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12_Informes\6_Construção Civil\"/>
    </mc:Choice>
  </mc:AlternateContent>
  <xr:revisionPtr revIDLastSave="0" documentId="13_ncr:1_{FDFF930B-4740-4B71-A269-70DC619359C1}" xr6:coauthVersionLast="47" xr6:coauthVersionMax="47" xr10:uidLastSave="{00000000-0000-0000-0000-000000000000}"/>
  <bookViews>
    <workbookView xWindow="28680" yWindow="-60" windowWidth="29040" windowHeight="15720" tabRatio="601" firstSheet="4" activeTab="6" xr2:uid="{00000000-000D-0000-FFFF-FFFF00000000}"/>
  </bookViews>
  <sheets>
    <sheet name="Sinduscon" sheetId="33" state="veryHidden" r:id="rId1"/>
    <sheet name="Tabela 2296" sheetId="34" state="veryHidden" r:id="rId2"/>
    <sheet name="Lista" sheetId="2" state="hidden" r:id="rId3"/>
    <sheet name="CUB" sheetId="35" state="hidden" r:id="rId4"/>
    <sheet name="Capa" sheetId="19" r:id="rId5"/>
    <sheet name="Gráficos" sheetId="6" state="hidden" r:id="rId6"/>
    <sheet name="Sumário" sheetId="7" r:id="rId7"/>
    <sheet name="T1" sheetId="8" r:id="rId8"/>
    <sheet name="T2" sheetId="21" r:id="rId9"/>
    <sheet name="G1" sheetId="11" r:id="rId10"/>
    <sheet name="G2" sheetId="10" r:id="rId11"/>
    <sheet name="G3" sheetId="12" r:id="rId12"/>
    <sheet name="G4" sheetId="13" r:id="rId13"/>
    <sheet name="Dicionário" sheetId="36" r:id="rId14"/>
  </sheets>
  <definedNames>
    <definedName name="_xlnm._FilterDatabase" localSheetId="3" hidden="1">CUB!$A$3:$G$44392</definedName>
    <definedName name="_xlnm._FilterDatabase" localSheetId="5" hidden="1">Gráficos!#REF!</definedName>
    <definedName name="_xlnm._FilterDatabase" localSheetId="1" hidden="1">'Tabela 2296'!$A$3:$K$15844</definedName>
    <definedName name="base_cub">#REF!</definedName>
    <definedName name="base_sinapi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004" i="35" l="1"/>
  <c r="B3004" i="35" s="1"/>
  <c r="A3005" i="35"/>
  <c r="C3005" i="35" s="1"/>
  <c r="B3005" i="35"/>
  <c r="F3005" i="35"/>
  <c r="A3006" i="35"/>
  <c r="G3006" i="35" s="1"/>
  <c r="A3007" i="35"/>
  <c r="B3007" i="35" s="1"/>
  <c r="D3007" i="35"/>
  <c r="G3007" i="35"/>
  <c r="A3008" i="35"/>
  <c r="G3008" i="35" s="1"/>
  <c r="A3009" i="35"/>
  <c r="F3009" i="35" s="1"/>
  <c r="A3010" i="35"/>
  <c r="C3010" i="35" s="1"/>
  <c r="A3011" i="35"/>
  <c r="B3011" i="35" s="1"/>
  <c r="C3011" i="35"/>
  <c r="D3011" i="35"/>
  <c r="F3011" i="35"/>
  <c r="G3011" i="35"/>
  <c r="A3012" i="35"/>
  <c r="E3012" i="35" s="1"/>
  <c r="A3013" i="35"/>
  <c r="B3013" i="35" s="1"/>
  <c r="E3013" i="35"/>
  <c r="F3013" i="35"/>
  <c r="G3013" i="35"/>
  <c r="A3014" i="35"/>
  <c r="E3014" i="35" s="1"/>
  <c r="F3014" i="35"/>
  <c r="G3014" i="35"/>
  <c r="A3015" i="35"/>
  <c r="D3015" i="35" s="1"/>
  <c r="A3016" i="35"/>
  <c r="D3016" i="35" s="1"/>
  <c r="A3017" i="35"/>
  <c r="E3017" i="35" s="1"/>
  <c r="A3018" i="35"/>
  <c r="C3018" i="35" s="1"/>
  <c r="A3019" i="35"/>
  <c r="C3019" i="35" s="1"/>
  <c r="A3020" i="35"/>
  <c r="D3020" i="35" s="1"/>
  <c r="A3021" i="35"/>
  <c r="B3021" i="35" s="1"/>
  <c r="A3022" i="35"/>
  <c r="G3022" i="35" s="1"/>
  <c r="A3023" i="35"/>
  <c r="ACA30" i="33"/>
  <c r="ACA34" i="33"/>
  <c r="ABZ28" i="33"/>
  <c r="ACA28" i="33" s="1"/>
  <c r="ABY28" i="33"/>
  <c r="ABY10" i="33"/>
  <c r="ABZ10" i="33"/>
  <c r="ABX10" i="33"/>
  <c r="ABY16" i="33"/>
  <c r="ABZ16" i="33"/>
  <c r="ABX16" i="33"/>
  <c r="ABY22" i="33"/>
  <c r="ABZ22" i="33"/>
  <c r="ABX22" i="33"/>
  <c r="ABX34" i="33"/>
  <c r="ABW3" i="33"/>
  <c r="ACA6" i="33"/>
  <c r="ACA7" i="33"/>
  <c r="ACA8" i="33"/>
  <c r="ACA9" i="33"/>
  <c r="ACA12" i="33"/>
  <c r="ACA16" i="33" s="1"/>
  <c r="ACA13" i="33"/>
  <c r="ACA14" i="33"/>
  <c r="ACA15" i="33"/>
  <c r="ACA18" i="33"/>
  <c r="ACA19" i="33"/>
  <c r="ACA20" i="33"/>
  <c r="ACA21" i="33"/>
  <c r="ACA24" i="33"/>
  <c r="ACA25" i="33"/>
  <c r="ACA26" i="33"/>
  <c r="ACA27" i="33"/>
  <c r="ACA31" i="33"/>
  <c r="ACA32" i="33"/>
  <c r="ACA33" i="33"/>
  <c r="ABR3" i="33"/>
  <c r="ABV6" i="33"/>
  <c r="ABV7" i="33"/>
  <c r="ABV8" i="33"/>
  <c r="ABV9" i="33"/>
  <c r="ABV10" i="33"/>
  <c r="ABV12" i="33"/>
  <c r="ABV13" i="33"/>
  <c r="ABV14" i="33"/>
  <c r="ABV15" i="33"/>
  <c r="ABV16" i="33"/>
  <c r="ABV18" i="33"/>
  <c r="ABV19" i="33"/>
  <c r="ABV20" i="33"/>
  <c r="ABV21" i="33"/>
  <c r="ABV22" i="33"/>
  <c r="ABV24" i="33"/>
  <c r="ABV25" i="33"/>
  <c r="ABV26" i="33"/>
  <c r="ABV27" i="33"/>
  <c r="ABV28" i="33"/>
  <c r="ABV30" i="33"/>
  <c r="ABV31" i="33"/>
  <c r="ABV32" i="33"/>
  <c r="ABV33" i="33"/>
  <c r="ABV34" i="33"/>
  <c r="ABQ34" i="33"/>
  <c r="ABQ33" i="33"/>
  <c r="ABQ32" i="33"/>
  <c r="ABQ31" i="33"/>
  <c r="ABQ30" i="33"/>
  <c r="ABQ28" i="33"/>
  <c r="ABQ27" i="33"/>
  <c r="ABQ26" i="33"/>
  <c r="ABQ25" i="33"/>
  <c r="ABQ24" i="33"/>
  <c r="ABQ22" i="33"/>
  <c r="ABQ21" i="33"/>
  <c r="ABQ20" i="33"/>
  <c r="ABQ19" i="33"/>
  <c r="ABQ18" i="33"/>
  <c r="ABQ16" i="33"/>
  <c r="ABQ15" i="33"/>
  <c r="ABQ14" i="33"/>
  <c r="ABQ13" i="33"/>
  <c r="ABQ12" i="33"/>
  <c r="ABQ10" i="33"/>
  <c r="ABQ9" i="33"/>
  <c r="ABQ8" i="33"/>
  <c r="ABQ7" i="33"/>
  <c r="ABQ6" i="33"/>
  <c r="ABM3" i="33"/>
  <c r="A2975" i="35" s="1"/>
  <c r="C2975" i="35" s="1"/>
  <c r="A2983" i="35"/>
  <c r="A2982" i="35"/>
  <c r="C2982" i="35" s="1"/>
  <c r="A2981" i="35"/>
  <c r="F2981" i="35" s="1"/>
  <c r="A2980" i="35"/>
  <c r="G2980" i="35" s="1"/>
  <c r="A2979" i="35"/>
  <c r="D2979" i="35" s="1"/>
  <c r="A2978" i="35"/>
  <c r="G2978" i="35" s="1"/>
  <c r="A2977" i="35"/>
  <c r="E2977" i="35" s="1"/>
  <c r="A2976" i="35"/>
  <c r="G2976" i="35" s="1"/>
  <c r="A2974" i="35"/>
  <c r="F2974" i="35" s="1"/>
  <c r="A2973" i="35"/>
  <c r="B2973" i="35" s="1"/>
  <c r="A2972" i="35"/>
  <c r="D2972" i="35" s="1"/>
  <c r="A2971" i="35"/>
  <c r="A2970" i="35"/>
  <c r="C2970" i="35" s="1"/>
  <c r="A2969" i="35"/>
  <c r="E2969" i="35" s="1"/>
  <c r="A2968" i="35"/>
  <c r="B2968" i="35" s="1"/>
  <c r="A2967" i="35"/>
  <c r="D2967" i="35" s="1"/>
  <c r="A2966" i="35"/>
  <c r="F2966" i="35" s="1"/>
  <c r="A2965" i="35"/>
  <c r="C2965" i="35" s="1"/>
  <c r="A2964" i="35"/>
  <c r="E2964" i="35" s="1"/>
  <c r="B3018" i="35" l="1"/>
  <c r="C3015" i="35"/>
  <c r="D3012" i="35"/>
  <c r="E3009" i="35"/>
  <c r="F3006" i="35"/>
  <c r="B3020" i="35"/>
  <c r="C3017" i="35"/>
  <c r="D3014" i="35"/>
  <c r="E3011" i="35"/>
  <c r="F3008" i="35"/>
  <c r="G3005" i="35"/>
  <c r="B3012" i="35"/>
  <c r="C3009" i="35"/>
  <c r="D3006" i="35"/>
  <c r="D3023" i="35"/>
  <c r="E3020" i="35"/>
  <c r="F3017" i="35"/>
  <c r="C3008" i="35"/>
  <c r="D3005" i="35"/>
  <c r="B3014" i="35"/>
  <c r="D3008" i="35"/>
  <c r="E3005" i="35"/>
  <c r="E3022" i="35"/>
  <c r="F3019" i="35"/>
  <c r="G3016" i="35"/>
  <c r="D3022" i="35"/>
  <c r="E3019" i="35"/>
  <c r="F3016" i="35"/>
  <c r="B3008" i="35"/>
  <c r="B3017" i="35"/>
  <c r="C3014" i="35"/>
  <c r="E3008" i="35"/>
  <c r="F3022" i="35"/>
  <c r="G3019" i="35"/>
  <c r="C3022" i="35"/>
  <c r="D3019" i="35"/>
  <c r="E3016" i="35"/>
  <c r="G3010" i="35"/>
  <c r="B3019" i="35"/>
  <c r="C3016" i="35"/>
  <c r="D3013" i="35"/>
  <c r="E3010" i="35"/>
  <c r="F3007" i="35"/>
  <c r="G3004" i="35"/>
  <c r="B3016" i="35"/>
  <c r="C3013" i="35"/>
  <c r="D3010" i="35"/>
  <c r="E3007" i="35"/>
  <c r="F3004" i="35"/>
  <c r="G3023" i="35"/>
  <c r="F3023" i="35"/>
  <c r="G3020" i="35"/>
  <c r="B3022" i="35"/>
  <c r="F3010" i="35"/>
  <c r="G3021" i="35"/>
  <c r="F3021" i="35"/>
  <c r="G3018" i="35"/>
  <c r="B3010" i="35"/>
  <c r="C3007" i="35"/>
  <c r="D3004" i="35"/>
  <c r="B3006" i="35"/>
  <c r="B3023" i="35"/>
  <c r="C3020" i="35"/>
  <c r="D3017" i="35"/>
  <c r="C3004" i="35"/>
  <c r="B3015" i="35"/>
  <c r="C3012" i="35"/>
  <c r="D3009" i="35"/>
  <c r="E3006" i="35"/>
  <c r="E3023" i="35"/>
  <c r="F3020" i="35"/>
  <c r="G3017" i="35"/>
  <c r="E3004" i="35"/>
  <c r="E3021" i="35"/>
  <c r="F3018" i="35"/>
  <c r="G3015" i="35"/>
  <c r="D3021" i="35"/>
  <c r="E3018" i="35"/>
  <c r="F3015" i="35"/>
  <c r="G3012" i="35"/>
  <c r="C3021" i="35"/>
  <c r="D3018" i="35"/>
  <c r="E3015" i="35"/>
  <c r="F3012" i="35"/>
  <c r="G3009" i="35"/>
  <c r="B3009" i="35"/>
  <c r="C3006" i="35"/>
  <c r="C3023" i="35"/>
  <c r="ACA22" i="33"/>
  <c r="ACA10" i="33"/>
  <c r="F2983" i="35"/>
  <c r="D2970" i="35"/>
  <c r="C2983" i="35"/>
  <c r="E2970" i="35"/>
  <c r="D2983" i="35"/>
  <c r="G2970" i="35"/>
  <c r="G2971" i="35"/>
  <c r="F2976" i="35"/>
  <c r="F2967" i="35"/>
  <c r="B2976" i="35"/>
  <c r="F2964" i="35"/>
  <c r="C2976" i="35"/>
  <c r="G2964" i="35"/>
  <c r="E2976" i="35"/>
  <c r="E2967" i="35"/>
  <c r="G2981" i="35"/>
  <c r="G2967" i="35"/>
  <c r="F2970" i="35"/>
  <c r="E2973" i="35"/>
  <c r="D2976" i="35"/>
  <c r="C2979" i="35"/>
  <c r="B2982" i="35"/>
  <c r="F2979" i="35"/>
  <c r="E2982" i="35"/>
  <c r="C2973" i="35"/>
  <c r="D2973" i="35"/>
  <c r="B2979" i="35"/>
  <c r="G2979" i="35"/>
  <c r="F2982" i="35"/>
  <c r="B2965" i="35"/>
  <c r="G2982" i="35"/>
  <c r="G2973" i="35"/>
  <c r="E2979" i="35"/>
  <c r="D2982" i="35"/>
  <c r="D2965" i="35"/>
  <c r="C2968" i="35"/>
  <c r="B2971" i="35"/>
  <c r="E2965" i="35"/>
  <c r="D2968" i="35"/>
  <c r="C2971" i="35"/>
  <c r="B2974" i="35"/>
  <c r="F2965" i="35"/>
  <c r="E2968" i="35"/>
  <c r="D2971" i="35"/>
  <c r="C2974" i="35"/>
  <c r="B2977" i="35"/>
  <c r="G2965" i="35"/>
  <c r="F2968" i="35"/>
  <c r="E2971" i="35"/>
  <c r="D2974" i="35"/>
  <c r="C2977" i="35"/>
  <c r="B2980" i="35"/>
  <c r="G2968" i="35"/>
  <c r="F2971" i="35"/>
  <c r="E2974" i="35"/>
  <c r="D2977" i="35"/>
  <c r="C2980" i="35"/>
  <c r="B2983" i="35"/>
  <c r="G2977" i="35"/>
  <c r="F2980" i="35"/>
  <c r="E2983" i="35"/>
  <c r="E2966" i="35"/>
  <c r="D2969" i="35"/>
  <c r="C2972" i="35"/>
  <c r="B2975" i="35"/>
  <c r="G2983" i="35"/>
  <c r="G2974" i="35"/>
  <c r="F2977" i="35"/>
  <c r="E2980" i="35"/>
  <c r="G2966" i="35"/>
  <c r="F2969" i="35"/>
  <c r="E2972" i="35"/>
  <c r="D2975" i="35"/>
  <c r="C2978" i="35"/>
  <c r="B2981" i="35"/>
  <c r="D2980" i="35"/>
  <c r="C2966" i="35"/>
  <c r="B2969" i="35"/>
  <c r="D2966" i="35"/>
  <c r="C2969" i="35"/>
  <c r="B2972" i="35"/>
  <c r="G2969" i="35"/>
  <c r="F2972" i="35"/>
  <c r="E2975" i="35"/>
  <c r="D2978" i="35"/>
  <c r="C2981" i="35"/>
  <c r="F2973" i="35"/>
  <c r="B2966" i="35"/>
  <c r="G2972" i="35"/>
  <c r="F2975" i="35"/>
  <c r="E2978" i="35"/>
  <c r="D2981" i="35"/>
  <c r="G2975" i="35"/>
  <c r="F2978" i="35"/>
  <c r="E2981" i="35"/>
  <c r="B2978" i="35"/>
  <c r="B2964" i="35"/>
  <c r="C2964" i="35"/>
  <c r="B2967" i="35"/>
  <c r="D2964" i="35"/>
  <c r="C2967" i="35"/>
  <c r="B2970" i="35"/>
  <c r="ABH3" i="33"/>
  <c r="ABL6" i="33"/>
  <c r="ABL7" i="33"/>
  <c r="ABL8" i="33"/>
  <c r="ABL9" i="33"/>
  <c r="ABL12" i="33"/>
  <c r="ABL13" i="33"/>
  <c r="ABL14" i="33"/>
  <c r="ABL15" i="33"/>
  <c r="ABL16" i="33"/>
  <c r="ABL18" i="33"/>
  <c r="ABL19" i="33"/>
  <c r="ABL20" i="33"/>
  <c r="ABL21" i="33"/>
  <c r="ABL22" i="33"/>
  <c r="ABL24" i="33"/>
  <c r="ABL25" i="33"/>
  <c r="ABL26" i="33"/>
  <c r="ABL27" i="33"/>
  <c r="ABL28" i="33"/>
  <c r="ABL30" i="33"/>
  <c r="ABL31" i="33"/>
  <c r="ABL32" i="33"/>
  <c r="ABL33" i="33"/>
  <c r="ABL34" i="33"/>
  <c r="ABD34" i="33"/>
  <c r="ABG34" i="33" s="1"/>
  <c r="ABG33" i="33"/>
  <c r="ABG32" i="33"/>
  <c r="ABG31" i="33"/>
  <c r="ABG30" i="33"/>
  <c r="ABF28" i="33"/>
  <c r="ABE28" i="33"/>
  <c r="ABG28" i="33" s="1"/>
  <c r="ABG27" i="33"/>
  <c r="ABG26" i="33"/>
  <c r="ABG25" i="33"/>
  <c r="ABG24" i="33"/>
  <c r="ABF22" i="33"/>
  <c r="ABE22" i="33"/>
  <c r="ABD22" i="33"/>
  <c r="ABG22" i="33" s="1"/>
  <c r="ABG21" i="33"/>
  <c r="ABG20" i="33"/>
  <c r="ABG19" i="33"/>
  <c r="ABG18" i="33"/>
  <c r="ABE16" i="33"/>
  <c r="ABD16" i="33"/>
  <c r="ABG16" i="33" s="1"/>
  <c r="ABG15" i="33"/>
  <c r="ABG14" i="33"/>
  <c r="ABG13" i="33"/>
  <c r="ABG12" i="33"/>
  <c r="ABF10" i="33"/>
  <c r="ABE10" i="33"/>
  <c r="ABD10" i="33"/>
  <c r="ABG10" i="33" s="1"/>
  <c r="ABG9" i="33"/>
  <c r="ABG8" i="33"/>
  <c r="ABG7" i="33"/>
  <c r="ABG6" i="33"/>
  <c r="ABL10" i="33" l="1"/>
  <c r="ABC3" i="33"/>
  <c r="AAX3" i="33"/>
  <c r="ABB6" i="33"/>
  <c r="ABB7" i="33"/>
  <c r="ABB8" i="33"/>
  <c r="ABB9" i="33"/>
  <c r="ABB10" i="33"/>
  <c r="ABB12" i="33"/>
  <c r="ABB13" i="33"/>
  <c r="ABB14" i="33"/>
  <c r="ABB15" i="33"/>
  <c r="ABB16" i="33"/>
  <c r="ABB18" i="33"/>
  <c r="ABB19" i="33"/>
  <c r="ABB20" i="33"/>
  <c r="ABB21" i="33"/>
  <c r="ABB22" i="33"/>
  <c r="ABB24" i="33"/>
  <c r="ABB25" i="33"/>
  <c r="ABB26" i="33"/>
  <c r="ABB27" i="33"/>
  <c r="ABB28" i="33"/>
  <c r="ABB30" i="33"/>
  <c r="ABB31" i="33"/>
  <c r="ABB32" i="33"/>
  <c r="ABB33" i="33"/>
  <c r="ABB34" i="33"/>
  <c r="AAS3" i="33"/>
  <c r="AAW6" i="33"/>
  <c r="AAW7" i="33"/>
  <c r="AAW8" i="33"/>
  <c r="AAW9" i="33"/>
  <c r="AAW10" i="33"/>
  <c r="AAW12" i="33"/>
  <c r="AAW13" i="33"/>
  <c r="AAW14" i="33"/>
  <c r="AAW15" i="33"/>
  <c r="AAW16" i="33"/>
  <c r="AAW18" i="33"/>
  <c r="AAW19" i="33"/>
  <c r="AAW20" i="33"/>
  <c r="AAW21" i="33"/>
  <c r="AAW22" i="33"/>
  <c r="AAW24" i="33"/>
  <c r="AAW25" i="33"/>
  <c r="AAW26" i="33"/>
  <c r="AAW27" i="33"/>
  <c r="AAW28" i="33"/>
  <c r="AAW30" i="33"/>
  <c r="AAW31" i="33"/>
  <c r="AAW32" i="33"/>
  <c r="AAW33" i="33"/>
  <c r="AAW34" i="33"/>
  <c r="AAI3" i="33" l="1"/>
  <c r="AAN3" i="33"/>
  <c r="AAR6" i="33"/>
  <c r="AAR7" i="33"/>
  <c r="AAR8" i="33"/>
  <c r="AAR9" i="33"/>
  <c r="AAR10" i="33"/>
  <c r="AAR12" i="33"/>
  <c r="AAR13" i="33"/>
  <c r="AAR14" i="33"/>
  <c r="AAR15" i="33"/>
  <c r="AAR16" i="33"/>
  <c r="AAR18" i="33"/>
  <c r="AAR19" i="33"/>
  <c r="AAR20" i="33"/>
  <c r="AAR21" i="33"/>
  <c r="AAR22" i="33"/>
  <c r="AAR24" i="33"/>
  <c r="AAR25" i="33"/>
  <c r="AAR26" i="33"/>
  <c r="AAR27" i="33"/>
  <c r="AAR28" i="33"/>
  <c r="AAR30" i="33"/>
  <c r="AAR31" i="33"/>
  <c r="AAR32" i="33"/>
  <c r="AAR33" i="33"/>
  <c r="AAR34" i="33"/>
  <c r="AAM34" i="33"/>
  <c r="AAM6" i="33"/>
  <c r="AAM7" i="33"/>
  <c r="AAM8" i="33"/>
  <c r="AAM9" i="33"/>
  <c r="AAM10" i="33"/>
  <c r="AAM12" i="33"/>
  <c r="AAM13" i="33"/>
  <c r="AAM14" i="33"/>
  <c r="AAM15" i="33"/>
  <c r="AAM16" i="33"/>
  <c r="AAM18" i="33"/>
  <c r="AAM19" i="33"/>
  <c r="AAM20" i="33"/>
  <c r="AAM21" i="33"/>
  <c r="AAM22" i="33"/>
  <c r="AAM24" i="33"/>
  <c r="AAM25" i="33"/>
  <c r="AAM26" i="33"/>
  <c r="AAM27" i="33"/>
  <c r="AAM28" i="33"/>
  <c r="AAM30" i="33"/>
  <c r="AAM31" i="33"/>
  <c r="AAM32" i="33"/>
  <c r="AAM33" i="33"/>
  <c r="A3" i="12"/>
  <c r="A3" i="11"/>
  <c r="A3" i="21" l="1"/>
  <c r="AAH34" i="33"/>
  <c r="AAH33" i="33"/>
  <c r="AAH32" i="33"/>
  <c r="AAH31" i="33"/>
  <c r="AAH30" i="33"/>
  <c r="AAH28" i="33"/>
  <c r="AAH27" i="33"/>
  <c r="AAH26" i="33"/>
  <c r="AAH25" i="33"/>
  <c r="AAH24" i="33"/>
  <c r="AAH22" i="33"/>
  <c r="AAH21" i="33"/>
  <c r="AAH20" i="33"/>
  <c r="AAH19" i="33"/>
  <c r="AAH18" i="33"/>
  <c r="AAH16" i="33"/>
  <c r="AAH15" i="33"/>
  <c r="AAH14" i="33"/>
  <c r="AAH13" i="33"/>
  <c r="AAH12" i="33"/>
  <c r="AAH10" i="33"/>
  <c r="AAH9" i="33"/>
  <c r="AAH8" i="33"/>
  <c r="AAH7" i="33"/>
  <c r="AAH6" i="33"/>
  <c r="AAD3" i="33"/>
  <c r="A8" i="21" l="1"/>
  <c r="A7" i="21"/>
  <c r="A3" i="8" l="1"/>
  <c r="F3" i="33"/>
  <c r="K3" i="33"/>
  <c r="P3" i="33"/>
  <c r="U3" i="33"/>
  <c r="Z3" i="33"/>
  <c r="AE3" i="33"/>
  <c r="AJ3" i="33"/>
  <c r="AO3" i="33"/>
  <c r="AT3" i="33"/>
  <c r="AY3" i="33"/>
  <c r="BD3" i="33"/>
  <c r="BI3" i="33"/>
  <c r="BN3" i="33"/>
  <c r="BS3" i="33"/>
  <c r="BX3" i="33"/>
  <c r="CC3" i="33"/>
  <c r="CH3" i="33"/>
  <c r="CM3" i="33"/>
  <c r="CR3" i="33"/>
  <c r="CW3" i="33"/>
  <c r="DB3" i="33"/>
  <c r="DG3" i="33"/>
  <c r="DL3" i="33"/>
  <c r="DQ3" i="33"/>
  <c r="DV3" i="33"/>
  <c r="EA3" i="33"/>
  <c r="EF3" i="33"/>
  <c r="EK3" i="33"/>
  <c r="EP3" i="33"/>
  <c r="EU3" i="33"/>
  <c r="EZ3" i="33"/>
  <c r="FE3" i="33"/>
  <c r="FJ3" i="33"/>
  <c r="FO3" i="33"/>
  <c r="FT3" i="33"/>
  <c r="FY3" i="33"/>
  <c r="GD3" i="33"/>
  <c r="GI3" i="33"/>
  <c r="GN3" i="33"/>
  <c r="GS3" i="33"/>
  <c r="GX3" i="33"/>
  <c r="HC3" i="33"/>
  <c r="HH3" i="33"/>
  <c r="HM3" i="33"/>
  <c r="HR3" i="33"/>
  <c r="HW3" i="33"/>
  <c r="IB3" i="33"/>
  <c r="IG3" i="33"/>
  <c r="IL3" i="33"/>
  <c r="IQ3" i="33"/>
  <c r="IV3" i="33"/>
  <c r="JA3" i="33"/>
  <c r="JF3" i="33"/>
  <c r="JK3" i="33"/>
  <c r="JP3" i="33"/>
  <c r="JU3" i="33"/>
  <c r="JZ3" i="33"/>
  <c r="KE3" i="33"/>
  <c r="KJ3" i="33"/>
  <c r="KO3" i="33"/>
  <c r="KT3" i="33"/>
  <c r="KY3" i="33"/>
  <c r="LD3" i="33"/>
  <c r="LI3" i="33"/>
  <c r="LN3" i="33"/>
  <c r="LS3" i="33"/>
  <c r="LX3" i="33"/>
  <c r="MC3" i="33"/>
  <c r="MH3" i="33"/>
  <c r="MM3" i="33"/>
  <c r="MR3" i="33"/>
  <c r="MW3" i="33"/>
  <c r="NB3" i="33"/>
  <c r="NG3" i="33"/>
  <c r="NL3" i="33"/>
  <c r="NQ3" i="33"/>
  <c r="NV3" i="33"/>
  <c r="OA3" i="33"/>
  <c r="OF3" i="33"/>
  <c r="OK3" i="33"/>
  <c r="OP3" i="33"/>
  <c r="OU3" i="33"/>
  <c r="OZ3" i="33"/>
  <c r="PE3" i="33"/>
  <c r="PJ3" i="33"/>
  <c r="PO3" i="33"/>
  <c r="PT3" i="33"/>
  <c r="PY3" i="33"/>
  <c r="QD3" i="33"/>
  <c r="QI3" i="33"/>
  <c r="QN3" i="33"/>
  <c r="QS3" i="33"/>
  <c r="QX3" i="33"/>
  <c r="RC3" i="33"/>
  <c r="RH3" i="33"/>
  <c r="RM3" i="33"/>
  <c r="RR3" i="33"/>
  <c r="RW3" i="33"/>
  <c r="SB3" i="33"/>
  <c r="SG3" i="33"/>
  <c r="SL3" i="33"/>
  <c r="SQ3" i="33"/>
  <c r="SV3" i="33"/>
  <c r="TA3" i="33"/>
  <c r="TF3" i="33"/>
  <c r="TK3" i="33"/>
  <c r="TP3" i="33"/>
  <c r="TU3" i="33"/>
  <c r="TZ3" i="33"/>
  <c r="UE3" i="33"/>
  <c r="UJ3" i="33"/>
  <c r="UO3" i="33"/>
  <c r="UT3" i="33"/>
  <c r="UY3" i="33"/>
  <c r="VD3" i="33"/>
  <c r="VI3" i="33"/>
  <c r="VN3" i="33"/>
  <c r="VS3" i="33"/>
  <c r="VX3" i="33"/>
  <c r="WC3" i="33"/>
  <c r="WH3" i="33"/>
  <c r="WM3" i="33"/>
  <c r="WR3" i="33"/>
  <c r="WW3" i="33"/>
  <c r="XB3" i="33"/>
  <c r="XG3" i="33"/>
  <c r="XL3" i="33"/>
  <c r="XQ3" i="33"/>
  <c r="XV3" i="33"/>
  <c r="YA3" i="33"/>
  <c r="YF3" i="33"/>
  <c r="YK3" i="33"/>
  <c r="YP3" i="33"/>
  <c r="YU3" i="33"/>
  <c r="YZ3" i="33"/>
  <c r="ZE3" i="33"/>
  <c r="ZJ3" i="33"/>
  <c r="ZO3" i="33"/>
  <c r="ZT3" i="33"/>
  <c r="ZY3" i="33"/>
  <c r="A3" i="33"/>
  <c r="C6" i="21" l="1" a="1"/>
  <c r="C6" i="21" s="1"/>
  <c r="F7" i="21" a="1"/>
  <c r="F7" i="21" s="1"/>
  <c r="A10" i="35"/>
  <c r="A30" i="35"/>
  <c r="A50" i="35"/>
  <c r="A70" i="35"/>
  <c r="A90" i="35"/>
  <c r="A110" i="35"/>
  <c r="A130" i="35"/>
  <c r="A150" i="35"/>
  <c r="A170" i="35"/>
  <c r="A190" i="35"/>
  <c r="A210" i="35"/>
  <c r="A230" i="35"/>
  <c r="A250" i="35"/>
  <c r="A270" i="35"/>
  <c r="A290" i="35"/>
  <c r="A310" i="35"/>
  <c r="A330" i="35"/>
  <c r="A350" i="35"/>
  <c r="A370" i="35"/>
  <c r="A390" i="35"/>
  <c r="A410" i="35"/>
  <c r="A430" i="35"/>
  <c r="A450" i="35"/>
  <c r="A470" i="35"/>
  <c r="A490" i="35"/>
  <c r="A510" i="35"/>
  <c r="A530" i="35"/>
  <c r="A550" i="35"/>
  <c r="A570" i="35"/>
  <c r="A590" i="35"/>
  <c r="A610" i="35"/>
  <c r="A630" i="35"/>
  <c r="A650" i="35"/>
  <c r="A670" i="35"/>
  <c r="A690" i="35"/>
  <c r="A710" i="35"/>
  <c r="A730" i="35"/>
  <c r="A750" i="35"/>
  <c r="A770" i="35"/>
  <c r="A790" i="35"/>
  <c r="A810" i="35"/>
  <c r="A830" i="35"/>
  <c r="A850" i="35"/>
  <c r="A870" i="35"/>
  <c r="A890" i="35"/>
  <c r="A910" i="35"/>
  <c r="A930" i="35"/>
  <c r="A950" i="35"/>
  <c r="A970" i="35"/>
  <c r="A990" i="35"/>
  <c r="A1010" i="35"/>
  <c r="A1030" i="35"/>
  <c r="A1050" i="35"/>
  <c r="A1070" i="35"/>
  <c r="A1090" i="35"/>
  <c r="A1110" i="35"/>
  <c r="A1130" i="35"/>
  <c r="A1150" i="35"/>
  <c r="A1170" i="35"/>
  <c r="A1190" i="35"/>
  <c r="A1210" i="35"/>
  <c r="A1230" i="35"/>
  <c r="A11" i="35"/>
  <c r="A31" i="35"/>
  <c r="A51" i="35"/>
  <c r="A71" i="35"/>
  <c r="A91" i="35"/>
  <c r="A111" i="35"/>
  <c r="A131" i="35"/>
  <c r="A151" i="35"/>
  <c r="A171" i="35"/>
  <c r="A191" i="35"/>
  <c r="A211" i="35"/>
  <c r="A231" i="35"/>
  <c r="A251" i="35"/>
  <c r="A271" i="35"/>
  <c r="A291" i="35"/>
  <c r="A311" i="35"/>
  <c r="A331" i="35"/>
  <c r="A351" i="35"/>
  <c r="A371" i="35"/>
  <c r="A391" i="35"/>
  <c r="A411" i="35"/>
  <c r="A431" i="35"/>
  <c r="A451" i="35"/>
  <c r="A471" i="35"/>
  <c r="A491" i="35"/>
  <c r="A511" i="35"/>
  <c r="A531" i="35"/>
  <c r="A551" i="35"/>
  <c r="A571" i="35"/>
  <c r="A591" i="35"/>
  <c r="A611" i="35"/>
  <c r="A631" i="35"/>
  <c r="A651" i="35"/>
  <c r="A671" i="35"/>
  <c r="A691" i="35"/>
  <c r="A711" i="35"/>
  <c r="A731" i="35"/>
  <c r="A751" i="35"/>
  <c r="A771" i="35"/>
  <c r="A791" i="35"/>
  <c r="A811" i="35"/>
  <c r="A831" i="35"/>
  <c r="A851" i="35"/>
  <c r="A871" i="35"/>
  <c r="A891" i="35"/>
  <c r="A911" i="35"/>
  <c r="A931" i="35"/>
  <c r="A951" i="35"/>
  <c r="A971" i="35"/>
  <c r="A991" i="35"/>
  <c r="A1011" i="35"/>
  <c r="A1031" i="35"/>
  <c r="A1051" i="35"/>
  <c r="A1071" i="35"/>
  <c r="A1091" i="35"/>
  <c r="A1111" i="35"/>
  <c r="A1131" i="35"/>
  <c r="A1151" i="35"/>
  <c r="A1171" i="35"/>
  <c r="A1191" i="35"/>
  <c r="A1211" i="35"/>
  <c r="A1231" i="35"/>
  <c r="A1251" i="35"/>
  <c r="A1271" i="35"/>
  <c r="A1291" i="35"/>
  <c r="A1311" i="35"/>
  <c r="A1331" i="35"/>
  <c r="A1351" i="35"/>
  <c r="A1371" i="35"/>
  <c r="A1391" i="35"/>
  <c r="A1411" i="35"/>
  <c r="A1431" i="35"/>
  <c r="A12" i="35"/>
  <c r="A32" i="35"/>
  <c r="A52" i="35"/>
  <c r="A72" i="35"/>
  <c r="A92" i="35"/>
  <c r="A112" i="35"/>
  <c r="A132" i="35"/>
  <c r="A152" i="35"/>
  <c r="A172" i="35"/>
  <c r="A192" i="35"/>
  <c r="A212" i="35"/>
  <c r="A232" i="35"/>
  <c r="A252" i="35"/>
  <c r="A272" i="35"/>
  <c r="A292" i="35"/>
  <c r="A312" i="35"/>
  <c r="A332" i="35"/>
  <c r="A352" i="35"/>
  <c r="A372" i="35"/>
  <c r="A392" i="35"/>
  <c r="A412" i="35"/>
  <c r="A432" i="35"/>
  <c r="A452" i="35"/>
  <c r="A472" i="35"/>
  <c r="A492" i="35"/>
  <c r="A512" i="35"/>
  <c r="A532" i="35"/>
  <c r="A552" i="35"/>
  <c r="A572" i="35"/>
  <c r="A592" i="35"/>
  <c r="A612" i="35"/>
  <c r="A632" i="35"/>
  <c r="A652" i="35"/>
  <c r="A672" i="35"/>
  <c r="A692" i="35"/>
  <c r="A712" i="35"/>
  <c r="A732" i="35"/>
  <c r="A13" i="35"/>
  <c r="A33" i="35"/>
  <c r="A53" i="35"/>
  <c r="A73" i="35"/>
  <c r="A93" i="35"/>
  <c r="A113" i="35"/>
  <c r="A133" i="35"/>
  <c r="A153" i="35"/>
  <c r="A173" i="35"/>
  <c r="A193" i="35"/>
  <c r="A213" i="35"/>
  <c r="A233" i="35"/>
  <c r="A253" i="35"/>
  <c r="A273" i="35"/>
  <c r="A293" i="35"/>
  <c r="A313" i="35"/>
  <c r="A333" i="35"/>
  <c r="A353" i="35"/>
  <c r="A373" i="35"/>
  <c r="A393" i="35"/>
  <c r="A413" i="35"/>
  <c r="A433" i="35"/>
  <c r="A453" i="35"/>
  <c r="A473" i="35"/>
  <c r="A493" i="35"/>
  <c r="A513" i="35"/>
  <c r="A533" i="35"/>
  <c r="A553" i="35"/>
  <c r="A573" i="35"/>
  <c r="A593" i="35"/>
  <c r="A613" i="35"/>
  <c r="A633" i="35"/>
  <c r="A653" i="35"/>
  <c r="A673" i="35"/>
  <c r="A693" i="35"/>
  <c r="A713" i="35"/>
  <c r="A733" i="35"/>
  <c r="A753" i="35"/>
  <c r="A773" i="35"/>
  <c r="A793" i="35"/>
  <c r="A813" i="35"/>
  <c r="A833" i="35"/>
  <c r="A853" i="35"/>
  <c r="A873" i="35"/>
  <c r="A893" i="35"/>
  <c r="A913" i="35"/>
  <c r="A933" i="35"/>
  <c r="A953" i="35"/>
  <c r="A973" i="35"/>
  <c r="A993" i="35"/>
  <c r="A1013" i="35"/>
  <c r="A1033" i="35"/>
  <c r="A1053" i="35"/>
  <c r="A1073" i="35"/>
  <c r="A1093" i="35"/>
  <c r="A1113" i="35"/>
  <c r="A1133" i="35"/>
  <c r="A1153" i="35"/>
  <c r="A1173" i="35"/>
  <c r="A1193" i="35"/>
  <c r="A1213" i="35"/>
  <c r="A1233" i="35"/>
  <c r="A1253" i="35"/>
  <c r="A1273" i="35"/>
  <c r="A1293" i="35"/>
  <c r="A1313" i="35"/>
  <c r="A1333" i="35"/>
  <c r="A1353" i="35"/>
  <c r="A1373" i="35"/>
  <c r="A1393" i="35"/>
  <c r="A1413" i="35"/>
  <c r="A1433" i="35"/>
  <c r="A1453" i="35"/>
  <c r="A1473" i="35"/>
  <c r="A1493" i="35"/>
  <c r="A1513" i="35"/>
  <c r="A1533" i="35"/>
  <c r="A14" i="35"/>
  <c r="A34" i="35"/>
  <c r="A54" i="35"/>
  <c r="A74" i="35"/>
  <c r="A94" i="35"/>
  <c r="A114" i="35"/>
  <c r="A134" i="35"/>
  <c r="A154" i="35"/>
  <c r="A174" i="35"/>
  <c r="A194" i="35"/>
  <c r="A214" i="35"/>
  <c r="A234" i="35"/>
  <c r="A254" i="35"/>
  <c r="A274" i="35"/>
  <c r="A294" i="35"/>
  <c r="A314" i="35"/>
  <c r="A334" i="35"/>
  <c r="A354" i="35"/>
  <c r="A374" i="35"/>
  <c r="A394" i="35"/>
  <c r="A414" i="35"/>
  <c r="A434" i="35"/>
  <c r="A454" i="35"/>
  <c r="A474" i="35"/>
  <c r="A494" i="35"/>
  <c r="A514" i="35"/>
  <c r="A534" i="35"/>
  <c r="A554" i="35"/>
  <c r="A574" i="35"/>
  <c r="A594" i="35"/>
  <c r="A614" i="35"/>
  <c r="A634" i="35"/>
  <c r="A654" i="35"/>
  <c r="A674" i="35"/>
  <c r="A694" i="35"/>
  <c r="A714" i="35"/>
  <c r="A734" i="35"/>
  <c r="A754" i="35"/>
  <c r="A774" i="35"/>
  <c r="A794" i="35"/>
  <c r="A814" i="35"/>
  <c r="A834" i="35"/>
  <c r="A854" i="35"/>
  <c r="A874" i="35"/>
  <c r="A894" i="35"/>
  <c r="A914" i="35"/>
  <c r="A934" i="35"/>
  <c r="A954" i="35"/>
  <c r="A974" i="35"/>
  <c r="A994" i="35"/>
  <c r="A1014" i="35"/>
  <c r="A1034" i="35"/>
  <c r="A1054" i="35"/>
  <c r="A1074" i="35"/>
  <c r="A1094" i="35"/>
  <c r="A1114" i="35"/>
  <c r="A1134" i="35"/>
  <c r="A1154" i="35"/>
  <c r="A1174" i="35"/>
  <c r="A1194" i="35"/>
  <c r="A1214" i="35"/>
  <c r="A1234" i="35"/>
  <c r="A1254" i="35"/>
  <c r="A1274" i="35"/>
  <c r="A1294" i="35"/>
  <c r="A1314" i="35"/>
  <c r="A1334" i="35"/>
  <c r="A1354" i="35"/>
  <c r="A1374" i="35"/>
  <c r="A1394" i="35"/>
  <c r="A1414" i="35"/>
  <c r="A1434" i="35"/>
  <c r="A1454" i="35"/>
  <c r="A1474" i="35"/>
  <c r="A15" i="35"/>
  <c r="A35" i="35"/>
  <c r="A55" i="35"/>
  <c r="A75" i="35"/>
  <c r="A95" i="35"/>
  <c r="A115" i="35"/>
  <c r="A135" i="35"/>
  <c r="A155" i="35"/>
  <c r="A175" i="35"/>
  <c r="A195" i="35"/>
  <c r="A215" i="35"/>
  <c r="A235" i="35"/>
  <c r="A255" i="35"/>
  <c r="A275" i="35"/>
  <c r="A295" i="35"/>
  <c r="A315" i="35"/>
  <c r="A335" i="35"/>
  <c r="A355" i="35"/>
  <c r="A375" i="35"/>
  <c r="A395" i="35"/>
  <c r="A415" i="35"/>
  <c r="A435" i="35"/>
  <c r="A455" i="35"/>
  <c r="A475" i="35"/>
  <c r="A495" i="35"/>
  <c r="A515" i="35"/>
  <c r="A535" i="35"/>
  <c r="A555" i="35"/>
  <c r="A575" i="35"/>
  <c r="A595" i="35"/>
  <c r="A615" i="35"/>
  <c r="A635" i="35"/>
  <c r="A655" i="35"/>
  <c r="A675" i="35"/>
  <c r="A695" i="35"/>
  <c r="A715" i="35"/>
  <c r="A735" i="35"/>
  <c r="A755" i="35"/>
  <c r="A775" i="35"/>
  <c r="A795" i="35"/>
  <c r="A815" i="35"/>
  <c r="A835" i="35"/>
  <c r="A855" i="35"/>
  <c r="A875" i="35"/>
  <c r="A895" i="35"/>
  <c r="A915" i="35"/>
  <c r="A935" i="35"/>
  <c r="A955" i="35"/>
  <c r="A975" i="35"/>
  <c r="A995" i="35"/>
  <c r="A1015" i="35"/>
  <c r="A1035" i="35"/>
  <c r="A1055" i="35"/>
  <c r="A1075" i="35"/>
  <c r="A1095" i="35"/>
  <c r="A1115" i="35"/>
  <c r="A1135" i="35"/>
  <c r="A1155" i="35"/>
  <c r="A1175" i="35"/>
  <c r="A1195" i="35"/>
  <c r="A1215" i="35"/>
  <c r="A1235" i="35"/>
  <c r="A1255" i="35"/>
  <c r="A1275" i="35"/>
  <c r="A1295" i="35"/>
  <c r="A1315" i="35"/>
  <c r="A1335" i="35"/>
  <c r="A1355" i="35"/>
  <c r="A1375" i="35"/>
  <c r="A1395" i="35"/>
  <c r="A1415" i="35"/>
  <c r="A1435" i="35"/>
  <c r="A1455" i="35"/>
  <c r="A1475" i="35"/>
  <c r="A1495" i="35"/>
  <c r="A1515" i="35"/>
  <c r="A1535" i="35"/>
  <c r="A16" i="35"/>
  <c r="A36" i="35"/>
  <c r="A56" i="35"/>
  <c r="A76" i="35"/>
  <c r="A96" i="35"/>
  <c r="A116" i="35"/>
  <c r="A136" i="35"/>
  <c r="A156" i="35"/>
  <c r="A176" i="35"/>
  <c r="A196" i="35"/>
  <c r="A216" i="35"/>
  <c r="A236" i="35"/>
  <c r="A256" i="35"/>
  <c r="A276" i="35"/>
  <c r="A296" i="35"/>
  <c r="A316" i="35"/>
  <c r="A336" i="35"/>
  <c r="A356" i="35"/>
  <c r="A376" i="35"/>
  <c r="A396" i="35"/>
  <c r="A416" i="35"/>
  <c r="A436" i="35"/>
  <c r="A456" i="35"/>
  <c r="A476" i="35"/>
  <c r="A496" i="35"/>
  <c r="A516" i="35"/>
  <c r="A536" i="35"/>
  <c r="A556" i="35"/>
  <c r="A576" i="35"/>
  <c r="A596" i="35"/>
  <c r="A616" i="35"/>
  <c r="A636" i="35"/>
  <c r="A656" i="35"/>
  <c r="A676" i="35"/>
  <c r="A696" i="35"/>
  <c r="A716" i="35"/>
  <c r="A736" i="35"/>
  <c r="A756" i="35"/>
  <c r="A776" i="35"/>
  <c r="A796" i="35"/>
  <c r="A816" i="35"/>
  <c r="A836" i="35"/>
  <c r="A856" i="35"/>
  <c r="A876" i="35"/>
  <c r="A896" i="35"/>
  <c r="A916" i="35"/>
  <c r="A936" i="35"/>
  <c r="A956" i="35"/>
  <c r="A976" i="35"/>
  <c r="A996" i="35"/>
  <c r="A1016" i="35"/>
  <c r="A1036" i="35"/>
  <c r="A1056" i="35"/>
  <c r="A1076" i="35"/>
  <c r="A1096" i="35"/>
  <c r="A1116" i="35"/>
  <c r="A1136" i="35"/>
  <c r="A1156" i="35"/>
  <c r="A1176" i="35"/>
  <c r="A1196" i="35"/>
  <c r="A1216" i="35"/>
  <c r="A1236" i="35"/>
  <c r="A1256" i="35"/>
  <c r="A1276" i="35"/>
  <c r="A1296" i="35"/>
  <c r="A1316" i="35"/>
  <c r="A1336" i="35"/>
  <c r="A1356" i="35"/>
  <c r="A1376" i="35"/>
  <c r="A1396" i="35"/>
  <c r="A1416" i="35"/>
  <c r="A1436" i="35"/>
  <c r="A1456" i="35"/>
  <c r="A1476" i="35"/>
  <c r="A1496" i="35"/>
  <c r="A17" i="35"/>
  <c r="A37" i="35"/>
  <c r="A57" i="35"/>
  <c r="A77" i="35"/>
  <c r="A97" i="35"/>
  <c r="A117" i="35"/>
  <c r="A137" i="35"/>
  <c r="A157" i="35"/>
  <c r="A177" i="35"/>
  <c r="A197" i="35"/>
  <c r="A217" i="35"/>
  <c r="A237" i="35"/>
  <c r="A257" i="35"/>
  <c r="A277" i="35"/>
  <c r="A297" i="35"/>
  <c r="A317" i="35"/>
  <c r="A337" i="35"/>
  <c r="A357" i="35"/>
  <c r="A377" i="35"/>
  <c r="A397" i="35"/>
  <c r="A417" i="35"/>
  <c r="A437" i="35"/>
  <c r="A457" i="35"/>
  <c r="A477" i="35"/>
  <c r="A497" i="35"/>
  <c r="A517" i="35"/>
  <c r="A537" i="35"/>
  <c r="A557" i="35"/>
  <c r="A577" i="35"/>
  <c r="A597" i="35"/>
  <c r="A617" i="35"/>
  <c r="A637" i="35"/>
  <c r="A657" i="35"/>
  <c r="A677" i="35"/>
  <c r="A697" i="35"/>
  <c r="A717" i="35"/>
  <c r="A737" i="35"/>
  <c r="A757" i="35"/>
  <c r="A777" i="35"/>
  <c r="A797" i="35"/>
  <c r="A817" i="35"/>
  <c r="A837" i="35"/>
  <c r="A857" i="35"/>
  <c r="A877" i="35"/>
  <c r="A897" i="35"/>
  <c r="A917" i="35"/>
  <c r="A937" i="35"/>
  <c r="A957" i="35"/>
  <c r="A977" i="35"/>
  <c r="A997" i="35"/>
  <c r="A1017" i="35"/>
  <c r="A1037" i="35"/>
  <c r="A1057" i="35"/>
  <c r="A1077" i="35"/>
  <c r="A1097" i="35"/>
  <c r="A1117" i="35"/>
  <c r="A1137" i="35"/>
  <c r="A1157" i="35"/>
  <c r="A1177" i="35"/>
  <c r="A1197" i="35"/>
  <c r="A1217" i="35"/>
  <c r="A1237" i="35"/>
  <c r="A1257" i="35"/>
  <c r="A1277" i="35"/>
  <c r="A1297" i="35"/>
  <c r="A1317" i="35"/>
  <c r="A1337" i="35"/>
  <c r="A1357" i="35"/>
  <c r="A1377" i="35"/>
  <c r="A1397" i="35"/>
  <c r="A1417" i="35"/>
  <c r="A1437" i="35"/>
  <c r="A1457" i="35"/>
  <c r="A1477" i="35"/>
  <c r="A1497" i="35"/>
  <c r="A1517" i="35"/>
  <c r="A1537" i="35"/>
  <c r="A18" i="35"/>
  <c r="A38" i="35"/>
  <c r="A58" i="35"/>
  <c r="A78" i="35"/>
  <c r="A98" i="35"/>
  <c r="A118" i="35"/>
  <c r="A138" i="35"/>
  <c r="A158" i="35"/>
  <c r="A178" i="35"/>
  <c r="A198" i="35"/>
  <c r="A218" i="35"/>
  <c r="A238" i="35"/>
  <c r="A258" i="35"/>
  <c r="A278" i="35"/>
  <c r="A298" i="35"/>
  <c r="A318" i="35"/>
  <c r="A338" i="35"/>
  <c r="A358" i="35"/>
  <c r="A378" i="35"/>
  <c r="A398" i="35"/>
  <c r="A418" i="35"/>
  <c r="A438" i="35"/>
  <c r="A458" i="35"/>
  <c r="A478" i="35"/>
  <c r="A498" i="35"/>
  <c r="A518" i="35"/>
  <c r="A538" i="35"/>
  <c r="A558" i="35"/>
  <c r="A578" i="35"/>
  <c r="A598" i="35"/>
  <c r="A618" i="35"/>
  <c r="A638" i="35"/>
  <c r="A658" i="35"/>
  <c r="A678" i="35"/>
  <c r="A698" i="35"/>
  <c r="A718" i="35"/>
  <c r="A738" i="35"/>
  <c r="A758" i="35"/>
  <c r="A778" i="35"/>
  <c r="A798" i="35"/>
  <c r="A818" i="35"/>
  <c r="A838" i="35"/>
  <c r="A858" i="35"/>
  <c r="A878" i="35"/>
  <c r="A898" i="35"/>
  <c r="A918" i="35"/>
  <c r="A938" i="35"/>
  <c r="A958" i="35"/>
  <c r="A978" i="35"/>
  <c r="A998" i="35"/>
  <c r="A1018" i="35"/>
  <c r="A1038" i="35"/>
  <c r="A1058" i="35"/>
  <c r="A1078" i="35"/>
  <c r="A1098" i="35"/>
  <c r="A1118" i="35"/>
  <c r="A1138" i="35"/>
  <c r="A1158" i="35"/>
  <c r="A1178" i="35"/>
  <c r="A1198" i="35"/>
  <c r="A1218" i="35"/>
  <c r="A1238" i="35"/>
  <c r="A1258" i="35"/>
  <c r="A1278" i="35"/>
  <c r="A1298" i="35"/>
  <c r="A1318" i="35"/>
  <c r="A1338" i="35"/>
  <c r="A1358" i="35"/>
  <c r="A1378" i="35"/>
  <c r="A1398" i="35"/>
  <c r="A1418" i="35"/>
  <c r="A1438" i="35"/>
  <c r="A1458" i="35"/>
  <c r="A1478" i="35"/>
  <c r="A1498" i="35"/>
  <c r="A1518" i="35"/>
  <c r="A1538" i="35"/>
  <c r="A1558" i="35"/>
  <c r="A1578" i="35"/>
  <c r="A1598" i="35"/>
  <c r="A1618" i="35"/>
  <c r="A1638" i="35"/>
  <c r="A1658" i="35"/>
  <c r="A1678" i="35"/>
  <c r="A19" i="35"/>
  <c r="A39" i="35"/>
  <c r="A59" i="35"/>
  <c r="A79" i="35"/>
  <c r="A99" i="35"/>
  <c r="A119" i="35"/>
  <c r="A139" i="35"/>
  <c r="A159" i="35"/>
  <c r="A179" i="35"/>
  <c r="A199" i="35"/>
  <c r="A219" i="35"/>
  <c r="A239" i="35"/>
  <c r="A259" i="35"/>
  <c r="A279" i="35"/>
  <c r="A299" i="35"/>
  <c r="A319" i="35"/>
  <c r="A339" i="35"/>
  <c r="A359" i="35"/>
  <c r="A379" i="35"/>
  <c r="A399" i="35"/>
  <c r="A419" i="35"/>
  <c r="A439" i="35"/>
  <c r="A459" i="35"/>
  <c r="A479" i="35"/>
  <c r="A499" i="35"/>
  <c r="A519" i="35"/>
  <c r="A539" i="35"/>
  <c r="A559" i="35"/>
  <c r="A579" i="35"/>
  <c r="A599" i="35"/>
  <c r="A619" i="35"/>
  <c r="A639" i="35"/>
  <c r="A659" i="35"/>
  <c r="A679" i="35"/>
  <c r="A699" i="35"/>
  <c r="A719" i="35"/>
  <c r="A739" i="35"/>
  <c r="A759" i="35"/>
  <c r="A779" i="35"/>
  <c r="A799" i="35"/>
  <c r="A819" i="35"/>
  <c r="A839" i="35"/>
  <c r="A859" i="35"/>
  <c r="A879" i="35"/>
  <c r="A899" i="35"/>
  <c r="A919" i="35"/>
  <c r="A939" i="35"/>
  <c r="A959" i="35"/>
  <c r="A979" i="35"/>
  <c r="A999" i="35"/>
  <c r="A1019" i="35"/>
  <c r="A1039" i="35"/>
  <c r="A1059" i="35"/>
  <c r="A1079" i="35"/>
  <c r="A1099" i="35"/>
  <c r="A1119" i="35"/>
  <c r="A1139" i="35"/>
  <c r="A1159" i="35"/>
  <c r="A1179" i="35"/>
  <c r="A1199" i="35"/>
  <c r="A1219" i="35"/>
  <c r="A1239" i="35"/>
  <c r="A1259" i="35"/>
  <c r="A1279" i="35"/>
  <c r="A1299" i="35"/>
  <c r="A1319" i="35"/>
  <c r="A1339" i="35"/>
  <c r="A1359" i="35"/>
  <c r="A1379" i="35"/>
  <c r="A1399" i="35"/>
  <c r="A1419" i="35"/>
  <c r="A1439" i="35"/>
  <c r="A1459" i="35"/>
  <c r="A20" i="35"/>
  <c r="A40" i="35"/>
  <c r="A60" i="35"/>
  <c r="A80" i="35"/>
  <c r="A100" i="35"/>
  <c r="A120" i="35"/>
  <c r="A140" i="35"/>
  <c r="A160" i="35"/>
  <c r="A180" i="35"/>
  <c r="A200" i="35"/>
  <c r="A220" i="35"/>
  <c r="A240" i="35"/>
  <c r="A260" i="35"/>
  <c r="A280" i="35"/>
  <c r="A300" i="35"/>
  <c r="A320" i="35"/>
  <c r="A340" i="35"/>
  <c r="A360" i="35"/>
  <c r="A380" i="35"/>
  <c r="A400" i="35"/>
  <c r="A420" i="35"/>
  <c r="A440" i="35"/>
  <c r="A460" i="35"/>
  <c r="A480" i="35"/>
  <c r="A500" i="35"/>
  <c r="A520" i="35"/>
  <c r="A540" i="35"/>
  <c r="A560" i="35"/>
  <c r="A580" i="35"/>
  <c r="A600" i="35"/>
  <c r="A620" i="35"/>
  <c r="A640" i="35"/>
  <c r="A660" i="35"/>
  <c r="A680" i="35"/>
  <c r="A700" i="35"/>
  <c r="A720" i="35"/>
  <c r="A740" i="35"/>
  <c r="A760" i="35"/>
  <c r="A780" i="35"/>
  <c r="A800" i="35"/>
  <c r="A820" i="35"/>
  <c r="A840" i="35"/>
  <c r="A860" i="35"/>
  <c r="A880" i="35"/>
  <c r="A900" i="35"/>
  <c r="A920" i="35"/>
  <c r="A940" i="35"/>
  <c r="A960" i="35"/>
  <c r="A980" i="35"/>
  <c r="A1000" i="35"/>
  <c r="A1020" i="35"/>
  <c r="A1040" i="35"/>
  <c r="A1060" i="35"/>
  <c r="A1080" i="35"/>
  <c r="A1100" i="35"/>
  <c r="A1120" i="35"/>
  <c r="A1140" i="35"/>
  <c r="A1160" i="35"/>
  <c r="A1180" i="35"/>
  <c r="A1200" i="35"/>
  <c r="A1220" i="35"/>
  <c r="A1240" i="35"/>
  <c r="A1260" i="35"/>
  <c r="A1280" i="35"/>
  <c r="A1300" i="35"/>
  <c r="A1320" i="35"/>
  <c r="A1340" i="35"/>
  <c r="A1360" i="35"/>
  <c r="A1380" i="35"/>
  <c r="A1400" i="35"/>
  <c r="A1420" i="35"/>
  <c r="A1440" i="35"/>
  <c r="A21" i="35"/>
  <c r="A41" i="35"/>
  <c r="A61" i="35"/>
  <c r="A81" i="35"/>
  <c r="A101" i="35"/>
  <c r="A121" i="35"/>
  <c r="A141" i="35"/>
  <c r="A161" i="35"/>
  <c r="A181" i="35"/>
  <c r="A201" i="35"/>
  <c r="A221" i="35"/>
  <c r="A241" i="35"/>
  <c r="A261" i="35"/>
  <c r="A281" i="35"/>
  <c r="A301" i="35"/>
  <c r="A321" i="35"/>
  <c r="A341" i="35"/>
  <c r="A361" i="35"/>
  <c r="A381" i="35"/>
  <c r="A401" i="35"/>
  <c r="A421" i="35"/>
  <c r="A441" i="35"/>
  <c r="A461" i="35"/>
  <c r="A481" i="35"/>
  <c r="A501" i="35"/>
  <c r="A521" i="35"/>
  <c r="A541" i="35"/>
  <c r="A561" i="35"/>
  <c r="A581" i="35"/>
  <c r="A601" i="35"/>
  <c r="A621" i="35"/>
  <c r="A641" i="35"/>
  <c r="A661" i="35"/>
  <c r="A681" i="35"/>
  <c r="A701" i="35"/>
  <c r="A721" i="35"/>
  <c r="A741" i="35"/>
  <c r="A761" i="35"/>
  <c r="A781" i="35"/>
  <c r="A801" i="35"/>
  <c r="A821" i="35"/>
  <c r="A841" i="35"/>
  <c r="A861" i="35"/>
  <c r="A881" i="35"/>
  <c r="A901" i="35"/>
  <c r="A921" i="35"/>
  <c r="A941" i="35"/>
  <c r="A961" i="35"/>
  <c r="A981" i="35"/>
  <c r="A1001" i="35"/>
  <c r="A1021" i="35"/>
  <c r="A1041" i="35"/>
  <c r="A1061" i="35"/>
  <c r="A1081" i="35"/>
  <c r="A1101" i="35"/>
  <c r="A1121" i="35"/>
  <c r="A1141" i="35"/>
  <c r="A1161" i="35"/>
  <c r="A1181" i="35"/>
  <c r="A1201" i="35"/>
  <c r="A1221" i="35"/>
  <c r="A1241" i="35"/>
  <c r="A1261" i="35"/>
  <c r="A1281" i="35"/>
  <c r="A1301" i="35"/>
  <c r="A1321" i="35"/>
  <c r="A1341" i="35"/>
  <c r="A1361" i="35"/>
  <c r="A1381" i="35"/>
  <c r="A1401" i="35"/>
  <c r="A1421" i="35"/>
  <c r="A1441" i="35"/>
  <c r="A1461" i="35"/>
  <c r="A1481" i="35"/>
  <c r="A1501" i="35"/>
  <c r="A1521" i="35"/>
  <c r="A1541" i="35"/>
  <c r="A1561" i="35"/>
  <c r="A1581" i="35"/>
  <c r="A1601" i="35"/>
  <c r="A1621" i="35"/>
  <c r="A1641" i="35"/>
  <c r="A1661" i="35"/>
  <c r="A22" i="35"/>
  <c r="A42" i="35"/>
  <c r="A62" i="35"/>
  <c r="A82" i="35"/>
  <c r="A102" i="35"/>
  <c r="A122" i="35"/>
  <c r="A142" i="35"/>
  <c r="A162" i="35"/>
  <c r="A182" i="35"/>
  <c r="A202" i="35"/>
  <c r="A222" i="35"/>
  <c r="A242" i="35"/>
  <c r="A262" i="35"/>
  <c r="A282" i="35"/>
  <c r="A302" i="35"/>
  <c r="A322" i="35"/>
  <c r="A342" i="35"/>
  <c r="A362" i="35"/>
  <c r="A382" i="35"/>
  <c r="A402" i="35"/>
  <c r="A422" i="35"/>
  <c r="A442" i="35"/>
  <c r="A462" i="35"/>
  <c r="A482" i="35"/>
  <c r="A502" i="35"/>
  <c r="A522" i="35"/>
  <c r="A542" i="35"/>
  <c r="A562" i="35"/>
  <c r="A582" i="35"/>
  <c r="A602" i="35"/>
  <c r="A622" i="35"/>
  <c r="A642" i="35"/>
  <c r="A662" i="35"/>
  <c r="A682" i="35"/>
  <c r="A702" i="35"/>
  <c r="A722" i="35"/>
  <c r="A742" i="35"/>
  <c r="A762" i="35"/>
  <c r="A782" i="35"/>
  <c r="A802" i="35"/>
  <c r="A822" i="35"/>
  <c r="A842" i="35"/>
  <c r="A862" i="35"/>
  <c r="A882" i="35"/>
  <c r="A902" i="35"/>
  <c r="A922" i="35"/>
  <c r="A942" i="35"/>
  <c r="A962" i="35"/>
  <c r="A982" i="35"/>
  <c r="A1002" i="35"/>
  <c r="A1022" i="35"/>
  <c r="A1042" i="35"/>
  <c r="A1062" i="35"/>
  <c r="A1082" i="35"/>
  <c r="A1102" i="35"/>
  <c r="A1122" i="35"/>
  <c r="A1142" i="35"/>
  <c r="A1162" i="35"/>
  <c r="A1182" i="35"/>
  <c r="A1202" i="35"/>
  <c r="A1222" i="35"/>
  <c r="A1242" i="35"/>
  <c r="A1262" i="35"/>
  <c r="A1282" i="35"/>
  <c r="A1302" i="35"/>
  <c r="A1322" i="35"/>
  <c r="A1342" i="35"/>
  <c r="A1362" i="35"/>
  <c r="A1382" i="35"/>
  <c r="A1402" i="35"/>
  <c r="A1422" i="35"/>
  <c r="A1442" i="35"/>
  <c r="A1462" i="35"/>
  <c r="A23" i="35"/>
  <c r="A43" i="35"/>
  <c r="A63" i="35"/>
  <c r="A83" i="35"/>
  <c r="A103" i="35"/>
  <c r="A123" i="35"/>
  <c r="A143" i="35"/>
  <c r="A163" i="35"/>
  <c r="A183" i="35"/>
  <c r="A203" i="35"/>
  <c r="A223" i="35"/>
  <c r="A243" i="35"/>
  <c r="A263" i="35"/>
  <c r="A283" i="35"/>
  <c r="A303" i="35"/>
  <c r="A323" i="35"/>
  <c r="A343" i="35"/>
  <c r="A363" i="35"/>
  <c r="A383" i="35"/>
  <c r="A403" i="35"/>
  <c r="A423" i="35"/>
  <c r="A443" i="35"/>
  <c r="A463" i="35"/>
  <c r="A483" i="35"/>
  <c r="A503" i="35"/>
  <c r="A523" i="35"/>
  <c r="A543" i="35"/>
  <c r="A563" i="35"/>
  <c r="A583" i="35"/>
  <c r="A603" i="35"/>
  <c r="A623" i="35"/>
  <c r="A643" i="35"/>
  <c r="A663" i="35"/>
  <c r="A683" i="35"/>
  <c r="A703" i="35"/>
  <c r="A723" i="35"/>
  <c r="A743" i="35"/>
  <c r="A763" i="35"/>
  <c r="A783" i="35"/>
  <c r="A803" i="35"/>
  <c r="A823" i="35"/>
  <c r="A843" i="35"/>
  <c r="A863" i="35"/>
  <c r="A883" i="35"/>
  <c r="A903" i="35"/>
  <c r="A923" i="35"/>
  <c r="A943" i="35"/>
  <c r="A963" i="35"/>
  <c r="A983" i="35"/>
  <c r="A1003" i="35"/>
  <c r="A1023" i="35"/>
  <c r="A1043" i="35"/>
  <c r="A1063" i="35"/>
  <c r="A1083" i="35"/>
  <c r="A1103" i="35"/>
  <c r="A1123" i="35"/>
  <c r="A1143" i="35"/>
  <c r="A1163" i="35"/>
  <c r="A1183" i="35"/>
  <c r="A1203" i="35"/>
  <c r="A1223" i="35"/>
  <c r="A1243" i="35"/>
  <c r="A1263" i="35"/>
  <c r="A1283" i="35"/>
  <c r="A1303" i="35"/>
  <c r="A1323" i="35"/>
  <c r="A1343" i="35"/>
  <c r="A1363" i="35"/>
  <c r="A1383" i="35"/>
  <c r="A1403" i="35"/>
  <c r="A1423" i="35"/>
  <c r="A1443" i="35"/>
  <c r="A1463" i="35"/>
  <c r="A1483" i="35"/>
  <c r="A1503" i="35"/>
  <c r="A1523" i="35"/>
  <c r="A1543" i="35"/>
  <c r="A1563" i="35"/>
  <c r="A1583" i="35"/>
  <c r="A1603" i="35"/>
  <c r="A1623" i="35"/>
  <c r="A1643" i="35"/>
  <c r="A24" i="35"/>
  <c r="A44" i="35"/>
  <c r="A64" i="35"/>
  <c r="A84" i="35"/>
  <c r="A104" i="35"/>
  <c r="A124" i="35"/>
  <c r="A144" i="35"/>
  <c r="A164" i="35"/>
  <c r="A184" i="35"/>
  <c r="A204" i="35"/>
  <c r="A224" i="35"/>
  <c r="A244" i="35"/>
  <c r="A264" i="35"/>
  <c r="A284" i="35"/>
  <c r="A304" i="35"/>
  <c r="A324" i="35"/>
  <c r="A344" i="35"/>
  <c r="A364" i="35"/>
  <c r="A384" i="35"/>
  <c r="A404" i="35"/>
  <c r="A424" i="35"/>
  <c r="A444" i="35"/>
  <c r="A464" i="35"/>
  <c r="A484" i="35"/>
  <c r="A504" i="35"/>
  <c r="A524" i="35"/>
  <c r="A544" i="35"/>
  <c r="A564" i="35"/>
  <c r="A584" i="35"/>
  <c r="A604" i="35"/>
  <c r="A624" i="35"/>
  <c r="A644" i="35"/>
  <c r="A664" i="35"/>
  <c r="A684" i="35"/>
  <c r="A704" i="35"/>
  <c r="A724" i="35"/>
  <c r="A744" i="35"/>
  <c r="A764" i="35"/>
  <c r="A784" i="35"/>
  <c r="A804" i="35"/>
  <c r="A824" i="35"/>
  <c r="A844" i="35"/>
  <c r="A864" i="35"/>
  <c r="A884" i="35"/>
  <c r="A904" i="35"/>
  <c r="A924" i="35"/>
  <c r="A944" i="35"/>
  <c r="A5" i="35"/>
  <c r="A25" i="35"/>
  <c r="A45" i="35"/>
  <c r="A65" i="35"/>
  <c r="A85" i="35"/>
  <c r="A105" i="35"/>
  <c r="A125" i="35"/>
  <c r="A145" i="35"/>
  <c r="A165" i="35"/>
  <c r="A185" i="35"/>
  <c r="A205" i="35"/>
  <c r="A225" i="35"/>
  <c r="A245" i="35"/>
  <c r="A265" i="35"/>
  <c r="A285" i="35"/>
  <c r="A305" i="35"/>
  <c r="A325" i="35"/>
  <c r="A345" i="35"/>
  <c r="A365" i="35"/>
  <c r="A385" i="35"/>
  <c r="A405" i="35"/>
  <c r="A425" i="35"/>
  <c r="A445" i="35"/>
  <c r="A465" i="35"/>
  <c r="A485" i="35"/>
  <c r="A505" i="35"/>
  <c r="A525" i="35"/>
  <c r="A545" i="35"/>
  <c r="A565" i="35"/>
  <c r="A585" i="35"/>
  <c r="A605" i="35"/>
  <c r="A625" i="35"/>
  <c r="A645" i="35"/>
  <c r="A665" i="35"/>
  <c r="A685" i="35"/>
  <c r="A705" i="35"/>
  <c r="A725" i="35"/>
  <c r="A745" i="35"/>
  <c r="A765" i="35"/>
  <c r="A785" i="35"/>
  <c r="A805" i="35"/>
  <c r="A825" i="35"/>
  <c r="A845" i="35"/>
  <c r="A865" i="35"/>
  <c r="A885" i="35"/>
  <c r="A905" i="35"/>
  <c r="A925" i="35"/>
  <c r="A945" i="35"/>
  <c r="A965" i="35"/>
  <c r="A985" i="35"/>
  <c r="A1005" i="35"/>
  <c r="A1025" i="35"/>
  <c r="A1045" i="35"/>
  <c r="A1065" i="35"/>
  <c r="A1085" i="35"/>
  <c r="A1105" i="35"/>
  <c r="A1125" i="35"/>
  <c r="A1145" i="35"/>
  <c r="A1165" i="35"/>
  <c r="A1185" i="35"/>
  <c r="A1205" i="35"/>
  <c r="A1225" i="35"/>
  <c r="A1245" i="35"/>
  <c r="A1265" i="35"/>
  <c r="A1285" i="35"/>
  <c r="A1305" i="35"/>
  <c r="A1325" i="35"/>
  <c r="A1345" i="35"/>
  <c r="A1365" i="35"/>
  <c r="A1385" i="35"/>
  <c r="A1405" i="35"/>
  <c r="A1425" i="35"/>
  <c r="A1445" i="35"/>
  <c r="A1465" i="35"/>
  <c r="A1485" i="35"/>
  <c r="A1505" i="35"/>
  <c r="A1525" i="35"/>
  <c r="A1545" i="35"/>
  <c r="A1565" i="35"/>
  <c r="A1585" i="35"/>
  <c r="A6" i="35"/>
  <c r="A26" i="35"/>
  <c r="A46" i="35"/>
  <c r="A66" i="35"/>
  <c r="A86" i="35"/>
  <c r="A106" i="35"/>
  <c r="A126" i="35"/>
  <c r="A146" i="35"/>
  <c r="A166" i="35"/>
  <c r="A186" i="35"/>
  <c r="A206" i="35"/>
  <c r="A226" i="35"/>
  <c r="A246" i="35"/>
  <c r="A266" i="35"/>
  <c r="A286" i="35"/>
  <c r="A306" i="35"/>
  <c r="A326" i="35"/>
  <c r="A346" i="35"/>
  <c r="A366" i="35"/>
  <c r="A386" i="35"/>
  <c r="A406" i="35"/>
  <c r="A426" i="35"/>
  <c r="A446" i="35"/>
  <c r="A466" i="35"/>
  <c r="A486" i="35"/>
  <c r="A506" i="35"/>
  <c r="A526" i="35"/>
  <c r="A546" i="35"/>
  <c r="A566" i="35"/>
  <c r="A586" i="35"/>
  <c r="A606" i="35"/>
  <c r="A626" i="35"/>
  <c r="A646" i="35"/>
  <c r="A666" i="35"/>
  <c r="A686" i="35"/>
  <c r="A706" i="35"/>
  <c r="A726" i="35"/>
  <c r="A746" i="35"/>
  <c r="A766" i="35"/>
  <c r="A786" i="35"/>
  <c r="A806" i="35"/>
  <c r="A826" i="35"/>
  <c r="A846" i="35"/>
  <c r="A866" i="35"/>
  <c r="A886" i="35"/>
  <c r="A906" i="35"/>
  <c r="A926" i="35"/>
  <c r="A946" i="35"/>
  <c r="A966" i="35"/>
  <c r="A986" i="35"/>
  <c r="A1006" i="35"/>
  <c r="A1026" i="35"/>
  <c r="A1046" i="35"/>
  <c r="A1066" i="35"/>
  <c r="A1086" i="35"/>
  <c r="A1106" i="35"/>
  <c r="A1126" i="35"/>
  <c r="A1146" i="35"/>
  <c r="A1166" i="35"/>
  <c r="A1186" i="35"/>
  <c r="A1206" i="35"/>
  <c r="A1226" i="35"/>
  <c r="A1246" i="35"/>
  <c r="A1266" i="35"/>
  <c r="A1286" i="35"/>
  <c r="A1306" i="35"/>
  <c r="A1326" i="35"/>
  <c r="A1346" i="35"/>
  <c r="A1366" i="35"/>
  <c r="A1386" i="35"/>
  <c r="A1406" i="35"/>
  <c r="A1426" i="35"/>
  <c r="A1446" i="35"/>
  <c r="A1466" i="35"/>
  <c r="A1486" i="35"/>
  <c r="A1506" i="35"/>
  <c r="A1526" i="35"/>
  <c r="A1546" i="35"/>
  <c r="A1566" i="35"/>
  <c r="A1586" i="35"/>
  <c r="A7" i="35"/>
  <c r="A27" i="35"/>
  <c r="A47" i="35"/>
  <c r="A67" i="35"/>
  <c r="A87" i="35"/>
  <c r="A107" i="35"/>
  <c r="A127" i="35"/>
  <c r="A147" i="35"/>
  <c r="A167" i="35"/>
  <c r="A187" i="35"/>
  <c r="A207" i="35"/>
  <c r="A227" i="35"/>
  <c r="A247" i="35"/>
  <c r="A267" i="35"/>
  <c r="A287" i="35"/>
  <c r="A307" i="35"/>
  <c r="A327" i="35"/>
  <c r="A347" i="35"/>
  <c r="A367" i="35"/>
  <c r="A387" i="35"/>
  <c r="A407" i="35"/>
  <c r="A427" i="35"/>
  <c r="A447" i="35"/>
  <c r="A467" i="35"/>
  <c r="A487" i="35"/>
  <c r="A507" i="35"/>
  <c r="A527" i="35"/>
  <c r="A547" i="35"/>
  <c r="A567" i="35"/>
  <c r="A587" i="35"/>
  <c r="A607" i="35"/>
  <c r="A627" i="35"/>
  <c r="A647" i="35"/>
  <c r="A667" i="35"/>
  <c r="A687" i="35"/>
  <c r="A707" i="35"/>
  <c r="A727" i="35"/>
  <c r="A747" i="35"/>
  <c r="A767" i="35"/>
  <c r="A787" i="35"/>
  <c r="A807" i="35"/>
  <c r="A827" i="35"/>
  <c r="A847" i="35"/>
  <c r="A867" i="35"/>
  <c r="A887" i="35"/>
  <c r="A907" i="35"/>
  <c r="A927" i="35"/>
  <c r="A947" i="35"/>
  <c r="A967" i="35"/>
  <c r="A987" i="35"/>
  <c r="A1007" i="35"/>
  <c r="A1027" i="35"/>
  <c r="A1047" i="35"/>
  <c r="A1067" i="35"/>
  <c r="A1087" i="35"/>
  <c r="A1107" i="35"/>
  <c r="A1127" i="35"/>
  <c r="A1147" i="35"/>
  <c r="A1167" i="35"/>
  <c r="A1187" i="35"/>
  <c r="A1207" i="35"/>
  <c r="A1227" i="35"/>
  <c r="A1247" i="35"/>
  <c r="A1267" i="35"/>
  <c r="A1287" i="35"/>
  <c r="A1307" i="35"/>
  <c r="A1327" i="35"/>
  <c r="A1347" i="35"/>
  <c r="A1367" i="35"/>
  <c r="A1387" i="35"/>
  <c r="A1407" i="35"/>
  <c r="A1427" i="35"/>
  <c r="A1447" i="35"/>
  <c r="A8" i="35"/>
  <c r="A28" i="35"/>
  <c r="A48" i="35"/>
  <c r="A68" i="35"/>
  <c r="A88" i="35"/>
  <c r="A108" i="35"/>
  <c r="A128" i="35"/>
  <c r="A148" i="35"/>
  <c r="A168" i="35"/>
  <c r="A188" i="35"/>
  <c r="A208" i="35"/>
  <c r="A228" i="35"/>
  <c r="A248" i="35"/>
  <c r="A268" i="35"/>
  <c r="A288" i="35"/>
  <c r="A308" i="35"/>
  <c r="A328" i="35"/>
  <c r="A348" i="35"/>
  <c r="A368" i="35"/>
  <c r="A388" i="35"/>
  <c r="A408" i="35"/>
  <c r="A428" i="35"/>
  <c r="A448" i="35"/>
  <c r="A468" i="35"/>
  <c r="A488" i="35"/>
  <c r="A508" i="35"/>
  <c r="A528" i="35"/>
  <c r="A548" i="35"/>
  <c r="A568" i="35"/>
  <c r="A588" i="35"/>
  <c r="A608" i="35"/>
  <c r="A628" i="35"/>
  <c r="A648" i="35"/>
  <c r="A668" i="35"/>
  <c r="A688" i="35"/>
  <c r="A708" i="35"/>
  <c r="A728" i="35"/>
  <c r="A748" i="35"/>
  <c r="A768" i="35"/>
  <c r="A788" i="35"/>
  <c r="A808" i="35"/>
  <c r="A828" i="35"/>
  <c r="A848" i="35"/>
  <c r="A868" i="35"/>
  <c r="A888" i="35"/>
  <c r="A908" i="35"/>
  <c r="A928" i="35"/>
  <c r="A948" i="35"/>
  <c r="A968" i="35"/>
  <c r="A988" i="35"/>
  <c r="A1008" i="35"/>
  <c r="A1028" i="35"/>
  <c r="A1048" i="35"/>
  <c r="A1068" i="35"/>
  <c r="A1088" i="35"/>
  <c r="A1108" i="35"/>
  <c r="A1128" i="35"/>
  <c r="A1148" i="35"/>
  <c r="A1168" i="35"/>
  <c r="A1188" i="35"/>
  <c r="A1208" i="35"/>
  <c r="A1228" i="35"/>
  <c r="A1248" i="35"/>
  <c r="A1268" i="35"/>
  <c r="A1288" i="35"/>
  <c r="A1308" i="35"/>
  <c r="A1328" i="35"/>
  <c r="A1348" i="35"/>
  <c r="A1368" i="35"/>
  <c r="A1388" i="35"/>
  <c r="A1408" i="35"/>
  <c r="A1428" i="35"/>
  <c r="A1448" i="35"/>
  <c r="A1468" i="35"/>
  <c r="A1488" i="35"/>
  <c r="A1508" i="35"/>
  <c r="A1528" i="35"/>
  <c r="A1548" i="35"/>
  <c r="A1568" i="35"/>
  <c r="A1588" i="35"/>
  <c r="A1608" i="35"/>
  <c r="A9" i="35"/>
  <c r="A29" i="35"/>
  <c r="A49" i="35"/>
  <c r="A69" i="35"/>
  <c r="A89" i="35"/>
  <c r="A109" i="35"/>
  <c r="A129" i="35"/>
  <c r="A149" i="35"/>
  <c r="A169" i="35"/>
  <c r="A189" i="35"/>
  <c r="A209" i="35"/>
  <c r="A229" i="35"/>
  <c r="A249" i="35"/>
  <c r="A269" i="35"/>
  <c r="A289" i="35"/>
  <c r="A309" i="35"/>
  <c r="A329" i="35"/>
  <c r="A349" i="35"/>
  <c r="A369" i="35"/>
  <c r="A389" i="35"/>
  <c r="A409" i="35"/>
  <c r="A429" i="35"/>
  <c r="A449" i="35"/>
  <c r="A469" i="35"/>
  <c r="A489" i="35"/>
  <c r="A509" i="35"/>
  <c r="A529" i="35"/>
  <c r="A549" i="35"/>
  <c r="A569" i="35"/>
  <c r="A589" i="35"/>
  <c r="A609" i="35"/>
  <c r="A629" i="35"/>
  <c r="A649" i="35"/>
  <c r="A669" i="35"/>
  <c r="A689" i="35"/>
  <c r="A709" i="35"/>
  <c r="A729" i="35"/>
  <c r="A749" i="35"/>
  <c r="A769" i="35"/>
  <c r="A789" i="35"/>
  <c r="A809" i="35"/>
  <c r="A829" i="35"/>
  <c r="A849" i="35"/>
  <c r="A869" i="35"/>
  <c r="A889" i="35"/>
  <c r="A909" i="35"/>
  <c r="A929" i="35"/>
  <c r="A949" i="35"/>
  <c r="A969" i="35"/>
  <c r="A989" i="35"/>
  <c r="A1009" i="35"/>
  <c r="A1029" i="35"/>
  <c r="A1049" i="35"/>
  <c r="A1069" i="35"/>
  <c r="A1089" i="35"/>
  <c r="A1109" i="35"/>
  <c r="A1129" i="35"/>
  <c r="A1149" i="35"/>
  <c r="A1169" i="35"/>
  <c r="A1189" i="35"/>
  <c r="A1209" i="35"/>
  <c r="A1229" i="35"/>
  <c r="A1249" i="35"/>
  <c r="A1269" i="35"/>
  <c r="A1289" i="35"/>
  <c r="A1309" i="35"/>
  <c r="A1329" i="35"/>
  <c r="A1349" i="35"/>
  <c r="A1369" i="35"/>
  <c r="A1389" i="35"/>
  <c r="A1409" i="35"/>
  <c r="A1429" i="35"/>
  <c r="A1449" i="35"/>
  <c r="A984" i="35"/>
  <c r="A1184" i="35"/>
  <c r="A1332" i="35"/>
  <c r="A1460" i="35"/>
  <c r="A1504" i="35"/>
  <c r="A1540" i="35"/>
  <c r="A1571" i="35"/>
  <c r="A1597" i="35"/>
  <c r="A1624" i="35"/>
  <c r="A1647" i="35"/>
  <c r="A1669" i="35"/>
  <c r="A1690" i="35"/>
  <c r="A1710" i="35"/>
  <c r="A1730" i="35"/>
  <c r="A1750" i="35"/>
  <c r="A1770" i="35"/>
  <c r="A1790" i="35"/>
  <c r="A1810" i="35"/>
  <c r="A1830" i="35"/>
  <c r="A1850" i="35"/>
  <c r="A1870" i="35"/>
  <c r="A1890" i="35"/>
  <c r="A1910" i="35"/>
  <c r="A1930" i="35"/>
  <c r="A1950" i="35"/>
  <c r="A1970" i="35"/>
  <c r="A1990" i="35"/>
  <c r="A2010" i="35"/>
  <c r="A2030" i="35"/>
  <c r="A2050" i="35"/>
  <c r="A2070" i="35"/>
  <c r="A2090" i="35"/>
  <c r="A2110" i="35"/>
  <c r="A2130" i="35"/>
  <c r="A2150" i="35"/>
  <c r="A2170" i="35"/>
  <c r="A2190" i="35"/>
  <c r="A2210" i="35"/>
  <c r="A2230" i="35"/>
  <c r="A2250" i="35"/>
  <c r="A2270" i="35"/>
  <c r="A2290" i="35"/>
  <c r="A2310" i="35"/>
  <c r="A2330" i="35"/>
  <c r="A2350" i="35"/>
  <c r="A2370" i="35"/>
  <c r="A2390" i="35"/>
  <c r="A2410" i="35"/>
  <c r="A2430" i="35"/>
  <c r="A2450" i="35"/>
  <c r="A2470" i="35"/>
  <c r="A2490" i="35"/>
  <c r="A2510" i="35"/>
  <c r="A2530" i="35"/>
  <c r="A2550" i="35"/>
  <c r="A2570" i="35"/>
  <c r="A2590" i="35"/>
  <c r="A2610" i="35"/>
  <c r="A2630" i="35"/>
  <c r="A2650" i="35"/>
  <c r="A2670" i="35"/>
  <c r="A2690" i="35"/>
  <c r="A2710" i="35"/>
  <c r="A2730" i="35"/>
  <c r="A2750" i="35"/>
  <c r="A2770" i="35"/>
  <c r="A2790" i="35"/>
  <c r="A2810" i="35"/>
  <c r="A2830" i="35"/>
  <c r="A2850" i="35"/>
  <c r="A2870" i="35"/>
  <c r="A2890" i="35"/>
  <c r="A2910" i="35"/>
  <c r="A2930" i="35"/>
  <c r="A2950" i="35"/>
  <c r="A2990" i="35"/>
  <c r="A3030" i="35"/>
  <c r="A3050" i="35"/>
  <c r="A3070" i="35"/>
  <c r="A3090" i="35"/>
  <c r="A3110" i="35"/>
  <c r="A3130" i="35"/>
  <c r="A992" i="35"/>
  <c r="A1192" i="35"/>
  <c r="A1344" i="35"/>
  <c r="A1464" i="35"/>
  <c r="A1507" i="35"/>
  <c r="A1542" i="35"/>
  <c r="A1572" i="35"/>
  <c r="A1599" i="35"/>
  <c r="A1625" i="35"/>
  <c r="A1648" i="35"/>
  <c r="A1670" i="35"/>
  <c r="A1691" i="35"/>
  <c r="A1711" i="35"/>
  <c r="A1731" i="35"/>
  <c r="A1751" i="35"/>
  <c r="A1771" i="35"/>
  <c r="A1791" i="35"/>
  <c r="A1811" i="35"/>
  <c r="A1831" i="35"/>
  <c r="A1851" i="35"/>
  <c r="A1871" i="35"/>
  <c r="A1891" i="35"/>
  <c r="A1911" i="35"/>
  <c r="A1931" i="35"/>
  <c r="A1951" i="35"/>
  <c r="A1971" i="35"/>
  <c r="A1991" i="35"/>
  <c r="A2011" i="35"/>
  <c r="A2031" i="35"/>
  <c r="A2051" i="35"/>
  <c r="A2071" i="35"/>
  <c r="A2091" i="35"/>
  <c r="A2111" i="35"/>
  <c r="A2131" i="35"/>
  <c r="A2151" i="35"/>
  <c r="A2171" i="35"/>
  <c r="A2191" i="35"/>
  <c r="A2211" i="35"/>
  <c r="A2231" i="35"/>
  <c r="A2251" i="35"/>
  <c r="A2271" i="35"/>
  <c r="A2291" i="35"/>
  <c r="A2311" i="35"/>
  <c r="A2331" i="35"/>
  <c r="A2351" i="35"/>
  <c r="A2371" i="35"/>
  <c r="A2391" i="35"/>
  <c r="A2411" i="35"/>
  <c r="A2431" i="35"/>
  <c r="A2451" i="35"/>
  <c r="A2471" i="35"/>
  <c r="A2491" i="35"/>
  <c r="A2511" i="35"/>
  <c r="A2531" i="35"/>
  <c r="A2551" i="35"/>
  <c r="A2571" i="35"/>
  <c r="A2591" i="35"/>
  <c r="A2611" i="35"/>
  <c r="A2631" i="35"/>
  <c r="A2651" i="35"/>
  <c r="A2671" i="35"/>
  <c r="A2691" i="35"/>
  <c r="A2711" i="35"/>
  <c r="A2731" i="35"/>
  <c r="A2751" i="35"/>
  <c r="A2771" i="35"/>
  <c r="A2791" i="35"/>
  <c r="A2811" i="35"/>
  <c r="A2831" i="35"/>
  <c r="A2851" i="35"/>
  <c r="A2871" i="35"/>
  <c r="A2891" i="35"/>
  <c r="A1004" i="35"/>
  <c r="A1204" i="35"/>
  <c r="A1350" i="35"/>
  <c r="A1467" i="35"/>
  <c r="A1509" i="35"/>
  <c r="A1544" i="35"/>
  <c r="A1573" i="35"/>
  <c r="A1600" i="35"/>
  <c r="A1626" i="35"/>
  <c r="A1649" i="35"/>
  <c r="A1671" i="35"/>
  <c r="A1692" i="35"/>
  <c r="A1712" i="35"/>
  <c r="A1732" i="35"/>
  <c r="A1752" i="35"/>
  <c r="A1772" i="35"/>
  <c r="A1792" i="35"/>
  <c r="A1812" i="35"/>
  <c r="A1832" i="35"/>
  <c r="A1852" i="35"/>
  <c r="A1872" i="35"/>
  <c r="A1892" i="35"/>
  <c r="A1912" i="35"/>
  <c r="A1932" i="35"/>
  <c r="A1952" i="35"/>
  <c r="A1972" i="35"/>
  <c r="A1992" i="35"/>
  <c r="A2012" i="35"/>
  <c r="A2032" i="35"/>
  <c r="A2052" i="35"/>
  <c r="A2072" i="35"/>
  <c r="A2092" i="35"/>
  <c r="A2112" i="35"/>
  <c r="A2132" i="35"/>
  <c r="A2152" i="35"/>
  <c r="A2172" i="35"/>
  <c r="A2192" i="35"/>
  <c r="A2212" i="35"/>
  <c r="A2232" i="35"/>
  <c r="A2252" i="35"/>
  <c r="A2272" i="35"/>
  <c r="A2292" i="35"/>
  <c r="A2312" i="35"/>
  <c r="A2332" i="35"/>
  <c r="A2352" i="35"/>
  <c r="A2372" i="35"/>
  <c r="A2392" i="35"/>
  <c r="A2412" i="35"/>
  <c r="A2432" i="35"/>
  <c r="A2452" i="35"/>
  <c r="A2472" i="35"/>
  <c r="A2492" i="35"/>
  <c r="A2512" i="35"/>
  <c r="A2532" i="35"/>
  <c r="A2552" i="35"/>
  <c r="A2572" i="35"/>
  <c r="A2592" i="35"/>
  <c r="A2612" i="35"/>
  <c r="A2632" i="35"/>
  <c r="A2652" i="35"/>
  <c r="A2672" i="35"/>
  <c r="A2692" i="35"/>
  <c r="A2712" i="35"/>
  <c r="A2732" i="35"/>
  <c r="A2752" i="35"/>
  <c r="A2772" i="35"/>
  <c r="A2792" i="35"/>
  <c r="A2812" i="35"/>
  <c r="A2832" i="35"/>
  <c r="A2852" i="35"/>
  <c r="A1012" i="35"/>
  <c r="A1212" i="35"/>
  <c r="A1352" i="35"/>
  <c r="A1469" i="35"/>
  <c r="A1510" i="35"/>
  <c r="A1547" i="35"/>
  <c r="A1574" i="35"/>
  <c r="A1602" i="35"/>
  <c r="A1627" i="35"/>
  <c r="A1650" i="35"/>
  <c r="A1672" i="35"/>
  <c r="A1693" i="35"/>
  <c r="A1713" i="35"/>
  <c r="A1733" i="35"/>
  <c r="A1753" i="35"/>
  <c r="A1773" i="35"/>
  <c r="A1793" i="35"/>
  <c r="A1813" i="35"/>
  <c r="A1833" i="35"/>
  <c r="A1853" i="35"/>
  <c r="A1873" i="35"/>
  <c r="A1893" i="35"/>
  <c r="A1913" i="35"/>
  <c r="A1933" i="35"/>
  <c r="A1953" i="35"/>
  <c r="A1973" i="35"/>
  <c r="A1993" i="35"/>
  <c r="A2013" i="35"/>
  <c r="A2033" i="35"/>
  <c r="A2053" i="35"/>
  <c r="A2073" i="35"/>
  <c r="A2093" i="35"/>
  <c r="A2113" i="35"/>
  <c r="A2133" i="35"/>
  <c r="A2153" i="35"/>
  <c r="A2173" i="35"/>
  <c r="A2193" i="35"/>
  <c r="A2213" i="35"/>
  <c r="A2233" i="35"/>
  <c r="A2253" i="35"/>
  <c r="A2273" i="35"/>
  <c r="A2293" i="35"/>
  <c r="A2313" i="35"/>
  <c r="A2333" i="35"/>
  <c r="A2353" i="35"/>
  <c r="A2373" i="35"/>
  <c r="A2393" i="35"/>
  <c r="A2413" i="35"/>
  <c r="A2433" i="35"/>
  <c r="A2453" i="35"/>
  <c r="A2473" i="35"/>
  <c r="A2493" i="35"/>
  <c r="A2513" i="35"/>
  <c r="A2533" i="35"/>
  <c r="A2553" i="35"/>
  <c r="A2573" i="35"/>
  <c r="A2593" i="35"/>
  <c r="A2613" i="35"/>
  <c r="A2633" i="35"/>
  <c r="A2653" i="35"/>
  <c r="A2673" i="35"/>
  <c r="A2693" i="35"/>
  <c r="A2713" i="35"/>
  <c r="A2733" i="35"/>
  <c r="A2753" i="35"/>
  <c r="A2773" i="35"/>
  <c r="A1024" i="35"/>
  <c r="A1224" i="35"/>
  <c r="A1364" i="35"/>
  <c r="A1470" i="35"/>
  <c r="A1511" i="35"/>
  <c r="A1549" i="35"/>
  <c r="A1575" i="35"/>
  <c r="A1604" i="35"/>
  <c r="A1628" i="35"/>
  <c r="A1651" i="35"/>
  <c r="A1673" i="35"/>
  <c r="A1694" i="35"/>
  <c r="A1714" i="35"/>
  <c r="A1734" i="35"/>
  <c r="A1754" i="35"/>
  <c r="A1774" i="35"/>
  <c r="A1794" i="35"/>
  <c r="A1814" i="35"/>
  <c r="A1834" i="35"/>
  <c r="A1854" i="35"/>
  <c r="A1874" i="35"/>
  <c r="A1894" i="35"/>
  <c r="A1914" i="35"/>
  <c r="A1934" i="35"/>
  <c r="A1954" i="35"/>
  <c r="A1974" i="35"/>
  <c r="A1994" i="35"/>
  <c r="A2014" i="35"/>
  <c r="A2034" i="35"/>
  <c r="A2054" i="35"/>
  <c r="A2074" i="35"/>
  <c r="A2094" i="35"/>
  <c r="A2114" i="35"/>
  <c r="A2134" i="35"/>
  <c r="A2154" i="35"/>
  <c r="A2174" i="35"/>
  <c r="A2194" i="35"/>
  <c r="A2214" i="35"/>
  <c r="A2234" i="35"/>
  <c r="A2254" i="35"/>
  <c r="A2274" i="35"/>
  <c r="A2294" i="35"/>
  <c r="A2314" i="35"/>
  <c r="A2334" i="35"/>
  <c r="A2354" i="35"/>
  <c r="A2374" i="35"/>
  <c r="A2394" i="35"/>
  <c r="A2414" i="35"/>
  <c r="A2434" i="35"/>
  <c r="A2454" i="35"/>
  <c r="A2474" i="35"/>
  <c r="A2494" i="35"/>
  <c r="A2514" i="35"/>
  <c r="A2534" i="35"/>
  <c r="A2554" i="35"/>
  <c r="A2574" i="35"/>
  <c r="A2594" i="35"/>
  <c r="A2614" i="35"/>
  <c r="A2634" i="35"/>
  <c r="A2654" i="35"/>
  <c r="A2674" i="35"/>
  <c r="A2694" i="35"/>
  <c r="A2714" i="35"/>
  <c r="A2734" i="35"/>
  <c r="A2754" i="35"/>
  <c r="A2774" i="35"/>
  <c r="A2794" i="35"/>
  <c r="A2814" i="35"/>
  <c r="A2834" i="35"/>
  <c r="A2854" i="35"/>
  <c r="A2874" i="35"/>
  <c r="A2894" i="35"/>
  <c r="A2914" i="35"/>
  <c r="A2934" i="35"/>
  <c r="A2954" i="35"/>
  <c r="A2994" i="35"/>
  <c r="A3034" i="35"/>
  <c r="A3054" i="35"/>
  <c r="A3074" i="35"/>
  <c r="A3094" i="35"/>
  <c r="A3114" i="35"/>
  <c r="A3134" i="35"/>
  <c r="A1032" i="35"/>
  <c r="A1232" i="35"/>
  <c r="A1370" i="35"/>
  <c r="A1471" i="35"/>
  <c r="A1512" i="35"/>
  <c r="A1550" i="35"/>
  <c r="A1576" i="35"/>
  <c r="A1605" i="35"/>
  <c r="A1629" i="35"/>
  <c r="A1652" i="35"/>
  <c r="A1674" i="35"/>
  <c r="A1695" i="35"/>
  <c r="A1715" i="35"/>
  <c r="A1735" i="35"/>
  <c r="A1755" i="35"/>
  <c r="A1775" i="35"/>
  <c r="A1795" i="35"/>
  <c r="A1815" i="35"/>
  <c r="A1835" i="35"/>
  <c r="A1855" i="35"/>
  <c r="A1875" i="35"/>
  <c r="A1895" i="35"/>
  <c r="A1915" i="35"/>
  <c r="A1935" i="35"/>
  <c r="A1955" i="35"/>
  <c r="A1975" i="35"/>
  <c r="A1995" i="35"/>
  <c r="A2015" i="35"/>
  <c r="A2035" i="35"/>
  <c r="A2055" i="35"/>
  <c r="A2075" i="35"/>
  <c r="A2095" i="35"/>
  <c r="A2115" i="35"/>
  <c r="A2135" i="35"/>
  <c r="A2155" i="35"/>
  <c r="A2175" i="35"/>
  <c r="A2195" i="35"/>
  <c r="A2215" i="35"/>
  <c r="A2235" i="35"/>
  <c r="A2255" i="35"/>
  <c r="A2275" i="35"/>
  <c r="A2295" i="35"/>
  <c r="A2315" i="35"/>
  <c r="A2335" i="35"/>
  <c r="A2355" i="35"/>
  <c r="A2375" i="35"/>
  <c r="A2395" i="35"/>
  <c r="A2415" i="35"/>
  <c r="A2435" i="35"/>
  <c r="A2455" i="35"/>
  <c r="A2475" i="35"/>
  <c r="A2495" i="35"/>
  <c r="A2515" i="35"/>
  <c r="A2535" i="35"/>
  <c r="A2555" i="35"/>
  <c r="A2575" i="35"/>
  <c r="A2595" i="35"/>
  <c r="A2615" i="35"/>
  <c r="A2635" i="35"/>
  <c r="A2655" i="35"/>
  <c r="A2675" i="35"/>
  <c r="A2695" i="35"/>
  <c r="A2715" i="35"/>
  <c r="A2735" i="35"/>
  <c r="A2755" i="35"/>
  <c r="A2775" i="35"/>
  <c r="A2795" i="35"/>
  <c r="A2815" i="35"/>
  <c r="A2835" i="35"/>
  <c r="A1044" i="35"/>
  <c r="A1244" i="35"/>
  <c r="A1372" i="35"/>
  <c r="A1472" i="35"/>
  <c r="A1514" i="35"/>
  <c r="A1551" i="35"/>
  <c r="A1577" i="35"/>
  <c r="A1606" i="35"/>
  <c r="A1630" i="35"/>
  <c r="A1653" i="35"/>
  <c r="A1675" i="35"/>
  <c r="A1696" i="35"/>
  <c r="A1716" i="35"/>
  <c r="A1736" i="35"/>
  <c r="A1756" i="35"/>
  <c r="A1776" i="35"/>
  <c r="A1796" i="35"/>
  <c r="A1816" i="35"/>
  <c r="A1836" i="35"/>
  <c r="A1856" i="35"/>
  <c r="A1876" i="35"/>
  <c r="A1896" i="35"/>
  <c r="A1916" i="35"/>
  <c r="A1936" i="35"/>
  <c r="A1956" i="35"/>
  <c r="A1976" i="35"/>
  <c r="A1996" i="35"/>
  <c r="A2016" i="35"/>
  <c r="A2036" i="35"/>
  <c r="A2056" i="35"/>
  <c r="A2076" i="35"/>
  <c r="A2096" i="35"/>
  <c r="A2116" i="35"/>
  <c r="A2136" i="35"/>
  <c r="A2156" i="35"/>
  <c r="A2176" i="35"/>
  <c r="A2196" i="35"/>
  <c r="A2216" i="35"/>
  <c r="A2236" i="35"/>
  <c r="A2256" i="35"/>
  <c r="A2276" i="35"/>
  <c r="A2296" i="35"/>
  <c r="A2316" i="35"/>
  <c r="A2336" i="35"/>
  <c r="A2356" i="35"/>
  <c r="A2376" i="35"/>
  <c r="A2396" i="35"/>
  <c r="A2416" i="35"/>
  <c r="A2436" i="35"/>
  <c r="A2456" i="35"/>
  <c r="A2476" i="35"/>
  <c r="A2496" i="35"/>
  <c r="A2516" i="35"/>
  <c r="A2536" i="35"/>
  <c r="A2556" i="35"/>
  <c r="A2576" i="35"/>
  <c r="A2596" i="35"/>
  <c r="A2616" i="35"/>
  <c r="A2636" i="35"/>
  <c r="A2656" i="35"/>
  <c r="A2676" i="35"/>
  <c r="A2696" i="35"/>
  <c r="A2716" i="35"/>
  <c r="A752" i="35"/>
  <c r="A1052" i="35"/>
  <c r="A1250" i="35"/>
  <c r="A1384" i="35"/>
  <c r="A1479" i="35"/>
  <c r="A1516" i="35"/>
  <c r="A1552" i="35"/>
  <c r="A1579" i="35"/>
  <c r="A1607" i="35"/>
  <c r="A1631" i="35"/>
  <c r="A1654" i="35"/>
  <c r="A1676" i="35"/>
  <c r="A1697" i="35"/>
  <c r="A1717" i="35"/>
  <c r="A1737" i="35"/>
  <c r="A1757" i="35"/>
  <c r="A1777" i="35"/>
  <c r="A1797" i="35"/>
  <c r="A1817" i="35"/>
  <c r="A1837" i="35"/>
  <c r="A1857" i="35"/>
  <c r="A1877" i="35"/>
  <c r="A1897" i="35"/>
  <c r="A1917" i="35"/>
  <c r="A1937" i="35"/>
  <c r="A1957" i="35"/>
  <c r="A1977" i="35"/>
  <c r="A1997" i="35"/>
  <c r="A2017" i="35"/>
  <c r="A2037" i="35"/>
  <c r="A2057" i="35"/>
  <c r="A2077" i="35"/>
  <c r="A2097" i="35"/>
  <c r="A2117" i="35"/>
  <c r="A2137" i="35"/>
  <c r="A2157" i="35"/>
  <c r="A2177" i="35"/>
  <c r="A2197" i="35"/>
  <c r="A2217" i="35"/>
  <c r="A2237" i="35"/>
  <c r="A2257" i="35"/>
  <c r="A2277" i="35"/>
  <c r="A2297" i="35"/>
  <c r="A2317" i="35"/>
  <c r="A2337" i="35"/>
  <c r="A2357" i="35"/>
  <c r="A2377" i="35"/>
  <c r="A2397" i="35"/>
  <c r="A2417" i="35"/>
  <c r="A2437" i="35"/>
  <c r="A2457" i="35"/>
  <c r="A2477" i="35"/>
  <c r="A2497" i="35"/>
  <c r="A2517" i="35"/>
  <c r="A2537" i="35"/>
  <c r="A2557" i="35"/>
  <c r="A2577" i="35"/>
  <c r="A2597" i="35"/>
  <c r="A772" i="35"/>
  <c r="A1064" i="35"/>
  <c r="A1252" i="35"/>
  <c r="A1390" i="35"/>
  <c r="A1480" i="35"/>
  <c r="A1519" i="35"/>
  <c r="A1553" i="35"/>
  <c r="A1580" i="35"/>
  <c r="A1609" i="35"/>
  <c r="A1632" i="35"/>
  <c r="A1655" i="35"/>
  <c r="A1677" i="35"/>
  <c r="A1698" i="35"/>
  <c r="A1718" i="35"/>
  <c r="A1738" i="35"/>
  <c r="A1758" i="35"/>
  <c r="A1778" i="35"/>
  <c r="A1798" i="35"/>
  <c r="A1818" i="35"/>
  <c r="A1838" i="35"/>
  <c r="A1858" i="35"/>
  <c r="A1878" i="35"/>
  <c r="A1898" i="35"/>
  <c r="A1918" i="35"/>
  <c r="A1938" i="35"/>
  <c r="A1958" i="35"/>
  <c r="A1978" i="35"/>
  <c r="A1998" i="35"/>
  <c r="A2018" i="35"/>
  <c r="A2038" i="35"/>
  <c r="A2058" i="35"/>
  <c r="A2078" i="35"/>
  <c r="A2098" i="35"/>
  <c r="A2118" i="35"/>
  <c r="A2138" i="35"/>
  <c r="A2158" i="35"/>
  <c r="A2178" i="35"/>
  <c r="A2198" i="35"/>
  <c r="A2218" i="35"/>
  <c r="A2238" i="35"/>
  <c r="A2258" i="35"/>
  <c r="A2278" i="35"/>
  <c r="A2298" i="35"/>
  <c r="A2318" i="35"/>
  <c r="A2338" i="35"/>
  <c r="A2358" i="35"/>
  <c r="A2378" i="35"/>
  <c r="A2398" i="35"/>
  <c r="A2418" i="35"/>
  <c r="A2438" i="35"/>
  <c r="A2458" i="35"/>
  <c r="A2478" i="35"/>
  <c r="A2498" i="35"/>
  <c r="A2518" i="35"/>
  <c r="A2538" i="35"/>
  <c r="A2558" i="35"/>
  <c r="A2578" i="35"/>
  <c r="A2598" i="35"/>
  <c r="A2618" i="35"/>
  <c r="A2638" i="35"/>
  <c r="A2658" i="35"/>
  <c r="A2678" i="35"/>
  <c r="A2698" i="35"/>
  <c r="A2718" i="35"/>
  <c r="A2738" i="35"/>
  <c r="A2758" i="35"/>
  <c r="A2778" i="35"/>
  <c r="A2798" i="35"/>
  <c r="A2818" i="35"/>
  <c r="A2838" i="35"/>
  <c r="A2858" i="35"/>
  <c r="A2878" i="35"/>
  <c r="A2898" i="35"/>
  <c r="A2918" i="35"/>
  <c r="A2938" i="35"/>
  <c r="A2958" i="35"/>
  <c r="A792" i="35"/>
  <c r="A1072" i="35"/>
  <c r="A1264" i="35"/>
  <c r="A1392" i="35"/>
  <c r="A1482" i="35"/>
  <c r="A1520" i="35"/>
  <c r="A1554" i="35"/>
  <c r="A1582" i="35"/>
  <c r="A1610" i="35"/>
  <c r="A1633" i="35"/>
  <c r="A1656" i="35"/>
  <c r="A1679" i="35"/>
  <c r="A1699" i="35"/>
  <c r="A1719" i="35"/>
  <c r="A1739" i="35"/>
  <c r="A1759" i="35"/>
  <c r="A1779" i="35"/>
  <c r="A1799" i="35"/>
  <c r="A1819" i="35"/>
  <c r="A1839" i="35"/>
  <c r="A1859" i="35"/>
  <c r="A1879" i="35"/>
  <c r="A1899" i="35"/>
  <c r="A1919" i="35"/>
  <c r="A1939" i="35"/>
  <c r="A1959" i="35"/>
  <c r="A1979" i="35"/>
  <c r="A1999" i="35"/>
  <c r="A2019" i="35"/>
  <c r="A2039" i="35"/>
  <c r="A2059" i="35"/>
  <c r="A2079" i="35"/>
  <c r="A2099" i="35"/>
  <c r="A2119" i="35"/>
  <c r="A2139" i="35"/>
  <c r="A2159" i="35"/>
  <c r="A2179" i="35"/>
  <c r="A2199" i="35"/>
  <c r="A2219" i="35"/>
  <c r="A2239" i="35"/>
  <c r="A2259" i="35"/>
  <c r="A2279" i="35"/>
  <c r="A2299" i="35"/>
  <c r="A2319" i="35"/>
  <c r="A2339" i="35"/>
  <c r="A2359" i="35"/>
  <c r="A2379" i="35"/>
  <c r="A2399" i="35"/>
  <c r="A2419" i="35"/>
  <c r="A2439" i="35"/>
  <c r="A2459" i="35"/>
  <c r="A2479" i="35"/>
  <c r="A2499" i="35"/>
  <c r="A2519" i="35"/>
  <c r="A2539" i="35"/>
  <c r="A2559" i="35"/>
  <c r="A2579" i="35"/>
  <c r="A2599" i="35"/>
  <c r="A2619" i="35"/>
  <c r="A2639" i="35"/>
  <c r="A2659" i="35"/>
  <c r="A2679" i="35"/>
  <c r="A2699" i="35"/>
  <c r="A2719" i="35"/>
  <c r="A2739" i="35"/>
  <c r="A2759" i="35"/>
  <c r="A2779" i="35"/>
  <c r="A2799" i="35"/>
  <c r="A2819" i="35"/>
  <c r="A2839" i="35"/>
  <c r="A2859" i="35"/>
  <c r="A2879" i="35"/>
  <c r="A2899" i="35"/>
  <c r="A2919" i="35"/>
  <c r="A2939" i="35"/>
  <c r="A2959" i="35"/>
  <c r="A812" i="35"/>
  <c r="A1084" i="35"/>
  <c r="A1270" i="35"/>
  <c r="A1404" i="35"/>
  <c r="A1484" i="35"/>
  <c r="A1522" i="35"/>
  <c r="A1555" i="35"/>
  <c r="A1584" i="35"/>
  <c r="A1611" i="35"/>
  <c r="A1634" i="35"/>
  <c r="A1657" i="35"/>
  <c r="A1680" i="35"/>
  <c r="A1700" i="35"/>
  <c r="A1720" i="35"/>
  <c r="A1740" i="35"/>
  <c r="A1760" i="35"/>
  <c r="A1780" i="35"/>
  <c r="A1800" i="35"/>
  <c r="A1820" i="35"/>
  <c r="A1840" i="35"/>
  <c r="A1860" i="35"/>
  <c r="A1880" i="35"/>
  <c r="A1900" i="35"/>
  <c r="A1920" i="35"/>
  <c r="A1940" i="35"/>
  <c r="A1960" i="35"/>
  <c r="A1980" i="35"/>
  <c r="A2000" i="35"/>
  <c r="A2020" i="35"/>
  <c r="A2040" i="35"/>
  <c r="A2060" i="35"/>
  <c r="A2080" i="35"/>
  <c r="A2100" i="35"/>
  <c r="A2120" i="35"/>
  <c r="A2140" i="35"/>
  <c r="A2160" i="35"/>
  <c r="A2180" i="35"/>
  <c r="A2200" i="35"/>
  <c r="A2220" i="35"/>
  <c r="A2240" i="35"/>
  <c r="A2260" i="35"/>
  <c r="A2280" i="35"/>
  <c r="A2300" i="35"/>
  <c r="A2320" i="35"/>
  <c r="A2340" i="35"/>
  <c r="A2360" i="35"/>
  <c r="A2380" i="35"/>
  <c r="A2400" i="35"/>
  <c r="A2420" i="35"/>
  <c r="A2440" i="35"/>
  <c r="A2460" i="35"/>
  <c r="A2480" i="35"/>
  <c r="A2500" i="35"/>
  <c r="A2520" i="35"/>
  <c r="A2540" i="35"/>
  <c r="A2560" i="35"/>
  <c r="A2580" i="35"/>
  <c r="A2600" i="35"/>
  <c r="A2620" i="35"/>
  <c r="A2640" i="35"/>
  <c r="A2660" i="35"/>
  <c r="A2680" i="35"/>
  <c r="A2700" i="35"/>
  <c r="A2720" i="35"/>
  <c r="A2740" i="35"/>
  <c r="A2760" i="35"/>
  <c r="A2780" i="35"/>
  <c r="A2800" i="35"/>
  <c r="A2820" i="35"/>
  <c r="A2840" i="35"/>
  <c r="A2860" i="35"/>
  <c r="A2880" i="35"/>
  <c r="A2900" i="35"/>
  <c r="A2920" i="35"/>
  <c r="A2940" i="35"/>
  <c r="A2960" i="35"/>
  <c r="A3000" i="35"/>
  <c r="A3040" i="35"/>
  <c r="A3060" i="35"/>
  <c r="A3080" i="35"/>
  <c r="A3100" i="35"/>
  <c r="A832" i="35"/>
  <c r="A1092" i="35"/>
  <c r="A1272" i="35"/>
  <c r="A1410" i="35"/>
  <c r="A1487" i="35"/>
  <c r="A1524" i="35"/>
  <c r="A1556" i="35"/>
  <c r="A1587" i="35"/>
  <c r="A1612" i="35"/>
  <c r="A1635" i="35"/>
  <c r="A1659" i="35"/>
  <c r="A1681" i="35"/>
  <c r="A1701" i="35"/>
  <c r="A1721" i="35"/>
  <c r="A1741" i="35"/>
  <c r="A1761" i="35"/>
  <c r="A1781" i="35"/>
  <c r="A1801" i="35"/>
  <c r="A1821" i="35"/>
  <c r="A1841" i="35"/>
  <c r="A1861" i="35"/>
  <c r="A1881" i="35"/>
  <c r="A1901" i="35"/>
  <c r="A1921" i="35"/>
  <c r="A1941" i="35"/>
  <c r="A1961" i="35"/>
  <c r="A1981" i="35"/>
  <c r="A2001" i="35"/>
  <c r="A2021" i="35"/>
  <c r="A2041" i="35"/>
  <c r="A2061" i="35"/>
  <c r="A2081" i="35"/>
  <c r="A2101" i="35"/>
  <c r="A2121" i="35"/>
  <c r="A2141" i="35"/>
  <c r="A2161" i="35"/>
  <c r="A2181" i="35"/>
  <c r="A2201" i="35"/>
  <c r="A2221" i="35"/>
  <c r="A2241" i="35"/>
  <c r="A2261" i="35"/>
  <c r="A2281" i="35"/>
  <c r="A2301" i="35"/>
  <c r="A2321" i="35"/>
  <c r="A2341" i="35"/>
  <c r="A2361" i="35"/>
  <c r="A2381" i="35"/>
  <c r="A2401" i="35"/>
  <c r="A2421" i="35"/>
  <c r="A2441" i="35"/>
  <c r="A2461" i="35"/>
  <c r="A2481" i="35"/>
  <c r="A2501" i="35"/>
  <c r="A2521" i="35"/>
  <c r="A2541" i="35"/>
  <c r="A2561" i="35"/>
  <c r="A2581" i="35"/>
  <c r="A2601" i="35"/>
  <c r="A2621" i="35"/>
  <c r="A2641" i="35"/>
  <c r="A2661" i="35"/>
  <c r="A2681" i="35"/>
  <c r="A2701" i="35"/>
  <c r="A2721" i="35"/>
  <c r="A2741" i="35"/>
  <c r="A2761" i="35"/>
  <c r="A2781" i="35"/>
  <c r="A2801" i="35"/>
  <c r="A2821" i="35"/>
  <c r="A2841" i="35"/>
  <c r="A2861" i="35"/>
  <c r="A2881" i="35"/>
  <c r="A2901" i="35"/>
  <c r="A2921" i="35"/>
  <c r="A2941" i="35"/>
  <c r="A2961" i="35"/>
  <c r="A3001" i="35"/>
  <c r="A3041" i="35"/>
  <c r="A3061" i="35"/>
  <c r="A3081" i="35"/>
  <c r="A3101" i="35"/>
  <c r="A3121" i="35"/>
  <c r="A3141" i="35"/>
  <c r="A852" i="35"/>
  <c r="A1104" i="35"/>
  <c r="A1284" i="35"/>
  <c r="A1412" i="35"/>
  <c r="A1489" i="35"/>
  <c r="A1527" i="35"/>
  <c r="A1557" i="35"/>
  <c r="A1589" i="35"/>
  <c r="A1613" i="35"/>
  <c r="A1636" i="35"/>
  <c r="A1660" i="35"/>
  <c r="A1682" i="35"/>
  <c r="A1702" i="35"/>
  <c r="A1722" i="35"/>
  <c r="A1742" i="35"/>
  <c r="A1762" i="35"/>
  <c r="A1782" i="35"/>
  <c r="A1802" i="35"/>
  <c r="A1822" i="35"/>
  <c r="A1842" i="35"/>
  <c r="A1862" i="35"/>
  <c r="A1882" i="35"/>
  <c r="A1902" i="35"/>
  <c r="A1922" i="35"/>
  <c r="A1942" i="35"/>
  <c r="A1962" i="35"/>
  <c r="A1982" i="35"/>
  <c r="A2002" i="35"/>
  <c r="A2022" i="35"/>
  <c r="A2042" i="35"/>
  <c r="A2062" i="35"/>
  <c r="A2082" i="35"/>
  <c r="A2102" i="35"/>
  <c r="A2122" i="35"/>
  <c r="A2142" i="35"/>
  <c r="A2162" i="35"/>
  <c r="A2182" i="35"/>
  <c r="A2202" i="35"/>
  <c r="A2222" i="35"/>
  <c r="A2242" i="35"/>
  <c r="A2262" i="35"/>
  <c r="A2282" i="35"/>
  <c r="A2302" i="35"/>
  <c r="A2322" i="35"/>
  <c r="A2342" i="35"/>
  <c r="A2362" i="35"/>
  <c r="A2382" i="35"/>
  <c r="A2402" i="35"/>
  <c r="A2422" i="35"/>
  <c r="A2442" i="35"/>
  <c r="A2462" i="35"/>
  <c r="A2482" i="35"/>
  <c r="A2502" i="35"/>
  <c r="A2522" i="35"/>
  <c r="A2542" i="35"/>
  <c r="A2562" i="35"/>
  <c r="A2582" i="35"/>
  <c r="A2602" i="35"/>
  <c r="A2622" i="35"/>
  <c r="A2642" i="35"/>
  <c r="A2662" i="35"/>
  <c r="A2682" i="35"/>
  <c r="A2702" i="35"/>
  <c r="A2722" i="35"/>
  <c r="A2742" i="35"/>
  <c r="A2762" i="35"/>
  <c r="A2782" i="35"/>
  <c r="A2802" i="35"/>
  <c r="A2822" i="35"/>
  <c r="A2842" i="35"/>
  <c r="A2862" i="35"/>
  <c r="A2882" i="35"/>
  <c r="A2902" i="35"/>
  <c r="A2922" i="35"/>
  <c r="A2942" i="35"/>
  <c r="A2962" i="35"/>
  <c r="A3002" i="35"/>
  <c r="A3042" i="35"/>
  <c r="A872" i="35"/>
  <c r="A1112" i="35"/>
  <c r="A1290" i="35"/>
  <c r="A1424" i="35"/>
  <c r="A1490" i="35"/>
  <c r="A1529" i="35"/>
  <c r="A1559" i="35"/>
  <c r="A1590" i="35"/>
  <c r="A1614" i="35"/>
  <c r="A1637" i="35"/>
  <c r="A1662" i="35"/>
  <c r="A1683" i="35"/>
  <c r="A1703" i="35"/>
  <c r="A1723" i="35"/>
  <c r="A1743" i="35"/>
  <c r="A1763" i="35"/>
  <c r="A1783" i="35"/>
  <c r="A1803" i="35"/>
  <c r="A1823" i="35"/>
  <c r="A1843" i="35"/>
  <c r="A1863" i="35"/>
  <c r="A1883" i="35"/>
  <c r="A1903" i="35"/>
  <c r="A1923" i="35"/>
  <c r="A1943" i="35"/>
  <c r="A1963" i="35"/>
  <c r="A1983" i="35"/>
  <c r="A2003" i="35"/>
  <c r="A2023" i="35"/>
  <c r="A2043" i="35"/>
  <c r="A2063" i="35"/>
  <c r="A2083" i="35"/>
  <c r="A2103" i="35"/>
  <c r="A2123" i="35"/>
  <c r="A2143" i="35"/>
  <c r="A2163" i="35"/>
  <c r="A2183" i="35"/>
  <c r="A2203" i="35"/>
  <c r="A2223" i="35"/>
  <c r="A2243" i="35"/>
  <c r="A2263" i="35"/>
  <c r="A2283" i="35"/>
  <c r="A2303" i="35"/>
  <c r="A2323" i="35"/>
  <c r="A2343" i="35"/>
  <c r="A2363" i="35"/>
  <c r="A2383" i="35"/>
  <c r="A2403" i="35"/>
  <c r="A2423" i="35"/>
  <c r="A2443" i="35"/>
  <c r="A2463" i="35"/>
  <c r="A2483" i="35"/>
  <c r="A2503" i="35"/>
  <c r="A2523" i="35"/>
  <c r="A2543" i="35"/>
  <c r="A2563" i="35"/>
  <c r="A2583" i="35"/>
  <c r="A2603" i="35"/>
  <c r="A2623" i="35"/>
  <c r="A2643" i="35"/>
  <c r="A2663" i="35"/>
  <c r="A2683" i="35"/>
  <c r="A2703" i="35"/>
  <c r="A2723" i="35"/>
  <c r="A2743" i="35"/>
  <c r="A2763" i="35"/>
  <c r="A2783" i="35"/>
  <c r="A2803" i="35"/>
  <c r="A2823" i="35"/>
  <c r="A2843" i="35"/>
  <c r="A2863" i="35"/>
  <c r="A2883" i="35"/>
  <c r="A2903" i="35"/>
  <c r="A2923" i="35"/>
  <c r="A2943" i="35"/>
  <c r="A2963" i="35"/>
  <c r="A3003" i="35"/>
  <c r="A3043" i="35"/>
  <c r="A3063" i="35"/>
  <c r="A892" i="35"/>
  <c r="A1124" i="35"/>
  <c r="A1292" i="35"/>
  <c r="A1430" i="35"/>
  <c r="A1491" i="35"/>
  <c r="A1530" i="35"/>
  <c r="A1560" i="35"/>
  <c r="A1591" i="35"/>
  <c r="A1615" i="35"/>
  <c r="A1639" i="35"/>
  <c r="A1663" i="35"/>
  <c r="A1684" i="35"/>
  <c r="A1704" i="35"/>
  <c r="A1724" i="35"/>
  <c r="A1744" i="35"/>
  <c r="A1764" i="35"/>
  <c r="A1784" i="35"/>
  <c r="A1804" i="35"/>
  <c r="A1824" i="35"/>
  <c r="A1844" i="35"/>
  <c r="A1864" i="35"/>
  <c r="A1884" i="35"/>
  <c r="A1904" i="35"/>
  <c r="A1924" i="35"/>
  <c r="A1944" i="35"/>
  <c r="A1964" i="35"/>
  <c r="A1984" i="35"/>
  <c r="A2004" i="35"/>
  <c r="A2024" i="35"/>
  <c r="A2044" i="35"/>
  <c r="A2064" i="35"/>
  <c r="A2084" i="35"/>
  <c r="A2104" i="35"/>
  <c r="A2124" i="35"/>
  <c r="A2144" i="35"/>
  <c r="A2164" i="35"/>
  <c r="A2184" i="35"/>
  <c r="A2204" i="35"/>
  <c r="A2224" i="35"/>
  <c r="A2244" i="35"/>
  <c r="A2264" i="35"/>
  <c r="A2284" i="35"/>
  <c r="A2304" i="35"/>
  <c r="A2324" i="35"/>
  <c r="A2344" i="35"/>
  <c r="A2364" i="35"/>
  <c r="A2384" i="35"/>
  <c r="A2404" i="35"/>
  <c r="A2424" i="35"/>
  <c r="A2444" i="35"/>
  <c r="A2464" i="35"/>
  <c r="A2484" i="35"/>
  <c r="A2504" i="35"/>
  <c r="A2524" i="35"/>
  <c r="A2544" i="35"/>
  <c r="A2564" i="35"/>
  <c r="A2584" i="35"/>
  <c r="A2604" i="35"/>
  <c r="A2624" i="35"/>
  <c r="A2644" i="35"/>
  <c r="A2664" i="35"/>
  <c r="A2684" i="35"/>
  <c r="A2704" i="35"/>
  <c r="A2724" i="35"/>
  <c r="A2744" i="35"/>
  <c r="A2764" i="35"/>
  <c r="A2784" i="35"/>
  <c r="A2804" i="35"/>
  <c r="A2824" i="35"/>
  <c r="A2844" i="35"/>
  <c r="A2864" i="35"/>
  <c r="A2884" i="35"/>
  <c r="A2904" i="35"/>
  <c r="A2924" i="35"/>
  <c r="A2944" i="35"/>
  <c r="A2984" i="35"/>
  <c r="A3024" i="35"/>
  <c r="A3044" i="35"/>
  <c r="A3064" i="35"/>
  <c r="A3084" i="35"/>
  <c r="A3104" i="35"/>
  <c r="A3124" i="35"/>
  <c r="A3144" i="35"/>
  <c r="A912" i="35"/>
  <c r="A1132" i="35"/>
  <c r="A1304" i="35"/>
  <c r="A1432" i="35"/>
  <c r="A1492" i="35"/>
  <c r="A1531" i="35"/>
  <c r="A1562" i="35"/>
  <c r="A1592" i="35"/>
  <c r="A1616" i="35"/>
  <c r="A1640" i="35"/>
  <c r="A1664" i="35"/>
  <c r="A1685" i="35"/>
  <c r="A1705" i="35"/>
  <c r="A1725" i="35"/>
  <c r="A1745" i="35"/>
  <c r="A1765" i="35"/>
  <c r="A1785" i="35"/>
  <c r="A1805" i="35"/>
  <c r="A1825" i="35"/>
  <c r="A1845" i="35"/>
  <c r="A1865" i="35"/>
  <c r="A1885" i="35"/>
  <c r="A1905" i="35"/>
  <c r="A1925" i="35"/>
  <c r="A1945" i="35"/>
  <c r="A1965" i="35"/>
  <c r="A1985" i="35"/>
  <c r="A2005" i="35"/>
  <c r="A2025" i="35"/>
  <c r="A2045" i="35"/>
  <c r="A2065" i="35"/>
  <c r="A2085" i="35"/>
  <c r="A2105" i="35"/>
  <c r="A2125" i="35"/>
  <c r="A2145" i="35"/>
  <c r="A2165" i="35"/>
  <c r="A2185" i="35"/>
  <c r="A2205" i="35"/>
  <c r="A2225" i="35"/>
  <c r="A2245" i="35"/>
  <c r="A2265" i="35"/>
  <c r="A2285" i="35"/>
  <c r="A2305" i="35"/>
  <c r="A2325" i="35"/>
  <c r="A2345" i="35"/>
  <c r="A2365" i="35"/>
  <c r="A2385" i="35"/>
  <c r="A2405" i="35"/>
  <c r="A2425" i="35"/>
  <c r="A2445" i="35"/>
  <c r="A2465" i="35"/>
  <c r="A2485" i="35"/>
  <c r="A2505" i="35"/>
  <c r="A2525" i="35"/>
  <c r="A2545" i="35"/>
  <c r="A2565" i="35"/>
  <c r="A2585" i="35"/>
  <c r="A2605" i="35"/>
  <c r="A2625" i="35"/>
  <c r="A2645" i="35"/>
  <c r="A2665" i="35"/>
  <c r="A2685" i="35"/>
  <c r="A2705" i="35"/>
  <c r="A2725" i="35"/>
  <c r="A2745" i="35"/>
  <c r="A2765" i="35"/>
  <c r="A2785" i="35"/>
  <c r="A2805" i="35"/>
  <c r="A2825" i="35"/>
  <c r="A2845" i="35"/>
  <c r="A2865" i="35"/>
  <c r="A2885" i="35"/>
  <c r="A2905" i="35"/>
  <c r="A2925" i="35"/>
  <c r="A2945" i="35"/>
  <c r="A2985" i="35"/>
  <c r="A3025" i="35"/>
  <c r="A3045" i="35"/>
  <c r="A3065" i="35"/>
  <c r="A3085" i="35"/>
  <c r="A3105" i="35"/>
  <c r="A932" i="35"/>
  <c r="A1144" i="35"/>
  <c r="A1310" i="35"/>
  <c r="A1444" i="35"/>
  <c r="A1494" i="35"/>
  <c r="A1532" i="35"/>
  <c r="A1564" i="35"/>
  <c r="A1593" i="35"/>
  <c r="A1617" i="35"/>
  <c r="A1642" i="35"/>
  <c r="A1665" i="35"/>
  <c r="A1686" i="35"/>
  <c r="A1706" i="35"/>
  <c r="A1726" i="35"/>
  <c r="A1746" i="35"/>
  <c r="A1766" i="35"/>
  <c r="A1786" i="35"/>
  <c r="A1806" i="35"/>
  <c r="A1826" i="35"/>
  <c r="A1846" i="35"/>
  <c r="A1866" i="35"/>
  <c r="A1886" i="35"/>
  <c r="A1906" i="35"/>
  <c r="A1926" i="35"/>
  <c r="A1946" i="35"/>
  <c r="A1966" i="35"/>
  <c r="A1986" i="35"/>
  <c r="A2006" i="35"/>
  <c r="A2026" i="35"/>
  <c r="A2046" i="35"/>
  <c r="A2066" i="35"/>
  <c r="A2086" i="35"/>
  <c r="A2106" i="35"/>
  <c r="A2126" i="35"/>
  <c r="A2146" i="35"/>
  <c r="A2166" i="35"/>
  <c r="A2186" i="35"/>
  <c r="A2206" i="35"/>
  <c r="A2226" i="35"/>
  <c r="A2246" i="35"/>
  <c r="A2266" i="35"/>
  <c r="A2286" i="35"/>
  <c r="A2306" i="35"/>
  <c r="A2326" i="35"/>
  <c r="A2346" i="35"/>
  <c r="A2366" i="35"/>
  <c r="A2386" i="35"/>
  <c r="A2406" i="35"/>
  <c r="A2426" i="35"/>
  <c r="A2446" i="35"/>
  <c r="A2466" i="35"/>
  <c r="A2486" i="35"/>
  <c r="A2506" i="35"/>
  <c r="A2526" i="35"/>
  <c r="A2546" i="35"/>
  <c r="A2566" i="35"/>
  <c r="A2586" i="35"/>
  <c r="A2606" i="35"/>
  <c r="A2626" i="35"/>
  <c r="A2646" i="35"/>
  <c r="A2666" i="35"/>
  <c r="A2686" i="35"/>
  <c r="A2706" i="35"/>
  <c r="A2726" i="35"/>
  <c r="A2746" i="35"/>
  <c r="A2766" i="35"/>
  <c r="A2786" i="35"/>
  <c r="A2806" i="35"/>
  <c r="A2826" i="35"/>
  <c r="A2846" i="35"/>
  <c r="A2866" i="35"/>
  <c r="A2886" i="35"/>
  <c r="A2906" i="35"/>
  <c r="A2926" i="35"/>
  <c r="A2946" i="35"/>
  <c r="A2986" i="35"/>
  <c r="A3026" i="35"/>
  <c r="A3046" i="35"/>
  <c r="A3066" i="35"/>
  <c r="A3086" i="35"/>
  <c r="A3106" i="35"/>
  <c r="A3126" i="35"/>
  <c r="A3146" i="35"/>
  <c r="A952" i="35"/>
  <c r="A1152" i="35"/>
  <c r="A1312" i="35"/>
  <c r="A1450" i="35"/>
  <c r="A1499" i="35"/>
  <c r="A1534" i="35"/>
  <c r="A1567" i="35"/>
  <c r="A1594" i="35"/>
  <c r="A1619" i="35"/>
  <c r="A1644" i="35"/>
  <c r="A1666" i="35"/>
  <c r="A1687" i="35"/>
  <c r="A1707" i="35"/>
  <c r="A1727" i="35"/>
  <c r="A1747" i="35"/>
  <c r="A1767" i="35"/>
  <c r="A1787" i="35"/>
  <c r="A1807" i="35"/>
  <c r="A1827" i="35"/>
  <c r="A1847" i="35"/>
  <c r="A1867" i="35"/>
  <c r="A1887" i="35"/>
  <c r="A1907" i="35"/>
  <c r="A1927" i="35"/>
  <c r="A1947" i="35"/>
  <c r="A1967" i="35"/>
  <c r="A1987" i="35"/>
  <c r="A2007" i="35"/>
  <c r="A2027" i="35"/>
  <c r="A2047" i="35"/>
  <c r="A2067" i="35"/>
  <c r="A2087" i="35"/>
  <c r="A2107" i="35"/>
  <c r="A2127" i="35"/>
  <c r="A2147" i="35"/>
  <c r="A2167" i="35"/>
  <c r="A2187" i="35"/>
  <c r="A2207" i="35"/>
  <c r="A2227" i="35"/>
  <c r="A2247" i="35"/>
  <c r="A2267" i="35"/>
  <c r="A2287" i="35"/>
  <c r="A2307" i="35"/>
  <c r="A2327" i="35"/>
  <c r="A2347" i="35"/>
  <c r="A2367" i="35"/>
  <c r="A2387" i="35"/>
  <c r="A2407" i="35"/>
  <c r="A2427" i="35"/>
  <c r="A2447" i="35"/>
  <c r="A2467" i="35"/>
  <c r="A2487" i="35"/>
  <c r="A2507" i="35"/>
  <c r="A2527" i="35"/>
  <c r="A2547" i="35"/>
  <c r="A2567" i="35"/>
  <c r="A2587" i="35"/>
  <c r="A2607" i="35"/>
  <c r="A2627" i="35"/>
  <c r="A2647" i="35"/>
  <c r="A2667" i="35"/>
  <c r="A2687" i="35"/>
  <c r="A2707" i="35"/>
  <c r="A2727" i="35"/>
  <c r="A2747" i="35"/>
  <c r="A2767" i="35"/>
  <c r="A2787" i="35"/>
  <c r="A2807" i="35"/>
  <c r="A2827" i="35"/>
  <c r="A2847" i="35"/>
  <c r="A2867" i="35"/>
  <c r="A2887" i="35"/>
  <c r="A2907" i="35"/>
  <c r="A2927" i="35"/>
  <c r="A964" i="35"/>
  <c r="A1164" i="35"/>
  <c r="A1324" i="35"/>
  <c r="A1451" i="35"/>
  <c r="A1500" i="35"/>
  <c r="A1536" i="35"/>
  <c r="A1569" i="35"/>
  <c r="A1595" i="35"/>
  <c r="A1620" i="35"/>
  <c r="A1645" i="35"/>
  <c r="A1667" i="35"/>
  <c r="A1688" i="35"/>
  <c r="A1708" i="35"/>
  <c r="A1728" i="35"/>
  <c r="A1748" i="35"/>
  <c r="A1768" i="35"/>
  <c r="A1788" i="35"/>
  <c r="A1808" i="35"/>
  <c r="A1828" i="35"/>
  <c r="A1848" i="35"/>
  <c r="A1868" i="35"/>
  <c r="A1888" i="35"/>
  <c r="A1908" i="35"/>
  <c r="A1928" i="35"/>
  <c r="A1948" i="35"/>
  <c r="A1968" i="35"/>
  <c r="A1988" i="35"/>
  <c r="A2008" i="35"/>
  <c r="A2028" i="35"/>
  <c r="A2048" i="35"/>
  <c r="A2068" i="35"/>
  <c r="A2088" i="35"/>
  <c r="A2108" i="35"/>
  <c r="A2128" i="35"/>
  <c r="A2148" i="35"/>
  <c r="A2168" i="35"/>
  <c r="A2188" i="35"/>
  <c r="A2208" i="35"/>
  <c r="A2228" i="35"/>
  <c r="A2248" i="35"/>
  <c r="A2268" i="35"/>
  <c r="A2288" i="35"/>
  <c r="A2308" i="35"/>
  <c r="A2328" i="35"/>
  <c r="A2348" i="35"/>
  <c r="A2368" i="35"/>
  <c r="A2388" i="35"/>
  <c r="A2408" i="35"/>
  <c r="A2428" i="35"/>
  <c r="A2448" i="35"/>
  <c r="A2468" i="35"/>
  <c r="A2488" i="35"/>
  <c r="A2508" i="35"/>
  <c r="A2528" i="35"/>
  <c r="A2548" i="35"/>
  <c r="A2568" i="35"/>
  <c r="A2588" i="35"/>
  <c r="A2608" i="35"/>
  <c r="A2628" i="35"/>
  <c r="A2648" i="35"/>
  <c r="A2668" i="35"/>
  <c r="A2688" i="35"/>
  <c r="A2708" i="35"/>
  <c r="A2728" i="35"/>
  <c r="A2748" i="35"/>
  <c r="A2768" i="35"/>
  <c r="A2788" i="35"/>
  <c r="A2808" i="35"/>
  <c r="A2828" i="35"/>
  <c r="A2848" i="35"/>
  <c r="A2868" i="35"/>
  <c r="A2888" i="35"/>
  <c r="A2908" i="35"/>
  <c r="A2928" i="35"/>
  <c r="A972" i="35"/>
  <c r="A1172" i="35"/>
  <c r="A1330" i="35"/>
  <c r="A1452" i="35"/>
  <c r="A1502" i="35"/>
  <c r="A1539" i="35"/>
  <c r="A1570" i="35"/>
  <c r="A1596" i="35"/>
  <c r="A1622" i="35"/>
  <c r="A1646" i="35"/>
  <c r="A1668" i="35"/>
  <c r="A1689" i="35"/>
  <c r="A1709" i="35"/>
  <c r="A1729" i="35"/>
  <c r="A1749" i="35"/>
  <c r="A1769" i="35"/>
  <c r="A1789" i="35"/>
  <c r="A1809" i="35"/>
  <c r="A1829" i="35"/>
  <c r="A1849" i="35"/>
  <c r="A1869" i="35"/>
  <c r="A1889" i="35"/>
  <c r="A1909" i="35"/>
  <c r="A1929" i="35"/>
  <c r="A1949" i="35"/>
  <c r="A1969" i="35"/>
  <c r="A1989" i="35"/>
  <c r="A2009" i="35"/>
  <c r="A2029" i="35"/>
  <c r="A2049" i="35"/>
  <c r="A2069" i="35"/>
  <c r="A2089" i="35"/>
  <c r="A2109" i="35"/>
  <c r="A2129" i="35"/>
  <c r="A2149" i="35"/>
  <c r="A2169" i="35"/>
  <c r="A2189" i="35"/>
  <c r="A2209" i="35"/>
  <c r="A2229" i="35"/>
  <c r="A2249" i="35"/>
  <c r="A2269" i="35"/>
  <c r="A2289" i="35"/>
  <c r="A2309" i="35"/>
  <c r="A2329" i="35"/>
  <c r="A2349" i="35"/>
  <c r="A2369" i="35"/>
  <c r="A2389" i="35"/>
  <c r="A2409" i="35"/>
  <c r="A2429" i="35"/>
  <c r="A2449" i="35"/>
  <c r="A2469" i="35"/>
  <c r="A2489" i="35"/>
  <c r="A2509" i="35"/>
  <c r="A2529" i="35"/>
  <c r="A2549" i="35"/>
  <c r="A2569" i="35"/>
  <c r="A2589" i="35"/>
  <c r="A2609" i="35"/>
  <c r="A2629" i="35"/>
  <c r="A2649" i="35"/>
  <c r="A2669" i="35"/>
  <c r="A2689" i="35"/>
  <c r="A2709" i="35"/>
  <c r="A2729" i="35"/>
  <c r="A2749" i="35"/>
  <c r="A2769" i="35"/>
  <c r="A2789" i="35"/>
  <c r="A2809" i="35"/>
  <c r="A2829" i="35"/>
  <c r="A2849" i="35"/>
  <c r="A2869" i="35"/>
  <c r="A2889" i="35"/>
  <c r="A2909" i="35"/>
  <c r="A2929" i="35"/>
  <c r="A2949" i="35"/>
  <c r="A2989" i="35"/>
  <c r="A3029" i="35"/>
  <c r="A3049" i="35"/>
  <c r="A3069" i="35"/>
  <c r="A2796" i="35"/>
  <c r="A2896" i="35"/>
  <c r="A2956" i="35"/>
  <c r="A2998" i="35"/>
  <c r="A3038" i="35"/>
  <c r="A3077" i="35"/>
  <c r="A3109" i="35"/>
  <c r="A3136" i="35"/>
  <c r="A3159" i="35"/>
  <c r="A3179" i="35"/>
  <c r="A3199" i="35"/>
  <c r="A3219" i="35"/>
  <c r="A3239" i="35"/>
  <c r="A3259" i="35"/>
  <c r="A3279" i="35"/>
  <c r="A3299" i="35"/>
  <c r="A3319" i="35"/>
  <c r="A3339" i="35"/>
  <c r="A3359" i="35"/>
  <c r="A3379" i="35"/>
  <c r="A3399" i="35"/>
  <c r="A3419" i="35"/>
  <c r="A3439" i="35"/>
  <c r="A3459" i="35"/>
  <c r="A3479" i="35"/>
  <c r="A3499" i="35"/>
  <c r="A3519" i="35"/>
  <c r="A3539" i="35"/>
  <c r="A3559" i="35"/>
  <c r="A3579" i="35"/>
  <c r="A3599" i="35"/>
  <c r="A3619" i="35"/>
  <c r="A3639" i="35"/>
  <c r="A3659" i="35"/>
  <c r="A3679" i="35"/>
  <c r="A3699" i="35"/>
  <c r="A3719" i="35"/>
  <c r="A3739" i="35"/>
  <c r="A3759" i="35"/>
  <c r="A3779" i="35"/>
  <c r="A3799" i="35"/>
  <c r="A3819" i="35"/>
  <c r="A3839" i="35"/>
  <c r="A3859" i="35"/>
  <c r="A3879" i="35"/>
  <c r="A3899" i="35"/>
  <c r="A3919" i="35"/>
  <c r="A3939" i="35"/>
  <c r="A3959" i="35"/>
  <c r="A3979" i="35"/>
  <c r="A3999" i="35"/>
  <c r="A4019" i="35"/>
  <c r="A4039" i="35"/>
  <c r="A4059" i="35"/>
  <c r="A4079" i="35"/>
  <c r="A4099" i="35"/>
  <c r="A4119" i="35"/>
  <c r="A4139" i="35"/>
  <c r="A4159" i="35"/>
  <c r="A4179" i="35"/>
  <c r="A4199" i="35"/>
  <c r="A4219" i="35"/>
  <c r="A4239" i="35"/>
  <c r="A4259" i="35"/>
  <c r="A4279" i="35"/>
  <c r="A4299" i="35"/>
  <c r="A4319" i="35"/>
  <c r="A4339" i="35"/>
  <c r="A4359" i="35"/>
  <c r="A4379" i="35"/>
  <c r="A4399" i="35"/>
  <c r="A4419" i="35"/>
  <c r="A4439" i="35"/>
  <c r="A4459" i="35"/>
  <c r="A4479" i="35"/>
  <c r="A4499" i="35"/>
  <c r="A4519" i="35"/>
  <c r="A4539" i="35"/>
  <c r="A4559" i="35"/>
  <c r="A4579" i="35"/>
  <c r="A2797" i="35"/>
  <c r="A2897" i="35"/>
  <c r="A2957" i="35"/>
  <c r="A2999" i="35"/>
  <c r="A3039" i="35"/>
  <c r="A3078" i="35"/>
  <c r="A3111" i="35"/>
  <c r="A3137" i="35"/>
  <c r="A3160" i="35"/>
  <c r="A3180" i="35"/>
  <c r="A3200" i="35"/>
  <c r="A3220" i="35"/>
  <c r="A3240" i="35"/>
  <c r="A3260" i="35"/>
  <c r="A3280" i="35"/>
  <c r="A3300" i="35"/>
  <c r="A3320" i="35"/>
  <c r="A3340" i="35"/>
  <c r="A3360" i="35"/>
  <c r="A3380" i="35"/>
  <c r="A3400" i="35"/>
  <c r="A3420" i="35"/>
  <c r="A3440" i="35"/>
  <c r="A3460" i="35"/>
  <c r="A3480" i="35"/>
  <c r="A3500" i="35"/>
  <c r="A3520" i="35"/>
  <c r="A3540" i="35"/>
  <c r="A3560" i="35"/>
  <c r="A3580" i="35"/>
  <c r="A3600" i="35"/>
  <c r="A3620" i="35"/>
  <c r="A3640" i="35"/>
  <c r="A3660" i="35"/>
  <c r="A3680" i="35"/>
  <c r="A3700" i="35"/>
  <c r="A3720" i="35"/>
  <c r="A3740" i="35"/>
  <c r="A3760" i="35"/>
  <c r="A3780" i="35"/>
  <c r="A3800" i="35"/>
  <c r="A3820" i="35"/>
  <c r="A3840" i="35"/>
  <c r="A3860" i="35"/>
  <c r="A3880" i="35"/>
  <c r="A3900" i="35"/>
  <c r="A3920" i="35"/>
  <c r="A3940" i="35"/>
  <c r="A3960" i="35"/>
  <c r="A3980" i="35"/>
  <c r="A4000" i="35"/>
  <c r="A4020" i="35"/>
  <c r="A4040" i="35"/>
  <c r="A4060" i="35"/>
  <c r="A4080" i="35"/>
  <c r="A4100" i="35"/>
  <c r="A4120" i="35"/>
  <c r="A4140" i="35"/>
  <c r="A4160" i="35"/>
  <c r="A4180" i="35"/>
  <c r="A4200" i="35"/>
  <c r="A4220" i="35"/>
  <c r="A4240" i="35"/>
  <c r="A4260" i="35"/>
  <c r="A4280" i="35"/>
  <c r="A4300" i="35"/>
  <c r="A2813" i="35"/>
  <c r="A2911" i="35"/>
  <c r="A3047" i="35"/>
  <c r="A3079" i="35"/>
  <c r="A3112" i="35"/>
  <c r="A3138" i="35"/>
  <c r="A3161" i="35"/>
  <c r="A3181" i="35"/>
  <c r="A3201" i="35"/>
  <c r="A3221" i="35"/>
  <c r="A3241" i="35"/>
  <c r="A3261" i="35"/>
  <c r="A3281" i="35"/>
  <c r="A3301" i="35"/>
  <c r="A3321" i="35"/>
  <c r="A3341" i="35"/>
  <c r="A3361" i="35"/>
  <c r="A3381" i="35"/>
  <c r="A3401" i="35"/>
  <c r="A3421" i="35"/>
  <c r="A3441" i="35"/>
  <c r="A3461" i="35"/>
  <c r="A3481" i="35"/>
  <c r="A3501" i="35"/>
  <c r="A3521" i="35"/>
  <c r="A3541" i="35"/>
  <c r="A3561" i="35"/>
  <c r="A3581" i="35"/>
  <c r="A3601" i="35"/>
  <c r="A3621" i="35"/>
  <c r="A3641" i="35"/>
  <c r="A3661" i="35"/>
  <c r="A3681" i="35"/>
  <c r="A3701" i="35"/>
  <c r="A3721" i="35"/>
  <c r="A3741" i="35"/>
  <c r="A3761" i="35"/>
  <c r="A3781" i="35"/>
  <c r="A3801" i="35"/>
  <c r="A3821" i="35"/>
  <c r="A3841" i="35"/>
  <c r="A3861" i="35"/>
  <c r="A3881" i="35"/>
  <c r="A3901" i="35"/>
  <c r="A3921" i="35"/>
  <c r="A3941" i="35"/>
  <c r="A3961" i="35"/>
  <c r="A3981" i="35"/>
  <c r="A4001" i="35"/>
  <c r="A4021" i="35"/>
  <c r="A4041" i="35"/>
  <c r="A4061" i="35"/>
  <c r="A4081" i="35"/>
  <c r="A4101" i="35"/>
  <c r="A4121" i="35"/>
  <c r="A4141" i="35"/>
  <c r="A4161" i="35"/>
  <c r="A4181" i="35"/>
  <c r="A4201" i="35"/>
  <c r="A4221" i="35"/>
  <c r="A4241" i="35"/>
  <c r="A4261" i="35"/>
  <c r="A4281" i="35"/>
  <c r="A4301" i="35"/>
  <c r="A4321" i="35"/>
  <c r="A4341" i="35"/>
  <c r="A4361" i="35"/>
  <c r="A4381" i="35"/>
  <c r="A4401" i="35"/>
  <c r="A4421" i="35"/>
  <c r="A4441" i="35"/>
  <c r="A4461" i="35"/>
  <c r="A4481" i="35"/>
  <c r="A4501" i="35"/>
  <c r="A4521" i="35"/>
  <c r="A4541" i="35"/>
  <c r="A4561" i="35"/>
  <c r="A4581" i="35"/>
  <c r="A4601" i="35"/>
  <c r="A4621" i="35"/>
  <c r="A4641" i="35"/>
  <c r="A4661" i="35"/>
  <c r="A4681" i="35"/>
  <c r="A2816" i="35"/>
  <c r="A2912" i="35"/>
  <c r="A3048" i="35"/>
  <c r="A3082" i="35"/>
  <c r="A3113" i="35"/>
  <c r="A3139" i="35"/>
  <c r="A3162" i="35"/>
  <c r="A3182" i="35"/>
  <c r="A3202" i="35"/>
  <c r="A3222" i="35"/>
  <c r="A3242" i="35"/>
  <c r="A3262" i="35"/>
  <c r="A3282" i="35"/>
  <c r="A3302" i="35"/>
  <c r="A3322" i="35"/>
  <c r="A3342" i="35"/>
  <c r="A3362" i="35"/>
  <c r="A3382" i="35"/>
  <c r="A3402" i="35"/>
  <c r="A3422" i="35"/>
  <c r="A3442" i="35"/>
  <c r="A3462" i="35"/>
  <c r="A3482" i="35"/>
  <c r="A3502" i="35"/>
  <c r="A3522" i="35"/>
  <c r="A3542" i="35"/>
  <c r="A3562" i="35"/>
  <c r="A3582" i="35"/>
  <c r="A3602" i="35"/>
  <c r="A3622" i="35"/>
  <c r="A3642" i="35"/>
  <c r="A3662" i="35"/>
  <c r="A3682" i="35"/>
  <c r="A3702" i="35"/>
  <c r="A3722" i="35"/>
  <c r="A3742" i="35"/>
  <c r="A3762" i="35"/>
  <c r="A3782" i="35"/>
  <c r="A3802" i="35"/>
  <c r="A3822" i="35"/>
  <c r="A3842" i="35"/>
  <c r="A3862" i="35"/>
  <c r="A3882" i="35"/>
  <c r="A3902" i="35"/>
  <c r="A3922" i="35"/>
  <c r="A3942" i="35"/>
  <c r="A3962" i="35"/>
  <c r="A3982" i="35"/>
  <c r="A4002" i="35"/>
  <c r="A4022" i="35"/>
  <c r="A4042" i="35"/>
  <c r="A4062" i="35"/>
  <c r="A4082" i="35"/>
  <c r="A4102" i="35"/>
  <c r="A4122" i="35"/>
  <c r="A4142" i="35"/>
  <c r="A4162" i="35"/>
  <c r="A4182" i="35"/>
  <c r="A4202" i="35"/>
  <c r="A4222" i="35"/>
  <c r="A4242" i="35"/>
  <c r="A2817" i="35"/>
  <c r="A2913" i="35"/>
  <c r="A3051" i="35"/>
  <c r="A3083" i="35"/>
  <c r="A3115" i="35"/>
  <c r="A3140" i="35"/>
  <c r="A3163" i="35"/>
  <c r="A3183" i="35"/>
  <c r="A3203" i="35"/>
  <c r="A3223" i="35"/>
  <c r="A3243" i="35"/>
  <c r="A3263" i="35"/>
  <c r="A3283" i="35"/>
  <c r="A3303" i="35"/>
  <c r="A3323" i="35"/>
  <c r="A3343" i="35"/>
  <c r="A3363" i="35"/>
  <c r="A3383" i="35"/>
  <c r="A3403" i="35"/>
  <c r="A3423" i="35"/>
  <c r="A3443" i="35"/>
  <c r="A3463" i="35"/>
  <c r="A3483" i="35"/>
  <c r="A3503" i="35"/>
  <c r="A3523" i="35"/>
  <c r="A3543" i="35"/>
  <c r="A3563" i="35"/>
  <c r="A3583" i="35"/>
  <c r="A3603" i="35"/>
  <c r="A3623" i="35"/>
  <c r="A3643" i="35"/>
  <c r="A3663" i="35"/>
  <c r="A3683" i="35"/>
  <c r="A3703" i="35"/>
  <c r="A3723" i="35"/>
  <c r="A3743" i="35"/>
  <c r="A3763" i="35"/>
  <c r="A3783" i="35"/>
  <c r="A3803" i="35"/>
  <c r="A3823" i="35"/>
  <c r="A3843" i="35"/>
  <c r="A3863" i="35"/>
  <c r="A3883" i="35"/>
  <c r="A3903" i="35"/>
  <c r="A3923" i="35"/>
  <c r="A3943" i="35"/>
  <c r="A3963" i="35"/>
  <c r="A3983" i="35"/>
  <c r="A4003" i="35"/>
  <c r="A4023" i="35"/>
  <c r="A4043" i="35"/>
  <c r="A4063" i="35"/>
  <c r="A4083" i="35"/>
  <c r="A4103" i="35"/>
  <c r="A4123" i="35"/>
  <c r="A4143" i="35"/>
  <c r="A4163" i="35"/>
  <c r="A4183" i="35"/>
  <c r="A4203" i="35"/>
  <c r="A4223" i="35"/>
  <c r="A4243" i="35"/>
  <c r="A4263" i="35"/>
  <c r="A4283" i="35"/>
  <c r="A4303" i="35"/>
  <c r="A4323" i="35"/>
  <c r="A4343" i="35"/>
  <c r="A4363" i="35"/>
  <c r="A4383" i="35"/>
  <c r="A4403" i="35"/>
  <c r="A4423" i="35"/>
  <c r="A4443" i="35"/>
  <c r="A4463" i="35"/>
  <c r="A2833" i="35"/>
  <c r="A2915" i="35"/>
  <c r="A3052" i="35"/>
  <c r="A3087" i="35"/>
  <c r="A3116" i="35"/>
  <c r="A3142" i="35"/>
  <c r="A3164" i="35"/>
  <c r="A3184" i="35"/>
  <c r="A3204" i="35"/>
  <c r="A3224" i="35"/>
  <c r="A3244" i="35"/>
  <c r="A3264" i="35"/>
  <c r="A3284" i="35"/>
  <c r="A3304" i="35"/>
  <c r="A3324" i="35"/>
  <c r="A3344" i="35"/>
  <c r="A3364" i="35"/>
  <c r="A3384" i="35"/>
  <c r="A3404" i="35"/>
  <c r="A3424" i="35"/>
  <c r="A3444" i="35"/>
  <c r="A3464" i="35"/>
  <c r="A3484" i="35"/>
  <c r="A3504" i="35"/>
  <c r="A3524" i="35"/>
  <c r="A3544" i="35"/>
  <c r="A3564" i="35"/>
  <c r="A3584" i="35"/>
  <c r="A3604" i="35"/>
  <c r="A3624" i="35"/>
  <c r="A3644" i="35"/>
  <c r="A3664" i="35"/>
  <c r="A3684" i="35"/>
  <c r="A3704" i="35"/>
  <c r="A3724" i="35"/>
  <c r="A3744" i="35"/>
  <c r="A3764" i="35"/>
  <c r="A3784" i="35"/>
  <c r="A3804" i="35"/>
  <c r="A3824" i="35"/>
  <c r="A3844" i="35"/>
  <c r="A3864" i="35"/>
  <c r="A3884" i="35"/>
  <c r="A3904" i="35"/>
  <c r="A3924" i="35"/>
  <c r="A3944" i="35"/>
  <c r="A3964" i="35"/>
  <c r="A3984" i="35"/>
  <c r="A4004" i="35"/>
  <c r="A4024" i="35"/>
  <c r="A4044" i="35"/>
  <c r="A4064" i="35"/>
  <c r="A4084" i="35"/>
  <c r="A4104" i="35"/>
  <c r="A4124" i="35"/>
  <c r="A4144" i="35"/>
  <c r="A4164" i="35"/>
  <c r="A4184" i="35"/>
  <c r="A4204" i="35"/>
  <c r="A4224" i="35"/>
  <c r="A4244" i="35"/>
  <c r="A4264" i="35"/>
  <c r="A4284" i="35"/>
  <c r="A4304" i="35"/>
  <c r="A4324" i="35"/>
  <c r="A4344" i="35"/>
  <c r="A4364" i="35"/>
  <c r="A4384" i="35"/>
  <c r="A4404" i="35"/>
  <c r="A4424" i="35"/>
  <c r="A4444" i="35"/>
  <c r="A4464" i="35"/>
  <c r="A4484" i="35"/>
  <c r="A4504" i="35"/>
  <c r="A4524" i="35"/>
  <c r="A4544" i="35"/>
  <c r="A4564" i="35"/>
  <c r="A4584" i="35"/>
  <c r="A4604" i="35"/>
  <c r="A4624" i="35"/>
  <c r="A4644" i="35"/>
  <c r="A2836" i="35"/>
  <c r="A2916" i="35"/>
  <c r="A3053" i="35"/>
  <c r="A3088" i="35"/>
  <c r="A3117" i="35"/>
  <c r="A3143" i="35"/>
  <c r="A3165" i="35"/>
  <c r="A3185" i="35"/>
  <c r="A3205" i="35"/>
  <c r="A3225" i="35"/>
  <c r="A3245" i="35"/>
  <c r="A3265" i="35"/>
  <c r="A3285" i="35"/>
  <c r="A3305" i="35"/>
  <c r="A3325" i="35"/>
  <c r="A3345" i="35"/>
  <c r="A3365" i="35"/>
  <c r="A3385" i="35"/>
  <c r="A3405" i="35"/>
  <c r="A3425" i="35"/>
  <c r="A3445" i="35"/>
  <c r="A3465" i="35"/>
  <c r="A3485" i="35"/>
  <c r="A3505" i="35"/>
  <c r="A3525" i="35"/>
  <c r="A3545" i="35"/>
  <c r="A3565" i="35"/>
  <c r="A3585" i="35"/>
  <c r="A3605" i="35"/>
  <c r="A3625" i="35"/>
  <c r="A3645" i="35"/>
  <c r="A3665" i="35"/>
  <c r="A3685" i="35"/>
  <c r="A3705" i="35"/>
  <c r="A3725" i="35"/>
  <c r="A3745" i="35"/>
  <c r="A3765" i="35"/>
  <c r="A3785" i="35"/>
  <c r="A3805" i="35"/>
  <c r="A3825" i="35"/>
  <c r="A3845" i="35"/>
  <c r="A3865" i="35"/>
  <c r="A3885" i="35"/>
  <c r="A3905" i="35"/>
  <c r="A3925" i="35"/>
  <c r="A3945" i="35"/>
  <c r="A3965" i="35"/>
  <c r="A3985" i="35"/>
  <c r="A4005" i="35"/>
  <c r="A4025" i="35"/>
  <c r="A4045" i="35"/>
  <c r="A4065" i="35"/>
  <c r="A4085" i="35"/>
  <c r="A4105" i="35"/>
  <c r="A4125" i="35"/>
  <c r="A4145" i="35"/>
  <c r="A4165" i="35"/>
  <c r="A4185" i="35"/>
  <c r="A4205" i="35"/>
  <c r="A4225" i="35"/>
  <c r="A4245" i="35"/>
  <c r="A4265" i="35"/>
  <c r="A4285" i="35"/>
  <c r="A4305" i="35"/>
  <c r="A4325" i="35"/>
  <c r="A4345" i="35"/>
  <c r="A4365" i="35"/>
  <c r="A4385" i="35"/>
  <c r="A4405" i="35"/>
  <c r="A4425" i="35"/>
  <c r="A4445" i="35"/>
  <c r="A4465" i="35"/>
  <c r="A4485" i="35"/>
  <c r="A4505" i="35"/>
  <c r="A2617" i="35"/>
  <c r="A2837" i="35"/>
  <c r="A2917" i="35"/>
  <c r="A3055" i="35"/>
  <c r="A3089" i="35"/>
  <c r="A3118" i="35"/>
  <c r="A3145" i="35"/>
  <c r="A3166" i="35"/>
  <c r="A3186" i="35"/>
  <c r="A3206" i="35"/>
  <c r="A3226" i="35"/>
  <c r="A3246" i="35"/>
  <c r="A3266" i="35"/>
  <c r="A3286" i="35"/>
  <c r="A3306" i="35"/>
  <c r="A3326" i="35"/>
  <c r="A3346" i="35"/>
  <c r="A3366" i="35"/>
  <c r="A3386" i="35"/>
  <c r="A3406" i="35"/>
  <c r="A3426" i="35"/>
  <c r="A3446" i="35"/>
  <c r="A3466" i="35"/>
  <c r="A3486" i="35"/>
  <c r="A3506" i="35"/>
  <c r="A3526" i="35"/>
  <c r="A3546" i="35"/>
  <c r="A3566" i="35"/>
  <c r="A3586" i="35"/>
  <c r="A3606" i="35"/>
  <c r="A3626" i="35"/>
  <c r="A3646" i="35"/>
  <c r="A3666" i="35"/>
  <c r="A3686" i="35"/>
  <c r="A3706" i="35"/>
  <c r="A3726" i="35"/>
  <c r="A3746" i="35"/>
  <c r="A3766" i="35"/>
  <c r="A3786" i="35"/>
  <c r="A3806" i="35"/>
  <c r="A3826" i="35"/>
  <c r="A3846" i="35"/>
  <c r="A3866" i="35"/>
  <c r="A3886" i="35"/>
  <c r="A3906" i="35"/>
  <c r="A3926" i="35"/>
  <c r="A3946" i="35"/>
  <c r="A3966" i="35"/>
  <c r="A3986" i="35"/>
  <c r="A4006" i="35"/>
  <c r="A4026" i="35"/>
  <c r="A4046" i="35"/>
  <c r="A4066" i="35"/>
  <c r="A4086" i="35"/>
  <c r="A4106" i="35"/>
  <c r="A4126" i="35"/>
  <c r="A4146" i="35"/>
  <c r="A4166" i="35"/>
  <c r="A4186" i="35"/>
  <c r="A4206" i="35"/>
  <c r="A4226" i="35"/>
  <c r="A4246" i="35"/>
  <c r="A4266" i="35"/>
  <c r="A4286" i="35"/>
  <c r="A4306" i="35"/>
  <c r="A4326" i="35"/>
  <c r="A4346" i="35"/>
  <c r="A4366" i="35"/>
  <c r="A4386" i="35"/>
  <c r="A2637" i="35"/>
  <c r="A2853" i="35"/>
  <c r="A2931" i="35"/>
  <c r="A3056" i="35"/>
  <c r="A3091" i="35"/>
  <c r="A3119" i="35"/>
  <c r="A3147" i="35"/>
  <c r="A3167" i="35"/>
  <c r="A3187" i="35"/>
  <c r="A3207" i="35"/>
  <c r="A3227" i="35"/>
  <c r="A3247" i="35"/>
  <c r="A3267" i="35"/>
  <c r="A3287" i="35"/>
  <c r="A3307" i="35"/>
  <c r="A3327" i="35"/>
  <c r="A3347" i="35"/>
  <c r="A3367" i="35"/>
  <c r="A3387" i="35"/>
  <c r="A3407" i="35"/>
  <c r="A3427" i="35"/>
  <c r="A3447" i="35"/>
  <c r="A3467" i="35"/>
  <c r="A3487" i="35"/>
  <c r="A3507" i="35"/>
  <c r="A3527" i="35"/>
  <c r="A3547" i="35"/>
  <c r="A3567" i="35"/>
  <c r="A3587" i="35"/>
  <c r="A3607" i="35"/>
  <c r="A3627" i="35"/>
  <c r="A3647" i="35"/>
  <c r="A3667" i="35"/>
  <c r="A3687" i="35"/>
  <c r="A3707" i="35"/>
  <c r="A3727" i="35"/>
  <c r="A3747" i="35"/>
  <c r="A3767" i="35"/>
  <c r="A3787" i="35"/>
  <c r="A3807" i="35"/>
  <c r="A3827" i="35"/>
  <c r="A3847" i="35"/>
  <c r="A3867" i="35"/>
  <c r="A3887" i="35"/>
  <c r="A3907" i="35"/>
  <c r="A3927" i="35"/>
  <c r="A3947" i="35"/>
  <c r="A3967" i="35"/>
  <c r="A3987" i="35"/>
  <c r="A4007" i="35"/>
  <c r="A4027" i="35"/>
  <c r="A4047" i="35"/>
  <c r="A4067" i="35"/>
  <c r="A4087" i="35"/>
  <c r="A4107" i="35"/>
  <c r="A4127" i="35"/>
  <c r="A4147" i="35"/>
  <c r="A4167" i="35"/>
  <c r="A4187" i="35"/>
  <c r="A4207" i="35"/>
  <c r="A4227" i="35"/>
  <c r="A4247" i="35"/>
  <c r="A4267" i="35"/>
  <c r="A4287" i="35"/>
  <c r="A4307" i="35"/>
  <c r="A4327" i="35"/>
  <c r="A4347" i="35"/>
  <c r="A4367" i="35"/>
  <c r="A4387" i="35"/>
  <c r="A4407" i="35"/>
  <c r="A4427" i="35"/>
  <c r="A4447" i="35"/>
  <c r="A4467" i="35"/>
  <c r="A4487" i="35"/>
  <c r="A4507" i="35"/>
  <c r="A4527" i="35"/>
  <c r="A4547" i="35"/>
  <c r="A4567" i="35"/>
  <c r="A4587" i="35"/>
  <c r="A4607" i="35"/>
  <c r="A4627" i="35"/>
  <c r="A4647" i="35"/>
  <c r="A4667" i="35"/>
  <c r="A4687" i="35"/>
  <c r="A2657" i="35"/>
  <c r="A2855" i="35"/>
  <c r="A2932" i="35"/>
  <c r="A3057" i="35"/>
  <c r="A3092" i="35"/>
  <c r="A3120" i="35"/>
  <c r="A3148" i="35"/>
  <c r="A3168" i="35"/>
  <c r="A3188" i="35"/>
  <c r="A3208" i="35"/>
  <c r="A3228" i="35"/>
  <c r="A3248" i="35"/>
  <c r="A3268" i="35"/>
  <c r="A3288" i="35"/>
  <c r="A3308" i="35"/>
  <c r="A3328" i="35"/>
  <c r="A3348" i="35"/>
  <c r="A3368" i="35"/>
  <c r="A3388" i="35"/>
  <c r="A3408" i="35"/>
  <c r="A3428" i="35"/>
  <c r="A3448" i="35"/>
  <c r="A3468" i="35"/>
  <c r="A3488" i="35"/>
  <c r="A3508" i="35"/>
  <c r="A3528" i="35"/>
  <c r="A3548" i="35"/>
  <c r="A3568" i="35"/>
  <c r="A3588" i="35"/>
  <c r="A3608" i="35"/>
  <c r="A3628" i="35"/>
  <c r="A3648" i="35"/>
  <c r="A3668" i="35"/>
  <c r="A3688" i="35"/>
  <c r="A3708" i="35"/>
  <c r="A3728" i="35"/>
  <c r="A3748" i="35"/>
  <c r="A3768" i="35"/>
  <c r="A3788" i="35"/>
  <c r="A3808" i="35"/>
  <c r="A3828" i="35"/>
  <c r="A3848" i="35"/>
  <c r="A3868" i="35"/>
  <c r="A3888" i="35"/>
  <c r="A3908" i="35"/>
  <c r="A3928" i="35"/>
  <c r="A3948" i="35"/>
  <c r="A3968" i="35"/>
  <c r="A3988" i="35"/>
  <c r="A4008" i="35"/>
  <c r="A4028" i="35"/>
  <c r="A4048" i="35"/>
  <c r="A4068" i="35"/>
  <c r="A4088" i="35"/>
  <c r="A4108" i="35"/>
  <c r="A4128" i="35"/>
  <c r="A4148" i="35"/>
  <c r="A4168" i="35"/>
  <c r="A4188" i="35"/>
  <c r="A4208" i="35"/>
  <c r="A4228" i="35"/>
  <c r="A4248" i="35"/>
  <c r="A4268" i="35"/>
  <c r="A4288" i="35"/>
  <c r="A4308" i="35"/>
  <c r="A4328" i="35"/>
  <c r="A4348" i="35"/>
  <c r="A4368" i="35"/>
  <c r="A4388" i="35"/>
  <c r="A4408" i="35"/>
  <c r="A4428" i="35"/>
  <c r="A4448" i="35"/>
  <c r="A2677" i="35"/>
  <c r="A2856" i="35"/>
  <c r="A2933" i="35"/>
  <c r="A3058" i="35"/>
  <c r="A3093" i="35"/>
  <c r="A3122" i="35"/>
  <c r="A3149" i="35"/>
  <c r="A3169" i="35"/>
  <c r="A3189" i="35"/>
  <c r="A3209" i="35"/>
  <c r="A3229" i="35"/>
  <c r="A3249" i="35"/>
  <c r="A3269" i="35"/>
  <c r="A3289" i="35"/>
  <c r="A3309" i="35"/>
  <c r="A3329" i="35"/>
  <c r="A3349" i="35"/>
  <c r="A3369" i="35"/>
  <c r="A3389" i="35"/>
  <c r="A3409" i="35"/>
  <c r="A3429" i="35"/>
  <c r="A3449" i="35"/>
  <c r="A3469" i="35"/>
  <c r="A3489" i="35"/>
  <c r="A3509" i="35"/>
  <c r="A3529" i="35"/>
  <c r="A3549" i="35"/>
  <c r="A3569" i="35"/>
  <c r="A3589" i="35"/>
  <c r="A3609" i="35"/>
  <c r="A3629" i="35"/>
  <c r="A3649" i="35"/>
  <c r="A3669" i="35"/>
  <c r="A3689" i="35"/>
  <c r="A3709" i="35"/>
  <c r="A3729" i="35"/>
  <c r="A3749" i="35"/>
  <c r="A3769" i="35"/>
  <c r="A3789" i="35"/>
  <c r="A3809" i="35"/>
  <c r="A3829" i="35"/>
  <c r="A3849" i="35"/>
  <c r="A3869" i="35"/>
  <c r="A3889" i="35"/>
  <c r="A3909" i="35"/>
  <c r="A3929" i="35"/>
  <c r="A3949" i="35"/>
  <c r="A3969" i="35"/>
  <c r="A3989" i="35"/>
  <c r="A4009" i="35"/>
  <c r="A4029" i="35"/>
  <c r="A4049" i="35"/>
  <c r="A4069" i="35"/>
  <c r="A4089" i="35"/>
  <c r="A4109" i="35"/>
  <c r="A4129" i="35"/>
  <c r="A4149" i="35"/>
  <c r="A4169" i="35"/>
  <c r="A4189" i="35"/>
  <c r="A4209" i="35"/>
  <c r="A4229" i="35"/>
  <c r="A4249" i="35"/>
  <c r="A4269" i="35"/>
  <c r="A4289" i="35"/>
  <c r="A4309" i="35"/>
  <c r="A4329" i="35"/>
  <c r="A4349" i="35"/>
  <c r="A4369" i="35"/>
  <c r="A4389" i="35"/>
  <c r="A4409" i="35"/>
  <c r="A2697" i="35"/>
  <c r="A2857" i="35"/>
  <c r="A2935" i="35"/>
  <c r="A3059" i="35"/>
  <c r="A3095" i="35"/>
  <c r="A3123" i="35"/>
  <c r="A3150" i="35"/>
  <c r="A3170" i="35"/>
  <c r="A3190" i="35"/>
  <c r="A3210" i="35"/>
  <c r="A3230" i="35"/>
  <c r="A3250" i="35"/>
  <c r="A3270" i="35"/>
  <c r="A3290" i="35"/>
  <c r="A3310" i="35"/>
  <c r="A3330" i="35"/>
  <c r="A3350" i="35"/>
  <c r="A3370" i="35"/>
  <c r="A3390" i="35"/>
  <c r="A3410" i="35"/>
  <c r="A3430" i="35"/>
  <c r="A3450" i="35"/>
  <c r="A3470" i="35"/>
  <c r="A3490" i="35"/>
  <c r="A3510" i="35"/>
  <c r="A3530" i="35"/>
  <c r="A3550" i="35"/>
  <c r="A3570" i="35"/>
  <c r="A3590" i="35"/>
  <c r="A3610" i="35"/>
  <c r="A3630" i="35"/>
  <c r="A3650" i="35"/>
  <c r="A3670" i="35"/>
  <c r="A3690" i="35"/>
  <c r="A3710" i="35"/>
  <c r="A3730" i="35"/>
  <c r="A3750" i="35"/>
  <c r="A3770" i="35"/>
  <c r="A3790" i="35"/>
  <c r="A3810" i="35"/>
  <c r="A3830" i="35"/>
  <c r="A3850" i="35"/>
  <c r="A3870" i="35"/>
  <c r="A3890" i="35"/>
  <c r="A3910" i="35"/>
  <c r="A3930" i="35"/>
  <c r="A3950" i="35"/>
  <c r="A3970" i="35"/>
  <c r="A3990" i="35"/>
  <c r="A4010" i="35"/>
  <c r="A4030" i="35"/>
  <c r="A4050" i="35"/>
  <c r="A4070" i="35"/>
  <c r="A4090" i="35"/>
  <c r="A4110" i="35"/>
  <c r="A4130" i="35"/>
  <c r="A4150" i="35"/>
  <c r="A4170" i="35"/>
  <c r="A4190" i="35"/>
  <c r="A4210" i="35"/>
  <c r="A4230" i="35"/>
  <c r="A4250" i="35"/>
  <c r="A4270" i="35"/>
  <c r="A4290" i="35"/>
  <c r="A4310" i="35"/>
  <c r="A4330" i="35"/>
  <c r="A4350" i="35"/>
  <c r="A4370" i="35"/>
  <c r="A4390" i="35"/>
  <c r="A4410" i="35"/>
  <c r="A4430" i="35"/>
  <c r="A4450" i="35"/>
  <c r="A4470" i="35"/>
  <c r="A4490" i="35"/>
  <c r="A4510" i="35"/>
  <c r="A4530" i="35"/>
  <c r="A4550" i="35"/>
  <c r="A2717" i="35"/>
  <c r="A2872" i="35"/>
  <c r="A2936" i="35"/>
  <c r="A2987" i="35"/>
  <c r="A3027" i="35"/>
  <c r="A3062" i="35"/>
  <c r="A3096" i="35"/>
  <c r="A3125" i="35"/>
  <c r="A3151" i="35"/>
  <c r="A3171" i="35"/>
  <c r="A3191" i="35"/>
  <c r="A3211" i="35"/>
  <c r="A3231" i="35"/>
  <c r="A3251" i="35"/>
  <c r="A3271" i="35"/>
  <c r="A3291" i="35"/>
  <c r="A3311" i="35"/>
  <c r="A3331" i="35"/>
  <c r="A3351" i="35"/>
  <c r="A3371" i="35"/>
  <c r="A3391" i="35"/>
  <c r="A3411" i="35"/>
  <c r="A3431" i="35"/>
  <c r="A3451" i="35"/>
  <c r="A3471" i="35"/>
  <c r="A3491" i="35"/>
  <c r="A3511" i="35"/>
  <c r="A3531" i="35"/>
  <c r="A3551" i="35"/>
  <c r="A3571" i="35"/>
  <c r="A3591" i="35"/>
  <c r="A3611" i="35"/>
  <c r="A3631" i="35"/>
  <c r="A3651" i="35"/>
  <c r="A3671" i="35"/>
  <c r="A3691" i="35"/>
  <c r="A3711" i="35"/>
  <c r="A3731" i="35"/>
  <c r="A3751" i="35"/>
  <c r="A3771" i="35"/>
  <c r="A3791" i="35"/>
  <c r="A3811" i="35"/>
  <c r="A3831" i="35"/>
  <c r="A3851" i="35"/>
  <c r="A3871" i="35"/>
  <c r="A3891" i="35"/>
  <c r="A3911" i="35"/>
  <c r="A3931" i="35"/>
  <c r="A3951" i="35"/>
  <c r="A3971" i="35"/>
  <c r="A3991" i="35"/>
  <c r="A4011" i="35"/>
  <c r="A4031" i="35"/>
  <c r="A4051" i="35"/>
  <c r="A4071" i="35"/>
  <c r="A4091" i="35"/>
  <c r="A4111" i="35"/>
  <c r="A4131" i="35"/>
  <c r="A4151" i="35"/>
  <c r="A4171" i="35"/>
  <c r="A4191" i="35"/>
  <c r="A4211" i="35"/>
  <c r="A4231" i="35"/>
  <c r="A4251" i="35"/>
  <c r="A4271" i="35"/>
  <c r="A4291" i="35"/>
  <c r="A4311" i="35"/>
  <c r="A4331" i="35"/>
  <c r="A4351" i="35"/>
  <c r="A4371" i="35"/>
  <c r="A4391" i="35"/>
  <c r="A4411" i="35"/>
  <c r="A4431" i="35"/>
  <c r="A4451" i="35"/>
  <c r="A4471" i="35"/>
  <c r="A4491" i="35"/>
  <c r="A4511" i="35"/>
  <c r="A4531" i="35"/>
  <c r="A4551" i="35"/>
  <c r="A4571" i="35"/>
  <c r="A4591" i="35"/>
  <c r="A4611" i="35"/>
  <c r="A4631" i="35"/>
  <c r="A4651" i="35"/>
  <c r="A2736" i="35"/>
  <c r="A2873" i="35"/>
  <c r="A2937" i="35"/>
  <c r="A2988" i="35"/>
  <c r="A3028" i="35"/>
  <c r="A3067" i="35"/>
  <c r="A3097" i="35"/>
  <c r="A3127" i="35"/>
  <c r="A3152" i="35"/>
  <c r="A3172" i="35"/>
  <c r="A3192" i="35"/>
  <c r="A3212" i="35"/>
  <c r="A3232" i="35"/>
  <c r="A3252" i="35"/>
  <c r="A3272" i="35"/>
  <c r="A3292" i="35"/>
  <c r="A3312" i="35"/>
  <c r="A3332" i="35"/>
  <c r="A3352" i="35"/>
  <c r="A3372" i="35"/>
  <c r="A3392" i="35"/>
  <c r="A3412" i="35"/>
  <c r="A3432" i="35"/>
  <c r="A3452" i="35"/>
  <c r="A3472" i="35"/>
  <c r="A3492" i="35"/>
  <c r="A3512" i="35"/>
  <c r="A3532" i="35"/>
  <c r="A3552" i="35"/>
  <c r="A3572" i="35"/>
  <c r="A3592" i="35"/>
  <c r="A3612" i="35"/>
  <c r="A3632" i="35"/>
  <c r="A3652" i="35"/>
  <c r="A3672" i="35"/>
  <c r="A3692" i="35"/>
  <c r="A3712" i="35"/>
  <c r="A3732" i="35"/>
  <c r="A3752" i="35"/>
  <c r="A3772" i="35"/>
  <c r="A3792" i="35"/>
  <c r="A3812" i="35"/>
  <c r="A3832" i="35"/>
  <c r="A3852" i="35"/>
  <c r="A3872" i="35"/>
  <c r="A3892" i="35"/>
  <c r="A3912" i="35"/>
  <c r="A3932" i="35"/>
  <c r="A3952" i="35"/>
  <c r="A3972" i="35"/>
  <c r="A3992" i="35"/>
  <c r="A4012" i="35"/>
  <c r="A4032" i="35"/>
  <c r="A4052" i="35"/>
  <c r="A4072" i="35"/>
  <c r="A4092" i="35"/>
  <c r="A4112" i="35"/>
  <c r="A4132" i="35"/>
  <c r="A4152" i="35"/>
  <c r="A4172" i="35"/>
  <c r="A4192" i="35"/>
  <c r="A4212" i="35"/>
  <c r="A4232" i="35"/>
  <c r="A4252" i="35"/>
  <c r="A4272" i="35"/>
  <c r="A4292" i="35"/>
  <c r="A4312" i="35"/>
  <c r="A4332" i="35"/>
  <c r="A4352" i="35"/>
  <c r="A4372" i="35"/>
  <c r="A4392" i="35"/>
  <c r="A4412" i="35"/>
  <c r="A4432" i="35"/>
  <c r="A4452" i="35"/>
  <c r="A4472" i="35"/>
  <c r="A4492" i="35"/>
  <c r="A4512" i="35"/>
  <c r="A4532" i="35"/>
  <c r="A4552" i="35"/>
  <c r="A4572" i="35"/>
  <c r="A2737" i="35"/>
  <c r="A2875" i="35"/>
  <c r="A2947" i="35"/>
  <c r="A2991" i="35"/>
  <c r="A3031" i="35"/>
  <c r="A3068" i="35"/>
  <c r="A3098" i="35"/>
  <c r="A3128" i="35"/>
  <c r="A3153" i="35"/>
  <c r="A3173" i="35"/>
  <c r="A3193" i="35"/>
  <c r="A3213" i="35"/>
  <c r="A3233" i="35"/>
  <c r="A3253" i="35"/>
  <c r="A3273" i="35"/>
  <c r="A3293" i="35"/>
  <c r="A3313" i="35"/>
  <c r="A3333" i="35"/>
  <c r="A3353" i="35"/>
  <c r="A3373" i="35"/>
  <c r="A3393" i="35"/>
  <c r="A3413" i="35"/>
  <c r="A3433" i="35"/>
  <c r="A3453" i="35"/>
  <c r="A3473" i="35"/>
  <c r="A3493" i="35"/>
  <c r="A3513" i="35"/>
  <c r="A3533" i="35"/>
  <c r="A3553" i="35"/>
  <c r="A3573" i="35"/>
  <c r="A3593" i="35"/>
  <c r="A3613" i="35"/>
  <c r="A3633" i="35"/>
  <c r="A3653" i="35"/>
  <c r="A3673" i="35"/>
  <c r="A3693" i="35"/>
  <c r="A3713" i="35"/>
  <c r="A3733" i="35"/>
  <c r="A3753" i="35"/>
  <c r="A3773" i="35"/>
  <c r="A3793" i="35"/>
  <c r="A3813" i="35"/>
  <c r="A3833" i="35"/>
  <c r="A3853" i="35"/>
  <c r="A3873" i="35"/>
  <c r="A3893" i="35"/>
  <c r="A3913" i="35"/>
  <c r="A3933" i="35"/>
  <c r="A3953" i="35"/>
  <c r="A3973" i="35"/>
  <c r="A3993" i="35"/>
  <c r="A4013" i="35"/>
  <c r="A4033" i="35"/>
  <c r="A4053" i="35"/>
  <c r="A4073" i="35"/>
  <c r="A4093" i="35"/>
  <c r="A4113" i="35"/>
  <c r="A4133" i="35"/>
  <c r="A4153" i="35"/>
  <c r="A4173" i="35"/>
  <c r="A4193" i="35"/>
  <c r="A4213" i="35"/>
  <c r="A4233" i="35"/>
  <c r="A4253" i="35"/>
  <c r="A4273" i="35"/>
  <c r="A4293" i="35"/>
  <c r="A4313" i="35"/>
  <c r="A4333" i="35"/>
  <c r="A4353" i="35"/>
  <c r="A4373" i="35"/>
  <c r="A4393" i="35"/>
  <c r="A4413" i="35"/>
  <c r="A4433" i="35"/>
  <c r="A4453" i="35"/>
  <c r="A4473" i="35"/>
  <c r="A4493" i="35"/>
  <c r="A4513" i="35"/>
  <c r="A4533" i="35"/>
  <c r="A2756" i="35"/>
  <c r="A2876" i="35"/>
  <c r="A2948" i="35"/>
  <c r="A2992" i="35"/>
  <c r="A3032" i="35"/>
  <c r="A3071" i="35"/>
  <c r="A3099" i="35"/>
  <c r="A3129" i="35"/>
  <c r="A3154" i="35"/>
  <c r="A3174" i="35"/>
  <c r="A3194" i="35"/>
  <c r="A3214" i="35"/>
  <c r="A3234" i="35"/>
  <c r="A3254" i="35"/>
  <c r="A3274" i="35"/>
  <c r="A3294" i="35"/>
  <c r="A3314" i="35"/>
  <c r="A3334" i="35"/>
  <c r="A3354" i="35"/>
  <c r="A3374" i="35"/>
  <c r="A3394" i="35"/>
  <c r="A3414" i="35"/>
  <c r="A3434" i="35"/>
  <c r="A3454" i="35"/>
  <c r="A3474" i="35"/>
  <c r="A3494" i="35"/>
  <c r="A3514" i="35"/>
  <c r="A3534" i="35"/>
  <c r="A3554" i="35"/>
  <c r="A3574" i="35"/>
  <c r="A3594" i="35"/>
  <c r="A3614" i="35"/>
  <c r="A3634" i="35"/>
  <c r="A3654" i="35"/>
  <c r="A3674" i="35"/>
  <c r="A3694" i="35"/>
  <c r="A3714" i="35"/>
  <c r="A3734" i="35"/>
  <c r="A3754" i="35"/>
  <c r="A3774" i="35"/>
  <c r="A3794" i="35"/>
  <c r="A3814" i="35"/>
  <c r="A3834" i="35"/>
  <c r="A3854" i="35"/>
  <c r="A3874" i="35"/>
  <c r="A3894" i="35"/>
  <c r="A3914" i="35"/>
  <c r="A3934" i="35"/>
  <c r="A3954" i="35"/>
  <c r="A3974" i="35"/>
  <c r="A3994" i="35"/>
  <c r="A4014" i="35"/>
  <c r="A4034" i="35"/>
  <c r="A4054" i="35"/>
  <c r="A4074" i="35"/>
  <c r="A4094" i="35"/>
  <c r="A4114" i="35"/>
  <c r="A4134" i="35"/>
  <c r="A4154" i="35"/>
  <c r="A4174" i="35"/>
  <c r="A4194" i="35"/>
  <c r="A4214" i="35"/>
  <c r="A4234" i="35"/>
  <c r="A4254" i="35"/>
  <c r="A4274" i="35"/>
  <c r="A4294" i="35"/>
  <c r="A4314" i="35"/>
  <c r="A4334" i="35"/>
  <c r="A4354" i="35"/>
  <c r="A4374" i="35"/>
  <c r="A2757" i="35"/>
  <c r="A2877" i="35"/>
  <c r="A2951" i="35"/>
  <c r="A2993" i="35"/>
  <c r="A3033" i="35"/>
  <c r="A3072" i="35"/>
  <c r="A3102" i="35"/>
  <c r="A3131" i="35"/>
  <c r="A3155" i="35"/>
  <c r="A3175" i="35"/>
  <c r="A3195" i="35"/>
  <c r="A3215" i="35"/>
  <c r="A3235" i="35"/>
  <c r="A3255" i="35"/>
  <c r="A3275" i="35"/>
  <c r="A3295" i="35"/>
  <c r="A3315" i="35"/>
  <c r="A3335" i="35"/>
  <c r="A3355" i="35"/>
  <c r="A3375" i="35"/>
  <c r="A3395" i="35"/>
  <c r="A3415" i="35"/>
  <c r="A3435" i="35"/>
  <c r="A3455" i="35"/>
  <c r="A3475" i="35"/>
  <c r="A3495" i="35"/>
  <c r="A3515" i="35"/>
  <c r="A3535" i="35"/>
  <c r="A3555" i="35"/>
  <c r="A3575" i="35"/>
  <c r="A3595" i="35"/>
  <c r="A3615" i="35"/>
  <c r="A3635" i="35"/>
  <c r="A3655" i="35"/>
  <c r="A3675" i="35"/>
  <c r="A3695" i="35"/>
  <c r="A3715" i="35"/>
  <c r="A3735" i="35"/>
  <c r="A3755" i="35"/>
  <c r="A3775" i="35"/>
  <c r="A3795" i="35"/>
  <c r="A3815" i="35"/>
  <c r="A3835" i="35"/>
  <c r="A3855" i="35"/>
  <c r="A3875" i="35"/>
  <c r="A3895" i="35"/>
  <c r="A3915" i="35"/>
  <c r="A3935" i="35"/>
  <c r="A3955" i="35"/>
  <c r="A3975" i="35"/>
  <c r="A3995" i="35"/>
  <c r="A4015" i="35"/>
  <c r="A4035" i="35"/>
  <c r="A4055" i="35"/>
  <c r="A4075" i="35"/>
  <c r="A4095" i="35"/>
  <c r="A4115" i="35"/>
  <c r="A4135" i="35"/>
  <c r="A4155" i="35"/>
  <c r="A4175" i="35"/>
  <c r="A4195" i="35"/>
  <c r="A4215" i="35"/>
  <c r="A2776" i="35"/>
  <c r="A2892" i="35"/>
  <c r="A2952" i="35"/>
  <c r="A2995" i="35"/>
  <c r="A3035" i="35"/>
  <c r="A3073" i="35"/>
  <c r="A3103" i="35"/>
  <c r="A3132" i="35"/>
  <c r="A3156" i="35"/>
  <c r="A3176" i="35"/>
  <c r="A3196" i="35"/>
  <c r="A3216" i="35"/>
  <c r="A3236" i="35"/>
  <c r="A3256" i="35"/>
  <c r="A3276" i="35"/>
  <c r="A3296" i="35"/>
  <c r="A3316" i="35"/>
  <c r="A3336" i="35"/>
  <c r="A3356" i="35"/>
  <c r="A3376" i="35"/>
  <c r="A3396" i="35"/>
  <c r="A3416" i="35"/>
  <c r="A3436" i="35"/>
  <c r="A3456" i="35"/>
  <c r="A3476" i="35"/>
  <c r="A3496" i="35"/>
  <c r="A3516" i="35"/>
  <c r="A3536" i="35"/>
  <c r="A3556" i="35"/>
  <c r="A3576" i="35"/>
  <c r="A3596" i="35"/>
  <c r="A3616" i="35"/>
  <c r="A3636" i="35"/>
  <c r="A3656" i="35"/>
  <c r="A3676" i="35"/>
  <c r="A3696" i="35"/>
  <c r="A3716" i="35"/>
  <c r="A3736" i="35"/>
  <c r="A3756" i="35"/>
  <c r="A3776" i="35"/>
  <c r="A3796" i="35"/>
  <c r="A3816" i="35"/>
  <c r="A3836" i="35"/>
  <c r="A3856" i="35"/>
  <c r="A3876" i="35"/>
  <c r="A3896" i="35"/>
  <c r="A3916" i="35"/>
  <c r="A3936" i="35"/>
  <c r="A3956" i="35"/>
  <c r="A3976" i="35"/>
  <c r="A3996" i="35"/>
  <c r="A4016" i="35"/>
  <c r="A4036" i="35"/>
  <c r="A4056" i="35"/>
  <c r="A4076" i="35"/>
  <c r="A4096" i="35"/>
  <c r="A4116" i="35"/>
  <c r="A4136" i="35"/>
  <c r="A4156" i="35"/>
  <c r="A4176" i="35"/>
  <c r="A4196" i="35"/>
  <c r="A4216" i="35"/>
  <c r="A4236" i="35"/>
  <c r="A4256" i="35"/>
  <c r="A4276" i="35"/>
  <c r="A4296" i="35"/>
  <c r="A4316" i="35"/>
  <c r="A4336" i="35"/>
  <c r="A4356" i="35"/>
  <c r="A4376" i="35"/>
  <c r="A4396" i="35"/>
  <c r="A4416" i="35"/>
  <c r="A4436" i="35"/>
  <c r="A2777" i="35"/>
  <c r="A2893" i="35"/>
  <c r="A2953" i="35"/>
  <c r="A2996" i="35"/>
  <c r="A3036" i="35"/>
  <c r="A3075" i="35"/>
  <c r="A3107" i="35"/>
  <c r="A3133" i="35"/>
  <c r="A3157" i="35"/>
  <c r="A3177" i="35"/>
  <c r="A3197" i="35"/>
  <c r="A3217" i="35"/>
  <c r="A3237" i="35"/>
  <c r="A3257" i="35"/>
  <c r="A3277" i="35"/>
  <c r="A3297" i="35"/>
  <c r="A3317" i="35"/>
  <c r="A3337" i="35"/>
  <c r="A3357" i="35"/>
  <c r="A3377" i="35"/>
  <c r="A3397" i="35"/>
  <c r="A3417" i="35"/>
  <c r="A3437" i="35"/>
  <c r="A3457" i="35"/>
  <c r="A3477" i="35"/>
  <c r="A3497" i="35"/>
  <c r="A3517" i="35"/>
  <c r="A3537" i="35"/>
  <c r="A3557" i="35"/>
  <c r="A3577" i="35"/>
  <c r="A3597" i="35"/>
  <c r="A3617" i="35"/>
  <c r="A3637" i="35"/>
  <c r="A3657" i="35"/>
  <c r="A3677" i="35"/>
  <c r="A3697" i="35"/>
  <c r="A3717" i="35"/>
  <c r="A3737" i="35"/>
  <c r="A3757" i="35"/>
  <c r="A3777" i="35"/>
  <c r="A3797" i="35"/>
  <c r="A3817" i="35"/>
  <c r="A3837" i="35"/>
  <c r="A3857" i="35"/>
  <c r="A3877" i="35"/>
  <c r="A3897" i="35"/>
  <c r="A3917" i="35"/>
  <c r="A3937" i="35"/>
  <c r="A3957" i="35"/>
  <c r="A3977" i="35"/>
  <c r="A3997" i="35"/>
  <c r="A4017" i="35"/>
  <c r="A4037" i="35"/>
  <c r="A4057" i="35"/>
  <c r="A4077" i="35"/>
  <c r="A4097" i="35"/>
  <c r="A4117" i="35"/>
  <c r="A4137" i="35"/>
  <c r="A4157" i="35"/>
  <c r="A4177" i="35"/>
  <c r="A4197" i="35"/>
  <c r="A4217" i="35"/>
  <c r="A4237" i="35"/>
  <c r="A4257" i="35"/>
  <c r="A4277" i="35"/>
  <c r="A4297" i="35"/>
  <c r="A4317" i="35"/>
  <c r="A4337" i="35"/>
  <c r="A4357" i="35"/>
  <c r="A4377" i="35"/>
  <c r="A4397" i="35"/>
  <c r="A4417" i="35"/>
  <c r="A2793" i="35"/>
  <c r="A2895" i="35"/>
  <c r="A2955" i="35"/>
  <c r="A2997" i="35"/>
  <c r="A3037" i="35"/>
  <c r="A3076" i="35"/>
  <c r="A3108" i="35"/>
  <c r="A3135" i="35"/>
  <c r="A3158" i="35"/>
  <c r="A3178" i="35"/>
  <c r="A3198" i="35"/>
  <c r="A3218" i="35"/>
  <c r="A3238" i="35"/>
  <c r="A3258" i="35"/>
  <c r="A3278" i="35"/>
  <c r="A3298" i="35"/>
  <c r="A3318" i="35"/>
  <c r="A3338" i="35"/>
  <c r="A3358" i="35"/>
  <c r="A3378" i="35"/>
  <c r="A3398" i="35"/>
  <c r="A3418" i="35"/>
  <c r="A3438" i="35"/>
  <c r="A3458" i="35"/>
  <c r="A3478" i="35"/>
  <c r="A3498" i="35"/>
  <c r="A3518" i="35"/>
  <c r="A3538" i="35"/>
  <c r="A3558" i="35"/>
  <c r="A3578" i="35"/>
  <c r="A3598" i="35"/>
  <c r="A3618" i="35"/>
  <c r="A3638" i="35"/>
  <c r="A3658" i="35"/>
  <c r="A3678" i="35"/>
  <c r="A3698" i="35"/>
  <c r="A3718" i="35"/>
  <c r="A3738" i="35"/>
  <c r="A3758" i="35"/>
  <c r="A3778" i="35"/>
  <c r="A3798" i="35"/>
  <c r="A3818" i="35"/>
  <c r="A3838" i="35"/>
  <c r="A3858" i="35"/>
  <c r="A3878" i="35"/>
  <c r="A3898" i="35"/>
  <c r="A3918" i="35"/>
  <c r="A3938" i="35"/>
  <c r="A3958" i="35"/>
  <c r="A3978" i="35"/>
  <c r="A3998" i="35"/>
  <c r="A4018" i="35"/>
  <c r="A4038" i="35"/>
  <c r="A4058" i="35"/>
  <c r="A4078" i="35"/>
  <c r="A4098" i="35"/>
  <c r="A4118" i="35"/>
  <c r="A4138" i="35"/>
  <c r="A4158" i="35"/>
  <c r="A4178" i="35"/>
  <c r="A4198" i="35"/>
  <c r="A4218" i="35"/>
  <c r="A4238" i="35"/>
  <c r="A4258" i="35"/>
  <c r="A4278" i="35"/>
  <c r="A4298" i="35"/>
  <c r="A4318" i="35"/>
  <c r="A4338" i="35"/>
  <c r="A4358" i="35"/>
  <c r="A4378" i="35"/>
  <c r="A4398" i="35"/>
  <c r="A4355" i="35"/>
  <c r="A4437" i="35"/>
  <c r="A4478" i="35"/>
  <c r="A4516" i="35"/>
  <c r="A4548" i="35"/>
  <c r="A4577" i="35"/>
  <c r="A4603" i="35"/>
  <c r="A4629" i="35"/>
  <c r="A4654" i="35"/>
  <c r="A4676" i="35"/>
  <c r="A4698" i="35"/>
  <c r="A4718" i="35"/>
  <c r="A4738" i="35"/>
  <c r="A4758" i="35"/>
  <c r="A4778" i="35"/>
  <c r="A4798" i="35"/>
  <c r="A4818" i="35"/>
  <c r="A4838" i="35"/>
  <c r="A4858" i="35"/>
  <c r="A4878" i="35"/>
  <c r="A4898" i="35"/>
  <c r="A4918" i="35"/>
  <c r="A4938" i="35"/>
  <c r="A4958" i="35"/>
  <c r="A4978" i="35"/>
  <c r="A4998" i="35"/>
  <c r="A5018" i="35"/>
  <c r="A5038" i="35"/>
  <c r="A5058" i="35"/>
  <c r="A5078" i="35"/>
  <c r="A5098" i="35"/>
  <c r="A5118" i="35"/>
  <c r="A5138" i="35"/>
  <c r="A5158" i="35"/>
  <c r="A5178" i="35"/>
  <c r="A5198" i="35"/>
  <c r="A5218" i="35"/>
  <c r="A5238" i="35"/>
  <c r="A5258" i="35"/>
  <c r="A5278" i="35"/>
  <c r="A5298" i="35"/>
  <c r="A5318" i="35"/>
  <c r="A5338" i="35"/>
  <c r="A5358" i="35"/>
  <c r="A5378" i="35"/>
  <c r="A5398" i="35"/>
  <c r="A5418" i="35"/>
  <c r="A5438" i="35"/>
  <c r="A5458" i="35"/>
  <c r="A5478" i="35"/>
  <c r="A5498" i="35"/>
  <c r="A5518" i="35"/>
  <c r="A5538" i="35"/>
  <c r="A5558" i="35"/>
  <c r="A5578" i="35"/>
  <c r="A5598" i="35"/>
  <c r="A5618" i="35"/>
  <c r="A5638" i="35"/>
  <c r="A5658" i="35"/>
  <c r="A5678" i="35"/>
  <c r="A5698" i="35"/>
  <c r="A5718" i="35"/>
  <c r="A5738" i="35"/>
  <c r="A5758" i="35"/>
  <c r="A5778" i="35"/>
  <c r="A5798" i="35"/>
  <c r="A4360" i="35"/>
  <c r="A4438" i="35"/>
  <c r="A4480" i="35"/>
  <c r="A4517" i="35"/>
  <c r="A4549" i="35"/>
  <c r="A4578" i="35"/>
  <c r="A4605" i="35"/>
  <c r="A4630" i="35"/>
  <c r="A4655" i="35"/>
  <c r="A4677" i="35"/>
  <c r="A4699" i="35"/>
  <c r="A4719" i="35"/>
  <c r="A4739" i="35"/>
  <c r="A4759" i="35"/>
  <c r="A4779" i="35"/>
  <c r="A4799" i="35"/>
  <c r="A4819" i="35"/>
  <c r="A4839" i="35"/>
  <c r="A4859" i="35"/>
  <c r="A4879" i="35"/>
  <c r="A4899" i="35"/>
  <c r="A4919" i="35"/>
  <c r="A4939" i="35"/>
  <c r="A4959" i="35"/>
  <c r="A4979" i="35"/>
  <c r="A4999" i="35"/>
  <c r="A5019" i="35"/>
  <c r="A5039" i="35"/>
  <c r="A5059" i="35"/>
  <c r="A5079" i="35"/>
  <c r="A5099" i="35"/>
  <c r="A5119" i="35"/>
  <c r="A5139" i="35"/>
  <c r="A5159" i="35"/>
  <c r="A5179" i="35"/>
  <c r="A5199" i="35"/>
  <c r="A5219" i="35"/>
  <c r="A5239" i="35"/>
  <c r="A5259" i="35"/>
  <c r="A5279" i="35"/>
  <c r="A5299" i="35"/>
  <c r="A5319" i="35"/>
  <c r="A5339" i="35"/>
  <c r="A5359" i="35"/>
  <c r="A5379" i="35"/>
  <c r="A5399" i="35"/>
  <c r="A5419" i="35"/>
  <c r="A5439" i="35"/>
  <c r="A5459" i="35"/>
  <c r="A5479" i="35"/>
  <c r="A5499" i="35"/>
  <c r="A5519" i="35"/>
  <c r="A5539" i="35"/>
  <c r="A5559" i="35"/>
  <c r="A5579" i="35"/>
  <c r="A5599" i="35"/>
  <c r="A5619" i="35"/>
  <c r="A5639" i="35"/>
  <c r="A5659" i="35"/>
  <c r="A5679" i="35"/>
  <c r="A5699" i="35"/>
  <c r="A5719" i="35"/>
  <c r="A5739" i="35"/>
  <c r="A5759" i="35"/>
  <c r="A5779" i="35"/>
  <c r="A5799" i="35"/>
  <c r="A5819" i="35"/>
  <c r="A5839" i="35"/>
  <c r="A5859" i="35"/>
  <c r="A5879" i="35"/>
  <c r="A5899" i="35"/>
  <c r="A5919" i="35"/>
  <c r="A5939" i="35"/>
  <c r="A5959" i="35"/>
  <c r="A5979" i="35"/>
  <c r="A4362" i="35"/>
  <c r="A4440" i="35"/>
  <c r="A4482" i="35"/>
  <c r="A4518" i="35"/>
  <c r="A4553" i="35"/>
  <c r="A4580" i="35"/>
  <c r="A4606" i="35"/>
  <c r="A4632" i="35"/>
  <c r="A4656" i="35"/>
  <c r="A4678" i="35"/>
  <c r="A4700" i="35"/>
  <c r="A4720" i="35"/>
  <c r="A4740" i="35"/>
  <c r="A4760" i="35"/>
  <c r="A4780" i="35"/>
  <c r="A4800" i="35"/>
  <c r="A4820" i="35"/>
  <c r="A4840" i="35"/>
  <c r="A4860" i="35"/>
  <c r="A4880" i="35"/>
  <c r="A4900" i="35"/>
  <c r="A4920" i="35"/>
  <c r="A4940" i="35"/>
  <c r="A4960" i="35"/>
  <c r="A4980" i="35"/>
  <c r="A5000" i="35"/>
  <c r="A5020" i="35"/>
  <c r="A5040" i="35"/>
  <c r="A5060" i="35"/>
  <c r="A5080" i="35"/>
  <c r="A5100" i="35"/>
  <c r="A5120" i="35"/>
  <c r="A5140" i="35"/>
  <c r="A5160" i="35"/>
  <c r="A5180" i="35"/>
  <c r="A5200" i="35"/>
  <c r="A5220" i="35"/>
  <c r="A5240" i="35"/>
  <c r="A5260" i="35"/>
  <c r="A5280" i="35"/>
  <c r="A5300" i="35"/>
  <c r="A5320" i="35"/>
  <c r="A5340" i="35"/>
  <c r="A5360" i="35"/>
  <c r="A5380" i="35"/>
  <c r="A5400" i="35"/>
  <c r="A5420" i="35"/>
  <c r="A5440" i="35"/>
  <c r="A5460" i="35"/>
  <c r="A5480" i="35"/>
  <c r="A5500" i="35"/>
  <c r="A5520" i="35"/>
  <c r="A5540" i="35"/>
  <c r="A5560" i="35"/>
  <c r="A5580" i="35"/>
  <c r="A5600" i="35"/>
  <c r="A5620" i="35"/>
  <c r="A5640" i="35"/>
  <c r="A5660" i="35"/>
  <c r="A5680" i="35"/>
  <c r="A5700" i="35"/>
  <c r="A5720" i="35"/>
  <c r="A5740" i="35"/>
  <c r="A5760" i="35"/>
  <c r="A5780" i="35"/>
  <c r="A5800" i="35"/>
  <c r="A4375" i="35"/>
  <c r="A4442" i="35"/>
  <c r="A4483" i="35"/>
  <c r="A4520" i="35"/>
  <c r="A4554" i="35"/>
  <c r="A4582" i="35"/>
  <c r="A4608" i="35"/>
  <c r="A4633" i="35"/>
  <c r="A4657" i="35"/>
  <c r="A4679" i="35"/>
  <c r="A4701" i="35"/>
  <c r="A4721" i="35"/>
  <c r="A4741" i="35"/>
  <c r="A4761" i="35"/>
  <c r="A4781" i="35"/>
  <c r="A4801" i="35"/>
  <c r="A4821" i="35"/>
  <c r="A4841" i="35"/>
  <c r="A4861" i="35"/>
  <c r="A4881" i="35"/>
  <c r="A4901" i="35"/>
  <c r="A4921" i="35"/>
  <c r="A4941" i="35"/>
  <c r="A4961" i="35"/>
  <c r="A4981" i="35"/>
  <c r="A5001" i="35"/>
  <c r="A5021" i="35"/>
  <c r="A5041" i="35"/>
  <c r="A5061" i="35"/>
  <c r="A5081" i="35"/>
  <c r="A5101" i="35"/>
  <c r="A5121" i="35"/>
  <c r="A5141" i="35"/>
  <c r="A5161" i="35"/>
  <c r="A5181" i="35"/>
  <c r="A5201" i="35"/>
  <c r="A5221" i="35"/>
  <c r="A5241" i="35"/>
  <c r="A5261" i="35"/>
  <c r="A5281" i="35"/>
  <c r="A5301" i="35"/>
  <c r="A5321" i="35"/>
  <c r="A5341" i="35"/>
  <c r="A5361" i="35"/>
  <c r="A5381" i="35"/>
  <c r="A5401" i="35"/>
  <c r="A5421" i="35"/>
  <c r="A5441" i="35"/>
  <c r="A5461" i="35"/>
  <c r="A5481" i="35"/>
  <c r="A5501" i="35"/>
  <c r="A5521" i="35"/>
  <c r="A5541" i="35"/>
  <c r="A5561" i="35"/>
  <c r="A5581" i="35"/>
  <c r="A5601" i="35"/>
  <c r="A5621" i="35"/>
  <c r="A5641" i="35"/>
  <c r="A5661" i="35"/>
  <c r="A5681" i="35"/>
  <c r="A5701" i="35"/>
  <c r="A5721" i="35"/>
  <c r="A5741" i="35"/>
  <c r="A5761" i="35"/>
  <c r="A5781" i="35"/>
  <c r="A5801" i="35"/>
  <c r="A5821" i="35"/>
  <c r="A5841" i="35"/>
  <c r="A5861" i="35"/>
  <c r="A5881" i="35"/>
  <c r="A4380" i="35"/>
  <c r="A4446" i="35"/>
  <c r="A4486" i="35"/>
  <c r="A4522" i="35"/>
  <c r="A4555" i="35"/>
  <c r="A4583" i="35"/>
  <c r="A4609" i="35"/>
  <c r="A4634" i="35"/>
  <c r="A4658" i="35"/>
  <c r="A4680" i="35"/>
  <c r="A4702" i="35"/>
  <c r="A4722" i="35"/>
  <c r="A4742" i="35"/>
  <c r="A4762" i="35"/>
  <c r="A4782" i="35"/>
  <c r="A4802" i="35"/>
  <c r="A4822" i="35"/>
  <c r="A4842" i="35"/>
  <c r="A4862" i="35"/>
  <c r="A4882" i="35"/>
  <c r="A4902" i="35"/>
  <c r="A4922" i="35"/>
  <c r="A4942" i="35"/>
  <c r="A4962" i="35"/>
  <c r="A4982" i="35"/>
  <c r="A5002" i="35"/>
  <c r="A5022" i="35"/>
  <c r="A5042" i="35"/>
  <c r="A5062" i="35"/>
  <c r="A5082" i="35"/>
  <c r="A5102" i="35"/>
  <c r="A5122" i="35"/>
  <c r="A5142" i="35"/>
  <c r="A5162" i="35"/>
  <c r="A5182" i="35"/>
  <c r="A5202" i="35"/>
  <c r="A5222" i="35"/>
  <c r="A5242" i="35"/>
  <c r="A5262" i="35"/>
  <c r="A5282" i="35"/>
  <c r="A5302" i="35"/>
  <c r="A5322" i="35"/>
  <c r="A5342" i="35"/>
  <c r="A5362" i="35"/>
  <c r="A5382" i="35"/>
  <c r="A5402" i="35"/>
  <c r="A5422" i="35"/>
  <c r="A5442" i="35"/>
  <c r="A5462" i="35"/>
  <c r="A5482" i="35"/>
  <c r="A5502" i="35"/>
  <c r="A5522" i="35"/>
  <c r="A5542" i="35"/>
  <c r="A5562" i="35"/>
  <c r="A5582" i="35"/>
  <c r="A5602" i="35"/>
  <c r="A5622" i="35"/>
  <c r="A5642" i="35"/>
  <c r="A5662" i="35"/>
  <c r="A5682" i="35"/>
  <c r="A5702" i="35"/>
  <c r="A5722" i="35"/>
  <c r="A5742" i="35"/>
  <c r="A5762" i="35"/>
  <c r="A5782" i="35"/>
  <c r="A5802" i="35"/>
  <c r="A5822" i="35"/>
  <c r="A5842" i="35"/>
  <c r="A5862" i="35"/>
  <c r="A5882" i="35"/>
  <c r="A5902" i="35"/>
  <c r="A5922" i="35"/>
  <c r="A5942" i="35"/>
  <c r="A5962" i="35"/>
  <c r="A5982" i="35"/>
  <c r="A6002" i="35"/>
  <c r="A6022" i="35"/>
  <c r="A6042" i="35"/>
  <c r="A6062" i="35"/>
  <c r="A6082" i="35"/>
  <c r="A6102" i="35"/>
  <c r="A6122" i="35"/>
  <c r="A6142" i="35"/>
  <c r="A6162" i="35"/>
  <c r="A6182" i="35"/>
  <c r="A4382" i="35"/>
  <c r="A4449" i="35"/>
  <c r="A4488" i="35"/>
  <c r="A4523" i="35"/>
  <c r="A4556" i="35"/>
  <c r="A4585" i="35"/>
  <c r="A4610" i="35"/>
  <c r="A4635" i="35"/>
  <c r="A4659" i="35"/>
  <c r="A4682" i="35"/>
  <c r="A4703" i="35"/>
  <c r="A4723" i="35"/>
  <c r="A4743" i="35"/>
  <c r="A4763" i="35"/>
  <c r="A4783" i="35"/>
  <c r="A4803" i="35"/>
  <c r="A4823" i="35"/>
  <c r="A4843" i="35"/>
  <c r="A4863" i="35"/>
  <c r="A4883" i="35"/>
  <c r="A4903" i="35"/>
  <c r="A4923" i="35"/>
  <c r="A4943" i="35"/>
  <c r="A4963" i="35"/>
  <c r="A4983" i="35"/>
  <c r="A5003" i="35"/>
  <c r="A5023" i="35"/>
  <c r="A5043" i="35"/>
  <c r="A5063" i="35"/>
  <c r="A5083" i="35"/>
  <c r="A5103" i="35"/>
  <c r="A5123" i="35"/>
  <c r="A5143" i="35"/>
  <c r="A5163" i="35"/>
  <c r="A5183" i="35"/>
  <c r="A5203" i="35"/>
  <c r="A5223" i="35"/>
  <c r="A5243" i="35"/>
  <c r="A5263" i="35"/>
  <c r="A5283" i="35"/>
  <c r="A5303" i="35"/>
  <c r="A5323" i="35"/>
  <c r="A5343" i="35"/>
  <c r="A5363" i="35"/>
  <c r="A5383" i="35"/>
  <c r="A5403" i="35"/>
  <c r="A5423" i="35"/>
  <c r="A5443" i="35"/>
  <c r="A5463" i="35"/>
  <c r="A5483" i="35"/>
  <c r="A5503" i="35"/>
  <c r="A5523" i="35"/>
  <c r="A5543" i="35"/>
  <c r="A5563" i="35"/>
  <c r="A5583" i="35"/>
  <c r="A5603" i="35"/>
  <c r="A5623" i="35"/>
  <c r="A5643" i="35"/>
  <c r="A5663" i="35"/>
  <c r="A5683" i="35"/>
  <c r="A5703" i="35"/>
  <c r="A5723" i="35"/>
  <c r="A5743" i="35"/>
  <c r="A5763" i="35"/>
  <c r="A5783" i="35"/>
  <c r="A5803" i="35"/>
  <c r="A5823" i="35"/>
  <c r="A5843" i="35"/>
  <c r="A4394" i="35"/>
  <c r="A4454" i="35"/>
  <c r="A4489" i="35"/>
  <c r="A4525" i="35"/>
  <c r="A4557" i="35"/>
  <c r="A4586" i="35"/>
  <c r="A4612" i="35"/>
  <c r="A4636" i="35"/>
  <c r="A4660" i="35"/>
  <c r="A4683" i="35"/>
  <c r="A4704" i="35"/>
  <c r="A4724" i="35"/>
  <c r="A4744" i="35"/>
  <c r="A4764" i="35"/>
  <c r="A4784" i="35"/>
  <c r="A4804" i="35"/>
  <c r="A4824" i="35"/>
  <c r="A4844" i="35"/>
  <c r="A4864" i="35"/>
  <c r="A4884" i="35"/>
  <c r="A4904" i="35"/>
  <c r="A4924" i="35"/>
  <c r="A4944" i="35"/>
  <c r="A4964" i="35"/>
  <c r="A4984" i="35"/>
  <c r="A5004" i="35"/>
  <c r="A5024" i="35"/>
  <c r="A5044" i="35"/>
  <c r="A5064" i="35"/>
  <c r="A5084" i="35"/>
  <c r="A5104" i="35"/>
  <c r="A5124" i="35"/>
  <c r="A5144" i="35"/>
  <c r="A5164" i="35"/>
  <c r="A5184" i="35"/>
  <c r="A5204" i="35"/>
  <c r="A5224" i="35"/>
  <c r="A5244" i="35"/>
  <c r="A5264" i="35"/>
  <c r="A5284" i="35"/>
  <c r="A5304" i="35"/>
  <c r="A5324" i="35"/>
  <c r="A5344" i="35"/>
  <c r="A5364" i="35"/>
  <c r="A5384" i="35"/>
  <c r="A5404" i="35"/>
  <c r="A5424" i="35"/>
  <c r="A5444" i="35"/>
  <c r="A5464" i="35"/>
  <c r="A5484" i="35"/>
  <c r="A5504" i="35"/>
  <c r="A5524" i="35"/>
  <c r="A5544" i="35"/>
  <c r="A5564" i="35"/>
  <c r="A5584" i="35"/>
  <c r="A5604" i="35"/>
  <c r="A5624" i="35"/>
  <c r="A5644" i="35"/>
  <c r="A5664" i="35"/>
  <c r="A5684" i="35"/>
  <c r="A4235" i="35"/>
  <c r="A4395" i="35"/>
  <c r="A4455" i="35"/>
  <c r="A4494" i="35"/>
  <c r="A4526" i="35"/>
  <c r="A4558" i="35"/>
  <c r="A4588" i="35"/>
  <c r="A4613" i="35"/>
  <c r="A4637" i="35"/>
  <c r="A4662" i="35"/>
  <c r="A4684" i="35"/>
  <c r="A4705" i="35"/>
  <c r="A4725" i="35"/>
  <c r="A4745" i="35"/>
  <c r="A4765" i="35"/>
  <c r="A4785" i="35"/>
  <c r="A4805" i="35"/>
  <c r="A4825" i="35"/>
  <c r="A4845" i="35"/>
  <c r="A4865" i="35"/>
  <c r="A4885" i="35"/>
  <c r="A4905" i="35"/>
  <c r="A4925" i="35"/>
  <c r="A4945" i="35"/>
  <c r="A4965" i="35"/>
  <c r="A4985" i="35"/>
  <c r="A5005" i="35"/>
  <c r="A5025" i="35"/>
  <c r="A5045" i="35"/>
  <c r="A5065" i="35"/>
  <c r="A5085" i="35"/>
  <c r="A5105" i="35"/>
  <c r="A5125" i="35"/>
  <c r="A5145" i="35"/>
  <c r="A5165" i="35"/>
  <c r="A5185" i="35"/>
  <c r="A5205" i="35"/>
  <c r="A5225" i="35"/>
  <c r="A5245" i="35"/>
  <c r="A5265" i="35"/>
  <c r="A5285" i="35"/>
  <c r="A5305" i="35"/>
  <c r="A5325" i="35"/>
  <c r="A5345" i="35"/>
  <c r="A5365" i="35"/>
  <c r="A5385" i="35"/>
  <c r="A5405" i="35"/>
  <c r="A5425" i="35"/>
  <c r="A5445" i="35"/>
  <c r="A5465" i="35"/>
  <c r="A5485" i="35"/>
  <c r="A5505" i="35"/>
  <c r="A5525" i="35"/>
  <c r="A5545" i="35"/>
  <c r="A5565" i="35"/>
  <c r="A5585" i="35"/>
  <c r="A5605" i="35"/>
  <c r="A5625" i="35"/>
  <c r="A5645" i="35"/>
  <c r="A5665" i="35"/>
  <c r="A5685" i="35"/>
  <c r="A5705" i="35"/>
  <c r="A5725" i="35"/>
  <c r="A5745" i="35"/>
  <c r="A5765" i="35"/>
  <c r="A5785" i="35"/>
  <c r="A5805" i="35"/>
  <c r="A5825" i="35"/>
  <c r="A5845" i="35"/>
  <c r="A5865" i="35"/>
  <c r="A5885" i="35"/>
  <c r="A5905" i="35"/>
  <c r="A5925" i="35"/>
  <c r="A5945" i="35"/>
  <c r="A5965" i="35"/>
  <c r="A5985" i="35"/>
  <c r="A6005" i="35"/>
  <c r="A6025" i="35"/>
  <c r="A6045" i="35"/>
  <c r="A6065" i="35"/>
  <c r="A6085" i="35"/>
  <c r="A6105" i="35"/>
  <c r="A6125" i="35"/>
  <c r="A4255" i="35"/>
  <c r="A4400" i="35"/>
  <c r="A4456" i="35"/>
  <c r="A4495" i="35"/>
  <c r="A4528" i="35"/>
  <c r="A4560" i="35"/>
  <c r="A4589" i="35"/>
  <c r="A4614" i="35"/>
  <c r="A4638" i="35"/>
  <c r="A4663" i="35"/>
  <c r="A4685" i="35"/>
  <c r="A4706" i="35"/>
  <c r="A4726" i="35"/>
  <c r="A4746" i="35"/>
  <c r="A4766" i="35"/>
  <c r="A4786" i="35"/>
  <c r="A4806" i="35"/>
  <c r="A4826" i="35"/>
  <c r="A4846" i="35"/>
  <c r="A4866" i="35"/>
  <c r="A4886" i="35"/>
  <c r="A4906" i="35"/>
  <c r="A4926" i="35"/>
  <c r="A4946" i="35"/>
  <c r="A4966" i="35"/>
  <c r="A4986" i="35"/>
  <c r="A5006" i="35"/>
  <c r="A5026" i="35"/>
  <c r="A5046" i="35"/>
  <c r="A5066" i="35"/>
  <c r="A5086" i="35"/>
  <c r="A5106" i="35"/>
  <c r="A5126" i="35"/>
  <c r="A5146" i="35"/>
  <c r="A5166" i="35"/>
  <c r="A5186" i="35"/>
  <c r="A5206" i="35"/>
  <c r="A5226" i="35"/>
  <c r="A5246" i="35"/>
  <c r="A5266" i="35"/>
  <c r="A5286" i="35"/>
  <c r="A5306" i="35"/>
  <c r="A5326" i="35"/>
  <c r="A5346" i="35"/>
  <c r="A5366" i="35"/>
  <c r="A5386" i="35"/>
  <c r="A5406" i="35"/>
  <c r="A5426" i="35"/>
  <c r="A5446" i="35"/>
  <c r="A5466" i="35"/>
  <c r="A5486" i="35"/>
  <c r="A5506" i="35"/>
  <c r="A5526" i="35"/>
  <c r="A5546" i="35"/>
  <c r="A5566" i="35"/>
  <c r="A5586" i="35"/>
  <c r="A5606" i="35"/>
  <c r="A5626" i="35"/>
  <c r="A5646" i="35"/>
  <c r="A5666" i="35"/>
  <c r="A5686" i="35"/>
  <c r="A5706" i="35"/>
  <c r="A5726" i="35"/>
  <c r="A5746" i="35"/>
  <c r="A5766" i="35"/>
  <c r="A5786" i="35"/>
  <c r="A5806" i="35"/>
  <c r="A5826" i="35"/>
  <c r="A5846" i="35"/>
  <c r="A5866" i="35"/>
  <c r="A5886" i="35"/>
  <c r="A5906" i="35"/>
  <c r="A5926" i="35"/>
  <c r="A5946" i="35"/>
  <c r="A5966" i="35"/>
  <c r="A5986" i="35"/>
  <c r="A6006" i="35"/>
  <c r="A6026" i="35"/>
  <c r="A6046" i="35"/>
  <c r="A6066" i="35"/>
  <c r="A4262" i="35"/>
  <c r="A4402" i="35"/>
  <c r="A4457" i="35"/>
  <c r="A4496" i="35"/>
  <c r="A4529" i="35"/>
  <c r="A4562" i="35"/>
  <c r="A4590" i="35"/>
  <c r="A4615" i="35"/>
  <c r="A4639" i="35"/>
  <c r="A4664" i="35"/>
  <c r="A4686" i="35"/>
  <c r="A4707" i="35"/>
  <c r="A4727" i="35"/>
  <c r="A4747" i="35"/>
  <c r="A4767" i="35"/>
  <c r="A4787" i="35"/>
  <c r="A4807" i="35"/>
  <c r="A4827" i="35"/>
  <c r="A4847" i="35"/>
  <c r="A4867" i="35"/>
  <c r="A4887" i="35"/>
  <c r="A4907" i="35"/>
  <c r="A4927" i="35"/>
  <c r="A4947" i="35"/>
  <c r="A4967" i="35"/>
  <c r="A4987" i="35"/>
  <c r="A5007" i="35"/>
  <c r="A5027" i="35"/>
  <c r="A5047" i="35"/>
  <c r="A5067" i="35"/>
  <c r="A5087" i="35"/>
  <c r="A5107" i="35"/>
  <c r="A5127" i="35"/>
  <c r="A5147" i="35"/>
  <c r="A5167" i="35"/>
  <c r="A5187" i="35"/>
  <c r="A5207" i="35"/>
  <c r="A5227" i="35"/>
  <c r="A5247" i="35"/>
  <c r="A5267" i="35"/>
  <c r="A5287" i="35"/>
  <c r="A5307" i="35"/>
  <c r="A5327" i="35"/>
  <c r="A5347" i="35"/>
  <c r="A5367" i="35"/>
  <c r="A5387" i="35"/>
  <c r="A5407" i="35"/>
  <c r="A5427" i="35"/>
  <c r="A5447" i="35"/>
  <c r="A5467" i="35"/>
  <c r="A5487" i="35"/>
  <c r="A5507" i="35"/>
  <c r="A5527" i="35"/>
  <c r="A5547" i="35"/>
  <c r="A5567" i="35"/>
  <c r="A5587" i="35"/>
  <c r="A5607" i="35"/>
  <c r="A5627" i="35"/>
  <c r="A5647" i="35"/>
  <c r="A5667" i="35"/>
  <c r="A5687" i="35"/>
  <c r="A5707" i="35"/>
  <c r="A5727" i="35"/>
  <c r="A5747" i="35"/>
  <c r="A5767" i="35"/>
  <c r="A5787" i="35"/>
  <c r="A5807" i="35"/>
  <c r="A5827" i="35"/>
  <c r="A5847" i="35"/>
  <c r="A5867" i="35"/>
  <c r="A5887" i="35"/>
  <c r="A5907" i="35"/>
  <c r="A5927" i="35"/>
  <c r="A5947" i="35"/>
  <c r="A5967" i="35"/>
  <c r="A5987" i="35"/>
  <c r="A6007" i="35"/>
  <c r="A6027" i="35"/>
  <c r="A6047" i="35"/>
  <c r="A6067" i="35"/>
  <c r="A6087" i="35"/>
  <c r="A6107" i="35"/>
  <c r="A6127" i="35"/>
  <c r="A4275" i="35"/>
  <c r="A4406" i="35"/>
  <c r="A4458" i="35"/>
  <c r="A4497" i="35"/>
  <c r="A4534" i="35"/>
  <c r="A4563" i="35"/>
  <c r="A4592" i="35"/>
  <c r="A4616" i="35"/>
  <c r="A4640" i="35"/>
  <c r="A4665" i="35"/>
  <c r="A4688" i="35"/>
  <c r="A4708" i="35"/>
  <c r="A4728" i="35"/>
  <c r="A4748" i="35"/>
  <c r="A4768" i="35"/>
  <c r="A4788" i="35"/>
  <c r="A4808" i="35"/>
  <c r="A4828" i="35"/>
  <c r="A4848" i="35"/>
  <c r="A4868" i="35"/>
  <c r="A4888" i="35"/>
  <c r="A4908" i="35"/>
  <c r="A4928" i="35"/>
  <c r="A4948" i="35"/>
  <c r="A4968" i="35"/>
  <c r="A4988" i="35"/>
  <c r="A5008" i="35"/>
  <c r="A5028" i="35"/>
  <c r="A5048" i="35"/>
  <c r="A5068" i="35"/>
  <c r="A5088" i="35"/>
  <c r="A5108" i="35"/>
  <c r="A5128" i="35"/>
  <c r="A5148" i="35"/>
  <c r="A5168" i="35"/>
  <c r="A5188" i="35"/>
  <c r="A5208" i="35"/>
  <c r="A5228" i="35"/>
  <c r="A5248" i="35"/>
  <c r="A5268" i="35"/>
  <c r="A5288" i="35"/>
  <c r="A5308" i="35"/>
  <c r="A5328" i="35"/>
  <c r="A5348" i="35"/>
  <c r="A5368" i="35"/>
  <c r="A5388" i="35"/>
  <c r="A5408" i="35"/>
  <c r="A5428" i="35"/>
  <c r="A5448" i="35"/>
  <c r="A5468" i="35"/>
  <c r="A5488" i="35"/>
  <c r="A5508" i="35"/>
  <c r="A5528" i="35"/>
  <c r="A5548" i="35"/>
  <c r="A5568" i="35"/>
  <c r="A5588" i="35"/>
  <c r="A5608" i="35"/>
  <c r="A5628" i="35"/>
  <c r="A5648" i="35"/>
  <c r="A5668" i="35"/>
  <c r="A5688" i="35"/>
  <c r="A5708" i="35"/>
  <c r="A5728" i="35"/>
  <c r="A5748" i="35"/>
  <c r="A5768" i="35"/>
  <c r="A5788" i="35"/>
  <c r="A5808" i="35"/>
  <c r="A5828" i="35"/>
  <c r="A5848" i="35"/>
  <c r="A5868" i="35"/>
  <c r="A5888" i="35"/>
  <c r="A5908" i="35"/>
  <c r="A5928" i="35"/>
  <c r="A5948" i="35"/>
  <c r="A5968" i="35"/>
  <c r="A5988" i="35"/>
  <c r="A6008" i="35"/>
  <c r="A6028" i="35"/>
  <c r="A6048" i="35"/>
  <c r="A6068" i="35"/>
  <c r="A6088" i="35"/>
  <c r="A6108" i="35"/>
  <c r="A6128" i="35"/>
  <c r="A6148" i="35"/>
  <c r="A4282" i="35"/>
  <c r="A4414" i="35"/>
  <c r="A4460" i="35"/>
  <c r="A4498" i="35"/>
  <c r="A4535" i="35"/>
  <c r="A4565" i="35"/>
  <c r="A4593" i="35"/>
  <c r="A4617" i="35"/>
  <c r="A4642" i="35"/>
  <c r="A4666" i="35"/>
  <c r="A4689" i="35"/>
  <c r="A4709" i="35"/>
  <c r="A4729" i="35"/>
  <c r="A4749" i="35"/>
  <c r="A4769" i="35"/>
  <c r="A4789" i="35"/>
  <c r="A4809" i="35"/>
  <c r="A4829" i="35"/>
  <c r="A4849" i="35"/>
  <c r="A4869" i="35"/>
  <c r="A4889" i="35"/>
  <c r="A4909" i="35"/>
  <c r="A4929" i="35"/>
  <c r="A4949" i="35"/>
  <c r="A4969" i="35"/>
  <c r="A4989" i="35"/>
  <c r="A5009" i="35"/>
  <c r="A5029" i="35"/>
  <c r="A5049" i="35"/>
  <c r="A5069" i="35"/>
  <c r="A5089" i="35"/>
  <c r="A5109" i="35"/>
  <c r="A5129" i="35"/>
  <c r="A5149" i="35"/>
  <c r="A5169" i="35"/>
  <c r="A5189" i="35"/>
  <c r="A5209" i="35"/>
  <c r="A5229" i="35"/>
  <c r="A5249" i="35"/>
  <c r="A5269" i="35"/>
  <c r="A5289" i="35"/>
  <c r="A5309" i="35"/>
  <c r="A5329" i="35"/>
  <c r="A5349" i="35"/>
  <c r="A5369" i="35"/>
  <c r="A5389" i="35"/>
  <c r="A5409" i="35"/>
  <c r="A5429" i="35"/>
  <c r="A5449" i="35"/>
  <c r="A5469" i="35"/>
  <c r="A5489" i="35"/>
  <c r="A5509" i="35"/>
  <c r="A5529" i="35"/>
  <c r="A5549" i="35"/>
  <c r="A5569" i="35"/>
  <c r="A5589" i="35"/>
  <c r="A5609" i="35"/>
  <c r="A5629" i="35"/>
  <c r="A5649" i="35"/>
  <c r="A5669" i="35"/>
  <c r="A5689" i="35"/>
  <c r="A5709" i="35"/>
  <c r="A5729" i="35"/>
  <c r="A5749" i="35"/>
  <c r="A5769" i="35"/>
  <c r="A5789" i="35"/>
  <c r="A5809" i="35"/>
  <c r="A5829" i="35"/>
  <c r="A5849" i="35"/>
  <c r="A5869" i="35"/>
  <c r="A5889" i="35"/>
  <c r="A5909" i="35"/>
  <c r="A5929" i="35"/>
  <c r="A5949" i="35"/>
  <c r="A5969" i="35"/>
  <c r="A5989" i="35"/>
  <c r="A6009" i="35"/>
  <c r="A6029" i="35"/>
  <c r="A6049" i="35"/>
  <c r="A6069" i="35"/>
  <c r="A6089" i="35"/>
  <c r="A6109" i="35"/>
  <c r="A6129" i="35"/>
  <c r="A6149" i="35"/>
  <c r="A6169" i="35"/>
  <c r="A4295" i="35"/>
  <c r="A4415" i="35"/>
  <c r="A4462" i="35"/>
  <c r="A4500" i="35"/>
  <c r="A4536" i="35"/>
  <c r="A4566" i="35"/>
  <c r="A4594" i="35"/>
  <c r="A4618" i="35"/>
  <c r="A4643" i="35"/>
  <c r="A4668" i="35"/>
  <c r="A4690" i="35"/>
  <c r="A4710" i="35"/>
  <c r="A4730" i="35"/>
  <c r="A4750" i="35"/>
  <c r="A4770" i="35"/>
  <c r="A4790" i="35"/>
  <c r="A4810" i="35"/>
  <c r="A4830" i="35"/>
  <c r="A4850" i="35"/>
  <c r="A4870" i="35"/>
  <c r="A4890" i="35"/>
  <c r="A4910" i="35"/>
  <c r="A4930" i="35"/>
  <c r="A4950" i="35"/>
  <c r="A4970" i="35"/>
  <c r="A4990" i="35"/>
  <c r="A5010" i="35"/>
  <c r="A5030" i="35"/>
  <c r="A5050" i="35"/>
  <c r="A5070" i="35"/>
  <c r="A5090" i="35"/>
  <c r="A5110" i="35"/>
  <c r="A5130" i="35"/>
  <c r="A5150" i="35"/>
  <c r="A5170" i="35"/>
  <c r="A5190" i="35"/>
  <c r="A5210" i="35"/>
  <c r="A5230" i="35"/>
  <c r="A5250" i="35"/>
  <c r="A5270" i="35"/>
  <c r="A5290" i="35"/>
  <c r="A5310" i="35"/>
  <c r="A5330" i="35"/>
  <c r="A5350" i="35"/>
  <c r="A5370" i="35"/>
  <c r="A5390" i="35"/>
  <c r="A5410" i="35"/>
  <c r="A5430" i="35"/>
  <c r="A5450" i="35"/>
  <c r="A5470" i="35"/>
  <c r="A5490" i="35"/>
  <c r="A5510" i="35"/>
  <c r="A5530" i="35"/>
  <c r="A5550" i="35"/>
  <c r="A5570" i="35"/>
  <c r="A5590" i="35"/>
  <c r="A5610" i="35"/>
  <c r="A5630" i="35"/>
  <c r="A5650" i="35"/>
  <c r="A5670" i="35"/>
  <c r="A5690" i="35"/>
  <c r="A5710" i="35"/>
  <c r="A5730" i="35"/>
  <c r="A5750" i="35"/>
  <c r="A5770" i="35"/>
  <c r="A5790" i="35"/>
  <c r="A5810" i="35"/>
  <c r="A5830" i="35"/>
  <c r="A5850" i="35"/>
  <c r="A5870" i="35"/>
  <c r="A5890" i="35"/>
  <c r="A5910" i="35"/>
  <c r="A5930" i="35"/>
  <c r="A5950" i="35"/>
  <c r="A5970" i="35"/>
  <c r="A5990" i="35"/>
  <c r="A6010" i="35"/>
  <c r="A6030" i="35"/>
  <c r="A6050" i="35"/>
  <c r="A4302" i="35"/>
  <c r="A4418" i="35"/>
  <c r="A4466" i="35"/>
  <c r="A4502" i="35"/>
  <c r="A4537" i="35"/>
  <c r="A4568" i="35"/>
  <c r="A4595" i="35"/>
  <c r="A4619" i="35"/>
  <c r="A4645" i="35"/>
  <c r="A4669" i="35"/>
  <c r="A4691" i="35"/>
  <c r="A4711" i="35"/>
  <c r="A4731" i="35"/>
  <c r="A4751" i="35"/>
  <c r="A4771" i="35"/>
  <c r="A4791" i="35"/>
  <c r="A4811" i="35"/>
  <c r="A4831" i="35"/>
  <c r="A4851" i="35"/>
  <c r="A4871" i="35"/>
  <c r="A4891" i="35"/>
  <c r="A4911" i="35"/>
  <c r="A4931" i="35"/>
  <c r="A4951" i="35"/>
  <c r="A4971" i="35"/>
  <c r="A4991" i="35"/>
  <c r="A5011" i="35"/>
  <c r="A5031" i="35"/>
  <c r="A5051" i="35"/>
  <c r="A5071" i="35"/>
  <c r="A5091" i="35"/>
  <c r="A5111" i="35"/>
  <c r="A5131" i="35"/>
  <c r="A5151" i="35"/>
  <c r="A5171" i="35"/>
  <c r="A5191" i="35"/>
  <c r="A5211" i="35"/>
  <c r="A5231" i="35"/>
  <c r="A5251" i="35"/>
  <c r="A5271" i="35"/>
  <c r="A5291" i="35"/>
  <c r="A5311" i="35"/>
  <c r="A5331" i="35"/>
  <c r="A5351" i="35"/>
  <c r="A5371" i="35"/>
  <c r="A5391" i="35"/>
  <c r="A5411" i="35"/>
  <c r="A5431" i="35"/>
  <c r="A5451" i="35"/>
  <c r="A5471" i="35"/>
  <c r="A5491" i="35"/>
  <c r="A5511" i="35"/>
  <c r="A5531" i="35"/>
  <c r="A5551" i="35"/>
  <c r="A5571" i="35"/>
  <c r="A5591" i="35"/>
  <c r="A5611" i="35"/>
  <c r="A5631" i="35"/>
  <c r="A5651" i="35"/>
  <c r="A5671" i="35"/>
  <c r="A5691" i="35"/>
  <c r="A5711" i="35"/>
  <c r="A5731" i="35"/>
  <c r="A5751" i="35"/>
  <c r="A5771" i="35"/>
  <c r="A5791" i="35"/>
  <c r="A5811" i="35"/>
  <c r="A5831" i="35"/>
  <c r="A5851" i="35"/>
  <c r="A5871" i="35"/>
  <c r="A5891" i="35"/>
  <c r="A4315" i="35"/>
  <c r="A4420" i="35"/>
  <c r="A4468" i="35"/>
  <c r="A4503" i="35"/>
  <c r="A4538" i="35"/>
  <c r="A4569" i="35"/>
  <c r="A4596" i="35"/>
  <c r="A4620" i="35"/>
  <c r="A4646" i="35"/>
  <c r="A4670" i="35"/>
  <c r="A4692" i="35"/>
  <c r="A4712" i="35"/>
  <c r="A4732" i="35"/>
  <c r="A4752" i="35"/>
  <c r="A4772" i="35"/>
  <c r="A4792" i="35"/>
  <c r="A4812" i="35"/>
  <c r="A4832" i="35"/>
  <c r="A4852" i="35"/>
  <c r="A4872" i="35"/>
  <c r="A4892" i="35"/>
  <c r="A4912" i="35"/>
  <c r="A4932" i="35"/>
  <c r="A4952" i="35"/>
  <c r="A4972" i="35"/>
  <c r="A4992" i="35"/>
  <c r="A5012" i="35"/>
  <c r="A5032" i="35"/>
  <c r="A5052" i="35"/>
  <c r="A5072" i="35"/>
  <c r="A5092" i="35"/>
  <c r="A5112" i="35"/>
  <c r="A5132" i="35"/>
  <c r="A5152" i="35"/>
  <c r="A5172" i="35"/>
  <c r="A5192" i="35"/>
  <c r="A5212" i="35"/>
  <c r="A5232" i="35"/>
  <c r="A5252" i="35"/>
  <c r="A5272" i="35"/>
  <c r="A5292" i="35"/>
  <c r="A5312" i="35"/>
  <c r="A5332" i="35"/>
  <c r="A5352" i="35"/>
  <c r="A5372" i="35"/>
  <c r="A5392" i="35"/>
  <c r="A5412" i="35"/>
  <c r="A5432" i="35"/>
  <c r="A5452" i="35"/>
  <c r="A5472" i="35"/>
  <c r="A5492" i="35"/>
  <c r="A5512" i="35"/>
  <c r="A5532" i="35"/>
  <c r="A5552" i="35"/>
  <c r="A5572" i="35"/>
  <c r="A5592" i="35"/>
  <c r="A5612" i="35"/>
  <c r="A5632" i="35"/>
  <c r="A5652" i="35"/>
  <c r="A5672" i="35"/>
  <c r="A5692" i="35"/>
  <c r="A5712" i="35"/>
  <c r="A5732" i="35"/>
  <c r="A5752" i="35"/>
  <c r="A5772" i="35"/>
  <c r="A5792" i="35"/>
  <c r="A5812" i="35"/>
  <c r="A5832" i="35"/>
  <c r="A5852" i="35"/>
  <c r="A5872" i="35"/>
  <c r="A5892" i="35"/>
  <c r="A5912" i="35"/>
  <c r="A5932" i="35"/>
  <c r="A5952" i="35"/>
  <c r="A5972" i="35"/>
  <c r="A5992" i="35"/>
  <c r="A6012" i="35"/>
  <c r="A6032" i="35"/>
  <c r="A6052" i="35"/>
  <c r="A6072" i="35"/>
  <c r="A6092" i="35"/>
  <c r="A6112" i="35"/>
  <c r="A6132" i="35"/>
  <c r="A6152" i="35"/>
  <c r="A6172" i="35"/>
  <c r="A6192" i="35"/>
  <c r="A4320" i="35"/>
  <c r="A4422" i="35"/>
  <c r="A4469" i="35"/>
  <c r="A4506" i="35"/>
  <c r="A4540" i="35"/>
  <c r="A4570" i="35"/>
  <c r="A4597" i="35"/>
  <c r="A4622" i="35"/>
  <c r="A4648" i="35"/>
  <c r="A4671" i="35"/>
  <c r="A4693" i="35"/>
  <c r="A4713" i="35"/>
  <c r="A4733" i="35"/>
  <c r="A4753" i="35"/>
  <c r="A4773" i="35"/>
  <c r="A4793" i="35"/>
  <c r="A4813" i="35"/>
  <c r="A4833" i="35"/>
  <c r="A4853" i="35"/>
  <c r="A4873" i="35"/>
  <c r="A4893" i="35"/>
  <c r="A4913" i="35"/>
  <c r="A4933" i="35"/>
  <c r="A4953" i="35"/>
  <c r="A4973" i="35"/>
  <c r="A4993" i="35"/>
  <c r="A5013" i="35"/>
  <c r="A5033" i="35"/>
  <c r="A5053" i="35"/>
  <c r="A5073" i="35"/>
  <c r="A5093" i="35"/>
  <c r="A5113" i="35"/>
  <c r="A5133" i="35"/>
  <c r="A5153" i="35"/>
  <c r="A5173" i="35"/>
  <c r="A5193" i="35"/>
  <c r="A5213" i="35"/>
  <c r="A5233" i="35"/>
  <c r="A5253" i="35"/>
  <c r="A5273" i="35"/>
  <c r="A5293" i="35"/>
  <c r="A5313" i="35"/>
  <c r="A5333" i="35"/>
  <c r="A5353" i="35"/>
  <c r="A5373" i="35"/>
  <c r="A5393" i="35"/>
  <c r="A5413" i="35"/>
  <c r="A5433" i="35"/>
  <c r="A5453" i="35"/>
  <c r="A5473" i="35"/>
  <c r="A5493" i="35"/>
  <c r="A5513" i="35"/>
  <c r="A5533" i="35"/>
  <c r="A5553" i="35"/>
  <c r="A5573" i="35"/>
  <c r="A5593" i="35"/>
  <c r="A5613" i="35"/>
  <c r="A5633" i="35"/>
  <c r="A5653" i="35"/>
  <c r="A5673" i="35"/>
  <c r="A5693" i="35"/>
  <c r="A5713" i="35"/>
  <c r="A5733" i="35"/>
  <c r="A5753" i="35"/>
  <c r="A5773" i="35"/>
  <c r="A5793" i="35"/>
  <c r="A5813" i="35"/>
  <c r="A5833" i="35"/>
  <c r="A5853" i="35"/>
  <c r="A5873" i="35"/>
  <c r="A5893" i="35"/>
  <c r="A5913" i="35"/>
  <c r="A5933" i="35"/>
  <c r="A5953" i="35"/>
  <c r="A5973" i="35"/>
  <c r="A5993" i="35"/>
  <c r="A6013" i="35"/>
  <c r="A6033" i="35"/>
  <c r="A6053" i="35"/>
  <c r="A6073" i="35"/>
  <c r="A6093" i="35"/>
  <c r="A6113" i="35"/>
  <c r="A4322" i="35"/>
  <c r="A4426" i="35"/>
  <c r="A4474" i="35"/>
  <c r="A4508" i="35"/>
  <c r="A4542" i="35"/>
  <c r="A4573" i="35"/>
  <c r="A4598" i="35"/>
  <c r="A4623" i="35"/>
  <c r="A4649" i="35"/>
  <c r="A4672" i="35"/>
  <c r="A4694" i="35"/>
  <c r="A4714" i="35"/>
  <c r="A4734" i="35"/>
  <c r="A4754" i="35"/>
  <c r="A4774" i="35"/>
  <c r="A4794" i="35"/>
  <c r="A4814" i="35"/>
  <c r="A4834" i="35"/>
  <c r="A4854" i="35"/>
  <c r="A4874" i="35"/>
  <c r="A4894" i="35"/>
  <c r="A4914" i="35"/>
  <c r="A4934" i="35"/>
  <c r="A4954" i="35"/>
  <c r="A4974" i="35"/>
  <c r="A4994" i="35"/>
  <c r="A5014" i="35"/>
  <c r="A5034" i="35"/>
  <c r="A5054" i="35"/>
  <c r="A5074" i="35"/>
  <c r="A5094" i="35"/>
  <c r="A5114" i="35"/>
  <c r="A5134" i="35"/>
  <c r="A5154" i="35"/>
  <c r="A5174" i="35"/>
  <c r="A5194" i="35"/>
  <c r="A5214" i="35"/>
  <c r="A5234" i="35"/>
  <c r="A5254" i="35"/>
  <c r="A5274" i="35"/>
  <c r="A5294" i="35"/>
  <c r="A5314" i="35"/>
  <c r="A5334" i="35"/>
  <c r="A5354" i="35"/>
  <c r="A5374" i="35"/>
  <c r="A5394" i="35"/>
  <c r="A5414" i="35"/>
  <c r="A5434" i="35"/>
  <c r="A5454" i="35"/>
  <c r="A5474" i="35"/>
  <c r="A5494" i="35"/>
  <c r="A5514" i="35"/>
  <c r="A5534" i="35"/>
  <c r="A5554" i="35"/>
  <c r="A5574" i="35"/>
  <c r="A5594" i="35"/>
  <c r="A5614" i="35"/>
  <c r="A5634" i="35"/>
  <c r="A5654" i="35"/>
  <c r="A5674" i="35"/>
  <c r="A5694" i="35"/>
  <c r="A5714" i="35"/>
  <c r="A5734" i="35"/>
  <c r="A5754" i="35"/>
  <c r="A5774" i="35"/>
  <c r="A5794" i="35"/>
  <c r="A5814" i="35"/>
  <c r="A5834" i="35"/>
  <c r="A5854" i="35"/>
  <c r="A5874" i="35"/>
  <c r="A5894" i="35"/>
  <c r="A5914" i="35"/>
  <c r="A5934" i="35"/>
  <c r="A5954" i="35"/>
  <c r="A5974" i="35"/>
  <c r="A5994" i="35"/>
  <c r="A4335" i="35"/>
  <c r="A4429" i="35"/>
  <c r="A4475" i="35"/>
  <c r="A4509" i="35"/>
  <c r="A4543" i="35"/>
  <c r="A4574" i="35"/>
  <c r="A4599" i="35"/>
  <c r="A4625" i="35"/>
  <c r="A4650" i="35"/>
  <c r="A4673" i="35"/>
  <c r="A4695" i="35"/>
  <c r="A4715" i="35"/>
  <c r="A4735" i="35"/>
  <c r="A4755" i="35"/>
  <c r="A4775" i="35"/>
  <c r="A4795" i="35"/>
  <c r="A4815" i="35"/>
  <c r="A4835" i="35"/>
  <c r="A4855" i="35"/>
  <c r="A4875" i="35"/>
  <c r="A4895" i="35"/>
  <c r="A4915" i="35"/>
  <c r="A4935" i="35"/>
  <c r="A4955" i="35"/>
  <c r="A4975" i="35"/>
  <c r="A4995" i="35"/>
  <c r="A5015" i="35"/>
  <c r="A5035" i="35"/>
  <c r="A5055" i="35"/>
  <c r="A5075" i="35"/>
  <c r="A5095" i="35"/>
  <c r="A5115" i="35"/>
  <c r="A5135" i="35"/>
  <c r="A5155" i="35"/>
  <c r="A5175" i="35"/>
  <c r="A5195" i="35"/>
  <c r="A5215" i="35"/>
  <c r="A5235" i="35"/>
  <c r="A5255" i="35"/>
  <c r="A5275" i="35"/>
  <c r="A5295" i="35"/>
  <c r="A5315" i="35"/>
  <c r="A5335" i="35"/>
  <c r="A5355" i="35"/>
  <c r="A5375" i="35"/>
  <c r="A5395" i="35"/>
  <c r="A5415" i="35"/>
  <c r="A5435" i="35"/>
  <c r="A5455" i="35"/>
  <c r="A5475" i="35"/>
  <c r="A5495" i="35"/>
  <c r="A5515" i="35"/>
  <c r="A5535" i="35"/>
  <c r="A5555" i="35"/>
  <c r="A5575" i="35"/>
  <c r="A5595" i="35"/>
  <c r="A5615" i="35"/>
  <c r="A5635" i="35"/>
  <c r="A5655" i="35"/>
  <c r="A5675" i="35"/>
  <c r="A5695" i="35"/>
  <c r="A5715" i="35"/>
  <c r="A4340" i="35"/>
  <c r="A4434" i="35"/>
  <c r="A4476" i="35"/>
  <c r="A4514" i="35"/>
  <c r="A4545" i="35"/>
  <c r="A4575" i="35"/>
  <c r="A4600" i="35"/>
  <c r="A4626" i="35"/>
  <c r="A4652" i="35"/>
  <c r="A4674" i="35"/>
  <c r="A4696" i="35"/>
  <c r="A4716" i="35"/>
  <c r="A4736" i="35"/>
  <c r="A4756" i="35"/>
  <c r="A4776" i="35"/>
  <c r="A4796" i="35"/>
  <c r="A4816" i="35"/>
  <c r="A4836" i="35"/>
  <c r="A4856" i="35"/>
  <c r="A4876" i="35"/>
  <c r="A4896" i="35"/>
  <c r="A4916" i="35"/>
  <c r="A4936" i="35"/>
  <c r="A4956" i="35"/>
  <c r="A4976" i="35"/>
  <c r="A4996" i="35"/>
  <c r="A5016" i="35"/>
  <c r="A5036" i="35"/>
  <c r="A5056" i="35"/>
  <c r="A5076" i="35"/>
  <c r="A5096" i="35"/>
  <c r="A5116" i="35"/>
  <c r="A5136" i="35"/>
  <c r="A5156" i="35"/>
  <c r="A5176" i="35"/>
  <c r="A5196" i="35"/>
  <c r="A5216" i="35"/>
  <c r="A5236" i="35"/>
  <c r="A5256" i="35"/>
  <c r="A5276" i="35"/>
  <c r="A5296" i="35"/>
  <c r="A5316" i="35"/>
  <c r="A5336" i="35"/>
  <c r="A5356" i="35"/>
  <c r="A5376" i="35"/>
  <c r="A5396" i="35"/>
  <c r="A5416" i="35"/>
  <c r="A5436" i="35"/>
  <c r="A5456" i="35"/>
  <c r="A5476" i="35"/>
  <c r="A5496" i="35"/>
  <c r="A5516" i="35"/>
  <c r="A5536" i="35"/>
  <c r="A5556" i="35"/>
  <c r="A5576" i="35"/>
  <c r="A5596" i="35"/>
  <c r="A5616" i="35"/>
  <c r="A5636" i="35"/>
  <c r="A5656" i="35"/>
  <c r="A5676" i="35"/>
  <c r="A5696" i="35"/>
  <c r="A5716" i="35"/>
  <c r="A5736" i="35"/>
  <c r="A5756" i="35"/>
  <c r="A5776" i="35"/>
  <c r="A5796" i="35"/>
  <c r="A4342" i="35"/>
  <c r="A4435" i="35"/>
  <c r="A4477" i="35"/>
  <c r="A4515" i="35"/>
  <c r="A4546" i="35"/>
  <c r="A4576" i="35"/>
  <c r="A4602" i="35"/>
  <c r="A4628" i="35"/>
  <c r="A4653" i="35"/>
  <c r="A4675" i="35"/>
  <c r="A4697" i="35"/>
  <c r="A4717" i="35"/>
  <c r="A4737" i="35"/>
  <c r="A4757" i="35"/>
  <c r="A4777" i="35"/>
  <c r="A4797" i="35"/>
  <c r="A4817" i="35"/>
  <c r="A4837" i="35"/>
  <c r="A4857" i="35"/>
  <c r="A4877" i="35"/>
  <c r="A4897" i="35"/>
  <c r="A4917" i="35"/>
  <c r="A4937" i="35"/>
  <c r="A4957" i="35"/>
  <c r="A4977" i="35"/>
  <c r="A4997" i="35"/>
  <c r="A5017" i="35"/>
  <c r="A5037" i="35"/>
  <c r="A5057" i="35"/>
  <c r="A5077" i="35"/>
  <c r="A5097" i="35"/>
  <c r="A5117" i="35"/>
  <c r="A5137" i="35"/>
  <c r="A5157" i="35"/>
  <c r="A5177" i="35"/>
  <c r="A5197" i="35"/>
  <c r="A5217" i="35"/>
  <c r="A5237" i="35"/>
  <c r="A5257" i="35"/>
  <c r="A5277" i="35"/>
  <c r="A5297" i="35"/>
  <c r="A5317" i="35"/>
  <c r="A5337" i="35"/>
  <c r="A5357" i="35"/>
  <c r="A5377" i="35"/>
  <c r="A5397" i="35"/>
  <c r="A5417" i="35"/>
  <c r="A5437" i="35"/>
  <c r="A5457" i="35"/>
  <c r="A5477" i="35"/>
  <c r="A5497" i="35"/>
  <c r="A5517" i="35"/>
  <c r="A5537" i="35"/>
  <c r="A5557" i="35"/>
  <c r="A5577" i="35"/>
  <c r="A5597" i="35"/>
  <c r="A5617" i="35"/>
  <c r="A5637" i="35"/>
  <c r="A5657" i="35"/>
  <c r="A5677" i="35"/>
  <c r="A5697" i="35"/>
  <c r="A5717" i="35"/>
  <c r="A5737" i="35"/>
  <c r="A5757" i="35"/>
  <c r="A5816" i="35"/>
  <c r="A5877" i="35"/>
  <c r="A5923" i="35"/>
  <c r="A5971" i="35"/>
  <c r="A6014" i="35"/>
  <c r="A6044" i="35"/>
  <c r="A6080" i="35"/>
  <c r="A6114" i="35"/>
  <c r="A6140" i="35"/>
  <c r="A6165" i="35"/>
  <c r="A6188" i="35"/>
  <c r="A6209" i="35"/>
  <c r="A6229" i="35"/>
  <c r="A6249" i="35"/>
  <c r="A6269" i="35"/>
  <c r="A6289" i="35"/>
  <c r="A6309" i="35"/>
  <c r="A6329" i="35"/>
  <c r="A6349" i="35"/>
  <c r="A6369" i="35"/>
  <c r="A6389" i="35"/>
  <c r="A6409" i="35"/>
  <c r="A6429" i="35"/>
  <c r="A6449" i="35"/>
  <c r="A6469" i="35"/>
  <c r="A6489" i="35"/>
  <c r="A6509" i="35"/>
  <c r="A6529" i="35"/>
  <c r="A6549" i="35"/>
  <c r="A6569" i="35"/>
  <c r="A6589" i="35"/>
  <c r="A6609" i="35"/>
  <c r="A6629" i="35"/>
  <c r="A6649" i="35"/>
  <c r="A6669" i="35"/>
  <c r="A6689" i="35"/>
  <c r="A6709" i="35"/>
  <c r="A6729" i="35"/>
  <c r="A6749" i="35"/>
  <c r="A6769" i="35"/>
  <c r="A6789" i="35"/>
  <c r="A6809" i="35"/>
  <c r="A6829" i="35"/>
  <c r="A6849" i="35"/>
  <c r="A6869" i="35"/>
  <c r="A6889" i="35"/>
  <c r="A6909" i="35"/>
  <c r="A6929" i="35"/>
  <c r="A6949" i="35"/>
  <c r="A6969" i="35"/>
  <c r="A6989" i="35"/>
  <c r="A7009" i="35"/>
  <c r="A7029" i="35"/>
  <c r="A7049" i="35"/>
  <c r="A7069" i="35"/>
  <c r="A7089" i="35"/>
  <c r="A7109" i="35"/>
  <c r="A7129" i="35"/>
  <c r="A7149" i="35"/>
  <c r="A7169" i="35"/>
  <c r="A7189" i="35"/>
  <c r="A7209" i="35"/>
  <c r="A7229" i="35"/>
  <c r="A7249" i="35"/>
  <c r="A7269" i="35"/>
  <c r="A7289" i="35"/>
  <c r="A7309" i="35"/>
  <c r="A7329" i="35"/>
  <c r="A7349" i="35"/>
  <c r="A7369" i="35"/>
  <c r="A7389" i="35"/>
  <c r="A7409" i="35"/>
  <c r="A7429" i="35"/>
  <c r="A7449" i="35"/>
  <c r="A7469" i="35"/>
  <c r="A7489" i="35"/>
  <c r="A7509" i="35"/>
  <c r="A7529" i="35"/>
  <c r="A7549" i="35"/>
  <c r="A7569" i="35"/>
  <c r="A7589" i="35"/>
  <c r="A7609" i="35"/>
  <c r="A5817" i="35"/>
  <c r="A5878" i="35"/>
  <c r="A5924" i="35"/>
  <c r="A5975" i="35"/>
  <c r="A6015" i="35"/>
  <c r="A6051" i="35"/>
  <c r="A6081" i="35"/>
  <c r="A6115" i="35"/>
  <c r="A6141" i="35"/>
  <c r="A6166" i="35"/>
  <c r="A6189" i="35"/>
  <c r="A6210" i="35"/>
  <c r="A6230" i="35"/>
  <c r="A6250" i="35"/>
  <c r="A6270" i="35"/>
  <c r="A6290" i="35"/>
  <c r="A6310" i="35"/>
  <c r="A6330" i="35"/>
  <c r="A6350" i="35"/>
  <c r="A6370" i="35"/>
  <c r="A6390" i="35"/>
  <c r="A6410" i="35"/>
  <c r="A6430" i="35"/>
  <c r="A6450" i="35"/>
  <c r="A6470" i="35"/>
  <c r="A6490" i="35"/>
  <c r="A6510" i="35"/>
  <c r="A6530" i="35"/>
  <c r="A6550" i="35"/>
  <c r="A6570" i="35"/>
  <c r="A6590" i="35"/>
  <c r="A6610" i="35"/>
  <c r="A6630" i="35"/>
  <c r="A6650" i="35"/>
  <c r="A6670" i="35"/>
  <c r="A6690" i="35"/>
  <c r="A6710" i="35"/>
  <c r="A6730" i="35"/>
  <c r="A6750" i="35"/>
  <c r="A6770" i="35"/>
  <c r="A6790" i="35"/>
  <c r="A6810" i="35"/>
  <c r="A6830" i="35"/>
  <c r="A6850" i="35"/>
  <c r="A6870" i="35"/>
  <c r="A6890" i="35"/>
  <c r="A6910" i="35"/>
  <c r="A6930" i="35"/>
  <c r="A6950" i="35"/>
  <c r="A6970" i="35"/>
  <c r="A6990" i="35"/>
  <c r="A7010" i="35"/>
  <c r="A7030" i="35"/>
  <c r="A7050" i="35"/>
  <c r="A7070" i="35"/>
  <c r="A7090" i="35"/>
  <c r="A7110" i="35"/>
  <c r="A7130" i="35"/>
  <c r="A7150" i="35"/>
  <c r="A7170" i="35"/>
  <c r="A7190" i="35"/>
  <c r="A7210" i="35"/>
  <c r="A7230" i="35"/>
  <c r="A7250" i="35"/>
  <c r="A7270" i="35"/>
  <c r="A7290" i="35"/>
  <c r="A7310" i="35"/>
  <c r="A7330" i="35"/>
  <c r="A7350" i="35"/>
  <c r="A7370" i="35"/>
  <c r="A7390" i="35"/>
  <c r="A7410" i="35"/>
  <c r="A7430" i="35"/>
  <c r="A7450" i="35"/>
  <c r="A7470" i="35"/>
  <c r="A7490" i="35"/>
  <c r="A7510" i="35"/>
  <c r="A7530" i="35"/>
  <c r="A5818" i="35"/>
  <c r="A5880" i="35"/>
  <c r="A5931" i="35"/>
  <c r="A5976" i="35"/>
  <c r="A6016" i="35"/>
  <c r="A6054" i="35"/>
  <c r="A6083" i="35"/>
  <c r="A6116" i="35"/>
  <c r="A6143" i="35"/>
  <c r="A6167" i="35"/>
  <c r="A6190" i="35"/>
  <c r="A6211" i="35"/>
  <c r="A6231" i="35"/>
  <c r="A6251" i="35"/>
  <c r="A6271" i="35"/>
  <c r="A6291" i="35"/>
  <c r="A6311" i="35"/>
  <c r="A6331" i="35"/>
  <c r="A6351" i="35"/>
  <c r="A6371" i="35"/>
  <c r="A6391" i="35"/>
  <c r="A6411" i="35"/>
  <c r="A6431" i="35"/>
  <c r="A6451" i="35"/>
  <c r="A6471" i="35"/>
  <c r="A6491" i="35"/>
  <c r="A6511" i="35"/>
  <c r="A6531" i="35"/>
  <c r="A6551" i="35"/>
  <c r="A6571" i="35"/>
  <c r="A6591" i="35"/>
  <c r="A6611" i="35"/>
  <c r="A6631" i="35"/>
  <c r="A6651" i="35"/>
  <c r="A6671" i="35"/>
  <c r="A6691" i="35"/>
  <c r="A6711" i="35"/>
  <c r="A6731" i="35"/>
  <c r="A6751" i="35"/>
  <c r="A6771" i="35"/>
  <c r="A6791" i="35"/>
  <c r="A6811" i="35"/>
  <c r="A6831" i="35"/>
  <c r="A6851" i="35"/>
  <c r="A6871" i="35"/>
  <c r="A6891" i="35"/>
  <c r="A6911" i="35"/>
  <c r="A6931" i="35"/>
  <c r="A6951" i="35"/>
  <c r="A6971" i="35"/>
  <c r="A6991" i="35"/>
  <c r="A7011" i="35"/>
  <c r="A7031" i="35"/>
  <c r="A7051" i="35"/>
  <c r="A7071" i="35"/>
  <c r="A7091" i="35"/>
  <c r="A7111" i="35"/>
  <c r="A7131" i="35"/>
  <c r="A7151" i="35"/>
  <c r="A7171" i="35"/>
  <c r="A7191" i="35"/>
  <c r="A7211" i="35"/>
  <c r="A7231" i="35"/>
  <c r="A7251" i="35"/>
  <c r="A7271" i="35"/>
  <c r="A7291" i="35"/>
  <c r="A7311" i="35"/>
  <c r="A7331" i="35"/>
  <c r="A7351" i="35"/>
  <c r="A7371" i="35"/>
  <c r="A7391" i="35"/>
  <c r="A7411" i="35"/>
  <c r="A7431" i="35"/>
  <c r="A7451" i="35"/>
  <c r="A7471" i="35"/>
  <c r="A7491" i="35"/>
  <c r="A5820" i="35"/>
  <c r="A5883" i="35"/>
  <c r="A5935" i="35"/>
  <c r="A5977" i="35"/>
  <c r="A6017" i="35"/>
  <c r="A6055" i="35"/>
  <c r="A6084" i="35"/>
  <c r="A6117" i="35"/>
  <c r="A6144" i="35"/>
  <c r="A6168" i="35"/>
  <c r="A6191" i="35"/>
  <c r="A6212" i="35"/>
  <c r="A6232" i="35"/>
  <c r="A6252" i="35"/>
  <c r="A6272" i="35"/>
  <c r="A6292" i="35"/>
  <c r="A6312" i="35"/>
  <c r="A6332" i="35"/>
  <c r="A6352" i="35"/>
  <c r="A6372" i="35"/>
  <c r="A6392" i="35"/>
  <c r="A6412" i="35"/>
  <c r="A6432" i="35"/>
  <c r="A6452" i="35"/>
  <c r="A6472" i="35"/>
  <c r="A6492" i="35"/>
  <c r="A6512" i="35"/>
  <c r="A6532" i="35"/>
  <c r="A6552" i="35"/>
  <c r="A6572" i="35"/>
  <c r="A6592" i="35"/>
  <c r="A6612" i="35"/>
  <c r="A6632" i="35"/>
  <c r="A6652" i="35"/>
  <c r="A6672" i="35"/>
  <c r="A6692" i="35"/>
  <c r="A6712" i="35"/>
  <c r="A6732" i="35"/>
  <c r="A6752" i="35"/>
  <c r="A6772" i="35"/>
  <c r="A6792" i="35"/>
  <c r="A6812" i="35"/>
  <c r="A6832" i="35"/>
  <c r="A6852" i="35"/>
  <c r="A6872" i="35"/>
  <c r="A6892" i="35"/>
  <c r="A6912" i="35"/>
  <c r="A6932" i="35"/>
  <c r="A6952" i="35"/>
  <c r="A6972" i="35"/>
  <c r="A6992" i="35"/>
  <c r="A7012" i="35"/>
  <c r="A7032" i="35"/>
  <c r="A7052" i="35"/>
  <c r="A7072" i="35"/>
  <c r="A7092" i="35"/>
  <c r="A7112" i="35"/>
  <c r="A7132" i="35"/>
  <c r="A7152" i="35"/>
  <c r="A7172" i="35"/>
  <c r="A7192" i="35"/>
  <c r="A7212" i="35"/>
  <c r="A7232" i="35"/>
  <c r="A7252" i="35"/>
  <c r="A7272" i="35"/>
  <c r="A7292" i="35"/>
  <c r="A7312" i="35"/>
  <c r="A7332" i="35"/>
  <c r="A7352" i="35"/>
  <c r="A7372" i="35"/>
  <c r="A7392" i="35"/>
  <c r="A7412" i="35"/>
  <c r="A7432" i="35"/>
  <c r="A7452" i="35"/>
  <c r="A7472" i="35"/>
  <c r="A7492" i="35"/>
  <c r="A7512" i="35"/>
  <c r="A7532" i="35"/>
  <c r="A7552" i="35"/>
  <c r="A7572" i="35"/>
  <c r="A7592" i="35"/>
  <c r="A5824" i="35"/>
  <c r="A5884" i="35"/>
  <c r="A5936" i="35"/>
  <c r="A5978" i="35"/>
  <c r="A6018" i="35"/>
  <c r="A6056" i="35"/>
  <c r="A6086" i="35"/>
  <c r="A6118" i="35"/>
  <c r="A6145" i="35"/>
  <c r="A6170" i="35"/>
  <c r="A6193" i="35"/>
  <c r="A6213" i="35"/>
  <c r="A6233" i="35"/>
  <c r="A6253" i="35"/>
  <c r="A6273" i="35"/>
  <c r="A6293" i="35"/>
  <c r="A6313" i="35"/>
  <c r="A6333" i="35"/>
  <c r="A6353" i="35"/>
  <c r="A6373" i="35"/>
  <c r="A6393" i="35"/>
  <c r="A6413" i="35"/>
  <c r="A6433" i="35"/>
  <c r="A6453" i="35"/>
  <c r="A6473" i="35"/>
  <c r="A6493" i="35"/>
  <c r="A6513" i="35"/>
  <c r="A6533" i="35"/>
  <c r="A6553" i="35"/>
  <c r="A6573" i="35"/>
  <c r="A6593" i="35"/>
  <c r="A6613" i="35"/>
  <c r="A6633" i="35"/>
  <c r="A6653" i="35"/>
  <c r="A6673" i="35"/>
  <c r="A6693" i="35"/>
  <c r="A6713" i="35"/>
  <c r="A6733" i="35"/>
  <c r="A6753" i="35"/>
  <c r="A6773" i="35"/>
  <c r="A6793" i="35"/>
  <c r="A6813" i="35"/>
  <c r="A6833" i="35"/>
  <c r="A6853" i="35"/>
  <c r="A6873" i="35"/>
  <c r="A6893" i="35"/>
  <c r="A6913" i="35"/>
  <c r="A6933" i="35"/>
  <c r="A6953" i="35"/>
  <c r="A6973" i="35"/>
  <c r="A6993" i="35"/>
  <c r="A7013" i="35"/>
  <c r="A7033" i="35"/>
  <c r="A7053" i="35"/>
  <c r="A7073" i="35"/>
  <c r="A7093" i="35"/>
  <c r="A7113" i="35"/>
  <c r="A7133" i="35"/>
  <c r="A7153" i="35"/>
  <c r="A7173" i="35"/>
  <c r="A7193" i="35"/>
  <c r="A7213" i="35"/>
  <c r="A7233" i="35"/>
  <c r="A7253" i="35"/>
  <c r="A7273" i="35"/>
  <c r="A5835" i="35"/>
  <c r="A5895" i="35"/>
  <c r="A5937" i="35"/>
  <c r="A5980" i="35"/>
  <c r="A6019" i="35"/>
  <c r="A6057" i="35"/>
  <c r="A6090" i="35"/>
  <c r="A6119" i="35"/>
  <c r="A6146" i="35"/>
  <c r="A6171" i="35"/>
  <c r="A6194" i="35"/>
  <c r="A6214" i="35"/>
  <c r="A6234" i="35"/>
  <c r="A6254" i="35"/>
  <c r="A6274" i="35"/>
  <c r="A6294" i="35"/>
  <c r="A6314" i="35"/>
  <c r="A6334" i="35"/>
  <c r="A6354" i="35"/>
  <c r="A6374" i="35"/>
  <c r="A6394" i="35"/>
  <c r="A6414" i="35"/>
  <c r="A6434" i="35"/>
  <c r="A6454" i="35"/>
  <c r="A6474" i="35"/>
  <c r="A6494" i="35"/>
  <c r="A6514" i="35"/>
  <c r="A6534" i="35"/>
  <c r="A6554" i="35"/>
  <c r="A6574" i="35"/>
  <c r="A6594" i="35"/>
  <c r="A6614" i="35"/>
  <c r="A6634" i="35"/>
  <c r="A6654" i="35"/>
  <c r="A6674" i="35"/>
  <c r="A6694" i="35"/>
  <c r="A6714" i="35"/>
  <c r="A6734" i="35"/>
  <c r="A6754" i="35"/>
  <c r="A6774" i="35"/>
  <c r="A6794" i="35"/>
  <c r="A6814" i="35"/>
  <c r="A6834" i="35"/>
  <c r="A6854" i="35"/>
  <c r="A6874" i="35"/>
  <c r="A6894" i="35"/>
  <c r="A6914" i="35"/>
  <c r="A6934" i="35"/>
  <c r="A6954" i="35"/>
  <c r="A6974" i="35"/>
  <c r="A6994" i="35"/>
  <c r="A7014" i="35"/>
  <c r="A7034" i="35"/>
  <c r="A7054" i="35"/>
  <c r="A7074" i="35"/>
  <c r="A7094" i="35"/>
  <c r="A7114" i="35"/>
  <c r="A7134" i="35"/>
  <c r="A7154" i="35"/>
  <c r="A7174" i="35"/>
  <c r="A7194" i="35"/>
  <c r="A7214" i="35"/>
  <c r="A7234" i="35"/>
  <c r="A7254" i="35"/>
  <c r="A7274" i="35"/>
  <c r="A7294" i="35"/>
  <c r="A7314" i="35"/>
  <c r="A7334" i="35"/>
  <c r="A7354" i="35"/>
  <c r="A7374" i="35"/>
  <c r="A7394" i="35"/>
  <c r="A7414" i="35"/>
  <c r="A7434" i="35"/>
  <c r="A7454" i="35"/>
  <c r="A7474" i="35"/>
  <c r="A7494" i="35"/>
  <c r="A7514" i="35"/>
  <c r="A7534" i="35"/>
  <c r="A7554" i="35"/>
  <c r="A7574" i="35"/>
  <c r="A7594" i="35"/>
  <c r="A7614" i="35"/>
  <c r="A7634" i="35"/>
  <c r="A5836" i="35"/>
  <c r="A5896" i="35"/>
  <c r="A5938" i="35"/>
  <c r="A5981" i="35"/>
  <c r="A6020" i="35"/>
  <c r="A6058" i="35"/>
  <c r="A6091" i="35"/>
  <c r="A6120" i="35"/>
  <c r="A6147" i="35"/>
  <c r="A6173" i="35"/>
  <c r="A6195" i="35"/>
  <c r="A6215" i="35"/>
  <c r="A6235" i="35"/>
  <c r="A6255" i="35"/>
  <c r="A6275" i="35"/>
  <c r="A6295" i="35"/>
  <c r="A6315" i="35"/>
  <c r="A6335" i="35"/>
  <c r="A6355" i="35"/>
  <c r="A6375" i="35"/>
  <c r="A6395" i="35"/>
  <c r="A6415" i="35"/>
  <c r="A6435" i="35"/>
  <c r="A6455" i="35"/>
  <c r="A6475" i="35"/>
  <c r="A6495" i="35"/>
  <c r="A6515" i="35"/>
  <c r="A6535" i="35"/>
  <c r="A6555" i="35"/>
  <c r="A6575" i="35"/>
  <c r="A6595" i="35"/>
  <c r="A6615" i="35"/>
  <c r="A6635" i="35"/>
  <c r="A6655" i="35"/>
  <c r="A6675" i="35"/>
  <c r="A6695" i="35"/>
  <c r="A6715" i="35"/>
  <c r="A6735" i="35"/>
  <c r="A6755" i="35"/>
  <c r="A6775" i="35"/>
  <c r="A6795" i="35"/>
  <c r="A6815" i="35"/>
  <c r="A6835" i="35"/>
  <c r="A6855" i="35"/>
  <c r="A6875" i="35"/>
  <c r="A6895" i="35"/>
  <c r="A6915" i="35"/>
  <c r="A6935" i="35"/>
  <c r="A6955" i="35"/>
  <c r="A6975" i="35"/>
  <c r="A6995" i="35"/>
  <c r="A7015" i="35"/>
  <c r="A7035" i="35"/>
  <c r="A7055" i="35"/>
  <c r="A7075" i="35"/>
  <c r="A7095" i="35"/>
  <c r="A7115" i="35"/>
  <c r="A7135" i="35"/>
  <c r="A7155" i="35"/>
  <c r="A7175" i="35"/>
  <c r="A7195" i="35"/>
  <c r="A7215" i="35"/>
  <c r="A7235" i="35"/>
  <c r="A7255" i="35"/>
  <c r="A7275" i="35"/>
  <c r="A7295" i="35"/>
  <c r="A7315" i="35"/>
  <c r="A7335" i="35"/>
  <c r="A7355" i="35"/>
  <c r="A7375" i="35"/>
  <c r="A7395" i="35"/>
  <c r="A7415" i="35"/>
  <c r="A7435" i="35"/>
  <c r="A7455" i="35"/>
  <c r="A7475" i="35"/>
  <c r="A7495" i="35"/>
  <c r="A5704" i="35"/>
  <c r="A5837" i="35"/>
  <c r="A5897" i="35"/>
  <c r="A5940" i="35"/>
  <c r="A5983" i="35"/>
  <c r="A6021" i="35"/>
  <c r="A6059" i="35"/>
  <c r="A6094" i="35"/>
  <c r="A6121" i="35"/>
  <c r="A6150" i="35"/>
  <c r="A6174" i="35"/>
  <c r="A6196" i="35"/>
  <c r="A6216" i="35"/>
  <c r="A6236" i="35"/>
  <c r="A6256" i="35"/>
  <c r="A6276" i="35"/>
  <c r="A6296" i="35"/>
  <c r="A6316" i="35"/>
  <c r="A6336" i="35"/>
  <c r="A6356" i="35"/>
  <c r="A6376" i="35"/>
  <c r="A6396" i="35"/>
  <c r="A6416" i="35"/>
  <c r="A6436" i="35"/>
  <c r="A6456" i="35"/>
  <c r="A6476" i="35"/>
  <c r="A6496" i="35"/>
  <c r="A6516" i="35"/>
  <c r="A6536" i="35"/>
  <c r="A6556" i="35"/>
  <c r="A6576" i="35"/>
  <c r="A6596" i="35"/>
  <c r="A6616" i="35"/>
  <c r="A6636" i="35"/>
  <c r="A6656" i="35"/>
  <c r="A6676" i="35"/>
  <c r="A6696" i="35"/>
  <c r="A6716" i="35"/>
  <c r="A6736" i="35"/>
  <c r="A6756" i="35"/>
  <c r="A6776" i="35"/>
  <c r="A6796" i="35"/>
  <c r="A6816" i="35"/>
  <c r="A6836" i="35"/>
  <c r="A6856" i="35"/>
  <c r="A6876" i="35"/>
  <c r="A6896" i="35"/>
  <c r="A6916" i="35"/>
  <c r="A6936" i="35"/>
  <c r="A6956" i="35"/>
  <c r="A6976" i="35"/>
  <c r="A6996" i="35"/>
  <c r="A7016" i="35"/>
  <c r="A7036" i="35"/>
  <c r="A7056" i="35"/>
  <c r="A7076" i="35"/>
  <c r="A7096" i="35"/>
  <c r="A7116" i="35"/>
  <c r="A7136" i="35"/>
  <c r="A7156" i="35"/>
  <c r="A7176" i="35"/>
  <c r="A7196" i="35"/>
  <c r="A7216" i="35"/>
  <c r="A7236" i="35"/>
  <c r="A5724" i="35"/>
  <c r="A5838" i="35"/>
  <c r="A5898" i="35"/>
  <c r="A5941" i="35"/>
  <c r="A5984" i="35"/>
  <c r="A6023" i="35"/>
  <c r="A6060" i="35"/>
  <c r="A6095" i="35"/>
  <c r="A6123" i="35"/>
  <c r="A6151" i="35"/>
  <c r="A6175" i="35"/>
  <c r="A6197" i="35"/>
  <c r="A6217" i="35"/>
  <c r="A6237" i="35"/>
  <c r="A6257" i="35"/>
  <c r="A6277" i="35"/>
  <c r="A6297" i="35"/>
  <c r="A6317" i="35"/>
  <c r="A6337" i="35"/>
  <c r="A6357" i="35"/>
  <c r="A6377" i="35"/>
  <c r="A6397" i="35"/>
  <c r="A6417" i="35"/>
  <c r="A6437" i="35"/>
  <c r="A6457" i="35"/>
  <c r="A6477" i="35"/>
  <c r="A6497" i="35"/>
  <c r="A6517" i="35"/>
  <c r="A6537" i="35"/>
  <c r="A6557" i="35"/>
  <c r="A6577" i="35"/>
  <c r="A6597" i="35"/>
  <c r="A6617" i="35"/>
  <c r="A6637" i="35"/>
  <c r="A6657" i="35"/>
  <c r="A6677" i="35"/>
  <c r="A6697" i="35"/>
  <c r="A6717" i="35"/>
  <c r="A6737" i="35"/>
  <c r="A6757" i="35"/>
  <c r="A6777" i="35"/>
  <c r="A6797" i="35"/>
  <c r="A6817" i="35"/>
  <c r="A6837" i="35"/>
  <c r="A6857" i="35"/>
  <c r="A6877" i="35"/>
  <c r="A6897" i="35"/>
  <c r="A6917" i="35"/>
  <c r="A6937" i="35"/>
  <c r="A6957" i="35"/>
  <c r="A6977" i="35"/>
  <c r="A6997" i="35"/>
  <c r="A7017" i="35"/>
  <c r="A7037" i="35"/>
  <c r="A7057" i="35"/>
  <c r="A7077" i="35"/>
  <c r="A7097" i="35"/>
  <c r="A7117" i="35"/>
  <c r="A7137" i="35"/>
  <c r="A7157" i="35"/>
  <c r="A7177" i="35"/>
  <c r="A7197" i="35"/>
  <c r="A7217" i="35"/>
  <c r="A7237" i="35"/>
  <c r="A7257" i="35"/>
  <c r="A7277" i="35"/>
  <c r="A7297" i="35"/>
  <c r="A7317" i="35"/>
  <c r="A7337" i="35"/>
  <c r="A7357" i="35"/>
  <c r="A7377" i="35"/>
  <c r="A7397" i="35"/>
  <c r="A7417" i="35"/>
  <c r="A5735" i="35"/>
  <c r="A5840" i="35"/>
  <c r="A5900" i="35"/>
  <c r="A5943" i="35"/>
  <c r="A5991" i="35"/>
  <c r="A6024" i="35"/>
  <c r="A6061" i="35"/>
  <c r="A6096" i="35"/>
  <c r="A6124" i="35"/>
  <c r="A6153" i="35"/>
  <c r="A6176" i="35"/>
  <c r="A6198" i="35"/>
  <c r="A6218" i="35"/>
  <c r="A6238" i="35"/>
  <c r="A6258" i="35"/>
  <c r="A6278" i="35"/>
  <c r="A6298" i="35"/>
  <c r="A6318" i="35"/>
  <c r="A6338" i="35"/>
  <c r="A6358" i="35"/>
  <c r="A6378" i="35"/>
  <c r="A6398" i="35"/>
  <c r="A6418" i="35"/>
  <c r="A6438" i="35"/>
  <c r="A6458" i="35"/>
  <c r="A6478" i="35"/>
  <c r="A6498" i="35"/>
  <c r="A6518" i="35"/>
  <c r="A6538" i="35"/>
  <c r="A6558" i="35"/>
  <c r="A6578" i="35"/>
  <c r="A6598" i="35"/>
  <c r="A6618" i="35"/>
  <c r="A6638" i="35"/>
  <c r="A6658" i="35"/>
  <c r="A6678" i="35"/>
  <c r="A6698" i="35"/>
  <c r="A6718" i="35"/>
  <c r="A6738" i="35"/>
  <c r="A6758" i="35"/>
  <c r="A6778" i="35"/>
  <c r="A6798" i="35"/>
  <c r="A6818" i="35"/>
  <c r="A6838" i="35"/>
  <c r="A6858" i="35"/>
  <c r="A6878" i="35"/>
  <c r="A6898" i="35"/>
  <c r="A6918" i="35"/>
  <c r="A6938" i="35"/>
  <c r="A6958" i="35"/>
  <c r="A6978" i="35"/>
  <c r="A6998" i="35"/>
  <c r="A7018" i="35"/>
  <c r="A7038" i="35"/>
  <c r="A7058" i="35"/>
  <c r="A7078" i="35"/>
  <c r="A7098" i="35"/>
  <c r="A7118" i="35"/>
  <c r="A7138" i="35"/>
  <c r="A7158" i="35"/>
  <c r="A7178" i="35"/>
  <c r="A7198" i="35"/>
  <c r="A7218" i="35"/>
  <c r="A7238" i="35"/>
  <c r="A7258" i="35"/>
  <c r="A7278" i="35"/>
  <c r="A7298" i="35"/>
  <c r="A7318" i="35"/>
  <c r="A5744" i="35"/>
  <c r="A5844" i="35"/>
  <c r="A5901" i="35"/>
  <c r="A5944" i="35"/>
  <c r="A5995" i="35"/>
  <c r="A6031" i="35"/>
  <c r="A6063" i="35"/>
  <c r="A6097" i="35"/>
  <c r="A6126" i="35"/>
  <c r="A6154" i="35"/>
  <c r="A6177" i="35"/>
  <c r="A6199" i="35"/>
  <c r="A6219" i="35"/>
  <c r="A6239" i="35"/>
  <c r="A6259" i="35"/>
  <c r="A6279" i="35"/>
  <c r="A6299" i="35"/>
  <c r="A6319" i="35"/>
  <c r="A6339" i="35"/>
  <c r="A6359" i="35"/>
  <c r="A6379" i="35"/>
  <c r="A6399" i="35"/>
  <c r="A6419" i="35"/>
  <c r="A6439" i="35"/>
  <c r="A6459" i="35"/>
  <c r="A6479" i="35"/>
  <c r="A6499" i="35"/>
  <c r="A6519" i="35"/>
  <c r="A6539" i="35"/>
  <c r="A6559" i="35"/>
  <c r="A6579" i="35"/>
  <c r="A6599" i="35"/>
  <c r="A6619" i="35"/>
  <c r="A6639" i="35"/>
  <c r="A6659" i="35"/>
  <c r="A6679" i="35"/>
  <c r="A6699" i="35"/>
  <c r="A6719" i="35"/>
  <c r="A6739" i="35"/>
  <c r="A6759" i="35"/>
  <c r="A6779" i="35"/>
  <c r="A6799" i="35"/>
  <c r="A6819" i="35"/>
  <c r="A6839" i="35"/>
  <c r="A6859" i="35"/>
  <c r="A6879" i="35"/>
  <c r="A6899" i="35"/>
  <c r="A6919" i="35"/>
  <c r="A6939" i="35"/>
  <c r="A6959" i="35"/>
  <c r="A6979" i="35"/>
  <c r="A6999" i="35"/>
  <c r="A7019" i="35"/>
  <c r="A7039" i="35"/>
  <c r="A7059" i="35"/>
  <c r="A7079" i="35"/>
  <c r="A7099" i="35"/>
  <c r="A7119" i="35"/>
  <c r="A7139" i="35"/>
  <c r="A7159" i="35"/>
  <c r="A7179" i="35"/>
  <c r="A7199" i="35"/>
  <c r="A7219" i="35"/>
  <c r="A5755" i="35"/>
  <c r="A5855" i="35"/>
  <c r="A5903" i="35"/>
  <c r="A5951" i="35"/>
  <c r="A5996" i="35"/>
  <c r="A6034" i="35"/>
  <c r="A6064" i="35"/>
  <c r="A6098" i="35"/>
  <c r="A6130" i="35"/>
  <c r="A6155" i="35"/>
  <c r="A6178" i="35"/>
  <c r="A6200" i="35"/>
  <c r="A6220" i="35"/>
  <c r="A6240" i="35"/>
  <c r="A6260" i="35"/>
  <c r="A6280" i="35"/>
  <c r="A6300" i="35"/>
  <c r="A6320" i="35"/>
  <c r="A6340" i="35"/>
  <c r="A6360" i="35"/>
  <c r="A6380" i="35"/>
  <c r="A6400" i="35"/>
  <c r="A6420" i="35"/>
  <c r="A6440" i="35"/>
  <c r="A6460" i="35"/>
  <c r="A6480" i="35"/>
  <c r="A6500" i="35"/>
  <c r="A6520" i="35"/>
  <c r="A6540" i="35"/>
  <c r="A6560" i="35"/>
  <c r="A6580" i="35"/>
  <c r="A6600" i="35"/>
  <c r="A6620" i="35"/>
  <c r="A6640" i="35"/>
  <c r="A6660" i="35"/>
  <c r="A6680" i="35"/>
  <c r="A6700" i="35"/>
  <c r="A6720" i="35"/>
  <c r="A6740" i="35"/>
  <c r="A6760" i="35"/>
  <c r="A6780" i="35"/>
  <c r="A6800" i="35"/>
  <c r="A6820" i="35"/>
  <c r="A6840" i="35"/>
  <c r="A6860" i="35"/>
  <c r="A6880" i="35"/>
  <c r="A6900" i="35"/>
  <c r="A6920" i="35"/>
  <c r="A6940" i="35"/>
  <c r="A6960" i="35"/>
  <c r="A6980" i="35"/>
  <c r="A7000" i="35"/>
  <c r="A7020" i="35"/>
  <c r="A7040" i="35"/>
  <c r="A7060" i="35"/>
  <c r="A7080" i="35"/>
  <c r="A7100" i="35"/>
  <c r="A7120" i="35"/>
  <c r="A7140" i="35"/>
  <c r="A7160" i="35"/>
  <c r="A7180" i="35"/>
  <c r="A7200" i="35"/>
  <c r="A7220" i="35"/>
  <c r="A7240" i="35"/>
  <c r="A7260" i="35"/>
  <c r="A7280" i="35"/>
  <c r="A7300" i="35"/>
  <c r="A7320" i="35"/>
  <c r="A7340" i="35"/>
  <c r="A7360" i="35"/>
  <c r="A7380" i="35"/>
  <c r="A7400" i="35"/>
  <c r="A7420" i="35"/>
  <c r="A7440" i="35"/>
  <c r="A7460" i="35"/>
  <c r="A7480" i="35"/>
  <c r="A7500" i="35"/>
  <c r="A7520" i="35"/>
  <c r="A7540" i="35"/>
  <c r="A7560" i="35"/>
  <c r="A7580" i="35"/>
  <c r="A5764" i="35"/>
  <c r="A5856" i="35"/>
  <c r="A5904" i="35"/>
  <c r="A5955" i="35"/>
  <c r="A5997" i="35"/>
  <c r="A6035" i="35"/>
  <c r="A6070" i="35"/>
  <c r="A6099" i="35"/>
  <c r="A6131" i="35"/>
  <c r="A6156" i="35"/>
  <c r="A6179" i="35"/>
  <c r="A6201" i="35"/>
  <c r="A6221" i="35"/>
  <c r="A6241" i="35"/>
  <c r="A6261" i="35"/>
  <c r="A6281" i="35"/>
  <c r="A6301" i="35"/>
  <c r="A6321" i="35"/>
  <c r="A6341" i="35"/>
  <c r="A6361" i="35"/>
  <c r="A6381" i="35"/>
  <c r="A6401" i="35"/>
  <c r="A6421" i="35"/>
  <c r="A6441" i="35"/>
  <c r="A6461" i="35"/>
  <c r="A6481" i="35"/>
  <c r="A6501" i="35"/>
  <c r="A6521" i="35"/>
  <c r="A6541" i="35"/>
  <c r="A6561" i="35"/>
  <c r="A6581" i="35"/>
  <c r="A6601" i="35"/>
  <c r="A6621" i="35"/>
  <c r="A6641" i="35"/>
  <c r="A6661" i="35"/>
  <c r="A6681" i="35"/>
  <c r="A6701" i="35"/>
  <c r="A6721" i="35"/>
  <c r="A6741" i="35"/>
  <c r="A6761" i="35"/>
  <c r="A6781" i="35"/>
  <c r="A6801" i="35"/>
  <c r="A6821" i="35"/>
  <c r="A6841" i="35"/>
  <c r="A6861" i="35"/>
  <c r="A6881" i="35"/>
  <c r="A6901" i="35"/>
  <c r="A6921" i="35"/>
  <c r="A6941" i="35"/>
  <c r="A6961" i="35"/>
  <c r="A6981" i="35"/>
  <c r="A7001" i="35"/>
  <c r="A7021" i="35"/>
  <c r="A7041" i="35"/>
  <c r="A7061" i="35"/>
  <c r="A7081" i="35"/>
  <c r="A7101" i="35"/>
  <c r="A7121" i="35"/>
  <c r="A7141" i="35"/>
  <c r="A7161" i="35"/>
  <c r="A7181" i="35"/>
  <c r="A7201" i="35"/>
  <c r="A7221" i="35"/>
  <c r="A7241" i="35"/>
  <c r="A7261" i="35"/>
  <c r="A7281" i="35"/>
  <c r="A7301" i="35"/>
  <c r="A7321" i="35"/>
  <c r="A7341" i="35"/>
  <c r="A7361" i="35"/>
  <c r="A7381" i="35"/>
  <c r="A7401" i="35"/>
  <c r="A7421" i="35"/>
  <c r="A7441" i="35"/>
  <c r="A7461" i="35"/>
  <c r="A7481" i="35"/>
  <c r="A7501" i="35"/>
  <c r="A7521" i="35"/>
  <c r="A7541" i="35"/>
  <c r="A7561" i="35"/>
  <c r="A7581" i="35"/>
  <c r="A7601" i="35"/>
  <c r="A7621" i="35"/>
  <c r="A5775" i="35"/>
  <c r="A5857" i="35"/>
  <c r="A5911" i="35"/>
  <c r="A5956" i="35"/>
  <c r="A5998" i="35"/>
  <c r="A6036" i="35"/>
  <c r="A6071" i="35"/>
  <c r="A6100" i="35"/>
  <c r="A6133" i="35"/>
  <c r="A6157" i="35"/>
  <c r="A6180" i="35"/>
  <c r="A6202" i="35"/>
  <c r="A6222" i="35"/>
  <c r="A6242" i="35"/>
  <c r="A6262" i="35"/>
  <c r="A6282" i="35"/>
  <c r="A6302" i="35"/>
  <c r="A6322" i="35"/>
  <c r="A6342" i="35"/>
  <c r="A6362" i="35"/>
  <c r="A6382" i="35"/>
  <c r="A6402" i="35"/>
  <c r="A6422" i="35"/>
  <c r="A6442" i="35"/>
  <c r="A6462" i="35"/>
  <c r="A6482" i="35"/>
  <c r="A6502" i="35"/>
  <c r="A6522" i="35"/>
  <c r="A6542" i="35"/>
  <c r="A6562" i="35"/>
  <c r="A6582" i="35"/>
  <c r="A6602" i="35"/>
  <c r="A6622" i="35"/>
  <c r="A6642" i="35"/>
  <c r="A6662" i="35"/>
  <c r="A6682" i="35"/>
  <c r="A6702" i="35"/>
  <c r="A6722" i="35"/>
  <c r="A6742" i="35"/>
  <c r="A6762" i="35"/>
  <c r="A6782" i="35"/>
  <c r="A6802" i="35"/>
  <c r="A6822" i="35"/>
  <c r="A6842" i="35"/>
  <c r="A6862" i="35"/>
  <c r="A6882" i="35"/>
  <c r="A6902" i="35"/>
  <c r="A6922" i="35"/>
  <c r="A6942" i="35"/>
  <c r="A6962" i="35"/>
  <c r="A6982" i="35"/>
  <c r="A7002" i="35"/>
  <c r="A7022" i="35"/>
  <c r="A7042" i="35"/>
  <c r="A7062" i="35"/>
  <c r="A7082" i="35"/>
  <c r="A7102" i="35"/>
  <c r="A7122" i="35"/>
  <c r="A7142" i="35"/>
  <c r="A7162" i="35"/>
  <c r="A7182" i="35"/>
  <c r="A7202" i="35"/>
  <c r="A7222" i="35"/>
  <c r="A7242" i="35"/>
  <c r="A7262" i="35"/>
  <c r="A7282" i="35"/>
  <c r="A7302" i="35"/>
  <c r="A7322" i="35"/>
  <c r="A7342" i="35"/>
  <c r="A7362" i="35"/>
  <c r="A7382" i="35"/>
  <c r="A7402" i="35"/>
  <c r="A7422" i="35"/>
  <c r="A7442" i="35"/>
  <c r="A7462" i="35"/>
  <c r="A7482" i="35"/>
  <c r="A7502" i="35"/>
  <c r="A7522" i="35"/>
  <c r="A7542" i="35"/>
  <c r="A7562" i="35"/>
  <c r="A7582" i="35"/>
  <c r="A7602" i="35"/>
  <c r="A5777" i="35"/>
  <c r="A5858" i="35"/>
  <c r="A5915" i="35"/>
  <c r="A5957" i="35"/>
  <c r="A5999" i="35"/>
  <c r="A6037" i="35"/>
  <c r="A6074" i="35"/>
  <c r="A6101" i="35"/>
  <c r="A6134" i="35"/>
  <c r="A6158" i="35"/>
  <c r="A6181" i="35"/>
  <c r="A6203" i="35"/>
  <c r="A6223" i="35"/>
  <c r="A6243" i="35"/>
  <c r="A6263" i="35"/>
  <c r="A6283" i="35"/>
  <c r="A6303" i="35"/>
  <c r="A6323" i="35"/>
  <c r="A6343" i="35"/>
  <c r="A6363" i="35"/>
  <c r="A6383" i="35"/>
  <c r="A6403" i="35"/>
  <c r="A6423" i="35"/>
  <c r="A6443" i="35"/>
  <c r="A6463" i="35"/>
  <c r="A6483" i="35"/>
  <c r="A6503" i="35"/>
  <c r="A6523" i="35"/>
  <c r="A6543" i="35"/>
  <c r="A6563" i="35"/>
  <c r="A6583" i="35"/>
  <c r="A6603" i="35"/>
  <c r="A6623" i="35"/>
  <c r="A6643" i="35"/>
  <c r="A6663" i="35"/>
  <c r="A6683" i="35"/>
  <c r="A6703" i="35"/>
  <c r="A6723" i="35"/>
  <c r="A6743" i="35"/>
  <c r="A6763" i="35"/>
  <c r="A6783" i="35"/>
  <c r="A6803" i="35"/>
  <c r="A6823" i="35"/>
  <c r="A6843" i="35"/>
  <c r="A6863" i="35"/>
  <c r="A6883" i="35"/>
  <c r="A6903" i="35"/>
  <c r="A6923" i="35"/>
  <c r="A6943" i="35"/>
  <c r="A6963" i="35"/>
  <c r="A6983" i="35"/>
  <c r="A7003" i="35"/>
  <c r="A7023" i="35"/>
  <c r="A7043" i="35"/>
  <c r="A7063" i="35"/>
  <c r="A7083" i="35"/>
  <c r="A7103" i="35"/>
  <c r="A7123" i="35"/>
  <c r="A7143" i="35"/>
  <c r="A7163" i="35"/>
  <c r="A7183" i="35"/>
  <c r="A7203" i="35"/>
  <c r="A7223" i="35"/>
  <c r="A7243" i="35"/>
  <c r="A7263" i="35"/>
  <c r="A7283" i="35"/>
  <c r="A7303" i="35"/>
  <c r="A7323" i="35"/>
  <c r="A7343" i="35"/>
  <c r="A7363" i="35"/>
  <c r="A7383" i="35"/>
  <c r="A7403" i="35"/>
  <c r="A7423" i="35"/>
  <c r="A7443" i="35"/>
  <c r="A7463" i="35"/>
  <c r="A7483" i="35"/>
  <c r="A7503" i="35"/>
  <c r="A7523" i="35"/>
  <c r="A7543" i="35"/>
  <c r="A7563" i="35"/>
  <c r="A7583" i="35"/>
  <c r="A7603" i="35"/>
  <c r="A7623" i="35"/>
  <c r="A7643" i="35"/>
  <c r="A5784" i="35"/>
  <c r="A5860" i="35"/>
  <c r="A5916" i="35"/>
  <c r="A5958" i="35"/>
  <c r="A6000" i="35"/>
  <c r="A6038" i="35"/>
  <c r="A6075" i="35"/>
  <c r="A6103" i="35"/>
  <c r="A6135" i="35"/>
  <c r="A6159" i="35"/>
  <c r="A6183" i="35"/>
  <c r="A6204" i="35"/>
  <c r="A6224" i="35"/>
  <c r="A6244" i="35"/>
  <c r="A6264" i="35"/>
  <c r="A6284" i="35"/>
  <c r="A6304" i="35"/>
  <c r="A6324" i="35"/>
  <c r="A6344" i="35"/>
  <c r="A6364" i="35"/>
  <c r="A6384" i="35"/>
  <c r="A6404" i="35"/>
  <c r="A6424" i="35"/>
  <c r="A6444" i="35"/>
  <c r="A6464" i="35"/>
  <c r="A6484" i="35"/>
  <c r="A6504" i="35"/>
  <c r="A6524" i="35"/>
  <c r="A6544" i="35"/>
  <c r="A6564" i="35"/>
  <c r="A6584" i="35"/>
  <c r="A6604" i="35"/>
  <c r="A6624" i="35"/>
  <c r="A6644" i="35"/>
  <c r="A6664" i="35"/>
  <c r="A6684" i="35"/>
  <c r="A6704" i="35"/>
  <c r="A6724" i="35"/>
  <c r="A6744" i="35"/>
  <c r="A6764" i="35"/>
  <c r="A6784" i="35"/>
  <c r="A6804" i="35"/>
  <c r="A6824" i="35"/>
  <c r="A6844" i="35"/>
  <c r="A6864" i="35"/>
  <c r="A6884" i="35"/>
  <c r="A6904" i="35"/>
  <c r="A6924" i="35"/>
  <c r="A6944" i="35"/>
  <c r="A6964" i="35"/>
  <c r="A6984" i="35"/>
  <c r="A7004" i="35"/>
  <c r="A7024" i="35"/>
  <c r="A7044" i="35"/>
  <c r="A7064" i="35"/>
  <c r="A7084" i="35"/>
  <c r="A7104" i="35"/>
  <c r="A7124" i="35"/>
  <c r="A7144" i="35"/>
  <c r="A7164" i="35"/>
  <c r="A7184" i="35"/>
  <c r="A7204" i="35"/>
  <c r="A7224" i="35"/>
  <c r="A7244" i="35"/>
  <c r="A7264" i="35"/>
  <c r="A7284" i="35"/>
  <c r="A7304" i="35"/>
  <c r="A7324" i="35"/>
  <c r="A7344" i="35"/>
  <c r="A7364" i="35"/>
  <c r="A7384" i="35"/>
  <c r="A7404" i="35"/>
  <c r="A7424" i="35"/>
  <c r="A7444" i="35"/>
  <c r="A7464" i="35"/>
  <c r="A7484" i="35"/>
  <c r="A7504" i="35"/>
  <c r="A7524" i="35"/>
  <c r="A7544" i="35"/>
  <c r="A7564" i="35"/>
  <c r="A7584" i="35"/>
  <c r="A5795" i="35"/>
  <c r="A5863" i="35"/>
  <c r="A5917" i="35"/>
  <c r="A5960" i="35"/>
  <c r="A6001" i="35"/>
  <c r="A6039" i="35"/>
  <c r="A6076" i="35"/>
  <c r="A6104" i="35"/>
  <c r="A6136" i="35"/>
  <c r="A6160" i="35"/>
  <c r="A6184" i="35"/>
  <c r="A6205" i="35"/>
  <c r="A6225" i="35"/>
  <c r="A6245" i="35"/>
  <c r="A6265" i="35"/>
  <c r="A6285" i="35"/>
  <c r="A6305" i="35"/>
  <c r="A6325" i="35"/>
  <c r="A6345" i="35"/>
  <c r="A6365" i="35"/>
  <c r="A6385" i="35"/>
  <c r="A6405" i="35"/>
  <c r="A6425" i="35"/>
  <c r="A6445" i="35"/>
  <c r="A6465" i="35"/>
  <c r="A6485" i="35"/>
  <c r="A6505" i="35"/>
  <c r="A6525" i="35"/>
  <c r="A6545" i="35"/>
  <c r="A6565" i="35"/>
  <c r="A6585" i="35"/>
  <c r="A6605" i="35"/>
  <c r="A6625" i="35"/>
  <c r="A6645" i="35"/>
  <c r="A6665" i="35"/>
  <c r="A6685" i="35"/>
  <c r="A6705" i="35"/>
  <c r="A6725" i="35"/>
  <c r="A6745" i="35"/>
  <c r="A6765" i="35"/>
  <c r="A6785" i="35"/>
  <c r="A6805" i="35"/>
  <c r="A6825" i="35"/>
  <c r="A6845" i="35"/>
  <c r="A6865" i="35"/>
  <c r="A6885" i="35"/>
  <c r="A6905" i="35"/>
  <c r="A6925" i="35"/>
  <c r="A6945" i="35"/>
  <c r="A6965" i="35"/>
  <c r="A6985" i="35"/>
  <c r="A7005" i="35"/>
  <c r="A7025" i="35"/>
  <c r="A7045" i="35"/>
  <c r="A7065" i="35"/>
  <c r="A7085" i="35"/>
  <c r="A7105" i="35"/>
  <c r="A7125" i="35"/>
  <c r="A7145" i="35"/>
  <c r="A7165" i="35"/>
  <c r="A7185" i="35"/>
  <c r="A7205" i="35"/>
  <c r="A7225" i="35"/>
  <c r="A7245" i="35"/>
  <c r="A7265" i="35"/>
  <c r="A7285" i="35"/>
  <c r="A7305" i="35"/>
  <c r="A7325" i="35"/>
  <c r="A7345" i="35"/>
  <c r="A7365" i="35"/>
  <c r="A7385" i="35"/>
  <c r="A7405" i="35"/>
  <c r="A7425" i="35"/>
  <c r="A7445" i="35"/>
  <c r="A7465" i="35"/>
  <c r="A7485" i="35"/>
  <c r="A7505" i="35"/>
  <c r="A7525" i="35"/>
  <c r="A7545" i="35"/>
  <c r="A7565" i="35"/>
  <c r="A7585" i="35"/>
  <c r="A7605" i="35"/>
  <c r="A7625" i="35"/>
  <c r="A7645" i="35"/>
  <c r="A7665" i="35"/>
  <c r="A5797" i="35"/>
  <c r="A5864" i="35"/>
  <c r="A5918" i="35"/>
  <c r="A5961" i="35"/>
  <c r="A6003" i="35"/>
  <c r="A6040" i="35"/>
  <c r="A6077" i="35"/>
  <c r="A6106" i="35"/>
  <c r="A6137" i="35"/>
  <c r="A6161" i="35"/>
  <c r="A6185" i="35"/>
  <c r="A6206" i="35"/>
  <c r="A6226" i="35"/>
  <c r="A6246" i="35"/>
  <c r="A6266" i="35"/>
  <c r="A6286" i="35"/>
  <c r="A6306" i="35"/>
  <c r="A6326" i="35"/>
  <c r="A6346" i="35"/>
  <c r="A6366" i="35"/>
  <c r="A6386" i="35"/>
  <c r="A6406" i="35"/>
  <c r="A6426" i="35"/>
  <c r="A6446" i="35"/>
  <c r="A6466" i="35"/>
  <c r="A6486" i="35"/>
  <c r="A6506" i="35"/>
  <c r="A6526" i="35"/>
  <c r="A6546" i="35"/>
  <c r="A6566" i="35"/>
  <c r="A6586" i="35"/>
  <c r="A6606" i="35"/>
  <c r="A6626" i="35"/>
  <c r="A6646" i="35"/>
  <c r="A6666" i="35"/>
  <c r="A6686" i="35"/>
  <c r="A6706" i="35"/>
  <c r="A6726" i="35"/>
  <c r="A6746" i="35"/>
  <c r="A6766" i="35"/>
  <c r="A6786" i="35"/>
  <c r="A6806" i="35"/>
  <c r="A6826" i="35"/>
  <c r="A6846" i="35"/>
  <c r="A6866" i="35"/>
  <c r="A6886" i="35"/>
  <c r="A6906" i="35"/>
  <c r="A6926" i="35"/>
  <c r="A6946" i="35"/>
  <c r="A6966" i="35"/>
  <c r="A6986" i="35"/>
  <c r="A7006" i="35"/>
  <c r="A7026" i="35"/>
  <c r="A7046" i="35"/>
  <c r="A7066" i="35"/>
  <c r="A7086" i="35"/>
  <c r="A7106" i="35"/>
  <c r="A7126" i="35"/>
  <c r="A7146" i="35"/>
  <c r="A7166" i="35"/>
  <c r="A7186" i="35"/>
  <c r="A7206" i="35"/>
  <c r="A7226" i="35"/>
  <c r="A7246" i="35"/>
  <c r="A7266" i="35"/>
  <c r="A5804" i="35"/>
  <c r="A5875" i="35"/>
  <c r="A5920" i="35"/>
  <c r="A5963" i="35"/>
  <c r="A6004" i="35"/>
  <c r="A6041" i="35"/>
  <c r="A6078" i="35"/>
  <c r="A6110" i="35"/>
  <c r="A6138" i="35"/>
  <c r="A6163" i="35"/>
  <c r="A6186" i="35"/>
  <c r="A6207" i="35"/>
  <c r="A6227" i="35"/>
  <c r="A6247" i="35"/>
  <c r="A6267" i="35"/>
  <c r="A6287" i="35"/>
  <c r="A6307" i="35"/>
  <c r="A6327" i="35"/>
  <c r="A6347" i="35"/>
  <c r="A6367" i="35"/>
  <c r="A6387" i="35"/>
  <c r="A6407" i="35"/>
  <c r="A6427" i="35"/>
  <c r="A6447" i="35"/>
  <c r="A6467" i="35"/>
  <c r="A6487" i="35"/>
  <c r="A6507" i="35"/>
  <c r="A6527" i="35"/>
  <c r="A6547" i="35"/>
  <c r="A6567" i="35"/>
  <c r="A6587" i="35"/>
  <c r="A6607" i="35"/>
  <c r="A6627" i="35"/>
  <c r="A6647" i="35"/>
  <c r="A6667" i="35"/>
  <c r="A6687" i="35"/>
  <c r="A6707" i="35"/>
  <c r="A6727" i="35"/>
  <c r="A6747" i="35"/>
  <c r="A6767" i="35"/>
  <c r="A6787" i="35"/>
  <c r="A6807" i="35"/>
  <c r="A6827" i="35"/>
  <c r="A6847" i="35"/>
  <c r="A6867" i="35"/>
  <c r="A6887" i="35"/>
  <c r="A6907" i="35"/>
  <c r="A6927" i="35"/>
  <c r="A6947" i="35"/>
  <c r="A6967" i="35"/>
  <c r="A6987" i="35"/>
  <c r="A7007" i="35"/>
  <c r="A7027" i="35"/>
  <c r="A7047" i="35"/>
  <c r="A7067" i="35"/>
  <c r="A7087" i="35"/>
  <c r="A7107" i="35"/>
  <c r="A7127" i="35"/>
  <c r="A7147" i="35"/>
  <c r="A7167" i="35"/>
  <c r="A7187" i="35"/>
  <c r="A7207" i="35"/>
  <c r="A7227" i="35"/>
  <c r="A7247" i="35"/>
  <c r="A7267" i="35"/>
  <c r="A7287" i="35"/>
  <c r="A7307" i="35"/>
  <c r="A7327" i="35"/>
  <c r="A7347" i="35"/>
  <c r="A7367" i="35"/>
  <c r="A7387" i="35"/>
  <c r="A5815" i="35"/>
  <c r="A5876" i="35"/>
  <c r="A5921" i="35"/>
  <c r="A5964" i="35"/>
  <c r="A6011" i="35"/>
  <c r="A6043" i="35"/>
  <c r="A6079" i="35"/>
  <c r="A6111" i="35"/>
  <c r="A6139" i="35"/>
  <c r="A6164" i="35"/>
  <c r="A6187" i="35"/>
  <c r="A6208" i="35"/>
  <c r="A6228" i="35"/>
  <c r="A6248" i="35"/>
  <c r="A6268" i="35"/>
  <c r="A6288" i="35"/>
  <c r="A6308" i="35"/>
  <c r="A6328" i="35"/>
  <c r="A6348" i="35"/>
  <c r="A6368" i="35"/>
  <c r="A6388" i="35"/>
  <c r="A6408" i="35"/>
  <c r="A6428" i="35"/>
  <c r="A6448" i="35"/>
  <c r="A6468" i="35"/>
  <c r="A6488" i="35"/>
  <c r="A6508" i="35"/>
  <c r="A6528" i="35"/>
  <c r="A6548" i="35"/>
  <c r="A6568" i="35"/>
  <c r="A6588" i="35"/>
  <c r="A6608" i="35"/>
  <c r="A6628" i="35"/>
  <c r="A6648" i="35"/>
  <c r="A6668" i="35"/>
  <c r="A6688" i="35"/>
  <c r="A6708" i="35"/>
  <c r="A6728" i="35"/>
  <c r="A6748" i="35"/>
  <c r="A6768" i="35"/>
  <c r="A6788" i="35"/>
  <c r="A6808" i="35"/>
  <c r="A6828" i="35"/>
  <c r="A6848" i="35"/>
  <c r="A6868" i="35"/>
  <c r="A6888" i="35"/>
  <c r="A6908" i="35"/>
  <c r="A6928" i="35"/>
  <c r="A6948" i="35"/>
  <c r="A6968" i="35"/>
  <c r="A6988" i="35"/>
  <c r="A7008" i="35"/>
  <c r="A7028" i="35"/>
  <c r="A7048" i="35"/>
  <c r="A7068" i="35"/>
  <c r="A7088" i="35"/>
  <c r="A7108" i="35"/>
  <c r="A7128" i="35"/>
  <c r="A7148" i="35"/>
  <c r="A7168" i="35"/>
  <c r="A7188" i="35"/>
  <c r="A7208" i="35"/>
  <c r="A7228" i="35"/>
  <c r="A7248" i="35"/>
  <c r="A7313" i="35"/>
  <c r="A7379" i="35"/>
  <c r="A7438" i="35"/>
  <c r="A7488" i="35"/>
  <c r="A7533" i="35"/>
  <c r="A7570" i="35"/>
  <c r="A7604" i="35"/>
  <c r="A7630" i="35"/>
  <c r="A7653" i="35"/>
  <c r="A7674" i="35"/>
  <c r="A7694" i="35"/>
  <c r="A7714" i="35"/>
  <c r="A7734" i="35"/>
  <c r="A7754" i="35"/>
  <c r="A7774" i="35"/>
  <c r="A7794" i="35"/>
  <c r="A7814" i="35"/>
  <c r="A7834" i="35"/>
  <c r="A7854" i="35"/>
  <c r="A7874" i="35"/>
  <c r="A7894" i="35"/>
  <c r="A7914" i="35"/>
  <c r="A7934" i="35"/>
  <c r="A7954" i="35"/>
  <c r="A7974" i="35"/>
  <c r="A7994" i="35"/>
  <c r="A8014" i="35"/>
  <c r="A8034" i="35"/>
  <c r="A8054" i="35"/>
  <c r="A8074" i="35"/>
  <c r="A8094" i="35"/>
  <c r="A8114" i="35"/>
  <c r="A8134" i="35"/>
  <c r="A8154" i="35"/>
  <c r="A8174" i="35"/>
  <c r="A8194" i="35"/>
  <c r="A8214" i="35"/>
  <c r="A8234" i="35"/>
  <c r="A8254" i="35"/>
  <c r="A8274" i="35"/>
  <c r="A8294" i="35"/>
  <c r="A8314" i="35"/>
  <c r="A8334" i="35"/>
  <c r="A8354" i="35"/>
  <c r="A8374" i="35"/>
  <c r="A8394" i="35"/>
  <c r="A8414" i="35"/>
  <c r="A8434" i="35"/>
  <c r="A8454" i="35"/>
  <c r="A8474" i="35"/>
  <c r="A8494" i="35"/>
  <c r="A8514" i="35"/>
  <c r="A8534" i="35"/>
  <c r="A8554" i="35"/>
  <c r="A8574" i="35"/>
  <c r="A8594" i="35"/>
  <c r="A8614" i="35"/>
  <c r="A8634" i="35"/>
  <c r="A8654" i="35"/>
  <c r="A8674" i="35"/>
  <c r="A8694" i="35"/>
  <c r="A8714" i="35"/>
  <c r="A8734" i="35"/>
  <c r="A8754" i="35"/>
  <c r="A8774" i="35"/>
  <c r="A8794" i="35"/>
  <c r="A8814" i="35"/>
  <c r="A8834" i="35"/>
  <c r="A8854" i="35"/>
  <c r="A8874" i="35"/>
  <c r="A8894" i="35"/>
  <c r="A8914" i="35"/>
  <c r="A8934" i="35"/>
  <c r="A8954" i="35"/>
  <c r="A8974" i="35"/>
  <c r="A8994" i="35"/>
  <c r="A9014" i="35"/>
  <c r="A9034" i="35"/>
  <c r="A9054" i="35"/>
  <c r="A9074" i="35"/>
  <c r="A9094" i="35"/>
  <c r="A9114" i="35"/>
  <c r="A9134" i="35"/>
  <c r="A7316" i="35"/>
  <c r="A7386" i="35"/>
  <c r="A7439" i="35"/>
  <c r="A7493" i="35"/>
  <c r="A7535" i="35"/>
  <c r="A7571" i="35"/>
  <c r="A7606" i="35"/>
  <c r="A7631" i="35"/>
  <c r="A7654" i="35"/>
  <c r="A7675" i="35"/>
  <c r="A7695" i="35"/>
  <c r="A7715" i="35"/>
  <c r="A7735" i="35"/>
  <c r="A7755" i="35"/>
  <c r="A7775" i="35"/>
  <c r="A7795" i="35"/>
  <c r="A7815" i="35"/>
  <c r="A7835" i="35"/>
  <c r="A7855" i="35"/>
  <c r="A7875" i="35"/>
  <c r="A7895" i="35"/>
  <c r="A7915" i="35"/>
  <c r="A7935" i="35"/>
  <c r="A7955" i="35"/>
  <c r="A7975" i="35"/>
  <c r="A7995" i="35"/>
  <c r="A8015" i="35"/>
  <c r="A8035" i="35"/>
  <c r="A8055" i="35"/>
  <c r="A8075" i="35"/>
  <c r="A8095" i="35"/>
  <c r="A8115" i="35"/>
  <c r="A8135" i="35"/>
  <c r="A8155" i="35"/>
  <c r="A8175" i="35"/>
  <c r="A8195" i="35"/>
  <c r="A8215" i="35"/>
  <c r="A8235" i="35"/>
  <c r="A8255" i="35"/>
  <c r="A8275" i="35"/>
  <c r="A8295" i="35"/>
  <c r="A8315" i="35"/>
  <c r="A8335" i="35"/>
  <c r="A8355" i="35"/>
  <c r="A8375" i="35"/>
  <c r="A8395" i="35"/>
  <c r="A8415" i="35"/>
  <c r="A8435" i="35"/>
  <c r="A8455" i="35"/>
  <c r="A8475" i="35"/>
  <c r="A8495" i="35"/>
  <c r="A8515" i="35"/>
  <c r="A8535" i="35"/>
  <c r="A8555" i="35"/>
  <c r="A8575" i="35"/>
  <c r="A8595" i="35"/>
  <c r="A8615" i="35"/>
  <c r="A8635" i="35"/>
  <c r="A8655" i="35"/>
  <c r="A8675" i="35"/>
  <c r="A8695" i="35"/>
  <c r="A8715" i="35"/>
  <c r="A8735" i="35"/>
  <c r="A8755" i="35"/>
  <c r="A8775" i="35"/>
  <c r="A8795" i="35"/>
  <c r="A8815" i="35"/>
  <c r="A8835" i="35"/>
  <c r="A8855" i="35"/>
  <c r="A8875" i="35"/>
  <c r="A8895" i="35"/>
  <c r="A8915" i="35"/>
  <c r="A8935" i="35"/>
  <c r="A8955" i="35"/>
  <c r="A8975" i="35"/>
  <c r="A8995" i="35"/>
  <c r="A7319" i="35"/>
  <c r="A7388" i="35"/>
  <c r="A7446" i="35"/>
  <c r="A7496" i="35"/>
  <c r="A7536" i="35"/>
  <c r="A7573" i="35"/>
  <c r="A7607" i="35"/>
  <c r="A7632" i="35"/>
  <c r="A7655" i="35"/>
  <c r="A7676" i="35"/>
  <c r="A7696" i="35"/>
  <c r="A7716" i="35"/>
  <c r="A7736" i="35"/>
  <c r="A7756" i="35"/>
  <c r="A7776" i="35"/>
  <c r="A7796" i="35"/>
  <c r="A7816" i="35"/>
  <c r="A7836" i="35"/>
  <c r="A7856" i="35"/>
  <c r="A7876" i="35"/>
  <c r="A7896" i="35"/>
  <c r="A7916" i="35"/>
  <c r="A7936" i="35"/>
  <c r="A7956" i="35"/>
  <c r="A7976" i="35"/>
  <c r="A7996" i="35"/>
  <c r="A8016" i="35"/>
  <c r="A8036" i="35"/>
  <c r="A8056" i="35"/>
  <c r="A8076" i="35"/>
  <c r="A8096" i="35"/>
  <c r="A8116" i="35"/>
  <c r="A8136" i="35"/>
  <c r="A8156" i="35"/>
  <c r="A8176" i="35"/>
  <c r="A8196" i="35"/>
  <c r="A8216" i="35"/>
  <c r="A8236" i="35"/>
  <c r="A8256" i="35"/>
  <c r="A8276" i="35"/>
  <c r="A8296" i="35"/>
  <c r="A8316" i="35"/>
  <c r="A8336" i="35"/>
  <c r="A8356" i="35"/>
  <c r="A8376" i="35"/>
  <c r="A8396" i="35"/>
  <c r="A8416" i="35"/>
  <c r="A8436" i="35"/>
  <c r="A8456" i="35"/>
  <c r="A8476" i="35"/>
  <c r="A8496" i="35"/>
  <c r="A8516" i="35"/>
  <c r="A8536" i="35"/>
  <c r="A8556" i="35"/>
  <c r="A8576" i="35"/>
  <c r="A8596" i="35"/>
  <c r="A8616" i="35"/>
  <c r="A8636" i="35"/>
  <c r="A8656" i="35"/>
  <c r="A8676" i="35"/>
  <c r="A8696" i="35"/>
  <c r="A8716" i="35"/>
  <c r="A8736" i="35"/>
  <c r="A8756" i="35"/>
  <c r="A8776" i="35"/>
  <c r="A8796" i="35"/>
  <c r="A8816" i="35"/>
  <c r="A8836" i="35"/>
  <c r="A8856" i="35"/>
  <c r="A8876" i="35"/>
  <c r="A8896" i="35"/>
  <c r="A8916" i="35"/>
  <c r="A8936" i="35"/>
  <c r="A8956" i="35"/>
  <c r="A8976" i="35"/>
  <c r="A7326" i="35"/>
  <c r="A7393" i="35"/>
  <c r="A7447" i="35"/>
  <c r="A7497" i="35"/>
  <c r="A7537" i="35"/>
  <c r="A7575" i="35"/>
  <c r="A7608" i="35"/>
  <c r="A7633" i="35"/>
  <c r="A7656" i="35"/>
  <c r="A7677" i="35"/>
  <c r="A7697" i="35"/>
  <c r="A7717" i="35"/>
  <c r="A7737" i="35"/>
  <c r="A7757" i="35"/>
  <c r="A7777" i="35"/>
  <c r="A7797" i="35"/>
  <c r="A7817" i="35"/>
  <c r="A7837" i="35"/>
  <c r="A7857" i="35"/>
  <c r="A7877" i="35"/>
  <c r="A7897" i="35"/>
  <c r="A7917" i="35"/>
  <c r="A7937" i="35"/>
  <c r="A7957" i="35"/>
  <c r="A7977" i="35"/>
  <c r="A7997" i="35"/>
  <c r="A8017" i="35"/>
  <c r="A8037" i="35"/>
  <c r="A8057" i="35"/>
  <c r="A8077" i="35"/>
  <c r="A8097" i="35"/>
  <c r="A8117" i="35"/>
  <c r="A8137" i="35"/>
  <c r="A8157" i="35"/>
  <c r="A8177" i="35"/>
  <c r="A8197" i="35"/>
  <c r="A8217" i="35"/>
  <c r="A8237" i="35"/>
  <c r="A8257" i="35"/>
  <c r="A8277" i="35"/>
  <c r="A8297" i="35"/>
  <c r="A8317" i="35"/>
  <c r="A8337" i="35"/>
  <c r="A8357" i="35"/>
  <c r="A8377" i="35"/>
  <c r="A8397" i="35"/>
  <c r="A8417" i="35"/>
  <c r="A8437" i="35"/>
  <c r="A8457" i="35"/>
  <c r="A8477" i="35"/>
  <c r="A8497" i="35"/>
  <c r="A8517" i="35"/>
  <c r="A8537" i="35"/>
  <c r="A8557" i="35"/>
  <c r="A8577" i="35"/>
  <c r="A8597" i="35"/>
  <c r="A8617" i="35"/>
  <c r="A8637" i="35"/>
  <c r="A8657" i="35"/>
  <c r="A8677" i="35"/>
  <c r="A8697" i="35"/>
  <c r="A8717" i="35"/>
  <c r="A8737" i="35"/>
  <c r="A8757" i="35"/>
  <c r="A8777" i="35"/>
  <c r="A8797" i="35"/>
  <c r="A8817" i="35"/>
  <c r="A8837" i="35"/>
  <c r="A8857" i="35"/>
  <c r="A7328" i="35"/>
  <c r="A7396" i="35"/>
  <c r="A7448" i="35"/>
  <c r="A7498" i="35"/>
  <c r="A7538" i="35"/>
  <c r="A7576" i="35"/>
  <c r="A7610" i="35"/>
  <c r="A7635" i="35"/>
  <c r="A7657" i="35"/>
  <c r="A7678" i="35"/>
  <c r="A7698" i="35"/>
  <c r="A7718" i="35"/>
  <c r="A7738" i="35"/>
  <c r="A7758" i="35"/>
  <c r="A7778" i="35"/>
  <c r="A7798" i="35"/>
  <c r="A7818" i="35"/>
  <c r="A7838" i="35"/>
  <c r="A7858" i="35"/>
  <c r="A7878" i="35"/>
  <c r="A7898" i="35"/>
  <c r="A7918" i="35"/>
  <c r="A7938" i="35"/>
  <c r="A7958" i="35"/>
  <c r="A7978" i="35"/>
  <c r="A7998" i="35"/>
  <c r="A8018" i="35"/>
  <c r="A8038" i="35"/>
  <c r="A8058" i="35"/>
  <c r="A8078" i="35"/>
  <c r="A8098" i="35"/>
  <c r="A8118" i="35"/>
  <c r="A8138" i="35"/>
  <c r="A8158" i="35"/>
  <c r="A8178" i="35"/>
  <c r="A8198" i="35"/>
  <c r="A8218" i="35"/>
  <c r="A8238" i="35"/>
  <c r="A8258" i="35"/>
  <c r="A8278" i="35"/>
  <c r="A8298" i="35"/>
  <c r="A8318" i="35"/>
  <c r="A8338" i="35"/>
  <c r="A8358" i="35"/>
  <c r="A8378" i="35"/>
  <c r="A8398" i="35"/>
  <c r="A8418" i="35"/>
  <c r="A8438" i="35"/>
  <c r="A8458" i="35"/>
  <c r="A8478" i="35"/>
  <c r="A8498" i="35"/>
  <c r="A8518" i="35"/>
  <c r="A7333" i="35"/>
  <c r="A7398" i="35"/>
  <c r="A7453" i="35"/>
  <c r="A7499" i="35"/>
  <c r="A7539" i="35"/>
  <c r="A7577" i="35"/>
  <c r="A7611" i="35"/>
  <c r="A7636" i="35"/>
  <c r="A7658" i="35"/>
  <c r="A7679" i="35"/>
  <c r="A7699" i="35"/>
  <c r="A7719" i="35"/>
  <c r="A7739" i="35"/>
  <c r="A7759" i="35"/>
  <c r="A7779" i="35"/>
  <c r="A7799" i="35"/>
  <c r="A7819" i="35"/>
  <c r="A7839" i="35"/>
  <c r="A7859" i="35"/>
  <c r="A7879" i="35"/>
  <c r="A7899" i="35"/>
  <c r="A7919" i="35"/>
  <c r="A7939" i="35"/>
  <c r="A7959" i="35"/>
  <c r="A7979" i="35"/>
  <c r="A7999" i="35"/>
  <c r="A8019" i="35"/>
  <c r="A8039" i="35"/>
  <c r="A8059" i="35"/>
  <c r="A8079" i="35"/>
  <c r="A8099" i="35"/>
  <c r="A8119" i="35"/>
  <c r="A8139" i="35"/>
  <c r="A8159" i="35"/>
  <c r="A8179" i="35"/>
  <c r="A8199" i="35"/>
  <c r="A8219" i="35"/>
  <c r="A8239" i="35"/>
  <c r="A8259" i="35"/>
  <c r="A8279" i="35"/>
  <c r="A8299" i="35"/>
  <c r="A8319" i="35"/>
  <c r="A8339" i="35"/>
  <c r="A8359" i="35"/>
  <c r="A8379" i="35"/>
  <c r="A8399" i="35"/>
  <c r="A8419" i="35"/>
  <c r="A8439" i="35"/>
  <c r="A8459" i="35"/>
  <c r="A8479" i="35"/>
  <c r="A8499" i="35"/>
  <c r="A8519" i="35"/>
  <c r="A8539" i="35"/>
  <c r="A8559" i="35"/>
  <c r="A8579" i="35"/>
  <c r="A8599" i="35"/>
  <c r="A8619" i="35"/>
  <c r="A8639" i="35"/>
  <c r="A8659" i="35"/>
  <c r="A8679" i="35"/>
  <c r="A8699" i="35"/>
  <c r="A8719" i="35"/>
  <c r="A8739" i="35"/>
  <c r="A8759" i="35"/>
  <c r="A8779" i="35"/>
  <c r="A8799" i="35"/>
  <c r="A8819" i="35"/>
  <c r="A8839" i="35"/>
  <c r="A7336" i="35"/>
  <c r="A7399" i="35"/>
  <c r="A7456" i="35"/>
  <c r="A7506" i="35"/>
  <c r="A7546" i="35"/>
  <c r="A7578" i="35"/>
  <c r="A7612" i="35"/>
  <c r="A7637" i="35"/>
  <c r="A7659" i="35"/>
  <c r="A7680" i="35"/>
  <c r="A7700" i="35"/>
  <c r="A7720" i="35"/>
  <c r="A7740" i="35"/>
  <c r="A7760" i="35"/>
  <c r="A7780" i="35"/>
  <c r="A7800" i="35"/>
  <c r="A7820" i="35"/>
  <c r="A7840" i="35"/>
  <c r="A7860" i="35"/>
  <c r="A7880" i="35"/>
  <c r="A7900" i="35"/>
  <c r="A7920" i="35"/>
  <c r="A7940" i="35"/>
  <c r="A7960" i="35"/>
  <c r="A7980" i="35"/>
  <c r="A8000" i="35"/>
  <c r="A8020" i="35"/>
  <c r="A8040" i="35"/>
  <c r="A8060" i="35"/>
  <c r="A8080" i="35"/>
  <c r="A8100" i="35"/>
  <c r="A8120" i="35"/>
  <c r="A8140" i="35"/>
  <c r="A8160" i="35"/>
  <c r="A8180" i="35"/>
  <c r="A8200" i="35"/>
  <c r="A8220" i="35"/>
  <c r="A8240" i="35"/>
  <c r="A8260" i="35"/>
  <c r="A8280" i="35"/>
  <c r="A8300" i="35"/>
  <c r="A8320" i="35"/>
  <c r="A8340" i="35"/>
  <c r="A8360" i="35"/>
  <c r="A8380" i="35"/>
  <c r="A8400" i="35"/>
  <c r="A8420" i="35"/>
  <c r="A8440" i="35"/>
  <c r="A8460" i="35"/>
  <c r="A8480" i="35"/>
  <c r="A8500" i="35"/>
  <c r="A8520" i="35"/>
  <c r="A8540" i="35"/>
  <c r="A8560" i="35"/>
  <c r="A8580" i="35"/>
  <c r="A8600" i="35"/>
  <c r="A8620" i="35"/>
  <c r="A8640" i="35"/>
  <c r="A8660" i="35"/>
  <c r="A8680" i="35"/>
  <c r="A8700" i="35"/>
  <c r="A8720" i="35"/>
  <c r="A8740" i="35"/>
  <c r="A8760" i="35"/>
  <c r="A8780" i="35"/>
  <c r="A8800" i="35"/>
  <c r="A7239" i="35"/>
  <c r="A7338" i="35"/>
  <c r="A7406" i="35"/>
  <c r="A7457" i="35"/>
  <c r="A7507" i="35"/>
  <c r="A7547" i="35"/>
  <c r="A7579" i="35"/>
  <c r="A7613" i="35"/>
  <c r="A7638" i="35"/>
  <c r="A7660" i="35"/>
  <c r="A7681" i="35"/>
  <c r="A7701" i="35"/>
  <c r="A7721" i="35"/>
  <c r="A7741" i="35"/>
  <c r="A7761" i="35"/>
  <c r="A7781" i="35"/>
  <c r="A7801" i="35"/>
  <c r="A7821" i="35"/>
  <c r="A7841" i="35"/>
  <c r="A7861" i="35"/>
  <c r="A7881" i="35"/>
  <c r="A7901" i="35"/>
  <c r="A7921" i="35"/>
  <c r="A7941" i="35"/>
  <c r="A7961" i="35"/>
  <c r="A7981" i="35"/>
  <c r="A8001" i="35"/>
  <c r="A8021" i="35"/>
  <c r="A8041" i="35"/>
  <c r="A8061" i="35"/>
  <c r="A8081" i="35"/>
  <c r="A8101" i="35"/>
  <c r="A8121" i="35"/>
  <c r="A8141" i="35"/>
  <c r="A8161" i="35"/>
  <c r="A8181" i="35"/>
  <c r="A8201" i="35"/>
  <c r="A8221" i="35"/>
  <c r="A8241" i="35"/>
  <c r="A8261" i="35"/>
  <c r="A8281" i="35"/>
  <c r="A8301" i="35"/>
  <c r="A8321" i="35"/>
  <c r="A8341" i="35"/>
  <c r="A8361" i="35"/>
  <c r="A8381" i="35"/>
  <c r="A8401" i="35"/>
  <c r="A8421" i="35"/>
  <c r="A8441" i="35"/>
  <c r="A8461" i="35"/>
  <c r="A8481" i="35"/>
  <c r="A8501" i="35"/>
  <c r="A8521" i="35"/>
  <c r="A8541" i="35"/>
  <c r="A8561" i="35"/>
  <c r="A8581" i="35"/>
  <c r="A8601" i="35"/>
  <c r="A8621" i="35"/>
  <c r="A8641" i="35"/>
  <c r="A8661" i="35"/>
  <c r="A8681" i="35"/>
  <c r="A8701" i="35"/>
  <c r="A8721" i="35"/>
  <c r="A8741" i="35"/>
  <c r="A8761" i="35"/>
  <c r="A8781" i="35"/>
  <c r="A8801" i="35"/>
  <c r="A8821" i="35"/>
  <c r="A8841" i="35"/>
  <c r="A8861" i="35"/>
  <c r="A8881" i="35"/>
  <c r="A8901" i="35"/>
  <c r="A8921" i="35"/>
  <c r="A8941" i="35"/>
  <c r="A8961" i="35"/>
  <c r="A8981" i="35"/>
  <c r="A9001" i="35"/>
  <c r="A7256" i="35"/>
  <c r="A7339" i="35"/>
  <c r="A7407" i="35"/>
  <c r="A7458" i="35"/>
  <c r="A7508" i="35"/>
  <c r="A7548" i="35"/>
  <c r="A7586" i="35"/>
  <c r="A7615" i="35"/>
  <c r="A7639" i="35"/>
  <c r="A7661" i="35"/>
  <c r="A7682" i="35"/>
  <c r="A7702" i="35"/>
  <c r="A7722" i="35"/>
  <c r="A7742" i="35"/>
  <c r="A7762" i="35"/>
  <c r="A7782" i="35"/>
  <c r="A7802" i="35"/>
  <c r="A7822" i="35"/>
  <c r="A7842" i="35"/>
  <c r="A7862" i="35"/>
  <c r="A7882" i="35"/>
  <c r="A7902" i="35"/>
  <c r="A7922" i="35"/>
  <c r="A7942" i="35"/>
  <c r="A7962" i="35"/>
  <c r="A7982" i="35"/>
  <c r="A8002" i="35"/>
  <c r="A8022" i="35"/>
  <c r="A8042" i="35"/>
  <c r="A8062" i="35"/>
  <c r="A8082" i="35"/>
  <c r="A8102" i="35"/>
  <c r="A8122" i="35"/>
  <c r="A8142" i="35"/>
  <c r="A8162" i="35"/>
  <c r="A8182" i="35"/>
  <c r="A8202" i="35"/>
  <c r="A8222" i="35"/>
  <c r="A8242" i="35"/>
  <c r="A8262" i="35"/>
  <c r="A8282" i="35"/>
  <c r="A8302" i="35"/>
  <c r="A8322" i="35"/>
  <c r="A8342" i="35"/>
  <c r="A8362" i="35"/>
  <c r="A8382" i="35"/>
  <c r="A8402" i="35"/>
  <c r="A8422" i="35"/>
  <c r="A8442" i="35"/>
  <c r="A8462" i="35"/>
  <c r="A8482" i="35"/>
  <c r="A8502" i="35"/>
  <c r="A8522" i="35"/>
  <c r="A8542" i="35"/>
  <c r="A8562" i="35"/>
  <c r="A8582" i="35"/>
  <c r="A8602" i="35"/>
  <c r="A8622" i="35"/>
  <c r="A8642" i="35"/>
  <c r="A8662" i="35"/>
  <c r="A8682" i="35"/>
  <c r="A8702" i="35"/>
  <c r="A8722" i="35"/>
  <c r="A8742" i="35"/>
  <c r="A8762" i="35"/>
  <c r="A8782" i="35"/>
  <c r="A8802" i="35"/>
  <c r="A8822" i="35"/>
  <c r="A8842" i="35"/>
  <c r="A8862" i="35"/>
  <c r="A8882" i="35"/>
  <c r="A8902" i="35"/>
  <c r="A8922" i="35"/>
  <c r="A8942" i="35"/>
  <c r="A8962" i="35"/>
  <c r="A8982" i="35"/>
  <c r="A9002" i="35"/>
  <c r="A9022" i="35"/>
  <c r="A9042" i="35"/>
  <c r="A9062" i="35"/>
  <c r="A9082" i="35"/>
  <c r="A7259" i="35"/>
  <c r="A7346" i="35"/>
  <c r="A7408" i="35"/>
  <c r="A7459" i="35"/>
  <c r="A7511" i="35"/>
  <c r="A7550" i="35"/>
  <c r="A7587" i="35"/>
  <c r="A7616" i="35"/>
  <c r="A7640" i="35"/>
  <c r="A7662" i="35"/>
  <c r="A7683" i="35"/>
  <c r="A7703" i="35"/>
  <c r="A7723" i="35"/>
  <c r="A7743" i="35"/>
  <c r="A7763" i="35"/>
  <c r="A7783" i="35"/>
  <c r="A7803" i="35"/>
  <c r="A7823" i="35"/>
  <c r="A7843" i="35"/>
  <c r="A7863" i="35"/>
  <c r="A7883" i="35"/>
  <c r="A7903" i="35"/>
  <c r="A7923" i="35"/>
  <c r="A7943" i="35"/>
  <c r="A7963" i="35"/>
  <c r="A7983" i="35"/>
  <c r="A8003" i="35"/>
  <c r="A8023" i="35"/>
  <c r="A8043" i="35"/>
  <c r="A8063" i="35"/>
  <c r="A8083" i="35"/>
  <c r="A8103" i="35"/>
  <c r="A8123" i="35"/>
  <c r="A8143" i="35"/>
  <c r="A8163" i="35"/>
  <c r="A8183" i="35"/>
  <c r="A8203" i="35"/>
  <c r="A8223" i="35"/>
  <c r="A8243" i="35"/>
  <c r="A8263" i="35"/>
  <c r="A8283" i="35"/>
  <c r="A8303" i="35"/>
  <c r="A8323" i="35"/>
  <c r="A8343" i="35"/>
  <c r="A8363" i="35"/>
  <c r="A8383" i="35"/>
  <c r="A8403" i="35"/>
  <c r="A8423" i="35"/>
  <c r="A8443" i="35"/>
  <c r="A8463" i="35"/>
  <c r="A8483" i="35"/>
  <c r="A8503" i="35"/>
  <c r="A8523" i="35"/>
  <c r="A8543" i="35"/>
  <c r="A8563" i="35"/>
  <c r="A8583" i="35"/>
  <c r="A8603" i="35"/>
  <c r="A8623" i="35"/>
  <c r="A8643" i="35"/>
  <c r="A8663" i="35"/>
  <c r="A8683" i="35"/>
  <c r="A8703" i="35"/>
  <c r="A8723" i="35"/>
  <c r="A8743" i="35"/>
  <c r="A8763" i="35"/>
  <c r="A8783" i="35"/>
  <c r="A8803" i="35"/>
  <c r="A8823" i="35"/>
  <c r="A8843" i="35"/>
  <c r="A8863" i="35"/>
  <c r="A8883" i="35"/>
  <c r="A8903" i="35"/>
  <c r="A8923" i="35"/>
  <c r="A8943" i="35"/>
  <c r="A8963" i="35"/>
  <c r="A8983" i="35"/>
  <c r="A9003" i="35"/>
  <c r="A9023" i="35"/>
  <c r="A9043" i="35"/>
  <c r="A9063" i="35"/>
  <c r="A9083" i="35"/>
  <c r="A9103" i="35"/>
  <c r="A9123" i="35"/>
  <c r="A7268" i="35"/>
  <c r="A7348" i="35"/>
  <c r="A7413" i="35"/>
  <c r="A7466" i="35"/>
  <c r="A7513" i="35"/>
  <c r="A7551" i="35"/>
  <c r="A7588" i="35"/>
  <c r="A7617" i="35"/>
  <c r="A7641" i="35"/>
  <c r="A7663" i="35"/>
  <c r="A7684" i="35"/>
  <c r="A7704" i="35"/>
  <c r="A7724" i="35"/>
  <c r="A7744" i="35"/>
  <c r="A7764" i="35"/>
  <c r="A7784" i="35"/>
  <c r="A7804" i="35"/>
  <c r="A7824" i="35"/>
  <c r="A7844" i="35"/>
  <c r="A7864" i="35"/>
  <c r="A7884" i="35"/>
  <c r="A7904" i="35"/>
  <c r="A7924" i="35"/>
  <c r="A7944" i="35"/>
  <c r="A7964" i="35"/>
  <c r="A7984" i="35"/>
  <c r="A8004" i="35"/>
  <c r="A8024" i="35"/>
  <c r="A8044" i="35"/>
  <c r="A8064" i="35"/>
  <c r="A8084" i="35"/>
  <c r="A8104" i="35"/>
  <c r="A8124" i="35"/>
  <c r="A8144" i="35"/>
  <c r="A8164" i="35"/>
  <c r="A8184" i="35"/>
  <c r="A8204" i="35"/>
  <c r="A8224" i="35"/>
  <c r="A8244" i="35"/>
  <c r="A8264" i="35"/>
  <c r="A8284" i="35"/>
  <c r="A8304" i="35"/>
  <c r="A8324" i="35"/>
  <c r="A8344" i="35"/>
  <c r="A8364" i="35"/>
  <c r="A8384" i="35"/>
  <c r="A8404" i="35"/>
  <c r="A8424" i="35"/>
  <c r="A8444" i="35"/>
  <c r="A8464" i="35"/>
  <c r="A8484" i="35"/>
  <c r="A8504" i="35"/>
  <c r="A8524" i="35"/>
  <c r="A8544" i="35"/>
  <c r="A8564" i="35"/>
  <c r="A8584" i="35"/>
  <c r="A8604" i="35"/>
  <c r="A8624" i="35"/>
  <c r="A8644" i="35"/>
  <c r="A8664" i="35"/>
  <c r="A8684" i="35"/>
  <c r="A8704" i="35"/>
  <c r="A8724" i="35"/>
  <c r="A8744" i="35"/>
  <c r="A8764" i="35"/>
  <c r="A8784" i="35"/>
  <c r="A8804" i="35"/>
  <c r="A8824" i="35"/>
  <c r="A8844" i="35"/>
  <c r="A8864" i="35"/>
  <c r="A8884" i="35"/>
  <c r="A8904" i="35"/>
  <c r="A8924" i="35"/>
  <c r="A8944" i="35"/>
  <c r="A8964" i="35"/>
  <c r="A8984" i="35"/>
  <c r="A9004" i="35"/>
  <c r="A9024" i="35"/>
  <c r="A9044" i="35"/>
  <c r="A9064" i="35"/>
  <c r="A9084" i="35"/>
  <c r="A9104" i="35"/>
  <c r="A9124" i="35"/>
  <c r="A9144" i="35"/>
  <c r="A9164" i="35"/>
  <c r="A7276" i="35"/>
  <c r="A7353" i="35"/>
  <c r="A7416" i="35"/>
  <c r="A7467" i="35"/>
  <c r="A7515" i="35"/>
  <c r="A7553" i="35"/>
  <c r="A7590" i="35"/>
  <c r="A7618" i="35"/>
  <c r="A7642" i="35"/>
  <c r="A7664" i="35"/>
  <c r="A7685" i="35"/>
  <c r="A7705" i="35"/>
  <c r="A7725" i="35"/>
  <c r="A7745" i="35"/>
  <c r="A7765" i="35"/>
  <c r="A7785" i="35"/>
  <c r="A7805" i="35"/>
  <c r="A7825" i="35"/>
  <c r="A7845" i="35"/>
  <c r="A7865" i="35"/>
  <c r="A7885" i="35"/>
  <c r="A7905" i="35"/>
  <c r="A7925" i="35"/>
  <c r="A7945" i="35"/>
  <c r="A7965" i="35"/>
  <c r="A7985" i="35"/>
  <c r="A8005" i="35"/>
  <c r="A8025" i="35"/>
  <c r="A8045" i="35"/>
  <c r="A8065" i="35"/>
  <c r="A8085" i="35"/>
  <c r="A8105" i="35"/>
  <c r="A8125" i="35"/>
  <c r="A8145" i="35"/>
  <c r="A8165" i="35"/>
  <c r="A8185" i="35"/>
  <c r="A8205" i="35"/>
  <c r="A8225" i="35"/>
  <c r="A8245" i="35"/>
  <c r="A8265" i="35"/>
  <c r="A8285" i="35"/>
  <c r="A8305" i="35"/>
  <c r="A8325" i="35"/>
  <c r="A8345" i="35"/>
  <c r="A8365" i="35"/>
  <c r="A8385" i="35"/>
  <c r="A8405" i="35"/>
  <c r="A8425" i="35"/>
  <c r="A8445" i="35"/>
  <c r="A8465" i="35"/>
  <c r="A8485" i="35"/>
  <c r="A8505" i="35"/>
  <c r="A8525" i="35"/>
  <c r="A8545" i="35"/>
  <c r="A8565" i="35"/>
  <c r="A8585" i="35"/>
  <c r="A8605" i="35"/>
  <c r="A8625" i="35"/>
  <c r="A8645" i="35"/>
  <c r="A8665" i="35"/>
  <c r="A8685" i="35"/>
  <c r="A8705" i="35"/>
  <c r="A8725" i="35"/>
  <c r="A8745" i="35"/>
  <c r="A8765" i="35"/>
  <c r="A8785" i="35"/>
  <c r="A8805" i="35"/>
  <c r="A8825" i="35"/>
  <c r="A8845" i="35"/>
  <c r="A8865" i="35"/>
  <c r="A8885" i="35"/>
  <c r="A8905" i="35"/>
  <c r="A8925" i="35"/>
  <c r="A8945" i="35"/>
  <c r="A8965" i="35"/>
  <c r="A8985" i="35"/>
  <c r="A9005" i="35"/>
  <c r="A9025" i="35"/>
  <c r="A9045" i="35"/>
  <c r="A9065" i="35"/>
  <c r="A9085" i="35"/>
  <c r="A7279" i="35"/>
  <c r="A7356" i="35"/>
  <c r="A7418" i="35"/>
  <c r="A7468" i="35"/>
  <c r="A7516" i="35"/>
  <c r="A7555" i="35"/>
  <c r="A7591" i="35"/>
  <c r="A7619" i="35"/>
  <c r="A7644" i="35"/>
  <c r="A7666" i="35"/>
  <c r="A7686" i="35"/>
  <c r="A7706" i="35"/>
  <c r="A7726" i="35"/>
  <c r="A7746" i="35"/>
  <c r="A7766" i="35"/>
  <c r="A7786" i="35"/>
  <c r="A7806" i="35"/>
  <c r="A7826" i="35"/>
  <c r="A7846" i="35"/>
  <c r="A7866" i="35"/>
  <c r="A7886" i="35"/>
  <c r="A7906" i="35"/>
  <c r="A7926" i="35"/>
  <c r="A7946" i="35"/>
  <c r="A7966" i="35"/>
  <c r="A7986" i="35"/>
  <c r="A8006" i="35"/>
  <c r="A8026" i="35"/>
  <c r="A8046" i="35"/>
  <c r="A8066" i="35"/>
  <c r="A8086" i="35"/>
  <c r="A8106" i="35"/>
  <c r="A8126" i="35"/>
  <c r="A8146" i="35"/>
  <c r="A8166" i="35"/>
  <c r="A8186" i="35"/>
  <c r="A8206" i="35"/>
  <c r="A8226" i="35"/>
  <c r="A8246" i="35"/>
  <c r="A8266" i="35"/>
  <c r="A8286" i="35"/>
  <c r="A8306" i="35"/>
  <c r="A8326" i="35"/>
  <c r="A8346" i="35"/>
  <c r="A8366" i="35"/>
  <c r="A8386" i="35"/>
  <c r="A8406" i="35"/>
  <c r="A8426" i="35"/>
  <c r="A8446" i="35"/>
  <c r="A8466" i="35"/>
  <c r="A8486" i="35"/>
  <c r="A8506" i="35"/>
  <c r="A8526" i="35"/>
  <c r="A8546" i="35"/>
  <c r="A8566" i="35"/>
  <c r="A8586" i="35"/>
  <c r="A8606" i="35"/>
  <c r="A8626" i="35"/>
  <c r="A8646" i="35"/>
  <c r="A8666" i="35"/>
  <c r="A8686" i="35"/>
  <c r="A8706" i="35"/>
  <c r="A8726" i="35"/>
  <c r="A8746" i="35"/>
  <c r="A8766" i="35"/>
  <c r="A8786" i="35"/>
  <c r="A8806" i="35"/>
  <c r="A8826" i="35"/>
  <c r="A8846" i="35"/>
  <c r="A8866" i="35"/>
  <c r="A8886" i="35"/>
  <c r="A8906" i="35"/>
  <c r="A8926" i="35"/>
  <c r="A8946" i="35"/>
  <c r="A8966" i="35"/>
  <c r="A8986" i="35"/>
  <c r="A9006" i="35"/>
  <c r="A9026" i="35"/>
  <c r="A9046" i="35"/>
  <c r="A9066" i="35"/>
  <c r="A7286" i="35"/>
  <c r="A7358" i="35"/>
  <c r="A7419" i="35"/>
  <c r="A7473" i="35"/>
  <c r="A7517" i="35"/>
  <c r="A7556" i="35"/>
  <c r="A7593" i="35"/>
  <c r="A7620" i="35"/>
  <c r="A7646" i="35"/>
  <c r="A7667" i="35"/>
  <c r="A7687" i="35"/>
  <c r="A7707" i="35"/>
  <c r="A7727" i="35"/>
  <c r="A7747" i="35"/>
  <c r="A7767" i="35"/>
  <c r="A7787" i="35"/>
  <c r="A7807" i="35"/>
  <c r="A7827" i="35"/>
  <c r="A7847" i="35"/>
  <c r="A7867" i="35"/>
  <c r="A7887" i="35"/>
  <c r="A7907" i="35"/>
  <c r="A7927" i="35"/>
  <c r="A7947" i="35"/>
  <c r="A7967" i="35"/>
  <c r="A7987" i="35"/>
  <c r="A8007" i="35"/>
  <c r="A8027" i="35"/>
  <c r="A8047" i="35"/>
  <c r="A8067" i="35"/>
  <c r="A8087" i="35"/>
  <c r="A8107" i="35"/>
  <c r="A8127" i="35"/>
  <c r="A8147" i="35"/>
  <c r="A8167" i="35"/>
  <c r="A8187" i="35"/>
  <c r="A8207" i="35"/>
  <c r="A8227" i="35"/>
  <c r="A8247" i="35"/>
  <c r="A8267" i="35"/>
  <c r="A8287" i="35"/>
  <c r="A8307" i="35"/>
  <c r="A8327" i="35"/>
  <c r="A8347" i="35"/>
  <c r="A8367" i="35"/>
  <c r="A8387" i="35"/>
  <c r="A8407" i="35"/>
  <c r="A8427" i="35"/>
  <c r="A8447" i="35"/>
  <c r="A8467" i="35"/>
  <c r="A8487" i="35"/>
  <c r="A8507" i="35"/>
  <c r="A8527" i="35"/>
  <c r="A8547" i="35"/>
  <c r="A8567" i="35"/>
  <c r="A8587" i="35"/>
  <c r="A8607" i="35"/>
  <c r="A8627" i="35"/>
  <c r="A8647" i="35"/>
  <c r="A8667" i="35"/>
  <c r="A8687" i="35"/>
  <c r="A8707" i="35"/>
  <c r="A8727" i="35"/>
  <c r="A8747" i="35"/>
  <c r="A8767" i="35"/>
  <c r="A8787" i="35"/>
  <c r="A8807" i="35"/>
  <c r="A8827" i="35"/>
  <c r="A8847" i="35"/>
  <c r="A8867" i="35"/>
  <c r="A8887" i="35"/>
  <c r="A8907" i="35"/>
  <c r="A8927" i="35"/>
  <c r="A8947" i="35"/>
  <c r="A8967" i="35"/>
  <c r="A8987" i="35"/>
  <c r="A9007" i="35"/>
  <c r="A9027" i="35"/>
  <c r="A9047" i="35"/>
  <c r="A9067" i="35"/>
  <c r="A7288" i="35"/>
  <c r="A7359" i="35"/>
  <c r="A7426" i="35"/>
  <c r="A7476" i="35"/>
  <c r="A7518" i="35"/>
  <c r="A7557" i="35"/>
  <c r="A7595" i="35"/>
  <c r="A7622" i="35"/>
  <c r="A7647" i="35"/>
  <c r="A7668" i="35"/>
  <c r="A7688" i="35"/>
  <c r="A7708" i="35"/>
  <c r="A7728" i="35"/>
  <c r="A7748" i="35"/>
  <c r="A7768" i="35"/>
  <c r="A7788" i="35"/>
  <c r="A7808" i="35"/>
  <c r="A7828" i="35"/>
  <c r="A7848" i="35"/>
  <c r="A7868" i="35"/>
  <c r="A7888" i="35"/>
  <c r="A7908" i="35"/>
  <c r="A7928" i="35"/>
  <c r="A7948" i="35"/>
  <c r="A7968" i="35"/>
  <c r="A7988" i="35"/>
  <c r="A8008" i="35"/>
  <c r="A8028" i="35"/>
  <c r="A8048" i="35"/>
  <c r="A8068" i="35"/>
  <c r="A8088" i="35"/>
  <c r="A8108" i="35"/>
  <c r="A8128" i="35"/>
  <c r="A8148" i="35"/>
  <c r="A8168" i="35"/>
  <c r="A8188" i="35"/>
  <c r="A8208" i="35"/>
  <c r="A8228" i="35"/>
  <c r="A8248" i="35"/>
  <c r="A8268" i="35"/>
  <c r="A8288" i="35"/>
  <c r="A8308" i="35"/>
  <c r="A8328" i="35"/>
  <c r="A8348" i="35"/>
  <c r="A8368" i="35"/>
  <c r="A8388" i="35"/>
  <c r="A8408" i="35"/>
  <c r="A8428" i="35"/>
  <c r="A8448" i="35"/>
  <c r="A8468" i="35"/>
  <c r="A8488" i="35"/>
  <c r="A8508" i="35"/>
  <c r="A8528" i="35"/>
  <c r="A8548" i="35"/>
  <c r="A8568" i="35"/>
  <c r="A8588" i="35"/>
  <c r="A8608" i="35"/>
  <c r="A8628" i="35"/>
  <c r="A8648" i="35"/>
  <c r="A8668" i="35"/>
  <c r="A8688" i="35"/>
  <c r="A8708" i="35"/>
  <c r="A8728" i="35"/>
  <c r="A8748" i="35"/>
  <c r="A8768" i="35"/>
  <c r="A8788" i="35"/>
  <c r="A8808" i="35"/>
  <c r="A8828" i="35"/>
  <c r="A8848" i="35"/>
  <c r="A8868" i="35"/>
  <c r="A8888" i="35"/>
  <c r="A8908" i="35"/>
  <c r="A8928" i="35"/>
  <c r="A8948" i="35"/>
  <c r="A8968" i="35"/>
  <c r="A8988" i="35"/>
  <c r="A9008" i="35"/>
  <c r="A9028" i="35"/>
  <c r="A9048" i="35"/>
  <c r="A9068" i="35"/>
  <c r="A9088" i="35"/>
  <c r="A9108" i="35"/>
  <c r="A9128" i="35"/>
  <c r="A9148" i="35"/>
  <c r="A9168" i="35"/>
  <c r="A9188" i="35"/>
  <c r="A7293" i="35"/>
  <c r="A7366" i="35"/>
  <c r="A7427" i="35"/>
  <c r="A7477" i="35"/>
  <c r="A7519" i="35"/>
  <c r="A7558" i="35"/>
  <c r="A7596" i="35"/>
  <c r="A7624" i="35"/>
  <c r="A7648" i="35"/>
  <c r="A7669" i="35"/>
  <c r="A7689" i="35"/>
  <c r="A7709" i="35"/>
  <c r="A7729" i="35"/>
  <c r="A7749" i="35"/>
  <c r="A7769" i="35"/>
  <c r="A7789" i="35"/>
  <c r="A7809" i="35"/>
  <c r="A7829" i="35"/>
  <c r="A7849" i="35"/>
  <c r="A7869" i="35"/>
  <c r="A7889" i="35"/>
  <c r="A7909" i="35"/>
  <c r="A7929" i="35"/>
  <c r="A7949" i="35"/>
  <c r="A7969" i="35"/>
  <c r="A7989" i="35"/>
  <c r="A8009" i="35"/>
  <c r="A8029" i="35"/>
  <c r="A8049" i="35"/>
  <c r="A8069" i="35"/>
  <c r="A8089" i="35"/>
  <c r="A8109" i="35"/>
  <c r="A8129" i="35"/>
  <c r="A8149" i="35"/>
  <c r="A8169" i="35"/>
  <c r="A8189" i="35"/>
  <c r="A8209" i="35"/>
  <c r="A8229" i="35"/>
  <c r="A8249" i="35"/>
  <c r="A8269" i="35"/>
  <c r="A8289" i="35"/>
  <c r="A8309" i="35"/>
  <c r="A8329" i="35"/>
  <c r="A8349" i="35"/>
  <c r="A8369" i="35"/>
  <c r="A8389" i="35"/>
  <c r="A8409" i="35"/>
  <c r="A8429" i="35"/>
  <c r="A8449" i="35"/>
  <c r="A8469" i="35"/>
  <c r="A8489" i="35"/>
  <c r="A8509" i="35"/>
  <c r="A8529" i="35"/>
  <c r="A8549" i="35"/>
  <c r="A8569" i="35"/>
  <c r="A8589" i="35"/>
  <c r="A8609" i="35"/>
  <c r="A8629" i="35"/>
  <c r="A8649" i="35"/>
  <c r="A8669" i="35"/>
  <c r="A8689" i="35"/>
  <c r="A8709" i="35"/>
  <c r="A8729" i="35"/>
  <c r="A8749" i="35"/>
  <c r="A8769" i="35"/>
  <c r="A8789" i="35"/>
  <c r="A8809" i="35"/>
  <c r="A8829" i="35"/>
  <c r="A8849" i="35"/>
  <c r="A8869" i="35"/>
  <c r="A8889" i="35"/>
  <c r="A8909" i="35"/>
  <c r="A7296" i="35"/>
  <c r="A7368" i="35"/>
  <c r="A7428" i="35"/>
  <c r="A7478" i="35"/>
  <c r="A7526" i="35"/>
  <c r="A7559" i="35"/>
  <c r="A7597" i="35"/>
  <c r="A7626" i="35"/>
  <c r="A7649" i="35"/>
  <c r="A7670" i="35"/>
  <c r="A7690" i="35"/>
  <c r="A7710" i="35"/>
  <c r="A7730" i="35"/>
  <c r="A7750" i="35"/>
  <c r="A7770" i="35"/>
  <c r="A7790" i="35"/>
  <c r="A7810" i="35"/>
  <c r="A7830" i="35"/>
  <c r="A7850" i="35"/>
  <c r="A7870" i="35"/>
  <c r="A7890" i="35"/>
  <c r="A7910" i="35"/>
  <c r="A7930" i="35"/>
  <c r="A7950" i="35"/>
  <c r="A7970" i="35"/>
  <c r="A7990" i="35"/>
  <c r="A8010" i="35"/>
  <c r="A8030" i="35"/>
  <c r="A8050" i="35"/>
  <c r="A8070" i="35"/>
  <c r="A8090" i="35"/>
  <c r="A8110" i="35"/>
  <c r="A8130" i="35"/>
  <c r="A8150" i="35"/>
  <c r="A8170" i="35"/>
  <c r="A8190" i="35"/>
  <c r="A8210" i="35"/>
  <c r="A8230" i="35"/>
  <c r="A8250" i="35"/>
  <c r="A8270" i="35"/>
  <c r="A8290" i="35"/>
  <c r="A8310" i="35"/>
  <c r="A8330" i="35"/>
  <c r="A8350" i="35"/>
  <c r="A8370" i="35"/>
  <c r="A8390" i="35"/>
  <c r="A8410" i="35"/>
  <c r="A8430" i="35"/>
  <c r="A8450" i="35"/>
  <c r="A8470" i="35"/>
  <c r="A8490" i="35"/>
  <c r="A8510" i="35"/>
  <c r="A8530" i="35"/>
  <c r="A8550" i="35"/>
  <c r="A8570" i="35"/>
  <c r="A8590" i="35"/>
  <c r="A8610" i="35"/>
  <c r="A8630" i="35"/>
  <c r="A8650" i="35"/>
  <c r="A8670" i="35"/>
  <c r="A8690" i="35"/>
  <c r="A8710" i="35"/>
  <c r="A7299" i="35"/>
  <c r="A7373" i="35"/>
  <c r="A7433" i="35"/>
  <c r="A7479" i="35"/>
  <c r="A7527" i="35"/>
  <c r="A7566" i="35"/>
  <c r="A7598" i="35"/>
  <c r="A7627" i="35"/>
  <c r="A7650" i="35"/>
  <c r="A7671" i="35"/>
  <c r="A7691" i="35"/>
  <c r="A7711" i="35"/>
  <c r="A7731" i="35"/>
  <c r="A7751" i="35"/>
  <c r="A7771" i="35"/>
  <c r="A7791" i="35"/>
  <c r="A7811" i="35"/>
  <c r="A7831" i="35"/>
  <c r="A7851" i="35"/>
  <c r="A7871" i="35"/>
  <c r="A7891" i="35"/>
  <c r="A7911" i="35"/>
  <c r="A7931" i="35"/>
  <c r="A7951" i="35"/>
  <c r="A7971" i="35"/>
  <c r="A7991" i="35"/>
  <c r="A8011" i="35"/>
  <c r="A8031" i="35"/>
  <c r="A8051" i="35"/>
  <c r="A8071" i="35"/>
  <c r="A8091" i="35"/>
  <c r="A8111" i="35"/>
  <c r="A8131" i="35"/>
  <c r="A8151" i="35"/>
  <c r="A8171" i="35"/>
  <c r="A8191" i="35"/>
  <c r="A8211" i="35"/>
  <c r="A8231" i="35"/>
  <c r="A8251" i="35"/>
  <c r="A8271" i="35"/>
  <c r="A8291" i="35"/>
  <c r="A8311" i="35"/>
  <c r="A8331" i="35"/>
  <c r="A8351" i="35"/>
  <c r="A8371" i="35"/>
  <c r="A8391" i="35"/>
  <c r="A8411" i="35"/>
  <c r="A8431" i="35"/>
  <c r="A8451" i="35"/>
  <c r="A8471" i="35"/>
  <c r="A8491" i="35"/>
  <c r="A8511" i="35"/>
  <c r="A8531" i="35"/>
  <c r="A8551" i="35"/>
  <c r="A8571" i="35"/>
  <c r="A8591" i="35"/>
  <c r="A8611" i="35"/>
  <c r="A8631" i="35"/>
  <c r="A8651" i="35"/>
  <c r="A8671" i="35"/>
  <c r="A8691" i="35"/>
  <c r="A8711" i="35"/>
  <c r="A8731" i="35"/>
  <c r="A8751" i="35"/>
  <c r="A8771" i="35"/>
  <c r="A8791" i="35"/>
  <c r="A8811" i="35"/>
  <c r="A8831" i="35"/>
  <c r="A7306" i="35"/>
  <c r="A7376" i="35"/>
  <c r="A7436" i="35"/>
  <c r="A7486" i="35"/>
  <c r="A7528" i="35"/>
  <c r="A7567" i="35"/>
  <c r="A7599" i="35"/>
  <c r="A7628" i="35"/>
  <c r="A7651" i="35"/>
  <c r="A7672" i="35"/>
  <c r="A7692" i="35"/>
  <c r="A7712" i="35"/>
  <c r="A7732" i="35"/>
  <c r="A7752" i="35"/>
  <c r="A7772" i="35"/>
  <c r="A7792" i="35"/>
  <c r="A7812" i="35"/>
  <c r="A7832" i="35"/>
  <c r="A7852" i="35"/>
  <c r="A7872" i="35"/>
  <c r="A7892" i="35"/>
  <c r="A7912" i="35"/>
  <c r="A7932" i="35"/>
  <c r="A7952" i="35"/>
  <c r="A7972" i="35"/>
  <c r="A7992" i="35"/>
  <c r="A8012" i="35"/>
  <c r="A8032" i="35"/>
  <c r="A8052" i="35"/>
  <c r="A8072" i="35"/>
  <c r="A8092" i="35"/>
  <c r="A8112" i="35"/>
  <c r="A8132" i="35"/>
  <c r="A8152" i="35"/>
  <c r="A8172" i="35"/>
  <c r="A8192" i="35"/>
  <c r="A8212" i="35"/>
  <c r="A8232" i="35"/>
  <c r="A8252" i="35"/>
  <c r="A8272" i="35"/>
  <c r="A8292" i="35"/>
  <c r="A8312" i="35"/>
  <c r="A8332" i="35"/>
  <c r="A8352" i="35"/>
  <c r="A8372" i="35"/>
  <c r="A8392" i="35"/>
  <c r="A8412" i="35"/>
  <c r="A8432" i="35"/>
  <c r="A8452" i="35"/>
  <c r="A8472" i="35"/>
  <c r="A8492" i="35"/>
  <c r="A8512" i="35"/>
  <c r="A8532" i="35"/>
  <c r="A8552" i="35"/>
  <c r="A8572" i="35"/>
  <c r="A8592" i="35"/>
  <c r="A8612" i="35"/>
  <c r="A8632" i="35"/>
  <c r="A8652" i="35"/>
  <c r="A8672" i="35"/>
  <c r="A8692" i="35"/>
  <c r="A8712" i="35"/>
  <c r="A8732" i="35"/>
  <c r="A8752" i="35"/>
  <c r="A8772" i="35"/>
  <c r="A8792" i="35"/>
  <c r="A7308" i="35"/>
  <c r="A7378" i="35"/>
  <c r="A7437" i="35"/>
  <c r="A7487" i="35"/>
  <c r="A7531" i="35"/>
  <c r="A7568" i="35"/>
  <c r="A7600" i="35"/>
  <c r="A7629" i="35"/>
  <c r="A7652" i="35"/>
  <c r="A7673" i="35"/>
  <c r="A7693" i="35"/>
  <c r="A7713" i="35"/>
  <c r="A7733" i="35"/>
  <c r="A7753" i="35"/>
  <c r="A7773" i="35"/>
  <c r="A7793" i="35"/>
  <c r="A7813" i="35"/>
  <c r="A7833" i="35"/>
  <c r="A7853" i="35"/>
  <c r="A7873" i="35"/>
  <c r="A7893" i="35"/>
  <c r="A7913" i="35"/>
  <c r="A7933" i="35"/>
  <c r="A7953" i="35"/>
  <c r="A7973" i="35"/>
  <c r="A7993" i="35"/>
  <c r="A8013" i="35"/>
  <c r="A8033" i="35"/>
  <c r="A8053" i="35"/>
  <c r="A8073" i="35"/>
  <c r="A8093" i="35"/>
  <c r="A8113" i="35"/>
  <c r="A8133" i="35"/>
  <c r="A8153" i="35"/>
  <c r="A8173" i="35"/>
  <c r="A8193" i="35"/>
  <c r="A8213" i="35"/>
  <c r="A8233" i="35"/>
  <c r="A8253" i="35"/>
  <c r="A8273" i="35"/>
  <c r="A8293" i="35"/>
  <c r="A8313" i="35"/>
  <c r="A8333" i="35"/>
  <c r="A8353" i="35"/>
  <c r="A8373" i="35"/>
  <c r="A8393" i="35"/>
  <c r="A8413" i="35"/>
  <c r="A8433" i="35"/>
  <c r="A8453" i="35"/>
  <c r="A8473" i="35"/>
  <c r="A8493" i="35"/>
  <c r="A8513" i="35"/>
  <c r="A8533" i="35"/>
  <c r="A8553" i="35"/>
  <c r="A8573" i="35"/>
  <c r="A8593" i="35"/>
  <c r="A8613" i="35"/>
  <c r="A8633" i="35"/>
  <c r="A8653" i="35"/>
  <c r="A8673" i="35"/>
  <c r="A8693" i="35"/>
  <c r="A8713" i="35"/>
  <c r="A8733" i="35"/>
  <c r="A8753" i="35"/>
  <c r="A8758" i="35"/>
  <c r="A8853" i="35"/>
  <c r="A8910" i="35"/>
  <c r="A8952" i="35"/>
  <c r="A8996" i="35"/>
  <c r="A9032" i="35"/>
  <c r="A9061" i="35"/>
  <c r="A9095" i="35"/>
  <c r="A9119" i="35"/>
  <c r="A9143" i="35"/>
  <c r="A9166" i="35"/>
  <c r="A9187" i="35"/>
  <c r="A9208" i="35"/>
  <c r="A9228" i="35"/>
  <c r="A9248" i="35"/>
  <c r="A9268" i="35"/>
  <c r="A9288" i="35"/>
  <c r="A9308" i="35"/>
  <c r="A9328" i="35"/>
  <c r="A9348" i="35"/>
  <c r="A9368" i="35"/>
  <c r="A9388" i="35"/>
  <c r="A9408" i="35"/>
  <c r="A9428" i="35"/>
  <c r="A9448" i="35"/>
  <c r="A9468" i="35"/>
  <c r="A9488" i="35"/>
  <c r="A9508" i="35"/>
  <c r="A9528" i="35"/>
  <c r="A9548" i="35"/>
  <c r="A9568" i="35"/>
  <c r="A9588" i="35"/>
  <c r="A9608" i="35"/>
  <c r="A9628" i="35"/>
  <c r="A9648" i="35"/>
  <c r="A9668" i="35"/>
  <c r="A9688" i="35"/>
  <c r="A9708" i="35"/>
  <c r="A9728" i="35"/>
  <c r="A9748" i="35"/>
  <c r="A9768" i="35"/>
  <c r="A9788" i="35"/>
  <c r="A9808" i="35"/>
  <c r="A9828" i="35"/>
  <c r="A9848" i="35"/>
  <c r="A9868" i="35"/>
  <c r="A9888" i="35"/>
  <c r="A9908" i="35"/>
  <c r="A9928" i="35"/>
  <c r="A9948" i="35"/>
  <c r="A8770" i="35"/>
  <c r="A8858" i="35"/>
  <c r="A8911" i="35"/>
  <c r="A8953" i="35"/>
  <c r="A8997" i="35"/>
  <c r="A9033" i="35"/>
  <c r="A9069" i="35"/>
  <c r="A9096" i="35"/>
  <c r="A9120" i="35"/>
  <c r="A9145" i="35"/>
  <c r="A9167" i="35"/>
  <c r="A9189" i="35"/>
  <c r="A9209" i="35"/>
  <c r="A9229" i="35"/>
  <c r="A9249" i="35"/>
  <c r="A9269" i="35"/>
  <c r="A9289" i="35"/>
  <c r="A9309" i="35"/>
  <c r="A9329" i="35"/>
  <c r="A9349" i="35"/>
  <c r="A9369" i="35"/>
  <c r="A9389" i="35"/>
  <c r="A9409" i="35"/>
  <c r="A9429" i="35"/>
  <c r="A9449" i="35"/>
  <c r="A9469" i="35"/>
  <c r="A9489" i="35"/>
  <c r="A9509" i="35"/>
  <c r="A9529" i="35"/>
  <c r="A9549" i="35"/>
  <c r="A9569" i="35"/>
  <c r="A9589" i="35"/>
  <c r="A9609" i="35"/>
  <c r="A9629" i="35"/>
  <c r="A9649" i="35"/>
  <c r="A9669" i="35"/>
  <c r="A9689" i="35"/>
  <c r="A9709" i="35"/>
  <c r="A9729" i="35"/>
  <c r="A9749" i="35"/>
  <c r="A9769" i="35"/>
  <c r="A9789" i="35"/>
  <c r="A9809" i="35"/>
  <c r="A9829" i="35"/>
  <c r="A9849" i="35"/>
  <c r="A8773" i="35"/>
  <c r="A8859" i="35"/>
  <c r="A8912" i="35"/>
  <c r="A8957" i="35"/>
  <c r="A8998" i="35"/>
  <c r="A9035" i="35"/>
  <c r="A9070" i="35"/>
  <c r="A9097" i="35"/>
  <c r="A9121" i="35"/>
  <c r="A9146" i="35"/>
  <c r="A9169" i="35"/>
  <c r="A9190" i="35"/>
  <c r="A9210" i="35"/>
  <c r="A9230" i="35"/>
  <c r="A9250" i="35"/>
  <c r="A9270" i="35"/>
  <c r="A9290" i="35"/>
  <c r="A9310" i="35"/>
  <c r="A9330" i="35"/>
  <c r="A9350" i="35"/>
  <c r="A9370" i="35"/>
  <c r="A9390" i="35"/>
  <c r="A9410" i="35"/>
  <c r="A9430" i="35"/>
  <c r="A9450" i="35"/>
  <c r="A9470" i="35"/>
  <c r="A9490" i="35"/>
  <c r="A9510" i="35"/>
  <c r="A9530" i="35"/>
  <c r="A9550" i="35"/>
  <c r="A9570" i="35"/>
  <c r="A9590" i="35"/>
  <c r="A9610" i="35"/>
  <c r="A9630" i="35"/>
  <c r="A9650" i="35"/>
  <c r="A9670" i="35"/>
  <c r="A9690" i="35"/>
  <c r="A9710" i="35"/>
  <c r="A8778" i="35"/>
  <c r="A8860" i="35"/>
  <c r="A8913" i="35"/>
  <c r="A8958" i="35"/>
  <c r="A8999" i="35"/>
  <c r="A9036" i="35"/>
  <c r="A9071" i="35"/>
  <c r="A9098" i="35"/>
  <c r="A9122" i="35"/>
  <c r="A9147" i="35"/>
  <c r="A9170" i="35"/>
  <c r="A9191" i="35"/>
  <c r="A9211" i="35"/>
  <c r="A9231" i="35"/>
  <c r="A9251" i="35"/>
  <c r="A9271" i="35"/>
  <c r="A9291" i="35"/>
  <c r="A9311" i="35"/>
  <c r="A9331" i="35"/>
  <c r="A9351" i="35"/>
  <c r="A9371" i="35"/>
  <c r="A9391" i="35"/>
  <c r="A9411" i="35"/>
  <c r="A9431" i="35"/>
  <c r="A9451" i="35"/>
  <c r="A9471" i="35"/>
  <c r="A9491" i="35"/>
  <c r="A9511" i="35"/>
  <c r="A9531" i="35"/>
  <c r="A9551" i="35"/>
  <c r="A9571" i="35"/>
  <c r="A9591" i="35"/>
  <c r="A9611" i="35"/>
  <c r="A9631" i="35"/>
  <c r="A9651" i="35"/>
  <c r="A9671" i="35"/>
  <c r="A9691" i="35"/>
  <c r="A9711" i="35"/>
  <c r="A9731" i="35"/>
  <c r="A9751" i="35"/>
  <c r="A9771" i="35"/>
  <c r="A9791" i="35"/>
  <c r="A9811" i="35"/>
  <c r="A9831" i="35"/>
  <c r="A9851" i="35"/>
  <c r="A9871" i="35"/>
  <c r="A9891" i="35"/>
  <c r="A9911" i="35"/>
  <c r="A9931" i="35"/>
  <c r="A9951" i="35"/>
  <c r="A8790" i="35"/>
  <c r="A8870" i="35"/>
  <c r="A8917" i="35"/>
  <c r="A8959" i="35"/>
  <c r="A9000" i="35"/>
  <c r="A9037" i="35"/>
  <c r="A9072" i="35"/>
  <c r="A9099" i="35"/>
  <c r="A9125" i="35"/>
  <c r="A9149" i="35"/>
  <c r="A9171" i="35"/>
  <c r="A9192" i="35"/>
  <c r="A9212" i="35"/>
  <c r="A9232" i="35"/>
  <c r="A9252" i="35"/>
  <c r="A9272" i="35"/>
  <c r="A9292" i="35"/>
  <c r="A9312" i="35"/>
  <c r="A9332" i="35"/>
  <c r="A9352" i="35"/>
  <c r="A9372" i="35"/>
  <c r="A9392" i="35"/>
  <c r="A9412" i="35"/>
  <c r="A9432" i="35"/>
  <c r="A9452" i="35"/>
  <c r="A9472" i="35"/>
  <c r="A9492" i="35"/>
  <c r="A9512" i="35"/>
  <c r="A9532" i="35"/>
  <c r="A9552" i="35"/>
  <c r="A9572" i="35"/>
  <c r="A9592" i="35"/>
  <c r="A9612" i="35"/>
  <c r="A9632" i="35"/>
  <c r="A9652" i="35"/>
  <c r="A9672" i="35"/>
  <c r="A9692" i="35"/>
  <c r="A9712" i="35"/>
  <c r="A9732" i="35"/>
  <c r="A9752" i="35"/>
  <c r="A9772" i="35"/>
  <c r="A9792" i="35"/>
  <c r="A9812" i="35"/>
  <c r="A9832" i="35"/>
  <c r="A9852" i="35"/>
  <c r="A9872" i="35"/>
  <c r="A9892" i="35"/>
  <c r="A9912" i="35"/>
  <c r="A9932" i="35"/>
  <c r="A9952" i="35"/>
  <c r="A9972" i="35"/>
  <c r="A9992" i="35"/>
  <c r="A8793" i="35"/>
  <c r="A8871" i="35"/>
  <c r="A8918" i="35"/>
  <c r="A8960" i="35"/>
  <c r="A9009" i="35"/>
  <c r="A9038" i="35"/>
  <c r="A9073" i="35"/>
  <c r="A9100" i="35"/>
  <c r="A9126" i="35"/>
  <c r="A9150" i="35"/>
  <c r="A9172" i="35"/>
  <c r="A9193" i="35"/>
  <c r="A9213" i="35"/>
  <c r="A9233" i="35"/>
  <c r="A9253" i="35"/>
  <c r="A9273" i="35"/>
  <c r="A9293" i="35"/>
  <c r="A9313" i="35"/>
  <c r="A9333" i="35"/>
  <c r="A9353" i="35"/>
  <c r="A9373" i="35"/>
  <c r="A9393" i="35"/>
  <c r="A9413" i="35"/>
  <c r="A9433" i="35"/>
  <c r="A9453" i="35"/>
  <c r="A9473" i="35"/>
  <c r="A9493" i="35"/>
  <c r="A9513" i="35"/>
  <c r="A9533" i="35"/>
  <c r="A9553" i="35"/>
  <c r="A9573" i="35"/>
  <c r="A9593" i="35"/>
  <c r="A9613" i="35"/>
  <c r="A9633" i="35"/>
  <c r="A9653" i="35"/>
  <c r="A9673" i="35"/>
  <c r="A9693" i="35"/>
  <c r="A9713" i="35"/>
  <c r="A9733" i="35"/>
  <c r="A9753" i="35"/>
  <c r="A9773" i="35"/>
  <c r="A9793" i="35"/>
  <c r="A9813" i="35"/>
  <c r="A9833" i="35"/>
  <c r="A9853" i="35"/>
  <c r="A9873" i="35"/>
  <c r="A9893" i="35"/>
  <c r="A9913" i="35"/>
  <c r="A8798" i="35"/>
  <c r="A8872" i="35"/>
  <c r="A8919" i="35"/>
  <c r="A8969" i="35"/>
  <c r="A9010" i="35"/>
  <c r="A9039" i="35"/>
  <c r="A9075" i="35"/>
  <c r="A9101" i="35"/>
  <c r="A9127" i="35"/>
  <c r="A9151" i="35"/>
  <c r="A9173" i="35"/>
  <c r="A9194" i="35"/>
  <c r="A9214" i="35"/>
  <c r="A9234" i="35"/>
  <c r="A9254" i="35"/>
  <c r="A9274" i="35"/>
  <c r="A9294" i="35"/>
  <c r="A9314" i="35"/>
  <c r="A9334" i="35"/>
  <c r="A9354" i="35"/>
  <c r="A9374" i="35"/>
  <c r="A9394" i="35"/>
  <c r="A9414" i="35"/>
  <c r="A9434" i="35"/>
  <c r="A9454" i="35"/>
  <c r="A9474" i="35"/>
  <c r="A9494" i="35"/>
  <c r="A9514" i="35"/>
  <c r="A9534" i="35"/>
  <c r="A9554" i="35"/>
  <c r="A9574" i="35"/>
  <c r="A9594" i="35"/>
  <c r="A9614" i="35"/>
  <c r="A9634" i="35"/>
  <c r="A9654" i="35"/>
  <c r="A9674" i="35"/>
  <c r="A9694" i="35"/>
  <c r="A9714" i="35"/>
  <c r="A9734" i="35"/>
  <c r="A9754" i="35"/>
  <c r="A9774" i="35"/>
  <c r="A9794" i="35"/>
  <c r="A9814" i="35"/>
  <c r="A9834" i="35"/>
  <c r="A9854" i="35"/>
  <c r="A9874" i="35"/>
  <c r="A9894" i="35"/>
  <c r="A9914" i="35"/>
  <c r="A9934" i="35"/>
  <c r="A8538" i="35"/>
  <c r="A8810" i="35"/>
  <c r="A8873" i="35"/>
  <c r="A8920" i="35"/>
  <c r="A8970" i="35"/>
  <c r="A9011" i="35"/>
  <c r="A9040" i="35"/>
  <c r="A9076" i="35"/>
  <c r="A9102" i="35"/>
  <c r="A9129" i="35"/>
  <c r="A9152" i="35"/>
  <c r="A9174" i="35"/>
  <c r="A9195" i="35"/>
  <c r="A9215" i="35"/>
  <c r="A9235" i="35"/>
  <c r="A9255" i="35"/>
  <c r="A9275" i="35"/>
  <c r="A9295" i="35"/>
  <c r="A9315" i="35"/>
  <c r="A9335" i="35"/>
  <c r="A9355" i="35"/>
  <c r="A9375" i="35"/>
  <c r="A9395" i="35"/>
  <c r="A9415" i="35"/>
  <c r="A9435" i="35"/>
  <c r="A9455" i="35"/>
  <c r="A9475" i="35"/>
  <c r="A9495" i="35"/>
  <c r="A9515" i="35"/>
  <c r="A9535" i="35"/>
  <c r="A9555" i="35"/>
  <c r="A9575" i="35"/>
  <c r="A9595" i="35"/>
  <c r="A9615" i="35"/>
  <c r="A9635" i="35"/>
  <c r="A9655" i="35"/>
  <c r="A9675" i="35"/>
  <c r="A9695" i="35"/>
  <c r="A9715" i="35"/>
  <c r="A8558" i="35"/>
  <c r="A8812" i="35"/>
  <c r="A8877" i="35"/>
  <c r="A8929" i="35"/>
  <c r="A8971" i="35"/>
  <c r="A9012" i="35"/>
  <c r="A9041" i="35"/>
  <c r="A9077" i="35"/>
  <c r="A9105" i="35"/>
  <c r="A9130" i="35"/>
  <c r="A9153" i="35"/>
  <c r="A9175" i="35"/>
  <c r="A9196" i="35"/>
  <c r="A9216" i="35"/>
  <c r="A9236" i="35"/>
  <c r="A9256" i="35"/>
  <c r="A9276" i="35"/>
  <c r="A9296" i="35"/>
  <c r="A9316" i="35"/>
  <c r="A9336" i="35"/>
  <c r="A9356" i="35"/>
  <c r="A9376" i="35"/>
  <c r="A9396" i="35"/>
  <c r="A9416" i="35"/>
  <c r="A9436" i="35"/>
  <c r="A9456" i="35"/>
  <c r="A9476" i="35"/>
  <c r="A9496" i="35"/>
  <c r="A9516" i="35"/>
  <c r="A9536" i="35"/>
  <c r="A9556" i="35"/>
  <c r="A9576" i="35"/>
  <c r="A9596" i="35"/>
  <c r="A9616" i="35"/>
  <c r="A9636" i="35"/>
  <c r="A9656" i="35"/>
  <c r="A9676" i="35"/>
  <c r="A9696" i="35"/>
  <c r="A9716" i="35"/>
  <c r="A9736" i="35"/>
  <c r="A8578" i="35"/>
  <c r="A8813" i="35"/>
  <c r="A8878" i="35"/>
  <c r="A8930" i="35"/>
  <c r="A8972" i="35"/>
  <c r="A9013" i="35"/>
  <c r="A9049" i="35"/>
  <c r="A9078" i="35"/>
  <c r="A9106" i="35"/>
  <c r="A9131" i="35"/>
  <c r="A9154" i="35"/>
  <c r="A9176" i="35"/>
  <c r="A9197" i="35"/>
  <c r="A9217" i="35"/>
  <c r="A9237" i="35"/>
  <c r="A9257" i="35"/>
  <c r="A9277" i="35"/>
  <c r="A9297" i="35"/>
  <c r="A9317" i="35"/>
  <c r="A9337" i="35"/>
  <c r="A9357" i="35"/>
  <c r="A9377" i="35"/>
  <c r="A9397" i="35"/>
  <c r="A9417" i="35"/>
  <c r="A9437" i="35"/>
  <c r="A9457" i="35"/>
  <c r="A9477" i="35"/>
  <c r="A9497" i="35"/>
  <c r="A9517" i="35"/>
  <c r="A9537" i="35"/>
  <c r="A9557" i="35"/>
  <c r="A9577" i="35"/>
  <c r="A9597" i="35"/>
  <c r="A9617" i="35"/>
  <c r="A9637" i="35"/>
  <c r="A9657" i="35"/>
  <c r="A9677" i="35"/>
  <c r="A9697" i="35"/>
  <c r="A9717" i="35"/>
  <c r="A9737" i="35"/>
  <c r="A9757" i="35"/>
  <c r="A9777" i="35"/>
  <c r="A8598" i="35"/>
  <c r="A8818" i="35"/>
  <c r="A8879" i="35"/>
  <c r="A8931" i="35"/>
  <c r="A8973" i="35"/>
  <c r="A9015" i="35"/>
  <c r="A9050" i="35"/>
  <c r="A9079" i="35"/>
  <c r="A9107" i="35"/>
  <c r="A9132" i="35"/>
  <c r="A9155" i="35"/>
  <c r="A9177" i="35"/>
  <c r="A9198" i="35"/>
  <c r="A9218" i="35"/>
  <c r="A9238" i="35"/>
  <c r="A9258" i="35"/>
  <c r="A9278" i="35"/>
  <c r="A9298" i="35"/>
  <c r="A9318" i="35"/>
  <c r="A9338" i="35"/>
  <c r="A9358" i="35"/>
  <c r="A9378" i="35"/>
  <c r="A9398" i="35"/>
  <c r="A9418" i="35"/>
  <c r="A9438" i="35"/>
  <c r="A9458" i="35"/>
  <c r="A9478" i="35"/>
  <c r="A9498" i="35"/>
  <c r="A9518" i="35"/>
  <c r="A9538" i="35"/>
  <c r="A9558" i="35"/>
  <c r="A9578" i="35"/>
  <c r="A9598" i="35"/>
  <c r="A9618" i="35"/>
  <c r="A9638" i="35"/>
  <c r="A9658" i="35"/>
  <c r="A9678" i="35"/>
  <c r="A9698" i="35"/>
  <c r="A9718" i="35"/>
  <c r="A9738" i="35"/>
  <c r="A9758" i="35"/>
  <c r="A8618" i="35"/>
  <c r="A8820" i="35"/>
  <c r="A8880" i="35"/>
  <c r="A8932" i="35"/>
  <c r="A8977" i="35"/>
  <c r="A9016" i="35"/>
  <c r="A9051" i="35"/>
  <c r="A9080" i="35"/>
  <c r="A9109" i="35"/>
  <c r="A9133" i="35"/>
  <c r="A9156" i="35"/>
  <c r="A9178" i="35"/>
  <c r="A9199" i="35"/>
  <c r="A9219" i="35"/>
  <c r="A9239" i="35"/>
  <c r="A9259" i="35"/>
  <c r="A9279" i="35"/>
  <c r="A9299" i="35"/>
  <c r="A9319" i="35"/>
  <c r="A9339" i="35"/>
  <c r="A9359" i="35"/>
  <c r="A9379" i="35"/>
  <c r="A9399" i="35"/>
  <c r="A9419" i="35"/>
  <c r="A9439" i="35"/>
  <c r="A9459" i="35"/>
  <c r="A9479" i="35"/>
  <c r="A9499" i="35"/>
  <c r="A9519" i="35"/>
  <c r="A9539" i="35"/>
  <c r="A9559" i="35"/>
  <c r="A9579" i="35"/>
  <c r="A9599" i="35"/>
  <c r="A9619" i="35"/>
  <c r="A9639" i="35"/>
  <c r="A9659" i="35"/>
  <c r="A9679" i="35"/>
  <c r="A9699" i="35"/>
  <c r="A9719" i="35"/>
  <c r="A9739" i="35"/>
  <c r="A9759" i="35"/>
  <c r="A9779" i="35"/>
  <c r="A8638" i="35"/>
  <c r="A8830" i="35"/>
  <c r="A8890" i="35"/>
  <c r="A8933" i="35"/>
  <c r="A8978" i="35"/>
  <c r="A9017" i="35"/>
  <c r="A9052" i="35"/>
  <c r="A9081" i="35"/>
  <c r="A9110" i="35"/>
  <c r="A9135" i="35"/>
  <c r="A9157" i="35"/>
  <c r="A9179" i="35"/>
  <c r="A9200" i="35"/>
  <c r="A9220" i="35"/>
  <c r="A9240" i="35"/>
  <c r="A9260" i="35"/>
  <c r="A9280" i="35"/>
  <c r="A9300" i="35"/>
  <c r="A9320" i="35"/>
  <c r="A9340" i="35"/>
  <c r="A9360" i="35"/>
  <c r="A9380" i="35"/>
  <c r="A9400" i="35"/>
  <c r="A9420" i="35"/>
  <c r="A9440" i="35"/>
  <c r="A9460" i="35"/>
  <c r="A9480" i="35"/>
  <c r="A9500" i="35"/>
  <c r="A9520" i="35"/>
  <c r="A9540" i="35"/>
  <c r="A9560" i="35"/>
  <c r="A9580" i="35"/>
  <c r="A9600" i="35"/>
  <c r="A9620" i="35"/>
  <c r="A9640" i="35"/>
  <c r="A9660" i="35"/>
  <c r="A9680" i="35"/>
  <c r="A9700" i="35"/>
  <c r="A9720" i="35"/>
  <c r="A9740" i="35"/>
  <c r="A9760" i="35"/>
  <c r="A9780" i="35"/>
  <c r="A8658" i="35"/>
  <c r="A8832" i="35"/>
  <c r="A8891" i="35"/>
  <c r="A8937" i="35"/>
  <c r="A8979" i="35"/>
  <c r="A9018" i="35"/>
  <c r="A9053" i="35"/>
  <c r="A9086" i="35"/>
  <c r="A9111" i="35"/>
  <c r="A9136" i="35"/>
  <c r="A9158" i="35"/>
  <c r="A9180" i="35"/>
  <c r="A9201" i="35"/>
  <c r="A9221" i="35"/>
  <c r="A9241" i="35"/>
  <c r="A9261" i="35"/>
  <c r="A9281" i="35"/>
  <c r="A9301" i="35"/>
  <c r="A9321" i="35"/>
  <c r="A9341" i="35"/>
  <c r="A9361" i="35"/>
  <c r="A9381" i="35"/>
  <c r="A9401" i="35"/>
  <c r="A9421" i="35"/>
  <c r="A9441" i="35"/>
  <c r="A9461" i="35"/>
  <c r="A9481" i="35"/>
  <c r="A9501" i="35"/>
  <c r="A9521" i="35"/>
  <c r="A9541" i="35"/>
  <c r="A9561" i="35"/>
  <c r="A9581" i="35"/>
  <c r="A9601" i="35"/>
  <c r="A9621" i="35"/>
  <c r="A9641" i="35"/>
  <c r="A9661" i="35"/>
  <c r="A9681" i="35"/>
  <c r="A9701" i="35"/>
  <c r="A9721" i="35"/>
  <c r="A9741" i="35"/>
  <c r="A9761" i="35"/>
  <c r="A9781" i="35"/>
  <c r="A9801" i="35"/>
  <c r="A9821" i="35"/>
  <c r="A9841" i="35"/>
  <c r="A9861" i="35"/>
  <c r="A9881" i="35"/>
  <c r="A9901" i="35"/>
  <c r="A8678" i="35"/>
  <c r="A8833" i="35"/>
  <c r="A8892" i="35"/>
  <c r="A8938" i="35"/>
  <c r="A8980" i="35"/>
  <c r="A9019" i="35"/>
  <c r="A9055" i="35"/>
  <c r="A9087" i="35"/>
  <c r="A9112" i="35"/>
  <c r="A9137" i="35"/>
  <c r="A9159" i="35"/>
  <c r="A9181" i="35"/>
  <c r="A9202" i="35"/>
  <c r="A9222" i="35"/>
  <c r="A9242" i="35"/>
  <c r="A9262" i="35"/>
  <c r="A9282" i="35"/>
  <c r="A9302" i="35"/>
  <c r="A9322" i="35"/>
  <c r="A9342" i="35"/>
  <c r="A9362" i="35"/>
  <c r="A9382" i="35"/>
  <c r="A9402" i="35"/>
  <c r="A9422" i="35"/>
  <c r="A9442" i="35"/>
  <c r="A9462" i="35"/>
  <c r="A9482" i="35"/>
  <c r="A9502" i="35"/>
  <c r="A9522" i="35"/>
  <c r="A9542" i="35"/>
  <c r="A9562" i="35"/>
  <c r="A9582" i="35"/>
  <c r="A9602" i="35"/>
  <c r="A9622" i="35"/>
  <c r="A9642" i="35"/>
  <c r="A9662" i="35"/>
  <c r="A9682" i="35"/>
  <c r="A9702" i="35"/>
  <c r="A9722" i="35"/>
  <c r="A9742" i="35"/>
  <c r="A9762" i="35"/>
  <c r="A9782" i="35"/>
  <c r="A9802" i="35"/>
  <c r="A9822" i="35"/>
  <c r="A9842" i="35"/>
  <c r="A9862" i="35"/>
  <c r="A9882" i="35"/>
  <c r="A9902" i="35"/>
  <c r="A9922" i="35"/>
  <c r="A9942" i="35"/>
  <c r="A9962" i="35"/>
  <c r="A9982" i="35"/>
  <c r="A8698" i="35"/>
  <c r="A8838" i="35"/>
  <c r="A8893" i="35"/>
  <c r="A8939" i="35"/>
  <c r="A8989" i="35"/>
  <c r="A9020" i="35"/>
  <c r="A9056" i="35"/>
  <c r="A9089" i="35"/>
  <c r="A9113" i="35"/>
  <c r="A9138" i="35"/>
  <c r="A9160" i="35"/>
  <c r="A9182" i="35"/>
  <c r="A9203" i="35"/>
  <c r="A9223" i="35"/>
  <c r="A9243" i="35"/>
  <c r="A9263" i="35"/>
  <c r="A9283" i="35"/>
  <c r="A9303" i="35"/>
  <c r="A9323" i="35"/>
  <c r="A9343" i="35"/>
  <c r="A9363" i="35"/>
  <c r="A9383" i="35"/>
  <c r="A9403" i="35"/>
  <c r="A9423" i="35"/>
  <c r="A9443" i="35"/>
  <c r="A9463" i="35"/>
  <c r="A9483" i="35"/>
  <c r="A9503" i="35"/>
  <c r="A9523" i="35"/>
  <c r="A9543" i="35"/>
  <c r="A9563" i="35"/>
  <c r="A9583" i="35"/>
  <c r="A9603" i="35"/>
  <c r="A9623" i="35"/>
  <c r="A9643" i="35"/>
  <c r="A9663" i="35"/>
  <c r="A9683" i="35"/>
  <c r="A9703" i="35"/>
  <c r="A9723" i="35"/>
  <c r="A9743" i="35"/>
  <c r="A9763" i="35"/>
  <c r="A9783" i="35"/>
  <c r="A9803" i="35"/>
  <c r="A9823" i="35"/>
  <c r="A9843" i="35"/>
  <c r="A9863" i="35"/>
  <c r="A9883" i="35"/>
  <c r="A9903" i="35"/>
  <c r="A9923" i="35"/>
  <c r="A9943" i="35"/>
  <c r="A8718" i="35"/>
  <c r="A8840" i="35"/>
  <c r="A8897" i="35"/>
  <c r="A8940" i="35"/>
  <c r="A8990" i="35"/>
  <c r="A9021" i="35"/>
  <c r="A9057" i="35"/>
  <c r="A9090" i="35"/>
  <c r="A9115" i="35"/>
  <c r="A9139" i="35"/>
  <c r="A9161" i="35"/>
  <c r="A9183" i="35"/>
  <c r="A9204" i="35"/>
  <c r="A9224" i="35"/>
  <c r="A9244" i="35"/>
  <c r="A9264" i="35"/>
  <c r="A9284" i="35"/>
  <c r="A9304" i="35"/>
  <c r="A9324" i="35"/>
  <c r="A9344" i="35"/>
  <c r="A9364" i="35"/>
  <c r="A9384" i="35"/>
  <c r="A9404" i="35"/>
  <c r="A9424" i="35"/>
  <c r="A9444" i="35"/>
  <c r="A9464" i="35"/>
  <c r="A9484" i="35"/>
  <c r="A9504" i="35"/>
  <c r="A9524" i="35"/>
  <c r="A9544" i="35"/>
  <c r="A9564" i="35"/>
  <c r="A9584" i="35"/>
  <c r="A9604" i="35"/>
  <c r="A9624" i="35"/>
  <c r="A9644" i="35"/>
  <c r="A9664" i="35"/>
  <c r="A9684" i="35"/>
  <c r="A9704" i="35"/>
  <c r="A9724" i="35"/>
  <c r="A9744" i="35"/>
  <c r="A9764" i="35"/>
  <c r="A9784" i="35"/>
  <c r="A9804" i="35"/>
  <c r="A9824" i="35"/>
  <c r="A9844" i="35"/>
  <c r="A9864" i="35"/>
  <c r="A9884" i="35"/>
  <c r="A9904" i="35"/>
  <c r="A9924" i="35"/>
  <c r="A9944" i="35"/>
  <c r="A8730" i="35"/>
  <c r="A8850" i="35"/>
  <c r="A8898" i="35"/>
  <c r="A8949" i="35"/>
  <c r="A8991" i="35"/>
  <c r="A9029" i="35"/>
  <c r="A9058" i="35"/>
  <c r="A9091" i="35"/>
  <c r="A9116" i="35"/>
  <c r="A9140" i="35"/>
  <c r="A9162" i="35"/>
  <c r="A9184" i="35"/>
  <c r="A9205" i="35"/>
  <c r="A9225" i="35"/>
  <c r="A9245" i="35"/>
  <c r="A9265" i="35"/>
  <c r="A9285" i="35"/>
  <c r="A9305" i="35"/>
  <c r="A9325" i="35"/>
  <c r="A9345" i="35"/>
  <c r="A9365" i="35"/>
  <c r="A9385" i="35"/>
  <c r="A9405" i="35"/>
  <c r="A9425" i="35"/>
  <c r="A9445" i="35"/>
  <c r="A9465" i="35"/>
  <c r="A9485" i="35"/>
  <c r="A9505" i="35"/>
  <c r="A9525" i="35"/>
  <c r="A9545" i="35"/>
  <c r="A9565" i="35"/>
  <c r="A9585" i="35"/>
  <c r="A9605" i="35"/>
  <c r="A9625" i="35"/>
  <c r="A9645" i="35"/>
  <c r="A9665" i="35"/>
  <c r="A9685" i="35"/>
  <c r="A9705" i="35"/>
  <c r="A9725" i="35"/>
  <c r="A9745" i="35"/>
  <c r="A9765" i="35"/>
  <c r="A9785" i="35"/>
  <c r="A9805" i="35"/>
  <c r="A9825" i="35"/>
  <c r="A9845" i="35"/>
  <c r="A9865" i="35"/>
  <c r="A9885" i="35"/>
  <c r="A9905" i="35"/>
  <c r="A9925" i="35"/>
  <c r="A9945" i="35"/>
  <c r="A8738" i="35"/>
  <c r="A8851" i="35"/>
  <c r="A8899" i="35"/>
  <c r="A8950" i="35"/>
  <c r="A8992" i="35"/>
  <c r="A9030" i="35"/>
  <c r="A9059" i="35"/>
  <c r="A9092" i="35"/>
  <c r="A9117" i="35"/>
  <c r="A9141" i="35"/>
  <c r="A9163" i="35"/>
  <c r="A9185" i="35"/>
  <c r="A9206" i="35"/>
  <c r="A9226" i="35"/>
  <c r="A9246" i="35"/>
  <c r="A9266" i="35"/>
  <c r="A9286" i="35"/>
  <c r="A9306" i="35"/>
  <c r="A9326" i="35"/>
  <c r="A9346" i="35"/>
  <c r="A9366" i="35"/>
  <c r="A9386" i="35"/>
  <c r="A9406" i="35"/>
  <c r="A9426" i="35"/>
  <c r="A9446" i="35"/>
  <c r="A9466" i="35"/>
  <c r="A9486" i="35"/>
  <c r="A9506" i="35"/>
  <c r="A9526" i="35"/>
  <c r="A9546" i="35"/>
  <c r="A9566" i="35"/>
  <c r="A9586" i="35"/>
  <c r="A9606" i="35"/>
  <c r="A9626" i="35"/>
  <c r="A9646" i="35"/>
  <c r="A9666" i="35"/>
  <c r="A9686" i="35"/>
  <c r="A9706" i="35"/>
  <c r="A9726" i="35"/>
  <c r="A9746" i="35"/>
  <c r="A9766" i="35"/>
  <c r="A9786" i="35"/>
  <c r="A9806" i="35"/>
  <c r="A9826" i="35"/>
  <c r="A9846" i="35"/>
  <c r="A9866" i="35"/>
  <c r="A9886" i="35"/>
  <c r="A9906" i="35"/>
  <c r="A9926" i="35"/>
  <c r="A8750" i="35"/>
  <c r="A8852" i="35"/>
  <c r="A8900" i="35"/>
  <c r="A8951" i="35"/>
  <c r="A8993" i="35"/>
  <c r="A9031" i="35"/>
  <c r="A9060" i="35"/>
  <c r="A9093" i="35"/>
  <c r="A9118" i="35"/>
  <c r="A9142" i="35"/>
  <c r="A9165" i="35"/>
  <c r="A9186" i="35"/>
  <c r="A9207" i="35"/>
  <c r="A9227" i="35"/>
  <c r="A9247" i="35"/>
  <c r="A9267" i="35"/>
  <c r="A9287" i="35"/>
  <c r="A9307" i="35"/>
  <c r="A9327" i="35"/>
  <c r="A9347" i="35"/>
  <c r="A9367" i="35"/>
  <c r="A9387" i="35"/>
  <c r="A9407" i="35"/>
  <c r="A9427" i="35"/>
  <c r="A9447" i="35"/>
  <c r="A9467" i="35"/>
  <c r="A9487" i="35"/>
  <c r="A9507" i="35"/>
  <c r="A9527" i="35"/>
  <c r="A9547" i="35"/>
  <c r="A9567" i="35"/>
  <c r="A9587" i="35"/>
  <c r="A9607" i="35"/>
  <c r="A9627" i="35"/>
  <c r="A9647" i="35"/>
  <c r="A9667" i="35"/>
  <c r="A9687" i="35"/>
  <c r="A9707" i="35"/>
  <c r="A9727" i="35"/>
  <c r="A9747" i="35"/>
  <c r="A9796" i="35"/>
  <c r="A9840" i="35"/>
  <c r="A9890" i="35"/>
  <c r="A9933" i="35"/>
  <c r="A9961" i="35"/>
  <c r="A9984" i="35"/>
  <c r="A9797" i="35"/>
  <c r="A9847" i="35"/>
  <c r="A9895" i="35"/>
  <c r="A9935" i="35"/>
  <c r="A9963" i="35"/>
  <c r="A9985" i="35"/>
  <c r="A9798" i="35"/>
  <c r="A9850" i="35"/>
  <c r="A9896" i="35"/>
  <c r="A9936" i="35"/>
  <c r="A9964" i="35"/>
  <c r="A9986" i="35"/>
  <c r="A9799" i="35"/>
  <c r="A9855" i="35"/>
  <c r="A9897" i="35"/>
  <c r="A9937" i="35"/>
  <c r="A9965" i="35"/>
  <c r="A9987" i="35"/>
  <c r="A9800" i="35"/>
  <c r="A9856" i="35"/>
  <c r="A9898" i="35"/>
  <c r="A9938" i="35"/>
  <c r="A9966" i="35"/>
  <c r="A9988" i="35"/>
  <c r="A9807" i="35"/>
  <c r="A9857" i="35"/>
  <c r="A9899" i="35"/>
  <c r="A9939" i="35"/>
  <c r="A9967" i="35"/>
  <c r="A9810" i="35"/>
  <c r="A9858" i="35"/>
  <c r="A9900" i="35"/>
  <c r="A9940" i="35"/>
  <c r="A9968" i="35"/>
  <c r="A9990" i="35"/>
  <c r="A9730" i="35"/>
  <c r="A9815" i="35"/>
  <c r="A9859" i="35"/>
  <c r="A9907" i="35"/>
  <c r="A9941" i="35"/>
  <c r="A9969" i="35"/>
  <c r="A9735" i="35"/>
  <c r="A9816" i="35"/>
  <c r="A9860" i="35"/>
  <c r="A9909" i="35"/>
  <c r="A9946" i="35"/>
  <c r="A9970" i="35"/>
  <c r="A9993" i="35"/>
  <c r="A9750" i="35"/>
  <c r="A9817" i="35"/>
  <c r="A9867" i="35"/>
  <c r="A9910" i="35"/>
  <c r="A9947" i="35"/>
  <c r="A9971" i="35"/>
  <c r="A9755" i="35"/>
  <c r="A9818" i="35"/>
  <c r="A9869" i="35"/>
  <c r="A9915" i="35"/>
  <c r="A9949" i="35"/>
  <c r="A9973" i="35"/>
  <c r="A9995" i="35"/>
  <c r="A9756" i="35"/>
  <c r="A9819" i="35"/>
  <c r="A9870" i="35"/>
  <c r="A9916" i="35"/>
  <c r="A9950" i="35"/>
  <c r="A9974" i="35"/>
  <c r="A9996" i="35"/>
  <c r="A9767" i="35"/>
  <c r="A9820" i="35"/>
  <c r="A9875" i="35"/>
  <c r="A9917" i="35"/>
  <c r="A9953" i="35"/>
  <c r="A9975" i="35"/>
  <c r="A9997" i="35"/>
  <c r="A9770" i="35"/>
  <c r="A9827" i="35"/>
  <c r="A9876" i="35"/>
  <c r="A9918" i="35"/>
  <c r="A9954" i="35"/>
  <c r="A9976" i="35"/>
  <c r="A9775" i="35"/>
  <c r="A9830" i="35"/>
  <c r="A9877" i="35"/>
  <c r="A9919" i="35"/>
  <c r="A9955" i="35"/>
  <c r="A9977" i="35"/>
  <c r="A9776" i="35"/>
  <c r="A9835" i="35"/>
  <c r="A9878" i="35"/>
  <c r="A9920" i="35"/>
  <c r="A9956" i="35"/>
  <c r="A9978" i="35"/>
  <c r="A10000" i="35"/>
  <c r="A9778" i="35"/>
  <c r="A9836" i="35"/>
  <c r="A9879" i="35"/>
  <c r="A9921" i="35"/>
  <c r="A9957" i="35"/>
  <c r="A9979" i="35"/>
  <c r="A9787" i="35"/>
  <c r="A9837" i="35"/>
  <c r="A9880" i="35"/>
  <c r="A9927" i="35"/>
  <c r="A9958" i="35"/>
  <c r="A9980" i="35"/>
  <c r="A9790" i="35"/>
  <c r="A9838" i="35"/>
  <c r="A9887" i="35"/>
  <c r="A9929" i="35"/>
  <c r="A9959" i="35"/>
  <c r="A9981" i="35"/>
  <c r="A9795" i="35"/>
  <c r="A9839" i="35"/>
  <c r="A9889" i="35"/>
  <c r="A9930" i="35"/>
  <c r="A9960" i="35"/>
  <c r="A9983" i="35"/>
  <c r="A9989" i="35"/>
  <c r="A9991" i="35"/>
  <c r="A9994" i="35"/>
  <c r="A9998" i="35"/>
  <c r="A9999" i="35"/>
  <c r="A4" i="35"/>
  <c r="E6" i="21" a="1"/>
  <c r="E6" i="21" s="1"/>
  <c r="E7" i="21" a="1"/>
  <c r="E7" i="21" s="1"/>
  <c r="E8" i="21" a="1"/>
  <c r="E8" i="21" s="1"/>
  <c r="F6" i="21" a="1"/>
  <c r="F6" i="21" s="1"/>
  <c r="F8" i="21" a="1"/>
  <c r="F8" i="21" s="1"/>
  <c r="G7" i="21" a="1"/>
  <c r="G7" i="21" s="1"/>
  <c r="G6" i="21" a="1"/>
  <c r="G6" i="21" s="1"/>
  <c r="G8" i="21" a="1"/>
  <c r="G8" i="21" s="1"/>
  <c r="C7" i="21" a="1"/>
  <c r="C7" i="21" s="1"/>
  <c r="C8" i="21" a="1"/>
  <c r="C8" i="21" s="1"/>
  <c r="D8" i="21" s="1"/>
  <c r="C7" i="8" a="1"/>
  <c r="C7" i="8" s="1"/>
  <c r="C9" i="8" a="1"/>
  <c r="C9" i="8" s="1"/>
  <c r="C11" i="8" a="1"/>
  <c r="C11" i="8" s="1"/>
  <c r="C15" i="8" a="1"/>
  <c r="C15" i="8" s="1"/>
  <c r="C19" i="8" a="1"/>
  <c r="C19" i="8" s="1"/>
  <c r="C23" i="8" a="1"/>
  <c r="C23" i="8" s="1"/>
  <c r="C27" i="8" a="1"/>
  <c r="C27" i="8" s="1"/>
  <c r="C31" i="8" a="1"/>
  <c r="C31" i="8" s="1"/>
  <c r="C35" i="8" a="1"/>
  <c r="C35" i="8" s="1"/>
  <c r="D6" i="8" a="1"/>
  <c r="D6" i="8" s="1"/>
  <c r="B28" i="8" a="1"/>
  <c r="B28" i="8" s="1"/>
  <c r="C88" i="6" s="1"/>
  <c r="E6" i="8" a="1"/>
  <c r="E6" i="8" s="1"/>
  <c r="B17" i="8" a="1"/>
  <c r="B17" i="8" s="1"/>
  <c r="C78" i="6" s="1"/>
  <c r="B29" i="8" a="1"/>
  <c r="B29" i="8" s="1"/>
  <c r="C89" i="6" s="1"/>
  <c r="D13" i="8" a="1"/>
  <c r="D13" i="8" s="1"/>
  <c r="D17" i="8" a="1"/>
  <c r="D17" i="8" s="1"/>
  <c r="D21" i="8" a="1"/>
  <c r="D21" i="8" s="1"/>
  <c r="D25" i="8" a="1"/>
  <c r="D25" i="8" s="1"/>
  <c r="D29" i="8" a="1"/>
  <c r="D29" i="8" s="1"/>
  <c r="D33" i="8" a="1"/>
  <c r="D33" i="8" s="1"/>
  <c r="D37" i="8" a="1"/>
  <c r="D37" i="8" s="1"/>
  <c r="B18" i="8" a="1"/>
  <c r="B18" i="8" s="1"/>
  <c r="C79" i="6" s="1"/>
  <c r="D7" i="8" a="1"/>
  <c r="D7" i="8" s="1"/>
  <c r="D9" i="8" a="1"/>
  <c r="D9" i="8" s="1"/>
  <c r="D11" i="8" a="1"/>
  <c r="D11" i="8" s="1"/>
  <c r="D15" i="8" a="1"/>
  <c r="D15" i="8" s="1"/>
  <c r="D19" i="8" a="1"/>
  <c r="D19" i="8" s="1"/>
  <c r="D23" i="8" a="1"/>
  <c r="D23" i="8" s="1"/>
  <c r="D27" i="8" a="1"/>
  <c r="D27" i="8" s="1"/>
  <c r="D31" i="8" a="1"/>
  <c r="D31" i="8" s="1"/>
  <c r="D35" i="8" a="1"/>
  <c r="D35" i="8" s="1"/>
  <c r="C6" i="8" a="1"/>
  <c r="C6" i="8" s="1"/>
  <c r="B30" i="8" a="1"/>
  <c r="B30" i="8" s="1"/>
  <c r="B7" i="8" a="1"/>
  <c r="B7" i="8" s="1"/>
  <c r="B19" i="8" a="1"/>
  <c r="B19" i="8" s="1"/>
  <c r="C80" i="6" s="1"/>
  <c r="B31" i="8" a="1"/>
  <c r="B31" i="8" s="1"/>
  <c r="C90" i="6" s="1"/>
  <c r="E13" i="8" a="1"/>
  <c r="E13" i="8" s="1"/>
  <c r="E17" i="8" a="1"/>
  <c r="E17" i="8" s="1"/>
  <c r="E23" i="8" a="1"/>
  <c r="E23" i="8" s="1"/>
  <c r="E27" i="8" a="1"/>
  <c r="E27" i="8" s="1"/>
  <c r="E31" i="8" a="1"/>
  <c r="E31" i="8" s="1"/>
  <c r="E33" i="8" a="1"/>
  <c r="E33" i="8" s="1"/>
  <c r="E37" i="8" a="1"/>
  <c r="E37" i="8" s="1"/>
  <c r="B20" i="8" a="1"/>
  <c r="B20" i="8" s="1"/>
  <c r="C81" i="6" s="1"/>
  <c r="E7" i="8" a="1"/>
  <c r="E7" i="8" s="1"/>
  <c r="E9" i="8" a="1"/>
  <c r="E9" i="8" s="1"/>
  <c r="E11" i="8" a="1"/>
  <c r="E11" i="8" s="1"/>
  <c r="E15" i="8" a="1"/>
  <c r="E15" i="8" s="1"/>
  <c r="E19" i="8" a="1"/>
  <c r="E19" i="8" s="1"/>
  <c r="E21" i="8" a="1"/>
  <c r="E21" i="8" s="1"/>
  <c r="E25" i="8" a="1"/>
  <c r="E25" i="8" s="1"/>
  <c r="E29" i="8" a="1"/>
  <c r="E29" i="8" s="1"/>
  <c r="E35" i="8" a="1"/>
  <c r="E35" i="8" s="1"/>
  <c r="B8" i="8" a="1"/>
  <c r="B8" i="8" s="1"/>
  <c r="C70" i="6" s="1"/>
  <c r="B32" i="8" a="1"/>
  <c r="B32" i="8" s="1"/>
  <c r="C91" i="6" s="1"/>
  <c r="B9" i="8" a="1"/>
  <c r="B9" i="8" s="1"/>
  <c r="C71" i="6" s="1"/>
  <c r="B21" i="8" a="1"/>
  <c r="B21" i="8" s="1"/>
  <c r="C82" i="6" s="1"/>
  <c r="B33" i="8" a="1"/>
  <c r="B33" i="8" s="1"/>
  <c r="C92" i="6" s="1"/>
  <c r="C14" i="8" a="1"/>
  <c r="C14" i="8" s="1"/>
  <c r="C18" i="8" a="1"/>
  <c r="C18" i="8" s="1"/>
  <c r="C22" i="8" a="1"/>
  <c r="C22" i="8" s="1"/>
  <c r="C26" i="8" a="1"/>
  <c r="C26" i="8" s="1"/>
  <c r="C30" i="8" a="1"/>
  <c r="C30" i="8" s="1"/>
  <c r="C34" i="8" a="1"/>
  <c r="C34" i="8" s="1"/>
  <c r="C38" i="8" a="1"/>
  <c r="C38" i="8" s="1"/>
  <c r="B34" i="8" a="1"/>
  <c r="B34" i="8" s="1"/>
  <c r="C8" i="8" a="1"/>
  <c r="C8" i="8" s="1"/>
  <c r="C10" i="8" a="1"/>
  <c r="C10" i="8" s="1"/>
  <c r="C12" i="8" a="1"/>
  <c r="C12" i="8" s="1"/>
  <c r="C16" i="8" a="1"/>
  <c r="C16" i="8" s="1"/>
  <c r="C20" i="8" a="1"/>
  <c r="C20" i="8" s="1"/>
  <c r="C24" i="8" a="1"/>
  <c r="C24" i="8" s="1"/>
  <c r="C28" i="8" a="1"/>
  <c r="C28" i="8" s="1"/>
  <c r="C32" i="8" a="1"/>
  <c r="C32" i="8" s="1"/>
  <c r="C36" i="8" a="1"/>
  <c r="C36" i="8" s="1"/>
  <c r="B10" i="8" a="1"/>
  <c r="B10" i="8" s="1"/>
  <c r="C72" i="6" s="1"/>
  <c r="B22" i="8" a="1"/>
  <c r="B22" i="8" s="1"/>
  <c r="C83" i="6" s="1"/>
  <c r="B11" i="8" a="1"/>
  <c r="B11" i="8" s="1"/>
  <c r="C73" i="6" s="1"/>
  <c r="B23" i="8" a="1"/>
  <c r="B23" i="8" s="1"/>
  <c r="C84" i="6" s="1"/>
  <c r="B35" i="8" a="1"/>
  <c r="B35" i="8" s="1"/>
  <c r="C93" i="6" s="1"/>
  <c r="D16" i="8" a="1"/>
  <c r="D16" i="8" s="1"/>
  <c r="D20" i="8" a="1"/>
  <c r="D20" i="8" s="1"/>
  <c r="D24" i="8" a="1"/>
  <c r="D24" i="8" s="1"/>
  <c r="D28" i="8" a="1"/>
  <c r="D28" i="8" s="1"/>
  <c r="D32" i="8" a="1"/>
  <c r="D32" i="8" s="1"/>
  <c r="D34" i="8" a="1"/>
  <c r="D34" i="8" s="1"/>
  <c r="B12" i="8" a="1"/>
  <c r="B12" i="8" s="1"/>
  <c r="C74" i="6" s="1"/>
  <c r="B36" i="8" a="1"/>
  <c r="B36" i="8" s="1"/>
  <c r="C94" i="6" s="1"/>
  <c r="D8" i="8" a="1"/>
  <c r="D8" i="8" s="1"/>
  <c r="D10" i="8" a="1"/>
  <c r="D10" i="8" s="1"/>
  <c r="D12" i="8" a="1"/>
  <c r="D12" i="8" s="1"/>
  <c r="D14" i="8" a="1"/>
  <c r="D14" i="8" s="1"/>
  <c r="D18" i="8" a="1"/>
  <c r="D18" i="8" s="1"/>
  <c r="D22" i="8" a="1"/>
  <c r="D22" i="8" s="1"/>
  <c r="D26" i="8" a="1"/>
  <c r="D26" i="8" s="1"/>
  <c r="D30" i="8" a="1"/>
  <c r="D30" i="8" s="1"/>
  <c r="D36" i="8" a="1"/>
  <c r="D36" i="8" s="1"/>
  <c r="D38" i="8" a="1"/>
  <c r="D38" i="8" s="1"/>
  <c r="B24" i="8" a="1"/>
  <c r="B24" i="8" s="1"/>
  <c r="C85" i="6" s="1"/>
  <c r="B13" i="8" a="1"/>
  <c r="B13" i="8" s="1"/>
  <c r="C75" i="6" s="1"/>
  <c r="B25" i="8" a="1"/>
  <c r="B25" i="8" s="1"/>
  <c r="B37" i="8" a="1"/>
  <c r="B37" i="8" s="1"/>
  <c r="C95" i="6" s="1"/>
  <c r="E14" i="8" a="1"/>
  <c r="E14" i="8" s="1"/>
  <c r="E20" i="8" a="1"/>
  <c r="E20" i="8" s="1"/>
  <c r="E24" i="8" a="1"/>
  <c r="E24" i="8" s="1"/>
  <c r="E28" i="8" a="1"/>
  <c r="E28" i="8" s="1"/>
  <c r="E32" i="8" a="1"/>
  <c r="E32" i="8" s="1"/>
  <c r="E36" i="8" a="1"/>
  <c r="E36" i="8" s="1"/>
  <c r="B14" i="8" a="1"/>
  <c r="B14" i="8" s="1"/>
  <c r="C76" i="6" s="1"/>
  <c r="B26" i="8" a="1"/>
  <c r="B26" i="8" s="1"/>
  <c r="C86" i="6" s="1"/>
  <c r="E8" i="8" a="1"/>
  <c r="E8" i="8" s="1"/>
  <c r="E10" i="8" a="1"/>
  <c r="E10" i="8" s="1"/>
  <c r="E12" i="8" a="1"/>
  <c r="E12" i="8" s="1"/>
  <c r="E16" i="8" a="1"/>
  <c r="E16" i="8" s="1"/>
  <c r="E18" i="8" a="1"/>
  <c r="E18" i="8" s="1"/>
  <c r="E22" i="8" a="1"/>
  <c r="E22" i="8" s="1"/>
  <c r="E26" i="8" a="1"/>
  <c r="E26" i="8" s="1"/>
  <c r="E30" i="8" a="1"/>
  <c r="E30" i="8" s="1"/>
  <c r="E34" i="8" a="1"/>
  <c r="E34" i="8" s="1"/>
  <c r="E38" i="8" a="1"/>
  <c r="E38" i="8" s="1"/>
  <c r="B38" i="8" a="1"/>
  <c r="B38" i="8" s="1"/>
  <c r="C96" i="6" s="1"/>
  <c r="B15" i="8" a="1"/>
  <c r="B15" i="8" s="1"/>
  <c r="B27" i="8" a="1"/>
  <c r="B27" i="8" s="1"/>
  <c r="C87" i="6" s="1"/>
  <c r="B6" i="8" a="1"/>
  <c r="B6" i="8" s="1"/>
  <c r="C69" i="6" s="1"/>
  <c r="C13" i="8" a="1"/>
  <c r="C13" i="8" s="1"/>
  <c r="C17" i="8" a="1"/>
  <c r="C17" i="8" s="1"/>
  <c r="C21" i="8" a="1"/>
  <c r="C21" i="8" s="1"/>
  <c r="C25" i="8" a="1"/>
  <c r="C25" i="8" s="1"/>
  <c r="C29" i="8" a="1"/>
  <c r="C29" i="8" s="1"/>
  <c r="C33" i="8" a="1"/>
  <c r="C33" i="8" s="1"/>
  <c r="C37" i="8" a="1"/>
  <c r="C37" i="8" s="1"/>
  <c r="B16" i="8" a="1"/>
  <c r="B16" i="8" s="1"/>
  <c r="C77" i="6" s="1"/>
  <c r="AAC34" i="33"/>
  <c r="ZX34" i="33"/>
  <c r="ZS34" i="33"/>
  <c r="ZN34" i="33"/>
  <c r="ZI34" i="33"/>
  <c r="ZD34" i="33"/>
  <c r="YY34" i="33"/>
  <c r="YT34" i="33"/>
  <c r="YO34" i="33"/>
  <c r="YJ34" i="33"/>
  <c r="YE34" i="33"/>
  <c r="XZ34" i="33"/>
  <c r="XU34" i="33"/>
  <c r="XP34" i="33"/>
  <c r="XK34" i="33"/>
  <c r="XF34" i="33"/>
  <c r="XA34" i="33"/>
  <c r="WV34" i="33"/>
  <c r="WQ34" i="33"/>
  <c r="WL34" i="33"/>
  <c r="WG34" i="33"/>
  <c r="WB34" i="33"/>
  <c r="VW34" i="33"/>
  <c r="VR34" i="33"/>
  <c r="VM34" i="33"/>
  <c r="VH34" i="33"/>
  <c r="VC34" i="33"/>
  <c r="UX34" i="33"/>
  <c r="US34" i="33"/>
  <c r="UN34" i="33"/>
  <c r="UI34" i="33"/>
  <c r="UD34" i="33"/>
  <c r="TY34" i="33"/>
  <c r="TT34" i="33"/>
  <c r="TO34" i="33"/>
  <c r="TJ34" i="33"/>
  <c r="TE34" i="33"/>
  <c r="SZ34" i="33"/>
  <c r="SU34" i="33"/>
  <c r="SP34" i="33"/>
  <c r="SK34" i="33"/>
  <c r="SF34" i="33"/>
  <c r="SA34" i="33"/>
  <c r="RV34" i="33"/>
  <c r="RQ34" i="33"/>
  <c r="RL34" i="33"/>
  <c r="RG34" i="33"/>
  <c r="RB34" i="33"/>
  <c r="QW34" i="33"/>
  <c r="QR34" i="33"/>
  <c r="QM34" i="33"/>
  <c r="QH34" i="33"/>
  <c r="QC34" i="33"/>
  <c r="PX34" i="33"/>
  <c r="PS34" i="33"/>
  <c r="PN34" i="33"/>
  <c r="PI34" i="33"/>
  <c r="PD34" i="33"/>
  <c r="OY34" i="33"/>
  <c r="OT34" i="33"/>
  <c r="OO34" i="33"/>
  <c r="OJ34" i="33"/>
  <c r="OE34" i="33"/>
  <c r="NZ34" i="33"/>
  <c r="NU34" i="33"/>
  <c r="NP34" i="33"/>
  <c r="NK34" i="33"/>
  <c r="NF34" i="33"/>
  <c r="NA34" i="33"/>
  <c r="MV34" i="33"/>
  <c r="MQ34" i="33"/>
  <c r="ML34" i="33"/>
  <c r="MG34" i="33"/>
  <c r="MB34" i="33"/>
  <c r="LW34" i="33"/>
  <c r="LR34" i="33"/>
  <c r="LM34" i="33"/>
  <c r="LH34" i="33"/>
  <c r="LC34" i="33"/>
  <c r="KX34" i="33"/>
  <c r="KS34" i="33"/>
  <c r="KN34" i="33"/>
  <c r="KI34" i="33"/>
  <c r="KD34" i="33"/>
  <c r="JY34" i="33"/>
  <c r="JT34" i="33"/>
  <c r="JO34" i="33"/>
  <c r="JJ34" i="33"/>
  <c r="JE34" i="33"/>
  <c r="IZ34" i="33"/>
  <c r="IU34" i="33"/>
  <c r="IP34" i="33"/>
  <c r="IK34" i="33"/>
  <c r="IF34" i="33"/>
  <c r="IA34" i="33"/>
  <c r="HV34" i="33"/>
  <c r="HQ34" i="33"/>
  <c r="HL34" i="33"/>
  <c r="HG34" i="33"/>
  <c r="HB34" i="33"/>
  <c r="GW34" i="33"/>
  <c r="GR34" i="33"/>
  <c r="GM34" i="33"/>
  <c r="GH34" i="33"/>
  <c r="GC34" i="33"/>
  <c r="FX34" i="33"/>
  <c r="FS34" i="33"/>
  <c r="FN34" i="33"/>
  <c r="FI34" i="33"/>
  <c r="FD34" i="33"/>
  <c r="EY34" i="33"/>
  <c r="ET34" i="33"/>
  <c r="EO34" i="33"/>
  <c r="EJ34" i="33"/>
  <c r="EE34" i="33"/>
  <c r="DZ34" i="33"/>
  <c r="DU34" i="33"/>
  <c r="DP34" i="33"/>
  <c r="DK34" i="33"/>
  <c r="DF34" i="33"/>
  <c r="DA34" i="33"/>
  <c r="CV34" i="33"/>
  <c r="CQ34" i="33"/>
  <c r="CL34" i="33"/>
  <c r="CG34" i="33"/>
  <c r="CB34" i="33"/>
  <c r="BW34" i="33"/>
  <c r="BR34" i="33"/>
  <c r="BM34" i="33"/>
  <c r="BH34" i="33"/>
  <c r="BC34" i="33"/>
  <c r="AAC33" i="33"/>
  <c r="ZX33" i="33"/>
  <c r="ZS33" i="33"/>
  <c r="ZN33" i="33"/>
  <c r="ZI33" i="33"/>
  <c r="ZD33" i="33"/>
  <c r="YY33" i="33"/>
  <c r="YT33" i="33"/>
  <c r="YO33" i="33"/>
  <c r="YJ33" i="33"/>
  <c r="YE33" i="33"/>
  <c r="XZ33" i="33"/>
  <c r="XU33" i="33"/>
  <c r="XP33" i="33"/>
  <c r="XK33" i="33"/>
  <c r="XF33" i="33"/>
  <c r="XA33" i="33"/>
  <c r="WV33" i="33"/>
  <c r="WQ33" i="33"/>
  <c r="WL33" i="33"/>
  <c r="WG33" i="33"/>
  <c r="WB33" i="33"/>
  <c r="VW33" i="33"/>
  <c r="VR33" i="33"/>
  <c r="VM33" i="33"/>
  <c r="VH33" i="33"/>
  <c r="VC33" i="33"/>
  <c r="UX33" i="33"/>
  <c r="US33" i="33"/>
  <c r="UN33" i="33"/>
  <c r="UI33" i="33"/>
  <c r="UD33" i="33"/>
  <c r="TY33" i="33"/>
  <c r="TT33" i="33"/>
  <c r="TO33" i="33"/>
  <c r="TJ33" i="33"/>
  <c r="TE33" i="33"/>
  <c r="SZ33" i="33"/>
  <c r="SU33" i="33"/>
  <c r="SP33" i="33"/>
  <c r="SK33" i="33"/>
  <c r="SF33" i="33"/>
  <c r="SA33" i="33"/>
  <c r="RV33" i="33"/>
  <c r="RQ33" i="33"/>
  <c r="RL33" i="33"/>
  <c r="RG33" i="33"/>
  <c r="RB33" i="33"/>
  <c r="QW33" i="33"/>
  <c r="QR33" i="33"/>
  <c r="QM33" i="33"/>
  <c r="QH33" i="33"/>
  <c r="QC33" i="33"/>
  <c r="PX33" i="33"/>
  <c r="PS33" i="33"/>
  <c r="PN33" i="33"/>
  <c r="PI33" i="33"/>
  <c r="PD33" i="33"/>
  <c r="OY33" i="33"/>
  <c r="OT33" i="33"/>
  <c r="OO33" i="33"/>
  <c r="OJ33" i="33"/>
  <c r="OE33" i="33"/>
  <c r="NZ33" i="33"/>
  <c r="NU33" i="33"/>
  <c r="NP33" i="33"/>
  <c r="NK33" i="33"/>
  <c r="NF33" i="33"/>
  <c r="NA33" i="33"/>
  <c r="MV33" i="33"/>
  <c r="MQ33" i="33"/>
  <c r="ML33" i="33"/>
  <c r="MG33" i="33"/>
  <c r="MB33" i="33"/>
  <c r="LW33" i="33"/>
  <c r="LR33" i="33"/>
  <c r="LM33" i="33"/>
  <c r="LH33" i="33"/>
  <c r="LC33" i="33"/>
  <c r="KX33" i="33"/>
  <c r="KS33" i="33"/>
  <c r="KN33" i="33"/>
  <c r="KI33" i="33"/>
  <c r="KD33" i="33"/>
  <c r="JY33" i="33"/>
  <c r="JT33" i="33"/>
  <c r="JO33" i="33"/>
  <c r="JJ33" i="33"/>
  <c r="JE33" i="33"/>
  <c r="IZ33" i="33"/>
  <c r="IU33" i="33"/>
  <c r="IP33" i="33"/>
  <c r="IK33" i="33"/>
  <c r="IF33" i="33"/>
  <c r="IA33" i="33"/>
  <c r="HV33" i="33"/>
  <c r="HQ33" i="33"/>
  <c r="HL33" i="33"/>
  <c r="HG33" i="33"/>
  <c r="HB33" i="33"/>
  <c r="GW33" i="33"/>
  <c r="GR33" i="33"/>
  <c r="GM33" i="33"/>
  <c r="GH33" i="33"/>
  <c r="GC33" i="33"/>
  <c r="FX33" i="33"/>
  <c r="FS33" i="33"/>
  <c r="FN33" i="33"/>
  <c r="FI33" i="33"/>
  <c r="FD33" i="33"/>
  <c r="EY33" i="33"/>
  <c r="ET33" i="33"/>
  <c r="EO33" i="33"/>
  <c r="EJ33" i="33"/>
  <c r="EE33" i="33"/>
  <c r="DZ33" i="33"/>
  <c r="DU33" i="33"/>
  <c r="DP33" i="33"/>
  <c r="DK33" i="33"/>
  <c r="DF33" i="33"/>
  <c r="DA33" i="33"/>
  <c r="CV33" i="33"/>
  <c r="CQ33" i="33"/>
  <c r="CL33" i="33"/>
  <c r="CG33" i="33"/>
  <c r="CB33" i="33"/>
  <c r="BW33" i="33"/>
  <c r="BR33" i="33"/>
  <c r="BM33" i="33"/>
  <c r="BH33" i="33"/>
  <c r="BC33" i="33"/>
  <c r="AAC32" i="33"/>
  <c r="ZX32" i="33"/>
  <c r="ZS32" i="33"/>
  <c r="ZN32" i="33"/>
  <c r="ZI32" i="33"/>
  <c r="ZD32" i="33"/>
  <c r="YY32" i="33"/>
  <c r="YT32" i="33"/>
  <c r="YO32" i="33"/>
  <c r="YJ32" i="33"/>
  <c r="YE32" i="33"/>
  <c r="XZ32" i="33"/>
  <c r="XU32" i="33"/>
  <c r="XP32" i="33"/>
  <c r="XK32" i="33"/>
  <c r="XF32" i="33"/>
  <c r="XA32" i="33"/>
  <c r="WV32" i="33"/>
  <c r="WQ32" i="33"/>
  <c r="WL32" i="33"/>
  <c r="WG32" i="33"/>
  <c r="WB32" i="33"/>
  <c r="VW32" i="33"/>
  <c r="VR32" i="33"/>
  <c r="VM32" i="33"/>
  <c r="VH32" i="33"/>
  <c r="VC32" i="33"/>
  <c r="UX32" i="33"/>
  <c r="US32" i="33"/>
  <c r="UN32" i="33"/>
  <c r="UI32" i="33"/>
  <c r="UD32" i="33"/>
  <c r="TY32" i="33"/>
  <c r="TT32" i="33"/>
  <c r="TO32" i="33"/>
  <c r="TJ32" i="33"/>
  <c r="TE32" i="33"/>
  <c r="SZ32" i="33"/>
  <c r="SU32" i="33"/>
  <c r="SP32" i="33"/>
  <c r="SK32" i="33"/>
  <c r="SF32" i="33"/>
  <c r="SA32" i="33"/>
  <c r="RV32" i="33"/>
  <c r="RQ32" i="33"/>
  <c r="RL32" i="33"/>
  <c r="RG32" i="33"/>
  <c r="RB32" i="33"/>
  <c r="QW32" i="33"/>
  <c r="QR32" i="33"/>
  <c r="QM32" i="33"/>
  <c r="QH32" i="33"/>
  <c r="QC32" i="33"/>
  <c r="PX32" i="33"/>
  <c r="PS32" i="33"/>
  <c r="PN32" i="33"/>
  <c r="PI32" i="33"/>
  <c r="PD32" i="33"/>
  <c r="OY32" i="33"/>
  <c r="OT32" i="33"/>
  <c r="OO32" i="33"/>
  <c r="OJ32" i="33"/>
  <c r="OE32" i="33"/>
  <c r="NZ32" i="33"/>
  <c r="NU32" i="33"/>
  <c r="NP32" i="33"/>
  <c r="NK32" i="33"/>
  <c r="NF32" i="33"/>
  <c r="NA32" i="33"/>
  <c r="MV32" i="33"/>
  <c r="MQ32" i="33"/>
  <c r="ML32" i="33"/>
  <c r="MG32" i="33"/>
  <c r="MB32" i="33"/>
  <c r="LW32" i="33"/>
  <c r="LR32" i="33"/>
  <c r="LM32" i="33"/>
  <c r="LH32" i="33"/>
  <c r="LC32" i="33"/>
  <c r="KX32" i="33"/>
  <c r="KS32" i="33"/>
  <c r="KN32" i="33"/>
  <c r="KI32" i="33"/>
  <c r="KD32" i="33"/>
  <c r="JY32" i="33"/>
  <c r="JT32" i="33"/>
  <c r="JO32" i="33"/>
  <c r="JJ32" i="33"/>
  <c r="JE32" i="33"/>
  <c r="IZ32" i="33"/>
  <c r="IU32" i="33"/>
  <c r="IP32" i="33"/>
  <c r="IK32" i="33"/>
  <c r="IF32" i="33"/>
  <c r="IA32" i="33"/>
  <c r="HV32" i="33"/>
  <c r="HQ32" i="33"/>
  <c r="HL32" i="33"/>
  <c r="HG32" i="33"/>
  <c r="HB32" i="33"/>
  <c r="GW32" i="33"/>
  <c r="GR32" i="33"/>
  <c r="GM32" i="33"/>
  <c r="GH32" i="33"/>
  <c r="GC32" i="33"/>
  <c r="FX32" i="33"/>
  <c r="FS32" i="33"/>
  <c r="FN32" i="33"/>
  <c r="FI32" i="33"/>
  <c r="FD32" i="33"/>
  <c r="EY32" i="33"/>
  <c r="ET32" i="33"/>
  <c r="EO32" i="33"/>
  <c r="EJ32" i="33"/>
  <c r="EE32" i="33"/>
  <c r="DZ32" i="33"/>
  <c r="DU32" i="33"/>
  <c r="DP32" i="33"/>
  <c r="DK32" i="33"/>
  <c r="DF32" i="33"/>
  <c r="DA32" i="33"/>
  <c r="CV32" i="33"/>
  <c r="CQ32" i="33"/>
  <c r="CL32" i="33"/>
  <c r="CG32" i="33"/>
  <c r="CB32" i="33"/>
  <c r="BW32" i="33"/>
  <c r="BR32" i="33"/>
  <c r="BM32" i="33"/>
  <c r="BH32" i="33"/>
  <c r="BC32" i="33"/>
  <c r="AAC31" i="33"/>
  <c r="ZX31" i="33"/>
  <c r="ZS31" i="33"/>
  <c r="ZN31" i="33"/>
  <c r="ZI31" i="33"/>
  <c r="ZD31" i="33"/>
  <c r="YY31" i="33"/>
  <c r="YT31" i="33"/>
  <c r="YO31" i="33"/>
  <c r="YJ31" i="33"/>
  <c r="YE31" i="33"/>
  <c r="XZ31" i="33"/>
  <c r="XU31" i="33"/>
  <c r="XP31" i="33"/>
  <c r="XK31" i="33"/>
  <c r="XF31" i="33"/>
  <c r="XA31" i="33"/>
  <c r="WV31" i="33"/>
  <c r="WQ31" i="33"/>
  <c r="WL31" i="33"/>
  <c r="WG31" i="33"/>
  <c r="WB31" i="33"/>
  <c r="VW31" i="33"/>
  <c r="VR31" i="33"/>
  <c r="VM31" i="33"/>
  <c r="VH31" i="33"/>
  <c r="VC31" i="33"/>
  <c r="UX31" i="33"/>
  <c r="US31" i="33"/>
  <c r="UN31" i="33"/>
  <c r="UI31" i="33"/>
  <c r="UD31" i="33"/>
  <c r="TY31" i="33"/>
  <c r="TT31" i="33"/>
  <c r="TO31" i="33"/>
  <c r="TJ31" i="33"/>
  <c r="TE31" i="33"/>
  <c r="SZ31" i="33"/>
  <c r="SU31" i="33"/>
  <c r="SP31" i="33"/>
  <c r="SK31" i="33"/>
  <c r="SF31" i="33"/>
  <c r="SA31" i="33"/>
  <c r="RV31" i="33"/>
  <c r="RQ31" i="33"/>
  <c r="RL31" i="33"/>
  <c r="RG31" i="33"/>
  <c r="RB31" i="33"/>
  <c r="QW31" i="33"/>
  <c r="QR31" i="33"/>
  <c r="QM31" i="33"/>
  <c r="QH31" i="33"/>
  <c r="QC31" i="33"/>
  <c r="PX31" i="33"/>
  <c r="PS31" i="33"/>
  <c r="PN31" i="33"/>
  <c r="PI31" i="33"/>
  <c r="PD31" i="33"/>
  <c r="OY31" i="33"/>
  <c r="OT31" i="33"/>
  <c r="OO31" i="33"/>
  <c r="OJ31" i="33"/>
  <c r="OE31" i="33"/>
  <c r="NZ31" i="33"/>
  <c r="NU31" i="33"/>
  <c r="NP31" i="33"/>
  <c r="NK31" i="33"/>
  <c r="NF31" i="33"/>
  <c r="NA31" i="33"/>
  <c r="MV31" i="33"/>
  <c r="MQ31" i="33"/>
  <c r="ML31" i="33"/>
  <c r="MG31" i="33"/>
  <c r="MB31" i="33"/>
  <c r="LW31" i="33"/>
  <c r="LR31" i="33"/>
  <c r="LM31" i="33"/>
  <c r="LH31" i="33"/>
  <c r="LC31" i="33"/>
  <c r="KX31" i="33"/>
  <c r="KS31" i="33"/>
  <c r="KN31" i="33"/>
  <c r="KI31" i="33"/>
  <c r="KD31" i="33"/>
  <c r="JY31" i="33"/>
  <c r="JT31" i="33"/>
  <c r="JO31" i="33"/>
  <c r="JJ31" i="33"/>
  <c r="JE31" i="33"/>
  <c r="IZ31" i="33"/>
  <c r="IU31" i="33"/>
  <c r="IP31" i="33"/>
  <c r="IK31" i="33"/>
  <c r="IF31" i="33"/>
  <c r="IA31" i="33"/>
  <c r="HV31" i="33"/>
  <c r="HQ31" i="33"/>
  <c r="HL31" i="33"/>
  <c r="HG31" i="33"/>
  <c r="HB31" i="33"/>
  <c r="GW31" i="33"/>
  <c r="GR31" i="33"/>
  <c r="GM31" i="33"/>
  <c r="GH31" i="33"/>
  <c r="GC31" i="33"/>
  <c r="FX31" i="33"/>
  <c r="FS31" i="33"/>
  <c r="FN31" i="33"/>
  <c r="FI31" i="33"/>
  <c r="FD31" i="33"/>
  <c r="EY31" i="33"/>
  <c r="ET31" i="33"/>
  <c r="EO31" i="33"/>
  <c r="EJ31" i="33"/>
  <c r="EE31" i="33"/>
  <c r="DZ31" i="33"/>
  <c r="DU31" i="33"/>
  <c r="DP31" i="33"/>
  <c r="DK31" i="33"/>
  <c r="DF31" i="33"/>
  <c r="DA31" i="33"/>
  <c r="CV31" i="33"/>
  <c r="CQ31" i="33"/>
  <c r="CL31" i="33"/>
  <c r="CG31" i="33"/>
  <c r="CB31" i="33"/>
  <c r="BW31" i="33"/>
  <c r="BR31" i="33"/>
  <c r="BM31" i="33"/>
  <c r="BH31" i="33"/>
  <c r="BC31" i="33"/>
  <c r="AAC30" i="33"/>
  <c r="ZX30" i="33"/>
  <c r="ZS30" i="33"/>
  <c r="ZN30" i="33"/>
  <c r="ZI30" i="33"/>
  <c r="ZD30" i="33"/>
  <c r="YY30" i="33"/>
  <c r="YT30" i="33"/>
  <c r="YO30" i="33"/>
  <c r="YJ30" i="33"/>
  <c r="YE30" i="33"/>
  <c r="XZ30" i="33"/>
  <c r="XU30" i="33"/>
  <c r="XP30" i="33"/>
  <c r="XK30" i="33"/>
  <c r="XF30" i="33"/>
  <c r="XA30" i="33"/>
  <c r="WV30" i="33"/>
  <c r="WQ30" i="33"/>
  <c r="WL30" i="33"/>
  <c r="WG30" i="33"/>
  <c r="WB30" i="33"/>
  <c r="VW30" i="33"/>
  <c r="VR30" i="33"/>
  <c r="VM30" i="33"/>
  <c r="VH30" i="33"/>
  <c r="VC30" i="33"/>
  <c r="UX30" i="33"/>
  <c r="US30" i="33"/>
  <c r="UN30" i="33"/>
  <c r="UI30" i="33"/>
  <c r="UD30" i="33"/>
  <c r="TY30" i="33"/>
  <c r="TT30" i="33"/>
  <c r="TO30" i="33"/>
  <c r="TJ30" i="33"/>
  <c r="TE30" i="33"/>
  <c r="SZ30" i="33"/>
  <c r="SU30" i="33"/>
  <c r="SP30" i="33"/>
  <c r="SK30" i="33"/>
  <c r="SF30" i="33"/>
  <c r="SA30" i="33"/>
  <c r="RV30" i="33"/>
  <c r="RQ30" i="33"/>
  <c r="RL30" i="33"/>
  <c r="RG30" i="33"/>
  <c r="RB30" i="33"/>
  <c r="QW30" i="33"/>
  <c r="QR30" i="33"/>
  <c r="QM30" i="33"/>
  <c r="QH30" i="33"/>
  <c r="QC30" i="33"/>
  <c r="PX30" i="33"/>
  <c r="PS30" i="33"/>
  <c r="PN30" i="33"/>
  <c r="PI30" i="33"/>
  <c r="PD30" i="33"/>
  <c r="OY30" i="33"/>
  <c r="OT30" i="33"/>
  <c r="OO30" i="33"/>
  <c r="OJ30" i="33"/>
  <c r="OE30" i="33"/>
  <c r="NZ30" i="33"/>
  <c r="NU30" i="33"/>
  <c r="NP30" i="33"/>
  <c r="NK30" i="33"/>
  <c r="NF30" i="33"/>
  <c r="NA30" i="33"/>
  <c r="MV30" i="33"/>
  <c r="MQ30" i="33"/>
  <c r="ML30" i="33"/>
  <c r="MG30" i="33"/>
  <c r="MB30" i="33"/>
  <c r="LW30" i="33"/>
  <c r="LR30" i="33"/>
  <c r="LM30" i="33"/>
  <c r="LH30" i="33"/>
  <c r="LC30" i="33"/>
  <c r="KX30" i="33"/>
  <c r="KS30" i="33"/>
  <c r="KN30" i="33"/>
  <c r="KI30" i="33"/>
  <c r="KD30" i="33"/>
  <c r="JY30" i="33"/>
  <c r="JT30" i="33"/>
  <c r="JO30" i="33"/>
  <c r="JJ30" i="33"/>
  <c r="JE30" i="33"/>
  <c r="IZ30" i="33"/>
  <c r="IU30" i="33"/>
  <c r="IP30" i="33"/>
  <c r="IK30" i="33"/>
  <c r="IF30" i="33"/>
  <c r="IA30" i="33"/>
  <c r="HV30" i="33"/>
  <c r="HQ30" i="33"/>
  <c r="HL30" i="33"/>
  <c r="HG30" i="33"/>
  <c r="HB30" i="33"/>
  <c r="GW30" i="33"/>
  <c r="GR30" i="33"/>
  <c r="GM30" i="33"/>
  <c r="GH30" i="33"/>
  <c r="GC30" i="33"/>
  <c r="FX30" i="33"/>
  <c r="FS30" i="33"/>
  <c r="FN30" i="33"/>
  <c r="FI30" i="33"/>
  <c r="FD30" i="33"/>
  <c r="EY30" i="33"/>
  <c r="ET30" i="33"/>
  <c r="EO30" i="33"/>
  <c r="EJ30" i="33"/>
  <c r="EE30" i="33"/>
  <c r="DZ30" i="33"/>
  <c r="DU30" i="33"/>
  <c r="DP30" i="33"/>
  <c r="DK30" i="33"/>
  <c r="DF30" i="33"/>
  <c r="DA30" i="33"/>
  <c r="CV30" i="33"/>
  <c r="CQ30" i="33"/>
  <c r="CL30" i="33"/>
  <c r="CG30" i="33"/>
  <c r="CB30" i="33"/>
  <c r="BW30" i="33"/>
  <c r="BR30" i="33"/>
  <c r="BM30" i="33"/>
  <c r="BH30" i="33"/>
  <c r="BC30" i="33"/>
  <c r="AAC28" i="33"/>
  <c r="ZX28" i="33"/>
  <c r="ZS28" i="33"/>
  <c r="ZN28" i="33"/>
  <c r="ZI28" i="33"/>
  <c r="ZD28" i="33"/>
  <c r="YY28" i="33"/>
  <c r="YT28" i="33"/>
  <c r="YO28" i="33"/>
  <c r="YJ28" i="33"/>
  <c r="YE28" i="33"/>
  <c r="XZ28" i="33"/>
  <c r="XU28" i="33"/>
  <c r="XP28" i="33"/>
  <c r="XK28" i="33"/>
  <c r="XF28" i="33"/>
  <c r="XA28" i="33"/>
  <c r="WV28" i="33"/>
  <c r="WQ28" i="33"/>
  <c r="WL28" i="33"/>
  <c r="WG28" i="33"/>
  <c r="WB28" i="33"/>
  <c r="VW28" i="33"/>
  <c r="VR28" i="33"/>
  <c r="VM28" i="33"/>
  <c r="VH28" i="33"/>
  <c r="VC28" i="33"/>
  <c r="UX28" i="33"/>
  <c r="US28" i="33"/>
  <c r="UN28" i="33"/>
  <c r="UI28" i="33"/>
  <c r="UD28" i="33"/>
  <c r="TY28" i="33"/>
  <c r="TT28" i="33"/>
  <c r="TO28" i="33"/>
  <c r="TJ28" i="33"/>
  <c r="TE28" i="33"/>
  <c r="SZ28" i="33"/>
  <c r="SU28" i="33"/>
  <c r="SP28" i="33"/>
  <c r="SK28" i="33"/>
  <c r="SF28" i="33"/>
  <c r="SA28" i="33"/>
  <c r="RV28" i="33"/>
  <c r="RQ28" i="33"/>
  <c r="RL28" i="33"/>
  <c r="RG28" i="33"/>
  <c r="RB28" i="33"/>
  <c r="QW28" i="33"/>
  <c r="QR28" i="33"/>
  <c r="QM28" i="33"/>
  <c r="QH28" i="33"/>
  <c r="QC28" i="33"/>
  <c r="PX28" i="33"/>
  <c r="PS28" i="33"/>
  <c r="PN28" i="33"/>
  <c r="PI28" i="33"/>
  <c r="PD28" i="33"/>
  <c r="OY28" i="33"/>
  <c r="OT28" i="33"/>
  <c r="OO28" i="33"/>
  <c r="OJ28" i="33"/>
  <c r="OE28" i="33"/>
  <c r="NZ28" i="33"/>
  <c r="NU28" i="33"/>
  <c r="NP28" i="33"/>
  <c r="NK28" i="33"/>
  <c r="NF28" i="33"/>
  <c r="NA28" i="33"/>
  <c r="MV28" i="33"/>
  <c r="MQ28" i="33"/>
  <c r="ML28" i="33"/>
  <c r="MG28" i="33"/>
  <c r="MB28" i="33"/>
  <c r="LW28" i="33"/>
  <c r="LR28" i="33"/>
  <c r="LM28" i="33"/>
  <c r="LH28" i="33"/>
  <c r="LC28" i="33"/>
  <c r="KX28" i="33"/>
  <c r="KS28" i="33"/>
  <c r="KN28" i="33"/>
  <c r="KI28" i="33"/>
  <c r="KD28" i="33"/>
  <c r="JY28" i="33"/>
  <c r="JT28" i="33"/>
  <c r="JO28" i="33"/>
  <c r="JJ28" i="33"/>
  <c r="JE28" i="33"/>
  <c r="IZ28" i="33"/>
  <c r="IU28" i="33"/>
  <c r="IP28" i="33"/>
  <c r="IK28" i="33"/>
  <c r="IF28" i="33"/>
  <c r="IA28" i="33"/>
  <c r="HV28" i="33"/>
  <c r="HQ28" i="33"/>
  <c r="HL28" i="33"/>
  <c r="HG28" i="33"/>
  <c r="HB28" i="33"/>
  <c r="GW28" i="33"/>
  <c r="GR28" i="33"/>
  <c r="GM28" i="33"/>
  <c r="GH28" i="33"/>
  <c r="GC28" i="33"/>
  <c r="FX28" i="33"/>
  <c r="FS28" i="33"/>
  <c r="FN28" i="33"/>
  <c r="FI28" i="33"/>
  <c r="FD28" i="33"/>
  <c r="EY28" i="33"/>
  <c r="ET28" i="33"/>
  <c r="EO28" i="33"/>
  <c r="EJ28" i="33"/>
  <c r="EE28" i="33"/>
  <c r="DZ28" i="33"/>
  <c r="DU28" i="33"/>
  <c r="DP28" i="33"/>
  <c r="DK28" i="33"/>
  <c r="DF28" i="33"/>
  <c r="DA28" i="33"/>
  <c r="CV28" i="33"/>
  <c r="CQ28" i="33"/>
  <c r="CL28" i="33"/>
  <c r="CG28" i="33"/>
  <c r="CB28" i="33"/>
  <c r="BW28" i="33"/>
  <c r="BR28" i="33"/>
  <c r="BM28" i="33"/>
  <c r="BH28" i="33"/>
  <c r="BC28" i="33"/>
  <c r="AAC27" i="33"/>
  <c r="ZX27" i="33"/>
  <c r="ZS27" i="33"/>
  <c r="ZN27" i="33"/>
  <c r="ZI27" i="33"/>
  <c r="ZD27" i="33"/>
  <c r="YY27" i="33"/>
  <c r="YT27" i="33"/>
  <c r="YO27" i="33"/>
  <c r="YJ27" i="33"/>
  <c r="YE27" i="33"/>
  <c r="XZ27" i="33"/>
  <c r="XU27" i="33"/>
  <c r="XP27" i="33"/>
  <c r="XK27" i="33"/>
  <c r="XF27" i="33"/>
  <c r="XA27" i="33"/>
  <c r="WV27" i="33"/>
  <c r="WQ27" i="33"/>
  <c r="WL27" i="33"/>
  <c r="WG27" i="33"/>
  <c r="WB27" i="33"/>
  <c r="VW27" i="33"/>
  <c r="VR27" i="33"/>
  <c r="VM27" i="33"/>
  <c r="VH27" i="33"/>
  <c r="VC27" i="33"/>
  <c r="UX27" i="33"/>
  <c r="US27" i="33"/>
  <c r="UN27" i="33"/>
  <c r="UI27" i="33"/>
  <c r="UD27" i="33"/>
  <c r="TY27" i="33"/>
  <c r="TT27" i="33"/>
  <c r="TO27" i="33"/>
  <c r="TJ27" i="33"/>
  <c r="TE27" i="33"/>
  <c r="SZ27" i="33"/>
  <c r="SU27" i="33"/>
  <c r="SP27" i="33"/>
  <c r="SK27" i="33"/>
  <c r="SF27" i="33"/>
  <c r="SA27" i="33"/>
  <c r="RV27" i="33"/>
  <c r="RQ27" i="33"/>
  <c r="RL27" i="33"/>
  <c r="RG27" i="33"/>
  <c r="RB27" i="33"/>
  <c r="QW27" i="33"/>
  <c r="QR27" i="33"/>
  <c r="QM27" i="33"/>
  <c r="QH27" i="33"/>
  <c r="QC27" i="33"/>
  <c r="PX27" i="33"/>
  <c r="PS27" i="33"/>
  <c r="PN27" i="33"/>
  <c r="PI27" i="33"/>
  <c r="PD27" i="33"/>
  <c r="OY27" i="33"/>
  <c r="OT27" i="33"/>
  <c r="OO27" i="33"/>
  <c r="OJ27" i="33"/>
  <c r="OE27" i="33"/>
  <c r="NZ27" i="33"/>
  <c r="NU27" i="33"/>
  <c r="NP27" i="33"/>
  <c r="NK27" i="33"/>
  <c r="NF27" i="33"/>
  <c r="NA27" i="33"/>
  <c r="MV27" i="33"/>
  <c r="MQ27" i="33"/>
  <c r="ML27" i="33"/>
  <c r="MG27" i="33"/>
  <c r="MB27" i="33"/>
  <c r="LW27" i="33"/>
  <c r="LR27" i="33"/>
  <c r="LM27" i="33"/>
  <c r="LH27" i="33"/>
  <c r="LC27" i="33"/>
  <c r="KX27" i="33"/>
  <c r="KS27" i="33"/>
  <c r="KN27" i="33"/>
  <c r="KI27" i="33"/>
  <c r="KD27" i="33"/>
  <c r="JY27" i="33"/>
  <c r="JT27" i="33"/>
  <c r="JO27" i="33"/>
  <c r="JJ27" i="33"/>
  <c r="JE27" i="33"/>
  <c r="IZ27" i="33"/>
  <c r="IU27" i="33"/>
  <c r="IP27" i="33"/>
  <c r="IK27" i="33"/>
  <c r="IF27" i="33"/>
  <c r="IA27" i="33"/>
  <c r="HV27" i="33"/>
  <c r="HQ27" i="33"/>
  <c r="HL27" i="33"/>
  <c r="HG27" i="33"/>
  <c r="HB27" i="33"/>
  <c r="GW27" i="33"/>
  <c r="GR27" i="33"/>
  <c r="GM27" i="33"/>
  <c r="GH27" i="33"/>
  <c r="GC27" i="33"/>
  <c r="FX27" i="33"/>
  <c r="FS27" i="33"/>
  <c r="FN27" i="33"/>
  <c r="FI27" i="33"/>
  <c r="FD27" i="33"/>
  <c r="EY27" i="33"/>
  <c r="ET27" i="33"/>
  <c r="EO27" i="33"/>
  <c r="EJ27" i="33"/>
  <c r="EE27" i="33"/>
  <c r="DZ27" i="33"/>
  <c r="DU27" i="33"/>
  <c r="DP27" i="33"/>
  <c r="DK27" i="33"/>
  <c r="DF27" i="33"/>
  <c r="DA27" i="33"/>
  <c r="CV27" i="33"/>
  <c r="CQ27" i="33"/>
  <c r="CL27" i="33"/>
  <c r="CG27" i="33"/>
  <c r="CB27" i="33"/>
  <c r="BW27" i="33"/>
  <c r="BR27" i="33"/>
  <c r="BM27" i="33"/>
  <c r="BH27" i="33"/>
  <c r="BC27" i="33"/>
  <c r="AAC26" i="33"/>
  <c r="ZX26" i="33"/>
  <c r="ZS26" i="33"/>
  <c r="ZN26" i="33"/>
  <c r="ZI26" i="33"/>
  <c r="ZD26" i="33"/>
  <c r="YY26" i="33"/>
  <c r="YT26" i="33"/>
  <c r="YO26" i="33"/>
  <c r="YJ26" i="33"/>
  <c r="YE26" i="33"/>
  <c r="XZ26" i="33"/>
  <c r="XU26" i="33"/>
  <c r="XP26" i="33"/>
  <c r="XK26" i="33"/>
  <c r="XF26" i="33"/>
  <c r="XA26" i="33"/>
  <c r="WV26" i="33"/>
  <c r="WQ26" i="33"/>
  <c r="WL26" i="33"/>
  <c r="WG26" i="33"/>
  <c r="WB26" i="33"/>
  <c r="VW26" i="33"/>
  <c r="VR26" i="33"/>
  <c r="VM26" i="33"/>
  <c r="VH26" i="33"/>
  <c r="VC26" i="33"/>
  <c r="UX26" i="33"/>
  <c r="US26" i="33"/>
  <c r="UN26" i="33"/>
  <c r="UI26" i="33"/>
  <c r="UD26" i="33"/>
  <c r="TY26" i="33"/>
  <c r="TT26" i="33"/>
  <c r="TO26" i="33"/>
  <c r="TJ26" i="33"/>
  <c r="TE26" i="33"/>
  <c r="SZ26" i="33"/>
  <c r="SU26" i="33"/>
  <c r="SP26" i="33"/>
  <c r="SK26" i="33"/>
  <c r="SF26" i="33"/>
  <c r="SA26" i="33"/>
  <c r="RV26" i="33"/>
  <c r="RQ26" i="33"/>
  <c r="RL26" i="33"/>
  <c r="RG26" i="33"/>
  <c r="RB26" i="33"/>
  <c r="QW26" i="33"/>
  <c r="QR26" i="33"/>
  <c r="QM26" i="33"/>
  <c r="QH26" i="33"/>
  <c r="QC26" i="33"/>
  <c r="PX26" i="33"/>
  <c r="PS26" i="33"/>
  <c r="PN26" i="33"/>
  <c r="PI26" i="33"/>
  <c r="PD26" i="33"/>
  <c r="OY26" i="33"/>
  <c r="OT26" i="33"/>
  <c r="OO26" i="33"/>
  <c r="OJ26" i="33"/>
  <c r="OE26" i="33"/>
  <c r="NZ26" i="33"/>
  <c r="NU26" i="33"/>
  <c r="NP26" i="33"/>
  <c r="NK26" i="33"/>
  <c r="NF26" i="33"/>
  <c r="NA26" i="33"/>
  <c r="MV26" i="33"/>
  <c r="MQ26" i="33"/>
  <c r="ML26" i="33"/>
  <c r="MG26" i="33"/>
  <c r="MB26" i="33"/>
  <c r="LW26" i="33"/>
  <c r="LR26" i="33"/>
  <c r="LM26" i="33"/>
  <c r="LH26" i="33"/>
  <c r="LC26" i="33"/>
  <c r="KX26" i="33"/>
  <c r="KS26" i="33"/>
  <c r="KN26" i="33"/>
  <c r="KI26" i="33"/>
  <c r="KD26" i="33"/>
  <c r="JY26" i="33"/>
  <c r="JT26" i="33"/>
  <c r="JO26" i="33"/>
  <c r="JJ26" i="33"/>
  <c r="JE26" i="33"/>
  <c r="IZ26" i="33"/>
  <c r="IU26" i="33"/>
  <c r="IP26" i="33"/>
  <c r="IK26" i="33"/>
  <c r="IF26" i="33"/>
  <c r="IA26" i="33"/>
  <c r="HV26" i="33"/>
  <c r="HQ26" i="33"/>
  <c r="HL26" i="33"/>
  <c r="HG26" i="33"/>
  <c r="HB26" i="33"/>
  <c r="GW26" i="33"/>
  <c r="GR26" i="33"/>
  <c r="GM26" i="33"/>
  <c r="GH26" i="33"/>
  <c r="GC26" i="33"/>
  <c r="FX26" i="33"/>
  <c r="FS26" i="33"/>
  <c r="FN26" i="33"/>
  <c r="FI26" i="33"/>
  <c r="FD26" i="33"/>
  <c r="EY26" i="33"/>
  <c r="ET26" i="33"/>
  <c r="EO26" i="33"/>
  <c r="EJ26" i="33"/>
  <c r="EE26" i="33"/>
  <c r="DZ26" i="33"/>
  <c r="DU26" i="33"/>
  <c r="DP26" i="33"/>
  <c r="DK26" i="33"/>
  <c r="DF26" i="33"/>
  <c r="DA26" i="33"/>
  <c r="CV26" i="33"/>
  <c r="CQ26" i="33"/>
  <c r="CL26" i="33"/>
  <c r="CG26" i="33"/>
  <c r="CB26" i="33"/>
  <c r="BW26" i="33"/>
  <c r="BR26" i="33"/>
  <c r="BM26" i="33"/>
  <c r="BH26" i="33"/>
  <c r="BC26" i="33"/>
  <c r="AAC25" i="33"/>
  <c r="ZX25" i="33"/>
  <c r="ZS25" i="33"/>
  <c r="ZN25" i="33"/>
  <c r="ZI25" i="33"/>
  <c r="ZD25" i="33"/>
  <c r="YY25" i="33"/>
  <c r="YT25" i="33"/>
  <c r="YO25" i="33"/>
  <c r="YJ25" i="33"/>
  <c r="YE25" i="33"/>
  <c r="XZ25" i="33"/>
  <c r="XU25" i="33"/>
  <c r="XP25" i="33"/>
  <c r="XK25" i="33"/>
  <c r="XF25" i="33"/>
  <c r="XA25" i="33"/>
  <c r="WV25" i="33"/>
  <c r="WQ25" i="33"/>
  <c r="WL25" i="33"/>
  <c r="WG25" i="33"/>
  <c r="WB25" i="33"/>
  <c r="VW25" i="33"/>
  <c r="VR25" i="33"/>
  <c r="VM25" i="33"/>
  <c r="VH25" i="33"/>
  <c r="VC25" i="33"/>
  <c r="UX25" i="33"/>
  <c r="US25" i="33"/>
  <c r="UN25" i="33"/>
  <c r="UI25" i="33"/>
  <c r="UD25" i="33"/>
  <c r="TY25" i="33"/>
  <c r="TT25" i="33"/>
  <c r="TO25" i="33"/>
  <c r="TJ25" i="33"/>
  <c r="TE25" i="33"/>
  <c r="SZ25" i="33"/>
  <c r="SU25" i="33"/>
  <c r="SP25" i="33"/>
  <c r="SK25" i="33"/>
  <c r="SF25" i="33"/>
  <c r="SA25" i="33"/>
  <c r="RV25" i="33"/>
  <c r="RQ25" i="33"/>
  <c r="RL25" i="33"/>
  <c r="RG25" i="33"/>
  <c r="RB25" i="33"/>
  <c r="QW25" i="33"/>
  <c r="QR25" i="33"/>
  <c r="QM25" i="33"/>
  <c r="QH25" i="33"/>
  <c r="QC25" i="33"/>
  <c r="PX25" i="33"/>
  <c r="PS25" i="33"/>
  <c r="PN25" i="33"/>
  <c r="PI25" i="33"/>
  <c r="PD25" i="33"/>
  <c r="OY25" i="33"/>
  <c r="OT25" i="33"/>
  <c r="OO25" i="33"/>
  <c r="OJ25" i="33"/>
  <c r="OE25" i="33"/>
  <c r="NZ25" i="33"/>
  <c r="NU25" i="33"/>
  <c r="NP25" i="33"/>
  <c r="NK25" i="33"/>
  <c r="NF25" i="33"/>
  <c r="NA25" i="33"/>
  <c r="MV25" i="33"/>
  <c r="MQ25" i="33"/>
  <c r="ML25" i="33"/>
  <c r="MG25" i="33"/>
  <c r="MB25" i="33"/>
  <c r="LW25" i="33"/>
  <c r="LR25" i="33"/>
  <c r="LM25" i="33"/>
  <c r="LH25" i="33"/>
  <c r="LC25" i="33"/>
  <c r="KX25" i="33"/>
  <c r="KS25" i="33"/>
  <c r="KN25" i="33"/>
  <c r="KI25" i="33"/>
  <c r="KD25" i="33"/>
  <c r="JY25" i="33"/>
  <c r="JT25" i="33"/>
  <c r="JO25" i="33"/>
  <c r="JJ25" i="33"/>
  <c r="JE25" i="33"/>
  <c r="IZ25" i="33"/>
  <c r="IU25" i="33"/>
  <c r="IP25" i="33"/>
  <c r="IK25" i="33"/>
  <c r="IF25" i="33"/>
  <c r="IA25" i="33"/>
  <c r="HV25" i="33"/>
  <c r="HQ25" i="33"/>
  <c r="HL25" i="33"/>
  <c r="HG25" i="33"/>
  <c r="HB25" i="33"/>
  <c r="GW25" i="33"/>
  <c r="GR25" i="33"/>
  <c r="GM25" i="33"/>
  <c r="GH25" i="33"/>
  <c r="GC25" i="33"/>
  <c r="FX25" i="33"/>
  <c r="FS25" i="33"/>
  <c r="FN25" i="33"/>
  <c r="FI25" i="33"/>
  <c r="FD25" i="33"/>
  <c r="EY25" i="33"/>
  <c r="ET25" i="33"/>
  <c r="EO25" i="33"/>
  <c r="EJ25" i="33"/>
  <c r="EE25" i="33"/>
  <c r="DZ25" i="33"/>
  <c r="DU25" i="33"/>
  <c r="DP25" i="33"/>
  <c r="DK25" i="33"/>
  <c r="DF25" i="33"/>
  <c r="DA25" i="33"/>
  <c r="CV25" i="33"/>
  <c r="CQ25" i="33"/>
  <c r="CL25" i="33"/>
  <c r="CG25" i="33"/>
  <c r="CB25" i="33"/>
  <c r="BW25" i="33"/>
  <c r="BR25" i="33"/>
  <c r="BM25" i="33"/>
  <c r="BH25" i="33"/>
  <c r="BC25" i="33"/>
  <c r="AAC24" i="33"/>
  <c r="ZX24" i="33"/>
  <c r="ZS24" i="33"/>
  <c r="ZN24" i="33"/>
  <c r="ZI24" i="33"/>
  <c r="ZD24" i="33"/>
  <c r="YY24" i="33"/>
  <c r="YT24" i="33"/>
  <c r="YO24" i="33"/>
  <c r="YJ24" i="33"/>
  <c r="YE24" i="33"/>
  <c r="XZ24" i="33"/>
  <c r="XU24" i="33"/>
  <c r="XP24" i="33"/>
  <c r="XK24" i="33"/>
  <c r="XF24" i="33"/>
  <c r="XA24" i="33"/>
  <c r="WV24" i="33"/>
  <c r="WQ24" i="33"/>
  <c r="WL24" i="33"/>
  <c r="WG24" i="33"/>
  <c r="WB24" i="33"/>
  <c r="VW24" i="33"/>
  <c r="VR24" i="33"/>
  <c r="VM24" i="33"/>
  <c r="VH24" i="33"/>
  <c r="VC24" i="33"/>
  <c r="UX24" i="33"/>
  <c r="US24" i="33"/>
  <c r="UN24" i="33"/>
  <c r="UI24" i="33"/>
  <c r="UD24" i="33"/>
  <c r="TY24" i="33"/>
  <c r="TT24" i="33"/>
  <c r="TO24" i="33"/>
  <c r="TJ24" i="33"/>
  <c r="TE24" i="33"/>
  <c r="SZ24" i="33"/>
  <c r="SU24" i="33"/>
  <c r="SP24" i="33"/>
  <c r="SK24" i="33"/>
  <c r="SF24" i="33"/>
  <c r="SA24" i="33"/>
  <c r="RV24" i="33"/>
  <c r="RQ24" i="33"/>
  <c r="RL24" i="33"/>
  <c r="RG24" i="33"/>
  <c r="RB24" i="33"/>
  <c r="QW24" i="33"/>
  <c r="QR24" i="33"/>
  <c r="QM24" i="33"/>
  <c r="QH24" i="33"/>
  <c r="QC24" i="33"/>
  <c r="PX24" i="33"/>
  <c r="PS24" i="33"/>
  <c r="PN24" i="33"/>
  <c r="PI24" i="33"/>
  <c r="PD24" i="33"/>
  <c r="OY24" i="33"/>
  <c r="OT24" i="33"/>
  <c r="OO24" i="33"/>
  <c r="OJ24" i="33"/>
  <c r="OE24" i="33"/>
  <c r="NZ24" i="33"/>
  <c r="NU24" i="33"/>
  <c r="NP24" i="33"/>
  <c r="NK24" i="33"/>
  <c r="NF24" i="33"/>
  <c r="NA24" i="33"/>
  <c r="MV24" i="33"/>
  <c r="MQ24" i="33"/>
  <c r="ML24" i="33"/>
  <c r="MG24" i="33"/>
  <c r="MB24" i="33"/>
  <c r="LW24" i="33"/>
  <c r="LR24" i="33"/>
  <c r="LM24" i="33"/>
  <c r="LH24" i="33"/>
  <c r="LC24" i="33"/>
  <c r="KX24" i="33"/>
  <c r="KS24" i="33"/>
  <c r="KN24" i="33"/>
  <c r="KI24" i="33"/>
  <c r="KD24" i="33"/>
  <c r="JY24" i="33"/>
  <c r="JT24" i="33"/>
  <c r="JO24" i="33"/>
  <c r="JJ24" i="33"/>
  <c r="JE24" i="33"/>
  <c r="IZ24" i="33"/>
  <c r="IU24" i="33"/>
  <c r="IP24" i="33"/>
  <c r="IK24" i="33"/>
  <c r="IF24" i="33"/>
  <c r="IA24" i="33"/>
  <c r="HV24" i="33"/>
  <c r="HQ24" i="33"/>
  <c r="HL24" i="33"/>
  <c r="HG24" i="33"/>
  <c r="HB24" i="33"/>
  <c r="GW24" i="33"/>
  <c r="GR24" i="33"/>
  <c r="GM24" i="33"/>
  <c r="GH24" i="33"/>
  <c r="GC24" i="33"/>
  <c r="FX24" i="33"/>
  <c r="FS24" i="33"/>
  <c r="FN24" i="33"/>
  <c r="FI24" i="33"/>
  <c r="FD24" i="33"/>
  <c r="EY24" i="33"/>
  <c r="ET24" i="33"/>
  <c r="EO24" i="33"/>
  <c r="EJ24" i="33"/>
  <c r="EE24" i="33"/>
  <c r="DZ24" i="33"/>
  <c r="DU24" i="33"/>
  <c r="DP24" i="33"/>
  <c r="DK24" i="33"/>
  <c r="DF24" i="33"/>
  <c r="DA24" i="33"/>
  <c r="CV24" i="33"/>
  <c r="CQ24" i="33"/>
  <c r="CL24" i="33"/>
  <c r="CG24" i="33"/>
  <c r="CB24" i="33"/>
  <c r="BW24" i="33"/>
  <c r="BR24" i="33"/>
  <c r="BM24" i="33"/>
  <c r="BH24" i="33"/>
  <c r="BC24" i="33"/>
  <c r="AAC22" i="33"/>
  <c r="ZX22" i="33"/>
  <c r="ZS22" i="33"/>
  <c r="ZN22" i="33"/>
  <c r="ZI22" i="33"/>
  <c r="ZD22" i="33"/>
  <c r="YY22" i="33"/>
  <c r="YT22" i="33"/>
  <c r="YO22" i="33"/>
  <c r="YJ22" i="33"/>
  <c r="YE22" i="33"/>
  <c r="XZ22" i="33"/>
  <c r="XU22" i="33"/>
  <c r="XP22" i="33"/>
  <c r="XK22" i="33"/>
  <c r="XF22" i="33"/>
  <c r="XA22" i="33"/>
  <c r="WV22" i="33"/>
  <c r="WQ22" i="33"/>
  <c r="WL22" i="33"/>
  <c r="WG22" i="33"/>
  <c r="WB22" i="33"/>
  <c r="VW22" i="33"/>
  <c r="VR22" i="33"/>
  <c r="VM22" i="33"/>
  <c r="VH22" i="33"/>
  <c r="VC22" i="33"/>
  <c r="UX22" i="33"/>
  <c r="US22" i="33"/>
  <c r="UN22" i="33"/>
  <c r="UI22" i="33"/>
  <c r="UD22" i="33"/>
  <c r="TY22" i="33"/>
  <c r="TT22" i="33"/>
  <c r="TO22" i="33"/>
  <c r="TJ22" i="33"/>
  <c r="TE22" i="33"/>
  <c r="SZ22" i="33"/>
  <c r="SU22" i="33"/>
  <c r="SP22" i="33"/>
  <c r="SK22" i="33"/>
  <c r="SF22" i="33"/>
  <c r="SA22" i="33"/>
  <c r="RV22" i="33"/>
  <c r="RQ22" i="33"/>
  <c r="RL22" i="33"/>
  <c r="RG22" i="33"/>
  <c r="RB22" i="33"/>
  <c r="QW22" i="33"/>
  <c r="QR22" i="33"/>
  <c r="QM22" i="33"/>
  <c r="QH22" i="33"/>
  <c r="QC22" i="33"/>
  <c r="PX22" i="33"/>
  <c r="PS22" i="33"/>
  <c r="PN22" i="33"/>
  <c r="PI22" i="33"/>
  <c r="PD22" i="33"/>
  <c r="OY22" i="33"/>
  <c r="OT22" i="33"/>
  <c r="OO22" i="33"/>
  <c r="OJ22" i="33"/>
  <c r="OE22" i="33"/>
  <c r="NZ22" i="33"/>
  <c r="NU22" i="33"/>
  <c r="NP22" i="33"/>
  <c r="NK22" i="33"/>
  <c r="NF22" i="33"/>
  <c r="NA22" i="33"/>
  <c r="MV22" i="33"/>
  <c r="MQ22" i="33"/>
  <c r="ML22" i="33"/>
  <c r="MG22" i="33"/>
  <c r="MB22" i="33"/>
  <c r="LW22" i="33"/>
  <c r="LR22" i="33"/>
  <c r="LM22" i="33"/>
  <c r="LH22" i="33"/>
  <c r="LC22" i="33"/>
  <c r="KX22" i="33"/>
  <c r="KS22" i="33"/>
  <c r="KN22" i="33"/>
  <c r="KI22" i="33"/>
  <c r="KD22" i="33"/>
  <c r="JY22" i="33"/>
  <c r="JT22" i="33"/>
  <c r="JO22" i="33"/>
  <c r="JJ22" i="33"/>
  <c r="JE22" i="33"/>
  <c r="IZ22" i="33"/>
  <c r="IU22" i="33"/>
  <c r="IP22" i="33"/>
  <c r="IK22" i="33"/>
  <c r="IF22" i="33"/>
  <c r="IA22" i="33"/>
  <c r="HV22" i="33"/>
  <c r="HQ22" i="33"/>
  <c r="HL22" i="33"/>
  <c r="HG22" i="33"/>
  <c r="HB22" i="33"/>
  <c r="GW22" i="33"/>
  <c r="GR22" i="33"/>
  <c r="GM22" i="33"/>
  <c r="GH22" i="33"/>
  <c r="GC22" i="33"/>
  <c r="FX22" i="33"/>
  <c r="FS22" i="33"/>
  <c r="FN22" i="33"/>
  <c r="FI22" i="33"/>
  <c r="FD22" i="33"/>
  <c r="EY22" i="33"/>
  <c r="ET22" i="33"/>
  <c r="EO22" i="33"/>
  <c r="EJ22" i="33"/>
  <c r="EE22" i="33"/>
  <c r="DZ22" i="33"/>
  <c r="DU22" i="33"/>
  <c r="DP22" i="33"/>
  <c r="DK22" i="33"/>
  <c r="DF22" i="33"/>
  <c r="DA22" i="33"/>
  <c r="CV22" i="33"/>
  <c r="CQ22" i="33"/>
  <c r="CL22" i="33"/>
  <c r="CG22" i="33"/>
  <c r="CB22" i="33"/>
  <c r="BW22" i="33"/>
  <c r="BR22" i="33"/>
  <c r="BM22" i="33"/>
  <c r="BH22" i="33"/>
  <c r="BC22" i="33"/>
  <c r="AAC21" i="33"/>
  <c r="ZX21" i="33"/>
  <c r="ZS21" i="33"/>
  <c r="ZN21" i="33"/>
  <c r="ZI21" i="33"/>
  <c r="ZD21" i="33"/>
  <c r="YY21" i="33"/>
  <c r="YT21" i="33"/>
  <c r="YO21" i="33"/>
  <c r="YJ21" i="33"/>
  <c r="YE21" i="33"/>
  <c r="XZ21" i="33"/>
  <c r="XU21" i="33"/>
  <c r="XP21" i="33"/>
  <c r="XK21" i="33"/>
  <c r="XF21" i="33"/>
  <c r="XA21" i="33"/>
  <c r="WV21" i="33"/>
  <c r="WQ21" i="33"/>
  <c r="WL21" i="33"/>
  <c r="WG21" i="33"/>
  <c r="WB21" i="33"/>
  <c r="VW21" i="33"/>
  <c r="VR21" i="33"/>
  <c r="VM21" i="33"/>
  <c r="VH21" i="33"/>
  <c r="VC21" i="33"/>
  <c r="UX21" i="33"/>
  <c r="US21" i="33"/>
  <c r="UN21" i="33"/>
  <c r="UI21" i="33"/>
  <c r="UD21" i="33"/>
  <c r="TY21" i="33"/>
  <c r="TT21" i="33"/>
  <c r="TO21" i="33"/>
  <c r="TJ21" i="33"/>
  <c r="TE21" i="33"/>
  <c r="SZ21" i="33"/>
  <c r="SU21" i="33"/>
  <c r="SP21" i="33"/>
  <c r="SK21" i="33"/>
  <c r="SF21" i="33"/>
  <c r="SA21" i="33"/>
  <c r="RV21" i="33"/>
  <c r="RQ21" i="33"/>
  <c r="RL21" i="33"/>
  <c r="RG21" i="33"/>
  <c r="RB21" i="33"/>
  <c r="QW21" i="33"/>
  <c r="QR21" i="33"/>
  <c r="QM21" i="33"/>
  <c r="QH21" i="33"/>
  <c r="QC21" i="33"/>
  <c r="PX21" i="33"/>
  <c r="PS21" i="33"/>
  <c r="PN21" i="33"/>
  <c r="PI21" i="33"/>
  <c r="PD21" i="33"/>
  <c r="OY21" i="33"/>
  <c r="OT21" i="33"/>
  <c r="OO21" i="33"/>
  <c r="OJ21" i="33"/>
  <c r="OE21" i="33"/>
  <c r="NZ21" i="33"/>
  <c r="NU21" i="33"/>
  <c r="NP21" i="33"/>
  <c r="NK21" i="33"/>
  <c r="NF21" i="33"/>
  <c r="NA21" i="33"/>
  <c r="MV21" i="33"/>
  <c r="MQ21" i="33"/>
  <c r="ML21" i="33"/>
  <c r="MG21" i="33"/>
  <c r="MB21" i="33"/>
  <c r="LW21" i="33"/>
  <c r="LR21" i="33"/>
  <c r="LM21" i="33"/>
  <c r="LH21" i="33"/>
  <c r="LC21" i="33"/>
  <c r="KX21" i="33"/>
  <c r="KS21" i="33"/>
  <c r="KN21" i="33"/>
  <c r="KI21" i="33"/>
  <c r="KD21" i="33"/>
  <c r="JY21" i="33"/>
  <c r="JT21" i="33"/>
  <c r="JO21" i="33"/>
  <c r="JJ21" i="33"/>
  <c r="JE21" i="33"/>
  <c r="IZ21" i="33"/>
  <c r="IU21" i="33"/>
  <c r="IP21" i="33"/>
  <c r="IK21" i="33"/>
  <c r="IF21" i="33"/>
  <c r="IA21" i="33"/>
  <c r="HV21" i="33"/>
  <c r="HQ21" i="33"/>
  <c r="HL21" i="33"/>
  <c r="HG21" i="33"/>
  <c r="HB21" i="33"/>
  <c r="GW21" i="33"/>
  <c r="GR21" i="33"/>
  <c r="GM21" i="33"/>
  <c r="GH21" i="33"/>
  <c r="GC21" i="33"/>
  <c r="FX21" i="33"/>
  <c r="FS21" i="33"/>
  <c r="FN21" i="33"/>
  <c r="FI21" i="33"/>
  <c r="FD21" i="33"/>
  <c r="EY21" i="33"/>
  <c r="ET21" i="33"/>
  <c r="EO21" i="33"/>
  <c r="EJ21" i="33"/>
  <c r="EE21" i="33"/>
  <c r="DZ21" i="33"/>
  <c r="DU21" i="33"/>
  <c r="DP21" i="33"/>
  <c r="DK21" i="33"/>
  <c r="DF21" i="33"/>
  <c r="DA21" i="33"/>
  <c r="CV21" i="33"/>
  <c r="CQ21" i="33"/>
  <c r="CL21" i="33"/>
  <c r="CG21" i="33"/>
  <c r="CB21" i="33"/>
  <c r="BW21" i="33"/>
  <c r="BR21" i="33"/>
  <c r="BM21" i="33"/>
  <c r="BH21" i="33"/>
  <c r="BC21" i="33"/>
  <c r="AAC20" i="33"/>
  <c r="ZX20" i="33"/>
  <c r="ZS20" i="33"/>
  <c r="ZN20" i="33"/>
  <c r="ZI20" i="33"/>
  <c r="ZD20" i="33"/>
  <c r="YY20" i="33"/>
  <c r="YT20" i="33"/>
  <c r="YO20" i="33"/>
  <c r="YJ20" i="33"/>
  <c r="YE20" i="33"/>
  <c r="XZ20" i="33"/>
  <c r="XU20" i="33"/>
  <c r="XP20" i="33"/>
  <c r="XK20" i="33"/>
  <c r="XF20" i="33"/>
  <c r="XA20" i="33"/>
  <c r="WV20" i="33"/>
  <c r="WQ20" i="33"/>
  <c r="WL20" i="33"/>
  <c r="WG20" i="33"/>
  <c r="WB20" i="33"/>
  <c r="VW20" i="33"/>
  <c r="VR20" i="33"/>
  <c r="VM20" i="33"/>
  <c r="VH20" i="33"/>
  <c r="VC20" i="33"/>
  <c r="UX20" i="33"/>
  <c r="US20" i="33"/>
  <c r="UN20" i="33"/>
  <c r="UI20" i="33"/>
  <c r="UD20" i="33"/>
  <c r="TY20" i="33"/>
  <c r="TT20" i="33"/>
  <c r="TO20" i="33"/>
  <c r="TJ20" i="33"/>
  <c r="TE20" i="33"/>
  <c r="SZ20" i="33"/>
  <c r="SU20" i="33"/>
  <c r="SP20" i="33"/>
  <c r="SK20" i="33"/>
  <c r="SF20" i="33"/>
  <c r="SA20" i="33"/>
  <c r="RV20" i="33"/>
  <c r="RQ20" i="33"/>
  <c r="RL20" i="33"/>
  <c r="RG20" i="33"/>
  <c r="RB20" i="33"/>
  <c r="QW20" i="33"/>
  <c r="QR20" i="33"/>
  <c r="QM20" i="33"/>
  <c r="QH20" i="33"/>
  <c r="QC20" i="33"/>
  <c r="PX20" i="33"/>
  <c r="PS20" i="33"/>
  <c r="PN20" i="33"/>
  <c r="PI20" i="33"/>
  <c r="PD20" i="33"/>
  <c r="OY20" i="33"/>
  <c r="OT20" i="33"/>
  <c r="OO20" i="33"/>
  <c r="OJ20" i="33"/>
  <c r="OE20" i="33"/>
  <c r="NZ20" i="33"/>
  <c r="NU20" i="33"/>
  <c r="NP20" i="33"/>
  <c r="NK20" i="33"/>
  <c r="NF20" i="33"/>
  <c r="NA20" i="33"/>
  <c r="MV20" i="33"/>
  <c r="MQ20" i="33"/>
  <c r="ML20" i="33"/>
  <c r="MG20" i="33"/>
  <c r="MB20" i="33"/>
  <c r="LW20" i="33"/>
  <c r="LR20" i="33"/>
  <c r="LM20" i="33"/>
  <c r="LH20" i="33"/>
  <c r="LC20" i="33"/>
  <c r="KX20" i="33"/>
  <c r="KS20" i="33"/>
  <c r="KN20" i="33"/>
  <c r="KI20" i="33"/>
  <c r="KD20" i="33"/>
  <c r="JY20" i="33"/>
  <c r="JT20" i="33"/>
  <c r="JO20" i="33"/>
  <c r="JJ20" i="33"/>
  <c r="JE20" i="33"/>
  <c r="IZ20" i="33"/>
  <c r="IU20" i="33"/>
  <c r="IP20" i="33"/>
  <c r="IK20" i="33"/>
  <c r="IF20" i="33"/>
  <c r="IA20" i="33"/>
  <c r="HV20" i="33"/>
  <c r="HQ20" i="33"/>
  <c r="HL20" i="33"/>
  <c r="HG20" i="33"/>
  <c r="HB20" i="33"/>
  <c r="GW20" i="33"/>
  <c r="GR20" i="33"/>
  <c r="GM20" i="33"/>
  <c r="GH20" i="33"/>
  <c r="GC20" i="33"/>
  <c r="FX20" i="33"/>
  <c r="FS20" i="33"/>
  <c r="FN20" i="33"/>
  <c r="FI20" i="33"/>
  <c r="FD20" i="33"/>
  <c r="EY20" i="33"/>
  <c r="ET20" i="33"/>
  <c r="EO20" i="33"/>
  <c r="EJ20" i="33"/>
  <c r="EE20" i="33"/>
  <c r="DZ20" i="33"/>
  <c r="DU20" i="33"/>
  <c r="DP20" i="33"/>
  <c r="DK20" i="33"/>
  <c r="DF20" i="33"/>
  <c r="DA20" i="33"/>
  <c r="CV20" i="33"/>
  <c r="CQ20" i="33"/>
  <c r="CL20" i="33"/>
  <c r="CG20" i="33"/>
  <c r="CB20" i="33"/>
  <c r="BW20" i="33"/>
  <c r="BR20" i="33"/>
  <c r="BM20" i="33"/>
  <c r="BH20" i="33"/>
  <c r="BC20" i="33"/>
  <c r="AAC19" i="33"/>
  <c r="ZX19" i="33"/>
  <c r="ZS19" i="33"/>
  <c r="ZN19" i="33"/>
  <c r="ZI19" i="33"/>
  <c r="ZD19" i="33"/>
  <c r="YY19" i="33"/>
  <c r="YT19" i="33"/>
  <c r="YO19" i="33"/>
  <c r="YJ19" i="33"/>
  <c r="YE19" i="33"/>
  <c r="XZ19" i="33"/>
  <c r="XU19" i="33"/>
  <c r="XP19" i="33"/>
  <c r="XK19" i="33"/>
  <c r="XF19" i="33"/>
  <c r="XA19" i="33"/>
  <c r="WV19" i="33"/>
  <c r="WQ19" i="33"/>
  <c r="WL19" i="33"/>
  <c r="WG19" i="33"/>
  <c r="WB19" i="33"/>
  <c r="VW19" i="33"/>
  <c r="VR19" i="33"/>
  <c r="VM19" i="33"/>
  <c r="VH19" i="33"/>
  <c r="VC19" i="33"/>
  <c r="UX19" i="33"/>
  <c r="US19" i="33"/>
  <c r="UN19" i="33"/>
  <c r="UI19" i="33"/>
  <c r="UD19" i="33"/>
  <c r="TY19" i="33"/>
  <c r="TT19" i="33"/>
  <c r="TO19" i="33"/>
  <c r="TJ19" i="33"/>
  <c r="TE19" i="33"/>
  <c r="SZ19" i="33"/>
  <c r="SU19" i="33"/>
  <c r="SP19" i="33"/>
  <c r="SK19" i="33"/>
  <c r="SF19" i="33"/>
  <c r="SA19" i="33"/>
  <c r="RV19" i="33"/>
  <c r="RQ19" i="33"/>
  <c r="RL19" i="33"/>
  <c r="RG19" i="33"/>
  <c r="RB19" i="33"/>
  <c r="QW19" i="33"/>
  <c r="QR19" i="33"/>
  <c r="QM19" i="33"/>
  <c r="QH19" i="33"/>
  <c r="QC19" i="33"/>
  <c r="PX19" i="33"/>
  <c r="PS19" i="33"/>
  <c r="PN19" i="33"/>
  <c r="PI19" i="33"/>
  <c r="PD19" i="33"/>
  <c r="OY19" i="33"/>
  <c r="OT19" i="33"/>
  <c r="OO19" i="33"/>
  <c r="OJ19" i="33"/>
  <c r="OE19" i="33"/>
  <c r="NZ19" i="33"/>
  <c r="NU19" i="33"/>
  <c r="NP19" i="33"/>
  <c r="NK19" i="33"/>
  <c r="NF19" i="33"/>
  <c r="NA19" i="33"/>
  <c r="MV19" i="33"/>
  <c r="MQ19" i="33"/>
  <c r="ML19" i="33"/>
  <c r="MG19" i="33"/>
  <c r="MB19" i="33"/>
  <c r="LW19" i="33"/>
  <c r="LR19" i="33"/>
  <c r="LM19" i="33"/>
  <c r="LH19" i="33"/>
  <c r="LC19" i="33"/>
  <c r="KX19" i="33"/>
  <c r="KS19" i="33"/>
  <c r="KN19" i="33"/>
  <c r="KI19" i="33"/>
  <c r="KD19" i="33"/>
  <c r="JY19" i="33"/>
  <c r="JT19" i="33"/>
  <c r="JO19" i="33"/>
  <c r="JJ19" i="33"/>
  <c r="JE19" i="33"/>
  <c r="IZ19" i="33"/>
  <c r="IU19" i="33"/>
  <c r="IP19" i="33"/>
  <c r="IK19" i="33"/>
  <c r="IF19" i="33"/>
  <c r="IA19" i="33"/>
  <c r="HV19" i="33"/>
  <c r="HQ19" i="33"/>
  <c r="HL19" i="33"/>
  <c r="HG19" i="33"/>
  <c r="HB19" i="33"/>
  <c r="GW19" i="33"/>
  <c r="GR19" i="33"/>
  <c r="GM19" i="33"/>
  <c r="GH19" i="33"/>
  <c r="GC19" i="33"/>
  <c r="FX19" i="33"/>
  <c r="FS19" i="33"/>
  <c r="FN19" i="33"/>
  <c r="FI19" i="33"/>
  <c r="FD19" i="33"/>
  <c r="EY19" i="33"/>
  <c r="ET19" i="33"/>
  <c r="EO19" i="33"/>
  <c r="EJ19" i="33"/>
  <c r="EE19" i="33"/>
  <c r="DZ19" i="33"/>
  <c r="DU19" i="33"/>
  <c r="DP19" i="33"/>
  <c r="DK19" i="33"/>
  <c r="DF19" i="33"/>
  <c r="DA19" i="33"/>
  <c r="CV19" i="33"/>
  <c r="CQ19" i="33"/>
  <c r="CL19" i="33"/>
  <c r="CG19" i="33"/>
  <c r="CB19" i="33"/>
  <c r="BW19" i="33"/>
  <c r="BR19" i="33"/>
  <c r="BM19" i="33"/>
  <c r="BH19" i="33"/>
  <c r="BC19" i="33"/>
  <c r="AAC18" i="33"/>
  <c r="ZX18" i="33"/>
  <c r="ZS18" i="33"/>
  <c r="ZN18" i="33"/>
  <c r="ZI18" i="33"/>
  <c r="ZD18" i="33"/>
  <c r="YY18" i="33"/>
  <c r="YT18" i="33"/>
  <c r="YO18" i="33"/>
  <c r="YJ18" i="33"/>
  <c r="YE18" i="33"/>
  <c r="XZ18" i="33"/>
  <c r="XU18" i="33"/>
  <c r="XP18" i="33"/>
  <c r="XK18" i="33"/>
  <c r="XF18" i="33"/>
  <c r="XA18" i="33"/>
  <c r="WV18" i="33"/>
  <c r="WQ18" i="33"/>
  <c r="WL18" i="33"/>
  <c r="WG18" i="33"/>
  <c r="WB18" i="33"/>
  <c r="VW18" i="33"/>
  <c r="VR18" i="33"/>
  <c r="VM18" i="33"/>
  <c r="VH18" i="33"/>
  <c r="VC18" i="33"/>
  <c r="UX18" i="33"/>
  <c r="US18" i="33"/>
  <c r="UN18" i="33"/>
  <c r="UI18" i="33"/>
  <c r="UD18" i="33"/>
  <c r="TY18" i="33"/>
  <c r="TT18" i="33"/>
  <c r="TO18" i="33"/>
  <c r="TJ18" i="33"/>
  <c r="TE18" i="33"/>
  <c r="SZ18" i="33"/>
  <c r="SU18" i="33"/>
  <c r="SP18" i="33"/>
  <c r="SK18" i="33"/>
  <c r="SF18" i="33"/>
  <c r="SA18" i="33"/>
  <c r="RV18" i="33"/>
  <c r="RQ18" i="33"/>
  <c r="RL18" i="33"/>
  <c r="RG18" i="33"/>
  <c r="RB18" i="33"/>
  <c r="QW18" i="33"/>
  <c r="QR18" i="33"/>
  <c r="QM18" i="33"/>
  <c r="QH18" i="33"/>
  <c r="QC18" i="33"/>
  <c r="PX18" i="33"/>
  <c r="PS18" i="33"/>
  <c r="PN18" i="33"/>
  <c r="PI18" i="33"/>
  <c r="PD18" i="33"/>
  <c r="OY18" i="33"/>
  <c r="OT18" i="33"/>
  <c r="OO18" i="33"/>
  <c r="OJ18" i="33"/>
  <c r="OE18" i="33"/>
  <c r="NZ18" i="33"/>
  <c r="NU18" i="33"/>
  <c r="NP18" i="33"/>
  <c r="NK18" i="33"/>
  <c r="NF18" i="33"/>
  <c r="NA18" i="33"/>
  <c r="MV18" i="33"/>
  <c r="MQ18" i="33"/>
  <c r="ML18" i="33"/>
  <c r="MG18" i="33"/>
  <c r="MB18" i="33"/>
  <c r="LW18" i="33"/>
  <c r="LR18" i="33"/>
  <c r="LM18" i="33"/>
  <c r="LH18" i="33"/>
  <c r="LC18" i="33"/>
  <c r="KX18" i="33"/>
  <c r="KS18" i="33"/>
  <c r="KN18" i="33"/>
  <c r="KI18" i="33"/>
  <c r="KD18" i="33"/>
  <c r="JY18" i="33"/>
  <c r="JT18" i="33"/>
  <c r="JO18" i="33"/>
  <c r="JJ18" i="33"/>
  <c r="JE18" i="33"/>
  <c r="IZ18" i="33"/>
  <c r="IU18" i="33"/>
  <c r="IP18" i="33"/>
  <c r="IK18" i="33"/>
  <c r="IF18" i="33"/>
  <c r="IA18" i="33"/>
  <c r="HV18" i="33"/>
  <c r="HQ18" i="33"/>
  <c r="HL18" i="33"/>
  <c r="HG18" i="33"/>
  <c r="HB18" i="33"/>
  <c r="GW18" i="33"/>
  <c r="GR18" i="33"/>
  <c r="GM18" i="33"/>
  <c r="GH18" i="33"/>
  <c r="GC18" i="33"/>
  <c r="FX18" i="33"/>
  <c r="FS18" i="33"/>
  <c r="FN18" i="33"/>
  <c r="FI18" i="33"/>
  <c r="FD18" i="33"/>
  <c r="EY18" i="33"/>
  <c r="ET18" i="33"/>
  <c r="EO18" i="33"/>
  <c r="EJ18" i="33"/>
  <c r="EE18" i="33"/>
  <c r="DZ18" i="33"/>
  <c r="DU18" i="33"/>
  <c r="DP18" i="33"/>
  <c r="DK18" i="33"/>
  <c r="DF18" i="33"/>
  <c r="DA18" i="33"/>
  <c r="CV18" i="33"/>
  <c r="CQ18" i="33"/>
  <c r="CL18" i="33"/>
  <c r="CG18" i="33"/>
  <c r="CB18" i="33"/>
  <c r="BW18" i="33"/>
  <c r="BR18" i="33"/>
  <c r="BM18" i="33"/>
  <c r="BH18" i="33"/>
  <c r="BC18" i="33"/>
  <c r="AAC16" i="33"/>
  <c r="ZX16" i="33"/>
  <c r="ZS16" i="33"/>
  <c r="ZN16" i="33"/>
  <c r="ZI16" i="33"/>
  <c r="ZD16" i="33"/>
  <c r="YY16" i="33"/>
  <c r="YT16" i="33"/>
  <c r="YO16" i="33"/>
  <c r="YJ16" i="33"/>
  <c r="YE16" i="33"/>
  <c r="XZ16" i="33"/>
  <c r="XU16" i="33"/>
  <c r="XP16" i="33"/>
  <c r="XK16" i="33"/>
  <c r="XF16" i="33"/>
  <c r="XA16" i="33"/>
  <c r="WV16" i="33"/>
  <c r="WQ16" i="33"/>
  <c r="WL16" i="33"/>
  <c r="WG16" i="33"/>
  <c r="WB16" i="33"/>
  <c r="VW16" i="33"/>
  <c r="VR16" i="33"/>
  <c r="VM16" i="33"/>
  <c r="VH16" i="33"/>
  <c r="VC16" i="33"/>
  <c r="UX16" i="33"/>
  <c r="US16" i="33"/>
  <c r="UN16" i="33"/>
  <c r="UI16" i="33"/>
  <c r="UD16" i="33"/>
  <c r="TY16" i="33"/>
  <c r="TT16" i="33"/>
  <c r="TO16" i="33"/>
  <c r="TJ16" i="33"/>
  <c r="TE16" i="33"/>
  <c r="SZ16" i="33"/>
  <c r="SU16" i="33"/>
  <c r="SP16" i="33"/>
  <c r="SK16" i="33"/>
  <c r="SF16" i="33"/>
  <c r="SA16" i="33"/>
  <c r="RV16" i="33"/>
  <c r="RQ16" i="33"/>
  <c r="RL16" i="33"/>
  <c r="RG16" i="33"/>
  <c r="RB16" i="33"/>
  <c r="QW16" i="33"/>
  <c r="QR16" i="33"/>
  <c r="QM16" i="33"/>
  <c r="QH16" i="33"/>
  <c r="QC16" i="33"/>
  <c r="PX16" i="33"/>
  <c r="PS16" i="33"/>
  <c r="PN16" i="33"/>
  <c r="PI16" i="33"/>
  <c r="PD16" i="33"/>
  <c r="OY16" i="33"/>
  <c r="OT16" i="33"/>
  <c r="OO16" i="33"/>
  <c r="OJ16" i="33"/>
  <c r="OE16" i="33"/>
  <c r="NZ16" i="33"/>
  <c r="NU16" i="33"/>
  <c r="NP16" i="33"/>
  <c r="NK16" i="33"/>
  <c r="NF16" i="33"/>
  <c r="NA16" i="33"/>
  <c r="MV16" i="33"/>
  <c r="MQ16" i="33"/>
  <c r="ML16" i="33"/>
  <c r="MG16" i="33"/>
  <c r="MB16" i="33"/>
  <c r="LW16" i="33"/>
  <c r="LR16" i="33"/>
  <c r="LM16" i="33"/>
  <c r="LH16" i="33"/>
  <c r="LC16" i="33"/>
  <c r="KX16" i="33"/>
  <c r="KS16" i="33"/>
  <c r="KN16" i="33"/>
  <c r="KI16" i="33"/>
  <c r="KD16" i="33"/>
  <c r="JY16" i="33"/>
  <c r="JT16" i="33"/>
  <c r="JO16" i="33"/>
  <c r="JJ16" i="33"/>
  <c r="JE16" i="33"/>
  <c r="IZ16" i="33"/>
  <c r="IU16" i="33"/>
  <c r="IP16" i="33"/>
  <c r="IK16" i="33"/>
  <c r="IF16" i="33"/>
  <c r="IA16" i="33"/>
  <c r="HV16" i="33"/>
  <c r="HQ16" i="33"/>
  <c r="HL16" i="33"/>
  <c r="HG16" i="33"/>
  <c r="HB16" i="33"/>
  <c r="GW16" i="33"/>
  <c r="GR16" i="33"/>
  <c r="GM16" i="33"/>
  <c r="GH16" i="33"/>
  <c r="GC16" i="33"/>
  <c r="FX16" i="33"/>
  <c r="FS16" i="33"/>
  <c r="FN16" i="33"/>
  <c r="FI16" i="33"/>
  <c r="FD16" i="33"/>
  <c r="EY16" i="33"/>
  <c r="ET16" i="33"/>
  <c r="EO16" i="33"/>
  <c r="EJ16" i="33"/>
  <c r="EE16" i="33"/>
  <c r="DZ16" i="33"/>
  <c r="DU16" i="33"/>
  <c r="DP16" i="33"/>
  <c r="DK16" i="33"/>
  <c r="DF16" i="33"/>
  <c r="DA16" i="33"/>
  <c r="CV16" i="33"/>
  <c r="CQ16" i="33"/>
  <c r="CL16" i="33"/>
  <c r="CG16" i="33"/>
  <c r="CB16" i="33"/>
  <c r="BW16" i="33"/>
  <c r="BR16" i="33"/>
  <c r="BM16" i="33"/>
  <c r="BH16" i="33"/>
  <c r="BC16" i="33"/>
  <c r="AAC15" i="33"/>
  <c r="ZX15" i="33"/>
  <c r="ZS15" i="33"/>
  <c r="ZN15" i="33"/>
  <c r="ZI15" i="33"/>
  <c r="ZD15" i="33"/>
  <c r="YY15" i="33"/>
  <c r="YT15" i="33"/>
  <c r="YO15" i="33"/>
  <c r="YJ15" i="33"/>
  <c r="YE15" i="33"/>
  <c r="XZ15" i="33"/>
  <c r="XU15" i="33"/>
  <c r="XP15" i="33"/>
  <c r="XK15" i="33"/>
  <c r="XF15" i="33"/>
  <c r="XA15" i="33"/>
  <c r="WV15" i="33"/>
  <c r="WQ15" i="33"/>
  <c r="WL15" i="33"/>
  <c r="WG15" i="33"/>
  <c r="WB15" i="33"/>
  <c r="VW15" i="33"/>
  <c r="VR15" i="33"/>
  <c r="VM15" i="33"/>
  <c r="VH15" i="33"/>
  <c r="VC15" i="33"/>
  <c r="UX15" i="33"/>
  <c r="US15" i="33"/>
  <c r="UN15" i="33"/>
  <c r="UI15" i="33"/>
  <c r="UD15" i="33"/>
  <c r="TY15" i="33"/>
  <c r="TT15" i="33"/>
  <c r="TO15" i="33"/>
  <c r="TJ15" i="33"/>
  <c r="TE15" i="33"/>
  <c r="SZ15" i="33"/>
  <c r="SU15" i="33"/>
  <c r="SP15" i="33"/>
  <c r="SK15" i="33"/>
  <c r="SF15" i="33"/>
  <c r="SA15" i="33"/>
  <c r="RV15" i="33"/>
  <c r="RQ15" i="33"/>
  <c r="RL15" i="33"/>
  <c r="RG15" i="33"/>
  <c r="RB15" i="33"/>
  <c r="QW15" i="33"/>
  <c r="QR15" i="33"/>
  <c r="QM15" i="33"/>
  <c r="QH15" i="33"/>
  <c r="QC15" i="33"/>
  <c r="PX15" i="33"/>
  <c r="PS15" i="33"/>
  <c r="PN15" i="33"/>
  <c r="PI15" i="33"/>
  <c r="PD15" i="33"/>
  <c r="OY15" i="33"/>
  <c r="OT15" i="33"/>
  <c r="OO15" i="33"/>
  <c r="OJ15" i="33"/>
  <c r="OE15" i="33"/>
  <c r="NZ15" i="33"/>
  <c r="NU15" i="33"/>
  <c r="NP15" i="33"/>
  <c r="NK15" i="33"/>
  <c r="NF15" i="33"/>
  <c r="NA15" i="33"/>
  <c r="MV15" i="33"/>
  <c r="MQ15" i="33"/>
  <c r="ML15" i="33"/>
  <c r="MG15" i="33"/>
  <c r="MB15" i="33"/>
  <c r="LW15" i="33"/>
  <c r="LR15" i="33"/>
  <c r="LM15" i="33"/>
  <c r="LH15" i="33"/>
  <c r="LC15" i="33"/>
  <c r="KX15" i="33"/>
  <c r="KS15" i="33"/>
  <c r="KN15" i="33"/>
  <c r="KI15" i="33"/>
  <c r="KD15" i="33"/>
  <c r="JY15" i="33"/>
  <c r="JT15" i="33"/>
  <c r="JO15" i="33"/>
  <c r="JJ15" i="33"/>
  <c r="JE15" i="33"/>
  <c r="IZ15" i="33"/>
  <c r="IU15" i="33"/>
  <c r="IP15" i="33"/>
  <c r="IK15" i="33"/>
  <c r="IF15" i="33"/>
  <c r="IA15" i="33"/>
  <c r="HV15" i="33"/>
  <c r="HQ15" i="33"/>
  <c r="HL15" i="33"/>
  <c r="HG15" i="33"/>
  <c r="HB15" i="33"/>
  <c r="GW15" i="33"/>
  <c r="GR15" i="33"/>
  <c r="GM15" i="33"/>
  <c r="GH15" i="33"/>
  <c r="GC15" i="33"/>
  <c r="FX15" i="33"/>
  <c r="FS15" i="33"/>
  <c r="FN15" i="33"/>
  <c r="FI15" i="33"/>
  <c r="FD15" i="33"/>
  <c r="EY15" i="33"/>
  <c r="ET15" i="33"/>
  <c r="EO15" i="33"/>
  <c r="EJ15" i="33"/>
  <c r="EE15" i="33"/>
  <c r="DZ15" i="33"/>
  <c r="DU15" i="33"/>
  <c r="DP15" i="33"/>
  <c r="DK15" i="33"/>
  <c r="DF15" i="33"/>
  <c r="DA15" i="33"/>
  <c r="CV15" i="33"/>
  <c r="CQ15" i="33"/>
  <c r="CL15" i="33"/>
  <c r="CG15" i="33"/>
  <c r="CB15" i="33"/>
  <c r="BW15" i="33"/>
  <c r="BR15" i="33"/>
  <c r="BM15" i="33"/>
  <c r="BH15" i="33"/>
  <c r="BC15" i="33"/>
  <c r="AAC14" i="33"/>
  <c r="ZX14" i="33"/>
  <c r="ZS14" i="33"/>
  <c r="ZN14" i="33"/>
  <c r="ZI14" i="33"/>
  <c r="ZD14" i="33"/>
  <c r="YY14" i="33"/>
  <c r="YT14" i="33"/>
  <c r="YO14" i="33"/>
  <c r="YJ14" i="33"/>
  <c r="YE14" i="33"/>
  <c r="XZ14" i="33"/>
  <c r="XU14" i="33"/>
  <c r="XP14" i="33"/>
  <c r="XK14" i="33"/>
  <c r="XF14" i="33"/>
  <c r="XA14" i="33"/>
  <c r="WV14" i="33"/>
  <c r="WQ14" i="33"/>
  <c r="WL14" i="33"/>
  <c r="WG14" i="33"/>
  <c r="WB14" i="33"/>
  <c r="VW14" i="33"/>
  <c r="VR14" i="33"/>
  <c r="VM14" i="33"/>
  <c r="VH14" i="33"/>
  <c r="VC14" i="33"/>
  <c r="UX14" i="33"/>
  <c r="US14" i="33"/>
  <c r="UN14" i="33"/>
  <c r="UI14" i="33"/>
  <c r="UD14" i="33"/>
  <c r="TY14" i="33"/>
  <c r="TT14" i="33"/>
  <c r="TO14" i="33"/>
  <c r="TJ14" i="33"/>
  <c r="TE14" i="33"/>
  <c r="SZ14" i="33"/>
  <c r="SU14" i="33"/>
  <c r="SP14" i="33"/>
  <c r="SK14" i="33"/>
  <c r="SF14" i="33"/>
  <c r="SA14" i="33"/>
  <c r="RV14" i="33"/>
  <c r="RQ14" i="33"/>
  <c r="RL14" i="33"/>
  <c r="RG14" i="33"/>
  <c r="RB14" i="33"/>
  <c r="QW14" i="33"/>
  <c r="QR14" i="33"/>
  <c r="QM14" i="33"/>
  <c r="QH14" i="33"/>
  <c r="QC14" i="33"/>
  <c r="PX14" i="33"/>
  <c r="PS14" i="33"/>
  <c r="PN14" i="33"/>
  <c r="PI14" i="33"/>
  <c r="PD14" i="33"/>
  <c r="OY14" i="33"/>
  <c r="OT14" i="33"/>
  <c r="OO14" i="33"/>
  <c r="OJ14" i="33"/>
  <c r="OE14" i="33"/>
  <c r="NZ14" i="33"/>
  <c r="NU14" i="33"/>
  <c r="NP14" i="33"/>
  <c r="NK14" i="33"/>
  <c r="NF14" i="33"/>
  <c r="NA14" i="33"/>
  <c r="MV14" i="33"/>
  <c r="MQ14" i="33"/>
  <c r="ML14" i="33"/>
  <c r="MG14" i="33"/>
  <c r="MB14" i="33"/>
  <c r="LW14" i="33"/>
  <c r="LR14" i="33"/>
  <c r="LM14" i="33"/>
  <c r="LH14" i="33"/>
  <c r="LC14" i="33"/>
  <c r="KX14" i="33"/>
  <c r="KS14" i="33"/>
  <c r="KN14" i="33"/>
  <c r="KI14" i="33"/>
  <c r="KD14" i="33"/>
  <c r="JY14" i="33"/>
  <c r="JT14" i="33"/>
  <c r="JO14" i="33"/>
  <c r="JJ14" i="33"/>
  <c r="JE14" i="33"/>
  <c r="IZ14" i="33"/>
  <c r="IU14" i="33"/>
  <c r="IP14" i="33"/>
  <c r="IK14" i="33"/>
  <c r="IF14" i="33"/>
  <c r="IA14" i="33"/>
  <c r="HV14" i="33"/>
  <c r="HQ14" i="33"/>
  <c r="HL14" i="33"/>
  <c r="HG14" i="33"/>
  <c r="HB14" i="33"/>
  <c r="GW14" i="33"/>
  <c r="GR14" i="33"/>
  <c r="GM14" i="33"/>
  <c r="GH14" i="33"/>
  <c r="GC14" i="33"/>
  <c r="FX14" i="33"/>
  <c r="FS14" i="33"/>
  <c r="FN14" i="33"/>
  <c r="FI14" i="33"/>
  <c r="FD14" i="33"/>
  <c r="EY14" i="33"/>
  <c r="ET14" i="33"/>
  <c r="EO14" i="33"/>
  <c r="EJ14" i="33"/>
  <c r="EE14" i="33"/>
  <c r="DZ14" i="33"/>
  <c r="DU14" i="33"/>
  <c r="DP14" i="33"/>
  <c r="DK14" i="33"/>
  <c r="DF14" i="33"/>
  <c r="DA14" i="33"/>
  <c r="CV14" i="33"/>
  <c r="CQ14" i="33"/>
  <c r="CL14" i="33"/>
  <c r="CG14" i="33"/>
  <c r="CB14" i="33"/>
  <c r="BW14" i="33"/>
  <c r="BR14" i="33"/>
  <c r="BM14" i="33"/>
  <c r="BH14" i="33"/>
  <c r="BC14" i="33"/>
  <c r="AAC13" i="33"/>
  <c r="ZX13" i="33"/>
  <c r="ZS13" i="33"/>
  <c r="ZN13" i="33"/>
  <c r="ZI13" i="33"/>
  <c r="ZD13" i="33"/>
  <c r="YY13" i="33"/>
  <c r="YT13" i="33"/>
  <c r="YO13" i="33"/>
  <c r="YJ13" i="33"/>
  <c r="YE13" i="33"/>
  <c r="XZ13" i="33"/>
  <c r="XU13" i="33"/>
  <c r="XP13" i="33"/>
  <c r="XK13" i="33"/>
  <c r="XF13" i="33"/>
  <c r="XA13" i="33"/>
  <c r="WV13" i="33"/>
  <c r="WQ13" i="33"/>
  <c r="WL13" i="33"/>
  <c r="WG13" i="33"/>
  <c r="WB13" i="33"/>
  <c r="VW13" i="33"/>
  <c r="VR13" i="33"/>
  <c r="VM13" i="33"/>
  <c r="VH13" i="33"/>
  <c r="VC13" i="33"/>
  <c r="UX13" i="33"/>
  <c r="US13" i="33"/>
  <c r="UN13" i="33"/>
  <c r="UI13" i="33"/>
  <c r="UD13" i="33"/>
  <c r="TY13" i="33"/>
  <c r="TT13" i="33"/>
  <c r="TO13" i="33"/>
  <c r="TJ13" i="33"/>
  <c r="TE13" i="33"/>
  <c r="SZ13" i="33"/>
  <c r="SU13" i="33"/>
  <c r="SP13" i="33"/>
  <c r="SK13" i="33"/>
  <c r="SF13" i="33"/>
  <c r="SA13" i="33"/>
  <c r="RV13" i="33"/>
  <c r="RQ13" i="33"/>
  <c r="RL13" i="33"/>
  <c r="RG13" i="33"/>
  <c r="RB13" i="33"/>
  <c r="QW13" i="33"/>
  <c r="QR13" i="33"/>
  <c r="QM13" i="33"/>
  <c r="QH13" i="33"/>
  <c r="QC13" i="33"/>
  <c r="PX13" i="33"/>
  <c r="PS13" i="33"/>
  <c r="PN13" i="33"/>
  <c r="PI13" i="33"/>
  <c r="PD13" i="33"/>
  <c r="OY13" i="33"/>
  <c r="OT13" i="33"/>
  <c r="OO13" i="33"/>
  <c r="OJ13" i="33"/>
  <c r="OE13" i="33"/>
  <c r="NZ13" i="33"/>
  <c r="NU13" i="33"/>
  <c r="NP13" i="33"/>
  <c r="NK13" i="33"/>
  <c r="NF13" i="33"/>
  <c r="NA13" i="33"/>
  <c r="MV13" i="33"/>
  <c r="MQ13" i="33"/>
  <c r="ML13" i="33"/>
  <c r="MG13" i="33"/>
  <c r="MB13" i="33"/>
  <c r="LW13" i="33"/>
  <c r="LR13" i="33"/>
  <c r="LM13" i="33"/>
  <c r="LH13" i="33"/>
  <c r="LC13" i="33"/>
  <c r="KX13" i="33"/>
  <c r="KS13" i="33"/>
  <c r="KN13" i="33"/>
  <c r="KI13" i="33"/>
  <c r="KD13" i="33"/>
  <c r="JY13" i="33"/>
  <c r="JT13" i="33"/>
  <c r="JO13" i="33"/>
  <c r="JJ13" i="33"/>
  <c r="JE13" i="33"/>
  <c r="IZ13" i="33"/>
  <c r="IU13" i="33"/>
  <c r="IP13" i="33"/>
  <c r="IK13" i="33"/>
  <c r="IF13" i="33"/>
  <c r="IA13" i="33"/>
  <c r="HV13" i="33"/>
  <c r="HQ13" i="33"/>
  <c r="HL13" i="33"/>
  <c r="HG13" i="33"/>
  <c r="HB13" i="33"/>
  <c r="GW13" i="33"/>
  <c r="GR13" i="33"/>
  <c r="GM13" i="33"/>
  <c r="GH13" i="33"/>
  <c r="GC13" i="33"/>
  <c r="FX13" i="33"/>
  <c r="FS13" i="33"/>
  <c r="FN13" i="33"/>
  <c r="FI13" i="33"/>
  <c r="FD13" i="33"/>
  <c r="EY13" i="33"/>
  <c r="ET13" i="33"/>
  <c r="EO13" i="33"/>
  <c r="EJ13" i="33"/>
  <c r="EE13" i="33"/>
  <c r="DZ13" i="33"/>
  <c r="DU13" i="33"/>
  <c r="DP13" i="33"/>
  <c r="DK13" i="33"/>
  <c r="DF13" i="33"/>
  <c r="DA13" i="33"/>
  <c r="CV13" i="33"/>
  <c r="CQ13" i="33"/>
  <c r="CL13" i="33"/>
  <c r="CG13" i="33"/>
  <c r="CB13" i="33"/>
  <c r="BW13" i="33"/>
  <c r="BR13" i="33"/>
  <c r="BM13" i="33"/>
  <c r="BH13" i="33"/>
  <c r="BC13" i="33"/>
  <c r="AAC12" i="33"/>
  <c r="ZX12" i="33"/>
  <c r="ZS12" i="33"/>
  <c r="ZN12" i="33"/>
  <c r="ZI12" i="33"/>
  <c r="ZD12" i="33"/>
  <c r="YY12" i="33"/>
  <c r="YT12" i="33"/>
  <c r="YO12" i="33"/>
  <c r="YJ12" i="33"/>
  <c r="YE12" i="33"/>
  <c r="XZ12" i="33"/>
  <c r="XU12" i="33"/>
  <c r="XP12" i="33"/>
  <c r="XK12" i="33"/>
  <c r="XF12" i="33"/>
  <c r="XA12" i="33"/>
  <c r="WV12" i="33"/>
  <c r="WQ12" i="33"/>
  <c r="WL12" i="33"/>
  <c r="WG12" i="33"/>
  <c r="WB12" i="33"/>
  <c r="VW12" i="33"/>
  <c r="VR12" i="33"/>
  <c r="VM12" i="33"/>
  <c r="VH12" i="33"/>
  <c r="VC12" i="33"/>
  <c r="UX12" i="33"/>
  <c r="US12" i="33"/>
  <c r="UN12" i="33"/>
  <c r="UI12" i="33"/>
  <c r="UD12" i="33"/>
  <c r="TY12" i="33"/>
  <c r="TT12" i="33"/>
  <c r="TO12" i="33"/>
  <c r="TJ12" i="33"/>
  <c r="TE12" i="33"/>
  <c r="SZ12" i="33"/>
  <c r="SU12" i="33"/>
  <c r="SP12" i="33"/>
  <c r="SK12" i="33"/>
  <c r="SF12" i="33"/>
  <c r="SA12" i="33"/>
  <c r="RV12" i="33"/>
  <c r="RQ12" i="33"/>
  <c r="RL12" i="33"/>
  <c r="RG12" i="33"/>
  <c r="RB12" i="33"/>
  <c r="QW12" i="33"/>
  <c r="QR12" i="33"/>
  <c r="QM12" i="33"/>
  <c r="QH12" i="33"/>
  <c r="QC12" i="33"/>
  <c r="PX12" i="33"/>
  <c r="PS12" i="33"/>
  <c r="PN12" i="33"/>
  <c r="PI12" i="33"/>
  <c r="PD12" i="33"/>
  <c r="OY12" i="33"/>
  <c r="OT12" i="33"/>
  <c r="OO12" i="33"/>
  <c r="OJ12" i="33"/>
  <c r="OE12" i="33"/>
  <c r="NZ12" i="33"/>
  <c r="NU12" i="33"/>
  <c r="NP12" i="33"/>
  <c r="NK12" i="33"/>
  <c r="NF12" i="33"/>
  <c r="NA12" i="33"/>
  <c r="MV12" i="33"/>
  <c r="MQ12" i="33"/>
  <c r="ML12" i="33"/>
  <c r="MG12" i="33"/>
  <c r="MB12" i="33"/>
  <c r="LW12" i="33"/>
  <c r="LR12" i="33"/>
  <c r="LM12" i="33"/>
  <c r="LH12" i="33"/>
  <c r="LC12" i="33"/>
  <c r="KX12" i="33"/>
  <c r="KS12" i="33"/>
  <c r="KN12" i="33"/>
  <c r="KI12" i="33"/>
  <c r="KD12" i="33"/>
  <c r="JY12" i="33"/>
  <c r="JT12" i="33"/>
  <c r="JO12" i="33"/>
  <c r="JJ12" i="33"/>
  <c r="JE12" i="33"/>
  <c r="IZ12" i="33"/>
  <c r="IU12" i="33"/>
  <c r="IP12" i="33"/>
  <c r="IK12" i="33"/>
  <c r="IF12" i="33"/>
  <c r="IA12" i="33"/>
  <c r="HV12" i="33"/>
  <c r="HQ12" i="33"/>
  <c r="HL12" i="33"/>
  <c r="HG12" i="33"/>
  <c r="HB12" i="33"/>
  <c r="GW12" i="33"/>
  <c r="GR12" i="33"/>
  <c r="GM12" i="33"/>
  <c r="GH12" i="33"/>
  <c r="GC12" i="33"/>
  <c r="FX12" i="33"/>
  <c r="FS12" i="33"/>
  <c r="FN12" i="33"/>
  <c r="FI12" i="33"/>
  <c r="FD12" i="33"/>
  <c r="EY12" i="33"/>
  <c r="ET12" i="33"/>
  <c r="EO12" i="33"/>
  <c r="EJ12" i="33"/>
  <c r="EE12" i="33"/>
  <c r="DZ12" i="33"/>
  <c r="DU12" i="33"/>
  <c r="DP12" i="33"/>
  <c r="DK12" i="33"/>
  <c r="DF12" i="33"/>
  <c r="DA12" i="33"/>
  <c r="CV12" i="33"/>
  <c r="CQ12" i="33"/>
  <c r="CL12" i="33"/>
  <c r="CG12" i="33"/>
  <c r="CB12" i="33"/>
  <c r="BW12" i="33"/>
  <c r="BR12" i="33"/>
  <c r="BM12" i="33"/>
  <c r="BH12" i="33"/>
  <c r="BC12" i="33"/>
  <c r="AAC10" i="33"/>
  <c r="ZX10" i="33"/>
  <c r="ZS10" i="33"/>
  <c r="ZN10" i="33"/>
  <c r="ZI10" i="33"/>
  <c r="ZD10" i="33"/>
  <c r="YY10" i="33"/>
  <c r="YT10" i="33"/>
  <c r="YO10" i="33"/>
  <c r="YJ10" i="33"/>
  <c r="YE10" i="33"/>
  <c r="XZ10" i="33"/>
  <c r="XU10" i="33"/>
  <c r="XP10" i="33"/>
  <c r="XK10" i="33"/>
  <c r="XF10" i="33"/>
  <c r="XA10" i="33"/>
  <c r="WV10" i="33"/>
  <c r="WQ10" i="33"/>
  <c r="WL10" i="33"/>
  <c r="WG10" i="33"/>
  <c r="WB10" i="33"/>
  <c r="VW10" i="33"/>
  <c r="VR10" i="33"/>
  <c r="VM10" i="33"/>
  <c r="VH10" i="33"/>
  <c r="VC10" i="33"/>
  <c r="UX10" i="33"/>
  <c r="US10" i="33"/>
  <c r="UN10" i="33"/>
  <c r="UI10" i="33"/>
  <c r="UD10" i="33"/>
  <c r="TY10" i="33"/>
  <c r="TT10" i="33"/>
  <c r="TO10" i="33"/>
  <c r="TJ10" i="33"/>
  <c r="TE10" i="33"/>
  <c r="SZ10" i="33"/>
  <c r="SU10" i="33"/>
  <c r="SP10" i="33"/>
  <c r="SK10" i="33"/>
  <c r="SF10" i="33"/>
  <c r="SA10" i="33"/>
  <c r="RV10" i="33"/>
  <c r="RQ10" i="33"/>
  <c r="RL10" i="33"/>
  <c r="RG10" i="33"/>
  <c r="RB10" i="33"/>
  <c r="QW10" i="33"/>
  <c r="QR10" i="33"/>
  <c r="QM10" i="33"/>
  <c r="QH10" i="33"/>
  <c r="QC10" i="33"/>
  <c r="PX10" i="33"/>
  <c r="PS10" i="33"/>
  <c r="PN10" i="33"/>
  <c r="PI10" i="33"/>
  <c r="PD10" i="33"/>
  <c r="OY10" i="33"/>
  <c r="OT10" i="33"/>
  <c r="OO10" i="33"/>
  <c r="OJ10" i="33"/>
  <c r="OE10" i="33"/>
  <c r="NZ10" i="33"/>
  <c r="NU10" i="33"/>
  <c r="NP10" i="33"/>
  <c r="NK10" i="33"/>
  <c r="NF10" i="33"/>
  <c r="NA10" i="33"/>
  <c r="MV10" i="33"/>
  <c r="MQ10" i="33"/>
  <c r="ML10" i="33"/>
  <c r="MG10" i="33"/>
  <c r="MB10" i="33"/>
  <c r="LW10" i="33"/>
  <c r="LR10" i="33"/>
  <c r="LM10" i="33"/>
  <c r="LH10" i="33"/>
  <c r="LC10" i="33"/>
  <c r="KX10" i="33"/>
  <c r="KS10" i="33"/>
  <c r="KN10" i="33"/>
  <c r="KI10" i="33"/>
  <c r="KD10" i="33"/>
  <c r="JY10" i="33"/>
  <c r="JT10" i="33"/>
  <c r="JO10" i="33"/>
  <c r="JJ10" i="33"/>
  <c r="JE10" i="33"/>
  <c r="IZ10" i="33"/>
  <c r="IU10" i="33"/>
  <c r="IP10" i="33"/>
  <c r="IK10" i="33"/>
  <c r="IF10" i="33"/>
  <c r="IA10" i="33"/>
  <c r="HV10" i="33"/>
  <c r="HQ10" i="33"/>
  <c r="HL10" i="33"/>
  <c r="HG10" i="33"/>
  <c r="HB10" i="33"/>
  <c r="GW10" i="33"/>
  <c r="GR10" i="33"/>
  <c r="GM10" i="33"/>
  <c r="GH10" i="33"/>
  <c r="GC10" i="33"/>
  <c r="FX10" i="33"/>
  <c r="FS10" i="33"/>
  <c r="FN10" i="33"/>
  <c r="FI10" i="33"/>
  <c r="FD10" i="33"/>
  <c r="EY10" i="33"/>
  <c r="ET10" i="33"/>
  <c r="EO10" i="33"/>
  <c r="EJ10" i="33"/>
  <c r="EE10" i="33"/>
  <c r="DZ10" i="33"/>
  <c r="DU10" i="33"/>
  <c r="DP10" i="33"/>
  <c r="DK10" i="33"/>
  <c r="DF10" i="33"/>
  <c r="DA10" i="33"/>
  <c r="CV10" i="33"/>
  <c r="CQ10" i="33"/>
  <c r="CL10" i="33"/>
  <c r="CG10" i="33"/>
  <c r="CB10" i="33"/>
  <c r="BW10" i="33"/>
  <c r="BR10" i="33"/>
  <c r="BM10" i="33"/>
  <c r="BH10" i="33"/>
  <c r="BC10" i="33"/>
  <c r="AAC9" i="33"/>
  <c r="ZX9" i="33"/>
  <c r="ZS9" i="33"/>
  <c r="ZN9" i="33"/>
  <c r="ZI9" i="33"/>
  <c r="ZD9" i="33"/>
  <c r="YY9" i="33"/>
  <c r="YT9" i="33"/>
  <c r="YO9" i="33"/>
  <c r="YJ9" i="33"/>
  <c r="YE9" i="33"/>
  <c r="XZ9" i="33"/>
  <c r="XU9" i="33"/>
  <c r="XP9" i="33"/>
  <c r="XK9" i="33"/>
  <c r="XF9" i="33"/>
  <c r="XA9" i="33"/>
  <c r="WV9" i="33"/>
  <c r="WQ9" i="33"/>
  <c r="WL9" i="33"/>
  <c r="WG9" i="33"/>
  <c r="WB9" i="33"/>
  <c r="VW9" i="33"/>
  <c r="VR9" i="33"/>
  <c r="VM9" i="33"/>
  <c r="VH9" i="33"/>
  <c r="VC9" i="33"/>
  <c r="UX9" i="33"/>
  <c r="US9" i="33"/>
  <c r="UN9" i="33"/>
  <c r="UI9" i="33"/>
  <c r="UD9" i="33"/>
  <c r="TY9" i="33"/>
  <c r="TT9" i="33"/>
  <c r="TO9" i="33"/>
  <c r="TJ9" i="33"/>
  <c r="TE9" i="33"/>
  <c r="SZ9" i="33"/>
  <c r="SU9" i="33"/>
  <c r="SP9" i="33"/>
  <c r="SK9" i="33"/>
  <c r="SF9" i="33"/>
  <c r="SA9" i="33"/>
  <c r="RV9" i="33"/>
  <c r="RQ9" i="33"/>
  <c r="RL9" i="33"/>
  <c r="RG9" i="33"/>
  <c r="RB9" i="33"/>
  <c r="QW9" i="33"/>
  <c r="QR9" i="33"/>
  <c r="QM9" i="33"/>
  <c r="QH9" i="33"/>
  <c r="QC9" i="33"/>
  <c r="PX9" i="33"/>
  <c r="PS9" i="33"/>
  <c r="PN9" i="33"/>
  <c r="PI9" i="33"/>
  <c r="PD9" i="33"/>
  <c r="OY9" i="33"/>
  <c r="OT9" i="33"/>
  <c r="OO9" i="33"/>
  <c r="OJ9" i="33"/>
  <c r="OE9" i="33"/>
  <c r="NZ9" i="33"/>
  <c r="NU9" i="33"/>
  <c r="NP9" i="33"/>
  <c r="NK9" i="33"/>
  <c r="NF9" i="33"/>
  <c r="NA9" i="33"/>
  <c r="MV9" i="33"/>
  <c r="MQ9" i="33"/>
  <c r="ML9" i="33"/>
  <c r="MG9" i="33"/>
  <c r="MB9" i="33"/>
  <c r="LW9" i="33"/>
  <c r="LR9" i="33"/>
  <c r="LM9" i="33"/>
  <c r="LH9" i="33"/>
  <c r="LC9" i="33"/>
  <c r="KX9" i="33"/>
  <c r="KS9" i="33"/>
  <c r="KN9" i="33"/>
  <c r="KI9" i="33"/>
  <c r="KD9" i="33"/>
  <c r="JY9" i="33"/>
  <c r="JT9" i="33"/>
  <c r="JO9" i="33"/>
  <c r="JJ9" i="33"/>
  <c r="JE9" i="33"/>
  <c r="IZ9" i="33"/>
  <c r="IU9" i="33"/>
  <c r="IP9" i="33"/>
  <c r="IK9" i="33"/>
  <c r="IF9" i="33"/>
  <c r="IA9" i="33"/>
  <c r="HV9" i="33"/>
  <c r="HQ9" i="33"/>
  <c r="HL9" i="33"/>
  <c r="HG9" i="33"/>
  <c r="HB9" i="33"/>
  <c r="GW9" i="33"/>
  <c r="GR9" i="33"/>
  <c r="GM9" i="33"/>
  <c r="GH9" i="33"/>
  <c r="GC9" i="33"/>
  <c r="FX9" i="33"/>
  <c r="FS9" i="33"/>
  <c r="FN9" i="33"/>
  <c r="FI9" i="33"/>
  <c r="FD9" i="33"/>
  <c r="EY9" i="33"/>
  <c r="ET9" i="33"/>
  <c r="EO9" i="33"/>
  <c r="EJ9" i="33"/>
  <c r="EE9" i="33"/>
  <c r="DZ9" i="33"/>
  <c r="DU9" i="33"/>
  <c r="DP9" i="33"/>
  <c r="DK9" i="33"/>
  <c r="DF9" i="33"/>
  <c r="DA9" i="33"/>
  <c r="CV9" i="33"/>
  <c r="CQ9" i="33"/>
  <c r="CL9" i="33"/>
  <c r="CG9" i="33"/>
  <c r="CB9" i="33"/>
  <c r="BW9" i="33"/>
  <c r="BR9" i="33"/>
  <c r="BM9" i="33"/>
  <c r="BH9" i="33"/>
  <c r="BC9" i="33"/>
  <c r="AAC8" i="33"/>
  <c r="ZX8" i="33"/>
  <c r="ZS8" i="33"/>
  <c r="ZN8" i="33"/>
  <c r="ZI8" i="33"/>
  <c r="ZD8" i="33"/>
  <c r="YY8" i="33"/>
  <c r="YT8" i="33"/>
  <c r="YO8" i="33"/>
  <c r="YJ8" i="33"/>
  <c r="YE8" i="33"/>
  <c r="XZ8" i="33"/>
  <c r="XU8" i="33"/>
  <c r="XP8" i="33"/>
  <c r="XK8" i="33"/>
  <c r="XF8" i="33"/>
  <c r="XA8" i="33"/>
  <c r="WV8" i="33"/>
  <c r="WQ8" i="33"/>
  <c r="WL8" i="33"/>
  <c r="WG8" i="33"/>
  <c r="WB8" i="33"/>
  <c r="VW8" i="33"/>
  <c r="VR8" i="33"/>
  <c r="VM8" i="33"/>
  <c r="VH8" i="33"/>
  <c r="VC8" i="33"/>
  <c r="UX8" i="33"/>
  <c r="US8" i="33"/>
  <c r="UN8" i="33"/>
  <c r="UI8" i="33"/>
  <c r="UD8" i="33"/>
  <c r="TY8" i="33"/>
  <c r="TT8" i="33"/>
  <c r="TO8" i="33"/>
  <c r="TJ8" i="33"/>
  <c r="TE8" i="33"/>
  <c r="SZ8" i="33"/>
  <c r="SU8" i="33"/>
  <c r="SP8" i="33"/>
  <c r="SK8" i="33"/>
  <c r="SF8" i="33"/>
  <c r="SA8" i="33"/>
  <c r="RV8" i="33"/>
  <c r="RQ8" i="33"/>
  <c r="RL8" i="33"/>
  <c r="RG8" i="33"/>
  <c r="RB8" i="33"/>
  <c r="QW8" i="33"/>
  <c r="QR8" i="33"/>
  <c r="QM8" i="33"/>
  <c r="QH8" i="33"/>
  <c r="QC8" i="33"/>
  <c r="PX8" i="33"/>
  <c r="PS8" i="33"/>
  <c r="PN8" i="33"/>
  <c r="PI8" i="33"/>
  <c r="PD8" i="33"/>
  <c r="OY8" i="33"/>
  <c r="OT8" i="33"/>
  <c r="OO8" i="33"/>
  <c r="OJ8" i="33"/>
  <c r="OE8" i="33"/>
  <c r="NZ8" i="33"/>
  <c r="NU8" i="33"/>
  <c r="NP8" i="33"/>
  <c r="NK8" i="33"/>
  <c r="NF8" i="33"/>
  <c r="NA8" i="33"/>
  <c r="MV8" i="33"/>
  <c r="MQ8" i="33"/>
  <c r="ML8" i="33"/>
  <c r="MG8" i="33"/>
  <c r="MB8" i="33"/>
  <c r="LW8" i="33"/>
  <c r="LR8" i="33"/>
  <c r="LM8" i="33"/>
  <c r="LH8" i="33"/>
  <c r="LC8" i="33"/>
  <c r="KX8" i="33"/>
  <c r="KS8" i="33"/>
  <c r="KN8" i="33"/>
  <c r="KI8" i="33"/>
  <c r="KD8" i="33"/>
  <c r="JY8" i="33"/>
  <c r="JT8" i="33"/>
  <c r="JO8" i="33"/>
  <c r="JJ8" i="33"/>
  <c r="JE8" i="33"/>
  <c r="IZ8" i="33"/>
  <c r="IU8" i="33"/>
  <c r="IP8" i="33"/>
  <c r="IK8" i="33"/>
  <c r="IF8" i="33"/>
  <c r="IA8" i="33"/>
  <c r="HV8" i="33"/>
  <c r="HQ8" i="33"/>
  <c r="HL8" i="33"/>
  <c r="HG8" i="33"/>
  <c r="HB8" i="33"/>
  <c r="GW8" i="33"/>
  <c r="GR8" i="33"/>
  <c r="GM8" i="33"/>
  <c r="GH8" i="33"/>
  <c r="GC8" i="33"/>
  <c r="FX8" i="33"/>
  <c r="FS8" i="33"/>
  <c r="FN8" i="33"/>
  <c r="FI8" i="33"/>
  <c r="FD8" i="33"/>
  <c r="EY8" i="33"/>
  <c r="ET8" i="33"/>
  <c r="EO8" i="33"/>
  <c r="EJ8" i="33"/>
  <c r="EE8" i="33"/>
  <c r="DZ8" i="33"/>
  <c r="DU8" i="33"/>
  <c r="DP8" i="33"/>
  <c r="DK8" i="33"/>
  <c r="DF8" i="33"/>
  <c r="DA8" i="33"/>
  <c r="CV8" i="33"/>
  <c r="CQ8" i="33"/>
  <c r="CL8" i="33"/>
  <c r="CG8" i="33"/>
  <c r="CB8" i="33"/>
  <c r="BW8" i="33"/>
  <c r="BR8" i="33"/>
  <c r="BM8" i="33"/>
  <c r="BH8" i="33"/>
  <c r="BC8" i="33"/>
  <c r="AAC7" i="33"/>
  <c r="ZX7" i="33"/>
  <c r="ZS7" i="33"/>
  <c r="ZN7" i="33"/>
  <c r="ZI7" i="33"/>
  <c r="ZD7" i="33"/>
  <c r="YY7" i="33"/>
  <c r="YT7" i="33"/>
  <c r="YO7" i="33"/>
  <c r="YJ7" i="33"/>
  <c r="YE7" i="33"/>
  <c r="XZ7" i="33"/>
  <c r="XU7" i="33"/>
  <c r="XP7" i="33"/>
  <c r="XK7" i="33"/>
  <c r="XF7" i="33"/>
  <c r="XA7" i="33"/>
  <c r="WV7" i="33"/>
  <c r="WQ7" i="33"/>
  <c r="WL7" i="33"/>
  <c r="WG7" i="33"/>
  <c r="WB7" i="33"/>
  <c r="VW7" i="33"/>
  <c r="VR7" i="33"/>
  <c r="VM7" i="33"/>
  <c r="VH7" i="33"/>
  <c r="VC7" i="33"/>
  <c r="UX7" i="33"/>
  <c r="US7" i="33"/>
  <c r="UN7" i="33"/>
  <c r="UI7" i="33"/>
  <c r="UD7" i="33"/>
  <c r="TY7" i="33"/>
  <c r="TT7" i="33"/>
  <c r="TO7" i="33"/>
  <c r="TJ7" i="33"/>
  <c r="TE7" i="33"/>
  <c r="SZ7" i="33"/>
  <c r="SU7" i="33"/>
  <c r="SP7" i="33"/>
  <c r="SK7" i="33"/>
  <c r="SF7" i="33"/>
  <c r="SA7" i="33"/>
  <c r="RV7" i="33"/>
  <c r="RQ7" i="33"/>
  <c r="RL7" i="33"/>
  <c r="RG7" i="33"/>
  <c r="RB7" i="33"/>
  <c r="QW7" i="33"/>
  <c r="QR7" i="33"/>
  <c r="QM7" i="33"/>
  <c r="QH7" i="33"/>
  <c r="QC7" i="33"/>
  <c r="PX7" i="33"/>
  <c r="PS7" i="33"/>
  <c r="PN7" i="33"/>
  <c r="PI7" i="33"/>
  <c r="PD7" i="33"/>
  <c r="OY7" i="33"/>
  <c r="OT7" i="33"/>
  <c r="OO7" i="33"/>
  <c r="OJ7" i="33"/>
  <c r="OE7" i="33"/>
  <c r="NZ7" i="33"/>
  <c r="NU7" i="33"/>
  <c r="NP7" i="33"/>
  <c r="NK7" i="33"/>
  <c r="NF7" i="33"/>
  <c r="NA7" i="33"/>
  <c r="MV7" i="33"/>
  <c r="MQ7" i="33"/>
  <c r="ML7" i="33"/>
  <c r="MG7" i="33"/>
  <c r="MB7" i="33"/>
  <c r="LW7" i="33"/>
  <c r="LR7" i="33"/>
  <c r="LM7" i="33"/>
  <c r="LH7" i="33"/>
  <c r="LC7" i="33"/>
  <c r="KX7" i="33"/>
  <c r="KS7" i="33"/>
  <c r="KN7" i="33"/>
  <c r="KI7" i="33"/>
  <c r="KD7" i="33"/>
  <c r="JY7" i="33"/>
  <c r="JT7" i="33"/>
  <c r="JO7" i="33"/>
  <c r="JJ7" i="33"/>
  <c r="JE7" i="33"/>
  <c r="IZ7" i="33"/>
  <c r="IU7" i="33"/>
  <c r="IP7" i="33"/>
  <c r="IK7" i="33"/>
  <c r="IF7" i="33"/>
  <c r="IA7" i="33"/>
  <c r="HV7" i="33"/>
  <c r="HQ7" i="33"/>
  <c r="HL7" i="33"/>
  <c r="HG7" i="33"/>
  <c r="HB7" i="33"/>
  <c r="GW7" i="33"/>
  <c r="GR7" i="33"/>
  <c r="GM7" i="33"/>
  <c r="GH7" i="33"/>
  <c r="GC7" i="33"/>
  <c r="FX7" i="33"/>
  <c r="FS7" i="33"/>
  <c r="FN7" i="33"/>
  <c r="FI7" i="33"/>
  <c r="FD7" i="33"/>
  <c r="EY7" i="33"/>
  <c r="ET7" i="33"/>
  <c r="EO7" i="33"/>
  <c r="EJ7" i="33"/>
  <c r="EE7" i="33"/>
  <c r="DZ7" i="33"/>
  <c r="DU7" i="33"/>
  <c r="DP7" i="33"/>
  <c r="DK7" i="33"/>
  <c r="DF7" i="33"/>
  <c r="DA7" i="33"/>
  <c r="CV7" i="33"/>
  <c r="CQ7" i="33"/>
  <c r="CL7" i="33"/>
  <c r="CG7" i="33"/>
  <c r="CB7" i="33"/>
  <c r="BW7" i="33"/>
  <c r="BR7" i="33"/>
  <c r="BM7" i="33"/>
  <c r="BH7" i="33"/>
  <c r="BC7" i="33"/>
  <c r="AAC6" i="33"/>
  <c r="ZX6" i="33"/>
  <c r="ZS6" i="33"/>
  <c r="ZN6" i="33"/>
  <c r="ZI6" i="33"/>
  <c r="ZD6" i="33"/>
  <c r="YY6" i="33"/>
  <c r="YT6" i="33"/>
  <c r="YO6" i="33"/>
  <c r="YJ6" i="33"/>
  <c r="YE6" i="33"/>
  <c r="XZ6" i="33"/>
  <c r="XU6" i="33"/>
  <c r="XP6" i="33"/>
  <c r="XK6" i="33"/>
  <c r="XF6" i="33"/>
  <c r="XA6" i="33"/>
  <c r="WV6" i="33"/>
  <c r="WQ6" i="33"/>
  <c r="WL6" i="33"/>
  <c r="WG6" i="33"/>
  <c r="WB6" i="33"/>
  <c r="VW6" i="33"/>
  <c r="VR6" i="33"/>
  <c r="VM6" i="33"/>
  <c r="VH6" i="33"/>
  <c r="VC6" i="33"/>
  <c r="UX6" i="33"/>
  <c r="US6" i="33"/>
  <c r="UN6" i="33"/>
  <c r="UI6" i="33"/>
  <c r="UD6" i="33"/>
  <c r="TY6" i="33"/>
  <c r="TT6" i="33"/>
  <c r="TO6" i="33"/>
  <c r="TJ6" i="33"/>
  <c r="TE6" i="33"/>
  <c r="SZ6" i="33"/>
  <c r="SU6" i="33"/>
  <c r="SP6" i="33"/>
  <c r="SK6" i="33"/>
  <c r="SF6" i="33"/>
  <c r="SA6" i="33"/>
  <c r="RV6" i="33"/>
  <c r="RQ6" i="33"/>
  <c r="RL6" i="33"/>
  <c r="RG6" i="33"/>
  <c r="RB6" i="33"/>
  <c r="QW6" i="33"/>
  <c r="QR6" i="33"/>
  <c r="QM6" i="33"/>
  <c r="QH6" i="33"/>
  <c r="QC6" i="33"/>
  <c r="PX6" i="33"/>
  <c r="PS6" i="33"/>
  <c r="PN6" i="33"/>
  <c r="PI6" i="33"/>
  <c r="PD6" i="33"/>
  <c r="OY6" i="33"/>
  <c r="OT6" i="33"/>
  <c r="OO6" i="33"/>
  <c r="OJ6" i="33"/>
  <c r="OE6" i="33"/>
  <c r="NZ6" i="33"/>
  <c r="NU6" i="33"/>
  <c r="NP6" i="33"/>
  <c r="NK6" i="33"/>
  <c r="NF6" i="33"/>
  <c r="NA6" i="33"/>
  <c r="MV6" i="33"/>
  <c r="MQ6" i="33"/>
  <c r="ML6" i="33"/>
  <c r="MG6" i="33"/>
  <c r="MB6" i="33"/>
  <c r="LW6" i="33"/>
  <c r="LR6" i="33"/>
  <c r="LM6" i="33"/>
  <c r="LH6" i="33"/>
  <c r="LC6" i="33"/>
  <c r="KX6" i="33"/>
  <c r="KS6" i="33"/>
  <c r="KN6" i="33"/>
  <c r="KI6" i="33"/>
  <c r="KD6" i="33"/>
  <c r="JY6" i="33"/>
  <c r="JT6" i="33"/>
  <c r="JO6" i="33"/>
  <c r="JJ6" i="33"/>
  <c r="JE6" i="33"/>
  <c r="IZ6" i="33"/>
  <c r="IU6" i="33"/>
  <c r="IP6" i="33"/>
  <c r="IK6" i="33"/>
  <c r="IF6" i="33"/>
  <c r="IA6" i="33"/>
  <c r="HV6" i="33"/>
  <c r="HQ6" i="33"/>
  <c r="HL6" i="33"/>
  <c r="HG6" i="33"/>
  <c r="HB6" i="33"/>
  <c r="GW6" i="33"/>
  <c r="GR6" i="33"/>
  <c r="GM6" i="33"/>
  <c r="GH6" i="33"/>
  <c r="GC6" i="33"/>
  <c r="FX6" i="33"/>
  <c r="FS6" i="33"/>
  <c r="FN6" i="33"/>
  <c r="FI6" i="33"/>
  <c r="FD6" i="33"/>
  <c r="EY6" i="33"/>
  <c r="ET6" i="33"/>
  <c r="EO6" i="33"/>
  <c r="EJ6" i="33"/>
  <c r="EE6" i="33"/>
  <c r="DZ6" i="33"/>
  <c r="DU6" i="33"/>
  <c r="DP6" i="33"/>
  <c r="DK6" i="33"/>
  <c r="DF6" i="33"/>
  <c r="DA6" i="33"/>
  <c r="CV6" i="33"/>
  <c r="CQ6" i="33"/>
  <c r="CL6" i="33"/>
  <c r="CG6" i="33"/>
  <c r="CB6" i="33"/>
  <c r="BW6" i="33"/>
  <c r="BR6" i="33"/>
  <c r="BM6" i="33"/>
  <c r="BH6" i="33"/>
  <c r="BC6" i="33"/>
  <c r="AX34" i="33"/>
  <c r="AS34" i="33"/>
  <c r="AN34" i="33"/>
  <c r="AI34" i="33"/>
  <c r="AD34" i="33"/>
  <c r="Y34" i="33"/>
  <c r="T34" i="33"/>
  <c r="O34" i="33"/>
  <c r="J34" i="33"/>
  <c r="E34" i="33"/>
  <c r="AX33" i="33"/>
  <c r="AS33" i="33"/>
  <c r="AN33" i="33"/>
  <c r="AI33" i="33"/>
  <c r="AD33" i="33"/>
  <c r="Y33" i="33"/>
  <c r="T33" i="33"/>
  <c r="O33" i="33"/>
  <c r="J33" i="33"/>
  <c r="E33" i="33"/>
  <c r="AX32" i="33"/>
  <c r="AS32" i="33"/>
  <c r="AN32" i="33"/>
  <c r="AI32" i="33"/>
  <c r="AD32" i="33"/>
  <c r="Y32" i="33"/>
  <c r="T32" i="33"/>
  <c r="O32" i="33"/>
  <c r="J32" i="33"/>
  <c r="E32" i="33"/>
  <c r="AX31" i="33"/>
  <c r="AS31" i="33"/>
  <c r="AN31" i="33"/>
  <c r="AI31" i="33"/>
  <c r="AD31" i="33"/>
  <c r="Y31" i="33"/>
  <c r="T31" i="33"/>
  <c r="O31" i="33"/>
  <c r="J31" i="33"/>
  <c r="E31" i="33"/>
  <c r="AX30" i="33"/>
  <c r="AS30" i="33"/>
  <c r="AN30" i="33"/>
  <c r="AI30" i="33"/>
  <c r="AD30" i="33"/>
  <c r="Y30" i="33"/>
  <c r="T30" i="33"/>
  <c r="O30" i="33"/>
  <c r="J30" i="33"/>
  <c r="E30" i="33"/>
  <c r="AX28" i="33"/>
  <c r="AS28" i="33"/>
  <c r="AN28" i="33"/>
  <c r="AI28" i="33"/>
  <c r="AD28" i="33"/>
  <c r="Y28" i="33"/>
  <c r="T28" i="33"/>
  <c r="O28" i="33"/>
  <c r="J28" i="33"/>
  <c r="E28" i="33"/>
  <c r="AX27" i="33"/>
  <c r="AS27" i="33"/>
  <c r="AN27" i="33"/>
  <c r="AI27" i="33"/>
  <c r="AD27" i="33"/>
  <c r="Y27" i="33"/>
  <c r="T27" i="33"/>
  <c r="O27" i="33"/>
  <c r="J27" i="33"/>
  <c r="E27" i="33"/>
  <c r="AX26" i="33"/>
  <c r="AS26" i="33"/>
  <c r="AN26" i="33"/>
  <c r="AI26" i="33"/>
  <c r="AD26" i="33"/>
  <c r="Y26" i="33"/>
  <c r="T26" i="33"/>
  <c r="O26" i="33"/>
  <c r="J26" i="33"/>
  <c r="E26" i="33"/>
  <c r="AX25" i="33"/>
  <c r="AS25" i="33"/>
  <c r="AN25" i="33"/>
  <c r="AI25" i="33"/>
  <c r="AD25" i="33"/>
  <c r="Y25" i="33"/>
  <c r="T25" i="33"/>
  <c r="O25" i="33"/>
  <c r="J25" i="33"/>
  <c r="E25" i="33"/>
  <c r="AX24" i="33"/>
  <c r="AS24" i="33"/>
  <c r="AN24" i="33"/>
  <c r="AI24" i="33"/>
  <c r="AD24" i="33"/>
  <c r="Y24" i="33"/>
  <c r="T24" i="33"/>
  <c r="O24" i="33"/>
  <c r="J24" i="33"/>
  <c r="E24" i="33"/>
  <c r="AX22" i="33"/>
  <c r="AS22" i="33"/>
  <c r="AN22" i="33"/>
  <c r="AI22" i="33"/>
  <c r="AD22" i="33"/>
  <c r="Y22" i="33"/>
  <c r="T22" i="33"/>
  <c r="O22" i="33"/>
  <c r="J22" i="33"/>
  <c r="E22" i="33"/>
  <c r="AX21" i="33"/>
  <c r="AS21" i="33"/>
  <c r="AN21" i="33"/>
  <c r="AI21" i="33"/>
  <c r="AD21" i="33"/>
  <c r="Y21" i="33"/>
  <c r="T21" i="33"/>
  <c r="O21" i="33"/>
  <c r="J21" i="33"/>
  <c r="E21" i="33"/>
  <c r="AX20" i="33"/>
  <c r="AS20" i="33"/>
  <c r="AN20" i="33"/>
  <c r="AI20" i="33"/>
  <c r="AD20" i="33"/>
  <c r="Y20" i="33"/>
  <c r="T20" i="33"/>
  <c r="O20" i="33"/>
  <c r="J20" i="33"/>
  <c r="E20" i="33"/>
  <c r="AX19" i="33"/>
  <c r="AS19" i="33"/>
  <c r="AN19" i="33"/>
  <c r="AI19" i="33"/>
  <c r="AD19" i="33"/>
  <c r="Y19" i="33"/>
  <c r="T19" i="33"/>
  <c r="O19" i="33"/>
  <c r="J19" i="33"/>
  <c r="E19" i="33"/>
  <c r="AX18" i="33"/>
  <c r="AS18" i="33"/>
  <c r="AN18" i="33"/>
  <c r="AI18" i="33"/>
  <c r="AD18" i="33"/>
  <c r="Y18" i="33"/>
  <c r="T18" i="33"/>
  <c r="O18" i="33"/>
  <c r="J18" i="33"/>
  <c r="E18" i="33"/>
  <c r="AX16" i="33"/>
  <c r="AS16" i="33"/>
  <c r="AN16" i="33"/>
  <c r="AI16" i="33"/>
  <c r="AD16" i="33"/>
  <c r="Y16" i="33"/>
  <c r="T16" i="33"/>
  <c r="O16" i="33"/>
  <c r="J16" i="33"/>
  <c r="E16" i="33"/>
  <c r="AX15" i="33"/>
  <c r="AS15" i="33"/>
  <c r="AN15" i="33"/>
  <c r="AI15" i="33"/>
  <c r="AD15" i="33"/>
  <c r="Y15" i="33"/>
  <c r="T15" i="33"/>
  <c r="O15" i="33"/>
  <c r="J15" i="33"/>
  <c r="E15" i="33"/>
  <c r="AX14" i="33"/>
  <c r="AS14" i="33"/>
  <c r="AN14" i="33"/>
  <c r="AI14" i="33"/>
  <c r="AD14" i="33"/>
  <c r="Y14" i="33"/>
  <c r="T14" i="33"/>
  <c r="O14" i="33"/>
  <c r="J14" i="33"/>
  <c r="E14" i="33"/>
  <c r="AX13" i="33"/>
  <c r="AS13" i="33"/>
  <c r="AN13" i="33"/>
  <c r="AI13" i="33"/>
  <c r="AD13" i="33"/>
  <c r="Y13" i="33"/>
  <c r="T13" i="33"/>
  <c r="O13" i="33"/>
  <c r="J13" i="33"/>
  <c r="E13" i="33"/>
  <c r="AX12" i="33"/>
  <c r="AS12" i="33"/>
  <c r="AN12" i="33"/>
  <c r="AI12" i="33"/>
  <c r="AD12" i="33"/>
  <c r="Y12" i="33"/>
  <c r="T12" i="33"/>
  <c r="O12" i="33"/>
  <c r="J12" i="33"/>
  <c r="E12" i="33"/>
  <c r="AX10" i="33"/>
  <c r="AS10" i="33"/>
  <c r="AN10" i="33"/>
  <c r="AI10" i="33"/>
  <c r="AD10" i="33"/>
  <c r="Y10" i="33"/>
  <c r="T10" i="33"/>
  <c r="O10" i="33"/>
  <c r="J10" i="33"/>
  <c r="E10" i="33"/>
  <c r="AX9" i="33"/>
  <c r="AS9" i="33"/>
  <c r="AN9" i="33"/>
  <c r="AI9" i="33"/>
  <c r="AD9" i="33"/>
  <c r="Y9" i="33"/>
  <c r="T9" i="33"/>
  <c r="O9" i="33"/>
  <c r="J9" i="33"/>
  <c r="E9" i="33"/>
  <c r="AX8" i="33"/>
  <c r="AS8" i="33"/>
  <c r="AN8" i="33"/>
  <c r="AI8" i="33"/>
  <c r="AD8" i="33"/>
  <c r="Y8" i="33"/>
  <c r="T8" i="33"/>
  <c r="O8" i="33"/>
  <c r="J8" i="33"/>
  <c r="E8" i="33"/>
  <c r="AX7" i="33"/>
  <c r="AS7" i="33"/>
  <c r="AN7" i="33"/>
  <c r="AI7" i="33"/>
  <c r="AD7" i="33"/>
  <c r="Y7" i="33"/>
  <c r="T7" i="33"/>
  <c r="O7" i="33"/>
  <c r="J7" i="33"/>
  <c r="E7" i="33"/>
  <c r="AX6" i="33"/>
  <c r="AS6" i="33"/>
  <c r="AN6" i="33"/>
  <c r="AI6" i="33"/>
  <c r="AD6" i="33"/>
  <c r="Y6" i="33"/>
  <c r="T6" i="33"/>
  <c r="O6" i="33"/>
  <c r="J6" i="33"/>
  <c r="E6" i="33"/>
  <c r="G2991" i="35" l="1"/>
  <c r="F2991" i="35"/>
  <c r="E2991" i="35"/>
  <c r="D2991" i="35"/>
  <c r="C2991" i="35"/>
  <c r="G2988" i="35"/>
  <c r="F2988" i="35"/>
  <c r="E2988" i="35"/>
  <c r="D2988" i="35"/>
  <c r="C2988" i="35"/>
  <c r="G2992" i="35"/>
  <c r="F2992" i="35"/>
  <c r="E2992" i="35"/>
  <c r="D2992" i="35"/>
  <c r="C2992" i="35"/>
  <c r="G2999" i="35"/>
  <c r="F2999" i="35"/>
  <c r="E2999" i="35"/>
  <c r="D2999" i="35"/>
  <c r="C2999" i="35"/>
  <c r="G2998" i="35"/>
  <c r="F2998" i="35"/>
  <c r="E2998" i="35"/>
  <c r="D2998" i="35"/>
  <c r="C2998" i="35"/>
  <c r="G2986" i="35"/>
  <c r="F2986" i="35"/>
  <c r="E2986" i="35"/>
  <c r="D2986" i="35"/>
  <c r="C2986" i="35"/>
  <c r="G2987" i="35"/>
  <c r="F2987" i="35"/>
  <c r="E2987" i="35"/>
  <c r="D2987" i="35"/>
  <c r="C2987" i="35"/>
  <c r="E2997" i="35"/>
  <c r="D2997" i="35"/>
  <c r="C2997" i="35"/>
  <c r="G2997" i="35"/>
  <c r="F2997" i="35"/>
  <c r="E2985" i="35"/>
  <c r="D2985" i="35"/>
  <c r="C2985" i="35"/>
  <c r="G2985" i="35"/>
  <c r="F2985" i="35"/>
  <c r="G3002" i="35"/>
  <c r="F3002" i="35"/>
  <c r="E3002" i="35"/>
  <c r="D3002" i="35"/>
  <c r="C3002" i="35"/>
  <c r="G3003" i="35"/>
  <c r="F3003" i="35"/>
  <c r="E3003" i="35"/>
  <c r="D3003" i="35"/>
  <c r="C3003" i="35"/>
  <c r="G2984" i="35"/>
  <c r="F2984" i="35"/>
  <c r="E2984" i="35"/>
  <c r="D2984" i="35"/>
  <c r="C2984" i="35"/>
  <c r="G2995" i="35"/>
  <c r="F2995" i="35"/>
  <c r="E2995" i="35"/>
  <c r="D2995" i="35"/>
  <c r="C2995" i="35"/>
  <c r="G2990" i="35"/>
  <c r="F2990" i="35"/>
  <c r="E2990" i="35"/>
  <c r="D2990" i="35"/>
  <c r="C2990" i="35"/>
  <c r="E2989" i="35"/>
  <c r="D2989" i="35"/>
  <c r="C2989" i="35"/>
  <c r="G2989" i="35"/>
  <c r="F2989" i="35"/>
  <c r="E3001" i="35"/>
  <c r="D3001" i="35"/>
  <c r="C3001" i="35"/>
  <c r="G3001" i="35"/>
  <c r="F3001" i="35"/>
  <c r="E2993" i="35"/>
  <c r="D2993" i="35"/>
  <c r="C2993" i="35"/>
  <c r="G2993" i="35"/>
  <c r="F2993" i="35"/>
  <c r="G3000" i="35"/>
  <c r="F3000" i="35"/>
  <c r="E3000" i="35"/>
  <c r="D3000" i="35"/>
  <c r="C3000" i="35"/>
  <c r="G2996" i="35"/>
  <c r="F2996" i="35"/>
  <c r="E2996" i="35"/>
  <c r="D2996" i="35"/>
  <c r="C2996" i="35"/>
  <c r="G2994" i="35"/>
  <c r="F2994" i="35"/>
  <c r="E2994" i="35"/>
  <c r="D2994" i="35"/>
  <c r="C2994" i="35"/>
  <c r="A77" i="6"/>
  <c r="D2954" i="35"/>
  <c r="F2954" i="35"/>
  <c r="E2954" i="35"/>
  <c r="G2954" i="35"/>
  <c r="C2954" i="35"/>
  <c r="C2947" i="35"/>
  <c r="F2947" i="35"/>
  <c r="D2947" i="35"/>
  <c r="E2947" i="35"/>
  <c r="G2947" i="35"/>
  <c r="F2948" i="35"/>
  <c r="G2948" i="35"/>
  <c r="E2948" i="35"/>
  <c r="D2948" i="35"/>
  <c r="C2948" i="35"/>
  <c r="D2957" i="35"/>
  <c r="C2957" i="35"/>
  <c r="F2957" i="35"/>
  <c r="E2957" i="35"/>
  <c r="G2957" i="35"/>
  <c r="C2956" i="35"/>
  <c r="F2956" i="35"/>
  <c r="D2956" i="35"/>
  <c r="E2956" i="35"/>
  <c r="G2956" i="35"/>
  <c r="F2946" i="35"/>
  <c r="C2946" i="35"/>
  <c r="G2946" i="35"/>
  <c r="D2946" i="35"/>
  <c r="E2946" i="35"/>
  <c r="D2955" i="35"/>
  <c r="E2955" i="35"/>
  <c r="F2955" i="35"/>
  <c r="G2955" i="35"/>
  <c r="C2955" i="35"/>
  <c r="C2945" i="35"/>
  <c r="D2945" i="35"/>
  <c r="E2945" i="35"/>
  <c r="G2945" i="35"/>
  <c r="F2945" i="35"/>
  <c r="F2958" i="35"/>
  <c r="G2958" i="35"/>
  <c r="C2958" i="35"/>
  <c r="E2958" i="35"/>
  <c r="D2958" i="35"/>
  <c r="C2962" i="35"/>
  <c r="G2962" i="35"/>
  <c r="D2962" i="35"/>
  <c r="E2962" i="35"/>
  <c r="F2962" i="35"/>
  <c r="F2963" i="35"/>
  <c r="G2963" i="35"/>
  <c r="C2963" i="35"/>
  <c r="E2963" i="35"/>
  <c r="D2963" i="35"/>
  <c r="C2944" i="35"/>
  <c r="D2944" i="35"/>
  <c r="E2944" i="35"/>
  <c r="F2944" i="35"/>
  <c r="G2944" i="35"/>
  <c r="D2959" i="35"/>
  <c r="G2959" i="35"/>
  <c r="E2959" i="35"/>
  <c r="F2959" i="35"/>
  <c r="C2959" i="35"/>
  <c r="G2952" i="35"/>
  <c r="E2952" i="35"/>
  <c r="D2952" i="35"/>
  <c r="C2952" i="35"/>
  <c r="F2952" i="35"/>
  <c r="E2950" i="35"/>
  <c r="G2950" i="35"/>
  <c r="D2950" i="35"/>
  <c r="F2950" i="35"/>
  <c r="C2950" i="35"/>
  <c r="D2949" i="35"/>
  <c r="F2949" i="35"/>
  <c r="E2949" i="35"/>
  <c r="G2949" i="35"/>
  <c r="C2949" i="35"/>
  <c r="C2961" i="35"/>
  <c r="F2961" i="35"/>
  <c r="D2961" i="35"/>
  <c r="E2961" i="35"/>
  <c r="G2961" i="35"/>
  <c r="F2951" i="35"/>
  <c r="C2951" i="35"/>
  <c r="D2951" i="35"/>
  <c r="E2951" i="35"/>
  <c r="G2951" i="35"/>
  <c r="D2960" i="35"/>
  <c r="C2960" i="35"/>
  <c r="G2960" i="35"/>
  <c r="F2960" i="35"/>
  <c r="E2960" i="35"/>
  <c r="F2953" i="35"/>
  <c r="G2953" i="35"/>
  <c r="C2953" i="35"/>
  <c r="E2953" i="35"/>
  <c r="D2953" i="35"/>
  <c r="A88" i="6"/>
  <c r="A86" i="6"/>
  <c r="A76" i="6"/>
  <c r="A94" i="6"/>
  <c r="A74" i="6"/>
  <c r="G81" i="6"/>
  <c r="G70" i="6"/>
  <c r="G73" i="6"/>
  <c r="G76" i="6"/>
  <c r="G78" i="6"/>
  <c r="G79" i="6"/>
  <c r="G80" i="6"/>
  <c r="G88" i="6"/>
  <c r="G89" i="6"/>
  <c r="G77" i="6"/>
  <c r="G91" i="6"/>
  <c r="G85" i="6"/>
  <c r="G90" i="6"/>
  <c r="G92" i="6"/>
  <c r="G74" i="6"/>
  <c r="G96" i="6"/>
  <c r="G84" i="6"/>
  <c r="G72" i="6"/>
  <c r="G95" i="6"/>
  <c r="G83" i="6"/>
  <c r="G71" i="6"/>
  <c r="G94" i="6"/>
  <c r="G82" i="6"/>
  <c r="G93" i="6"/>
  <c r="G87" i="6"/>
  <c r="G75" i="6"/>
  <c r="G86" i="6"/>
  <c r="A81" i="6"/>
  <c r="A87" i="6"/>
  <c r="A95" i="6"/>
  <c r="A79" i="6"/>
  <c r="A96" i="6"/>
  <c r="A75" i="6"/>
  <c r="A93" i="6"/>
  <c r="A85" i="6"/>
  <c r="A84" i="6"/>
  <c r="A73" i="6"/>
  <c r="A92" i="6"/>
  <c r="A83" i="6"/>
  <c r="A82" i="6"/>
  <c r="A72" i="6"/>
  <c r="A71" i="6"/>
  <c r="A90" i="6"/>
  <c r="A91" i="6"/>
  <c r="A80" i="6"/>
  <c r="A70" i="6"/>
  <c r="A89" i="6"/>
  <c r="A78" i="6"/>
  <c r="B9790" i="35"/>
  <c r="B9977" i="35"/>
  <c r="B9974" i="35"/>
  <c r="B9970" i="35"/>
  <c r="B9899" i="35"/>
  <c r="B9798" i="35"/>
  <c r="B9607" i="35"/>
  <c r="B9207" i="35"/>
  <c r="B9786" i="35"/>
  <c r="B9386" i="35"/>
  <c r="B8851" i="35"/>
  <c r="B9585" i="35"/>
  <c r="B9184" i="35"/>
  <c r="B9784" i="35"/>
  <c r="B9384" i="35"/>
  <c r="B8840" i="35"/>
  <c r="B9583" i="35"/>
  <c r="B9182" i="35"/>
  <c r="B9822" i="35"/>
  <c r="B9422" i="35"/>
  <c r="B8938" i="35"/>
  <c r="B9581" i="35"/>
  <c r="B9180" i="35"/>
  <c r="B9620" i="35"/>
  <c r="B9220" i="35"/>
  <c r="B9659" i="35"/>
  <c r="B9259" i="35"/>
  <c r="B9678" i="35"/>
  <c r="B9278" i="35"/>
  <c r="B9717" i="35"/>
  <c r="B9317" i="35"/>
  <c r="B9716" i="35"/>
  <c r="B9316" i="35"/>
  <c r="B9695" i="35"/>
  <c r="B9295" i="35"/>
  <c r="B9894" i="35"/>
  <c r="B9494" i="35"/>
  <c r="B9075" i="35"/>
  <c r="B9653" i="35"/>
  <c r="B9253" i="35"/>
  <c r="B9892" i="35"/>
  <c r="B9492" i="35"/>
  <c r="B9072" i="35"/>
  <c r="B9691" i="35"/>
  <c r="B9291" i="35"/>
  <c r="B9650" i="35"/>
  <c r="B9250" i="35"/>
  <c r="B9749" i="35"/>
  <c r="B9349" i="35"/>
  <c r="B9948" i="35"/>
  <c r="B9548" i="35"/>
  <c r="B9143" i="35"/>
  <c r="B8553" i="35"/>
  <c r="B8153" i="35"/>
  <c r="B7753" i="35"/>
  <c r="B8672" i="35"/>
  <c r="B8272" i="35"/>
  <c r="B7872" i="35"/>
  <c r="B8831" i="35"/>
  <c r="B8431" i="35"/>
  <c r="B8031" i="35"/>
  <c r="B7627" i="35"/>
  <c r="B8470" i="35"/>
  <c r="B8070" i="35"/>
  <c r="B7670" i="35"/>
  <c r="B8709" i="35"/>
  <c r="B8309" i="35"/>
  <c r="B7909" i="35"/>
  <c r="B7366" i="35"/>
  <c r="B8828" i="35"/>
  <c r="B8428" i="35"/>
  <c r="B8028" i="35"/>
  <c r="B7622" i="35"/>
  <c r="B8827" i="35"/>
  <c r="B8427" i="35"/>
  <c r="B8027" i="35"/>
  <c r="B7620" i="35"/>
  <c r="B8826" i="35"/>
  <c r="B8426" i="35"/>
  <c r="B8026" i="35"/>
  <c r="B7619" i="35"/>
  <c r="B8845" i="35"/>
  <c r="B8445" i="35"/>
  <c r="B8045" i="35"/>
  <c r="B7642" i="35"/>
  <c r="B8944" i="35"/>
  <c r="B8544" i="35"/>
  <c r="B8144" i="35"/>
  <c r="B7744" i="35"/>
  <c r="B9003" i="35"/>
  <c r="B8603" i="35"/>
  <c r="B8203" i="35"/>
  <c r="B7803" i="35"/>
  <c r="B9022" i="35"/>
  <c r="B8622" i="35"/>
  <c r="B8222" i="35"/>
  <c r="B7822" i="35"/>
  <c r="B8961" i="35"/>
  <c r="B8561" i="35"/>
  <c r="B8161" i="35"/>
  <c r="B7761" i="35"/>
  <c r="B8700" i="35"/>
  <c r="B8300" i="35"/>
  <c r="B7900" i="35"/>
  <c r="B7336" i="35"/>
  <c r="B8459" i="35"/>
  <c r="B8059" i="35"/>
  <c r="B7658" i="35"/>
  <c r="B8298" i="35"/>
  <c r="B7898" i="35"/>
  <c r="B7328" i="35"/>
  <c r="B8477" i="35"/>
  <c r="B8077" i="35"/>
  <c r="B7677" i="35"/>
  <c r="B8776" i="35"/>
  <c r="B8376" i="35"/>
  <c r="B7976" i="35"/>
  <c r="B7536" i="35"/>
  <c r="B8695" i="35"/>
  <c r="B8295" i="35"/>
  <c r="B7895" i="35"/>
  <c r="B7316" i="35"/>
  <c r="B8754" i="35"/>
  <c r="B8354" i="35"/>
  <c r="B7954" i="35"/>
  <c r="B7488" i="35"/>
  <c r="B6928" i="35"/>
  <c r="B6528" i="35"/>
  <c r="B6111" i="35"/>
  <c r="B7147" i="35"/>
  <c r="B6747" i="35"/>
  <c r="B6347" i="35"/>
  <c r="B7246" i="35"/>
  <c r="B6846" i="35"/>
  <c r="B6446" i="35"/>
  <c r="B5961" i="35"/>
  <c r="B7345" i="35"/>
  <c r="B6945" i="35"/>
  <c r="B6545" i="35"/>
  <c r="B6136" i="35"/>
  <c r="B7364" i="35"/>
  <c r="B6964" i="35"/>
  <c r="B6564" i="35"/>
  <c r="B6159" i="35"/>
  <c r="B7443" i="35"/>
  <c r="B7043" i="35"/>
  <c r="B6643" i="35"/>
  <c r="B6243" i="35"/>
  <c r="B7482" i="35"/>
  <c r="B7082" i="35"/>
  <c r="B6682" i="35"/>
  <c r="B6282" i="35"/>
  <c r="B7541" i="35"/>
  <c r="B7141" i="35"/>
  <c r="B6741" i="35"/>
  <c r="B6341" i="35"/>
  <c r="B7560" i="35"/>
  <c r="B7160" i="35"/>
  <c r="B6760" i="35"/>
  <c r="B6360" i="35"/>
  <c r="B7219" i="35"/>
  <c r="B6819" i="35"/>
  <c r="B6419" i="35"/>
  <c r="B5901" i="35"/>
  <c r="B6978" i="35"/>
  <c r="B6578" i="35"/>
  <c r="B6176" i="35"/>
  <c r="B7237" i="35"/>
  <c r="B6837" i="35"/>
  <c r="B6437" i="35"/>
  <c r="B5941" i="35"/>
  <c r="B6916" i="35"/>
  <c r="B6516" i="35"/>
  <c r="B6094" i="35"/>
  <c r="B7255" i="35"/>
  <c r="B6855" i="35"/>
  <c r="B6455" i="35"/>
  <c r="B5981" i="35"/>
  <c r="B7314" i="35"/>
  <c r="B6914" i="35"/>
  <c r="B6514" i="35"/>
  <c r="B6090" i="35"/>
  <c r="B7013" i="35"/>
  <c r="B6613" i="35"/>
  <c r="B6213" i="35"/>
  <c r="B7432" i="35"/>
  <c r="B7032" i="35"/>
  <c r="B6632" i="35"/>
  <c r="B6232" i="35"/>
  <c r="B7351" i="35"/>
  <c r="B6951" i="35"/>
  <c r="B6551" i="35"/>
  <c r="B6143" i="35"/>
  <c r="B7310" i="35"/>
  <c r="B6910" i="35"/>
  <c r="B6510" i="35"/>
  <c r="B6081" i="35"/>
  <c r="B7349" i="35"/>
  <c r="B6949" i="35"/>
  <c r="B6549" i="35"/>
  <c r="B6140" i="35"/>
  <c r="B5537" i="35"/>
  <c r="B5137" i="35"/>
  <c r="B4737" i="35"/>
  <c r="B5656" i="35"/>
  <c r="B5256" i="35"/>
  <c r="B4856" i="35"/>
  <c r="B5695" i="35"/>
  <c r="B5295" i="35"/>
  <c r="B4895" i="35"/>
  <c r="B4335" i="35"/>
  <c r="B5614" i="35"/>
  <c r="B5214" i="35"/>
  <c r="B4814" i="35"/>
  <c r="B6053" i="35"/>
  <c r="B5653" i="35"/>
  <c r="B5253" i="35"/>
  <c r="B4853" i="35"/>
  <c r="B6172" i="35"/>
  <c r="B5772" i="35"/>
  <c r="B5372" i="35"/>
  <c r="B4972" i="35"/>
  <c r="B4538" i="35"/>
  <c r="B5591" i="35"/>
  <c r="B5191" i="35"/>
  <c r="B4791" i="35"/>
  <c r="B5970" i="35"/>
  <c r="B5570" i="35"/>
  <c r="B5170" i="35"/>
  <c r="B4770" i="35"/>
  <c r="B6069" i="35"/>
  <c r="B5669" i="35"/>
  <c r="B5269" i="35"/>
  <c r="B4869" i="35"/>
  <c r="B6148" i="35"/>
  <c r="B5748" i="35"/>
  <c r="B5348" i="35"/>
  <c r="B4948" i="35"/>
  <c r="B4497" i="35"/>
  <c r="B5807" i="35"/>
  <c r="B5407" i="35"/>
  <c r="B5007" i="35"/>
  <c r="B4590" i="35"/>
  <c r="B5806" i="35"/>
  <c r="B5406" i="35"/>
  <c r="B5006" i="35"/>
  <c r="B4589" i="35"/>
  <c r="B5865" i="35"/>
  <c r="B5465" i="35"/>
  <c r="B5065" i="35"/>
  <c r="B4662" i="35"/>
  <c r="B5484" i="35"/>
  <c r="B5084" i="35"/>
  <c r="B4683" i="35"/>
  <c r="B5643" i="35"/>
  <c r="B5243" i="35"/>
  <c r="B4843" i="35"/>
  <c r="B6142" i="35"/>
  <c r="B5742" i="35"/>
  <c r="B5342" i="35"/>
  <c r="B4942" i="35"/>
  <c r="B4486" i="35"/>
  <c r="B5541" i="35"/>
  <c r="B5141" i="35"/>
  <c r="B4741" i="35"/>
  <c r="B5660" i="35"/>
  <c r="B5260" i="35"/>
  <c r="B4860" i="35"/>
  <c r="B5959" i="35"/>
  <c r="B5559" i="35"/>
  <c r="B5159" i="35"/>
  <c r="B4759" i="35"/>
  <c r="B5678" i="35"/>
  <c r="B5278" i="35"/>
  <c r="B4878" i="35"/>
  <c r="B4398" i="35"/>
  <c r="B3998" i="35"/>
  <c r="B3598" i="35"/>
  <c r="B3198" i="35"/>
  <c r="B4237" i="35"/>
  <c r="B3837" i="35"/>
  <c r="B3437" i="35"/>
  <c r="B2953" i="35"/>
  <c r="B4096" i="35"/>
  <c r="B3696" i="35"/>
  <c r="B3296" i="35"/>
  <c r="B4135" i="35"/>
  <c r="B3735" i="35"/>
  <c r="B3335" i="35"/>
  <c r="B4334" i="35"/>
  <c r="B3934" i="35"/>
  <c r="B3534" i="35"/>
  <c r="B3129" i="35"/>
  <c r="B4293" i="35"/>
  <c r="B3893" i="35"/>
  <c r="B3493" i="35"/>
  <c r="B3068" i="35"/>
  <c r="B4292" i="35"/>
  <c r="B3892" i="35"/>
  <c r="B3492" i="35"/>
  <c r="B3067" i="35"/>
  <c r="B4371" i="35"/>
  <c r="B3971" i="35"/>
  <c r="B3571" i="35"/>
  <c r="B3171" i="35"/>
  <c r="B4350" i="35"/>
  <c r="B3950" i="35"/>
  <c r="B3550" i="35"/>
  <c r="B3150" i="35"/>
  <c r="B4189" i="35"/>
  <c r="B3789" i="35"/>
  <c r="B3389" i="35"/>
  <c r="B2677" i="35"/>
  <c r="C2677" i="35"/>
  <c r="G2677" i="35"/>
  <c r="D2677" i="35"/>
  <c r="F2677" i="35"/>
  <c r="E2677" i="35"/>
  <c r="B4068" i="35"/>
  <c r="B3668" i="35"/>
  <c r="B3268" i="35"/>
  <c r="B4587" i="35"/>
  <c r="B4187" i="35"/>
  <c r="B3787" i="35"/>
  <c r="B3387" i="35"/>
  <c r="C2637" i="35"/>
  <c r="B2637" i="35"/>
  <c r="D2637" i="35"/>
  <c r="F2637" i="35"/>
  <c r="G2637" i="35"/>
  <c r="E2637" i="35"/>
  <c r="B4006" i="35"/>
  <c r="B3606" i="35"/>
  <c r="B3206" i="35"/>
  <c r="B4345" i="35"/>
  <c r="B3945" i="35"/>
  <c r="B3545" i="35"/>
  <c r="B3143" i="35"/>
  <c r="B4404" i="35"/>
  <c r="B4004" i="35"/>
  <c r="B3604" i="35"/>
  <c r="B3204" i="35"/>
  <c r="B4283" i="35"/>
  <c r="B3883" i="35"/>
  <c r="B3483" i="35"/>
  <c r="B3051" i="35"/>
  <c r="B3942" i="35"/>
  <c r="B3542" i="35"/>
  <c r="B3139" i="35"/>
  <c r="B4441" i="35"/>
  <c r="B4041" i="35"/>
  <c r="B3641" i="35"/>
  <c r="B3241" i="35"/>
  <c r="B4160" i="35"/>
  <c r="B3760" i="35"/>
  <c r="B3360" i="35"/>
  <c r="B4559" i="35"/>
  <c r="B4159" i="35"/>
  <c r="B3759" i="35"/>
  <c r="B3359" i="35"/>
  <c r="B3049" i="35"/>
  <c r="C2649" i="35"/>
  <c r="B2649" i="35"/>
  <c r="D2649" i="35"/>
  <c r="E2649" i="35"/>
  <c r="F2649" i="35"/>
  <c r="G2649" i="35"/>
  <c r="C2249" i="35"/>
  <c r="B2249" i="35"/>
  <c r="E2249" i="35"/>
  <c r="F2249" i="35"/>
  <c r="G2249" i="35"/>
  <c r="D2249" i="35"/>
  <c r="C1849" i="35"/>
  <c r="F1849" i="35"/>
  <c r="D1849" i="35"/>
  <c r="G1849" i="35"/>
  <c r="E1849" i="35"/>
  <c r="B1849" i="35"/>
  <c r="C2928" i="35"/>
  <c r="B2928" i="35"/>
  <c r="D2928" i="35"/>
  <c r="E2928" i="35"/>
  <c r="F2928" i="35"/>
  <c r="G2928" i="35"/>
  <c r="C2528" i="35"/>
  <c r="D2528" i="35"/>
  <c r="E2528" i="35"/>
  <c r="F2528" i="35"/>
  <c r="G2528" i="35"/>
  <c r="B2528" i="35"/>
  <c r="C2128" i="35"/>
  <c r="B2128" i="35"/>
  <c r="D2128" i="35"/>
  <c r="F2128" i="35"/>
  <c r="E2128" i="35"/>
  <c r="G2128" i="35"/>
  <c r="B1728" i="35"/>
  <c r="C1728" i="35"/>
  <c r="G1728" i="35"/>
  <c r="D1728" i="35"/>
  <c r="E1728" i="35"/>
  <c r="F1728" i="35"/>
  <c r="B2807" i="35"/>
  <c r="C2807" i="35"/>
  <c r="D2807" i="35"/>
  <c r="E2807" i="35"/>
  <c r="F2807" i="35"/>
  <c r="G2807" i="35"/>
  <c r="B2407" i="35"/>
  <c r="C2407" i="35"/>
  <c r="G2407" i="35"/>
  <c r="D2407" i="35"/>
  <c r="E2407" i="35"/>
  <c r="F2407" i="35"/>
  <c r="C2007" i="35"/>
  <c r="B2007" i="35"/>
  <c r="D2007" i="35"/>
  <c r="E2007" i="35"/>
  <c r="F2007" i="35"/>
  <c r="G2007" i="35"/>
  <c r="C1594" i="35"/>
  <c r="B1594" i="35"/>
  <c r="E1594" i="35"/>
  <c r="F1594" i="35"/>
  <c r="G1594" i="35"/>
  <c r="D1594" i="35"/>
  <c r="C2906" i="35"/>
  <c r="D2906" i="35"/>
  <c r="E2906" i="35"/>
  <c r="F2906" i="35"/>
  <c r="G2906" i="35"/>
  <c r="B2906" i="35"/>
  <c r="C2506" i="35"/>
  <c r="G2506" i="35"/>
  <c r="D2506" i="35"/>
  <c r="E2506" i="35"/>
  <c r="F2506" i="35"/>
  <c r="B2506" i="35"/>
  <c r="B2106" i="35"/>
  <c r="C2106" i="35"/>
  <c r="D2106" i="35"/>
  <c r="E2106" i="35"/>
  <c r="F2106" i="35"/>
  <c r="G2106" i="35"/>
  <c r="C1706" i="35"/>
  <c r="B1706" i="35"/>
  <c r="F1706" i="35"/>
  <c r="D1706" i="35"/>
  <c r="E1706" i="35"/>
  <c r="G1706" i="35"/>
  <c r="C2565" i="35"/>
  <c r="B2565" i="35"/>
  <c r="G2565" i="35"/>
  <c r="D2565" i="35"/>
  <c r="E2565" i="35"/>
  <c r="F2565" i="35"/>
  <c r="C2165" i="35"/>
  <c r="B2165" i="35"/>
  <c r="E2165" i="35"/>
  <c r="F2165" i="35"/>
  <c r="G2165" i="35"/>
  <c r="D2165" i="35"/>
  <c r="C1765" i="35"/>
  <c r="F1765" i="35"/>
  <c r="D1765" i="35"/>
  <c r="G1765" i="35"/>
  <c r="E1765" i="35"/>
  <c r="B1765" i="35"/>
  <c r="B3064" i="35"/>
  <c r="C2664" i="35"/>
  <c r="B2664" i="35"/>
  <c r="D2664" i="35"/>
  <c r="E2664" i="35"/>
  <c r="F2664" i="35"/>
  <c r="G2664" i="35"/>
  <c r="C2264" i="35"/>
  <c r="D2264" i="35"/>
  <c r="F2264" i="35"/>
  <c r="G2264" i="35"/>
  <c r="E2264" i="35"/>
  <c r="B2264" i="35"/>
  <c r="C1864" i="35"/>
  <c r="B1864" i="35"/>
  <c r="D1864" i="35"/>
  <c r="G1864" i="35"/>
  <c r="E1864" i="35"/>
  <c r="F1864" i="35"/>
  <c r="C892" i="35"/>
  <c r="B892" i="35"/>
  <c r="G892" i="35"/>
  <c r="D892" i="35"/>
  <c r="E892" i="35"/>
  <c r="F892" i="35"/>
  <c r="C2683" i="35"/>
  <c r="G2683" i="35"/>
  <c r="D2683" i="35"/>
  <c r="E2683" i="35"/>
  <c r="F2683" i="35"/>
  <c r="B2683" i="35"/>
  <c r="C2283" i="35"/>
  <c r="B2283" i="35"/>
  <c r="D2283" i="35"/>
  <c r="E2283" i="35"/>
  <c r="F2283" i="35"/>
  <c r="G2283" i="35"/>
  <c r="C1883" i="35"/>
  <c r="B1883" i="35"/>
  <c r="E1883" i="35"/>
  <c r="D1883" i="35"/>
  <c r="F1883" i="35"/>
  <c r="G1883" i="35"/>
  <c r="C1112" i="35"/>
  <c r="B1112" i="35"/>
  <c r="G1112" i="35"/>
  <c r="F1112" i="35"/>
  <c r="D1112" i="35"/>
  <c r="E1112" i="35"/>
  <c r="C2682" i="35"/>
  <c r="D2682" i="35"/>
  <c r="E2682" i="35"/>
  <c r="F2682" i="35"/>
  <c r="G2682" i="35"/>
  <c r="B2682" i="35"/>
  <c r="D2282" i="35"/>
  <c r="E2282" i="35"/>
  <c r="F2282" i="35"/>
  <c r="G2282" i="35"/>
  <c r="C2282" i="35"/>
  <c r="B2282" i="35"/>
  <c r="C1882" i="35"/>
  <c r="B1882" i="35"/>
  <c r="E1882" i="35"/>
  <c r="F1882" i="35"/>
  <c r="D1882" i="35"/>
  <c r="G1882" i="35"/>
  <c r="C1104" i="35"/>
  <c r="F1104" i="35"/>
  <c r="D1104" i="35"/>
  <c r="E1104" i="35"/>
  <c r="G1104" i="35"/>
  <c r="B1104" i="35"/>
  <c r="C2781" i="35"/>
  <c r="B2781" i="35"/>
  <c r="E2781" i="35"/>
  <c r="D2781" i="35"/>
  <c r="F2781" i="35"/>
  <c r="G2781" i="35"/>
  <c r="C2381" i="35"/>
  <c r="B2381" i="35"/>
  <c r="E2381" i="35"/>
  <c r="F2381" i="35"/>
  <c r="G2381" i="35"/>
  <c r="D2381" i="35"/>
  <c r="C1981" i="35"/>
  <c r="D1981" i="35"/>
  <c r="F1981" i="35"/>
  <c r="E1981" i="35"/>
  <c r="G1981" i="35"/>
  <c r="B1981" i="35"/>
  <c r="C1556" i="35"/>
  <c r="B1556" i="35"/>
  <c r="D1556" i="35"/>
  <c r="F1556" i="35"/>
  <c r="G1556" i="35"/>
  <c r="E1556" i="35"/>
  <c r="C2840" i="35"/>
  <c r="B2840" i="35"/>
  <c r="D2840" i="35"/>
  <c r="E2840" i="35"/>
  <c r="F2840" i="35"/>
  <c r="G2840" i="35"/>
  <c r="C2440" i="35"/>
  <c r="B2440" i="35"/>
  <c r="G2440" i="35"/>
  <c r="D2440" i="35"/>
  <c r="E2440" i="35"/>
  <c r="F2440" i="35"/>
  <c r="B2040" i="35"/>
  <c r="C2040" i="35"/>
  <c r="G2040" i="35"/>
  <c r="D2040" i="35"/>
  <c r="E2040" i="35"/>
  <c r="F2040" i="35"/>
  <c r="B1634" i="35"/>
  <c r="C1634" i="35"/>
  <c r="G1634" i="35"/>
  <c r="F1634" i="35"/>
  <c r="D1634" i="35"/>
  <c r="E1634" i="35"/>
  <c r="B2759" i="35"/>
  <c r="C2759" i="35"/>
  <c r="G2759" i="35"/>
  <c r="D2759" i="35"/>
  <c r="E2759" i="35"/>
  <c r="F2759" i="35"/>
  <c r="B2359" i="35"/>
  <c r="C2359" i="35"/>
  <c r="G2359" i="35"/>
  <c r="D2359" i="35"/>
  <c r="E2359" i="35"/>
  <c r="F2359" i="35"/>
  <c r="C1959" i="35"/>
  <c r="B1959" i="35"/>
  <c r="F1959" i="35"/>
  <c r="G1959" i="35"/>
  <c r="D1959" i="35"/>
  <c r="E1959" i="35"/>
  <c r="C1520" i="35"/>
  <c r="B1520" i="35"/>
  <c r="F1520" i="35"/>
  <c r="G1520" i="35"/>
  <c r="D1520" i="35"/>
  <c r="E1520" i="35"/>
  <c r="C2678" i="35"/>
  <c r="D2678" i="35"/>
  <c r="E2678" i="35"/>
  <c r="F2678" i="35"/>
  <c r="G2678" i="35"/>
  <c r="B2678" i="35"/>
  <c r="C2278" i="35"/>
  <c r="G2278" i="35"/>
  <c r="D2278" i="35"/>
  <c r="E2278" i="35"/>
  <c r="F2278" i="35"/>
  <c r="B2278" i="35"/>
  <c r="B1878" i="35"/>
  <c r="C1878" i="35"/>
  <c r="E1878" i="35"/>
  <c r="F1878" i="35"/>
  <c r="G1878" i="35"/>
  <c r="D1878" i="35"/>
  <c r="C1064" i="35"/>
  <c r="B1064" i="35"/>
  <c r="D1064" i="35"/>
  <c r="E1064" i="35"/>
  <c r="G1064" i="35"/>
  <c r="F1064" i="35"/>
  <c r="C2237" i="35"/>
  <c r="B2237" i="35"/>
  <c r="D2237" i="35"/>
  <c r="E2237" i="35"/>
  <c r="F2237" i="35"/>
  <c r="G2237" i="35"/>
  <c r="C1837" i="35"/>
  <c r="E1837" i="35"/>
  <c r="F1837" i="35"/>
  <c r="G1837" i="35"/>
  <c r="D1837" i="35"/>
  <c r="B1837" i="35"/>
  <c r="C2716" i="35"/>
  <c r="B2716" i="35"/>
  <c r="G2716" i="35"/>
  <c r="D2716" i="35"/>
  <c r="E2716" i="35"/>
  <c r="F2716" i="35"/>
  <c r="C2316" i="35"/>
  <c r="B2316" i="35"/>
  <c r="G2316" i="35"/>
  <c r="E2316" i="35"/>
  <c r="D2316" i="35"/>
  <c r="F2316" i="35"/>
  <c r="B1916" i="35"/>
  <c r="C1916" i="35"/>
  <c r="E1916" i="35"/>
  <c r="F1916" i="35"/>
  <c r="G1916" i="35"/>
  <c r="D1916" i="35"/>
  <c r="C1372" i="35"/>
  <c r="B1372" i="35"/>
  <c r="D1372" i="35"/>
  <c r="E1372" i="35"/>
  <c r="F1372" i="35"/>
  <c r="G1372" i="35"/>
  <c r="C2495" i="35"/>
  <c r="G2495" i="35"/>
  <c r="F2495" i="35"/>
  <c r="D2495" i="35"/>
  <c r="E2495" i="35"/>
  <c r="B2495" i="35"/>
  <c r="C2095" i="35"/>
  <c r="G2095" i="35"/>
  <c r="B2095" i="35"/>
  <c r="D2095" i="35"/>
  <c r="F2095" i="35"/>
  <c r="E2095" i="35"/>
  <c r="C1695" i="35"/>
  <c r="B1695" i="35"/>
  <c r="G1695" i="35"/>
  <c r="D1695" i="35"/>
  <c r="E1695" i="35"/>
  <c r="F1695" i="35"/>
  <c r="C2574" i="35"/>
  <c r="D2574" i="35"/>
  <c r="E2574" i="35"/>
  <c r="F2574" i="35"/>
  <c r="G2574" i="35"/>
  <c r="B2574" i="35"/>
  <c r="C2174" i="35"/>
  <c r="F2174" i="35"/>
  <c r="E2174" i="35"/>
  <c r="G2174" i="35"/>
  <c r="D2174" i="35"/>
  <c r="B2174" i="35"/>
  <c r="C1774" i="35"/>
  <c r="B1774" i="35"/>
  <c r="E1774" i="35"/>
  <c r="F1774" i="35"/>
  <c r="D1774" i="35"/>
  <c r="G1774" i="35"/>
  <c r="C2693" i="35"/>
  <c r="B2693" i="35"/>
  <c r="F2693" i="35"/>
  <c r="G2693" i="35"/>
  <c r="D2693" i="35"/>
  <c r="E2693" i="35"/>
  <c r="B2293" i="35"/>
  <c r="C2293" i="35"/>
  <c r="G2293" i="35"/>
  <c r="D2293" i="35"/>
  <c r="F2293" i="35"/>
  <c r="E2293" i="35"/>
  <c r="C1893" i="35"/>
  <c r="B1893" i="35"/>
  <c r="G1893" i="35"/>
  <c r="E1893" i="35"/>
  <c r="F1893" i="35"/>
  <c r="D1893" i="35"/>
  <c r="C1212" i="35"/>
  <c r="F1212" i="35"/>
  <c r="G1212" i="35"/>
  <c r="D1212" i="35"/>
  <c r="E1212" i="35"/>
  <c r="B1212" i="35"/>
  <c r="C2492" i="35"/>
  <c r="F2492" i="35"/>
  <c r="G2492" i="35"/>
  <c r="D2492" i="35"/>
  <c r="E2492" i="35"/>
  <c r="B2492" i="35"/>
  <c r="C2092" i="35"/>
  <c r="B2092" i="35"/>
  <c r="D2092" i="35"/>
  <c r="F2092" i="35"/>
  <c r="E2092" i="35"/>
  <c r="G2092" i="35"/>
  <c r="B1692" i="35"/>
  <c r="C1692" i="35"/>
  <c r="G1692" i="35"/>
  <c r="D1692" i="35"/>
  <c r="E1692" i="35"/>
  <c r="F1692" i="35"/>
  <c r="C2731" i="35"/>
  <c r="G2731" i="35"/>
  <c r="E2731" i="35"/>
  <c r="B2731" i="35"/>
  <c r="D2731" i="35"/>
  <c r="F2731" i="35"/>
  <c r="C2331" i="35"/>
  <c r="B2331" i="35"/>
  <c r="D2331" i="35"/>
  <c r="E2331" i="35"/>
  <c r="F2331" i="35"/>
  <c r="G2331" i="35"/>
  <c r="C1931" i="35"/>
  <c r="B1931" i="35"/>
  <c r="E1931" i="35"/>
  <c r="F1931" i="35"/>
  <c r="G1931" i="35"/>
  <c r="D1931" i="35"/>
  <c r="B1464" i="35"/>
  <c r="C1464" i="35"/>
  <c r="F1464" i="35"/>
  <c r="G1464" i="35"/>
  <c r="D1464" i="35"/>
  <c r="E1464" i="35"/>
  <c r="C2810" i="35"/>
  <c r="D2810" i="35"/>
  <c r="E2810" i="35"/>
  <c r="F2810" i="35"/>
  <c r="G2810" i="35"/>
  <c r="B2810" i="35"/>
  <c r="C2410" i="35"/>
  <c r="G2410" i="35"/>
  <c r="D2410" i="35"/>
  <c r="E2410" i="35"/>
  <c r="F2410" i="35"/>
  <c r="B2410" i="35"/>
  <c r="B2010" i="35"/>
  <c r="C2010" i="35"/>
  <c r="D2010" i="35"/>
  <c r="E2010" i="35"/>
  <c r="F2010" i="35"/>
  <c r="G2010" i="35"/>
  <c r="C1597" i="35"/>
  <c r="E1597" i="35"/>
  <c r="F1597" i="35"/>
  <c r="D1597" i="35"/>
  <c r="G1597" i="35"/>
  <c r="B1597" i="35"/>
  <c r="C1209" i="35"/>
  <c r="B1209" i="35"/>
  <c r="E1209" i="35"/>
  <c r="F1209" i="35"/>
  <c r="G1209" i="35"/>
  <c r="D1209" i="35"/>
  <c r="C809" i="35"/>
  <c r="D809" i="35"/>
  <c r="E809" i="35"/>
  <c r="F809" i="35"/>
  <c r="G809" i="35"/>
  <c r="B809" i="35"/>
  <c r="C409" i="35"/>
  <c r="B409" i="35"/>
  <c r="F409" i="35"/>
  <c r="D409" i="35"/>
  <c r="E409" i="35"/>
  <c r="G409" i="35"/>
  <c r="G9" i="35"/>
  <c r="C9" i="35"/>
  <c r="D9" i="35"/>
  <c r="E9" i="35"/>
  <c r="F9" i="35"/>
  <c r="B9" i="35"/>
  <c r="C1228" i="35"/>
  <c r="B1228" i="35"/>
  <c r="D1228" i="35"/>
  <c r="E1228" i="35"/>
  <c r="F1228" i="35"/>
  <c r="G1228" i="35"/>
  <c r="C828" i="35"/>
  <c r="B828" i="35"/>
  <c r="D828" i="35"/>
  <c r="E828" i="35"/>
  <c r="G828" i="35"/>
  <c r="F828" i="35"/>
  <c r="C428" i="35"/>
  <c r="F428" i="35"/>
  <c r="G428" i="35"/>
  <c r="D428" i="35"/>
  <c r="B428" i="35"/>
  <c r="E428" i="35"/>
  <c r="C28" i="35"/>
  <c r="D28" i="35"/>
  <c r="E28" i="35"/>
  <c r="F28" i="35"/>
  <c r="G28" i="35"/>
  <c r="B28" i="35"/>
  <c r="C1087" i="35"/>
  <c r="B1087" i="35"/>
  <c r="E1087" i="35"/>
  <c r="F1087" i="35"/>
  <c r="D1087" i="35"/>
  <c r="G1087" i="35"/>
  <c r="C687" i="35"/>
  <c r="B687" i="35"/>
  <c r="D687" i="35"/>
  <c r="E687" i="35"/>
  <c r="F687" i="35"/>
  <c r="G687" i="35"/>
  <c r="C287" i="35"/>
  <c r="D287" i="35"/>
  <c r="E287" i="35"/>
  <c r="F287" i="35"/>
  <c r="G287" i="35"/>
  <c r="B287" i="35"/>
  <c r="C1486" i="35"/>
  <c r="B1486" i="35"/>
  <c r="D1486" i="35"/>
  <c r="E1486" i="35"/>
  <c r="F1486" i="35"/>
  <c r="G1486" i="35"/>
  <c r="C1086" i="35"/>
  <c r="B1086" i="35"/>
  <c r="F1086" i="35"/>
  <c r="D1086" i="35"/>
  <c r="E1086" i="35"/>
  <c r="G1086" i="35"/>
  <c r="C686" i="35"/>
  <c r="E686" i="35"/>
  <c r="D686" i="35"/>
  <c r="F686" i="35"/>
  <c r="G686" i="35"/>
  <c r="B686" i="35"/>
  <c r="C286" i="35"/>
  <c r="B286" i="35"/>
  <c r="D286" i="35"/>
  <c r="E286" i="35"/>
  <c r="F286" i="35"/>
  <c r="G286" i="35"/>
  <c r="C1485" i="35"/>
  <c r="B1485" i="35"/>
  <c r="F1485" i="35"/>
  <c r="G1485" i="35"/>
  <c r="D1485" i="35"/>
  <c r="E1485" i="35"/>
  <c r="C1085" i="35"/>
  <c r="D1085" i="35"/>
  <c r="E1085" i="35"/>
  <c r="G1085" i="35"/>
  <c r="F1085" i="35"/>
  <c r="B1085" i="35"/>
  <c r="C685" i="35"/>
  <c r="B685" i="35"/>
  <c r="F685" i="35"/>
  <c r="G685" i="35"/>
  <c r="E685" i="35"/>
  <c r="D685" i="35"/>
  <c r="C285" i="35"/>
  <c r="B285" i="35"/>
  <c r="G285" i="35"/>
  <c r="D285" i="35"/>
  <c r="E285" i="35"/>
  <c r="F285" i="35"/>
  <c r="C844" i="35"/>
  <c r="B844" i="35"/>
  <c r="D844" i="35"/>
  <c r="E844" i="35"/>
  <c r="F844" i="35"/>
  <c r="G844" i="35"/>
  <c r="C444" i="35"/>
  <c r="B444" i="35"/>
  <c r="G444" i="35"/>
  <c r="D444" i="35"/>
  <c r="E444" i="35"/>
  <c r="F444" i="35"/>
  <c r="B44" i="35"/>
  <c r="C44" i="35"/>
  <c r="D44" i="35"/>
  <c r="E44" i="35"/>
  <c r="F44" i="35"/>
  <c r="G44" i="35"/>
  <c r="C1283" i="35"/>
  <c r="F1283" i="35"/>
  <c r="G1283" i="35"/>
  <c r="D1283" i="35"/>
  <c r="E1283" i="35"/>
  <c r="B1283" i="35"/>
  <c r="C883" i="35"/>
  <c r="B883" i="35"/>
  <c r="E883" i="35"/>
  <c r="F883" i="35"/>
  <c r="G883" i="35"/>
  <c r="D883" i="35"/>
  <c r="C483" i="35"/>
  <c r="B483" i="35"/>
  <c r="G483" i="35"/>
  <c r="D483" i="35"/>
  <c r="E483" i="35"/>
  <c r="F483" i="35"/>
  <c r="B83" i="35"/>
  <c r="C83" i="35"/>
  <c r="D83" i="35"/>
  <c r="E83" i="35"/>
  <c r="F83" i="35"/>
  <c r="G83" i="35"/>
  <c r="C1142" i="35"/>
  <c r="E1142" i="35"/>
  <c r="F1142" i="35"/>
  <c r="G1142" i="35"/>
  <c r="D1142" i="35"/>
  <c r="B1142" i="35"/>
  <c r="B742" i="35"/>
  <c r="C742" i="35"/>
  <c r="F742" i="35"/>
  <c r="G742" i="35"/>
  <c r="D742" i="35"/>
  <c r="E742" i="35"/>
  <c r="B342" i="35"/>
  <c r="E342" i="35"/>
  <c r="G342" i="35"/>
  <c r="D342" i="35"/>
  <c r="F342" i="35"/>
  <c r="C342" i="35"/>
  <c r="C1601" i="35"/>
  <c r="F1601" i="35"/>
  <c r="G1601" i="35"/>
  <c r="E1601" i="35"/>
  <c r="D1601" i="35"/>
  <c r="B1601" i="35"/>
  <c r="C1201" i="35"/>
  <c r="B1201" i="35"/>
  <c r="D1201" i="35"/>
  <c r="E1201" i="35"/>
  <c r="F1201" i="35"/>
  <c r="G1201" i="35"/>
  <c r="C801" i="35"/>
  <c r="B801" i="35"/>
  <c r="D801" i="35"/>
  <c r="E801" i="35"/>
  <c r="G801" i="35"/>
  <c r="F801" i="35"/>
  <c r="F401" i="35"/>
  <c r="G401" i="35"/>
  <c r="D401" i="35"/>
  <c r="E401" i="35"/>
  <c r="C401" i="35"/>
  <c r="B401" i="35"/>
  <c r="B1440" i="35"/>
  <c r="C1440" i="35"/>
  <c r="E1440" i="35"/>
  <c r="F1440" i="35"/>
  <c r="G1440" i="35"/>
  <c r="D1440" i="35"/>
  <c r="C1040" i="35"/>
  <c r="D1040" i="35"/>
  <c r="E1040" i="35"/>
  <c r="G1040" i="35"/>
  <c r="F1040" i="35"/>
  <c r="B1040" i="35"/>
  <c r="C640" i="35"/>
  <c r="B640" i="35"/>
  <c r="D640" i="35"/>
  <c r="F640" i="35"/>
  <c r="G640" i="35"/>
  <c r="E640" i="35"/>
  <c r="C240" i="35"/>
  <c r="B240" i="35"/>
  <c r="G240" i="35"/>
  <c r="F240" i="35"/>
  <c r="D240" i="35"/>
  <c r="E240" i="35"/>
  <c r="C1299" i="35"/>
  <c r="G1299" i="35"/>
  <c r="D1299" i="35"/>
  <c r="E1299" i="35"/>
  <c r="F1299" i="35"/>
  <c r="B1299" i="35"/>
  <c r="C899" i="35"/>
  <c r="D899" i="35"/>
  <c r="E899" i="35"/>
  <c r="F899" i="35"/>
  <c r="G899" i="35"/>
  <c r="B899" i="35"/>
  <c r="C499" i="35"/>
  <c r="B499" i="35"/>
  <c r="D499" i="35"/>
  <c r="E499" i="35"/>
  <c r="F499" i="35"/>
  <c r="G499" i="35"/>
  <c r="C99" i="35"/>
  <c r="G99" i="35"/>
  <c r="F99" i="35"/>
  <c r="D99" i="35"/>
  <c r="E99" i="35"/>
  <c r="B99" i="35"/>
  <c r="C1378" i="35"/>
  <c r="B1378" i="35"/>
  <c r="D1378" i="35"/>
  <c r="E1378" i="35"/>
  <c r="F1378" i="35"/>
  <c r="G1378" i="35"/>
  <c r="C978" i="35"/>
  <c r="B978" i="35"/>
  <c r="D978" i="35"/>
  <c r="E978" i="35"/>
  <c r="F978" i="35"/>
  <c r="G978" i="35"/>
  <c r="C578" i="35"/>
  <c r="G578" i="35"/>
  <c r="E578" i="35"/>
  <c r="D578" i="35"/>
  <c r="F578" i="35"/>
  <c r="B578" i="35"/>
  <c r="C178" i="35"/>
  <c r="B178" i="35"/>
  <c r="D178" i="35"/>
  <c r="E178" i="35"/>
  <c r="F178" i="35"/>
  <c r="G178" i="35"/>
  <c r="C1317" i="35"/>
  <c r="B1317" i="35"/>
  <c r="E1317" i="35"/>
  <c r="F1317" i="35"/>
  <c r="G1317" i="35"/>
  <c r="D1317" i="35"/>
  <c r="C917" i="35"/>
  <c r="D917" i="35"/>
  <c r="E917" i="35"/>
  <c r="G917" i="35"/>
  <c r="F917" i="35"/>
  <c r="B917" i="35"/>
  <c r="C517" i="35"/>
  <c r="B517" i="35"/>
  <c r="D517" i="35"/>
  <c r="F517" i="35"/>
  <c r="G517" i="35"/>
  <c r="E517" i="35"/>
  <c r="B117" i="35"/>
  <c r="C117" i="35"/>
  <c r="D117" i="35"/>
  <c r="E117" i="35"/>
  <c r="G117" i="35"/>
  <c r="F117" i="35"/>
  <c r="C1216" i="35"/>
  <c r="B1216" i="35"/>
  <c r="D1216" i="35"/>
  <c r="E1216" i="35"/>
  <c r="F1216" i="35"/>
  <c r="G1216" i="35"/>
  <c r="C816" i="35"/>
  <c r="B816" i="35"/>
  <c r="F816" i="35"/>
  <c r="D816" i="35"/>
  <c r="E816" i="35"/>
  <c r="G816" i="35"/>
  <c r="C416" i="35"/>
  <c r="D416" i="35"/>
  <c r="E416" i="35"/>
  <c r="F416" i="35"/>
  <c r="G416" i="35"/>
  <c r="B416" i="35"/>
  <c r="G16" i="35"/>
  <c r="C16" i="35"/>
  <c r="D16" i="35"/>
  <c r="E16" i="35"/>
  <c r="F16" i="35"/>
  <c r="B16" i="35"/>
  <c r="C1155" i="35"/>
  <c r="B1155" i="35"/>
  <c r="E1155" i="35"/>
  <c r="F1155" i="35"/>
  <c r="G1155" i="35"/>
  <c r="D1155" i="35"/>
  <c r="C755" i="35"/>
  <c r="D755" i="35"/>
  <c r="E755" i="35"/>
  <c r="F755" i="35"/>
  <c r="G755" i="35"/>
  <c r="B755" i="35"/>
  <c r="B355" i="35"/>
  <c r="C355" i="35"/>
  <c r="D355" i="35"/>
  <c r="E355" i="35"/>
  <c r="F355" i="35"/>
  <c r="G355" i="35"/>
  <c r="B1434" i="35"/>
  <c r="C1434" i="35"/>
  <c r="F1434" i="35"/>
  <c r="G1434" i="35"/>
  <c r="E1434" i="35"/>
  <c r="D1434" i="35"/>
  <c r="C1034" i="35"/>
  <c r="F1034" i="35"/>
  <c r="D1034" i="35"/>
  <c r="E1034" i="35"/>
  <c r="G1034" i="35"/>
  <c r="B1034" i="35"/>
  <c r="B634" i="35"/>
  <c r="C634" i="35"/>
  <c r="D634" i="35"/>
  <c r="F634" i="35"/>
  <c r="G634" i="35"/>
  <c r="E634" i="35"/>
  <c r="C234" i="35"/>
  <c r="D234" i="35"/>
  <c r="E234" i="35"/>
  <c r="G234" i="35"/>
  <c r="F234" i="35"/>
  <c r="B234" i="35"/>
  <c r="F1373" i="35"/>
  <c r="G1373" i="35"/>
  <c r="D1373" i="35"/>
  <c r="E1373" i="35"/>
  <c r="C1373" i="35"/>
  <c r="B1373" i="35"/>
  <c r="C973" i="35"/>
  <c r="B973" i="35"/>
  <c r="E973" i="35"/>
  <c r="F973" i="35"/>
  <c r="G973" i="35"/>
  <c r="D973" i="35"/>
  <c r="C573" i="35"/>
  <c r="B573" i="35"/>
  <c r="D573" i="35"/>
  <c r="E573" i="35"/>
  <c r="F573" i="35"/>
  <c r="G573" i="35"/>
  <c r="C173" i="35"/>
  <c r="B173" i="35"/>
  <c r="D173" i="35"/>
  <c r="E173" i="35"/>
  <c r="F173" i="35"/>
  <c r="G173" i="35"/>
  <c r="C512" i="35"/>
  <c r="E512" i="35"/>
  <c r="D512" i="35"/>
  <c r="F512" i="35"/>
  <c r="G512" i="35"/>
  <c r="B512" i="35"/>
  <c r="C112" i="35"/>
  <c r="D112" i="35"/>
  <c r="E112" i="35"/>
  <c r="F112" i="35"/>
  <c r="G112" i="35"/>
  <c r="B112" i="35"/>
  <c r="C1151" i="35"/>
  <c r="E1151" i="35"/>
  <c r="F1151" i="35"/>
  <c r="D1151" i="35"/>
  <c r="G1151" i="35"/>
  <c r="B1151" i="35"/>
  <c r="C751" i="35"/>
  <c r="B751" i="35"/>
  <c r="D751" i="35"/>
  <c r="F751" i="35"/>
  <c r="G751" i="35"/>
  <c r="E751" i="35"/>
  <c r="C351" i="35"/>
  <c r="B351" i="35"/>
  <c r="G351" i="35"/>
  <c r="D351" i="35"/>
  <c r="E351" i="35"/>
  <c r="F351" i="35"/>
  <c r="C1190" i="35"/>
  <c r="F1190" i="35"/>
  <c r="G1190" i="35"/>
  <c r="E1190" i="35"/>
  <c r="D1190" i="35"/>
  <c r="B1190" i="35"/>
  <c r="B790" i="35"/>
  <c r="C790" i="35"/>
  <c r="F790" i="35"/>
  <c r="G790" i="35"/>
  <c r="D790" i="35"/>
  <c r="E790" i="35"/>
  <c r="B390" i="35"/>
  <c r="G390" i="35"/>
  <c r="D390" i="35"/>
  <c r="E390" i="35"/>
  <c r="F390" i="35"/>
  <c r="C390" i="35"/>
  <c r="B9980" i="35"/>
  <c r="B9955" i="35"/>
  <c r="B9950" i="35"/>
  <c r="B9946" i="35"/>
  <c r="B9857" i="35"/>
  <c r="B9985" i="35"/>
  <c r="B9587" i="35"/>
  <c r="B9186" i="35"/>
  <c r="B9766" i="35"/>
  <c r="B9366" i="35"/>
  <c r="B8738" i="35"/>
  <c r="B9565" i="35"/>
  <c r="B9162" i="35"/>
  <c r="B9764" i="35"/>
  <c r="B9364" i="35"/>
  <c r="B8718" i="35"/>
  <c r="B9563" i="35"/>
  <c r="B9160" i="35"/>
  <c r="B9802" i="35"/>
  <c r="B9402" i="35"/>
  <c r="B8892" i="35"/>
  <c r="B9561" i="35"/>
  <c r="B9158" i="35"/>
  <c r="B9600" i="35"/>
  <c r="B9200" i="35"/>
  <c r="B9639" i="35"/>
  <c r="B9239" i="35"/>
  <c r="B9658" i="35"/>
  <c r="B9258" i="35"/>
  <c r="B9697" i="35"/>
  <c r="B9297" i="35"/>
  <c r="B9696" i="35"/>
  <c r="B9296" i="35"/>
  <c r="B9675" i="35"/>
  <c r="B9275" i="35"/>
  <c r="B9874" i="35"/>
  <c r="B9474" i="35"/>
  <c r="B9039" i="35"/>
  <c r="B9633" i="35"/>
  <c r="B9233" i="35"/>
  <c r="B9872" i="35"/>
  <c r="B9472" i="35"/>
  <c r="B9037" i="35"/>
  <c r="B9671" i="35"/>
  <c r="B9271" i="35"/>
  <c r="B9630" i="35"/>
  <c r="B9230" i="35"/>
  <c r="B9729" i="35"/>
  <c r="B9329" i="35"/>
  <c r="B9928" i="35"/>
  <c r="B9528" i="35"/>
  <c r="B9119" i="35"/>
  <c r="B8533" i="35"/>
  <c r="B8133" i="35"/>
  <c r="B7733" i="35"/>
  <c r="B8652" i="35"/>
  <c r="B8252" i="35"/>
  <c r="B7852" i="35"/>
  <c r="B8811" i="35"/>
  <c r="B8411" i="35"/>
  <c r="B8011" i="35"/>
  <c r="B7598" i="35"/>
  <c r="B8450" i="35"/>
  <c r="B8050" i="35"/>
  <c r="B7649" i="35"/>
  <c r="B8689" i="35"/>
  <c r="B8289" i="35"/>
  <c r="B7889" i="35"/>
  <c r="B7293" i="35"/>
  <c r="B8808" i="35"/>
  <c r="B8408" i="35"/>
  <c r="B8008" i="35"/>
  <c r="B7595" i="35"/>
  <c r="B8807" i="35"/>
  <c r="B8407" i="35"/>
  <c r="B8007" i="35"/>
  <c r="B7593" i="35"/>
  <c r="B8806" i="35"/>
  <c r="B8406" i="35"/>
  <c r="B8006" i="35"/>
  <c r="B7591" i="35"/>
  <c r="B8825" i="35"/>
  <c r="B8425" i="35"/>
  <c r="B8025" i="35"/>
  <c r="B7618" i="35"/>
  <c r="B8924" i="35"/>
  <c r="B8524" i="35"/>
  <c r="B8124" i="35"/>
  <c r="B7724" i="35"/>
  <c r="B8983" i="35"/>
  <c r="B8583" i="35"/>
  <c r="B8183" i="35"/>
  <c r="B7783" i="35"/>
  <c r="B9002" i="35"/>
  <c r="B8602" i="35"/>
  <c r="B8202" i="35"/>
  <c r="B7802" i="35"/>
  <c r="B8941" i="35"/>
  <c r="B8541" i="35"/>
  <c r="B8141" i="35"/>
  <c r="B7741" i="35"/>
  <c r="B8680" i="35"/>
  <c r="B8280" i="35"/>
  <c r="B7880" i="35"/>
  <c r="B8839" i="35"/>
  <c r="B8439" i="35"/>
  <c r="B8039" i="35"/>
  <c r="B7636" i="35"/>
  <c r="B8278" i="35"/>
  <c r="B7878" i="35"/>
  <c r="B8857" i="35"/>
  <c r="B8457" i="35"/>
  <c r="B8057" i="35"/>
  <c r="B7656" i="35"/>
  <c r="B8756" i="35"/>
  <c r="B8356" i="35"/>
  <c r="B7956" i="35"/>
  <c r="B7496" i="35"/>
  <c r="B8675" i="35"/>
  <c r="B8275" i="35"/>
  <c r="B7875" i="35"/>
  <c r="B9134" i="35"/>
  <c r="B8734" i="35"/>
  <c r="B8334" i="35"/>
  <c r="B7934" i="35"/>
  <c r="B7438" i="35"/>
  <c r="B6908" i="35"/>
  <c r="B6508" i="35"/>
  <c r="B6079" i="35"/>
  <c r="B7127" i="35"/>
  <c r="B6727" i="35"/>
  <c r="B6327" i="35"/>
  <c r="B7226" i="35"/>
  <c r="B6826" i="35"/>
  <c r="B6426" i="35"/>
  <c r="B5918" i="35"/>
  <c r="B7325" i="35"/>
  <c r="B6925" i="35"/>
  <c r="B6525" i="35"/>
  <c r="B6104" i="35"/>
  <c r="B7344" i="35"/>
  <c r="B6944" i="35"/>
  <c r="B6544" i="35"/>
  <c r="B6135" i="35"/>
  <c r="B7423" i="35"/>
  <c r="B7023" i="35"/>
  <c r="B6623" i="35"/>
  <c r="B6223" i="35"/>
  <c r="B7462" i="35"/>
  <c r="B7062" i="35"/>
  <c r="B6662" i="35"/>
  <c r="B6262" i="35"/>
  <c r="B7521" i="35"/>
  <c r="B7121" i="35"/>
  <c r="B6721" i="35"/>
  <c r="B6321" i="35"/>
  <c r="B7540" i="35"/>
  <c r="B7140" i="35"/>
  <c r="B6740" i="35"/>
  <c r="B6340" i="35"/>
  <c r="B7199" i="35"/>
  <c r="B6799" i="35"/>
  <c r="B6399" i="35"/>
  <c r="B5844" i="35"/>
  <c r="B6958" i="35"/>
  <c r="B6558" i="35"/>
  <c r="B6153" i="35"/>
  <c r="B7217" i="35"/>
  <c r="B6817" i="35"/>
  <c r="B6417" i="35"/>
  <c r="B5898" i="35"/>
  <c r="B6896" i="35"/>
  <c r="B6496" i="35"/>
  <c r="B6059" i="35"/>
  <c r="B7235" i="35"/>
  <c r="B6835" i="35"/>
  <c r="B6435" i="35"/>
  <c r="B5938" i="35"/>
  <c r="B7294" i="35"/>
  <c r="B6894" i="35"/>
  <c r="B6494" i="35"/>
  <c r="B6057" i="35"/>
  <c r="B6993" i="35"/>
  <c r="B6593" i="35"/>
  <c r="B6193" i="35"/>
  <c r="B7412" i="35"/>
  <c r="B7012" i="35"/>
  <c r="B6612" i="35"/>
  <c r="B6212" i="35"/>
  <c r="B7331" i="35"/>
  <c r="B6931" i="35"/>
  <c r="B6531" i="35"/>
  <c r="B6116" i="35"/>
  <c r="B7290" i="35"/>
  <c r="B6890" i="35"/>
  <c r="B6490" i="35"/>
  <c r="B6051" i="35"/>
  <c r="B7329" i="35"/>
  <c r="B6929" i="35"/>
  <c r="B6529" i="35"/>
  <c r="B6114" i="35"/>
  <c r="B5517" i="35"/>
  <c r="B5117" i="35"/>
  <c r="B4717" i="35"/>
  <c r="B5636" i="35"/>
  <c r="B5236" i="35"/>
  <c r="B4836" i="35"/>
  <c r="B5675" i="35"/>
  <c r="B5275" i="35"/>
  <c r="B4875" i="35"/>
  <c r="B5994" i="35"/>
  <c r="B5594" i="35"/>
  <c r="B5194" i="35"/>
  <c r="B4794" i="35"/>
  <c r="B6033" i="35"/>
  <c r="B5633" i="35"/>
  <c r="B5233" i="35"/>
  <c r="B4833" i="35"/>
  <c r="B6152" i="35"/>
  <c r="B5752" i="35"/>
  <c r="B5352" i="35"/>
  <c r="B4952" i="35"/>
  <c r="B4503" i="35"/>
  <c r="B5571" i="35"/>
  <c r="B5171" i="35"/>
  <c r="B4771" i="35"/>
  <c r="B5950" i="35"/>
  <c r="B5550" i="35"/>
  <c r="B5150" i="35"/>
  <c r="B4750" i="35"/>
  <c r="B6049" i="35"/>
  <c r="B5649" i="35"/>
  <c r="B5249" i="35"/>
  <c r="B4849" i="35"/>
  <c r="B6128" i="35"/>
  <c r="B5728" i="35"/>
  <c r="B5328" i="35"/>
  <c r="B4928" i="35"/>
  <c r="B4458" i="35"/>
  <c r="B5787" i="35"/>
  <c r="B5387" i="35"/>
  <c r="B4987" i="35"/>
  <c r="B4562" i="35"/>
  <c r="B5786" i="35"/>
  <c r="B5386" i="35"/>
  <c r="B4986" i="35"/>
  <c r="B4560" i="35"/>
  <c r="B5845" i="35"/>
  <c r="B5445" i="35"/>
  <c r="B5045" i="35"/>
  <c r="B4637" i="35"/>
  <c r="B5464" i="35"/>
  <c r="B5064" i="35"/>
  <c r="B4660" i="35"/>
  <c r="B5623" i="35"/>
  <c r="B5223" i="35"/>
  <c r="B4823" i="35"/>
  <c r="B6122" i="35"/>
  <c r="B5722" i="35"/>
  <c r="B5322" i="35"/>
  <c r="B4922" i="35"/>
  <c r="B4446" i="35"/>
  <c r="B5521" i="35"/>
  <c r="B5121" i="35"/>
  <c r="B4721" i="35"/>
  <c r="B5640" i="35"/>
  <c r="B5240" i="35"/>
  <c r="B4840" i="35"/>
  <c r="B5939" i="35"/>
  <c r="B5539" i="35"/>
  <c r="B5139" i="35"/>
  <c r="B4739" i="35"/>
  <c r="B5658" i="35"/>
  <c r="B5258" i="35"/>
  <c r="B4858" i="35"/>
  <c r="B4378" i="35"/>
  <c r="B3978" i="35"/>
  <c r="B3578" i="35"/>
  <c r="B3178" i="35"/>
  <c r="B4217" i="35"/>
  <c r="B3817" i="35"/>
  <c r="B3417" i="35"/>
  <c r="B2893" i="35"/>
  <c r="D2893" i="35"/>
  <c r="E2893" i="35"/>
  <c r="F2893" i="35"/>
  <c r="G2893" i="35"/>
  <c r="C2893" i="35"/>
  <c r="B4076" i="35"/>
  <c r="B3676" i="35"/>
  <c r="B3276" i="35"/>
  <c r="B4115" i="35"/>
  <c r="B3715" i="35"/>
  <c r="B3315" i="35"/>
  <c r="B4314" i="35"/>
  <c r="B3914" i="35"/>
  <c r="B3514" i="35"/>
  <c r="B3099" i="35"/>
  <c r="B4273" i="35"/>
  <c r="B3873" i="35"/>
  <c r="B3473" i="35"/>
  <c r="B3031" i="35"/>
  <c r="B4272" i="35"/>
  <c r="B3872" i="35"/>
  <c r="B3472" i="35"/>
  <c r="B3028" i="35"/>
  <c r="B4351" i="35"/>
  <c r="B3951" i="35"/>
  <c r="B3551" i="35"/>
  <c r="B3151" i="35"/>
  <c r="B4330" i="35"/>
  <c r="B3930" i="35"/>
  <c r="B3530" i="35"/>
  <c r="B3123" i="35"/>
  <c r="B4169" i="35"/>
  <c r="B3769" i="35"/>
  <c r="B3369" i="35"/>
  <c r="B4448" i="35"/>
  <c r="B4048" i="35"/>
  <c r="B3648" i="35"/>
  <c r="B3248" i="35"/>
  <c r="B4567" i="35"/>
  <c r="B4167" i="35"/>
  <c r="B3767" i="35"/>
  <c r="B3367" i="35"/>
  <c r="B4386" i="35"/>
  <c r="B3986" i="35"/>
  <c r="B3586" i="35"/>
  <c r="B3186" i="35"/>
  <c r="B4325" i="35"/>
  <c r="B3925" i="35"/>
  <c r="B3525" i="35"/>
  <c r="B3117" i="35"/>
  <c r="B4384" i="35"/>
  <c r="B3984" i="35"/>
  <c r="B3584" i="35"/>
  <c r="B3184" i="35"/>
  <c r="B4263" i="35"/>
  <c r="B3863" i="35"/>
  <c r="B3463" i="35"/>
  <c r="B3922" i="35"/>
  <c r="B3522" i="35"/>
  <c r="B3113" i="35"/>
  <c r="B4421" i="35"/>
  <c r="B4021" i="35"/>
  <c r="B3621" i="35"/>
  <c r="B3221" i="35"/>
  <c r="B4140" i="35"/>
  <c r="B3740" i="35"/>
  <c r="B3340" i="35"/>
  <c r="B4539" i="35"/>
  <c r="B4139" i="35"/>
  <c r="B3739" i="35"/>
  <c r="B3339" i="35"/>
  <c r="B3029" i="35"/>
  <c r="B2629" i="35"/>
  <c r="C2629" i="35"/>
  <c r="G2629" i="35"/>
  <c r="D2629" i="35"/>
  <c r="E2629" i="35"/>
  <c r="F2629" i="35"/>
  <c r="C2229" i="35"/>
  <c r="B2229" i="35"/>
  <c r="D2229" i="35"/>
  <c r="E2229" i="35"/>
  <c r="F2229" i="35"/>
  <c r="G2229" i="35"/>
  <c r="C1829" i="35"/>
  <c r="E1829" i="35"/>
  <c r="F1829" i="35"/>
  <c r="G1829" i="35"/>
  <c r="D1829" i="35"/>
  <c r="B1829" i="35"/>
  <c r="C2908" i="35"/>
  <c r="B2908" i="35"/>
  <c r="D2908" i="35"/>
  <c r="E2908" i="35"/>
  <c r="F2908" i="35"/>
  <c r="G2908" i="35"/>
  <c r="C2508" i="35"/>
  <c r="B2508" i="35"/>
  <c r="D2508" i="35"/>
  <c r="E2508" i="35"/>
  <c r="F2508" i="35"/>
  <c r="G2508" i="35"/>
  <c r="B2108" i="35"/>
  <c r="C2108" i="35"/>
  <c r="E2108" i="35"/>
  <c r="F2108" i="35"/>
  <c r="G2108" i="35"/>
  <c r="D2108" i="35"/>
  <c r="C1708" i="35"/>
  <c r="B1708" i="35"/>
  <c r="E1708" i="35"/>
  <c r="F1708" i="35"/>
  <c r="D1708" i="35"/>
  <c r="G1708" i="35"/>
  <c r="C2787" i="35"/>
  <c r="B2787" i="35"/>
  <c r="D2787" i="35"/>
  <c r="E2787" i="35"/>
  <c r="F2787" i="35"/>
  <c r="G2787" i="35"/>
  <c r="C2387" i="35"/>
  <c r="D2387" i="35"/>
  <c r="E2387" i="35"/>
  <c r="F2387" i="35"/>
  <c r="G2387" i="35"/>
  <c r="B2387" i="35"/>
  <c r="C1987" i="35"/>
  <c r="B1987" i="35"/>
  <c r="D1987" i="35"/>
  <c r="F1987" i="35"/>
  <c r="E1987" i="35"/>
  <c r="G1987" i="35"/>
  <c r="C1567" i="35"/>
  <c r="E1567" i="35"/>
  <c r="F1567" i="35"/>
  <c r="G1567" i="35"/>
  <c r="D1567" i="35"/>
  <c r="B1567" i="35"/>
  <c r="C2886" i="35"/>
  <c r="D2886" i="35"/>
  <c r="E2886" i="35"/>
  <c r="F2886" i="35"/>
  <c r="G2886" i="35"/>
  <c r="B2886" i="35"/>
  <c r="C2486" i="35"/>
  <c r="D2486" i="35"/>
  <c r="E2486" i="35"/>
  <c r="F2486" i="35"/>
  <c r="G2486" i="35"/>
  <c r="B2486" i="35"/>
  <c r="C2086" i="35"/>
  <c r="B2086" i="35"/>
  <c r="D2086" i="35"/>
  <c r="F2086" i="35"/>
  <c r="E2086" i="35"/>
  <c r="G2086" i="35"/>
  <c r="B1686" i="35"/>
  <c r="C1686" i="35"/>
  <c r="G1686" i="35"/>
  <c r="D1686" i="35"/>
  <c r="E1686" i="35"/>
  <c r="F1686" i="35"/>
  <c r="B2945" i="35"/>
  <c r="B2545" i="35"/>
  <c r="C2545" i="35"/>
  <c r="D2545" i="35"/>
  <c r="E2545" i="35"/>
  <c r="F2545" i="35"/>
  <c r="G2545" i="35"/>
  <c r="C2145" i="35"/>
  <c r="B2145" i="35"/>
  <c r="D2145" i="35"/>
  <c r="E2145" i="35"/>
  <c r="F2145" i="35"/>
  <c r="G2145" i="35"/>
  <c r="C1745" i="35"/>
  <c r="G1745" i="35"/>
  <c r="F1745" i="35"/>
  <c r="E1745" i="35"/>
  <c r="D1745" i="35"/>
  <c r="B1745" i="35"/>
  <c r="B3044" i="35"/>
  <c r="C2644" i="35"/>
  <c r="B2644" i="35"/>
  <c r="E2644" i="35"/>
  <c r="F2644" i="35"/>
  <c r="G2644" i="35"/>
  <c r="D2644" i="35"/>
  <c r="B2244" i="35"/>
  <c r="C2244" i="35"/>
  <c r="D2244" i="35"/>
  <c r="E2244" i="35"/>
  <c r="F2244" i="35"/>
  <c r="G2244" i="35"/>
  <c r="C1844" i="35"/>
  <c r="B1844" i="35"/>
  <c r="D1844" i="35"/>
  <c r="E1844" i="35"/>
  <c r="F1844" i="35"/>
  <c r="G1844" i="35"/>
  <c r="B3063" i="35"/>
  <c r="B2663" i="35"/>
  <c r="C2663" i="35"/>
  <c r="D2663" i="35"/>
  <c r="E2663" i="35"/>
  <c r="F2663" i="35"/>
  <c r="G2663" i="35"/>
  <c r="B2263" i="35"/>
  <c r="C2263" i="35"/>
  <c r="G2263" i="35"/>
  <c r="D2263" i="35"/>
  <c r="E2263" i="35"/>
  <c r="F2263" i="35"/>
  <c r="C1863" i="35"/>
  <c r="B1863" i="35"/>
  <c r="G1863" i="35"/>
  <c r="D1863" i="35"/>
  <c r="E1863" i="35"/>
  <c r="F1863" i="35"/>
  <c r="C872" i="35"/>
  <c r="D872" i="35"/>
  <c r="E872" i="35"/>
  <c r="F872" i="35"/>
  <c r="G872" i="35"/>
  <c r="B872" i="35"/>
  <c r="C2662" i="35"/>
  <c r="G2662" i="35"/>
  <c r="D2662" i="35"/>
  <c r="E2662" i="35"/>
  <c r="F2662" i="35"/>
  <c r="B2662" i="35"/>
  <c r="C2262" i="35"/>
  <c r="B2262" i="35"/>
  <c r="D2262" i="35"/>
  <c r="E2262" i="35"/>
  <c r="F2262" i="35"/>
  <c r="G2262" i="35"/>
  <c r="C1862" i="35"/>
  <c r="B1862" i="35"/>
  <c r="D1862" i="35"/>
  <c r="F1862" i="35"/>
  <c r="E1862" i="35"/>
  <c r="G1862" i="35"/>
  <c r="C852" i="35"/>
  <c r="B852" i="35"/>
  <c r="D852" i="35"/>
  <c r="E852" i="35"/>
  <c r="G852" i="35"/>
  <c r="F852" i="35"/>
  <c r="B2761" i="35"/>
  <c r="D2761" i="35"/>
  <c r="E2761" i="35"/>
  <c r="F2761" i="35"/>
  <c r="G2761" i="35"/>
  <c r="C2761" i="35"/>
  <c r="C2361" i="35"/>
  <c r="B2361" i="35"/>
  <c r="E2361" i="35"/>
  <c r="D2361" i="35"/>
  <c r="F2361" i="35"/>
  <c r="G2361" i="35"/>
  <c r="C1961" i="35"/>
  <c r="E1961" i="35"/>
  <c r="F1961" i="35"/>
  <c r="G1961" i="35"/>
  <c r="D1961" i="35"/>
  <c r="B1961" i="35"/>
  <c r="B1524" i="35"/>
  <c r="C1524" i="35"/>
  <c r="F1524" i="35"/>
  <c r="G1524" i="35"/>
  <c r="E1524" i="35"/>
  <c r="D1524" i="35"/>
  <c r="C2820" i="35"/>
  <c r="B2820" i="35"/>
  <c r="G2820" i="35"/>
  <c r="D2820" i="35"/>
  <c r="E2820" i="35"/>
  <c r="F2820" i="35"/>
  <c r="C2420" i="35"/>
  <c r="D2420" i="35"/>
  <c r="E2420" i="35"/>
  <c r="F2420" i="35"/>
  <c r="G2420" i="35"/>
  <c r="B2420" i="35"/>
  <c r="C2020" i="35"/>
  <c r="B2020" i="35"/>
  <c r="D2020" i="35"/>
  <c r="F2020" i="35"/>
  <c r="E2020" i="35"/>
  <c r="G2020" i="35"/>
  <c r="C1611" i="35"/>
  <c r="B1611" i="35"/>
  <c r="G1611" i="35"/>
  <c r="D1611" i="35"/>
  <c r="E1611" i="35"/>
  <c r="F1611" i="35"/>
  <c r="C2739" i="35"/>
  <c r="B2739" i="35"/>
  <c r="F2739" i="35"/>
  <c r="G2739" i="35"/>
  <c r="D2739" i="35"/>
  <c r="E2739" i="35"/>
  <c r="B2339" i="35"/>
  <c r="C2339" i="35"/>
  <c r="F2339" i="35"/>
  <c r="G2339" i="35"/>
  <c r="D2339" i="35"/>
  <c r="E2339" i="35"/>
  <c r="C1939" i="35"/>
  <c r="D1939" i="35"/>
  <c r="F1939" i="35"/>
  <c r="E1939" i="35"/>
  <c r="G1939" i="35"/>
  <c r="B1939" i="35"/>
  <c r="B1482" i="35"/>
  <c r="C1482" i="35"/>
  <c r="D1482" i="35"/>
  <c r="E1482" i="35"/>
  <c r="F1482" i="35"/>
  <c r="G1482" i="35"/>
  <c r="C2658" i="35"/>
  <c r="F2658" i="35"/>
  <c r="G2658" i="35"/>
  <c r="D2658" i="35"/>
  <c r="E2658" i="35"/>
  <c r="B2658" i="35"/>
  <c r="C2258" i="35"/>
  <c r="D2258" i="35"/>
  <c r="E2258" i="35"/>
  <c r="F2258" i="35"/>
  <c r="G2258" i="35"/>
  <c r="B2258" i="35"/>
  <c r="C1858" i="35"/>
  <c r="B1858" i="35"/>
  <c r="E1858" i="35"/>
  <c r="F1858" i="35"/>
  <c r="D1858" i="35"/>
  <c r="G1858" i="35"/>
  <c r="C772" i="35"/>
  <c r="B772" i="35"/>
  <c r="F772" i="35"/>
  <c r="G772" i="35"/>
  <c r="D772" i="35"/>
  <c r="E772" i="35"/>
  <c r="C2217" i="35"/>
  <c r="B2217" i="35"/>
  <c r="D2217" i="35"/>
  <c r="F2217" i="35"/>
  <c r="G2217" i="35"/>
  <c r="E2217" i="35"/>
  <c r="C1817" i="35"/>
  <c r="F1817" i="35"/>
  <c r="D1817" i="35"/>
  <c r="E1817" i="35"/>
  <c r="G1817" i="35"/>
  <c r="B1817" i="35"/>
  <c r="C2696" i="35"/>
  <c r="B2696" i="35"/>
  <c r="D2696" i="35"/>
  <c r="E2696" i="35"/>
  <c r="F2696" i="35"/>
  <c r="G2696" i="35"/>
  <c r="C2296" i="35"/>
  <c r="B2296" i="35"/>
  <c r="G2296" i="35"/>
  <c r="D2296" i="35"/>
  <c r="E2296" i="35"/>
  <c r="F2296" i="35"/>
  <c r="B1896" i="35"/>
  <c r="C1896" i="35"/>
  <c r="D1896" i="35"/>
  <c r="E1896" i="35"/>
  <c r="G1896" i="35"/>
  <c r="F1896" i="35"/>
  <c r="C1244" i="35"/>
  <c r="B1244" i="35"/>
  <c r="F1244" i="35"/>
  <c r="G1244" i="35"/>
  <c r="D1244" i="35"/>
  <c r="E1244" i="35"/>
  <c r="C2475" i="35"/>
  <c r="B2475" i="35"/>
  <c r="D2475" i="35"/>
  <c r="E2475" i="35"/>
  <c r="F2475" i="35"/>
  <c r="G2475" i="35"/>
  <c r="C2075" i="35"/>
  <c r="D2075" i="35"/>
  <c r="E2075" i="35"/>
  <c r="F2075" i="35"/>
  <c r="G2075" i="35"/>
  <c r="B2075" i="35"/>
  <c r="B1674" i="35"/>
  <c r="C1674" i="35"/>
  <c r="G1674" i="35"/>
  <c r="D1674" i="35"/>
  <c r="E1674" i="35"/>
  <c r="F1674" i="35"/>
  <c r="B2954" i="35"/>
  <c r="C2554" i="35"/>
  <c r="G2554" i="35"/>
  <c r="D2554" i="35"/>
  <c r="E2554" i="35"/>
  <c r="F2554" i="35"/>
  <c r="B2554" i="35"/>
  <c r="B2154" i="35"/>
  <c r="C2154" i="35"/>
  <c r="D2154" i="35"/>
  <c r="G2154" i="35"/>
  <c r="F2154" i="35"/>
  <c r="E2154" i="35"/>
  <c r="B1754" i="35"/>
  <c r="C1754" i="35"/>
  <c r="G1754" i="35"/>
  <c r="F1754" i="35"/>
  <c r="D1754" i="35"/>
  <c r="E1754" i="35"/>
  <c r="C2673" i="35"/>
  <c r="B2673" i="35"/>
  <c r="D2673" i="35"/>
  <c r="E2673" i="35"/>
  <c r="F2673" i="35"/>
  <c r="G2673" i="35"/>
  <c r="C2273" i="35"/>
  <c r="B2273" i="35"/>
  <c r="F2273" i="35"/>
  <c r="D2273" i="35"/>
  <c r="E2273" i="35"/>
  <c r="G2273" i="35"/>
  <c r="C1873" i="35"/>
  <c r="E1873" i="35"/>
  <c r="F1873" i="35"/>
  <c r="D1873" i="35"/>
  <c r="G1873" i="35"/>
  <c r="B1873" i="35"/>
  <c r="C1012" i="35"/>
  <c r="B1012" i="35"/>
  <c r="E1012" i="35"/>
  <c r="F1012" i="35"/>
  <c r="D1012" i="35"/>
  <c r="G1012" i="35"/>
  <c r="C2472" i="35"/>
  <c r="B2472" i="35"/>
  <c r="D2472" i="35"/>
  <c r="E2472" i="35"/>
  <c r="F2472" i="35"/>
  <c r="G2472" i="35"/>
  <c r="B2072" i="35"/>
  <c r="C2072" i="35"/>
  <c r="E2072" i="35"/>
  <c r="F2072" i="35"/>
  <c r="G2072" i="35"/>
  <c r="D2072" i="35"/>
  <c r="C1671" i="35"/>
  <c r="B1671" i="35"/>
  <c r="G1671" i="35"/>
  <c r="D1671" i="35"/>
  <c r="E1671" i="35"/>
  <c r="F1671" i="35"/>
  <c r="B2711" i="35"/>
  <c r="C2711" i="35"/>
  <c r="D2711" i="35"/>
  <c r="E2711" i="35"/>
  <c r="F2711" i="35"/>
  <c r="G2711" i="35"/>
  <c r="C2311" i="35"/>
  <c r="G2311" i="35"/>
  <c r="E2311" i="35"/>
  <c r="D2311" i="35"/>
  <c r="F2311" i="35"/>
  <c r="B2311" i="35"/>
  <c r="C1911" i="35"/>
  <c r="B1911" i="35"/>
  <c r="G1911" i="35"/>
  <c r="E1911" i="35"/>
  <c r="D1911" i="35"/>
  <c r="F1911" i="35"/>
  <c r="B1344" i="35"/>
  <c r="C1344" i="35"/>
  <c r="E1344" i="35"/>
  <c r="F1344" i="35"/>
  <c r="G1344" i="35"/>
  <c r="D1344" i="35"/>
  <c r="C2790" i="35"/>
  <c r="D2790" i="35"/>
  <c r="E2790" i="35"/>
  <c r="F2790" i="35"/>
  <c r="G2790" i="35"/>
  <c r="B2790" i="35"/>
  <c r="C2390" i="35"/>
  <c r="D2390" i="35"/>
  <c r="E2390" i="35"/>
  <c r="F2390" i="35"/>
  <c r="G2390" i="35"/>
  <c r="B2390" i="35"/>
  <c r="C1990" i="35"/>
  <c r="B1990" i="35"/>
  <c r="D1990" i="35"/>
  <c r="F1990" i="35"/>
  <c r="E1990" i="35"/>
  <c r="G1990" i="35"/>
  <c r="C1571" i="35"/>
  <c r="B1571" i="35"/>
  <c r="D1571" i="35"/>
  <c r="F1571" i="35"/>
  <c r="G1571" i="35"/>
  <c r="E1571" i="35"/>
  <c r="C1189" i="35"/>
  <c r="B1189" i="35"/>
  <c r="E1189" i="35"/>
  <c r="F1189" i="35"/>
  <c r="G1189" i="35"/>
  <c r="D1189" i="35"/>
  <c r="C789" i="35"/>
  <c r="B789" i="35"/>
  <c r="D789" i="35"/>
  <c r="E789" i="35"/>
  <c r="G789" i="35"/>
  <c r="F789" i="35"/>
  <c r="D389" i="35"/>
  <c r="E389" i="35"/>
  <c r="F389" i="35"/>
  <c r="G389" i="35"/>
  <c r="C389" i="35"/>
  <c r="B389" i="35"/>
  <c r="B1608" i="35"/>
  <c r="C1608" i="35"/>
  <c r="G1608" i="35"/>
  <c r="D1608" i="35"/>
  <c r="E1608" i="35"/>
  <c r="F1608" i="35"/>
  <c r="C1208" i="35"/>
  <c r="B1208" i="35"/>
  <c r="D1208" i="35"/>
  <c r="E1208" i="35"/>
  <c r="F1208" i="35"/>
  <c r="G1208" i="35"/>
  <c r="C808" i="35"/>
  <c r="B808" i="35"/>
  <c r="F808" i="35"/>
  <c r="G808" i="35"/>
  <c r="D808" i="35"/>
  <c r="E808" i="35"/>
  <c r="C408" i="35"/>
  <c r="B408" i="35"/>
  <c r="G408" i="35"/>
  <c r="D408" i="35"/>
  <c r="E408" i="35"/>
  <c r="F408" i="35"/>
  <c r="G8" i="35"/>
  <c r="B8" i="35"/>
  <c r="C8" i="35"/>
  <c r="D8" i="35"/>
  <c r="E8" i="35"/>
  <c r="F8" i="35"/>
  <c r="C1067" i="35"/>
  <c r="D1067" i="35"/>
  <c r="E1067" i="35"/>
  <c r="G1067" i="35"/>
  <c r="F1067" i="35"/>
  <c r="B1067" i="35"/>
  <c r="C667" i="35"/>
  <c r="B667" i="35"/>
  <c r="D667" i="35"/>
  <c r="F667" i="35"/>
  <c r="G667" i="35"/>
  <c r="E667" i="35"/>
  <c r="C267" i="35"/>
  <c r="B267" i="35"/>
  <c r="D267" i="35"/>
  <c r="E267" i="35"/>
  <c r="G267" i="35"/>
  <c r="F267" i="35"/>
  <c r="B1466" i="35"/>
  <c r="C1466" i="35"/>
  <c r="F1466" i="35"/>
  <c r="G1466" i="35"/>
  <c r="D1466" i="35"/>
  <c r="E1466" i="35"/>
  <c r="C1066" i="35"/>
  <c r="E1066" i="35"/>
  <c r="F1066" i="35"/>
  <c r="D1066" i="35"/>
  <c r="G1066" i="35"/>
  <c r="B1066" i="35"/>
  <c r="C666" i="35"/>
  <c r="B666" i="35"/>
  <c r="D666" i="35"/>
  <c r="E666" i="35"/>
  <c r="F666" i="35"/>
  <c r="G666" i="35"/>
  <c r="C266" i="35"/>
  <c r="D266" i="35"/>
  <c r="E266" i="35"/>
  <c r="F266" i="35"/>
  <c r="G266" i="35"/>
  <c r="B266" i="35"/>
  <c r="C1465" i="35"/>
  <c r="E1465" i="35"/>
  <c r="F1465" i="35"/>
  <c r="G1465" i="35"/>
  <c r="D1465" i="35"/>
  <c r="B1465" i="35"/>
  <c r="C1065" i="35"/>
  <c r="B1065" i="35"/>
  <c r="F1065" i="35"/>
  <c r="D1065" i="35"/>
  <c r="E1065" i="35"/>
  <c r="G1065" i="35"/>
  <c r="C665" i="35"/>
  <c r="E665" i="35"/>
  <c r="D665" i="35"/>
  <c r="F665" i="35"/>
  <c r="G665" i="35"/>
  <c r="B665" i="35"/>
  <c r="C265" i="35"/>
  <c r="B265" i="35"/>
  <c r="E265" i="35"/>
  <c r="F265" i="35"/>
  <c r="G265" i="35"/>
  <c r="D265" i="35"/>
  <c r="C824" i="35"/>
  <c r="D824" i="35"/>
  <c r="E824" i="35"/>
  <c r="F824" i="35"/>
  <c r="G824" i="35"/>
  <c r="B824" i="35"/>
  <c r="C424" i="35"/>
  <c r="B424" i="35"/>
  <c r="F424" i="35"/>
  <c r="G424" i="35"/>
  <c r="D424" i="35"/>
  <c r="E424" i="35"/>
  <c r="C24" i="35"/>
  <c r="B24" i="35"/>
  <c r="D24" i="35"/>
  <c r="E24" i="35"/>
  <c r="G24" i="35"/>
  <c r="F24" i="35"/>
  <c r="C1263" i="35"/>
  <c r="B1263" i="35"/>
  <c r="E1263" i="35"/>
  <c r="F1263" i="35"/>
  <c r="G1263" i="35"/>
  <c r="D1263" i="35"/>
  <c r="C863" i="35"/>
  <c r="D863" i="35"/>
  <c r="E863" i="35"/>
  <c r="F863" i="35"/>
  <c r="G863" i="35"/>
  <c r="B863" i="35"/>
  <c r="B463" i="35"/>
  <c r="C463" i="35"/>
  <c r="D463" i="35"/>
  <c r="E463" i="35"/>
  <c r="F463" i="35"/>
  <c r="G463" i="35"/>
  <c r="C63" i="35"/>
  <c r="D63" i="35"/>
  <c r="E63" i="35"/>
  <c r="G63" i="35"/>
  <c r="F63" i="35"/>
  <c r="B63" i="35"/>
  <c r="C1122" i="35"/>
  <c r="B1122" i="35"/>
  <c r="D1122" i="35"/>
  <c r="E1122" i="35"/>
  <c r="F1122" i="35"/>
  <c r="G1122" i="35"/>
  <c r="C722" i="35"/>
  <c r="D722" i="35"/>
  <c r="E722" i="35"/>
  <c r="G722" i="35"/>
  <c r="F722" i="35"/>
  <c r="B722" i="35"/>
  <c r="C322" i="35"/>
  <c r="B322" i="35"/>
  <c r="D322" i="35"/>
  <c r="E322" i="35"/>
  <c r="F322" i="35"/>
  <c r="G322" i="35"/>
  <c r="C1581" i="35"/>
  <c r="B1581" i="35"/>
  <c r="G1581" i="35"/>
  <c r="D1581" i="35"/>
  <c r="E1581" i="35"/>
  <c r="F1581" i="35"/>
  <c r="C1181" i="35"/>
  <c r="D1181" i="35"/>
  <c r="E1181" i="35"/>
  <c r="F1181" i="35"/>
  <c r="G1181" i="35"/>
  <c r="B1181" i="35"/>
  <c r="C781" i="35"/>
  <c r="B781" i="35"/>
  <c r="F781" i="35"/>
  <c r="G781" i="35"/>
  <c r="D781" i="35"/>
  <c r="E781" i="35"/>
  <c r="C381" i="35"/>
  <c r="B381" i="35"/>
  <c r="G381" i="35"/>
  <c r="D381" i="35"/>
  <c r="E381" i="35"/>
  <c r="F381" i="35"/>
  <c r="C1420" i="35"/>
  <c r="B1420" i="35"/>
  <c r="D1420" i="35"/>
  <c r="E1420" i="35"/>
  <c r="F1420" i="35"/>
  <c r="G1420" i="35"/>
  <c r="C1020" i="35"/>
  <c r="B1020" i="35"/>
  <c r="F1020" i="35"/>
  <c r="G1020" i="35"/>
  <c r="D1020" i="35"/>
  <c r="E1020" i="35"/>
  <c r="C620" i="35"/>
  <c r="E620" i="35"/>
  <c r="D620" i="35"/>
  <c r="F620" i="35"/>
  <c r="G620" i="35"/>
  <c r="B620" i="35"/>
  <c r="C220" i="35"/>
  <c r="D220" i="35"/>
  <c r="E220" i="35"/>
  <c r="F220" i="35"/>
  <c r="G220" i="35"/>
  <c r="B220" i="35"/>
  <c r="C1279" i="35"/>
  <c r="D1279" i="35"/>
  <c r="E1279" i="35"/>
  <c r="F1279" i="35"/>
  <c r="G1279" i="35"/>
  <c r="B1279" i="35"/>
  <c r="C879" i="35"/>
  <c r="B879" i="35"/>
  <c r="G879" i="35"/>
  <c r="F879" i="35"/>
  <c r="D879" i="35"/>
  <c r="E879" i="35"/>
  <c r="B479" i="35"/>
  <c r="C479" i="35"/>
  <c r="D479" i="35"/>
  <c r="E479" i="35"/>
  <c r="F479" i="35"/>
  <c r="G479" i="35"/>
  <c r="C79" i="35"/>
  <c r="B79" i="35"/>
  <c r="D79" i="35"/>
  <c r="E79" i="35"/>
  <c r="F79" i="35"/>
  <c r="G79" i="35"/>
  <c r="B1358" i="35"/>
  <c r="C1358" i="35"/>
  <c r="F1358" i="35"/>
  <c r="G1358" i="35"/>
  <c r="E1358" i="35"/>
  <c r="D1358" i="35"/>
  <c r="C958" i="35"/>
  <c r="D958" i="35"/>
  <c r="E958" i="35"/>
  <c r="F958" i="35"/>
  <c r="G958" i="35"/>
  <c r="B958" i="35"/>
  <c r="C558" i="35"/>
  <c r="B558" i="35"/>
  <c r="D558" i="35"/>
  <c r="E558" i="35"/>
  <c r="F558" i="35"/>
  <c r="G558" i="35"/>
  <c r="C158" i="35"/>
  <c r="B158" i="35"/>
  <c r="G158" i="35"/>
  <c r="D158" i="35"/>
  <c r="E158" i="35"/>
  <c r="F158" i="35"/>
  <c r="B1297" i="35"/>
  <c r="D1297" i="35"/>
  <c r="E1297" i="35"/>
  <c r="G1297" i="35"/>
  <c r="F1297" i="35"/>
  <c r="C1297" i="35"/>
  <c r="C897" i="35"/>
  <c r="B897" i="35"/>
  <c r="G897" i="35"/>
  <c r="F897" i="35"/>
  <c r="D897" i="35"/>
  <c r="E897" i="35"/>
  <c r="C497" i="35"/>
  <c r="D497" i="35"/>
  <c r="E497" i="35"/>
  <c r="F497" i="35"/>
  <c r="G497" i="35"/>
  <c r="B497" i="35"/>
  <c r="C97" i="35"/>
  <c r="B97" i="35"/>
  <c r="D97" i="35"/>
  <c r="E97" i="35"/>
  <c r="F97" i="35"/>
  <c r="G97" i="35"/>
  <c r="C1196" i="35"/>
  <c r="B1196" i="35"/>
  <c r="F1196" i="35"/>
  <c r="G1196" i="35"/>
  <c r="D1196" i="35"/>
  <c r="E1196" i="35"/>
  <c r="C796" i="35"/>
  <c r="B796" i="35"/>
  <c r="F796" i="35"/>
  <c r="G796" i="35"/>
  <c r="D796" i="35"/>
  <c r="E796" i="35"/>
  <c r="C396" i="35"/>
  <c r="B396" i="35"/>
  <c r="F396" i="35"/>
  <c r="G396" i="35"/>
  <c r="D396" i="35"/>
  <c r="E396" i="35"/>
  <c r="C1535" i="35"/>
  <c r="B1535" i="35"/>
  <c r="F1535" i="35"/>
  <c r="G1535" i="35"/>
  <c r="D1535" i="35"/>
  <c r="E1535" i="35"/>
  <c r="B1135" i="35"/>
  <c r="C1135" i="35"/>
  <c r="G1135" i="35"/>
  <c r="D1135" i="35"/>
  <c r="E1135" i="35"/>
  <c r="F1135" i="35"/>
  <c r="C735" i="35"/>
  <c r="B735" i="35"/>
  <c r="D735" i="35"/>
  <c r="F735" i="35"/>
  <c r="E735" i="35"/>
  <c r="G735" i="35"/>
  <c r="C335" i="35"/>
  <c r="D335" i="35"/>
  <c r="E335" i="35"/>
  <c r="F335" i="35"/>
  <c r="G335" i="35"/>
  <c r="B335" i="35"/>
  <c r="C1414" i="35"/>
  <c r="B1414" i="35"/>
  <c r="D1414" i="35"/>
  <c r="E1414" i="35"/>
  <c r="F1414" i="35"/>
  <c r="G1414" i="35"/>
  <c r="C1014" i="35"/>
  <c r="B1014" i="35"/>
  <c r="F1014" i="35"/>
  <c r="G1014" i="35"/>
  <c r="D1014" i="35"/>
  <c r="E1014" i="35"/>
  <c r="C614" i="35"/>
  <c r="G614" i="35"/>
  <c r="D614" i="35"/>
  <c r="E614" i="35"/>
  <c r="F614" i="35"/>
  <c r="B614" i="35"/>
  <c r="C214" i="35"/>
  <c r="B214" i="35"/>
  <c r="D214" i="35"/>
  <c r="E214" i="35"/>
  <c r="F214" i="35"/>
  <c r="G214" i="35"/>
  <c r="C1353" i="35"/>
  <c r="E1353" i="35"/>
  <c r="F1353" i="35"/>
  <c r="G1353" i="35"/>
  <c r="D1353" i="35"/>
  <c r="B1353" i="35"/>
  <c r="C953" i="35"/>
  <c r="D953" i="35"/>
  <c r="E953" i="35"/>
  <c r="G953" i="35"/>
  <c r="F953" i="35"/>
  <c r="B953" i="35"/>
  <c r="C553" i="35"/>
  <c r="B553" i="35"/>
  <c r="D553" i="35"/>
  <c r="F553" i="35"/>
  <c r="G553" i="35"/>
  <c r="E553" i="35"/>
  <c r="B153" i="35"/>
  <c r="C153" i="35"/>
  <c r="D153" i="35"/>
  <c r="E153" i="35"/>
  <c r="G153" i="35"/>
  <c r="F153" i="35"/>
  <c r="C492" i="35"/>
  <c r="B492" i="35"/>
  <c r="G492" i="35"/>
  <c r="D492" i="35"/>
  <c r="E492" i="35"/>
  <c r="F492" i="35"/>
  <c r="B92" i="35"/>
  <c r="C92" i="35"/>
  <c r="D92" i="35"/>
  <c r="E92" i="35"/>
  <c r="F92" i="35"/>
  <c r="G92" i="35"/>
  <c r="C1131" i="35"/>
  <c r="B1131" i="35"/>
  <c r="F1131" i="35"/>
  <c r="G1131" i="35"/>
  <c r="D1131" i="35"/>
  <c r="E1131" i="35"/>
  <c r="C731" i="35"/>
  <c r="F731" i="35"/>
  <c r="G731" i="35"/>
  <c r="D731" i="35"/>
  <c r="E731" i="35"/>
  <c r="B731" i="35"/>
  <c r="B331" i="35"/>
  <c r="C331" i="35"/>
  <c r="F331" i="35"/>
  <c r="D331" i="35"/>
  <c r="E331" i="35"/>
  <c r="G331" i="35"/>
  <c r="C1170" i="35"/>
  <c r="B1170" i="35"/>
  <c r="F1170" i="35"/>
  <c r="G1170" i="35"/>
  <c r="E1170" i="35"/>
  <c r="D1170" i="35"/>
  <c r="C770" i="35"/>
  <c r="D770" i="35"/>
  <c r="E770" i="35"/>
  <c r="F770" i="35"/>
  <c r="G770" i="35"/>
  <c r="B770" i="35"/>
  <c r="B370" i="35"/>
  <c r="C370" i="35"/>
  <c r="D370" i="35"/>
  <c r="E370" i="35"/>
  <c r="F370" i="35"/>
  <c r="G370" i="35"/>
  <c r="B9958" i="35"/>
  <c r="B9919" i="35"/>
  <c r="B9916" i="35"/>
  <c r="B9909" i="35"/>
  <c r="B9807" i="35"/>
  <c r="B9963" i="35"/>
  <c r="B9567" i="35"/>
  <c r="B9165" i="35"/>
  <c r="B9746" i="35"/>
  <c r="B9346" i="35"/>
  <c r="B9945" i="35"/>
  <c r="B9545" i="35"/>
  <c r="B9140" i="35"/>
  <c r="B9744" i="35"/>
  <c r="B9344" i="35"/>
  <c r="B9943" i="35"/>
  <c r="B9543" i="35"/>
  <c r="B9138" i="35"/>
  <c r="B9782" i="35"/>
  <c r="B9382" i="35"/>
  <c r="B8833" i="35"/>
  <c r="B9541" i="35"/>
  <c r="B9136" i="35"/>
  <c r="B9580" i="35"/>
  <c r="B9179" i="35"/>
  <c r="B9619" i="35"/>
  <c r="B9219" i="35"/>
  <c r="B9638" i="35"/>
  <c r="B9238" i="35"/>
  <c r="B9677" i="35"/>
  <c r="B9277" i="35"/>
  <c r="B9676" i="35"/>
  <c r="B9276" i="35"/>
  <c r="B9655" i="35"/>
  <c r="B9255" i="35"/>
  <c r="B9854" i="35"/>
  <c r="B9454" i="35"/>
  <c r="B9010" i="35"/>
  <c r="B9613" i="35"/>
  <c r="B9213" i="35"/>
  <c r="B9852" i="35"/>
  <c r="B9452" i="35"/>
  <c r="B9000" i="35"/>
  <c r="B9651" i="35"/>
  <c r="B9251" i="35"/>
  <c r="B9610" i="35"/>
  <c r="B9210" i="35"/>
  <c r="B9709" i="35"/>
  <c r="B9309" i="35"/>
  <c r="B9908" i="35"/>
  <c r="B9508" i="35"/>
  <c r="B9095" i="35"/>
  <c r="B8513" i="35"/>
  <c r="B8113" i="35"/>
  <c r="B7713" i="35"/>
  <c r="B8632" i="35"/>
  <c r="B8232" i="35"/>
  <c r="B7832" i="35"/>
  <c r="B8791" i="35"/>
  <c r="B8391" i="35"/>
  <c r="B7991" i="35"/>
  <c r="B7566" i="35"/>
  <c r="B8430" i="35"/>
  <c r="B8030" i="35"/>
  <c r="B7626" i="35"/>
  <c r="B8669" i="35"/>
  <c r="B8269" i="35"/>
  <c r="B7869" i="35"/>
  <c r="B9188" i="35"/>
  <c r="B8788" i="35"/>
  <c r="B8388" i="35"/>
  <c r="B7988" i="35"/>
  <c r="B7557" i="35"/>
  <c r="B8787" i="35"/>
  <c r="B8387" i="35"/>
  <c r="B7987" i="35"/>
  <c r="B7556" i="35"/>
  <c r="B8786" i="35"/>
  <c r="B8386" i="35"/>
  <c r="B7986" i="35"/>
  <c r="B7555" i="35"/>
  <c r="B8805" i="35"/>
  <c r="B8405" i="35"/>
  <c r="B8005" i="35"/>
  <c r="B7590" i="35"/>
  <c r="B8904" i="35"/>
  <c r="B8504" i="35"/>
  <c r="B8104" i="35"/>
  <c r="B7704" i="35"/>
  <c r="B8963" i="35"/>
  <c r="B8563" i="35"/>
  <c r="B8163" i="35"/>
  <c r="B7763" i="35"/>
  <c r="B8982" i="35"/>
  <c r="B8582" i="35"/>
  <c r="B8182" i="35"/>
  <c r="B7782" i="35"/>
  <c r="B8921" i="35"/>
  <c r="B8521" i="35"/>
  <c r="B8121" i="35"/>
  <c r="B7721" i="35"/>
  <c r="B8660" i="35"/>
  <c r="B8260" i="35"/>
  <c r="B7860" i="35"/>
  <c r="B8819" i="35"/>
  <c r="B8419" i="35"/>
  <c r="B8019" i="35"/>
  <c r="B7611" i="35"/>
  <c r="B8258" i="35"/>
  <c r="B7858" i="35"/>
  <c r="B8837" i="35"/>
  <c r="B8437" i="35"/>
  <c r="B8037" i="35"/>
  <c r="B7633" i="35"/>
  <c r="B8736" i="35"/>
  <c r="B8336" i="35"/>
  <c r="B7936" i="35"/>
  <c r="B7446" i="35"/>
  <c r="B8655" i="35"/>
  <c r="B8255" i="35"/>
  <c r="B7855" i="35"/>
  <c r="B9114" i="35"/>
  <c r="B8714" i="35"/>
  <c r="B8314" i="35"/>
  <c r="B7914" i="35"/>
  <c r="B7379" i="35"/>
  <c r="B6888" i="35"/>
  <c r="B6488" i="35"/>
  <c r="B6043" i="35"/>
  <c r="B7107" i="35"/>
  <c r="B6707" i="35"/>
  <c r="B6307" i="35"/>
  <c r="B7206" i="35"/>
  <c r="B6806" i="35"/>
  <c r="B6406" i="35"/>
  <c r="B5864" i="35"/>
  <c r="B7305" i="35"/>
  <c r="B6905" i="35"/>
  <c r="B6505" i="35"/>
  <c r="B6076" i="35"/>
  <c r="B7324" i="35"/>
  <c r="B6924" i="35"/>
  <c r="B6524" i="35"/>
  <c r="B6103" i="35"/>
  <c r="B7403" i="35"/>
  <c r="B7003" i="35"/>
  <c r="B6603" i="35"/>
  <c r="B6203" i="35"/>
  <c r="B7442" i="35"/>
  <c r="B7042" i="35"/>
  <c r="B6642" i="35"/>
  <c r="B6242" i="35"/>
  <c r="B7501" i="35"/>
  <c r="B7101" i="35"/>
  <c r="B6701" i="35"/>
  <c r="B6301" i="35"/>
  <c r="B7520" i="35"/>
  <c r="B7120" i="35"/>
  <c r="B6720" i="35"/>
  <c r="B6320" i="35"/>
  <c r="B7179" i="35"/>
  <c r="B6779" i="35"/>
  <c r="B6379" i="35"/>
  <c r="B5744" i="35"/>
  <c r="B6938" i="35"/>
  <c r="B6538" i="35"/>
  <c r="B6124" i="35"/>
  <c r="B7197" i="35"/>
  <c r="B6797" i="35"/>
  <c r="B6397" i="35"/>
  <c r="B5838" i="35"/>
  <c r="B6876" i="35"/>
  <c r="B6476" i="35"/>
  <c r="B6021" i="35"/>
  <c r="B7215" i="35"/>
  <c r="B6815" i="35"/>
  <c r="B6415" i="35"/>
  <c r="B5896" i="35"/>
  <c r="B7274" i="35"/>
  <c r="B6874" i="35"/>
  <c r="B6474" i="35"/>
  <c r="B6019" i="35"/>
  <c r="B6973" i="35"/>
  <c r="B6573" i="35"/>
  <c r="B6170" i="35"/>
  <c r="B7392" i="35"/>
  <c r="B6992" i="35"/>
  <c r="B6592" i="35"/>
  <c r="B6191" i="35"/>
  <c r="B7311" i="35"/>
  <c r="B6911" i="35"/>
  <c r="B6511" i="35"/>
  <c r="B6083" i="35"/>
  <c r="B7270" i="35"/>
  <c r="B6870" i="35"/>
  <c r="B6470" i="35"/>
  <c r="B6015" i="35"/>
  <c r="B7309" i="35"/>
  <c r="B6909" i="35"/>
  <c r="B6509" i="35"/>
  <c r="B6080" i="35"/>
  <c r="B5497" i="35"/>
  <c r="B5097" i="35"/>
  <c r="B4697" i="35"/>
  <c r="B5616" i="35"/>
  <c r="B5216" i="35"/>
  <c r="B4816" i="35"/>
  <c r="B5655" i="35"/>
  <c r="B5255" i="35"/>
  <c r="B4855" i="35"/>
  <c r="B5974" i="35"/>
  <c r="B5574" i="35"/>
  <c r="B5174" i="35"/>
  <c r="B4774" i="35"/>
  <c r="B6013" i="35"/>
  <c r="B5613" i="35"/>
  <c r="B5213" i="35"/>
  <c r="B4813" i="35"/>
  <c r="B6132" i="35"/>
  <c r="B5732" i="35"/>
  <c r="B5332" i="35"/>
  <c r="B4932" i="35"/>
  <c r="B4468" i="35"/>
  <c r="B5551" i="35"/>
  <c r="B5151" i="35"/>
  <c r="B4751" i="35"/>
  <c r="B5930" i="35"/>
  <c r="B5530" i="35"/>
  <c r="B5130" i="35"/>
  <c r="B4730" i="35"/>
  <c r="B6029" i="35"/>
  <c r="B5629" i="35"/>
  <c r="B5229" i="35"/>
  <c r="B4829" i="35"/>
  <c r="B6108" i="35"/>
  <c r="B5708" i="35"/>
  <c r="B5308" i="35"/>
  <c r="B4908" i="35"/>
  <c r="B4406" i="35"/>
  <c r="B5767" i="35"/>
  <c r="B5367" i="35"/>
  <c r="B4967" i="35"/>
  <c r="B4529" i="35"/>
  <c r="B5766" i="35"/>
  <c r="B5366" i="35"/>
  <c r="B4966" i="35"/>
  <c r="B4528" i="35"/>
  <c r="B5825" i="35"/>
  <c r="B5425" i="35"/>
  <c r="B5025" i="35"/>
  <c r="B4613" i="35"/>
  <c r="B5444" i="35"/>
  <c r="B5044" i="35"/>
  <c r="B4636" i="35"/>
  <c r="B5603" i="35"/>
  <c r="B5203" i="35"/>
  <c r="B4803" i="35"/>
  <c r="B6102" i="35"/>
  <c r="B5702" i="35"/>
  <c r="B5302" i="35"/>
  <c r="B4902" i="35"/>
  <c r="B4380" i="35"/>
  <c r="B5501" i="35"/>
  <c r="B5101" i="35"/>
  <c r="B4701" i="35"/>
  <c r="B5620" i="35"/>
  <c r="B5220" i="35"/>
  <c r="B4820" i="35"/>
  <c r="B5919" i="35"/>
  <c r="B5519" i="35"/>
  <c r="B5119" i="35"/>
  <c r="B4719" i="35"/>
  <c r="B5638" i="35"/>
  <c r="B5238" i="35"/>
  <c r="B4838" i="35"/>
  <c r="B4358" i="35"/>
  <c r="B3958" i="35"/>
  <c r="B3558" i="35"/>
  <c r="B3158" i="35"/>
  <c r="B4197" i="35"/>
  <c r="B3797" i="35"/>
  <c r="B3397" i="35"/>
  <c r="C2777" i="35"/>
  <c r="B2777" i="35"/>
  <c r="D2777" i="35"/>
  <c r="E2777" i="35"/>
  <c r="F2777" i="35"/>
  <c r="G2777" i="35"/>
  <c r="B4056" i="35"/>
  <c r="B3656" i="35"/>
  <c r="B3256" i="35"/>
  <c r="B4095" i="35"/>
  <c r="B3695" i="35"/>
  <c r="B3295" i="35"/>
  <c r="B4294" i="35"/>
  <c r="B3894" i="35"/>
  <c r="B3494" i="35"/>
  <c r="B3071" i="35"/>
  <c r="B4253" i="35"/>
  <c r="B3853" i="35"/>
  <c r="B3453" i="35"/>
  <c r="B2991" i="35"/>
  <c r="B4252" i="35"/>
  <c r="B3852" i="35"/>
  <c r="B3452" i="35"/>
  <c r="B2988" i="35"/>
  <c r="B4331" i="35"/>
  <c r="B3931" i="35"/>
  <c r="B3531" i="35"/>
  <c r="B3125" i="35"/>
  <c r="B4310" i="35"/>
  <c r="B3910" i="35"/>
  <c r="B3510" i="35"/>
  <c r="B3095" i="35"/>
  <c r="B4149" i="35"/>
  <c r="B3749" i="35"/>
  <c r="B3349" i="35"/>
  <c r="B4428" i="35"/>
  <c r="B4028" i="35"/>
  <c r="B3628" i="35"/>
  <c r="B3228" i="35"/>
  <c r="B4547" i="35"/>
  <c r="B4147" i="35"/>
  <c r="B3747" i="35"/>
  <c r="B3347" i="35"/>
  <c r="B4366" i="35"/>
  <c r="B3966" i="35"/>
  <c r="B3566" i="35"/>
  <c r="B3166" i="35"/>
  <c r="B4305" i="35"/>
  <c r="B3905" i="35"/>
  <c r="B3505" i="35"/>
  <c r="B3088" i="35"/>
  <c r="B4364" i="35"/>
  <c r="B3964" i="35"/>
  <c r="B3564" i="35"/>
  <c r="B3164" i="35"/>
  <c r="B4243" i="35"/>
  <c r="B3843" i="35"/>
  <c r="B3443" i="35"/>
  <c r="B3902" i="35"/>
  <c r="B3502" i="35"/>
  <c r="B3082" i="35"/>
  <c r="B4401" i="35"/>
  <c r="B4001" i="35"/>
  <c r="B3601" i="35"/>
  <c r="B3201" i="35"/>
  <c r="B4120" i="35"/>
  <c r="B3720" i="35"/>
  <c r="B3320" i="35"/>
  <c r="B4519" i="35"/>
  <c r="B4119" i="35"/>
  <c r="B3719" i="35"/>
  <c r="B3319" i="35"/>
  <c r="C2609" i="35"/>
  <c r="B2609" i="35"/>
  <c r="E2609" i="35"/>
  <c r="F2609" i="35"/>
  <c r="G2609" i="35"/>
  <c r="D2609" i="35"/>
  <c r="C2209" i="35"/>
  <c r="D2209" i="35"/>
  <c r="E2209" i="35"/>
  <c r="G2209" i="35"/>
  <c r="F2209" i="35"/>
  <c r="B2209" i="35"/>
  <c r="B1809" i="35"/>
  <c r="C1809" i="35"/>
  <c r="G1809" i="35"/>
  <c r="D1809" i="35"/>
  <c r="E1809" i="35"/>
  <c r="F1809" i="35"/>
  <c r="C2888" i="35"/>
  <c r="B2888" i="35"/>
  <c r="D2888" i="35"/>
  <c r="E2888" i="35"/>
  <c r="F2888" i="35"/>
  <c r="G2888" i="35"/>
  <c r="C2488" i="35"/>
  <c r="B2488" i="35"/>
  <c r="G2488" i="35"/>
  <c r="D2488" i="35"/>
  <c r="E2488" i="35"/>
  <c r="F2488" i="35"/>
  <c r="B2088" i="35"/>
  <c r="C2088" i="35"/>
  <c r="D2088" i="35"/>
  <c r="E2088" i="35"/>
  <c r="F2088" i="35"/>
  <c r="G2088" i="35"/>
  <c r="C1688" i="35"/>
  <c r="B1688" i="35"/>
  <c r="E1688" i="35"/>
  <c r="G1688" i="35"/>
  <c r="F1688" i="35"/>
  <c r="D1688" i="35"/>
  <c r="C2767" i="35"/>
  <c r="D2767" i="35"/>
  <c r="B2767" i="35"/>
  <c r="E2767" i="35"/>
  <c r="F2767" i="35"/>
  <c r="G2767" i="35"/>
  <c r="C2367" i="35"/>
  <c r="B2367" i="35"/>
  <c r="D2367" i="35"/>
  <c r="E2367" i="35"/>
  <c r="F2367" i="35"/>
  <c r="G2367" i="35"/>
  <c r="C1967" i="35"/>
  <c r="B1967" i="35"/>
  <c r="E1967" i="35"/>
  <c r="F1967" i="35"/>
  <c r="G1967" i="35"/>
  <c r="D1967" i="35"/>
  <c r="C1534" i="35"/>
  <c r="B1534" i="35"/>
  <c r="D1534" i="35"/>
  <c r="E1534" i="35"/>
  <c r="F1534" i="35"/>
  <c r="G1534" i="35"/>
  <c r="C2866" i="35"/>
  <c r="D2866" i="35"/>
  <c r="E2866" i="35"/>
  <c r="F2866" i="35"/>
  <c r="G2866" i="35"/>
  <c r="B2866" i="35"/>
  <c r="C2466" i="35"/>
  <c r="D2466" i="35"/>
  <c r="E2466" i="35"/>
  <c r="F2466" i="35"/>
  <c r="G2466" i="35"/>
  <c r="B2466" i="35"/>
  <c r="C2066" i="35"/>
  <c r="B2066" i="35"/>
  <c r="E2066" i="35"/>
  <c r="F2066" i="35"/>
  <c r="G2066" i="35"/>
  <c r="D2066" i="35"/>
  <c r="C1665" i="35"/>
  <c r="B1665" i="35"/>
  <c r="G1665" i="35"/>
  <c r="D1665" i="35"/>
  <c r="E1665" i="35"/>
  <c r="F1665" i="35"/>
  <c r="C2925" i="35"/>
  <c r="B2925" i="35"/>
  <c r="D2925" i="35"/>
  <c r="E2925" i="35"/>
  <c r="F2925" i="35"/>
  <c r="G2925" i="35"/>
  <c r="C2525" i="35"/>
  <c r="B2525" i="35"/>
  <c r="D2525" i="35"/>
  <c r="E2525" i="35"/>
  <c r="F2525" i="35"/>
  <c r="G2525" i="35"/>
  <c r="C2125" i="35"/>
  <c r="F2125" i="35"/>
  <c r="E2125" i="35"/>
  <c r="G2125" i="35"/>
  <c r="D2125" i="35"/>
  <c r="B2125" i="35"/>
  <c r="C1725" i="35"/>
  <c r="B1725" i="35"/>
  <c r="G1725" i="35"/>
  <c r="D1725" i="35"/>
  <c r="E1725" i="35"/>
  <c r="F1725" i="35"/>
  <c r="B3024" i="35"/>
  <c r="C2624" i="35"/>
  <c r="B2624" i="35"/>
  <c r="D2624" i="35"/>
  <c r="E2624" i="35"/>
  <c r="F2624" i="35"/>
  <c r="G2624" i="35"/>
  <c r="C2224" i="35"/>
  <c r="B2224" i="35"/>
  <c r="E2224" i="35"/>
  <c r="F2224" i="35"/>
  <c r="G2224" i="35"/>
  <c r="D2224" i="35"/>
  <c r="B1824" i="35"/>
  <c r="C1824" i="35"/>
  <c r="G1824" i="35"/>
  <c r="D1824" i="35"/>
  <c r="E1824" i="35"/>
  <c r="F1824" i="35"/>
  <c r="B3043" i="35"/>
  <c r="C2643" i="35"/>
  <c r="B2643" i="35"/>
  <c r="D2643" i="35"/>
  <c r="E2643" i="35"/>
  <c r="F2643" i="35"/>
  <c r="G2643" i="35"/>
  <c r="C2243" i="35"/>
  <c r="B2243" i="35"/>
  <c r="D2243" i="35"/>
  <c r="E2243" i="35"/>
  <c r="F2243" i="35"/>
  <c r="G2243" i="35"/>
  <c r="C1843" i="35"/>
  <c r="E1843" i="35"/>
  <c r="F1843" i="35"/>
  <c r="G1843" i="35"/>
  <c r="D1843" i="35"/>
  <c r="B1843" i="35"/>
  <c r="B3042" i="35"/>
  <c r="C2642" i="35"/>
  <c r="D2642" i="35"/>
  <c r="E2642" i="35"/>
  <c r="F2642" i="35"/>
  <c r="G2642" i="35"/>
  <c r="B2642" i="35"/>
  <c r="C2242" i="35"/>
  <c r="B2242" i="35"/>
  <c r="G2242" i="35"/>
  <c r="D2242" i="35"/>
  <c r="E2242" i="35"/>
  <c r="F2242" i="35"/>
  <c r="B1842" i="35"/>
  <c r="C1842" i="35"/>
  <c r="G1842" i="35"/>
  <c r="D1842" i="35"/>
  <c r="E1842" i="35"/>
  <c r="F1842" i="35"/>
  <c r="B3141" i="35"/>
  <c r="C2741" i="35"/>
  <c r="B2741" i="35"/>
  <c r="F2741" i="35"/>
  <c r="G2741" i="35"/>
  <c r="D2741" i="35"/>
  <c r="E2741" i="35"/>
  <c r="B2341" i="35"/>
  <c r="C2341" i="35"/>
  <c r="G2341" i="35"/>
  <c r="D2341" i="35"/>
  <c r="E2341" i="35"/>
  <c r="F2341" i="35"/>
  <c r="C1941" i="35"/>
  <c r="B1941" i="35"/>
  <c r="E1941" i="35"/>
  <c r="D1941" i="35"/>
  <c r="F1941" i="35"/>
  <c r="G1941" i="35"/>
  <c r="C1487" i="35"/>
  <c r="B1487" i="35"/>
  <c r="F1487" i="35"/>
  <c r="G1487" i="35"/>
  <c r="D1487" i="35"/>
  <c r="E1487" i="35"/>
  <c r="C2800" i="35"/>
  <c r="B2800" i="35"/>
  <c r="D2800" i="35"/>
  <c r="E2800" i="35"/>
  <c r="F2800" i="35"/>
  <c r="G2800" i="35"/>
  <c r="C2400" i="35"/>
  <c r="B2400" i="35"/>
  <c r="G2400" i="35"/>
  <c r="D2400" i="35"/>
  <c r="E2400" i="35"/>
  <c r="F2400" i="35"/>
  <c r="B2000" i="35"/>
  <c r="C2000" i="35"/>
  <c r="G2000" i="35"/>
  <c r="E2000" i="35"/>
  <c r="F2000" i="35"/>
  <c r="D2000" i="35"/>
  <c r="B1584" i="35"/>
  <c r="C1584" i="35"/>
  <c r="G1584" i="35"/>
  <c r="D1584" i="35"/>
  <c r="E1584" i="35"/>
  <c r="F1584" i="35"/>
  <c r="C2719" i="35"/>
  <c r="G2719" i="35"/>
  <c r="D2719" i="35"/>
  <c r="E2719" i="35"/>
  <c r="F2719" i="35"/>
  <c r="B2719" i="35"/>
  <c r="C2319" i="35"/>
  <c r="B2319" i="35"/>
  <c r="F2319" i="35"/>
  <c r="G2319" i="35"/>
  <c r="D2319" i="35"/>
  <c r="E2319" i="35"/>
  <c r="C1919" i="35"/>
  <c r="B1919" i="35"/>
  <c r="E1919" i="35"/>
  <c r="F1919" i="35"/>
  <c r="G1919" i="35"/>
  <c r="D1919" i="35"/>
  <c r="B1392" i="35"/>
  <c r="C1392" i="35"/>
  <c r="F1392" i="35"/>
  <c r="G1392" i="35"/>
  <c r="D1392" i="35"/>
  <c r="E1392" i="35"/>
  <c r="C2638" i="35"/>
  <c r="G2638" i="35"/>
  <c r="D2638" i="35"/>
  <c r="E2638" i="35"/>
  <c r="F2638" i="35"/>
  <c r="B2638" i="35"/>
  <c r="C2238" i="35"/>
  <c r="B2238" i="35"/>
  <c r="F2238" i="35"/>
  <c r="G2238" i="35"/>
  <c r="D2238" i="35"/>
  <c r="E2238" i="35"/>
  <c r="C1838" i="35"/>
  <c r="B1838" i="35"/>
  <c r="E1838" i="35"/>
  <c r="F1838" i="35"/>
  <c r="G1838" i="35"/>
  <c r="D1838" i="35"/>
  <c r="B2597" i="35"/>
  <c r="C2597" i="35"/>
  <c r="D2597" i="35"/>
  <c r="E2597" i="35"/>
  <c r="F2597" i="35"/>
  <c r="G2597" i="35"/>
  <c r="C2197" i="35"/>
  <c r="F2197" i="35"/>
  <c r="E2197" i="35"/>
  <c r="D2197" i="35"/>
  <c r="G2197" i="35"/>
  <c r="B2197" i="35"/>
  <c r="C1797" i="35"/>
  <c r="B1797" i="35"/>
  <c r="G1797" i="35"/>
  <c r="D1797" i="35"/>
  <c r="E1797" i="35"/>
  <c r="F1797" i="35"/>
  <c r="C2676" i="35"/>
  <c r="B2676" i="35"/>
  <c r="G2676" i="35"/>
  <c r="E2676" i="35"/>
  <c r="D2676" i="35"/>
  <c r="F2676" i="35"/>
  <c r="B2276" i="35"/>
  <c r="D2276" i="35"/>
  <c r="E2276" i="35"/>
  <c r="F2276" i="35"/>
  <c r="G2276" i="35"/>
  <c r="C2276" i="35"/>
  <c r="C1876" i="35"/>
  <c r="B1876" i="35"/>
  <c r="E1876" i="35"/>
  <c r="F1876" i="35"/>
  <c r="D1876" i="35"/>
  <c r="G1876" i="35"/>
  <c r="C1044" i="35"/>
  <c r="B1044" i="35"/>
  <c r="F1044" i="35"/>
  <c r="G1044" i="35"/>
  <c r="D1044" i="35"/>
  <c r="E1044" i="35"/>
  <c r="B2455" i="35"/>
  <c r="C2455" i="35"/>
  <c r="F2455" i="35"/>
  <c r="G2455" i="35"/>
  <c r="D2455" i="35"/>
  <c r="E2455" i="35"/>
  <c r="C2055" i="35"/>
  <c r="B2055" i="35"/>
  <c r="D2055" i="35"/>
  <c r="E2055" i="35"/>
  <c r="F2055" i="35"/>
  <c r="G2055" i="35"/>
  <c r="C1652" i="35"/>
  <c r="B1652" i="35"/>
  <c r="F1652" i="35"/>
  <c r="D1652" i="35"/>
  <c r="G1652" i="35"/>
  <c r="E1652" i="35"/>
  <c r="C2934" i="35"/>
  <c r="D2934" i="35"/>
  <c r="E2934" i="35"/>
  <c r="F2934" i="35"/>
  <c r="G2934" i="35"/>
  <c r="B2934" i="35"/>
  <c r="C2534" i="35"/>
  <c r="G2534" i="35"/>
  <c r="D2534" i="35"/>
  <c r="E2534" i="35"/>
  <c r="F2534" i="35"/>
  <c r="B2534" i="35"/>
  <c r="C2134" i="35"/>
  <c r="B2134" i="35"/>
  <c r="D2134" i="35"/>
  <c r="F2134" i="35"/>
  <c r="E2134" i="35"/>
  <c r="G2134" i="35"/>
  <c r="B1734" i="35"/>
  <c r="C1734" i="35"/>
  <c r="G1734" i="35"/>
  <c r="D1734" i="35"/>
  <c r="E1734" i="35"/>
  <c r="F1734" i="35"/>
  <c r="B2653" i="35"/>
  <c r="C2653" i="35"/>
  <c r="G2653" i="35"/>
  <c r="D2653" i="35"/>
  <c r="E2653" i="35"/>
  <c r="F2653" i="35"/>
  <c r="C2253" i="35"/>
  <c r="B2253" i="35"/>
  <c r="D2253" i="35"/>
  <c r="E2253" i="35"/>
  <c r="F2253" i="35"/>
  <c r="G2253" i="35"/>
  <c r="C1853" i="35"/>
  <c r="D1853" i="35"/>
  <c r="F1853" i="35"/>
  <c r="G1853" i="35"/>
  <c r="E1853" i="35"/>
  <c r="B1853" i="35"/>
  <c r="C2852" i="35"/>
  <c r="B2852" i="35"/>
  <c r="D2852" i="35"/>
  <c r="E2852" i="35"/>
  <c r="F2852" i="35"/>
  <c r="G2852" i="35"/>
  <c r="C2452" i="35"/>
  <c r="B2452" i="35"/>
  <c r="G2452" i="35"/>
  <c r="D2452" i="35"/>
  <c r="E2452" i="35"/>
  <c r="F2452" i="35"/>
  <c r="B2052" i="35"/>
  <c r="C2052" i="35"/>
  <c r="D2052" i="35"/>
  <c r="E2052" i="35"/>
  <c r="F2052" i="35"/>
  <c r="G2052" i="35"/>
  <c r="C1649" i="35"/>
  <c r="D1649" i="35"/>
  <c r="E1649" i="35"/>
  <c r="F1649" i="35"/>
  <c r="G1649" i="35"/>
  <c r="B1649" i="35"/>
  <c r="C2691" i="35"/>
  <c r="B2691" i="35"/>
  <c r="D2691" i="35"/>
  <c r="E2691" i="35"/>
  <c r="F2691" i="35"/>
  <c r="G2691" i="35"/>
  <c r="C2291" i="35"/>
  <c r="D2291" i="35"/>
  <c r="E2291" i="35"/>
  <c r="F2291" i="35"/>
  <c r="G2291" i="35"/>
  <c r="B2291" i="35"/>
  <c r="C1891" i="35"/>
  <c r="E1891" i="35"/>
  <c r="D1891" i="35"/>
  <c r="F1891" i="35"/>
  <c r="G1891" i="35"/>
  <c r="B1891" i="35"/>
  <c r="C1192" i="35"/>
  <c r="B1192" i="35"/>
  <c r="D1192" i="35"/>
  <c r="E1192" i="35"/>
  <c r="F1192" i="35"/>
  <c r="G1192" i="35"/>
  <c r="C2770" i="35"/>
  <c r="D2770" i="35"/>
  <c r="E2770" i="35"/>
  <c r="F2770" i="35"/>
  <c r="G2770" i="35"/>
  <c r="B2770" i="35"/>
  <c r="D2370" i="35"/>
  <c r="E2370" i="35"/>
  <c r="F2370" i="35"/>
  <c r="G2370" i="35"/>
  <c r="C2370" i="35"/>
  <c r="B2370" i="35"/>
  <c r="C1970" i="35"/>
  <c r="B1970" i="35"/>
  <c r="E1970" i="35"/>
  <c r="F1970" i="35"/>
  <c r="G1970" i="35"/>
  <c r="D1970" i="35"/>
  <c r="C1540" i="35"/>
  <c r="B1540" i="35"/>
  <c r="D1540" i="35"/>
  <c r="E1540" i="35"/>
  <c r="F1540" i="35"/>
  <c r="G1540" i="35"/>
  <c r="C1169" i="35"/>
  <c r="F1169" i="35"/>
  <c r="G1169" i="35"/>
  <c r="D1169" i="35"/>
  <c r="E1169" i="35"/>
  <c r="B1169" i="35"/>
  <c r="C769" i="35"/>
  <c r="B769" i="35"/>
  <c r="D769" i="35"/>
  <c r="F769" i="35"/>
  <c r="G769" i="35"/>
  <c r="E769" i="35"/>
  <c r="C369" i="35"/>
  <c r="B369" i="35"/>
  <c r="G369" i="35"/>
  <c r="D369" i="35"/>
  <c r="E369" i="35"/>
  <c r="F369" i="35"/>
  <c r="C1588" i="35"/>
  <c r="B1588" i="35"/>
  <c r="E1588" i="35"/>
  <c r="F1588" i="35"/>
  <c r="G1588" i="35"/>
  <c r="D1588" i="35"/>
  <c r="C1188" i="35"/>
  <c r="E1188" i="35"/>
  <c r="F1188" i="35"/>
  <c r="G1188" i="35"/>
  <c r="D1188" i="35"/>
  <c r="B1188" i="35"/>
  <c r="C788" i="35"/>
  <c r="F788" i="35"/>
  <c r="G788" i="35"/>
  <c r="D788" i="35"/>
  <c r="E788" i="35"/>
  <c r="B788" i="35"/>
  <c r="C388" i="35"/>
  <c r="B388" i="35"/>
  <c r="D388" i="35"/>
  <c r="E388" i="35"/>
  <c r="F388" i="35"/>
  <c r="G388" i="35"/>
  <c r="C1447" i="35"/>
  <c r="D1447" i="35"/>
  <c r="E1447" i="35"/>
  <c r="F1447" i="35"/>
  <c r="G1447" i="35"/>
  <c r="B1447" i="35"/>
  <c r="C1047" i="35"/>
  <c r="B1047" i="35"/>
  <c r="F1047" i="35"/>
  <c r="G1047" i="35"/>
  <c r="D1047" i="35"/>
  <c r="E1047" i="35"/>
  <c r="C647" i="35"/>
  <c r="E647" i="35"/>
  <c r="D647" i="35"/>
  <c r="F647" i="35"/>
  <c r="G647" i="35"/>
  <c r="B647" i="35"/>
  <c r="C247" i="35"/>
  <c r="D247" i="35"/>
  <c r="E247" i="35"/>
  <c r="F247" i="35"/>
  <c r="G247" i="35"/>
  <c r="B247" i="35"/>
  <c r="B1446" i="35"/>
  <c r="C1446" i="35"/>
  <c r="F1446" i="35"/>
  <c r="G1446" i="35"/>
  <c r="D1446" i="35"/>
  <c r="E1446" i="35"/>
  <c r="C1046" i="35"/>
  <c r="D1046" i="35"/>
  <c r="E1046" i="35"/>
  <c r="G1046" i="35"/>
  <c r="F1046" i="35"/>
  <c r="B1046" i="35"/>
  <c r="B646" i="35"/>
  <c r="C646" i="35"/>
  <c r="D646" i="35"/>
  <c r="F646" i="35"/>
  <c r="G646" i="35"/>
  <c r="E646" i="35"/>
  <c r="C246" i="35"/>
  <c r="F246" i="35"/>
  <c r="D246" i="35"/>
  <c r="E246" i="35"/>
  <c r="G246" i="35"/>
  <c r="B246" i="35"/>
  <c r="C1445" i="35"/>
  <c r="F1445" i="35"/>
  <c r="G1445" i="35"/>
  <c r="D1445" i="35"/>
  <c r="E1445" i="35"/>
  <c r="B1445" i="35"/>
  <c r="C1045" i="35"/>
  <c r="B1045" i="35"/>
  <c r="F1045" i="35"/>
  <c r="G1045" i="35"/>
  <c r="D1045" i="35"/>
  <c r="E1045" i="35"/>
  <c r="C645" i="35"/>
  <c r="B645" i="35"/>
  <c r="D645" i="35"/>
  <c r="E645" i="35"/>
  <c r="F645" i="35"/>
  <c r="G645" i="35"/>
  <c r="C245" i="35"/>
  <c r="B245" i="35"/>
  <c r="D245" i="35"/>
  <c r="E245" i="35"/>
  <c r="F245" i="35"/>
  <c r="G245" i="35"/>
  <c r="C804" i="35"/>
  <c r="B804" i="35"/>
  <c r="D804" i="35"/>
  <c r="E804" i="35"/>
  <c r="G804" i="35"/>
  <c r="F804" i="35"/>
  <c r="C404" i="35"/>
  <c r="D404" i="35"/>
  <c r="E404" i="35"/>
  <c r="F404" i="35"/>
  <c r="G404" i="35"/>
  <c r="B404" i="35"/>
  <c r="C1643" i="35"/>
  <c r="B1643" i="35"/>
  <c r="F1643" i="35"/>
  <c r="D1643" i="35"/>
  <c r="E1643" i="35"/>
  <c r="G1643" i="35"/>
  <c r="C1243" i="35"/>
  <c r="B1243" i="35"/>
  <c r="D1243" i="35"/>
  <c r="E1243" i="35"/>
  <c r="F1243" i="35"/>
  <c r="G1243" i="35"/>
  <c r="C843" i="35"/>
  <c r="B843" i="35"/>
  <c r="D843" i="35"/>
  <c r="E843" i="35"/>
  <c r="G843" i="35"/>
  <c r="F843" i="35"/>
  <c r="B443" i="35"/>
  <c r="C443" i="35"/>
  <c r="D443" i="35"/>
  <c r="E443" i="35"/>
  <c r="F443" i="35"/>
  <c r="G443" i="35"/>
  <c r="C43" i="35"/>
  <c r="B43" i="35"/>
  <c r="D43" i="35"/>
  <c r="E43" i="35"/>
  <c r="F43" i="35"/>
  <c r="G43" i="35"/>
  <c r="C1102" i="35"/>
  <c r="E1102" i="35"/>
  <c r="F1102" i="35"/>
  <c r="G1102" i="35"/>
  <c r="D1102" i="35"/>
  <c r="B1102" i="35"/>
  <c r="C702" i="35"/>
  <c r="B702" i="35"/>
  <c r="F702" i="35"/>
  <c r="D702" i="35"/>
  <c r="E702" i="35"/>
  <c r="G702" i="35"/>
  <c r="D302" i="35"/>
  <c r="E302" i="35"/>
  <c r="F302" i="35"/>
  <c r="G302" i="35"/>
  <c r="B302" i="35"/>
  <c r="C302" i="35"/>
  <c r="C1561" i="35"/>
  <c r="E1561" i="35"/>
  <c r="F1561" i="35"/>
  <c r="G1561" i="35"/>
  <c r="D1561" i="35"/>
  <c r="B1561" i="35"/>
  <c r="C1161" i="35"/>
  <c r="B1161" i="35"/>
  <c r="E1161" i="35"/>
  <c r="F1161" i="35"/>
  <c r="G1161" i="35"/>
  <c r="D1161" i="35"/>
  <c r="C761" i="35"/>
  <c r="F761" i="35"/>
  <c r="G761" i="35"/>
  <c r="D761" i="35"/>
  <c r="E761" i="35"/>
  <c r="B761" i="35"/>
  <c r="C361" i="35"/>
  <c r="B361" i="35"/>
  <c r="D361" i="35"/>
  <c r="E361" i="35"/>
  <c r="F361" i="35"/>
  <c r="G361" i="35"/>
  <c r="C1400" i="35"/>
  <c r="B1400" i="35"/>
  <c r="F1400" i="35"/>
  <c r="G1400" i="35"/>
  <c r="D1400" i="35"/>
  <c r="E1400" i="35"/>
  <c r="C1000" i="35"/>
  <c r="B1000" i="35"/>
  <c r="E1000" i="35"/>
  <c r="F1000" i="35"/>
  <c r="G1000" i="35"/>
  <c r="D1000" i="35"/>
  <c r="C600" i="35"/>
  <c r="B600" i="35"/>
  <c r="D600" i="35"/>
  <c r="E600" i="35"/>
  <c r="F600" i="35"/>
  <c r="G600" i="35"/>
  <c r="B200" i="35"/>
  <c r="C200" i="35"/>
  <c r="D200" i="35"/>
  <c r="E200" i="35"/>
  <c r="F200" i="35"/>
  <c r="G200" i="35"/>
  <c r="B1259" i="35"/>
  <c r="C1259" i="35"/>
  <c r="F1259" i="35"/>
  <c r="G1259" i="35"/>
  <c r="D1259" i="35"/>
  <c r="E1259" i="35"/>
  <c r="C859" i="35"/>
  <c r="B859" i="35"/>
  <c r="F859" i="35"/>
  <c r="G859" i="35"/>
  <c r="D859" i="35"/>
  <c r="E859" i="35"/>
  <c r="C459" i="35"/>
  <c r="B459" i="35"/>
  <c r="E459" i="35"/>
  <c r="F459" i="35"/>
  <c r="G459" i="35"/>
  <c r="D459" i="35"/>
  <c r="B59" i="35"/>
  <c r="C59" i="35"/>
  <c r="D59" i="35"/>
  <c r="E59" i="35"/>
  <c r="F59" i="35"/>
  <c r="G59" i="35"/>
  <c r="B1338" i="35"/>
  <c r="C1338" i="35"/>
  <c r="G1338" i="35"/>
  <c r="D1338" i="35"/>
  <c r="E1338" i="35"/>
  <c r="F1338" i="35"/>
  <c r="C938" i="35"/>
  <c r="D938" i="35"/>
  <c r="E938" i="35"/>
  <c r="G938" i="35"/>
  <c r="F938" i="35"/>
  <c r="B938" i="35"/>
  <c r="B538" i="35"/>
  <c r="C538" i="35"/>
  <c r="D538" i="35"/>
  <c r="F538" i="35"/>
  <c r="G538" i="35"/>
  <c r="E538" i="35"/>
  <c r="C138" i="35"/>
  <c r="D138" i="35"/>
  <c r="E138" i="35"/>
  <c r="G138" i="35"/>
  <c r="F138" i="35"/>
  <c r="B138" i="35"/>
  <c r="C1277" i="35"/>
  <c r="F1277" i="35"/>
  <c r="G1277" i="35"/>
  <c r="D1277" i="35"/>
  <c r="E1277" i="35"/>
  <c r="B1277" i="35"/>
  <c r="C877" i="35"/>
  <c r="B877" i="35"/>
  <c r="F877" i="35"/>
  <c r="G877" i="35"/>
  <c r="D877" i="35"/>
  <c r="E877" i="35"/>
  <c r="C477" i="35"/>
  <c r="B477" i="35"/>
  <c r="G477" i="35"/>
  <c r="D477" i="35"/>
  <c r="E477" i="35"/>
  <c r="F477" i="35"/>
  <c r="C77" i="35"/>
  <c r="B77" i="35"/>
  <c r="D77" i="35"/>
  <c r="E77" i="35"/>
  <c r="F77" i="35"/>
  <c r="G77" i="35"/>
  <c r="C1176" i="35"/>
  <c r="D1176" i="35"/>
  <c r="E1176" i="35"/>
  <c r="F1176" i="35"/>
  <c r="G1176" i="35"/>
  <c r="B1176" i="35"/>
  <c r="C776" i="35"/>
  <c r="D776" i="35"/>
  <c r="E776" i="35"/>
  <c r="F776" i="35"/>
  <c r="G776" i="35"/>
  <c r="B776" i="35"/>
  <c r="C376" i="35"/>
  <c r="B376" i="35"/>
  <c r="D376" i="35"/>
  <c r="E376" i="35"/>
  <c r="F376" i="35"/>
  <c r="G376" i="35"/>
  <c r="C1515" i="35"/>
  <c r="B1515" i="35"/>
  <c r="F1515" i="35"/>
  <c r="G1515" i="35"/>
  <c r="E1515" i="35"/>
  <c r="D1515" i="35"/>
  <c r="C1115" i="35"/>
  <c r="E1115" i="35"/>
  <c r="F1115" i="35"/>
  <c r="D1115" i="35"/>
  <c r="G1115" i="35"/>
  <c r="B1115" i="35"/>
  <c r="C715" i="35"/>
  <c r="B715" i="35"/>
  <c r="D715" i="35"/>
  <c r="F715" i="35"/>
  <c r="E715" i="35"/>
  <c r="G715" i="35"/>
  <c r="C315" i="35"/>
  <c r="G315" i="35"/>
  <c r="D315" i="35"/>
  <c r="E315" i="35"/>
  <c r="F315" i="35"/>
  <c r="B315" i="35"/>
  <c r="B1394" i="35"/>
  <c r="C1394" i="35"/>
  <c r="E1394" i="35"/>
  <c r="F1394" i="35"/>
  <c r="G1394" i="35"/>
  <c r="D1394" i="35"/>
  <c r="C994" i="35"/>
  <c r="E994" i="35"/>
  <c r="F994" i="35"/>
  <c r="D994" i="35"/>
  <c r="G994" i="35"/>
  <c r="B994" i="35"/>
  <c r="C594" i="35"/>
  <c r="B594" i="35"/>
  <c r="D594" i="35"/>
  <c r="E594" i="35"/>
  <c r="F594" i="35"/>
  <c r="G594" i="35"/>
  <c r="C194" i="35"/>
  <c r="B194" i="35"/>
  <c r="G194" i="35"/>
  <c r="E194" i="35"/>
  <c r="D194" i="35"/>
  <c r="F194" i="35"/>
  <c r="B1333" i="35"/>
  <c r="D1333" i="35"/>
  <c r="E1333" i="35"/>
  <c r="F1333" i="35"/>
  <c r="G1333" i="35"/>
  <c r="C1333" i="35"/>
  <c r="C933" i="35"/>
  <c r="B933" i="35"/>
  <c r="F933" i="35"/>
  <c r="G933" i="35"/>
  <c r="D933" i="35"/>
  <c r="E933" i="35"/>
  <c r="C533" i="35"/>
  <c r="E533" i="35"/>
  <c r="D533" i="35"/>
  <c r="F533" i="35"/>
  <c r="G533" i="35"/>
  <c r="B533" i="35"/>
  <c r="C133" i="35"/>
  <c r="B133" i="35"/>
  <c r="D133" i="35"/>
  <c r="E133" i="35"/>
  <c r="F133" i="35"/>
  <c r="G133" i="35"/>
  <c r="C472" i="35"/>
  <c r="B472" i="35"/>
  <c r="D472" i="35"/>
  <c r="E472" i="35"/>
  <c r="F472" i="35"/>
  <c r="G472" i="35"/>
  <c r="B72" i="35"/>
  <c r="C72" i="35"/>
  <c r="D72" i="35"/>
  <c r="E72" i="35"/>
  <c r="G72" i="35"/>
  <c r="F72" i="35"/>
  <c r="C1111" i="35"/>
  <c r="B1111" i="35"/>
  <c r="G1111" i="35"/>
  <c r="D1111" i="35"/>
  <c r="E1111" i="35"/>
  <c r="F1111" i="35"/>
  <c r="C711" i="35"/>
  <c r="B711" i="35"/>
  <c r="D711" i="35"/>
  <c r="E711" i="35"/>
  <c r="F711" i="35"/>
  <c r="G711" i="35"/>
  <c r="C311" i="35"/>
  <c r="D311" i="35"/>
  <c r="E311" i="35"/>
  <c r="F311" i="35"/>
  <c r="G311" i="35"/>
  <c r="B311" i="35"/>
  <c r="C1150" i="35"/>
  <c r="D1150" i="35"/>
  <c r="E1150" i="35"/>
  <c r="F1150" i="35"/>
  <c r="G1150" i="35"/>
  <c r="B1150" i="35"/>
  <c r="C750" i="35"/>
  <c r="B750" i="35"/>
  <c r="D750" i="35"/>
  <c r="E750" i="35"/>
  <c r="G750" i="35"/>
  <c r="F750" i="35"/>
  <c r="C350" i="35"/>
  <c r="D350" i="35"/>
  <c r="E350" i="35"/>
  <c r="F350" i="35"/>
  <c r="G350" i="35"/>
  <c r="B350" i="35"/>
  <c r="D4" i="35"/>
  <c r="G4" i="35"/>
  <c r="F4" i="35"/>
  <c r="E4" i="35"/>
  <c r="C4" i="35"/>
  <c r="B4" i="35"/>
  <c r="B9927" i="35"/>
  <c r="B9877" i="35"/>
  <c r="B9870" i="35"/>
  <c r="B9860" i="35"/>
  <c r="B9988" i="35"/>
  <c r="B9935" i="35"/>
  <c r="B9547" i="35"/>
  <c r="B9142" i="35"/>
  <c r="B9726" i="35"/>
  <c r="B9326" i="35"/>
  <c r="B9925" i="35"/>
  <c r="B9525" i="35"/>
  <c r="B9116" i="35"/>
  <c r="B9724" i="35"/>
  <c r="B9324" i="35"/>
  <c r="B9923" i="35"/>
  <c r="B9523" i="35"/>
  <c r="B9113" i="35"/>
  <c r="B9762" i="35"/>
  <c r="B9362" i="35"/>
  <c r="B8678" i="35"/>
  <c r="B9521" i="35"/>
  <c r="B9111" i="35"/>
  <c r="B9560" i="35"/>
  <c r="B9157" i="35"/>
  <c r="B9599" i="35"/>
  <c r="B9199" i="35"/>
  <c r="B9618" i="35"/>
  <c r="B9218" i="35"/>
  <c r="B9657" i="35"/>
  <c r="B9257" i="35"/>
  <c r="B9656" i="35"/>
  <c r="B9256" i="35"/>
  <c r="B9635" i="35"/>
  <c r="B9235" i="35"/>
  <c r="B9834" i="35"/>
  <c r="B9434" i="35"/>
  <c r="B8969" i="35"/>
  <c r="B9593" i="35"/>
  <c r="B9193" i="35"/>
  <c r="B9832" i="35"/>
  <c r="B9432" i="35"/>
  <c r="B8959" i="35"/>
  <c r="B9631" i="35"/>
  <c r="B9231" i="35"/>
  <c r="B9590" i="35"/>
  <c r="B9190" i="35"/>
  <c r="B9689" i="35"/>
  <c r="B9289" i="35"/>
  <c r="B9888" i="35"/>
  <c r="B9488" i="35"/>
  <c r="B9061" i="35"/>
  <c r="B8493" i="35"/>
  <c r="B8093" i="35"/>
  <c r="B7693" i="35"/>
  <c r="B8612" i="35"/>
  <c r="B8212" i="35"/>
  <c r="B7812" i="35"/>
  <c r="B8771" i="35"/>
  <c r="B8371" i="35"/>
  <c r="B7971" i="35"/>
  <c r="B7527" i="35"/>
  <c r="B8410" i="35"/>
  <c r="B8010" i="35"/>
  <c r="B7597" i="35"/>
  <c r="B8649" i="35"/>
  <c r="B8249" i="35"/>
  <c r="B7849" i="35"/>
  <c r="B9168" i="35"/>
  <c r="B8768" i="35"/>
  <c r="B8368" i="35"/>
  <c r="B7968" i="35"/>
  <c r="B7518" i="35"/>
  <c r="B8767" i="35"/>
  <c r="B8367" i="35"/>
  <c r="B7967" i="35"/>
  <c r="B7517" i="35"/>
  <c r="B8766" i="35"/>
  <c r="B8366" i="35"/>
  <c r="B7966" i="35"/>
  <c r="B7516" i="35"/>
  <c r="B8785" i="35"/>
  <c r="B8385" i="35"/>
  <c r="B7985" i="35"/>
  <c r="B7553" i="35"/>
  <c r="B8884" i="35"/>
  <c r="B8484" i="35"/>
  <c r="B8084" i="35"/>
  <c r="B7684" i="35"/>
  <c r="B8943" i="35"/>
  <c r="B8543" i="35"/>
  <c r="B8143" i="35"/>
  <c r="B7743" i="35"/>
  <c r="B8962" i="35"/>
  <c r="B8562" i="35"/>
  <c r="B8162" i="35"/>
  <c r="B7762" i="35"/>
  <c r="B8901" i="35"/>
  <c r="B8501" i="35"/>
  <c r="B8101" i="35"/>
  <c r="B7701" i="35"/>
  <c r="B8640" i="35"/>
  <c r="B8240" i="35"/>
  <c r="B7840" i="35"/>
  <c r="B8799" i="35"/>
  <c r="B8399" i="35"/>
  <c r="B7999" i="35"/>
  <c r="B7577" i="35"/>
  <c r="B8238" i="35"/>
  <c r="B7838" i="35"/>
  <c r="B8817" i="35"/>
  <c r="B8417" i="35"/>
  <c r="B8017" i="35"/>
  <c r="B7608" i="35"/>
  <c r="B8716" i="35"/>
  <c r="B8316" i="35"/>
  <c r="B7916" i="35"/>
  <c r="B7388" i="35"/>
  <c r="B8635" i="35"/>
  <c r="B8235" i="35"/>
  <c r="B7835" i="35"/>
  <c r="B9094" i="35"/>
  <c r="B8694" i="35"/>
  <c r="B8294" i="35"/>
  <c r="B7894" i="35"/>
  <c r="B7313" i="35"/>
  <c r="B6868" i="35"/>
  <c r="B6468" i="35"/>
  <c r="B6011" i="35"/>
  <c r="B7087" i="35"/>
  <c r="B6687" i="35"/>
  <c r="B6287" i="35"/>
  <c r="B7186" i="35"/>
  <c r="B6786" i="35"/>
  <c r="B6386" i="35"/>
  <c r="B5797" i="35"/>
  <c r="B7285" i="35"/>
  <c r="B6885" i="35"/>
  <c r="B6485" i="35"/>
  <c r="B6039" i="35"/>
  <c r="B7304" i="35"/>
  <c r="B6904" i="35"/>
  <c r="B6504" i="35"/>
  <c r="B6075" i="35"/>
  <c r="B7383" i="35"/>
  <c r="B6983" i="35"/>
  <c r="B6583" i="35"/>
  <c r="B6181" i="35"/>
  <c r="B7422" i="35"/>
  <c r="B7022" i="35"/>
  <c r="B6622" i="35"/>
  <c r="B6222" i="35"/>
  <c r="B7481" i="35"/>
  <c r="B7081" i="35"/>
  <c r="B6681" i="35"/>
  <c r="B6281" i="35"/>
  <c r="B7500" i="35"/>
  <c r="B7100" i="35"/>
  <c r="B6700" i="35"/>
  <c r="B6300" i="35"/>
  <c r="B7159" i="35"/>
  <c r="B6759" i="35"/>
  <c r="B6359" i="35"/>
  <c r="B7318" i="35"/>
  <c r="B6918" i="35"/>
  <c r="B6518" i="35"/>
  <c r="B6096" i="35"/>
  <c r="B7177" i="35"/>
  <c r="B6777" i="35"/>
  <c r="B6377" i="35"/>
  <c r="B5724" i="35"/>
  <c r="B6856" i="35"/>
  <c r="B6456" i="35"/>
  <c r="B5983" i="35"/>
  <c r="B7195" i="35"/>
  <c r="B6795" i="35"/>
  <c r="B6395" i="35"/>
  <c r="B5836" i="35"/>
  <c r="B7254" i="35"/>
  <c r="B6854" i="35"/>
  <c r="B6454" i="35"/>
  <c r="B5980" i="35"/>
  <c r="B6953" i="35"/>
  <c r="B6553" i="35"/>
  <c r="B6145" i="35"/>
  <c r="B7372" i="35"/>
  <c r="B6972" i="35"/>
  <c r="B6572" i="35"/>
  <c r="B6168" i="35"/>
  <c r="B7291" i="35"/>
  <c r="B6891" i="35"/>
  <c r="B6491" i="35"/>
  <c r="B6054" i="35"/>
  <c r="B7250" i="35"/>
  <c r="B6850" i="35"/>
  <c r="B6450" i="35"/>
  <c r="B5975" i="35"/>
  <c r="B7289" i="35"/>
  <c r="B6889" i="35"/>
  <c r="B6489" i="35"/>
  <c r="B6044" i="35"/>
  <c r="B5477" i="35"/>
  <c r="B5077" i="35"/>
  <c r="B4675" i="35"/>
  <c r="B5596" i="35"/>
  <c r="B5196" i="35"/>
  <c r="B4796" i="35"/>
  <c r="B5635" i="35"/>
  <c r="B5235" i="35"/>
  <c r="B4835" i="35"/>
  <c r="B5954" i="35"/>
  <c r="B5554" i="35"/>
  <c r="B5154" i="35"/>
  <c r="B4754" i="35"/>
  <c r="B5993" i="35"/>
  <c r="B5593" i="35"/>
  <c r="B5193" i="35"/>
  <c r="B4793" i="35"/>
  <c r="B6112" i="35"/>
  <c r="B5712" i="35"/>
  <c r="B5312" i="35"/>
  <c r="B4912" i="35"/>
  <c r="B4420" i="35"/>
  <c r="B5531" i="35"/>
  <c r="B5131" i="35"/>
  <c r="B4731" i="35"/>
  <c r="B5910" i="35"/>
  <c r="B5510" i="35"/>
  <c r="B5110" i="35"/>
  <c r="B4710" i="35"/>
  <c r="B6009" i="35"/>
  <c r="B5609" i="35"/>
  <c r="B5209" i="35"/>
  <c r="B4809" i="35"/>
  <c r="B6088" i="35"/>
  <c r="B5688" i="35"/>
  <c r="B5288" i="35"/>
  <c r="B4888" i="35"/>
  <c r="B4275" i="35"/>
  <c r="B5747" i="35"/>
  <c r="B5347" i="35"/>
  <c r="B4947" i="35"/>
  <c r="B4496" i="35"/>
  <c r="B5746" i="35"/>
  <c r="B5346" i="35"/>
  <c r="B4946" i="35"/>
  <c r="B4495" i="35"/>
  <c r="B5805" i="35"/>
  <c r="B5405" i="35"/>
  <c r="B5005" i="35"/>
  <c r="B4588" i="35"/>
  <c r="B5424" i="35"/>
  <c r="B5024" i="35"/>
  <c r="B4612" i="35"/>
  <c r="B5583" i="35"/>
  <c r="B5183" i="35"/>
  <c r="B4783" i="35"/>
  <c r="B6082" i="35"/>
  <c r="B5682" i="35"/>
  <c r="B5282" i="35"/>
  <c r="B4882" i="35"/>
  <c r="B5881" i="35"/>
  <c r="B5481" i="35"/>
  <c r="B5081" i="35"/>
  <c r="B4679" i="35"/>
  <c r="B5600" i="35"/>
  <c r="B5200" i="35"/>
  <c r="B4800" i="35"/>
  <c r="B5899" i="35"/>
  <c r="B5499" i="35"/>
  <c r="B5099" i="35"/>
  <c r="B4699" i="35"/>
  <c r="B5618" i="35"/>
  <c r="B5218" i="35"/>
  <c r="B4818" i="35"/>
  <c r="B4338" i="35"/>
  <c r="B3938" i="35"/>
  <c r="B3538" i="35"/>
  <c r="B3135" i="35"/>
  <c r="B4177" i="35"/>
  <c r="B3777" i="35"/>
  <c r="B3377" i="35"/>
  <c r="B4436" i="35"/>
  <c r="B4036" i="35"/>
  <c r="B3636" i="35"/>
  <c r="B3236" i="35"/>
  <c r="B4075" i="35"/>
  <c r="B3675" i="35"/>
  <c r="B3275" i="35"/>
  <c r="B4274" i="35"/>
  <c r="B3874" i="35"/>
  <c r="B3474" i="35"/>
  <c r="B3032" i="35"/>
  <c r="B4233" i="35"/>
  <c r="B3833" i="35"/>
  <c r="B3433" i="35"/>
  <c r="B2947" i="35"/>
  <c r="B4232" i="35"/>
  <c r="B3832" i="35"/>
  <c r="B3432" i="35"/>
  <c r="C2937" i="35"/>
  <c r="B2937" i="35"/>
  <c r="D2937" i="35"/>
  <c r="G2937" i="35"/>
  <c r="F2937" i="35"/>
  <c r="E2937" i="35"/>
  <c r="B4311" i="35"/>
  <c r="B3911" i="35"/>
  <c r="B3511" i="35"/>
  <c r="B3096" i="35"/>
  <c r="B4290" i="35"/>
  <c r="B3890" i="35"/>
  <c r="B3490" i="35"/>
  <c r="B3059" i="35"/>
  <c r="B4129" i="35"/>
  <c r="B3729" i="35"/>
  <c r="B3329" i="35"/>
  <c r="B4408" i="35"/>
  <c r="B4008" i="35"/>
  <c r="B3608" i="35"/>
  <c r="B3208" i="35"/>
  <c r="B4527" i="35"/>
  <c r="B4127" i="35"/>
  <c r="B3727" i="35"/>
  <c r="B3327" i="35"/>
  <c r="B4346" i="35"/>
  <c r="B3946" i="35"/>
  <c r="B3546" i="35"/>
  <c r="B3145" i="35"/>
  <c r="B4285" i="35"/>
  <c r="B3885" i="35"/>
  <c r="B3485" i="35"/>
  <c r="B3053" i="35"/>
  <c r="B4344" i="35"/>
  <c r="B3944" i="35"/>
  <c r="B3544" i="35"/>
  <c r="B3142" i="35"/>
  <c r="B4223" i="35"/>
  <c r="B3823" i="35"/>
  <c r="B3423" i="35"/>
  <c r="C2913" i="35"/>
  <c r="B2913" i="35"/>
  <c r="D2913" i="35"/>
  <c r="E2913" i="35"/>
  <c r="F2913" i="35"/>
  <c r="G2913" i="35"/>
  <c r="B3882" i="35"/>
  <c r="B3482" i="35"/>
  <c r="B3048" i="35"/>
  <c r="B4381" i="35"/>
  <c r="B3981" i="35"/>
  <c r="B3581" i="35"/>
  <c r="B3181" i="35"/>
  <c r="B4100" i="35"/>
  <c r="B3700" i="35"/>
  <c r="B3300" i="35"/>
  <c r="B4499" i="35"/>
  <c r="B4099" i="35"/>
  <c r="B3699" i="35"/>
  <c r="B3299" i="35"/>
  <c r="B2989" i="35"/>
  <c r="C2589" i="35"/>
  <c r="B2589" i="35"/>
  <c r="D2589" i="35"/>
  <c r="E2589" i="35"/>
  <c r="F2589" i="35"/>
  <c r="G2589" i="35"/>
  <c r="C2189" i="35"/>
  <c r="B2189" i="35"/>
  <c r="G2189" i="35"/>
  <c r="D2189" i="35"/>
  <c r="F2189" i="35"/>
  <c r="E2189" i="35"/>
  <c r="C1789" i="35"/>
  <c r="F1789" i="35"/>
  <c r="D1789" i="35"/>
  <c r="G1789" i="35"/>
  <c r="E1789" i="35"/>
  <c r="B1789" i="35"/>
  <c r="C2868" i="35"/>
  <c r="B2868" i="35"/>
  <c r="D2868" i="35"/>
  <c r="E2868" i="35"/>
  <c r="F2868" i="35"/>
  <c r="G2868" i="35"/>
  <c r="C2468" i="35"/>
  <c r="D2468" i="35"/>
  <c r="E2468" i="35"/>
  <c r="F2468" i="35"/>
  <c r="G2468" i="35"/>
  <c r="B2468" i="35"/>
  <c r="C2068" i="35"/>
  <c r="B2068" i="35"/>
  <c r="D2068" i="35"/>
  <c r="F2068" i="35"/>
  <c r="E2068" i="35"/>
  <c r="G2068" i="35"/>
  <c r="C1667" i="35"/>
  <c r="B1667" i="35"/>
  <c r="F1667" i="35"/>
  <c r="E1667" i="35"/>
  <c r="D1667" i="35"/>
  <c r="G1667" i="35"/>
  <c r="B2747" i="35"/>
  <c r="C2747" i="35"/>
  <c r="F2747" i="35"/>
  <c r="D2747" i="35"/>
  <c r="E2747" i="35"/>
  <c r="G2747" i="35"/>
  <c r="B2347" i="35"/>
  <c r="C2347" i="35"/>
  <c r="G2347" i="35"/>
  <c r="D2347" i="35"/>
  <c r="E2347" i="35"/>
  <c r="F2347" i="35"/>
  <c r="C1947" i="35"/>
  <c r="B1947" i="35"/>
  <c r="D1947" i="35"/>
  <c r="E1947" i="35"/>
  <c r="F1947" i="35"/>
  <c r="G1947" i="35"/>
  <c r="C1499" i="35"/>
  <c r="B1499" i="35"/>
  <c r="F1499" i="35"/>
  <c r="G1499" i="35"/>
  <c r="D1499" i="35"/>
  <c r="E1499" i="35"/>
  <c r="C2846" i="35"/>
  <c r="D2846" i="35"/>
  <c r="E2846" i="35"/>
  <c r="F2846" i="35"/>
  <c r="G2846" i="35"/>
  <c r="B2846" i="35"/>
  <c r="C2446" i="35"/>
  <c r="G2446" i="35"/>
  <c r="D2446" i="35"/>
  <c r="E2446" i="35"/>
  <c r="F2446" i="35"/>
  <c r="B2446" i="35"/>
  <c r="B2046" i="35"/>
  <c r="C2046" i="35"/>
  <c r="D2046" i="35"/>
  <c r="E2046" i="35"/>
  <c r="F2046" i="35"/>
  <c r="G2046" i="35"/>
  <c r="C1642" i="35"/>
  <c r="B1642" i="35"/>
  <c r="E1642" i="35"/>
  <c r="F1642" i="35"/>
  <c r="G1642" i="35"/>
  <c r="D1642" i="35"/>
  <c r="B2905" i="35"/>
  <c r="E2905" i="35"/>
  <c r="F2905" i="35"/>
  <c r="G2905" i="35"/>
  <c r="D2905" i="35"/>
  <c r="C2905" i="35"/>
  <c r="C2505" i="35"/>
  <c r="B2505" i="35"/>
  <c r="D2505" i="35"/>
  <c r="E2505" i="35"/>
  <c r="F2505" i="35"/>
  <c r="G2505" i="35"/>
  <c r="C2105" i="35"/>
  <c r="B2105" i="35"/>
  <c r="E2105" i="35"/>
  <c r="F2105" i="35"/>
  <c r="G2105" i="35"/>
  <c r="D2105" i="35"/>
  <c r="C1705" i="35"/>
  <c r="F1705" i="35"/>
  <c r="D1705" i="35"/>
  <c r="G1705" i="35"/>
  <c r="E1705" i="35"/>
  <c r="B1705" i="35"/>
  <c r="C2604" i="35"/>
  <c r="B2604" i="35"/>
  <c r="D2604" i="35"/>
  <c r="E2604" i="35"/>
  <c r="F2604" i="35"/>
  <c r="G2604" i="35"/>
  <c r="B2204" i="35"/>
  <c r="C2204" i="35"/>
  <c r="E2204" i="35"/>
  <c r="G2204" i="35"/>
  <c r="F2204" i="35"/>
  <c r="D2204" i="35"/>
  <c r="C1804" i="35"/>
  <c r="B1804" i="35"/>
  <c r="D1804" i="35"/>
  <c r="G1804" i="35"/>
  <c r="E1804" i="35"/>
  <c r="F1804" i="35"/>
  <c r="C2623" i="35"/>
  <c r="G2623" i="35"/>
  <c r="D2623" i="35"/>
  <c r="E2623" i="35"/>
  <c r="F2623" i="35"/>
  <c r="B2623" i="35"/>
  <c r="C2223" i="35"/>
  <c r="B2223" i="35"/>
  <c r="D2223" i="35"/>
  <c r="E2223" i="35"/>
  <c r="F2223" i="35"/>
  <c r="G2223" i="35"/>
  <c r="C1823" i="35"/>
  <c r="B1823" i="35"/>
  <c r="D1823" i="35"/>
  <c r="E1823" i="35"/>
  <c r="F1823" i="35"/>
  <c r="G1823" i="35"/>
  <c r="C2622" i="35"/>
  <c r="D2622" i="35"/>
  <c r="E2622" i="35"/>
  <c r="F2622" i="35"/>
  <c r="G2622" i="35"/>
  <c r="B2622" i="35"/>
  <c r="C2222" i="35"/>
  <c r="D2222" i="35"/>
  <c r="E2222" i="35"/>
  <c r="F2222" i="35"/>
  <c r="G2222" i="35"/>
  <c r="B2222" i="35"/>
  <c r="C1822" i="35"/>
  <c r="B1822" i="35"/>
  <c r="E1822" i="35"/>
  <c r="F1822" i="35"/>
  <c r="D1822" i="35"/>
  <c r="G1822" i="35"/>
  <c r="B3121" i="35"/>
  <c r="C2721" i="35"/>
  <c r="B2721" i="35"/>
  <c r="E2721" i="35"/>
  <c r="D2721" i="35"/>
  <c r="F2721" i="35"/>
  <c r="G2721" i="35"/>
  <c r="C2321" i="35"/>
  <c r="B2321" i="35"/>
  <c r="D2321" i="35"/>
  <c r="E2321" i="35"/>
  <c r="F2321" i="35"/>
  <c r="G2321" i="35"/>
  <c r="C1921" i="35"/>
  <c r="D1921" i="35"/>
  <c r="F1921" i="35"/>
  <c r="E1921" i="35"/>
  <c r="G1921" i="35"/>
  <c r="B1921" i="35"/>
  <c r="B1410" i="35"/>
  <c r="C1410" i="35"/>
  <c r="F1410" i="35"/>
  <c r="G1410" i="35"/>
  <c r="D1410" i="35"/>
  <c r="E1410" i="35"/>
  <c r="C2780" i="35"/>
  <c r="B2780" i="35"/>
  <c r="D2780" i="35"/>
  <c r="E2780" i="35"/>
  <c r="F2780" i="35"/>
  <c r="G2780" i="35"/>
  <c r="C2380" i="35"/>
  <c r="B2380" i="35"/>
  <c r="G2380" i="35"/>
  <c r="D2380" i="35"/>
  <c r="E2380" i="35"/>
  <c r="F2380" i="35"/>
  <c r="C1980" i="35"/>
  <c r="B1980" i="35"/>
  <c r="G1980" i="35"/>
  <c r="D1980" i="35"/>
  <c r="E1980" i="35"/>
  <c r="F1980" i="35"/>
  <c r="C1555" i="35"/>
  <c r="B1555" i="35"/>
  <c r="E1555" i="35"/>
  <c r="F1555" i="35"/>
  <c r="G1555" i="35"/>
  <c r="D1555" i="35"/>
  <c r="B2699" i="35"/>
  <c r="C2699" i="35"/>
  <c r="G2699" i="35"/>
  <c r="D2699" i="35"/>
  <c r="E2699" i="35"/>
  <c r="F2699" i="35"/>
  <c r="B2299" i="35"/>
  <c r="C2299" i="35"/>
  <c r="G2299" i="35"/>
  <c r="D2299" i="35"/>
  <c r="E2299" i="35"/>
  <c r="F2299" i="35"/>
  <c r="C1899" i="35"/>
  <c r="B1899" i="35"/>
  <c r="D1899" i="35"/>
  <c r="F1899" i="35"/>
  <c r="G1899" i="35"/>
  <c r="E1899" i="35"/>
  <c r="C1264" i="35"/>
  <c r="B1264" i="35"/>
  <c r="F1264" i="35"/>
  <c r="G1264" i="35"/>
  <c r="D1264" i="35"/>
  <c r="E1264" i="35"/>
  <c r="C2618" i="35"/>
  <c r="D2618" i="35"/>
  <c r="E2618" i="35"/>
  <c r="F2618" i="35"/>
  <c r="G2618" i="35"/>
  <c r="B2618" i="35"/>
  <c r="C2218" i="35"/>
  <c r="B2218" i="35"/>
  <c r="G2218" i="35"/>
  <c r="D2218" i="35"/>
  <c r="E2218" i="35"/>
  <c r="F2218" i="35"/>
  <c r="B1818" i="35"/>
  <c r="C1818" i="35"/>
  <c r="E1818" i="35"/>
  <c r="F1818" i="35"/>
  <c r="G1818" i="35"/>
  <c r="D1818" i="35"/>
  <c r="C2577" i="35"/>
  <c r="B2577" i="35"/>
  <c r="D2577" i="35"/>
  <c r="F2577" i="35"/>
  <c r="G2577" i="35"/>
  <c r="E2577" i="35"/>
  <c r="C2177" i="35"/>
  <c r="B2177" i="35"/>
  <c r="E2177" i="35"/>
  <c r="G2177" i="35"/>
  <c r="D2177" i="35"/>
  <c r="F2177" i="35"/>
  <c r="C1777" i="35"/>
  <c r="E1777" i="35"/>
  <c r="F1777" i="35"/>
  <c r="G1777" i="35"/>
  <c r="D1777" i="35"/>
  <c r="B1777" i="35"/>
  <c r="C2656" i="35"/>
  <c r="B2656" i="35"/>
  <c r="G2656" i="35"/>
  <c r="D2656" i="35"/>
  <c r="E2656" i="35"/>
  <c r="F2656" i="35"/>
  <c r="C2256" i="35"/>
  <c r="B2256" i="35"/>
  <c r="G2256" i="35"/>
  <c r="E2256" i="35"/>
  <c r="D2256" i="35"/>
  <c r="F2256" i="35"/>
  <c r="C1856" i="35"/>
  <c r="B1856" i="35"/>
  <c r="D1856" i="35"/>
  <c r="E1856" i="35"/>
  <c r="F1856" i="35"/>
  <c r="G1856" i="35"/>
  <c r="C2835" i="35"/>
  <c r="B2835" i="35"/>
  <c r="D2835" i="35"/>
  <c r="E2835" i="35"/>
  <c r="F2835" i="35"/>
  <c r="G2835" i="35"/>
  <c r="C2435" i="35"/>
  <c r="G2435" i="35"/>
  <c r="D2435" i="35"/>
  <c r="E2435" i="35"/>
  <c r="F2435" i="35"/>
  <c r="B2435" i="35"/>
  <c r="C2035" i="35"/>
  <c r="B2035" i="35"/>
  <c r="D2035" i="35"/>
  <c r="F2035" i="35"/>
  <c r="E2035" i="35"/>
  <c r="G2035" i="35"/>
  <c r="C1629" i="35"/>
  <c r="B1629" i="35"/>
  <c r="G1629" i="35"/>
  <c r="D1629" i="35"/>
  <c r="E1629" i="35"/>
  <c r="F1629" i="35"/>
  <c r="C2914" i="35"/>
  <c r="D2914" i="35"/>
  <c r="E2914" i="35"/>
  <c r="F2914" i="35"/>
  <c r="G2914" i="35"/>
  <c r="B2914" i="35"/>
  <c r="C2514" i="35"/>
  <c r="D2514" i="35"/>
  <c r="E2514" i="35"/>
  <c r="F2514" i="35"/>
  <c r="G2514" i="35"/>
  <c r="B2514" i="35"/>
  <c r="C2114" i="35"/>
  <c r="B2114" i="35"/>
  <c r="D2114" i="35"/>
  <c r="E2114" i="35"/>
  <c r="F2114" i="35"/>
  <c r="G2114" i="35"/>
  <c r="C1714" i="35"/>
  <c r="B1714" i="35"/>
  <c r="E1714" i="35"/>
  <c r="F1714" i="35"/>
  <c r="D1714" i="35"/>
  <c r="G1714" i="35"/>
  <c r="C2633" i="35"/>
  <c r="B2633" i="35"/>
  <c r="F2633" i="35"/>
  <c r="G2633" i="35"/>
  <c r="D2633" i="35"/>
  <c r="E2633" i="35"/>
  <c r="C2233" i="35"/>
  <c r="G2233" i="35"/>
  <c r="D2233" i="35"/>
  <c r="F2233" i="35"/>
  <c r="E2233" i="35"/>
  <c r="B2233" i="35"/>
  <c r="C1833" i="35"/>
  <c r="B1833" i="35"/>
  <c r="G1833" i="35"/>
  <c r="D1833" i="35"/>
  <c r="E1833" i="35"/>
  <c r="F1833" i="35"/>
  <c r="C2832" i="35"/>
  <c r="B2832" i="35"/>
  <c r="D2832" i="35"/>
  <c r="E2832" i="35"/>
  <c r="F2832" i="35"/>
  <c r="G2832" i="35"/>
  <c r="C2432" i="35"/>
  <c r="D2432" i="35"/>
  <c r="E2432" i="35"/>
  <c r="F2432" i="35"/>
  <c r="G2432" i="35"/>
  <c r="B2432" i="35"/>
  <c r="C2032" i="35"/>
  <c r="B2032" i="35"/>
  <c r="D2032" i="35"/>
  <c r="F2032" i="35"/>
  <c r="E2032" i="35"/>
  <c r="G2032" i="35"/>
  <c r="C1626" i="35"/>
  <c r="B1626" i="35"/>
  <c r="G1626" i="35"/>
  <c r="D1626" i="35"/>
  <c r="E1626" i="35"/>
  <c r="F1626" i="35"/>
  <c r="C2671" i="35"/>
  <c r="G2671" i="35"/>
  <c r="E2671" i="35"/>
  <c r="D2671" i="35"/>
  <c r="F2671" i="35"/>
  <c r="B2671" i="35"/>
  <c r="C2271" i="35"/>
  <c r="B2271" i="35"/>
  <c r="D2271" i="35"/>
  <c r="E2271" i="35"/>
  <c r="F2271" i="35"/>
  <c r="G2271" i="35"/>
  <c r="C1871" i="35"/>
  <c r="B1871" i="35"/>
  <c r="D1871" i="35"/>
  <c r="E1871" i="35"/>
  <c r="F1871" i="35"/>
  <c r="G1871" i="35"/>
  <c r="C992" i="35"/>
  <c r="D992" i="35"/>
  <c r="E992" i="35"/>
  <c r="G992" i="35"/>
  <c r="F992" i="35"/>
  <c r="B992" i="35"/>
  <c r="C2750" i="35"/>
  <c r="D2750" i="35"/>
  <c r="E2750" i="35"/>
  <c r="F2750" i="35"/>
  <c r="G2750" i="35"/>
  <c r="B2750" i="35"/>
  <c r="C2350" i="35"/>
  <c r="G2350" i="35"/>
  <c r="D2350" i="35"/>
  <c r="E2350" i="35"/>
  <c r="F2350" i="35"/>
  <c r="B2350" i="35"/>
  <c r="B1950" i="35"/>
  <c r="C1950" i="35"/>
  <c r="D1950" i="35"/>
  <c r="E1950" i="35"/>
  <c r="F1950" i="35"/>
  <c r="G1950" i="35"/>
  <c r="C1504" i="35"/>
  <c r="B1504" i="35"/>
  <c r="F1504" i="35"/>
  <c r="G1504" i="35"/>
  <c r="D1504" i="35"/>
  <c r="E1504" i="35"/>
  <c r="C1149" i="35"/>
  <c r="B1149" i="35"/>
  <c r="F1149" i="35"/>
  <c r="D1149" i="35"/>
  <c r="E1149" i="35"/>
  <c r="G1149" i="35"/>
  <c r="C749" i="35"/>
  <c r="D749" i="35"/>
  <c r="E749" i="35"/>
  <c r="F749" i="35"/>
  <c r="G749" i="35"/>
  <c r="B749" i="35"/>
  <c r="C349" i="35"/>
  <c r="B349" i="35"/>
  <c r="F349" i="35"/>
  <c r="D349" i="35"/>
  <c r="E349" i="35"/>
  <c r="G349" i="35"/>
  <c r="C1568" i="35"/>
  <c r="B1568" i="35"/>
  <c r="G1568" i="35"/>
  <c r="E1568" i="35"/>
  <c r="D1568" i="35"/>
  <c r="F1568" i="35"/>
  <c r="C1168" i="35"/>
  <c r="B1168" i="35"/>
  <c r="D1168" i="35"/>
  <c r="E1168" i="35"/>
  <c r="F1168" i="35"/>
  <c r="G1168" i="35"/>
  <c r="C768" i="35"/>
  <c r="B768" i="35"/>
  <c r="D768" i="35"/>
  <c r="E768" i="35"/>
  <c r="G768" i="35"/>
  <c r="F768" i="35"/>
  <c r="F368" i="35"/>
  <c r="C368" i="35"/>
  <c r="G368" i="35"/>
  <c r="B368" i="35"/>
  <c r="D368" i="35"/>
  <c r="E368" i="35"/>
  <c r="C1427" i="35"/>
  <c r="B1427" i="35"/>
  <c r="F1427" i="35"/>
  <c r="G1427" i="35"/>
  <c r="D1427" i="35"/>
  <c r="E1427" i="35"/>
  <c r="C1027" i="35"/>
  <c r="B1027" i="35"/>
  <c r="E1027" i="35"/>
  <c r="F1027" i="35"/>
  <c r="G1027" i="35"/>
  <c r="D1027" i="35"/>
  <c r="C627" i="35"/>
  <c r="B627" i="35"/>
  <c r="D627" i="35"/>
  <c r="E627" i="35"/>
  <c r="F627" i="35"/>
  <c r="G627" i="35"/>
  <c r="B227" i="35"/>
  <c r="D227" i="35"/>
  <c r="E227" i="35"/>
  <c r="F227" i="35"/>
  <c r="G227" i="35"/>
  <c r="C227" i="35"/>
  <c r="C1426" i="35"/>
  <c r="B1426" i="35"/>
  <c r="D1426" i="35"/>
  <c r="E1426" i="35"/>
  <c r="F1426" i="35"/>
  <c r="G1426" i="35"/>
  <c r="C1026" i="35"/>
  <c r="B1026" i="35"/>
  <c r="F1026" i="35"/>
  <c r="G1026" i="35"/>
  <c r="D1026" i="35"/>
  <c r="E1026" i="35"/>
  <c r="C626" i="35"/>
  <c r="E626" i="35"/>
  <c r="D626" i="35"/>
  <c r="F626" i="35"/>
  <c r="G626" i="35"/>
  <c r="B626" i="35"/>
  <c r="C226" i="35"/>
  <c r="B226" i="35"/>
  <c r="D226" i="35"/>
  <c r="E226" i="35"/>
  <c r="F226" i="35"/>
  <c r="G226" i="35"/>
  <c r="C1425" i="35"/>
  <c r="B1425" i="35"/>
  <c r="F1425" i="35"/>
  <c r="G1425" i="35"/>
  <c r="E1425" i="35"/>
  <c r="D1425" i="35"/>
  <c r="C1025" i="35"/>
  <c r="D1025" i="35"/>
  <c r="E1025" i="35"/>
  <c r="G1025" i="35"/>
  <c r="F1025" i="35"/>
  <c r="B1025" i="35"/>
  <c r="C625" i="35"/>
  <c r="B625" i="35"/>
  <c r="F625" i="35"/>
  <c r="G625" i="35"/>
  <c r="E625" i="35"/>
  <c r="D625" i="35"/>
  <c r="B225" i="35"/>
  <c r="C225" i="35"/>
  <c r="D225" i="35"/>
  <c r="E225" i="35"/>
  <c r="G225" i="35"/>
  <c r="F225" i="35"/>
  <c r="C784" i="35"/>
  <c r="B784" i="35"/>
  <c r="D784" i="35"/>
  <c r="E784" i="35"/>
  <c r="F784" i="35"/>
  <c r="G784" i="35"/>
  <c r="C384" i="35"/>
  <c r="B384" i="35"/>
  <c r="G384" i="35"/>
  <c r="D384" i="35"/>
  <c r="E384" i="35"/>
  <c r="F384" i="35"/>
  <c r="C1623" i="35"/>
  <c r="B1623" i="35"/>
  <c r="G1623" i="35"/>
  <c r="D1623" i="35"/>
  <c r="E1623" i="35"/>
  <c r="F1623" i="35"/>
  <c r="B1223" i="35"/>
  <c r="C1223" i="35"/>
  <c r="F1223" i="35"/>
  <c r="G1223" i="35"/>
  <c r="D1223" i="35"/>
  <c r="E1223" i="35"/>
  <c r="C823" i="35"/>
  <c r="B823" i="35"/>
  <c r="F823" i="35"/>
  <c r="G823" i="35"/>
  <c r="D823" i="35"/>
  <c r="E823" i="35"/>
  <c r="C423" i="35"/>
  <c r="B423" i="35"/>
  <c r="G423" i="35"/>
  <c r="D423" i="35"/>
  <c r="E423" i="35"/>
  <c r="F423" i="35"/>
  <c r="G23" i="35"/>
  <c r="B23" i="35"/>
  <c r="C23" i="35"/>
  <c r="D23" i="35"/>
  <c r="E23" i="35"/>
  <c r="F23" i="35"/>
  <c r="C1082" i="35"/>
  <c r="D1082" i="35"/>
  <c r="E1082" i="35"/>
  <c r="G1082" i="35"/>
  <c r="F1082" i="35"/>
  <c r="B1082" i="35"/>
  <c r="B682" i="35"/>
  <c r="C682" i="35"/>
  <c r="D682" i="35"/>
  <c r="F682" i="35"/>
  <c r="G682" i="35"/>
  <c r="E682" i="35"/>
  <c r="B282" i="35"/>
  <c r="C282" i="35"/>
  <c r="E282" i="35"/>
  <c r="G282" i="35"/>
  <c r="D282" i="35"/>
  <c r="F282" i="35"/>
  <c r="C1541" i="35"/>
  <c r="D1541" i="35"/>
  <c r="E1541" i="35"/>
  <c r="F1541" i="35"/>
  <c r="G1541" i="35"/>
  <c r="B1541" i="35"/>
  <c r="C1141" i="35"/>
  <c r="B1141" i="35"/>
  <c r="F1141" i="35"/>
  <c r="G1141" i="35"/>
  <c r="E1141" i="35"/>
  <c r="D1141" i="35"/>
  <c r="C741" i="35"/>
  <c r="B741" i="35"/>
  <c r="D741" i="35"/>
  <c r="F741" i="35"/>
  <c r="G741" i="35"/>
  <c r="E741" i="35"/>
  <c r="F341" i="35"/>
  <c r="G341" i="35"/>
  <c r="D341" i="35"/>
  <c r="E341" i="35"/>
  <c r="C341" i="35"/>
  <c r="B341" i="35"/>
  <c r="B1380" i="35"/>
  <c r="C1380" i="35"/>
  <c r="G1380" i="35"/>
  <c r="E1380" i="35"/>
  <c r="D1380" i="35"/>
  <c r="F1380" i="35"/>
  <c r="C980" i="35"/>
  <c r="D980" i="35"/>
  <c r="E980" i="35"/>
  <c r="G980" i="35"/>
  <c r="F980" i="35"/>
  <c r="B980" i="35"/>
  <c r="C580" i="35"/>
  <c r="B580" i="35"/>
  <c r="D580" i="35"/>
  <c r="F580" i="35"/>
  <c r="G580" i="35"/>
  <c r="E580" i="35"/>
  <c r="C180" i="35"/>
  <c r="B180" i="35"/>
  <c r="D180" i="35"/>
  <c r="E180" i="35"/>
  <c r="G180" i="35"/>
  <c r="F180" i="35"/>
  <c r="C1239" i="35"/>
  <c r="B1239" i="35"/>
  <c r="G1239" i="35"/>
  <c r="D1239" i="35"/>
  <c r="E1239" i="35"/>
  <c r="F1239" i="35"/>
  <c r="C839" i="35"/>
  <c r="D839" i="35"/>
  <c r="E839" i="35"/>
  <c r="F839" i="35"/>
  <c r="G839" i="35"/>
  <c r="B839" i="35"/>
  <c r="B439" i="35"/>
  <c r="C439" i="35"/>
  <c r="D439" i="35"/>
  <c r="E439" i="35"/>
  <c r="F439" i="35"/>
  <c r="G439" i="35"/>
  <c r="C39" i="35"/>
  <c r="G39" i="35"/>
  <c r="F39" i="35"/>
  <c r="D39" i="35"/>
  <c r="E39" i="35"/>
  <c r="B39" i="35"/>
  <c r="C1318" i="35"/>
  <c r="B1318" i="35"/>
  <c r="D1318" i="35"/>
  <c r="E1318" i="35"/>
  <c r="F1318" i="35"/>
  <c r="G1318" i="35"/>
  <c r="C918" i="35"/>
  <c r="B918" i="35"/>
  <c r="D918" i="35"/>
  <c r="E918" i="35"/>
  <c r="F918" i="35"/>
  <c r="G918" i="35"/>
  <c r="C518" i="35"/>
  <c r="G518" i="35"/>
  <c r="E518" i="35"/>
  <c r="D518" i="35"/>
  <c r="F518" i="35"/>
  <c r="B518" i="35"/>
  <c r="C118" i="35"/>
  <c r="B118" i="35"/>
  <c r="D118" i="35"/>
  <c r="E118" i="35"/>
  <c r="F118" i="35"/>
  <c r="G118" i="35"/>
  <c r="C1257" i="35"/>
  <c r="B1257" i="35"/>
  <c r="E1257" i="35"/>
  <c r="F1257" i="35"/>
  <c r="G1257" i="35"/>
  <c r="D1257" i="35"/>
  <c r="C857" i="35"/>
  <c r="D857" i="35"/>
  <c r="E857" i="35"/>
  <c r="F857" i="35"/>
  <c r="G857" i="35"/>
  <c r="B857" i="35"/>
  <c r="C457" i="35"/>
  <c r="B457" i="35"/>
  <c r="D457" i="35"/>
  <c r="E457" i="35"/>
  <c r="F457" i="35"/>
  <c r="G457" i="35"/>
  <c r="C57" i="35"/>
  <c r="D57" i="35"/>
  <c r="E57" i="35"/>
  <c r="G57" i="35"/>
  <c r="F57" i="35"/>
  <c r="B57" i="35"/>
  <c r="C1156" i="35"/>
  <c r="B1156" i="35"/>
  <c r="D1156" i="35"/>
  <c r="E1156" i="35"/>
  <c r="F1156" i="35"/>
  <c r="G1156" i="35"/>
  <c r="C756" i="35"/>
  <c r="B756" i="35"/>
  <c r="F756" i="35"/>
  <c r="D756" i="35"/>
  <c r="E756" i="35"/>
  <c r="G756" i="35"/>
  <c r="C356" i="35"/>
  <c r="B356" i="35"/>
  <c r="D356" i="35"/>
  <c r="E356" i="35"/>
  <c r="F356" i="35"/>
  <c r="G356" i="35"/>
  <c r="C1495" i="35"/>
  <c r="G1495" i="35"/>
  <c r="B1495" i="35"/>
  <c r="D1495" i="35"/>
  <c r="E1495" i="35"/>
  <c r="F1495" i="35"/>
  <c r="C1095" i="35"/>
  <c r="B1095" i="35"/>
  <c r="F1095" i="35"/>
  <c r="E1095" i="35"/>
  <c r="G1095" i="35"/>
  <c r="D1095" i="35"/>
  <c r="C695" i="35"/>
  <c r="E695" i="35"/>
  <c r="D695" i="35"/>
  <c r="F695" i="35"/>
  <c r="G695" i="35"/>
  <c r="B695" i="35"/>
  <c r="C295" i="35"/>
  <c r="B295" i="35"/>
  <c r="D295" i="35"/>
  <c r="E295" i="35"/>
  <c r="F295" i="35"/>
  <c r="G295" i="35"/>
  <c r="B1374" i="35"/>
  <c r="C1374" i="35"/>
  <c r="E1374" i="35"/>
  <c r="F1374" i="35"/>
  <c r="G1374" i="35"/>
  <c r="D1374" i="35"/>
  <c r="C974" i="35"/>
  <c r="F974" i="35"/>
  <c r="D974" i="35"/>
  <c r="E974" i="35"/>
  <c r="G974" i="35"/>
  <c r="B974" i="35"/>
  <c r="B574" i="35"/>
  <c r="C574" i="35"/>
  <c r="D574" i="35"/>
  <c r="F574" i="35"/>
  <c r="G574" i="35"/>
  <c r="E574" i="35"/>
  <c r="C174" i="35"/>
  <c r="D174" i="35"/>
  <c r="E174" i="35"/>
  <c r="G174" i="35"/>
  <c r="F174" i="35"/>
  <c r="B174" i="35"/>
  <c r="C1313" i="35"/>
  <c r="B1313" i="35"/>
  <c r="F1313" i="35"/>
  <c r="G1313" i="35"/>
  <c r="D1313" i="35"/>
  <c r="E1313" i="35"/>
  <c r="C913" i="35"/>
  <c r="B913" i="35"/>
  <c r="D913" i="35"/>
  <c r="E913" i="35"/>
  <c r="F913" i="35"/>
  <c r="G913" i="35"/>
  <c r="C513" i="35"/>
  <c r="B513" i="35"/>
  <c r="D513" i="35"/>
  <c r="E513" i="35"/>
  <c r="F513" i="35"/>
  <c r="G513" i="35"/>
  <c r="C113" i="35"/>
  <c r="B113" i="35"/>
  <c r="D113" i="35"/>
  <c r="E113" i="35"/>
  <c r="F113" i="35"/>
  <c r="G113" i="35"/>
  <c r="C452" i="35"/>
  <c r="D452" i="35"/>
  <c r="E452" i="35"/>
  <c r="F452" i="35"/>
  <c r="G452" i="35"/>
  <c r="B452" i="35"/>
  <c r="C52" i="35"/>
  <c r="D52" i="35"/>
  <c r="E52" i="35"/>
  <c r="F52" i="35"/>
  <c r="G52" i="35"/>
  <c r="B52" i="35"/>
  <c r="C1091" i="35"/>
  <c r="D1091" i="35"/>
  <c r="E1091" i="35"/>
  <c r="G1091" i="35"/>
  <c r="F1091" i="35"/>
  <c r="B1091" i="35"/>
  <c r="C691" i="35"/>
  <c r="B691" i="35"/>
  <c r="G691" i="35"/>
  <c r="D691" i="35"/>
  <c r="F691" i="35"/>
  <c r="E691" i="35"/>
  <c r="C291" i="35"/>
  <c r="B291" i="35"/>
  <c r="G291" i="35"/>
  <c r="D291" i="35"/>
  <c r="E291" i="35"/>
  <c r="F291" i="35"/>
  <c r="C1130" i="35"/>
  <c r="D1130" i="35"/>
  <c r="E1130" i="35"/>
  <c r="F1130" i="35"/>
  <c r="G1130" i="35"/>
  <c r="B1130" i="35"/>
  <c r="B730" i="35"/>
  <c r="C730" i="35"/>
  <c r="D730" i="35"/>
  <c r="E730" i="35"/>
  <c r="G730" i="35"/>
  <c r="F730" i="35"/>
  <c r="B330" i="35"/>
  <c r="G330" i="35"/>
  <c r="D330" i="35"/>
  <c r="E330" i="35"/>
  <c r="F330" i="35"/>
  <c r="C330" i="35"/>
  <c r="B9999" i="35"/>
  <c r="B9880" i="35"/>
  <c r="B9830" i="35"/>
  <c r="B9819" i="35"/>
  <c r="B9816" i="35"/>
  <c r="B9966" i="35"/>
  <c r="B9895" i="35"/>
  <c r="B9527" i="35"/>
  <c r="B9118" i="35"/>
  <c r="B9706" i="35"/>
  <c r="B9306" i="35"/>
  <c r="B9905" i="35"/>
  <c r="B9505" i="35"/>
  <c r="B9091" i="35"/>
  <c r="B9704" i="35"/>
  <c r="B9304" i="35"/>
  <c r="B9903" i="35"/>
  <c r="B9503" i="35"/>
  <c r="B9089" i="35"/>
  <c r="B9742" i="35"/>
  <c r="B9342" i="35"/>
  <c r="B9901" i="35"/>
  <c r="B9501" i="35"/>
  <c r="B9086" i="35"/>
  <c r="B9540" i="35"/>
  <c r="B9135" i="35"/>
  <c r="B9579" i="35"/>
  <c r="B9178" i="35"/>
  <c r="B9598" i="35"/>
  <c r="B9198" i="35"/>
  <c r="B9637" i="35"/>
  <c r="B9237" i="35"/>
  <c r="B9636" i="35"/>
  <c r="B9236" i="35"/>
  <c r="B9615" i="35"/>
  <c r="B9215" i="35"/>
  <c r="B9814" i="35"/>
  <c r="B9414" i="35"/>
  <c r="B8919" i="35"/>
  <c r="B9573" i="35"/>
  <c r="B9172" i="35"/>
  <c r="B9812" i="35"/>
  <c r="B9412" i="35"/>
  <c r="B8917" i="35"/>
  <c r="B9611" i="35"/>
  <c r="B9211" i="35"/>
  <c r="B9570" i="35"/>
  <c r="B9169" i="35"/>
  <c r="B9669" i="35"/>
  <c r="B9269" i="35"/>
  <c r="B9868" i="35"/>
  <c r="B9468" i="35"/>
  <c r="B9032" i="35"/>
  <c r="B8473" i="35"/>
  <c r="B8073" i="35"/>
  <c r="B7673" i="35"/>
  <c r="B8592" i="35"/>
  <c r="B8192" i="35"/>
  <c r="B7792" i="35"/>
  <c r="B8751" i="35"/>
  <c r="B8351" i="35"/>
  <c r="B7951" i="35"/>
  <c r="B7479" i="35"/>
  <c r="B8390" i="35"/>
  <c r="B7990" i="35"/>
  <c r="B7559" i="35"/>
  <c r="B8629" i="35"/>
  <c r="B8229" i="35"/>
  <c r="B7829" i="35"/>
  <c r="B9148" i="35"/>
  <c r="B8748" i="35"/>
  <c r="B8348" i="35"/>
  <c r="B7948" i="35"/>
  <c r="B7476" i="35"/>
  <c r="B8747" i="35"/>
  <c r="B8347" i="35"/>
  <c r="B7947" i="35"/>
  <c r="B7473" i="35"/>
  <c r="B8746" i="35"/>
  <c r="B8346" i="35"/>
  <c r="B7946" i="35"/>
  <c r="B7468" i="35"/>
  <c r="B8765" i="35"/>
  <c r="B8365" i="35"/>
  <c r="B7965" i="35"/>
  <c r="B7515" i="35"/>
  <c r="B8864" i="35"/>
  <c r="B8464" i="35"/>
  <c r="B8064" i="35"/>
  <c r="B7663" i="35"/>
  <c r="B8923" i="35"/>
  <c r="B8523" i="35"/>
  <c r="B8123" i="35"/>
  <c r="B7723" i="35"/>
  <c r="B8942" i="35"/>
  <c r="B8542" i="35"/>
  <c r="B8142" i="35"/>
  <c r="B7742" i="35"/>
  <c r="B8881" i="35"/>
  <c r="B8481" i="35"/>
  <c r="B8081" i="35"/>
  <c r="B7681" i="35"/>
  <c r="B8620" i="35"/>
  <c r="B8220" i="35"/>
  <c r="B7820" i="35"/>
  <c r="B8779" i="35"/>
  <c r="B8379" i="35"/>
  <c r="B7979" i="35"/>
  <c r="B7539" i="35"/>
  <c r="B8218" i="35"/>
  <c r="B7818" i="35"/>
  <c r="B8797" i="35"/>
  <c r="B8397" i="35"/>
  <c r="B7997" i="35"/>
  <c r="B7575" i="35"/>
  <c r="B8696" i="35"/>
  <c r="B8296" i="35"/>
  <c r="B7896" i="35"/>
  <c r="B7319" i="35"/>
  <c r="B8615" i="35"/>
  <c r="B8215" i="35"/>
  <c r="B7815" i="35"/>
  <c r="B9074" i="35"/>
  <c r="B8674" i="35"/>
  <c r="B8274" i="35"/>
  <c r="B7874" i="35"/>
  <c r="B7248" i="35"/>
  <c r="B6848" i="35"/>
  <c r="B6448" i="35"/>
  <c r="B5964" i="35"/>
  <c r="B7067" i="35"/>
  <c r="B6667" i="35"/>
  <c r="B6267" i="35"/>
  <c r="B7166" i="35"/>
  <c r="B6766" i="35"/>
  <c r="B6366" i="35"/>
  <c r="B7665" i="35"/>
  <c r="B7265" i="35"/>
  <c r="B6865" i="35"/>
  <c r="B6465" i="35"/>
  <c r="B6001" i="35"/>
  <c r="B7284" i="35"/>
  <c r="B6884" i="35"/>
  <c r="B6484" i="35"/>
  <c r="B6038" i="35"/>
  <c r="B7363" i="35"/>
  <c r="B6963" i="35"/>
  <c r="B6563" i="35"/>
  <c r="B6158" i="35"/>
  <c r="B7402" i="35"/>
  <c r="B7002" i="35"/>
  <c r="B6602" i="35"/>
  <c r="B6202" i="35"/>
  <c r="B7461" i="35"/>
  <c r="B7061" i="35"/>
  <c r="B6661" i="35"/>
  <c r="B6261" i="35"/>
  <c r="B7480" i="35"/>
  <c r="B7080" i="35"/>
  <c r="B6680" i="35"/>
  <c r="B6280" i="35"/>
  <c r="B7139" i="35"/>
  <c r="B6739" i="35"/>
  <c r="B6339" i="35"/>
  <c r="B7298" i="35"/>
  <c r="B6898" i="35"/>
  <c r="B6498" i="35"/>
  <c r="B6061" i="35"/>
  <c r="B7157" i="35"/>
  <c r="B6757" i="35"/>
  <c r="B6357" i="35"/>
  <c r="B7236" i="35"/>
  <c r="B6836" i="35"/>
  <c r="B6436" i="35"/>
  <c r="B5940" i="35"/>
  <c r="B7175" i="35"/>
  <c r="B6775" i="35"/>
  <c r="B6375" i="35"/>
  <c r="B7634" i="35"/>
  <c r="B7234" i="35"/>
  <c r="B6834" i="35"/>
  <c r="B6434" i="35"/>
  <c r="B5937" i="35"/>
  <c r="B6933" i="35"/>
  <c r="B6533" i="35"/>
  <c r="B6118" i="35"/>
  <c r="B7352" i="35"/>
  <c r="B6952" i="35"/>
  <c r="B6552" i="35"/>
  <c r="B6144" i="35"/>
  <c r="B7271" i="35"/>
  <c r="B6871" i="35"/>
  <c r="B6471" i="35"/>
  <c r="B6016" i="35"/>
  <c r="B7230" i="35"/>
  <c r="B6830" i="35"/>
  <c r="B6430" i="35"/>
  <c r="B5924" i="35"/>
  <c r="B7269" i="35"/>
  <c r="B6869" i="35"/>
  <c r="B6469" i="35"/>
  <c r="B6014" i="35"/>
  <c r="B5457" i="35"/>
  <c r="B5057" i="35"/>
  <c r="B4653" i="35"/>
  <c r="B5576" i="35"/>
  <c r="B5176" i="35"/>
  <c r="B4776" i="35"/>
  <c r="B5615" i="35"/>
  <c r="B5215" i="35"/>
  <c r="B4815" i="35"/>
  <c r="B5934" i="35"/>
  <c r="B5534" i="35"/>
  <c r="B5134" i="35"/>
  <c r="B4734" i="35"/>
  <c r="B5973" i="35"/>
  <c r="B5573" i="35"/>
  <c r="B5173" i="35"/>
  <c r="B4773" i="35"/>
  <c r="B6092" i="35"/>
  <c r="B5692" i="35"/>
  <c r="B5292" i="35"/>
  <c r="B4892" i="35"/>
  <c r="B4315" i="35"/>
  <c r="B5511" i="35"/>
  <c r="B5111" i="35"/>
  <c r="B4711" i="35"/>
  <c r="B5890" i="35"/>
  <c r="B5490" i="35"/>
  <c r="B5090" i="35"/>
  <c r="B4690" i="35"/>
  <c r="B5989" i="35"/>
  <c r="B5589" i="35"/>
  <c r="B5189" i="35"/>
  <c r="B4789" i="35"/>
  <c r="B6068" i="35"/>
  <c r="B5668" i="35"/>
  <c r="B5268" i="35"/>
  <c r="B4868" i="35"/>
  <c r="B6127" i="35"/>
  <c r="B5727" i="35"/>
  <c r="B5327" i="35"/>
  <c r="B4927" i="35"/>
  <c r="B4457" i="35"/>
  <c r="B5726" i="35"/>
  <c r="B5326" i="35"/>
  <c r="B4926" i="35"/>
  <c r="B4456" i="35"/>
  <c r="B5785" i="35"/>
  <c r="B5385" i="35"/>
  <c r="B4985" i="35"/>
  <c r="B4558" i="35"/>
  <c r="B5404" i="35"/>
  <c r="B5004" i="35"/>
  <c r="B4586" i="35"/>
  <c r="B5563" i="35"/>
  <c r="B5163" i="35"/>
  <c r="B4763" i="35"/>
  <c r="B6062" i="35"/>
  <c r="B5662" i="35"/>
  <c r="B5262" i="35"/>
  <c r="B4862" i="35"/>
  <c r="B5861" i="35"/>
  <c r="B5461" i="35"/>
  <c r="B5061" i="35"/>
  <c r="B4657" i="35"/>
  <c r="B5580" i="35"/>
  <c r="B5180" i="35"/>
  <c r="B4780" i="35"/>
  <c r="B5879" i="35"/>
  <c r="B5479" i="35"/>
  <c r="B5079" i="35"/>
  <c r="B4677" i="35"/>
  <c r="B5598" i="35"/>
  <c r="B5198" i="35"/>
  <c r="B4798" i="35"/>
  <c r="B4318" i="35"/>
  <c r="B3918" i="35"/>
  <c r="B3518" i="35"/>
  <c r="B3108" i="35"/>
  <c r="B4157" i="35"/>
  <c r="B3757" i="35"/>
  <c r="B3357" i="35"/>
  <c r="B4416" i="35"/>
  <c r="B4016" i="35"/>
  <c r="B3616" i="35"/>
  <c r="B3216" i="35"/>
  <c r="B4055" i="35"/>
  <c r="B3655" i="35"/>
  <c r="B3255" i="35"/>
  <c r="B4254" i="35"/>
  <c r="B3854" i="35"/>
  <c r="B3454" i="35"/>
  <c r="B2992" i="35"/>
  <c r="B4213" i="35"/>
  <c r="B3813" i="35"/>
  <c r="B3413" i="35"/>
  <c r="C2875" i="35"/>
  <c r="D2875" i="35"/>
  <c r="E2875" i="35"/>
  <c r="F2875" i="35"/>
  <c r="G2875" i="35"/>
  <c r="B2875" i="35"/>
  <c r="B4212" i="35"/>
  <c r="B3812" i="35"/>
  <c r="B3412" i="35"/>
  <c r="C2873" i="35"/>
  <c r="B2873" i="35"/>
  <c r="F2873" i="35"/>
  <c r="G2873" i="35"/>
  <c r="D2873" i="35"/>
  <c r="E2873" i="35"/>
  <c r="B4291" i="35"/>
  <c r="B3891" i="35"/>
  <c r="B3491" i="35"/>
  <c r="B3062" i="35"/>
  <c r="B4270" i="35"/>
  <c r="B3870" i="35"/>
  <c r="B3470" i="35"/>
  <c r="B4109" i="35"/>
  <c r="B3709" i="35"/>
  <c r="B3309" i="35"/>
  <c r="B4388" i="35"/>
  <c r="B3988" i="35"/>
  <c r="B3588" i="35"/>
  <c r="B3188" i="35"/>
  <c r="B4507" i="35"/>
  <c r="B4107" i="35"/>
  <c r="B3707" i="35"/>
  <c r="B3307" i="35"/>
  <c r="B4326" i="35"/>
  <c r="B3926" i="35"/>
  <c r="B3526" i="35"/>
  <c r="B3118" i="35"/>
  <c r="B4265" i="35"/>
  <c r="B3865" i="35"/>
  <c r="B3465" i="35"/>
  <c r="B4324" i="35"/>
  <c r="B3924" i="35"/>
  <c r="B3524" i="35"/>
  <c r="B3116" i="35"/>
  <c r="B4203" i="35"/>
  <c r="B3803" i="35"/>
  <c r="B3403" i="35"/>
  <c r="C2817" i="35"/>
  <c r="B2817" i="35"/>
  <c r="D2817" i="35"/>
  <c r="F2817" i="35"/>
  <c r="G2817" i="35"/>
  <c r="E2817" i="35"/>
  <c r="B3862" i="35"/>
  <c r="B3462" i="35"/>
  <c r="B4361" i="35"/>
  <c r="B3961" i="35"/>
  <c r="B3561" i="35"/>
  <c r="B3161" i="35"/>
  <c r="B4080" i="35"/>
  <c r="B3680" i="35"/>
  <c r="B3280" i="35"/>
  <c r="B4479" i="35"/>
  <c r="B4079" i="35"/>
  <c r="B3679" i="35"/>
  <c r="B3279" i="35"/>
  <c r="B2569" i="35"/>
  <c r="C2569" i="35"/>
  <c r="G2569" i="35"/>
  <c r="D2569" i="35"/>
  <c r="E2569" i="35"/>
  <c r="F2569" i="35"/>
  <c r="C2169" i="35"/>
  <c r="B2169" i="35"/>
  <c r="F2169" i="35"/>
  <c r="D2169" i="35"/>
  <c r="E2169" i="35"/>
  <c r="G2169" i="35"/>
  <c r="C1769" i="35"/>
  <c r="E1769" i="35"/>
  <c r="D1769" i="35"/>
  <c r="G1769" i="35"/>
  <c r="F1769" i="35"/>
  <c r="B1769" i="35"/>
  <c r="C2848" i="35"/>
  <c r="B2848" i="35"/>
  <c r="D2848" i="35"/>
  <c r="E2848" i="35"/>
  <c r="F2848" i="35"/>
  <c r="G2848" i="35"/>
  <c r="C2448" i="35"/>
  <c r="B2448" i="35"/>
  <c r="D2448" i="35"/>
  <c r="E2448" i="35"/>
  <c r="F2448" i="35"/>
  <c r="G2448" i="35"/>
  <c r="B2048" i="35"/>
  <c r="C2048" i="35"/>
  <c r="E2048" i="35"/>
  <c r="F2048" i="35"/>
  <c r="G2048" i="35"/>
  <c r="D2048" i="35"/>
  <c r="C1645" i="35"/>
  <c r="F1645" i="35"/>
  <c r="G1645" i="35"/>
  <c r="D1645" i="35"/>
  <c r="E1645" i="35"/>
  <c r="B1645" i="35"/>
  <c r="C2727" i="35"/>
  <c r="B2727" i="35"/>
  <c r="D2727" i="35"/>
  <c r="E2727" i="35"/>
  <c r="F2727" i="35"/>
  <c r="G2727" i="35"/>
  <c r="B2327" i="35"/>
  <c r="C2327" i="35"/>
  <c r="D2327" i="35"/>
  <c r="E2327" i="35"/>
  <c r="F2327" i="35"/>
  <c r="G2327" i="35"/>
  <c r="C1927" i="35"/>
  <c r="D1927" i="35"/>
  <c r="F1927" i="35"/>
  <c r="E1927" i="35"/>
  <c r="G1927" i="35"/>
  <c r="B1927" i="35"/>
  <c r="C1450" i="35"/>
  <c r="B1450" i="35"/>
  <c r="D1450" i="35"/>
  <c r="E1450" i="35"/>
  <c r="F1450" i="35"/>
  <c r="G1450" i="35"/>
  <c r="C2826" i="35"/>
  <c r="D2826" i="35"/>
  <c r="E2826" i="35"/>
  <c r="F2826" i="35"/>
  <c r="G2826" i="35"/>
  <c r="B2826" i="35"/>
  <c r="C2426" i="35"/>
  <c r="D2426" i="35"/>
  <c r="E2426" i="35"/>
  <c r="F2426" i="35"/>
  <c r="G2426" i="35"/>
  <c r="B2426" i="35"/>
  <c r="C2026" i="35"/>
  <c r="B2026" i="35"/>
  <c r="D2026" i="35"/>
  <c r="F2026" i="35"/>
  <c r="E2026" i="35"/>
  <c r="G2026" i="35"/>
  <c r="C1617" i="35"/>
  <c r="B1617" i="35"/>
  <c r="G1617" i="35"/>
  <c r="D1617" i="35"/>
  <c r="E1617" i="35"/>
  <c r="F1617" i="35"/>
  <c r="C2885" i="35"/>
  <c r="B2885" i="35"/>
  <c r="D2885" i="35"/>
  <c r="E2885" i="35"/>
  <c r="F2885" i="35"/>
  <c r="G2885" i="35"/>
  <c r="B2485" i="35"/>
  <c r="C2485" i="35"/>
  <c r="D2485" i="35"/>
  <c r="E2485" i="35"/>
  <c r="F2485" i="35"/>
  <c r="G2485" i="35"/>
  <c r="C2085" i="35"/>
  <c r="B2085" i="35"/>
  <c r="D2085" i="35"/>
  <c r="E2085" i="35"/>
  <c r="F2085" i="35"/>
  <c r="G2085" i="35"/>
  <c r="C1685" i="35"/>
  <c r="F1685" i="35"/>
  <c r="E1685" i="35"/>
  <c r="D1685" i="35"/>
  <c r="G1685" i="35"/>
  <c r="B1685" i="35"/>
  <c r="B2984" i="35"/>
  <c r="C2584" i="35"/>
  <c r="B2584" i="35"/>
  <c r="E2584" i="35"/>
  <c r="F2584" i="35"/>
  <c r="G2584" i="35"/>
  <c r="D2584" i="35"/>
  <c r="B2184" i="35"/>
  <c r="C2184" i="35"/>
  <c r="F2184" i="35"/>
  <c r="G2184" i="35"/>
  <c r="D2184" i="35"/>
  <c r="E2184" i="35"/>
  <c r="C1784" i="35"/>
  <c r="B1784" i="35"/>
  <c r="F1784" i="35"/>
  <c r="D1784" i="35"/>
  <c r="E1784" i="35"/>
  <c r="G1784" i="35"/>
  <c r="B3003" i="35"/>
  <c r="B2603" i="35"/>
  <c r="C2603" i="35"/>
  <c r="D2603" i="35"/>
  <c r="E2603" i="35"/>
  <c r="F2603" i="35"/>
  <c r="G2603" i="35"/>
  <c r="C2203" i="35"/>
  <c r="F2203" i="35"/>
  <c r="D2203" i="35"/>
  <c r="E2203" i="35"/>
  <c r="G2203" i="35"/>
  <c r="B2203" i="35"/>
  <c r="C1803" i="35"/>
  <c r="B1803" i="35"/>
  <c r="G1803" i="35"/>
  <c r="D1803" i="35"/>
  <c r="E1803" i="35"/>
  <c r="F1803" i="35"/>
  <c r="B3002" i="35"/>
  <c r="C2602" i="35"/>
  <c r="G2602" i="35"/>
  <c r="D2602" i="35"/>
  <c r="E2602" i="35"/>
  <c r="F2602" i="35"/>
  <c r="B2602" i="35"/>
  <c r="B2202" i="35"/>
  <c r="C2202" i="35"/>
  <c r="D2202" i="35"/>
  <c r="E2202" i="35"/>
  <c r="F2202" i="35"/>
  <c r="G2202" i="35"/>
  <c r="C1802" i="35"/>
  <c r="B1802" i="35"/>
  <c r="F1802" i="35"/>
  <c r="D1802" i="35"/>
  <c r="E1802" i="35"/>
  <c r="G1802" i="35"/>
  <c r="B3101" i="35"/>
  <c r="B2701" i="35"/>
  <c r="G2701" i="35"/>
  <c r="D2701" i="35"/>
  <c r="E2701" i="35"/>
  <c r="F2701" i="35"/>
  <c r="C2701" i="35"/>
  <c r="C2301" i="35"/>
  <c r="B2301" i="35"/>
  <c r="E2301" i="35"/>
  <c r="D2301" i="35"/>
  <c r="F2301" i="35"/>
  <c r="G2301" i="35"/>
  <c r="C1901" i="35"/>
  <c r="G1901" i="35"/>
  <c r="D1901" i="35"/>
  <c r="E1901" i="35"/>
  <c r="F1901" i="35"/>
  <c r="B1901" i="35"/>
  <c r="C1272" i="35"/>
  <c r="E1272" i="35"/>
  <c r="F1272" i="35"/>
  <c r="G1272" i="35"/>
  <c r="D1272" i="35"/>
  <c r="B1272" i="35"/>
  <c r="C2760" i="35"/>
  <c r="B2760" i="35"/>
  <c r="G2760" i="35"/>
  <c r="D2760" i="35"/>
  <c r="E2760" i="35"/>
  <c r="F2760" i="35"/>
  <c r="C2360" i="35"/>
  <c r="D2360" i="35"/>
  <c r="E2360" i="35"/>
  <c r="F2360" i="35"/>
  <c r="G2360" i="35"/>
  <c r="B2360" i="35"/>
  <c r="C1960" i="35"/>
  <c r="B1960" i="35"/>
  <c r="D1960" i="35"/>
  <c r="F1960" i="35"/>
  <c r="E1960" i="35"/>
  <c r="G1960" i="35"/>
  <c r="C1522" i="35"/>
  <c r="B1522" i="35"/>
  <c r="D1522" i="35"/>
  <c r="E1522" i="35"/>
  <c r="F1522" i="35"/>
  <c r="G1522" i="35"/>
  <c r="C2679" i="35"/>
  <c r="B2679" i="35"/>
  <c r="F2679" i="35"/>
  <c r="G2679" i="35"/>
  <c r="D2679" i="35"/>
  <c r="E2679" i="35"/>
  <c r="C2279" i="35"/>
  <c r="D2279" i="35"/>
  <c r="E2279" i="35"/>
  <c r="F2279" i="35"/>
  <c r="G2279" i="35"/>
  <c r="B2279" i="35"/>
  <c r="C1879" i="35"/>
  <c r="E1879" i="35"/>
  <c r="F1879" i="35"/>
  <c r="G1879" i="35"/>
  <c r="D1879" i="35"/>
  <c r="B1879" i="35"/>
  <c r="B1072" i="35"/>
  <c r="C1072" i="35"/>
  <c r="E1072" i="35"/>
  <c r="F1072" i="35"/>
  <c r="D1072" i="35"/>
  <c r="G1072" i="35"/>
  <c r="C2598" i="35"/>
  <c r="F2598" i="35"/>
  <c r="G2598" i="35"/>
  <c r="D2598" i="35"/>
  <c r="E2598" i="35"/>
  <c r="B2598" i="35"/>
  <c r="C2198" i="35"/>
  <c r="E2198" i="35"/>
  <c r="G2198" i="35"/>
  <c r="D2198" i="35"/>
  <c r="F2198" i="35"/>
  <c r="B2198" i="35"/>
  <c r="C1798" i="35"/>
  <c r="B1798" i="35"/>
  <c r="E1798" i="35"/>
  <c r="F1798" i="35"/>
  <c r="D1798" i="35"/>
  <c r="G1798" i="35"/>
  <c r="B2557" i="35"/>
  <c r="C2557" i="35"/>
  <c r="G2557" i="35"/>
  <c r="D2557" i="35"/>
  <c r="F2557" i="35"/>
  <c r="E2557" i="35"/>
  <c r="C2157" i="35"/>
  <c r="B2157" i="35"/>
  <c r="D2157" i="35"/>
  <c r="E2157" i="35"/>
  <c r="F2157" i="35"/>
  <c r="G2157" i="35"/>
  <c r="C1757" i="35"/>
  <c r="F1757" i="35"/>
  <c r="E1757" i="35"/>
  <c r="D1757" i="35"/>
  <c r="G1757" i="35"/>
  <c r="B1757" i="35"/>
  <c r="C2636" i="35"/>
  <c r="B2636" i="35"/>
  <c r="D2636" i="35"/>
  <c r="E2636" i="35"/>
  <c r="F2636" i="35"/>
  <c r="G2636" i="35"/>
  <c r="C2236" i="35"/>
  <c r="B2236" i="35"/>
  <c r="G2236" i="35"/>
  <c r="D2236" i="35"/>
  <c r="E2236" i="35"/>
  <c r="F2236" i="35"/>
  <c r="B1836" i="35"/>
  <c r="C1836" i="35"/>
  <c r="F1836" i="35"/>
  <c r="D1836" i="35"/>
  <c r="G1836" i="35"/>
  <c r="E1836" i="35"/>
  <c r="C2815" i="35"/>
  <c r="G2815" i="35"/>
  <c r="B2815" i="35"/>
  <c r="D2815" i="35"/>
  <c r="E2815" i="35"/>
  <c r="F2815" i="35"/>
  <c r="C2415" i="35"/>
  <c r="B2415" i="35"/>
  <c r="D2415" i="35"/>
  <c r="E2415" i="35"/>
  <c r="F2415" i="35"/>
  <c r="G2415" i="35"/>
  <c r="C2015" i="35"/>
  <c r="D2015" i="35"/>
  <c r="E2015" i="35"/>
  <c r="F2015" i="35"/>
  <c r="G2015" i="35"/>
  <c r="B2015" i="35"/>
  <c r="C1605" i="35"/>
  <c r="B1605" i="35"/>
  <c r="G1605" i="35"/>
  <c r="D1605" i="35"/>
  <c r="E1605" i="35"/>
  <c r="F1605" i="35"/>
  <c r="C2894" i="35"/>
  <c r="G2894" i="35"/>
  <c r="D2894" i="35"/>
  <c r="E2894" i="35"/>
  <c r="F2894" i="35"/>
  <c r="B2894" i="35"/>
  <c r="C2494" i="35"/>
  <c r="G2494" i="35"/>
  <c r="D2494" i="35"/>
  <c r="E2494" i="35"/>
  <c r="F2494" i="35"/>
  <c r="B2494" i="35"/>
  <c r="B2094" i="35"/>
  <c r="C2094" i="35"/>
  <c r="D2094" i="35"/>
  <c r="G2094" i="35"/>
  <c r="E2094" i="35"/>
  <c r="F2094" i="35"/>
  <c r="B1694" i="35"/>
  <c r="C1694" i="35"/>
  <c r="G1694" i="35"/>
  <c r="F1694" i="35"/>
  <c r="D1694" i="35"/>
  <c r="E1694" i="35"/>
  <c r="C2613" i="35"/>
  <c r="B2613" i="35"/>
  <c r="D2613" i="35"/>
  <c r="E2613" i="35"/>
  <c r="F2613" i="35"/>
  <c r="G2613" i="35"/>
  <c r="C2213" i="35"/>
  <c r="B2213" i="35"/>
  <c r="F2213" i="35"/>
  <c r="D2213" i="35"/>
  <c r="E2213" i="35"/>
  <c r="G2213" i="35"/>
  <c r="C1813" i="35"/>
  <c r="E1813" i="35"/>
  <c r="F1813" i="35"/>
  <c r="D1813" i="35"/>
  <c r="G1813" i="35"/>
  <c r="B1813" i="35"/>
  <c r="C2812" i="35"/>
  <c r="B2812" i="35"/>
  <c r="D2812" i="35"/>
  <c r="E2812" i="35"/>
  <c r="F2812" i="35"/>
  <c r="G2812" i="35"/>
  <c r="C2412" i="35"/>
  <c r="B2412" i="35"/>
  <c r="D2412" i="35"/>
  <c r="E2412" i="35"/>
  <c r="F2412" i="35"/>
  <c r="G2412" i="35"/>
  <c r="B2012" i="35"/>
  <c r="C2012" i="35"/>
  <c r="E2012" i="35"/>
  <c r="F2012" i="35"/>
  <c r="G2012" i="35"/>
  <c r="D2012" i="35"/>
  <c r="C1600" i="35"/>
  <c r="B1600" i="35"/>
  <c r="E1600" i="35"/>
  <c r="F1600" i="35"/>
  <c r="G1600" i="35"/>
  <c r="D1600" i="35"/>
  <c r="B2651" i="35"/>
  <c r="C2651" i="35"/>
  <c r="G2651" i="35"/>
  <c r="D2651" i="35"/>
  <c r="E2651" i="35"/>
  <c r="F2651" i="35"/>
  <c r="C2251" i="35"/>
  <c r="G2251" i="35"/>
  <c r="E2251" i="35"/>
  <c r="B2251" i="35"/>
  <c r="D2251" i="35"/>
  <c r="F2251" i="35"/>
  <c r="C1851" i="35"/>
  <c r="B1851" i="35"/>
  <c r="G1851" i="35"/>
  <c r="D1851" i="35"/>
  <c r="E1851" i="35"/>
  <c r="F1851" i="35"/>
  <c r="B3130" i="35"/>
  <c r="C2730" i="35"/>
  <c r="D2730" i="35"/>
  <c r="E2730" i="35"/>
  <c r="F2730" i="35"/>
  <c r="G2730" i="35"/>
  <c r="B2730" i="35"/>
  <c r="D2330" i="35"/>
  <c r="E2330" i="35"/>
  <c r="F2330" i="35"/>
  <c r="G2330" i="35"/>
  <c r="C2330" i="35"/>
  <c r="B2330" i="35"/>
  <c r="C1930" i="35"/>
  <c r="B1930" i="35"/>
  <c r="D1930" i="35"/>
  <c r="F1930" i="35"/>
  <c r="E1930" i="35"/>
  <c r="G1930" i="35"/>
  <c r="C1460" i="35"/>
  <c r="B1460" i="35"/>
  <c r="F1460" i="35"/>
  <c r="G1460" i="35"/>
  <c r="D1460" i="35"/>
  <c r="E1460" i="35"/>
  <c r="C1129" i="35"/>
  <c r="B1129" i="35"/>
  <c r="G1129" i="35"/>
  <c r="D1129" i="35"/>
  <c r="E1129" i="35"/>
  <c r="F1129" i="35"/>
  <c r="C729" i="35"/>
  <c r="B729" i="35"/>
  <c r="D729" i="35"/>
  <c r="F729" i="35"/>
  <c r="E729" i="35"/>
  <c r="G729" i="35"/>
  <c r="D329" i="35"/>
  <c r="E329" i="35"/>
  <c r="F329" i="35"/>
  <c r="G329" i="35"/>
  <c r="C329" i="35"/>
  <c r="B329" i="35"/>
  <c r="B1548" i="35"/>
  <c r="C1548" i="35"/>
  <c r="G1548" i="35"/>
  <c r="D1548" i="35"/>
  <c r="E1548" i="35"/>
  <c r="F1548" i="35"/>
  <c r="C1148" i="35"/>
  <c r="B1148" i="35"/>
  <c r="E1148" i="35"/>
  <c r="F1148" i="35"/>
  <c r="G1148" i="35"/>
  <c r="D1148" i="35"/>
  <c r="C748" i="35"/>
  <c r="B748" i="35"/>
  <c r="F748" i="35"/>
  <c r="G748" i="35"/>
  <c r="D748" i="35"/>
  <c r="E748" i="35"/>
  <c r="C348" i="35"/>
  <c r="B348" i="35"/>
  <c r="G348" i="35"/>
  <c r="D348" i="35"/>
  <c r="E348" i="35"/>
  <c r="F348" i="35"/>
  <c r="C1407" i="35"/>
  <c r="B1407" i="35"/>
  <c r="F1407" i="35"/>
  <c r="G1407" i="35"/>
  <c r="E1407" i="35"/>
  <c r="D1407" i="35"/>
  <c r="C1007" i="35"/>
  <c r="D1007" i="35"/>
  <c r="E1007" i="35"/>
  <c r="G1007" i="35"/>
  <c r="F1007" i="35"/>
  <c r="B1007" i="35"/>
  <c r="C607" i="35"/>
  <c r="B607" i="35"/>
  <c r="D607" i="35"/>
  <c r="F607" i="35"/>
  <c r="G607" i="35"/>
  <c r="E607" i="35"/>
  <c r="C207" i="35"/>
  <c r="D207" i="35"/>
  <c r="E207" i="35"/>
  <c r="G207" i="35"/>
  <c r="F207" i="35"/>
  <c r="B207" i="35"/>
  <c r="B1406" i="35"/>
  <c r="C1406" i="35"/>
  <c r="F1406" i="35"/>
  <c r="G1406" i="35"/>
  <c r="D1406" i="35"/>
  <c r="E1406" i="35"/>
  <c r="C1006" i="35"/>
  <c r="E1006" i="35"/>
  <c r="F1006" i="35"/>
  <c r="D1006" i="35"/>
  <c r="G1006" i="35"/>
  <c r="B1006" i="35"/>
  <c r="C606" i="35"/>
  <c r="B606" i="35"/>
  <c r="D606" i="35"/>
  <c r="E606" i="35"/>
  <c r="F606" i="35"/>
  <c r="G606" i="35"/>
  <c r="C206" i="35"/>
  <c r="B206" i="35"/>
  <c r="D206" i="35"/>
  <c r="E206" i="35"/>
  <c r="F206" i="35"/>
  <c r="G206" i="35"/>
  <c r="B1405" i="35"/>
  <c r="E1405" i="35"/>
  <c r="F1405" i="35"/>
  <c r="G1405" i="35"/>
  <c r="D1405" i="35"/>
  <c r="C1405" i="35"/>
  <c r="C1005" i="35"/>
  <c r="B1005" i="35"/>
  <c r="F1005" i="35"/>
  <c r="G1005" i="35"/>
  <c r="D1005" i="35"/>
  <c r="E1005" i="35"/>
  <c r="C605" i="35"/>
  <c r="E605" i="35"/>
  <c r="D605" i="35"/>
  <c r="F605" i="35"/>
  <c r="G605" i="35"/>
  <c r="B605" i="35"/>
  <c r="C205" i="35"/>
  <c r="B205" i="35"/>
  <c r="E205" i="35"/>
  <c r="F205" i="35"/>
  <c r="G205" i="35"/>
  <c r="D205" i="35"/>
  <c r="C764" i="35"/>
  <c r="D764" i="35"/>
  <c r="E764" i="35"/>
  <c r="F764" i="35"/>
  <c r="G764" i="35"/>
  <c r="B764" i="35"/>
  <c r="C364" i="35"/>
  <c r="B364" i="35"/>
  <c r="F364" i="35"/>
  <c r="G364" i="35"/>
  <c r="D364" i="35"/>
  <c r="E364" i="35"/>
  <c r="C1603" i="35"/>
  <c r="E1603" i="35"/>
  <c r="F1603" i="35"/>
  <c r="G1603" i="35"/>
  <c r="D1603" i="35"/>
  <c r="B1603" i="35"/>
  <c r="C1203" i="35"/>
  <c r="B1203" i="35"/>
  <c r="E1203" i="35"/>
  <c r="F1203" i="35"/>
  <c r="G1203" i="35"/>
  <c r="D1203" i="35"/>
  <c r="C803" i="35"/>
  <c r="D803" i="35"/>
  <c r="E803" i="35"/>
  <c r="F803" i="35"/>
  <c r="G803" i="35"/>
  <c r="B803" i="35"/>
  <c r="B403" i="35"/>
  <c r="C403" i="35"/>
  <c r="D403" i="35"/>
  <c r="G403" i="35"/>
  <c r="E403" i="35"/>
  <c r="F403" i="35"/>
  <c r="C1462" i="35"/>
  <c r="B1462" i="35"/>
  <c r="D1462" i="35"/>
  <c r="E1462" i="35"/>
  <c r="F1462" i="35"/>
  <c r="G1462" i="35"/>
  <c r="C1062" i="35"/>
  <c r="B1062" i="35"/>
  <c r="E1062" i="35"/>
  <c r="G1062" i="35"/>
  <c r="F1062" i="35"/>
  <c r="D1062" i="35"/>
  <c r="C662" i="35"/>
  <c r="E662" i="35"/>
  <c r="D662" i="35"/>
  <c r="F662" i="35"/>
  <c r="G662" i="35"/>
  <c r="B662" i="35"/>
  <c r="C262" i="35"/>
  <c r="D262" i="35"/>
  <c r="E262" i="35"/>
  <c r="F262" i="35"/>
  <c r="G262" i="35"/>
  <c r="B262" i="35"/>
  <c r="C1521" i="35"/>
  <c r="B1521" i="35"/>
  <c r="F1521" i="35"/>
  <c r="G1521" i="35"/>
  <c r="D1521" i="35"/>
  <c r="E1521" i="35"/>
  <c r="C1121" i="35"/>
  <c r="E1121" i="35"/>
  <c r="F1121" i="35"/>
  <c r="D1121" i="35"/>
  <c r="G1121" i="35"/>
  <c r="B1121" i="35"/>
  <c r="C721" i="35"/>
  <c r="B721" i="35"/>
  <c r="E721" i="35"/>
  <c r="G721" i="35"/>
  <c r="D721" i="35"/>
  <c r="F721" i="35"/>
  <c r="C321" i="35"/>
  <c r="B321" i="35"/>
  <c r="G321" i="35"/>
  <c r="D321" i="35"/>
  <c r="E321" i="35"/>
  <c r="F321" i="35"/>
  <c r="C1360" i="35"/>
  <c r="B1360" i="35"/>
  <c r="D1360" i="35"/>
  <c r="E1360" i="35"/>
  <c r="F1360" i="35"/>
  <c r="G1360" i="35"/>
  <c r="C960" i="35"/>
  <c r="B960" i="35"/>
  <c r="F960" i="35"/>
  <c r="G960" i="35"/>
  <c r="D960" i="35"/>
  <c r="E960" i="35"/>
  <c r="C560" i="35"/>
  <c r="E560" i="35"/>
  <c r="D560" i="35"/>
  <c r="F560" i="35"/>
  <c r="G560" i="35"/>
  <c r="B560" i="35"/>
  <c r="C160" i="35"/>
  <c r="D160" i="35"/>
  <c r="E160" i="35"/>
  <c r="F160" i="35"/>
  <c r="G160" i="35"/>
  <c r="B160" i="35"/>
  <c r="C1219" i="35"/>
  <c r="B1219" i="35"/>
  <c r="D1219" i="35"/>
  <c r="E1219" i="35"/>
  <c r="F1219" i="35"/>
  <c r="G1219" i="35"/>
  <c r="C819" i="35"/>
  <c r="B819" i="35"/>
  <c r="G819" i="35"/>
  <c r="F819" i="35"/>
  <c r="D819" i="35"/>
  <c r="E819" i="35"/>
  <c r="B419" i="35"/>
  <c r="C419" i="35"/>
  <c r="D419" i="35"/>
  <c r="E419" i="35"/>
  <c r="F419" i="35"/>
  <c r="G419" i="35"/>
  <c r="G19" i="35"/>
  <c r="C19" i="35"/>
  <c r="B19" i="35"/>
  <c r="E19" i="35"/>
  <c r="F19" i="35"/>
  <c r="D19" i="35"/>
  <c r="B1298" i="35"/>
  <c r="C1298" i="35"/>
  <c r="F1298" i="35"/>
  <c r="G1298" i="35"/>
  <c r="E1298" i="35"/>
  <c r="D1298" i="35"/>
  <c r="B898" i="35"/>
  <c r="C898" i="35"/>
  <c r="D898" i="35"/>
  <c r="E898" i="35"/>
  <c r="F898" i="35"/>
  <c r="G898" i="35"/>
  <c r="C498" i="35"/>
  <c r="B498" i="35"/>
  <c r="G498" i="35"/>
  <c r="D498" i="35"/>
  <c r="E498" i="35"/>
  <c r="F498" i="35"/>
  <c r="C98" i="35"/>
  <c r="B98" i="35"/>
  <c r="G98" i="35"/>
  <c r="D98" i="35"/>
  <c r="E98" i="35"/>
  <c r="F98" i="35"/>
  <c r="C1237" i="35"/>
  <c r="B1237" i="35"/>
  <c r="D1237" i="35"/>
  <c r="E1237" i="35"/>
  <c r="G1237" i="35"/>
  <c r="F1237" i="35"/>
  <c r="C837" i="35"/>
  <c r="B837" i="35"/>
  <c r="D837" i="35"/>
  <c r="E837" i="35"/>
  <c r="G837" i="35"/>
  <c r="F837" i="35"/>
  <c r="D437" i="35"/>
  <c r="E437" i="35"/>
  <c r="F437" i="35"/>
  <c r="G437" i="35"/>
  <c r="C437" i="35"/>
  <c r="B437" i="35"/>
  <c r="C37" i="35"/>
  <c r="B37" i="35"/>
  <c r="D37" i="35"/>
  <c r="E37" i="35"/>
  <c r="F37" i="35"/>
  <c r="G37" i="35"/>
  <c r="C1136" i="35"/>
  <c r="B1136" i="35"/>
  <c r="D1136" i="35"/>
  <c r="E1136" i="35"/>
  <c r="F1136" i="35"/>
  <c r="G1136" i="35"/>
  <c r="C736" i="35"/>
  <c r="B736" i="35"/>
  <c r="D736" i="35"/>
  <c r="E736" i="35"/>
  <c r="F736" i="35"/>
  <c r="G736" i="35"/>
  <c r="C336" i="35"/>
  <c r="B336" i="35"/>
  <c r="F336" i="35"/>
  <c r="G336" i="35"/>
  <c r="D336" i="35"/>
  <c r="E336" i="35"/>
  <c r="C1475" i="35"/>
  <c r="B1475" i="35"/>
  <c r="F1475" i="35"/>
  <c r="G1475" i="35"/>
  <c r="D1475" i="35"/>
  <c r="E1475" i="35"/>
  <c r="C1075" i="35"/>
  <c r="B1075" i="35"/>
  <c r="E1075" i="35"/>
  <c r="F1075" i="35"/>
  <c r="G1075" i="35"/>
  <c r="D1075" i="35"/>
  <c r="C675" i="35"/>
  <c r="B675" i="35"/>
  <c r="D675" i="35"/>
  <c r="E675" i="35"/>
  <c r="F675" i="35"/>
  <c r="G675" i="35"/>
  <c r="C275" i="35"/>
  <c r="G275" i="35"/>
  <c r="D275" i="35"/>
  <c r="E275" i="35"/>
  <c r="F275" i="35"/>
  <c r="B275" i="35"/>
  <c r="C1354" i="35"/>
  <c r="B1354" i="35"/>
  <c r="D1354" i="35"/>
  <c r="E1354" i="35"/>
  <c r="F1354" i="35"/>
  <c r="G1354" i="35"/>
  <c r="C954" i="35"/>
  <c r="B954" i="35"/>
  <c r="F954" i="35"/>
  <c r="G954" i="35"/>
  <c r="D954" i="35"/>
  <c r="E954" i="35"/>
  <c r="C554" i="35"/>
  <c r="G554" i="35"/>
  <c r="D554" i="35"/>
  <c r="E554" i="35"/>
  <c r="F554" i="35"/>
  <c r="B554" i="35"/>
  <c r="C154" i="35"/>
  <c r="B154" i="35"/>
  <c r="D154" i="35"/>
  <c r="E154" i="35"/>
  <c r="F154" i="35"/>
  <c r="G154" i="35"/>
  <c r="C1293" i="35"/>
  <c r="B1293" i="35"/>
  <c r="E1293" i="35"/>
  <c r="F1293" i="35"/>
  <c r="G1293" i="35"/>
  <c r="D1293" i="35"/>
  <c r="C893" i="35"/>
  <c r="D893" i="35"/>
  <c r="E893" i="35"/>
  <c r="F893" i="35"/>
  <c r="G893" i="35"/>
  <c r="B893" i="35"/>
  <c r="C493" i="35"/>
  <c r="B493" i="35"/>
  <c r="D493" i="35"/>
  <c r="E493" i="35"/>
  <c r="F493" i="35"/>
  <c r="G493" i="35"/>
  <c r="B93" i="35"/>
  <c r="C93" i="35"/>
  <c r="D93" i="35"/>
  <c r="E93" i="35"/>
  <c r="G93" i="35"/>
  <c r="F93" i="35"/>
  <c r="C432" i="35"/>
  <c r="B432" i="35"/>
  <c r="G432" i="35"/>
  <c r="D432" i="35"/>
  <c r="E432" i="35"/>
  <c r="F432" i="35"/>
  <c r="B32" i="35"/>
  <c r="C32" i="35"/>
  <c r="D32" i="35"/>
  <c r="E32" i="35"/>
  <c r="F32" i="35"/>
  <c r="G32" i="35"/>
  <c r="C1071" i="35"/>
  <c r="B1071" i="35"/>
  <c r="F1071" i="35"/>
  <c r="D1071" i="35"/>
  <c r="E1071" i="35"/>
  <c r="G1071" i="35"/>
  <c r="C671" i="35"/>
  <c r="E671" i="35"/>
  <c r="D671" i="35"/>
  <c r="F671" i="35"/>
  <c r="G671" i="35"/>
  <c r="B671" i="35"/>
  <c r="C271" i="35"/>
  <c r="B271" i="35"/>
  <c r="F271" i="35"/>
  <c r="D271" i="35"/>
  <c r="E271" i="35"/>
  <c r="G271" i="35"/>
  <c r="B1110" i="35"/>
  <c r="C1110" i="35"/>
  <c r="D1110" i="35"/>
  <c r="E1110" i="35"/>
  <c r="F1110" i="35"/>
  <c r="G1110" i="35"/>
  <c r="C710" i="35"/>
  <c r="D710" i="35"/>
  <c r="E710" i="35"/>
  <c r="F710" i="35"/>
  <c r="G710" i="35"/>
  <c r="B710" i="35"/>
  <c r="C310" i="35"/>
  <c r="B310" i="35"/>
  <c r="D310" i="35"/>
  <c r="E310" i="35"/>
  <c r="F310" i="35"/>
  <c r="G310" i="35"/>
  <c r="B9998" i="35"/>
  <c r="B9837" i="35"/>
  <c r="B9775" i="35"/>
  <c r="B9756" i="35"/>
  <c r="B9735" i="35"/>
  <c r="B9938" i="35"/>
  <c r="B9847" i="35"/>
  <c r="B9507" i="35"/>
  <c r="B9093" i="35"/>
  <c r="B9686" i="35"/>
  <c r="B9286" i="35"/>
  <c r="B9885" i="35"/>
  <c r="B9485" i="35"/>
  <c r="B9058" i="35"/>
  <c r="B9684" i="35"/>
  <c r="B9284" i="35"/>
  <c r="B9883" i="35"/>
  <c r="B9483" i="35"/>
  <c r="B9056" i="35"/>
  <c r="B9722" i="35"/>
  <c r="B9322" i="35"/>
  <c r="B9881" i="35"/>
  <c r="B9481" i="35"/>
  <c r="B9053" i="35"/>
  <c r="B9520" i="35"/>
  <c r="B9110" i="35"/>
  <c r="B9559" i="35"/>
  <c r="B9156" i="35"/>
  <c r="B9578" i="35"/>
  <c r="B9177" i="35"/>
  <c r="B9617" i="35"/>
  <c r="B9217" i="35"/>
  <c r="B9616" i="35"/>
  <c r="B9216" i="35"/>
  <c r="B9595" i="35"/>
  <c r="B9195" i="35"/>
  <c r="B9794" i="35"/>
  <c r="B9394" i="35"/>
  <c r="B8872" i="35"/>
  <c r="B9553" i="35"/>
  <c r="B9150" i="35"/>
  <c r="B9792" i="35"/>
  <c r="B9392" i="35"/>
  <c r="B8870" i="35"/>
  <c r="B9591" i="35"/>
  <c r="B9191" i="35"/>
  <c r="B9550" i="35"/>
  <c r="B9146" i="35"/>
  <c r="B9649" i="35"/>
  <c r="B9249" i="35"/>
  <c r="B9848" i="35"/>
  <c r="B9448" i="35"/>
  <c r="B8996" i="35"/>
  <c r="B8453" i="35"/>
  <c r="B8053" i="35"/>
  <c r="B7652" i="35"/>
  <c r="B8572" i="35"/>
  <c r="B8172" i="35"/>
  <c r="B7772" i="35"/>
  <c r="B8731" i="35"/>
  <c r="B8331" i="35"/>
  <c r="B7931" i="35"/>
  <c r="B7433" i="35"/>
  <c r="B8370" i="35"/>
  <c r="B7970" i="35"/>
  <c r="B7526" i="35"/>
  <c r="B8609" i="35"/>
  <c r="B8209" i="35"/>
  <c r="B7809" i="35"/>
  <c r="B9128" i="35"/>
  <c r="B8728" i="35"/>
  <c r="B8328" i="35"/>
  <c r="B7928" i="35"/>
  <c r="B7426" i="35"/>
  <c r="B8727" i="35"/>
  <c r="B8327" i="35"/>
  <c r="B7927" i="35"/>
  <c r="B7419" i="35"/>
  <c r="B8726" i="35"/>
  <c r="B8326" i="35"/>
  <c r="B7926" i="35"/>
  <c r="B7418" i="35"/>
  <c r="B8745" i="35"/>
  <c r="B8345" i="35"/>
  <c r="B7945" i="35"/>
  <c r="B7467" i="35"/>
  <c r="B8844" i="35"/>
  <c r="B8444" i="35"/>
  <c r="B8044" i="35"/>
  <c r="B7641" i="35"/>
  <c r="B8903" i="35"/>
  <c r="B8503" i="35"/>
  <c r="B8103" i="35"/>
  <c r="B7703" i="35"/>
  <c r="B8922" i="35"/>
  <c r="B8522" i="35"/>
  <c r="B8122" i="35"/>
  <c r="B7722" i="35"/>
  <c r="B8861" i="35"/>
  <c r="B8461" i="35"/>
  <c r="B8061" i="35"/>
  <c r="B7660" i="35"/>
  <c r="B8600" i="35"/>
  <c r="B8200" i="35"/>
  <c r="B7800" i="35"/>
  <c r="B8759" i="35"/>
  <c r="B8359" i="35"/>
  <c r="B7959" i="35"/>
  <c r="B7499" i="35"/>
  <c r="B8198" i="35"/>
  <c r="B7798" i="35"/>
  <c r="B8777" i="35"/>
  <c r="B8377" i="35"/>
  <c r="B7977" i="35"/>
  <c r="B7537" i="35"/>
  <c r="B8676" i="35"/>
  <c r="B8276" i="35"/>
  <c r="B7876" i="35"/>
  <c r="B8995" i="35"/>
  <c r="B8595" i="35"/>
  <c r="B8195" i="35"/>
  <c r="B7795" i="35"/>
  <c r="B9054" i="35"/>
  <c r="B8654" i="35"/>
  <c r="B8254" i="35"/>
  <c r="B7854" i="35"/>
  <c r="B7228" i="35"/>
  <c r="B6828" i="35"/>
  <c r="B6428" i="35"/>
  <c r="B5921" i="35"/>
  <c r="B7047" i="35"/>
  <c r="B6647" i="35"/>
  <c r="B6247" i="35"/>
  <c r="B7146" i="35"/>
  <c r="B6746" i="35"/>
  <c r="B6346" i="35"/>
  <c r="B7645" i="35"/>
  <c r="B7245" i="35"/>
  <c r="B6845" i="35"/>
  <c r="B6445" i="35"/>
  <c r="B5960" i="35"/>
  <c r="B7264" i="35"/>
  <c r="B6864" i="35"/>
  <c r="B6464" i="35"/>
  <c r="B6000" i="35"/>
  <c r="B7343" i="35"/>
  <c r="B6943" i="35"/>
  <c r="B6543" i="35"/>
  <c r="B6134" i="35"/>
  <c r="B7382" i="35"/>
  <c r="B6982" i="35"/>
  <c r="B6582" i="35"/>
  <c r="B6180" i="35"/>
  <c r="B7441" i="35"/>
  <c r="B7041" i="35"/>
  <c r="B6641" i="35"/>
  <c r="B6241" i="35"/>
  <c r="B7460" i="35"/>
  <c r="B7060" i="35"/>
  <c r="B6660" i="35"/>
  <c r="B6260" i="35"/>
  <c r="B7119" i="35"/>
  <c r="B6719" i="35"/>
  <c r="B6319" i="35"/>
  <c r="B7278" i="35"/>
  <c r="B6878" i="35"/>
  <c r="B6478" i="35"/>
  <c r="B6024" i="35"/>
  <c r="B7137" i="35"/>
  <c r="B6737" i="35"/>
  <c r="B6337" i="35"/>
  <c r="B7216" i="35"/>
  <c r="B6816" i="35"/>
  <c r="B6416" i="35"/>
  <c r="B5897" i="35"/>
  <c r="B7155" i="35"/>
  <c r="B6755" i="35"/>
  <c r="B6355" i="35"/>
  <c r="B7614" i="35"/>
  <c r="B7214" i="35"/>
  <c r="B6814" i="35"/>
  <c r="B6414" i="35"/>
  <c r="B5895" i="35"/>
  <c r="B6913" i="35"/>
  <c r="B6513" i="35"/>
  <c r="B6086" i="35"/>
  <c r="B7332" i="35"/>
  <c r="B6932" i="35"/>
  <c r="B6532" i="35"/>
  <c r="B6117" i="35"/>
  <c r="B7251" i="35"/>
  <c r="B6851" i="35"/>
  <c r="B6451" i="35"/>
  <c r="B5976" i="35"/>
  <c r="B7210" i="35"/>
  <c r="B6810" i="35"/>
  <c r="B6410" i="35"/>
  <c r="B5878" i="35"/>
  <c r="B7249" i="35"/>
  <c r="B6849" i="35"/>
  <c r="B6449" i="35"/>
  <c r="B5971" i="35"/>
  <c r="B5437" i="35"/>
  <c r="B5037" i="35"/>
  <c r="B4628" i="35"/>
  <c r="B5556" i="35"/>
  <c r="B5156" i="35"/>
  <c r="B4756" i="35"/>
  <c r="B5595" i="35"/>
  <c r="B5195" i="35"/>
  <c r="B4795" i="35"/>
  <c r="B5914" i="35"/>
  <c r="B5514" i="35"/>
  <c r="B5114" i="35"/>
  <c r="B4714" i="35"/>
  <c r="B5953" i="35"/>
  <c r="B5553" i="35"/>
  <c r="B5153" i="35"/>
  <c r="B4753" i="35"/>
  <c r="B6072" i="35"/>
  <c r="B5672" i="35"/>
  <c r="B5272" i="35"/>
  <c r="B4872" i="35"/>
  <c r="B5891" i="35"/>
  <c r="B5491" i="35"/>
  <c r="B5091" i="35"/>
  <c r="B4691" i="35"/>
  <c r="B5870" i="35"/>
  <c r="B5470" i="35"/>
  <c r="B5070" i="35"/>
  <c r="B4668" i="35"/>
  <c r="B5969" i="35"/>
  <c r="B5569" i="35"/>
  <c r="B5169" i="35"/>
  <c r="B4769" i="35"/>
  <c r="B6048" i="35"/>
  <c r="B5648" i="35"/>
  <c r="B5248" i="35"/>
  <c r="B4848" i="35"/>
  <c r="B6107" i="35"/>
  <c r="B5707" i="35"/>
  <c r="B5307" i="35"/>
  <c r="B4907" i="35"/>
  <c r="B4402" i="35"/>
  <c r="B5706" i="35"/>
  <c r="B5306" i="35"/>
  <c r="B4906" i="35"/>
  <c r="B4400" i="35"/>
  <c r="B5765" i="35"/>
  <c r="B5365" i="35"/>
  <c r="B4965" i="35"/>
  <c r="B4526" i="35"/>
  <c r="B5384" i="35"/>
  <c r="B4984" i="35"/>
  <c r="B4557" i="35"/>
  <c r="B5543" i="35"/>
  <c r="B5143" i="35"/>
  <c r="B4743" i="35"/>
  <c r="B6042" i="35"/>
  <c r="B5642" i="35"/>
  <c r="B5242" i="35"/>
  <c r="B4842" i="35"/>
  <c r="B5841" i="35"/>
  <c r="B5441" i="35"/>
  <c r="B5041" i="35"/>
  <c r="B4633" i="35"/>
  <c r="B5560" i="35"/>
  <c r="B5160" i="35"/>
  <c r="B4760" i="35"/>
  <c r="B5859" i="35"/>
  <c r="B5459" i="35"/>
  <c r="B5059" i="35"/>
  <c r="B4655" i="35"/>
  <c r="B5578" i="35"/>
  <c r="B5178" i="35"/>
  <c r="B4778" i="35"/>
  <c r="B4298" i="35"/>
  <c r="B3898" i="35"/>
  <c r="B3498" i="35"/>
  <c r="B3076" i="35"/>
  <c r="B4137" i="35"/>
  <c r="B3737" i="35"/>
  <c r="B3337" i="35"/>
  <c r="B4396" i="35"/>
  <c r="B3996" i="35"/>
  <c r="B3596" i="35"/>
  <c r="B3196" i="35"/>
  <c r="B4035" i="35"/>
  <c r="B3635" i="35"/>
  <c r="B3235" i="35"/>
  <c r="B4234" i="35"/>
  <c r="B3834" i="35"/>
  <c r="B3434" i="35"/>
  <c r="B2948" i="35"/>
  <c r="B4193" i="35"/>
  <c r="B3793" i="35"/>
  <c r="B3393" i="35"/>
  <c r="B2737" i="35"/>
  <c r="G2737" i="35"/>
  <c r="D2737" i="35"/>
  <c r="E2737" i="35"/>
  <c r="F2737" i="35"/>
  <c r="C2737" i="35"/>
  <c r="B4192" i="35"/>
  <c r="B3792" i="35"/>
  <c r="B3392" i="35"/>
  <c r="C2736" i="35"/>
  <c r="B2736" i="35"/>
  <c r="G2736" i="35"/>
  <c r="E2736" i="35"/>
  <c r="D2736" i="35"/>
  <c r="F2736" i="35"/>
  <c r="B4271" i="35"/>
  <c r="B3871" i="35"/>
  <c r="B3471" i="35"/>
  <c r="B3027" i="35"/>
  <c r="B4250" i="35"/>
  <c r="B3850" i="35"/>
  <c r="B3450" i="35"/>
  <c r="B4089" i="35"/>
  <c r="B3689" i="35"/>
  <c r="B3289" i="35"/>
  <c r="B4368" i="35"/>
  <c r="B3968" i="35"/>
  <c r="B3568" i="35"/>
  <c r="B3168" i="35"/>
  <c r="B4487" i="35"/>
  <c r="B4087" i="35"/>
  <c r="B3687" i="35"/>
  <c r="B3287" i="35"/>
  <c r="B4306" i="35"/>
  <c r="B3906" i="35"/>
  <c r="B3506" i="35"/>
  <c r="B3089" i="35"/>
  <c r="B4245" i="35"/>
  <c r="B3845" i="35"/>
  <c r="B3445" i="35"/>
  <c r="B4304" i="35"/>
  <c r="B3904" i="35"/>
  <c r="B3504" i="35"/>
  <c r="B3087" i="35"/>
  <c r="B4183" i="35"/>
  <c r="B3783" i="35"/>
  <c r="B3383" i="35"/>
  <c r="B4242" i="35"/>
  <c r="B3842" i="35"/>
  <c r="B3442" i="35"/>
  <c r="B4341" i="35"/>
  <c r="B3941" i="35"/>
  <c r="B3541" i="35"/>
  <c r="B3138" i="35"/>
  <c r="B4060" i="35"/>
  <c r="B3660" i="35"/>
  <c r="B3260" i="35"/>
  <c r="B4459" i="35"/>
  <c r="B4059" i="35"/>
  <c r="B3659" i="35"/>
  <c r="B3259" i="35"/>
  <c r="B2949" i="35"/>
  <c r="C2549" i="35"/>
  <c r="B2549" i="35"/>
  <c r="E2549" i="35"/>
  <c r="F2549" i="35"/>
  <c r="G2549" i="35"/>
  <c r="D2549" i="35"/>
  <c r="C2149" i="35"/>
  <c r="F2149" i="35"/>
  <c r="E2149" i="35"/>
  <c r="G2149" i="35"/>
  <c r="D2149" i="35"/>
  <c r="B2149" i="35"/>
  <c r="C1749" i="35"/>
  <c r="B1749" i="35"/>
  <c r="G1749" i="35"/>
  <c r="D1749" i="35"/>
  <c r="E1749" i="35"/>
  <c r="F1749" i="35"/>
  <c r="C2828" i="35"/>
  <c r="B2828" i="35"/>
  <c r="D2828" i="35"/>
  <c r="E2828" i="35"/>
  <c r="F2828" i="35"/>
  <c r="G2828" i="35"/>
  <c r="C2428" i="35"/>
  <c r="B2428" i="35"/>
  <c r="G2428" i="35"/>
  <c r="D2428" i="35"/>
  <c r="E2428" i="35"/>
  <c r="F2428" i="35"/>
  <c r="B2028" i="35"/>
  <c r="C2028" i="35"/>
  <c r="D2028" i="35"/>
  <c r="E2028" i="35"/>
  <c r="F2028" i="35"/>
  <c r="G2028" i="35"/>
  <c r="B1620" i="35"/>
  <c r="C1620" i="35"/>
  <c r="F1620" i="35"/>
  <c r="G1620" i="35"/>
  <c r="D1620" i="35"/>
  <c r="E1620" i="35"/>
  <c r="C2707" i="35"/>
  <c r="G2707" i="35"/>
  <c r="D2707" i="35"/>
  <c r="E2707" i="35"/>
  <c r="F2707" i="35"/>
  <c r="B2707" i="35"/>
  <c r="C2307" i="35"/>
  <c r="B2307" i="35"/>
  <c r="D2307" i="35"/>
  <c r="E2307" i="35"/>
  <c r="F2307" i="35"/>
  <c r="G2307" i="35"/>
  <c r="C1907" i="35"/>
  <c r="B1907" i="35"/>
  <c r="D1907" i="35"/>
  <c r="E1907" i="35"/>
  <c r="F1907" i="35"/>
  <c r="G1907" i="35"/>
  <c r="C1312" i="35"/>
  <c r="B1312" i="35"/>
  <c r="D1312" i="35"/>
  <c r="E1312" i="35"/>
  <c r="F1312" i="35"/>
  <c r="G1312" i="35"/>
  <c r="C2806" i="35"/>
  <c r="D2806" i="35"/>
  <c r="E2806" i="35"/>
  <c r="F2806" i="35"/>
  <c r="G2806" i="35"/>
  <c r="B2806" i="35"/>
  <c r="D2406" i="35"/>
  <c r="E2406" i="35"/>
  <c r="F2406" i="35"/>
  <c r="G2406" i="35"/>
  <c r="C2406" i="35"/>
  <c r="B2406" i="35"/>
  <c r="C2006" i="35"/>
  <c r="B2006" i="35"/>
  <c r="E2006" i="35"/>
  <c r="F2006" i="35"/>
  <c r="G2006" i="35"/>
  <c r="D2006" i="35"/>
  <c r="C1593" i="35"/>
  <c r="B1593" i="35"/>
  <c r="G1593" i="35"/>
  <c r="D1593" i="35"/>
  <c r="E1593" i="35"/>
  <c r="F1593" i="35"/>
  <c r="C2865" i="35"/>
  <c r="B2865" i="35"/>
  <c r="F2865" i="35"/>
  <c r="D2865" i="35"/>
  <c r="E2865" i="35"/>
  <c r="G2865" i="35"/>
  <c r="C2465" i="35"/>
  <c r="B2465" i="35"/>
  <c r="E2465" i="35"/>
  <c r="F2465" i="35"/>
  <c r="G2465" i="35"/>
  <c r="D2465" i="35"/>
  <c r="C2065" i="35"/>
  <c r="F2065" i="35"/>
  <c r="E2065" i="35"/>
  <c r="G2065" i="35"/>
  <c r="D2065" i="35"/>
  <c r="B2065" i="35"/>
  <c r="C1664" i="35"/>
  <c r="B1664" i="35"/>
  <c r="F1664" i="35"/>
  <c r="D1664" i="35"/>
  <c r="E1664" i="35"/>
  <c r="G1664" i="35"/>
  <c r="C2564" i="35"/>
  <c r="B2564" i="35"/>
  <c r="D2564" i="35"/>
  <c r="E2564" i="35"/>
  <c r="F2564" i="35"/>
  <c r="G2564" i="35"/>
  <c r="C2164" i="35"/>
  <c r="B2164" i="35"/>
  <c r="E2164" i="35"/>
  <c r="G2164" i="35"/>
  <c r="D2164" i="35"/>
  <c r="F2164" i="35"/>
  <c r="B1764" i="35"/>
  <c r="C1764" i="35"/>
  <c r="G1764" i="35"/>
  <c r="D1764" i="35"/>
  <c r="E1764" i="35"/>
  <c r="F1764" i="35"/>
  <c r="C2583" i="35"/>
  <c r="B2583" i="35"/>
  <c r="D2583" i="35"/>
  <c r="E2583" i="35"/>
  <c r="F2583" i="35"/>
  <c r="G2583" i="35"/>
  <c r="C2183" i="35"/>
  <c r="E2183" i="35"/>
  <c r="G2183" i="35"/>
  <c r="F2183" i="35"/>
  <c r="D2183" i="35"/>
  <c r="B2183" i="35"/>
  <c r="C1783" i="35"/>
  <c r="E1783" i="35"/>
  <c r="F1783" i="35"/>
  <c r="D1783" i="35"/>
  <c r="G1783" i="35"/>
  <c r="B1783" i="35"/>
  <c r="C2582" i="35"/>
  <c r="D2582" i="35"/>
  <c r="E2582" i="35"/>
  <c r="F2582" i="35"/>
  <c r="G2582" i="35"/>
  <c r="B2582" i="35"/>
  <c r="C2182" i="35"/>
  <c r="B2182" i="35"/>
  <c r="F2182" i="35"/>
  <c r="D2182" i="35"/>
  <c r="E2182" i="35"/>
  <c r="G2182" i="35"/>
  <c r="B1782" i="35"/>
  <c r="C1782" i="35"/>
  <c r="D1782" i="35"/>
  <c r="E1782" i="35"/>
  <c r="F1782" i="35"/>
  <c r="G1782" i="35"/>
  <c r="B3081" i="35"/>
  <c r="C2681" i="35"/>
  <c r="B2681" i="35"/>
  <c r="D2681" i="35"/>
  <c r="E2681" i="35"/>
  <c r="F2681" i="35"/>
  <c r="G2681" i="35"/>
  <c r="B2281" i="35"/>
  <c r="C2281" i="35"/>
  <c r="G2281" i="35"/>
  <c r="D2281" i="35"/>
  <c r="E2281" i="35"/>
  <c r="F2281" i="35"/>
  <c r="C1881" i="35"/>
  <c r="B1881" i="35"/>
  <c r="G1881" i="35"/>
  <c r="D1881" i="35"/>
  <c r="E1881" i="35"/>
  <c r="F1881" i="35"/>
  <c r="C1092" i="35"/>
  <c r="F1092" i="35"/>
  <c r="D1092" i="35"/>
  <c r="E1092" i="35"/>
  <c r="G1092" i="35"/>
  <c r="B1092" i="35"/>
  <c r="B2740" i="35"/>
  <c r="C2740" i="35"/>
  <c r="D2740" i="35"/>
  <c r="E2740" i="35"/>
  <c r="F2740" i="35"/>
  <c r="G2740" i="35"/>
  <c r="C2340" i="35"/>
  <c r="B2340" i="35"/>
  <c r="G2340" i="35"/>
  <c r="D2340" i="35"/>
  <c r="E2340" i="35"/>
  <c r="F2340" i="35"/>
  <c r="B1940" i="35"/>
  <c r="C1940" i="35"/>
  <c r="G1940" i="35"/>
  <c r="E1940" i="35"/>
  <c r="F1940" i="35"/>
  <c r="D1940" i="35"/>
  <c r="C1484" i="35"/>
  <c r="B1484" i="35"/>
  <c r="F1484" i="35"/>
  <c r="G1484" i="35"/>
  <c r="D1484" i="35"/>
  <c r="E1484" i="35"/>
  <c r="C2659" i="35"/>
  <c r="G2659" i="35"/>
  <c r="D2659" i="35"/>
  <c r="E2659" i="35"/>
  <c r="F2659" i="35"/>
  <c r="B2659" i="35"/>
  <c r="C2259" i="35"/>
  <c r="B2259" i="35"/>
  <c r="F2259" i="35"/>
  <c r="G2259" i="35"/>
  <c r="D2259" i="35"/>
  <c r="E2259" i="35"/>
  <c r="C1859" i="35"/>
  <c r="B1859" i="35"/>
  <c r="D1859" i="35"/>
  <c r="E1859" i="35"/>
  <c r="F1859" i="35"/>
  <c r="G1859" i="35"/>
  <c r="C792" i="35"/>
  <c r="B792" i="35"/>
  <c r="D792" i="35"/>
  <c r="E792" i="35"/>
  <c r="G792" i="35"/>
  <c r="F792" i="35"/>
  <c r="C2578" i="35"/>
  <c r="G2578" i="35"/>
  <c r="D2578" i="35"/>
  <c r="E2578" i="35"/>
  <c r="F2578" i="35"/>
  <c r="B2578" i="35"/>
  <c r="B2178" i="35"/>
  <c r="C2178" i="35"/>
  <c r="E2178" i="35"/>
  <c r="G2178" i="35"/>
  <c r="F2178" i="35"/>
  <c r="D2178" i="35"/>
  <c r="C1778" i="35"/>
  <c r="B1778" i="35"/>
  <c r="F1778" i="35"/>
  <c r="D1778" i="35"/>
  <c r="E1778" i="35"/>
  <c r="G1778" i="35"/>
  <c r="C2537" i="35"/>
  <c r="B2537" i="35"/>
  <c r="D2537" i="35"/>
  <c r="E2537" i="35"/>
  <c r="F2537" i="35"/>
  <c r="G2537" i="35"/>
  <c r="C2137" i="35"/>
  <c r="D2137" i="35"/>
  <c r="F2137" i="35"/>
  <c r="G2137" i="35"/>
  <c r="E2137" i="35"/>
  <c r="B2137" i="35"/>
  <c r="C1737" i="35"/>
  <c r="B1737" i="35"/>
  <c r="G1737" i="35"/>
  <c r="D1737" i="35"/>
  <c r="E1737" i="35"/>
  <c r="F1737" i="35"/>
  <c r="C2616" i="35"/>
  <c r="B2616" i="35"/>
  <c r="G2616" i="35"/>
  <c r="E2616" i="35"/>
  <c r="D2616" i="35"/>
  <c r="F2616" i="35"/>
  <c r="B2216" i="35"/>
  <c r="C2216" i="35"/>
  <c r="D2216" i="35"/>
  <c r="E2216" i="35"/>
  <c r="F2216" i="35"/>
  <c r="G2216" i="35"/>
  <c r="C1816" i="35"/>
  <c r="B1816" i="35"/>
  <c r="E1816" i="35"/>
  <c r="F1816" i="35"/>
  <c r="G1816" i="35"/>
  <c r="D1816" i="35"/>
  <c r="B2795" i="35"/>
  <c r="C2795" i="35"/>
  <c r="G2795" i="35"/>
  <c r="D2795" i="35"/>
  <c r="E2795" i="35"/>
  <c r="F2795" i="35"/>
  <c r="B2395" i="35"/>
  <c r="C2395" i="35"/>
  <c r="G2395" i="35"/>
  <c r="D2395" i="35"/>
  <c r="E2395" i="35"/>
  <c r="F2395" i="35"/>
  <c r="C1995" i="35"/>
  <c r="B1995" i="35"/>
  <c r="D1995" i="35"/>
  <c r="E1995" i="35"/>
  <c r="F1995" i="35"/>
  <c r="G1995" i="35"/>
  <c r="C1576" i="35"/>
  <c r="B1576" i="35"/>
  <c r="E1576" i="35"/>
  <c r="F1576" i="35"/>
  <c r="G1576" i="35"/>
  <c r="D1576" i="35"/>
  <c r="C2874" i="35"/>
  <c r="D2874" i="35"/>
  <c r="E2874" i="35"/>
  <c r="F2874" i="35"/>
  <c r="G2874" i="35"/>
  <c r="B2874" i="35"/>
  <c r="C2474" i="35"/>
  <c r="G2474" i="35"/>
  <c r="D2474" i="35"/>
  <c r="E2474" i="35"/>
  <c r="F2474" i="35"/>
  <c r="B2474" i="35"/>
  <c r="C2074" i="35"/>
  <c r="B2074" i="35"/>
  <c r="D2074" i="35"/>
  <c r="F2074" i="35"/>
  <c r="E2074" i="35"/>
  <c r="G2074" i="35"/>
  <c r="C1673" i="35"/>
  <c r="G1673" i="35"/>
  <c r="F1673" i="35"/>
  <c r="E1673" i="35"/>
  <c r="D1673" i="35"/>
  <c r="B1673" i="35"/>
  <c r="B2593" i="35"/>
  <c r="C2593" i="35"/>
  <c r="G2593" i="35"/>
  <c r="D2593" i="35"/>
  <c r="E2593" i="35"/>
  <c r="F2593" i="35"/>
  <c r="C2193" i="35"/>
  <c r="B2193" i="35"/>
  <c r="E2193" i="35"/>
  <c r="F2193" i="35"/>
  <c r="G2193" i="35"/>
  <c r="D2193" i="35"/>
  <c r="C1793" i="35"/>
  <c r="D1793" i="35"/>
  <c r="F1793" i="35"/>
  <c r="E1793" i="35"/>
  <c r="G1793" i="35"/>
  <c r="B1793" i="35"/>
  <c r="C2792" i="35"/>
  <c r="B2792" i="35"/>
  <c r="D2792" i="35"/>
  <c r="E2792" i="35"/>
  <c r="F2792" i="35"/>
  <c r="G2792" i="35"/>
  <c r="C2392" i="35"/>
  <c r="B2392" i="35"/>
  <c r="G2392" i="35"/>
  <c r="D2392" i="35"/>
  <c r="E2392" i="35"/>
  <c r="F2392" i="35"/>
  <c r="B1992" i="35"/>
  <c r="C1992" i="35"/>
  <c r="D1992" i="35"/>
  <c r="E1992" i="35"/>
  <c r="F1992" i="35"/>
  <c r="G1992" i="35"/>
  <c r="C1573" i="35"/>
  <c r="E1573" i="35"/>
  <c r="F1573" i="35"/>
  <c r="G1573" i="35"/>
  <c r="D1573" i="35"/>
  <c r="B1573" i="35"/>
  <c r="C2631" i="35"/>
  <c r="B2631" i="35"/>
  <c r="D2631" i="35"/>
  <c r="E2631" i="35"/>
  <c r="F2631" i="35"/>
  <c r="G2631" i="35"/>
  <c r="C2231" i="35"/>
  <c r="B2231" i="35"/>
  <c r="D2231" i="35"/>
  <c r="E2231" i="35"/>
  <c r="F2231" i="35"/>
  <c r="G2231" i="35"/>
  <c r="C1831" i="35"/>
  <c r="E1831" i="35"/>
  <c r="D1831" i="35"/>
  <c r="F1831" i="35"/>
  <c r="G1831" i="35"/>
  <c r="B1831" i="35"/>
  <c r="B3110" i="35"/>
  <c r="C2710" i="35"/>
  <c r="G2710" i="35"/>
  <c r="D2710" i="35"/>
  <c r="E2710" i="35"/>
  <c r="F2710" i="35"/>
  <c r="B2710" i="35"/>
  <c r="B2310" i="35"/>
  <c r="D2310" i="35"/>
  <c r="E2310" i="35"/>
  <c r="F2310" i="35"/>
  <c r="G2310" i="35"/>
  <c r="C2310" i="35"/>
  <c r="C1910" i="35"/>
  <c r="B1910" i="35"/>
  <c r="D1910" i="35"/>
  <c r="E1910" i="35"/>
  <c r="F1910" i="35"/>
  <c r="G1910" i="35"/>
  <c r="B1332" i="35"/>
  <c r="C1332" i="35"/>
  <c r="E1332" i="35"/>
  <c r="F1332" i="35"/>
  <c r="G1332" i="35"/>
  <c r="D1332" i="35"/>
  <c r="C1109" i="35"/>
  <c r="E1109" i="35"/>
  <c r="G1109" i="35"/>
  <c r="D1109" i="35"/>
  <c r="F1109" i="35"/>
  <c r="B1109" i="35"/>
  <c r="C709" i="35"/>
  <c r="B709" i="35"/>
  <c r="E709" i="35"/>
  <c r="D709" i="35"/>
  <c r="F709" i="35"/>
  <c r="G709" i="35"/>
  <c r="C309" i="35"/>
  <c r="B309" i="35"/>
  <c r="G309" i="35"/>
  <c r="D309" i="35"/>
  <c r="E309" i="35"/>
  <c r="F309" i="35"/>
  <c r="C1528" i="35"/>
  <c r="B1528" i="35"/>
  <c r="D1528" i="35"/>
  <c r="E1528" i="35"/>
  <c r="F1528" i="35"/>
  <c r="G1528" i="35"/>
  <c r="C1128" i="35"/>
  <c r="F1128" i="35"/>
  <c r="E1128" i="35"/>
  <c r="G1128" i="35"/>
  <c r="D1128" i="35"/>
  <c r="B1128" i="35"/>
  <c r="C728" i="35"/>
  <c r="F728" i="35"/>
  <c r="G728" i="35"/>
  <c r="D728" i="35"/>
  <c r="E728" i="35"/>
  <c r="B728" i="35"/>
  <c r="C328" i="35"/>
  <c r="B328" i="35"/>
  <c r="D328" i="35"/>
  <c r="E328" i="35"/>
  <c r="F328" i="35"/>
  <c r="G328" i="35"/>
  <c r="C1387" i="35"/>
  <c r="B1387" i="35"/>
  <c r="D1387" i="35"/>
  <c r="E1387" i="35"/>
  <c r="F1387" i="35"/>
  <c r="G1387" i="35"/>
  <c r="C987" i="35"/>
  <c r="B987" i="35"/>
  <c r="F987" i="35"/>
  <c r="G987" i="35"/>
  <c r="D987" i="35"/>
  <c r="E987" i="35"/>
  <c r="C587" i="35"/>
  <c r="E587" i="35"/>
  <c r="D587" i="35"/>
  <c r="F587" i="35"/>
  <c r="G587" i="35"/>
  <c r="B587" i="35"/>
  <c r="C187" i="35"/>
  <c r="D187" i="35"/>
  <c r="E187" i="35"/>
  <c r="F187" i="35"/>
  <c r="G187" i="35"/>
  <c r="B187" i="35"/>
  <c r="B1386" i="35"/>
  <c r="C1386" i="35"/>
  <c r="F1386" i="35"/>
  <c r="G1386" i="35"/>
  <c r="D1386" i="35"/>
  <c r="E1386" i="35"/>
  <c r="C986" i="35"/>
  <c r="D986" i="35"/>
  <c r="E986" i="35"/>
  <c r="G986" i="35"/>
  <c r="F986" i="35"/>
  <c r="B986" i="35"/>
  <c r="B586" i="35"/>
  <c r="C586" i="35"/>
  <c r="D586" i="35"/>
  <c r="F586" i="35"/>
  <c r="G586" i="35"/>
  <c r="E586" i="35"/>
  <c r="C186" i="35"/>
  <c r="F186" i="35"/>
  <c r="D186" i="35"/>
  <c r="E186" i="35"/>
  <c r="G186" i="35"/>
  <c r="B186" i="35"/>
  <c r="F1385" i="35"/>
  <c r="G1385" i="35"/>
  <c r="D1385" i="35"/>
  <c r="E1385" i="35"/>
  <c r="C1385" i="35"/>
  <c r="B1385" i="35"/>
  <c r="C985" i="35"/>
  <c r="B985" i="35"/>
  <c r="F985" i="35"/>
  <c r="G985" i="35"/>
  <c r="D985" i="35"/>
  <c r="E985" i="35"/>
  <c r="C585" i="35"/>
  <c r="B585" i="35"/>
  <c r="D585" i="35"/>
  <c r="E585" i="35"/>
  <c r="F585" i="35"/>
  <c r="G585" i="35"/>
  <c r="C185" i="35"/>
  <c r="B185" i="35"/>
  <c r="D185" i="35"/>
  <c r="E185" i="35"/>
  <c r="F185" i="35"/>
  <c r="G185" i="35"/>
  <c r="C744" i="35"/>
  <c r="B744" i="35"/>
  <c r="D744" i="35"/>
  <c r="E744" i="35"/>
  <c r="G744" i="35"/>
  <c r="F744" i="35"/>
  <c r="B344" i="35"/>
  <c r="D344" i="35"/>
  <c r="E344" i="35"/>
  <c r="F344" i="35"/>
  <c r="G344" i="35"/>
  <c r="C344" i="35"/>
  <c r="C1583" i="35"/>
  <c r="B1583" i="35"/>
  <c r="D1583" i="35"/>
  <c r="F1583" i="35"/>
  <c r="G1583" i="35"/>
  <c r="E1583" i="35"/>
  <c r="C1183" i="35"/>
  <c r="B1183" i="35"/>
  <c r="D1183" i="35"/>
  <c r="E1183" i="35"/>
  <c r="F1183" i="35"/>
  <c r="G1183" i="35"/>
  <c r="C783" i="35"/>
  <c r="B783" i="35"/>
  <c r="D783" i="35"/>
  <c r="E783" i="35"/>
  <c r="G783" i="35"/>
  <c r="F783" i="35"/>
  <c r="B383" i="35"/>
  <c r="C383" i="35"/>
  <c r="D383" i="35"/>
  <c r="E383" i="35"/>
  <c r="F383" i="35"/>
  <c r="G383" i="35"/>
  <c r="B1442" i="35"/>
  <c r="C1442" i="35"/>
  <c r="F1442" i="35"/>
  <c r="G1442" i="35"/>
  <c r="D1442" i="35"/>
  <c r="E1442" i="35"/>
  <c r="C1042" i="35"/>
  <c r="E1042" i="35"/>
  <c r="F1042" i="35"/>
  <c r="D1042" i="35"/>
  <c r="G1042" i="35"/>
  <c r="B1042" i="35"/>
  <c r="C642" i="35"/>
  <c r="B642" i="35"/>
  <c r="F642" i="35"/>
  <c r="E642" i="35"/>
  <c r="G642" i="35"/>
  <c r="D642" i="35"/>
  <c r="C242" i="35"/>
  <c r="B242" i="35"/>
  <c r="D242" i="35"/>
  <c r="E242" i="35"/>
  <c r="F242" i="35"/>
  <c r="G242" i="35"/>
  <c r="C1501" i="35"/>
  <c r="D1501" i="35"/>
  <c r="E1501" i="35"/>
  <c r="F1501" i="35"/>
  <c r="G1501" i="35"/>
  <c r="B1501" i="35"/>
  <c r="C1101" i="35"/>
  <c r="B1101" i="35"/>
  <c r="F1101" i="35"/>
  <c r="E1101" i="35"/>
  <c r="G1101" i="35"/>
  <c r="D1101" i="35"/>
  <c r="C701" i="35"/>
  <c r="F701" i="35"/>
  <c r="G701" i="35"/>
  <c r="E701" i="35"/>
  <c r="D701" i="35"/>
  <c r="B701" i="35"/>
  <c r="C301" i="35"/>
  <c r="B301" i="35"/>
  <c r="D301" i="35"/>
  <c r="E301" i="35"/>
  <c r="F301" i="35"/>
  <c r="G301" i="35"/>
  <c r="C1340" i="35"/>
  <c r="B1340" i="35"/>
  <c r="F1340" i="35"/>
  <c r="G1340" i="35"/>
  <c r="D1340" i="35"/>
  <c r="E1340" i="35"/>
  <c r="C940" i="35"/>
  <c r="B940" i="35"/>
  <c r="D940" i="35"/>
  <c r="E940" i="35"/>
  <c r="F940" i="35"/>
  <c r="G940" i="35"/>
  <c r="C540" i="35"/>
  <c r="B540" i="35"/>
  <c r="D540" i="35"/>
  <c r="E540" i="35"/>
  <c r="F540" i="35"/>
  <c r="G540" i="35"/>
  <c r="B140" i="35"/>
  <c r="C140" i="35"/>
  <c r="D140" i="35"/>
  <c r="E140" i="35"/>
  <c r="F140" i="35"/>
  <c r="G140" i="35"/>
  <c r="B1199" i="35"/>
  <c r="C1199" i="35"/>
  <c r="F1199" i="35"/>
  <c r="G1199" i="35"/>
  <c r="D1199" i="35"/>
  <c r="E1199" i="35"/>
  <c r="C799" i="35"/>
  <c r="B799" i="35"/>
  <c r="F799" i="35"/>
  <c r="G799" i="35"/>
  <c r="D799" i="35"/>
  <c r="E799" i="35"/>
  <c r="C399" i="35"/>
  <c r="B399" i="35"/>
  <c r="E399" i="35"/>
  <c r="F399" i="35"/>
  <c r="G399" i="35"/>
  <c r="D399" i="35"/>
  <c r="C1678" i="35"/>
  <c r="B1678" i="35"/>
  <c r="E1678" i="35"/>
  <c r="F1678" i="35"/>
  <c r="D1678" i="35"/>
  <c r="G1678" i="35"/>
  <c r="B1278" i="35"/>
  <c r="C1278" i="35"/>
  <c r="G1278" i="35"/>
  <c r="D1278" i="35"/>
  <c r="E1278" i="35"/>
  <c r="F1278" i="35"/>
  <c r="C878" i="35"/>
  <c r="E878" i="35"/>
  <c r="F878" i="35"/>
  <c r="G878" i="35"/>
  <c r="D878" i="35"/>
  <c r="B878" i="35"/>
  <c r="B478" i="35"/>
  <c r="C478" i="35"/>
  <c r="D478" i="35"/>
  <c r="E478" i="35"/>
  <c r="F478" i="35"/>
  <c r="G478" i="35"/>
  <c r="C78" i="35"/>
  <c r="D78" i="35"/>
  <c r="E78" i="35"/>
  <c r="G78" i="35"/>
  <c r="F78" i="35"/>
  <c r="B78" i="35"/>
  <c r="C1217" i="35"/>
  <c r="F1217" i="35"/>
  <c r="G1217" i="35"/>
  <c r="D1217" i="35"/>
  <c r="E1217" i="35"/>
  <c r="B1217" i="35"/>
  <c r="C817" i="35"/>
  <c r="B817" i="35"/>
  <c r="F817" i="35"/>
  <c r="G817" i="35"/>
  <c r="D817" i="35"/>
  <c r="E817" i="35"/>
  <c r="C417" i="35"/>
  <c r="B417" i="35"/>
  <c r="G417" i="35"/>
  <c r="D417" i="35"/>
  <c r="E417" i="35"/>
  <c r="F417" i="35"/>
  <c r="G17" i="35"/>
  <c r="C17" i="35"/>
  <c r="B17" i="35"/>
  <c r="D17" i="35"/>
  <c r="E17" i="35"/>
  <c r="F17" i="35"/>
  <c r="C1116" i="35"/>
  <c r="G1116" i="35"/>
  <c r="F1116" i="35"/>
  <c r="D1116" i="35"/>
  <c r="E1116" i="35"/>
  <c r="B1116" i="35"/>
  <c r="C716" i="35"/>
  <c r="D716" i="35"/>
  <c r="E716" i="35"/>
  <c r="F716" i="35"/>
  <c r="G716" i="35"/>
  <c r="B716" i="35"/>
  <c r="C316" i="35"/>
  <c r="B316" i="35"/>
  <c r="D316" i="35"/>
  <c r="E316" i="35"/>
  <c r="F316" i="35"/>
  <c r="G316" i="35"/>
  <c r="C1455" i="35"/>
  <c r="B1455" i="35"/>
  <c r="F1455" i="35"/>
  <c r="G1455" i="35"/>
  <c r="D1455" i="35"/>
  <c r="E1455" i="35"/>
  <c r="C1055" i="35"/>
  <c r="D1055" i="35"/>
  <c r="E1055" i="35"/>
  <c r="G1055" i="35"/>
  <c r="F1055" i="35"/>
  <c r="B1055" i="35"/>
  <c r="C655" i="35"/>
  <c r="B655" i="35"/>
  <c r="G655" i="35"/>
  <c r="E655" i="35"/>
  <c r="D655" i="35"/>
  <c r="F655" i="35"/>
  <c r="C255" i="35"/>
  <c r="D255" i="35"/>
  <c r="E255" i="35"/>
  <c r="G255" i="35"/>
  <c r="F255" i="35"/>
  <c r="B255" i="35"/>
  <c r="C1334" i="35"/>
  <c r="B1334" i="35"/>
  <c r="D1334" i="35"/>
  <c r="F1334" i="35"/>
  <c r="G1334" i="35"/>
  <c r="E1334" i="35"/>
  <c r="C934" i="35"/>
  <c r="D934" i="35"/>
  <c r="E934" i="35"/>
  <c r="F934" i="35"/>
  <c r="G934" i="35"/>
  <c r="B934" i="35"/>
  <c r="C534" i="35"/>
  <c r="B534" i="35"/>
  <c r="D534" i="35"/>
  <c r="E534" i="35"/>
  <c r="F534" i="35"/>
  <c r="G534" i="35"/>
  <c r="C134" i="35"/>
  <c r="B134" i="35"/>
  <c r="G134" i="35"/>
  <c r="E134" i="35"/>
  <c r="D134" i="35"/>
  <c r="F134" i="35"/>
  <c r="C1273" i="35"/>
  <c r="B1273" i="35"/>
  <c r="D1273" i="35"/>
  <c r="E1273" i="35"/>
  <c r="F1273" i="35"/>
  <c r="G1273" i="35"/>
  <c r="C873" i="35"/>
  <c r="B873" i="35"/>
  <c r="D873" i="35"/>
  <c r="E873" i="35"/>
  <c r="G873" i="35"/>
  <c r="F873" i="35"/>
  <c r="C473" i="35"/>
  <c r="D473" i="35"/>
  <c r="E473" i="35"/>
  <c r="F473" i="35"/>
  <c r="G473" i="35"/>
  <c r="B473" i="35"/>
  <c r="C73" i="35"/>
  <c r="B73" i="35"/>
  <c r="D73" i="35"/>
  <c r="E73" i="35"/>
  <c r="F73" i="35"/>
  <c r="G73" i="35"/>
  <c r="C412" i="35"/>
  <c r="B412" i="35"/>
  <c r="D412" i="35"/>
  <c r="E412" i="35"/>
  <c r="F412" i="35"/>
  <c r="G412" i="35"/>
  <c r="D12" i="35"/>
  <c r="C12" i="35"/>
  <c r="B12" i="35"/>
  <c r="E12" i="35"/>
  <c r="F12" i="35"/>
  <c r="G12" i="35"/>
  <c r="C1051" i="35"/>
  <c r="B1051" i="35"/>
  <c r="D1051" i="35"/>
  <c r="E1051" i="35"/>
  <c r="F1051" i="35"/>
  <c r="G1051" i="35"/>
  <c r="C651" i="35"/>
  <c r="B651" i="35"/>
  <c r="D651" i="35"/>
  <c r="E651" i="35"/>
  <c r="F651" i="35"/>
  <c r="G651" i="35"/>
  <c r="B251" i="35"/>
  <c r="D251" i="35"/>
  <c r="E251" i="35"/>
  <c r="F251" i="35"/>
  <c r="G251" i="35"/>
  <c r="C251" i="35"/>
  <c r="C1090" i="35"/>
  <c r="E1090" i="35"/>
  <c r="F1090" i="35"/>
  <c r="G1090" i="35"/>
  <c r="D1090" i="35"/>
  <c r="B1090" i="35"/>
  <c r="C690" i="35"/>
  <c r="B690" i="35"/>
  <c r="D690" i="35"/>
  <c r="E690" i="35"/>
  <c r="F690" i="35"/>
  <c r="G690" i="35"/>
  <c r="C290" i="35"/>
  <c r="G290" i="35"/>
  <c r="D290" i="35"/>
  <c r="E290" i="35"/>
  <c r="F290" i="35"/>
  <c r="B290" i="35"/>
  <c r="B9994" i="35"/>
  <c r="B9787" i="35"/>
  <c r="B9976" i="35"/>
  <c r="B9995" i="35"/>
  <c r="B9969" i="35"/>
  <c r="B9898" i="35"/>
  <c r="B9797" i="35"/>
  <c r="B9487" i="35"/>
  <c r="B9060" i="35"/>
  <c r="B9666" i="35"/>
  <c r="B9266" i="35"/>
  <c r="B9865" i="35"/>
  <c r="B9465" i="35"/>
  <c r="B9029" i="35"/>
  <c r="B9664" i="35"/>
  <c r="B9264" i="35"/>
  <c r="B9863" i="35"/>
  <c r="B9463" i="35"/>
  <c r="B9020" i="35"/>
  <c r="B9702" i="35"/>
  <c r="B9302" i="35"/>
  <c r="B9861" i="35"/>
  <c r="B9461" i="35"/>
  <c r="B9018" i="35"/>
  <c r="B9500" i="35"/>
  <c r="B9081" i="35"/>
  <c r="B9539" i="35"/>
  <c r="B9133" i="35"/>
  <c r="B9558" i="35"/>
  <c r="B9155" i="35"/>
  <c r="B9597" i="35"/>
  <c r="B9197" i="35"/>
  <c r="B9596" i="35"/>
  <c r="B9196" i="35"/>
  <c r="B9575" i="35"/>
  <c r="B9174" i="35"/>
  <c r="B9774" i="35"/>
  <c r="B9374" i="35"/>
  <c r="B8798" i="35"/>
  <c r="B9533" i="35"/>
  <c r="B9126" i="35"/>
  <c r="B9772" i="35"/>
  <c r="B9372" i="35"/>
  <c r="B8790" i="35"/>
  <c r="B9571" i="35"/>
  <c r="B9170" i="35"/>
  <c r="B9530" i="35"/>
  <c r="B9121" i="35"/>
  <c r="B9629" i="35"/>
  <c r="B9229" i="35"/>
  <c r="B9828" i="35"/>
  <c r="B9428" i="35"/>
  <c r="B8952" i="35"/>
  <c r="B8433" i="35"/>
  <c r="B8033" i="35"/>
  <c r="B7629" i="35"/>
  <c r="B8552" i="35"/>
  <c r="B8152" i="35"/>
  <c r="B7752" i="35"/>
  <c r="B8711" i="35"/>
  <c r="B8311" i="35"/>
  <c r="B7911" i="35"/>
  <c r="B7373" i="35"/>
  <c r="B8350" i="35"/>
  <c r="B7950" i="35"/>
  <c r="B7478" i="35"/>
  <c r="B8589" i="35"/>
  <c r="B8189" i="35"/>
  <c r="B7789" i="35"/>
  <c r="B9108" i="35"/>
  <c r="B8708" i="35"/>
  <c r="B8308" i="35"/>
  <c r="B7908" i="35"/>
  <c r="B7359" i="35"/>
  <c r="B8707" i="35"/>
  <c r="B8307" i="35"/>
  <c r="B7907" i="35"/>
  <c r="B7358" i="35"/>
  <c r="B8706" i="35"/>
  <c r="B8306" i="35"/>
  <c r="B7906" i="35"/>
  <c r="B7356" i="35"/>
  <c r="B8725" i="35"/>
  <c r="B8325" i="35"/>
  <c r="B7925" i="35"/>
  <c r="B7416" i="35"/>
  <c r="B8824" i="35"/>
  <c r="B8424" i="35"/>
  <c r="B8024" i="35"/>
  <c r="B7617" i="35"/>
  <c r="B8883" i="35"/>
  <c r="B8483" i="35"/>
  <c r="B8083" i="35"/>
  <c r="B7683" i="35"/>
  <c r="B8902" i="35"/>
  <c r="B8502" i="35"/>
  <c r="B8102" i="35"/>
  <c r="B7702" i="35"/>
  <c r="B8841" i="35"/>
  <c r="B8441" i="35"/>
  <c r="B8041" i="35"/>
  <c r="B7638" i="35"/>
  <c r="B8580" i="35"/>
  <c r="B8180" i="35"/>
  <c r="B7780" i="35"/>
  <c r="B8739" i="35"/>
  <c r="B8339" i="35"/>
  <c r="B7939" i="35"/>
  <c r="B7453" i="35"/>
  <c r="B8178" i="35"/>
  <c r="B7778" i="35"/>
  <c r="B8757" i="35"/>
  <c r="B8357" i="35"/>
  <c r="B7957" i="35"/>
  <c r="B7497" i="35"/>
  <c r="B8656" i="35"/>
  <c r="B8256" i="35"/>
  <c r="B7856" i="35"/>
  <c r="B8975" i="35"/>
  <c r="B8575" i="35"/>
  <c r="B8175" i="35"/>
  <c r="B7775" i="35"/>
  <c r="B9034" i="35"/>
  <c r="B8634" i="35"/>
  <c r="B8234" i="35"/>
  <c r="B7834" i="35"/>
  <c r="B7208" i="35"/>
  <c r="B6808" i="35"/>
  <c r="B6408" i="35"/>
  <c r="B5876" i="35"/>
  <c r="B7027" i="35"/>
  <c r="B6627" i="35"/>
  <c r="B6227" i="35"/>
  <c r="B7126" i="35"/>
  <c r="B6726" i="35"/>
  <c r="B6326" i="35"/>
  <c r="B7625" i="35"/>
  <c r="B7225" i="35"/>
  <c r="B6825" i="35"/>
  <c r="B6425" i="35"/>
  <c r="B5917" i="35"/>
  <c r="B7244" i="35"/>
  <c r="B6844" i="35"/>
  <c r="B6444" i="35"/>
  <c r="B5958" i="35"/>
  <c r="B7323" i="35"/>
  <c r="B6923" i="35"/>
  <c r="B6523" i="35"/>
  <c r="B6101" i="35"/>
  <c r="B7362" i="35"/>
  <c r="B6962" i="35"/>
  <c r="B6562" i="35"/>
  <c r="B6157" i="35"/>
  <c r="B7421" i="35"/>
  <c r="B7021" i="35"/>
  <c r="B6621" i="35"/>
  <c r="B6221" i="35"/>
  <c r="B7440" i="35"/>
  <c r="B7040" i="35"/>
  <c r="B6640" i="35"/>
  <c r="B6240" i="35"/>
  <c r="B7099" i="35"/>
  <c r="B6699" i="35"/>
  <c r="B6299" i="35"/>
  <c r="B7258" i="35"/>
  <c r="B6858" i="35"/>
  <c r="B6458" i="35"/>
  <c r="B5991" i="35"/>
  <c r="B7117" i="35"/>
  <c r="B6717" i="35"/>
  <c r="B6317" i="35"/>
  <c r="B7196" i="35"/>
  <c r="B6796" i="35"/>
  <c r="B6396" i="35"/>
  <c r="B5837" i="35"/>
  <c r="B7135" i="35"/>
  <c r="B6735" i="35"/>
  <c r="B6335" i="35"/>
  <c r="B7594" i="35"/>
  <c r="B7194" i="35"/>
  <c r="B6794" i="35"/>
  <c r="B6394" i="35"/>
  <c r="B5835" i="35"/>
  <c r="B6893" i="35"/>
  <c r="B6493" i="35"/>
  <c r="B6056" i="35"/>
  <c r="B7312" i="35"/>
  <c r="B6912" i="35"/>
  <c r="B6512" i="35"/>
  <c r="B6084" i="35"/>
  <c r="B7231" i="35"/>
  <c r="B6831" i="35"/>
  <c r="B6431" i="35"/>
  <c r="B5931" i="35"/>
  <c r="B7190" i="35"/>
  <c r="B6790" i="35"/>
  <c r="B6390" i="35"/>
  <c r="B5817" i="35"/>
  <c r="B7229" i="35"/>
  <c r="B6829" i="35"/>
  <c r="B6429" i="35"/>
  <c r="B5923" i="35"/>
  <c r="B5417" i="35"/>
  <c r="B5017" i="35"/>
  <c r="B4602" i="35"/>
  <c r="B5536" i="35"/>
  <c r="B5136" i="35"/>
  <c r="B4736" i="35"/>
  <c r="B5575" i="35"/>
  <c r="B5175" i="35"/>
  <c r="B4775" i="35"/>
  <c r="B5894" i="35"/>
  <c r="B5494" i="35"/>
  <c r="B5094" i="35"/>
  <c r="B4694" i="35"/>
  <c r="B5933" i="35"/>
  <c r="B5533" i="35"/>
  <c r="B5133" i="35"/>
  <c r="B4733" i="35"/>
  <c r="B6052" i="35"/>
  <c r="B5652" i="35"/>
  <c r="B5252" i="35"/>
  <c r="B4852" i="35"/>
  <c r="B5871" i="35"/>
  <c r="B5471" i="35"/>
  <c r="B5071" i="35"/>
  <c r="B4669" i="35"/>
  <c r="B5850" i="35"/>
  <c r="B5450" i="35"/>
  <c r="B5050" i="35"/>
  <c r="B4643" i="35"/>
  <c r="B5949" i="35"/>
  <c r="B5549" i="35"/>
  <c r="B5149" i="35"/>
  <c r="B4749" i="35"/>
  <c r="B6028" i="35"/>
  <c r="B5628" i="35"/>
  <c r="B5228" i="35"/>
  <c r="B4828" i="35"/>
  <c r="B6087" i="35"/>
  <c r="B5687" i="35"/>
  <c r="B5287" i="35"/>
  <c r="B4887" i="35"/>
  <c r="B4262" i="35"/>
  <c r="B5686" i="35"/>
  <c r="B5286" i="35"/>
  <c r="B4886" i="35"/>
  <c r="B4255" i="35"/>
  <c r="B5745" i="35"/>
  <c r="B5345" i="35"/>
  <c r="B4945" i="35"/>
  <c r="B4494" i="35"/>
  <c r="B5364" i="35"/>
  <c r="B4964" i="35"/>
  <c r="B4525" i="35"/>
  <c r="B5523" i="35"/>
  <c r="B5123" i="35"/>
  <c r="B4723" i="35"/>
  <c r="B6022" i="35"/>
  <c r="B5622" i="35"/>
  <c r="B5222" i="35"/>
  <c r="B4822" i="35"/>
  <c r="B5821" i="35"/>
  <c r="B5421" i="35"/>
  <c r="B5021" i="35"/>
  <c r="B4608" i="35"/>
  <c r="B5540" i="35"/>
  <c r="B5140" i="35"/>
  <c r="B4740" i="35"/>
  <c r="B5839" i="35"/>
  <c r="B5439" i="35"/>
  <c r="B5039" i="35"/>
  <c r="B4630" i="35"/>
  <c r="B5558" i="35"/>
  <c r="B5158" i="35"/>
  <c r="B4758" i="35"/>
  <c r="B4278" i="35"/>
  <c r="B3878" i="35"/>
  <c r="B3478" i="35"/>
  <c r="B3037" i="35"/>
  <c r="B4117" i="35"/>
  <c r="B3717" i="35"/>
  <c r="B3317" i="35"/>
  <c r="B4376" i="35"/>
  <c r="B3976" i="35"/>
  <c r="B3576" i="35"/>
  <c r="B3176" i="35"/>
  <c r="B4015" i="35"/>
  <c r="B3615" i="35"/>
  <c r="B3215" i="35"/>
  <c r="B4214" i="35"/>
  <c r="B3814" i="35"/>
  <c r="B3414" i="35"/>
  <c r="C2876" i="35"/>
  <c r="B2876" i="35"/>
  <c r="D2876" i="35"/>
  <c r="E2876" i="35"/>
  <c r="F2876" i="35"/>
  <c r="G2876" i="35"/>
  <c r="B4173" i="35"/>
  <c r="B3773" i="35"/>
  <c r="B3373" i="35"/>
  <c r="B4572" i="35"/>
  <c r="B4172" i="35"/>
  <c r="B3772" i="35"/>
  <c r="B3372" i="35"/>
  <c r="B4651" i="35"/>
  <c r="B4251" i="35"/>
  <c r="B3851" i="35"/>
  <c r="B3451" i="35"/>
  <c r="B2987" i="35"/>
  <c r="B4230" i="35"/>
  <c r="B3830" i="35"/>
  <c r="B3430" i="35"/>
  <c r="C2935" i="35"/>
  <c r="G2935" i="35"/>
  <c r="D2935" i="35"/>
  <c r="B2935" i="35"/>
  <c r="E2935" i="35"/>
  <c r="F2935" i="35"/>
  <c r="B4069" i="35"/>
  <c r="B3669" i="35"/>
  <c r="B3269" i="35"/>
  <c r="B4348" i="35"/>
  <c r="B3948" i="35"/>
  <c r="B3548" i="35"/>
  <c r="B3148" i="35"/>
  <c r="B4467" i="35"/>
  <c r="B4067" i="35"/>
  <c r="B3667" i="35"/>
  <c r="B3267" i="35"/>
  <c r="B4286" i="35"/>
  <c r="B3886" i="35"/>
  <c r="B3486" i="35"/>
  <c r="B3055" i="35"/>
  <c r="B4225" i="35"/>
  <c r="B3825" i="35"/>
  <c r="B3425" i="35"/>
  <c r="C2916" i="35"/>
  <c r="B2916" i="35"/>
  <c r="G2916" i="35"/>
  <c r="E2916" i="35"/>
  <c r="D2916" i="35"/>
  <c r="F2916" i="35"/>
  <c r="B4284" i="35"/>
  <c r="B3884" i="35"/>
  <c r="B3484" i="35"/>
  <c r="B3052" i="35"/>
  <c r="B4163" i="35"/>
  <c r="B3763" i="35"/>
  <c r="B3363" i="35"/>
  <c r="B4222" i="35"/>
  <c r="B3822" i="35"/>
  <c r="B3422" i="35"/>
  <c r="C2912" i="35"/>
  <c r="B2912" i="35"/>
  <c r="G2912" i="35"/>
  <c r="D2912" i="35"/>
  <c r="E2912" i="35"/>
  <c r="F2912" i="35"/>
  <c r="B4321" i="35"/>
  <c r="B3921" i="35"/>
  <c r="B3521" i="35"/>
  <c r="B3112" i="35"/>
  <c r="B4040" i="35"/>
  <c r="B3640" i="35"/>
  <c r="B3240" i="35"/>
  <c r="B4439" i="35"/>
  <c r="B4039" i="35"/>
  <c r="B3639" i="35"/>
  <c r="B3239" i="35"/>
  <c r="B2929" i="35"/>
  <c r="D2929" i="35"/>
  <c r="E2929" i="35"/>
  <c r="F2929" i="35"/>
  <c r="G2929" i="35"/>
  <c r="C2929" i="35"/>
  <c r="C2529" i="35"/>
  <c r="B2529" i="35"/>
  <c r="D2529" i="35"/>
  <c r="E2529" i="35"/>
  <c r="F2529" i="35"/>
  <c r="G2529" i="35"/>
  <c r="C2129" i="35"/>
  <c r="B2129" i="35"/>
  <c r="F2129" i="35"/>
  <c r="G2129" i="35"/>
  <c r="D2129" i="35"/>
  <c r="E2129" i="35"/>
  <c r="C1729" i="35"/>
  <c r="F1729" i="35"/>
  <c r="D1729" i="35"/>
  <c r="G1729" i="35"/>
  <c r="E1729" i="35"/>
  <c r="B1729" i="35"/>
  <c r="C2808" i="35"/>
  <c r="B2808" i="35"/>
  <c r="D2808" i="35"/>
  <c r="E2808" i="35"/>
  <c r="F2808" i="35"/>
  <c r="G2808" i="35"/>
  <c r="C2408" i="35"/>
  <c r="F2408" i="35"/>
  <c r="G2408" i="35"/>
  <c r="D2408" i="35"/>
  <c r="E2408" i="35"/>
  <c r="B2408" i="35"/>
  <c r="C2008" i="35"/>
  <c r="B2008" i="35"/>
  <c r="D2008" i="35"/>
  <c r="F2008" i="35"/>
  <c r="E2008" i="35"/>
  <c r="G2008" i="35"/>
  <c r="C1595" i="35"/>
  <c r="B1595" i="35"/>
  <c r="D1595" i="35"/>
  <c r="F1595" i="35"/>
  <c r="G1595" i="35"/>
  <c r="E1595" i="35"/>
  <c r="B2687" i="35"/>
  <c r="C2687" i="35"/>
  <c r="D2687" i="35"/>
  <c r="E2687" i="35"/>
  <c r="F2687" i="35"/>
  <c r="G2687" i="35"/>
  <c r="C2287" i="35"/>
  <c r="G2287" i="35"/>
  <c r="D2287" i="35"/>
  <c r="E2287" i="35"/>
  <c r="F2287" i="35"/>
  <c r="B2287" i="35"/>
  <c r="C1887" i="35"/>
  <c r="B1887" i="35"/>
  <c r="G1887" i="35"/>
  <c r="E1887" i="35"/>
  <c r="D1887" i="35"/>
  <c r="F1887" i="35"/>
  <c r="C1152" i="35"/>
  <c r="F1152" i="35"/>
  <c r="D1152" i="35"/>
  <c r="E1152" i="35"/>
  <c r="G1152" i="35"/>
  <c r="B1152" i="35"/>
  <c r="C2786" i="35"/>
  <c r="D2786" i="35"/>
  <c r="E2786" i="35"/>
  <c r="F2786" i="35"/>
  <c r="G2786" i="35"/>
  <c r="B2786" i="35"/>
  <c r="C2386" i="35"/>
  <c r="G2386" i="35"/>
  <c r="D2386" i="35"/>
  <c r="E2386" i="35"/>
  <c r="F2386" i="35"/>
  <c r="B2386" i="35"/>
  <c r="B1986" i="35"/>
  <c r="C1986" i="35"/>
  <c r="D1986" i="35"/>
  <c r="E1986" i="35"/>
  <c r="F1986" i="35"/>
  <c r="G1986" i="35"/>
  <c r="C1564" i="35"/>
  <c r="B1564" i="35"/>
  <c r="G1564" i="35"/>
  <c r="D1564" i="35"/>
  <c r="E1564" i="35"/>
  <c r="F1564" i="35"/>
  <c r="B2845" i="35"/>
  <c r="E2845" i="35"/>
  <c r="F2845" i="35"/>
  <c r="G2845" i="35"/>
  <c r="D2845" i="35"/>
  <c r="C2845" i="35"/>
  <c r="C2445" i="35"/>
  <c r="B2445" i="35"/>
  <c r="D2445" i="35"/>
  <c r="E2445" i="35"/>
  <c r="F2445" i="35"/>
  <c r="G2445" i="35"/>
  <c r="C2045" i="35"/>
  <c r="E2045" i="35"/>
  <c r="F2045" i="35"/>
  <c r="G2045" i="35"/>
  <c r="D2045" i="35"/>
  <c r="B2045" i="35"/>
  <c r="C1640" i="35"/>
  <c r="B1640" i="35"/>
  <c r="F1640" i="35"/>
  <c r="E1640" i="35"/>
  <c r="G1640" i="35"/>
  <c r="D1640" i="35"/>
  <c r="B2944" i="35"/>
  <c r="C2544" i="35"/>
  <c r="B2544" i="35"/>
  <c r="D2544" i="35"/>
  <c r="E2544" i="35"/>
  <c r="F2544" i="35"/>
  <c r="G2544" i="35"/>
  <c r="C2144" i="35"/>
  <c r="B2144" i="35"/>
  <c r="E2144" i="35"/>
  <c r="F2144" i="35"/>
  <c r="G2144" i="35"/>
  <c r="D2144" i="35"/>
  <c r="C1744" i="35"/>
  <c r="B1744" i="35"/>
  <c r="D1744" i="35"/>
  <c r="G1744" i="35"/>
  <c r="E1744" i="35"/>
  <c r="F1744" i="35"/>
  <c r="B2963" i="35"/>
  <c r="C2563" i="35"/>
  <c r="G2563" i="35"/>
  <c r="D2563" i="35"/>
  <c r="E2563" i="35"/>
  <c r="F2563" i="35"/>
  <c r="B2563" i="35"/>
  <c r="C2163" i="35"/>
  <c r="B2163" i="35"/>
  <c r="D2163" i="35"/>
  <c r="E2163" i="35"/>
  <c r="F2163" i="35"/>
  <c r="G2163" i="35"/>
  <c r="B1763" i="35"/>
  <c r="C1763" i="35"/>
  <c r="F1763" i="35"/>
  <c r="E1763" i="35"/>
  <c r="D1763" i="35"/>
  <c r="G1763" i="35"/>
  <c r="B2962" i="35"/>
  <c r="C2562" i="35"/>
  <c r="D2562" i="35"/>
  <c r="E2562" i="35"/>
  <c r="F2562" i="35"/>
  <c r="G2562" i="35"/>
  <c r="B2562" i="35"/>
  <c r="C2162" i="35"/>
  <c r="E2162" i="35"/>
  <c r="F2162" i="35"/>
  <c r="G2162" i="35"/>
  <c r="D2162" i="35"/>
  <c r="B2162" i="35"/>
  <c r="C1762" i="35"/>
  <c r="B1762" i="35"/>
  <c r="E1762" i="35"/>
  <c r="F1762" i="35"/>
  <c r="D1762" i="35"/>
  <c r="G1762" i="35"/>
  <c r="B3061" i="35"/>
  <c r="C2661" i="35"/>
  <c r="B2661" i="35"/>
  <c r="E2661" i="35"/>
  <c r="D2661" i="35"/>
  <c r="F2661" i="35"/>
  <c r="G2661" i="35"/>
  <c r="B2261" i="35"/>
  <c r="D2261" i="35"/>
  <c r="E2261" i="35"/>
  <c r="F2261" i="35"/>
  <c r="G2261" i="35"/>
  <c r="C2261" i="35"/>
  <c r="C1861" i="35"/>
  <c r="E1861" i="35"/>
  <c r="F1861" i="35"/>
  <c r="D1861" i="35"/>
  <c r="G1861" i="35"/>
  <c r="B1861" i="35"/>
  <c r="C832" i="35"/>
  <c r="B832" i="35"/>
  <c r="F832" i="35"/>
  <c r="G832" i="35"/>
  <c r="D832" i="35"/>
  <c r="E832" i="35"/>
  <c r="C2720" i="35"/>
  <c r="B2720" i="35"/>
  <c r="F2720" i="35"/>
  <c r="G2720" i="35"/>
  <c r="D2720" i="35"/>
  <c r="E2720" i="35"/>
  <c r="C2320" i="35"/>
  <c r="B2320" i="35"/>
  <c r="G2320" i="35"/>
  <c r="D2320" i="35"/>
  <c r="E2320" i="35"/>
  <c r="F2320" i="35"/>
  <c r="B1920" i="35"/>
  <c r="C1920" i="35"/>
  <c r="G1920" i="35"/>
  <c r="D1920" i="35"/>
  <c r="E1920" i="35"/>
  <c r="F1920" i="35"/>
  <c r="B1404" i="35"/>
  <c r="C1404" i="35"/>
  <c r="F1404" i="35"/>
  <c r="G1404" i="35"/>
  <c r="D1404" i="35"/>
  <c r="E1404" i="35"/>
  <c r="B2639" i="35"/>
  <c r="C2639" i="35"/>
  <c r="G2639" i="35"/>
  <c r="D2639" i="35"/>
  <c r="E2639" i="35"/>
  <c r="F2639" i="35"/>
  <c r="C2239" i="35"/>
  <c r="G2239" i="35"/>
  <c r="D2239" i="35"/>
  <c r="E2239" i="35"/>
  <c r="F2239" i="35"/>
  <c r="B2239" i="35"/>
  <c r="C1839" i="35"/>
  <c r="B1839" i="35"/>
  <c r="E1839" i="35"/>
  <c r="F1839" i="35"/>
  <c r="G1839" i="35"/>
  <c r="D1839" i="35"/>
  <c r="B2958" i="35"/>
  <c r="C2558" i="35"/>
  <c r="D2558" i="35"/>
  <c r="E2558" i="35"/>
  <c r="F2558" i="35"/>
  <c r="G2558" i="35"/>
  <c r="B2558" i="35"/>
  <c r="C2158" i="35"/>
  <c r="B2158" i="35"/>
  <c r="D2158" i="35"/>
  <c r="F2158" i="35"/>
  <c r="E2158" i="35"/>
  <c r="G2158" i="35"/>
  <c r="B1758" i="35"/>
  <c r="C1758" i="35"/>
  <c r="E1758" i="35"/>
  <c r="F1758" i="35"/>
  <c r="G1758" i="35"/>
  <c r="D1758" i="35"/>
  <c r="C2517" i="35"/>
  <c r="B2517" i="35"/>
  <c r="D2517" i="35"/>
  <c r="F2517" i="35"/>
  <c r="G2517" i="35"/>
  <c r="E2517" i="35"/>
  <c r="C2117" i="35"/>
  <c r="B2117" i="35"/>
  <c r="E2117" i="35"/>
  <c r="F2117" i="35"/>
  <c r="G2117" i="35"/>
  <c r="D2117" i="35"/>
  <c r="C1717" i="35"/>
  <c r="E1717" i="35"/>
  <c r="F1717" i="35"/>
  <c r="G1717" i="35"/>
  <c r="D1717" i="35"/>
  <c r="B1717" i="35"/>
  <c r="C2596" i="35"/>
  <c r="B2596" i="35"/>
  <c r="G2596" i="35"/>
  <c r="D2596" i="35"/>
  <c r="F2596" i="35"/>
  <c r="E2596" i="35"/>
  <c r="B2196" i="35"/>
  <c r="C2196" i="35"/>
  <c r="G2196" i="35"/>
  <c r="F2196" i="35"/>
  <c r="D2196" i="35"/>
  <c r="E2196" i="35"/>
  <c r="C1796" i="35"/>
  <c r="B1796" i="35"/>
  <c r="F1796" i="35"/>
  <c r="D1796" i="35"/>
  <c r="E1796" i="35"/>
  <c r="G1796" i="35"/>
  <c r="C2775" i="35"/>
  <c r="B2775" i="35"/>
  <c r="D2775" i="35"/>
  <c r="E2775" i="35"/>
  <c r="G2775" i="35"/>
  <c r="F2775" i="35"/>
  <c r="C2375" i="35"/>
  <c r="G2375" i="35"/>
  <c r="D2375" i="35"/>
  <c r="E2375" i="35"/>
  <c r="F2375" i="35"/>
  <c r="B2375" i="35"/>
  <c r="C1975" i="35"/>
  <c r="G1975" i="35"/>
  <c r="B1975" i="35"/>
  <c r="D1975" i="35"/>
  <c r="F1975" i="35"/>
  <c r="E1975" i="35"/>
  <c r="B1550" i="35"/>
  <c r="C1550" i="35"/>
  <c r="D1550" i="35"/>
  <c r="F1550" i="35"/>
  <c r="G1550" i="35"/>
  <c r="E1550" i="35"/>
  <c r="C2854" i="35"/>
  <c r="D2854" i="35"/>
  <c r="E2854" i="35"/>
  <c r="F2854" i="35"/>
  <c r="G2854" i="35"/>
  <c r="B2854" i="35"/>
  <c r="C2454" i="35"/>
  <c r="D2454" i="35"/>
  <c r="E2454" i="35"/>
  <c r="F2454" i="35"/>
  <c r="G2454" i="35"/>
  <c r="B2454" i="35"/>
  <c r="C2054" i="35"/>
  <c r="B2054" i="35"/>
  <c r="D2054" i="35"/>
  <c r="E2054" i="35"/>
  <c r="F2054" i="35"/>
  <c r="G2054" i="35"/>
  <c r="C1651" i="35"/>
  <c r="E1651" i="35"/>
  <c r="G1651" i="35"/>
  <c r="F1651" i="35"/>
  <c r="D1651" i="35"/>
  <c r="B1651" i="35"/>
  <c r="B2573" i="35"/>
  <c r="C2573" i="35"/>
  <c r="F2573" i="35"/>
  <c r="G2573" i="35"/>
  <c r="D2573" i="35"/>
  <c r="E2573" i="35"/>
  <c r="C2173" i="35"/>
  <c r="D2173" i="35"/>
  <c r="F2173" i="35"/>
  <c r="G2173" i="35"/>
  <c r="E2173" i="35"/>
  <c r="B2173" i="35"/>
  <c r="C1773" i="35"/>
  <c r="B1773" i="35"/>
  <c r="G1773" i="35"/>
  <c r="D1773" i="35"/>
  <c r="E1773" i="35"/>
  <c r="F1773" i="35"/>
  <c r="C2772" i="35"/>
  <c r="B2772" i="35"/>
  <c r="D2772" i="35"/>
  <c r="E2772" i="35"/>
  <c r="F2772" i="35"/>
  <c r="G2772" i="35"/>
  <c r="C2372" i="35"/>
  <c r="D2372" i="35"/>
  <c r="E2372" i="35"/>
  <c r="F2372" i="35"/>
  <c r="G2372" i="35"/>
  <c r="B2372" i="35"/>
  <c r="C1972" i="35"/>
  <c r="B1972" i="35"/>
  <c r="D1972" i="35"/>
  <c r="F1972" i="35"/>
  <c r="E1972" i="35"/>
  <c r="G1972" i="35"/>
  <c r="C1544" i="35"/>
  <c r="B1544" i="35"/>
  <c r="F1544" i="35"/>
  <c r="G1544" i="35"/>
  <c r="D1544" i="35"/>
  <c r="E1544" i="35"/>
  <c r="C2611" i="35"/>
  <c r="G2611" i="35"/>
  <c r="E2611" i="35"/>
  <c r="B2611" i="35"/>
  <c r="D2611" i="35"/>
  <c r="F2611" i="35"/>
  <c r="C2211" i="35"/>
  <c r="B2211" i="35"/>
  <c r="D2211" i="35"/>
  <c r="E2211" i="35"/>
  <c r="G2211" i="35"/>
  <c r="F2211" i="35"/>
  <c r="C1811" i="35"/>
  <c r="B1811" i="35"/>
  <c r="E1811" i="35"/>
  <c r="D1811" i="35"/>
  <c r="F1811" i="35"/>
  <c r="G1811" i="35"/>
  <c r="B3090" i="35"/>
  <c r="C2690" i="35"/>
  <c r="D2690" i="35"/>
  <c r="E2690" i="35"/>
  <c r="F2690" i="35"/>
  <c r="G2690" i="35"/>
  <c r="B2690" i="35"/>
  <c r="C2290" i="35"/>
  <c r="G2290" i="35"/>
  <c r="D2290" i="35"/>
  <c r="E2290" i="35"/>
  <c r="F2290" i="35"/>
  <c r="B2290" i="35"/>
  <c r="B1890" i="35"/>
  <c r="C1890" i="35"/>
  <c r="G1890" i="35"/>
  <c r="E1890" i="35"/>
  <c r="D1890" i="35"/>
  <c r="F1890" i="35"/>
  <c r="C1184" i="35"/>
  <c r="B1184" i="35"/>
  <c r="F1184" i="35"/>
  <c r="G1184" i="35"/>
  <c r="D1184" i="35"/>
  <c r="E1184" i="35"/>
  <c r="C1089" i="35"/>
  <c r="B1089" i="35"/>
  <c r="F1089" i="35"/>
  <c r="E1089" i="35"/>
  <c r="G1089" i="35"/>
  <c r="D1089" i="35"/>
  <c r="C689" i="35"/>
  <c r="E689" i="35"/>
  <c r="D689" i="35"/>
  <c r="F689" i="35"/>
  <c r="G689" i="35"/>
  <c r="B689" i="35"/>
  <c r="C289" i="35"/>
  <c r="B289" i="35"/>
  <c r="F289" i="35"/>
  <c r="D289" i="35"/>
  <c r="E289" i="35"/>
  <c r="G289" i="35"/>
  <c r="C1508" i="35"/>
  <c r="B1508" i="35"/>
  <c r="D1508" i="35"/>
  <c r="E1508" i="35"/>
  <c r="F1508" i="35"/>
  <c r="G1508" i="35"/>
  <c r="C1108" i="35"/>
  <c r="B1108" i="35"/>
  <c r="E1108" i="35"/>
  <c r="F1108" i="35"/>
  <c r="D1108" i="35"/>
  <c r="G1108" i="35"/>
  <c r="C708" i="35"/>
  <c r="B708" i="35"/>
  <c r="D708" i="35"/>
  <c r="E708" i="35"/>
  <c r="F708" i="35"/>
  <c r="G708" i="35"/>
  <c r="C308" i="35"/>
  <c r="F308" i="35"/>
  <c r="G308" i="35"/>
  <c r="D308" i="35"/>
  <c r="B308" i="35"/>
  <c r="E308" i="35"/>
  <c r="C1367" i="35"/>
  <c r="B1367" i="35"/>
  <c r="F1367" i="35"/>
  <c r="G1367" i="35"/>
  <c r="D1367" i="35"/>
  <c r="E1367" i="35"/>
  <c r="C967" i="35"/>
  <c r="B967" i="35"/>
  <c r="E967" i="35"/>
  <c r="F967" i="35"/>
  <c r="G967" i="35"/>
  <c r="D967" i="35"/>
  <c r="C567" i="35"/>
  <c r="B567" i="35"/>
  <c r="D567" i="35"/>
  <c r="E567" i="35"/>
  <c r="F567" i="35"/>
  <c r="G567" i="35"/>
  <c r="B167" i="35"/>
  <c r="D167" i="35"/>
  <c r="E167" i="35"/>
  <c r="F167" i="35"/>
  <c r="G167" i="35"/>
  <c r="C167" i="35"/>
  <c r="C1366" i="35"/>
  <c r="B1366" i="35"/>
  <c r="D1366" i="35"/>
  <c r="E1366" i="35"/>
  <c r="F1366" i="35"/>
  <c r="G1366" i="35"/>
  <c r="C966" i="35"/>
  <c r="B966" i="35"/>
  <c r="F966" i="35"/>
  <c r="G966" i="35"/>
  <c r="D966" i="35"/>
  <c r="E966" i="35"/>
  <c r="C566" i="35"/>
  <c r="E566" i="35"/>
  <c r="D566" i="35"/>
  <c r="F566" i="35"/>
  <c r="G566" i="35"/>
  <c r="B566" i="35"/>
  <c r="C166" i="35"/>
  <c r="B166" i="35"/>
  <c r="D166" i="35"/>
  <c r="E166" i="35"/>
  <c r="F166" i="35"/>
  <c r="G166" i="35"/>
  <c r="C1365" i="35"/>
  <c r="B1365" i="35"/>
  <c r="E1365" i="35"/>
  <c r="F1365" i="35"/>
  <c r="G1365" i="35"/>
  <c r="D1365" i="35"/>
  <c r="C965" i="35"/>
  <c r="D965" i="35"/>
  <c r="E965" i="35"/>
  <c r="G965" i="35"/>
  <c r="F965" i="35"/>
  <c r="B965" i="35"/>
  <c r="C565" i="35"/>
  <c r="B565" i="35"/>
  <c r="F565" i="35"/>
  <c r="G565" i="35"/>
  <c r="E565" i="35"/>
  <c r="D565" i="35"/>
  <c r="B165" i="35"/>
  <c r="C165" i="35"/>
  <c r="D165" i="35"/>
  <c r="E165" i="35"/>
  <c r="G165" i="35"/>
  <c r="F165" i="35"/>
  <c r="C724" i="35"/>
  <c r="B724" i="35"/>
  <c r="G724" i="35"/>
  <c r="E724" i="35"/>
  <c r="D724" i="35"/>
  <c r="F724" i="35"/>
  <c r="C324" i="35"/>
  <c r="B324" i="35"/>
  <c r="G324" i="35"/>
  <c r="D324" i="35"/>
  <c r="E324" i="35"/>
  <c r="F324" i="35"/>
  <c r="C1563" i="35"/>
  <c r="B1563" i="35"/>
  <c r="G1563" i="35"/>
  <c r="D1563" i="35"/>
  <c r="E1563" i="35"/>
  <c r="F1563" i="35"/>
  <c r="C1163" i="35"/>
  <c r="F1163" i="35"/>
  <c r="G1163" i="35"/>
  <c r="D1163" i="35"/>
  <c r="E1163" i="35"/>
  <c r="B1163" i="35"/>
  <c r="C763" i="35"/>
  <c r="B763" i="35"/>
  <c r="F763" i="35"/>
  <c r="G763" i="35"/>
  <c r="D763" i="35"/>
  <c r="E763" i="35"/>
  <c r="C363" i="35"/>
  <c r="B363" i="35"/>
  <c r="G363" i="35"/>
  <c r="D363" i="35"/>
  <c r="E363" i="35"/>
  <c r="F363" i="35"/>
  <c r="B1422" i="35"/>
  <c r="C1422" i="35"/>
  <c r="D1422" i="35"/>
  <c r="E1422" i="35"/>
  <c r="F1422" i="35"/>
  <c r="G1422" i="35"/>
  <c r="C1022" i="35"/>
  <c r="D1022" i="35"/>
  <c r="E1022" i="35"/>
  <c r="G1022" i="35"/>
  <c r="F1022" i="35"/>
  <c r="B1022" i="35"/>
  <c r="B622" i="35"/>
  <c r="C622" i="35"/>
  <c r="D622" i="35"/>
  <c r="F622" i="35"/>
  <c r="G622" i="35"/>
  <c r="E622" i="35"/>
  <c r="C222" i="35"/>
  <c r="D222" i="35"/>
  <c r="E222" i="35"/>
  <c r="G222" i="35"/>
  <c r="F222" i="35"/>
  <c r="B222" i="35"/>
  <c r="C1481" i="35"/>
  <c r="D1481" i="35"/>
  <c r="E1481" i="35"/>
  <c r="F1481" i="35"/>
  <c r="G1481" i="35"/>
  <c r="B1481" i="35"/>
  <c r="C1081" i="35"/>
  <c r="B1081" i="35"/>
  <c r="G1081" i="35"/>
  <c r="E1081" i="35"/>
  <c r="F1081" i="35"/>
  <c r="D1081" i="35"/>
  <c r="C681" i="35"/>
  <c r="B681" i="35"/>
  <c r="D681" i="35"/>
  <c r="E681" i="35"/>
  <c r="F681" i="35"/>
  <c r="G681" i="35"/>
  <c r="B281" i="35"/>
  <c r="F281" i="35"/>
  <c r="G281" i="35"/>
  <c r="D281" i="35"/>
  <c r="E281" i="35"/>
  <c r="C281" i="35"/>
  <c r="B1320" i="35"/>
  <c r="C1320" i="35"/>
  <c r="E1320" i="35"/>
  <c r="F1320" i="35"/>
  <c r="G1320" i="35"/>
  <c r="D1320" i="35"/>
  <c r="C920" i="35"/>
  <c r="D920" i="35"/>
  <c r="E920" i="35"/>
  <c r="G920" i="35"/>
  <c r="F920" i="35"/>
  <c r="B920" i="35"/>
  <c r="C520" i="35"/>
  <c r="B520" i="35"/>
  <c r="D520" i="35"/>
  <c r="F520" i="35"/>
  <c r="G520" i="35"/>
  <c r="E520" i="35"/>
  <c r="C120" i="35"/>
  <c r="B120" i="35"/>
  <c r="D120" i="35"/>
  <c r="E120" i="35"/>
  <c r="G120" i="35"/>
  <c r="F120" i="35"/>
  <c r="C1179" i="35"/>
  <c r="B1179" i="35"/>
  <c r="G1179" i="35"/>
  <c r="D1179" i="35"/>
  <c r="E1179" i="35"/>
  <c r="F1179" i="35"/>
  <c r="C779" i="35"/>
  <c r="D779" i="35"/>
  <c r="E779" i="35"/>
  <c r="F779" i="35"/>
  <c r="G779" i="35"/>
  <c r="B779" i="35"/>
  <c r="B379" i="35"/>
  <c r="C379" i="35"/>
  <c r="D379" i="35"/>
  <c r="E379" i="35"/>
  <c r="F379" i="35"/>
  <c r="G379" i="35"/>
  <c r="B1658" i="35"/>
  <c r="C1658" i="35"/>
  <c r="F1658" i="35"/>
  <c r="D1658" i="35"/>
  <c r="E1658" i="35"/>
  <c r="G1658" i="35"/>
  <c r="C1258" i="35"/>
  <c r="D1258" i="35"/>
  <c r="E1258" i="35"/>
  <c r="F1258" i="35"/>
  <c r="G1258" i="35"/>
  <c r="B1258" i="35"/>
  <c r="C858" i="35"/>
  <c r="B858" i="35"/>
  <c r="G858" i="35"/>
  <c r="D858" i="35"/>
  <c r="E858" i="35"/>
  <c r="F858" i="35"/>
  <c r="C458" i="35"/>
  <c r="G458" i="35"/>
  <c r="D458" i="35"/>
  <c r="E458" i="35"/>
  <c r="F458" i="35"/>
  <c r="B458" i="35"/>
  <c r="C58" i="35"/>
  <c r="B58" i="35"/>
  <c r="D58" i="35"/>
  <c r="E58" i="35"/>
  <c r="F58" i="35"/>
  <c r="G58" i="35"/>
  <c r="C1197" i="35"/>
  <c r="B1197" i="35"/>
  <c r="E1197" i="35"/>
  <c r="F1197" i="35"/>
  <c r="G1197" i="35"/>
  <c r="D1197" i="35"/>
  <c r="C797" i="35"/>
  <c r="D797" i="35"/>
  <c r="E797" i="35"/>
  <c r="F797" i="35"/>
  <c r="G797" i="35"/>
  <c r="B797" i="35"/>
  <c r="C397" i="35"/>
  <c r="B397" i="35"/>
  <c r="D397" i="35"/>
  <c r="E397" i="35"/>
  <c r="F397" i="35"/>
  <c r="G397" i="35"/>
  <c r="C1496" i="35"/>
  <c r="B1496" i="35"/>
  <c r="F1496" i="35"/>
  <c r="G1496" i="35"/>
  <c r="D1496" i="35"/>
  <c r="E1496" i="35"/>
  <c r="C1096" i="35"/>
  <c r="B1096" i="35"/>
  <c r="E1096" i="35"/>
  <c r="F1096" i="35"/>
  <c r="G1096" i="35"/>
  <c r="D1096" i="35"/>
  <c r="C696" i="35"/>
  <c r="B696" i="35"/>
  <c r="G696" i="35"/>
  <c r="D696" i="35"/>
  <c r="E696" i="35"/>
  <c r="F696" i="35"/>
  <c r="C296" i="35"/>
  <c r="D296" i="35"/>
  <c r="E296" i="35"/>
  <c r="F296" i="35"/>
  <c r="G296" i="35"/>
  <c r="B296" i="35"/>
  <c r="C1435" i="35"/>
  <c r="D1435" i="35"/>
  <c r="E1435" i="35"/>
  <c r="F1435" i="35"/>
  <c r="G1435" i="35"/>
  <c r="B1435" i="35"/>
  <c r="B1035" i="35"/>
  <c r="C1035" i="35"/>
  <c r="F1035" i="35"/>
  <c r="G1035" i="35"/>
  <c r="D1035" i="35"/>
  <c r="E1035" i="35"/>
  <c r="C635" i="35"/>
  <c r="E635" i="35"/>
  <c r="D635" i="35"/>
  <c r="F635" i="35"/>
  <c r="G635" i="35"/>
  <c r="B635" i="35"/>
  <c r="C235" i="35"/>
  <c r="B235" i="35"/>
  <c r="D235" i="35"/>
  <c r="E235" i="35"/>
  <c r="F235" i="35"/>
  <c r="G235" i="35"/>
  <c r="B1314" i="35"/>
  <c r="C1314" i="35"/>
  <c r="E1314" i="35"/>
  <c r="F1314" i="35"/>
  <c r="G1314" i="35"/>
  <c r="D1314" i="35"/>
  <c r="C914" i="35"/>
  <c r="F914" i="35"/>
  <c r="E914" i="35"/>
  <c r="D914" i="35"/>
  <c r="G914" i="35"/>
  <c r="B914" i="35"/>
  <c r="B514" i="35"/>
  <c r="C514" i="35"/>
  <c r="D514" i="35"/>
  <c r="F514" i="35"/>
  <c r="G514" i="35"/>
  <c r="E514" i="35"/>
  <c r="C114" i="35"/>
  <c r="D114" i="35"/>
  <c r="E114" i="35"/>
  <c r="G114" i="35"/>
  <c r="F114" i="35"/>
  <c r="B114" i="35"/>
  <c r="C1253" i="35"/>
  <c r="F1253" i="35"/>
  <c r="G1253" i="35"/>
  <c r="D1253" i="35"/>
  <c r="E1253" i="35"/>
  <c r="B1253" i="35"/>
  <c r="C853" i="35"/>
  <c r="B853" i="35"/>
  <c r="F853" i="35"/>
  <c r="G853" i="35"/>
  <c r="D853" i="35"/>
  <c r="E853" i="35"/>
  <c r="C453" i="35"/>
  <c r="B453" i="35"/>
  <c r="G453" i="35"/>
  <c r="D453" i="35"/>
  <c r="E453" i="35"/>
  <c r="F453" i="35"/>
  <c r="C53" i="35"/>
  <c r="B53" i="35"/>
  <c r="D53" i="35"/>
  <c r="E53" i="35"/>
  <c r="F53" i="35"/>
  <c r="G53" i="35"/>
  <c r="D392" i="35"/>
  <c r="E392" i="35"/>
  <c r="F392" i="35"/>
  <c r="G392" i="35"/>
  <c r="C392" i="35"/>
  <c r="B392" i="35"/>
  <c r="C1431" i="35"/>
  <c r="B1431" i="35"/>
  <c r="F1431" i="35"/>
  <c r="G1431" i="35"/>
  <c r="D1431" i="35"/>
  <c r="E1431" i="35"/>
  <c r="C1031" i="35"/>
  <c r="D1031" i="35"/>
  <c r="E1031" i="35"/>
  <c r="G1031" i="35"/>
  <c r="F1031" i="35"/>
  <c r="B1031" i="35"/>
  <c r="C631" i="35"/>
  <c r="B631" i="35"/>
  <c r="G631" i="35"/>
  <c r="D631" i="35"/>
  <c r="F631" i="35"/>
  <c r="E631" i="35"/>
  <c r="C231" i="35"/>
  <c r="D231" i="35"/>
  <c r="E231" i="35"/>
  <c r="G231" i="35"/>
  <c r="F231" i="35"/>
  <c r="B231" i="35"/>
  <c r="C1070" i="35"/>
  <c r="D1070" i="35"/>
  <c r="E1070" i="35"/>
  <c r="G1070" i="35"/>
  <c r="F1070" i="35"/>
  <c r="B1070" i="35"/>
  <c r="B670" i="35"/>
  <c r="C670" i="35"/>
  <c r="D670" i="35"/>
  <c r="F670" i="35"/>
  <c r="G670" i="35"/>
  <c r="E670" i="35"/>
  <c r="B270" i="35"/>
  <c r="D270" i="35"/>
  <c r="E270" i="35"/>
  <c r="G270" i="35"/>
  <c r="F270" i="35"/>
  <c r="C270" i="35"/>
  <c r="B9991" i="35"/>
  <c r="B9979" i="35"/>
  <c r="B9954" i="35"/>
  <c r="B9973" i="35"/>
  <c r="B9941" i="35"/>
  <c r="B9856" i="35"/>
  <c r="B9984" i="35"/>
  <c r="B9467" i="35"/>
  <c r="B9031" i="35"/>
  <c r="B9646" i="35"/>
  <c r="B9246" i="35"/>
  <c r="B9845" i="35"/>
  <c r="B9445" i="35"/>
  <c r="B8991" i="35"/>
  <c r="B9644" i="35"/>
  <c r="B9244" i="35"/>
  <c r="B9843" i="35"/>
  <c r="B9443" i="35"/>
  <c r="B8989" i="35"/>
  <c r="B9682" i="35"/>
  <c r="B9282" i="35"/>
  <c r="B9841" i="35"/>
  <c r="B9441" i="35"/>
  <c r="B8979" i="35"/>
  <c r="B9480" i="35"/>
  <c r="B9052" i="35"/>
  <c r="B9519" i="35"/>
  <c r="B9109" i="35"/>
  <c r="B9538" i="35"/>
  <c r="B9132" i="35"/>
  <c r="B9577" i="35"/>
  <c r="B9176" i="35"/>
  <c r="B9576" i="35"/>
  <c r="B9175" i="35"/>
  <c r="B9555" i="35"/>
  <c r="B9152" i="35"/>
  <c r="B9754" i="35"/>
  <c r="B9354" i="35"/>
  <c r="B9913" i="35"/>
  <c r="B9513" i="35"/>
  <c r="B9100" i="35"/>
  <c r="B9752" i="35"/>
  <c r="B9352" i="35"/>
  <c r="B9951" i="35"/>
  <c r="B9551" i="35"/>
  <c r="B9147" i="35"/>
  <c r="B9510" i="35"/>
  <c r="B9097" i="35"/>
  <c r="B9609" i="35"/>
  <c r="B9209" i="35"/>
  <c r="B9808" i="35"/>
  <c r="B9408" i="35"/>
  <c r="B8910" i="35"/>
  <c r="B8413" i="35"/>
  <c r="B8013" i="35"/>
  <c r="B7600" i="35"/>
  <c r="B8532" i="35"/>
  <c r="B8132" i="35"/>
  <c r="B7732" i="35"/>
  <c r="B8691" i="35"/>
  <c r="B8291" i="35"/>
  <c r="B7891" i="35"/>
  <c r="B7299" i="35"/>
  <c r="B8330" i="35"/>
  <c r="B7930" i="35"/>
  <c r="B7428" i="35"/>
  <c r="B8569" i="35"/>
  <c r="B8169" i="35"/>
  <c r="B7769" i="35"/>
  <c r="B9088" i="35"/>
  <c r="B8688" i="35"/>
  <c r="B8288" i="35"/>
  <c r="B7888" i="35"/>
  <c r="B7288" i="35"/>
  <c r="B8687" i="35"/>
  <c r="B8287" i="35"/>
  <c r="B7887" i="35"/>
  <c r="B7286" i="35"/>
  <c r="B8686" i="35"/>
  <c r="B8286" i="35"/>
  <c r="B7886" i="35"/>
  <c r="B7279" i="35"/>
  <c r="B8705" i="35"/>
  <c r="B8305" i="35"/>
  <c r="B7905" i="35"/>
  <c r="B7353" i="35"/>
  <c r="B8804" i="35"/>
  <c r="B8404" i="35"/>
  <c r="B8004" i="35"/>
  <c r="B7588" i="35"/>
  <c r="B8863" i="35"/>
  <c r="B8463" i="35"/>
  <c r="B8063" i="35"/>
  <c r="B7662" i="35"/>
  <c r="B8882" i="35"/>
  <c r="B8482" i="35"/>
  <c r="B8082" i="35"/>
  <c r="B7682" i="35"/>
  <c r="B8821" i="35"/>
  <c r="B8421" i="35"/>
  <c r="B8021" i="35"/>
  <c r="B7613" i="35"/>
  <c r="B8560" i="35"/>
  <c r="B8160" i="35"/>
  <c r="B7760" i="35"/>
  <c r="B8719" i="35"/>
  <c r="B8319" i="35"/>
  <c r="B7919" i="35"/>
  <c r="B7398" i="35"/>
  <c r="B8158" i="35"/>
  <c r="B7758" i="35"/>
  <c r="B8737" i="35"/>
  <c r="B8337" i="35"/>
  <c r="B7937" i="35"/>
  <c r="B7447" i="35"/>
  <c r="B8636" i="35"/>
  <c r="B8236" i="35"/>
  <c r="B7836" i="35"/>
  <c r="B8955" i="35"/>
  <c r="B8555" i="35"/>
  <c r="B8155" i="35"/>
  <c r="B7755" i="35"/>
  <c r="B9014" i="35"/>
  <c r="B8614" i="35"/>
  <c r="B8214" i="35"/>
  <c r="B7814" i="35"/>
  <c r="B7188" i="35"/>
  <c r="B6788" i="35"/>
  <c r="B6388" i="35"/>
  <c r="B5815" i="35"/>
  <c r="B7007" i="35"/>
  <c r="B6607" i="35"/>
  <c r="B6207" i="35"/>
  <c r="B7106" i="35"/>
  <c r="B6706" i="35"/>
  <c r="B6306" i="35"/>
  <c r="B7605" i="35"/>
  <c r="B7205" i="35"/>
  <c r="B6805" i="35"/>
  <c r="B6405" i="35"/>
  <c r="B5863" i="35"/>
  <c r="B7224" i="35"/>
  <c r="B6824" i="35"/>
  <c r="B6424" i="35"/>
  <c r="B5916" i="35"/>
  <c r="B7303" i="35"/>
  <c r="B6903" i="35"/>
  <c r="B6503" i="35"/>
  <c r="B6074" i="35"/>
  <c r="B7342" i="35"/>
  <c r="B6942" i="35"/>
  <c r="B6542" i="35"/>
  <c r="B6133" i="35"/>
  <c r="B7401" i="35"/>
  <c r="B7001" i="35"/>
  <c r="B6601" i="35"/>
  <c r="B6201" i="35"/>
  <c r="B7420" i="35"/>
  <c r="B7020" i="35"/>
  <c r="B6620" i="35"/>
  <c r="B6220" i="35"/>
  <c r="B7079" i="35"/>
  <c r="B6679" i="35"/>
  <c r="B6279" i="35"/>
  <c r="B7238" i="35"/>
  <c r="B6838" i="35"/>
  <c r="B6438" i="35"/>
  <c r="B5943" i="35"/>
  <c r="B7097" i="35"/>
  <c r="B6697" i="35"/>
  <c r="B6297" i="35"/>
  <c r="B7176" i="35"/>
  <c r="B6776" i="35"/>
  <c r="B6376" i="35"/>
  <c r="B5704" i="35"/>
  <c r="B7115" i="35"/>
  <c r="B6715" i="35"/>
  <c r="B6315" i="35"/>
  <c r="B7574" i="35"/>
  <c r="B7174" i="35"/>
  <c r="B6774" i="35"/>
  <c r="B6374" i="35"/>
  <c r="B7273" i="35"/>
  <c r="B6873" i="35"/>
  <c r="B6473" i="35"/>
  <c r="B6018" i="35"/>
  <c r="B7292" i="35"/>
  <c r="B6892" i="35"/>
  <c r="B6492" i="35"/>
  <c r="B6055" i="35"/>
  <c r="B7211" i="35"/>
  <c r="B6811" i="35"/>
  <c r="B6411" i="35"/>
  <c r="B5880" i="35"/>
  <c r="B7170" i="35"/>
  <c r="B6770" i="35"/>
  <c r="B6370" i="35"/>
  <c r="B7609" i="35"/>
  <c r="B7209" i="35"/>
  <c r="B6809" i="35"/>
  <c r="B6409" i="35"/>
  <c r="B5877" i="35"/>
  <c r="B5397" i="35"/>
  <c r="B4997" i="35"/>
  <c r="B4576" i="35"/>
  <c r="B5516" i="35"/>
  <c r="B5116" i="35"/>
  <c r="B4716" i="35"/>
  <c r="B5555" i="35"/>
  <c r="B5155" i="35"/>
  <c r="B4755" i="35"/>
  <c r="B5874" i="35"/>
  <c r="B5474" i="35"/>
  <c r="B5074" i="35"/>
  <c r="B4672" i="35"/>
  <c r="B5913" i="35"/>
  <c r="B5513" i="35"/>
  <c r="B5113" i="35"/>
  <c r="B4713" i="35"/>
  <c r="B6032" i="35"/>
  <c r="B5632" i="35"/>
  <c r="B5232" i="35"/>
  <c r="B4832" i="35"/>
  <c r="B5851" i="35"/>
  <c r="B5451" i="35"/>
  <c r="B5051" i="35"/>
  <c r="B4645" i="35"/>
  <c r="B5830" i="35"/>
  <c r="B5430" i="35"/>
  <c r="B5030" i="35"/>
  <c r="B4618" i="35"/>
  <c r="B5929" i="35"/>
  <c r="B5529" i="35"/>
  <c r="B5129" i="35"/>
  <c r="B4729" i="35"/>
  <c r="B6008" i="35"/>
  <c r="B5608" i="35"/>
  <c r="B5208" i="35"/>
  <c r="B4808" i="35"/>
  <c r="B6067" i="35"/>
  <c r="B5667" i="35"/>
  <c r="B5267" i="35"/>
  <c r="B4867" i="35"/>
  <c r="B6066" i="35"/>
  <c r="B5666" i="35"/>
  <c r="B5266" i="35"/>
  <c r="B4866" i="35"/>
  <c r="B6125" i="35"/>
  <c r="B5725" i="35"/>
  <c r="B5325" i="35"/>
  <c r="B4925" i="35"/>
  <c r="B4455" i="35"/>
  <c r="B5344" i="35"/>
  <c r="B4944" i="35"/>
  <c r="B4489" i="35"/>
  <c r="B5503" i="35"/>
  <c r="B5103" i="35"/>
  <c r="B4703" i="35"/>
  <c r="B6002" i="35"/>
  <c r="B5602" i="35"/>
  <c r="B5202" i="35"/>
  <c r="B4802" i="35"/>
  <c r="B5801" i="35"/>
  <c r="B5401" i="35"/>
  <c r="B5001" i="35"/>
  <c r="B4582" i="35"/>
  <c r="B5520" i="35"/>
  <c r="B5120" i="35"/>
  <c r="B4720" i="35"/>
  <c r="B5819" i="35"/>
  <c r="B5419" i="35"/>
  <c r="B5019" i="35"/>
  <c r="B4605" i="35"/>
  <c r="B5538" i="35"/>
  <c r="B5138" i="35"/>
  <c r="B4738" i="35"/>
  <c r="B4258" i="35"/>
  <c r="B3858" i="35"/>
  <c r="B3458" i="35"/>
  <c r="B2997" i="35"/>
  <c r="B4097" i="35"/>
  <c r="B3697" i="35"/>
  <c r="B3297" i="35"/>
  <c r="B4356" i="35"/>
  <c r="B3956" i="35"/>
  <c r="B3556" i="35"/>
  <c r="B3156" i="35"/>
  <c r="B3995" i="35"/>
  <c r="B3595" i="35"/>
  <c r="B3195" i="35"/>
  <c r="B4194" i="35"/>
  <c r="B3794" i="35"/>
  <c r="B3394" i="35"/>
  <c r="C2756" i="35"/>
  <c r="B2756" i="35"/>
  <c r="D2756" i="35"/>
  <c r="E2756" i="35"/>
  <c r="F2756" i="35"/>
  <c r="G2756" i="35"/>
  <c r="B4153" i="35"/>
  <c r="B3753" i="35"/>
  <c r="B3353" i="35"/>
  <c r="B4552" i="35"/>
  <c r="B4152" i="35"/>
  <c r="B3752" i="35"/>
  <c r="B3352" i="35"/>
  <c r="B4631" i="35"/>
  <c r="B4231" i="35"/>
  <c r="B3831" i="35"/>
  <c r="B3431" i="35"/>
  <c r="C2936" i="35"/>
  <c r="B2936" i="35"/>
  <c r="D2936" i="35"/>
  <c r="E2936" i="35"/>
  <c r="F2936" i="35"/>
  <c r="G2936" i="35"/>
  <c r="B4210" i="35"/>
  <c r="B3810" i="35"/>
  <c r="B3410" i="35"/>
  <c r="B2857" i="35"/>
  <c r="D2857" i="35"/>
  <c r="E2857" i="35"/>
  <c r="F2857" i="35"/>
  <c r="G2857" i="35"/>
  <c r="C2857" i="35"/>
  <c r="B4049" i="35"/>
  <c r="B3649" i="35"/>
  <c r="B3249" i="35"/>
  <c r="B4328" i="35"/>
  <c r="B3928" i="35"/>
  <c r="B3528" i="35"/>
  <c r="B3120" i="35"/>
  <c r="B4447" i="35"/>
  <c r="B4047" i="35"/>
  <c r="B3647" i="35"/>
  <c r="B3247" i="35"/>
  <c r="B4266" i="35"/>
  <c r="B3866" i="35"/>
  <c r="B3466" i="35"/>
  <c r="B4205" i="35"/>
  <c r="B3805" i="35"/>
  <c r="B3405" i="35"/>
  <c r="C2836" i="35"/>
  <c r="B2836" i="35"/>
  <c r="D2836" i="35"/>
  <c r="E2836" i="35"/>
  <c r="F2836" i="35"/>
  <c r="G2836" i="35"/>
  <c r="B4264" i="35"/>
  <c r="B3864" i="35"/>
  <c r="B3464" i="35"/>
  <c r="B4143" i="35"/>
  <c r="B3743" i="35"/>
  <c r="B3343" i="35"/>
  <c r="B4202" i="35"/>
  <c r="B3802" i="35"/>
  <c r="B3402" i="35"/>
  <c r="B2816" i="35"/>
  <c r="C2816" i="35"/>
  <c r="E2816" i="35"/>
  <c r="F2816" i="35"/>
  <c r="G2816" i="35"/>
  <c r="D2816" i="35"/>
  <c r="B4301" i="35"/>
  <c r="B3901" i="35"/>
  <c r="B3501" i="35"/>
  <c r="B3079" i="35"/>
  <c r="B4020" i="35"/>
  <c r="B3620" i="35"/>
  <c r="B3220" i="35"/>
  <c r="B4419" i="35"/>
  <c r="B4019" i="35"/>
  <c r="B3619" i="35"/>
  <c r="B3219" i="35"/>
  <c r="C2909" i="35"/>
  <c r="B2909" i="35"/>
  <c r="E2909" i="35"/>
  <c r="F2909" i="35"/>
  <c r="G2909" i="35"/>
  <c r="D2909" i="35"/>
  <c r="B2509" i="35"/>
  <c r="C2509" i="35"/>
  <c r="D2509" i="35"/>
  <c r="E2509" i="35"/>
  <c r="F2509" i="35"/>
  <c r="G2509" i="35"/>
  <c r="C2109" i="35"/>
  <c r="B2109" i="35"/>
  <c r="D2109" i="35"/>
  <c r="E2109" i="35"/>
  <c r="F2109" i="35"/>
  <c r="G2109" i="35"/>
  <c r="C1709" i="35"/>
  <c r="E1709" i="35"/>
  <c r="D1709" i="35"/>
  <c r="G1709" i="35"/>
  <c r="F1709" i="35"/>
  <c r="B1709" i="35"/>
  <c r="C2788" i="35"/>
  <c r="B2788" i="35"/>
  <c r="D2788" i="35"/>
  <c r="E2788" i="35"/>
  <c r="F2788" i="35"/>
  <c r="G2788" i="35"/>
  <c r="C2388" i="35"/>
  <c r="B2388" i="35"/>
  <c r="D2388" i="35"/>
  <c r="E2388" i="35"/>
  <c r="F2388" i="35"/>
  <c r="G2388" i="35"/>
  <c r="B1988" i="35"/>
  <c r="C1988" i="35"/>
  <c r="E1988" i="35"/>
  <c r="F1988" i="35"/>
  <c r="G1988" i="35"/>
  <c r="D1988" i="35"/>
  <c r="C1569" i="35"/>
  <c r="B1569" i="35"/>
  <c r="G1569" i="35"/>
  <c r="D1569" i="35"/>
  <c r="E1569" i="35"/>
  <c r="F1569" i="35"/>
  <c r="C2667" i="35"/>
  <c r="B2667" i="35"/>
  <c r="D2667" i="35"/>
  <c r="E2667" i="35"/>
  <c r="F2667" i="35"/>
  <c r="G2667" i="35"/>
  <c r="B2267" i="35"/>
  <c r="C2267" i="35"/>
  <c r="F2267" i="35"/>
  <c r="G2267" i="35"/>
  <c r="D2267" i="35"/>
  <c r="E2267" i="35"/>
  <c r="C1867" i="35"/>
  <c r="B1867" i="35"/>
  <c r="E1867" i="35"/>
  <c r="F1867" i="35"/>
  <c r="D1867" i="35"/>
  <c r="G1867" i="35"/>
  <c r="C952" i="35"/>
  <c r="B952" i="35"/>
  <c r="D952" i="35"/>
  <c r="E952" i="35"/>
  <c r="F952" i="35"/>
  <c r="G952" i="35"/>
  <c r="C2766" i="35"/>
  <c r="D2766" i="35"/>
  <c r="E2766" i="35"/>
  <c r="F2766" i="35"/>
  <c r="G2766" i="35"/>
  <c r="B2766" i="35"/>
  <c r="C2366" i="35"/>
  <c r="D2366" i="35"/>
  <c r="E2366" i="35"/>
  <c r="F2366" i="35"/>
  <c r="G2366" i="35"/>
  <c r="B2366" i="35"/>
  <c r="C1966" i="35"/>
  <c r="B1966" i="35"/>
  <c r="D1966" i="35"/>
  <c r="F1966" i="35"/>
  <c r="E1966" i="35"/>
  <c r="G1966" i="35"/>
  <c r="C1532" i="35"/>
  <c r="B1532" i="35"/>
  <c r="F1532" i="35"/>
  <c r="G1532" i="35"/>
  <c r="D1532" i="35"/>
  <c r="E1532" i="35"/>
  <c r="C2825" i="35"/>
  <c r="B2825" i="35"/>
  <c r="D2825" i="35"/>
  <c r="E2825" i="35"/>
  <c r="F2825" i="35"/>
  <c r="G2825" i="35"/>
  <c r="B2425" i="35"/>
  <c r="C2425" i="35"/>
  <c r="D2425" i="35"/>
  <c r="E2425" i="35"/>
  <c r="F2425" i="35"/>
  <c r="G2425" i="35"/>
  <c r="C2025" i="35"/>
  <c r="B2025" i="35"/>
  <c r="D2025" i="35"/>
  <c r="E2025" i="35"/>
  <c r="F2025" i="35"/>
  <c r="G2025" i="35"/>
  <c r="C1616" i="35"/>
  <c r="B1616" i="35"/>
  <c r="F1616" i="35"/>
  <c r="D1616" i="35"/>
  <c r="G1616" i="35"/>
  <c r="E1616" i="35"/>
  <c r="C2924" i="35"/>
  <c r="B2924" i="35"/>
  <c r="D2924" i="35"/>
  <c r="E2924" i="35"/>
  <c r="F2924" i="35"/>
  <c r="G2924" i="35"/>
  <c r="B2524" i="35"/>
  <c r="C2524" i="35"/>
  <c r="E2524" i="35"/>
  <c r="F2524" i="35"/>
  <c r="G2524" i="35"/>
  <c r="D2524" i="35"/>
  <c r="B2124" i="35"/>
  <c r="C2124" i="35"/>
  <c r="D2124" i="35"/>
  <c r="E2124" i="35"/>
  <c r="F2124" i="35"/>
  <c r="G2124" i="35"/>
  <c r="C1724" i="35"/>
  <c r="B1724" i="35"/>
  <c r="F1724" i="35"/>
  <c r="D1724" i="35"/>
  <c r="E1724" i="35"/>
  <c r="G1724" i="35"/>
  <c r="C2943" i="35"/>
  <c r="B2943" i="35"/>
  <c r="D2943" i="35"/>
  <c r="E2943" i="35"/>
  <c r="F2943" i="35"/>
  <c r="G2943" i="35"/>
  <c r="C2543" i="35"/>
  <c r="D2543" i="35"/>
  <c r="E2543" i="35"/>
  <c r="F2543" i="35"/>
  <c r="G2543" i="35"/>
  <c r="B2543" i="35"/>
  <c r="C2143" i="35"/>
  <c r="D2143" i="35"/>
  <c r="F2143" i="35"/>
  <c r="E2143" i="35"/>
  <c r="G2143" i="35"/>
  <c r="B2143" i="35"/>
  <c r="C1743" i="35"/>
  <c r="B1743" i="35"/>
  <c r="G1743" i="35"/>
  <c r="D1743" i="35"/>
  <c r="E1743" i="35"/>
  <c r="F1743" i="35"/>
  <c r="C2942" i="35"/>
  <c r="D2942" i="35"/>
  <c r="E2942" i="35"/>
  <c r="F2942" i="35"/>
  <c r="G2942" i="35"/>
  <c r="B2942" i="35"/>
  <c r="C2542" i="35"/>
  <c r="G2542" i="35"/>
  <c r="D2542" i="35"/>
  <c r="E2542" i="35"/>
  <c r="F2542" i="35"/>
  <c r="B2542" i="35"/>
  <c r="B2142" i="35"/>
  <c r="C2142" i="35"/>
  <c r="D2142" i="35"/>
  <c r="E2142" i="35"/>
  <c r="F2142" i="35"/>
  <c r="G2142" i="35"/>
  <c r="B1742" i="35"/>
  <c r="C1742" i="35"/>
  <c r="F1742" i="35"/>
  <c r="D1742" i="35"/>
  <c r="E1742" i="35"/>
  <c r="G1742" i="35"/>
  <c r="B3041" i="35"/>
  <c r="B2641" i="35"/>
  <c r="C2641" i="35"/>
  <c r="G2641" i="35"/>
  <c r="D2641" i="35"/>
  <c r="E2641" i="35"/>
  <c r="F2641" i="35"/>
  <c r="C2241" i="35"/>
  <c r="B2241" i="35"/>
  <c r="E2241" i="35"/>
  <c r="D2241" i="35"/>
  <c r="F2241" i="35"/>
  <c r="G2241" i="35"/>
  <c r="C1841" i="35"/>
  <c r="D1841" i="35"/>
  <c r="E1841" i="35"/>
  <c r="G1841" i="35"/>
  <c r="F1841" i="35"/>
  <c r="B1841" i="35"/>
  <c r="B3100" i="35"/>
  <c r="C2700" i="35"/>
  <c r="B2700" i="35"/>
  <c r="G2700" i="35"/>
  <c r="D2700" i="35"/>
  <c r="E2700" i="35"/>
  <c r="F2700" i="35"/>
  <c r="B2300" i="35"/>
  <c r="D2300" i="35"/>
  <c r="F2300" i="35"/>
  <c r="E2300" i="35"/>
  <c r="G2300" i="35"/>
  <c r="C2300" i="35"/>
  <c r="B1900" i="35"/>
  <c r="C1900" i="35"/>
  <c r="F1900" i="35"/>
  <c r="D1900" i="35"/>
  <c r="G1900" i="35"/>
  <c r="E1900" i="35"/>
  <c r="C1270" i="35"/>
  <c r="D1270" i="35"/>
  <c r="E1270" i="35"/>
  <c r="F1270" i="35"/>
  <c r="G1270" i="35"/>
  <c r="B1270" i="35"/>
  <c r="C2619" i="35"/>
  <c r="B2619" i="35"/>
  <c r="F2619" i="35"/>
  <c r="G2619" i="35"/>
  <c r="D2619" i="35"/>
  <c r="E2619" i="35"/>
  <c r="C2219" i="35"/>
  <c r="B2219" i="35"/>
  <c r="D2219" i="35"/>
  <c r="E2219" i="35"/>
  <c r="F2219" i="35"/>
  <c r="G2219" i="35"/>
  <c r="C1819" i="35"/>
  <c r="E1819" i="35"/>
  <c r="F1819" i="35"/>
  <c r="D1819" i="35"/>
  <c r="G1819" i="35"/>
  <c r="B1819" i="35"/>
  <c r="C2938" i="35"/>
  <c r="D2938" i="35"/>
  <c r="E2938" i="35"/>
  <c r="F2938" i="35"/>
  <c r="G2938" i="35"/>
  <c r="B2938" i="35"/>
  <c r="C2538" i="35"/>
  <c r="F2538" i="35"/>
  <c r="G2538" i="35"/>
  <c r="D2538" i="35"/>
  <c r="E2538" i="35"/>
  <c r="B2538" i="35"/>
  <c r="B2138" i="35"/>
  <c r="C2138" i="35"/>
  <c r="E2138" i="35"/>
  <c r="F2138" i="35"/>
  <c r="G2138" i="35"/>
  <c r="D2138" i="35"/>
  <c r="C1738" i="35"/>
  <c r="B1738" i="35"/>
  <c r="E1738" i="35"/>
  <c r="F1738" i="35"/>
  <c r="D1738" i="35"/>
  <c r="G1738" i="35"/>
  <c r="B2497" i="35"/>
  <c r="C2497" i="35"/>
  <c r="G2497" i="35"/>
  <c r="D2497" i="35"/>
  <c r="F2497" i="35"/>
  <c r="E2497" i="35"/>
  <c r="C2097" i="35"/>
  <c r="B2097" i="35"/>
  <c r="D2097" i="35"/>
  <c r="E2097" i="35"/>
  <c r="F2097" i="35"/>
  <c r="G2097" i="35"/>
  <c r="C1697" i="35"/>
  <c r="F1697" i="35"/>
  <c r="E1697" i="35"/>
  <c r="D1697" i="35"/>
  <c r="G1697" i="35"/>
  <c r="B1697" i="35"/>
  <c r="C2576" i="35"/>
  <c r="B2576" i="35"/>
  <c r="G2576" i="35"/>
  <c r="F2576" i="35"/>
  <c r="D2576" i="35"/>
  <c r="E2576" i="35"/>
  <c r="C2176" i="35"/>
  <c r="B2176" i="35"/>
  <c r="D2176" i="35"/>
  <c r="F2176" i="35"/>
  <c r="E2176" i="35"/>
  <c r="G2176" i="35"/>
  <c r="B1776" i="35"/>
  <c r="C1776" i="35"/>
  <c r="F1776" i="35"/>
  <c r="D1776" i="35"/>
  <c r="G1776" i="35"/>
  <c r="E1776" i="35"/>
  <c r="C2755" i="35"/>
  <c r="B2755" i="35"/>
  <c r="D2755" i="35"/>
  <c r="E2755" i="35"/>
  <c r="F2755" i="35"/>
  <c r="G2755" i="35"/>
  <c r="C2355" i="35"/>
  <c r="B2355" i="35"/>
  <c r="D2355" i="35"/>
  <c r="E2355" i="35"/>
  <c r="F2355" i="35"/>
  <c r="G2355" i="35"/>
  <c r="C1955" i="35"/>
  <c r="B1955" i="35"/>
  <c r="D1955" i="35"/>
  <c r="E1955" i="35"/>
  <c r="F1955" i="35"/>
  <c r="G1955" i="35"/>
  <c r="B1512" i="35"/>
  <c r="C1512" i="35"/>
  <c r="F1512" i="35"/>
  <c r="G1512" i="35"/>
  <c r="D1512" i="35"/>
  <c r="E1512" i="35"/>
  <c r="C2834" i="35"/>
  <c r="G2834" i="35"/>
  <c r="D2834" i="35"/>
  <c r="E2834" i="35"/>
  <c r="F2834" i="35"/>
  <c r="B2834" i="35"/>
  <c r="C2434" i="35"/>
  <c r="G2434" i="35"/>
  <c r="D2434" i="35"/>
  <c r="E2434" i="35"/>
  <c r="F2434" i="35"/>
  <c r="B2434" i="35"/>
  <c r="B2034" i="35"/>
  <c r="C2034" i="35"/>
  <c r="D2034" i="35"/>
  <c r="G2034" i="35"/>
  <c r="E2034" i="35"/>
  <c r="F2034" i="35"/>
  <c r="C1628" i="35"/>
  <c r="B1628" i="35"/>
  <c r="E1628" i="35"/>
  <c r="G1628" i="35"/>
  <c r="F1628" i="35"/>
  <c r="D1628" i="35"/>
  <c r="C2553" i="35"/>
  <c r="B2553" i="35"/>
  <c r="D2553" i="35"/>
  <c r="E2553" i="35"/>
  <c r="F2553" i="35"/>
  <c r="G2553" i="35"/>
  <c r="C2153" i="35"/>
  <c r="B2153" i="35"/>
  <c r="G2153" i="35"/>
  <c r="E2153" i="35"/>
  <c r="F2153" i="35"/>
  <c r="D2153" i="35"/>
  <c r="C1753" i="35"/>
  <c r="E1753" i="35"/>
  <c r="F1753" i="35"/>
  <c r="D1753" i="35"/>
  <c r="G1753" i="35"/>
  <c r="B1753" i="35"/>
  <c r="C2752" i="35"/>
  <c r="B2752" i="35"/>
  <c r="D2752" i="35"/>
  <c r="E2752" i="35"/>
  <c r="F2752" i="35"/>
  <c r="G2752" i="35"/>
  <c r="C2352" i="35"/>
  <c r="B2352" i="35"/>
  <c r="D2352" i="35"/>
  <c r="E2352" i="35"/>
  <c r="F2352" i="35"/>
  <c r="G2352" i="35"/>
  <c r="B1952" i="35"/>
  <c r="C1952" i="35"/>
  <c r="E1952" i="35"/>
  <c r="F1952" i="35"/>
  <c r="G1952" i="35"/>
  <c r="D1952" i="35"/>
  <c r="C1509" i="35"/>
  <c r="B1509" i="35"/>
  <c r="F1509" i="35"/>
  <c r="G1509" i="35"/>
  <c r="D1509" i="35"/>
  <c r="E1509" i="35"/>
  <c r="B2591" i="35"/>
  <c r="C2591" i="35"/>
  <c r="D2591" i="35"/>
  <c r="E2591" i="35"/>
  <c r="F2591" i="35"/>
  <c r="G2591" i="35"/>
  <c r="C2191" i="35"/>
  <c r="F2191" i="35"/>
  <c r="E2191" i="35"/>
  <c r="D2191" i="35"/>
  <c r="G2191" i="35"/>
  <c r="B2191" i="35"/>
  <c r="C1791" i="35"/>
  <c r="B1791" i="35"/>
  <c r="G1791" i="35"/>
  <c r="D1791" i="35"/>
  <c r="E1791" i="35"/>
  <c r="F1791" i="35"/>
  <c r="B3070" i="35"/>
  <c r="C2670" i="35"/>
  <c r="D2670" i="35"/>
  <c r="E2670" i="35"/>
  <c r="F2670" i="35"/>
  <c r="G2670" i="35"/>
  <c r="B2670" i="35"/>
  <c r="D2270" i="35"/>
  <c r="E2270" i="35"/>
  <c r="F2270" i="35"/>
  <c r="G2270" i="35"/>
  <c r="C2270" i="35"/>
  <c r="B2270" i="35"/>
  <c r="C1870" i="35"/>
  <c r="B1870" i="35"/>
  <c r="E1870" i="35"/>
  <c r="F1870" i="35"/>
  <c r="D1870" i="35"/>
  <c r="G1870" i="35"/>
  <c r="C984" i="35"/>
  <c r="B984" i="35"/>
  <c r="F984" i="35"/>
  <c r="G984" i="35"/>
  <c r="D984" i="35"/>
  <c r="E984" i="35"/>
  <c r="C1069" i="35"/>
  <c r="B1069" i="35"/>
  <c r="D1069" i="35"/>
  <c r="G1069" i="35"/>
  <c r="E1069" i="35"/>
  <c r="F1069" i="35"/>
  <c r="C669" i="35"/>
  <c r="B669" i="35"/>
  <c r="D669" i="35"/>
  <c r="E669" i="35"/>
  <c r="F669" i="35"/>
  <c r="G669" i="35"/>
  <c r="C269" i="35"/>
  <c r="D269" i="35"/>
  <c r="E269" i="35"/>
  <c r="F269" i="35"/>
  <c r="G269" i="35"/>
  <c r="B269" i="35"/>
  <c r="B1488" i="35"/>
  <c r="C1488" i="35"/>
  <c r="F1488" i="35"/>
  <c r="G1488" i="35"/>
  <c r="E1488" i="35"/>
  <c r="D1488" i="35"/>
  <c r="C1088" i="35"/>
  <c r="B1088" i="35"/>
  <c r="G1088" i="35"/>
  <c r="F1088" i="35"/>
  <c r="D1088" i="35"/>
  <c r="E1088" i="35"/>
  <c r="C688" i="35"/>
  <c r="B688" i="35"/>
  <c r="D688" i="35"/>
  <c r="F688" i="35"/>
  <c r="G688" i="35"/>
  <c r="E688" i="35"/>
  <c r="C288" i="35"/>
  <c r="B288" i="35"/>
  <c r="G288" i="35"/>
  <c r="D288" i="35"/>
  <c r="E288" i="35"/>
  <c r="F288" i="35"/>
  <c r="C1347" i="35"/>
  <c r="B1347" i="35"/>
  <c r="E1347" i="35"/>
  <c r="F1347" i="35"/>
  <c r="G1347" i="35"/>
  <c r="D1347" i="35"/>
  <c r="C947" i="35"/>
  <c r="D947" i="35"/>
  <c r="E947" i="35"/>
  <c r="G947" i="35"/>
  <c r="F947" i="35"/>
  <c r="B947" i="35"/>
  <c r="C547" i="35"/>
  <c r="B547" i="35"/>
  <c r="D547" i="35"/>
  <c r="F547" i="35"/>
  <c r="G547" i="35"/>
  <c r="E547" i="35"/>
  <c r="C147" i="35"/>
  <c r="D147" i="35"/>
  <c r="E147" i="35"/>
  <c r="G147" i="35"/>
  <c r="F147" i="35"/>
  <c r="B147" i="35"/>
  <c r="B1346" i="35"/>
  <c r="C1346" i="35"/>
  <c r="F1346" i="35"/>
  <c r="G1346" i="35"/>
  <c r="E1346" i="35"/>
  <c r="D1346" i="35"/>
  <c r="C946" i="35"/>
  <c r="D946" i="35"/>
  <c r="E946" i="35"/>
  <c r="F946" i="35"/>
  <c r="G946" i="35"/>
  <c r="B946" i="35"/>
  <c r="C546" i="35"/>
  <c r="B546" i="35"/>
  <c r="D546" i="35"/>
  <c r="E546" i="35"/>
  <c r="F546" i="35"/>
  <c r="G546" i="35"/>
  <c r="C146" i="35"/>
  <c r="B146" i="35"/>
  <c r="D146" i="35"/>
  <c r="E146" i="35"/>
  <c r="F146" i="35"/>
  <c r="G146" i="35"/>
  <c r="B1345" i="35"/>
  <c r="C1345" i="35"/>
  <c r="E1345" i="35"/>
  <c r="F1345" i="35"/>
  <c r="G1345" i="35"/>
  <c r="D1345" i="35"/>
  <c r="C945" i="35"/>
  <c r="B945" i="35"/>
  <c r="F945" i="35"/>
  <c r="G945" i="35"/>
  <c r="D945" i="35"/>
  <c r="E945" i="35"/>
  <c r="C545" i="35"/>
  <c r="E545" i="35"/>
  <c r="D545" i="35"/>
  <c r="F545" i="35"/>
  <c r="G545" i="35"/>
  <c r="B545" i="35"/>
  <c r="C145" i="35"/>
  <c r="B145" i="35"/>
  <c r="E145" i="35"/>
  <c r="F145" i="35"/>
  <c r="G145" i="35"/>
  <c r="D145" i="35"/>
  <c r="C704" i="35"/>
  <c r="D704" i="35"/>
  <c r="E704" i="35"/>
  <c r="F704" i="35"/>
  <c r="G704" i="35"/>
  <c r="B704" i="35"/>
  <c r="C304" i="35"/>
  <c r="B304" i="35"/>
  <c r="F304" i="35"/>
  <c r="G304" i="35"/>
  <c r="D304" i="35"/>
  <c r="E304" i="35"/>
  <c r="C1543" i="35"/>
  <c r="D1543" i="35"/>
  <c r="E1543" i="35"/>
  <c r="F1543" i="35"/>
  <c r="G1543" i="35"/>
  <c r="B1543" i="35"/>
  <c r="C1143" i="35"/>
  <c r="B1143" i="35"/>
  <c r="F1143" i="35"/>
  <c r="D1143" i="35"/>
  <c r="E1143" i="35"/>
  <c r="G1143" i="35"/>
  <c r="C743" i="35"/>
  <c r="D743" i="35"/>
  <c r="E743" i="35"/>
  <c r="F743" i="35"/>
  <c r="G743" i="35"/>
  <c r="B743" i="35"/>
  <c r="B343" i="35"/>
  <c r="C343" i="35"/>
  <c r="D343" i="35"/>
  <c r="E343" i="35"/>
  <c r="F343" i="35"/>
  <c r="G343" i="35"/>
  <c r="C1402" i="35"/>
  <c r="B1402" i="35"/>
  <c r="D1402" i="35"/>
  <c r="E1402" i="35"/>
  <c r="F1402" i="35"/>
  <c r="G1402" i="35"/>
  <c r="C1002" i="35"/>
  <c r="B1002" i="35"/>
  <c r="D1002" i="35"/>
  <c r="E1002" i="35"/>
  <c r="F1002" i="35"/>
  <c r="G1002" i="35"/>
  <c r="C602" i="35"/>
  <c r="E602" i="35"/>
  <c r="D602" i="35"/>
  <c r="F602" i="35"/>
  <c r="G602" i="35"/>
  <c r="B602" i="35"/>
  <c r="C202" i="35"/>
  <c r="B202" i="35"/>
  <c r="D202" i="35"/>
  <c r="E202" i="35"/>
  <c r="F202" i="35"/>
  <c r="G202" i="35"/>
  <c r="C1461" i="35"/>
  <c r="B1461" i="35"/>
  <c r="F1461" i="35"/>
  <c r="G1461" i="35"/>
  <c r="E1461" i="35"/>
  <c r="D1461" i="35"/>
  <c r="C1061" i="35"/>
  <c r="G1061" i="35"/>
  <c r="F1061" i="35"/>
  <c r="D1061" i="35"/>
  <c r="E1061" i="35"/>
  <c r="B1061" i="35"/>
  <c r="C661" i="35"/>
  <c r="B661" i="35"/>
  <c r="D661" i="35"/>
  <c r="F661" i="35"/>
  <c r="G661" i="35"/>
  <c r="E661" i="35"/>
  <c r="C261" i="35"/>
  <c r="B261" i="35"/>
  <c r="D261" i="35"/>
  <c r="E261" i="35"/>
  <c r="G261" i="35"/>
  <c r="F261" i="35"/>
  <c r="C1300" i="35"/>
  <c r="B1300" i="35"/>
  <c r="D1300" i="35"/>
  <c r="E1300" i="35"/>
  <c r="F1300" i="35"/>
  <c r="G1300" i="35"/>
  <c r="C900" i="35"/>
  <c r="B900" i="35"/>
  <c r="E900" i="35"/>
  <c r="F900" i="35"/>
  <c r="G900" i="35"/>
  <c r="D900" i="35"/>
  <c r="C500" i="35"/>
  <c r="D500" i="35"/>
  <c r="E500" i="35"/>
  <c r="F500" i="35"/>
  <c r="G500" i="35"/>
  <c r="B500" i="35"/>
  <c r="C100" i="35"/>
  <c r="D100" i="35"/>
  <c r="E100" i="35"/>
  <c r="F100" i="35"/>
  <c r="G100" i="35"/>
  <c r="B100" i="35"/>
  <c r="C1159" i="35"/>
  <c r="B1159" i="35"/>
  <c r="D1159" i="35"/>
  <c r="E1159" i="35"/>
  <c r="F1159" i="35"/>
  <c r="G1159" i="35"/>
  <c r="C759" i="35"/>
  <c r="B759" i="35"/>
  <c r="G759" i="35"/>
  <c r="F759" i="35"/>
  <c r="D759" i="35"/>
  <c r="E759" i="35"/>
  <c r="C359" i="35"/>
  <c r="B359" i="35"/>
  <c r="D359" i="35"/>
  <c r="E359" i="35"/>
  <c r="F359" i="35"/>
  <c r="G359" i="35"/>
  <c r="B1638" i="35"/>
  <c r="C1638" i="35"/>
  <c r="E1638" i="35"/>
  <c r="F1638" i="35"/>
  <c r="G1638" i="35"/>
  <c r="D1638" i="35"/>
  <c r="C1238" i="35"/>
  <c r="F1238" i="35"/>
  <c r="G1238" i="35"/>
  <c r="E1238" i="35"/>
  <c r="D1238" i="35"/>
  <c r="B1238" i="35"/>
  <c r="B838" i="35"/>
  <c r="C838" i="35"/>
  <c r="F838" i="35"/>
  <c r="G838" i="35"/>
  <c r="D838" i="35"/>
  <c r="E838" i="35"/>
  <c r="C438" i="35"/>
  <c r="B438" i="35"/>
  <c r="G438" i="35"/>
  <c r="D438" i="35"/>
  <c r="E438" i="35"/>
  <c r="F438" i="35"/>
  <c r="C38" i="35"/>
  <c r="B38" i="35"/>
  <c r="G38" i="35"/>
  <c r="D38" i="35"/>
  <c r="E38" i="35"/>
  <c r="F38" i="35"/>
  <c r="C1177" i="35"/>
  <c r="B1177" i="35"/>
  <c r="D1177" i="35"/>
  <c r="E1177" i="35"/>
  <c r="G1177" i="35"/>
  <c r="F1177" i="35"/>
  <c r="C777" i="35"/>
  <c r="B777" i="35"/>
  <c r="D777" i="35"/>
  <c r="E777" i="35"/>
  <c r="G777" i="35"/>
  <c r="F777" i="35"/>
  <c r="D377" i="35"/>
  <c r="E377" i="35"/>
  <c r="F377" i="35"/>
  <c r="G377" i="35"/>
  <c r="C377" i="35"/>
  <c r="B377" i="35"/>
  <c r="B1476" i="35"/>
  <c r="C1476" i="35"/>
  <c r="E1476" i="35"/>
  <c r="G1476" i="35"/>
  <c r="D1476" i="35"/>
  <c r="F1476" i="35"/>
  <c r="C1076" i="35"/>
  <c r="B1076" i="35"/>
  <c r="D1076" i="35"/>
  <c r="E1076" i="35"/>
  <c r="G1076" i="35"/>
  <c r="F1076" i="35"/>
  <c r="C676" i="35"/>
  <c r="B676" i="35"/>
  <c r="D676" i="35"/>
  <c r="F676" i="35"/>
  <c r="G676" i="35"/>
  <c r="E676" i="35"/>
  <c r="C276" i="35"/>
  <c r="B276" i="35"/>
  <c r="G276" i="35"/>
  <c r="D276" i="35"/>
  <c r="E276" i="35"/>
  <c r="F276" i="35"/>
  <c r="C1415" i="35"/>
  <c r="B1415" i="35"/>
  <c r="F1415" i="35"/>
  <c r="G1415" i="35"/>
  <c r="D1415" i="35"/>
  <c r="E1415" i="35"/>
  <c r="C1015" i="35"/>
  <c r="B1015" i="35"/>
  <c r="D1015" i="35"/>
  <c r="G1015" i="35"/>
  <c r="E1015" i="35"/>
  <c r="F1015" i="35"/>
  <c r="C615" i="35"/>
  <c r="B615" i="35"/>
  <c r="D615" i="35"/>
  <c r="E615" i="35"/>
  <c r="F615" i="35"/>
  <c r="G615" i="35"/>
  <c r="B215" i="35"/>
  <c r="D215" i="35"/>
  <c r="E215" i="35"/>
  <c r="F215" i="35"/>
  <c r="G215" i="35"/>
  <c r="C215" i="35"/>
  <c r="C1294" i="35"/>
  <c r="B1294" i="35"/>
  <c r="D1294" i="35"/>
  <c r="E1294" i="35"/>
  <c r="F1294" i="35"/>
  <c r="G1294" i="35"/>
  <c r="C894" i="35"/>
  <c r="B894" i="35"/>
  <c r="G894" i="35"/>
  <c r="D894" i="35"/>
  <c r="E894" i="35"/>
  <c r="F894" i="35"/>
  <c r="C494" i="35"/>
  <c r="G494" i="35"/>
  <c r="E494" i="35"/>
  <c r="D494" i="35"/>
  <c r="F494" i="35"/>
  <c r="B494" i="35"/>
  <c r="C94" i="35"/>
  <c r="B94" i="35"/>
  <c r="D94" i="35"/>
  <c r="E94" i="35"/>
  <c r="F94" i="35"/>
  <c r="G94" i="35"/>
  <c r="C1233" i="35"/>
  <c r="B1233" i="35"/>
  <c r="E1233" i="35"/>
  <c r="F1233" i="35"/>
  <c r="G1233" i="35"/>
  <c r="D1233" i="35"/>
  <c r="C833" i="35"/>
  <c r="D833" i="35"/>
  <c r="E833" i="35"/>
  <c r="F833" i="35"/>
  <c r="G833" i="35"/>
  <c r="B833" i="35"/>
  <c r="C433" i="35"/>
  <c r="B433" i="35"/>
  <c r="D433" i="35"/>
  <c r="E433" i="35"/>
  <c r="F433" i="35"/>
  <c r="G433" i="35"/>
  <c r="C33" i="35"/>
  <c r="D33" i="35"/>
  <c r="E33" i="35"/>
  <c r="G33" i="35"/>
  <c r="F33" i="35"/>
  <c r="B33" i="35"/>
  <c r="B372" i="35"/>
  <c r="C372" i="35"/>
  <c r="E372" i="35"/>
  <c r="F372" i="35"/>
  <c r="G372" i="35"/>
  <c r="D372" i="35"/>
  <c r="C1411" i="35"/>
  <c r="F1411" i="35"/>
  <c r="D1411" i="35"/>
  <c r="E1411" i="35"/>
  <c r="B1411" i="35"/>
  <c r="G1411" i="35"/>
  <c r="C1011" i="35"/>
  <c r="B1011" i="35"/>
  <c r="F1011" i="35"/>
  <c r="G1011" i="35"/>
  <c r="D1011" i="35"/>
  <c r="E1011" i="35"/>
  <c r="C611" i="35"/>
  <c r="E611" i="35"/>
  <c r="D611" i="35"/>
  <c r="F611" i="35"/>
  <c r="G611" i="35"/>
  <c r="B611" i="35"/>
  <c r="C211" i="35"/>
  <c r="F211" i="35"/>
  <c r="D211" i="35"/>
  <c r="E211" i="35"/>
  <c r="G211" i="35"/>
  <c r="B211" i="35"/>
  <c r="C1050" i="35"/>
  <c r="B1050" i="35"/>
  <c r="G1050" i="35"/>
  <c r="D1050" i="35"/>
  <c r="F1050" i="35"/>
  <c r="E1050" i="35"/>
  <c r="C650" i="35"/>
  <c r="E650" i="35"/>
  <c r="D650" i="35"/>
  <c r="F650" i="35"/>
  <c r="G650" i="35"/>
  <c r="B650" i="35"/>
  <c r="C250" i="35"/>
  <c r="B250" i="35"/>
  <c r="D250" i="35"/>
  <c r="E250" i="35"/>
  <c r="F250" i="35"/>
  <c r="G250" i="35"/>
  <c r="B9989" i="35"/>
  <c r="B9957" i="35"/>
  <c r="B9918" i="35"/>
  <c r="B9949" i="35"/>
  <c r="B9907" i="35"/>
  <c r="B9800" i="35"/>
  <c r="B9961" i="35"/>
  <c r="B9447" i="35"/>
  <c r="B8993" i="35"/>
  <c r="B9626" i="35"/>
  <c r="B9226" i="35"/>
  <c r="B9825" i="35"/>
  <c r="B9425" i="35"/>
  <c r="B8949" i="35"/>
  <c r="B9624" i="35"/>
  <c r="B9224" i="35"/>
  <c r="B9823" i="35"/>
  <c r="B9423" i="35"/>
  <c r="B8939" i="35"/>
  <c r="B9662" i="35"/>
  <c r="B9262" i="35"/>
  <c r="B9821" i="35"/>
  <c r="B9421" i="35"/>
  <c r="B8937" i="35"/>
  <c r="B9460" i="35"/>
  <c r="B9017" i="35"/>
  <c r="B9499" i="35"/>
  <c r="B9080" i="35"/>
  <c r="B9518" i="35"/>
  <c r="B9107" i="35"/>
  <c r="B9557" i="35"/>
  <c r="B9154" i="35"/>
  <c r="B9556" i="35"/>
  <c r="B9153" i="35"/>
  <c r="B9535" i="35"/>
  <c r="B9129" i="35"/>
  <c r="B9734" i="35"/>
  <c r="B9334" i="35"/>
  <c r="B9893" i="35"/>
  <c r="B9493" i="35"/>
  <c r="B9073" i="35"/>
  <c r="B9732" i="35"/>
  <c r="B9332" i="35"/>
  <c r="B9931" i="35"/>
  <c r="B9531" i="35"/>
  <c r="B9122" i="35"/>
  <c r="B9490" i="35"/>
  <c r="B9070" i="35"/>
  <c r="B9589" i="35"/>
  <c r="B9189" i="35"/>
  <c r="B9788" i="35"/>
  <c r="B9388" i="35"/>
  <c r="B8853" i="35"/>
  <c r="B8393" i="35"/>
  <c r="B7993" i="35"/>
  <c r="B7568" i="35"/>
  <c r="B8512" i="35"/>
  <c r="B8112" i="35"/>
  <c r="B7712" i="35"/>
  <c r="B8671" i="35"/>
  <c r="B8271" i="35"/>
  <c r="B7871" i="35"/>
  <c r="B8710" i="35"/>
  <c r="B8310" i="35"/>
  <c r="B7910" i="35"/>
  <c r="B7368" i="35"/>
  <c r="B8549" i="35"/>
  <c r="B8149" i="35"/>
  <c r="B7749" i="35"/>
  <c r="B9068" i="35"/>
  <c r="B8668" i="35"/>
  <c r="B8268" i="35"/>
  <c r="B7868" i="35"/>
  <c r="B9067" i="35"/>
  <c r="B8667" i="35"/>
  <c r="B8267" i="35"/>
  <c r="B7867" i="35"/>
  <c r="B9066" i="35"/>
  <c r="B8666" i="35"/>
  <c r="B8266" i="35"/>
  <c r="B7866" i="35"/>
  <c r="B9085" i="35"/>
  <c r="B8685" i="35"/>
  <c r="B8285" i="35"/>
  <c r="B7885" i="35"/>
  <c r="B7276" i="35"/>
  <c r="B8784" i="35"/>
  <c r="B8384" i="35"/>
  <c r="B7984" i="35"/>
  <c r="B7551" i="35"/>
  <c r="B8843" i="35"/>
  <c r="B8443" i="35"/>
  <c r="B8043" i="35"/>
  <c r="B7640" i="35"/>
  <c r="B8862" i="35"/>
  <c r="B8462" i="35"/>
  <c r="B8062" i="35"/>
  <c r="B7661" i="35"/>
  <c r="B8801" i="35"/>
  <c r="B8401" i="35"/>
  <c r="B8001" i="35"/>
  <c r="B7579" i="35"/>
  <c r="B8540" i="35"/>
  <c r="B8140" i="35"/>
  <c r="B7740" i="35"/>
  <c r="B8699" i="35"/>
  <c r="B8299" i="35"/>
  <c r="B7899" i="35"/>
  <c r="B7333" i="35"/>
  <c r="B8138" i="35"/>
  <c r="B7738" i="35"/>
  <c r="B8717" i="35"/>
  <c r="B8317" i="35"/>
  <c r="B7917" i="35"/>
  <c r="B7393" i="35"/>
  <c r="B8616" i="35"/>
  <c r="B8216" i="35"/>
  <c r="B7816" i="35"/>
  <c r="B8935" i="35"/>
  <c r="B8535" i="35"/>
  <c r="B8135" i="35"/>
  <c r="B7735" i="35"/>
  <c r="B8994" i="35"/>
  <c r="B8594" i="35"/>
  <c r="B8194" i="35"/>
  <c r="B7794" i="35"/>
  <c r="B7168" i="35"/>
  <c r="B6768" i="35"/>
  <c r="B6368" i="35"/>
  <c r="B7387" i="35"/>
  <c r="B6987" i="35"/>
  <c r="B6587" i="35"/>
  <c r="B6186" i="35"/>
  <c r="B7086" i="35"/>
  <c r="B6686" i="35"/>
  <c r="B6286" i="35"/>
  <c r="B7585" i="35"/>
  <c r="B7185" i="35"/>
  <c r="B6785" i="35"/>
  <c r="B6385" i="35"/>
  <c r="B5795" i="35"/>
  <c r="B7204" i="35"/>
  <c r="B6804" i="35"/>
  <c r="B6404" i="35"/>
  <c r="B5860" i="35"/>
  <c r="B7283" i="35"/>
  <c r="B6883" i="35"/>
  <c r="B6483" i="35"/>
  <c r="B6037" i="35"/>
  <c r="B7322" i="35"/>
  <c r="B6922" i="35"/>
  <c r="B6522" i="35"/>
  <c r="B6100" i="35"/>
  <c r="B7381" i="35"/>
  <c r="B6981" i="35"/>
  <c r="B6581" i="35"/>
  <c r="B6179" i="35"/>
  <c r="B7400" i="35"/>
  <c r="B7000" i="35"/>
  <c r="B6600" i="35"/>
  <c r="B6200" i="35"/>
  <c r="B7059" i="35"/>
  <c r="B6659" i="35"/>
  <c r="B6259" i="35"/>
  <c r="B7218" i="35"/>
  <c r="B6818" i="35"/>
  <c r="B6418" i="35"/>
  <c r="B5900" i="35"/>
  <c r="B7077" i="35"/>
  <c r="B6677" i="35"/>
  <c r="B6277" i="35"/>
  <c r="B7156" i="35"/>
  <c r="B6756" i="35"/>
  <c r="B6356" i="35"/>
  <c r="B7495" i="35"/>
  <c r="B7095" i="35"/>
  <c r="B6695" i="35"/>
  <c r="B6295" i="35"/>
  <c r="B7554" i="35"/>
  <c r="B7154" i="35"/>
  <c r="B6754" i="35"/>
  <c r="B6354" i="35"/>
  <c r="B7253" i="35"/>
  <c r="B6853" i="35"/>
  <c r="B6453" i="35"/>
  <c r="B5978" i="35"/>
  <c r="B7272" i="35"/>
  <c r="B6872" i="35"/>
  <c r="B6472" i="35"/>
  <c r="B6017" i="35"/>
  <c r="B7191" i="35"/>
  <c r="B6791" i="35"/>
  <c r="B6391" i="35"/>
  <c r="B5818" i="35"/>
  <c r="B7150" i="35"/>
  <c r="B6750" i="35"/>
  <c r="B6350" i="35"/>
  <c r="B7589" i="35"/>
  <c r="B7189" i="35"/>
  <c r="B6789" i="35"/>
  <c r="B6389" i="35"/>
  <c r="B5816" i="35"/>
  <c r="B5377" i="35"/>
  <c r="B4977" i="35"/>
  <c r="B4546" i="35"/>
  <c r="B5496" i="35"/>
  <c r="B5096" i="35"/>
  <c r="B4696" i="35"/>
  <c r="B5535" i="35"/>
  <c r="B5135" i="35"/>
  <c r="B4735" i="35"/>
  <c r="B5854" i="35"/>
  <c r="B5454" i="35"/>
  <c r="B5054" i="35"/>
  <c r="B4649" i="35"/>
  <c r="B5893" i="35"/>
  <c r="B5493" i="35"/>
  <c r="B5093" i="35"/>
  <c r="B4693" i="35"/>
  <c r="B6012" i="35"/>
  <c r="B5612" i="35"/>
  <c r="B5212" i="35"/>
  <c r="B4812" i="35"/>
  <c r="B5831" i="35"/>
  <c r="B5431" i="35"/>
  <c r="B5031" i="35"/>
  <c r="B4619" i="35"/>
  <c r="B5810" i="35"/>
  <c r="B5410" i="35"/>
  <c r="B5010" i="35"/>
  <c r="B4594" i="35"/>
  <c r="B5909" i="35"/>
  <c r="B5509" i="35"/>
  <c r="B5109" i="35"/>
  <c r="B4709" i="35"/>
  <c r="B5988" i="35"/>
  <c r="B5588" i="35"/>
  <c r="B5188" i="35"/>
  <c r="B4788" i="35"/>
  <c r="B6047" i="35"/>
  <c r="B5647" i="35"/>
  <c r="B5247" i="35"/>
  <c r="B4847" i="35"/>
  <c r="B6046" i="35"/>
  <c r="B5646" i="35"/>
  <c r="B5246" i="35"/>
  <c r="B4846" i="35"/>
  <c r="B6105" i="35"/>
  <c r="B5705" i="35"/>
  <c r="B5305" i="35"/>
  <c r="B4905" i="35"/>
  <c r="B4395" i="35"/>
  <c r="B5324" i="35"/>
  <c r="B4924" i="35"/>
  <c r="B4454" i="35"/>
  <c r="B5483" i="35"/>
  <c r="B5083" i="35"/>
  <c r="B4682" i="35"/>
  <c r="B5982" i="35"/>
  <c r="B5582" i="35"/>
  <c r="B5182" i="35"/>
  <c r="B4782" i="35"/>
  <c r="B5781" i="35"/>
  <c r="B5381" i="35"/>
  <c r="B4981" i="35"/>
  <c r="B4554" i="35"/>
  <c r="B5500" i="35"/>
  <c r="B5100" i="35"/>
  <c r="B4700" i="35"/>
  <c r="B5799" i="35"/>
  <c r="B5399" i="35"/>
  <c r="B4999" i="35"/>
  <c r="B4578" i="35"/>
  <c r="B5518" i="35"/>
  <c r="B5118" i="35"/>
  <c r="B4718" i="35"/>
  <c r="B4238" i="35"/>
  <c r="B3838" i="35"/>
  <c r="B3438" i="35"/>
  <c r="B2955" i="35"/>
  <c r="B4077" i="35"/>
  <c r="B3677" i="35"/>
  <c r="B3277" i="35"/>
  <c r="B4336" i="35"/>
  <c r="B3936" i="35"/>
  <c r="B3536" i="35"/>
  <c r="B3132" i="35"/>
  <c r="B3975" i="35"/>
  <c r="B3575" i="35"/>
  <c r="B3175" i="35"/>
  <c r="B4174" i="35"/>
  <c r="B3774" i="35"/>
  <c r="B3374" i="35"/>
  <c r="B4533" i="35"/>
  <c r="B4133" i="35"/>
  <c r="B3733" i="35"/>
  <c r="B3333" i="35"/>
  <c r="B4532" i="35"/>
  <c r="B4132" i="35"/>
  <c r="B3732" i="35"/>
  <c r="B3332" i="35"/>
  <c r="B4611" i="35"/>
  <c r="B4211" i="35"/>
  <c r="B3811" i="35"/>
  <c r="B3411" i="35"/>
  <c r="C2872" i="35"/>
  <c r="B2872" i="35"/>
  <c r="D2872" i="35"/>
  <c r="E2872" i="35"/>
  <c r="F2872" i="35"/>
  <c r="G2872" i="35"/>
  <c r="B4190" i="35"/>
  <c r="B3790" i="35"/>
  <c r="B3390" i="35"/>
  <c r="C2697" i="35"/>
  <c r="B2697" i="35"/>
  <c r="D2697" i="35"/>
  <c r="F2697" i="35"/>
  <c r="G2697" i="35"/>
  <c r="E2697" i="35"/>
  <c r="B4029" i="35"/>
  <c r="B3629" i="35"/>
  <c r="B3229" i="35"/>
  <c r="B4308" i="35"/>
  <c r="B3908" i="35"/>
  <c r="B3508" i="35"/>
  <c r="B3092" i="35"/>
  <c r="B4427" i="35"/>
  <c r="B4027" i="35"/>
  <c r="B3627" i="35"/>
  <c r="B3227" i="35"/>
  <c r="B4246" i="35"/>
  <c r="B3846" i="35"/>
  <c r="B3446" i="35"/>
  <c r="B4185" i="35"/>
  <c r="B3785" i="35"/>
  <c r="B3385" i="35"/>
  <c r="B4644" i="35"/>
  <c r="B4244" i="35"/>
  <c r="B3844" i="35"/>
  <c r="B3444" i="35"/>
  <c r="B4123" i="35"/>
  <c r="B3723" i="35"/>
  <c r="B3323" i="35"/>
  <c r="B4182" i="35"/>
  <c r="B3782" i="35"/>
  <c r="B3382" i="35"/>
  <c r="B4681" i="35"/>
  <c r="B4281" i="35"/>
  <c r="B3881" i="35"/>
  <c r="B3481" i="35"/>
  <c r="B3047" i="35"/>
  <c r="B4000" i="35"/>
  <c r="B3600" i="35"/>
  <c r="B3200" i="35"/>
  <c r="B4399" i="35"/>
  <c r="B3999" i="35"/>
  <c r="B3599" i="35"/>
  <c r="B3199" i="35"/>
  <c r="C2889" i="35"/>
  <c r="B2889" i="35"/>
  <c r="D2889" i="35"/>
  <c r="E2889" i="35"/>
  <c r="F2889" i="35"/>
  <c r="G2889" i="35"/>
  <c r="C2489" i="35"/>
  <c r="B2489" i="35"/>
  <c r="E2489" i="35"/>
  <c r="F2489" i="35"/>
  <c r="G2489" i="35"/>
  <c r="D2489" i="35"/>
  <c r="C2089" i="35"/>
  <c r="F2089" i="35"/>
  <c r="E2089" i="35"/>
  <c r="G2089" i="35"/>
  <c r="D2089" i="35"/>
  <c r="B2089" i="35"/>
  <c r="C1689" i="35"/>
  <c r="B1689" i="35"/>
  <c r="G1689" i="35"/>
  <c r="D1689" i="35"/>
  <c r="E1689" i="35"/>
  <c r="F1689" i="35"/>
  <c r="C2768" i="35"/>
  <c r="B2768" i="35"/>
  <c r="D2768" i="35"/>
  <c r="E2768" i="35"/>
  <c r="F2768" i="35"/>
  <c r="G2768" i="35"/>
  <c r="C2368" i="35"/>
  <c r="B2368" i="35"/>
  <c r="G2368" i="35"/>
  <c r="D2368" i="35"/>
  <c r="E2368" i="35"/>
  <c r="F2368" i="35"/>
  <c r="B1968" i="35"/>
  <c r="C1968" i="35"/>
  <c r="D1968" i="35"/>
  <c r="E1968" i="35"/>
  <c r="F1968" i="35"/>
  <c r="G1968" i="35"/>
  <c r="B1536" i="35"/>
  <c r="C1536" i="35"/>
  <c r="D1536" i="35"/>
  <c r="G1536" i="35"/>
  <c r="F1536" i="35"/>
  <c r="E1536" i="35"/>
  <c r="C2647" i="35"/>
  <c r="G2647" i="35"/>
  <c r="D2647" i="35"/>
  <c r="E2647" i="35"/>
  <c r="F2647" i="35"/>
  <c r="B2647" i="35"/>
  <c r="C2247" i="35"/>
  <c r="B2247" i="35"/>
  <c r="D2247" i="35"/>
  <c r="E2247" i="35"/>
  <c r="F2247" i="35"/>
  <c r="G2247" i="35"/>
  <c r="C1847" i="35"/>
  <c r="B1847" i="35"/>
  <c r="D1847" i="35"/>
  <c r="G1847" i="35"/>
  <c r="F1847" i="35"/>
  <c r="E1847" i="35"/>
  <c r="B3146" i="35"/>
  <c r="C2746" i="35"/>
  <c r="D2746" i="35"/>
  <c r="E2746" i="35"/>
  <c r="F2746" i="35"/>
  <c r="G2746" i="35"/>
  <c r="B2746" i="35"/>
  <c r="D2346" i="35"/>
  <c r="E2346" i="35"/>
  <c r="F2346" i="35"/>
  <c r="G2346" i="35"/>
  <c r="C2346" i="35"/>
  <c r="B2346" i="35"/>
  <c r="B1946" i="35"/>
  <c r="C1946" i="35"/>
  <c r="E1946" i="35"/>
  <c r="F1946" i="35"/>
  <c r="G1946" i="35"/>
  <c r="D1946" i="35"/>
  <c r="B1494" i="35"/>
  <c r="C1494" i="35"/>
  <c r="F1494" i="35"/>
  <c r="G1494" i="35"/>
  <c r="D1494" i="35"/>
  <c r="E1494" i="35"/>
  <c r="C2805" i="35"/>
  <c r="B2805" i="35"/>
  <c r="D2805" i="35"/>
  <c r="E2805" i="35"/>
  <c r="F2805" i="35"/>
  <c r="G2805" i="35"/>
  <c r="C2405" i="35"/>
  <c r="B2405" i="35"/>
  <c r="D2405" i="35"/>
  <c r="E2405" i="35"/>
  <c r="F2405" i="35"/>
  <c r="G2405" i="35"/>
  <c r="C2005" i="35"/>
  <c r="F2005" i="35"/>
  <c r="E2005" i="35"/>
  <c r="G2005" i="35"/>
  <c r="D2005" i="35"/>
  <c r="B2005" i="35"/>
  <c r="B1592" i="35"/>
  <c r="C1592" i="35"/>
  <c r="D1592" i="35"/>
  <c r="F1592" i="35"/>
  <c r="G1592" i="35"/>
  <c r="E1592" i="35"/>
  <c r="B2904" i="35"/>
  <c r="C2904" i="35"/>
  <c r="D2904" i="35"/>
  <c r="E2904" i="35"/>
  <c r="F2904" i="35"/>
  <c r="G2904" i="35"/>
  <c r="C2504" i="35"/>
  <c r="D2504" i="35"/>
  <c r="E2504" i="35"/>
  <c r="F2504" i="35"/>
  <c r="G2504" i="35"/>
  <c r="B2504" i="35"/>
  <c r="C2104" i="35"/>
  <c r="B2104" i="35"/>
  <c r="E2104" i="35"/>
  <c r="G2104" i="35"/>
  <c r="D2104" i="35"/>
  <c r="F2104" i="35"/>
  <c r="B1704" i="35"/>
  <c r="C1704" i="35"/>
  <c r="G1704" i="35"/>
  <c r="D1704" i="35"/>
  <c r="E1704" i="35"/>
  <c r="F1704" i="35"/>
  <c r="C2923" i="35"/>
  <c r="D2923" i="35"/>
  <c r="E2923" i="35"/>
  <c r="F2923" i="35"/>
  <c r="G2923" i="35"/>
  <c r="B2923" i="35"/>
  <c r="C2523" i="35"/>
  <c r="B2523" i="35"/>
  <c r="D2523" i="35"/>
  <c r="E2523" i="35"/>
  <c r="F2523" i="35"/>
  <c r="G2523" i="35"/>
  <c r="C2123" i="35"/>
  <c r="E2123" i="35"/>
  <c r="F2123" i="35"/>
  <c r="G2123" i="35"/>
  <c r="D2123" i="35"/>
  <c r="B2123" i="35"/>
  <c r="C1723" i="35"/>
  <c r="E1723" i="35"/>
  <c r="F1723" i="35"/>
  <c r="D1723" i="35"/>
  <c r="G1723" i="35"/>
  <c r="B1723" i="35"/>
  <c r="C2922" i="35"/>
  <c r="D2922" i="35"/>
  <c r="E2922" i="35"/>
  <c r="F2922" i="35"/>
  <c r="G2922" i="35"/>
  <c r="B2922" i="35"/>
  <c r="C2522" i="35"/>
  <c r="D2522" i="35"/>
  <c r="E2522" i="35"/>
  <c r="F2522" i="35"/>
  <c r="G2522" i="35"/>
  <c r="B2522" i="35"/>
  <c r="C2122" i="35"/>
  <c r="B2122" i="35"/>
  <c r="D2122" i="35"/>
  <c r="F2122" i="35"/>
  <c r="E2122" i="35"/>
  <c r="G2122" i="35"/>
  <c r="B1722" i="35"/>
  <c r="C1722" i="35"/>
  <c r="D1722" i="35"/>
  <c r="E1722" i="35"/>
  <c r="F1722" i="35"/>
  <c r="G1722" i="35"/>
  <c r="C2621" i="35"/>
  <c r="B2621" i="35"/>
  <c r="D2621" i="35"/>
  <c r="E2621" i="35"/>
  <c r="F2621" i="35"/>
  <c r="G2621" i="35"/>
  <c r="C2221" i="35"/>
  <c r="G2221" i="35"/>
  <c r="D2221" i="35"/>
  <c r="E2221" i="35"/>
  <c r="F2221" i="35"/>
  <c r="B2221" i="35"/>
  <c r="C1821" i="35"/>
  <c r="B1821" i="35"/>
  <c r="G1821" i="35"/>
  <c r="D1821" i="35"/>
  <c r="E1821" i="35"/>
  <c r="F1821" i="35"/>
  <c r="B3080" i="35"/>
  <c r="C2680" i="35"/>
  <c r="B2680" i="35"/>
  <c r="G2680" i="35"/>
  <c r="D2680" i="35"/>
  <c r="E2680" i="35"/>
  <c r="F2680" i="35"/>
  <c r="C2280" i="35"/>
  <c r="B2280" i="35"/>
  <c r="G2280" i="35"/>
  <c r="D2280" i="35"/>
  <c r="E2280" i="35"/>
  <c r="F2280" i="35"/>
  <c r="C1880" i="35"/>
  <c r="B1880" i="35"/>
  <c r="F1880" i="35"/>
  <c r="D1880" i="35"/>
  <c r="E1880" i="35"/>
  <c r="G1880" i="35"/>
  <c r="C1084" i="35"/>
  <c r="B1084" i="35"/>
  <c r="G1084" i="35"/>
  <c r="D1084" i="35"/>
  <c r="E1084" i="35"/>
  <c r="F1084" i="35"/>
  <c r="C2599" i="35"/>
  <c r="G2599" i="35"/>
  <c r="D2599" i="35"/>
  <c r="E2599" i="35"/>
  <c r="F2599" i="35"/>
  <c r="B2599" i="35"/>
  <c r="C2199" i="35"/>
  <c r="B2199" i="35"/>
  <c r="F2199" i="35"/>
  <c r="G2199" i="35"/>
  <c r="D2199" i="35"/>
  <c r="E2199" i="35"/>
  <c r="C1799" i="35"/>
  <c r="B1799" i="35"/>
  <c r="F1799" i="35"/>
  <c r="E1799" i="35"/>
  <c r="D1799" i="35"/>
  <c r="G1799" i="35"/>
  <c r="C2918" i="35"/>
  <c r="D2918" i="35"/>
  <c r="E2918" i="35"/>
  <c r="F2918" i="35"/>
  <c r="G2918" i="35"/>
  <c r="B2918" i="35"/>
  <c r="C2518" i="35"/>
  <c r="G2518" i="35"/>
  <c r="D2518" i="35"/>
  <c r="E2518" i="35"/>
  <c r="F2518" i="35"/>
  <c r="B2518" i="35"/>
  <c r="B2118" i="35"/>
  <c r="C2118" i="35"/>
  <c r="F2118" i="35"/>
  <c r="G2118" i="35"/>
  <c r="D2118" i="35"/>
  <c r="E2118" i="35"/>
  <c r="B1718" i="35"/>
  <c r="C1718" i="35"/>
  <c r="F1718" i="35"/>
  <c r="D1718" i="35"/>
  <c r="E1718" i="35"/>
  <c r="G1718" i="35"/>
  <c r="C2477" i="35"/>
  <c r="B2477" i="35"/>
  <c r="D2477" i="35"/>
  <c r="E2477" i="35"/>
  <c r="F2477" i="35"/>
  <c r="G2477" i="35"/>
  <c r="C2077" i="35"/>
  <c r="D2077" i="35"/>
  <c r="F2077" i="35"/>
  <c r="G2077" i="35"/>
  <c r="E2077" i="35"/>
  <c r="B2077" i="35"/>
  <c r="C1676" i="35"/>
  <c r="B1676" i="35"/>
  <c r="F1676" i="35"/>
  <c r="D1676" i="35"/>
  <c r="E1676" i="35"/>
  <c r="G1676" i="35"/>
  <c r="C2556" i="35"/>
  <c r="B2556" i="35"/>
  <c r="G2556" i="35"/>
  <c r="E2556" i="35"/>
  <c r="D2556" i="35"/>
  <c r="F2556" i="35"/>
  <c r="B2156" i="35"/>
  <c r="C2156" i="35"/>
  <c r="E2156" i="35"/>
  <c r="F2156" i="35"/>
  <c r="G2156" i="35"/>
  <c r="D2156" i="35"/>
  <c r="C1756" i="35"/>
  <c r="B1756" i="35"/>
  <c r="E1756" i="35"/>
  <c r="F1756" i="35"/>
  <c r="D1756" i="35"/>
  <c r="G1756" i="35"/>
  <c r="B2735" i="35"/>
  <c r="C2735" i="35"/>
  <c r="G2735" i="35"/>
  <c r="F2735" i="35"/>
  <c r="D2735" i="35"/>
  <c r="E2735" i="35"/>
  <c r="C2335" i="35"/>
  <c r="F2335" i="35"/>
  <c r="B2335" i="35"/>
  <c r="G2335" i="35"/>
  <c r="D2335" i="35"/>
  <c r="E2335" i="35"/>
  <c r="C1935" i="35"/>
  <c r="B1935" i="35"/>
  <c r="D1935" i="35"/>
  <c r="E1935" i="35"/>
  <c r="F1935" i="35"/>
  <c r="G1935" i="35"/>
  <c r="C1471" i="35"/>
  <c r="D1471" i="35"/>
  <c r="F1471" i="35"/>
  <c r="E1471" i="35"/>
  <c r="G1471" i="35"/>
  <c r="B1471" i="35"/>
  <c r="C2814" i="35"/>
  <c r="D2814" i="35"/>
  <c r="E2814" i="35"/>
  <c r="F2814" i="35"/>
  <c r="G2814" i="35"/>
  <c r="B2814" i="35"/>
  <c r="C2414" i="35"/>
  <c r="G2414" i="35"/>
  <c r="D2414" i="35"/>
  <c r="E2414" i="35"/>
  <c r="F2414" i="35"/>
  <c r="B2414" i="35"/>
  <c r="C2014" i="35"/>
  <c r="B2014" i="35"/>
  <c r="D2014" i="35"/>
  <c r="F2014" i="35"/>
  <c r="E2014" i="35"/>
  <c r="G2014" i="35"/>
  <c r="C1604" i="35"/>
  <c r="B1604" i="35"/>
  <c r="D1604" i="35"/>
  <c r="F1604" i="35"/>
  <c r="G1604" i="35"/>
  <c r="E1604" i="35"/>
  <c r="B2533" i="35"/>
  <c r="C2533" i="35"/>
  <c r="G2533" i="35"/>
  <c r="D2533" i="35"/>
  <c r="E2533" i="35"/>
  <c r="F2533" i="35"/>
  <c r="C2133" i="35"/>
  <c r="B2133" i="35"/>
  <c r="D2133" i="35"/>
  <c r="E2133" i="35"/>
  <c r="F2133" i="35"/>
  <c r="G2133" i="35"/>
  <c r="C1733" i="35"/>
  <c r="D1733" i="35"/>
  <c r="F1733" i="35"/>
  <c r="E1733" i="35"/>
  <c r="G1733" i="35"/>
  <c r="B1733" i="35"/>
  <c r="C2732" i="35"/>
  <c r="B2732" i="35"/>
  <c r="E2732" i="35"/>
  <c r="G2732" i="35"/>
  <c r="F2732" i="35"/>
  <c r="D2732" i="35"/>
  <c r="C2332" i="35"/>
  <c r="B2332" i="35"/>
  <c r="G2332" i="35"/>
  <c r="D2332" i="35"/>
  <c r="E2332" i="35"/>
  <c r="F2332" i="35"/>
  <c r="B1932" i="35"/>
  <c r="C1932" i="35"/>
  <c r="D1932" i="35"/>
  <c r="E1932" i="35"/>
  <c r="F1932" i="35"/>
  <c r="G1932" i="35"/>
  <c r="C1467" i="35"/>
  <c r="B1467" i="35"/>
  <c r="F1467" i="35"/>
  <c r="G1467" i="35"/>
  <c r="D1467" i="35"/>
  <c r="E1467" i="35"/>
  <c r="C2571" i="35"/>
  <c r="B2571" i="35"/>
  <c r="D2571" i="35"/>
  <c r="E2571" i="35"/>
  <c r="F2571" i="35"/>
  <c r="G2571" i="35"/>
  <c r="C2171" i="35"/>
  <c r="E2171" i="35"/>
  <c r="G2171" i="35"/>
  <c r="D2171" i="35"/>
  <c r="F2171" i="35"/>
  <c r="B2171" i="35"/>
  <c r="C1771" i="35"/>
  <c r="E1771" i="35"/>
  <c r="D1771" i="35"/>
  <c r="B1771" i="35"/>
  <c r="F1771" i="35"/>
  <c r="G1771" i="35"/>
  <c r="B3050" i="35"/>
  <c r="C2650" i="35"/>
  <c r="G2650" i="35"/>
  <c r="D2650" i="35"/>
  <c r="E2650" i="35"/>
  <c r="F2650" i="35"/>
  <c r="B2650" i="35"/>
  <c r="C2250" i="35"/>
  <c r="B2250" i="35"/>
  <c r="D2250" i="35"/>
  <c r="E2250" i="35"/>
  <c r="F2250" i="35"/>
  <c r="G2250" i="35"/>
  <c r="C1850" i="35"/>
  <c r="B1850" i="35"/>
  <c r="D1850" i="35"/>
  <c r="E1850" i="35"/>
  <c r="F1850" i="35"/>
  <c r="G1850" i="35"/>
  <c r="B1449" i="35"/>
  <c r="C1449" i="35"/>
  <c r="F1449" i="35"/>
  <c r="G1449" i="35"/>
  <c r="D1449" i="35"/>
  <c r="E1449" i="35"/>
  <c r="C1049" i="35"/>
  <c r="D1049" i="35"/>
  <c r="E1049" i="35"/>
  <c r="G1049" i="35"/>
  <c r="F1049" i="35"/>
  <c r="B1049" i="35"/>
  <c r="C649" i="35"/>
  <c r="B649" i="35"/>
  <c r="G649" i="35"/>
  <c r="D649" i="35"/>
  <c r="F649" i="35"/>
  <c r="E649" i="35"/>
  <c r="B249" i="35"/>
  <c r="C249" i="35"/>
  <c r="D249" i="35"/>
  <c r="E249" i="35"/>
  <c r="G249" i="35"/>
  <c r="F249" i="35"/>
  <c r="C1468" i="35"/>
  <c r="B1468" i="35"/>
  <c r="D1468" i="35"/>
  <c r="E1468" i="35"/>
  <c r="F1468" i="35"/>
  <c r="G1468" i="35"/>
  <c r="C1068" i="35"/>
  <c r="B1068" i="35"/>
  <c r="F1068" i="35"/>
  <c r="D1068" i="35"/>
  <c r="G1068" i="35"/>
  <c r="E1068" i="35"/>
  <c r="C668" i="35"/>
  <c r="F668" i="35"/>
  <c r="G668" i="35"/>
  <c r="E668" i="35"/>
  <c r="B668" i="35"/>
  <c r="D668" i="35"/>
  <c r="C268" i="35"/>
  <c r="B268" i="35"/>
  <c r="D268" i="35"/>
  <c r="E268" i="35"/>
  <c r="F268" i="35"/>
  <c r="G268" i="35"/>
  <c r="B1327" i="35"/>
  <c r="D1327" i="35"/>
  <c r="E1327" i="35"/>
  <c r="F1327" i="35"/>
  <c r="G1327" i="35"/>
  <c r="C1327" i="35"/>
  <c r="C927" i="35"/>
  <c r="B927" i="35"/>
  <c r="F927" i="35"/>
  <c r="G927" i="35"/>
  <c r="D927" i="35"/>
  <c r="E927" i="35"/>
  <c r="B527" i="35"/>
  <c r="C527" i="35"/>
  <c r="E527" i="35"/>
  <c r="D527" i="35"/>
  <c r="F527" i="35"/>
  <c r="G527" i="35"/>
  <c r="C127" i="35"/>
  <c r="D127" i="35"/>
  <c r="E127" i="35"/>
  <c r="F127" i="35"/>
  <c r="G127" i="35"/>
  <c r="B127" i="35"/>
  <c r="B1326" i="35"/>
  <c r="C1326" i="35"/>
  <c r="E1326" i="35"/>
  <c r="F1326" i="35"/>
  <c r="G1326" i="35"/>
  <c r="D1326" i="35"/>
  <c r="C926" i="35"/>
  <c r="D926" i="35"/>
  <c r="E926" i="35"/>
  <c r="G926" i="35"/>
  <c r="F926" i="35"/>
  <c r="B926" i="35"/>
  <c r="B526" i="35"/>
  <c r="C526" i="35"/>
  <c r="D526" i="35"/>
  <c r="F526" i="35"/>
  <c r="G526" i="35"/>
  <c r="E526" i="35"/>
  <c r="C126" i="35"/>
  <c r="F126" i="35"/>
  <c r="D126" i="35"/>
  <c r="E126" i="35"/>
  <c r="G126" i="35"/>
  <c r="B126" i="35"/>
  <c r="B1325" i="35"/>
  <c r="F1325" i="35"/>
  <c r="G1325" i="35"/>
  <c r="D1325" i="35"/>
  <c r="E1325" i="35"/>
  <c r="C1325" i="35"/>
  <c r="C925" i="35"/>
  <c r="B925" i="35"/>
  <c r="E925" i="35"/>
  <c r="F925" i="35"/>
  <c r="G925" i="35"/>
  <c r="D925" i="35"/>
  <c r="C525" i="35"/>
  <c r="B525" i="35"/>
  <c r="D525" i="35"/>
  <c r="E525" i="35"/>
  <c r="F525" i="35"/>
  <c r="G525" i="35"/>
  <c r="C125" i="35"/>
  <c r="B125" i="35"/>
  <c r="D125" i="35"/>
  <c r="E125" i="35"/>
  <c r="F125" i="35"/>
  <c r="G125" i="35"/>
  <c r="C684" i="35"/>
  <c r="B684" i="35"/>
  <c r="D684" i="35"/>
  <c r="E684" i="35"/>
  <c r="F684" i="35"/>
  <c r="G684" i="35"/>
  <c r="C284" i="35"/>
  <c r="D284" i="35"/>
  <c r="E284" i="35"/>
  <c r="F284" i="35"/>
  <c r="G284" i="35"/>
  <c r="B284" i="35"/>
  <c r="C1523" i="35"/>
  <c r="B1523" i="35"/>
  <c r="F1523" i="35"/>
  <c r="G1523" i="35"/>
  <c r="D1523" i="35"/>
  <c r="E1523" i="35"/>
  <c r="C1123" i="35"/>
  <c r="B1123" i="35"/>
  <c r="D1123" i="35"/>
  <c r="E1123" i="35"/>
  <c r="F1123" i="35"/>
  <c r="G1123" i="35"/>
  <c r="C723" i="35"/>
  <c r="B723" i="35"/>
  <c r="D723" i="35"/>
  <c r="E723" i="35"/>
  <c r="F723" i="35"/>
  <c r="G723" i="35"/>
  <c r="B323" i="35"/>
  <c r="C323" i="35"/>
  <c r="D323" i="35"/>
  <c r="E323" i="35"/>
  <c r="F323" i="35"/>
  <c r="G323" i="35"/>
  <c r="B1382" i="35"/>
  <c r="C1382" i="35"/>
  <c r="F1382" i="35"/>
  <c r="G1382" i="35"/>
  <c r="D1382" i="35"/>
  <c r="E1382" i="35"/>
  <c r="C982" i="35"/>
  <c r="E982" i="35"/>
  <c r="F982" i="35"/>
  <c r="G982" i="35"/>
  <c r="D982" i="35"/>
  <c r="B982" i="35"/>
  <c r="C582" i="35"/>
  <c r="B582" i="35"/>
  <c r="F582" i="35"/>
  <c r="D582" i="35"/>
  <c r="E582" i="35"/>
  <c r="G582" i="35"/>
  <c r="C182" i="35"/>
  <c r="B182" i="35"/>
  <c r="D182" i="35"/>
  <c r="E182" i="35"/>
  <c r="F182" i="35"/>
  <c r="G182" i="35"/>
  <c r="C1441" i="35"/>
  <c r="B1441" i="35"/>
  <c r="D1441" i="35"/>
  <c r="E1441" i="35"/>
  <c r="F1441" i="35"/>
  <c r="G1441" i="35"/>
  <c r="C1041" i="35"/>
  <c r="B1041" i="35"/>
  <c r="F1041" i="35"/>
  <c r="G1041" i="35"/>
  <c r="D1041" i="35"/>
  <c r="E1041" i="35"/>
  <c r="C641" i="35"/>
  <c r="F641" i="35"/>
  <c r="G641" i="35"/>
  <c r="E641" i="35"/>
  <c r="D641" i="35"/>
  <c r="B641" i="35"/>
  <c r="C241" i="35"/>
  <c r="B241" i="35"/>
  <c r="F241" i="35"/>
  <c r="G241" i="35"/>
  <c r="D241" i="35"/>
  <c r="E241" i="35"/>
  <c r="C1280" i="35"/>
  <c r="B1280" i="35"/>
  <c r="F1280" i="35"/>
  <c r="G1280" i="35"/>
  <c r="D1280" i="35"/>
  <c r="E1280" i="35"/>
  <c r="C880" i="35"/>
  <c r="B880" i="35"/>
  <c r="D880" i="35"/>
  <c r="E880" i="35"/>
  <c r="F880" i="35"/>
  <c r="G880" i="35"/>
  <c r="C480" i="35"/>
  <c r="B480" i="35"/>
  <c r="G480" i="35"/>
  <c r="D480" i="35"/>
  <c r="E480" i="35"/>
  <c r="F480" i="35"/>
  <c r="B80" i="35"/>
  <c r="C80" i="35"/>
  <c r="D80" i="35"/>
  <c r="E80" i="35"/>
  <c r="F80" i="35"/>
  <c r="G80" i="35"/>
  <c r="C1139" i="35"/>
  <c r="D1139" i="35"/>
  <c r="E1139" i="35"/>
  <c r="F1139" i="35"/>
  <c r="G1139" i="35"/>
  <c r="B1139" i="35"/>
  <c r="C739" i="35"/>
  <c r="B739" i="35"/>
  <c r="D739" i="35"/>
  <c r="E739" i="35"/>
  <c r="F739" i="35"/>
  <c r="G739" i="35"/>
  <c r="C339" i="35"/>
  <c r="B339" i="35"/>
  <c r="E339" i="35"/>
  <c r="F339" i="35"/>
  <c r="G339" i="35"/>
  <c r="D339" i="35"/>
  <c r="C1618" i="35"/>
  <c r="B1618" i="35"/>
  <c r="E1618" i="35"/>
  <c r="F1618" i="35"/>
  <c r="G1618" i="35"/>
  <c r="D1618" i="35"/>
  <c r="C1218" i="35"/>
  <c r="G1218" i="35"/>
  <c r="D1218" i="35"/>
  <c r="E1218" i="35"/>
  <c r="F1218" i="35"/>
  <c r="B1218" i="35"/>
  <c r="C818" i="35"/>
  <c r="E818" i="35"/>
  <c r="F818" i="35"/>
  <c r="G818" i="35"/>
  <c r="D818" i="35"/>
  <c r="B818" i="35"/>
  <c r="B418" i="35"/>
  <c r="C418" i="35"/>
  <c r="D418" i="35"/>
  <c r="E418" i="35"/>
  <c r="F418" i="35"/>
  <c r="G418" i="35"/>
  <c r="E18" i="35"/>
  <c r="C18" i="35"/>
  <c r="F18" i="35"/>
  <c r="G18" i="35"/>
  <c r="D18" i="35"/>
  <c r="B18" i="35"/>
  <c r="C1157" i="35"/>
  <c r="F1157" i="35"/>
  <c r="G1157" i="35"/>
  <c r="D1157" i="35"/>
  <c r="E1157" i="35"/>
  <c r="B1157" i="35"/>
  <c r="C757" i="35"/>
  <c r="B757" i="35"/>
  <c r="F757" i="35"/>
  <c r="G757" i="35"/>
  <c r="D757" i="35"/>
  <c r="E757" i="35"/>
  <c r="C357" i="35"/>
  <c r="B357" i="35"/>
  <c r="G357" i="35"/>
  <c r="D357" i="35"/>
  <c r="E357" i="35"/>
  <c r="F357" i="35"/>
  <c r="C1456" i="35"/>
  <c r="B1456" i="35"/>
  <c r="D1456" i="35"/>
  <c r="E1456" i="35"/>
  <c r="F1456" i="35"/>
  <c r="G1456" i="35"/>
  <c r="C1056" i="35"/>
  <c r="B1056" i="35"/>
  <c r="G1056" i="35"/>
  <c r="F1056" i="35"/>
  <c r="D1056" i="35"/>
  <c r="E1056" i="35"/>
  <c r="C656" i="35"/>
  <c r="E656" i="35"/>
  <c r="D656" i="35"/>
  <c r="F656" i="35"/>
  <c r="G656" i="35"/>
  <c r="B656" i="35"/>
  <c r="B256" i="35"/>
  <c r="C256" i="35"/>
  <c r="D256" i="35"/>
  <c r="E256" i="35"/>
  <c r="F256" i="35"/>
  <c r="G256" i="35"/>
  <c r="C1395" i="35"/>
  <c r="B1395" i="35"/>
  <c r="F1395" i="35"/>
  <c r="G1395" i="35"/>
  <c r="D1395" i="35"/>
  <c r="E1395" i="35"/>
  <c r="C995" i="35"/>
  <c r="D995" i="35"/>
  <c r="E995" i="35"/>
  <c r="G995" i="35"/>
  <c r="F995" i="35"/>
  <c r="B995" i="35"/>
  <c r="C595" i="35"/>
  <c r="B595" i="35"/>
  <c r="D595" i="35"/>
  <c r="F595" i="35"/>
  <c r="G595" i="35"/>
  <c r="E595" i="35"/>
  <c r="C195" i="35"/>
  <c r="D195" i="35"/>
  <c r="E195" i="35"/>
  <c r="G195" i="35"/>
  <c r="F195" i="35"/>
  <c r="B195" i="35"/>
  <c r="B1274" i="35"/>
  <c r="C1274" i="35"/>
  <c r="D1274" i="35"/>
  <c r="F1274" i="35"/>
  <c r="G1274" i="35"/>
  <c r="E1274" i="35"/>
  <c r="B874" i="35"/>
  <c r="C874" i="35"/>
  <c r="F874" i="35"/>
  <c r="G874" i="35"/>
  <c r="D874" i="35"/>
  <c r="E874" i="35"/>
  <c r="C474" i="35"/>
  <c r="B474" i="35"/>
  <c r="G474" i="35"/>
  <c r="D474" i="35"/>
  <c r="E474" i="35"/>
  <c r="F474" i="35"/>
  <c r="C74" i="35"/>
  <c r="B74" i="35"/>
  <c r="G74" i="35"/>
  <c r="E74" i="35"/>
  <c r="D74" i="35"/>
  <c r="F74" i="35"/>
  <c r="C1213" i="35"/>
  <c r="B1213" i="35"/>
  <c r="D1213" i="35"/>
  <c r="E1213" i="35"/>
  <c r="F1213" i="35"/>
  <c r="G1213" i="35"/>
  <c r="C813" i="35"/>
  <c r="B813" i="35"/>
  <c r="D813" i="35"/>
  <c r="E813" i="35"/>
  <c r="G813" i="35"/>
  <c r="F813" i="35"/>
  <c r="D413" i="35"/>
  <c r="E413" i="35"/>
  <c r="F413" i="35"/>
  <c r="G413" i="35"/>
  <c r="C413" i="35"/>
  <c r="B413" i="35"/>
  <c r="G13" i="35"/>
  <c r="C13" i="35"/>
  <c r="B13" i="35"/>
  <c r="E13" i="35"/>
  <c r="F13" i="35"/>
  <c r="D13" i="35"/>
  <c r="C352" i="35"/>
  <c r="B352" i="35"/>
  <c r="D352" i="35"/>
  <c r="E352" i="35"/>
  <c r="F352" i="35"/>
  <c r="G352" i="35"/>
  <c r="B1391" i="35"/>
  <c r="C1391" i="35"/>
  <c r="F1391" i="35"/>
  <c r="G1391" i="35"/>
  <c r="D1391" i="35"/>
  <c r="E1391" i="35"/>
  <c r="C991" i="35"/>
  <c r="B991" i="35"/>
  <c r="G991" i="35"/>
  <c r="E991" i="35"/>
  <c r="F991" i="35"/>
  <c r="D991" i="35"/>
  <c r="C591" i="35"/>
  <c r="B591" i="35"/>
  <c r="D591" i="35"/>
  <c r="E591" i="35"/>
  <c r="F591" i="35"/>
  <c r="G591" i="35"/>
  <c r="C191" i="35"/>
  <c r="B191" i="35"/>
  <c r="D191" i="35"/>
  <c r="E191" i="35"/>
  <c r="F191" i="35"/>
  <c r="G191" i="35"/>
  <c r="C1030" i="35"/>
  <c r="E1030" i="35"/>
  <c r="F1030" i="35"/>
  <c r="D1030" i="35"/>
  <c r="G1030" i="35"/>
  <c r="B1030" i="35"/>
  <c r="C630" i="35"/>
  <c r="B630" i="35"/>
  <c r="D630" i="35"/>
  <c r="E630" i="35"/>
  <c r="F630" i="35"/>
  <c r="G630" i="35"/>
  <c r="C230" i="35"/>
  <c r="B230" i="35"/>
  <c r="D230" i="35"/>
  <c r="E230" i="35"/>
  <c r="F230" i="35"/>
  <c r="G230" i="35"/>
  <c r="B9983" i="35"/>
  <c r="B9921" i="35"/>
  <c r="B9876" i="35"/>
  <c r="B9915" i="35"/>
  <c r="B9859" i="35"/>
  <c r="B9987" i="35"/>
  <c r="B9933" i="35"/>
  <c r="B9427" i="35"/>
  <c r="B8951" i="35"/>
  <c r="B9606" i="35"/>
  <c r="B9206" i="35"/>
  <c r="B9805" i="35"/>
  <c r="B9405" i="35"/>
  <c r="B8898" i="35"/>
  <c r="B9604" i="35"/>
  <c r="B9204" i="35"/>
  <c r="B9803" i="35"/>
  <c r="B9403" i="35"/>
  <c r="B8893" i="35"/>
  <c r="B9642" i="35"/>
  <c r="B9242" i="35"/>
  <c r="B9801" i="35"/>
  <c r="B9401" i="35"/>
  <c r="B8891" i="35"/>
  <c r="B9440" i="35"/>
  <c r="B8978" i="35"/>
  <c r="B9479" i="35"/>
  <c r="B9051" i="35"/>
  <c r="B9498" i="35"/>
  <c r="B9079" i="35"/>
  <c r="B9537" i="35"/>
  <c r="B9131" i="35"/>
  <c r="B9536" i="35"/>
  <c r="B9130" i="35"/>
  <c r="B9515" i="35"/>
  <c r="B9102" i="35"/>
  <c r="B9714" i="35"/>
  <c r="B9314" i="35"/>
  <c r="B9873" i="35"/>
  <c r="B9473" i="35"/>
  <c r="B9038" i="35"/>
  <c r="B9712" i="35"/>
  <c r="B9312" i="35"/>
  <c r="B9911" i="35"/>
  <c r="B9511" i="35"/>
  <c r="B9098" i="35"/>
  <c r="B9470" i="35"/>
  <c r="B9035" i="35"/>
  <c r="B9569" i="35"/>
  <c r="B9167" i="35"/>
  <c r="B9768" i="35"/>
  <c r="B9368" i="35"/>
  <c r="B8758" i="35"/>
  <c r="B8373" i="35"/>
  <c r="B7973" i="35"/>
  <c r="B7531" i="35"/>
  <c r="B8492" i="35"/>
  <c r="B8092" i="35"/>
  <c r="B7692" i="35"/>
  <c r="B8651" i="35"/>
  <c r="B8251" i="35"/>
  <c r="B7851" i="35"/>
  <c r="B8690" i="35"/>
  <c r="B8290" i="35"/>
  <c r="B7890" i="35"/>
  <c r="B7296" i="35"/>
  <c r="B8529" i="35"/>
  <c r="B8129" i="35"/>
  <c r="B7729" i="35"/>
  <c r="B9048" i="35"/>
  <c r="B8648" i="35"/>
  <c r="B8248" i="35"/>
  <c r="B7848" i="35"/>
  <c r="B9047" i="35"/>
  <c r="B8647" i="35"/>
  <c r="B8247" i="35"/>
  <c r="B7847" i="35"/>
  <c r="B9046" i="35"/>
  <c r="B8646" i="35"/>
  <c r="B8246" i="35"/>
  <c r="B7846" i="35"/>
  <c r="B9065" i="35"/>
  <c r="B8665" i="35"/>
  <c r="B8265" i="35"/>
  <c r="B7865" i="35"/>
  <c r="B9164" i="35"/>
  <c r="B8764" i="35"/>
  <c r="B8364" i="35"/>
  <c r="B7964" i="35"/>
  <c r="B7513" i="35"/>
  <c r="B8823" i="35"/>
  <c r="B8423" i="35"/>
  <c r="B8023" i="35"/>
  <c r="B7616" i="35"/>
  <c r="B8842" i="35"/>
  <c r="B8442" i="35"/>
  <c r="B8042" i="35"/>
  <c r="B7639" i="35"/>
  <c r="B8781" i="35"/>
  <c r="B8381" i="35"/>
  <c r="B7981" i="35"/>
  <c r="B7547" i="35"/>
  <c r="B8520" i="35"/>
  <c r="B8120" i="35"/>
  <c r="B7720" i="35"/>
  <c r="B8679" i="35"/>
  <c r="B8279" i="35"/>
  <c r="B7879" i="35"/>
  <c r="B8518" i="35"/>
  <c r="B8118" i="35"/>
  <c r="B7718" i="35"/>
  <c r="B8697" i="35"/>
  <c r="B8297" i="35"/>
  <c r="B7897" i="35"/>
  <c r="B7326" i="35"/>
  <c r="B8596" i="35"/>
  <c r="B8196" i="35"/>
  <c r="B7796" i="35"/>
  <c r="B8915" i="35"/>
  <c r="B8515" i="35"/>
  <c r="B8115" i="35"/>
  <c r="B7715" i="35"/>
  <c r="B8974" i="35"/>
  <c r="B8574" i="35"/>
  <c r="B8174" i="35"/>
  <c r="B7774" i="35"/>
  <c r="B7148" i="35"/>
  <c r="B6748" i="35"/>
  <c r="B6348" i="35"/>
  <c r="B7367" i="35"/>
  <c r="B6967" i="35"/>
  <c r="B6567" i="35"/>
  <c r="B6163" i="35"/>
  <c r="B7066" i="35"/>
  <c r="B6666" i="35"/>
  <c r="B6266" i="35"/>
  <c r="B7565" i="35"/>
  <c r="B7165" i="35"/>
  <c r="B6765" i="35"/>
  <c r="B6365" i="35"/>
  <c r="B7584" i="35"/>
  <c r="B7184" i="35"/>
  <c r="B6784" i="35"/>
  <c r="B6384" i="35"/>
  <c r="B5784" i="35"/>
  <c r="B7263" i="35"/>
  <c r="B6863" i="35"/>
  <c r="B6463" i="35"/>
  <c r="B5999" i="35"/>
  <c r="B7302" i="35"/>
  <c r="B6902" i="35"/>
  <c r="B6502" i="35"/>
  <c r="B6071" i="35"/>
  <c r="B7361" i="35"/>
  <c r="B6961" i="35"/>
  <c r="B6561" i="35"/>
  <c r="B6156" i="35"/>
  <c r="B7380" i="35"/>
  <c r="B6980" i="35"/>
  <c r="B6580" i="35"/>
  <c r="B6178" i="35"/>
  <c r="B7039" i="35"/>
  <c r="B6639" i="35"/>
  <c r="B6239" i="35"/>
  <c r="B7198" i="35"/>
  <c r="B6798" i="35"/>
  <c r="B6398" i="35"/>
  <c r="B5840" i="35"/>
  <c r="B7057" i="35"/>
  <c r="B6657" i="35"/>
  <c r="B6257" i="35"/>
  <c r="B7136" i="35"/>
  <c r="B6736" i="35"/>
  <c r="B6336" i="35"/>
  <c r="B7475" i="35"/>
  <c r="B7075" i="35"/>
  <c r="B6675" i="35"/>
  <c r="B6275" i="35"/>
  <c r="B7534" i="35"/>
  <c r="B7134" i="35"/>
  <c r="B6734" i="35"/>
  <c r="B6334" i="35"/>
  <c r="B7233" i="35"/>
  <c r="B6833" i="35"/>
  <c r="B6433" i="35"/>
  <c r="B5936" i="35"/>
  <c r="B7252" i="35"/>
  <c r="B6852" i="35"/>
  <c r="B6452" i="35"/>
  <c r="B5977" i="35"/>
  <c r="B7171" i="35"/>
  <c r="B6771" i="35"/>
  <c r="B6371" i="35"/>
  <c r="B7530" i="35"/>
  <c r="B7130" i="35"/>
  <c r="B6730" i="35"/>
  <c r="B6330" i="35"/>
  <c r="B7569" i="35"/>
  <c r="B7169" i="35"/>
  <c r="B6769" i="35"/>
  <c r="B6369" i="35"/>
  <c r="B5757" i="35"/>
  <c r="B5357" i="35"/>
  <c r="B4957" i="35"/>
  <c r="B4515" i="35"/>
  <c r="B5476" i="35"/>
  <c r="B5076" i="35"/>
  <c r="B4674" i="35"/>
  <c r="B5515" i="35"/>
  <c r="B5115" i="35"/>
  <c r="B4715" i="35"/>
  <c r="B5834" i="35"/>
  <c r="B5434" i="35"/>
  <c r="B5034" i="35"/>
  <c r="B4623" i="35"/>
  <c r="B5873" i="35"/>
  <c r="B5473" i="35"/>
  <c r="B5073" i="35"/>
  <c r="B4671" i="35"/>
  <c r="B5992" i="35"/>
  <c r="B5592" i="35"/>
  <c r="B5192" i="35"/>
  <c r="B4792" i="35"/>
  <c r="B5811" i="35"/>
  <c r="B5411" i="35"/>
  <c r="B5011" i="35"/>
  <c r="B4595" i="35"/>
  <c r="B5790" i="35"/>
  <c r="B5390" i="35"/>
  <c r="B4990" i="35"/>
  <c r="B4566" i="35"/>
  <c r="B5889" i="35"/>
  <c r="B5489" i="35"/>
  <c r="B5089" i="35"/>
  <c r="B4689" i="35"/>
  <c r="B5968" i="35"/>
  <c r="B5568" i="35"/>
  <c r="B5168" i="35"/>
  <c r="B4768" i="35"/>
  <c r="B6027" i="35"/>
  <c r="B5627" i="35"/>
  <c r="B5227" i="35"/>
  <c r="B4827" i="35"/>
  <c r="B6026" i="35"/>
  <c r="B5626" i="35"/>
  <c r="B5226" i="35"/>
  <c r="B4826" i="35"/>
  <c r="B6085" i="35"/>
  <c r="B5685" i="35"/>
  <c r="B5285" i="35"/>
  <c r="B4885" i="35"/>
  <c r="B4235" i="35"/>
  <c r="B5304" i="35"/>
  <c r="B4904" i="35"/>
  <c r="B4394" i="35"/>
  <c r="B5463" i="35"/>
  <c r="B5063" i="35"/>
  <c r="B4659" i="35"/>
  <c r="B5962" i="35"/>
  <c r="B5562" i="35"/>
  <c r="B5162" i="35"/>
  <c r="B4762" i="35"/>
  <c r="B5761" i="35"/>
  <c r="B5361" i="35"/>
  <c r="B4961" i="35"/>
  <c r="B4520" i="35"/>
  <c r="B5480" i="35"/>
  <c r="B5080" i="35"/>
  <c r="B4678" i="35"/>
  <c r="B5779" i="35"/>
  <c r="B5379" i="35"/>
  <c r="B4979" i="35"/>
  <c r="B4549" i="35"/>
  <c r="B5498" i="35"/>
  <c r="B5098" i="35"/>
  <c r="B4698" i="35"/>
  <c r="B4218" i="35"/>
  <c r="B3818" i="35"/>
  <c r="B3418" i="35"/>
  <c r="C2895" i="35"/>
  <c r="B2895" i="35"/>
  <c r="D2895" i="35"/>
  <c r="E2895" i="35"/>
  <c r="G2895" i="35"/>
  <c r="F2895" i="35"/>
  <c r="B4057" i="35"/>
  <c r="B3657" i="35"/>
  <c r="B3257" i="35"/>
  <c r="B4316" i="35"/>
  <c r="B3916" i="35"/>
  <c r="B3516" i="35"/>
  <c r="B3103" i="35"/>
  <c r="B3955" i="35"/>
  <c r="B3555" i="35"/>
  <c r="B3155" i="35"/>
  <c r="B4154" i="35"/>
  <c r="B3754" i="35"/>
  <c r="B3354" i="35"/>
  <c r="B4513" i="35"/>
  <c r="B4113" i="35"/>
  <c r="B3713" i="35"/>
  <c r="B3313" i="35"/>
  <c r="B4512" i="35"/>
  <c r="B4112" i="35"/>
  <c r="B3712" i="35"/>
  <c r="B3312" i="35"/>
  <c r="B4591" i="35"/>
  <c r="B4191" i="35"/>
  <c r="B3791" i="35"/>
  <c r="B3391" i="35"/>
  <c r="C2717" i="35"/>
  <c r="B2717" i="35"/>
  <c r="F2717" i="35"/>
  <c r="D2717" i="35"/>
  <c r="E2717" i="35"/>
  <c r="G2717" i="35"/>
  <c r="B4170" i="35"/>
  <c r="B3770" i="35"/>
  <c r="B3370" i="35"/>
  <c r="B4409" i="35"/>
  <c r="B4009" i="35"/>
  <c r="B3609" i="35"/>
  <c r="B3209" i="35"/>
  <c r="B4288" i="35"/>
  <c r="B3888" i="35"/>
  <c r="B3488" i="35"/>
  <c r="B3057" i="35"/>
  <c r="B4407" i="35"/>
  <c r="B4007" i="35"/>
  <c r="B3607" i="35"/>
  <c r="B3207" i="35"/>
  <c r="B4226" i="35"/>
  <c r="B3826" i="35"/>
  <c r="B3426" i="35"/>
  <c r="B2917" i="35"/>
  <c r="D2917" i="35"/>
  <c r="E2917" i="35"/>
  <c r="F2917" i="35"/>
  <c r="G2917" i="35"/>
  <c r="C2917" i="35"/>
  <c r="B4165" i="35"/>
  <c r="B3765" i="35"/>
  <c r="B3365" i="35"/>
  <c r="B4624" i="35"/>
  <c r="B4224" i="35"/>
  <c r="B3824" i="35"/>
  <c r="B3424" i="35"/>
  <c r="B2915" i="35"/>
  <c r="C2915" i="35"/>
  <c r="G2915" i="35"/>
  <c r="D2915" i="35"/>
  <c r="E2915" i="35"/>
  <c r="F2915" i="35"/>
  <c r="B4103" i="35"/>
  <c r="B3703" i="35"/>
  <c r="B3303" i="35"/>
  <c r="B4162" i="35"/>
  <c r="B3762" i="35"/>
  <c r="B3362" i="35"/>
  <c r="B4661" i="35"/>
  <c r="B4261" i="35"/>
  <c r="B3861" i="35"/>
  <c r="B3461" i="35"/>
  <c r="B3980" i="35"/>
  <c r="B3580" i="35"/>
  <c r="B3180" i="35"/>
  <c r="B4379" i="35"/>
  <c r="B3979" i="35"/>
  <c r="B3579" i="35"/>
  <c r="B3179" i="35"/>
  <c r="B2869" i="35"/>
  <c r="D2869" i="35"/>
  <c r="E2869" i="35"/>
  <c r="F2869" i="35"/>
  <c r="G2869" i="35"/>
  <c r="C2869" i="35"/>
  <c r="C2469" i="35"/>
  <c r="B2469" i="35"/>
  <c r="D2469" i="35"/>
  <c r="E2469" i="35"/>
  <c r="F2469" i="35"/>
  <c r="G2469" i="35"/>
  <c r="C2069" i="35"/>
  <c r="F2069" i="35"/>
  <c r="G2069" i="35"/>
  <c r="D2069" i="35"/>
  <c r="E2069" i="35"/>
  <c r="B2069" i="35"/>
  <c r="B1668" i="35"/>
  <c r="C1668" i="35"/>
  <c r="G1668" i="35"/>
  <c r="D1668" i="35"/>
  <c r="E1668" i="35"/>
  <c r="F1668" i="35"/>
  <c r="C2748" i="35"/>
  <c r="B2748" i="35"/>
  <c r="G2748" i="35"/>
  <c r="D2748" i="35"/>
  <c r="E2748" i="35"/>
  <c r="F2748" i="35"/>
  <c r="C2348" i="35"/>
  <c r="D2348" i="35"/>
  <c r="E2348" i="35"/>
  <c r="F2348" i="35"/>
  <c r="G2348" i="35"/>
  <c r="B2348" i="35"/>
  <c r="C1948" i="35"/>
  <c r="B1948" i="35"/>
  <c r="D1948" i="35"/>
  <c r="F1948" i="35"/>
  <c r="E1948" i="35"/>
  <c r="G1948" i="35"/>
  <c r="B1500" i="35"/>
  <c r="C1500" i="35"/>
  <c r="E1500" i="35"/>
  <c r="F1500" i="35"/>
  <c r="G1500" i="35"/>
  <c r="D1500" i="35"/>
  <c r="B2627" i="35"/>
  <c r="C2627" i="35"/>
  <c r="D2627" i="35"/>
  <c r="E2627" i="35"/>
  <c r="F2627" i="35"/>
  <c r="G2627" i="35"/>
  <c r="C2227" i="35"/>
  <c r="B2227" i="35"/>
  <c r="G2227" i="35"/>
  <c r="D2227" i="35"/>
  <c r="E2227" i="35"/>
  <c r="F2227" i="35"/>
  <c r="C1827" i="35"/>
  <c r="B1827" i="35"/>
  <c r="G1827" i="35"/>
  <c r="D1827" i="35"/>
  <c r="E1827" i="35"/>
  <c r="F1827" i="35"/>
  <c r="B3126" i="35"/>
  <c r="C2726" i="35"/>
  <c r="F2726" i="35"/>
  <c r="D2726" i="35"/>
  <c r="E2726" i="35"/>
  <c r="G2726" i="35"/>
  <c r="B2726" i="35"/>
  <c r="B2326" i="35"/>
  <c r="C2326" i="35"/>
  <c r="G2326" i="35"/>
  <c r="D2326" i="35"/>
  <c r="E2326" i="35"/>
  <c r="F2326" i="35"/>
  <c r="B1926" i="35"/>
  <c r="C1926" i="35"/>
  <c r="D1926" i="35"/>
  <c r="E1926" i="35"/>
  <c r="F1926" i="35"/>
  <c r="G1926" i="35"/>
  <c r="C1444" i="35"/>
  <c r="B1444" i="35"/>
  <c r="F1444" i="35"/>
  <c r="G1444" i="35"/>
  <c r="D1444" i="35"/>
  <c r="E1444" i="35"/>
  <c r="B2785" i="35"/>
  <c r="E2785" i="35"/>
  <c r="F2785" i="35"/>
  <c r="G2785" i="35"/>
  <c r="D2785" i="35"/>
  <c r="C2785" i="35"/>
  <c r="C2385" i="35"/>
  <c r="B2385" i="35"/>
  <c r="D2385" i="35"/>
  <c r="E2385" i="35"/>
  <c r="F2385" i="35"/>
  <c r="G2385" i="35"/>
  <c r="C1985" i="35"/>
  <c r="D1985" i="35"/>
  <c r="E1985" i="35"/>
  <c r="F1985" i="35"/>
  <c r="G1985" i="35"/>
  <c r="B1985" i="35"/>
  <c r="C1562" i="35"/>
  <c r="B1562" i="35"/>
  <c r="D1562" i="35"/>
  <c r="F1562" i="35"/>
  <c r="G1562" i="35"/>
  <c r="E1562" i="35"/>
  <c r="C2884" i="35"/>
  <c r="B2884" i="35"/>
  <c r="F2884" i="35"/>
  <c r="G2884" i="35"/>
  <c r="D2884" i="35"/>
  <c r="E2884" i="35"/>
  <c r="C2484" i="35"/>
  <c r="B2484" i="35"/>
  <c r="D2484" i="35"/>
  <c r="E2484" i="35"/>
  <c r="F2484" i="35"/>
  <c r="G2484" i="35"/>
  <c r="B2084" i="35"/>
  <c r="C2084" i="35"/>
  <c r="E2084" i="35"/>
  <c r="F2084" i="35"/>
  <c r="G2084" i="35"/>
  <c r="D2084" i="35"/>
  <c r="C1684" i="35"/>
  <c r="B1684" i="35"/>
  <c r="D1684" i="35"/>
  <c r="G1684" i="35"/>
  <c r="E1684" i="35"/>
  <c r="F1684" i="35"/>
  <c r="B2903" i="35"/>
  <c r="C2903" i="35"/>
  <c r="D2903" i="35"/>
  <c r="E2903" i="35"/>
  <c r="F2903" i="35"/>
  <c r="G2903" i="35"/>
  <c r="B2503" i="35"/>
  <c r="C2503" i="35"/>
  <c r="G2503" i="35"/>
  <c r="D2503" i="35"/>
  <c r="E2503" i="35"/>
  <c r="F2503" i="35"/>
  <c r="C2103" i="35"/>
  <c r="B2103" i="35"/>
  <c r="D2103" i="35"/>
  <c r="E2103" i="35"/>
  <c r="F2103" i="35"/>
  <c r="G2103" i="35"/>
  <c r="C1703" i="35"/>
  <c r="B1703" i="35"/>
  <c r="F1703" i="35"/>
  <c r="E1703" i="35"/>
  <c r="D1703" i="35"/>
  <c r="G1703" i="35"/>
  <c r="C2902" i="35"/>
  <c r="D2902" i="35"/>
  <c r="E2902" i="35"/>
  <c r="F2902" i="35"/>
  <c r="G2902" i="35"/>
  <c r="B2902" i="35"/>
  <c r="C2502" i="35"/>
  <c r="D2502" i="35"/>
  <c r="E2502" i="35"/>
  <c r="F2502" i="35"/>
  <c r="G2502" i="35"/>
  <c r="B2502" i="35"/>
  <c r="C2102" i="35"/>
  <c r="B2102" i="35"/>
  <c r="E2102" i="35"/>
  <c r="F2102" i="35"/>
  <c r="G2102" i="35"/>
  <c r="D2102" i="35"/>
  <c r="C1702" i="35"/>
  <c r="B1702" i="35"/>
  <c r="E1702" i="35"/>
  <c r="F1702" i="35"/>
  <c r="D1702" i="35"/>
  <c r="G1702" i="35"/>
  <c r="B3001" i="35"/>
  <c r="C2601" i="35"/>
  <c r="B2601" i="35"/>
  <c r="E2601" i="35"/>
  <c r="D2601" i="35"/>
  <c r="F2601" i="35"/>
  <c r="G2601" i="35"/>
  <c r="C2201" i="35"/>
  <c r="B2201" i="35"/>
  <c r="E2201" i="35"/>
  <c r="G2201" i="35"/>
  <c r="F2201" i="35"/>
  <c r="D2201" i="35"/>
  <c r="C1801" i="35"/>
  <c r="E1801" i="35"/>
  <c r="F1801" i="35"/>
  <c r="D1801" i="35"/>
  <c r="G1801" i="35"/>
  <c r="B1801" i="35"/>
  <c r="B3060" i="35"/>
  <c r="C2660" i="35"/>
  <c r="B2660" i="35"/>
  <c r="D2660" i="35"/>
  <c r="E2660" i="35"/>
  <c r="F2660" i="35"/>
  <c r="G2660" i="35"/>
  <c r="C2260" i="35"/>
  <c r="B2260" i="35"/>
  <c r="G2260" i="35"/>
  <c r="D2260" i="35"/>
  <c r="E2260" i="35"/>
  <c r="F2260" i="35"/>
  <c r="B1860" i="35"/>
  <c r="C1860" i="35"/>
  <c r="F1860" i="35"/>
  <c r="G1860" i="35"/>
  <c r="D1860" i="35"/>
  <c r="E1860" i="35"/>
  <c r="C812" i="35"/>
  <c r="D812" i="35"/>
  <c r="E812" i="35"/>
  <c r="F812" i="35"/>
  <c r="G812" i="35"/>
  <c r="B812" i="35"/>
  <c r="B2579" i="35"/>
  <c r="C2579" i="35"/>
  <c r="G2579" i="35"/>
  <c r="D2579" i="35"/>
  <c r="E2579" i="35"/>
  <c r="F2579" i="35"/>
  <c r="C2179" i="35"/>
  <c r="F2179" i="35"/>
  <c r="D2179" i="35"/>
  <c r="E2179" i="35"/>
  <c r="G2179" i="35"/>
  <c r="B2179" i="35"/>
  <c r="C1779" i="35"/>
  <c r="B1779" i="35"/>
  <c r="E1779" i="35"/>
  <c r="F1779" i="35"/>
  <c r="G1779" i="35"/>
  <c r="D1779" i="35"/>
  <c r="C2898" i="35"/>
  <c r="F2898" i="35"/>
  <c r="G2898" i="35"/>
  <c r="D2898" i="35"/>
  <c r="E2898" i="35"/>
  <c r="B2898" i="35"/>
  <c r="C2498" i="35"/>
  <c r="D2498" i="35"/>
  <c r="E2498" i="35"/>
  <c r="F2498" i="35"/>
  <c r="G2498" i="35"/>
  <c r="B2498" i="35"/>
  <c r="B2098" i="35"/>
  <c r="C2098" i="35"/>
  <c r="D2098" i="35"/>
  <c r="F2098" i="35"/>
  <c r="E2098" i="35"/>
  <c r="G2098" i="35"/>
  <c r="B1698" i="35"/>
  <c r="C1698" i="35"/>
  <c r="E1698" i="35"/>
  <c r="F1698" i="35"/>
  <c r="G1698" i="35"/>
  <c r="D1698" i="35"/>
  <c r="C2457" i="35"/>
  <c r="B2457" i="35"/>
  <c r="D2457" i="35"/>
  <c r="F2457" i="35"/>
  <c r="G2457" i="35"/>
  <c r="E2457" i="35"/>
  <c r="C2057" i="35"/>
  <c r="E2057" i="35"/>
  <c r="G2057" i="35"/>
  <c r="D2057" i="35"/>
  <c r="F2057" i="35"/>
  <c r="B2057" i="35"/>
  <c r="C1654" i="35"/>
  <c r="B1654" i="35"/>
  <c r="E1654" i="35"/>
  <c r="F1654" i="35"/>
  <c r="G1654" i="35"/>
  <c r="D1654" i="35"/>
  <c r="C2536" i="35"/>
  <c r="B2536" i="35"/>
  <c r="G2536" i="35"/>
  <c r="D2536" i="35"/>
  <c r="E2536" i="35"/>
  <c r="F2536" i="35"/>
  <c r="B2136" i="35"/>
  <c r="C2136" i="35"/>
  <c r="G2136" i="35"/>
  <c r="E2136" i="35"/>
  <c r="D2136" i="35"/>
  <c r="F2136" i="35"/>
  <c r="C1736" i="35"/>
  <c r="B1736" i="35"/>
  <c r="F1736" i="35"/>
  <c r="D1736" i="35"/>
  <c r="E1736" i="35"/>
  <c r="G1736" i="35"/>
  <c r="B2715" i="35"/>
  <c r="C2715" i="35"/>
  <c r="D2715" i="35"/>
  <c r="E2715" i="35"/>
  <c r="F2715" i="35"/>
  <c r="G2715" i="35"/>
  <c r="C2315" i="35"/>
  <c r="G2315" i="35"/>
  <c r="D2315" i="35"/>
  <c r="E2315" i="35"/>
  <c r="F2315" i="35"/>
  <c r="B2315" i="35"/>
  <c r="C1915" i="35"/>
  <c r="D1915" i="35"/>
  <c r="F1915" i="35"/>
  <c r="E1915" i="35"/>
  <c r="G1915" i="35"/>
  <c r="B1915" i="35"/>
  <c r="B1370" i="35"/>
  <c r="C1370" i="35"/>
  <c r="F1370" i="35"/>
  <c r="G1370" i="35"/>
  <c r="E1370" i="35"/>
  <c r="D1370" i="35"/>
  <c r="C2794" i="35"/>
  <c r="D2794" i="35"/>
  <c r="E2794" i="35"/>
  <c r="F2794" i="35"/>
  <c r="G2794" i="35"/>
  <c r="B2794" i="35"/>
  <c r="D2394" i="35"/>
  <c r="E2394" i="35"/>
  <c r="F2394" i="35"/>
  <c r="G2394" i="35"/>
  <c r="C2394" i="35"/>
  <c r="B2394" i="35"/>
  <c r="C1994" i="35"/>
  <c r="B1994" i="35"/>
  <c r="D1994" i="35"/>
  <c r="E1994" i="35"/>
  <c r="F1994" i="35"/>
  <c r="G1994" i="35"/>
  <c r="C1575" i="35"/>
  <c r="B1575" i="35"/>
  <c r="G1575" i="35"/>
  <c r="D1575" i="35"/>
  <c r="E1575" i="35"/>
  <c r="F1575" i="35"/>
  <c r="C2513" i="35"/>
  <c r="B2513" i="35"/>
  <c r="F2513" i="35"/>
  <c r="G2513" i="35"/>
  <c r="D2513" i="35"/>
  <c r="E2513" i="35"/>
  <c r="C2113" i="35"/>
  <c r="D2113" i="35"/>
  <c r="F2113" i="35"/>
  <c r="G2113" i="35"/>
  <c r="E2113" i="35"/>
  <c r="B2113" i="35"/>
  <c r="C1713" i="35"/>
  <c r="B1713" i="35"/>
  <c r="G1713" i="35"/>
  <c r="D1713" i="35"/>
  <c r="E1713" i="35"/>
  <c r="F1713" i="35"/>
  <c r="C2712" i="35"/>
  <c r="B2712" i="35"/>
  <c r="D2712" i="35"/>
  <c r="E2712" i="35"/>
  <c r="F2712" i="35"/>
  <c r="G2712" i="35"/>
  <c r="C2312" i="35"/>
  <c r="D2312" i="35"/>
  <c r="E2312" i="35"/>
  <c r="F2312" i="35"/>
  <c r="G2312" i="35"/>
  <c r="B2312" i="35"/>
  <c r="C1912" i="35"/>
  <c r="B1912" i="35"/>
  <c r="E1912" i="35"/>
  <c r="D1912" i="35"/>
  <c r="F1912" i="35"/>
  <c r="G1912" i="35"/>
  <c r="B1350" i="35"/>
  <c r="C1350" i="35"/>
  <c r="E1350" i="35"/>
  <c r="F1350" i="35"/>
  <c r="G1350" i="35"/>
  <c r="D1350" i="35"/>
  <c r="B2551" i="35"/>
  <c r="C2551" i="35"/>
  <c r="G2551" i="35"/>
  <c r="E2551" i="35"/>
  <c r="D2551" i="35"/>
  <c r="F2551" i="35"/>
  <c r="C2151" i="35"/>
  <c r="B2151" i="35"/>
  <c r="D2151" i="35"/>
  <c r="E2151" i="35"/>
  <c r="F2151" i="35"/>
  <c r="G2151" i="35"/>
  <c r="C1751" i="35"/>
  <c r="B1751" i="35"/>
  <c r="F1751" i="35"/>
  <c r="E1751" i="35"/>
  <c r="D1751" i="35"/>
  <c r="G1751" i="35"/>
  <c r="B3030" i="35"/>
  <c r="C2630" i="35"/>
  <c r="D2630" i="35"/>
  <c r="E2630" i="35"/>
  <c r="F2630" i="35"/>
  <c r="G2630" i="35"/>
  <c r="B2630" i="35"/>
  <c r="C2230" i="35"/>
  <c r="B2230" i="35"/>
  <c r="G2230" i="35"/>
  <c r="D2230" i="35"/>
  <c r="E2230" i="35"/>
  <c r="F2230" i="35"/>
  <c r="B1830" i="35"/>
  <c r="C1830" i="35"/>
  <c r="G1830" i="35"/>
  <c r="D1830" i="35"/>
  <c r="E1830" i="35"/>
  <c r="F1830" i="35"/>
  <c r="C1429" i="35"/>
  <c r="B1429" i="35"/>
  <c r="E1429" i="35"/>
  <c r="F1429" i="35"/>
  <c r="G1429" i="35"/>
  <c r="D1429" i="35"/>
  <c r="C1029" i="35"/>
  <c r="B1029" i="35"/>
  <c r="F1029" i="35"/>
  <c r="G1029" i="35"/>
  <c r="D1029" i="35"/>
  <c r="E1029" i="35"/>
  <c r="C629" i="35"/>
  <c r="E629" i="35"/>
  <c r="D629" i="35"/>
  <c r="F629" i="35"/>
  <c r="G629" i="35"/>
  <c r="B629" i="35"/>
  <c r="C229" i="35"/>
  <c r="B229" i="35"/>
  <c r="F229" i="35"/>
  <c r="D229" i="35"/>
  <c r="E229" i="35"/>
  <c r="G229" i="35"/>
  <c r="C1448" i="35"/>
  <c r="B1448" i="35"/>
  <c r="D1448" i="35"/>
  <c r="E1448" i="35"/>
  <c r="F1448" i="35"/>
  <c r="G1448" i="35"/>
  <c r="C1048" i="35"/>
  <c r="B1048" i="35"/>
  <c r="E1048" i="35"/>
  <c r="F1048" i="35"/>
  <c r="D1048" i="35"/>
  <c r="G1048" i="35"/>
  <c r="C648" i="35"/>
  <c r="B648" i="35"/>
  <c r="D648" i="35"/>
  <c r="E648" i="35"/>
  <c r="F648" i="35"/>
  <c r="G648" i="35"/>
  <c r="B248" i="35"/>
  <c r="C248" i="35"/>
  <c r="F248" i="35"/>
  <c r="G248" i="35"/>
  <c r="D248" i="35"/>
  <c r="E248" i="35"/>
  <c r="B1307" i="35"/>
  <c r="C1307" i="35"/>
  <c r="F1307" i="35"/>
  <c r="G1307" i="35"/>
  <c r="D1307" i="35"/>
  <c r="E1307" i="35"/>
  <c r="C907" i="35"/>
  <c r="B907" i="35"/>
  <c r="D907" i="35"/>
  <c r="E907" i="35"/>
  <c r="F907" i="35"/>
  <c r="G907" i="35"/>
  <c r="C507" i="35"/>
  <c r="B507" i="35"/>
  <c r="G507" i="35"/>
  <c r="D507" i="35"/>
  <c r="E507" i="35"/>
  <c r="F507" i="35"/>
  <c r="B107" i="35"/>
  <c r="C107" i="35"/>
  <c r="D107" i="35"/>
  <c r="E107" i="35"/>
  <c r="F107" i="35"/>
  <c r="G107" i="35"/>
  <c r="B1306" i="35"/>
  <c r="C1306" i="35"/>
  <c r="D1306" i="35"/>
  <c r="E1306" i="35"/>
  <c r="F1306" i="35"/>
  <c r="G1306" i="35"/>
  <c r="C906" i="35"/>
  <c r="B906" i="35"/>
  <c r="G906" i="35"/>
  <c r="F906" i="35"/>
  <c r="D906" i="35"/>
  <c r="E906" i="35"/>
  <c r="C506" i="35"/>
  <c r="D506" i="35"/>
  <c r="E506" i="35"/>
  <c r="F506" i="35"/>
  <c r="G506" i="35"/>
  <c r="B506" i="35"/>
  <c r="C106" i="35"/>
  <c r="B106" i="35"/>
  <c r="D106" i="35"/>
  <c r="E106" i="35"/>
  <c r="F106" i="35"/>
  <c r="G106" i="35"/>
  <c r="C1305" i="35"/>
  <c r="B1305" i="35"/>
  <c r="E1305" i="35"/>
  <c r="F1305" i="35"/>
  <c r="G1305" i="35"/>
  <c r="D1305" i="35"/>
  <c r="C905" i="35"/>
  <c r="D905" i="35"/>
  <c r="E905" i="35"/>
  <c r="F905" i="35"/>
  <c r="G905" i="35"/>
  <c r="B905" i="35"/>
  <c r="B505" i="35"/>
  <c r="C505" i="35"/>
  <c r="E505" i="35"/>
  <c r="F505" i="35"/>
  <c r="G505" i="35"/>
  <c r="D505" i="35"/>
  <c r="B105" i="35"/>
  <c r="C105" i="35"/>
  <c r="D105" i="35"/>
  <c r="E105" i="35"/>
  <c r="G105" i="35"/>
  <c r="F105" i="35"/>
  <c r="C664" i="35"/>
  <c r="B664" i="35"/>
  <c r="G664" i="35"/>
  <c r="E664" i="35"/>
  <c r="D664" i="35"/>
  <c r="F664" i="35"/>
  <c r="C264" i="35"/>
  <c r="B264" i="35"/>
  <c r="D264" i="35"/>
  <c r="E264" i="35"/>
  <c r="G264" i="35"/>
  <c r="F264" i="35"/>
  <c r="C1503" i="35"/>
  <c r="B1503" i="35"/>
  <c r="F1503" i="35"/>
  <c r="G1503" i="35"/>
  <c r="D1503" i="35"/>
  <c r="E1503" i="35"/>
  <c r="C1103" i="35"/>
  <c r="E1103" i="35"/>
  <c r="G1103" i="35"/>
  <c r="D1103" i="35"/>
  <c r="F1103" i="35"/>
  <c r="B1103" i="35"/>
  <c r="C703" i="35"/>
  <c r="B703" i="35"/>
  <c r="D703" i="35"/>
  <c r="F703" i="35"/>
  <c r="G703" i="35"/>
  <c r="E703" i="35"/>
  <c r="C303" i="35"/>
  <c r="B303" i="35"/>
  <c r="G303" i="35"/>
  <c r="D303" i="35"/>
  <c r="E303" i="35"/>
  <c r="F303" i="35"/>
  <c r="B1362" i="35"/>
  <c r="C1362" i="35"/>
  <c r="G1362" i="35"/>
  <c r="D1362" i="35"/>
  <c r="E1362" i="35"/>
  <c r="F1362" i="35"/>
  <c r="C962" i="35"/>
  <c r="D962" i="35"/>
  <c r="E962" i="35"/>
  <c r="G962" i="35"/>
  <c r="F962" i="35"/>
  <c r="B962" i="35"/>
  <c r="B562" i="35"/>
  <c r="C562" i="35"/>
  <c r="D562" i="35"/>
  <c r="F562" i="35"/>
  <c r="G562" i="35"/>
  <c r="E562" i="35"/>
  <c r="C162" i="35"/>
  <c r="D162" i="35"/>
  <c r="E162" i="35"/>
  <c r="G162" i="35"/>
  <c r="F162" i="35"/>
  <c r="B162" i="35"/>
  <c r="D1421" i="35"/>
  <c r="E1421" i="35"/>
  <c r="F1421" i="35"/>
  <c r="G1421" i="35"/>
  <c r="C1421" i="35"/>
  <c r="B1421" i="35"/>
  <c r="C1021" i="35"/>
  <c r="B1021" i="35"/>
  <c r="E1021" i="35"/>
  <c r="F1021" i="35"/>
  <c r="D1021" i="35"/>
  <c r="G1021" i="35"/>
  <c r="C621" i="35"/>
  <c r="B621" i="35"/>
  <c r="D621" i="35"/>
  <c r="E621" i="35"/>
  <c r="F621" i="35"/>
  <c r="G621" i="35"/>
  <c r="C221" i="35"/>
  <c r="B221" i="35"/>
  <c r="F221" i="35"/>
  <c r="G221" i="35"/>
  <c r="D221" i="35"/>
  <c r="E221" i="35"/>
  <c r="C1260" i="35"/>
  <c r="E1260" i="35"/>
  <c r="F1260" i="35"/>
  <c r="G1260" i="35"/>
  <c r="D1260" i="35"/>
  <c r="B1260" i="35"/>
  <c r="C860" i="35"/>
  <c r="D860" i="35"/>
  <c r="E860" i="35"/>
  <c r="F860" i="35"/>
  <c r="G860" i="35"/>
  <c r="B860" i="35"/>
  <c r="C460" i="35"/>
  <c r="B460" i="35"/>
  <c r="D460" i="35"/>
  <c r="E460" i="35"/>
  <c r="F460" i="35"/>
  <c r="G460" i="35"/>
  <c r="B60" i="35"/>
  <c r="C60" i="35"/>
  <c r="D60" i="35"/>
  <c r="E60" i="35"/>
  <c r="G60" i="35"/>
  <c r="F60" i="35"/>
  <c r="C1119" i="35"/>
  <c r="B1119" i="35"/>
  <c r="G1119" i="35"/>
  <c r="D1119" i="35"/>
  <c r="F1119" i="35"/>
  <c r="E1119" i="35"/>
  <c r="C719" i="35"/>
  <c r="E719" i="35"/>
  <c r="F719" i="35"/>
  <c r="G719" i="35"/>
  <c r="D719" i="35"/>
  <c r="B719" i="35"/>
  <c r="B319" i="35"/>
  <c r="C319" i="35"/>
  <c r="D319" i="35"/>
  <c r="E319" i="35"/>
  <c r="F319" i="35"/>
  <c r="G319" i="35"/>
  <c r="B1598" i="35"/>
  <c r="C1598" i="35"/>
  <c r="D1598" i="35"/>
  <c r="F1598" i="35"/>
  <c r="G1598" i="35"/>
  <c r="E1598" i="35"/>
  <c r="C1198" i="35"/>
  <c r="D1198" i="35"/>
  <c r="E1198" i="35"/>
  <c r="F1198" i="35"/>
  <c r="G1198" i="35"/>
  <c r="B1198" i="35"/>
  <c r="C798" i="35"/>
  <c r="B798" i="35"/>
  <c r="D798" i="35"/>
  <c r="E798" i="35"/>
  <c r="G798" i="35"/>
  <c r="F798" i="35"/>
  <c r="C398" i="35"/>
  <c r="G398" i="35"/>
  <c r="D398" i="35"/>
  <c r="E398" i="35"/>
  <c r="F398" i="35"/>
  <c r="B398" i="35"/>
  <c r="C1537" i="35"/>
  <c r="D1537" i="35"/>
  <c r="E1537" i="35"/>
  <c r="G1537" i="35"/>
  <c r="F1537" i="35"/>
  <c r="B1537" i="35"/>
  <c r="C1137" i="35"/>
  <c r="B1137" i="35"/>
  <c r="F1137" i="35"/>
  <c r="D1137" i="35"/>
  <c r="E1137" i="35"/>
  <c r="G1137" i="35"/>
  <c r="C737" i="35"/>
  <c r="D737" i="35"/>
  <c r="E737" i="35"/>
  <c r="G737" i="35"/>
  <c r="F737" i="35"/>
  <c r="B737" i="35"/>
  <c r="C337" i="35"/>
  <c r="B337" i="35"/>
  <c r="D337" i="35"/>
  <c r="E337" i="35"/>
  <c r="F337" i="35"/>
  <c r="G337" i="35"/>
  <c r="C1436" i="35"/>
  <c r="B1436" i="35"/>
  <c r="F1436" i="35"/>
  <c r="G1436" i="35"/>
  <c r="D1436" i="35"/>
  <c r="E1436" i="35"/>
  <c r="C1036" i="35"/>
  <c r="B1036" i="35"/>
  <c r="E1036" i="35"/>
  <c r="F1036" i="35"/>
  <c r="G1036" i="35"/>
  <c r="D1036" i="35"/>
  <c r="C636" i="35"/>
  <c r="B636" i="35"/>
  <c r="G636" i="35"/>
  <c r="D636" i="35"/>
  <c r="E636" i="35"/>
  <c r="F636" i="35"/>
  <c r="B236" i="35"/>
  <c r="C236" i="35"/>
  <c r="D236" i="35"/>
  <c r="E236" i="35"/>
  <c r="F236" i="35"/>
  <c r="G236" i="35"/>
  <c r="C1375" i="35"/>
  <c r="D1375" i="35"/>
  <c r="E1375" i="35"/>
  <c r="F1375" i="35"/>
  <c r="G1375" i="35"/>
  <c r="B1375" i="35"/>
  <c r="C975" i="35"/>
  <c r="B975" i="35"/>
  <c r="F975" i="35"/>
  <c r="G975" i="35"/>
  <c r="D975" i="35"/>
  <c r="E975" i="35"/>
  <c r="C575" i="35"/>
  <c r="E575" i="35"/>
  <c r="D575" i="35"/>
  <c r="F575" i="35"/>
  <c r="G575" i="35"/>
  <c r="B575" i="35"/>
  <c r="C175" i="35"/>
  <c r="B175" i="35"/>
  <c r="D175" i="35"/>
  <c r="E175" i="35"/>
  <c r="F175" i="35"/>
  <c r="G175" i="35"/>
  <c r="C1254" i="35"/>
  <c r="G1254" i="35"/>
  <c r="D1254" i="35"/>
  <c r="E1254" i="35"/>
  <c r="F1254" i="35"/>
  <c r="B1254" i="35"/>
  <c r="C854" i="35"/>
  <c r="G854" i="35"/>
  <c r="E854" i="35"/>
  <c r="D854" i="35"/>
  <c r="F854" i="35"/>
  <c r="B854" i="35"/>
  <c r="B454" i="35"/>
  <c r="C454" i="35"/>
  <c r="D454" i="35"/>
  <c r="E454" i="35"/>
  <c r="F454" i="35"/>
  <c r="G454" i="35"/>
  <c r="C54" i="35"/>
  <c r="D54" i="35"/>
  <c r="E54" i="35"/>
  <c r="G54" i="35"/>
  <c r="F54" i="35"/>
  <c r="B54" i="35"/>
  <c r="C1193" i="35"/>
  <c r="F1193" i="35"/>
  <c r="G1193" i="35"/>
  <c r="D1193" i="35"/>
  <c r="E1193" i="35"/>
  <c r="B1193" i="35"/>
  <c r="C793" i="35"/>
  <c r="B793" i="35"/>
  <c r="F793" i="35"/>
  <c r="G793" i="35"/>
  <c r="D793" i="35"/>
  <c r="E793" i="35"/>
  <c r="C393" i="35"/>
  <c r="B393" i="35"/>
  <c r="G393" i="35"/>
  <c r="D393" i="35"/>
  <c r="E393" i="35"/>
  <c r="F393" i="35"/>
  <c r="C732" i="35"/>
  <c r="B732" i="35"/>
  <c r="F732" i="35"/>
  <c r="E732" i="35"/>
  <c r="G732" i="35"/>
  <c r="D732" i="35"/>
  <c r="C332" i="35"/>
  <c r="B332" i="35"/>
  <c r="D332" i="35"/>
  <c r="E332" i="35"/>
  <c r="F332" i="35"/>
  <c r="G332" i="35"/>
  <c r="C1371" i="35"/>
  <c r="B1371" i="35"/>
  <c r="E1371" i="35"/>
  <c r="F1371" i="35"/>
  <c r="G1371" i="35"/>
  <c r="D1371" i="35"/>
  <c r="C971" i="35"/>
  <c r="D971" i="35"/>
  <c r="E971" i="35"/>
  <c r="G971" i="35"/>
  <c r="F971" i="35"/>
  <c r="B971" i="35"/>
  <c r="C571" i="35"/>
  <c r="B571" i="35"/>
  <c r="G571" i="35"/>
  <c r="F571" i="35"/>
  <c r="E571" i="35"/>
  <c r="D571" i="35"/>
  <c r="C171" i="35"/>
  <c r="D171" i="35"/>
  <c r="E171" i="35"/>
  <c r="G171" i="35"/>
  <c r="F171" i="35"/>
  <c r="B171" i="35"/>
  <c r="C1010" i="35"/>
  <c r="D1010" i="35"/>
  <c r="E1010" i="35"/>
  <c r="G1010" i="35"/>
  <c r="F1010" i="35"/>
  <c r="B1010" i="35"/>
  <c r="B610" i="35"/>
  <c r="C610" i="35"/>
  <c r="D610" i="35"/>
  <c r="F610" i="35"/>
  <c r="G610" i="35"/>
  <c r="E610" i="35"/>
  <c r="C210" i="35"/>
  <c r="D210" i="35"/>
  <c r="E210" i="35"/>
  <c r="G210" i="35"/>
  <c r="F210" i="35"/>
  <c r="B210" i="35"/>
  <c r="B9960" i="35"/>
  <c r="B9879" i="35"/>
  <c r="B9827" i="35"/>
  <c r="B9869" i="35"/>
  <c r="B9815" i="35"/>
  <c r="B9965" i="35"/>
  <c r="B9890" i="35"/>
  <c r="B9407" i="35"/>
  <c r="B8900" i="35"/>
  <c r="B9586" i="35"/>
  <c r="B9185" i="35"/>
  <c r="B9785" i="35"/>
  <c r="B9385" i="35"/>
  <c r="B8850" i="35"/>
  <c r="B9584" i="35"/>
  <c r="B9183" i="35"/>
  <c r="B9783" i="35"/>
  <c r="B9383" i="35"/>
  <c r="B8838" i="35"/>
  <c r="B9622" i="35"/>
  <c r="B9222" i="35"/>
  <c r="B9781" i="35"/>
  <c r="B9381" i="35"/>
  <c r="B8832" i="35"/>
  <c r="B9420" i="35"/>
  <c r="B8933" i="35"/>
  <c r="B9459" i="35"/>
  <c r="B9016" i="35"/>
  <c r="B9478" i="35"/>
  <c r="B9050" i="35"/>
  <c r="B9517" i="35"/>
  <c r="B9106" i="35"/>
  <c r="B9516" i="35"/>
  <c r="B9105" i="35"/>
  <c r="B9495" i="35"/>
  <c r="B9076" i="35"/>
  <c r="B9694" i="35"/>
  <c r="B9294" i="35"/>
  <c r="B9853" i="35"/>
  <c r="B9453" i="35"/>
  <c r="B9009" i="35"/>
  <c r="B9692" i="35"/>
  <c r="B9292" i="35"/>
  <c r="B9891" i="35"/>
  <c r="B9491" i="35"/>
  <c r="B9071" i="35"/>
  <c r="B9450" i="35"/>
  <c r="B8998" i="35"/>
  <c r="B9549" i="35"/>
  <c r="B9145" i="35"/>
  <c r="B9748" i="35"/>
  <c r="B9348" i="35"/>
  <c r="B8753" i="35"/>
  <c r="B8353" i="35"/>
  <c r="B7953" i="35"/>
  <c r="B7487" i="35"/>
  <c r="B8472" i="35"/>
  <c r="B8072" i="35"/>
  <c r="B7672" i="35"/>
  <c r="B8631" i="35"/>
  <c r="B8231" i="35"/>
  <c r="B7831" i="35"/>
  <c r="B8670" i="35"/>
  <c r="B8270" i="35"/>
  <c r="B7870" i="35"/>
  <c r="B8909" i="35"/>
  <c r="B8509" i="35"/>
  <c r="B8109" i="35"/>
  <c r="B7709" i="35"/>
  <c r="B9028" i="35"/>
  <c r="B8628" i="35"/>
  <c r="B8228" i="35"/>
  <c r="B7828" i="35"/>
  <c r="B9027" i="35"/>
  <c r="B8627" i="35"/>
  <c r="B8227" i="35"/>
  <c r="B7827" i="35"/>
  <c r="B9026" i="35"/>
  <c r="B8626" i="35"/>
  <c r="B8226" i="35"/>
  <c r="B7826" i="35"/>
  <c r="B9045" i="35"/>
  <c r="B8645" i="35"/>
  <c r="B8245" i="35"/>
  <c r="B7845" i="35"/>
  <c r="B9144" i="35"/>
  <c r="B8744" i="35"/>
  <c r="B8344" i="35"/>
  <c r="B7944" i="35"/>
  <c r="B7466" i="35"/>
  <c r="B8803" i="35"/>
  <c r="B8403" i="35"/>
  <c r="B8003" i="35"/>
  <c r="B7587" i="35"/>
  <c r="B8822" i="35"/>
  <c r="B8422" i="35"/>
  <c r="B8022" i="35"/>
  <c r="B7615" i="35"/>
  <c r="B8761" i="35"/>
  <c r="B8361" i="35"/>
  <c r="B7961" i="35"/>
  <c r="B7507" i="35"/>
  <c r="B8500" i="35"/>
  <c r="B8100" i="35"/>
  <c r="B7700" i="35"/>
  <c r="B8659" i="35"/>
  <c r="B8259" i="35"/>
  <c r="B7859" i="35"/>
  <c r="B8498" i="35"/>
  <c r="B8098" i="35"/>
  <c r="B7698" i="35"/>
  <c r="B8677" i="35"/>
  <c r="B8277" i="35"/>
  <c r="B7877" i="35"/>
  <c r="B8976" i="35"/>
  <c r="B8576" i="35"/>
  <c r="B8176" i="35"/>
  <c r="B7776" i="35"/>
  <c r="B8895" i="35"/>
  <c r="B8495" i="35"/>
  <c r="B8095" i="35"/>
  <c r="B7695" i="35"/>
  <c r="B8954" i="35"/>
  <c r="B8554" i="35"/>
  <c r="B8154" i="35"/>
  <c r="B7754" i="35"/>
  <c r="B7128" i="35"/>
  <c r="B6728" i="35"/>
  <c r="B6328" i="35"/>
  <c r="B7347" i="35"/>
  <c r="B6947" i="35"/>
  <c r="B6547" i="35"/>
  <c r="B6138" i="35"/>
  <c r="B7046" i="35"/>
  <c r="B6646" i="35"/>
  <c r="B6246" i="35"/>
  <c r="B7545" i="35"/>
  <c r="B7145" i="35"/>
  <c r="B6745" i="35"/>
  <c r="B6345" i="35"/>
  <c r="B7564" i="35"/>
  <c r="B7164" i="35"/>
  <c r="B6764" i="35"/>
  <c r="B6364" i="35"/>
  <c r="B7643" i="35"/>
  <c r="B7243" i="35"/>
  <c r="B6843" i="35"/>
  <c r="B6443" i="35"/>
  <c r="B5957" i="35"/>
  <c r="B7282" i="35"/>
  <c r="B6882" i="35"/>
  <c r="B6482" i="35"/>
  <c r="B6036" i="35"/>
  <c r="B7341" i="35"/>
  <c r="B6941" i="35"/>
  <c r="B6541" i="35"/>
  <c r="B6131" i="35"/>
  <c r="B7360" i="35"/>
  <c r="B6960" i="35"/>
  <c r="B6560" i="35"/>
  <c r="B6155" i="35"/>
  <c r="B7019" i="35"/>
  <c r="B6619" i="35"/>
  <c r="B6219" i="35"/>
  <c r="B7178" i="35"/>
  <c r="B6778" i="35"/>
  <c r="B6378" i="35"/>
  <c r="B5735" i="35"/>
  <c r="B7037" i="35"/>
  <c r="B6637" i="35"/>
  <c r="B6237" i="35"/>
  <c r="B7116" i="35"/>
  <c r="B6716" i="35"/>
  <c r="B6316" i="35"/>
  <c r="B7455" i="35"/>
  <c r="B7055" i="35"/>
  <c r="B6655" i="35"/>
  <c r="B6255" i="35"/>
  <c r="B7514" i="35"/>
  <c r="B7114" i="35"/>
  <c r="B6714" i="35"/>
  <c r="B6314" i="35"/>
  <c r="B7213" i="35"/>
  <c r="B6813" i="35"/>
  <c r="B6413" i="35"/>
  <c r="B5884" i="35"/>
  <c r="B7232" i="35"/>
  <c r="B6832" i="35"/>
  <c r="B6432" i="35"/>
  <c r="B5935" i="35"/>
  <c r="B7151" i="35"/>
  <c r="B6751" i="35"/>
  <c r="B6351" i="35"/>
  <c r="B7510" i="35"/>
  <c r="B7110" i="35"/>
  <c r="B6710" i="35"/>
  <c r="B6310" i="35"/>
  <c r="B7549" i="35"/>
  <c r="B7149" i="35"/>
  <c r="B6749" i="35"/>
  <c r="B6349" i="35"/>
  <c r="B5737" i="35"/>
  <c r="B5337" i="35"/>
  <c r="B4937" i="35"/>
  <c r="B4477" i="35"/>
  <c r="B5456" i="35"/>
  <c r="B5056" i="35"/>
  <c r="B4652" i="35"/>
  <c r="B5495" i="35"/>
  <c r="B5095" i="35"/>
  <c r="B4695" i="35"/>
  <c r="B5814" i="35"/>
  <c r="B5414" i="35"/>
  <c r="B5014" i="35"/>
  <c r="B4598" i="35"/>
  <c r="B5853" i="35"/>
  <c r="B5453" i="35"/>
  <c r="B5053" i="35"/>
  <c r="B4648" i="35"/>
  <c r="B5972" i="35"/>
  <c r="B5572" i="35"/>
  <c r="B5172" i="35"/>
  <c r="B4772" i="35"/>
  <c r="B5791" i="35"/>
  <c r="B5391" i="35"/>
  <c r="B4991" i="35"/>
  <c r="B4568" i="35"/>
  <c r="B5770" i="35"/>
  <c r="B5370" i="35"/>
  <c r="B4970" i="35"/>
  <c r="B4536" i="35"/>
  <c r="B5869" i="35"/>
  <c r="B5469" i="35"/>
  <c r="B5069" i="35"/>
  <c r="B4666" i="35"/>
  <c r="B5948" i="35"/>
  <c r="B5548" i="35"/>
  <c r="B5148" i="35"/>
  <c r="B4748" i="35"/>
  <c r="B6007" i="35"/>
  <c r="B5607" i="35"/>
  <c r="B5207" i="35"/>
  <c r="B4807" i="35"/>
  <c r="B6006" i="35"/>
  <c r="B5606" i="35"/>
  <c r="B5206" i="35"/>
  <c r="B4806" i="35"/>
  <c r="B6065" i="35"/>
  <c r="B5665" i="35"/>
  <c r="B5265" i="35"/>
  <c r="B4865" i="35"/>
  <c r="B5684" i="35"/>
  <c r="B5284" i="35"/>
  <c r="B4884" i="35"/>
  <c r="B5843" i="35"/>
  <c r="B5443" i="35"/>
  <c r="B5043" i="35"/>
  <c r="B4635" i="35"/>
  <c r="B5942" i="35"/>
  <c r="B5542" i="35"/>
  <c r="B5142" i="35"/>
  <c r="B4742" i="35"/>
  <c r="B5741" i="35"/>
  <c r="B5341" i="35"/>
  <c r="B4941" i="35"/>
  <c r="B4483" i="35"/>
  <c r="B5460" i="35"/>
  <c r="B5060" i="35"/>
  <c r="B4656" i="35"/>
  <c r="B5759" i="35"/>
  <c r="B5359" i="35"/>
  <c r="B4959" i="35"/>
  <c r="B4517" i="35"/>
  <c r="B5478" i="35"/>
  <c r="B5078" i="35"/>
  <c r="B4676" i="35"/>
  <c r="B4198" i="35"/>
  <c r="B3798" i="35"/>
  <c r="B3398" i="35"/>
  <c r="C2793" i="35"/>
  <c r="B2793" i="35"/>
  <c r="F2793" i="35"/>
  <c r="D2793" i="35"/>
  <c r="E2793" i="35"/>
  <c r="G2793" i="35"/>
  <c r="B4037" i="35"/>
  <c r="B3637" i="35"/>
  <c r="B3237" i="35"/>
  <c r="B4296" i="35"/>
  <c r="B3896" i="35"/>
  <c r="B3496" i="35"/>
  <c r="B3073" i="35"/>
  <c r="B3935" i="35"/>
  <c r="B3535" i="35"/>
  <c r="B3131" i="35"/>
  <c r="B4134" i="35"/>
  <c r="B3734" i="35"/>
  <c r="B3334" i="35"/>
  <c r="B4493" i="35"/>
  <c r="B4093" i="35"/>
  <c r="B3693" i="35"/>
  <c r="B3293" i="35"/>
  <c r="B4492" i="35"/>
  <c r="B4092" i="35"/>
  <c r="B3692" i="35"/>
  <c r="B3292" i="35"/>
  <c r="B4571" i="35"/>
  <c r="B4171" i="35"/>
  <c r="B3771" i="35"/>
  <c r="B3371" i="35"/>
  <c r="B4550" i="35"/>
  <c r="B4150" i="35"/>
  <c r="B3750" i="35"/>
  <c r="B3350" i="35"/>
  <c r="B4389" i="35"/>
  <c r="B3989" i="35"/>
  <c r="B3589" i="35"/>
  <c r="B3189" i="35"/>
  <c r="B4268" i="35"/>
  <c r="B3868" i="35"/>
  <c r="B3468" i="35"/>
  <c r="B4387" i="35"/>
  <c r="B3987" i="35"/>
  <c r="B3587" i="35"/>
  <c r="B3187" i="35"/>
  <c r="B4206" i="35"/>
  <c r="B3806" i="35"/>
  <c r="B3406" i="35"/>
  <c r="C2837" i="35"/>
  <c r="B2837" i="35"/>
  <c r="D2837" i="35"/>
  <c r="E2837" i="35"/>
  <c r="F2837" i="35"/>
  <c r="G2837" i="35"/>
  <c r="B4145" i="35"/>
  <c r="B3745" i="35"/>
  <c r="B3345" i="35"/>
  <c r="B4604" i="35"/>
  <c r="B4204" i="35"/>
  <c r="B3804" i="35"/>
  <c r="B3404" i="35"/>
  <c r="B2833" i="35"/>
  <c r="D2833" i="35"/>
  <c r="E2833" i="35"/>
  <c r="F2833" i="35"/>
  <c r="G2833" i="35"/>
  <c r="C2833" i="35"/>
  <c r="B4083" i="35"/>
  <c r="B3683" i="35"/>
  <c r="B3283" i="35"/>
  <c r="B4142" i="35"/>
  <c r="B3742" i="35"/>
  <c r="B3342" i="35"/>
  <c r="B4641" i="35"/>
  <c r="B4241" i="35"/>
  <c r="B3841" i="35"/>
  <c r="B3441" i="35"/>
  <c r="B3960" i="35"/>
  <c r="B3560" i="35"/>
  <c r="B3160" i="35"/>
  <c r="B4359" i="35"/>
  <c r="B3959" i="35"/>
  <c r="B3559" i="35"/>
  <c r="B3159" i="35"/>
  <c r="C2849" i="35"/>
  <c r="B2849" i="35"/>
  <c r="E2849" i="35"/>
  <c r="F2849" i="35"/>
  <c r="G2849" i="35"/>
  <c r="D2849" i="35"/>
  <c r="B2449" i="35"/>
  <c r="C2449" i="35"/>
  <c r="D2449" i="35"/>
  <c r="E2449" i="35"/>
  <c r="F2449" i="35"/>
  <c r="G2449" i="35"/>
  <c r="C2049" i="35"/>
  <c r="B2049" i="35"/>
  <c r="D2049" i="35"/>
  <c r="E2049" i="35"/>
  <c r="F2049" i="35"/>
  <c r="G2049" i="35"/>
  <c r="B1646" i="35"/>
  <c r="C1646" i="35"/>
  <c r="F1646" i="35"/>
  <c r="D1646" i="35"/>
  <c r="E1646" i="35"/>
  <c r="G1646" i="35"/>
  <c r="C2728" i="35"/>
  <c r="B2728" i="35"/>
  <c r="G2728" i="35"/>
  <c r="D2728" i="35"/>
  <c r="E2728" i="35"/>
  <c r="F2728" i="35"/>
  <c r="C2328" i="35"/>
  <c r="B2328" i="35"/>
  <c r="D2328" i="35"/>
  <c r="E2328" i="35"/>
  <c r="F2328" i="35"/>
  <c r="G2328" i="35"/>
  <c r="B1928" i="35"/>
  <c r="C1928" i="35"/>
  <c r="F1928" i="35"/>
  <c r="G1928" i="35"/>
  <c r="D1928" i="35"/>
  <c r="E1928" i="35"/>
  <c r="C1451" i="35"/>
  <c r="B1451" i="35"/>
  <c r="F1451" i="35"/>
  <c r="G1451" i="35"/>
  <c r="D1451" i="35"/>
  <c r="E1451" i="35"/>
  <c r="C2607" i="35"/>
  <c r="B2607" i="35"/>
  <c r="D2607" i="35"/>
  <c r="E2607" i="35"/>
  <c r="F2607" i="35"/>
  <c r="G2607" i="35"/>
  <c r="C2207" i="35"/>
  <c r="G2207" i="35"/>
  <c r="D2207" i="35"/>
  <c r="E2207" i="35"/>
  <c r="F2207" i="35"/>
  <c r="B2207" i="35"/>
  <c r="C1807" i="35"/>
  <c r="E1807" i="35"/>
  <c r="F1807" i="35"/>
  <c r="D1807" i="35"/>
  <c r="G1807" i="35"/>
  <c r="B1807" i="35"/>
  <c r="B3106" i="35"/>
  <c r="C2706" i="35"/>
  <c r="D2706" i="35"/>
  <c r="E2706" i="35"/>
  <c r="F2706" i="35"/>
  <c r="G2706" i="35"/>
  <c r="B2706" i="35"/>
  <c r="D2306" i="35"/>
  <c r="E2306" i="35"/>
  <c r="F2306" i="35"/>
  <c r="G2306" i="35"/>
  <c r="C2306" i="35"/>
  <c r="B2306" i="35"/>
  <c r="C1906" i="35"/>
  <c r="B1906" i="35"/>
  <c r="F1906" i="35"/>
  <c r="D1906" i="35"/>
  <c r="E1906" i="35"/>
  <c r="G1906" i="35"/>
  <c r="B1310" i="35"/>
  <c r="C1310" i="35"/>
  <c r="F1310" i="35"/>
  <c r="G1310" i="35"/>
  <c r="E1310" i="35"/>
  <c r="D1310" i="35"/>
  <c r="B2765" i="35"/>
  <c r="C2765" i="35"/>
  <c r="D2765" i="35"/>
  <c r="E2765" i="35"/>
  <c r="F2765" i="35"/>
  <c r="G2765" i="35"/>
  <c r="B2365" i="35"/>
  <c r="C2365" i="35"/>
  <c r="D2365" i="35"/>
  <c r="E2365" i="35"/>
  <c r="F2365" i="35"/>
  <c r="G2365" i="35"/>
  <c r="C1965" i="35"/>
  <c r="B1965" i="35"/>
  <c r="D1965" i="35"/>
  <c r="E1965" i="35"/>
  <c r="F1965" i="35"/>
  <c r="G1965" i="35"/>
  <c r="C1531" i="35"/>
  <c r="D1531" i="35"/>
  <c r="F1531" i="35"/>
  <c r="B1531" i="35"/>
  <c r="E1531" i="35"/>
  <c r="G1531" i="35"/>
  <c r="C2864" i="35"/>
  <c r="B2864" i="35"/>
  <c r="D2864" i="35"/>
  <c r="E2864" i="35"/>
  <c r="F2864" i="35"/>
  <c r="G2864" i="35"/>
  <c r="C2464" i="35"/>
  <c r="B2464" i="35"/>
  <c r="E2464" i="35"/>
  <c r="F2464" i="35"/>
  <c r="G2464" i="35"/>
  <c r="D2464" i="35"/>
  <c r="B2064" i="35"/>
  <c r="C2064" i="35"/>
  <c r="D2064" i="35"/>
  <c r="E2064" i="35"/>
  <c r="F2064" i="35"/>
  <c r="G2064" i="35"/>
  <c r="C1663" i="35"/>
  <c r="E1663" i="35"/>
  <c r="F1663" i="35"/>
  <c r="G1663" i="35"/>
  <c r="D1663" i="35"/>
  <c r="B1663" i="35"/>
  <c r="C2883" i="35"/>
  <c r="B2883" i="35"/>
  <c r="D2883" i="35"/>
  <c r="E2883" i="35"/>
  <c r="G2883" i="35"/>
  <c r="F2883" i="35"/>
  <c r="C2483" i="35"/>
  <c r="D2483" i="35"/>
  <c r="E2483" i="35"/>
  <c r="F2483" i="35"/>
  <c r="G2483" i="35"/>
  <c r="B2483" i="35"/>
  <c r="C2083" i="35"/>
  <c r="D2083" i="35"/>
  <c r="F2083" i="35"/>
  <c r="E2083" i="35"/>
  <c r="G2083" i="35"/>
  <c r="B2083" i="35"/>
  <c r="B1683" i="35"/>
  <c r="C1683" i="35"/>
  <c r="G1683" i="35"/>
  <c r="D1683" i="35"/>
  <c r="E1683" i="35"/>
  <c r="F1683" i="35"/>
  <c r="C2882" i="35"/>
  <c r="D2882" i="35"/>
  <c r="E2882" i="35"/>
  <c r="F2882" i="35"/>
  <c r="G2882" i="35"/>
  <c r="B2882" i="35"/>
  <c r="C2482" i="35"/>
  <c r="G2482" i="35"/>
  <c r="D2482" i="35"/>
  <c r="E2482" i="35"/>
  <c r="F2482" i="35"/>
  <c r="B2482" i="35"/>
  <c r="B2082" i="35"/>
  <c r="C2082" i="35"/>
  <c r="D2082" i="35"/>
  <c r="E2082" i="35"/>
  <c r="F2082" i="35"/>
  <c r="G2082" i="35"/>
  <c r="B1682" i="35"/>
  <c r="C1682" i="35"/>
  <c r="F1682" i="35"/>
  <c r="D1682" i="35"/>
  <c r="E1682" i="35"/>
  <c r="G1682" i="35"/>
  <c r="B2581" i="35"/>
  <c r="C2581" i="35"/>
  <c r="G2581" i="35"/>
  <c r="D2581" i="35"/>
  <c r="F2581" i="35"/>
  <c r="E2581" i="35"/>
  <c r="C2181" i="35"/>
  <c r="B2181" i="35"/>
  <c r="D2181" i="35"/>
  <c r="F2181" i="35"/>
  <c r="E2181" i="35"/>
  <c r="G2181" i="35"/>
  <c r="C1781" i="35"/>
  <c r="F1781" i="35"/>
  <c r="E1781" i="35"/>
  <c r="D1781" i="35"/>
  <c r="G1781" i="35"/>
  <c r="B1781" i="35"/>
  <c r="B3040" i="35"/>
  <c r="C2640" i="35"/>
  <c r="B2640" i="35"/>
  <c r="G2640" i="35"/>
  <c r="D2640" i="35"/>
  <c r="E2640" i="35"/>
  <c r="F2640" i="35"/>
  <c r="C2240" i="35"/>
  <c r="D2240" i="35"/>
  <c r="F2240" i="35"/>
  <c r="E2240" i="35"/>
  <c r="G2240" i="35"/>
  <c r="B2240" i="35"/>
  <c r="C1840" i="35"/>
  <c r="B1840" i="35"/>
  <c r="E1840" i="35"/>
  <c r="F1840" i="35"/>
  <c r="D1840" i="35"/>
  <c r="G1840" i="35"/>
  <c r="B2959" i="35"/>
  <c r="C2559" i="35"/>
  <c r="B2559" i="35"/>
  <c r="F2559" i="35"/>
  <c r="G2559" i="35"/>
  <c r="D2559" i="35"/>
  <c r="E2559" i="35"/>
  <c r="C2159" i="35"/>
  <c r="E2159" i="35"/>
  <c r="F2159" i="35"/>
  <c r="G2159" i="35"/>
  <c r="D2159" i="35"/>
  <c r="B2159" i="35"/>
  <c r="C1759" i="35"/>
  <c r="E1759" i="35"/>
  <c r="F1759" i="35"/>
  <c r="D1759" i="35"/>
  <c r="G1759" i="35"/>
  <c r="B1759" i="35"/>
  <c r="C2878" i="35"/>
  <c r="D2878" i="35"/>
  <c r="E2878" i="35"/>
  <c r="F2878" i="35"/>
  <c r="G2878" i="35"/>
  <c r="B2878" i="35"/>
  <c r="C2478" i="35"/>
  <c r="F2478" i="35"/>
  <c r="G2478" i="35"/>
  <c r="D2478" i="35"/>
  <c r="E2478" i="35"/>
  <c r="B2478" i="35"/>
  <c r="C2078" i="35"/>
  <c r="B2078" i="35"/>
  <c r="E2078" i="35"/>
  <c r="F2078" i="35"/>
  <c r="G2078" i="35"/>
  <c r="D2078" i="35"/>
  <c r="C1677" i="35"/>
  <c r="B1677" i="35"/>
  <c r="G1677" i="35"/>
  <c r="D1677" i="35"/>
  <c r="E1677" i="35"/>
  <c r="F1677" i="35"/>
  <c r="B2437" i="35"/>
  <c r="C2437" i="35"/>
  <c r="G2437" i="35"/>
  <c r="D2437" i="35"/>
  <c r="F2437" i="35"/>
  <c r="E2437" i="35"/>
  <c r="C2037" i="35"/>
  <c r="B2037" i="35"/>
  <c r="D2037" i="35"/>
  <c r="E2037" i="35"/>
  <c r="F2037" i="35"/>
  <c r="G2037" i="35"/>
  <c r="C1631" i="35"/>
  <c r="B1631" i="35"/>
  <c r="F1631" i="35"/>
  <c r="E1631" i="35"/>
  <c r="D1631" i="35"/>
  <c r="G1631" i="35"/>
  <c r="C2516" i="35"/>
  <c r="D2516" i="35"/>
  <c r="E2516" i="35"/>
  <c r="F2516" i="35"/>
  <c r="G2516" i="35"/>
  <c r="B2516" i="35"/>
  <c r="C2116" i="35"/>
  <c r="B2116" i="35"/>
  <c r="D2116" i="35"/>
  <c r="F2116" i="35"/>
  <c r="E2116" i="35"/>
  <c r="G2116" i="35"/>
  <c r="B1716" i="35"/>
  <c r="C1716" i="35"/>
  <c r="F1716" i="35"/>
  <c r="D1716" i="35"/>
  <c r="G1716" i="35"/>
  <c r="E1716" i="35"/>
  <c r="C2695" i="35"/>
  <c r="F2695" i="35"/>
  <c r="G2695" i="35"/>
  <c r="B2695" i="35"/>
  <c r="D2695" i="35"/>
  <c r="E2695" i="35"/>
  <c r="C2295" i="35"/>
  <c r="B2295" i="35"/>
  <c r="D2295" i="35"/>
  <c r="E2295" i="35"/>
  <c r="F2295" i="35"/>
  <c r="G2295" i="35"/>
  <c r="C1895" i="35"/>
  <c r="B1895" i="35"/>
  <c r="G1895" i="35"/>
  <c r="D1895" i="35"/>
  <c r="E1895" i="35"/>
  <c r="F1895" i="35"/>
  <c r="C1232" i="35"/>
  <c r="B1232" i="35"/>
  <c r="F1232" i="35"/>
  <c r="G1232" i="35"/>
  <c r="D1232" i="35"/>
  <c r="E1232" i="35"/>
  <c r="C2774" i="35"/>
  <c r="G2774" i="35"/>
  <c r="D2774" i="35"/>
  <c r="E2774" i="35"/>
  <c r="F2774" i="35"/>
  <c r="B2774" i="35"/>
  <c r="C2374" i="35"/>
  <c r="G2374" i="35"/>
  <c r="D2374" i="35"/>
  <c r="E2374" i="35"/>
  <c r="F2374" i="35"/>
  <c r="B2374" i="35"/>
  <c r="B1974" i="35"/>
  <c r="C1974" i="35"/>
  <c r="D1974" i="35"/>
  <c r="G1974" i="35"/>
  <c r="E1974" i="35"/>
  <c r="F1974" i="35"/>
  <c r="C1549" i="35"/>
  <c r="F1549" i="35"/>
  <c r="G1549" i="35"/>
  <c r="D1549" i="35"/>
  <c r="E1549" i="35"/>
  <c r="B1549" i="35"/>
  <c r="C2493" i="35"/>
  <c r="B2493" i="35"/>
  <c r="G2493" i="35"/>
  <c r="D2493" i="35"/>
  <c r="E2493" i="35"/>
  <c r="F2493" i="35"/>
  <c r="C2093" i="35"/>
  <c r="B2093" i="35"/>
  <c r="G2093" i="35"/>
  <c r="E2093" i="35"/>
  <c r="F2093" i="35"/>
  <c r="D2093" i="35"/>
  <c r="C1693" i="35"/>
  <c r="E1693" i="35"/>
  <c r="F1693" i="35"/>
  <c r="D1693" i="35"/>
  <c r="G1693" i="35"/>
  <c r="B1693" i="35"/>
  <c r="C2692" i="35"/>
  <c r="B2692" i="35"/>
  <c r="G2692" i="35"/>
  <c r="D2692" i="35"/>
  <c r="E2692" i="35"/>
  <c r="F2692" i="35"/>
  <c r="C2292" i="35"/>
  <c r="B2292" i="35"/>
  <c r="D2292" i="35"/>
  <c r="E2292" i="35"/>
  <c r="F2292" i="35"/>
  <c r="G2292" i="35"/>
  <c r="C1892" i="35"/>
  <c r="B1892" i="35"/>
  <c r="D1892" i="35"/>
  <c r="F1892" i="35"/>
  <c r="E1892" i="35"/>
  <c r="G1892" i="35"/>
  <c r="C1204" i="35"/>
  <c r="B1204" i="35"/>
  <c r="F1204" i="35"/>
  <c r="G1204" i="35"/>
  <c r="D1204" i="35"/>
  <c r="E1204" i="35"/>
  <c r="C2531" i="35"/>
  <c r="D2531" i="35"/>
  <c r="E2531" i="35"/>
  <c r="F2531" i="35"/>
  <c r="G2531" i="35"/>
  <c r="B2531" i="35"/>
  <c r="C2131" i="35"/>
  <c r="D2131" i="35"/>
  <c r="E2131" i="35"/>
  <c r="F2131" i="35"/>
  <c r="G2131" i="35"/>
  <c r="B2131" i="35"/>
  <c r="C1731" i="35"/>
  <c r="B1731" i="35"/>
  <c r="G1731" i="35"/>
  <c r="D1731" i="35"/>
  <c r="E1731" i="35"/>
  <c r="F1731" i="35"/>
  <c r="C2610" i="35"/>
  <c r="D2610" i="35"/>
  <c r="E2610" i="35"/>
  <c r="F2610" i="35"/>
  <c r="G2610" i="35"/>
  <c r="B2610" i="35"/>
  <c r="C2210" i="35"/>
  <c r="G2210" i="35"/>
  <c r="D2210" i="35"/>
  <c r="E2210" i="35"/>
  <c r="F2210" i="35"/>
  <c r="B2210" i="35"/>
  <c r="C1810" i="35"/>
  <c r="B1810" i="35"/>
  <c r="E1810" i="35"/>
  <c r="F1810" i="35"/>
  <c r="D1810" i="35"/>
  <c r="G1810" i="35"/>
  <c r="F1409" i="35"/>
  <c r="G1409" i="35"/>
  <c r="D1409" i="35"/>
  <c r="E1409" i="35"/>
  <c r="C1409" i="35"/>
  <c r="B1409" i="35"/>
  <c r="C1009" i="35"/>
  <c r="B1009" i="35"/>
  <c r="G1009" i="35"/>
  <c r="D1009" i="35"/>
  <c r="E1009" i="35"/>
  <c r="F1009" i="35"/>
  <c r="C609" i="35"/>
  <c r="B609" i="35"/>
  <c r="D609" i="35"/>
  <c r="E609" i="35"/>
  <c r="F609" i="35"/>
  <c r="G609" i="35"/>
  <c r="C209" i="35"/>
  <c r="B209" i="35"/>
  <c r="D209" i="35"/>
  <c r="E209" i="35"/>
  <c r="F209" i="35"/>
  <c r="G209" i="35"/>
  <c r="B1428" i="35"/>
  <c r="C1428" i="35"/>
  <c r="F1428" i="35"/>
  <c r="G1428" i="35"/>
  <c r="D1428" i="35"/>
  <c r="E1428" i="35"/>
  <c r="C1028" i="35"/>
  <c r="G1028" i="35"/>
  <c r="F1028" i="35"/>
  <c r="D1028" i="35"/>
  <c r="E1028" i="35"/>
  <c r="B1028" i="35"/>
  <c r="C628" i="35"/>
  <c r="B628" i="35"/>
  <c r="D628" i="35"/>
  <c r="F628" i="35"/>
  <c r="G628" i="35"/>
  <c r="E628" i="35"/>
  <c r="C228" i="35"/>
  <c r="B228" i="35"/>
  <c r="D228" i="35"/>
  <c r="E228" i="35"/>
  <c r="G228" i="35"/>
  <c r="F228" i="35"/>
  <c r="C1287" i="35"/>
  <c r="B1287" i="35"/>
  <c r="E1287" i="35"/>
  <c r="F1287" i="35"/>
  <c r="G1287" i="35"/>
  <c r="D1287" i="35"/>
  <c r="C887" i="35"/>
  <c r="D887" i="35"/>
  <c r="E887" i="35"/>
  <c r="F887" i="35"/>
  <c r="G887" i="35"/>
  <c r="B887" i="35"/>
  <c r="C487" i="35"/>
  <c r="B487" i="35"/>
  <c r="D487" i="35"/>
  <c r="E487" i="35"/>
  <c r="F487" i="35"/>
  <c r="G487" i="35"/>
  <c r="C87" i="35"/>
  <c r="D87" i="35"/>
  <c r="E87" i="35"/>
  <c r="G87" i="35"/>
  <c r="F87" i="35"/>
  <c r="B87" i="35"/>
  <c r="C1286" i="35"/>
  <c r="F1286" i="35"/>
  <c r="G1286" i="35"/>
  <c r="E1286" i="35"/>
  <c r="D1286" i="35"/>
  <c r="B1286" i="35"/>
  <c r="B886" i="35"/>
  <c r="C886" i="35"/>
  <c r="D886" i="35"/>
  <c r="E886" i="35"/>
  <c r="G886" i="35"/>
  <c r="F886" i="35"/>
  <c r="C486" i="35"/>
  <c r="B486" i="35"/>
  <c r="G486" i="35"/>
  <c r="D486" i="35"/>
  <c r="E486" i="35"/>
  <c r="F486" i="35"/>
  <c r="C86" i="35"/>
  <c r="B86" i="35"/>
  <c r="D86" i="35"/>
  <c r="E86" i="35"/>
  <c r="F86" i="35"/>
  <c r="G86" i="35"/>
  <c r="C1285" i="35"/>
  <c r="B1285" i="35"/>
  <c r="E1285" i="35"/>
  <c r="F1285" i="35"/>
  <c r="G1285" i="35"/>
  <c r="D1285" i="35"/>
  <c r="C885" i="35"/>
  <c r="B885" i="35"/>
  <c r="G885" i="35"/>
  <c r="D885" i="35"/>
  <c r="E885" i="35"/>
  <c r="F885" i="35"/>
  <c r="C485" i="35"/>
  <c r="D485" i="35"/>
  <c r="E485" i="35"/>
  <c r="F485" i="35"/>
  <c r="G485" i="35"/>
  <c r="B485" i="35"/>
  <c r="C85" i="35"/>
  <c r="B85" i="35"/>
  <c r="E85" i="35"/>
  <c r="F85" i="35"/>
  <c r="G85" i="35"/>
  <c r="D85" i="35"/>
  <c r="C644" i="35"/>
  <c r="E644" i="35"/>
  <c r="D644" i="35"/>
  <c r="F644" i="35"/>
  <c r="G644" i="35"/>
  <c r="B644" i="35"/>
  <c r="C244" i="35"/>
  <c r="F244" i="35"/>
  <c r="G244" i="35"/>
  <c r="D244" i="35"/>
  <c r="E244" i="35"/>
  <c r="B244" i="35"/>
  <c r="C1483" i="35"/>
  <c r="D1483" i="35"/>
  <c r="E1483" i="35"/>
  <c r="F1483" i="35"/>
  <c r="G1483" i="35"/>
  <c r="B1483" i="35"/>
  <c r="C1083" i="35"/>
  <c r="B1083" i="35"/>
  <c r="F1083" i="35"/>
  <c r="D1083" i="35"/>
  <c r="E1083" i="35"/>
  <c r="G1083" i="35"/>
  <c r="C683" i="35"/>
  <c r="E683" i="35"/>
  <c r="D683" i="35"/>
  <c r="F683" i="35"/>
  <c r="G683" i="35"/>
  <c r="B683" i="35"/>
  <c r="C283" i="35"/>
  <c r="D283" i="35"/>
  <c r="E283" i="35"/>
  <c r="F283" i="35"/>
  <c r="G283" i="35"/>
  <c r="B283" i="35"/>
  <c r="C1342" i="35"/>
  <c r="B1342" i="35"/>
  <c r="D1342" i="35"/>
  <c r="E1342" i="35"/>
  <c r="F1342" i="35"/>
  <c r="G1342" i="35"/>
  <c r="C942" i="35"/>
  <c r="B942" i="35"/>
  <c r="D942" i="35"/>
  <c r="E942" i="35"/>
  <c r="F942" i="35"/>
  <c r="G942" i="35"/>
  <c r="C542" i="35"/>
  <c r="E542" i="35"/>
  <c r="D542" i="35"/>
  <c r="F542" i="35"/>
  <c r="G542" i="35"/>
  <c r="B542" i="35"/>
  <c r="C142" i="35"/>
  <c r="B142" i="35"/>
  <c r="D142" i="35"/>
  <c r="E142" i="35"/>
  <c r="F142" i="35"/>
  <c r="G142" i="35"/>
  <c r="C1401" i="35"/>
  <c r="B1401" i="35"/>
  <c r="F1401" i="35"/>
  <c r="G1401" i="35"/>
  <c r="D1401" i="35"/>
  <c r="E1401" i="35"/>
  <c r="C1001" i="35"/>
  <c r="G1001" i="35"/>
  <c r="F1001" i="35"/>
  <c r="D1001" i="35"/>
  <c r="E1001" i="35"/>
  <c r="B1001" i="35"/>
  <c r="C601" i="35"/>
  <c r="B601" i="35"/>
  <c r="D601" i="35"/>
  <c r="F601" i="35"/>
  <c r="G601" i="35"/>
  <c r="E601" i="35"/>
  <c r="B201" i="35"/>
  <c r="C201" i="35"/>
  <c r="D201" i="35"/>
  <c r="E201" i="35"/>
  <c r="G201" i="35"/>
  <c r="F201" i="35"/>
  <c r="C1240" i="35"/>
  <c r="B1240" i="35"/>
  <c r="D1240" i="35"/>
  <c r="E1240" i="35"/>
  <c r="F1240" i="35"/>
  <c r="G1240" i="35"/>
  <c r="C840" i="35"/>
  <c r="B840" i="35"/>
  <c r="D840" i="35"/>
  <c r="E840" i="35"/>
  <c r="G840" i="35"/>
  <c r="F840" i="35"/>
  <c r="C440" i="35"/>
  <c r="D440" i="35"/>
  <c r="E440" i="35"/>
  <c r="F440" i="35"/>
  <c r="G440" i="35"/>
  <c r="B440" i="35"/>
  <c r="C40" i="35"/>
  <c r="D40" i="35"/>
  <c r="E40" i="35"/>
  <c r="F40" i="35"/>
  <c r="G40" i="35"/>
  <c r="B40" i="35"/>
  <c r="C1099" i="35"/>
  <c r="B1099" i="35"/>
  <c r="E1099" i="35"/>
  <c r="F1099" i="35"/>
  <c r="D1099" i="35"/>
  <c r="G1099" i="35"/>
  <c r="C699" i="35"/>
  <c r="B699" i="35"/>
  <c r="F699" i="35"/>
  <c r="G699" i="35"/>
  <c r="D699" i="35"/>
  <c r="E699" i="35"/>
  <c r="B299" i="35"/>
  <c r="C299" i="35"/>
  <c r="D299" i="35"/>
  <c r="E299" i="35"/>
  <c r="F299" i="35"/>
  <c r="G299" i="35"/>
  <c r="B1578" i="35"/>
  <c r="C1578" i="35"/>
  <c r="E1578" i="35"/>
  <c r="F1578" i="35"/>
  <c r="G1578" i="35"/>
  <c r="D1578" i="35"/>
  <c r="C1178" i="35"/>
  <c r="F1178" i="35"/>
  <c r="G1178" i="35"/>
  <c r="E1178" i="35"/>
  <c r="D1178" i="35"/>
  <c r="B1178" i="35"/>
  <c r="B778" i="35"/>
  <c r="C778" i="35"/>
  <c r="F778" i="35"/>
  <c r="G778" i="35"/>
  <c r="D778" i="35"/>
  <c r="E778" i="35"/>
  <c r="B378" i="35"/>
  <c r="G378" i="35"/>
  <c r="F378" i="35"/>
  <c r="D378" i="35"/>
  <c r="E378" i="35"/>
  <c r="C378" i="35"/>
  <c r="C1517" i="35"/>
  <c r="F1517" i="35"/>
  <c r="G1517" i="35"/>
  <c r="D1517" i="35"/>
  <c r="E1517" i="35"/>
  <c r="B1517" i="35"/>
  <c r="C1117" i="35"/>
  <c r="B1117" i="35"/>
  <c r="D1117" i="35"/>
  <c r="G1117" i="35"/>
  <c r="E1117" i="35"/>
  <c r="F1117" i="35"/>
  <c r="C717" i="35"/>
  <c r="B717" i="35"/>
  <c r="D717" i="35"/>
  <c r="E717" i="35"/>
  <c r="F717" i="35"/>
  <c r="G717" i="35"/>
  <c r="D317" i="35"/>
  <c r="E317" i="35"/>
  <c r="F317" i="35"/>
  <c r="G317" i="35"/>
  <c r="C317" i="35"/>
  <c r="B317" i="35"/>
  <c r="B1416" i="35"/>
  <c r="C1416" i="35"/>
  <c r="D1416" i="35"/>
  <c r="F1416" i="35"/>
  <c r="G1416" i="35"/>
  <c r="E1416" i="35"/>
  <c r="C1016" i="35"/>
  <c r="D1016" i="35"/>
  <c r="E1016" i="35"/>
  <c r="G1016" i="35"/>
  <c r="F1016" i="35"/>
  <c r="B1016" i="35"/>
  <c r="C616" i="35"/>
  <c r="B616" i="35"/>
  <c r="D616" i="35"/>
  <c r="F616" i="35"/>
  <c r="G616" i="35"/>
  <c r="E616" i="35"/>
  <c r="C216" i="35"/>
  <c r="B216" i="35"/>
  <c r="F216" i="35"/>
  <c r="D216" i="35"/>
  <c r="E216" i="35"/>
  <c r="G216" i="35"/>
  <c r="C1355" i="35"/>
  <c r="B1355" i="35"/>
  <c r="F1355" i="35"/>
  <c r="G1355" i="35"/>
  <c r="D1355" i="35"/>
  <c r="E1355" i="35"/>
  <c r="C955" i="35"/>
  <c r="B955" i="35"/>
  <c r="D955" i="35"/>
  <c r="E955" i="35"/>
  <c r="F955" i="35"/>
  <c r="G955" i="35"/>
  <c r="C555" i="35"/>
  <c r="B555" i="35"/>
  <c r="D555" i="35"/>
  <c r="E555" i="35"/>
  <c r="F555" i="35"/>
  <c r="G555" i="35"/>
  <c r="C155" i="35"/>
  <c r="B155" i="35"/>
  <c r="D155" i="35"/>
  <c r="E155" i="35"/>
  <c r="F155" i="35"/>
  <c r="G155" i="35"/>
  <c r="C1234" i="35"/>
  <c r="D1234" i="35"/>
  <c r="E1234" i="35"/>
  <c r="F1234" i="35"/>
  <c r="G1234" i="35"/>
  <c r="B1234" i="35"/>
  <c r="C834" i="35"/>
  <c r="B834" i="35"/>
  <c r="D834" i="35"/>
  <c r="E834" i="35"/>
  <c r="G834" i="35"/>
  <c r="F834" i="35"/>
  <c r="C434" i="35"/>
  <c r="G434" i="35"/>
  <c r="E434" i="35"/>
  <c r="D434" i="35"/>
  <c r="F434" i="35"/>
  <c r="B434" i="35"/>
  <c r="C34" i="35"/>
  <c r="B34" i="35"/>
  <c r="D34" i="35"/>
  <c r="E34" i="35"/>
  <c r="F34" i="35"/>
  <c r="G34" i="35"/>
  <c r="C1173" i="35"/>
  <c r="B1173" i="35"/>
  <c r="E1173" i="35"/>
  <c r="F1173" i="35"/>
  <c r="G1173" i="35"/>
  <c r="D1173" i="35"/>
  <c r="C773" i="35"/>
  <c r="D773" i="35"/>
  <c r="E773" i="35"/>
  <c r="F773" i="35"/>
  <c r="G773" i="35"/>
  <c r="B773" i="35"/>
  <c r="C373" i="35"/>
  <c r="B373" i="35"/>
  <c r="D373" i="35"/>
  <c r="E373" i="35"/>
  <c r="F373" i="35"/>
  <c r="G373" i="35"/>
  <c r="C712" i="35"/>
  <c r="B712" i="35"/>
  <c r="D712" i="35"/>
  <c r="F712" i="35"/>
  <c r="E712" i="35"/>
  <c r="G712" i="35"/>
  <c r="C312" i="35"/>
  <c r="B312" i="35"/>
  <c r="G312" i="35"/>
  <c r="D312" i="35"/>
  <c r="E312" i="35"/>
  <c r="F312" i="35"/>
  <c r="F1351" i="35"/>
  <c r="D1351" i="35"/>
  <c r="E1351" i="35"/>
  <c r="C1351" i="35"/>
  <c r="G1351" i="35"/>
  <c r="B1351" i="35"/>
  <c r="C951" i="35"/>
  <c r="B951" i="35"/>
  <c r="F951" i="35"/>
  <c r="G951" i="35"/>
  <c r="D951" i="35"/>
  <c r="E951" i="35"/>
  <c r="C551" i="35"/>
  <c r="E551" i="35"/>
  <c r="D551" i="35"/>
  <c r="F551" i="35"/>
  <c r="G551" i="35"/>
  <c r="B551" i="35"/>
  <c r="C151" i="35"/>
  <c r="F151" i="35"/>
  <c r="B151" i="35"/>
  <c r="D151" i="35"/>
  <c r="E151" i="35"/>
  <c r="G151" i="35"/>
  <c r="C990" i="35"/>
  <c r="B990" i="35"/>
  <c r="G990" i="35"/>
  <c r="D990" i="35"/>
  <c r="F990" i="35"/>
  <c r="E990" i="35"/>
  <c r="C590" i="35"/>
  <c r="E590" i="35"/>
  <c r="D590" i="35"/>
  <c r="F590" i="35"/>
  <c r="G590" i="35"/>
  <c r="B590" i="35"/>
  <c r="C190" i="35"/>
  <c r="B190" i="35"/>
  <c r="D190" i="35"/>
  <c r="E190" i="35"/>
  <c r="F190" i="35"/>
  <c r="G190" i="35"/>
  <c r="B9930" i="35"/>
  <c r="B9836" i="35"/>
  <c r="B9770" i="35"/>
  <c r="B9818" i="35"/>
  <c r="B9730" i="35"/>
  <c r="B9937" i="35"/>
  <c r="B9840" i="35"/>
  <c r="B9387" i="35"/>
  <c r="B8852" i="35"/>
  <c r="B9566" i="35"/>
  <c r="B9163" i="35"/>
  <c r="B9765" i="35"/>
  <c r="B9365" i="35"/>
  <c r="B8730" i="35"/>
  <c r="B9564" i="35"/>
  <c r="B9161" i="35"/>
  <c r="B9763" i="35"/>
  <c r="B9363" i="35"/>
  <c r="B8698" i="35"/>
  <c r="B9602" i="35"/>
  <c r="B9202" i="35"/>
  <c r="B9761" i="35"/>
  <c r="B9361" i="35"/>
  <c r="B8658" i="35"/>
  <c r="B9400" i="35"/>
  <c r="B8890" i="35"/>
  <c r="B9439" i="35"/>
  <c r="B8977" i="35"/>
  <c r="B9458" i="35"/>
  <c r="B9015" i="35"/>
  <c r="B9497" i="35"/>
  <c r="B9078" i="35"/>
  <c r="B9496" i="35"/>
  <c r="B9077" i="35"/>
  <c r="B9475" i="35"/>
  <c r="B9040" i="35"/>
  <c r="B9674" i="35"/>
  <c r="B9274" i="35"/>
  <c r="B9833" i="35"/>
  <c r="B9433" i="35"/>
  <c r="B8960" i="35"/>
  <c r="B9672" i="35"/>
  <c r="B9272" i="35"/>
  <c r="B9871" i="35"/>
  <c r="B9471" i="35"/>
  <c r="B9036" i="35"/>
  <c r="B9430" i="35"/>
  <c r="B8957" i="35"/>
  <c r="B9529" i="35"/>
  <c r="B9120" i="35"/>
  <c r="B9728" i="35"/>
  <c r="B9328" i="35"/>
  <c r="B8733" i="35"/>
  <c r="B8333" i="35"/>
  <c r="B7933" i="35"/>
  <c r="B7437" i="35"/>
  <c r="B8452" i="35"/>
  <c r="B8052" i="35"/>
  <c r="B7651" i="35"/>
  <c r="B8611" i="35"/>
  <c r="B8211" i="35"/>
  <c r="B7811" i="35"/>
  <c r="B8650" i="35"/>
  <c r="B8250" i="35"/>
  <c r="B7850" i="35"/>
  <c r="B8889" i="35"/>
  <c r="B8489" i="35"/>
  <c r="B8089" i="35"/>
  <c r="B7689" i="35"/>
  <c r="B9008" i="35"/>
  <c r="B8608" i="35"/>
  <c r="B8208" i="35"/>
  <c r="B7808" i="35"/>
  <c r="B9007" i="35"/>
  <c r="B8607" i="35"/>
  <c r="B8207" i="35"/>
  <c r="B7807" i="35"/>
  <c r="B9006" i="35"/>
  <c r="B8606" i="35"/>
  <c r="B8206" i="35"/>
  <c r="B7806" i="35"/>
  <c r="B9025" i="35"/>
  <c r="B8625" i="35"/>
  <c r="B8225" i="35"/>
  <c r="B7825" i="35"/>
  <c r="B9124" i="35"/>
  <c r="B8724" i="35"/>
  <c r="B8324" i="35"/>
  <c r="B7924" i="35"/>
  <c r="B7413" i="35"/>
  <c r="B8783" i="35"/>
  <c r="B8383" i="35"/>
  <c r="B7983" i="35"/>
  <c r="B7550" i="35"/>
  <c r="B8802" i="35"/>
  <c r="B8402" i="35"/>
  <c r="B8002" i="35"/>
  <c r="B7586" i="35"/>
  <c r="B8741" i="35"/>
  <c r="B8341" i="35"/>
  <c r="B7941" i="35"/>
  <c r="B7457" i="35"/>
  <c r="B8480" i="35"/>
  <c r="B8080" i="35"/>
  <c r="B7680" i="35"/>
  <c r="B8639" i="35"/>
  <c r="B8239" i="35"/>
  <c r="B7839" i="35"/>
  <c r="B8478" i="35"/>
  <c r="B8078" i="35"/>
  <c r="B7678" i="35"/>
  <c r="B8657" i="35"/>
  <c r="B8257" i="35"/>
  <c r="B7857" i="35"/>
  <c r="B8956" i="35"/>
  <c r="B8556" i="35"/>
  <c r="B8156" i="35"/>
  <c r="B7756" i="35"/>
  <c r="B8875" i="35"/>
  <c r="B8475" i="35"/>
  <c r="B8075" i="35"/>
  <c r="B7675" i="35"/>
  <c r="B8934" i="35"/>
  <c r="B8534" i="35"/>
  <c r="B8134" i="35"/>
  <c r="B7734" i="35"/>
  <c r="B7108" i="35"/>
  <c r="B6708" i="35"/>
  <c r="B6308" i="35"/>
  <c r="B7327" i="35"/>
  <c r="B6927" i="35"/>
  <c r="B6527" i="35"/>
  <c r="B6110" i="35"/>
  <c r="B7026" i="35"/>
  <c r="B6626" i="35"/>
  <c r="B6226" i="35"/>
  <c r="B7525" i="35"/>
  <c r="B7125" i="35"/>
  <c r="B6725" i="35"/>
  <c r="B6325" i="35"/>
  <c r="B7544" i="35"/>
  <c r="B7144" i="35"/>
  <c r="B6744" i="35"/>
  <c r="B6344" i="35"/>
  <c r="B7623" i="35"/>
  <c r="B7223" i="35"/>
  <c r="B6823" i="35"/>
  <c r="B6423" i="35"/>
  <c r="B5915" i="35"/>
  <c r="B7262" i="35"/>
  <c r="B6862" i="35"/>
  <c r="B6462" i="35"/>
  <c r="B5998" i="35"/>
  <c r="B7321" i="35"/>
  <c r="B6921" i="35"/>
  <c r="B6521" i="35"/>
  <c r="B6099" i="35"/>
  <c r="B7340" i="35"/>
  <c r="B6940" i="35"/>
  <c r="B6540" i="35"/>
  <c r="B6130" i="35"/>
  <c r="B6999" i="35"/>
  <c r="B6599" i="35"/>
  <c r="B6199" i="35"/>
  <c r="B7158" i="35"/>
  <c r="B6758" i="35"/>
  <c r="B6358" i="35"/>
  <c r="B7417" i="35"/>
  <c r="B7017" i="35"/>
  <c r="B6617" i="35"/>
  <c r="B6217" i="35"/>
  <c r="B7096" i="35"/>
  <c r="B6696" i="35"/>
  <c r="B6296" i="35"/>
  <c r="B7435" i="35"/>
  <c r="B7035" i="35"/>
  <c r="B6635" i="35"/>
  <c r="B6235" i="35"/>
  <c r="B7494" i="35"/>
  <c r="B7094" i="35"/>
  <c r="B6694" i="35"/>
  <c r="B6294" i="35"/>
  <c r="B7193" i="35"/>
  <c r="B6793" i="35"/>
  <c r="B6393" i="35"/>
  <c r="B5824" i="35"/>
  <c r="B7212" i="35"/>
  <c r="B6812" i="35"/>
  <c r="B6412" i="35"/>
  <c r="B5883" i="35"/>
  <c r="B7131" i="35"/>
  <c r="B6731" i="35"/>
  <c r="B6331" i="35"/>
  <c r="B7490" i="35"/>
  <c r="B7090" i="35"/>
  <c r="B6690" i="35"/>
  <c r="B6290" i="35"/>
  <c r="B7529" i="35"/>
  <c r="B7129" i="35"/>
  <c r="B6729" i="35"/>
  <c r="B6329" i="35"/>
  <c r="B5717" i="35"/>
  <c r="B5317" i="35"/>
  <c r="B4917" i="35"/>
  <c r="B4435" i="35"/>
  <c r="B5436" i="35"/>
  <c r="B5036" i="35"/>
  <c r="B4626" i="35"/>
  <c r="B5475" i="35"/>
  <c r="B5075" i="35"/>
  <c r="B4673" i="35"/>
  <c r="B5794" i="35"/>
  <c r="B5394" i="35"/>
  <c r="B4994" i="35"/>
  <c r="B4573" i="35"/>
  <c r="B5833" i="35"/>
  <c r="B5433" i="35"/>
  <c r="B5033" i="35"/>
  <c r="B4622" i="35"/>
  <c r="B5952" i="35"/>
  <c r="B5552" i="35"/>
  <c r="B5152" i="35"/>
  <c r="B4752" i="35"/>
  <c r="B5771" i="35"/>
  <c r="B5371" i="35"/>
  <c r="B4971" i="35"/>
  <c r="B4537" i="35"/>
  <c r="B5750" i="35"/>
  <c r="B5350" i="35"/>
  <c r="B4950" i="35"/>
  <c r="B4500" i="35"/>
  <c r="B5849" i="35"/>
  <c r="B5449" i="35"/>
  <c r="B5049" i="35"/>
  <c r="B4642" i="35"/>
  <c r="B5928" i="35"/>
  <c r="B5528" i="35"/>
  <c r="B5128" i="35"/>
  <c r="B4728" i="35"/>
  <c r="B5987" i="35"/>
  <c r="B5587" i="35"/>
  <c r="B5187" i="35"/>
  <c r="B4787" i="35"/>
  <c r="B5986" i="35"/>
  <c r="B5586" i="35"/>
  <c r="B5186" i="35"/>
  <c r="B4786" i="35"/>
  <c r="B6045" i="35"/>
  <c r="B5645" i="35"/>
  <c r="B5245" i="35"/>
  <c r="B4845" i="35"/>
  <c r="B5664" i="35"/>
  <c r="B5264" i="35"/>
  <c r="B4864" i="35"/>
  <c r="B5823" i="35"/>
  <c r="B5423" i="35"/>
  <c r="B5023" i="35"/>
  <c r="B4610" i="35"/>
  <c r="B5922" i="35"/>
  <c r="B5522" i="35"/>
  <c r="B5122" i="35"/>
  <c r="B4722" i="35"/>
  <c r="B5721" i="35"/>
  <c r="B5321" i="35"/>
  <c r="B4921" i="35"/>
  <c r="B4442" i="35"/>
  <c r="B5440" i="35"/>
  <c r="B5040" i="35"/>
  <c r="B4632" i="35"/>
  <c r="B5739" i="35"/>
  <c r="B5339" i="35"/>
  <c r="B4939" i="35"/>
  <c r="B4480" i="35"/>
  <c r="B5458" i="35"/>
  <c r="B5058" i="35"/>
  <c r="B4654" i="35"/>
  <c r="B4178" i="35"/>
  <c r="B3778" i="35"/>
  <c r="B3378" i="35"/>
  <c r="B4417" i="35"/>
  <c r="B4017" i="35"/>
  <c r="B3617" i="35"/>
  <c r="B3217" i="35"/>
  <c r="B4276" i="35"/>
  <c r="B3876" i="35"/>
  <c r="B3476" i="35"/>
  <c r="B3035" i="35"/>
  <c r="B3915" i="35"/>
  <c r="B3515" i="35"/>
  <c r="B3102" i="35"/>
  <c r="B4114" i="35"/>
  <c r="B3714" i="35"/>
  <c r="B3314" i="35"/>
  <c r="B4473" i="35"/>
  <c r="B4073" i="35"/>
  <c r="B3673" i="35"/>
  <c r="B3273" i="35"/>
  <c r="B4472" i="35"/>
  <c r="B4072" i="35"/>
  <c r="B3672" i="35"/>
  <c r="B3272" i="35"/>
  <c r="B4551" i="35"/>
  <c r="B4151" i="35"/>
  <c r="B3751" i="35"/>
  <c r="B3351" i="35"/>
  <c r="B4530" i="35"/>
  <c r="B4130" i="35"/>
  <c r="B3730" i="35"/>
  <c r="B3330" i="35"/>
  <c r="B4369" i="35"/>
  <c r="B3969" i="35"/>
  <c r="B3569" i="35"/>
  <c r="B3169" i="35"/>
  <c r="B4248" i="35"/>
  <c r="B3848" i="35"/>
  <c r="B3448" i="35"/>
  <c r="B4367" i="35"/>
  <c r="B3967" i="35"/>
  <c r="B3567" i="35"/>
  <c r="B3167" i="35"/>
  <c r="B4186" i="35"/>
  <c r="B3786" i="35"/>
  <c r="B3386" i="35"/>
  <c r="B2617" i="35"/>
  <c r="C2617" i="35"/>
  <c r="G2617" i="35"/>
  <c r="D2617" i="35"/>
  <c r="F2617" i="35"/>
  <c r="E2617" i="35"/>
  <c r="B4125" i="35"/>
  <c r="B3725" i="35"/>
  <c r="B3325" i="35"/>
  <c r="B4584" i="35"/>
  <c r="B4184" i="35"/>
  <c r="B3784" i="35"/>
  <c r="B3384" i="35"/>
  <c r="B4463" i="35"/>
  <c r="B4063" i="35"/>
  <c r="B3663" i="35"/>
  <c r="B3263" i="35"/>
  <c r="B4122" i="35"/>
  <c r="B3722" i="35"/>
  <c r="B3322" i="35"/>
  <c r="B4621" i="35"/>
  <c r="B4221" i="35"/>
  <c r="B3821" i="35"/>
  <c r="B3421" i="35"/>
  <c r="C2911" i="35"/>
  <c r="D2911" i="35"/>
  <c r="F2911" i="35"/>
  <c r="E2911" i="35"/>
  <c r="G2911" i="35"/>
  <c r="B2911" i="35"/>
  <c r="B3940" i="35"/>
  <c r="B3540" i="35"/>
  <c r="B3137" i="35"/>
  <c r="B4339" i="35"/>
  <c r="B3939" i="35"/>
  <c r="B3539" i="35"/>
  <c r="B3136" i="35"/>
  <c r="C2829" i="35"/>
  <c r="B2829" i="35"/>
  <c r="D2829" i="35"/>
  <c r="E2829" i="35"/>
  <c r="G2829" i="35"/>
  <c r="F2829" i="35"/>
  <c r="C2429" i="35"/>
  <c r="B2429" i="35"/>
  <c r="E2429" i="35"/>
  <c r="F2429" i="35"/>
  <c r="G2429" i="35"/>
  <c r="D2429" i="35"/>
  <c r="C2029" i="35"/>
  <c r="F2029" i="35"/>
  <c r="E2029" i="35"/>
  <c r="G2029" i="35"/>
  <c r="D2029" i="35"/>
  <c r="B2029" i="35"/>
  <c r="B1622" i="35"/>
  <c r="C1622" i="35"/>
  <c r="F1622" i="35"/>
  <c r="D1622" i="35"/>
  <c r="E1622" i="35"/>
  <c r="G1622" i="35"/>
  <c r="C2708" i="35"/>
  <c r="B2708" i="35"/>
  <c r="D2708" i="35"/>
  <c r="E2708" i="35"/>
  <c r="F2708" i="35"/>
  <c r="G2708" i="35"/>
  <c r="C2308" i="35"/>
  <c r="B2308" i="35"/>
  <c r="G2308" i="35"/>
  <c r="D2308" i="35"/>
  <c r="E2308" i="35"/>
  <c r="F2308" i="35"/>
  <c r="B1908" i="35"/>
  <c r="C1908" i="35"/>
  <c r="G1908" i="35"/>
  <c r="E1908" i="35"/>
  <c r="F1908" i="35"/>
  <c r="D1908" i="35"/>
  <c r="C1324" i="35"/>
  <c r="B1324" i="35"/>
  <c r="F1324" i="35"/>
  <c r="G1324" i="35"/>
  <c r="D1324" i="35"/>
  <c r="E1324" i="35"/>
  <c r="C2587" i="35"/>
  <c r="B2587" i="35"/>
  <c r="G2587" i="35"/>
  <c r="D2587" i="35"/>
  <c r="E2587" i="35"/>
  <c r="F2587" i="35"/>
  <c r="C2187" i="35"/>
  <c r="B2187" i="35"/>
  <c r="F2187" i="35"/>
  <c r="D2187" i="35"/>
  <c r="E2187" i="35"/>
  <c r="G2187" i="35"/>
  <c r="C1787" i="35"/>
  <c r="B1787" i="35"/>
  <c r="D1787" i="35"/>
  <c r="G1787" i="35"/>
  <c r="F1787" i="35"/>
  <c r="E1787" i="35"/>
  <c r="B3086" i="35"/>
  <c r="C2686" i="35"/>
  <c r="G2686" i="35"/>
  <c r="D2686" i="35"/>
  <c r="E2686" i="35"/>
  <c r="F2686" i="35"/>
  <c r="B2686" i="35"/>
  <c r="B2286" i="35"/>
  <c r="D2286" i="35"/>
  <c r="E2286" i="35"/>
  <c r="F2286" i="35"/>
  <c r="G2286" i="35"/>
  <c r="C2286" i="35"/>
  <c r="C1886" i="35"/>
  <c r="B1886" i="35"/>
  <c r="D1886" i="35"/>
  <c r="E1886" i="35"/>
  <c r="F1886" i="35"/>
  <c r="G1886" i="35"/>
  <c r="C1144" i="35"/>
  <c r="B1144" i="35"/>
  <c r="E1144" i="35"/>
  <c r="F1144" i="35"/>
  <c r="D1144" i="35"/>
  <c r="G1144" i="35"/>
  <c r="C2745" i="35"/>
  <c r="B2745" i="35"/>
  <c r="E2745" i="35"/>
  <c r="F2745" i="35"/>
  <c r="G2745" i="35"/>
  <c r="D2745" i="35"/>
  <c r="C2345" i="35"/>
  <c r="B2345" i="35"/>
  <c r="D2345" i="35"/>
  <c r="E2345" i="35"/>
  <c r="F2345" i="35"/>
  <c r="G2345" i="35"/>
  <c r="C1945" i="35"/>
  <c r="F1945" i="35"/>
  <c r="E1945" i="35"/>
  <c r="G1945" i="35"/>
  <c r="D1945" i="35"/>
  <c r="B1945" i="35"/>
  <c r="C1492" i="35"/>
  <c r="B1492" i="35"/>
  <c r="D1492" i="35"/>
  <c r="E1492" i="35"/>
  <c r="F1492" i="35"/>
  <c r="G1492" i="35"/>
  <c r="C2844" i="35"/>
  <c r="B2844" i="35"/>
  <c r="D2844" i="35"/>
  <c r="E2844" i="35"/>
  <c r="F2844" i="35"/>
  <c r="G2844" i="35"/>
  <c r="C2444" i="35"/>
  <c r="D2444" i="35"/>
  <c r="E2444" i="35"/>
  <c r="F2444" i="35"/>
  <c r="G2444" i="35"/>
  <c r="B2444" i="35"/>
  <c r="C2044" i="35"/>
  <c r="B2044" i="35"/>
  <c r="E2044" i="35"/>
  <c r="G2044" i="35"/>
  <c r="D2044" i="35"/>
  <c r="F2044" i="35"/>
  <c r="C1639" i="35"/>
  <c r="E1639" i="35"/>
  <c r="F1639" i="35"/>
  <c r="G1639" i="35"/>
  <c r="D1639" i="35"/>
  <c r="B1639" i="35"/>
  <c r="C2863" i="35"/>
  <c r="D2863" i="35"/>
  <c r="E2863" i="35"/>
  <c r="F2863" i="35"/>
  <c r="G2863" i="35"/>
  <c r="B2863" i="35"/>
  <c r="C2463" i="35"/>
  <c r="B2463" i="35"/>
  <c r="D2463" i="35"/>
  <c r="E2463" i="35"/>
  <c r="F2463" i="35"/>
  <c r="G2463" i="35"/>
  <c r="C2063" i="35"/>
  <c r="E2063" i="35"/>
  <c r="F2063" i="35"/>
  <c r="G2063" i="35"/>
  <c r="D2063" i="35"/>
  <c r="B2063" i="35"/>
  <c r="B1662" i="35"/>
  <c r="C1662" i="35"/>
  <c r="E1662" i="35"/>
  <c r="F1662" i="35"/>
  <c r="D1662" i="35"/>
  <c r="G1662" i="35"/>
  <c r="C2862" i="35"/>
  <c r="D2862" i="35"/>
  <c r="E2862" i="35"/>
  <c r="F2862" i="35"/>
  <c r="G2862" i="35"/>
  <c r="B2862" i="35"/>
  <c r="C2462" i="35"/>
  <c r="D2462" i="35"/>
  <c r="E2462" i="35"/>
  <c r="F2462" i="35"/>
  <c r="G2462" i="35"/>
  <c r="B2462" i="35"/>
  <c r="C2062" i="35"/>
  <c r="B2062" i="35"/>
  <c r="D2062" i="35"/>
  <c r="F2062" i="35"/>
  <c r="E2062" i="35"/>
  <c r="G2062" i="35"/>
  <c r="B1660" i="35"/>
  <c r="C1660" i="35"/>
  <c r="E1660" i="35"/>
  <c r="F1660" i="35"/>
  <c r="G1660" i="35"/>
  <c r="D1660" i="35"/>
  <c r="B2961" i="35"/>
  <c r="C2561" i="35"/>
  <c r="B2561" i="35"/>
  <c r="G2561" i="35"/>
  <c r="D2561" i="35"/>
  <c r="E2561" i="35"/>
  <c r="F2561" i="35"/>
  <c r="C2161" i="35"/>
  <c r="G2161" i="35"/>
  <c r="D2161" i="35"/>
  <c r="F2161" i="35"/>
  <c r="E2161" i="35"/>
  <c r="B2161" i="35"/>
  <c r="C1761" i="35"/>
  <c r="B1761" i="35"/>
  <c r="G1761" i="35"/>
  <c r="D1761" i="35"/>
  <c r="E1761" i="35"/>
  <c r="F1761" i="35"/>
  <c r="C2620" i="35"/>
  <c r="B2620" i="35"/>
  <c r="G2620" i="35"/>
  <c r="D2620" i="35"/>
  <c r="E2620" i="35"/>
  <c r="F2620" i="35"/>
  <c r="B2220" i="35"/>
  <c r="C2220" i="35"/>
  <c r="G2220" i="35"/>
  <c r="D2220" i="35"/>
  <c r="E2220" i="35"/>
  <c r="F2220" i="35"/>
  <c r="C1820" i="35"/>
  <c r="B1820" i="35"/>
  <c r="D1820" i="35"/>
  <c r="E1820" i="35"/>
  <c r="F1820" i="35"/>
  <c r="G1820" i="35"/>
  <c r="B2939" i="35"/>
  <c r="C2939" i="35"/>
  <c r="G2939" i="35"/>
  <c r="D2939" i="35"/>
  <c r="E2939" i="35"/>
  <c r="F2939" i="35"/>
  <c r="B2539" i="35"/>
  <c r="C2539" i="35"/>
  <c r="G2539" i="35"/>
  <c r="D2539" i="35"/>
  <c r="E2539" i="35"/>
  <c r="F2539" i="35"/>
  <c r="C2139" i="35"/>
  <c r="B2139" i="35"/>
  <c r="F2139" i="35"/>
  <c r="G2139" i="35"/>
  <c r="D2139" i="35"/>
  <c r="E2139" i="35"/>
  <c r="C1739" i="35"/>
  <c r="B1739" i="35"/>
  <c r="F1739" i="35"/>
  <c r="E1739" i="35"/>
  <c r="D1739" i="35"/>
  <c r="G1739" i="35"/>
  <c r="C2858" i="35"/>
  <c r="D2858" i="35"/>
  <c r="E2858" i="35"/>
  <c r="F2858" i="35"/>
  <c r="G2858" i="35"/>
  <c r="B2858" i="35"/>
  <c r="C2458" i="35"/>
  <c r="G2458" i="35"/>
  <c r="D2458" i="35"/>
  <c r="E2458" i="35"/>
  <c r="F2458" i="35"/>
  <c r="B2458" i="35"/>
  <c r="B2058" i="35"/>
  <c r="C2058" i="35"/>
  <c r="F2058" i="35"/>
  <c r="G2058" i="35"/>
  <c r="D2058" i="35"/>
  <c r="E2058" i="35"/>
  <c r="C1655" i="35"/>
  <c r="B1655" i="35"/>
  <c r="F1655" i="35"/>
  <c r="D1655" i="35"/>
  <c r="E1655" i="35"/>
  <c r="G1655" i="35"/>
  <c r="C2417" i="35"/>
  <c r="B2417" i="35"/>
  <c r="D2417" i="35"/>
  <c r="E2417" i="35"/>
  <c r="F2417" i="35"/>
  <c r="G2417" i="35"/>
  <c r="C2017" i="35"/>
  <c r="D2017" i="35"/>
  <c r="F2017" i="35"/>
  <c r="G2017" i="35"/>
  <c r="E2017" i="35"/>
  <c r="B2017" i="35"/>
  <c r="C1607" i="35"/>
  <c r="B1607" i="35"/>
  <c r="D1607" i="35"/>
  <c r="F1607" i="35"/>
  <c r="G1607" i="35"/>
  <c r="E1607" i="35"/>
  <c r="C2496" i="35"/>
  <c r="B2496" i="35"/>
  <c r="G2496" i="35"/>
  <c r="E2496" i="35"/>
  <c r="D2496" i="35"/>
  <c r="F2496" i="35"/>
  <c r="B2096" i="35"/>
  <c r="C2096" i="35"/>
  <c r="E2096" i="35"/>
  <c r="F2096" i="35"/>
  <c r="G2096" i="35"/>
  <c r="D2096" i="35"/>
  <c r="C1696" i="35"/>
  <c r="B1696" i="35"/>
  <c r="E1696" i="35"/>
  <c r="F1696" i="35"/>
  <c r="D1696" i="35"/>
  <c r="G1696" i="35"/>
  <c r="B2675" i="35"/>
  <c r="C2675" i="35"/>
  <c r="G2675" i="35"/>
  <c r="D2675" i="35"/>
  <c r="E2675" i="35"/>
  <c r="F2675" i="35"/>
  <c r="C2275" i="35"/>
  <c r="G2275" i="35"/>
  <c r="D2275" i="35"/>
  <c r="E2275" i="35"/>
  <c r="F2275" i="35"/>
  <c r="B2275" i="35"/>
  <c r="C1875" i="35"/>
  <c r="B1875" i="35"/>
  <c r="G1875" i="35"/>
  <c r="D1875" i="35"/>
  <c r="E1875" i="35"/>
  <c r="F1875" i="35"/>
  <c r="C1032" i="35"/>
  <c r="B1032" i="35"/>
  <c r="F1032" i="35"/>
  <c r="G1032" i="35"/>
  <c r="D1032" i="35"/>
  <c r="E1032" i="35"/>
  <c r="C2754" i="35"/>
  <c r="D2754" i="35"/>
  <c r="E2754" i="35"/>
  <c r="F2754" i="35"/>
  <c r="G2754" i="35"/>
  <c r="B2754" i="35"/>
  <c r="G2354" i="35"/>
  <c r="D2354" i="35"/>
  <c r="E2354" i="35"/>
  <c r="F2354" i="35"/>
  <c r="C2354" i="35"/>
  <c r="B2354" i="35"/>
  <c r="C1954" i="35"/>
  <c r="B1954" i="35"/>
  <c r="D1954" i="35"/>
  <c r="F1954" i="35"/>
  <c r="E1954" i="35"/>
  <c r="G1954" i="35"/>
  <c r="C1511" i="35"/>
  <c r="B1511" i="35"/>
  <c r="F1511" i="35"/>
  <c r="G1511" i="35"/>
  <c r="D1511" i="35"/>
  <c r="E1511" i="35"/>
  <c r="B2473" i="35"/>
  <c r="C2473" i="35"/>
  <c r="G2473" i="35"/>
  <c r="D2473" i="35"/>
  <c r="F2473" i="35"/>
  <c r="E2473" i="35"/>
  <c r="C2073" i="35"/>
  <c r="B2073" i="35"/>
  <c r="D2073" i="35"/>
  <c r="E2073" i="35"/>
  <c r="F2073" i="35"/>
  <c r="G2073" i="35"/>
  <c r="C1672" i="35"/>
  <c r="B1672" i="35"/>
  <c r="E1672" i="35"/>
  <c r="F1672" i="35"/>
  <c r="D1672" i="35"/>
  <c r="G1672" i="35"/>
  <c r="C2672" i="35"/>
  <c r="B2672" i="35"/>
  <c r="D2672" i="35"/>
  <c r="E2672" i="35"/>
  <c r="F2672" i="35"/>
  <c r="G2672" i="35"/>
  <c r="C2272" i="35"/>
  <c r="B2272" i="35"/>
  <c r="G2272" i="35"/>
  <c r="D2272" i="35"/>
  <c r="E2272" i="35"/>
  <c r="F2272" i="35"/>
  <c r="B1872" i="35"/>
  <c r="C1872" i="35"/>
  <c r="G1872" i="35"/>
  <c r="D1872" i="35"/>
  <c r="E1872" i="35"/>
  <c r="F1872" i="35"/>
  <c r="C1004" i="35"/>
  <c r="D1004" i="35"/>
  <c r="E1004" i="35"/>
  <c r="G1004" i="35"/>
  <c r="F1004" i="35"/>
  <c r="B1004" i="35"/>
  <c r="C2511" i="35"/>
  <c r="B2511" i="35"/>
  <c r="D2511" i="35"/>
  <c r="E2511" i="35"/>
  <c r="F2511" i="35"/>
  <c r="G2511" i="35"/>
  <c r="C2111" i="35"/>
  <c r="G2111" i="35"/>
  <c r="D2111" i="35"/>
  <c r="E2111" i="35"/>
  <c r="F2111" i="35"/>
  <c r="B2111" i="35"/>
  <c r="C1711" i="35"/>
  <c r="E1711" i="35"/>
  <c r="D1711" i="35"/>
  <c r="F1711" i="35"/>
  <c r="G1711" i="35"/>
  <c r="B1711" i="35"/>
  <c r="B2990" i="35"/>
  <c r="C2590" i="35"/>
  <c r="G2590" i="35"/>
  <c r="D2590" i="35"/>
  <c r="E2590" i="35"/>
  <c r="F2590" i="35"/>
  <c r="B2590" i="35"/>
  <c r="B2190" i="35"/>
  <c r="C2190" i="35"/>
  <c r="F2190" i="35"/>
  <c r="D2190" i="35"/>
  <c r="E2190" i="35"/>
  <c r="G2190" i="35"/>
  <c r="C1790" i="35"/>
  <c r="B1790" i="35"/>
  <c r="F1790" i="35"/>
  <c r="D1790" i="35"/>
  <c r="E1790" i="35"/>
  <c r="G1790" i="35"/>
  <c r="C1389" i="35"/>
  <c r="B1389" i="35"/>
  <c r="F1389" i="35"/>
  <c r="G1389" i="35"/>
  <c r="E1389" i="35"/>
  <c r="D1389" i="35"/>
  <c r="C989" i="35"/>
  <c r="D989" i="35"/>
  <c r="E989" i="35"/>
  <c r="G989" i="35"/>
  <c r="F989" i="35"/>
  <c r="B989" i="35"/>
  <c r="B589" i="35"/>
  <c r="C589" i="35"/>
  <c r="G589" i="35"/>
  <c r="D589" i="35"/>
  <c r="F589" i="35"/>
  <c r="E589" i="35"/>
  <c r="B189" i="35"/>
  <c r="C189" i="35"/>
  <c r="D189" i="35"/>
  <c r="E189" i="35"/>
  <c r="G189" i="35"/>
  <c r="F189" i="35"/>
  <c r="C1408" i="35"/>
  <c r="B1408" i="35"/>
  <c r="D1408" i="35"/>
  <c r="E1408" i="35"/>
  <c r="F1408" i="35"/>
  <c r="G1408" i="35"/>
  <c r="C1008" i="35"/>
  <c r="B1008" i="35"/>
  <c r="F1008" i="35"/>
  <c r="G1008" i="35"/>
  <c r="D1008" i="35"/>
  <c r="E1008" i="35"/>
  <c r="C608" i="35"/>
  <c r="F608" i="35"/>
  <c r="G608" i="35"/>
  <c r="E608" i="35"/>
  <c r="B608" i="35"/>
  <c r="D608" i="35"/>
  <c r="C208" i="35"/>
  <c r="D208" i="35"/>
  <c r="E208" i="35"/>
  <c r="F208" i="35"/>
  <c r="G208" i="35"/>
  <c r="B208" i="35"/>
  <c r="C1267" i="35"/>
  <c r="B1267" i="35"/>
  <c r="D1267" i="35"/>
  <c r="E1267" i="35"/>
  <c r="F1267" i="35"/>
  <c r="G1267" i="35"/>
  <c r="C867" i="35"/>
  <c r="B867" i="35"/>
  <c r="D867" i="35"/>
  <c r="E867" i="35"/>
  <c r="G867" i="35"/>
  <c r="F867" i="35"/>
  <c r="B467" i="35"/>
  <c r="C467" i="35"/>
  <c r="D467" i="35"/>
  <c r="E467" i="35"/>
  <c r="F467" i="35"/>
  <c r="G467" i="35"/>
  <c r="C67" i="35"/>
  <c r="B67" i="35"/>
  <c r="G67" i="35"/>
  <c r="D67" i="35"/>
  <c r="E67" i="35"/>
  <c r="F67" i="35"/>
  <c r="C1266" i="35"/>
  <c r="E1266" i="35"/>
  <c r="F1266" i="35"/>
  <c r="G1266" i="35"/>
  <c r="D1266" i="35"/>
  <c r="B1266" i="35"/>
  <c r="C866" i="35"/>
  <c r="D866" i="35"/>
  <c r="E866" i="35"/>
  <c r="F866" i="35"/>
  <c r="G866" i="35"/>
  <c r="B866" i="35"/>
  <c r="B466" i="35"/>
  <c r="C466" i="35"/>
  <c r="D466" i="35"/>
  <c r="E466" i="35"/>
  <c r="F466" i="35"/>
  <c r="G466" i="35"/>
  <c r="C66" i="35"/>
  <c r="F66" i="35"/>
  <c r="D66" i="35"/>
  <c r="E66" i="35"/>
  <c r="G66" i="35"/>
  <c r="B66" i="35"/>
  <c r="C1265" i="35"/>
  <c r="F1265" i="35"/>
  <c r="G1265" i="35"/>
  <c r="D1265" i="35"/>
  <c r="E1265" i="35"/>
  <c r="B1265" i="35"/>
  <c r="C865" i="35"/>
  <c r="B865" i="35"/>
  <c r="G865" i="35"/>
  <c r="D865" i="35"/>
  <c r="E865" i="35"/>
  <c r="F865" i="35"/>
  <c r="C465" i="35"/>
  <c r="B465" i="35"/>
  <c r="G465" i="35"/>
  <c r="D465" i="35"/>
  <c r="E465" i="35"/>
  <c r="F465" i="35"/>
  <c r="C65" i="35"/>
  <c r="B65" i="35"/>
  <c r="D65" i="35"/>
  <c r="E65" i="35"/>
  <c r="F65" i="35"/>
  <c r="G65" i="35"/>
  <c r="C624" i="35"/>
  <c r="B624" i="35"/>
  <c r="D624" i="35"/>
  <c r="E624" i="35"/>
  <c r="F624" i="35"/>
  <c r="G624" i="35"/>
  <c r="B224" i="35"/>
  <c r="C224" i="35"/>
  <c r="D224" i="35"/>
  <c r="E224" i="35"/>
  <c r="F224" i="35"/>
  <c r="G224" i="35"/>
  <c r="C1463" i="35"/>
  <c r="B1463" i="35"/>
  <c r="F1463" i="35"/>
  <c r="G1463" i="35"/>
  <c r="D1463" i="35"/>
  <c r="E1463" i="35"/>
  <c r="C1063" i="35"/>
  <c r="B1063" i="35"/>
  <c r="E1063" i="35"/>
  <c r="F1063" i="35"/>
  <c r="D1063" i="35"/>
  <c r="G1063" i="35"/>
  <c r="C663" i="35"/>
  <c r="B663" i="35"/>
  <c r="D663" i="35"/>
  <c r="E663" i="35"/>
  <c r="F663" i="35"/>
  <c r="G663" i="35"/>
  <c r="C263" i="35"/>
  <c r="D263" i="35"/>
  <c r="E263" i="35"/>
  <c r="F263" i="35"/>
  <c r="G263" i="35"/>
  <c r="B263" i="35"/>
  <c r="B1322" i="35"/>
  <c r="C1322" i="35"/>
  <c r="F1322" i="35"/>
  <c r="G1322" i="35"/>
  <c r="E1322" i="35"/>
  <c r="D1322" i="35"/>
  <c r="C922" i="35"/>
  <c r="D922" i="35"/>
  <c r="E922" i="35"/>
  <c r="F922" i="35"/>
  <c r="G922" i="35"/>
  <c r="B922" i="35"/>
  <c r="C522" i="35"/>
  <c r="B522" i="35"/>
  <c r="F522" i="35"/>
  <c r="D522" i="35"/>
  <c r="E522" i="35"/>
  <c r="G522" i="35"/>
  <c r="C122" i="35"/>
  <c r="B122" i="35"/>
  <c r="D122" i="35"/>
  <c r="E122" i="35"/>
  <c r="F122" i="35"/>
  <c r="G122" i="35"/>
  <c r="C1381" i="35"/>
  <c r="B1381" i="35"/>
  <c r="D1381" i="35"/>
  <c r="E1381" i="35"/>
  <c r="F1381" i="35"/>
  <c r="G1381" i="35"/>
  <c r="C981" i="35"/>
  <c r="B981" i="35"/>
  <c r="F981" i="35"/>
  <c r="G981" i="35"/>
  <c r="D981" i="35"/>
  <c r="E981" i="35"/>
  <c r="C581" i="35"/>
  <c r="F581" i="35"/>
  <c r="G581" i="35"/>
  <c r="E581" i="35"/>
  <c r="D581" i="35"/>
  <c r="B581" i="35"/>
  <c r="B181" i="35"/>
  <c r="C181" i="35"/>
  <c r="D181" i="35"/>
  <c r="E181" i="35"/>
  <c r="F181" i="35"/>
  <c r="G181" i="35"/>
  <c r="C1220" i="35"/>
  <c r="B1220" i="35"/>
  <c r="F1220" i="35"/>
  <c r="G1220" i="35"/>
  <c r="D1220" i="35"/>
  <c r="E1220" i="35"/>
  <c r="C820" i="35"/>
  <c r="B820" i="35"/>
  <c r="F820" i="35"/>
  <c r="G820" i="35"/>
  <c r="D820" i="35"/>
  <c r="E820" i="35"/>
  <c r="C420" i="35"/>
  <c r="B420" i="35"/>
  <c r="G420" i="35"/>
  <c r="D420" i="35"/>
  <c r="E420" i="35"/>
  <c r="F420" i="35"/>
  <c r="G20" i="35"/>
  <c r="B20" i="35"/>
  <c r="C20" i="35"/>
  <c r="D20" i="35"/>
  <c r="E20" i="35"/>
  <c r="F20" i="35"/>
  <c r="C1079" i="35"/>
  <c r="D1079" i="35"/>
  <c r="E1079" i="35"/>
  <c r="G1079" i="35"/>
  <c r="F1079" i="35"/>
  <c r="B1079" i="35"/>
  <c r="C679" i="35"/>
  <c r="B679" i="35"/>
  <c r="D679" i="35"/>
  <c r="F679" i="35"/>
  <c r="G679" i="35"/>
  <c r="E679" i="35"/>
  <c r="B279" i="35"/>
  <c r="C279" i="35"/>
  <c r="E279" i="35"/>
  <c r="F279" i="35"/>
  <c r="G279" i="35"/>
  <c r="D279" i="35"/>
  <c r="C1558" i="35"/>
  <c r="B1558" i="35"/>
  <c r="E1558" i="35"/>
  <c r="F1558" i="35"/>
  <c r="G1558" i="35"/>
  <c r="D1558" i="35"/>
  <c r="C1158" i="35"/>
  <c r="B1158" i="35"/>
  <c r="G1158" i="35"/>
  <c r="D1158" i="35"/>
  <c r="E1158" i="35"/>
  <c r="F1158" i="35"/>
  <c r="C758" i="35"/>
  <c r="E758" i="35"/>
  <c r="F758" i="35"/>
  <c r="G758" i="35"/>
  <c r="D758" i="35"/>
  <c r="B758" i="35"/>
  <c r="B358" i="35"/>
  <c r="C358" i="35"/>
  <c r="D358" i="35"/>
  <c r="E358" i="35"/>
  <c r="F358" i="35"/>
  <c r="G358" i="35"/>
  <c r="C1497" i="35"/>
  <c r="B1497" i="35"/>
  <c r="F1497" i="35"/>
  <c r="G1497" i="35"/>
  <c r="E1497" i="35"/>
  <c r="D1497" i="35"/>
  <c r="C1097" i="35"/>
  <c r="D1097" i="35"/>
  <c r="E1097" i="35"/>
  <c r="G1097" i="35"/>
  <c r="F1097" i="35"/>
  <c r="B1097" i="35"/>
  <c r="C697" i="35"/>
  <c r="B697" i="35"/>
  <c r="D697" i="35"/>
  <c r="F697" i="35"/>
  <c r="G697" i="35"/>
  <c r="E697" i="35"/>
  <c r="C297" i="35"/>
  <c r="B297" i="35"/>
  <c r="G297" i="35"/>
  <c r="D297" i="35"/>
  <c r="E297" i="35"/>
  <c r="F297" i="35"/>
  <c r="C1396" i="35"/>
  <c r="B1396" i="35"/>
  <c r="D1396" i="35"/>
  <c r="E1396" i="35"/>
  <c r="F1396" i="35"/>
  <c r="G1396" i="35"/>
  <c r="C996" i="35"/>
  <c r="B996" i="35"/>
  <c r="E996" i="35"/>
  <c r="F996" i="35"/>
  <c r="G996" i="35"/>
  <c r="D996" i="35"/>
  <c r="C596" i="35"/>
  <c r="E596" i="35"/>
  <c r="D596" i="35"/>
  <c r="F596" i="35"/>
  <c r="G596" i="35"/>
  <c r="B596" i="35"/>
  <c r="C196" i="35"/>
  <c r="D196" i="35"/>
  <c r="E196" i="35"/>
  <c r="F196" i="35"/>
  <c r="G196" i="35"/>
  <c r="B196" i="35"/>
  <c r="C1335" i="35"/>
  <c r="B1335" i="35"/>
  <c r="E1335" i="35"/>
  <c r="F1335" i="35"/>
  <c r="G1335" i="35"/>
  <c r="D1335" i="35"/>
  <c r="C935" i="35"/>
  <c r="D935" i="35"/>
  <c r="E935" i="35"/>
  <c r="G935" i="35"/>
  <c r="F935" i="35"/>
  <c r="B935" i="35"/>
  <c r="C535" i="35"/>
  <c r="B535" i="35"/>
  <c r="D535" i="35"/>
  <c r="F535" i="35"/>
  <c r="G535" i="35"/>
  <c r="E535" i="35"/>
  <c r="C135" i="35"/>
  <c r="D135" i="35"/>
  <c r="E135" i="35"/>
  <c r="G135" i="35"/>
  <c r="F135" i="35"/>
  <c r="B135" i="35"/>
  <c r="C1214" i="35"/>
  <c r="D1214" i="35"/>
  <c r="F1214" i="35"/>
  <c r="G1214" i="35"/>
  <c r="E1214" i="35"/>
  <c r="B1214" i="35"/>
  <c r="B814" i="35"/>
  <c r="C814" i="35"/>
  <c r="F814" i="35"/>
  <c r="G814" i="35"/>
  <c r="D814" i="35"/>
  <c r="E814" i="35"/>
  <c r="C414" i="35"/>
  <c r="G414" i="35"/>
  <c r="D414" i="35"/>
  <c r="E414" i="35"/>
  <c r="F414" i="35"/>
  <c r="B414" i="35"/>
  <c r="E14" i="35"/>
  <c r="C14" i="35"/>
  <c r="B14" i="35"/>
  <c r="F14" i="35"/>
  <c r="G14" i="35"/>
  <c r="D14" i="35"/>
  <c r="C1153" i="35"/>
  <c r="B1153" i="35"/>
  <c r="D1153" i="35"/>
  <c r="E1153" i="35"/>
  <c r="F1153" i="35"/>
  <c r="G1153" i="35"/>
  <c r="C753" i="35"/>
  <c r="B753" i="35"/>
  <c r="D753" i="35"/>
  <c r="E753" i="35"/>
  <c r="G753" i="35"/>
  <c r="F753" i="35"/>
  <c r="D353" i="35"/>
  <c r="E353" i="35"/>
  <c r="F353" i="35"/>
  <c r="G353" i="35"/>
  <c r="C353" i="35"/>
  <c r="B353" i="35"/>
  <c r="C692" i="35"/>
  <c r="E692" i="35"/>
  <c r="D692" i="35"/>
  <c r="F692" i="35"/>
  <c r="G692" i="35"/>
  <c r="B692" i="35"/>
  <c r="C292" i="35"/>
  <c r="B292" i="35"/>
  <c r="D292" i="35"/>
  <c r="E292" i="35"/>
  <c r="F292" i="35"/>
  <c r="G292" i="35"/>
  <c r="B1331" i="35"/>
  <c r="F1331" i="35"/>
  <c r="G1331" i="35"/>
  <c r="D1331" i="35"/>
  <c r="E1331" i="35"/>
  <c r="C1331" i="35"/>
  <c r="C931" i="35"/>
  <c r="B931" i="35"/>
  <c r="F931" i="35"/>
  <c r="D931" i="35"/>
  <c r="E931" i="35"/>
  <c r="G931" i="35"/>
  <c r="C531" i="35"/>
  <c r="B531" i="35"/>
  <c r="D531" i="35"/>
  <c r="E531" i="35"/>
  <c r="F531" i="35"/>
  <c r="G531" i="35"/>
  <c r="B131" i="35"/>
  <c r="C131" i="35"/>
  <c r="D131" i="35"/>
  <c r="E131" i="35"/>
  <c r="F131" i="35"/>
  <c r="G131" i="35"/>
  <c r="C970" i="35"/>
  <c r="E970" i="35"/>
  <c r="F970" i="35"/>
  <c r="G970" i="35"/>
  <c r="D970" i="35"/>
  <c r="B970" i="35"/>
  <c r="C570" i="35"/>
  <c r="B570" i="35"/>
  <c r="D570" i="35"/>
  <c r="E570" i="35"/>
  <c r="F570" i="35"/>
  <c r="G570" i="35"/>
  <c r="C170" i="35"/>
  <c r="B170" i="35"/>
  <c r="G170" i="35"/>
  <c r="D170" i="35"/>
  <c r="E170" i="35"/>
  <c r="F170" i="35"/>
  <c r="B9889" i="35"/>
  <c r="B9778" i="35"/>
  <c r="B9997" i="35"/>
  <c r="B9755" i="35"/>
  <c r="B9990" i="35"/>
  <c r="B9897" i="35"/>
  <c r="B9796" i="35"/>
  <c r="B9367" i="35"/>
  <c r="B8750" i="35"/>
  <c r="B9546" i="35"/>
  <c r="B9141" i="35"/>
  <c r="B9745" i="35"/>
  <c r="B9345" i="35"/>
  <c r="B9944" i="35"/>
  <c r="B9544" i="35"/>
  <c r="B9139" i="35"/>
  <c r="B9743" i="35"/>
  <c r="B9343" i="35"/>
  <c r="B9982" i="35"/>
  <c r="B9582" i="35"/>
  <c r="B9181" i="35"/>
  <c r="B9741" i="35"/>
  <c r="B9341" i="35"/>
  <c r="B9780" i="35"/>
  <c r="B9380" i="35"/>
  <c r="B8830" i="35"/>
  <c r="B9419" i="35"/>
  <c r="B8932" i="35"/>
  <c r="B9438" i="35"/>
  <c r="B8973" i="35"/>
  <c r="B9477" i="35"/>
  <c r="B9049" i="35"/>
  <c r="B9476" i="35"/>
  <c r="B9041" i="35"/>
  <c r="B9455" i="35"/>
  <c r="B9011" i="35"/>
  <c r="B9654" i="35"/>
  <c r="B9254" i="35"/>
  <c r="B9813" i="35"/>
  <c r="B9413" i="35"/>
  <c r="B8918" i="35"/>
  <c r="B9652" i="35"/>
  <c r="B9252" i="35"/>
  <c r="B9851" i="35"/>
  <c r="B9451" i="35"/>
  <c r="B8999" i="35"/>
  <c r="B9410" i="35"/>
  <c r="B8912" i="35"/>
  <c r="B9509" i="35"/>
  <c r="B9096" i="35"/>
  <c r="B9708" i="35"/>
  <c r="B9308" i="35"/>
  <c r="B8713" i="35"/>
  <c r="B8313" i="35"/>
  <c r="B7913" i="35"/>
  <c r="B7378" i="35"/>
  <c r="B8432" i="35"/>
  <c r="B8032" i="35"/>
  <c r="B7628" i="35"/>
  <c r="B8591" i="35"/>
  <c r="B8191" i="35"/>
  <c r="B7791" i="35"/>
  <c r="B8630" i="35"/>
  <c r="B8230" i="35"/>
  <c r="B7830" i="35"/>
  <c r="B8869" i="35"/>
  <c r="B8469" i="35"/>
  <c r="B8069" i="35"/>
  <c r="B7669" i="35"/>
  <c r="B8988" i="35"/>
  <c r="B8588" i="35"/>
  <c r="B8188" i="35"/>
  <c r="B7788" i="35"/>
  <c r="B8987" i="35"/>
  <c r="B8587" i="35"/>
  <c r="B8187" i="35"/>
  <c r="B7787" i="35"/>
  <c r="B8986" i="35"/>
  <c r="B8586" i="35"/>
  <c r="B8186" i="35"/>
  <c r="B7786" i="35"/>
  <c r="B9005" i="35"/>
  <c r="B8605" i="35"/>
  <c r="B8205" i="35"/>
  <c r="B7805" i="35"/>
  <c r="B9104" i="35"/>
  <c r="B8704" i="35"/>
  <c r="B8304" i="35"/>
  <c r="B7904" i="35"/>
  <c r="B7348" i="35"/>
  <c r="B8763" i="35"/>
  <c r="B8363" i="35"/>
  <c r="B7963" i="35"/>
  <c r="B7511" i="35"/>
  <c r="B8782" i="35"/>
  <c r="B8382" i="35"/>
  <c r="B7982" i="35"/>
  <c r="B7548" i="35"/>
  <c r="B8721" i="35"/>
  <c r="B8321" i="35"/>
  <c r="B7921" i="35"/>
  <c r="B7406" i="35"/>
  <c r="B8460" i="35"/>
  <c r="B8060" i="35"/>
  <c r="B7659" i="35"/>
  <c r="B8619" i="35"/>
  <c r="B8219" i="35"/>
  <c r="B7819" i="35"/>
  <c r="B8458" i="35"/>
  <c r="B8058" i="35"/>
  <c r="B7657" i="35"/>
  <c r="B8637" i="35"/>
  <c r="B8237" i="35"/>
  <c r="B7837" i="35"/>
  <c r="B8936" i="35"/>
  <c r="B8536" i="35"/>
  <c r="B8136" i="35"/>
  <c r="B7736" i="35"/>
  <c r="B8855" i="35"/>
  <c r="B8455" i="35"/>
  <c r="B8055" i="35"/>
  <c r="B7654" i="35"/>
  <c r="B8914" i="35"/>
  <c r="B8514" i="35"/>
  <c r="B8114" i="35"/>
  <c r="B7714" i="35"/>
  <c r="B7088" i="35"/>
  <c r="B6688" i="35"/>
  <c r="B6288" i="35"/>
  <c r="B7307" i="35"/>
  <c r="B6907" i="35"/>
  <c r="B6507" i="35"/>
  <c r="B6078" i="35"/>
  <c r="B7006" i="35"/>
  <c r="B6606" i="35"/>
  <c r="B6206" i="35"/>
  <c r="B7505" i="35"/>
  <c r="B7105" i="35"/>
  <c r="B6705" i="35"/>
  <c r="B6305" i="35"/>
  <c r="B7524" i="35"/>
  <c r="B7124" i="35"/>
  <c r="B6724" i="35"/>
  <c r="B6324" i="35"/>
  <c r="B7603" i="35"/>
  <c r="B7203" i="35"/>
  <c r="B6803" i="35"/>
  <c r="B6403" i="35"/>
  <c r="B5858" i="35"/>
  <c r="B7242" i="35"/>
  <c r="B6842" i="35"/>
  <c r="B6442" i="35"/>
  <c r="B5956" i="35"/>
  <c r="B7301" i="35"/>
  <c r="B6901" i="35"/>
  <c r="B6501" i="35"/>
  <c r="B6070" i="35"/>
  <c r="B7320" i="35"/>
  <c r="B6920" i="35"/>
  <c r="B6520" i="35"/>
  <c r="B6098" i="35"/>
  <c r="B6979" i="35"/>
  <c r="B6579" i="35"/>
  <c r="B6177" i="35"/>
  <c r="B7138" i="35"/>
  <c r="B6738" i="35"/>
  <c r="B6338" i="35"/>
  <c r="B7397" i="35"/>
  <c r="B6997" i="35"/>
  <c r="B6597" i="35"/>
  <c r="B6197" i="35"/>
  <c r="B7076" i="35"/>
  <c r="B6676" i="35"/>
  <c r="B6276" i="35"/>
  <c r="B7415" i="35"/>
  <c r="B7015" i="35"/>
  <c r="B6615" i="35"/>
  <c r="B6215" i="35"/>
  <c r="B7474" i="35"/>
  <c r="B7074" i="35"/>
  <c r="B6674" i="35"/>
  <c r="B6274" i="35"/>
  <c r="B7173" i="35"/>
  <c r="B6773" i="35"/>
  <c r="B6373" i="35"/>
  <c r="B7592" i="35"/>
  <c r="B7192" i="35"/>
  <c r="B6792" i="35"/>
  <c r="B6392" i="35"/>
  <c r="B5820" i="35"/>
  <c r="B7111" i="35"/>
  <c r="B6711" i="35"/>
  <c r="B6311" i="35"/>
  <c r="B7470" i="35"/>
  <c r="B7070" i="35"/>
  <c r="B6670" i="35"/>
  <c r="B6270" i="35"/>
  <c r="B7509" i="35"/>
  <c r="B7109" i="35"/>
  <c r="B6709" i="35"/>
  <c r="B6309" i="35"/>
  <c r="B5697" i="35"/>
  <c r="B5297" i="35"/>
  <c r="B4897" i="35"/>
  <c r="B4342" i="35"/>
  <c r="B5416" i="35"/>
  <c r="B5016" i="35"/>
  <c r="B4600" i="35"/>
  <c r="B5455" i="35"/>
  <c r="B5055" i="35"/>
  <c r="B4650" i="35"/>
  <c r="B5774" i="35"/>
  <c r="B5374" i="35"/>
  <c r="B4974" i="35"/>
  <c r="B4542" i="35"/>
  <c r="B5813" i="35"/>
  <c r="B5413" i="35"/>
  <c r="B5013" i="35"/>
  <c r="B4597" i="35"/>
  <c r="B5932" i="35"/>
  <c r="B5532" i="35"/>
  <c r="B5132" i="35"/>
  <c r="B4732" i="35"/>
  <c r="B5751" i="35"/>
  <c r="B5351" i="35"/>
  <c r="B4951" i="35"/>
  <c r="B4502" i="35"/>
  <c r="B5730" i="35"/>
  <c r="B5330" i="35"/>
  <c r="B4930" i="35"/>
  <c r="B4462" i="35"/>
  <c r="B5829" i="35"/>
  <c r="B5429" i="35"/>
  <c r="B5029" i="35"/>
  <c r="B4617" i="35"/>
  <c r="B5908" i="35"/>
  <c r="B5508" i="35"/>
  <c r="B5108" i="35"/>
  <c r="B4708" i="35"/>
  <c r="B5967" i="35"/>
  <c r="B5567" i="35"/>
  <c r="B5167" i="35"/>
  <c r="B4767" i="35"/>
  <c r="B5966" i="35"/>
  <c r="B5566" i="35"/>
  <c r="B5166" i="35"/>
  <c r="B4766" i="35"/>
  <c r="B6025" i="35"/>
  <c r="B5625" i="35"/>
  <c r="B5225" i="35"/>
  <c r="B4825" i="35"/>
  <c r="B5644" i="35"/>
  <c r="B5244" i="35"/>
  <c r="B4844" i="35"/>
  <c r="B5803" i="35"/>
  <c r="B5403" i="35"/>
  <c r="B5003" i="35"/>
  <c r="B4585" i="35"/>
  <c r="B5902" i="35"/>
  <c r="B5502" i="35"/>
  <c r="B5102" i="35"/>
  <c r="B4702" i="35"/>
  <c r="B5701" i="35"/>
  <c r="B5301" i="35"/>
  <c r="B4901" i="35"/>
  <c r="B4375" i="35"/>
  <c r="B5420" i="35"/>
  <c r="B5020" i="35"/>
  <c r="B4606" i="35"/>
  <c r="B5719" i="35"/>
  <c r="B5319" i="35"/>
  <c r="B4919" i="35"/>
  <c r="B4438" i="35"/>
  <c r="B5438" i="35"/>
  <c r="B5038" i="35"/>
  <c r="B4629" i="35"/>
  <c r="B4158" i="35"/>
  <c r="B3758" i="35"/>
  <c r="B3358" i="35"/>
  <c r="B4397" i="35"/>
  <c r="B3997" i="35"/>
  <c r="B3597" i="35"/>
  <c r="B3197" i="35"/>
  <c r="B4256" i="35"/>
  <c r="B3856" i="35"/>
  <c r="B3456" i="35"/>
  <c r="B2995" i="35"/>
  <c r="B3895" i="35"/>
  <c r="B3495" i="35"/>
  <c r="B3072" i="35"/>
  <c r="B4094" i="35"/>
  <c r="B3694" i="35"/>
  <c r="B3294" i="35"/>
  <c r="B4453" i="35"/>
  <c r="B4053" i="35"/>
  <c r="B3653" i="35"/>
  <c r="B3253" i="35"/>
  <c r="B4452" i="35"/>
  <c r="B4052" i="35"/>
  <c r="B3652" i="35"/>
  <c r="B3252" i="35"/>
  <c r="B4531" i="35"/>
  <c r="B4131" i="35"/>
  <c r="B3731" i="35"/>
  <c r="B3331" i="35"/>
  <c r="B4510" i="35"/>
  <c r="B4110" i="35"/>
  <c r="B3710" i="35"/>
  <c r="B3310" i="35"/>
  <c r="B4349" i="35"/>
  <c r="B3949" i="35"/>
  <c r="B3549" i="35"/>
  <c r="B3149" i="35"/>
  <c r="B4228" i="35"/>
  <c r="B3828" i="35"/>
  <c r="B3428" i="35"/>
  <c r="C2932" i="35"/>
  <c r="B2932" i="35"/>
  <c r="D2932" i="35"/>
  <c r="E2932" i="35"/>
  <c r="F2932" i="35"/>
  <c r="G2932" i="35"/>
  <c r="B4347" i="35"/>
  <c r="B3947" i="35"/>
  <c r="B3547" i="35"/>
  <c r="B3147" i="35"/>
  <c r="B4166" i="35"/>
  <c r="B3766" i="35"/>
  <c r="B3366" i="35"/>
  <c r="B4505" i="35"/>
  <c r="B4105" i="35"/>
  <c r="B3705" i="35"/>
  <c r="B3305" i="35"/>
  <c r="B4564" i="35"/>
  <c r="B4164" i="35"/>
  <c r="B3764" i="35"/>
  <c r="B3364" i="35"/>
  <c r="B4443" i="35"/>
  <c r="B4043" i="35"/>
  <c r="B3643" i="35"/>
  <c r="B3243" i="35"/>
  <c r="B4102" i="35"/>
  <c r="B3702" i="35"/>
  <c r="B3302" i="35"/>
  <c r="B4601" i="35"/>
  <c r="B4201" i="35"/>
  <c r="B3801" i="35"/>
  <c r="B3401" i="35"/>
  <c r="C2813" i="35"/>
  <c r="B2813" i="35"/>
  <c r="F2813" i="35"/>
  <c r="G2813" i="35"/>
  <c r="D2813" i="35"/>
  <c r="E2813" i="35"/>
  <c r="B3920" i="35"/>
  <c r="B3520" i="35"/>
  <c r="B3111" i="35"/>
  <c r="B4319" i="35"/>
  <c r="B3919" i="35"/>
  <c r="B3519" i="35"/>
  <c r="B3109" i="35"/>
  <c r="B2809" i="35"/>
  <c r="D2809" i="35"/>
  <c r="E2809" i="35"/>
  <c r="F2809" i="35"/>
  <c r="G2809" i="35"/>
  <c r="C2809" i="35"/>
  <c r="C2409" i="35"/>
  <c r="B2409" i="35"/>
  <c r="D2409" i="35"/>
  <c r="E2409" i="35"/>
  <c r="F2409" i="35"/>
  <c r="G2409" i="35"/>
  <c r="C2009" i="35"/>
  <c r="F2009" i="35"/>
  <c r="G2009" i="35"/>
  <c r="D2009" i="35"/>
  <c r="E2009" i="35"/>
  <c r="B2009" i="35"/>
  <c r="C1596" i="35"/>
  <c r="B1596" i="35"/>
  <c r="F1596" i="35"/>
  <c r="D1596" i="35"/>
  <c r="G1596" i="35"/>
  <c r="E1596" i="35"/>
  <c r="C2688" i="35"/>
  <c r="B2688" i="35"/>
  <c r="D2688" i="35"/>
  <c r="E2688" i="35"/>
  <c r="F2688" i="35"/>
  <c r="G2688" i="35"/>
  <c r="B2288" i="35"/>
  <c r="D2288" i="35"/>
  <c r="E2288" i="35"/>
  <c r="F2288" i="35"/>
  <c r="G2288" i="35"/>
  <c r="C2288" i="35"/>
  <c r="C1888" i="35"/>
  <c r="B1888" i="35"/>
  <c r="E1888" i="35"/>
  <c r="F1888" i="35"/>
  <c r="D1888" i="35"/>
  <c r="G1888" i="35"/>
  <c r="C1164" i="35"/>
  <c r="E1164" i="35"/>
  <c r="F1164" i="35"/>
  <c r="G1164" i="35"/>
  <c r="D1164" i="35"/>
  <c r="B1164" i="35"/>
  <c r="C2567" i="35"/>
  <c r="F2567" i="35"/>
  <c r="G2567" i="35"/>
  <c r="D2567" i="35"/>
  <c r="E2567" i="35"/>
  <c r="B2567" i="35"/>
  <c r="C2167" i="35"/>
  <c r="D2167" i="35"/>
  <c r="F2167" i="35"/>
  <c r="E2167" i="35"/>
  <c r="G2167" i="35"/>
  <c r="B2167" i="35"/>
  <c r="C1767" i="35"/>
  <c r="B1767" i="35"/>
  <c r="G1767" i="35"/>
  <c r="D1767" i="35"/>
  <c r="E1767" i="35"/>
  <c r="F1767" i="35"/>
  <c r="B3066" i="35"/>
  <c r="C2666" i="35"/>
  <c r="D2666" i="35"/>
  <c r="E2666" i="35"/>
  <c r="F2666" i="35"/>
  <c r="G2666" i="35"/>
  <c r="B2666" i="35"/>
  <c r="B2266" i="35"/>
  <c r="C2266" i="35"/>
  <c r="G2266" i="35"/>
  <c r="D2266" i="35"/>
  <c r="E2266" i="35"/>
  <c r="F2266" i="35"/>
  <c r="C1866" i="35"/>
  <c r="B1866" i="35"/>
  <c r="G1866" i="35"/>
  <c r="D1866" i="35"/>
  <c r="E1866" i="35"/>
  <c r="F1866" i="35"/>
  <c r="C932" i="35"/>
  <c r="D932" i="35"/>
  <c r="E932" i="35"/>
  <c r="G932" i="35"/>
  <c r="F932" i="35"/>
  <c r="B932" i="35"/>
  <c r="B2725" i="35"/>
  <c r="D2725" i="35"/>
  <c r="E2725" i="35"/>
  <c r="F2725" i="35"/>
  <c r="G2725" i="35"/>
  <c r="C2725" i="35"/>
  <c r="C2325" i="35"/>
  <c r="B2325" i="35"/>
  <c r="D2325" i="35"/>
  <c r="E2325" i="35"/>
  <c r="F2325" i="35"/>
  <c r="G2325" i="35"/>
  <c r="C1925" i="35"/>
  <c r="E1925" i="35"/>
  <c r="F1925" i="35"/>
  <c r="G1925" i="35"/>
  <c r="D1925" i="35"/>
  <c r="B1925" i="35"/>
  <c r="C1432" i="35"/>
  <c r="B1432" i="35"/>
  <c r="D1432" i="35"/>
  <c r="E1432" i="35"/>
  <c r="F1432" i="35"/>
  <c r="G1432" i="35"/>
  <c r="C2824" i="35"/>
  <c r="B2824" i="35"/>
  <c r="F2824" i="35"/>
  <c r="G2824" i="35"/>
  <c r="D2824" i="35"/>
  <c r="E2824" i="35"/>
  <c r="C2424" i="35"/>
  <c r="B2424" i="35"/>
  <c r="D2424" i="35"/>
  <c r="E2424" i="35"/>
  <c r="F2424" i="35"/>
  <c r="G2424" i="35"/>
  <c r="B2024" i="35"/>
  <c r="C2024" i="35"/>
  <c r="E2024" i="35"/>
  <c r="F2024" i="35"/>
  <c r="G2024" i="35"/>
  <c r="D2024" i="35"/>
  <c r="C1615" i="35"/>
  <c r="D1615" i="35"/>
  <c r="B1615" i="35"/>
  <c r="E1615" i="35"/>
  <c r="F1615" i="35"/>
  <c r="G1615" i="35"/>
  <c r="B2843" i="35"/>
  <c r="C2843" i="35"/>
  <c r="D2843" i="35"/>
  <c r="E2843" i="35"/>
  <c r="F2843" i="35"/>
  <c r="G2843" i="35"/>
  <c r="B2443" i="35"/>
  <c r="C2443" i="35"/>
  <c r="G2443" i="35"/>
  <c r="D2443" i="35"/>
  <c r="E2443" i="35"/>
  <c r="F2443" i="35"/>
  <c r="C2043" i="35"/>
  <c r="B2043" i="35"/>
  <c r="D2043" i="35"/>
  <c r="E2043" i="35"/>
  <c r="F2043" i="35"/>
  <c r="G2043" i="35"/>
  <c r="C1637" i="35"/>
  <c r="F1637" i="35"/>
  <c r="D1637" i="35"/>
  <c r="E1637" i="35"/>
  <c r="G1637" i="35"/>
  <c r="B1637" i="35"/>
  <c r="C2842" i="35"/>
  <c r="D2842" i="35"/>
  <c r="E2842" i="35"/>
  <c r="F2842" i="35"/>
  <c r="G2842" i="35"/>
  <c r="B2842" i="35"/>
  <c r="C2442" i="35"/>
  <c r="D2442" i="35"/>
  <c r="E2442" i="35"/>
  <c r="F2442" i="35"/>
  <c r="G2442" i="35"/>
  <c r="B2442" i="35"/>
  <c r="C2042" i="35"/>
  <c r="B2042" i="35"/>
  <c r="E2042" i="35"/>
  <c r="F2042" i="35"/>
  <c r="G2042" i="35"/>
  <c r="D2042" i="35"/>
  <c r="C1636" i="35"/>
  <c r="B1636" i="35"/>
  <c r="E1636" i="35"/>
  <c r="F1636" i="35"/>
  <c r="G1636" i="35"/>
  <c r="D1636" i="35"/>
  <c r="B2941" i="35"/>
  <c r="D2941" i="35"/>
  <c r="E2941" i="35"/>
  <c r="F2941" i="35"/>
  <c r="G2941" i="35"/>
  <c r="C2941" i="35"/>
  <c r="C2541" i="35"/>
  <c r="B2541" i="35"/>
  <c r="E2541" i="35"/>
  <c r="D2541" i="35"/>
  <c r="F2541" i="35"/>
  <c r="G2541" i="35"/>
  <c r="C2141" i="35"/>
  <c r="B2141" i="35"/>
  <c r="F2141" i="35"/>
  <c r="G2141" i="35"/>
  <c r="D2141" i="35"/>
  <c r="E2141" i="35"/>
  <c r="C1741" i="35"/>
  <c r="E1741" i="35"/>
  <c r="F1741" i="35"/>
  <c r="D1741" i="35"/>
  <c r="G1741" i="35"/>
  <c r="B1741" i="35"/>
  <c r="B3000" i="35"/>
  <c r="C2600" i="35"/>
  <c r="B2600" i="35"/>
  <c r="D2600" i="35"/>
  <c r="E2600" i="35"/>
  <c r="F2600" i="35"/>
  <c r="G2600" i="35"/>
  <c r="C2200" i="35"/>
  <c r="B2200" i="35"/>
  <c r="F2200" i="35"/>
  <c r="E2200" i="35"/>
  <c r="G2200" i="35"/>
  <c r="D2200" i="35"/>
  <c r="B1800" i="35"/>
  <c r="C1800" i="35"/>
  <c r="F1800" i="35"/>
  <c r="G1800" i="35"/>
  <c r="D1800" i="35"/>
  <c r="E1800" i="35"/>
  <c r="C2919" i="35"/>
  <c r="B2919" i="35"/>
  <c r="G2919" i="35"/>
  <c r="F2919" i="35"/>
  <c r="D2919" i="35"/>
  <c r="E2919" i="35"/>
  <c r="C2519" i="35"/>
  <c r="D2519" i="35"/>
  <c r="E2519" i="35"/>
  <c r="F2519" i="35"/>
  <c r="G2519" i="35"/>
  <c r="B2519" i="35"/>
  <c r="C2119" i="35"/>
  <c r="D2119" i="35"/>
  <c r="F2119" i="35"/>
  <c r="E2119" i="35"/>
  <c r="G2119" i="35"/>
  <c r="B2119" i="35"/>
  <c r="C1719" i="35"/>
  <c r="B1719" i="35"/>
  <c r="E1719" i="35"/>
  <c r="F1719" i="35"/>
  <c r="G1719" i="35"/>
  <c r="D1719" i="35"/>
  <c r="C2838" i="35"/>
  <c r="F2838" i="35"/>
  <c r="G2838" i="35"/>
  <c r="D2838" i="35"/>
  <c r="E2838" i="35"/>
  <c r="B2838" i="35"/>
  <c r="C2438" i="35"/>
  <c r="D2438" i="35"/>
  <c r="E2438" i="35"/>
  <c r="F2438" i="35"/>
  <c r="G2438" i="35"/>
  <c r="B2438" i="35"/>
  <c r="C2038" i="35"/>
  <c r="B2038" i="35"/>
  <c r="D2038" i="35"/>
  <c r="F2038" i="35"/>
  <c r="E2038" i="35"/>
  <c r="G2038" i="35"/>
  <c r="B1632" i="35"/>
  <c r="C1632" i="35"/>
  <c r="G1632" i="35"/>
  <c r="D1632" i="35"/>
  <c r="E1632" i="35"/>
  <c r="F1632" i="35"/>
  <c r="B2397" i="35"/>
  <c r="C2397" i="35"/>
  <c r="D2397" i="35"/>
  <c r="F2397" i="35"/>
  <c r="G2397" i="35"/>
  <c r="E2397" i="35"/>
  <c r="C1997" i="35"/>
  <c r="E1997" i="35"/>
  <c r="F1997" i="35"/>
  <c r="G1997" i="35"/>
  <c r="D1997" i="35"/>
  <c r="B1997" i="35"/>
  <c r="C1579" i="35"/>
  <c r="E1579" i="35"/>
  <c r="F1579" i="35"/>
  <c r="G1579" i="35"/>
  <c r="D1579" i="35"/>
  <c r="B1579" i="35"/>
  <c r="C2476" i="35"/>
  <c r="B2476" i="35"/>
  <c r="G2476" i="35"/>
  <c r="D2476" i="35"/>
  <c r="E2476" i="35"/>
  <c r="F2476" i="35"/>
  <c r="B2076" i="35"/>
  <c r="C2076" i="35"/>
  <c r="G2076" i="35"/>
  <c r="E2076" i="35"/>
  <c r="D2076" i="35"/>
  <c r="F2076" i="35"/>
  <c r="C1675" i="35"/>
  <c r="E1675" i="35"/>
  <c r="F1675" i="35"/>
  <c r="D1675" i="35"/>
  <c r="G1675" i="35"/>
  <c r="B1675" i="35"/>
  <c r="C2655" i="35"/>
  <c r="B2655" i="35"/>
  <c r="D2655" i="35"/>
  <c r="E2655" i="35"/>
  <c r="F2655" i="35"/>
  <c r="G2655" i="35"/>
  <c r="C2255" i="35"/>
  <c r="B2255" i="35"/>
  <c r="G2255" i="35"/>
  <c r="D2255" i="35"/>
  <c r="E2255" i="35"/>
  <c r="F2255" i="35"/>
  <c r="C1855" i="35"/>
  <c r="G1855" i="35"/>
  <c r="B1855" i="35"/>
  <c r="E1855" i="35"/>
  <c r="F1855" i="35"/>
  <c r="D1855" i="35"/>
  <c r="B3134" i="35"/>
  <c r="C2734" i="35"/>
  <c r="G2734" i="35"/>
  <c r="D2734" i="35"/>
  <c r="E2734" i="35"/>
  <c r="F2734" i="35"/>
  <c r="B2734" i="35"/>
  <c r="D2334" i="35"/>
  <c r="E2334" i="35"/>
  <c r="F2334" i="35"/>
  <c r="G2334" i="35"/>
  <c r="B2334" i="35"/>
  <c r="C2334" i="35"/>
  <c r="C1934" i="35"/>
  <c r="B1934" i="35"/>
  <c r="D1934" i="35"/>
  <c r="E1934" i="35"/>
  <c r="F1934" i="35"/>
  <c r="G1934" i="35"/>
  <c r="B1470" i="35"/>
  <c r="C1470" i="35"/>
  <c r="F1470" i="35"/>
  <c r="G1470" i="35"/>
  <c r="E1470" i="35"/>
  <c r="D1470" i="35"/>
  <c r="C2453" i="35"/>
  <c r="B2453" i="35"/>
  <c r="F2453" i="35"/>
  <c r="G2453" i="35"/>
  <c r="D2453" i="35"/>
  <c r="E2453" i="35"/>
  <c r="C2053" i="35"/>
  <c r="D2053" i="35"/>
  <c r="F2053" i="35"/>
  <c r="E2053" i="35"/>
  <c r="G2053" i="35"/>
  <c r="B2053" i="35"/>
  <c r="B1650" i="35"/>
  <c r="C1650" i="35"/>
  <c r="G1650" i="35"/>
  <c r="D1650" i="35"/>
  <c r="E1650" i="35"/>
  <c r="F1650" i="35"/>
  <c r="C2652" i="35"/>
  <c r="B2652" i="35"/>
  <c r="D2652" i="35"/>
  <c r="E2652" i="35"/>
  <c r="F2652" i="35"/>
  <c r="G2652" i="35"/>
  <c r="C2252" i="35"/>
  <c r="D2252" i="35"/>
  <c r="E2252" i="35"/>
  <c r="F2252" i="35"/>
  <c r="G2252" i="35"/>
  <c r="B2252" i="35"/>
  <c r="C1852" i="35"/>
  <c r="B1852" i="35"/>
  <c r="E1852" i="35"/>
  <c r="F1852" i="35"/>
  <c r="G1852" i="35"/>
  <c r="D1852" i="35"/>
  <c r="B2891" i="35"/>
  <c r="C2891" i="35"/>
  <c r="D2891" i="35"/>
  <c r="E2891" i="35"/>
  <c r="F2891" i="35"/>
  <c r="G2891" i="35"/>
  <c r="B2491" i="35"/>
  <c r="C2491" i="35"/>
  <c r="G2491" i="35"/>
  <c r="E2491" i="35"/>
  <c r="D2491" i="35"/>
  <c r="F2491" i="35"/>
  <c r="C2091" i="35"/>
  <c r="B2091" i="35"/>
  <c r="D2091" i="35"/>
  <c r="E2091" i="35"/>
  <c r="F2091" i="35"/>
  <c r="G2091" i="35"/>
  <c r="C1691" i="35"/>
  <c r="B1691" i="35"/>
  <c r="F1691" i="35"/>
  <c r="E1691" i="35"/>
  <c r="D1691" i="35"/>
  <c r="G1691" i="35"/>
  <c r="C2570" i="35"/>
  <c r="D2570" i="35"/>
  <c r="E2570" i="35"/>
  <c r="F2570" i="35"/>
  <c r="G2570" i="35"/>
  <c r="B2570" i="35"/>
  <c r="C2170" i="35"/>
  <c r="B2170" i="35"/>
  <c r="D2170" i="35"/>
  <c r="F2170" i="35"/>
  <c r="E2170" i="35"/>
  <c r="G2170" i="35"/>
  <c r="B1770" i="35"/>
  <c r="C1770" i="35"/>
  <c r="G1770" i="35"/>
  <c r="D1770" i="35"/>
  <c r="E1770" i="35"/>
  <c r="F1770" i="35"/>
  <c r="C1369" i="35"/>
  <c r="B1369" i="35"/>
  <c r="E1369" i="35"/>
  <c r="F1369" i="35"/>
  <c r="G1369" i="35"/>
  <c r="D1369" i="35"/>
  <c r="C969" i="35"/>
  <c r="B969" i="35"/>
  <c r="F969" i="35"/>
  <c r="G969" i="35"/>
  <c r="D969" i="35"/>
  <c r="E969" i="35"/>
  <c r="C569" i="35"/>
  <c r="E569" i="35"/>
  <c r="D569" i="35"/>
  <c r="F569" i="35"/>
  <c r="G569" i="35"/>
  <c r="B569" i="35"/>
  <c r="C169" i="35"/>
  <c r="B169" i="35"/>
  <c r="F169" i="35"/>
  <c r="D169" i="35"/>
  <c r="E169" i="35"/>
  <c r="G169" i="35"/>
  <c r="C1388" i="35"/>
  <c r="B1388" i="35"/>
  <c r="D1388" i="35"/>
  <c r="E1388" i="35"/>
  <c r="F1388" i="35"/>
  <c r="G1388" i="35"/>
  <c r="C988" i="35"/>
  <c r="B988" i="35"/>
  <c r="E988" i="35"/>
  <c r="F988" i="35"/>
  <c r="G988" i="35"/>
  <c r="D988" i="35"/>
  <c r="C588" i="35"/>
  <c r="B588" i="35"/>
  <c r="D588" i="35"/>
  <c r="E588" i="35"/>
  <c r="F588" i="35"/>
  <c r="G588" i="35"/>
  <c r="B188" i="35"/>
  <c r="C188" i="35"/>
  <c r="F188" i="35"/>
  <c r="G188" i="35"/>
  <c r="D188" i="35"/>
  <c r="E188" i="35"/>
  <c r="B1247" i="35"/>
  <c r="C1247" i="35"/>
  <c r="F1247" i="35"/>
  <c r="G1247" i="35"/>
  <c r="D1247" i="35"/>
  <c r="E1247" i="35"/>
  <c r="C847" i="35"/>
  <c r="B847" i="35"/>
  <c r="F847" i="35"/>
  <c r="G847" i="35"/>
  <c r="D847" i="35"/>
  <c r="E847" i="35"/>
  <c r="C447" i="35"/>
  <c r="B447" i="35"/>
  <c r="G447" i="35"/>
  <c r="D447" i="35"/>
  <c r="E447" i="35"/>
  <c r="F447" i="35"/>
  <c r="B47" i="35"/>
  <c r="C47" i="35"/>
  <c r="D47" i="35"/>
  <c r="E47" i="35"/>
  <c r="F47" i="35"/>
  <c r="G47" i="35"/>
  <c r="C1246" i="35"/>
  <c r="D1246" i="35"/>
  <c r="E1246" i="35"/>
  <c r="F1246" i="35"/>
  <c r="G1246" i="35"/>
  <c r="B1246" i="35"/>
  <c r="C846" i="35"/>
  <c r="B846" i="35"/>
  <c r="F846" i="35"/>
  <c r="D846" i="35"/>
  <c r="E846" i="35"/>
  <c r="G846" i="35"/>
  <c r="C446" i="35"/>
  <c r="D446" i="35"/>
  <c r="E446" i="35"/>
  <c r="F446" i="35"/>
  <c r="G446" i="35"/>
  <c r="B446" i="35"/>
  <c r="C46" i="35"/>
  <c r="B46" i="35"/>
  <c r="D46" i="35"/>
  <c r="E46" i="35"/>
  <c r="F46" i="35"/>
  <c r="G46" i="35"/>
  <c r="C1245" i="35"/>
  <c r="B1245" i="35"/>
  <c r="E1245" i="35"/>
  <c r="F1245" i="35"/>
  <c r="G1245" i="35"/>
  <c r="D1245" i="35"/>
  <c r="C845" i="35"/>
  <c r="D845" i="35"/>
  <c r="E845" i="35"/>
  <c r="F845" i="35"/>
  <c r="G845" i="35"/>
  <c r="B845" i="35"/>
  <c r="C445" i="35"/>
  <c r="B445" i="35"/>
  <c r="E445" i="35"/>
  <c r="F445" i="35"/>
  <c r="G445" i="35"/>
  <c r="D445" i="35"/>
  <c r="C45" i="35"/>
  <c r="D45" i="35"/>
  <c r="E45" i="35"/>
  <c r="G45" i="35"/>
  <c r="F45" i="35"/>
  <c r="B45" i="35"/>
  <c r="C604" i="35"/>
  <c r="B604" i="35"/>
  <c r="G604" i="35"/>
  <c r="E604" i="35"/>
  <c r="D604" i="35"/>
  <c r="F604" i="35"/>
  <c r="C204" i="35"/>
  <c r="B204" i="35"/>
  <c r="D204" i="35"/>
  <c r="E204" i="35"/>
  <c r="G204" i="35"/>
  <c r="F204" i="35"/>
  <c r="C1443" i="35"/>
  <c r="B1443" i="35"/>
  <c r="F1443" i="35"/>
  <c r="G1443" i="35"/>
  <c r="E1443" i="35"/>
  <c r="D1443" i="35"/>
  <c r="C1043" i="35"/>
  <c r="D1043" i="35"/>
  <c r="E1043" i="35"/>
  <c r="G1043" i="35"/>
  <c r="F1043" i="35"/>
  <c r="B1043" i="35"/>
  <c r="C643" i="35"/>
  <c r="B643" i="35"/>
  <c r="D643" i="35"/>
  <c r="F643" i="35"/>
  <c r="G643" i="35"/>
  <c r="E643" i="35"/>
  <c r="C243" i="35"/>
  <c r="D243" i="35"/>
  <c r="E243" i="35"/>
  <c r="G243" i="35"/>
  <c r="F243" i="35"/>
  <c r="B243" i="35"/>
  <c r="B1302" i="35"/>
  <c r="C1302" i="35"/>
  <c r="G1302" i="35"/>
  <c r="D1302" i="35"/>
  <c r="E1302" i="35"/>
  <c r="F1302" i="35"/>
  <c r="C902" i="35"/>
  <c r="D902" i="35"/>
  <c r="E902" i="35"/>
  <c r="F902" i="35"/>
  <c r="G902" i="35"/>
  <c r="B902" i="35"/>
  <c r="B502" i="35"/>
  <c r="C502" i="35"/>
  <c r="D502" i="35"/>
  <c r="E502" i="35"/>
  <c r="F502" i="35"/>
  <c r="G502" i="35"/>
  <c r="C102" i="35"/>
  <c r="D102" i="35"/>
  <c r="E102" i="35"/>
  <c r="G102" i="35"/>
  <c r="F102" i="35"/>
  <c r="B102" i="35"/>
  <c r="C1361" i="35"/>
  <c r="B1361" i="35"/>
  <c r="D1361" i="35"/>
  <c r="E1361" i="35"/>
  <c r="F1361" i="35"/>
  <c r="G1361" i="35"/>
  <c r="C961" i="35"/>
  <c r="B961" i="35"/>
  <c r="D961" i="35"/>
  <c r="E961" i="35"/>
  <c r="F961" i="35"/>
  <c r="G961" i="35"/>
  <c r="C561" i="35"/>
  <c r="B561" i="35"/>
  <c r="D561" i="35"/>
  <c r="E561" i="35"/>
  <c r="F561" i="35"/>
  <c r="G561" i="35"/>
  <c r="C161" i="35"/>
  <c r="B161" i="35"/>
  <c r="F161" i="35"/>
  <c r="G161" i="35"/>
  <c r="D161" i="35"/>
  <c r="E161" i="35"/>
  <c r="C1200" i="35"/>
  <c r="E1200" i="35"/>
  <c r="F1200" i="35"/>
  <c r="G1200" i="35"/>
  <c r="D1200" i="35"/>
  <c r="B1200" i="35"/>
  <c r="C800" i="35"/>
  <c r="D800" i="35"/>
  <c r="E800" i="35"/>
  <c r="F800" i="35"/>
  <c r="G800" i="35"/>
  <c r="B800" i="35"/>
  <c r="C400" i="35"/>
  <c r="B400" i="35"/>
  <c r="D400" i="35"/>
  <c r="E400" i="35"/>
  <c r="F400" i="35"/>
  <c r="G400" i="35"/>
  <c r="C1459" i="35"/>
  <c r="D1459" i="35"/>
  <c r="E1459" i="35"/>
  <c r="F1459" i="35"/>
  <c r="G1459" i="35"/>
  <c r="B1459" i="35"/>
  <c r="C1059" i="35"/>
  <c r="B1059" i="35"/>
  <c r="E1059" i="35"/>
  <c r="G1059" i="35"/>
  <c r="F1059" i="35"/>
  <c r="D1059" i="35"/>
  <c r="C659" i="35"/>
  <c r="E659" i="35"/>
  <c r="D659" i="35"/>
  <c r="F659" i="35"/>
  <c r="G659" i="35"/>
  <c r="B659" i="35"/>
  <c r="C259" i="35"/>
  <c r="D259" i="35"/>
  <c r="E259" i="35"/>
  <c r="F259" i="35"/>
  <c r="G259" i="35"/>
  <c r="B259" i="35"/>
  <c r="B1538" i="35"/>
  <c r="C1538" i="35"/>
  <c r="F1538" i="35"/>
  <c r="G1538" i="35"/>
  <c r="D1538" i="35"/>
  <c r="E1538" i="35"/>
  <c r="C1138" i="35"/>
  <c r="E1138" i="35"/>
  <c r="F1138" i="35"/>
  <c r="D1138" i="35"/>
  <c r="G1138" i="35"/>
  <c r="B1138" i="35"/>
  <c r="C738" i="35"/>
  <c r="B738" i="35"/>
  <c r="D738" i="35"/>
  <c r="F738" i="35"/>
  <c r="E738" i="35"/>
  <c r="G738" i="35"/>
  <c r="C338" i="35"/>
  <c r="G338" i="35"/>
  <c r="D338" i="35"/>
  <c r="E338" i="35"/>
  <c r="F338" i="35"/>
  <c r="B338" i="35"/>
  <c r="C1477" i="35"/>
  <c r="D1477" i="35"/>
  <c r="E1477" i="35"/>
  <c r="G1477" i="35"/>
  <c r="F1477" i="35"/>
  <c r="B1477" i="35"/>
  <c r="C1077" i="35"/>
  <c r="B1077" i="35"/>
  <c r="F1077" i="35"/>
  <c r="D1077" i="35"/>
  <c r="G1077" i="35"/>
  <c r="E1077" i="35"/>
  <c r="C677" i="35"/>
  <c r="E677" i="35"/>
  <c r="D677" i="35"/>
  <c r="F677" i="35"/>
  <c r="G677" i="35"/>
  <c r="B677" i="35"/>
  <c r="C277" i="35"/>
  <c r="B277" i="35"/>
  <c r="D277" i="35"/>
  <c r="E277" i="35"/>
  <c r="F277" i="35"/>
  <c r="G277" i="35"/>
  <c r="C1376" i="35"/>
  <c r="B1376" i="35"/>
  <c r="F1376" i="35"/>
  <c r="G1376" i="35"/>
  <c r="D1376" i="35"/>
  <c r="E1376" i="35"/>
  <c r="C976" i="35"/>
  <c r="B976" i="35"/>
  <c r="E976" i="35"/>
  <c r="F976" i="35"/>
  <c r="G976" i="35"/>
  <c r="D976" i="35"/>
  <c r="C576" i="35"/>
  <c r="B576" i="35"/>
  <c r="G576" i="35"/>
  <c r="D576" i="35"/>
  <c r="E576" i="35"/>
  <c r="F576" i="35"/>
  <c r="B176" i="35"/>
  <c r="C176" i="35"/>
  <c r="D176" i="35"/>
  <c r="E176" i="35"/>
  <c r="F176" i="35"/>
  <c r="G176" i="35"/>
  <c r="B1315" i="35"/>
  <c r="C1315" i="35"/>
  <c r="D1315" i="35"/>
  <c r="E1315" i="35"/>
  <c r="F1315" i="35"/>
  <c r="G1315" i="35"/>
  <c r="C915" i="35"/>
  <c r="B915" i="35"/>
  <c r="F915" i="35"/>
  <c r="G915" i="35"/>
  <c r="D915" i="35"/>
  <c r="E915" i="35"/>
  <c r="B515" i="35"/>
  <c r="C515" i="35"/>
  <c r="E515" i="35"/>
  <c r="D515" i="35"/>
  <c r="F515" i="35"/>
  <c r="G515" i="35"/>
  <c r="C115" i="35"/>
  <c r="B115" i="35"/>
  <c r="D115" i="35"/>
  <c r="E115" i="35"/>
  <c r="F115" i="35"/>
  <c r="G115" i="35"/>
  <c r="C1194" i="35"/>
  <c r="E1194" i="35"/>
  <c r="F1194" i="35"/>
  <c r="G1194" i="35"/>
  <c r="D1194" i="35"/>
  <c r="B1194" i="35"/>
  <c r="C794" i="35"/>
  <c r="G794" i="35"/>
  <c r="E794" i="35"/>
  <c r="D794" i="35"/>
  <c r="F794" i="35"/>
  <c r="B794" i="35"/>
  <c r="B394" i="35"/>
  <c r="C394" i="35"/>
  <c r="D394" i="35"/>
  <c r="E394" i="35"/>
  <c r="F394" i="35"/>
  <c r="G394" i="35"/>
  <c r="C1533" i="35"/>
  <c r="B1533" i="35"/>
  <c r="F1533" i="35"/>
  <c r="G1533" i="35"/>
  <c r="E1533" i="35"/>
  <c r="D1533" i="35"/>
  <c r="C1133" i="35"/>
  <c r="D1133" i="35"/>
  <c r="E1133" i="35"/>
  <c r="F1133" i="35"/>
  <c r="G1133" i="35"/>
  <c r="B1133" i="35"/>
  <c r="C733" i="35"/>
  <c r="B733" i="35"/>
  <c r="D733" i="35"/>
  <c r="E733" i="35"/>
  <c r="F733" i="35"/>
  <c r="G733" i="35"/>
  <c r="C333" i="35"/>
  <c r="B333" i="35"/>
  <c r="G333" i="35"/>
  <c r="D333" i="35"/>
  <c r="E333" i="35"/>
  <c r="F333" i="35"/>
  <c r="C672" i="35"/>
  <c r="B672" i="35"/>
  <c r="D672" i="35"/>
  <c r="E672" i="35"/>
  <c r="F672" i="35"/>
  <c r="G672" i="35"/>
  <c r="B272" i="35"/>
  <c r="D272" i="35"/>
  <c r="E272" i="35"/>
  <c r="F272" i="35"/>
  <c r="C272" i="35"/>
  <c r="G272" i="35"/>
  <c r="C1311" i="35"/>
  <c r="E1311" i="35"/>
  <c r="F1311" i="35"/>
  <c r="G1311" i="35"/>
  <c r="D1311" i="35"/>
  <c r="B1311" i="35"/>
  <c r="C911" i="35"/>
  <c r="D911" i="35"/>
  <c r="E911" i="35"/>
  <c r="G911" i="35"/>
  <c r="F911" i="35"/>
  <c r="B911" i="35"/>
  <c r="C511" i="35"/>
  <c r="B511" i="35"/>
  <c r="G511" i="35"/>
  <c r="D511" i="35"/>
  <c r="F511" i="35"/>
  <c r="E511" i="35"/>
  <c r="C111" i="35"/>
  <c r="D111" i="35"/>
  <c r="E111" i="35"/>
  <c r="G111" i="35"/>
  <c r="F111" i="35"/>
  <c r="B111" i="35"/>
  <c r="C950" i="35"/>
  <c r="D950" i="35"/>
  <c r="E950" i="35"/>
  <c r="G950" i="35"/>
  <c r="F950" i="35"/>
  <c r="B950" i="35"/>
  <c r="B550" i="35"/>
  <c r="C550" i="35"/>
  <c r="D550" i="35"/>
  <c r="F550" i="35"/>
  <c r="G550" i="35"/>
  <c r="E550" i="35"/>
  <c r="C150" i="35"/>
  <c r="D150" i="35"/>
  <c r="E150" i="35"/>
  <c r="G150" i="35"/>
  <c r="F150" i="35"/>
  <c r="B150" i="35"/>
  <c r="B9839" i="35"/>
  <c r="B10000" i="35"/>
  <c r="B9975" i="35"/>
  <c r="B9971" i="35"/>
  <c r="B9968" i="35"/>
  <c r="B9855" i="35"/>
  <c r="B9747" i="35"/>
  <c r="B9347" i="35"/>
  <c r="B9926" i="35"/>
  <c r="B9526" i="35"/>
  <c r="B9117" i="35"/>
  <c r="B9725" i="35"/>
  <c r="B9325" i="35"/>
  <c r="B9924" i="35"/>
  <c r="B9524" i="35"/>
  <c r="B9115" i="35"/>
  <c r="B9723" i="35"/>
  <c r="B9323" i="35"/>
  <c r="B9962" i="35"/>
  <c r="B9562" i="35"/>
  <c r="B9159" i="35"/>
  <c r="B9721" i="35"/>
  <c r="B9321" i="35"/>
  <c r="B9760" i="35"/>
  <c r="B9360" i="35"/>
  <c r="B8638" i="35"/>
  <c r="B9399" i="35"/>
  <c r="B8880" i="35"/>
  <c r="B9418" i="35"/>
  <c r="B8931" i="35"/>
  <c r="B9457" i="35"/>
  <c r="B9013" i="35"/>
  <c r="B9456" i="35"/>
  <c r="B9012" i="35"/>
  <c r="B9435" i="35"/>
  <c r="B8970" i="35"/>
  <c r="B9634" i="35"/>
  <c r="B9234" i="35"/>
  <c r="B9793" i="35"/>
  <c r="B9393" i="35"/>
  <c r="B8871" i="35"/>
  <c r="B9632" i="35"/>
  <c r="B9232" i="35"/>
  <c r="B9831" i="35"/>
  <c r="B9431" i="35"/>
  <c r="B8958" i="35"/>
  <c r="B9390" i="35"/>
  <c r="B8859" i="35"/>
  <c r="B9489" i="35"/>
  <c r="B9069" i="35"/>
  <c r="B9688" i="35"/>
  <c r="B9288" i="35"/>
  <c r="B8693" i="35"/>
  <c r="B8293" i="35"/>
  <c r="B7893" i="35"/>
  <c r="B7308" i="35"/>
  <c r="B8412" i="35"/>
  <c r="B8012" i="35"/>
  <c r="B7599" i="35"/>
  <c r="B8571" i="35"/>
  <c r="B8171" i="35"/>
  <c r="B7771" i="35"/>
  <c r="B8610" i="35"/>
  <c r="B8210" i="35"/>
  <c r="B7810" i="35"/>
  <c r="B8849" i="35"/>
  <c r="B8449" i="35"/>
  <c r="B8049" i="35"/>
  <c r="B7648" i="35"/>
  <c r="B8968" i="35"/>
  <c r="B8568" i="35"/>
  <c r="B8168" i="35"/>
  <c r="B7768" i="35"/>
  <c r="B8967" i="35"/>
  <c r="B8567" i="35"/>
  <c r="B8167" i="35"/>
  <c r="B7767" i="35"/>
  <c r="B8966" i="35"/>
  <c r="B8566" i="35"/>
  <c r="B8166" i="35"/>
  <c r="B7766" i="35"/>
  <c r="B8985" i="35"/>
  <c r="B8585" i="35"/>
  <c r="B8185" i="35"/>
  <c r="B7785" i="35"/>
  <c r="B9084" i="35"/>
  <c r="B8684" i="35"/>
  <c r="B8284" i="35"/>
  <c r="B7884" i="35"/>
  <c r="B7268" i="35"/>
  <c r="B8743" i="35"/>
  <c r="B8343" i="35"/>
  <c r="B7943" i="35"/>
  <c r="B7459" i="35"/>
  <c r="B8762" i="35"/>
  <c r="B8362" i="35"/>
  <c r="B7962" i="35"/>
  <c r="B7508" i="35"/>
  <c r="B8701" i="35"/>
  <c r="B8301" i="35"/>
  <c r="B7901" i="35"/>
  <c r="B7338" i="35"/>
  <c r="B8440" i="35"/>
  <c r="B8040" i="35"/>
  <c r="B7637" i="35"/>
  <c r="B8599" i="35"/>
  <c r="B8199" i="35"/>
  <c r="B7799" i="35"/>
  <c r="B8438" i="35"/>
  <c r="B8038" i="35"/>
  <c r="B7635" i="35"/>
  <c r="B8617" i="35"/>
  <c r="B8217" i="35"/>
  <c r="B7817" i="35"/>
  <c r="B8916" i="35"/>
  <c r="B8516" i="35"/>
  <c r="B8116" i="35"/>
  <c r="B7716" i="35"/>
  <c r="B8835" i="35"/>
  <c r="B8435" i="35"/>
  <c r="B8035" i="35"/>
  <c r="B7631" i="35"/>
  <c r="B8894" i="35"/>
  <c r="B8494" i="35"/>
  <c r="B8094" i="35"/>
  <c r="B7694" i="35"/>
  <c r="B7068" i="35"/>
  <c r="B6668" i="35"/>
  <c r="B6268" i="35"/>
  <c r="B7287" i="35"/>
  <c r="B6887" i="35"/>
  <c r="B6487" i="35"/>
  <c r="B6041" i="35"/>
  <c r="B6986" i="35"/>
  <c r="B6586" i="35"/>
  <c r="B6185" i="35"/>
  <c r="B7485" i="35"/>
  <c r="B7085" i="35"/>
  <c r="B6685" i="35"/>
  <c r="B6285" i="35"/>
  <c r="B7504" i="35"/>
  <c r="B7104" i="35"/>
  <c r="B6704" i="35"/>
  <c r="B6304" i="35"/>
  <c r="B7583" i="35"/>
  <c r="B7183" i="35"/>
  <c r="B6783" i="35"/>
  <c r="B6383" i="35"/>
  <c r="B5777" i="35"/>
  <c r="B7222" i="35"/>
  <c r="B6822" i="35"/>
  <c r="B6422" i="35"/>
  <c r="B5911" i="35"/>
  <c r="B7281" i="35"/>
  <c r="B6881" i="35"/>
  <c r="B6481" i="35"/>
  <c r="B6035" i="35"/>
  <c r="B7300" i="35"/>
  <c r="B6900" i="35"/>
  <c r="B6500" i="35"/>
  <c r="B6064" i="35"/>
  <c r="B6959" i="35"/>
  <c r="B6559" i="35"/>
  <c r="B6154" i="35"/>
  <c r="B7118" i="35"/>
  <c r="B6718" i="35"/>
  <c r="B6318" i="35"/>
  <c r="B7377" i="35"/>
  <c r="B6977" i="35"/>
  <c r="B6577" i="35"/>
  <c r="B6175" i="35"/>
  <c r="B7056" i="35"/>
  <c r="B6656" i="35"/>
  <c r="B6256" i="35"/>
  <c r="B7395" i="35"/>
  <c r="B6995" i="35"/>
  <c r="B6595" i="35"/>
  <c r="B6195" i="35"/>
  <c r="B7454" i="35"/>
  <c r="B7054" i="35"/>
  <c r="B6654" i="35"/>
  <c r="B6254" i="35"/>
  <c r="B7153" i="35"/>
  <c r="B6753" i="35"/>
  <c r="B6353" i="35"/>
  <c r="B7572" i="35"/>
  <c r="B7172" i="35"/>
  <c r="B6772" i="35"/>
  <c r="B6372" i="35"/>
  <c r="B7491" i="35"/>
  <c r="B7091" i="35"/>
  <c r="B6691" i="35"/>
  <c r="B6291" i="35"/>
  <c r="B7450" i="35"/>
  <c r="B7050" i="35"/>
  <c r="B6650" i="35"/>
  <c r="B6250" i="35"/>
  <c r="B7489" i="35"/>
  <c r="B7089" i="35"/>
  <c r="B6689" i="35"/>
  <c r="B6289" i="35"/>
  <c r="B5677" i="35"/>
  <c r="B5277" i="35"/>
  <c r="B4877" i="35"/>
  <c r="B5796" i="35"/>
  <c r="B5396" i="35"/>
  <c r="B4996" i="35"/>
  <c r="B4575" i="35"/>
  <c r="B5435" i="35"/>
  <c r="B5035" i="35"/>
  <c r="B4625" i="35"/>
  <c r="B5754" i="35"/>
  <c r="B5354" i="35"/>
  <c r="B4954" i="35"/>
  <c r="B4508" i="35"/>
  <c r="B5793" i="35"/>
  <c r="B5393" i="35"/>
  <c r="B4993" i="35"/>
  <c r="B4570" i="35"/>
  <c r="B5912" i="35"/>
  <c r="B5512" i="35"/>
  <c r="B5112" i="35"/>
  <c r="B4712" i="35"/>
  <c r="B5731" i="35"/>
  <c r="B5331" i="35"/>
  <c r="B4931" i="35"/>
  <c r="B4466" i="35"/>
  <c r="B5710" i="35"/>
  <c r="B5310" i="35"/>
  <c r="B4910" i="35"/>
  <c r="B4415" i="35"/>
  <c r="B5809" i="35"/>
  <c r="B5409" i="35"/>
  <c r="B5009" i="35"/>
  <c r="B4593" i="35"/>
  <c r="B5888" i="35"/>
  <c r="B5488" i="35"/>
  <c r="B5088" i="35"/>
  <c r="B4688" i="35"/>
  <c r="B5947" i="35"/>
  <c r="B5547" i="35"/>
  <c r="B5147" i="35"/>
  <c r="B4747" i="35"/>
  <c r="B5946" i="35"/>
  <c r="B5546" i="35"/>
  <c r="B5146" i="35"/>
  <c r="B4746" i="35"/>
  <c r="B6005" i="35"/>
  <c r="B5605" i="35"/>
  <c r="B5205" i="35"/>
  <c r="B4805" i="35"/>
  <c r="B5624" i="35"/>
  <c r="B5224" i="35"/>
  <c r="B4824" i="35"/>
  <c r="B5783" i="35"/>
  <c r="B5383" i="35"/>
  <c r="B4983" i="35"/>
  <c r="B4556" i="35"/>
  <c r="B5882" i="35"/>
  <c r="B5482" i="35"/>
  <c r="B5082" i="35"/>
  <c r="B4680" i="35"/>
  <c r="B5681" i="35"/>
  <c r="B5281" i="35"/>
  <c r="B4881" i="35"/>
  <c r="B5800" i="35"/>
  <c r="B5400" i="35"/>
  <c r="B5000" i="35"/>
  <c r="B4580" i="35"/>
  <c r="B5699" i="35"/>
  <c r="B5299" i="35"/>
  <c r="B4899" i="35"/>
  <c r="B4360" i="35"/>
  <c r="B5418" i="35"/>
  <c r="B5018" i="35"/>
  <c r="B4603" i="35"/>
  <c r="B4138" i="35"/>
  <c r="B3738" i="35"/>
  <c r="B3338" i="35"/>
  <c r="B4377" i="35"/>
  <c r="B3977" i="35"/>
  <c r="B3577" i="35"/>
  <c r="B3177" i="35"/>
  <c r="B4236" i="35"/>
  <c r="B3836" i="35"/>
  <c r="B3436" i="35"/>
  <c r="B2952" i="35"/>
  <c r="B3875" i="35"/>
  <c r="B3475" i="35"/>
  <c r="B3033" i="35"/>
  <c r="B4074" i="35"/>
  <c r="B3674" i="35"/>
  <c r="B3274" i="35"/>
  <c r="B4433" i="35"/>
  <c r="B4033" i="35"/>
  <c r="B3633" i="35"/>
  <c r="B3233" i="35"/>
  <c r="B4432" i="35"/>
  <c r="B4032" i="35"/>
  <c r="B3632" i="35"/>
  <c r="B3232" i="35"/>
  <c r="B4511" i="35"/>
  <c r="B4111" i="35"/>
  <c r="B3711" i="35"/>
  <c r="B3311" i="35"/>
  <c r="B4490" i="35"/>
  <c r="B4090" i="35"/>
  <c r="B3690" i="35"/>
  <c r="B3290" i="35"/>
  <c r="B4329" i="35"/>
  <c r="B3929" i="35"/>
  <c r="B3529" i="35"/>
  <c r="B3122" i="35"/>
  <c r="B4208" i="35"/>
  <c r="B3808" i="35"/>
  <c r="B3408" i="35"/>
  <c r="B2855" i="35"/>
  <c r="C2855" i="35"/>
  <c r="G2855" i="35"/>
  <c r="D2855" i="35"/>
  <c r="E2855" i="35"/>
  <c r="F2855" i="35"/>
  <c r="B4327" i="35"/>
  <c r="B3927" i="35"/>
  <c r="B3527" i="35"/>
  <c r="B3119" i="35"/>
  <c r="B4146" i="35"/>
  <c r="B3746" i="35"/>
  <c r="B3346" i="35"/>
  <c r="B4485" i="35"/>
  <c r="B4085" i="35"/>
  <c r="B3685" i="35"/>
  <c r="B3285" i="35"/>
  <c r="B4544" i="35"/>
  <c r="B4144" i="35"/>
  <c r="B3744" i="35"/>
  <c r="B3344" i="35"/>
  <c r="B4423" i="35"/>
  <c r="B4023" i="35"/>
  <c r="B3623" i="35"/>
  <c r="B3223" i="35"/>
  <c r="B4082" i="35"/>
  <c r="B3682" i="35"/>
  <c r="B3282" i="35"/>
  <c r="B4581" i="35"/>
  <c r="B4181" i="35"/>
  <c r="B3781" i="35"/>
  <c r="B3381" i="35"/>
  <c r="B4300" i="35"/>
  <c r="B3900" i="35"/>
  <c r="B3500" i="35"/>
  <c r="B3078" i="35"/>
  <c r="B4299" i="35"/>
  <c r="B3899" i="35"/>
  <c r="B3499" i="35"/>
  <c r="B3077" i="35"/>
  <c r="C2789" i="35"/>
  <c r="B2789" i="35"/>
  <c r="E2789" i="35"/>
  <c r="F2789" i="35"/>
  <c r="G2789" i="35"/>
  <c r="D2789" i="35"/>
  <c r="B2389" i="35"/>
  <c r="C2389" i="35"/>
  <c r="D2389" i="35"/>
  <c r="E2389" i="35"/>
  <c r="F2389" i="35"/>
  <c r="G2389" i="35"/>
  <c r="C1989" i="35"/>
  <c r="B1989" i="35"/>
  <c r="F1989" i="35"/>
  <c r="G1989" i="35"/>
  <c r="D1989" i="35"/>
  <c r="E1989" i="35"/>
  <c r="C1570" i="35"/>
  <c r="B1570" i="35"/>
  <c r="E1570" i="35"/>
  <c r="F1570" i="35"/>
  <c r="G1570" i="35"/>
  <c r="D1570" i="35"/>
  <c r="C2668" i="35"/>
  <c r="B2668" i="35"/>
  <c r="G2668" i="35"/>
  <c r="D2668" i="35"/>
  <c r="E2668" i="35"/>
  <c r="F2668" i="35"/>
  <c r="C2268" i="35"/>
  <c r="B2268" i="35"/>
  <c r="D2268" i="35"/>
  <c r="E2268" i="35"/>
  <c r="F2268" i="35"/>
  <c r="G2268" i="35"/>
  <c r="C1868" i="35"/>
  <c r="B1868" i="35"/>
  <c r="F1868" i="35"/>
  <c r="E1868" i="35"/>
  <c r="G1868" i="35"/>
  <c r="D1868" i="35"/>
  <c r="C964" i="35"/>
  <c r="B964" i="35"/>
  <c r="F964" i="35"/>
  <c r="G964" i="35"/>
  <c r="D964" i="35"/>
  <c r="E964" i="35"/>
  <c r="C2547" i="35"/>
  <c r="B2547" i="35"/>
  <c r="D2547" i="35"/>
  <c r="E2547" i="35"/>
  <c r="F2547" i="35"/>
  <c r="G2547" i="35"/>
  <c r="C2147" i="35"/>
  <c r="E2147" i="35"/>
  <c r="F2147" i="35"/>
  <c r="G2147" i="35"/>
  <c r="D2147" i="35"/>
  <c r="B2147" i="35"/>
  <c r="C1747" i="35"/>
  <c r="B1747" i="35"/>
  <c r="E1747" i="35"/>
  <c r="F1747" i="35"/>
  <c r="D1747" i="35"/>
  <c r="G1747" i="35"/>
  <c r="B3046" i="35"/>
  <c r="C2646" i="35"/>
  <c r="D2646" i="35"/>
  <c r="E2646" i="35"/>
  <c r="F2646" i="35"/>
  <c r="G2646" i="35"/>
  <c r="B2646" i="35"/>
  <c r="C2246" i="35"/>
  <c r="D2246" i="35"/>
  <c r="E2246" i="35"/>
  <c r="F2246" i="35"/>
  <c r="G2246" i="35"/>
  <c r="B2246" i="35"/>
  <c r="C1846" i="35"/>
  <c r="B1846" i="35"/>
  <c r="E1846" i="35"/>
  <c r="F1846" i="35"/>
  <c r="D1846" i="35"/>
  <c r="G1846" i="35"/>
  <c r="B3105" i="35"/>
  <c r="C2705" i="35"/>
  <c r="B2705" i="35"/>
  <c r="D2705" i="35"/>
  <c r="E2705" i="35"/>
  <c r="F2705" i="35"/>
  <c r="G2705" i="35"/>
  <c r="B2305" i="35"/>
  <c r="C2305" i="35"/>
  <c r="D2305" i="35"/>
  <c r="E2305" i="35"/>
  <c r="F2305" i="35"/>
  <c r="G2305" i="35"/>
  <c r="C1905" i="35"/>
  <c r="B1905" i="35"/>
  <c r="G1905" i="35"/>
  <c r="E1905" i="35"/>
  <c r="F1905" i="35"/>
  <c r="D1905" i="35"/>
  <c r="C1304" i="35"/>
  <c r="B1304" i="35"/>
  <c r="F1304" i="35"/>
  <c r="G1304" i="35"/>
  <c r="D1304" i="35"/>
  <c r="E1304" i="35"/>
  <c r="C2804" i="35"/>
  <c r="B2804" i="35"/>
  <c r="D2804" i="35"/>
  <c r="E2804" i="35"/>
  <c r="F2804" i="35"/>
  <c r="G2804" i="35"/>
  <c r="C2404" i="35"/>
  <c r="B2404" i="35"/>
  <c r="E2404" i="35"/>
  <c r="F2404" i="35"/>
  <c r="G2404" i="35"/>
  <c r="D2404" i="35"/>
  <c r="B2004" i="35"/>
  <c r="C2004" i="35"/>
  <c r="D2004" i="35"/>
  <c r="E2004" i="35"/>
  <c r="F2004" i="35"/>
  <c r="G2004" i="35"/>
  <c r="C1591" i="35"/>
  <c r="E1591" i="35"/>
  <c r="G1591" i="35"/>
  <c r="F1591" i="35"/>
  <c r="D1591" i="35"/>
  <c r="B1591" i="35"/>
  <c r="C2823" i="35"/>
  <c r="B2823" i="35"/>
  <c r="D2823" i="35"/>
  <c r="E2823" i="35"/>
  <c r="G2823" i="35"/>
  <c r="F2823" i="35"/>
  <c r="B2423" i="35"/>
  <c r="C2423" i="35"/>
  <c r="D2423" i="35"/>
  <c r="E2423" i="35"/>
  <c r="F2423" i="35"/>
  <c r="G2423" i="35"/>
  <c r="C2023" i="35"/>
  <c r="D2023" i="35"/>
  <c r="F2023" i="35"/>
  <c r="E2023" i="35"/>
  <c r="G2023" i="35"/>
  <c r="B2023" i="35"/>
  <c r="B1614" i="35"/>
  <c r="C1614" i="35"/>
  <c r="G1614" i="35"/>
  <c r="D1614" i="35"/>
  <c r="E1614" i="35"/>
  <c r="F1614" i="35"/>
  <c r="C2822" i="35"/>
  <c r="D2822" i="35"/>
  <c r="E2822" i="35"/>
  <c r="F2822" i="35"/>
  <c r="G2822" i="35"/>
  <c r="B2822" i="35"/>
  <c r="C2422" i="35"/>
  <c r="G2422" i="35"/>
  <c r="D2422" i="35"/>
  <c r="E2422" i="35"/>
  <c r="F2422" i="35"/>
  <c r="B2422" i="35"/>
  <c r="B2022" i="35"/>
  <c r="C2022" i="35"/>
  <c r="D2022" i="35"/>
  <c r="E2022" i="35"/>
  <c r="F2022" i="35"/>
  <c r="G2022" i="35"/>
  <c r="C1613" i="35"/>
  <c r="F1613" i="35"/>
  <c r="D1613" i="35"/>
  <c r="E1613" i="35"/>
  <c r="G1613" i="35"/>
  <c r="B1613" i="35"/>
  <c r="C2921" i="35"/>
  <c r="B2921" i="35"/>
  <c r="D2921" i="35"/>
  <c r="G2921" i="35"/>
  <c r="E2921" i="35"/>
  <c r="F2921" i="35"/>
  <c r="B2521" i="35"/>
  <c r="C2521" i="35"/>
  <c r="G2521" i="35"/>
  <c r="D2521" i="35"/>
  <c r="E2521" i="35"/>
  <c r="F2521" i="35"/>
  <c r="B2121" i="35"/>
  <c r="C2121" i="35"/>
  <c r="E2121" i="35"/>
  <c r="F2121" i="35"/>
  <c r="G2121" i="35"/>
  <c r="D2121" i="35"/>
  <c r="C1721" i="35"/>
  <c r="F1721" i="35"/>
  <c r="E1721" i="35"/>
  <c r="D1721" i="35"/>
  <c r="G1721" i="35"/>
  <c r="B1721" i="35"/>
  <c r="C2580" i="35"/>
  <c r="B2580" i="35"/>
  <c r="G2580" i="35"/>
  <c r="D2580" i="35"/>
  <c r="E2580" i="35"/>
  <c r="F2580" i="35"/>
  <c r="B2180" i="35"/>
  <c r="C2180" i="35"/>
  <c r="D2180" i="35"/>
  <c r="E2180" i="35"/>
  <c r="G2180" i="35"/>
  <c r="F2180" i="35"/>
  <c r="C1780" i="35"/>
  <c r="B1780" i="35"/>
  <c r="E1780" i="35"/>
  <c r="F1780" i="35"/>
  <c r="D1780" i="35"/>
  <c r="G1780" i="35"/>
  <c r="C2899" i="35"/>
  <c r="D2899" i="35"/>
  <c r="E2899" i="35"/>
  <c r="F2899" i="35"/>
  <c r="G2899" i="35"/>
  <c r="B2899" i="35"/>
  <c r="B2499" i="35"/>
  <c r="C2499" i="35"/>
  <c r="F2499" i="35"/>
  <c r="G2499" i="35"/>
  <c r="D2499" i="35"/>
  <c r="E2499" i="35"/>
  <c r="C2099" i="35"/>
  <c r="E2099" i="35"/>
  <c r="F2099" i="35"/>
  <c r="G2099" i="35"/>
  <c r="D2099" i="35"/>
  <c r="B2099" i="35"/>
  <c r="C1699" i="35"/>
  <c r="E1699" i="35"/>
  <c r="F1699" i="35"/>
  <c r="D1699" i="35"/>
  <c r="G1699" i="35"/>
  <c r="B1699" i="35"/>
  <c r="C2818" i="35"/>
  <c r="D2818" i="35"/>
  <c r="E2818" i="35"/>
  <c r="F2818" i="35"/>
  <c r="G2818" i="35"/>
  <c r="B2818" i="35"/>
  <c r="F2418" i="35"/>
  <c r="G2418" i="35"/>
  <c r="D2418" i="35"/>
  <c r="E2418" i="35"/>
  <c r="C2418" i="35"/>
  <c r="B2418" i="35"/>
  <c r="C2018" i="35"/>
  <c r="B2018" i="35"/>
  <c r="E2018" i="35"/>
  <c r="F2018" i="35"/>
  <c r="G2018" i="35"/>
  <c r="D2018" i="35"/>
  <c r="C1609" i="35"/>
  <c r="F1609" i="35"/>
  <c r="G1609" i="35"/>
  <c r="D1609" i="35"/>
  <c r="E1609" i="35"/>
  <c r="B1609" i="35"/>
  <c r="B2377" i="35"/>
  <c r="C2377" i="35"/>
  <c r="G2377" i="35"/>
  <c r="D2377" i="35"/>
  <c r="F2377" i="35"/>
  <c r="E2377" i="35"/>
  <c r="C1977" i="35"/>
  <c r="B1977" i="35"/>
  <c r="D1977" i="35"/>
  <c r="E1977" i="35"/>
  <c r="F1977" i="35"/>
  <c r="G1977" i="35"/>
  <c r="C1552" i="35"/>
  <c r="B1552" i="35"/>
  <c r="E1552" i="35"/>
  <c r="F1552" i="35"/>
  <c r="G1552" i="35"/>
  <c r="D1552" i="35"/>
  <c r="C2456" i="35"/>
  <c r="D2456" i="35"/>
  <c r="E2456" i="35"/>
  <c r="F2456" i="35"/>
  <c r="G2456" i="35"/>
  <c r="B2456" i="35"/>
  <c r="C2056" i="35"/>
  <c r="B2056" i="35"/>
  <c r="D2056" i="35"/>
  <c r="F2056" i="35"/>
  <c r="E2056" i="35"/>
  <c r="G2056" i="35"/>
  <c r="C1653" i="35"/>
  <c r="B1653" i="35"/>
  <c r="G1653" i="35"/>
  <c r="D1653" i="35"/>
  <c r="E1653" i="35"/>
  <c r="F1653" i="35"/>
  <c r="C2635" i="35"/>
  <c r="G2635" i="35"/>
  <c r="D2635" i="35"/>
  <c r="E2635" i="35"/>
  <c r="F2635" i="35"/>
  <c r="B2635" i="35"/>
  <c r="C2235" i="35"/>
  <c r="B2235" i="35"/>
  <c r="D2235" i="35"/>
  <c r="E2235" i="35"/>
  <c r="F2235" i="35"/>
  <c r="G2235" i="35"/>
  <c r="C1835" i="35"/>
  <c r="B1835" i="35"/>
  <c r="G1835" i="35"/>
  <c r="D1835" i="35"/>
  <c r="E1835" i="35"/>
  <c r="F1835" i="35"/>
  <c r="B3114" i="35"/>
  <c r="C2714" i="35"/>
  <c r="G2714" i="35"/>
  <c r="D2714" i="35"/>
  <c r="E2714" i="35"/>
  <c r="F2714" i="35"/>
  <c r="B2714" i="35"/>
  <c r="B2314" i="35"/>
  <c r="C2314" i="35"/>
  <c r="G2314" i="35"/>
  <c r="D2314" i="35"/>
  <c r="E2314" i="35"/>
  <c r="F2314" i="35"/>
  <c r="B1914" i="35"/>
  <c r="C1914" i="35"/>
  <c r="E1914" i="35"/>
  <c r="G1914" i="35"/>
  <c r="D1914" i="35"/>
  <c r="F1914" i="35"/>
  <c r="C1364" i="35"/>
  <c r="B1364" i="35"/>
  <c r="F1364" i="35"/>
  <c r="G1364" i="35"/>
  <c r="D1364" i="35"/>
  <c r="E1364" i="35"/>
  <c r="C2433" i="35"/>
  <c r="B2433" i="35"/>
  <c r="D2433" i="35"/>
  <c r="E2433" i="35"/>
  <c r="F2433" i="35"/>
  <c r="G2433" i="35"/>
  <c r="C2033" i="35"/>
  <c r="G2033" i="35"/>
  <c r="E2033" i="35"/>
  <c r="F2033" i="35"/>
  <c r="D2033" i="35"/>
  <c r="B2033" i="35"/>
  <c r="C1627" i="35"/>
  <c r="B1627" i="35"/>
  <c r="E1627" i="35"/>
  <c r="F1627" i="35"/>
  <c r="G1627" i="35"/>
  <c r="D1627" i="35"/>
  <c r="C2632" i="35"/>
  <c r="B2632" i="35"/>
  <c r="G2632" i="35"/>
  <c r="D2632" i="35"/>
  <c r="E2632" i="35"/>
  <c r="F2632" i="35"/>
  <c r="B2232" i="35"/>
  <c r="C2232" i="35"/>
  <c r="D2232" i="35"/>
  <c r="E2232" i="35"/>
  <c r="F2232" i="35"/>
  <c r="G2232" i="35"/>
  <c r="B1832" i="35"/>
  <c r="C1832" i="35"/>
  <c r="G1832" i="35"/>
  <c r="D1832" i="35"/>
  <c r="E1832" i="35"/>
  <c r="F1832" i="35"/>
  <c r="C2871" i="35"/>
  <c r="B2871" i="35"/>
  <c r="D2871" i="35"/>
  <c r="E2871" i="35"/>
  <c r="F2871" i="35"/>
  <c r="G2871" i="35"/>
  <c r="C2471" i="35"/>
  <c r="D2471" i="35"/>
  <c r="E2471" i="35"/>
  <c r="F2471" i="35"/>
  <c r="G2471" i="35"/>
  <c r="B2471" i="35"/>
  <c r="C2071" i="35"/>
  <c r="D2071" i="35"/>
  <c r="E2071" i="35"/>
  <c r="F2071" i="35"/>
  <c r="G2071" i="35"/>
  <c r="B2071" i="35"/>
  <c r="B1670" i="35"/>
  <c r="C1670" i="35"/>
  <c r="F1670" i="35"/>
  <c r="D1670" i="35"/>
  <c r="E1670" i="35"/>
  <c r="G1670" i="35"/>
  <c r="B2950" i="35"/>
  <c r="C2550" i="35"/>
  <c r="D2550" i="35"/>
  <c r="E2550" i="35"/>
  <c r="F2550" i="35"/>
  <c r="G2550" i="35"/>
  <c r="B2550" i="35"/>
  <c r="B2150" i="35"/>
  <c r="C2150" i="35"/>
  <c r="E2150" i="35"/>
  <c r="F2150" i="35"/>
  <c r="G2150" i="35"/>
  <c r="D2150" i="35"/>
  <c r="C1750" i="35"/>
  <c r="B1750" i="35"/>
  <c r="E1750" i="35"/>
  <c r="F1750" i="35"/>
  <c r="D1750" i="35"/>
  <c r="G1750" i="35"/>
  <c r="B1349" i="35"/>
  <c r="F1349" i="35"/>
  <c r="G1349" i="35"/>
  <c r="D1349" i="35"/>
  <c r="E1349" i="35"/>
  <c r="C1349" i="35"/>
  <c r="C949" i="35"/>
  <c r="B949" i="35"/>
  <c r="F949" i="35"/>
  <c r="G949" i="35"/>
  <c r="D949" i="35"/>
  <c r="E949" i="35"/>
  <c r="C549" i="35"/>
  <c r="B549" i="35"/>
  <c r="D549" i="35"/>
  <c r="E549" i="35"/>
  <c r="F549" i="35"/>
  <c r="G549" i="35"/>
  <c r="C149" i="35"/>
  <c r="B149" i="35"/>
  <c r="D149" i="35"/>
  <c r="E149" i="35"/>
  <c r="F149" i="35"/>
  <c r="G149" i="35"/>
  <c r="C1368" i="35"/>
  <c r="B1368" i="35"/>
  <c r="E1368" i="35"/>
  <c r="F1368" i="35"/>
  <c r="G1368" i="35"/>
  <c r="D1368" i="35"/>
  <c r="C968" i="35"/>
  <c r="G968" i="35"/>
  <c r="F968" i="35"/>
  <c r="D968" i="35"/>
  <c r="E968" i="35"/>
  <c r="B968" i="35"/>
  <c r="C568" i="35"/>
  <c r="B568" i="35"/>
  <c r="D568" i="35"/>
  <c r="F568" i="35"/>
  <c r="G568" i="35"/>
  <c r="E568" i="35"/>
  <c r="C168" i="35"/>
  <c r="B168" i="35"/>
  <c r="D168" i="35"/>
  <c r="E168" i="35"/>
  <c r="G168" i="35"/>
  <c r="F168" i="35"/>
  <c r="C1227" i="35"/>
  <c r="B1227" i="35"/>
  <c r="E1227" i="35"/>
  <c r="F1227" i="35"/>
  <c r="G1227" i="35"/>
  <c r="D1227" i="35"/>
  <c r="C827" i="35"/>
  <c r="D827" i="35"/>
  <c r="E827" i="35"/>
  <c r="F827" i="35"/>
  <c r="G827" i="35"/>
  <c r="B827" i="35"/>
  <c r="B427" i="35"/>
  <c r="C427" i="35"/>
  <c r="D427" i="35"/>
  <c r="E427" i="35"/>
  <c r="F427" i="35"/>
  <c r="G427" i="35"/>
  <c r="C27" i="35"/>
  <c r="D27" i="35"/>
  <c r="E27" i="35"/>
  <c r="G27" i="35"/>
  <c r="F27" i="35"/>
  <c r="B27" i="35"/>
  <c r="C1226" i="35"/>
  <c r="F1226" i="35"/>
  <c r="G1226" i="35"/>
  <c r="E1226" i="35"/>
  <c r="D1226" i="35"/>
  <c r="B1226" i="35"/>
  <c r="B826" i="35"/>
  <c r="C826" i="35"/>
  <c r="F826" i="35"/>
  <c r="G826" i="35"/>
  <c r="D826" i="35"/>
  <c r="E826" i="35"/>
  <c r="C426" i="35"/>
  <c r="G426" i="35"/>
  <c r="D426" i="35"/>
  <c r="E426" i="35"/>
  <c r="F426" i="35"/>
  <c r="B426" i="35"/>
  <c r="C26" i="35"/>
  <c r="B26" i="35"/>
  <c r="D26" i="35"/>
  <c r="E26" i="35"/>
  <c r="F26" i="35"/>
  <c r="G26" i="35"/>
  <c r="C1225" i="35"/>
  <c r="B1225" i="35"/>
  <c r="E1225" i="35"/>
  <c r="F1225" i="35"/>
  <c r="G1225" i="35"/>
  <c r="D1225" i="35"/>
  <c r="C825" i="35"/>
  <c r="B825" i="35"/>
  <c r="D825" i="35"/>
  <c r="E825" i="35"/>
  <c r="G825" i="35"/>
  <c r="F825" i="35"/>
  <c r="D425" i="35"/>
  <c r="E425" i="35"/>
  <c r="F425" i="35"/>
  <c r="G425" i="35"/>
  <c r="C425" i="35"/>
  <c r="B425" i="35"/>
  <c r="C25" i="35"/>
  <c r="B25" i="35"/>
  <c r="E25" i="35"/>
  <c r="F25" i="35"/>
  <c r="G25" i="35"/>
  <c r="D25" i="35"/>
  <c r="C584" i="35"/>
  <c r="E584" i="35"/>
  <c r="D584" i="35"/>
  <c r="F584" i="35"/>
  <c r="G584" i="35"/>
  <c r="B584" i="35"/>
  <c r="C184" i="35"/>
  <c r="F184" i="35"/>
  <c r="G184" i="35"/>
  <c r="D184" i="35"/>
  <c r="E184" i="35"/>
  <c r="B184" i="35"/>
  <c r="C1423" i="35"/>
  <c r="D1423" i="35"/>
  <c r="E1423" i="35"/>
  <c r="F1423" i="35"/>
  <c r="G1423" i="35"/>
  <c r="B1423" i="35"/>
  <c r="C1023" i="35"/>
  <c r="B1023" i="35"/>
  <c r="F1023" i="35"/>
  <c r="G1023" i="35"/>
  <c r="D1023" i="35"/>
  <c r="E1023" i="35"/>
  <c r="C623" i="35"/>
  <c r="E623" i="35"/>
  <c r="D623" i="35"/>
  <c r="F623" i="35"/>
  <c r="G623" i="35"/>
  <c r="B623" i="35"/>
  <c r="C223" i="35"/>
  <c r="D223" i="35"/>
  <c r="E223" i="35"/>
  <c r="F223" i="35"/>
  <c r="G223" i="35"/>
  <c r="B223" i="35"/>
  <c r="C1282" i="35"/>
  <c r="B1282" i="35"/>
  <c r="D1282" i="35"/>
  <c r="E1282" i="35"/>
  <c r="F1282" i="35"/>
  <c r="G1282" i="35"/>
  <c r="C882" i="35"/>
  <c r="B882" i="35"/>
  <c r="F882" i="35"/>
  <c r="D882" i="35"/>
  <c r="G882" i="35"/>
  <c r="E882" i="35"/>
  <c r="C482" i="35"/>
  <c r="D482" i="35"/>
  <c r="E482" i="35"/>
  <c r="F482" i="35"/>
  <c r="G482" i="35"/>
  <c r="B482" i="35"/>
  <c r="C82" i="35"/>
  <c r="B82" i="35"/>
  <c r="D82" i="35"/>
  <c r="E82" i="35"/>
  <c r="F82" i="35"/>
  <c r="G82" i="35"/>
  <c r="C1341" i="35"/>
  <c r="B1341" i="35"/>
  <c r="E1341" i="35"/>
  <c r="F1341" i="35"/>
  <c r="G1341" i="35"/>
  <c r="D1341" i="35"/>
  <c r="C941" i="35"/>
  <c r="G941" i="35"/>
  <c r="F941" i="35"/>
  <c r="D941" i="35"/>
  <c r="E941" i="35"/>
  <c r="B941" i="35"/>
  <c r="C541" i="35"/>
  <c r="B541" i="35"/>
  <c r="D541" i="35"/>
  <c r="F541" i="35"/>
  <c r="G541" i="35"/>
  <c r="E541" i="35"/>
  <c r="B141" i="35"/>
  <c r="C141" i="35"/>
  <c r="D141" i="35"/>
  <c r="E141" i="35"/>
  <c r="G141" i="35"/>
  <c r="F141" i="35"/>
  <c r="C1180" i="35"/>
  <c r="B1180" i="35"/>
  <c r="D1180" i="35"/>
  <c r="E1180" i="35"/>
  <c r="F1180" i="35"/>
  <c r="G1180" i="35"/>
  <c r="C780" i="35"/>
  <c r="B780" i="35"/>
  <c r="D780" i="35"/>
  <c r="E780" i="35"/>
  <c r="G780" i="35"/>
  <c r="F780" i="35"/>
  <c r="D380" i="35"/>
  <c r="E380" i="35"/>
  <c r="F380" i="35"/>
  <c r="G380" i="35"/>
  <c r="C380" i="35"/>
  <c r="B380" i="35"/>
  <c r="C1439" i="35"/>
  <c r="B1439" i="35"/>
  <c r="F1439" i="35"/>
  <c r="G1439" i="35"/>
  <c r="D1439" i="35"/>
  <c r="E1439" i="35"/>
  <c r="C1039" i="35"/>
  <c r="B1039" i="35"/>
  <c r="E1039" i="35"/>
  <c r="F1039" i="35"/>
  <c r="D1039" i="35"/>
  <c r="G1039" i="35"/>
  <c r="C639" i="35"/>
  <c r="B639" i="35"/>
  <c r="F639" i="35"/>
  <c r="G639" i="35"/>
  <c r="D639" i="35"/>
  <c r="E639" i="35"/>
  <c r="B239" i="35"/>
  <c r="D239" i="35"/>
  <c r="E239" i="35"/>
  <c r="F239" i="35"/>
  <c r="G239" i="35"/>
  <c r="C239" i="35"/>
  <c r="B1518" i="35"/>
  <c r="C1518" i="35"/>
  <c r="D1518" i="35"/>
  <c r="E1518" i="35"/>
  <c r="F1518" i="35"/>
  <c r="G1518" i="35"/>
  <c r="C1118" i="35"/>
  <c r="F1118" i="35"/>
  <c r="G1118" i="35"/>
  <c r="D1118" i="35"/>
  <c r="E1118" i="35"/>
  <c r="B1118" i="35"/>
  <c r="B718" i="35"/>
  <c r="C718" i="35"/>
  <c r="D718" i="35"/>
  <c r="F718" i="35"/>
  <c r="E718" i="35"/>
  <c r="G718" i="35"/>
  <c r="B318" i="35"/>
  <c r="G318" i="35"/>
  <c r="D318" i="35"/>
  <c r="E318" i="35"/>
  <c r="F318" i="35"/>
  <c r="C318" i="35"/>
  <c r="C1457" i="35"/>
  <c r="F1457" i="35"/>
  <c r="G1457" i="35"/>
  <c r="D1457" i="35"/>
  <c r="E1457" i="35"/>
  <c r="B1457" i="35"/>
  <c r="C1057" i="35"/>
  <c r="B1057" i="35"/>
  <c r="E1057" i="35"/>
  <c r="F1057" i="35"/>
  <c r="D1057" i="35"/>
  <c r="G1057" i="35"/>
  <c r="C657" i="35"/>
  <c r="B657" i="35"/>
  <c r="D657" i="35"/>
  <c r="E657" i="35"/>
  <c r="F657" i="35"/>
  <c r="G657" i="35"/>
  <c r="C257" i="35"/>
  <c r="B257" i="35"/>
  <c r="D257" i="35"/>
  <c r="E257" i="35"/>
  <c r="F257" i="35"/>
  <c r="G257" i="35"/>
  <c r="B1356" i="35"/>
  <c r="C1356" i="35"/>
  <c r="D1356" i="35"/>
  <c r="E1356" i="35"/>
  <c r="F1356" i="35"/>
  <c r="G1356" i="35"/>
  <c r="C956" i="35"/>
  <c r="D956" i="35"/>
  <c r="E956" i="35"/>
  <c r="G956" i="35"/>
  <c r="F956" i="35"/>
  <c r="B956" i="35"/>
  <c r="B556" i="35"/>
  <c r="C556" i="35"/>
  <c r="D556" i="35"/>
  <c r="F556" i="35"/>
  <c r="G556" i="35"/>
  <c r="E556" i="35"/>
  <c r="C156" i="35"/>
  <c r="B156" i="35"/>
  <c r="D156" i="35"/>
  <c r="E156" i="35"/>
  <c r="G156" i="35"/>
  <c r="F156" i="35"/>
  <c r="C1295" i="35"/>
  <c r="B1295" i="35"/>
  <c r="F1295" i="35"/>
  <c r="G1295" i="35"/>
  <c r="D1295" i="35"/>
  <c r="E1295" i="35"/>
  <c r="C895" i="35"/>
  <c r="B895" i="35"/>
  <c r="D895" i="35"/>
  <c r="E895" i="35"/>
  <c r="F895" i="35"/>
  <c r="G895" i="35"/>
  <c r="C495" i="35"/>
  <c r="B495" i="35"/>
  <c r="G495" i="35"/>
  <c r="D495" i="35"/>
  <c r="E495" i="35"/>
  <c r="F495" i="35"/>
  <c r="B95" i="35"/>
  <c r="C95" i="35"/>
  <c r="D95" i="35"/>
  <c r="E95" i="35"/>
  <c r="F95" i="35"/>
  <c r="G95" i="35"/>
  <c r="C1174" i="35"/>
  <c r="D1174" i="35"/>
  <c r="E1174" i="35"/>
  <c r="F1174" i="35"/>
  <c r="G1174" i="35"/>
  <c r="B1174" i="35"/>
  <c r="C774" i="35"/>
  <c r="B774" i="35"/>
  <c r="E774" i="35"/>
  <c r="G774" i="35"/>
  <c r="F774" i="35"/>
  <c r="D774" i="35"/>
  <c r="C374" i="35"/>
  <c r="G374" i="35"/>
  <c r="E374" i="35"/>
  <c r="D374" i="35"/>
  <c r="F374" i="35"/>
  <c r="B374" i="35"/>
  <c r="C1513" i="35"/>
  <c r="B1513" i="35"/>
  <c r="D1513" i="35"/>
  <c r="E1513" i="35"/>
  <c r="F1513" i="35"/>
  <c r="G1513" i="35"/>
  <c r="C1113" i="35"/>
  <c r="B1113" i="35"/>
  <c r="F1113" i="35"/>
  <c r="D1113" i="35"/>
  <c r="E1113" i="35"/>
  <c r="G1113" i="35"/>
  <c r="C713" i="35"/>
  <c r="E713" i="35"/>
  <c r="F713" i="35"/>
  <c r="G713" i="35"/>
  <c r="D713" i="35"/>
  <c r="B713" i="35"/>
  <c r="C313" i="35"/>
  <c r="B313" i="35"/>
  <c r="D313" i="35"/>
  <c r="E313" i="35"/>
  <c r="F313" i="35"/>
  <c r="G313" i="35"/>
  <c r="C652" i="35"/>
  <c r="B652" i="35"/>
  <c r="D652" i="35"/>
  <c r="F652" i="35"/>
  <c r="G652" i="35"/>
  <c r="E652" i="35"/>
  <c r="C252" i="35"/>
  <c r="B252" i="35"/>
  <c r="D252" i="35"/>
  <c r="E252" i="35"/>
  <c r="G252" i="35"/>
  <c r="F252" i="35"/>
  <c r="C1291" i="35"/>
  <c r="B1291" i="35"/>
  <c r="F1291" i="35"/>
  <c r="E1291" i="35"/>
  <c r="G1291" i="35"/>
  <c r="D1291" i="35"/>
  <c r="C891" i="35"/>
  <c r="B891" i="35"/>
  <c r="G891" i="35"/>
  <c r="D891" i="35"/>
  <c r="E891" i="35"/>
  <c r="F891" i="35"/>
  <c r="B491" i="35"/>
  <c r="C491" i="35"/>
  <c r="D491" i="35"/>
  <c r="E491" i="35"/>
  <c r="F491" i="35"/>
  <c r="G491" i="35"/>
  <c r="C91" i="35"/>
  <c r="B91" i="35"/>
  <c r="F91" i="35"/>
  <c r="D91" i="35"/>
  <c r="E91" i="35"/>
  <c r="G91" i="35"/>
  <c r="C930" i="35"/>
  <c r="B930" i="35"/>
  <c r="G930" i="35"/>
  <c r="D930" i="35"/>
  <c r="E930" i="35"/>
  <c r="F930" i="35"/>
  <c r="C530" i="35"/>
  <c r="E530" i="35"/>
  <c r="F530" i="35"/>
  <c r="G530" i="35"/>
  <c r="D530" i="35"/>
  <c r="B530" i="35"/>
  <c r="C130" i="35"/>
  <c r="B130" i="35"/>
  <c r="D130" i="35"/>
  <c r="E130" i="35"/>
  <c r="F130" i="35"/>
  <c r="G130" i="35"/>
  <c r="B9795" i="35"/>
  <c r="B9978" i="35"/>
  <c r="B9953" i="35"/>
  <c r="B9947" i="35"/>
  <c r="B9940" i="35"/>
  <c r="B9799" i="35"/>
  <c r="B9727" i="35"/>
  <c r="B9327" i="35"/>
  <c r="B9906" i="35"/>
  <c r="B9506" i="35"/>
  <c r="B9092" i="35"/>
  <c r="B9705" i="35"/>
  <c r="B9305" i="35"/>
  <c r="B9904" i="35"/>
  <c r="B9504" i="35"/>
  <c r="B9090" i="35"/>
  <c r="B9703" i="35"/>
  <c r="B9303" i="35"/>
  <c r="B9942" i="35"/>
  <c r="B9542" i="35"/>
  <c r="B9137" i="35"/>
  <c r="B9701" i="35"/>
  <c r="B9301" i="35"/>
  <c r="B9740" i="35"/>
  <c r="B9340" i="35"/>
  <c r="B9779" i="35"/>
  <c r="B9379" i="35"/>
  <c r="B8820" i="35"/>
  <c r="B9398" i="35"/>
  <c r="B8879" i="35"/>
  <c r="B9437" i="35"/>
  <c r="B8972" i="35"/>
  <c r="B9436" i="35"/>
  <c r="B8971" i="35"/>
  <c r="B9415" i="35"/>
  <c r="B8920" i="35"/>
  <c r="B9614" i="35"/>
  <c r="B9214" i="35"/>
  <c r="B9773" i="35"/>
  <c r="B9373" i="35"/>
  <c r="B8793" i="35"/>
  <c r="B9612" i="35"/>
  <c r="B9212" i="35"/>
  <c r="B9811" i="35"/>
  <c r="B9411" i="35"/>
  <c r="B8913" i="35"/>
  <c r="B9370" i="35"/>
  <c r="B8773" i="35"/>
  <c r="B9469" i="35"/>
  <c r="B9033" i="35"/>
  <c r="B9668" i="35"/>
  <c r="B9268" i="35"/>
  <c r="B8673" i="35"/>
  <c r="B8273" i="35"/>
  <c r="B7873" i="35"/>
  <c r="B8792" i="35"/>
  <c r="B8392" i="35"/>
  <c r="B7992" i="35"/>
  <c r="B7567" i="35"/>
  <c r="B8551" i="35"/>
  <c r="B8151" i="35"/>
  <c r="B7751" i="35"/>
  <c r="B8590" i="35"/>
  <c r="B8190" i="35"/>
  <c r="B7790" i="35"/>
  <c r="B8829" i="35"/>
  <c r="B8429" i="35"/>
  <c r="B8029" i="35"/>
  <c r="B7624" i="35"/>
  <c r="B8948" i="35"/>
  <c r="B8548" i="35"/>
  <c r="B8148" i="35"/>
  <c r="B7748" i="35"/>
  <c r="B8947" i="35"/>
  <c r="B8547" i="35"/>
  <c r="B8147" i="35"/>
  <c r="B7747" i="35"/>
  <c r="B8946" i="35"/>
  <c r="B8546" i="35"/>
  <c r="B8146" i="35"/>
  <c r="B7746" i="35"/>
  <c r="B8965" i="35"/>
  <c r="B8565" i="35"/>
  <c r="B8165" i="35"/>
  <c r="B7765" i="35"/>
  <c r="B9064" i="35"/>
  <c r="B8664" i="35"/>
  <c r="B8264" i="35"/>
  <c r="B7864" i="35"/>
  <c r="B9123" i="35"/>
  <c r="B8723" i="35"/>
  <c r="B8323" i="35"/>
  <c r="B7923" i="35"/>
  <c r="B7408" i="35"/>
  <c r="B8742" i="35"/>
  <c r="B8342" i="35"/>
  <c r="B7942" i="35"/>
  <c r="B7458" i="35"/>
  <c r="B8681" i="35"/>
  <c r="B8281" i="35"/>
  <c r="B7881" i="35"/>
  <c r="B7239" i="35"/>
  <c r="B8420" i="35"/>
  <c r="B8020" i="35"/>
  <c r="B7612" i="35"/>
  <c r="B8579" i="35"/>
  <c r="B8179" i="35"/>
  <c r="B7779" i="35"/>
  <c r="B8418" i="35"/>
  <c r="B8018" i="35"/>
  <c r="B7610" i="35"/>
  <c r="B8597" i="35"/>
  <c r="B8197" i="35"/>
  <c r="B7797" i="35"/>
  <c r="B8896" i="35"/>
  <c r="B8496" i="35"/>
  <c r="B8096" i="35"/>
  <c r="B7696" i="35"/>
  <c r="B8815" i="35"/>
  <c r="B8415" i="35"/>
  <c r="B8015" i="35"/>
  <c r="B7606" i="35"/>
  <c r="B8874" i="35"/>
  <c r="B8474" i="35"/>
  <c r="B8074" i="35"/>
  <c r="B7674" i="35"/>
  <c r="B7048" i="35"/>
  <c r="B6648" i="35"/>
  <c r="B6248" i="35"/>
  <c r="B7267" i="35"/>
  <c r="B6867" i="35"/>
  <c r="B6467" i="35"/>
  <c r="B6004" i="35"/>
  <c r="B6966" i="35"/>
  <c r="B6566" i="35"/>
  <c r="B6161" i="35"/>
  <c r="B7465" i="35"/>
  <c r="B7065" i="35"/>
  <c r="B6665" i="35"/>
  <c r="B6265" i="35"/>
  <c r="B7484" i="35"/>
  <c r="B7084" i="35"/>
  <c r="B6684" i="35"/>
  <c r="B6284" i="35"/>
  <c r="B7563" i="35"/>
  <c r="B7163" i="35"/>
  <c r="B6763" i="35"/>
  <c r="B6363" i="35"/>
  <c r="B7602" i="35"/>
  <c r="B7202" i="35"/>
  <c r="B6802" i="35"/>
  <c r="B6402" i="35"/>
  <c r="B5857" i="35"/>
  <c r="B7261" i="35"/>
  <c r="B6861" i="35"/>
  <c r="B6461" i="35"/>
  <c r="B5997" i="35"/>
  <c r="B7280" i="35"/>
  <c r="B6880" i="35"/>
  <c r="B6480" i="35"/>
  <c r="B6034" i="35"/>
  <c r="B6939" i="35"/>
  <c r="B6539" i="35"/>
  <c r="B6126" i="35"/>
  <c r="B7098" i="35"/>
  <c r="B6698" i="35"/>
  <c r="B6298" i="35"/>
  <c r="B7357" i="35"/>
  <c r="B6957" i="35"/>
  <c r="B6557" i="35"/>
  <c r="B6151" i="35"/>
  <c r="B7036" i="35"/>
  <c r="B6636" i="35"/>
  <c r="B6236" i="35"/>
  <c r="B7375" i="35"/>
  <c r="B6975" i="35"/>
  <c r="B6575" i="35"/>
  <c r="B6173" i="35"/>
  <c r="B7434" i="35"/>
  <c r="B7034" i="35"/>
  <c r="B6634" i="35"/>
  <c r="B6234" i="35"/>
  <c r="B7133" i="35"/>
  <c r="B6733" i="35"/>
  <c r="B6333" i="35"/>
  <c r="B7552" i="35"/>
  <c r="B7152" i="35"/>
  <c r="B6752" i="35"/>
  <c r="B6352" i="35"/>
  <c r="B7471" i="35"/>
  <c r="B7071" i="35"/>
  <c r="B6671" i="35"/>
  <c r="B6271" i="35"/>
  <c r="B7430" i="35"/>
  <c r="B7030" i="35"/>
  <c r="B6630" i="35"/>
  <c r="B6230" i="35"/>
  <c r="B7469" i="35"/>
  <c r="B7069" i="35"/>
  <c r="B6669" i="35"/>
  <c r="B6269" i="35"/>
  <c r="B5657" i="35"/>
  <c r="B5257" i="35"/>
  <c r="B4857" i="35"/>
  <c r="B5776" i="35"/>
  <c r="B5376" i="35"/>
  <c r="B4976" i="35"/>
  <c r="B4545" i="35"/>
  <c r="B5415" i="35"/>
  <c r="B5015" i="35"/>
  <c r="B4599" i="35"/>
  <c r="B5734" i="35"/>
  <c r="B5334" i="35"/>
  <c r="B4934" i="35"/>
  <c r="B4474" i="35"/>
  <c r="B5773" i="35"/>
  <c r="B5373" i="35"/>
  <c r="B4973" i="35"/>
  <c r="B4540" i="35"/>
  <c r="B5892" i="35"/>
  <c r="B5492" i="35"/>
  <c r="B5092" i="35"/>
  <c r="B4692" i="35"/>
  <c r="B5711" i="35"/>
  <c r="B5311" i="35"/>
  <c r="B4911" i="35"/>
  <c r="B4418" i="35"/>
  <c r="B5690" i="35"/>
  <c r="B5290" i="35"/>
  <c r="B4890" i="35"/>
  <c r="B4295" i="35"/>
  <c r="B5789" i="35"/>
  <c r="B5389" i="35"/>
  <c r="B4989" i="35"/>
  <c r="B4565" i="35"/>
  <c r="B5868" i="35"/>
  <c r="B5468" i="35"/>
  <c r="B5068" i="35"/>
  <c r="B4665" i="35"/>
  <c r="B5927" i="35"/>
  <c r="B5527" i="35"/>
  <c r="B5127" i="35"/>
  <c r="B4727" i="35"/>
  <c r="B5926" i="35"/>
  <c r="B5526" i="35"/>
  <c r="B5126" i="35"/>
  <c r="B4726" i="35"/>
  <c r="B5985" i="35"/>
  <c r="B5585" i="35"/>
  <c r="B5185" i="35"/>
  <c r="B4785" i="35"/>
  <c r="B5604" i="35"/>
  <c r="B5204" i="35"/>
  <c r="B4804" i="35"/>
  <c r="B5763" i="35"/>
  <c r="B5363" i="35"/>
  <c r="B4963" i="35"/>
  <c r="B4523" i="35"/>
  <c r="B5862" i="35"/>
  <c r="B5462" i="35"/>
  <c r="B5062" i="35"/>
  <c r="B4658" i="35"/>
  <c r="B5661" i="35"/>
  <c r="B5261" i="35"/>
  <c r="B4861" i="35"/>
  <c r="B5780" i="35"/>
  <c r="B5380" i="35"/>
  <c r="B4980" i="35"/>
  <c r="B4553" i="35"/>
  <c r="B5679" i="35"/>
  <c r="B5279" i="35"/>
  <c r="B4879" i="35"/>
  <c r="B5798" i="35"/>
  <c r="B5398" i="35"/>
  <c r="B4998" i="35"/>
  <c r="B4577" i="35"/>
  <c r="B4118" i="35"/>
  <c r="B3718" i="35"/>
  <c r="B3318" i="35"/>
  <c r="B4357" i="35"/>
  <c r="B3957" i="35"/>
  <c r="B3557" i="35"/>
  <c r="B3157" i="35"/>
  <c r="B4216" i="35"/>
  <c r="B3816" i="35"/>
  <c r="B3416" i="35"/>
  <c r="C2892" i="35"/>
  <c r="B2892" i="35"/>
  <c r="D2892" i="35"/>
  <c r="E2892" i="35"/>
  <c r="F2892" i="35"/>
  <c r="G2892" i="35"/>
  <c r="B3855" i="35"/>
  <c r="B3455" i="35"/>
  <c r="B2993" i="35"/>
  <c r="B4054" i="35"/>
  <c r="B3654" i="35"/>
  <c r="B3254" i="35"/>
  <c r="B4413" i="35"/>
  <c r="B4013" i="35"/>
  <c r="B3613" i="35"/>
  <c r="B3213" i="35"/>
  <c r="B4412" i="35"/>
  <c r="B4012" i="35"/>
  <c r="B3612" i="35"/>
  <c r="B3212" i="35"/>
  <c r="B4491" i="35"/>
  <c r="B4091" i="35"/>
  <c r="B3691" i="35"/>
  <c r="B3291" i="35"/>
  <c r="B4470" i="35"/>
  <c r="B4070" i="35"/>
  <c r="B3670" i="35"/>
  <c r="B3270" i="35"/>
  <c r="B4309" i="35"/>
  <c r="B3909" i="35"/>
  <c r="B3509" i="35"/>
  <c r="B3093" i="35"/>
  <c r="B4188" i="35"/>
  <c r="B3788" i="35"/>
  <c r="B3388" i="35"/>
  <c r="C2657" i="35"/>
  <c r="B2657" i="35"/>
  <c r="D2657" i="35"/>
  <c r="E2657" i="35"/>
  <c r="F2657" i="35"/>
  <c r="G2657" i="35"/>
  <c r="B4307" i="35"/>
  <c r="B3907" i="35"/>
  <c r="B3507" i="35"/>
  <c r="B3091" i="35"/>
  <c r="B4126" i="35"/>
  <c r="B3726" i="35"/>
  <c r="B3326" i="35"/>
  <c r="B4465" i="35"/>
  <c r="B4065" i="35"/>
  <c r="B3665" i="35"/>
  <c r="B3265" i="35"/>
  <c r="B4524" i="35"/>
  <c r="B4124" i="35"/>
  <c r="B3724" i="35"/>
  <c r="B3324" i="35"/>
  <c r="B4403" i="35"/>
  <c r="B4003" i="35"/>
  <c r="B3603" i="35"/>
  <c r="B3203" i="35"/>
  <c r="B4062" i="35"/>
  <c r="B3662" i="35"/>
  <c r="B3262" i="35"/>
  <c r="B4561" i="35"/>
  <c r="B4161" i="35"/>
  <c r="B3761" i="35"/>
  <c r="B3361" i="35"/>
  <c r="B4280" i="35"/>
  <c r="B3880" i="35"/>
  <c r="B3480" i="35"/>
  <c r="B3039" i="35"/>
  <c r="B4279" i="35"/>
  <c r="B3879" i="35"/>
  <c r="B3479" i="35"/>
  <c r="B3038" i="35"/>
  <c r="C2769" i="35"/>
  <c r="B2769" i="35"/>
  <c r="D2769" i="35"/>
  <c r="E2769" i="35"/>
  <c r="F2769" i="35"/>
  <c r="G2769" i="35"/>
  <c r="C2369" i="35"/>
  <c r="B2369" i="35"/>
  <c r="E2369" i="35"/>
  <c r="F2369" i="35"/>
  <c r="G2369" i="35"/>
  <c r="D2369" i="35"/>
  <c r="C1969" i="35"/>
  <c r="F1969" i="35"/>
  <c r="E1969" i="35"/>
  <c r="G1969" i="35"/>
  <c r="D1969" i="35"/>
  <c r="B1969" i="35"/>
  <c r="B1539" i="35"/>
  <c r="C1539" i="35"/>
  <c r="D1539" i="35"/>
  <c r="E1539" i="35"/>
  <c r="F1539" i="35"/>
  <c r="G1539" i="35"/>
  <c r="C2648" i="35"/>
  <c r="B2648" i="35"/>
  <c r="F2648" i="35"/>
  <c r="G2648" i="35"/>
  <c r="D2648" i="35"/>
  <c r="E2648" i="35"/>
  <c r="C2248" i="35"/>
  <c r="B2248" i="35"/>
  <c r="G2248" i="35"/>
  <c r="D2248" i="35"/>
  <c r="E2248" i="35"/>
  <c r="F2248" i="35"/>
  <c r="B1848" i="35"/>
  <c r="C1848" i="35"/>
  <c r="G1848" i="35"/>
  <c r="D1848" i="35"/>
  <c r="E1848" i="35"/>
  <c r="F1848" i="35"/>
  <c r="B2927" i="35"/>
  <c r="C2927" i="35"/>
  <c r="D2927" i="35"/>
  <c r="E2927" i="35"/>
  <c r="F2927" i="35"/>
  <c r="G2927" i="35"/>
  <c r="B2527" i="35"/>
  <c r="C2527" i="35"/>
  <c r="G2527" i="35"/>
  <c r="D2527" i="35"/>
  <c r="E2527" i="35"/>
  <c r="F2527" i="35"/>
  <c r="C2127" i="35"/>
  <c r="B2127" i="35"/>
  <c r="D2127" i="35"/>
  <c r="E2127" i="35"/>
  <c r="F2127" i="35"/>
  <c r="G2127" i="35"/>
  <c r="C1727" i="35"/>
  <c r="B1727" i="35"/>
  <c r="G1727" i="35"/>
  <c r="F1727" i="35"/>
  <c r="E1727" i="35"/>
  <c r="D1727" i="35"/>
  <c r="B3026" i="35"/>
  <c r="C2626" i="35"/>
  <c r="G2626" i="35"/>
  <c r="D2626" i="35"/>
  <c r="E2626" i="35"/>
  <c r="F2626" i="35"/>
  <c r="B2626" i="35"/>
  <c r="B2226" i="35"/>
  <c r="C2226" i="35"/>
  <c r="D2226" i="35"/>
  <c r="E2226" i="35"/>
  <c r="F2226" i="35"/>
  <c r="G2226" i="35"/>
  <c r="C1826" i="35"/>
  <c r="B1826" i="35"/>
  <c r="D1826" i="35"/>
  <c r="F1826" i="35"/>
  <c r="E1826" i="35"/>
  <c r="G1826" i="35"/>
  <c r="B3085" i="35"/>
  <c r="C2685" i="35"/>
  <c r="B2685" i="35"/>
  <c r="D2685" i="35"/>
  <c r="E2685" i="35"/>
  <c r="F2685" i="35"/>
  <c r="G2685" i="35"/>
  <c r="B2285" i="35"/>
  <c r="D2285" i="35"/>
  <c r="E2285" i="35"/>
  <c r="F2285" i="35"/>
  <c r="G2285" i="35"/>
  <c r="C2285" i="35"/>
  <c r="C1885" i="35"/>
  <c r="F1885" i="35"/>
  <c r="D1885" i="35"/>
  <c r="G1885" i="35"/>
  <c r="E1885" i="35"/>
  <c r="B1885" i="35"/>
  <c r="C1132" i="35"/>
  <c r="B1132" i="35"/>
  <c r="F1132" i="35"/>
  <c r="G1132" i="35"/>
  <c r="D1132" i="35"/>
  <c r="E1132" i="35"/>
  <c r="C2784" i="35"/>
  <c r="B2784" i="35"/>
  <c r="D2784" i="35"/>
  <c r="E2784" i="35"/>
  <c r="F2784" i="35"/>
  <c r="G2784" i="35"/>
  <c r="C2384" i="35"/>
  <c r="D2384" i="35"/>
  <c r="E2384" i="35"/>
  <c r="F2384" i="35"/>
  <c r="G2384" i="35"/>
  <c r="B2384" i="35"/>
  <c r="C1984" i="35"/>
  <c r="B1984" i="35"/>
  <c r="E1984" i="35"/>
  <c r="G1984" i="35"/>
  <c r="D1984" i="35"/>
  <c r="F1984" i="35"/>
  <c r="B1560" i="35"/>
  <c r="C1560" i="35"/>
  <c r="F1560" i="35"/>
  <c r="G1560" i="35"/>
  <c r="D1560" i="35"/>
  <c r="E1560" i="35"/>
  <c r="C2803" i="35"/>
  <c r="D2803" i="35"/>
  <c r="E2803" i="35"/>
  <c r="F2803" i="35"/>
  <c r="G2803" i="35"/>
  <c r="B2803" i="35"/>
  <c r="C2403" i="35"/>
  <c r="B2403" i="35"/>
  <c r="D2403" i="35"/>
  <c r="E2403" i="35"/>
  <c r="F2403" i="35"/>
  <c r="G2403" i="35"/>
  <c r="C2003" i="35"/>
  <c r="E2003" i="35"/>
  <c r="F2003" i="35"/>
  <c r="G2003" i="35"/>
  <c r="D2003" i="35"/>
  <c r="B2003" i="35"/>
  <c r="B1590" i="35"/>
  <c r="C1590" i="35"/>
  <c r="G1590" i="35"/>
  <c r="D1590" i="35"/>
  <c r="E1590" i="35"/>
  <c r="F1590" i="35"/>
  <c r="C2802" i="35"/>
  <c r="D2802" i="35"/>
  <c r="E2802" i="35"/>
  <c r="F2802" i="35"/>
  <c r="G2802" i="35"/>
  <c r="B2802" i="35"/>
  <c r="C2402" i="35"/>
  <c r="D2402" i="35"/>
  <c r="E2402" i="35"/>
  <c r="F2402" i="35"/>
  <c r="G2402" i="35"/>
  <c r="B2402" i="35"/>
  <c r="C2002" i="35"/>
  <c r="B2002" i="35"/>
  <c r="D2002" i="35"/>
  <c r="F2002" i="35"/>
  <c r="E2002" i="35"/>
  <c r="G2002" i="35"/>
  <c r="C1589" i="35"/>
  <c r="F1589" i="35"/>
  <c r="D1589" i="35"/>
  <c r="G1589" i="35"/>
  <c r="E1589" i="35"/>
  <c r="B1589" i="35"/>
  <c r="C2901" i="35"/>
  <c r="B2901" i="35"/>
  <c r="E2901" i="35"/>
  <c r="D2901" i="35"/>
  <c r="G2901" i="35"/>
  <c r="F2901" i="35"/>
  <c r="C2501" i="35"/>
  <c r="B2501" i="35"/>
  <c r="D2501" i="35"/>
  <c r="E2501" i="35"/>
  <c r="F2501" i="35"/>
  <c r="G2501" i="35"/>
  <c r="C2101" i="35"/>
  <c r="D2101" i="35"/>
  <c r="F2101" i="35"/>
  <c r="E2101" i="35"/>
  <c r="G2101" i="35"/>
  <c r="B2101" i="35"/>
  <c r="C1701" i="35"/>
  <c r="B1701" i="35"/>
  <c r="G1701" i="35"/>
  <c r="D1701" i="35"/>
  <c r="E1701" i="35"/>
  <c r="F1701" i="35"/>
  <c r="B2960" i="35"/>
  <c r="C2560" i="35"/>
  <c r="B2560" i="35"/>
  <c r="G2560" i="35"/>
  <c r="D2560" i="35"/>
  <c r="E2560" i="35"/>
  <c r="F2560" i="35"/>
  <c r="B2160" i="35"/>
  <c r="C2160" i="35"/>
  <c r="G2160" i="35"/>
  <c r="D2160" i="35"/>
  <c r="E2160" i="35"/>
  <c r="F2160" i="35"/>
  <c r="C1760" i="35"/>
  <c r="B1760" i="35"/>
  <c r="F1760" i="35"/>
  <c r="D1760" i="35"/>
  <c r="E1760" i="35"/>
  <c r="G1760" i="35"/>
  <c r="C2879" i="35"/>
  <c r="B2879" i="35"/>
  <c r="G2879" i="35"/>
  <c r="D2879" i="35"/>
  <c r="E2879" i="35"/>
  <c r="F2879" i="35"/>
  <c r="B2479" i="35"/>
  <c r="C2479" i="35"/>
  <c r="G2479" i="35"/>
  <c r="D2479" i="35"/>
  <c r="E2479" i="35"/>
  <c r="F2479" i="35"/>
  <c r="C2079" i="35"/>
  <c r="B2079" i="35"/>
  <c r="F2079" i="35"/>
  <c r="G2079" i="35"/>
  <c r="D2079" i="35"/>
  <c r="E2079" i="35"/>
  <c r="C1679" i="35"/>
  <c r="B1679" i="35"/>
  <c r="F1679" i="35"/>
  <c r="E1679" i="35"/>
  <c r="D1679" i="35"/>
  <c r="G1679" i="35"/>
  <c r="C2798" i="35"/>
  <c r="D2798" i="35"/>
  <c r="E2798" i="35"/>
  <c r="F2798" i="35"/>
  <c r="G2798" i="35"/>
  <c r="B2798" i="35"/>
  <c r="C2398" i="35"/>
  <c r="G2398" i="35"/>
  <c r="D2398" i="35"/>
  <c r="E2398" i="35"/>
  <c r="F2398" i="35"/>
  <c r="B2398" i="35"/>
  <c r="B1998" i="35"/>
  <c r="C1998" i="35"/>
  <c r="F1998" i="35"/>
  <c r="G1998" i="35"/>
  <c r="D1998" i="35"/>
  <c r="E1998" i="35"/>
  <c r="C1580" i="35"/>
  <c r="B1580" i="35"/>
  <c r="D1580" i="35"/>
  <c r="F1580" i="35"/>
  <c r="G1580" i="35"/>
  <c r="E1580" i="35"/>
  <c r="C2357" i="35"/>
  <c r="B2357" i="35"/>
  <c r="D2357" i="35"/>
  <c r="E2357" i="35"/>
  <c r="F2357" i="35"/>
  <c r="G2357" i="35"/>
  <c r="C1957" i="35"/>
  <c r="D1957" i="35"/>
  <c r="F1957" i="35"/>
  <c r="G1957" i="35"/>
  <c r="E1957" i="35"/>
  <c r="B1957" i="35"/>
  <c r="C1516" i="35"/>
  <c r="B1516" i="35"/>
  <c r="D1516" i="35"/>
  <c r="E1516" i="35"/>
  <c r="F1516" i="35"/>
  <c r="G1516" i="35"/>
  <c r="B2436" i="35"/>
  <c r="C2436" i="35"/>
  <c r="G2436" i="35"/>
  <c r="E2436" i="35"/>
  <c r="D2436" i="35"/>
  <c r="F2436" i="35"/>
  <c r="B2036" i="35"/>
  <c r="C2036" i="35"/>
  <c r="E2036" i="35"/>
  <c r="F2036" i="35"/>
  <c r="G2036" i="35"/>
  <c r="D2036" i="35"/>
  <c r="C1630" i="35"/>
  <c r="B1630" i="35"/>
  <c r="E1630" i="35"/>
  <c r="F1630" i="35"/>
  <c r="G1630" i="35"/>
  <c r="D1630" i="35"/>
  <c r="B2615" i="35"/>
  <c r="C2615" i="35"/>
  <c r="G2615" i="35"/>
  <c r="D2615" i="35"/>
  <c r="E2615" i="35"/>
  <c r="F2615" i="35"/>
  <c r="C2215" i="35"/>
  <c r="F2215" i="35"/>
  <c r="B2215" i="35"/>
  <c r="G2215" i="35"/>
  <c r="D2215" i="35"/>
  <c r="E2215" i="35"/>
  <c r="C1815" i="35"/>
  <c r="B1815" i="35"/>
  <c r="G1815" i="35"/>
  <c r="D1815" i="35"/>
  <c r="E1815" i="35"/>
  <c r="F1815" i="35"/>
  <c r="B3094" i="35"/>
  <c r="C2694" i="35"/>
  <c r="D2694" i="35"/>
  <c r="E2694" i="35"/>
  <c r="F2694" i="35"/>
  <c r="G2694" i="35"/>
  <c r="B2694" i="35"/>
  <c r="G2294" i="35"/>
  <c r="D2294" i="35"/>
  <c r="E2294" i="35"/>
  <c r="F2294" i="35"/>
  <c r="C2294" i="35"/>
  <c r="B2294" i="35"/>
  <c r="C1894" i="35"/>
  <c r="B1894" i="35"/>
  <c r="F1894" i="35"/>
  <c r="D1894" i="35"/>
  <c r="E1894" i="35"/>
  <c r="G1894" i="35"/>
  <c r="C1224" i="35"/>
  <c r="E1224" i="35"/>
  <c r="F1224" i="35"/>
  <c r="G1224" i="35"/>
  <c r="D1224" i="35"/>
  <c r="B1224" i="35"/>
  <c r="B2413" i="35"/>
  <c r="C2413" i="35"/>
  <c r="G2413" i="35"/>
  <c r="D2413" i="35"/>
  <c r="F2413" i="35"/>
  <c r="E2413" i="35"/>
  <c r="C2013" i="35"/>
  <c r="B2013" i="35"/>
  <c r="D2013" i="35"/>
  <c r="E2013" i="35"/>
  <c r="F2013" i="35"/>
  <c r="G2013" i="35"/>
  <c r="B1602" i="35"/>
  <c r="C1602" i="35"/>
  <c r="E1602" i="35"/>
  <c r="F1602" i="35"/>
  <c r="G1602" i="35"/>
  <c r="D1602" i="35"/>
  <c r="C2612" i="35"/>
  <c r="B2612" i="35"/>
  <c r="D2612" i="35"/>
  <c r="E2612" i="35"/>
  <c r="F2612" i="35"/>
  <c r="G2612" i="35"/>
  <c r="C2212" i="35"/>
  <c r="B2212" i="35"/>
  <c r="F2212" i="35"/>
  <c r="G2212" i="35"/>
  <c r="D2212" i="35"/>
  <c r="E2212" i="35"/>
  <c r="B1812" i="35"/>
  <c r="C1812" i="35"/>
  <c r="G1812" i="35"/>
  <c r="D1812" i="35"/>
  <c r="E1812" i="35"/>
  <c r="F1812" i="35"/>
  <c r="C2851" i="35"/>
  <c r="D2851" i="35"/>
  <c r="F2851" i="35"/>
  <c r="B2851" i="35"/>
  <c r="E2851" i="35"/>
  <c r="G2851" i="35"/>
  <c r="C2451" i="35"/>
  <c r="B2451" i="35"/>
  <c r="D2451" i="35"/>
  <c r="E2451" i="35"/>
  <c r="F2451" i="35"/>
  <c r="G2451" i="35"/>
  <c r="C2051" i="35"/>
  <c r="E2051" i="35"/>
  <c r="F2051" i="35"/>
  <c r="G2051" i="35"/>
  <c r="D2051" i="35"/>
  <c r="B2051" i="35"/>
  <c r="C1648" i="35"/>
  <c r="B1648" i="35"/>
  <c r="E1648" i="35"/>
  <c r="F1648" i="35"/>
  <c r="G1648" i="35"/>
  <c r="D1648" i="35"/>
  <c r="C2930" i="35"/>
  <c r="D2930" i="35"/>
  <c r="E2930" i="35"/>
  <c r="F2930" i="35"/>
  <c r="G2930" i="35"/>
  <c r="B2930" i="35"/>
  <c r="C2530" i="35"/>
  <c r="G2530" i="35"/>
  <c r="D2530" i="35"/>
  <c r="E2530" i="35"/>
  <c r="F2530" i="35"/>
  <c r="B2530" i="35"/>
  <c r="B2130" i="35"/>
  <c r="C2130" i="35"/>
  <c r="D2130" i="35"/>
  <c r="E2130" i="35"/>
  <c r="F2130" i="35"/>
  <c r="G2130" i="35"/>
  <c r="B1730" i="35"/>
  <c r="C1730" i="35"/>
  <c r="F1730" i="35"/>
  <c r="D1730" i="35"/>
  <c r="E1730" i="35"/>
  <c r="G1730" i="35"/>
  <c r="C1329" i="35"/>
  <c r="B1329" i="35"/>
  <c r="E1329" i="35"/>
  <c r="F1329" i="35"/>
  <c r="G1329" i="35"/>
  <c r="D1329" i="35"/>
  <c r="C929" i="35"/>
  <c r="D929" i="35"/>
  <c r="E929" i="35"/>
  <c r="G929" i="35"/>
  <c r="F929" i="35"/>
  <c r="B929" i="35"/>
  <c r="C529" i="35"/>
  <c r="B529" i="35"/>
  <c r="G529" i="35"/>
  <c r="D529" i="35"/>
  <c r="F529" i="35"/>
  <c r="E529" i="35"/>
  <c r="B129" i="35"/>
  <c r="C129" i="35"/>
  <c r="D129" i="35"/>
  <c r="E129" i="35"/>
  <c r="G129" i="35"/>
  <c r="F129" i="35"/>
  <c r="C1348" i="35"/>
  <c r="B1348" i="35"/>
  <c r="D1348" i="35"/>
  <c r="E1348" i="35"/>
  <c r="F1348" i="35"/>
  <c r="G1348" i="35"/>
  <c r="C948" i="35"/>
  <c r="B948" i="35"/>
  <c r="F948" i="35"/>
  <c r="G948" i="35"/>
  <c r="D948" i="35"/>
  <c r="E948" i="35"/>
  <c r="C548" i="35"/>
  <c r="F548" i="35"/>
  <c r="G548" i="35"/>
  <c r="E548" i="35"/>
  <c r="D548" i="35"/>
  <c r="B548" i="35"/>
  <c r="C148" i="35"/>
  <c r="D148" i="35"/>
  <c r="E148" i="35"/>
  <c r="F148" i="35"/>
  <c r="G148" i="35"/>
  <c r="B148" i="35"/>
  <c r="C1207" i="35"/>
  <c r="B1207" i="35"/>
  <c r="D1207" i="35"/>
  <c r="E1207" i="35"/>
  <c r="F1207" i="35"/>
  <c r="G1207" i="35"/>
  <c r="C807" i="35"/>
  <c r="B807" i="35"/>
  <c r="D807" i="35"/>
  <c r="E807" i="35"/>
  <c r="G807" i="35"/>
  <c r="F807" i="35"/>
  <c r="B407" i="35"/>
  <c r="C407" i="35"/>
  <c r="D407" i="35"/>
  <c r="E407" i="35"/>
  <c r="F407" i="35"/>
  <c r="G407" i="35"/>
  <c r="G7" i="35"/>
  <c r="B7" i="35"/>
  <c r="C7" i="35"/>
  <c r="E7" i="35"/>
  <c r="F7" i="35"/>
  <c r="D7" i="35"/>
  <c r="C1206" i="35"/>
  <c r="E1206" i="35"/>
  <c r="F1206" i="35"/>
  <c r="G1206" i="35"/>
  <c r="D1206" i="35"/>
  <c r="B1206" i="35"/>
  <c r="C806" i="35"/>
  <c r="D806" i="35"/>
  <c r="E806" i="35"/>
  <c r="F806" i="35"/>
  <c r="G806" i="35"/>
  <c r="B806" i="35"/>
  <c r="B406" i="35"/>
  <c r="C406" i="35"/>
  <c r="D406" i="35"/>
  <c r="E406" i="35"/>
  <c r="F406" i="35"/>
  <c r="G406" i="35"/>
  <c r="E6" i="35"/>
  <c r="C6" i="35"/>
  <c r="F6" i="35"/>
  <c r="G6" i="35"/>
  <c r="D6" i="35"/>
  <c r="B6" i="35"/>
  <c r="C1205" i="35"/>
  <c r="F1205" i="35"/>
  <c r="G1205" i="35"/>
  <c r="D1205" i="35"/>
  <c r="E1205" i="35"/>
  <c r="B1205" i="35"/>
  <c r="C805" i="35"/>
  <c r="B805" i="35"/>
  <c r="G805" i="35"/>
  <c r="D805" i="35"/>
  <c r="E805" i="35"/>
  <c r="F805" i="35"/>
  <c r="C405" i="35"/>
  <c r="B405" i="35"/>
  <c r="G405" i="35"/>
  <c r="D405" i="35"/>
  <c r="E405" i="35"/>
  <c r="F405" i="35"/>
  <c r="G5" i="35"/>
  <c r="B5" i="35"/>
  <c r="C5" i="35"/>
  <c r="D5" i="35"/>
  <c r="E5" i="35"/>
  <c r="F5" i="35"/>
  <c r="C564" i="35"/>
  <c r="B564" i="35"/>
  <c r="D564" i="35"/>
  <c r="E564" i="35"/>
  <c r="F564" i="35"/>
  <c r="G564" i="35"/>
  <c r="B164" i="35"/>
  <c r="C164" i="35"/>
  <c r="D164" i="35"/>
  <c r="E164" i="35"/>
  <c r="F164" i="35"/>
  <c r="G164" i="35"/>
  <c r="C1403" i="35"/>
  <c r="B1403" i="35"/>
  <c r="F1403" i="35"/>
  <c r="G1403" i="35"/>
  <c r="D1403" i="35"/>
  <c r="E1403" i="35"/>
  <c r="C1003" i="35"/>
  <c r="B1003" i="35"/>
  <c r="E1003" i="35"/>
  <c r="F1003" i="35"/>
  <c r="D1003" i="35"/>
  <c r="G1003" i="35"/>
  <c r="C603" i="35"/>
  <c r="B603" i="35"/>
  <c r="D603" i="35"/>
  <c r="E603" i="35"/>
  <c r="F603" i="35"/>
  <c r="G603" i="35"/>
  <c r="B203" i="35"/>
  <c r="D203" i="35"/>
  <c r="E203" i="35"/>
  <c r="F203" i="35"/>
  <c r="G203" i="35"/>
  <c r="C203" i="35"/>
  <c r="C1262" i="35"/>
  <c r="F1262" i="35"/>
  <c r="G1262" i="35"/>
  <c r="E1262" i="35"/>
  <c r="D1262" i="35"/>
  <c r="B1262" i="35"/>
  <c r="B862" i="35"/>
  <c r="C862" i="35"/>
  <c r="F862" i="35"/>
  <c r="G862" i="35"/>
  <c r="D862" i="35"/>
  <c r="E862" i="35"/>
  <c r="C462" i="35"/>
  <c r="B462" i="35"/>
  <c r="E462" i="35"/>
  <c r="G462" i="35"/>
  <c r="D462" i="35"/>
  <c r="F462" i="35"/>
  <c r="C62" i="35"/>
  <c r="B62" i="35"/>
  <c r="D62" i="35"/>
  <c r="E62" i="35"/>
  <c r="F62" i="35"/>
  <c r="G62" i="35"/>
  <c r="B1321" i="35"/>
  <c r="D1321" i="35"/>
  <c r="E1321" i="35"/>
  <c r="F1321" i="35"/>
  <c r="G1321" i="35"/>
  <c r="C1321" i="35"/>
  <c r="B921" i="35"/>
  <c r="C921" i="35"/>
  <c r="F921" i="35"/>
  <c r="G921" i="35"/>
  <c r="D921" i="35"/>
  <c r="E921" i="35"/>
  <c r="C521" i="35"/>
  <c r="F521" i="35"/>
  <c r="G521" i="35"/>
  <c r="E521" i="35"/>
  <c r="D521" i="35"/>
  <c r="B521" i="35"/>
  <c r="C121" i="35"/>
  <c r="B121" i="35"/>
  <c r="D121" i="35"/>
  <c r="E121" i="35"/>
  <c r="F121" i="35"/>
  <c r="G121" i="35"/>
  <c r="B1160" i="35"/>
  <c r="C1160" i="35"/>
  <c r="F1160" i="35"/>
  <c r="G1160" i="35"/>
  <c r="D1160" i="35"/>
  <c r="E1160" i="35"/>
  <c r="C760" i="35"/>
  <c r="B760" i="35"/>
  <c r="F760" i="35"/>
  <c r="G760" i="35"/>
  <c r="D760" i="35"/>
  <c r="E760" i="35"/>
  <c r="C360" i="35"/>
  <c r="B360" i="35"/>
  <c r="G360" i="35"/>
  <c r="D360" i="35"/>
  <c r="E360" i="35"/>
  <c r="F360" i="35"/>
  <c r="B1419" i="35"/>
  <c r="D1419" i="35"/>
  <c r="E1419" i="35"/>
  <c r="F1419" i="35"/>
  <c r="G1419" i="35"/>
  <c r="C1419" i="35"/>
  <c r="C1019" i="35"/>
  <c r="D1019" i="35"/>
  <c r="E1019" i="35"/>
  <c r="G1019" i="35"/>
  <c r="F1019" i="35"/>
  <c r="B1019" i="35"/>
  <c r="C619" i="35"/>
  <c r="B619" i="35"/>
  <c r="D619" i="35"/>
  <c r="F619" i="35"/>
  <c r="G619" i="35"/>
  <c r="E619" i="35"/>
  <c r="C219" i="35"/>
  <c r="G219" i="35"/>
  <c r="F219" i="35"/>
  <c r="D219" i="35"/>
  <c r="E219" i="35"/>
  <c r="B219" i="35"/>
  <c r="C1498" i="35"/>
  <c r="B1498" i="35"/>
  <c r="D1498" i="35"/>
  <c r="E1498" i="35"/>
  <c r="F1498" i="35"/>
  <c r="G1498" i="35"/>
  <c r="C1098" i="35"/>
  <c r="B1098" i="35"/>
  <c r="E1098" i="35"/>
  <c r="G1098" i="35"/>
  <c r="F1098" i="35"/>
  <c r="D1098" i="35"/>
  <c r="C698" i="35"/>
  <c r="F698" i="35"/>
  <c r="G698" i="35"/>
  <c r="E698" i="35"/>
  <c r="D698" i="35"/>
  <c r="B698" i="35"/>
  <c r="C298" i="35"/>
  <c r="B298" i="35"/>
  <c r="D298" i="35"/>
  <c r="E298" i="35"/>
  <c r="F298" i="35"/>
  <c r="G298" i="35"/>
  <c r="C1437" i="35"/>
  <c r="B1437" i="35"/>
  <c r="F1437" i="35"/>
  <c r="G1437" i="35"/>
  <c r="D1437" i="35"/>
  <c r="E1437" i="35"/>
  <c r="C1037" i="35"/>
  <c r="D1037" i="35"/>
  <c r="E1037" i="35"/>
  <c r="G1037" i="35"/>
  <c r="F1037" i="35"/>
  <c r="B1037" i="35"/>
  <c r="C637" i="35"/>
  <c r="B637" i="35"/>
  <c r="D637" i="35"/>
  <c r="F637" i="35"/>
  <c r="G637" i="35"/>
  <c r="E637" i="35"/>
  <c r="B237" i="35"/>
  <c r="C237" i="35"/>
  <c r="D237" i="35"/>
  <c r="E237" i="35"/>
  <c r="G237" i="35"/>
  <c r="F237" i="35"/>
  <c r="C1336" i="35"/>
  <c r="B1336" i="35"/>
  <c r="D1336" i="35"/>
  <c r="E1336" i="35"/>
  <c r="F1336" i="35"/>
  <c r="G1336" i="35"/>
  <c r="C936" i="35"/>
  <c r="B936" i="35"/>
  <c r="E936" i="35"/>
  <c r="F936" i="35"/>
  <c r="G936" i="35"/>
  <c r="D936" i="35"/>
  <c r="C536" i="35"/>
  <c r="E536" i="35"/>
  <c r="D536" i="35"/>
  <c r="F536" i="35"/>
  <c r="G536" i="35"/>
  <c r="B536" i="35"/>
  <c r="C136" i="35"/>
  <c r="D136" i="35"/>
  <c r="E136" i="35"/>
  <c r="F136" i="35"/>
  <c r="G136" i="35"/>
  <c r="B136" i="35"/>
  <c r="C1275" i="35"/>
  <c r="B1275" i="35"/>
  <c r="E1275" i="35"/>
  <c r="F1275" i="35"/>
  <c r="G1275" i="35"/>
  <c r="D1275" i="35"/>
  <c r="C875" i="35"/>
  <c r="D875" i="35"/>
  <c r="E875" i="35"/>
  <c r="F875" i="35"/>
  <c r="G875" i="35"/>
  <c r="B875" i="35"/>
  <c r="B475" i="35"/>
  <c r="C475" i="35"/>
  <c r="D475" i="35"/>
  <c r="E475" i="35"/>
  <c r="F475" i="35"/>
  <c r="G475" i="35"/>
  <c r="C75" i="35"/>
  <c r="D75" i="35"/>
  <c r="E75" i="35"/>
  <c r="G75" i="35"/>
  <c r="F75" i="35"/>
  <c r="B75" i="35"/>
  <c r="C1154" i="35"/>
  <c r="D1154" i="35"/>
  <c r="F1154" i="35"/>
  <c r="G1154" i="35"/>
  <c r="E1154" i="35"/>
  <c r="B1154" i="35"/>
  <c r="B754" i="35"/>
  <c r="C754" i="35"/>
  <c r="F754" i="35"/>
  <c r="G754" i="35"/>
  <c r="D754" i="35"/>
  <c r="E754" i="35"/>
  <c r="C354" i="35"/>
  <c r="B354" i="35"/>
  <c r="G354" i="35"/>
  <c r="D354" i="35"/>
  <c r="E354" i="35"/>
  <c r="F354" i="35"/>
  <c r="C1493" i="35"/>
  <c r="F1493" i="35"/>
  <c r="G1493" i="35"/>
  <c r="D1493" i="35"/>
  <c r="E1493" i="35"/>
  <c r="B1493" i="35"/>
  <c r="C1093" i="35"/>
  <c r="B1093" i="35"/>
  <c r="E1093" i="35"/>
  <c r="F1093" i="35"/>
  <c r="D1093" i="35"/>
  <c r="G1093" i="35"/>
  <c r="C693" i="35"/>
  <c r="B693" i="35"/>
  <c r="D693" i="35"/>
  <c r="E693" i="35"/>
  <c r="F693" i="35"/>
  <c r="G693" i="35"/>
  <c r="C293" i="35"/>
  <c r="D293" i="35"/>
  <c r="E293" i="35"/>
  <c r="F293" i="35"/>
  <c r="G293" i="35"/>
  <c r="B293" i="35"/>
  <c r="C632" i="35"/>
  <c r="E632" i="35"/>
  <c r="D632" i="35"/>
  <c r="F632" i="35"/>
  <c r="G632" i="35"/>
  <c r="B632" i="35"/>
  <c r="C232" i="35"/>
  <c r="D232" i="35"/>
  <c r="E232" i="35"/>
  <c r="F232" i="35"/>
  <c r="G232" i="35"/>
  <c r="B232" i="35"/>
  <c r="B1271" i="35"/>
  <c r="C1271" i="35"/>
  <c r="F1271" i="35"/>
  <c r="G1271" i="35"/>
  <c r="D1271" i="35"/>
  <c r="E1271" i="35"/>
  <c r="C871" i="35"/>
  <c r="B871" i="35"/>
  <c r="D871" i="35"/>
  <c r="F871" i="35"/>
  <c r="G871" i="35"/>
  <c r="E871" i="35"/>
  <c r="B471" i="35"/>
  <c r="C471" i="35"/>
  <c r="G471" i="35"/>
  <c r="D471" i="35"/>
  <c r="E471" i="35"/>
  <c r="F471" i="35"/>
  <c r="B71" i="35"/>
  <c r="C71" i="35"/>
  <c r="D71" i="35"/>
  <c r="E71" i="35"/>
  <c r="F71" i="35"/>
  <c r="G71" i="35"/>
  <c r="C910" i="35"/>
  <c r="D910" i="35"/>
  <c r="E910" i="35"/>
  <c r="F910" i="35"/>
  <c r="G910" i="35"/>
  <c r="B910" i="35"/>
  <c r="C510" i="35"/>
  <c r="B510" i="35"/>
  <c r="E510" i="35"/>
  <c r="F510" i="35"/>
  <c r="G510" i="35"/>
  <c r="D510" i="35"/>
  <c r="C110" i="35"/>
  <c r="B110" i="35"/>
  <c r="D110" i="35"/>
  <c r="E110" i="35"/>
  <c r="F110" i="35"/>
  <c r="G110" i="35"/>
  <c r="B9981" i="35"/>
  <c r="B9956" i="35"/>
  <c r="B9917" i="35"/>
  <c r="B9910" i="35"/>
  <c r="B9900" i="35"/>
  <c r="B9986" i="35"/>
  <c r="B9707" i="35"/>
  <c r="B9307" i="35"/>
  <c r="B9886" i="35"/>
  <c r="B9486" i="35"/>
  <c r="B9059" i="35"/>
  <c r="B9685" i="35"/>
  <c r="B9285" i="35"/>
  <c r="B9884" i="35"/>
  <c r="B9484" i="35"/>
  <c r="B9057" i="35"/>
  <c r="B9683" i="35"/>
  <c r="B9283" i="35"/>
  <c r="B9922" i="35"/>
  <c r="B9522" i="35"/>
  <c r="B9112" i="35"/>
  <c r="B9681" i="35"/>
  <c r="B9281" i="35"/>
  <c r="B9720" i="35"/>
  <c r="B9320" i="35"/>
  <c r="B9759" i="35"/>
  <c r="B9359" i="35"/>
  <c r="B8618" i="35"/>
  <c r="B9378" i="35"/>
  <c r="B8818" i="35"/>
  <c r="B9417" i="35"/>
  <c r="B8930" i="35"/>
  <c r="B9416" i="35"/>
  <c r="B8929" i="35"/>
  <c r="B9395" i="35"/>
  <c r="B8873" i="35"/>
  <c r="B9594" i="35"/>
  <c r="B9194" i="35"/>
  <c r="B9753" i="35"/>
  <c r="B9353" i="35"/>
  <c r="B9992" i="35"/>
  <c r="B9592" i="35"/>
  <c r="B9192" i="35"/>
  <c r="B9791" i="35"/>
  <c r="B9391" i="35"/>
  <c r="B8860" i="35"/>
  <c r="B9350" i="35"/>
  <c r="B9849" i="35"/>
  <c r="B9449" i="35"/>
  <c r="B8997" i="35"/>
  <c r="B9648" i="35"/>
  <c r="B9248" i="35"/>
  <c r="B8653" i="35"/>
  <c r="B8253" i="35"/>
  <c r="B7853" i="35"/>
  <c r="B8772" i="35"/>
  <c r="B8372" i="35"/>
  <c r="B7972" i="35"/>
  <c r="B7528" i="35"/>
  <c r="B8531" i="35"/>
  <c r="B8131" i="35"/>
  <c r="B7731" i="35"/>
  <c r="B8570" i="35"/>
  <c r="B8170" i="35"/>
  <c r="B7770" i="35"/>
  <c r="B8809" i="35"/>
  <c r="B8409" i="35"/>
  <c r="B8009" i="35"/>
  <c r="B7596" i="35"/>
  <c r="B8928" i="35"/>
  <c r="B8528" i="35"/>
  <c r="B8128" i="35"/>
  <c r="B7728" i="35"/>
  <c r="B8927" i="35"/>
  <c r="B8527" i="35"/>
  <c r="B8127" i="35"/>
  <c r="B7727" i="35"/>
  <c r="B8926" i="35"/>
  <c r="B8526" i="35"/>
  <c r="B8126" i="35"/>
  <c r="B7726" i="35"/>
  <c r="B8945" i="35"/>
  <c r="B8545" i="35"/>
  <c r="B8145" i="35"/>
  <c r="B7745" i="35"/>
  <c r="B9044" i="35"/>
  <c r="B8644" i="35"/>
  <c r="B8244" i="35"/>
  <c r="B7844" i="35"/>
  <c r="B9103" i="35"/>
  <c r="B8703" i="35"/>
  <c r="B8303" i="35"/>
  <c r="B7903" i="35"/>
  <c r="B7346" i="35"/>
  <c r="B8722" i="35"/>
  <c r="B8322" i="35"/>
  <c r="B7922" i="35"/>
  <c r="B7407" i="35"/>
  <c r="B8661" i="35"/>
  <c r="B8261" i="35"/>
  <c r="B7861" i="35"/>
  <c r="B8800" i="35"/>
  <c r="B8400" i="35"/>
  <c r="B8000" i="35"/>
  <c r="B7578" i="35"/>
  <c r="B8559" i="35"/>
  <c r="B8159" i="35"/>
  <c r="B7759" i="35"/>
  <c r="B8398" i="35"/>
  <c r="B7998" i="35"/>
  <c r="B7576" i="35"/>
  <c r="B8577" i="35"/>
  <c r="B8177" i="35"/>
  <c r="B7777" i="35"/>
  <c r="B8876" i="35"/>
  <c r="B8476" i="35"/>
  <c r="B8076" i="35"/>
  <c r="B7676" i="35"/>
  <c r="B8795" i="35"/>
  <c r="B8395" i="35"/>
  <c r="B7995" i="35"/>
  <c r="B7571" i="35"/>
  <c r="B8854" i="35"/>
  <c r="B8454" i="35"/>
  <c r="B8054" i="35"/>
  <c r="B7653" i="35"/>
  <c r="B7028" i="35"/>
  <c r="B6628" i="35"/>
  <c r="B6228" i="35"/>
  <c r="B7247" i="35"/>
  <c r="B6847" i="35"/>
  <c r="B6447" i="35"/>
  <c r="B5963" i="35"/>
  <c r="B6946" i="35"/>
  <c r="B6546" i="35"/>
  <c r="B6137" i="35"/>
  <c r="B7445" i="35"/>
  <c r="B7045" i="35"/>
  <c r="B6645" i="35"/>
  <c r="B6245" i="35"/>
  <c r="B7464" i="35"/>
  <c r="B7064" i="35"/>
  <c r="B6664" i="35"/>
  <c r="B6264" i="35"/>
  <c r="B7543" i="35"/>
  <c r="B7143" i="35"/>
  <c r="B6743" i="35"/>
  <c r="B6343" i="35"/>
  <c r="B7582" i="35"/>
  <c r="B7182" i="35"/>
  <c r="B6782" i="35"/>
  <c r="B6382" i="35"/>
  <c r="B5775" i="35"/>
  <c r="B7241" i="35"/>
  <c r="B6841" i="35"/>
  <c r="B6441" i="35"/>
  <c r="B5955" i="35"/>
  <c r="B7260" i="35"/>
  <c r="B6860" i="35"/>
  <c r="B6460" i="35"/>
  <c r="B5996" i="35"/>
  <c r="B6919" i="35"/>
  <c r="B6519" i="35"/>
  <c r="B6097" i="35"/>
  <c r="B7078" i="35"/>
  <c r="B6678" i="35"/>
  <c r="B6278" i="35"/>
  <c r="B7337" i="35"/>
  <c r="B6937" i="35"/>
  <c r="B6537" i="35"/>
  <c r="B6123" i="35"/>
  <c r="B7016" i="35"/>
  <c r="B6616" i="35"/>
  <c r="B6216" i="35"/>
  <c r="B7355" i="35"/>
  <c r="B6955" i="35"/>
  <c r="B6555" i="35"/>
  <c r="B6147" i="35"/>
  <c r="B7414" i="35"/>
  <c r="B7014" i="35"/>
  <c r="B6614" i="35"/>
  <c r="B6214" i="35"/>
  <c r="B7113" i="35"/>
  <c r="B6713" i="35"/>
  <c r="B6313" i="35"/>
  <c r="B7532" i="35"/>
  <c r="B7132" i="35"/>
  <c r="B6732" i="35"/>
  <c r="B6332" i="35"/>
  <c r="B7451" i="35"/>
  <c r="B7051" i="35"/>
  <c r="B6651" i="35"/>
  <c r="B6251" i="35"/>
  <c r="B7410" i="35"/>
  <c r="B7010" i="35"/>
  <c r="B6610" i="35"/>
  <c r="B6210" i="35"/>
  <c r="B7449" i="35"/>
  <c r="B7049" i="35"/>
  <c r="B6649" i="35"/>
  <c r="B6249" i="35"/>
  <c r="B5637" i="35"/>
  <c r="B5237" i="35"/>
  <c r="B4837" i="35"/>
  <c r="B5756" i="35"/>
  <c r="B5356" i="35"/>
  <c r="B4956" i="35"/>
  <c r="B4514" i="35"/>
  <c r="B5395" i="35"/>
  <c r="B4995" i="35"/>
  <c r="B4574" i="35"/>
  <c r="B5714" i="35"/>
  <c r="B5314" i="35"/>
  <c r="B4914" i="35"/>
  <c r="B4426" i="35"/>
  <c r="B5753" i="35"/>
  <c r="B5353" i="35"/>
  <c r="B4953" i="35"/>
  <c r="B4506" i="35"/>
  <c r="B5872" i="35"/>
  <c r="B5472" i="35"/>
  <c r="B5072" i="35"/>
  <c r="B4670" i="35"/>
  <c r="B5691" i="35"/>
  <c r="B5291" i="35"/>
  <c r="B4891" i="35"/>
  <c r="B4302" i="35"/>
  <c r="B5670" i="35"/>
  <c r="B5270" i="35"/>
  <c r="B4870" i="35"/>
  <c r="B6169" i="35"/>
  <c r="B5769" i="35"/>
  <c r="B5369" i="35"/>
  <c r="B4969" i="35"/>
  <c r="B4535" i="35"/>
  <c r="B5848" i="35"/>
  <c r="B5448" i="35"/>
  <c r="B5048" i="35"/>
  <c r="B4640" i="35"/>
  <c r="B5907" i="35"/>
  <c r="B5507" i="35"/>
  <c r="B5107" i="35"/>
  <c r="B4707" i="35"/>
  <c r="B5906" i="35"/>
  <c r="B5506" i="35"/>
  <c r="B5106" i="35"/>
  <c r="B4706" i="35"/>
  <c r="B5965" i="35"/>
  <c r="B5565" i="35"/>
  <c r="B5165" i="35"/>
  <c r="B4765" i="35"/>
  <c r="B5584" i="35"/>
  <c r="B5184" i="35"/>
  <c r="B4784" i="35"/>
  <c r="B5743" i="35"/>
  <c r="B5343" i="35"/>
  <c r="B4943" i="35"/>
  <c r="B4488" i="35"/>
  <c r="B5842" i="35"/>
  <c r="B5442" i="35"/>
  <c r="B5042" i="35"/>
  <c r="B4634" i="35"/>
  <c r="B5641" i="35"/>
  <c r="B5241" i="35"/>
  <c r="B4841" i="35"/>
  <c r="B5760" i="35"/>
  <c r="B5360" i="35"/>
  <c r="B4960" i="35"/>
  <c r="B4518" i="35"/>
  <c r="B5659" i="35"/>
  <c r="B5259" i="35"/>
  <c r="B4859" i="35"/>
  <c r="B5778" i="35"/>
  <c r="B5378" i="35"/>
  <c r="B4978" i="35"/>
  <c r="B4548" i="35"/>
  <c r="B4098" i="35"/>
  <c r="B3698" i="35"/>
  <c r="B3298" i="35"/>
  <c r="B4337" i="35"/>
  <c r="B3937" i="35"/>
  <c r="B3537" i="35"/>
  <c r="B3133" i="35"/>
  <c r="B4196" i="35"/>
  <c r="B3796" i="35"/>
  <c r="B3396" i="35"/>
  <c r="C2776" i="35"/>
  <c r="B2776" i="35"/>
  <c r="D2776" i="35"/>
  <c r="E2776" i="35"/>
  <c r="F2776" i="35"/>
  <c r="G2776" i="35"/>
  <c r="B3835" i="35"/>
  <c r="B3435" i="35"/>
  <c r="B2951" i="35"/>
  <c r="B4034" i="35"/>
  <c r="B3634" i="35"/>
  <c r="B3234" i="35"/>
  <c r="B4393" i="35"/>
  <c r="B3993" i="35"/>
  <c r="B3593" i="35"/>
  <c r="B3193" i="35"/>
  <c r="B4392" i="35"/>
  <c r="B3992" i="35"/>
  <c r="B3592" i="35"/>
  <c r="B3192" i="35"/>
  <c r="B4471" i="35"/>
  <c r="B4071" i="35"/>
  <c r="B3671" i="35"/>
  <c r="B3271" i="35"/>
  <c r="B4450" i="35"/>
  <c r="B4050" i="35"/>
  <c r="B3650" i="35"/>
  <c r="B3250" i="35"/>
  <c r="B4289" i="35"/>
  <c r="B3889" i="35"/>
  <c r="B3489" i="35"/>
  <c r="B3058" i="35"/>
  <c r="B4168" i="35"/>
  <c r="B3768" i="35"/>
  <c r="B3368" i="35"/>
  <c r="B4687" i="35"/>
  <c r="B4287" i="35"/>
  <c r="B3887" i="35"/>
  <c r="B3487" i="35"/>
  <c r="B3056" i="35"/>
  <c r="B4106" i="35"/>
  <c r="B3706" i="35"/>
  <c r="B3306" i="35"/>
  <c r="B4445" i="35"/>
  <c r="B4045" i="35"/>
  <c r="B3645" i="35"/>
  <c r="B3245" i="35"/>
  <c r="B4504" i="35"/>
  <c r="B4104" i="35"/>
  <c r="B3704" i="35"/>
  <c r="B3304" i="35"/>
  <c r="B4383" i="35"/>
  <c r="B3983" i="35"/>
  <c r="B3583" i="35"/>
  <c r="B3183" i="35"/>
  <c r="B4042" i="35"/>
  <c r="B3642" i="35"/>
  <c r="B3242" i="35"/>
  <c r="B4541" i="35"/>
  <c r="B4141" i="35"/>
  <c r="B3741" i="35"/>
  <c r="B3341" i="35"/>
  <c r="B4260" i="35"/>
  <c r="B3860" i="35"/>
  <c r="B3460" i="35"/>
  <c r="B2999" i="35"/>
  <c r="B4259" i="35"/>
  <c r="B3859" i="35"/>
  <c r="B3459" i="35"/>
  <c r="B2998" i="35"/>
  <c r="B2749" i="35"/>
  <c r="D2749" i="35"/>
  <c r="E2749" i="35"/>
  <c r="F2749" i="35"/>
  <c r="G2749" i="35"/>
  <c r="C2749" i="35"/>
  <c r="C2349" i="35"/>
  <c r="B2349" i="35"/>
  <c r="D2349" i="35"/>
  <c r="E2349" i="35"/>
  <c r="F2349" i="35"/>
  <c r="G2349" i="35"/>
  <c r="C1949" i="35"/>
  <c r="F1949" i="35"/>
  <c r="G1949" i="35"/>
  <c r="D1949" i="35"/>
  <c r="E1949" i="35"/>
  <c r="B1949" i="35"/>
  <c r="B1502" i="35"/>
  <c r="C1502" i="35"/>
  <c r="F1502" i="35"/>
  <c r="G1502" i="35"/>
  <c r="D1502" i="35"/>
  <c r="E1502" i="35"/>
  <c r="C2628" i="35"/>
  <c r="B2628" i="35"/>
  <c r="D2628" i="35"/>
  <c r="E2628" i="35"/>
  <c r="F2628" i="35"/>
  <c r="G2628" i="35"/>
  <c r="B2228" i="35"/>
  <c r="C2228" i="35"/>
  <c r="D2228" i="35"/>
  <c r="E2228" i="35"/>
  <c r="F2228" i="35"/>
  <c r="G2228" i="35"/>
  <c r="C1828" i="35"/>
  <c r="B1828" i="35"/>
  <c r="E1828" i="35"/>
  <c r="F1828" i="35"/>
  <c r="D1828" i="35"/>
  <c r="G1828" i="35"/>
  <c r="C2907" i="35"/>
  <c r="B2907" i="35"/>
  <c r="D2907" i="35"/>
  <c r="E2907" i="35"/>
  <c r="F2907" i="35"/>
  <c r="G2907" i="35"/>
  <c r="C2507" i="35"/>
  <c r="D2507" i="35"/>
  <c r="E2507" i="35"/>
  <c r="F2507" i="35"/>
  <c r="G2507" i="35"/>
  <c r="B2507" i="35"/>
  <c r="C2107" i="35"/>
  <c r="B2107" i="35"/>
  <c r="D2107" i="35"/>
  <c r="F2107" i="35"/>
  <c r="E2107" i="35"/>
  <c r="G2107" i="35"/>
  <c r="C1707" i="35"/>
  <c r="B1707" i="35"/>
  <c r="G1707" i="35"/>
  <c r="D1707" i="35"/>
  <c r="E1707" i="35"/>
  <c r="F1707" i="35"/>
  <c r="C2606" i="35"/>
  <c r="D2606" i="35"/>
  <c r="E2606" i="35"/>
  <c r="F2606" i="35"/>
  <c r="G2606" i="35"/>
  <c r="B2606" i="35"/>
  <c r="C2206" i="35"/>
  <c r="B2206" i="35"/>
  <c r="F2206" i="35"/>
  <c r="D2206" i="35"/>
  <c r="E2206" i="35"/>
  <c r="G2206" i="35"/>
  <c r="B1806" i="35"/>
  <c r="C1806" i="35"/>
  <c r="G1806" i="35"/>
  <c r="D1806" i="35"/>
  <c r="F1806" i="35"/>
  <c r="E1806" i="35"/>
  <c r="B3065" i="35"/>
  <c r="B2665" i="35"/>
  <c r="C2665" i="35"/>
  <c r="D2665" i="35"/>
  <c r="E2665" i="35"/>
  <c r="F2665" i="35"/>
  <c r="G2665" i="35"/>
  <c r="C2265" i="35"/>
  <c r="B2265" i="35"/>
  <c r="G2265" i="35"/>
  <c r="D2265" i="35"/>
  <c r="E2265" i="35"/>
  <c r="F2265" i="35"/>
  <c r="C1865" i="35"/>
  <c r="D1865" i="35"/>
  <c r="E1865" i="35"/>
  <c r="F1865" i="35"/>
  <c r="G1865" i="35"/>
  <c r="B1865" i="35"/>
  <c r="C912" i="35"/>
  <c r="B912" i="35"/>
  <c r="F912" i="35"/>
  <c r="G912" i="35"/>
  <c r="D912" i="35"/>
  <c r="E912" i="35"/>
  <c r="C2764" i="35"/>
  <c r="B2764" i="35"/>
  <c r="F2764" i="35"/>
  <c r="G2764" i="35"/>
  <c r="D2764" i="35"/>
  <c r="E2764" i="35"/>
  <c r="C2364" i="35"/>
  <c r="B2364" i="35"/>
  <c r="D2364" i="35"/>
  <c r="E2364" i="35"/>
  <c r="F2364" i="35"/>
  <c r="G2364" i="35"/>
  <c r="B1964" i="35"/>
  <c r="C1964" i="35"/>
  <c r="E1964" i="35"/>
  <c r="F1964" i="35"/>
  <c r="G1964" i="35"/>
  <c r="D1964" i="35"/>
  <c r="B1530" i="35"/>
  <c r="C1530" i="35"/>
  <c r="F1530" i="35"/>
  <c r="G1530" i="35"/>
  <c r="D1530" i="35"/>
  <c r="E1530" i="35"/>
  <c r="B2783" i="35"/>
  <c r="C2783" i="35"/>
  <c r="D2783" i="35"/>
  <c r="E2783" i="35"/>
  <c r="F2783" i="35"/>
  <c r="G2783" i="35"/>
  <c r="B2383" i="35"/>
  <c r="C2383" i="35"/>
  <c r="G2383" i="35"/>
  <c r="D2383" i="35"/>
  <c r="E2383" i="35"/>
  <c r="F2383" i="35"/>
  <c r="C1983" i="35"/>
  <c r="B1983" i="35"/>
  <c r="D1983" i="35"/>
  <c r="E1983" i="35"/>
  <c r="F1983" i="35"/>
  <c r="G1983" i="35"/>
  <c r="C1559" i="35"/>
  <c r="B1559" i="35"/>
  <c r="D1559" i="35"/>
  <c r="F1559" i="35"/>
  <c r="G1559" i="35"/>
  <c r="E1559" i="35"/>
  <c r="C2782" i="35"/>
  <c r="D2782" i="35"/>
  <c r="E2782" i="35"/>
  <c r="F2782" i="35"/>
  <c r="G2782" i="35"/>
  <c r="B2782" i="35"/>
  <c r="D2382" i="35"/>
  <c r="E2382" i="35"/>
  <c r="F2382" i="35"/>
  <c r="G2382" i="35"/>
  <c r="C2382" i="35"/>
  <c r="B2382" i="35"/>
  <c r="C1982" i="35"/>
  <c r="B1982" i="35"/>
  <c r="E1982" i="35"/>
  <c r="F1982" i="35"/>
  <c r="G1982" i="35"/>
  <c r="D1982" i="35"/>
  <c r="C1557" i="35"/>
  <c r="B1557" i="35"/>
  <c r="G1557" i="35"/>
  <c r="D1557" i="35"/>
  <c r="E1557" i="35"/>
  <c r="F1557" i="35"/>
  <c r="B2881" i="35"/>
  <c r="D2881" i="35"/>
  <c r="E2881" i="35"/>
  <c r="F2881" i="35"/>
  <c r="G2881" i="35"/>
  <c r="C2881" i="35"/>
  <c r="C2481" i="35"/>
  <c r="B2481" i="35"/>
  <c r="E2481" i="35"/>
  <c r="D2481" i="35"/>
  <c r="F2481" i="35"/>
  <c r="G2481" i="35"/>
  <c r="C2081" i="35"/>
  <c r="B2081" i="35"/>
  <c r="E2081" i="35"/>
  <c r="F2081" i="35"/>
  <c r="G2081" i="35"/>
  <c r="D2081" i="35"/>
  <c r="C1681" i="35"/>
  <c r="E1681" i="35"/>
  <c r="F1681" i="35"/>
  <c r="D1681" i="35"/>
  <c r="G1681" i="35"/>
  <c r="B1681" i="35"/>
  <c r="C2940" i="35"/>
  <c r="B2940" i="35"/>
  <c r="G2940" i="35"/>
  <c r="D2940" i="35"/>
  <c r="E2940" i="35"/>
  <c r="F2940" i="35"/>
  <c r="C2540" i="35"/>
  <c r="B2540" i="35"/>
  <c r="D2540" i="35"/>
  <c r="E2540" i="35"/>
  <c r="F2540" i="35"/>
  <c r="G2540" i="35"/>
  <c r="C2140" i="35"/>
  <c r="B2140" i="35"/>
  <c r="D2140" i="35"/>
  <c r="F2140" i="35"/>
  <c r="E2140" i="35"/>
  <c r="G2140" i="35"/>
  <c r="C1740" i="35"/>
  <c r="B1740" i="35"/>
  <c r="F1740" i="35"/>
  <c r="G1740" i="35"/>
  <c r="D1740" i="35"/>
  <c r="E1740" i="35"/>
  <c r="C2859" i="35"/>
  <c r="B2859" i="35"/>
  <c r="F2859" i="35"/>
  <c r="G2859" i="35"/>
  <c r="D2859" i="35"/>
  <c r="E2859" i="35"/>
  <c r="C2459" i="35"/>
  <c r="D2459" i="35"/>
  <c r="E2459" i="35"/>
  <c r="F2459" i="35"/>
  <c r="G2459" i="35"/>
  <c r="B2459" i="35"/>
  <c r="C2059" i="35"/>
  <c r="D2059" i="35"/>
  <c r="F2059" i="35"/>
  <c r="E2059" i="35"/>
  <c r="G2059" i="35"/>
  <c r="B2059" i="35"/>
  <c r="B1656" i="35"/>
  <c r="C1656" i="35"/>
  <c r="F1656" i="35"/>
  <c r="D1656" i="35"/>
  <c r="G1656" i="35"/>
  <c r="E1656" i="35"/>
  <c r="C2778" i="35"/>
  <c r="F2778" i="35"/>
  <c r="G2778" i="35"/>
  <c r="D2778" i="35"/>
  <c r="E2778" i="35"/>
  <c r="B2778" i="35"/>
  <c r="C2378" i="35"/>
  <c r="D2378" i="35"/>
  <c r="E2378" i="35"/>
  <c r="F2378" i="35"/>
  <c r="G2378" i="35"/>
  <c r="B2378" i="35"/>
  <c r="C1978" i="35"/>
  <c r="B1978" i="35"/>
  <c r="D1978" i="35"/>
  <c r="F1978" i="35"/>
  <c r="E1978" i="35"/>
  <c r="G1978" i="35"/>
  <c r="C1553" i="35"/>
  <c r="D1553" i="35"/>
  <c r="F1553" i="35"/>
  <c r="G1553" i="35"/>
  <c r="E1553" i="35"/>
  <c r="B1553" i="35"/>
  <c r="C2337" i="35"/>
  <c r="B2337" i="35"/>
  <c r="D2337" i="35"/>
  <c r="F2337" i="35"/>
  <c r="G2337" i="35"/>
  <c r="E2337" i="35"/>
  <c r="C1937" i="35"/>
  <c r="E1937" i="35"/>
  <c r="F1937" i="35"/>
  <c r="G1937" i="35"/>
  <c r="D1937" i="35"/>
  <c r="B1937" i="35"/>
  <c r="C1479" i="35"/>
  <c r="B1479" i="35"/>
  <c r="E1479" i="35"/>
  <c r="D1479" i="35"/>
  <c r="F1479" i="35"/>
  <c r="G1479" i="35"/>
  <c r="C2416" i="35"/>
  <c r="B2416" i="35"/>
  <c r="G2416" i="35"/>
  <c r="D2416" i="35"/>
  <c r="E2416" i="35"/>
  <c r="F2416" i="35"/>
  <c r="B2016" i="35"/>
  <c r="C2016" i="35"/>
  <c r="G2016" i="35"/>
  <c r="E2016" i="35"/>
  <c r="D2016" i="35"/>
  <c r="F2016" i="35"/>
  <c r="C1606" i="35"/>
  <c r="B1606" i="35"/>
  <c r="E1606" i="35"/>
  <c r="F1606" i="35"/>
  <c r="G1606" i="35"/>
  <c r="D1606" i="35"/>
  <c r="C2595" i="35"/>
  <c r="B2595" i="35"/>
  <c r="D2595" i="35"/>
  <c r="E2595" i="35"/>
  <c r="F2595" i="35"/>
  <c r="G2595" i="35"/>
  <c r="C2195" i="35"/>
  <c r="F2195" i="35"/>
  <c r="D2195" i="35"/>
  <c r="E2195" i="35"/>
  <c r="G2195" i="35"/>
  <c r="B2195" i="35"/>
  <c r="C1795" i="35"/>
  <c r="B1795" i="35"/>
  <c r="E1795" i="35"/>
  <c r="F1795" i="35"/>
  <c r="D1795" i="35"/>
  <c r="G1795" i="35"/>
  <c r="B3074" i="35"/>
  <c r="C2674" i="35"/>
  <c r="G2674" i="35"/>
  <c r="D2674" i="35"/>
  <c r="E2674" i="35"/>
  <c r="F2674" i="35"/>
  <c r="B2674" i="35"/>
  <c r="C2274" i="35"/>
  <c r="B2274" i="35"/>
  <c r="D2274" i="35"/>
  <c r="E2274" i="35"/>
  <c r="F2274" i="35"/>
  <c r="G2274" i="35"/>
  <c r="C1874" i="35"/>
  <c r="B1874" i="35"/>
  <c r="D1874" i="35"/>
  <c r="E1874" i="35"/>
  <c r="F1874" i="35"/>
  <c r="G1874" i="35"/>
  <c r="C1024" i="35"/>
  <c r="B1024" i="35"/>
  <c r="D1024" i="35"/>
  <c r="G1024" i="35"/>
  <c r="E1024" i="35"/>
  <c r="F1024" i="35"/>
  <c r="C2393" i="35"/>
  <c r="B2393" i="35"/>
  <c r="F2393" i="35"/>
  <c r="G2393" i="35"/>
  <c r="D2393" i="35"/>
  <c r="E2393" i="35"/>
  <c r="C1993" i="35"/>
  <c r="D1993" i="35"/>
  <c r="F1993" i="35"/>
  <c r="E1993" i="35"/>
  <c r="G1993" i="35"/>
  <c r="B1993" i="35"/>
  <c r="B1574" i="35"/>
  <c r="C1574" i="35"/>
  <c r="E1574" i="35"/>
  <c r="D1574" i="35"/>
  <c r="F1574" i="35"/>
  <c r="G1574" i="35"/>
  <c r="C2592" i="35"/>
  <c r="B2592" i="35"/>
  <c r="D2592" i="35"/>
  <c r="E2592" i="35"/>
  <c r="F2592" i="35"/>
  <c r="G2592" i="35"/>
  <c r="B2192" i="35"/>
  <c r="C2192" i="35"/>
  <c r="G2192" i="35"/>
  <c r="F2192" i="35"/>
  <c r="D2192" i="35"/>
  <c r="E2192" i="35"/>
  <c r="C1792" i="35"/>
  <c r="B1792" i="35"/>
  <c r="E1792" i="35"/>
  <c r="F1792" i="35"/>
  <c r="D1792" i="35"/>
  <c r="G1792" i="35"/>
  <c r="B2831" i="35"/>
  <c r="C2831" i="35"/>
  <c r="D2831" i="35"/>
  <c r="E2831" i="35"/>
  <c r="F2831" i="35"/>
  <c r="G2831" i="35"/>
  <c r="B2431" i="35"/>
  <c r="C2431" i="35"/>
  <c r="G2431" i="35"/>
  <c r="E2431" i="35"/>
  <c r="D2431" i="35"/>
  <c r="F2431" i="35"/>
  <c r="C2031" i="35"/>
  <c r="B2031" i="35"/>
  <c r="D2031" i="35"/>
  <c r="E2031" i="35"/>
  <c r="F2031" i="35"/>
  <c r="G2031" i="35"/>
  <c r="C1625" i="35"/>
  <c r="F1625" i="35"/>
  <c r="G1625" i="35"/>
  <c r="D1625" i="35"/>
  <c r="E1625" i="35"/>
  <c r="B1625" i="35"/>
  <c r="C2910" i="35"/>
  <c r="D2910" i="35"/>
  <c r="E2910" i="35"/>
  <c r="F2910" i="35"/>
  <c r="G2910" i="35"/>
  <c r="B2910" i="35"/>
  <c r="C2510" i="35"/>
  <c r="D2510" i="35"/>
  <c r="E2510" i="35"/>
  <c r="F2510" i="35"/>
  <c r="G2510" i="35"/>
  <c r="B2510" i="35"/>
  <c r="C2110" i="35"/>
  <c r="B2110" i="35"/>
  <c r="D2110" i="35"/>
  <c r="F2110" i="35"/>
  <c r="E2110" i="35"/>
  <c r="G2110" i="35"/>
  <c r="B1710" i="35"/>
  <c r="C1710" i="35"/>
  <c r="G1710" i="35"/>
  <c r="D1710" i="35"/>
  <c r="E1710" i="35"/>
  <c r="F1710" i="35"/>
  <c r="B1309" i="35"/>
  <c r="E1309" i="35"/>
  <c r="F1309" i="35"/>
  <c r="G1309" i="35"/>
  <c r="D1309" i="35"/>
  <c r="C1309" i="35"/>
  <c r="C909" i="35"/>
  <c r="B909" i="35"/>
  <c r="F909" i="35"/>
  <c r="G909" i="35"/>
  <c r="D909" i="35"/>
  <c r="E909" i="35"/>
  <c r="C509" i="35"/>
  <c r="D509" i="35"/>
  <c r="E509" i="35"/>
  <c r="F509" i="35"/>
  <c r="G509" i="35"/>
  <c r="B509" i="35"/>
  <c r="C109" i="35"/>
  <c r="B109" i="35"/>
  <c r="F109" i="35"/>
  <c r="D109" i="35"/>
  <c r="E109" i="35"/>
  <c r="G109" i="35"/>
  <c r="C1328" i="35"/>
  <c r="B1328" i="35"/>
  <c r="D1328" i="35"/>
  <c r="E1328" i="35"/>
  <c r="F1328" i="35"/>
  <c r="G1328" i="35"/>
  <c r="C928" i="35"/>
  <c r="B928" i="35"/>
  <c r="D928" i="35"/>
  <c r="E928" i="35"/>
  <c r="F928" i="35"/>
  <c r="G928" i="35"/>
  <c r="B528" i="35"/>
  <c r="C528" i="35"/>
  <c r="D528" i="35"/>
  <c r="E528" i="35"/>
  <c r="F528" i="35"/>
  <c r="G528" i="35"/>
  <c r="B128" i="35"/>
  <c r="C128" i="35"/>
  <c r="F128" i="35"/>
  <c r="G128" i="35"/>
  <c r="D128" i="35"/>
  <c r="E128" i="35"/>
  <c r="C1187" i="35"/>
  <c r="F1187" i="35"/>
  <c r="G1187" i="35"/>
  <c r="D1187" i="35"/>
  <c r="E1187" i="35"/>
  <c r="B1187" i="35"/>
  <c r="C787" i="35"/>
  <c r="B787" i="35"/>
  <c r="F787" i="35"/>
  <c r="G787" i="35"/>
  <c r="D787" i="35"/>
  <c r="E787" i="35"/>
  <c r="C387" i="35"/>
  <c r="B387" i="35"/>
  <c r="G387" i="35"/>
  <c r="D387" i="35"/>
  <c r="E387" i="35"/>
  <c r="F387" i="35"/>
  <c r="B1586" i="35"/>
  <c r="C1586" i="35"/>
  <c r="D1586" i="35"/>
  <c r="F1586" i="35"/>
  <c r="G1586" i="35"/>
  <c r="E1586" i="35"/>
  <c r="C1186" i="35"/>
  <c r="D1186" i="35"/>
  <c r="E1186" i="35"/>
  <c r="F1186" i="35"/>
  <c r="G1186" i="35"/>
  <c r="B1186" i="35"/>
  <c r="C786" i="35"/>
  <c r="B786" i="35"/>
  <c r="D786" i="35"/>
  <c r="E786" i="35"/>
  <c r="G786" i="35"/>
  <c r="F786" i="35"/>
  <c r="C386" i="35"/>
  <c r="D386" i="35"/>
  <c r="E386" i="35"/>
  <c r="F386" i="35"/>
  <c r="G386" i="35"/>
  <c r="B386" i="35"/>
  <c r="C1585" i="35"/>
  <c r="F1585" i="35"/>
  <c r="G1585" i="35"/>
  <c r="D1585" i="35"/>
  <c r="E1585" i="35"/>
  <c r="B1585" i="35"/>
  <c r="B1185" i="35"/>
  <c r="C1185" i="35"/>
  <c r="E1185" i="35"/>
  <c r="F1185" i="35"/>
  <c r="G1185" i="35"/>
  <c r="D1185" i="35"/>
  <c r="C785" i="35"/>
  <c r="D785" i="35"/>
  <c r="E785" i="35"/>
  <c r="F785" i="35"/>
  <c r="G785" i="35"/>
  <c r="B785" i="35"/>
  <c r="B385" i="35"/>
  <c r="C385" i="35"/>
  <c r="E385" i="35"/>
  <c r="F385" i="35"/>
  <c r="G385" i="35"/>
  <c r="D385" i="35"/>
  <c r="C944" i="35"/>
  <c r="D944" i="35"/>
  <c r="E944" i="35"/>
  <c r="G944" i="35"/>
  <c r="F944" i="35"/>
  <c r="B944" i="35"/>
  <c r="C544" i="35"/>
  <c r="B544" i="35"/>
  <c r="G544" i="35"/>
  <c r="E544" i="35"/>
  <c r="D544" i="35"/>
  <c r="F544" i="35"/>
  <c r="B144" i="35"/>
  <c r="C144" i="35"/>
  <c r="D144" i="35"/>
  <c r="E144" i="35"/>
  <c r="G144" i="35"/>
  <c r="F144" i="35"/>
  <c r="C1383" i="35"/>
  <c r="B1383" i="35"/>
  <c r="F1383" i="35"/>
  <c r="G1383" i="35"/>
  <c r="D1383" i="35"/>
  <c r="E1383" i="35"/>
  <c r="C983" i="35"/>
  <c r="D983" i="35"/>
  <c r="E983" i="35"/>
  <c r="G983" i="35"/>
  <c r="F983" i="35"/>
  <c r="B983" i="35"/>
  <c r="C583" i="35"/>
  <c r="B583" i="35"/>
  <c r="D583" i="35"/>
  <c r="F583" i="35"/>
  <c r="G583" i="35"/>
  <c r="E583" i="35"/>
  <c r="C183" i="35"/>
  <c r="D183" i="35"/>
  <c r="E183" i="35"/>
  <c r="G183" i="35"/>
  <c r="F183" i="35"/>
  <c r="B183" i="35"/>
  <c r="C1242" i="35"/>
  <c r="G1242" i="35"/>
  <c r="D1242" i="35"/>
  <c r="E1242" i="35"/>
  <c r="F1242" i="35"/>
  <c r="B1242" i="35"/>
  <c r="C842" i="35"/>
  <c r="D842" i="35"/>
  <c r="E842" i="35"/>
  <c r="F842" i="35"/>
  <c r="G842" i="35"/>
  <c r="B842" i="35"/>
  <c r="B442" i="35"/>
  <c r="C442" i="35"/>
  <c r="D442" i="35"/>
  <c r="E442" i="35"/>
  <c r="F442" i="35"/>
  <c r="G442" i="35"/>
  <c r="C42" i="35"/>
  <c r="D42" i="35"/>
  <c r="E42" i="35"/>
  <c r="G42" i="35"/>
  <c r="F42" i="35"/>
  <c r="B42" i="35"/>
  <c r="C1301" i="35"/>
  <c r="D1301" i="35"/>
  <c r="E1301" i="35"/>
  <c r="F1301" i="35"/>
  <c r="G1301" i="35"/>
  <c r="B1301" i="35"/>
  <c r="C901" i="35"/>
  <c r="B901" i="35"/>
  <c r="G901" i="35"/>
  <c r="D901" i="35"/>
  <c r="E901" i="35"/>
  <c r="F901" i="35"/>
  <c r="C501" i="35"/>
  <c r="B501" i="35"/>
  <c r="G501" i="35"/>
  <c r="D501" i="35"/>
  <c r="E501" i="35"/>
  <c r="F501" i="35"/>
  <c r="C101" i="35"/>
  <c r="B101" i="35"/>
  <c r="F101" i="35"/>
  <c r="G101" i="35"/>
  <c r="D101" i="35"/>
  <c r="E101" i="35"/>
  <c r="C1140" i="35"/>
  <c r="E1140" i="35"/>
  <c r="G1140" i="35"/>
  <c r="F1140" i="35"/>
  <c r="D1140" i="35"/>
  <c r="B1140" i="35"/>
  <c r="C740" i="35"/>
  <c r="D740" i="35"/>
  <c r="E740" i="35"/>
  <c r="F740" i="35"/>
  <c r="G740" i="35"/>
  <c r="B740" i="35"/>
  <c r="C340" i="35"/>
  <c r="B340" i="35"/>
  <c r="D340" i="35"/>
  <c r="E340" i="35"/>
  <c r="F340" i="35"/>
  <c r="G340" i="35"/>
  <c r="C1399" i="35"/>
  <c r="D1399" i="35"/>
  <c r="E1399" i="35"/>
  <c r="F1399" i="35"/>
  <c r="G1399" i="35"/>
  <c r="B1399" i="35"/>
  <c r="C999" i="35"/>
  <c r="B999" i="35"/>
  <c r="D999" i="35"/>
  <c r="E999" i="35"/>
  <c r="F999" i="35"/>
  <c r="G999" i="35"/>
  <c r="C599" i="35"/>
  <c r="E599" i="35"/>
  <c r="D599" i="35"/>
  <c r="F599" i="35"/>
  <c r="G599" i="35"/>
  <c r="B599" i="35"/>
  <c r="C199" i="35"/>
  <c r="D199" i="35"/>
  <c r="E199" i="35"/>
  <c r="F199" i="35"/>
  <c r="G199" i="35"/>
  <c r="B199" i="35"/>
  <c r="B1478" i="35"/>
  <c r="C1478" i="35"/>
  <c r="F1478" i="35"/>
  <c r="G1478" i="35"/>
  <c r="D1478" i="35"/>
  <c r="E1478" i="35"/>
  <c r="C1078" i="35"/>
  <c r="E1078" i="35"/>
  <c r="F1078" i="35"/>
  <c r="D1078" i="35"/>
  <c r="G1078" i="35"/>
  <c r="B1078" i="35"/>
  <c r="C678" i="35"/>
  <c r="B678" i="35"/>
  <c r="D678" i="35"/>
  <c r="E678" i="35"/>
  <c r="F678" i="35"/>
  <c r="G678" i="35"/>
  <c r="C278" i="35"/>
  <c r="F278" i="35"/>
  <c r="G278" i="35"/>
  <c r="D278" i="35"/>
  <c r="E278" i="35"/>
  <c r="B278" i="35"/>
  <c r="C1417" i="35"/>
  <c r="B1417" i="35"/>
  <c r="D1417" i="35"/>
  <c r="E1417" i="35"/>
  <c r="G1417" i="35"/>
  <c r="F1417" i="35"/>
  <c r="C1017" i="35"/>
  <c r="B1017" i="35"/>
  <c r="F1017" i="35"/>
  <c r="G1017" i="35"/>
  <c r="D1017" i="35"/>
  <c r="E1017" i="35"/>
  <c r="C617" i="35"/>
  <c r="E617" i="35"/>
  <c r="D617" i="35"/>
  <c r="F617" i="35"/>
  <c r="G617" i="35"/>
  <c r="B617" i="35"/>
  <c r="C217" i="35"/>
  <c r="B217" i="35"/>
  <c r="D217" i="35"/>
  <c r="E217" i="35"/>
  <c r="F217" i="35"/>
  <c r="G217" i="35"/>
  <c r="C1316" i="35"/>
  <c r="B1316" i="35"/>
  <c r="F1316" i="35"/>
  <c r="G1316" i="35"/>
  <c r="D1316" i="35"/>
  <c r="E1316" i="35"/>
  <c r="C916" i="35"/>
  <c r="B916" i="35"/>
  <c r="D916" i="35"/>
  <c r="E916" i="35"/>
  <c r="F916" i="35"/>
  <c r="G916" i="35"/>
  <c r="C516" i="35"/>
  <c r="B516" i="35"/>
  <c r="G516" i="35"/>
  <c r="D516" i="35"/>
  <c r="E516" i="35"/>
  <c r="F516" i="35"/>
  <c r="B116" i="35"/>
  <c r="C116" i="35"/>
  <c r="D116" i="35"/>
  <c r="E116" i="35"/>
  <c r="F116" i="35"/>
  <c r="G116" i="35"/>
  <c r="C1255" i="35"/>
  <c r="B1255" i="35"/>
  <c r="D1255" i="35"/>
  <c r="E1255" i="35"/>
  <c r="F1255" i="35"/>
  <c r="G1255" i="35"/>
  <c r="C855" i="35"/>
  <c r="B855" i="35"/>
  <c r="D855" i="35"/>
  <c r="E855" i="35"/>
  <c r="G855" i="35"/>
  <c r="F855" i="35"/>
  <c r="B455" i="35"/>
  <c r="C455" i="35"/>
  <c r="D455" i="35"/>
  <c r="E455" i="35"/>
  <c r="F455" i="35"/>
  <c r="G455" i="35"/>
  <c r="C55" i="35"/>
  <c r="B55" i="35"/>
  <c r="D55" i="35"/>
  <c r="E55" i="35"/>
  <c r="F55" i="35"/>
  <c r="G55" i="35"/>
  <c r="C1134" i="35"/>
  <c r="B1134" i="35"/>
  <c r="F1134" i="35"/>
  <c r="D1134" i="35"/>
  <c r="E1134" i="35"/>
  <c r="G1134" i="35"/>
  <c r="C734" i="35"/>
  <c r="G734" i="35"/>
  <c r="D734" i="35"/>
  <c r="E734" i="35"/>
  <c r="F734" i="35"/>
  <c r="B734" i="35"/>
  <c r="C334" i="35"/>
  <c r="B334" i="35"/>
  <c r="D334" i="35"/>
  <c r="E334" i="35"/>
  <c r="F334" i="35"/>
  <c r="G334" i="35"/>
  <c r="C1473" i="35"/>
  <c r="B1473" i="35"/>
  <c r="F1473" i="35"/>
  <c r="G1473" i="35"/>
  <c r="D1473" i="35"/>
  <c r="E1473" i="35"/>
  <c r="C1073" i="35"/>
  <c r="D1073" i="35"/>
  <c r="E1073" i="35"/>
  <c r="G1073" i="35"/>
  <c r="F1073" i="35"/>
  <c r="B1073" i="35"/>
  <c r="C673" i="35"/>
  <c r="B673" i="35"/>
  <c r="D673" i="35"/>
  <c r="F673" i="35"/>
  <c r="G673" i="35"/>
  <c r="E673" i="35"/>
  <c r="C273" i="35"/>
  <c r="B273" i="35"/>
  <c r="D273" i="35"/>
  <c r="E273" i="35"/>
  <c r="G273" i="35"/>
  <c r="F273" i="35"/>
  <c r="C612" i="35"/>
  <c r="B612" i="35"/>
  <c r="D612" i="35"/>
  <c r="E612" i="35"/>
  <c r="F612" i="35"/>
  <c r="G612" i="35"/>
  <c r="B212" i="35"/>
  <c r="C212" i="35"/>
  <c r="D212" i="35"/>
  <c r="E212" i="35"/>
  <c r="F212" i="35"/>
  <c r="G212" i="35"/>
  <c r="C1251" i="35"/>
  <c r="B1251" i="35"/>
  <c r="E1251" i="35"/>
  <c r="F1251" i="35"/>
  <c r="G1251" i="35"/>
  <c r="D1251" i="35"/>
  <c r="C851" i="35"/>
  <c r="D851" i="35"/>
  <c r="E851" i="35"/>
  <c r="F851" i="35"/>
  <c r="G851" i="35"/>
  <c r="B851" i="35"/>
  <c r="B451" i="35"/>
  <c r="C451" i="35"/>
  <c r="F451" i="35"/>
  <c r="D451" i="35"/>
  <c r="E451" i="35"/>
  <c r="G451" i="35"/>
  <c r="C51" i="35"/>
  <c r="D51" i="35"/>
  <c r="E51" i="35"/>
  <c r="G51" i="35"/>
  <c r="F51" i="35"/>
  <c r="B51" i="35"/>
  <c r="C890" i="35"/>
  <c r="D890" i="35"/>
  <c r="E890" i="35"/>
  <c r="F890" i="35"/>
  <c r="G890" i="35"/>
  <c r="B890" i="35"/>
  <c r="B490" i="35"/>
  <c r="C490" i="35"/>
  <c r="D490" i="35"/>
  <c r="E490" i="35"/>
  <c r="F490" i="35"/>
  <c r="G490" i="35"/>
  <c r="C90" i="35"/>
  <c r="D90" i="35"/>
  <c r="E90" i="35"/>
  <c r="G90" i="35"/>
  <c r="F90" i="35"/>
  <c r="B90" i="35"/>
  <c r="B9959" i="35"/>
  <c r="B9920" i="35"/>
  <c r="B9875" i="35"/>
  <c r="B9867" i="35"/>
  <c r="B9858" i="35"/>
  <c r="B9964" i="35"/>
  <c r="B9687" i="35"/>
  <c r="B9287" i="35"/>
  <c r="B9866" i="35"/>
  <c r="B9466" i="35"/>
  <c r="B9030" i="35"/>
  <c r="B9665" i="35"/>
  <c r="B9265" i="35"/>
  <c r="B9864" i="35"/>
  <c r="B9464" i="35"/>
  <c r="B9021" i="35"/>
  <c r="B9663" i="35"/>
  <c r="B9263" i="35"/>
  <c r="B9902" i="35"/>
  <c r="B9502" i="35"/>
  <c r="B9087" i="35"/>
  <c r="B9661" i="35"/>
  <c r="B9261" i="35"/>
  <c r="B9700" i="35"/>
  <c r="B9300" i="35"/>
  <c r="B9739" i="35"/>
  <c r="B9339" i="35"/>
  <c r="B9758" i="35"/>
  <c r="B9358" i="35"/>
  <c r="B8598" i="35"/>
  <c r="B9397" i="35"/>
  <c r="B8878" i="35"/>
  <c r="B9396" i="35"/>
  <c r="B8877" i="35"/>
  <c r="B9375" i="35"/>
  <c r="B8810" i="35"/>
  <c r="B9574" i="35"/>
  <c r="B9173" i="35"/>
  <c r="B9733" i="35"/>
  <c r="B9333" i="35"/>
  <c r="B9972" i="35"/>
  <c r="B9572" i="35"/>
  <c r="B9171" i="35"/>
  <c r="B9771" i="35"/>
  <c r="B9371" i="35"/>
  <c r="B8778" i="35"/>
  <c r="B9330" i="35"/>
  <c r="B9829" i="35"/>
  <c r="B9429" i="35"/>
  <c r="B8953" i="35"/>
  <c r="B9628" i="35"/>
  <c r="B9228" i="35"/>
  <c r="B8633" i="35"/>
  <c r="B8233" i="35"/>
  <c r="B7833" i="35"/>
  <c r="B8752" i="35"/>
  <c r="B8352" i="35"/>
  <c r="B7952" i="35"/>
  <c r="B7486" i="35"/>
  <c r="B8511" i="35"/>
  <c r="B8111" i="35"/>
  <c r="B7711" i="35"/>
  <c r="B8550" i="35"/>
  <c r="B8150" i="35"/>
  <c r="B7750" i="35"/>
  <c r="B8789" i="35"/>
  <c r="B8389" i="35"/>
  <c r="B7989" i="35"/>
  <c r="B7558" i="35"/>
  <c r="B8908" i="35"/>
  <c r="B8508" i="35"/>
  <c r="B8108" i="35"/>
  <c r="B7708" i="35"/>
  <c r="B8907" i="35"/>
  <c r="B8507" i="35"/>
  <c r="B8107" i="35"/>
  <c r="B7707" i="35"/>
  <c r="B8906" i="35"/>
  <c r="B8506" i="35"/>
  <c r="B8106" i="35"/>
  <c r="B7706" i="35"/>
  <c r="B8925" i="35"/>
  <c r="B8525" i="35"/>
  <c r="B8125" i="35"/>
  <c r="B7725" i="35"/>
  <c r="B9024" i="35"/>
  <c r="B8624" i="35"/>
  <c r="B8224" i="35"/>
  <c r="B7824" i="35"/>
  <c r="B9083" i="35"/>
  <c r="B8683" i="35"/>
  <c r="B8283" i="35"/>
  <c r="B7883" i="35"/>
  <c r="B7259" i="35"/>
  <c r="B8702" i="35"/>
  <c r="B8302" i="35"/>
  <c r="B7902" i="35"/>
  <c r="B7339" i="35"/>
  <c r="B8641" i="35"/>
  <c r="B8241" i="35"/>
  <c r="B7841" i="35"/>
  <c r="B8780" i="35"/>
  <c r="B8380" i="35"/>
  <c r="B7980" i="35"/>
  <c r="B7546" i="35"/>
  <c r="B8539" i="35"/>
  <c r="B8139" i="35"/>
  <c r="B7739" i="35"/>
  <c r="B8378" i="35"/>
  <c r="B7978" i="35"/>
  <c r="B7538" i="35"/>
  <c r="B8557" i="35"/>
  <c r="B8157" i="35"/>
  <c r="B7757" i="35"/>
  <c r="B8856" i="35"/>
  <c r="B8456" i="35"/>
  <c r="B8056" i="35"/>
  <c r="B7655" i="35"/>
  <c r="B8775" i="35"/>
  <c r="B8375" i="35"/>
  <c r="B7975" i="35"/>
  <c r="B7535" i="35"/>
  <c r="B8834" i="35"/>
  <c r="B8434" i="35"/>
  <c r="B8034" i="35"/>
  <c r="B7630" i="35"/>
  <c r="B7008" i="35"/>
  <c r="B6608" i="35"/>
  <c r="B6208" i="35"/>
  <c r="B7227" i="35"/>
  <c r="B6827" i="35"/>
  <c r="B6427" i="35"/>
  <c r="B5920" i="35"/>
  <c r="B6926" i="35"/>
  <c r="B6526" i="35"/>
  <c r="B6106" i="35"/>
  <c r="B7425" i="35"/>
  <c r="B7025" i="35"/>
  <c r="B6625" i="35"/>
  <c r="B6225" i="35"/>
  <c r="B7444" i="35"/>
  <c r="B7044" i="35"/>
  <c r="B6644" i="35"/>
  <c r="B6244" i="35"/>
  <c r="B7523" i="35"/>
  <c r="B7123" i="35"/>
  <c r="B6723" i="35"/>
  <c r="B6323" i="35"/>
  <c r="B7562" i="35"/>
  <c r="B7162" i="35"/>
  <c r="B6762" i="35"/>
  <c r="B6362" i="35"/>
  <c r="B7621" i="35"/>
  <c r="B7221" i="35"/>
  <c r="B6821" i="35"/>
  <c r="B6421" i="35"/>
  <c r="B5904" i="35"/>
  <c r="B7240" i="35"/>
  <c r="B6840" i="35"/>
  <c r="B6440" i="35"/>
  <c r="B5951" i="35"/>
  <c r="B6899" i="35"/>
  <c r="B6499" i="35"/>
  <c r="B6063" i="35"/>
  <c r="B7058" i="35"/>
  <c r="B6658" i="35"/>
  <c r="B6258" i="35"/>
  <c r="B7317" i="35"/>
  <c r="B6917" i="35"/>
  <c r="B6517" i="35"/>
  <c r="B6095" i="35"/>
  <c r="B6996" i="35"/>
  <c r="B6596" i="35"/>
  <c r="B6196" i="35"/>
  <c r="B7335" i="35"/>
  <c r="B6935" i="35"/>
  <c r="B6535" i="35"/>
  <c r="B6120" i="35"/>
  <c r="B7394" i="35"/>
  <c r="B6994" i="35"/>
  <c r="B6594" i="35"/>
  <c r="B6194" i="35"/>
  <c r="B7093" i="35"/>
  <c r="B6693" i="35"/>
  <c r="B6293" i="35"/>
  <c r="B7512" i="35"/>
  <c r="B7112" i="35"/>
  <c r="B6712" i="35"/>
  <c r="B6312" i="35"/>
  <c r="B7431" i="35"/>
  <c r="B7031" i="35"/>
  <c r="B6631" i="35"/>
  <c r="B6231" i="35"/>
  <c r="B7390" i="35"/>
  <c r="B6990" i="35"/>
  <c r="B6590" i="35"/>
  <c r="B6189" i="35"/>
  <c r="B7429" i="35"/>
  <c r="B7029" i="35"/>
  <c r="B6629" i="35"/>
  <c r="B6229" i="35"/>
  <c r="B5617" i="35"/>
  <c r="B5217" i="35"/>
  <c r="B4817" i="35"/>
  <c r="B5736" i="35"/>
  <c r="B5336" i="35"/>
  <c r="B4936" i="35"/>
  <c r="B4476" i="35"/>
  <c r="B5375" i="35"/>
  <c r="B4975" i="35"/>
  <c r="B4543" i="35"/>
  <c r="B5694" i="35"/>
  <c r="B5294" i="35"/>
  <c r="B4894" i="35"/>
  <c r="B4322" i="35"/>
  <c r="B5733" i="35"/>
  <c r="B5333" i="35"/>
  <c r="B4933" i="35"/>
  <c r="B4469" i="35"/>
  <c r="B5852" i="35"/>
  <c r="B5452" i="35"/>
  <c r="B5052" i="35"/>
  <c r="B4646" i="35"/>
  <c r="B5671" i="35"/>
  <c r="B5271" i="35"/>
  <c r="B4871" i="35"/>
  <c r="B6050" i="35"/>
  <c r="B5650" i="35"/>
  <c r="B5250" i="35"/>
  <c r="B4850" i="35"/>
  <c r="B6149" i="35"/>
  <c r="B5749" i="35"/>
  <c r="B5349" i="35"/>
  <c r="B4949" i="35"/>
  <c r="B4498" i="35"/>
  <c r="B5828" i="35"/>
  <c r="B5428" i="35"/>
  <c r="B5028" i="35"/>
  <c r="B4616" i="35"/>
  <c r="B5887" i="35"/>
  <c r="B5487" i="35"/>
  <c r="B5087" i="35"/>
  <c r="B4686" i="35"/>
  <c r="B5886" i="35"/>
  <c r="B5486" i="35"/>
  <c r="B5086" i="35"/>
  <c r="B4685" i="35"/>
  <c r="B5945" i="35"/>
  <c r="B5545" i="35"/>
  <c r="B5145" i="35"/>
  <c r="B4745" i="35"/>
  <c r="B5564" i="35"/>
  <c r="B5164" i="35"/>
  <c r="B4764" i="35"/>
  <c r="B5723" i="35"/>
  <c r="B5323" i="35"/>
  <c r="B4923" i="35"/>
  <c r="B4449" i="35"/>
  <c r="B5822" i="35"/>
  <c r="B5422" i="35"/>
  <c r="B5022" i="35"/>
  <c r="B4609" i="35"/>
  <c r="B5621" i="35"/>
  <c r="B5221" i="35"/>
  <c r="B4821" i="35"/>
  <c r="B5740" i="35"/>
  <c r="B5340" i="35"/>
  <c r="B4940" i="35"/>
  <c r="B4482" i="35"/>
  <c r="B5639" i="35"/>
  <c r="B5239" i="35"/>
  <c r="B4839" i="35"/>
  <c r="B5758" i="35"/>
  <c r="B5358" i="35"/>
  <c r="B4958" i="35"/>
  <c r="B4516" i="35"/>
  <c r="B4078" i="35"/>
  <c r="B3678" i="35"/>
  <c r="B3278" i="35"/>
  <c r="B4317" i="35"/>
  <c r="B3917" i="35"/>
  <c r="B3517" i="35"/>
  <c r="B3107" i="35"/>
  <c r="B4176" i="35"/>
  <c r="B3776" i="35"/>
  <c r="B3376" i="35"/>
  <c r="B4215" i="35"/>
  <c r="B3815" i="35"/>
  <c r="B3415" i="35"/>
  <c r="C2877" i="35"/>
  <c r="B2877" i="35"/>
  <c r="D2877" i="35"/>
  <c r="F2877" i="35"/>
  <c r="G2877" i="35"/>
  <c r="E2877" i="35"/>
  <c r="B4014" i="35"/>
  <c r="B3614" i="35"/>
  <c r="B3214" i="35"/>
  <c r="B4373" i="35"/>
  <c r="B3973" i="35"/>
  <c r="B3573" i="35"/>
  <c r="B3173" i="35"/>
  <c r="B4372" i="35"/>
  <c r="B3972" i="35"/>
  <c r="B3572" i="35"/>
  <c r="B3172" i="35"/>
  <c r="B4451" i="35"/>
  <c r="B4051" i="35"/>
  <c r="B3651" i="35"/>
  <c r="B3251" i="35"/>
  <c r="B4430" i="35"/>
  <c r="B4030" i="35"/>
  <c r="B3630" i="35"/>
  <c r="B3230" i="35"/>
  <c r="B4269" i="35"/>
  <c r="B3869" i="35"/>
  <c r="B3469" i="35"/>
  <c r="B4148" i="35"/>
  <c r="B3748" i="35"/>
  <c r="B3348" i="35"/>
  <c r="B4667" i="35"/>
  <c r="B4267" i="35"/>
  <c r="B3867" i="35"/>
  <c r="B3467" i="35"/>
  <c r="B4086" i="35"/>
  <c r="B3686" i="35"/>
  <c r="B3286" i="35"/>
  <c r="B4425" i="35"/>
  <c r="B4025" i="35"/>
  <c r="B3625" i="35"/>
  <c r="B3225" i="35"/>
  <c r="B4484" i="35"/>
  <c r="B4084" i="35"/>
  <c r="B3684" i="35"/>
  <c r="B3284" i="35"/>
  <c r="B4363" i="35"/>
  <c r="B3963" i="35"/>
  <c r="B3563" i="35"/>
  <c r="B3163" i="35"/>
  <c r="B4022" i="35"/>
  <c r="B3622" i="35"/>
  <c r="B3222" i="35"/>
  <c r="B4521" i="35"/>
  <c r="B4121" i="35"/>
  <c r="B3721" i="35"/>
  <c r="B3321" i="35"/>
  <c r="B4240" i="35"/>
  <c r="B3840" i="35"/>
  <c r="B3440" i="35"/>
  <c r="B2957" i="35"/>
  <c r="B4239" i="35"/>
  <c r="B3839" i="35"/>
  <c r="B3439" i="35"/>
  <c r="B2956" i="35"/>
  <c r="C2729" i="35"/>
  <c r="B2729" i="35"/>
  <c r="G2729" i="35"/>
  <c r="D2729" i="35"/>
  <c r="E2729" i="35"/>
  <c r="F2729" i="35"/>
  <c r="B2329" i="35"/>
  <c r="C2329" i="35"/>
  <c r="D2329" i="35"/>
  <c r="E2329" i="35"/>
  <c r="F2329" i="35"/>
  <c r="G2329" i="35"/>
  <c r="C1929" i="35"/>
  <c r="B1929" i="35"/>
  <c r="D1929" i="35"/>
  <c r="E1929" i="35"/>
  <c r="F1929" i="35"/>
  <c r="G1929" i="35"/>
  <c r="B1452" i="35"/>
  <c r="C1452" i="35"/>
  <c r="F1452" i="35"/>
  <c r="G1452" i="35"/>
  <c r="E1452" i="35"/>
  <c r="D1452" i="35"/>
  <c r="C2608" i="35"/>
  <c r="B2608" i="35"/>
  <c r="G2608" i="35"/>
  <c r="D2608" i="35"/>
  <c r="E2608" i="35"/>
  <c r="F2608" i="35"/>
  <c r="B2208" i="35"/>
  <c r="C2208" i="35"/>
  <c r="E2208" i="35"/>
  <c r="D2208" i="35"/>
  <c r="F2208" i="35"/>
  <c r="G2208" i="35"/>
  <c r="C1808" i="35"/>
  <c r="B1808" i="35"/>
  <c r="E1808" i="35"/>
  <c r="G1808" i="35"/>
  <c r="F1808" i="35"/>
  <c r="D1808" i="35"/>
  <c r="C2887" i="35"/>
  <c r="D2887" i="35"/>
  <c r="E2887" i="35"/>
  <c r="F2887" i="35"/>
  <c r="G2887" i="35"/>
  <c r="B2887" i="35"/>
  <c r="C2487" i="35"/>
  <c r="B2487" i="35"/>
  <c r="D2487" i="35"/>
  <c r="E2487" i="35"/>
  <c r="F2487" i="35"/>
  <c r="G2487" i="35"/>
  <c r="C2087" i="35"/>
  <c r="E2087" i="35"/>
  <c r="F2087" i="35"/>
  <c r="G2087" i="35"/>
  <c r="D2087" i="35"/>
  <c r="B2087" i="35"/>
  <c r="C1687" i="35"/>
  <c r="E1687" i="35"/>
  <c r="F1687" i="35"/>
  <c r="D1687" i="35"/>
  <c r="G1687" i="35"/>
  <c r="B1687" i="35"/>
  <c r="B2986" i="35"/>
  <c r="C2586" i="35"/>
  <c r="D2586" i="35"/>
  <c r="E2586" i="35"/>
  <c r="F2586" i="35"/>
  <c r="G2586" i="35"/>
  <c r="B2586" i="35"/>
  <c r="C2186" i="35"/>
  <c r="E2186" i="35"/>
  <c r="G2186" i="35"/>
  <c r="D2186" i="35"/>
  <c r="F2186" i="35"/>
  <c r="B2186" i="35"/>
  <c r="B1786" i="35"/>
  <c r="C1786" i="35"/>
  <c r="E1786" i="35"/>
  <c r="F1786" i="35"/>
  <c r="D1786" i="35"/>
  <c r="G1786" i="35"/>
  <c r="B3045" i="35"/>
  <c r="C2645" i="35"/>
  <c r="B2645" i="35"/>
  <c r="G2645" i="35"/>
  <c r="D2645" i="35"/>
  <c r="E2645" i="35"/>
  <c r="F2645" i="35"/>
  <c r="C2245" i="35"/>
  <c r="D2245" i="35"/>
  <c r="E2245" i="35"/>
  <c r="F2245" i="35"/>
  <c r="G2245" i="35"/>
  <c r="B2245" i="35"/>
  <c r="C1845" i="35"/>
  <c r="B1845" i="35"/>
  <c r="G1845" i="35"/>
  <c r="D1845" i="35"/>
  <c r="E1845" i="35"/>
  <c r="F1845" i="35"/>
  <c r="B3144" i="35"/>
  <c r="C2744" i="35"/>
  <c r="B2744" i="35"/>
  <c r="F2744" i="35"/>
  <c r="D2744" i="35"/>
  <c r="E2744" i="35"/>
  <c r="G2744" i="35"/>
  <c r="C2344" i="35"/>
  <c r="B2344" i="35"/>
  <c r="E2344" i="35"/>
  <c r="F2344" i="35"/>
  <c r="G2344" i="35"/>
  <c r="D2344" i="35"/>
  <c r="B1944" i="35"/>
  <c r="C1944" i="35"/>
  <c r="D1944" i="35"/>
  <c r="E1944" i="35"/>
  <c r="F1944" i="35"/>
  <c r="G1944" i="35"/>
  <c r="C1491" i="35"/>
  <c r="B1491" i="35"/>
  <c r="F1491" i="35"/>
  <c r="G1491" i="35"/>
  <c r="D1491" i="35"/>
  <c r="E1491" i="35"/>
  <c r="C2763" i="35"/>
  <c r="B2763" i="35"/>
  <c r="D2763" i="35"/>
  <c r="E2763" i="35"/>
  <c r="F2763" i="35"/>
  <c r="G2763" i="35"/>
  <c r="C2363" i="35"/>
  <c r="D2363" i="35"/>
  <c r="E2363" i="35"/>
  <c r="F2363" i="35"/>
  <c r="G2363" i="35"/>
  <c r="B2363" i="35"/>
  <c r="C1963" i="35"/>
  <c r="D1963" i="35"/>
  <c r="F1963" i="35"/>
  <c r="E1963" i="35"/>
  <c r="G1963" i="35"/>
  <c r="B1963" i="35"/>
  <c r="C1529" i="35"/>
  <c r="F1529" i="35"/>
  <c r="G1529" i="35"/>
  <c r="D1529" i="35"/>
  <c r="E1529" i="35"/>
  <c r="B1529" i="35"/>
  <c r="C2762" i="35"/>
  <c r="D2762" i="35"/>
  <c r="E2762" i="35"/>
  <c r="F2762" i="35"/>
  <c r="G2762" i="35"/>
  <c r="B2762" i="35"/>
  <c r="C2362" i="35"/>
  <c r="G2362" i="35"/>
  <c r="D2362" i="35"/>
  <c r="E2362" i="35"/>
  <c r="F2362" i="35"/>
  <c r="B2362" i="35"/>
  <c r="B1962" i="35"/>
  <c r="C1962" i="35"/>
  <c r="D1962" i="35"/>
  <c r="E1962" i="35"/>
  <c r="F1962" i="35"/>
  <c r="G1962" i="35"/>
  <c r="C1527" i="35"/>
  <c r="B1527" i="35"/>
  <c r="F1527" i="35"/>
  <c r="G1527" i="35"/>
  <c r="D1527" i="35"/>
  <c r="E1527" i="35"/>
  <c r="C2861" i="35"/>
  <c r="B2861" i="35"/>
  <c r="D2861" i="35"/>
  <c r="G2861" i="35"/>
  <c r="E2861" i="35"/>
  <c r="F2861" i="35"/>
  <c r="C2461" i="35"/>
  <c r="B2461" i="35"/>
  <c r="F2461" i="35"/>
  <c r="G2461" i="35"/>
  <c r="D2461" i="35"/>
  <c r="E2461" i="35"/>
  <c r="C2061" i="35"/>
  <c r="B2061" i="35"/>
  <c r="E2061" i="35"/>
  <c r="D2061" i="35"/>
  <c r="F2061" i="35"/>
  <c r="G2061" i="35"/>
  <c r="C1659" i="35"/>
  <c r="B1659" i="35"/>
  <c r="E1659" i="35"/>
  <c r="F1659" i="35"/>
  <c r="G1659" i="35"/>
  <c r="D1659" i="35"/>
  <c r="C2920" i="35"/>
  <c r="B2920" i="35"/>
  <c r="D2920" i="35"/>
  <c r="E2920" i="35"/>
  <c r="F2920" i="35"/>
  <c r="G2920" i="35"/>
  <c r="C2520" i="35"/>
  <c r="B2520" i="35"/>
  <c r="G2520" i="35"/>
  <c r="D2520" i="35"/>
  <c r="E2520" i="35"/>
  <c r="F2520" i="35"/>
  <c r="B2120" i="35"/>
  <c r="C2120" i="35"/>
  <c r="G2120" i="35"/>
  <c r="E2120" i="35"/>
  <c r="F2120" i="35"/>
  <c r="D2120" i="35"/>
  <c r="C1720" i="35"/>
  <c r="B1720" i="35"/>
  <c r="E1720" i="35"/>
  <c r="F1720" i="35"/>
  <c r="D1720" i="35"/>
  <c r="G1720" i="35"/>
  <c r="C2839" i="35"/>
  <c r="D2839" i="35"/>
  <c r="E2839" i="35"/>
  <c r="F2839" i="35"/>
  <c r="G2839" i="35"/>
  <c r="B2839" i="35"/>
  <c r="C2439" i="35"/>
  <c r="B2439" i="35"/>
  <c r="F2439" i="35"/>
  <c r="G2439" i="35"/>
  <c r="D2439" i="35"/>
  <c r="E2439" i="35"/>
  <c r="C2039" i="35"/>
  <c r="G2039" i="35"/>
  <c r="D2039" i="35"/>
  <c r="E2039" i="35"/>
  <c r="F2039" i="35"/>
  <c r="B2039" i="35"/>
  <c r="C1633" i="35"/>
  <c r="E1633" i="35"/>
  <c r="F1633" i="35"/>
  <c r="G1633" i="35"/>
  <c r="D1633" i="35"/>
  <c r="B1633" i="35"/>
  <c r="C2758" i="35"/>
  <c r="D2758" i="35"/>
  <c r="E2758" i="35"/>
  <c r="F2758" i="35"/>
  <c r="G2758" i="35"/>
  <c r="B2758" i="35"/>
  <c r="F2358" i="35"/>
  <c r="G2358" i="35"/>
  <c r="D2358" i="35"/>
  <c r="E2358" i="35"/>
  <c r="C2358" i="35"/>
  <c r="B2358" i="35"/>
  <c r="C1958" i="35"/>
  <c r="B1958" i="35"/>
  <c r="E1958" i="35"/>
  <c r="F1958" i="35"/>
  <c r="G1958" i="35"/>
  <c r="D1958" i="35"/>
  <c r="C1519" i="35"/>
  <c r="D1519" i="35"/>
  <c r="E1519" i="35"/>
  <c r="F1519" i="35"/>
  <c r="G1519" i="35"/>
  <c r="B1519" i="35"/>
  <c r="B2317" i="35"/>
  <c r="C2317" i="35"/>
  <c r="G2317" i="35"/>
  <c r="D2317" i="35"/>
  <c r="F2317" i="35"/>
  <c r="E2317" i="35"/>
  <c r="C1917" i="35"/>
  <c r="B1917" i="35"/>
  <c r="D1917" i="35"/>
  <c r="E1917" i="35"/>
  <c r="F1917" i="35"/>
  <c r="G1917" i="35"/>
  <c r="C1384" i="35"/>
  <c r="B1384" i="35"/>
  <c r="F1384" i="35"/>
  <c r="G1384" i="35"/>
  <c r="D1384" i="35"/>
  <c r="E1384" i="35"/>
  <c r="C2396" i="35"/>
  <c r="D2396" i="35"/>
  <c r="E2396" i="35"/>
  <c r="F2396" i="35"/>
  <c r="G2396" i="35"/>
  <c r="B2396" i="35"/>
  <c r="C1996" i="35"/>
  <c r="B1996" i="35"/>
  <c r="D1996" i="35"/>
  <c r="F1996" i="35"/>
  <c r="E1996" i="35"/>
  <c r="G1996" i="35"/>
  <c r="C1577" i="35"/>
  <c r="D1577" i="35"/>
  <c r="F1577" i="35"/>
  <c r="G1577" i="35"/>
  <c r="E1577" i="35"/>
  <c r="B1577" i="35"/>
  <c r="C2575" i="35"/>
  <c r="F2575" i="35"/>
  <c r="B2575" i="35"/>
  <c r="G2575" i="35"/>
  <c r="D2575" i="35"/>
  <c r="E2575" i="35"/>
  <c r="C2175" i="35"/>
  <c r="B2175" i="35"/>
  <c r="F2175" i="35"/>
  <c r="E2175" i="35"/>
  <c r="G2175" i="35"/>
  <c r="D2175" i="35"/>
  <c r="C1775" i="35"/>
  <c r="B1775" i="35"/>
  <c r="G1775" i="35"/>
  <c r="F1775" i="35"/>
  <c r="E1775" i="35"/>
  <c r="D1775" i="35"/>
  <c r="B3054" i="35"/>
  <c r="C2654" i="35"/>
  <c r="G2654" i="35"/>
  <c r="D2654" i="35"/>
  <c r="E2654" i="35"/>
  <c r="F2654" i="35"/>
  <c r="B2654" i="35"/>
  <c r="C2254" i="35"/>
  <c r="B2254" i="35"/>
  <c r="G2254" i="35"/>
  <c r="D2254" i="35"/>
  <c r="E2254" i="35"/>
  <c r="F2254" i="35"/>
  <c r="B1854" i="35"/>
  <c r="C1854" i="35"/>
  <c r="G1854" i="35"/>
  <c r="D1854" i="35"/>
  <c r="E1854" i="35"/>
  <c r="F1854" i="35"/>
  <c r="B2773" i="35"/>
  <c r="D2773" i="35"/>
  <c r="E2773" i="35"/>
  <c r="F2773" i="35"/>
  <c r="G2773" i="35"/>
  <c r="C2773" i="35"/>
  <c r="C2373" i="35"/>
  <c r="B2373" i="35"/>
  <c r="D2373" i="35"/>
  <c r="E2373" i="35"/>
  <c r="F2373" i="35"/>
  <c r="G2373" i="35"/>
  <c r="C1973" i="35"/>
  <c r="G1973" i="35"/>
  <c r="E1973" i="35"/>
  <c r="F1973" i="35"/>
  <c r="D1973" i="35"/>
  <c r="B1973" i="35"/>
  <c r="C1547" i="35"/>
  <c r="B1547" i="35"/>
  <c r="D1547" i="35"/>
  <c r="F1547" i="35"/>
  <c r="G1547" i="35"/>
  <c r="E1547" i="35"/>
  <c r="C2572" i="35"/>
  <c r="B2572" i="35"/>
  <c r="G2572" i="35"/>
  <c r="D2572" i="35"/>
  <c r="E2572" i="35"/>
  <c r="F2572" i="35"/>
  <c r="B2172" i="35"/>
  <c r="C2172" i="35"/>
  <c r="F2172" i="35"/>
  <c r="D2172" i="35"/>
  <c r="E2172" i="35"/>
  <c r="G2172" i="35"/>
  <c r="C1772" i="35"/>
  <c r="B1772" i="35"/>
  <c r="F1772" i="35"/>
  <c r="D1772" i="35"/>
  <c r="E1772" i="35"/>
  <c r="G1772" i="35"/>
  <c r="C2811" i="35"/>
  <c r="B2811" i="35"/>
  <c r="D2811" i="35"/>
  <c r="E2811" i="35"/>
  <c r="G2811" i="35"/>
  <c r="F2811" i="35"/>
  <c r="C2411" i="35"/>
  <c r="F2411" i="35"/>
  <c r="G2411" i="35"/>
  <c r="D2411" i="35"/>
  <c r="E2411" i="35"/>
  <c r="B2411" i="35"/>
  <c r="C2011" i="35"/>
  <c r="D2011" i="35"/>
  <c r="E2011" i="35"/>
  <c r="B2011" i="35"/>
  <c r="F2011" i="35"/>
  <c r="G2011" i="35"/>
  <c r="C1599" i="35"/>
  <c r="B1599" i="35"/>
  <c r="E1599" i="35"/>
  <c r="F1599" i="35"/>
  <c r="G1599" i="35"/>
  <c r="D1599" i="35"/>
  <c r="C2890" i="35"/>
  <c r="D2890" i="35"/>
  <c r="E2890" i="35"/>
  <c r="F2890" i="35"/>
  <c r="G2890" i="35"/>
  <c r="B2890" i="35"/>
  <c r="C2490" i="35"/>
  <c r="D2490" i="35"/>
  <c r="E2490" i="35"/>
  <c r="F2490" i="35"/>
  <c r="G2490" i="35"/>
  <c r="B2490" i="35"/>
  <c r="C2090" i="35"/>
  <c r="B2090" i="35"/>
  <c r="E2090" i="35"/>
  <c r="F2090" i="35"/>
  <c r="G2090" i="35"/>
  <c r="D2090" i="35"/>
  <c r="C1690" i="35"/>
  <c r="B1690" i="35"/>
  <c r="E1690" i="35"/>
  <c r="F1690" i="35"/>
  <c r="D1690" i="35"/>
  <c r="G1690" i="35"/>
  <c r="C1289" i="35"/>
  <c r="F1289" i="35"/>
  <c r="G1289" i="35"/>
  <c r="D1289" i="35"/>
  <c r="E1289" i="35"/>
  <c r="B1289" i="35"/>
  <c r="C889" i="35"/>
  <c r="B889" i="35"/>
  <c r="F889" i="35"/>
  <c r="G889" i="35"/>
  <c r="D889" i="35"/>
  <c r="E889" i="35"/>
  <c r="C489" i="35"/>
  <c r="B489" i="35"/>
  <c r="G489" i="35"/>
  <c r="D489" i="35"/>
  <c r="E489" i="35"/>
  <c r="F489" i="35"/>
  <c r="C89" i="35"/>
  <c r="B89" i="35"/>
  <c r="D89" i="35"/>
  <c r="E89" i="35"/>
  <c r="F89" i="35"/>
  <c r="G89" i="35"/>
  <c r="C1308" i="35"/>
  <c r="E1308" i="35"/>
  <c r="F1308" i="35"/>
  <c r="G1308" i="35"/>
  <c r="D1308" i="35"/>
  <c r="B1308" i="35"/>
  <c r="C908" i="35"/>
  <c r="G908" i="35"/>
  <c r="F908" i="35"/>
  <c r="D908" i="35"/>
  <c r="B908" i="35"/>
  <c r="E908" i="35"/>
  <c r="C508" i="35"/>
  <c r="B508" i="35"/>
  <c r="D508" i="35"/>
  <c r="E508" i="35"/>
  <c r="F508" i="35"/>
  <c r="G508" i="35"/>
  <c r="B108" i="35"/>
  <c r="C108" i="35"/>
  <c r="E108" i="35"/>
  <c r="G108" i="35"/>
  <c r="F108" i="35"/>
  <c r="D108" i="35"/>
  <c r="C1167" i="35"/>
  <c r="B1167" i="35"/>
  <c r="E1167" i="35"/>
  <c r="F1167" i="35"/>
  <c r="G1167" i="35"/>
  <c r="D1167" i="35"/>
  <c r="C767" i="35"/>
  <c r="D767" i="35"/>
  <c r="E767" i="35"/>
  <c r="F767" i="35"/>
  <c r="G767" i="35"/>
  <c r="B767" i="35"/>
  <c r="B367" i="35"/>
  <c r="C367" i="35"/>
  <c r="D367" i="35"/>
  <c r="E367" i="35"/>
  <c r="F367" i="35"/>
  <c r="G367" i="35"/>
  <c r="B1566" i="35"/>
  <c r="C1566" i="35"/>
  <c r="G1566" i="35"/>
  <c r="D1566" i="35"/>
  <c r="E1566" i="35"/>
  <c r="F1566" i="35"/>
  <c r="C1166" i="35"/>
  <c r="F1166" i="35"/>
  <c r="G1166" i="35"/>
  <c r="E1166" i="35"/>
  <c r="D1166" i="35"/>
  <c r="B1166" i="35"/>
  <c r="B766" i="35"/>
  <c r="C766" i="35"/>
  <c r="F766" i="35"/>
  <c r="G766" i="35"/>
  <c r="D766" i="35"/>
  <c r="E766" i="35"/>
  <c r="B366" i="35"/>
  <c r="G366" i="35"/>
  <c r="D366" i="35"/>
  <c r="E366" i="35"/>
  <c r="F366" i="35"/>
  <c r="C366" i="35"/>
  <c r="C1565" i="35"/>
  <c r="D1565" i="35"/>
  <c r="F1565" i="35"/>
  <c r="G1565" i="35"/>
  <c r="E1565" i="35"/>
  <c r="B1565" i="35"/>
  <c r="C1165" i="35"/>
  <c r="B1165" i="35"/>
  <c r="E1165" i="35"/>
  <c r="F1165" i="35"/>
  <c r="G1165" i="35"/>
  <c r="D1165" i="35"/>
  <c r="C765" i="35"/>
  <c r="B765" i="35"/>
  <c r="D765" i="35"/>
  <c r="E765" i="35"/>
  <c r="G765" i="35"/>
  <c r="F765" i="35"/>
  <c r="D365" i="35"/>
  <c r="E365" i="35"/>
  <c r="F365" i="35"/>
  <c r="G365" i="35"/>
  <c r="B365" i="35"/>
  <c r="C365" i="35"/>
  <c r="C924" i="35"/>
  <c r="B924" i="35"/>
  <c r="F924" i="35"/>
  <c r="G924" i="35"/>
  <c r="D924" i="35"/>
  <c r="E924" i="35"/>
  <c r="C524" i="35"/>
  <c r="E524" i="35"/>
  <c r="D524" i="35"/>
  <c r="F524" i="35"/>
  <c r="G524" i="35"/>
  <c r="B524" i="35"/>
  <c r="C124" i="35"/>
  <c r="F124" i="35"/>
  <c r="G124" i="35"/>
  <c r="D124" i="35"/>
  <c r="E124" i="35"/>
  <c r="B124" i="35"/>
  <c r="C1363" i="35"/>
  <c r="D1363" i="35"/>
  <c r="E1363" i="35"/>
  <c r="F1363" i="35"/>
  <c r="G1363" i="35"/>
  <c r="B1363" i="35"/>
  <c r="C963" i="35"/>
  <c r="B963" i="35"/>
  <c r="F963" i="35"/>
  <c r="G963" i="35"/>
  <c r="D963" i="35"/>
  <c r="E963" i="35"/>
  <c r="C563" i="35"/>
  <c r="E563" i="35"/>
  <c r="D563" i="35"/>
  <c r="F563" i="35"/>
  <c r="G563" i="35"/>
  <c r="B563" i="35"/>
  <c r="C163" i="35"/>
  <c r="D163" i="35"/>
  <c r="B163" i="35"/>
  <c r="E163" i="35"/>
  <c r="F163" i="35"/>
  <c r="G163" i="35"/>
  <c r="C1222" i="35"/>
  <c r="D1222" i="35"/>
  <c r="E1222" i="35"/>
  <c r="F1222" i="35"/>
  <c r="G1222" i="35"/>
  <c r="B1222" i="35"/>
  <c r="C822" i="35"/>
  <c r="B822" i="35"/>
  <c r="G822" i="35"/>
  <c r="D822" i="35"/>
  <c r="E822" i="35"/>
  <c r="F822" i="35"/>
  <c r="C422" i="35"/>
  <c r="D422" i="35"/>
  <c r="E422" i="35"/>
  <c r="F422" i="35"/>
  <c r="G422" i="35"/>
  <c r="B422" i="35"/>
  <c r="G22" i="35"/>
  <c r="C22" i="35"/>
  <c r="B22" i="35"/>
  <c r="D22" i="35"/>
  <c r="E22" i="35"/>
  <c r="F22" i="35"/>
  <c r="C1281" i="35"/>
  <c r="B1281" i="35"/>
  <c r="E1281" i="35"/>
  <c r="F1281" i="35"/>
  <c r="G1281" i="35"/>
  <c r="D1281" i="35"/>
  <c r="C881" i="35"/>
  <c r="F881" i="35"/>
  <c r="G881" i="35"/>
  <c r="D881" i="35"/>
  <c r="E881" i="35"/>
  <c r="B881" i="35"/>
  <c r="C481" i="35"/>
  <c r="B481" i="35"/>
  <c r="F481" i="35"/>
  <c r="G481" i="35"/>
  <c r="D481" i="35"/>
  <c r="E481" i="35"/>
  <c r="C81" i="35"/>
  <c r="D81" i="35"/>
  <c r="E81" i="35"/>
  <c r="G81" i="35"/>
  <c r="F81" i="35"/>
  <c r="B81" i="35"/>
  <c r="C1120" i="35"/>
  <c r="B1120" i="35"/>
  <c r="D1120" i="35"/>
  <c r="E1120" i="35"/>
  <c r="F1120" i="35"/>
  <c r="G1120" i="35"/>
  <c r="C720" i="35"/>
  <c r="B720" i="35"/>
  <c r="D720" i="35"/>
  <c r="E720" i="35"/>
  <c r="F720" i="35"/>
  <c r="G720" i="35"/>
  <c r="C320" i="35"/>
  <c r="D320" i="35"/>
  <c r="E320" i="35"/>
  <c r="F320" i="35"/>
  <c r="G320" i="35"/>
  <c r="B320" i="35"/>
  <c r="C1379" i="35"/>
  <c r="B1379" i="35"/>
  <c r="F1379" i="35"/>
  <c r="G1379" i="35"/>
  <c r="D1379" i="35"/>
  <c r="E1379" i="35"/>
  <c r="C979" i="35"/>
  <c r="B979" i="35"/>
  <c r="E979" i="35"/>
  <c r="F979" i="35"/>
  <c r="G979" i="35"/>
  <c r="D979" i="35"/>
  <c r="C579" i="35"/>
  <c r="B579" i="35"/>
  <c r="F579" i="35"/>
  <c r="G579" i="35"/>
  <c r="D579" i="35"/>
  <c r="E579" i="35"/>
  <c r="B179" i="35"/>
  <c r="D179" i="35"/>
  <c r="E179" i="35"/>
  <c r="F179" i="35"/>
  <c r="G179" i="35"/>
  <c r="C179" i="35"/>
  <c r="B1458" i="35"/>
  <c r="C1458" i="35"/>
  <c r="D1458" i="35"/>
  <c r="E1458" i="35"/>
  <c r="F1458" i="35"/>
  <c r="G1458" i="35"/>
  <c r="C1058" i="35"/>
  <c r="D1058" i="35"/>
  <c r="E1058" i="35"/>
  <c r="G1058" i="35"/>
  <c r="F1058" i="35"/>
  <c r="B1058" i="35"/>
  <c r="B658" i="35"/>
  <c r="C658" i="35"/>
  <c r="D658" i="35"/>
  <c r="F658" i="35"/>
  <c r="G658" i="35"/>
  <c r="E658" i="35"/>
  <c r="C258" i="35"/>
  <c r="D258" i="35"/>
  <c r="E258" i="35"/>
  <c r="G258" i="35"/>
  <c r="F258" i="35"/>
  <c r="B258" i="35"/>
  <c r="F1397" i="35"/>
  <c r="G1397" i="35"/>
  <c r="D1397" i="35"/>
  <c r="E1397" i="35"/>
  <c r="C1397" i="35"/>
  <c r="B1397" i="35"/>
  <c r="B997" i="35"/>
  <c r="C997" i="35"/>
  <c r="E997" i="35"/>
  <c r="F997" i="35"/>
  <c r="D997" i="35"/>
  <c r="G997" i="35"/>
  <c r="C597" i="35"/>
  <c r="B597" i="35"/>
  <c r="D597" i="35"/>
  <c r="E597" i="35"/>
  <c r="F597" i="35"/>
  <c r="G597" i="35"/>
  <c r="C197" i="35"/>
  <c r="B197" i="35"/>
  <c r="D197" i="35"/>
  <c r="E197" i="35"/>
  <c r="F197" i="35"/>
  <c r="G197" i="35"/>
  <c r="B1296" i="35"/>
  <c r="C1296" i="35"/>
  <c r="D1296" i="35"/>
  <c r="E1296" i="35"/>
  <c r="F1296" i="35"/>
  <c r="G1296" i="35"/>
  <c r="C896" i="35"/>
  <c r="D896" i="35"/>
  <c r="E896" i="35"/>
  <c r="F896" i="35"/>
  <c r="G896" i="35"/>
  <c r="B896" i="35"/>
  <c r="C496" i="35"/>
  <c r="B496" i="35"/>
  <c r="D496" i="35"/>
  <c r="E496" i="35"/>
  <c r="F496" i="35"/>
  <c r="G496" i="35"/>
  <c r="B96" i="35"/>
  <c r="C96" i="35"/>
  <c r="D96" i="35"/>
  <c r="E96" i="35"/>
  <c r="G96" i="35"/>
  <c r="F96" i="35"/>
  <c r="B1235" i="35"/>
  <c r="C1235" i="35"/>
  <c r="F1235" i="35"/>
  <c r="G1235" i="35"/>
  <c r="D1235" i="35"/>
  <c r="E1235" i="35"/>
  <c r="C835" i="35"/>
  <c r="B835" i="35"/>
  <c r="E835" i="35"/>
  <c r="F835" i="35"/>
  <c r="G835" i="35"/>
  <c r="D835" i="35"/>
  <c r="C435" i="35"/>
  <c r="B435" i="35"/>
  <c r="G435" i="35"/>
  <c r="D435" i="35"/>
  <c r="E435" i="35"/>
  <c r="F435" i="35"/>
  <c r="B35" i="35"/>
  <c r="C35" i="35"/>
  <c r="D35" i="35"/>
  <c r="E35" i="35"/>
  <c r="F35" i="35"/>
  <c r="G35" i="35"/>
  <c r="C1114" i="35"/>
  <c r="D1114" i="35"/>
  <c r="E1114" i="35"/>
  <c r="F1114" i="35"/>
  <c r="G1114" i="35"/>
  <c r="B1114" i="35"/>
  <c r="C714" i="35"/>
  <c r="B714" i="35"/>
  <c r="G714" i="35"/>
  <c r="D714" i="35"/>
  <c r="E714" i="35"/>
  <c r="F714" i="35"/>
  <c r="G314" i="35"/>
  <c r="E314" i="35"/>
  <c r="D314" i="35"/>
  <c r="F314" i="35"/>
  <c r="C314" i="35"/>
  <c r="B314" i="35"/>
  <c r="C1453" i="35"/>
  <c r="D1453" i="35"/>
  <c r="E1453" i="35"/>
  <c r="F1453" i="35"/>
  <c r="G1453" i="35"/>
  <c r="B1453" i="35"/>
  <c r="C1053" i="35"/>
  <c r="B1053" i="35"/>
  <c r="F1053" i="35"/>
  <c r="D1053" i="35"/>
  <c r="E1053" i="35"/>
  <c r="G1053" i="35"/>
  <c r="C653" i="35"/>
  <c r="E653" i="35"/>
  <c r="D653" i="35"/>
  <c r="F653" i="35"/>
  <c r="G653" i="35"/>
  <c r="B653" i="35"/>
  <c r="C253" i="35"/>
  <c r="B253" i="35"/>
  <c r="D253" i="35"/>
  <c r="E253" i="35"/>
  <c r="F253" i="35"/>
  <c r="G253" i="35"/>
  <c r="C592" i="35"/>
  <c r="B592" i="35"/>
  <c r="D592" i="35"/>
  <c r="F592" i="35"/>
  <c r="G592" i="35"/>
  <c r="E592" i="35"/>
  <c r="C192" i="35"/>
  <c r="B192" i="35"/>
  <c r="D192" i="35"/>
  <c r="E192" i="35"/>
  <c r="G192" i="35"/>
  <c r="F192" i="35"/>
  <c r="C1231" i="35"/>
  <c r="B1231" i="35"/>
  <c r="F1231" i="35"/>
  <c r="D1231" i="35"/>
  <c r="E1231" i="35"/>
  <c r="G1231" i="35"/>
  <c r="C831" i="35"/>
  <c r="B831" i="35"/>
  <c r="D831" i="35"/>
  <c r="E831" i="35"/>
  <c r="G831" i="35"/>
  <c r="F831" i="35"/>
  <c r="B431" i="35"/>
  <c r="C431" i="35"/>
  <c r="D431" i="35"/>
  <c r="E431" i="35"/>
  <c r="F431" i="35"/>
  <c r="G431" i="35"/>
  <c r="C31" i="35"/>
  <c r="B31" i="35"/>
  <c r="F31" i="35"/>
  <c r="D31" i="35"/>
  <c r="E31" i="35"/>
  <c r="G31" i="35"/>
  <c r="C870" i="35"/>
  <c r="B870" i="35"/>
  <c r="E870" i="35"/>
  <c r="D870" i="35"/>
  <c r="G870" i="35"/>
  <c r="F870" i="35"/>
  <c r="C470" i="35"/>
  <c r="D470" i="35"/>
  <c r="E470" i="35"/>
  <c r="F470" i="35"/>
  <c r="G470" i="35"/>
  <c r="B470" i="35"/>
  <c r="C70" i="35"/>
  <c r="B70" i="35"/>
  <c r="D70" i="35"/>
  <c r="E70" i="35"/>
  <c r="F70" i="35"/>
  <c r="G70" i="35"/>
  <c r="B9929" i="35"/>
  <c r="B9878" i="35"/>
  <c r="B9820" i="35"/>
  <c r="B9817" i="35"/>
  <c r="B9810" i="35"/>
  <c r="B9936" i="35"/>
  <c r="B9667" i="35"/>
  <c r="B9267" i="35"/>
  <c r="B9846" i="35"/>
  <c r="B9446" i="35"/>
  <c r="B8992" i="35"/>
  <c r="B9645" i="35"/>
  <c r="B9245" i="35"/>
  <c r="B9844" i="35"/>
  <c r="B9444" i="35"/>
  <c r="B8990" i="35"/>
  <c r="B9643" i="35"/>
  <c r="B9243" i="35"/>
  <c r="B9882" i="35"/>
  <c r="B9482" i="35"/>
  <c r="B9055" i="35"/>
  <c r="B9641" i="35"/>
  <c r="B9241" i="35"/>
  <c r="B9680" i="35"/>
  <c r="B9280" i="35"/>
  <c r="B9719" i="35"/>
  <c r="B9319" i="35"/>
  <c r="B9738" i="35"/>
  <c r="B9338" i="35"/>
  <c r="B9777" i="35"/>
  <c r="B9377" i="35"/>
  <c r="B8813" i="35"/>
  <c r="B9376" i="35"/>
  <c r="B8812" i="35"/>
  <c r="B9355" i="35"/>
  <c r="B8538" i="35"/>
  <c r="B9554" i="35"/>
  <c r="B9151" i="35"/>
  <c r="B9713" i="35"/>
  <c r="B9313" i="35"/>
  <c r="B9952" i="35"/>
  <c r="B9552" i="35"/>
  <c r="B9149" i="35"/>
  <c r="B9751" i="35"/>
  <c r="B9351" i="35"/>
  <c r="B9710" i="35"/>
  <c r="B9310" i="35"/>
  <c r="B9809" i="35"/>
  <c r="B9409" i="35"/>
  <c r="B8911" i="35"/>
  <c r="B9608" i="35"/>
  <c r="B9208" i="35"/>
  <c r="B8613" i="35"/>
  <c r="B8213" i="35"/>
  <c r="B7813" i="35"/>
  <c r="B8732" i="35"/>
  <c r="B8332" i="35"/>
  <c r="B7932" i="35"/>
  <c r="B7436" i="35"/>
  <c r="B8491" i="35"/>
  <c r="B8091" i="35"/>
  <c r="B7691" i="35"/>
  <c r="B8530" i="35"/>
  <c r="B8130" i="35"/>
  <c r="B7730" i="35"/>
  <c r="B8769" i="35"/>
  <c r="B8369" i="35"/>
  <c r="B7969" i="35"/>
  <c r="B7519" i="35"/>
  <c r="B8888" i="35"/>
  <c r="B8488" i="35"/>
  <c r="B8088" i="35"/>
  <c r="B7688" i="35"/>
  <c r="B8887" i="35"/>
  <c r="B8487" i="35"/>
  <c r="B8087" i="35"/>
  <c r="B7687" i="35"/>
  <c r="B8886" i="35"/>
  <c r="B8486" i="35"/>
  <c r="B8086" i="35"/>
  <c r="B7686" i="35"/>
  <c r="B8905" i="35"/>
  <c r="B8505" i="35"/>
  <c r="B8105" i="35"/>
  <c r="B7705" i="35"/>
  <c r="B9004" i="35"/>
  <c r="B8604" i="35"/>
  <c r="B8204" i="35"/>
  <c r="B7804" i="35"/>
  <c r="B9063" i="35"/>
  <c r="B8663" i="35"/>
  <c r="B8263" i="35"/>
  <c r="B7863" i="35"/>
  <c r="B9082" i="35"/>
  <c r="B8682" i="35"/>
  <c r="B8282" i="35"/>
  <c r="B7882" i="35"/>
  <c r="B7256" i="35"/>
  <c r="B8621" i="35"/>
  <c r="B8221" i="35"/>
  <c r="B7821" i="35"/>
  <c r="B8760" i="35"/>
  <c r="B8360" i="35"/>
  <c r="B7960" i="35"/>
  <c r="B7506" i="35"/>
  <c r="B8519" i="35"/>
  <c r="B8119" i="35"/>
  <c r="B7719" i="35"/>
  <c r="B8358" i="35"/>
  <c r="B7958" i="35"/>
  <c r="B7498" i="35"/>
  <c r="B8537" i="35"/>
  <c r="B8137" i="35"/>
  <c r="B7737" i="35"/>
  <c r="B8836" i="35"/>
  <c r="B8436" i="35"/>
  <c r="B8036" i="35"/>
  <c r="B7632" i="35"/>
  <c r="B8755" i="35"/>
  <c r="B8355" i="35"/>
  <c r="B7955" i="35"/>
  <c r="B7493" i="35"/>
  <c r="B8814" i="35"/>
  <c r="B8414" i="35"/>
  <c r="B8014" i="35"/>
  <c r="B7604" i="35"/>
  <c r="B6988" i="35"/>
  <c r="B6588" i="35"/>
  <c r="B6187" i="35"/>
  <c r="B7207" i="35"/>
  <c r="B6807" i="35"/>
  <c r="B6407" i="35"/>
  <c r="B5875" i="35"/>
  <c r="B6906" i="35"/>
  <c r="B6506" i="35"/>
  <c r="B6077" i="35"/>
  <c r="B7405" i="35"/>
  <c r="B7005" i="35"/>
  <c r="B6605" i="35"/>
  <c r="B6205" i="35"/>
  <c r="B7424" i="35"/>
  <c r="B7024" i="35"/>
  <c r="B6624" i="35"/>
  <c r="B6224" i="35"/>
  <c r="B7503" i="35"/>
  <c r="B7103" i="35"/>
  <c r="B6703" i="35"/>
  <c r="B6303" i="35"/>
  <c r="B7542" i="35"/>
  <c r="B7142" i="35"/>
  <c r="B6742" i="35"/>
  <c r="B6342" i="35"/>
  <c r="B7601" i="35"/>
  <c r="B7201" i="35"/>
  <c r="B6801" i="35"/>
  <c r="B6401" i="35"/>
  <c r="B5856" i="35"/>
  <c r="B7220" i="35"/>
  <c r="B6820" i="35"/>
  <c r="B6420" i="35"/>
  <c r="B5903" i="35"/>
  <c r="B6879" i="35"/>
  <c r="B6479" i="35"/>
  <c r="B6031" i="35"/>
  <c r="B7038" i="35"/>
  <c r="B6638" i="35"/>
  <c r="B6238" i="35"/>
  <c r="B7297" i="35"/>
  <c r="B6897" i="35"/>
  <c r="B6497" i="35"/>
  <c r="B6060" i="35"/>
  <c r="B6976" i="35"/>
  <c r="B6576" i="35"/>
  <c r="B6174" i="35"/>
  <c r="B7315" i="35"/>
  <c r="B6915" i="35"/>
  <c r="B6515" i="35"/>
  <c r="B6091" i="35"/>
  <c r="B7374" i="35"/>
  <c r="B6974" i="35"/>
  <c r="B6574" i="35"/>
  <c r="B6171" i="35"/>
  <c r="B7073" i="35"/>
  <c r="B6673" i="35"/>
  <c r="B6273" i="35"/>
  <c r="B7492" i="35"/>
  <c r="B7092" i="35"/>
  <c r="B6692" i="35"/>
  <c r="B6292" i="35"/>
  <c r="B7411" i="35"/>
  <c r="B7011" i="35"/>
  <c r="B6611" i="35"/>
  <c r="B6211" i="35"/>
  <c r="B7370" i="35"/>
  <c r="B6970" i="35"/>
  <c r="B6570" i="35"/>
  <c r="B6166" i="35"/>
  <c r="B7409" i="35"/>
  <c r="B7009" i="35"/>
  <c r="B6609" i="35"/>
  <c r="B6209" i="35"/>
  <c r="B5597" i="35"/>
  <c r="B5197" i="35"/>
  <c r="B4797" i="35"/>
  <c r="B5716" i="35"/>
  <c r="B5316" i="35"/>
  <c r="B4916" i="35"/>
  <c r="B4434" i="35"/>
  <c r="B5355" i="35"/>
  <c r="B4955" i="35"/>
  <c r="B4509" i="35"/>
  <c r="B5674" i="35"/>
  <c r="B5274" i="35"/>
  <c r="B4874" i="35"/>
  <c r="B6113" i="35"/>
  <c r="B5713" i="35"/>
  <c r="B5313" i="35"/>
  <c r="B4913" i="35"/>
  <c r="B4422" i="35"/>
  <c r="B5832" i="35"/>
  <c r="B5432" i="35"/>
  <c r="B5032" i="35"/>
  <c r="B4620" i="35"/>
  <c r="B5651" i="35"/>
  <c r="B5251" i="35"/>
  <c r="B4851" i="35"/>
  <c r="B6030" i="35"/>
  <c r="B5630" i="35"/>
  <c r="B5230" i="35"/>
  <c r="B4830" i="35"/>
  <c r="B6129" i="35"/>
  <c r="B5729" i="35"/>
  <c r="B5329" i="35"/>
  <c r="B4929" i="35"/>
  <c r="B4460" i="35"/>
  <c r="B5808" i="35"/>
  <c r="B5408" i="35"/>
  <c r="B5008" i="35"/>
  <c r="B4592" i="35"/>
  <c r="B5867" i="35"/>
  <c r="B5467" i="35"/>
  <c r="B5067" i="35"/>
  <c r="B4664" i="35"/>
  <c r="B5866" i="35"/>
  <c r="B5466" i="35"/>
  <c r="B5066" i="35"/>
  <c r="B4663" i="35"/>
  <c r="B5925" i="35"/>
  <c r="B5525" i="35"/>
  <c r="B5125" i="35"/>
  <c r="B4725" i="35"/>
  <c r="B5544" i="35"/>
  <c r="B5144" i="35"/>
  <c r="B4744" i="35"/>
  <c r="B5703" i="35"/>
  <c r="B5303" i="35"/>
  <c r="B4903" i="35"/>
  <c r="B4382" i="35"/>
  <c r="B5802" i="35"/>
  <c r="B5402" i="35"/>
  <c r="B5002" i="35"/>
  <c r="B4583" i="35"/>
  <c r="B5601" i="35"/>
  <c r="B5201" i="35"/>
  <c r="B4801" i="35"/>
  <c r="B5720" i="35"/>
  <c r="B5320" i="35"/>
  <c r="B4920" i="35"/>
  <c r="B4440" i="35"/>
  <c r="B5619" i="35"/>
  <c r="B5219" i="35"/>
  <c r="B4819" i="35"/>
  <c r="B5738" i="35"/>
  <c r="B5338" i="35"/>
  <c r="B4938" i="35"/>
  <c r="B4478" i="35"/>
  <c r="B4058" i="35"/>
  <c r="B3658" i="35"/>
  <c r="B3258" i="35"/>
  <c r="B4297" i="35"/>
  <c r="B3897" i="35"/>
  <c r="B3497" i="35"/>
  <c r="B3075" i="35"/>
  <c r="B4156" i="35"/>
  <c r="B3756" i="35"/>
  <c r="B3356" i="35"/>
  <c r="B4195" i="35"/>
  <c r="B3795" i="35"/>
  <c r="B3395" i="35"/>
  <c r="C2757" i="35"/>
  <c r="B2757" i="35"/>
  <c r="D2757" i="35"/>
  <c r="G2757" i="35"/>
  <c r="F2757" i="35"/>
  <c r="E2757" i="35"/>
  <c r="B3994" i="35"/>
  <c r="B3594" i="35"/>
  <c r="B3194" i="35"/>
  <c r="B4353" i="35"/>
  <c r="B3953" i="35"/>
  <c r="B3553" i="35"/>
  <c r="B3153" i="35"/>
  <c r="B4352" i="35"/>
  <c r="B3952" i="35"/>
  <c r="B3552" i="35"/>
  <c r="B3152" i="35"/>
  <c r="B4431" i="35"/>
  <c r="B4031" i="35"/>
  <c r="B3631" i="35"/>
  <c r="B3231" i="35"/>
  <c r="B4410" i="35"/>
  <c r="B4010" i="35"/>
  <c r="B3610" i="35"/>
  <c r="B3210" i="35"/>
  <c r="B4249" i="35"/>
  <c r="B3849" i="35"/>
  <c r="B3449" i="35"/>
  <c r="B4128" i="35"/>
  <c r="B3728" i="35"/>
  <c r="B3328" i="35"/>
  <c r="B4647" i="35"/>
  <c r="B4247" i="35"/>
  <c r="B3847" i="35"/>
  <c r="B3447" i="35"/>
  <c r="B4066" i="35"/>
  <c r="B3666" i="35"/>
  <c r="B3266" i="35"/>
  <c r="B4405" i="35"/>
  <c r="B4005" i="35"/>
  <c r="B3605" i="35"/>
  <c r="B3205" i="35"/>
  <c r="B4464" i="35"/>
  <c r="B4064" i="35"/>
  <c r="B3664" i="35"/>
  <c r="B3264" i="35"/>
  <c r="B4343" i="35"/>
  <c r="B3943" i="35"/>
  <c r="B3543" i="35"/>
  <c r="B3140" i="35"/>
  <c r="B4002" i="35"/>
  <c r="B3602" i="35"/>
  <c r="B3202" i="35"/>
  <c r="B4501" i="35"/>
  <c r="B4101" i="35"/>
  <c r="B3701" i="35"/>
  <c r="B3301" i="35"/>
  <c r="B4220" i="35"/>
  <c r="B3820" i="35"/>
  <c r="B3420" i="35"/>
  <c r="C2897" i="35"/>
  <c r="B2897" i="35"/>
  <c r="D2897" i="35"/>
  <c r="E2897" i="35"/>
  <c r="F2897" i="35"/>
  <c r="G2897" i="35"/>
  <c r="B4219" i="35"/>
  <c r="B3819" i="35"/>
  <c r="B3419" i="35"/>
  <c r="C2896" i="35"/>
  <c r="B2896" i="35"/>
  <c r="D2896" i="35"/>
  <c r="E2896" i="35"/>
  <c r="F2896" i="35"/>
  <c r="G2896" i="35"/>
  <c r="C2709" i="35"/>
  <c r="B2709" i="35"/>
  <c r="D2709" i="35"/>
  <c r="E2709" i="35"/>
  <c r="F2709" i="35"/>
  <c r="G2709" i="35"/>
  <c r="C2309" i="35"/>
  <c r="B2309" i="35"/>
  <c r="E2309" i="35"/>
  <c r="F2309" i="35"/>
  <c r="G2309" i="35"/>
  <c r="D2309" i="35"/>
  <c r="C1909" i="35"/>
  <c r="G1909" i="35"/>
  <c r="D1909" i="35"/>
  <c r="E1909" i="35"/>
  <c r="F1909" i="35"/>
  <c r="B1909" i="35"/>
  <c r="C1330" i="35"/>
  <c r="B1330" i="35"/>
  <c r="D1330" i="35"/>
  <c r="E1330" i="35"/>
  <c r="F1330" i="35"/>
  <c r="G1330" i="35"/>
  <c r="C2588" i="35"/>
  <c r="B2588" i="35"/>
  <c r="D2588" i="35"/>
  <c r="E2588" i="35"/>
  <c r="F2588" i="35"/>
  <c r="G2588" i="35"/>
  <c r="C2188" i="35"/>
  <c r="B2188" i="35"/>
  <c r="F2188" i="35"/>
  <c r="D2188" i="35"/>
  <c r="E2188" i="35"/>
  <c r="G2188" i="35"/>
  <c r="B1788" i="35"/>
  <c r="C1788" i="35"/>
  <c r="G1788" i="35"/>
  <c r="D1788" i="35"/>
  <c r="E1788" i="35"/>
  <c r="F1788" i="35"/>
  <c r="B2867" i="35"/>
  <c r="C2867" i="35"/>
  <c r="D2867" i="35"/>
  <c r="E2867" i="35"/>
  <c r="F2867" i="35"/>
  <c r="G2867" i="35"/>
  <c r="B2467" i="35"/>
  <c r="C2467" i="35"/>
  <c r="G2467" i="35"/>
  <c r="D2467" i="35"/>
  <c r="E2467" i="35"/>
  <c r="F2467" i="35"/>
  <c r="C2067" i="35"/>
  <c r="B2067" i="35"/>
  <c r="D2067" i="35"/>
  <c r="E2067" i="35"/>
  <c r="F2067" i="35"/>
  <c r="G2067" i="35"/>
  <c r="C1666" i="35"/>
  <c r="B1666" i="35"/>
  <c r="E1666" i="35"/>
  <c r="F1666" i="35"/>
  <c r="G1666" i="35"/>
  <c r="D1666" i="35"/>
  <c r="C2566" i="35"/>
  <c r="G2566" i="35"/>
  <c r="D2566" i="35"/>
  <c r="E2566" i="35"/>
  <c r="F2566" i="35"/>
  <c r="B2566" i="35"/>
  <c r="B2166" i="35"/>
  <c r="C2166" i="35"/>
  <c r="D2166" i="35"/>
  <c r="E2166" i="35"/>
  <c r="F2166" i="35"/>
  <c r="G2166" i="35"/>
  <c r="B1766" i="35"/>
  <c r="C1766" i="35"/>
  <c r="F1766" i="35"/>
  <c r="D1766" i="35"/>
  <c r="E1766" i="35"/>
  <c r="G1766" i="35"/>
  <c r="B3025" i="35"/>
  <c r="C2625" i="35"/>
  <c r="B2625" i="35"/>
  <c r="D2625" i="35"/>
  <c r="E2625" i="35"/>
  <c r="F2625" i="35"/>
  <c r="G2625" i="35"/>
  <c r="C2225" i="35"/>
  <c r="B2225" i="35"/>
  <c r="G2225" i="35"/>
  <c r="D2225" i="35"/>
  <c r="E2225" i="35"/>
  <c r="F2225" i="35"/>
  <c r="C1825" i="35"/>
  <c r="F1825" i="35"/>
  <c r="D1825" i="35"/>
  <c r="G1825" i="35"/>
  <c r="E1825" i="35"/>
  <c r="B1825" i="35"/>
  <c r="B3124" i="35"/>
  <c r="C2724" i="35"/>
  <c r="B2724" i="35"/>
  <c r="D2724" i="35"/>
  <c r="E2724" i="35"/>
  <c r="F2724" i="35"/>
  <c r="G2724" i="35"/>
  <c r="C2324" i="35"/>
  <c r="D2324" i="35"/>
  <c r="E2324" i="35"/>
  <c r="F2324" i="35"/>
  <c r="G2324" i="35"/>
  <c r="B2324" i="35"/>
  <c r="C1924" i="35"/>
  <c r="B1924" i="35"/>
  <c r="E1924" i="35"/>
  <c r="G1924" i="35"/>
  <c r="D1924" i="35"/>
  <c r="F1924" i="35"/>
  <c r="B1430" i="35"/>
  <c r="C1430" i="35"/>
  <c r="F1430" i="35"/>
  <c r="G1430" i="35"/>
  <c r="D1430" i="35"/>
  <c r="E1430" i="35"/>
  <c r="C2743" i="35"/>
  <c r="D2743" i="35"/>
  <c r="E2743" i="35"/>
  <c r="F2743" i="35"/>
  <c r="G2743" i="35"/>
  <c r="B2743" i="35"/>
  <c r="B2343" i="35"/>
  <c r="C2343" i="35"/>
  <c r="D2343" i="35"/>
  <c r="E2343" i="35"/>
  <c r="F2343" i="35"/>
  <c r="G2343" i="35"/>
  <c r="C1943" i="35"/>
  <c r="B1943" i="35"/>
  <c r="E1943" i="35"/>
  <c r="F1943" i="35"/>
  <c r="G1943" i="35"/>
  <c r="D1943" i="35"/>
  <c r="B1490" i="35"/>
  <c r="C1490" i="35"/>
  <c r="F1490" i="35"/>
  <c r="G1490" i="35"/>
  <c r="D1490" i="35"/>
  <c r="E1490" i="35"/>
  <c r="C2742" i="35"/>
  <c r="D2742" i="35"/>
  <c r="E2742" i="35"/>
  <c r="F2742" i="35"/>
  <c r="G2742" i="35"/>
  <c r="B2742" i="35"/>
  <c r="D2342" i="35"/>
  <c r="E2342" i="35"/>
  <c r="F2342" i="35"/>
  <c r="G2342" i="35"/>
  <c r="B2342" i="35"/>
  <c r="C2342" i="35"/>
  <c r="C1942" i="35"/>
  <c r="B1942" i="35"/>
  <c r="D1942" i="35"/>
  <c r="F1942" i="35"/>
  <c r="E1942" i="35"/>
  <c r="G1942" i="35"/>
  <c r="C1489" i="35"/>
  <c r="E1489" i="35"/>
  <c r="F1489" i="35"/>
  <c r="G1489" i="35"/>
  <c r="D1489" i="35"/>
  <c r="B1489" i="35"/>
  <c r="B2841" i="35"/>
  <c r="C2841" i="35"/>
  <c r="E2841" i="35"/>
  <c r="D2841" i="35"/>
  <c r="F2841" i="35"/>
  <c r="G2841" i="35"/>
  <c r="C2441" i="35"/>
  <c r="B2441" i="35"/>
  <c r="D2441" i="35"/>
  <c r="E2441" i="35"/>
  <c r="F2441" i="35"/>
  <c r="G2441" i="35"/>
  <c r="C2041" i="35"/>
  <c r="D2041" i="35"/>
  <c r="F2041" i="35"/>
  <c r="E2041" i="35"/>
  <c r="G2041" i="35"/>
  <c r="B2041" i="35"/>
  <c r="C1635" i="35"/>
  <c r="B1635" i="35"/>
  <c r="G1635" i="35"/>
  <c r="D1635" i="35"/>
  <c r="E1635" i="35"/>
  <c r="F1635" i="35"/>
  <c r="C2900" i="35"/>
  <c r="B2900" i="35"/>
  <c r="D2900" i="35"/>
  <c r="E2900" i="35"/>
  <c r="F2900" i="35"/>
  <c r="G2900" i="35"/>
  <c r="C2500" i="35"/>
  <c r="B2500" i="35"/>
  <c r="G2500" i="35"/>
  <c r="D2500" i="35"/>
  <c r="E2500" i="35"/>
  <c r="F2500" i="35"/>
  <c r="B2100" i="35"/>
  <c r="C2100" i="35"/>
  <c r="G2100" i="35"/>
  <c r="D2100" i="35"/>
  <c r="E2100" i="35"/>
  <c r="F2100" i="35"/>
  <c r="C1700" i="35"/>
  <c r="B1700" i="35"/>
  <c r="F1700" i="35"/>
  <c r="D1700" i="35"/>
  <c r="E1700" i="35"/>
  <c r="G1700" i="35"/>
  <c r="B2819" i="35"/>
  <c r="C2819" i="35"/>
  <c r="G2819" i="35"/>
  <c r="E2819" i="35"/>
  <c r="F2819" i="35"/>
  <c r="D2819" i="35"/>
  <c r="B2419" i="35"/>
  <c r="C2419" i="35"/>
  <c r="G2419" i="35"/>
  <c r="D2419" i="35"/>
  <c r="E2419" i="35"/>
  <c r="F2419" i="35"/>
  <c r="C2019" i="35"/>
  <c r="B2019" i="35"/>
  <c r="F2019" i="35"/>
  <c r="G2019" i="35"/>
  <c r="D2019" i="35"/>
  <c r="E2019" i="35"/>
  <c r="B1610" i="35"/>
  <c r="C1610" i="35"/>
  <c r="D1610" i="35"/>
  <c r="F1610" i="35"/>
  <c r="E1610" i="35"/>
  <c r="G1610" i="35"/>
  <c r="C2738" i="35"/>
  <c r="F2738" i="35"/>
  <c r="D2738" i="35"/>
  <c r="E2738" i="35"/>
  <c r="G2738" i="35"/>
  <c r="B2738" i="35"/>
  <c r="C2338" i="35"/>
  <c r="G2338" i="35"/>
  <c r="D2338" i="35"/>
  <c r="E2338" i="35"/>
  <c r="F2338" i="35"/>
  <c r="B2338" i="35"/>
  <c r="B1938" i="35"/>
  <c r="C1938" i="35"/>
  <c r="F1938" i="35"/>
  <c r="G1938" i="35"/>
  <c r="D1938" i="35"/>
  <c r="E1938" i="35"/>
  <c r="C1480" i="35"/>
  <c r="B1480" i="35"/>
  <c r="D1480" i="35"/>
  <c r="E1480" i="35"/>
  <c r="F1480" i="35"/>
  <c r="G1480" i="35"/>
  <c r="B2297" i="35"/>
  <c r="D2297" i="35"/>
  <c r="F2297" i="35"/>
  <c r="G2297" i="35"/>
  <c r="E2297" i="35"/>
  <c r="C2297" i="35"/>
  <c r="C1897" i="35"/>
  <c r="F1897" i="35"/>
  <c r="G1897" i="35"/>
  <c r="E1897" i="35"/>
  <c r="D1897" i="35"/>
  <c r="B1897" i="35"/>
  <c r="C1250" i="35"/>
  <c r="F1250" i="35"/>
  <c r="G1250" i="35"/>
  <c r="E1250" i="35"/>
  <c r="D1250" i="35"/>
  <c r="B1250" i="35"/>
  <c r="C2376" i="35"/>
  <c r="B2376" i="35"/>
  <c r="G2376" i="35"/>
  <c r="E2376" i="35"/>
  <c r="D2376" i="35"/>
  <c r="F2376" i="35"/>
  <c r="B1976" i="35"/>
  <c r="C1976" i="35"/>
  <c r="E1976" i="35"/>
  <c r="F1976" i="35"/>
  <c r="G1976" i="35"/>
  <c r="D1976" i="35"/>
  <c r="C1551" i="35"/>
  <c r="B1551" i="35"/>
  <c r="G1551" i="35"/>
  <c r="D1551" i="35"/>
  <c r="E1551" i="35"/>
  <c r="F1551" i="35"/>
  <c r="C2555" i="35"/>
  <c r="G2555" i="35"/>
  <c r="D2555" i="35"/>
  <c r="E2555" i="35"/>
  <c r="F2555" i="35"/>
  <c r="B2555" i="35"/>
  <c r="C2155" i="35"/>
  <c r="D2155" i="35"/>
  <c r="F2155" i="35"/>
  <c r="E2155" i="35"/>
  <c r="G2155" i="35"/>
  <c r="B2155" i="35"/>
  <c r="C1755" i="35"/>
  <c r="B1755" i="35"/>
  <c r="G1755" i="35"/>
  <c r="D1755" i="35"/>
  <c r="E1755" i="35"/>
  <c r="F1755" i="35"/>
  <c r="B3034" i="35"/>
  <c r="C2634" i="35"/>
  <c r="D2634" i="35"/>
  <c r="E2634" i="35"/>
  <c r="F2634" i="35"/>
  <c r="G2634" i="35"/>
  <c r="B2634" i="35"/>
  <c r="C2234" i="35"/>
  <c r="G2234" i="35"/>
  <c r="D2234" i="35"/>
  <c r="E2234" i="35"/>
  <c r="F2234" i="35"/>
  <c r="B2234" i="35"/>
  <c r="C1834" i="35"/>
  <c r="B1834" i="35"/>
  <c r="E1834" i="35"/>
  <c r="F1834" i="35"/>
  <c r="D1834" i="35"/>
  <c r="G1834" i="35"/>
  <c r="C2753" i="35"/>
  <c r="B2753" i="35"/>
  <c r="F2753" i="35"/>
  <c r="G2753" i="35"/>
  <c r="D2753" i="35"/>
  <c r="E2753" i="35"/>
  <c r="B2353" i="35"/>
  <c r="C2353" i="35"/>
  <c r="G2353" i="35"/>
  <c r="D2353" i="35"/>
  <c r="F2353" i="35"/>
  <c r="E2353" i="35"/>
  <c r="C1953" i="35"/>
  <c r="B1953" i="35"/>
  <c r="D1953" i="35"/>
  <c r="E1953" i="35"/>
  <c r="F1953" i="35"/>
  <c r="G1953" i="35"/>
  <c r="C1510" i="35"/>
  <c r="B1510" i="35"/>
  <c r="D1510" i="35"/>
  <c r="E1510" i="35"/>
  <c r="F1510" i="35"/>
  <c r="G1510" i="35"/>
  <c r="C2552" i="35"/>
  <c r="B2552" i="35"/>
  <c r="D2552" i="35"/>
  <c r="E2552" i="35"/>
  <c r="F2552" i="35"/>
  <c r="G2552" i="35"/>
  <c r="C2152" i="35"/>
  <c r="B2152" i="35"/>
  <c r="D2152" i="35"/>
  <c r="F2152" i="35"/>
  <c r="E2152" i="35"/>
  <c r="G2152" i="35"/>
  <c r="B1752" i="35"/>
  <c r="C1752" i="35"/>
  <c r="G1752" i="35"/>
  <c r="D1752" i="35"/>
  <c r="E1752" i="35"/>
  <c r="F1752" i="35"/>
  <c r="C2791" i="35"/>
  <c r="D2791" i="35"/>
  <c r="F2791" i="35"/>
  <c r="E2791" i="35"/>
  <c r="G2791" i="35"/>
  <c r="B2791" i="35"/>
  <c r="C2391" i="35"/>
  <c r="B2391" i="35"/>
  <c r="D2391" i="35"/>
  <c r="E2391" i="35"/>
  <c r="F2391" i="35"/>
  <c r="G2391" i="35"/>
  <c r="C1991" i="35"/>
  <c r="B1991" i="35"/>
  <c r="E1991" i="35"/>
  <c r="F1991" i="35"/>
  <c r="G1991" i="35"/>
  <c r="D1991" i="35"/>
  <c r="B1572" i="35"/>
  <c r="C1572" i="35"/>
  <c r="E1572" i="35"/>
  <c r="F1572" i="35"/>
  <c r="G1572" i="35"/>
  <c r="D1572" i="35"/>
  <c r="C2870" i="35"/>
  <c r="D2870" i="35"/>
  <c r="E2870" i="35"/>
  <c r="F2870" i="35"/>
  <c r="G2870" i="35"/>
  <c r="B2870" i="35"/>
  <c r="C2470" i="35"/>
  <c r="G2470" i="35"/>
  <c r="D2470" i="35"/>
  <c r="E2470" i="35"/>
  <c r="F2470" i="35"/>
  <c r="B2470" i="35"/>
  <c r="B2070" i="35"/>
  <c r="C2070" i="35"/>
  <c r="D2070" i="35"/>
  <c r="E2070" i="35"/>
  <c r="F2070" i="35"/>
  <c r="G2070" i="35"/>
  <c r="C1669" i="35"/>
  <c r="F1669" i="35"/>
  <c r="D1669" i="35"/>
  <c r="G1669" i="35"/>
  <c r="E1669" i="35"/>
  <c r="B1669" i="35"/>
  <c r="C1269" i="35"/>
  <c r="B1269" i="35"/>
  <c r="E1269" i="35"/>
  <c r="F1269" i="35"/>
  <c r="G1269" i="35"/>
  <c r="D1269" i="35"/>
  <c r="C869" i="35"/>
  <c r="D869" i="35"/>
  <c r="E869" i="35"/>
  <c r="F869" i="35"/>
  <c r="G869" i="35"/>
  <c r="B869" i="35"/>
  <c r="C469" i="35"/>
  <c r="B469" i="35"/>
  <c r="F469" i="35"/>
  <c r="D469" i="35"/>
  <c r="E469" i="35"/>
  <c r="G469" i="35"/>
  <c r="C69" i="35"/>
  <c r="D69" i="35"/>
  <c r="E69" i="35"/>
  <c r="G69" i="35"/>
  <c r="F69" i="35"/>
  <c r="B69" i="35"/>
  <c r="C1288" i="35"/>
  <c r="B1288" i="35"/>
  <c r="D1288" i="35"/>
  <c r="E1288" i="35"/>
  <c r="F1288" i="35"/>
  <c r="G1288" i="35"/>
  <c r="C888" i="35"/>
  <c r="B888" i="35"/>
  <c r="G888" i="35"/>
  <c r="F888" i="35"/>
  <c r="D888" i="35"/>
  <c r="E888" i="35"/>
  <c r="C488" i="35"/>
  <c r="F488" i="35"/>
  <c r="G488" i="35"/>
  <c r="D488" i="35"/>
  <c r="B488" i="35"/>
  <c r="E488" i="35"/>
  <c r="C88" i="35"/>
  <c r="D88" i="35"/>
  <c r="E88" i="35"/>
  <c r="F88" i="35"/>
  <c r="G88" i="35"/>
  <c r="B88" i="35"/>
  <c r="C1147" i="35"/>
  <c r="B1147" i="35"/>
  <c r="D1147" i="35"/>
  <c r="E1147" i="35"/>
  <c r="F1147" i="35"/>
  <c r="G1147" i="35"/>
  <c r="C747" i="35"/>
  <c r="B747" i="35"/>
  <c r="D747" i="35"/>
  <c r="E747" i="35"/>
  <c r="G747" i="35"/>
  <c r="F747" i="35"/>
  <c r="C347" i="35"/>
  <c r="D347" i="35"/>
  <c r="E347" i="35"/>
  <c r="F347" i="35"/>
  <c r="G347" i="35"/>
  <c r="B347" i="35"/>
  <c r="C1546" i="35"/>
  <c r="B1546" i="35"/>
  <c r="D1546" i="35"/>
  <c r="E1546" i="35"/>
  <c r="F1546" i="35"/>
  <c r="G1546" i="35"/>
  <c r="C1146" i="35"/>
  <c r="B1146" i="35"/>
  <c r="F1146" i="35"/>
  <c r="D1146" i="35"/>
  <c r="E1146" i="35"/>
  <c r="G1146" i="35"/>
  <c r="C746" i="35"/>
  <c r="D746" i="35"/>
  <c r="E746" i="35"/>
  <c r="F746" i="35"/>
  <c r="G746" i="35"/>
  <c r="B746" i="35"/>
  <c r="B346" i="35"/>
  <c r="C346" i="35"/>
  <c r="D346" i="35"/>
  <c r="E346" i="35"/>
  <c r="F346" i="35"/>
  <c r="G346" i="35"/>
  <c r="C1545" i="35"/>
  <c r="B1545" i="35"/>
  <c r="F1545" i="35"/>
  <c r="G1545" i="35"/>
  <c r="D1545" i="35"/>
  <c r="E1545" i="35"/>
  <c r="C1145" i="35"/>
  <c r="F1145" i="35"/>
  <c r="G1145" i="35"/>
  <c r="D1145" i="35"/>
  <c r="E1145" i="35"/>
  <c r="B1145" i="35"/>
  <c r="C745" i="35"/>
  <c r="B745" i="35"/>
  <c r="G745" i="35"/>
  <c r="D745" i="35"/>
  <c r="E745" i="35"/>
  <c r="F745" i="35"/>
  <c r="C345" i="35"/>
  <c r="B345" i="35"/>
  <c r="G345" i="35"/>
  <c r="D345" i="35"/>
  <c r="E345" i="35"/>
  <c r="F345" i="35"/>
  <c r="C904" i="35"/>
  <c r="B904" i="35"/>
  <c r="F904" i="35"/>
  <c r="G904" i="35"/>
  <c r="D904" i="35"/>
  <c r="E904" i="35"/>
  <c r="C504" i="35"/>
  <c r="B504" i="35"/>
  <c r="E504" i="35"/>
  <c r="F504" i="35"/>
  <c r="G504" i="35"/>
  <c r="D504" i="35"/>
  <c r="B104" i="35"/>
  <c r="C104" i="35"/>
  <c r="D104" i="35"/>
  <c r="E104" i="35"/>
  <c r="F104" i="35"/>
  <c r="G104" i="35"/>
  <c r="C1343" i="35"/>
  <c r="B1343" i="35"/>
  <c r="F1343" i="35"/>
  <c r="G1343" i="35"/>
  <c r="D1343" i="35"/>
  <c r="E1343" i="35"/>
  <c r="C943" i="35"/>
  <c r="B943" i="35"/>
  <c r="D943" i="35"/>
  <c r="E943" i="35"/>
  <c r="F943" i="35"/>
  <c r="G943" i="35"/>
  <c r="C543" i="35"/>
  <c r="B543" i="35"/>
  <c r="D543" i="35"/>
  <c r="E543" i="35"/>
  <c r="F543" i="35"/>
  <c r="G543" i="35"/>
  <c r="B143" i="35"/>
  <c r="D143" i="35"/>
  <c r="E143" i="35"/>
  <c r="F143" i="35"/>
  <c r="G143" i="35"/>
  <c r="C143" i="35"/>
  <c r="C1202" i="35"/>
  <c r="F1202" i="35"/>
  <c r="G1202" i="35"/>
  <c r="E1202" i="35"/>
  <c r="D1202" i="35"/>
  <c r="B1202" i="35"/>
  <c r="B802" i="35"/>
  <c r="C802" i="35"/>
  <c r="F802" i="35"/>
  <c r="G802" i="35"/>
  <c r="D802" i="35"/>
  <c r="E802" i="35"/>
  <c r="B402" i="35"/>
  <c r="E402" i="35"/>
  <c r="G402" i="35"/>
  <c r="D402" i="35"/>
  <c r="F402" i="35"/>
  <c r="C402" i="35"/>
  <c r="C1661" i="35"/>
  <c r="F1661" i="35"/>
  <c r="G1661" i="35"/>
  <c r="E1661" i="35"/>
  <c r="D1661" i="35"/>
  <c r="B1661" i="35"/>
  <c r="C1261" i="35"/>
  <c r="B1261" i="35"/>
  <c r="D1261" i="35"/>
  <c r="E1261" i="35"/>
  <c r="F1261" i="35"/>
  <c r="G1261" i="35"/>
  <c r="C861" i="35"/>
  <c r="B861" i="35"/>
  <c r="D861" i="35"/>
  <c r="E861" i="35"/>
  <c r="G861" i="35"/>
  <c r="F861" i="35"/>
  <c r="C461" i="35"/>
  <c r="F461" i="35"/>
  <c r="G461" i="35"/>
  <c r="D461" i="35"/>
  <c r="E461" i="35"/>
  <c r="B461" i="35"/>
  <c r="C61" i="35"/>
  <c r="B61" i="35"/>
  <c r="D61" i="35"/>
  <c r="E61" i="35"/>
  <c r="F61" i="35"/>
  <c r="G61" i="35"/>
  <c r="C1100" i="35"/>
  <c r="B1100" i="35"/>
  <c r="D1100" i="35"/>
  <c r="E1100" i="35"/>
  <c r="G1100" i="35"/>
  <c r="F1100" i="35"/>
  <c r="C700" i="35"/>
  <c r="B700" i="35"/>
  <c r="D700" i="35"/>
  <c r="F700" i="35"/>
  <c r="G700" i="35"/>
  <c r="E700" i="35"/>
  <c r="B300" i="35"/>
  <c r="G300" i="35"/>
  <c r="D300" i="35"/>
  <c r="E300" i="35"/>
  <c r="F300" i="35"/>
  <c r="C300" i="35"/>
  <c r="C1359" i="35"/>
  <c r="B1359" i="35"/>
  <c r="G1359" i="35"/>
  <c r="D1359" i="35"/>
  <c r="E1359" i="35"/>
  <c r="F1359" i="35"/>
  <c r="C959" i="35"/>
  <c r="D959" i="35"/>
  <c r="E959" i="35"/>
  <c r="G959" i="35"/>
  <c r="F959" i="35"/>
  <c r="B959" i="35"/>
  <c r="C559" i="35"/>
  <c r="B559" i="35"/>
  <c r="D559" i="35"/>
  <c r="F559" i="35"/>
  <c r="G559" i="35"/>
  <c r="E559" i="35"/>
  <c r="C159" i="35"/>
  <c r="G159" i="35"/>
  <c r="F159" i="35"/>
  <c r="D159" i="35"/>
  <c r="E159" i="35"/>
  <c r="B159" i="35"/>
  <c r="B1438" i="35"/>
  <c r="C1438" i="35"/>
  <c r="D1438" i="35"/>
  <c r="E1438" i="35"/>
  <c r="F1438" i="35"/>
  <c r="G1438" i="35"/>
  <c r="C1038" i="35"/>
  <c r="B1038" i="35"/>
  <c r="D1038" i="35"/>
  <c r="E1038" i="35"/>
  <c r="F1038" i="35"/>
  <c r="G1038" i="35"/>
  <c r="C638" i="35"/>
  <c r="F638" i="35"/>
  <c r="G638" i="35"/>
  <c r="E638" i="35"/>
  <c r="D638" i="35"/>
  <c r="B638" i="35"/>
  <c r="C238" i="35"/>
  <c r="B238" i="35"/>
  <c r="D238" i="35"/>
  <c r="E238" i="35"/>
  <c r="F238" i="35"/>
  <c r="G238" i="35"/>
  <c r="C1377" i="35"/>
  <c r="B1377" i="35"/>
  <c r="F1377" i="35"/>
  <c r="G1377" i="35"/>
  <c r="D1377" i="35"/>
  <c r="E1377" i="35"/>
  <c r="C977" i="35"/>
  <c r="D977" i="35"/>
  <c r="E977" i="35"/>
  <c r="G977" i="35"/>
  <c r="F977" i="35"/>
  <c r="B977" i="35"/>
  <c r="B577" i="35"/>
  <c r="C577" i="35"/>
  <c r="D577" i="35"/>
  <c r="F577" i="35"/>
  <c r="G577" i="35"/>
  <c r="E577" i="35"/>
  <c r="B177" i="35"/>
  <c r="C177" i="35"/>
  <c r="D177" i="35"/>
  <c r="E177" i="35"/>
  <c r="G177" i="35"/>
  <c r="F177" i="35"/>
  <c r="C1276" i="35"/>
  <c r="B1276" i="35"/>
  <c r="D1276" i="35"/>
  <c r="E1276" i="35"/>
  <c r="F1276" i="35"/>
  <c r="G1276" i="35"/>
  <c r="C876" i="35"/>
  <c r="B876" i="35"/>
  <c r="F876" i="35"/>
  <c r="D876" i="35"/>
  <c r="E876" i="35"/>
  <c r="G876" i="35"/>
  <c r="C476" i="35"/>
  <c r="D476" i="35"/>
  <c r="E476" i="35"/>
  <c r="F476" i="35"/>
  <c r="G476" i="35"/>
  <c r="B476" i="35"/>
  <c r="C76" i="35"/>
  <c r="D76" i="35"/>
  <c r="E76" i="35"/>
  <c r="F76" i="35"/>
  <c r="G76" i="35"/>
  <c r="B76" i="35"/>
  <c r="C1215" i="35"/>
  <c r="B1215" i="35"/>
  <c r="E1215" i="35"/>
  <c r="F1215" i="35"/>
  <c r="G1215" i="35"/>
  <c r="D1215" i="35"/>
  <c r="C815" i="35"/>
  <c r="D815" i="35"/>
  <c r="E815" i="35"/>
  <c r="F815" i="35"/>
  <c r="G815" i="35"/>
  <c r="B815" i="35"/>
  <c r="B415" i="35"/>
  <c r="C415" i="35"/>
  <c r="D415" i="35"/>
  <c r="E415" i="35"/>
  <c r="F415" i="35"/>
  <c r="G415" i="35"/>
  <c r="G15" i="35"/>
  <c r="C15" i="35"/>
  <c r="D15" i="35"/>
  <c r="E15" i="35"/>
  <c r="F15" i="35"/>
  <c r="B15" i="35"/>
  <c r="C1094" i="35"/>
  <c r="F1094" i="35"/>
  <c r="D1094" i="35"/>
  <c r="E1094" i="35"/>
  <c r="G1094" i="35"/>
  <c r="B1094" i="35"/>
  <c r="B694" i="35"/>
  <c r="C694" i="35"/>
  <c r="D694" i="35"/>
  <c r="F694" i="35"/>
  <c r="G694" i="35"/>
  <c r="E694" i="35"/>
  <c r="C294" i="35"/>
  <c r="B294" i="35"/>
  <c r="G294" i="35"/>
  <c r="D294" i="35"/>
  <c r="E294" i="35"/>
  <c r="F294" i="35"/>
  <c r="F1433" i="35"/>
  <c r="G1433" i="35"/>
  <c r="D1433" i="35"/>
  <c r="E1433" i="35"/>
  <c r="B1433" i="35"/>
  <c r="C1433" i="35"/>
  <c r="C1033" i="35"/>
  <c r="B1033" i="35"/>
  <c r="E1033" i="35"/>
  <c r="F1033" i="35"/>
  <c r="D1033" i="35"/>
  <c r="G1033" i="35"/>
  <c r="C633" i="35"/>
  <c r="B633" i="35"/>
  <c r="D633" i="35"/>
  <c r="E633" i="35"/>
  <c r="F633" i="35"/>
  <c r="G633" i="35"/>
  <c r="C233" i="35"/>
  <c r="B233" i="35"/>
  <c r="D233" i="35"/>
  <c r="E233" i="35"/>
  <c r="F233" i="35"/>
  <c r="G233" i="35"/>
  <c r="C572" i="35"/>
  <c r="E572" i="35"/>
  <c r="D572" i="35"/>
  <c r="F572" i="35"/>
  <c r="G572" i="35"/>
  <c r="B572" i="35"/>
  <c r="C172" i="35"/>
  <c r="D172" i="35"/>
  <c r="E172" i="35"/>
  <c r="F172" i="35"/>
  <c r="G172" i="35"/>
  <c r="B172" i="35"/>
  <c r="C1211" i="35"/>
  <c r="B1211" i="35"/>
  <c r="F1211" i="35"/>
  <c r="G1211" i="35"/>
  <c r="D1211" i="35"/>
  <c r="E1211" i="35"/>
  <c r="C811" i="35"/>
  <c r="B811" i="35"/>
  <c r="D811" i="35"/>
  <c r="F811" i="35"/>
  <c r="G811" i="35"/>
  <c r="E811" i="35"/>
  <c r="B411" i="35"/>
  <c r="C411" i="35"/>
  <c r="G411" i="35"/>
  <c r="D411" i="35"/>
  <c r="E411" i="35"/>
  <c r="F411" i="35"/>
  <c r="D11" i="35"/>
  <c r="B11" i="35"/>
  <c r="C11" i="35"/>
  <c r="E11" i="35"/>
  <c r="F11" i="35"/>
  <c r="G11" i="35"/>
  <c r="B850" i="35"/>
  <c r="C850" i="35"/>
  <c r="F850" i="35"/>
  <c r="G850" i="35"/>
  <c r="D850" i="35"/>
  <c r="E850" i="35"/>
  <c r="C450" i="35"/>
  <c r="B450" i="35"/>
  <c r="G450" i="35"/>
  <c r="D450" i="35"/>
  <c r="E450" i="35"/>
  <c r="F450" i="35"/>
  <c r="C50" i="35"/>
  <c r="B50" i="35"/>
  <c r="G50" i="35"/>
  <c r="D50" i="35"/>
  <c r="E50" i="35"/>
  <c r="F50" i="35"/>
  <c r="B9887" i="35"/>
  <c r="B9835" i="35"/>
  <c r="B9767" i="35"/>
  <c r="B9750" i="35"/>
  <c r="B9967" i="35"/>
  <c r="B9896" i="35"/>
  <c r="B9647" i="35"/>
  <c r="B9247" i="35"/>
  <c r="B9826" i="35"/>
  <c r="B9426" i="35"/>
  <c r="B8950" i="35"/>
  <c r="B9625" i="35"/>
  <c r="B9225" i="35"/>
  <c r="B9824" i="35"/>
  <c r="B9424" i="35"/>
  <c r="B8940" i="35"/>
  <c r="B9623" i="35"/>
  <c r="B9223" i="35"/>
  <c r="B9862" i="35"/>
  <c r="B9462" i="35"/>
  <c r="B9019" i="35"/>
  <c r="B9621" i="35"/>
  <c r="B9221" i="35"/>
  <c r="B9660" i="35"/>
  <c r="B9260" i="35"/>
  <c r="B9699" i="35"/>
  <c r="B9299" i="35"/>
  <c r="B9718" i="35"/>
  <c r="B9318" i="35"/>
  <c r="B9757" i="35"/>
  <c r="B9357" i="35"/>
  <c r="B8578" i="35"/>
  <c r="B9356" i="35"/>
  <c r="B8558" i="35"/>
  <c r="B9335" i="35"/>
  <c r="B9934" i="35"/>
  <c r="B9534" i="35"/>
  <c r="B9127" i="35"/>
  <c r="B9693" i="35"/>
  <c r="B9293" i="35"/>
  <c r="B9932" i="35"/>
  <c r="B9532" i="35"/>
  <c r="B9125" i="35"/>
  <c r="B9731" i="35"/>
  <c r="B9331" i="35"/>
  <c r="B9690" i="35"/>
  <c r="B9290" i="35"/>
  <c r="B9789" i="35"/>
  <c r="B9389" i="35"/>
  <c r="B8858" i="35"/>
  <c r="B9588" i="35"/>
  <c r="B9187" i="35"/>
  <c r="B8593" i="35"/>
  <c r="B8193" i="35"/>
  <c r="B7793" i="35"/>
  <c r="B8712" i="35"/>
  <c r="B8312" i="35"/>
  <c r="B7912" i="35"/>
  <c r="B7376" i="35"/>
  <c r="B8471" i="35"/>
  <c r="B8071" i="35"/>
  <c r="B7671" i="35"/>
  <c r="B8510" i="35"/>
  <c r="B8110" i="35"/>
  <c r="B7710" i="35"/>
  <c r="B8749" i="35"/>
  <c r="B8349" i="35"/>
  <c r="B7949" i="35"/>
  <c r="B7477" i="35"/>
  <c r="B8868" i="35"/>
  <c r="B8468" i="35"/>
  <c r="B8068" i="35"/>
  <c r="B7668" i="35"/>
  <c r="B8867" i="35"/>
  <c r="B8467" i="35"/>
  <c r="B8067" i="35"/>
  <c r="B7667" i="35"/>
  <c r="B8866" i="35"/>
  <c r="B8466" i="35"/>
  <c r="B8066" i="35"/>
  <c r="B7666" i="35"/>
  <c r="B8885" i="35"/>
  <c r="B8485" i="35"/>
  <c r="B8085" i="35"/>
  <c r="B7685" i="35"/>
  <c r="B8984" i="35"/>
  <c r="B8584" i="35"/>
  <c r="B8184" i="35"/>
  <c r="B7784" i="35"/>
  <c r="B9043" i="35"/>
  <c r="B8643" i="35"/>
  <c r="B8243" i="35"/>
  <c r="B7843" i="35"/>
  <c r="B9062" i="35"/>
  <c r="B8662" i="35"/>
  <c r="B8262" i="35"/>
  <c r="B7862" i="35"/>
  <c r="B9001" i="35"/>
  <c r="B8601" i="35"/>
  <c r="B8201" i="35"/>
  <c r="B7801" i="35"/>
  <c r="B8740" i="35"/>
  <c r="B8340" i="35"/>
  <c r="B7940" i="35"/>
  <c r="B7456" i="35"/>
  <c r="B8499" i="35"/>
  <c r="B8099" i="35"/>
  <c r="B7699" i="35"/>
  <c r="B8338" i="35"/>
  <c r="B7938" i="35"/>
  <c r="B7448" i="35"/>
  <c r="B8517" i="35"/>
  <c r="B8117" i="35"/>
  <c r="B7717" i="35"/>
  <c r="B8816" i="35"/>
  <c r="B8416" i="35"/>
  <c r="B8016" i="35"/>
  <c r="B7607" i="35"/>
  <c r="B8735" i="35"/>
  <c r="B8335" i="35"/>
  <c r="B7935" i="35"/>
  <c r="B7439" i="35"/>
  <c r="B8794" i="35"/>
  <c r="B8394" i="35"/>
  <c r="B7994" i="35"/>
  <c r="B7570" i="35"/>
  <c r="B6968" i="35"/>
  <c r="B6568" i="35"/>
  <c r="B6164" i="35"/>
  <c r="B7187" i="35"/>
  <c r="B6787" i="35"/>
  <c r="B6387" i="35"/>
  <c r="B5804" i="35"/>
  <c r="B6886" i="35"/>
  <c r="B6486" i="35"/>
  <c r="B6040" i="35"/>
  <c r="B7385" i="35"/>
  <c r="B6985" i="35"/>
  <c r="B6585" i="35"/>
  <c r="B6184" i="35"/>
  <c r="B7404" i="35"/>
  <c r="B7004" i="35"/>
  <c r="B6604" i="35"/>
  <c r="B6204" i="35"/>
  <c r="B7483" i="35"/>
  <c r="B7083" i="35"/>
  <c r="B6683" i="35"/>
  <c r="B6283" i="35"/>
  <c r="B7522" i="35"/>
  <c r="B7122" i="35"/>
  <c r="B6722" i="35"/>
  <c r="B6322" i="35"/>
  <c r="B7581" i="35"/>
  <c r="B7181" i="35"/>
  <c r="B6781" i="35"/>
  <c r="B6381" i="35"/>
  <c r="B5764" i="35"/>
  <c r="B7200" i="35"/>
  <c r="B6800" i="35"/>
  <c r="B6400" i="35"/>
  <c r="B5855" i="35"/>
  <c r="B6859" i="35"/>
  <c r="B6459" i="35"/>
  <c r="B5995" i="35"/>
  <c r="B7018" i="35"/>
  <c r="B6618" i="35"/>
  <c r="B6218" i="35"/>
  <c r="B7277" i="35"/>
  <c r="B6877" i="35"/>
  <c r="B6477" i="35"/>
  <c r="B6023" i="35"/>
  <c r="B6956" i="35"/>
  <c r="B6556" i="35"/>
  <c r="B6150" i="35"/>
  <c r="B7295" i="35"/>
  <c r="B6895" i="35"/>
  <c r="B6495" i="35"/>
  <c r="B6058" i="35"/>
  <c r="B7354" i="35"/>
  <c r="B6954" i="35"/>
  <c r="B6554" i="35"/>
  <c r="B6146" i="35"/>
  <c r="B7053" i="35"/>
  <c r="B6653" i="35"/>
  <c r="B6253" i="35"/>
  <c r="B7472" i="35"/>
  <c r="B7072" i="35"/>
  <c r="B6672" i="35"/>
  <c r="B6272" i="35"/>
  <c r="B7391" i="35"/>
  <c r="B6991" i="35"/>
  <c r="B6591" i="35"/>
  <c r="B6190" i="35"/>
  <c r="B7350" i="35"/>
  <c r="B6950" i="35"/>
  <c r="B6550" i="35"/>
  <c r="B6141" i="35"/>
  <c r="B7389" i="35"/>
  <c r="B6989" i="35"/>
  <c r="B6589" i="35"/>
  <c r="B6188" i="35"/>
  <c r="B5577" i="35"/>
  <c r="B5177" i="35"/>
  <c r="B4777" i="35"/>
  <c r="B5696" i="35"/>
  <c r="B5296" i="35"/>
  <c r="B4896" i="35"/>
  <c r="B4340" i="35"/>
  <c r="B5335" i="35"/>
  <c r="B4935" i="35"/>
  <c r="B4475" i="35"/>
  <c r="B5654" i="35"/>
  <c r="B5254" i="35"/>
  <c r="B4854" i="35"/>
  <c r="B6093" i="35"/>
  <c r="B5693" i="35"/>
  <c r="B5293" i="35"/>
  <c r="B4893" i="35"/>
  <c r="B4320" i="35"/>
  <c r="B5812" i="35"/>
  <c r="B5412" i="35"/>
  <c r="B5012" i="35"/>
  <c r="B4596" i="35"/>
  <c r="B5631" i="35"/>
  <c r="B5231" i="35"/>
  <c r="B4831" i="35"/>
  <c r="B6010" i="35"/>
  <c r="B5610" i="35"/>
  <c r="B5210" i="35"/>
  <c r="B4810" i="35"/>
  <c r="B6109" i="35"/>
  <c r="B5709" i="35"/>
  <c r="B5309" i="35"/>
  <c r="B4909" i="35"/>
  <c r="B4414" i="35"/>
  <c r="B5788" i="35"/>
  <c r="B5388" i="35"/>
  <c r="B4988" i="35"/>
  <c r="B4563" i="35"/>
  <c r="B5847" i="35"/>
  <c r="B5447" i="35"/>
  <c r="B5047" i="35"/>
  <c r="B4639" i="35"/>
  <c r="B5846" i="35"/>
  <c r="B5446" i="35"/>
  <c r="B5046" i="35"/>
  <c r="B4638" i="35"/>
  <c r="B5905" i="35"/>
  <c r="B5505" i="35"/>
  <c r="B5105" i="35"/>
  <c r="B4705" i="35"/>
  <c r="B5524" i="35"/>
  <c r="B5124" i="35"/>
  <c r="B4724" i="35"/>
  <c r="B5683" i="35"/>
  <c r="B5283" i="35"/>
  <c r="B4883" i="35"/>
  <c r="B6182" i="35"/>
  <c r="B5782" i="35"/>
  <c r="B5382" i="35"/>
  <c r="B4982" i="35"/>
  <c r="B4555" i="35"/>
  <c r="B5581" i="35"/>
  <c r="B5181" i="35"/>
  <c r="B4781" i="35"/>
  <c r="B5700" i="35"/>
  <c r="B5300" i="35"/>
  <c r="B4900" i="35"/>
  <c r="B4362" i="35"/>
  <c r="B5599" i="35"/>
  <c r="B5199" i="35"/>
  <c r="B4799" i="35"/>
  <c r="B5718" i="35"/>
  <c r="B5318" i="35"/>
  <c r="B4918" i="35"/>
  <c r="B4437" i="35"/>
  <c r="B4038" i="35"/>
  <c r="B3638" i="35"/>
  <c r="B3238" i="35"/>
  <c r="B4277" i="35"/>
  <c r="B3877" i="35"/>
  <c r="B3477" i="35"/>
  <c r="B3036" i="35"/>
  <c r="B4136" i="35"/>
  <c r="B3736" i="35"/>
  <c r="B3336" i="35"/>
  <c r="B4175" i="35"/>
  <c r="B3775" i="35"/>
  <c r="B3375" i="35"/>
  <c r="B4374" i="35"/>
  <c r="B3974" i="35"/>
  <c r="B3574" i="35"/>
  <c r="B3174" i="35"/>
  <c r="B4333" i="35"/>
  <c r="B3933" i="35"/>
  <c r="B3533" i="35"/>
  <c r="B3128" i="35"/>
  <c r="B4332" i="35"/>
  <c r="B3932" i="35"/>
  <c r="B3532" i="35"/>
  <c r="B3127" i="35"/>
  <c r="B4411" i="35"/>
  <c r="B4011" i="35"/>
  <c r="B3611" i="35"/>
  <c r="B3211" i="35"/>
  <c r="B4390" i="35"/>
  <c r="B3990" i="35"/>
  <c r="B3590" i="35"/>
  <c r="B3190" i="35"/>
  <c r="B4229" i="35"/>
  <c r="B3829" i="35"/>
  <c r="B3429" i="35"/>
  <c r="C2933" i="35"/>
  <c r="B2933" i="35"/>
  <c r="F2933" i="35"/>
  <c r="G2933" i="35"/>
  <c r="D2933" i="35"/>
  <c r="E2933" i="35"/>
  <c r="B4108" i="35"/>
  <c r="B3708" i="35"/>
  <c r="B3308" i="35"/>
  <c r="B4627" i="35"/>
  <c r="B4227" i="35"/>
  <c r="B3827" i="35"/>
  <c r="B3427" i="35"/>
  <c r="C2931" i="35"/>
  <c r="B2931" i="35"/>
  <c r="D2931" i="35"/>
  <c r="E2931" i="35"/>
  <c r="F2931" i="35"/>
  <c r="G2931" i="35"/>
  <c r="B4046" i="35"/>
  <c r="B3646" i="35"/>
  <c r="B3246" i="35"/>
  <c r="B4385" i="35"/>
  <c r="B3985" i="35"/>
  <c r="B3585" i="35"/>
  <c r="B3185" i="35"/>
  <c r="B4444" i="35"/>
  <c r="B4044" i="35"/>
  <c r="B3644" i="35"/>
  <c r="B3244" i="35"/>
  <c r="B4323" i="35"/>
  <c r="B3923" i="35"/>
  <c r="B3523" i="35"/>
  <c r="B3115" i="35"/>
  <c r="B3982" i="35"/>
  <c r="B3582" i="35"/>
  <c r="B3182" i="35"/>
  <c r="B4481" i="35"/>
  <c r="B4081" i="35"/>
  <c r="B3681" i="35"/>
  <c r="B3281" i="35"/>
  <c r="B4200" i="35"/>
  <c r="B3800" i="35"/>
  <c r="B3400" i="35"/>
  <c r="B2797" i="35"/>
  <c r="D2797" i="35"/>
  <c r="E2797" i="35"/>
  <c r="G2797" i="35"/>
  <c r="F2797" i="35"/>
  <c r="C2797" i="35"/>
  <c r="B4199" i="35"/>
  <c r="B3799" i="35"/>
  <c r="B3399" i="35"/>
  <c r="C2796" i="35"/>
  <c r="B2796" i="35"/>
  <c r="G2796" i="35"/>
  <c r="E2796" i="35"/>
  <c r="D2796" i="35"/>
  <c r="F2796" i="35"/>
  <c r="B2689" i="35"/>
  <c r="C2689" i="35"/>
  <c r="G2689" i="35"/>
  <c r="D2689" i="35"/>
  <c r="E2689" i="35"/>
  <c r="F2689" i="35"/>
  <c r="B2289" i="35"/>
  <c r="C2289" i="35"/>
  <c r="D2289" i="35"/>
  <c r="E2289" i="35"/>
  <c r="F2289" i="35"/>
  <c r="G2289" i="35"/>
  <c r="C1889" i="35"/>
  <c r="F1889" i="35"/>
  <c r="G1889" i="35"/>
  <c r="D1889" i="35"/>
  <c r="E1889" i="35"/>
  <c r="B1889" i="35"/>
  <c r="C1172" i="35"/>
  <c r="B1172" i="35"/>
  <c r="F1172" i="35"/>
  <c r="G1172" i="35"/>
  <c r="D1172" i="35"/>
  <c r="E1172" i="35"/>
  <c r="C2568" i="35"/>
  <c r="B2568" i="35"/>
  <c r="D2568" i="35"/>
  <c r="E2568" i="35"/>
  <c r="F2568" i="35"/>
  <c r="G2568" i="35"/>
  <c r="B2168" i="35"/>
  <c r="C2168" i="35"/>
  <c r="E2168" i="35"/>
  <c r="F2168" i="35"/>
  <c r="G2168" i="35"/>
  <c r="D2168" i="35"/>
  <c r="C1768" i="35"/>
  <c r="B1768" i="35"/>
  <c r="E1768" i="35"/>
  <c r="F1768" i="35"/>
  <c r="D1768" i="35"/>
  <c r="G1768" i="35"/>
  <c r="C2847" i="35"/>
  <c r="B2847" i="35"/>
  <c r="D2847" i="35"/>
  <c r="E2847" i="35"/>
  <c r="G2847" i="35"/>
  <c r="F2847" i="35"/>
  <c r="C2447" i="35"/>
  <c r="D2447" i="35"/>
  <c r="E2447" i="35"/>
  <c r="F2447" i="35"/>
  <c r="G2447" i="35"/>
  <c r="B2447" i="35"/>
  <c r="C2047" i="35"/>
  <c r="D2047" i="35"/>
  <c r="F2047" i="35"/>
  <c r="E2047" i="35"/>
  <c r="G2047" i="35"/>
  <c r="B2047" i="35"/>
  <c r="B1644" i="35"/>
  <c r="C1644" i="35"/>
  <c r="G1644" i="35"/>
  <c r="D1644" i="35"/>
  <c r="E1644" i="35"/>
  <c r="F1644" i="35"/>
  <c r="B2946" i="35"/>
  <c r="C2546" i="35"/>
  <c r="D2546" i="35"/>
  <c r="E2546" i="35"/>
  <c r="F2546" i="35"/>
  <c r="G2546" i="35"/>
  <c r="B2546" i="35"/>
  <c r="C2146" i="35"/>
  <c r="B2146" i="35"/>
  <c r="D2146" i="35"/>
  <c r="F2146" i="35"/>
  <c r="E2146" i="35"/>
  <c r="G2146" i="35"/>
  <c r="B1746" i="35"/>
  <c r="C1746" i="35"/>
  <c r="G1746" i="35"/>
  <c r="D1746" i="35"/>
  <c r="F1746" i="35"/>
  <c r="E1746" i="35"/>
  <c r="B2605" i="35"/>
  <c r="C2605" i="35"/>
  <c r="D2605" i="35"/>
  <c r="E2605" i="35"/>
  <c r="F2605" i="35"/>
  <c r="G2605" i="35"/>
  <c r="C2205" i="35"/>
  <c r="B2205" i="35"/>
  <c r="F2205" i="35"/>
  <c r="G2205" i="35"/>
  <c r="D2205" i="35"/>
  <c r="E2205" i="35"/>
  <c r="C1805" i="35"/>
  <c r="F1805" i="35"/>
  <c r="E1805" i="35"/>
  <c r="D1805" i="35"/>
  <c r="G1805" i="35"/>
  <c r="B1805" i="35"/>
  <c r="B3104" i="35"/>
  <c r="C2704" i="35"/>
  <c r="B2704" i="35"/>
  <c r="F2704" i="35"/>
  <c r="E2704" i="35"/>
  <c r="G2704" i="35"/>
  <c r="D2704" i="35"/>
  <c r="C2304" i="35"/>
  <c r="B2304" i="35"/>
  <c r="D2304" i="35"/>
  <c r="E2304" i="35"/>
  <c r="F2304" i="35"/>
  <c r="G2304" i="35"/>
  <c r="B1904" i="35"/>
  <c r="C1904" i="35"/>
  <c r="D1904" i="35"/>
  <c r="F1904" i="35"/>
  <c r="E1904" i="35"/>
  <c r="G1904" i="35"/>
  <c r="C1292" i="35"/>
  <c r="B1292" i="35"/>
  <c r="F1292" i="35"/>
  <c r="G1292" i="35"/>
  <c r="D1292" i="35"/>
  <c r="E1292" i="35"/>
  <c r="B2723" i="35"/>
  <c r="C2723" i="35"/>
  <c r="F2723" i="35"/>
  <c r="D2723" i="35"/>
  <c r="E2723" i="35"/>
  <c r="G2723" i="35"/>
  <c r="C2323" i="35"/>
  <c r="G2323" i="35"/>
  <c r="D2323" i="35"/>
  <c r="E2323" i="35"/>
  <c r="F2323" i="35"/>
  <c r="B2323" i="35"/>
  <c r="B1923" i="35"/>
  <c r="C1923" i="35"/>
  <c r="D1923" i="35"/>
  <c r="E1923" i="35"/>
  <c r="F1923" i="35"/>
  <c r="G1923" i="35"/>
  <c r="C1424" i="35"/>
  <c r="B1424" i="35"/>
  <c r="F1424" i="35"/>
  <c r="G1424" i="35"/>
  <c r="D1424" i="35"/>
  <c r="E1424" i="35"/>
  <c r="C2722" i="35"/>
  <c r="G2722" i="35"/>
  <c r="D2722" i="35"/>
  <c r="E2722" i="35"/>
  <c r="F2722" i="35"/>
  <c r="B2722" i="35"/>
  <c r="D2322" i="35"/>
  <c r="E2322" i="35"/>
  <c r="F2322" i="35"/>
  <c r="G2322" i="35"/>
  <c r="C2322" i="35"/>
  <c r="B2322" i="35"/>
  <c r="C1922" i="35"/>
  <c r="B1922" i="35"/>
  <c r="E1922" i="35"/>
  <c r="F1922" i="35"/>
  <c r="G1922" i="35"/>
  <c r="D1922" i="35"/>
  <c r="C1412" i="35"/>
  <c r="B1412" i="35"/>
  <c r="F1412" i="35"/>
  <c r="G1412" i="35"/>
  <c r="D1412" i="35"/>
  <c r="E1412" i="35"/>
  <c r="B2821" i="35"/>
  <c r="D2821" i="35"/>
  <c r="E2821" i="35"/>
  <c r="F2821" i="35"/>
  <c r="G2821" i="35"/>
  <c r="C2821" i="35"/>
  <c r="C2421" i="35"/>
  <c r="B2421" i="35"/>
  <c r="E2421" i="35"/>
  <c r="D2421" i="35"/>
  <c r="F2421" i="35"/>
  <c r="G2421" i="35"/>
  <c r="C2021" i="35"/>
  <c r="E2021" i="35"/>
  <c r="F2021" i="35"/>
  <c r="G2021" i="35"/>
  <c r="D2021" i="35"/>
  <c r="B2021" i="35"/>
  <c r="C1612" i="35"/>
  <c r="B1612" i="35"/>
  <c r="E1612" i="35"/>
  <c r="F1612" i="35"/>
  <c r="G1612" i="35"/>
  <c r="D1612" i="35"/>
  <c r="C2880" i="35"/>
  <c r="B2880" i="35"/>
  <c r="G2880" i="35"/>
  <c r="D2880" i="35"/>
  <c r="E2880" i="35"/>
  <c r="F2880" i="35"/>
  <c r="C2480" i="35"/>
  <c r="D2480" i="35"/>
  <c r="E2480" i="35"/>
  <c r="F2480" i="35"/>
  <c r="G2480" i="35"/>
  <c r="B2480" i="35"/>
  <c r="C2080" i="35"/>
  <c r="B2080" i="35"/>
  <c r="D2080" i="35"/>
  <c r="F2080" i="35"/>
  <c r="E2080" i="35"/>
  <c r="G2080" i="35"/>
  <c r="B1680" i="35"/>
  <c r="C1680" i="35"/>
  <c r="F1680" i="35"/>
  <c r="D1680" i="35"/>
  <c r="E1680" i="35"/>
  <c r="G1680" i="35"/>
  <c r="C2799" i="35"/>
  <c r="B2799" i="35"/>
  <c r="F2799" i="35"/>
  <c r="G2799" i="35"/>
  <c r="D2799" i="35"/>
  <c r="E2799" i="35"/>
  <c r="C2399" i="35"/>
  <c r="D2399" i="35"/>
  <c r="E2399" i="35"/>
  <c r="F2399" i="35"/>
  <c r="G2399" i="35"/>
  <c r="B2399" i="35"/>
  <c r="C1999" i="35"/>
  <c r="D1999" i="35"/>
  <c r="F1999" i="35"/>
  <c r="E1999" i="35"/>
  <c r="G1999" i="35"/>
  <c r="B1999" i="35"/>
  <c r="C1582" i="35"/>
  <c r="B1582" i="35"/>
  <c r="E1582" i="35"/>
  <c r="F1582" i="35"/>
  <c r="G1582" i="35"/>
  <c r="D1582" i="35"/>
  <c r="C2718" i="35"/>
  <c r="F2718" i="35"/>
  <c r="G2718" i="35"/>
  <c r="D2718" i="35"/>
  <c r="E2718" i="35"/>
  <c r="B2718" i="35"/>
  <c r="D2318" i="35"/>
  <c r="E2318" i="35"/>
  <c r="F2318" i="35"/>
  <c r="G2318" i="35"/>
  <c r="C2318" i="35"/>
  <c r="B2318" i="35"/>
  <c r="C1918" i="35"/>
  <c r="B1918" i="35"/>
  <c r="D1918" i="35"/>
  <c r="F1918" i="35"/>
  <c r="E1918" i="35"/>
  <c r="G1918" i="35"/>
  <c r="C1390" i="35"/>
  <c r="B1390" i="35"/>
  <c r="D1390" i="35"/>
  <c r="E1390" i="35"/>
  <c r="F1390" i="35"/>
  <c r="G1390" i="35"/>
  <c r="C2277" i="35"/>
  <c r="B2277" i="35"/>
  <c r="D2277" i="35"/>
  <c r="F2277" i="35"/>
  <c r="G2277" i="35"/>
  <c r="E2277" i="35"/>
  <c r="C1877" i="35"/>
  <c r="D1877" i="35"/>
  <c r="E1877" i="35"/>
  <c r="G1877" i="35"/>
  <c r="F1877" i="35"/>
  <c r="B1877" i="35"/>
  <c r="C1052" i="35"/>
  <c r="D1052" i="35"/>
  <c r="E1052" i="35"/>
  <c r="G1052" i="35"/>
  <c r="F1052" i="35"/>
  <c r="B1052" i="35"/>
  <c r="C2356" i="35"/>
  <c r="B2356" i="35"/>
  <c r="G2356" i="35"/>
  <c r="D2356" i="35"/>
  <c r="E2356" i="35"/>
  <c r="F2356" i="35"/>
  <c r="B1956" i="35"/>
  <c r="C1956" i="35"/>
  <c r="G1956" i="35"/>
  <c r="E1956" i="35"/>
  <c r="D1956" i="35"/>
  <c r="F1956" i="35"/>
  <c r="B1514" i="35"/>
  <c r="C1514" i="35"/>
  <c r="E1514" i="35"/>
  <c r="F1514" i="35"/>
  <c r="G1514" i="35"/>
  <c r="D1514" i="35"/>
  <c r="C2535" i="35"/>
  <c r="B2535" i="35"/>
  <c r="D2535" i="35"/>
  <c r="E2535" i="35"/>
  <c r="F2535" i="35"/>
  <c r="G2535" i="35"/>
  <c r="C2135" i="35"/>
  <c r="D2135" i="35"/>
  <c r="E2135" i="35"/>
  <c r="F2135" i="35"/>
  <c r="G2135" i="35"/>
  <c r="B2135" i="35"/>
  <c r="C1735" i="35"/>
  <c r="G1735" i="35"/>
  <c r="B1735" i="35"/>
  <c r="E1735" i="35"/>
  <c r="F1735" i="35"/>
  <c r="D1735" i="35"/>
  <c r="C2614" i="35"/>
  <c r="G2614" i="35"/>
  <c r="D2614" i="35"/>
  <c r="E2614" i="35"/>
  <c r="F2614" i="35"/>
  <c r="B2614" i="35"/>
  <c r="B2214" i="35"/>
  <c r="C2214" i="35"/>
  <c r="D2214" i="35"/>
  <c r="F2214" i="35"/>
  <c r="G2214" i="35"/>
  <c r="E2214" i="35"/>
  <c r="C1814" i="35"/>
  <c r="B1814" i="35"/>
  <c r="G1814" i="35"/>
  <c r="D1814" i="35"/>
  <c r="E1814" i="35"/>
  <c r="F1814" i="35"/>
  <c r="C2733" i="35"/>
  <c r="B2733" i="35"/>
  <c r="G2733" i="35"/>
  <c r="D2733" i="35"/>
  <c r="E2733" i="35"/>
  <c r="F2733" i="35"/>
  <c r="C2333" i="35"/>
  <c r="B2333" i="35"/>
  <c r="F2333" i="35"/>
  <c r="D2333" i="35"/>
  <c r="E2333" i="35"/>
  <c r="G2333" i="35"/>
  <c r="C1933" i="35"/>
  <c r="D1933" i="35"/>
  <c r="F1933" i="35"/>
  <c r="E1933" i="35"/>
  <c r="G1933" i="35"/>
  <c r="B1933" i="35"/>
  <c r="C1469" i="35"/>
  <c r="F1469" i="35"/>
  <c r="G1469" i="35"/>
  <c r="D1469" i="35"/>
  <c r="E1469" i="35"/>
  <c r="B1469" i="35"/>
  <c r="C2532" i="35"/>
  <c r="B2532" i="35"/>
  <c r="D2532" i="35"/>
  <c r="E2532" i="35"/>
  <c r="F2532" i="35"/>
  <c r="G2532" i="35"/>
  <c r="B2132" i="35"/>
  <c r="C2132" i="35"/>
  <c r="D2132" i="35"/>
  <c r="E2132" i="35"/>
  <c r="F2132" i="35"/>
  <c r="G2132" i="35"/>
  <c r="C1732" i="35"/>
  <c r="B1732" i="35"/>
  <c r="E1732" i="35"/>
  <c r="F1732" i="35"/>
  <c r="D1732" i="35"/>
  <c r="G1732" i="35"/>
  <c r="B2771" i="35"/>
  <c r="C2771" i="35"/>
  <c r="D2771" i="35"/>
  <c r="E2771" i="35"/>
  <c r="F2771" i="35"/>
  <c r="G2771" i="35"/>
  <c r="B2371" i="35"/>
  <c r="C2371" i="35"/>
  <c r="G2371" i="35"/>
  <c r="E2371" i="35"/>
  <c r="D2371" i="35"/>
  <c r="F2371" i="35"/>
  <c r="C1971" i="35"/>
  <c r="B1971" i="35"/>
  <c r="D1971" i="35"/>
  <c r="E1971" i="35"/>
  <c r="F1971" i="35"/>
  <c r="G1971" i="35"/>
  <c r="B1542" i="35"/>
  <c r="C1542" i="35"/>
  <c r="D1542" i="35"/>
  <c r="E1542" i="35"/>
  <c r="F1542" i="35"/>
  <c r="G1542" i="35"/>
  <c r="C2850" i="35"/>
  <c r="D2850" i="35"/>
  <c r="E2850" i="35"/>
  <c r="F2850" i="35"/>
  <c r="G2850" i="35"/>
  <c r="B2850" i="35"/>
  <c r="C2450" i="35"/>
  <c r="D2450" i="35"/>
  <c r="E2450" i="35"/>
  <c r="F2450" i="35"/>
  <c r="G2450" i="35"/>
  <c r="B2450" i="35"/>
  <c r="C2050" i="35"/>
  <c r="B2050" i="35"/>
  <c r="D2050" i="35"/>
  <c r="F2050" i="35"/>
  <c r="E2050" i="35"/>
  <c r="G2050" i="35"/>
  <c r="C1647" i="35"/>
  <c r="B1647" i="35"/>
  <c r="G1647" i="35"/>
  <c r="D1647" i="35"/>
  <c r="E1647" i="35"/>
  <c r="F1647" i="35"/>
  <c r="B1249" i="35"/>
  <c r="C1249" i="35"/>
  <c r="E1249" i="35"/>
  <c r="F1249" i="35"/>
  <c r="G1249" i="35"/>
  <c r="D1249" i="35"/>
  <c r="C849" i="35"/>
  <c r="B849" i="35"/>
  <c r="D849" i="35"/>
  <c r="E849" i="35"/>
  <c r="G849" i="35"/>
  <c r="F849" i="35"/>
  <c r="C449" i="35"/>
  <c r="D449" i="35"/>
  <c r="E449" i="35"/>
  <c r="F449" i="35"/>
  <c r="G449" i="35"/>
  <c r="B449" i="35"/>
  <c r="C49" i="35"/>
  <c r="B49" i="35"/>
  <c r="F49" i="35"/>
  <c r="D49" i="35"/>
  <c r="E49" i="35"/>
  <c r="G49" i="35"/>
  <c r="C1268" i="35"/>
  <c r="B1268" i="35"/>
  <c r="D1268" i="35"/>
  <c r="E1268" i="35"/>
  <c r="F1268" i="35"/>
  <c r="G1268" i="35"/>
  <c r="C868" i="35"/>
  <c r="B868" i="35"/>
  <c r="F868" i="35"/>
  <c r="G868" i="35"/>
  <c r="D868" i="35"/>
  <c r="E868" i="35"/>
  <c r="C468" i="35"/>
  <c r="B468" i="35"/>
  <c r="G468" i="35"/>
  <c r="D468" i="35"/>
  <c r="E468" i="35"/>
  <c r="F468" i="35"/>
  <c r="B68" i="35"/>
  <c r="C68" i="35"/>
  <c r="F68" i="35"/>
  <c r="G68" i="35"/>
  <c r="D68" i="35"/>
  <c r="E68" i="35"/>
  <c r="C1127" i="35"/>
  <c r="D1127" i="35"/>
  <c r="E1127" i="35"/>
  <c r="F1127" i="35"/>
  <c r="G1127" i="35"/>
  <c r="B1127" i="35"/>
  <c r="C727" i="35"/>
  <c r="B727" i="35"/>
  <c r="E727" i="35"/>
  <c r="D727" i="35"/>
  <c r="F727" i="35"/>
  <c r="G727" i="35"/>
  <c r="C327" i="35"/>
  <c r="B327" i="35"/>
  <c r="G327" i="35"/>
  <c r="D327" i="35"/>
  <c r="E327" i="35"/>
  <c r="F327" i="35"/>
  <c r="B1526" i="35"/>
  <c r="C1526" i="35"/>
  <c r="F1526" i="35"/>
  <c r="G1526" i="35"/>
  <c r="D1526" i="35"/>
  <c r="E1526" i="35"/>
  <c r="C1126" i="35"/>
  <c r="D1126" i="35"/>
  <c r="E1126" i="35"/>
  <c r="F1126" i="35"/>
  <c r="G1126" i="35"/>
  <c r="B1126" i="35"/>
  <c r="C726" i="35"/>
  <c r="B726" i="35"/>
  <c r="D726" i="35"/>
  <c r="F726" i="35"/>
  <c r="E726" i="35"/>
  <c r="G726" i="35"/>
  <c r="C326" i="35"/>
  <c r="D326" i="35"/>
  <c r="E326" i="35"/>
  <c r="F326" i="35"/>
  <c r="G326" i="35"/>
  <c r="B326" i="35"/>
  <c r="C1525" i="35"/>
  <c r="B1525" i="35"/>
  <c r="E1525" i="35"/>
  <c r="F1525" i="35"/>
  <c r="G1525" i="35"/>
  <c r="D1525" i="35"/>
  <c r="C1125" i="35"/>
  <c r="B1125" i="35"/>
  <c r="F1125" i="35"/>
  <c r="D1125" i="35"/>
  <c r="E1125" i="35"/>
  <c r="G1125" i="35"/>
  <c r="C725" i="35"/>
  <c r="D725" i="35"/>
  <c r="E725" i="35"/>
  <c r="F725" i="35"/>
  <c r="G725" i="35"/>
  <c r="B725" i="35"/>
  <c r="C325" i="35"/>
  <c r="B325" i="35"/>
  <c r="E325" i="35"/>
  <c r="F325" i="35"/>
  <c r="G325" i="35"/>
  <c r="D325" i="35"/>
  <c r="C884" i="35"/>
  <c r="D884" i="35"/>
  <c r="E884" i="35"/>
  <c r="F884" i="35"/>
  <c r="G884" i="35"/>
  <c r="B884" i="35"/>
  <c r="C484" i="35"/>
  <c r="B484" i="35"/>
  <c r="F484" i="35"/>
  <c r="G484" i="35"/>
  <c r="D484" i="35"/>
  <c r="E484" i="35"/>
  <c r="C84" i="35"/>
  <c r="B84" i="35"/>
  <c r="D84" i="35"/>
  <c r="E84" i="35"/>
  <c r="G84" i="35"/>
  <c r="F84" i="35"/>
  <c r="B1323" i="35"/>
  <c r="E1323" i="35"/>
  <c r="F1323" i="35"/>
  <c r="G1323" i="35"/>
  <c r="D1323" i="35"/>
  <c r="C1323" i="35"/>
  <c r="C923" i="35"/>
  <c r="D923" i="35"/>
  <c r="E923" i="35"/>
  <c r="G923" i="35"/>
  <c r="F923" i="35"/>
  <c r="B923" i="35"/>
  <c r="C523" i="35"/>
  <c r="B523" i="35"/>
  <c r="D523" i="35"/>
  <c r="F523" i="35"/>
  <c r="G523" i="35"/>
  <c r="E523" i="35"/>
  <c r="C123" i="35"/>
  <c r="D123" i="35"/>
  <c r="E123" i="35"/>
  <c r="G123" i="35"/>
  <c r="F123" i="35"/>
  <c r="B123" i="35"/>
  <c r="C1182" i="35"/>
  <c r="B1182" i="35"/>
  <c r="G1182" i="35"/>
  <c r="D1182" i="35"/>
  <c r="E1182" i="35"/>
  <c r="F1182" i="35"/>
  <c r="C782" i="35"/>
  <c r="D782" i="35"/>
  <c r="E782" i="35"/>
  <c r="F782" i="35"/>
  <c r="G782" i="35"/>
  <c r="B782" i="35"/>
  <c r="B382" i="35"/>
  <c r="C382" i="35"/>
  <c r="D382" i="35"/>
  <c r="E382" i="35"/>
  <c r="F382" i="35"/>
  <c r="G382" i="35"/>
  <c r="C1641" i="35"/>
  <c r="B1641" i="35"/>
  <c r="G1641" i="35"/>
  <c r="D1641" i="35"/>
  <c r="E1641" i="35"/>
  <c r="F1641" i="35"/>
  <c r="C1241" i="35"/>
  <c r="D1241" i="35"/>
  <c r="E1241" i="35"/>
  <c r="F1241" i="35"/>
  <c r="G1241" i="35"/>
  <c r="B1241" i="35"/>
  <c r="C841" i="35"/>
  <c r="B841" i="35"/>
  <c r="F841" i="35"/>
  <c r="G841" i="35"/>
  <c r="D841" i="35"/>
  <c r="E841" i="35"/>
  <c r="C441" i="35"/>
  <c r="B441" i="35"/>
  <c r="G441" i="35"/>
  <c r="D441" i="35"/>
  <c r="E441" i="35"/>
  <c r="F441" i="35"/>
  <c r="C41" i="35"/>
  <c r="B41" i="35"/>
  <c r="F41" i="35"/>
  <c r="G41" i="35"/>
  <c r="D41" i="35"/>
  <c r="E41" i="35"/>
  <c r="C1080" i="35"/>
  <c r="F1080" i="35"/>
  <c r="D1080" i="35"/>
  <c r="E1080" i="35"/>
  <c r="G1080" i="35"/>
  <c r="B1080" i="35"/>
  <c r="C680" i="35"/>
  <c r="E680" i="35"/>
  <c r="D680" i="35"/>
  <c r="F680" i="35"/>
  <c r="G680" i="35"/>
  <c r="B680" i="35"/>
  <c r="C280" i="35"/>
  <c r="B280" i="35"/>
  <c r="D280" i="35"/>
  <c r="E280" i="35"/>
  <c r="F280" i="35"/>
  <c r="G280" i="35"/>
  <c r="B1339" i="35"/>
  <c r="D1339" i="35"/>
  <c r="E1339" i="35"/>
  <c r="F1339" i="35"/>
  <c r="G1339" i="35"/>
  <c r="C1339" i="35"/>
  <c r="C939" i="35"/>
  <c r="B939" i="35"/>
  <c r="D939" i="35"/>
  <c r="E939" i="35"/>
  <c r="F939" i="35"/>
  <c r="G939" i="35"/>
  <c r="B539" i="35"/>
  <c r="C539" i="35"/>
  <c r="E539" i="35"/>
  <c r="D539" i="35"/>
  <c r="F539" i="35"/>
  <c r="G539" i="35"/>
  <c r="C139" i="35"/>
  <c r="D139" i="35"/>
  <c r="E139" i="35"/>
  <c r="G139" i="35"/>
  <c r="F139" i="35"/>
  <c r="B139" i="35"/>
  <c r="B1418" i="35"/>
  <c r="C1418" i="35"/>
  <c r="F1418" i="35"/>
  <c r="G1418" i="35"/>
  <c r="D1418" i="35"/>
  <c r="E1418" i="35"/>
  <c r="C1018" i="35"/>
  <c r="E1018" i="35"/>
  <c r="F1018" i="35"/>
  <c r="G1018" i="35"/>
  <c r="D1018" i="35"/>
  <c r="B1018" i="35"/>
  <c r="C618" i="35"/>
  <c r="B618" i="35"/>
  <c r="D618" i="35"/>
  <c r="E618" i="35"/>
  <c r="F618" i="35"/>
  <c r="G618" i="35"/>
  <c r="B218" i="35"/>
  <c r="C218" i="35"/>
  <c r="G218" i="35"/>
  <c r="D218" i="35"/>
  <c r="E218" i="35"/>
  <c r="F218" i="35"/>
  <c r="B1357" i="35"/>
  <c r="D1357" i="35"/>
  <c r="E1357" i="35"/>
  <c r="G1357" i="35"/>
  <c r="F1357" i="35"/>
  <c r="C1357" i="35"/>
  <c r="C957" i="35"/>
  <c r="B957" i="35"/>
  <c r="F957" i="35"/>
  <c r="G957" i="35"/>
  <c r="D957" i="35"/>
  <c r="E957" i="35"/>
  <c r="C557" i="35"/>
  <c r="E557" i="35"/>
  <c r="D557" i="35"/>
  <c r="F557" i="35"/>
  <c r="G557" i="35"/>
  <c r="B557" i="35"/>
  <c r="C157" i="35"/>
  <c r="B157" i="35"/>
  <c r="D157" i="35"/>
  <c r="E157" i="35"/>
  <c r="F157" i="35"/>
  <c r="G157" i="35"/>
  <c r="C1256" i="35"/>
  <c r="B1256" i="35"/>
  <c r="F1256" i="35"/>
  <c r="G1256" i="35"/>
  <c r="D1256" i="35"/>
  <c r="E1256" i="35"/>
  <c r="C856" i="35"/>
  <c r="B856" i="35"/>
  <c r="F856" i="35"/>
  <c r="G856" i="35"/>
  <c r="D856" i="35"/>
  <c r="E856" i="35"/>
  <c r="C456" i="35"/>
  <c r="B456" i="35"/>
  <c r="F456" i="35"/>
  <c r="G456" i="35"/>
  <c r="D456" i="35"/>
  <c r="E456" i="35"/>
  <c r="B56" i="35"/>
  <c r="C56" i="35"/>
  <c r="D56" i="35"/>
  <c r="E56" i="35"/>
  <c r="F56" i="35"/>
  <c r="G56" i="35"/>
  <c r="C1195" i="35"/>
  <c r="B1195" i="35"/>
  <c r="E1195" i="35"/>
  <c r="F1195" i="35"/>
  <c r="G1195" i="35"/>
  <c r="D1195" i="35"/>
  <c r="C795" i="35"/>
  <c r="B795" i="35"/>
  <c r="D795" i="35"/>
  <c r="E795" i="35"/>
  <c r="G795" i="35"/>
  <c r="F795" i="35"/>
  <c r="B395" i="35"/>
  <c r="C395" i="35"/>
  <c r="D395" i="35"/>
  <c r="E395" i="35"/>
  <c r="F395" i="35"/>
  <c r="G395" i="35"/>
  <c r="C1474" i="35"/>
  <c r="B1474" i="35"/>
  <c r="D1474" i="35"/>
  <c r="E1474" i="35"/>
  <c r="F1474" i="35"/>
  <c r="G1474" i="35"/>
  <c r="C1074" i="35"/>
  <c r="B1074" i="35"/>
  <c r="F1074" i="35"/>
  <c r="D1074" i="35"/>
  <c r="E1074" i="35"/>
  <c r="G1074" i="35"/>
  <c r="C674" i="35"/>
  <c r="G674" i="35"/>
  <c r="D674" i="35"/>
  <c r="E674" i="35"/>
  <c r="F674" i="35"/>
  <c r="B674" i="35"/>
  <c r="C274" i="35"/>
  <c r="D274" i="35"/>
  <c r="E274" i="35"/>
  <c r="F274" i="35"/>
  <c r="G274" i="35"/>
  <c r="B274" i="35"/>
  <c r="C1413" i="35"/>
  <c r="B1413" i="35"/>
  <c r="F1413" i="35"/>
  <c r="G1413" i="35"/>
  <c r="D1413" i="35"/>
  <c r="E1413" i="35"/>
  <c r="C1013" i="35"/>
  <c r="D1013" i="35"/>
  <c r="E1013" i="35"/>
  <c r="G1013" i="35"/>
  <c r="F1013" i="35"/>
  <c r="B1013" i="35"/>
  <c r="C613" i="35"/>
  <c r="B613" i="35"/>
  <c r="D613" i="35"/>
  <c r="F613" i="35"/>
  <c r="G613" i="35"/>
  <c r="E613" i="35"/>
  <c r="B213" i="35"/>
  <c r="C213" i="35"/>
  <c r="D213" i="35"/>
  <c r="E213" i="35"/>
  <c r="G213" i="35"/>
  <c r="F213" i="35"/>
  <c r="C552" i="35"/>
  <c r="B552" i="35"/>
  <c r="D552" i="35"/>
  <c r="E552" i="35"/>
  <c r="F552" i="35"/>
  <c r="G552" i="35"/>
  <c r="B152" i="35"/>
  <c r="C152" i="35"/>
  <c r="D152" i="35"/>
  <c r="E152" i="35"/>
  <c r="F152" i="35"/>
  <c r="G152" i="35"/>
  <c r="C1191" i="35"/>
  <c r="B1191" i="35"/>
  <c r="E1191" i="35"/>
  <c r="F1191" i="35"/>
  <c r="G1191" i="35"/>
  <c r="D1191" i="35"/>
  <c r="C791" i="35"/>
  <c r="D791" i="35"/>
  <c r="E791" i="35"/>
  <c r="F791" i="35"/>
  <c r="G791" i="35"/>
  <c r="B791" i="35"/>
  <c r="B391" i="35"/>
  <c r="C391" i="35"/>
  <c r="F391" i="35"/>
  <c r="D391" i="35"/>
  <c r="E391" i="35"/>
  <c r="G391" i="35"/>
  <c r="C1230" i="35"/>
  <c r="F1230" i="35"/>
  <c r="G1230" i="35"/>
  <c r="E1230" i="35"/>
  <c r="D1230" i="35"/>
  <c r="B1230" i="35"/>
  <c r="C830" i="35"/>
  <c r="D830" i="35"/>
  <c r="E830" i="35"/>
  <c r="F830" i="35"/>
  <c r="G830" i="35"/>
  <c r="B830" i="35"/>
  <c r="B430" i="35"/>
  <c r="C430" i="35"/>
  <c r="D430" i="35"/>
  <c r="E430" i="35"/>
  <c r="F430" i="35"/>
  <c r="G430" i="35"/>
  <c r="C30" i="35"/>
  <c r="D30" i="35"/>
  <c r="E30" i="35"/>
  <c r="G30" i="35"/>
  <c r="F30" i="35"/>
  <c r="B30" i="35"/>
  <c r="B9838" i="35"/>
  <c r="B9776" i="35"/>
  <c r="B9996" i="35"/>
  <c r="B9993" i="35"/>
  <c r="B9939" i="35"/>
  <c r="B9850" i="35"/>
  <c r="B9627" i="35"/>
  <c r="B9227" i="35"/>
  <c r="B9806" i="35"/>
  <c r="B9406" i="35"/>
  <c r="B8899" i="35"/>
  <c r="B9605" i="35"/>
  <c r="B9205" i="35"/>
  <c r="B9804" i="35"/>
  <c r="B9404" i="35"/>
  <c r="B8897" i="35"/>
  <c r="B9603" i="35"/>
  <c r="B9203" i="35"/>
  <c r="B9842" i="35"/>
  <c r="B9442" i="35"/>
  <c r="B8980" i="35"/>
  <c r="B9601" i="35"/>
  <c r="B9201" i="35"/>
  <c r="B9640" i="35"/>
  <c r="B9240" i="35"/>
  <c r="B9679" i="35"/>
  <c r="B9279" i="35"/>
  <c r="B9698" i="35"/>
  <c r="B9298" i="35"/>
  <c r="B9737" i="35"/>
  <c r="B9337" i="35"/>
  <c r="B9736" i="35"/>
  <c r="B9336" i="35"/>
  <c r="B9715" i="35"/>
  <c r="B9315" i="35"/>
  <c r="B9914" i="35"/>
  <c r="B9514" i="35"/>
  <c r="B9101" i="35"/>
  <c r="B9673" i="35"/>
  <c r="B9273" i="35"/>
  <c r="B9912" i="35"/>
  <c r="B9512" i="35"/>
  <c r="B9099" i="35"/>
  <c r="B9711" i="35"/>
  <c r="B9311" i="35"/>
  <c r="B9670" i="35"/>
  <c r="B9270" i="35"/>
  <c r="B9769" i="35"/>
  <c r="B9369" i="35"/>
  <c r="B8770" i="35"/>
  <c r="B9568" i="35"/>
  <c r="B9166" i="35"/>
  <c r="B8573" i="35"/>
  <c r="B8173" i="35"/>
  <c r="B7773" i="35"/>
  <c r="B8692" i="35"/>
  <c r="B8292" i="35"/>
  <c r="B7892" i="35"/>
  <c r="B7306" i="35"/>
  <c r="B8451" i="35"/>
  <c r="B8051" i="35"/>
  <c r="B7650" i="35"/>
  <c r="B8490" i="35"/>
  <c r="B8090" i="35"/>
  <c r="B7690" i="35"/>
  <c r="B8729" i="35"/>
  <c r="B8329" i="35"/>
  <c r="B7929" i="35"/>
  <c r="B7427" i="35"/>
  <c r="B8848" i="35"/>
  <c r="B8448" i="35"/>
  <c r="B8048" i="35"/>
  <c r="B7647" i="35"/>
  <c r="B8847" i="35"/>
  <c r="B8447" i="35"/>
  <c r="B8047" i="35"/>
  <c r="B7646" i="35"/>
  <c r="B8846" i="35"/>
  <c r="B8446" i="35"/>
  <c r="B8046" i="35"/>
  <c r="B7644" i="35"/>
  <c r="B8865" i="35"/>
  <c r="B8465" i="35"/>
  <c r="B8065" i="35"/>
  <c r="B7664" i="35"/>
  <c r="B8964" i="35"/>
  <c r="B8564" i="35"/>
  <c r="B8164" i="35"/>
  <c r="B7764" i="35"/>
  <c r="B9023" i="35"/>
  <c r="B8623" i="35"/>
  <c r="B8223" i="35"/>
  <c r="B7823" i="35"/>
  <c r="B9042" i="35"/>
  <c r="B8642" i="35"/>
  <c r="B8242" i="35"/>
  <c r="B7842" i="35"/>
  <c r="B8981" i="35"/>
  <c r="B8581" i="35"/>
  <c r="B8181" i="35"/>
  <c r="B7781" i="35"/>
  <c r="B8720" i="35"/>
  <c r="B8320" i="35"/>
  <c r="B7920" i="35"/>
  <c r="B7399" i="35"/>
  <c r="B8479" i="35"/>
  <c r="B8079" i="35"/>
  <c r="B7679" i="35"/>
  <c r="B8318" i="35"/>
  <c r="B7918" i="35"/>
  <c r="B7396" i="35"/>
  <c r="B8497" i="35"/>
  <c r="B8097" i="35"/>
  <c r="B7697" i="35"/>
  <c r="B8796" i="35"/>
  <c r="B8396" i="35"/>
  <c r="B7996" i="35"/>
  <c r="B7573" i="35"/>
  <c r="B8715" i="35"/>
  <c r="B8315" i="35"/>
  <c r="B7915" i="35"/>
  <c r="B7386" i="35"/>
  <c r="B8774" i="35"/>
  <c r="B8374" i="35"/>
  <c r="B7974" i="35"/>
  <c r="B7533" i="35"/>
  <c r="B6948" i="35"/>
  <c r="B6548" i="35"/>
  <c r="B6139" i="35"/>
  <c r="B7167" i="35"/>
  <c r="B6767" i="35"/>
  <c r="B6367" i="35"/>
  <c r="B7266" i="35"/>
  <c r="B6866" i="35"/>
  <c r="B6466" i="35"/>
  <c r="B6003" i="35"/>
  <c r="B7365" i="35"/>
  <c r="B6965" i="35"/>
  <c r="B6565" i="35"/>
  <c r="B6160" i="35"/>
  <c r="B7384" i="35"/>
  <c r="B6984" i="35"/>
  <c r="B6584" i="35"/>
  <c r="B6183" i="35"/>
  <c r="B7463" i="35"/>
  <c r="B7063" i="35"/>
  <c r="B6663" i="35"/>
  <c r="B6263" i="35"/>
  <c r="B7502" i="35"/>
  <c r="B7102" i="35"/>
  <c r="B6702" i="35"/>
  <c r="B6302" i="35"/>
  <c r="B7561" i="35"/>
  <c r="B7161" i="35"/>
  <c r="B6761" i="35"/>
  <c r="B6361" i="35"/>
  <c r="B7580" i="35"/>
  <c r="B7180" i="35"/>
  <c r="B6780" i="35"/>
  <c r="B6380" i="35"/>
  <c r="B5755" i="35"/>
  <c r="B6839" i="35"/>
  <c r="B6439" i="35"/>
  <c r="B5944" i="35"/>
  <c r="B6998" i="35"/>
  <c r="B6598" i="35"/>
  <c r="B6198" i="35"/>
  <c r="B7257" i="35"/>
  <c r="B6857" i="35"/>
  <c r="B6457" i="35"/>
  <c r="B5984" i="35"/>
  <c r="B6936" i="35"/>
  <c r="B6536" i="35"/>
  <c r="B6121" i="35"/>
  <c r="B7275" i="35"/>
  <c r="B6875" i="35"/>
  <c r="B6475" i="35"/>
  <c r="B6020" i="35"/>
  <c r="B7334" i="35"/>
  <c r="B6934" i="35"/>
  <c r="B6534" i="35"/>
  <c r="B6119" i="35"/>
  <c r="B7033" i="35"/>
  <c r="B6633" i="35"/>
  <c r="B6233" i="35"/>
  <c r="B7452" i="35"/>
  <c r="B7052" i="35"/>
  <c r="B6652" i="35"/>
  <c r="B6252" i="35"/>
  <c r="B7371" i="35"/>
  <c r="B6971" i="35"/>
  <c r="B6571" i="35"/>
  <c r="B6167" i="35"/>
  <c r="B7330" i="35"/>
  <c r="B6930" i="35"/>
  <c r="B6530" i="35"/>
  <c r="B6115" i="35"/>
  <c r="B7369" i="35"/>
  <c r="B6969" i="35"/>
  <c r="B6569" i="35"/>
  <c r="B6165" i="35"/>
  <c r="B5557" i="35"/>
  <c r="B5157" i="35"/>
  <c r="B4757" i="35"/>
  <c r="B5676" i="35"/>
  <c r="B5276" i="35"/>
  <c r="B4876" i="35"/>
  <c r="B5715" i="35"/>
  <c r="B5315" i="35"/>
  <c r="B4915" i="35"/>
  <c r="B4429" i="35"/>
  <c r="B5634" i="35"/>
  <c r="B5234" i="35"/>
  <c r="B4834" i="35"/>
  <c r="B6073" i="35"/>
  <c r="B5673" i="35"/>
  <c r="B5273" i="35"/>
  <c r="B4873" i="35"/>
  <c r="B6192" i="35"/>
  <c r="B5792" i="35"/>
  <c r="B5392" i="35"/>
  <c r="B4992" i="35"/>
  <c r="B4569" i="35"/>
  <c r="B5611" i="35"/>
  <c r="B5211" i="35"/>
  <c r="B4811" i="35"/>
  <c r="B5990" i="35"/>
  <c r="B5590" i="35"/>
  <c r="B5190" i="35"/>
  <c r="B4790" i="35"/>
  <c r="B6089" i="35"/>
  <c r="B5689" i="35"/>
  <c r="B5289" i="35"/>
  <c r="B4889" i="35"/>
  <c r="B4282" i="35"/>
  <c r="B5768" i="35"/>
  <c r="B5368" i="35"/>
  <c r="B4968" i="35"/>
  <c r="B4534" i="35"/>
  <c r="B5827" i="35"/>
  <c r="B5427" i="35"/>
  <c r="B5027" i="35"/>
  <c r="B4615" i="35"/>
  <c r="B5826" i="35"/>
  <c r="B5426" i="35"/>
  <c r="B5026" i="35"/>
  <c r="B4614" i="35"/>
  <c r="B5885" i="35"/>
  <c r="B5485" i="35"/>
  <c r="B5085" i="35"/>
  <c r="B4684" i="35"/>
  <c r="B5504" i="35"/>
  <c r="B5104" i="35"/>
  <c r="B4704" i="35"/>
  <c r="B5663" i="35"/>
  <c r="B5263" i="35"/>
  <c r="B4863" i="35"/>
  <c r="B6162" i="35"/>
  <c r="B5762" i="35"/>
  <c r="B5362" i="35"/>
  <c r="B4962" i="35"/>
  <c r="B4522" i="35"/>
  <c r="B5561" i="35"/>
  <c r="B5161" i="35"/>
  <c r="B4761" i="35"/>
  <c r="B5680" i="35"/>
  <c r="B5280" i="35"/>
  <c r="B4880" i="35"/>
  <c r="B5979" i="35"/>
  <c r="B5579" i="35"/>
  <c r="B5179" i="35"/>
  <c r="B4779" i="35"/>
  <c r="B5698" i="35"/>
  <c r="B5298" i="35"/>
  <c r="B4898" i="35"/>
  <c r="B4355" i="35"/>
  <c r="B4018" i="35"/>
  <c r="B3618" i="35"/>
  <c r="B3218" i="35"/>
  <c r="B4257" i="35"/>
  <c r="B3857" i="35"/>
  <c r="B3457" i="35"/>
  <c r="B2996" i="35"/>
  <c r="B4116" i="35"/>
  <c r="B3716" i="35"/>
  <c r="B3316" i="35"/>
  <c r="B4155" i="35"/>
  <c r="B3755" i="35"/>
  <c r="B3355" i="35"/>
  <c r="B4354" i="35"/>
  <c r="B3954" i="35"/>
  <c r="B3554" i="35"/>
  <c r="B3154" i="35"/>
  <c r="B4313" i="35"/>
  <c r="B3913" i="35"/>
  <c r="B3513" i="35"/>
  <c r="B3098" i="35"/>
  <c r="B4312" i="35"/>
  <c r="B3912" i="35"/>
  <c r="B3512" i="35"/>
  <c r="B3097" i="35"/>
  <c r="B4391" i="35"/>
  <c r="B3991" i="35"/>
  <c r="B3591" i="35"/>
  <c r="B3191" i="35"/>
  <c r="B4370" i="35"/>
  <c r="B3970" i="35"/>
  <c r="B3570" i="35"/>
  <c r="B3170" i="35"/>
  <c r="B4209" i="35"/>
  <c r="B3809" i="35"/>
  <c r="B3409" i="35"/>
  <c r="C2856" i="35"/>
  <c r="B2856" i="35"/>
  <c r="G2856" i="35"/>
  <c r="E2856" i="35"/>
  <c r="D2856" i="35"/>
  <c r="F2856" i="35"/>
  <c r="B4088" i="35"/>
  <c r="B3688" i="35"/>
  <c r="B3288" i="35"/>
  <c r="B4607" i="35"/>
  <c r="B4207" i="35"/>
  <c r="B3807" i="35"/>
  <c r="B3407" i="35"/>
  <c r="C2853" i="35"/>
  <c r="B2853" i="35"/>
  <c r="D2853" i="35"/>
  <c r="E2853" i="35"/>
  <c r="F2853" i="35"/>
  <c r="G2853" i="35"/>
  <c r="B4026" i="35"/>
  <c r="B3626" i="35"/>
  <c r="B3226" i="35"/>
  <c r="B4365" i="35"/>
  <c r="B3965" i="35"/>
  <c r="B3565" i="35"/>
  <c r="B3165" i="35"/>
  <c r="B4424" i="35"/>
  <c r="B4024" i="35"/>
  <c r="B3624" i="35"/>
  <c r="B3224" i="35"/>
  <c r="B4303" i="35"/>
  <c r="B3903" i="35"/>
  <c r="B3503" i="35"/>
  <c r="B3083" i="35"/>
  <c r="B3962" i="35"/>
  <c r="B3562" i="35"/>
  <c r="B3162" i="35"/>
  <c r="B4461" i="35"/>
  <c r="B4061" i="35"/>
  <c r="B3661" i="35"/>
  <c r="B3261" i="35"/>
  <c r="B4180" i="35"/>
  <c r="B3780" i="35"/>
  <c r="B3380" i="35"/>
  <c r="B4579" i="35"/>
  <c r="B4179" i="35"/>
  <c r="B3779" i="35"/>
  <c r="B3379" i="35"/>
  <c r="B3069" i="35"/>
  <c r="C2669" i="35"/>
  <c r="B2669" i="35"/>
  <c r="E2669" i="35"/>
  <c r="F2669" i="35"/>
  <c r="G2669" i="35"/>
  <c r="D2669" i="35"/>
  <c r="C2269" i="35"/>
  <c r="B2269" i="35"/>
  <c r="D2269" i="35"/>
  <c r="E2269" i="35"/>
  <c r="F2269" i="35"/>
  <c r="G2269" i="35"/>
  <c r="C1869" i="35"/>
  <c r="B1869" i="35"/>
  <c r="G1869" i="35"/>
  <c r="D1869" i="35"/>
  <c r="E1869" i="35"/>
  <c r="F1869" i="35"/>
  <c r="B972" i="35"/>
  <c r="C972" i="35"/>
  <c r="G972" i="35"/>
  <c r="D972" i="35"/>
  <c r="E972" i="35"/>
  <c r="F972" i="35"/>
  <c r="C2548" i="35"/>
  <c r="B2548" i="35"/>
  <c r="G2548" i="35"/>
  <c r="D2548" i="35"/>
  <c r="E2548" i="35"/>
  <c r="F2548" i="35"/>
  <c r="B2148" i="35"/>
  <c r="C2148" i="35"/>
  <c r="D2148" i="35"/>
  <c r="E2148" i="35"/>
  <c r="F2148" i="35"/>
  <c r="G2148" i="35"/>
  <c r="C1748" i="35"/>
  <c r="B1748" i="35"/>
  <c r="E1748" i="35"/>
  <c r="G1748" i="35"/>
  <c r="F1748" i="35"/>
  <c r="D1748" i="35"/>
  <c r="C2827" i="35"/>
  <c r="B2827" i="35"/>
  <c r="D2827" i="35"/>
  <c r="E2827" i="35"/>
  <c r="F2827" i="35"/>
  <c r="G2827" i="35"/>
  <c r="C2427" i="35"/>
  <c r="B2427" i="35"/>
  <c r="D2427" i="35"/>
  <c r="E2427" i="35"/>
  <c r="F2427" i="35"/>
  <c r="G2427" i="35"/>
  <c r="C2027" i="35"/>
  <c r="E2027" i="35"/>
  <c r="F2027" i="35"/>
  <c r="G2027" i="35"/>
  <c r="D2027" i="35"/>
  <c r="B2027" i="35"/>
  <c r="C1619" i="35"/>
  <c r="B1619" i="35"/>
  <c r="F1619" i="35"/>
  <c r="D1619" i="35"/>
  <c r="E1619" i="35"/>
  <c r="G1619" i="35"/>
  <c r="C2926" i="35"/>
  <c r="D2926" i="35"/>
  <c r="E2926" i="35"/>
  <c r="F2926" i="35"/>
  <c r="G2926" i="35"/>
  <c r="B2926" i="35"/>
  <c r="C2526" i="35"/>
  <c r="D2526" i="35"/>
  <c r="E2526" i="35"/>
  <c r="F2526" i="35"/>
  <c r="G2526" i="35"/>
  <c r="B2526" i="35"/>
  <c r="C2126" i="35"/>
  <c r="B2126" i="35"/>
  <c r="E2126" i="35"/>
  <c r="F2126" i="35"/>
  <c r="G2126" i="35"/>
  <c r="D2126" i="35"/>
  <c r="C1726" i="35"/>
  <c r="B1726" i="35"/>
  <c r="E1726" i="35"/>
  <c r="F1726" i="35"/>
  <c r="D1726" i="35"/>
  <c r="G1726" i="35"/>
  <c r="B2985" i="35"/>
  <c r="B2585" i="35"/>
  <c r="C2585" i="35"/>
  <c r="D2585" i="35"/>
  <c r="E2585" i="35"/>
  <c r="F2585" i="35"/>
  <c r="G2585" i="35"/>
  <c r="C2185" i="35"/>
  <c r="D2185" i="35"/>
  <c r="E2185" i="35"/>
  <c r="G2185" i="35"/>
  <c r="F2185" i="35"/>
  <c r="B2185" i="35"/>
  <c r="C1785" i="35"/>
  <c r="B1785" i="35"/>
  <c r="G1785" i="35"/>
  <c r="D1785" i="35"/>
  <c r="E1785" i="35"/>
  <c r="F1785" i="35"/>
  <c r="B3084" i="35"/>
  <c r="C2684" i="35"/>
  <c r="B2684" i="35"/>
  <c r="D2684" i="35"/>
  <c r="E2684" i="35"/>
  <c r="F2684" i="35"/>
  <c r="G2684" i="35"/>
  <c r="C2284" i="35"/>
  <c r="B2284" i="35"/>
  <c r="E2284" i="35"/>
  <c r="F2284" i="35"/>
  <c r="G2284" i="35"/>
  <c r="D2284" i="35"/>
  <c r="B1884" i="35"/>
  <c r="C1884" i="35"/>
  <c r="G1884" i="35"/>
  <c r="D1884" i="35"/>
  <c r="E1884" i="35"/>
  <c r="F1884" i="35"/>
  <c r="C1124" i="35"/>
  <c r="B1124" i="35"/>
  <c r="D1124" i="35"/>
  <c r="E1124" i="35"/>
  <c r="F1124" i="35"/>
  <c r="G1124" i="35"/>
  <c r="C2703" i="35"/>
  <c r="B2703" i="35"/>
  <c r="D2703" i="35"/>
  <c r="E2703" i="35"/>
  <c r="F2703" i="35"/>
  <c r="G2703" i="35"/>
  <c r="B2303" i="35"/>
  <c r="C2303" i="35"/>
  <c r="D2303" i="35"/>
  <c r="E2303" i="35"/>
  <c r="F2303" i="35"/>
  <c r="G2303" i="35"/>
  <c r="C1903" i="35"/>
  <c r="F1903" i="35"/>
  <c r="D1903" i="35"/>
  <c r="E1903" i="35"/>
  <c r="G1903" i="35"/>
  <c r="B1903" i="35"/>
  <c r="B1290" i="35"/>
  <c r="C1290" i="35"/>
  <c r="E1290" i="35"/>
  <c r="F1290" i="35"/>
  <c r="G1290" i="35"/>
  <c r="D1290" i="35"/>
  <c r="C2702" i="35"/>
  <c r="D2702" i="35"/>
  <c r="E2702" i="35"/>
  <c r="F2702" i="35"/>
  <c r="G2702" i="35"/>
  <c r="B2702" i="35"/>
  <c r="B2302" i="35"/>
  <c r="C2302" i="35"/>
  <c r="G2302" i="35"/>
  <c r="D2302" i="35"/>
  <c r="E2302" i="35"/>
  <c r="F2302" i="35"/>
  <c r="B1902" i="35"/>
  <c r="C1902" i="35"/>
  <c r="G1902" i="35"/>
  <c r="E1902" i="35"/>
  <c r="D1902" i="35"/>
  <c r="F1902" i="35"/>
  <c r="B1284" i="35"/>
  <c r="C1284" i="35"/>
  <c r="E1284" i="35"/>
  <c r="F1284" i="35"/>
  <c r="G1284" i="35"/>
  <c r="D1284" i="35"/>
  <c r="C2801" i="35"/>
  <c r="B2801" i="35"/>
  <c r="D2801" i="35"/>
  <c r="E2801" i="35"/>
  <c r="F2801" i="35"/>
  <c r="G2801" i="35"/>
  <c r="B2401" i="35"/>
  <c r="C2401" i="35"/>
  <c r="G2401" i="35"/>
  <c r="D2401" i="35"/>
  <c r="E2401" i="35"/>
  <c r="F2401" i="35"/>
  <c r="C2001" i="35"/>
  <c r="B2001" i="35"/>
  <c r="E2001" i="35"/>
  <c r="D2001" i="35"/>
  <c r="F2001" i="35"/>
  <c r="G2001" i="35"/>
  <c r="C1587" i="35"/>
  <c r="B1587" i="35"/>
  <c r="G1587" i="35"/>
  <c r="D1587" i="35"/>
  <c r="E1587" i="35"/>
  <c r="F1587" i="35"/>
  <c r="C2860" i="35"/>
  <c r="B2860" i="35"/>
  <c r="D2860" i="35"/>
  <c r="E2860" i="35"/>
  <c r="F2860" i="35"/>
  <c r="G2860" i="35"/>
  <c r="C2460" i="35"/>
  <c r="B2460" i="35"/>
  <c r="G2460" i="35"/>
  <c r="D2460" i="35"/>
  <c r="E2460" i="35"/>
  <c r="F2460" i="35"/>
  <c r="B2060" i="35"/>
  <c r="C2060" i="35"/>
  <c r="G2060" i="35"/>
  <c r="F2060" i="35"/>
  <c r="D2060" i="35"/>
  <c r="E2060" i="35"/>
  <c r="C1657" i="35"/>
  <c r="E1657" i="35"/>
  <c r="F1657" i="35"/>
  <c r="D1657" i="35"/>
  <c r="G1657" i="35"/>
  <c r="B1657" i="35"/>
  <c r="C2779" i="35"/>
  <c r="D2779" i="35"/>
  <c r="E2779" i="35"/>
  <c r="F2779" i="35"/>
  <c r="G2779" i="35"/>
  <c r="B2779" i="35"/>
  <c r="C2379" i="35"/>
  <c r="B2379" i="35"/>
  <c r="F2379" i="35"/>
  <c r="G2379" i="35"/>
  <c r="D2379" i="35"/>
  <c r="E2379" i="35"/>
  <c r="C1979" i="35"/>
  <c r="B1979" i="35"/>
  <c r="D1979" i="35"/>
  <c r="E1979" i="35"/>
  <c r="F1979" i="35"/>
  <c r="G1979" i="35"/>
  <c r="B1554" i="35"/>
  <c r="C1554" i="35"/>
  <c r="G1554" i="35"/>
  <c r="D1554" i="35"/>
  <c r="E1554" i="35"/>
  <c r="F1554" i="35"/>
  <c r="C2698" i="35"/>
  <c r="G2698" i="35"/>
  <c r="D2698" i="35"/>
  <c r="E2698" i="35"/>
  <c r="F2698" i="35"/>
  <c r="B2698" i="35"/>
  <c r="B2298" i="35"/>
  <c r="F2298" i="35"/>
  <c r="G2298" i="35"/>
  <c r="D2298" i="35"/>
  <c r="E2298" i="35"/>
  <c r="C2298" i="35"/>
  <c r="C1898" i="35"/>
  <c r="B1898" i="35"/>
  <c r="D1898" i="35"/>
  <c r="E1898" i="35"/>
  <c r="F1898" i="35"/>
  <c r="G1898" i="35"/>
  <c r="C1252" i="35"/>
  <c r="B1252" i="35"/>
  <c r="D1252" i="35"/>
  <c r="E1252" i="35"/>
  <c r="F1252" i="35"/>
  <c r="G1252" i="35"/>
  <c r="C2257" i="35"/>
  <c r="G2257" i="35"/>
  <c r="D2257" i="35"/>
  <c r="F2257" i="35"/>
  <c r="E2257" i="35"/>
  <c r="B2257" i="35"/>
  <c r="C1857" i="35"/>
  <c r="B1857" i="35"/>
  <c r="G1857" i="35"/>
  <c r="D1857" i="35"/>
  <c r="E1857" i="35"/>
  <c r="F1857" i="35"/>
  <c r="C752" i="35"/>
  <c r="D752" i="35"/>
  <c r="E752" i="35"/>
  <c r="F752" i="35"/>
  <c r="G752" i="35"/>
  <c r="B752" i="35"/>
  <c r="C2336" i="35"/>
  <c r="F2336" i="35"/>
  <c r="G2336" i="35"/>
  <c r="D2336" i="35"/>
  <c r="E2336" i="35"/>
  <c r="B2336" i="35"/>
  <c r="C1936" i="35"/>
  <c r="B1936" i="35"/>
  <c r="D1936" i="35"/>
  <c r="F1936" i="35"/>
  <c r="E1936" i="35"/>
  <c r="G1936" i="35"/>
  <c r="B1472" i="35"/>
  <c r="C1472" i="35"/>
  <c r="F1472" i="35"/>
  <c r="G1472" i="35"/>
  <c r="D1472" i="35"/>
  <c r="E1472" i="35"/>
  <c r="B2515" i="35"/>
  <c r="C2515" i="35"/>
  <c r="G2515" i="35"/>
  <c r="D2515" i="35"/>
  <c r="E2515" i="35"/>
  <c r="F2515" i="35"/>
  <c r="C2115" i="35"/>
  <c r="B2115" i="35"/>
  <c r="D2115" i="35"/>
  <c r="E2115" i="35"/>
  <c r="F2115" i="35"/>
  <c r="G2115" i="35"/>
  <c r="C1715" i="35"/>
  <c r="B1715" i="35"/>
  <c r="G1715" i="35"/>
  <c r="F1715" i="35"/>
  <c r="E1715" i="35"/>
  <c r="D1715" i="35"/>
  <c r="B2994" i="35"/>
  <c r="C2594" i="35"/>
  <c r="G2594" i="35"/>
  <c r="D2594" i="35"/>
  <c r="E2594" i="35"/>
  <c r="F2594" i="35"/>
  <c r="B2594" i="35"/>
  <c r="C2194" i="35"/>
  <c r="B2194" i="35"/>
  <c r="F2194" i="35"/>
  <c r="D2194" i="35"/>
  <c r="E2194" i="35"/>
  <c r="G2194" i="35"/>
  <c r="B1794" i="35"/>
  <c r="C1794" i="35"/>
  <c r="G1794" i="35"/>
  <c r="D1794" i="35"/>
  <c r="E1794" i="35"/>
  <c r="F1794" i="35"/>
  <c r="B2713" i="35"/>
  <c r="G2713" i="35"/>
  <c r="D2713" i="35"/>
  <c r="E2713" i="35"/>
  <c r="F2713" i="35"/>
  <c r="C2713" i="35"/>
  <c r="C2313" i="35"/>
  <c r="B2313" i="35"/>
  <c r="D2313" i="35"/>
  <c r="E2313" i="35"/>
  <c r="F2313" i="35"/>
  <c r="G2313" i="35"/>
  <c r="C1913" i="35"/>
  <c r="F1913" i="35"/>
  <c r="D1913" i="35"/>
  <c r="E1913" i="35"/>
  <c r="G1913" i="35"/>
  <c r="B1913" i="35"/>
  <c r="C1352" i="35"/>
  <c r="B1352" i="35"/>
  <c r="F1352" i="35"/>
  <c r="G1352" i="35"/>
  <c r="D1352" i="35"/>
  <c r="E1352" i="35"/>
  <c r="C2512" i="35"/>
  <c r="B2512" i="35"/>
  <c r="G2512" i="35"/>
  <c r="D2512" i="35"/>
  <c r="E2512" i="35"/>
  <c r="F2512" i="35"/>
  <c r="B2112" i="35"/>
  <c r="C2112" i="35"/>
  <c r="D2112" i="35"/>
  <c r="E2112" i="35"/>
  <c r="F2112" i="35"/>
  <c r="G2112" i="35"/>
  <c r="C1712" i="35"/>
  <c r="B1712" i="35"/>
  <c r="F1712" i="35"/>
  <c r="D1712" i="35"/>
  <c r="E1712" i="35"/>
  <c r="G1712" i="35"/>
  <c r="C2751" i="35"/>
  <c r="B2751" i="35"/>
  <c r="D2751" i="35"/>
  <c r="E2751" i="35"/>
  <c r="G2751" i="35"/>
  <c r="F2751" i="35"/>
  <c r="C2351" i="35"/>
  <c r="D2351" i="35"/>
  <c r="E2351" i="35"/>
  <c r="F2351" i="35"/>
  <c r="G2351" i="35"/>
  <c r="B2351" i="35"/>
  <c r="C1951" i="35"/>
  <c r="D1951" i="35"/>
  <c r="E1951" i="35"/>
  <c r="F1951" i="35"/>
  <c r="G1951" i="35"/>
  <c r="B1951" i="35"/>
  <c r="C1507" i="35"/>
  <c r="B1507" i="35"/>
  <c r="D1507" i="35"/>
  <c r="E1507" i="35"/>
  <c r="F1507" i="35"/>
  <c r="G1507" i="35"/>
  <c r="C2830" i="35"/>
  <c r="D2830" i="35"/>
  <c r="E2830" i="35"/>
  <c r="F2830" i="35"/>
  <c r="G2830" i="35"/>
  <c r="B2830" i="35"/>
  <c r="C2430" i="35"/>
  <c r="D2430" i="35"/>
  <c r="E2430" i="35"/>
  <c r="F2430" i="35"/>
  <c r="G2430" i="35"/>
  <c r="B2430" i="35"/>
  <c r="C2030" i="35"/>
  <c r="B2030" i="35"/>
  <c r="E2030" i="35"/>
  <c r="F2030" i="35"/>
  <c r="G2030" i="35"/>
  <c r="D2030" i="35"/>
  <c r="C1624" i="35"/>
  <c r="B1624" i="35"/>
  <c r="G1624" i="35"/>
  <c r="D1624" i="35"/>
  <c r="E1624" i="35"/>
  <c r="F1624" i="35"/>
  <c r="C1229" i="35"/>
  <c r="F1229" i="35"/>
  <c r="G1229" i="35"/>
  <c r="D1229" i="35"/>
  <c r="E1229" i="35"/>
  <c r="B1229" i="35"/>
  <c r="C829" i="35"/>
  <c r="B829" i="35"/>
  <c r="D829" i="35"/>
  <c r="F829" i="35"/>
  <c r="G829" i="35"/>
  <c r="E829" i="35"/>
  <c r="C429" i="35"/>
  <c r="B429" i="35"/>
  <c r="G429" i="35"/>
  <c r="D429" i="35"/>
  <c r="E429" i="35"/>
  <c r="F429" i="35"/>
  <c r="C29" i="35"/>
  <c r="B29" i="35"/>
  <c r="D29" i="35"/>
  <c r="E29" i="35"/>
  <c r="F29" i="35"/>
  <c r="G29" i="35"/>
  <c r="C1248" i="35"/>
  <c r="E1248" i="35"/>
  <c r="F1248" i="35"/>
  <c r="G1248" i="35"/>
  <c r="D1248" i="35"/>
  <c r="B1248" i="35"/>
  <c r="C848" i="35"/>
  <c r="F848" i="35"/>
  <c r="G848" i="35"/>
  <c r="D848" i="35"/>
  <c r="B848" i="35"/>
  <c r="E848" i="35"/>
  <c r="B448" i="35"/>
  <c r="C448" i="35"/>
  <c r="D448" i="35"/>
  <c r="E448" i="35"/>
  <c r="F448" i="35"/>
  <c r="G448" i="35"/>
  <c r="B48" i="35"/>
  <c r="C48" i="35"/>
  <c r="E48" i="35"/>
  <c r="G48" i="35"/>
  <c r="F48" i="35"/>
  <c r="D48" i="35"/>
  <c r="C1107" i="35"/>
  <c r="B1107" i="35"/>
  <c r="F1107" i="35"/>
  <c r="G1107" i="35"/>
  <c r="D1107" i="35"/>
  <c r="E1107" i="35"/>
  <c r="C707" i="35"/>
  <c r="E707" i="35"/>
  <c r="F707" i="35"/>
  <c r="G707" i="35"/>
  <c r="D707" i="35"/>
  <c r="B707" i="35"/>
  <c r="B307" i="35"/>
  <c r="C307" i="35"/>
  <c r="F307" i="35"/>
  <c r="G307" i="35"/>
  <c r="D307" i="35"/>
  <c r="E307" i="35"/>
  <c r="C1506" i="35"/>
  <c r="B1506" i="35"/>
  <c r="F1506" i="35"/>
  <c r="G1506" i="35"/>
  <c r="E1506" i="35"/>
  <c r="D1506" i="35"/>
  <c r="C1106" i="35"/>
  <c r="E1106" i="35"/>
  <c r="G1106" i="35"/>
  <c r="F1106" i="35"/>
  <c r="D1106" i="35"/>
  <c r="B1106" i="35"/>
  <c r="B706" i="35"/>
  <c r="C706" i="35"/>
  <c r="D706" i="35"/>
  <c r="F706" i="35"/>
  <c r="E706" i="35"/>
  <c r="G706" i="35"/>
  <c r="B306" i="35"/>
  <c r="D306" i="35"/>
  <c r="E306" i="35"/>
  <c r="F306" i="35"/>
  <c r="G306" i="35"/>
  <c r="C306" i="35"/>
  <c r="C1505" i="35"/>
  <c r="F1505" i="35"/>
  <c r="G1505" i="35"/>
  <c r="D1505" i="35"/>
  <c r="E1505" i="35"/>
  <c r="B1505" i="35"/>
  <c r="C1105" i="35"/>
  <c r="B1105" i="35"/>
  <c r="F1105" i="35"/>
  <c r="D1105" i="35"/>
  <c r="G1105" i="35"/>
  <c r="E1105" i="35"/>
  <c r="C705" i="35"/>
  <c r="B705" i="35"/>
  <c r="D705" i="35"/>
  <c r="E705" i="35"/>
  <c r="F705" i="35"/>
  <c r="G705" i="35"/>
  <c r="C305" i="35"/>
  <c r="D305" i="35"/>
  <c r="E305" i="35"/>
  <c r="F305" i="35"/>
  <c r="G305" i="35"/>
  <c r="B305" i="35"/>
  <c r="C864" i="35"/>
  <c r="B864" i="35"/>
  <c r="D864" i="35"/>
  <c r="E864" i="35"/>
  <c r="G864" i="35"/>
  <c r="F864" i="35"/>
  <c r="C464" i="35"/>
  <c r="D464" i="35"/>
  <c r="E464" i="35"/>
  <c r="F464" i="35"/>
  <c r="G464" i="35"/>
  <c r="B464" i="35"/>
  <c r="C64" i="35"/>
  <c r="F64" i="35"/>
  <c r="G64" i="35"/>
  <c r="D64" i="35"/>
  <c r="E64" i="35"/>
  <c r="B64" i="35"/>
  <c r="B1303" i="35"/>
  <c r="D1303" i="35"/>
  <c r="E1303" i="35"/>
  <c r="C1303" i="35"/>
  <c r="F1303" i="35"/>
  <c r="G1303" i="35"/>
  <c r="C903" i="35"/>
  <c r="B903" i="35"/>
  <c r="G903" i="35"/>
  <c r="D903" i="35"/>
  <c r="E903" i="35"/>
  <c r="F903" i="35"/>
  <c r="B503" i="35"/>
  <c r="C503" i="35"/>
  <c r="D503" i="35"/>
  <c r="E503" i="35"/>
  <c r="F503" i="35"/>
  <c r="G503" i="35"/>
  <c r="C103" i="35"/>
  <c r="D103" i="35"/>
  <c r="B103" i="35"/>
  <c r="E103" i="35"/>
  <c r="F103" i="35"/>
  <c r="G103" i="35"/>
  <c r="C1162" i="35"/>
  <c r="D1162" i="35"/>
  <c r="E1162" i="35"/>
  <c r="F1162" i="35"/>
  <c r="G1162" i="35"/>
  <c r="B1162" i="35"/>
  <c r="C762" i="35"/>
  <c r="B762" i="35"/>
  <c r="G762" i="35"/>
  <c r="D762" i="35"/>
  <c r="E762" i="35"/>
  <c r="F762" i="35"/>
  <c r="C362" i="35"/>
  <c r="D362" i="35"/>
  <c r="E362" i="35"/>
  <c r="F362" i="35"/>
  <c r="G362" i="35"/>
  <c r="B362" i="35"/>
  <c r="C1621" i="35"/>
  <c r="E1621" i="35"/>
  <c r="F1621" i="35"/>
  <c r="G1621" i="35"/>
  <c r="D1621" i="35"/>
  <c r="B1621" i="35"/>
  <c r="C1221" i="35"/>
  <c r="B1221" i="35"/>
  <c r="E1221" i="35"/>
  <c r="F1221" i="35"/>
  <c r="G1221" i="35"/>
  <c r="D1221" i="35"/>
  <c r="C821" i="35"/>
  <c r="F821" i="35"/>
  <c r="G821" i="35"/>
  <c r="D821" i="35"/>
  <c r="E821" i="35"/>
  <c r="B821" i="35"/>
  <c r="C421" i="35"/>
  <c r="B421" i="35"/>
  <c r="D421" i="35"/>
  <c r="E421" i="35"/>
  <c r="F421" i="35"/>
  <c r="G421" i="35"/>
  <c r="F21" i="35"/>
  <c r="C21" i="35"/>
  <c r="G21" i="35"/>
  <c r="D21" i="35"/>
  <c r="E21" i="35"/>
  <c r="B21" i="35"/>
  <c r="B1060" i="35"/>
  <c r="C1060" i="35"/>
  <c r="E1060" i="35"/>
  <c r="F1060" i="35"/>
  <c r="D1060" i="35"/>
  <c r="G1060" i="35"/>
  <c r="C660" i="35"/>
  <c r="B660" i="35"/>
  <c r="F660" i="35"/>
  <c r="G660" i="35"/>
  <c r="D660" i="35"/>
  <c r="E660" i="35"/>
  <c r="B260" i="35"/>
  <c r="C260" i="35"/>
  <c r="D260" i="35"/>
  <c r="E260" i="35"/>
  <c r="F260" i="35"/>
  <c r="G260" i="35"/>
  <c r="B1319" i="35"/>
  <c r="F1319" i="35"/>
  <c r="G1319" i="35"/>
  <c r="D1319" i="35"/>
  <c r="E1319" i="35"/>
  <c r="C1319" i="35"/>
  <c r="C919" i="35"/>
  <c r="B919" i="35"/>
  <c r="D919" i="35"/>
  <c r="E919" i="35"/>
  <c r="F919" i="35"/>
  <c r="G919" i="35"/>
  <c r="C519" i="35"/>
  <c r="B519" i="35"/>
  <c r="F519" i="35"/>
  <c r="G519" i="35"/>
  <c r="D519" i="35"/>
  <c r="E519" i="35"/>
  <c r="B119" i="35"/>
  <c r="C119" i="35"/>
  <c r="D119" i="35"/>
  <c r="E119" i="35"/>
  <c r="F119" i="35"/>
  <c r="G119" i="35"/>
  <c r="B1398" i="35"/>
  <c r="C1398" i="35"/>
  <c r="E1398" i="35"/>
  <c r="D1398" i="35"/>
  <c r="F1398" i="35"/>
  <c r="G1398" i="35"/>
  <c r="C998" i="35"/>
  <c r="D998" i="35"/>
  <c r="E998" i="35"/>
  <c r="G998" i="35"/>
  <c r="F998" i="35"/>
  <c r="B998" i="35"/>
  <c r="B598" i="35"/>
  <c r="C598" i="35"/>
  <c r="D598" i="35"/>
  <c r="F598" i="35"/>
  <c r="G598" i="35"/>
  <c r="E598" i="35"/>
  <c r="C198" i="35"/>
  <c r="D198" i="35"/>
  <c r="E198" i="35"/>
  <c r="G198" i="35"/>
  <c r="F198" i="35"/>
  <c r="B198" i="35"/>
  <c r="B1337" i="35"/>
  <c r="F1337" i="35"/>
  <c r="G1337" i="35"/>
  <c r="D1337" i="35"/>
  <c r="E1337" i="35"/>
  <c r="C1337" i="35"/>
  <c r="C937" i="35"/>
  <c r="B937" i="35"/>
  <c r="D937" i="35"/>
  <c r="E937" i="35"/>
  <c r="F937" i="35"/>
  <c r="G937" i="35"/>
  <c r="C537" i="35"/>
  <c r="B537" i="35"/>
  <c r="D537" i="35"/>
  <c r="E537" i="35"/>
  <c r="F537" i="35"/>
  <c r="G537" i="35"/>
  <c r="C137" i="35"/>
  <c r="B137" i="35"/>
  <c r="D137" i="35"/>
  <c r="E137" i="35"/>
  <c r="F137" i="35"/>
  <c r="G137" i="35"/>
  <c r="C1236" i="35"/>
  <c r="D1236" i="35"/>
  <c r="E1236" i="35"/>
  <c r="F1236" i="35"/>
  <c r="G1236" i="35"/>
  <c r="B1236" i="35"/>
  <c r="C836" i="35"/>
  <c r="D836" i="35"/>
  <c r="E836" i="35"/>
  <c r="F836" i="35"/>
  <c r="G836" i="35"/>
  <c r="B836" i="35"/>
  <c r="B436" i="35"/>
  <c r="C436" i="35"/>
  <c r="D436" i="35"/>
  <c r="E436" i="35"/>
  <c r="F436" i="35"/>
  <c r="G436" i="35"/>
  <c r="C36" i="35"/>
  <c r="B36" i="35"/>
  <c r="D36" i="35"/>
  <c r="E36" i="35"/>
  <c r="G36" i="35"/>
  <c r="F36" i="35"/>
  <c r="C1175" i="35"/>
  <c r="F1175" i="35"/>
  <c r="G1175" i="35"/>
  <c r="D1175" i="35"/>
  <c r="E1175" i="35"/>
  <c r="B1175" i="35"/>
  <c r="C775" i="35"/>
  <c r="B775" i="35"/>
  <c r="F775" i="35"/>
  <c r="G775" i="35"/>
  <c r="D775" i="35"/>
  <c r="E775" i="35"/>
  <c r="C375" i="35"/>
  <c r="B375" i="35"/>
  <c r="G375" i="35"/>
  <c r="D375" i="35"/>
  <c r="E375" i="35"/>
  <c r="F375" i="35"/>
  <c r="B1454" i="35"/>
  <c r="C1454" i="35"/>
  <c r="E1454" i="35"/>
  <c r="F1454" i="35"/>
  <c r="G1454" i="35"/>
  <c r="D1454" i="35"/>
  <c r="C1054" i="35"/>
  <c r="E1054" i="35"/>
  <c r="F1054" i="35"/>
  <c r="D1054" i="35"/>
  <c r="G1054" i="35"/>
  <c r="B1054" i="35"/>
  <c r="C654" i="35"/>
  <c r="B654" i="35"/>
  <c r="D654" i="35"/>
  <c r="E654" i="35"/>
  <c r="F654" i="35"/>
  <c r="G654" i="35"/>
  <c r="C254" i="35"/>
  <c r="B254" i="35"/>
  <c r="G254" i="35"/>
  <c r="E254" i="35"/>
  <c r="D254" i="35"/>
  <c r="F254" i="35"/>
  <c r="C1393" i="35"/>
  <c r="B1393" i="35"/>
  <c r="D1393" i="35"/>
  <c r="E1393" i="35"/>
  <c r="F1393" i="35"/>
  <c r="G1393" i="35"/>
  <c r="C993" i="35"/>
  <c r="B993" i="35"/>
  <c r="F993" i="35"/>
  <c r="G993" i="35"/>
  <c r="D993" i="35"/>
  <c r="E993" i="35"/>
  <c r="C593" i="35"/>
  <c r="E593" i="35"/>
  <c r="D593" i="35"/>
  <c r="F593" i="35"/>
  <c r="G593" i="35"/>
  <c r="B593" i="35"/>
  <c r="B193" i="35"/>
  <c r="C193" i="35"/>
  <c r="D193" i="35"/>
  <c r="E193" i="35"/>
  <c r="F193" i="35"/>
  <c r="G193" i="35"/>
  <c r="C532" i="35"/>
  <c r="B532" i="35"/>
  <c r="D532" i="35"/>
  <c r="F532" i="35"/>
  <c r="G532" i="35"/>
  <c r="E532" i="35"/>
  <c r="C132" i="35"/>
  <c r="B132" i="35"/>
  <c r="D132" i="35"/>
  <c r="E132" i="35"/>
  <c r="G132" i="35"/>
  <c r="F132" i="35"/>
  <c r="C1171" i="35"/>
  <c r="B1171" i="35"/>
  <c r="F1171" i="35"/>
  <c r="D1171" i="35"/>
  <c r="E1171" i="35"/>
  <c r="G1171" i="35"/>
  <c r="C771" i="35"/>
  <c r="B771" i="35"/>
  <c r="D771" i="35"/>
  <c r="E771" i="35"/>
  <c r="G771" i="35"/>
  <c r="F771" i="35"/>
  <c r="B371" i="35"/>
  <c r="C371" i="35"/>
  <c r="D371" i="35"/>
  <c r="E371" i="35"/>
  <c r="F371" i="35"/>
  <c r="G371" i="35"/>
  <c r="C1210" i="35"/>
  <c r="D1210" i="35"/>
  <c r="E1210" i="35"/>
  <c r="F1210" i="35"/>
  <c r="G1210" i="35"/>
  <c r="B1210" i="35"/>
  <c r="C810" i="35"/>
  <c r="B810" i="35"/>
  <c r="D810" i="35"/>
  <c r="E810" i="35"/>
  <c r="G810" i="35"/>
  <c r="F810" i="35"/>
  <c r="C410" i="35"/>
  <c r="G410" i="35"/>
  <c r="D410" i="35"/>
  <c r="E410" i="35"/>
  <c r="F410" i="35"/>
  <c r="B410" i="35"/>
  <c r="E10" i="35"/>
  <c r="C10" i="35"/>
  <c r="B10" i="35"/>
  <c r="F10" i="35"/>
  <c r="G10" i="35"/>
  <c r="D10" i="35"/>
  <c r="D7" i="21"/>
  <c r="D6" i="21"/>
  <c r="A1" i="2"/>
  <c r="A2" i="2" s="1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3" i="13"/>
  <c r="H3023" i="35" l="1"/>
  <c r="L3023" i="35" s="1"/>
  <c r="I3023" i="35"/>
  <c r="K3023" i="35"/>
  <c r="J3023" i="35"/>
  <c r="J3003" i="35"/>
  <c r="H3003" i="35"/>
  <c r="I3003" i="35"/>
  <c r="K3003" i="35"/>
  <c r="H2823" i="35"/>
  <c r="I463" i="35"/>
  <c r="H1183" i="35"/>
  <c r="K2123" i="35"/>
  <c r="J2843" i="35"/>
  <c r="H723" i="35"/>
  <c r="I1443" i="35"/>
  <c r="J2383" i="35"/>
  <c r="I23" i="35"/>
  <c r="J743" i="35"/>
  <c r="I1463" i="35"/>
  <c r="H2163" i="35"/>
  <c r="J2883" i="35"/>
  <c r="H523" i="35"/>
  <c r="K1243" i="35"/>
  <c r="K1943" i="35"/>
  <c r="J2663" i="35"/>
  <c r="K303" i="35"/>
  <c r="K1023" i="35"/>
  <c r="J1723" i="35"/>
  <c r="H2443" i="35"/>
  <c r="I83" i="35"/>
  <c r="J803" i="35"/>
  <c r="I1523" i="35"/>
  <c r="K2223" i="35"/>
  <c r="I2943" i="35"/>
  <c r="H583" i="35"/>
  <c r="K1303" i="35"/>
  <c r="K2003" i="35"/>
  <c r="K2723" i="35"/>
  <c r="K363" i="35"/>
  <c r="K1083" i="35"/>
  <c r="J1783" i="35"/>
  <c r="I2503" i="35"/>
  <c r="K383" i="35"/>
  <c r="H1103" i="35"/>
  <c r="K1803" i="35"/>
  <c r="K2523" i="35"/>
  <c r="J403" i="35"/>
  <c r="I1123" i="35"/>
  <c r="K1823" i="35"/>
  <c r="I2543" i="35"/>
  <c r="K183" i="35"/>
  <c r="K903" i="35"/>
  <c r="K1623" i="35"/>
  <c r="K2323" i="35"/>
  <c r="H203" i="35"/>
  <c r="I923" i="35"/>
  <c r="H1643" i="35"/>
  <c r="K2343" i="35"/>
  <c r="J463" i="35"/>
  <c r="K1183" i="35"/>
  <c r="J2123" i="35"/>
  <c r="I2843" i="35"/>
  <c r="K723" i="35"/>
  <c r="J1443" i="35"/>
  <c r="I2383" i="35"/>
  <c r="H23" i="35"/>
  <c r="K743" i="35"/>
  <c r="H1463" i="35"/>
  <c r="K2163" i="35"/>
  <c r="I2883" i="35"/>
  <c r="I523" i="35"/>
  <c r="J1243" i="35"/>
  <c r="J1943" i="35"/>
  <c r="K2663" i="35"/>
  <c r="J303" i="35"/>
  <c r="J1023" i="35"/>
  <c r="K1723" i="35"/>
  <c r="I2443" i="35"/>
  <c r="H83" i="35"/>
  <c r="K803" i="35"/>
  <c r="H1523" i="35"/>
  <c r="J2223" i="35"/>
  <c r="H2943" i="35"/>
  <c r="I583" i="35"/>
  <c r="J1303" i="35"/>
  <c r="J2003" i="35"/>
  <c r="J2723" i="35"/>
  <c r="J363" i="35"/>
  <c r="J1083" i="35"/>
  <c r="K1783" i="35"/>
  <c r="H2503" i="35"/>
  <c r="J383" i="35"/>
  <c r="I1103" i="35"/>
  <c r="J1803" i="35"/>
  <c r="J2523" i="35"/>
  <c r="K403" i="35"/>
  <c r="H1123" i="35"/>
  <c r="J1823" i="35"/>
  <c r="H2543" i="35"/>
  <c r="H183" i="35"/>
  <c r="J903" i="35"/>
  <c r="H1623" i="35"/>
  <c r="J2323" i="35"/>
  <c r="K203" i="35"/>
  <c r="J923" i="35"/>
  <c r="K1643" i="35"/>
  <c r="J2343" i="35"/>
  <c r="H463" i="35"/>
  <c r="J1183" i="35"/>
  <c r="I2123" i="35"/>
  <c r="K2843" i="35"/>
  <c r="J723" i="35"/>
  <c r="H1443" i="35"/>
  <c r="K2383" i="35"/>
  <c r="K23" i="35"/>
  <c r="I743" i="35"/>
  <c r="K1463" i="35"/>
  <c r="J2163" i="35"/>
  <c r="H2883" i="35"/>
  <c r="K523" i="35"/>
  <c r="I1243" i="35"/>
  <c r="I1943" i="35"/>
  <c r="I2663" i="35"/>
  <c r="I303" i="35"/>
  <c r="I1023" i="35"/>
  <c r="I1723" i="35"/>
  <c r="K2443" i="35"/>
  <c r="K83" i="35"/>
  <c r="I803" i="35"/>
  <c r="K1523" i="35"/>
  <c r="I2223" i="35"/>
  <c r="K2943" i="35"/>
  <c r="K583" i="35"/>
  <c r="I1303" i="35"/>
  <c r="I2003" i="35"/>
  <c r="I2723" i="35"/>
  <c r="I363" i="35"/>
  <c r="I1083" i="35"/>
  <c r="I1783" i="35"/>
  <c r="K2503" i="35"/>
  <c r="I383" i="35"/>
  <c r="K1103" i="35"/>
  <c r="I1803" i="35"/>
  <c r="I2523" i="35"/>
  <c r="I403" i="35"/>
  <c r="K1123" i="35"/>
  <c r="I1823" i="35"/>
  <c r="K2543" i="35"/>
  <c r="J183" i="35"/>
  <c r="I903" i="35"/>
  <c r="J1623" i="35"/>
  <c r="I2323" i="35"/>
  <c r="J203" i="35"/>
  <c r="H923" i="35"/>
  <c r="J1643" i="35"/>
  <c r="I2343" i="35"/>
  <c r="K463" i="35"/>
  <c r="I1183" i="35"/>
  <c r="H2123" i="35"/>
  <c r="H2843" i="35"/>
  <c r="I723" i="35"/>
  <c r="K1443" i="35"/>
  <c r="H2383" i="35"/>
  <c r="J23" i="35"/>
  <c r="H743" i="35"/>
  <c r="J1463" i="35"/>
  <c r="I2163" i="35"/>
  <c r="K2883" i="35"/>
  <c r="J523" i="35"/>
  <c r="H1243" i="35"/>
  <c r="H1943" i="35"/>
  <c r="H2663" i="35"/>
  <c r="H303" i="35"/>
  <c r="H1023" i="35"/>
  <c r="H1723" i="35"/>
  <c r="J2443" i="35"/>
  <c r="J83" i="35"/>
  <c r="H803" i="35"/>
  <c r="J1523" i="35"/>
  <c r="H2223" i="35"/>
  <c r="J2943" i="35"/>
  <c r="J583" i="35"/>
  <c r="H1303" i="35"/>
  <c r="H2003" i="35"/>
  <c r="H2723" i="35"/>
  <c r="H363" i="35"/>
  <c r="H1083" i="35"/>
  <c r="H1783" i="35"/>
  <c r="J2503" i="35"/>
  <c r="H383" i="35"/>
  <c r="J1103" i="35"/>
  <c r="H1803" i="35"/>
  <c r="H2523" i="35"/>
  <c r="H403" i="35"/>
  <c r="J1123" i="35"/>
  <c r="H1823" i="35"/>
  <c r="J2543" i="35"/>
  <c r="I183" i="35"/>
  <c r="H903" i="35"/>
  <c r="I1623" i="35"/>
  <c r="H2323" i="35"/>
  <c r="I203" i="35"/>
  <c r="K923" i="35"/>
  <c r="I1643" i="35"/>
  <c r="H2343" i="35"/>
  <c r="K703" i="35"/>
  <c r="K1423" i="35"/>
  <c r="J2363" i="35"/>
  <c r="K243" i="35"/>
  <c r="K963" i="35"/>
  <c r="I1903" i="35"/>
  <c r="H2623" i="35"/>
  <c r="K263" i="35"/>
  <c r="H983" i="35"/>
  <c r="K1683" i="35"/>
  <c r="K2403" i="35"/>
  <c r="K43" i="35"/>
  <c r="K763" i="35"/>
  <c r="K1483" i="35"/>
  <c r="K2183" i="35"/>
  <c r="H2903" i="35"/>
  <c r="I543" i="35"/>
  <c r="J1263" i="35"/>
  <c r="I1963" i="35"/>
  <c r="K2683" i="35"/>
  <c r="K323" i="35"/>
  <c r="H1043" i="35"/>
  <c r="K1743" i="35"/>
  <c r="K2463" i="35"/>
  <c r="K103" i="35"/>
  <c r="K823" i="35"/>
  <c r="K1543" i="35"/>
  <c r="K2243" i="35"/>
  <c r="I2963" i="35"/>
  <c r="I603" i="35"/>
  <c r="J1323" i="35"/>
  <c r="I2023" i="35"/>
  <c r="K2743" i="35"/>
  <c r="K623" i="35"/>
  <c r="K1343" i="35"/>
  <c r="I2043" i="35"/>
  <c r="K2763" i="35"/>
  <c r="H643" i="35"/>
  <c r="K1363" i="35"/>
  <c r="K2063" i="35"/>
  <c r="K2783" i="35"/>
  <c r="J423" i="35"/>
  <c r="K1143" i="35"/>
  <c r="J1843" i="35"/>
  <c r="I2563" i="35"/>
  <c r="K443" i="35"/>
  <c r="K1163" i="35"/>
  <c r="J1863" i="35"/>
  <c r="K2583" i="35"/>
  <c r="H703" i="35"/>
  <c r="J1423" i="35"/>
  <c r="I2363" i="35"/>
  <c r="H243" i="35"/>
  <c r="J963" i="35"/>
  <c r="J1903" i="35"/>
  <c r="K2623" i="35"/>
  <c r="J263" i="35"/>
  <c r="I983" i="35"/>
  <c r="H1683" i="35"/>
  <c r="J2403" i="35"/>
  <c r="J43" i="35"/>
  <c r="J763" i="35"/>
  <c r="J1483" i="35"/>
  <c r="J2183" i="35"/>
  <c r="I2903" i="35"/>
  <c r="H543" i="35"/>
  <c r="K1263" i="35"/>
  <c r="H1963" i="35"/>
  <c r="J2683" i="35"/>
  <c r="J323" i="35"/>
  <c r="I1043" i="35"/>
  <c r="J1743" i="35"/>
  <c r="J2463" i="35"/>
  <c r="J103" i="35"/>
  <c r="J823" i="35"/>
  <c r="J1543" i="35"/>
  <c r="J2243" i="35"/>
  <c r="H2963" i="35"/>
  <c r="H603" i="35"/>
  <c r="K1323" i="35"/>
  <c r="H2023" i="35"/>
  <c r="J2743" i="35"/>
  <c r="J623" i="35"/>
  <c r="J1343" i="35"/>
  <c r="H2043" i="35"/>
  <c r="J2763" i="35"/>
  <c r="I643" i="35"/>
  <c r="J1363" i="35"/>
  <c r="J2063" i="35"/>
  <c r="J2783" i="35"/>
  <c r="I423" i="35"/>
  <c r="J1143" i="35"/>
  <c r="K1843" i="35"/>
  <c r="H2563" i="35"/>
  <c r="J443" i="35"/>
  <c r="H1163" i="35"/>
  <c r="I1863" i="35"/>
  <c r="J2583" i="35"/>
  <c r="J703" i="35"/>
  <c r="I1423" i="35"/>
  <c r="H2363" i="35"/>
  <c r="J243" i="35"/>
  <c r="I963" i="35"/>
  <c r="H1903" i="35"/>
  <c r="J2623" i="35"/>
  <c r="I263" i="35"/>
  <c r="K983" i="35"/>
  <c r="J1683" i="35"/>
  <c r="I2403" i="35"/>
  <c r="I43" i="35"/>
  <c r="I763" i="35"/>
  <c r="I1483" i="35"/>
  <c r="I2183" i="35"/>
  <c r="K2903" i="35"/>
  <c r="K543" i="35"/>
  <c r="I1263" i="35"/>
  <c r="K1963" i="35"/>
  <c r="I2683" i="35"/>
  <c r="I323" i="35"/>
  <c r="K1043" i="35"/>
  <c r="I1743" i="35"/>
  <c r="I2463" i="35"/>
  <c r="I103" i="35"/>
  <c r="I823" i="35"/>
  <c r="I1543" i="35"/>
  <c r="I2243" i="35"/>
  <c r="K2963" i="35"/>
  <c r="K603" i="35"/>
  <c r="I1323" i="35"/>
  <c r="K2023" i="35"/>
  <c r="I2743" i="35"/>
  <c r="I623" i="35"/>
  <c r="I1343" i="35"/>
  <c r="K2043" i="35"/>
  <c r="I2763" i="35"/>
  <c r="K643" i="35"/>
  <c r="I1363" i="35"/>
  <c r="I2063" i="35"/>
  <c r="I2783" i="35"/>
  <c r="K423" i="35"/>
  <c r="I1143" i="35"/>
  <c r="I1843" i="35"/>
  <c r="K2563" i="35"/>
  <c r="I443" i="35"/>
  <c r="J1163" i="35"/>
  <c r="K1863" i="35"/>
  <c r="I2583" i="35"/>
  <c r="I703" i="35"/>
  <c r="H1423" i="35"/>
  <c r="K2363" i="35"/>
  <c r="I243" i="35"/>
  <c r="H963" i="35"/>
  <c r="K1903" i="35"/>
  <c r="I2623" i="35"/>
  <c r="H263" i="35"/>
  <c r="J983" i="35"/>
  <c r="I1683" i="35"/>
  <c r="H2403" i="35"/>
  <c r="H43" i="35"/>
  <c r="H763" i="35"/>
  <c r="H1483" i="35"/>
  <c r="H2183" i="35"/>
  <c r="J2903" i="35"/>
  <c r="J543" i="35"/>
  <c r="H1263" i="35"/>
  <c r="J1963" i="35"/>
  <c r="H2683" i="35"/>
  <c r="H323" i="35"/>
  <c r="J1043" i="35"/>
  <c r="H1743" i="35"/>
  <c r="H2463" i="35"/>
  <c r="H103" i="35"/>
  <c r="H823" i="35"/>
  <c r="H1543" i="35"/>
  <c r="H2243" i="35"/>
  <c r="J2963" i="35"/>
  <c r="J603" i="35"/>
  <c r="H1323" i="35"/>
  <c r="J2023" i="35"/>
  <c r="H2743" i="35"/>
  <c r="H623" i="35"/>
  <c r="H1343" i="35"/>
  <c r="J2043" i="35"/>
  <c r="H2763" i="35"/>
  <c r="J643" i="35"/>
  <c r="H1363" i="35"/>
  <c r="H2063" i="35"/>
  <c r="H2783" i="35"/>
  <c r="H423" i="35"/>
  <c r="H1143" i="35"/>
  <c r="H1843" i="35"/>
  <c r="J2563" i="35"/>
  <c r="H443" i="35"/>
  <c r="I1163" i="35"/>
  <c r="H1863" i="35"/>
  <c r="H2583" i="35"/>
  <c r="K223" i="35"/>
  <c r="J943" i="35"/>
  <c r="K1883" i="35"/>
  <c r="K2603" i="35"/>
  <c r="J483" i="35"/>
  <c r="K1203" i="35"/>
  <c r="K2143" i="35"/>
  <c r="K2863" i="35"/>
  <c r="K503" i="35"/>
  <c r="K1223" i="35"/>
  <c r="J1923" i="35"/>
  <c r="K2643" i="35"/>
  <c r="J283" i="35"/>
  <c r="I1003" i="35"/>
  <c r="K1703" i="35"/>
  <c r="I2423" i="35"/>
  <c r="H63" i="35"/>
  <c r="K783" i="35"/>
  <c r="H1503" i="35"/>
  <c r="J2203" i="35"/>
  <c r="K2923" i="35"/>
  <c r="K563" i="35"/>
  <c r="K1283" i="35"/>
  <c r="H1983" i="35"/>
  <c r="K2703" i="35"/>
  <c r="J343" i="35"/>
  <c r="I1063" i="35"/>
  <c r="K1763" i="35"/>
  <c r="I2483" i="35"/>
  <c r="H123" i="35"/>
  <c r="K843" i="35"/>
  <c r="H1563" i="35"/>
  <c r="K2263" i="35"/>
  <c r="I143" i="35"/>
  <c r="J863" i="35"/>
  <c r="I1583" i="35"/>
  <c r="K2283" i="35"/>
  <c r="K163" i="35"/>
  <c r="K883" i="35"/>
  <c r="K1603" i="35"/>
  <c r="K2303" i="35"/>
  <c r="K1663" i="35"/>
  <c r="H663" i="35"/>
  <c r="I1383" i="35"/>
  <c r="I2083" i="35"/>
  <c r="K2803" i="35"/>
  <c r="K683" i="35"/>
  <c r="J1403" i="35"/>
  <c r="H2103" i="35"/>
  <c r="J2823" i="35"/>
  <c r="J223" i="35"/>
  <c r="I943" i="35"/>
  <c r="J1883" i="35"/>
  <c r="H2603" i="35"/>
  <c r="I483" i="35"/>
  <c r="J1203" i="35"/>
  <c r="H2143" i="35"/>
  <c r="J2863" i="35"/>
  <c r="J503" i="35"/>
  <c r="J1223" i="35"/>
  <c r="I1923" i="35"/>
  <c r="J2643" i="35"/>
  <c r="K283" i="35"/>
  <c r="H1003" i="35"/>
  <c r="J1703" i="35"/>
  <c r="H2423" i="35"/>
  <c r="I63" i="35"/>
  <c r="J783" i="35"/>
  <c r="I1503" i="35"/>
  <c r="K2203" i="35"/>
  <c r="J2923" i="35"/>
  <c r="J563" i="35"/>
  <c r="J1283" i="35"/>
  <c r="I1983" i="35"/>
  <c r="J2703" i="35"/>
  <c r="K343" i="35"/>
  <c r="H1063" i="35"/>
  <c r="J1763" i="35"/>
  <c r="H2483" i="35"/>
  <c r="I123" i="35"/>
  <c r="J843" i="35"/>
  <c r="I1563" i="35"/>
  <c r="J2263" i="35"/>
  <c r="H143" i="35"/>
  <c r="K863" i="35"/>
  <c r="H1583" i="35"/>
  <c r="J2283" i="35"/>
  <c r="J163" i="35"/>
  <c r="J883" i="35"/>
  <c r="J1603" i="35"/>
  <c r="J2303" i="35"/>
  <c r="J1663" i="35"/>
  <c r="K663" i="35"/>
  <c r="J1383" i="35"/>
  <c r="H2083" i="35"/>
  <c r="J2803" i="35"/>
  <c r="J683" i="35"/>
  <c r="I1403" i="35"/>
  <c r="K2103" i="35"/>
  <c r="I2823" i="35"/>
  <c r="I223" i="35"/>
  <c r="K943" i="35"/>
  <c r="I1883" i="35"/>
  <c r="J2603" i="35"/>
  <c r="K483" i="35"/>
  <c r="I1203" i="35"/>
  <c r="J2143" i="35"/>
  <c r="I2863" i="35"/>
  <c r="I503" i="35"/>
  <c r="I1223" i="35"/>
  <c r="K1923" i="35"/>
  <c r="I2643" i="35"/>
  <c r="I283" i="35"/>
  <c r="K1003" i="35"/>
  <c r="I1703" i="35"/>
  <c r="K2423" i="35"/>
  <c r="K63" i="35"/>
  <c r="I783" i="35"/>
  <c r="K1503" i="35"/>
  <c r="I2203" i="35"/>
  <c r="I2923" i="35"/>
  <c r="I563" i="35"/>
  <c r="I1283" i="35"/>
  <c r="K1983" i="35"/>
  <c r="I2703" i="35"/>
  <c r="I343" i="35"/>
  <c r="K1063" i="35"/>
  <c r="I1763" i="35"/>
  <c r="K2483" i="35"/>
  <c r="K123" i="35"/>
  <c r="I843" i="35"/>
  <c r="K1563" i="35"/>
  <c r="I2263" i="35"/>
  <c r="K143" i="35"/>
  <c r="I863" i="35"/>
  <c r="K1583" i="35"/>
  <c r="I2283" i="35"/>
  <c r="I163" i="35"/>
  <c r="I883" i="35"/>
  <c r="I1603" i="35"/>
  <c r="I2303" i="35"/>
  <c r="I1663" i="35"/>
  <c r="J663" i="35"/>
  <c r="H1383" i="35"/>
  <c r="K2083" i="35"/>
  <c r="I2803" i="35"/>
  <c r="I683" i="35"/>
  <c r="K1403" i="35"/>
  <c r="J2103" i="35"/>
  <c r="H2983" i="35"/>
  <c r="K2983" i="35"/>
  <c r="J2983" i="35"/>
  <c r="I2983" i="35"/>
  <c r="H223" i="35"/>
  <c r="H943" i="35"/>
  <c r="H1883" i="35"/>
  <c r="I2603" i="35"/>
  <c r="H483" i="35"/>
  <c r="H1203" i="35"/>
  <c r="I2143" i="35"/>
  <c r="H2863" i="35"/>
  <c r="H503" i="35"/>
  <c r="H1223" i="35"/>
  <c r="H1923" i="35"/>
  <c r="H2643" i="35"/>
  <c r="H283" i="35"/>
  <c r="J1003" i="35"/>
  <c r="H1703" i="35"/>
  <c r="J2423" i="35"/>
  <c r="J63" i="35"/>
  <c r="H783" i="35"/>
  <c r="J1503" i="35"/>
  <c r="H2203" i="35"/>
  <c r="H2923" i="35"/>
  <c r="H563" i="35"/>
  <c r="H1283" i="35"/>
  <c r="J1983" i="35"/>
  <c r="H2703" i="35"/>
  <c r="H343" i="35"/>
  <c r="J1063" i="35"/>
  <c r="H1763" i="35"/>
  <c r="J2483" i="35"/>
  <c r="J123" i="35"/>
  <c r="H843" i="35"/>
  <c r="J1563" i="35"/>
  <c r="H2263" i="35"/>
  <c r="J143" i="35"/>
  <c r="H863" i="35"/>
  <c r="J1583" i="35"/>
  <c r="H2283" i="35"/>
  <c r="H163" i="35"/>
  <c r="H883" i="35"/>
  <c r="H1603" i="35"/>
  <c r="H2303" i="35"/>
  <c r="H1663" i="35"/>
  <c r="I663" i="35"/>
  <c r="K1383" i="35"/>
  <c r="J2083" i="35"/>
  <c r="H2803" i="35"/>
  <c r="H683" i="35"/>
  <c r="H1403" i="35"/>
  <c r="I2103" i="35"/>
  <c r="K2823" i="35"/>
  <c r="E9" i="21"/>
  <c r="C9" i="21"/>
  <c r="E74" i="6"/>
  <c r="F74" i="6" s="1"/>
  <c r="E95" i="6"/>
  <c r="F95" i="6" s="1"/>
  <c r="E71" i="6"/>
  <c r="F71" i="6" s="1"/>
  <c r="E92" i="6"/>
  <c r="F92" i="6" s="1"/>
  <c r="E80" i="6"/>
  <c r="F80" i="6" s="1"/>
  <c r="E94" i="6"/>
  <c r="F94" i="6" s="1"/>
  <c r="E89" i="6"/>
  <c r="F89" i="6" s="1"/>
  <c r="E70" i="6"/>
  <c r="F70" i="6" s="1"/>
  <c r="E91" i="6"/>
  <c r="F91" i="6" s="1"/>
  <c r="E73" i="6"/>
  <c r="F73" i="6" s="1"/>
  <c r="E93" i="6"/>
  <c r="F93" i="6" s="1"/>
  <c r="E88" i="6"/>
  <c r="F88" i="6" s="1"/>
  <c r="E75" i="6"/>
  <c r="F75" i="6" s="1"/>
  <c r="E76" i="6"/>
  <c r="F76" i="6" s="1"/>
  <c r="E96" i="6"/>
  <c r="F96" i="6" s="1"/>
  <c r="E90" i="6"/>
  <c r="F90" i="6" s="1"/>
  <c r="E86" i="6"/>
  <c r="F86" i="6" s="1"/>
  <c r="E85" i="6"/>
  <c r="F85" i="6" s="1"/>
  <c r="E87" i="6"/>
  <c r="F87" i="6" s="1"/>
  <c r="E81" i="6"/>
  <c r="F81" i="6" s="1"/>
  <c r="E82" i="6"/>
  <c r="F82" i="6" s="1"/>
  <c r="E77" i="6"/>
  <c r="F77" i="6" s="1"/>
  <c r="E83" i="6"/>
  <c r="F83" i="6" s="1"/>
  <c r="E78" i="6"/>
  <c r="F78" i="6" s="1"/>
  <c r="E72" i="6"/>
  <c r="F72" i="6" s="1"/>
  <c r="E84" i="6"/>
  <c r="F84" i="6" s="1"/>
  <c r="E79" i="6"/>
  <c r="F79" i="6" s="1"/>
  <c r="E12" i="21"/>
  <c r="E11" i="21"/>
  <c r="E10" i="21"/>
  <c r="C12" i="21"/>
  <c r="C11" i="21"/>
  <c r="C10" i="21"/>
  <c r="A1" i="6"/>
  <c r="L2623" i="35" l="1"/>
  <c r="L903" i="35"/>
  <c r="L1603" i="35"/>
  <c r="L2203" i="35"/>
  <c r="L1763" i="35"/>
  <c r="L3003" i="35"/>
  <c r="L2323" i="35"/>
  <c r="L383" i="35"/>
  <c r="L1243" i="35"/>
  <c r="L2643" i="35"/>
  <c r="L623" i="35"/>
  <c r="L1483" i="35"/>
  <c r="L363" i="35"/>
  <c r="L843" i="35"/>
  <c r="L1923" i="35"/>
  <c r="L2343" i="35"/>
  <c r="L2723" i="35"/>
  <c r="L743" i="35"/>
  <c r="L2803" i="35"/>
  <c r="L1203" i="35"/>
  <c r="L1863" i="35"/>
  <c r="L2243" i="35"/>
  <c r="L263" i="35"/>
  <c r="L963" i="35"/>
  <c r="L2303" i="35"/>
  <c r="L2923" i="35"/>
  <c r="L283" i="35"/>
  <c r="L2743" i="35"/>
  <c r="L763" i="35"/>
  <c r="L2583" i="35"/>
  <c r="L1283" i="35"/>
  <c r="L563" i="35"/>
  <c r="L1843" i="35"/>
  <c r="L1823" i="35"/>
  <c r="L1143" i="35"/>
  <c r="L1723" i="35"/>
  <c r="L163" i="35"/>
  <c r="L63" i="35"/>
  <c r="L1363" i="35"/>
  <c r="L1943" i="35"/>
  <c r="L2283" i="35"/>
  <c r="L1343" i="35"/>
  <c r="L2183" i="35"/>
  <c r="L1083" i="35"/>
  <c r="L1223" i="35"/>
  <c r="L43" i="35"/>
  <c r="L2003" i="35"/>
  <c r="L503" i="35"/>
  <c r="L1323" i="35"/>
  <c r="L2403" i="35"/>
  <c r="L483" i="35"/>
  <c r="L803" i="35"/>
  <c r="L1183" i="35"/>
  <c r="L403" i="35"/>
  <c r="L883" i="35"/>
  <c r="L2783" i="35"/>
  <c r="G13" i="21" s="1"/>
  <c r="L323" i="35"/>
  <c r="L703" i="35"/>
  <c r="L2523" i="35"/>
  <c r="L2063" i="35"/>
  <c r="L2683" i="35"/>
  <c r="L1803" i="35"/>
  <c r="L2663" i="35"/>
  <c r="L863" i="35"/>
  <c r="L1703" i="35"/>
  <c r="L2763" i="35"/>
  <c r="L2823" i="35"/>
  <c r="L603" i="35"/>
  <c r="L1463" i="35"/>
  <c r="L1103" i="35"/>
  <c r="L2163" i="35"/>
  <c r="L1583" i="35"/>
  <c r="L1983" i="35"/>
  <c r="L2963" i="35"/>
  <c r="L423" i="35"/>
  <c r="L1903" i="35"/>
  <c r="L2503" i="35"/>
  <c r="L83" i="35"/>
  <c r="L683" i="35"/>
  <c r="L2103" i="35"/>
  <c r="L243" i="35"/>
  <c r="L543" i="35"/>
  <c r="L1623" i="35"/>
  <c r="L1783" i="35"/>
  <c r="L23" i="35"/>
  <c r="L1383" i="35"/>
  <c r="L2863" i="35"/>
  <c r="L143" i="35"/>
  <c r="L1403" i="35"/>
  <c r="L1423" i="35"/>
  <c r="L2903" i="35"/>
  <c r="L1023" i="35"/>
  <c r="L1443" i="35"/>
  <c r="L2383" i="35"/>
  <c r="L2443" i="35"/>
  <c r="L2083" i="35"/>
  <c r="L1543" i="35"/>
  <c r="L2363" i="35"/>
  <c r="L303" i="35"/>
  <c r="L183" i="35"/>
  <c r="L1663" i="35"/>
  <c r="L783" i="35"/>
  <c r="L2463" i="35"/>
  <c r="L643" i="35"/>
  <c r="L823" i="35"/>
  <c r="L2543" i="35"/>
  <c r="L1503" i="35"/>
  <c r="L2143" i="35"/>
  <c r="L2263" i="35"/>
  <c r="L1163" i="35"/>
  <c r="L1743" i="35"/>
  <c r="L2043" i="35"/>
  <c r="L103" i="35"/>
  <c r="L723" i="35"/>
  <c r="L2603" i="35"/>
  <c r="L1563" i="35"/>
  <c r="L583" i="35"/>
  <c r="L1123" i="35"/>
  <c r="L2123" i="35"/>
  <c r="L2843" i="35"/>
  <c r="L1063" i="35"/>
  <c r="L2483" i="35"/>
  <c r="L663" i="35"/>
  <c r="L443" i="35"/>
  <c r="L1683" i="35"/>
  <c r="L1303" i="35"/>
  <c r="L2983" i="35"/>
  <c r="L2423" i="35"/>
  <c r="L123" i="35"/>
  <c r="L2023" i="35"/>
  <c r="L2563" i="35"/>
  <c r="L1043" i="35"/>
  <c r="L1643" i="35"/>
  <c r="L2223" i="35"/>
  <c r="L2883" i="35"/>
  <c r="L2703" i="35"/>
  <c r="L223" i="35"/>
  <c r="L1883" i="35"/>
  <c r="L983" i="35"/>
  <c r="L2943" i="35"/>
  <c r="L523" i="35"/>
  <c r="L463" i="35"/>
  <c r="L343" i="35"/>
  <c r="L1003" i="35"/>
  <c r="L943" i="35"/>
  <c r="L1263" i="35"/>
  <c r="L1963" i="35"/>
  <c r="L203" i="35"/>
  <c r="L923" i="35"/>
  <c r="L1523" i="35"/>
  <c r="G10" i="21"/>
  <c r="G11" i="21"/>
  <c r="G12" i="21"/>
  <c r="G9" i="21"/>
  <c r="A64" i="6"/>
  <c r="A22" i="6"/>
  <c r="F9" i="21"/>
  <c r="C13" i="21"/>
  <c r="D9" i="21" s="1"/>
  <c r="F11" i="21"/>
  <c r="F10" i="21"/>
  <c r="F12" i="21"/>
  <c r="A45" i="6"/>
  <c r="A3" i="10"/>
  <c r="D45" i="6" l="1" a="1"/>
  <c r="D45" i="6" s="1"/>
  <c r="C45" i="6" a="1"/>
  <c r="C45" i="6" s="1"/>
  <c r="A63" i="6"/>
  <c r="C64" i="6"/>
  <c r="D10" i="21"/>
  <c r="D12" i="21"/>
  <c r="D11" i="21"/>
  <c r="B45" i="6" a="1"/>
  <c r="B45" i="6" s="1"/>
  <c r="E13" i="21"/>
  <c r="F13" i="21"/>
  <c r="D22" i="6" a="1"/>
  <c r="D22" i="6" s="1"/>
  <c r="C22" i="6" a="1"/>
  <c r="C22" i="6" s="1"/>
  <c r="B22" i="6" a="1"/>
  <c r="B22" i="6" s="1"/>
  <c r="A21" i="6"/>
  <c r="A62" i="6" l="1"/>
  <c r="C63" i="6"/>
  <c r="D13" i="21"/>
  <c r="A20" i="6"/>
  <c r="D21" i="6" a="1"/>
  <c r="D21" i="6" s="1"/>
  <c r="C21" i="6" a="1"/>
  <c r="C21" i="6" s="1"/>
  <c r="B21" i="6" a="1"/>
  <c r="B21" i="6" s="1"/>
  <c r="A61" i="6" l="1"/>
  <c r="C62" i="6"/>
  <c r="A19" i="6"/>
  <c r="D20" i="6" a="1"/>
  <c r="D20" i="6" s="1"/>
  <c r="C20" i="6" a="1"/>
  <c r="C20" i="6" s="1"/>
  <c r="B20" i="6" a="1"/>
  <c r="B20" i="6" s="1"/>
  <c r="A60" i="6" l="1"/>
  <c r="C61" i="6"/>
  <c r="A18" i="6"/>
  <c r="D19" i="6" a="1"/>
  <c r="D19" i="6" s="1"/>
  <c r="C19" i="6" a="1"/>
  <c r="C19" i="6" s="1"/>
  <c r="B19" i="6" a="1"/>
  <c r="B19" i="6" s="1"/>
  <c r="A59" i="6" l="1"/>
  <c r="C60" i="6"/>
  <c r="A17" i="6"/>
  <c r="D18" i="6" a="1"/>
  <c r="D18" i="6" s="1"/>
  <c r="C18" i="6" a="1"/>
  <c r="C18" i="6" s="1"/>
  <c r="B18" i="6" a="1"/>
  <c r="B18" i="6" s="1"/>
  <c r="A44" i="6" l="1"/>
  <c r="A58" i="6"/>
  <c r="C59" i="6"/>
  <c r="A16" i="6"/>
  <c r="D17" i="6" a="1"/>
  <c r="D17" i="6" s="1"/>
  <c r="C17" i="6" a="1"/>
  <c r="C17" i="6" s="1"/>
  <c r="B17" i="6" a="1"/>
  <c r="B17" i="6" s="1"/>
  <c r="A43" i="6" l="1"/>
  <c r="B43" i="6" s="1" a="1"/>
  <c r="B43" i="6" s="1"/>
  <c r="C44" i="6" a="1"/>
  <c r="C44" i="6" s="1"/>
  <c r="D44" i="6" a="1"/>
  <c r="D44" i="6" s="1"/>
  <c r="D43" i="6" a="1"/>
  <c r="D43" i="6" s="1"/>
  <c r="C43" i="6" a="1"/>
  <c r="C43" i="6" s="1"/>
  <c r="B44" i="6" a="1"/>
  <c r="B44" i="6" s="1"/>
  <c r="A57" i="6"/>
  <c r="C58" i="6"/>
  <c r="A15" i="6"/>
  <c r="D16" i="6" a="1"/>
  <c r="D16" i="6" s="1"/>
  <c r="C16" i="6" a="1"/>
  <c r="C16" i="6" s="1"/>
  <c r="B16" i="6" a="1"/>
  <c r="B16" i="6" s="1"/>
  <c r="A56" i="6" l="1"/>
  <c r="C57" i="6"/>
  <c r="A14" i="6"/>
  <c r="D15" i="6" a="1"/>
  <c r="D15" i="6" s="1"/>
  <c r="C15" i="6" a="1"/>
  <c r="C15" i="6" s="1"/>
  <c r="B15" i="6" a="1"/>
  <c r="B15" i="6" s="1"/>
  <c r="A55" i="6" l="1"/>
  <c r="C56" i="6"/>
  <c r="A13" i="6"/>
  <c r="D14" i="6" a="1"/>
  <c r="D14" i="6" s="1"/>
  <c r="C14" i="6" a="1"/>
  <c r="C14" i="6" s="1"/>
  <c r="B14" i="6" a="1"/>
  <c r="B14" i="6" s="1"/>
  <c r="A54" i="6" l="1"/>
  <c r="C55" i="6"/>
  <c r="A12" i="6"/>
  <c r="D13" i="6" a="1"/>
  <c r="D13" i="6" s="1"/>
  <c r="C13" i="6" a="1"/>
  <c r="C13" i="6" s="1"/>
  <c r="B13" i="6" a="1"/>
  <c r="B13" i="6" s="1"/>
  <c r="A53" i="6" l="1"/>
  <c r="C54" i="6"/>
  <c r="A11" i="6"/>
  <c r="D12" i="6" a="1"/>
  <c r="D12" i="6" s="1"/>
  <c r="C12" i="6" a="1"/>
  <c r="C12" i="6" s="1"/>
  <c r="B12" i="6" a="1"/>
  <c r="B12" i="6" s="1"/>
  <c r="A52" i="6" l="1"/>
  <c r="C53" i="6"/>
  <c r="B53" i="6" a="1"/>
  <c r="B53" i="6" s="1"/>
  <c r="D11" i="6" a="1"/>
  <c r="D11" i="6" s="1"/>
  <c r="C11" i="6" a="1"/>
  <c r="C11" i="6" s="1"/>
  <c r="B11" i="6" a="1"/>
  <c r="B11" i="6" s="1"/>
  <c r="A10" i="6"/>
  <c r="C52" i="6" l="1"/>
  <c r="B52" i="6" a="1"/>
  <c r="B52" i="6" s="1"/>
  <c r="B64" i="6" a="1"/>
  <c r="B64" i="6" s="1"/>
  <c r="B63" i="6" a="1"/>
  <c r="B63" i="6" s="1"/>
  <c r="B62" i="6" a="1"/>
  <c r="B62" i="6" s="1"/>
  <c r="B61" i="6" a="1"/>
  <c r="B61" i="6" s="1"/>
  <c r="B60" i="6" a="1"/>
  <c r="B60" i="6" s="1"/>
  <c r="B59" i="6" a="1"/>
  <c r="B59" i="6" s="1"/>
  <c r="B58" i="6" a="1"/>
  <c r="B58" i="6" s="1"/>
  <c r="B57" i="6" a="1"/>
  <c r="B57" i="6" s="1"/>
  <c r="B56" i="6" a="1"/>
  <c r="B56" i="6" s="1"/>
  <c r="B55" i="6" a="1"/>
  <c r="B55" i="6" s="1"/>
  <c r="B54" i="6" a="1"/>
  <c r="B54" i="6" s="1"/>
  <c r="B10" i="6" a="1"/>
  <c r="B10" i="6" s="1"/>
  <c r="C10" i="6" a="1"/>
  <c r="C10" i="6" s="1"/>
  <c r="D10" i="6" a="1"/>
  <c r="D10" i="6" s="1"/>
  <c r="A42" i="6"/>
  <c r="B42" i="6" a="1"/>
  <c r="B42" i="6" s="1"/>
  <c r="A41" i="6" l="1"/>
  <c r="A40" i="6" s="1"/>
  <c r="D42" i="6" a="1"/>
  <c r="D42" i="6" s="1"/>
  <c r="C42" i="6" a="1"/>
  <c r="C42" i="6" s="1"/>
  <c r="D41" i="6" a="1"/>
  <c r="D41" i="6" s="1"/>
  <c r="C41" i="6" a="1"/>
  <c r="C41" i="6" s="1"/>
  <c r="B41" i="6" a="1"/>
  <c r="B41" i="6" s="1"/>
  <c r="D40" i="6" l="1" a="1"/>
  <c r="D40" i="6" s="1"/>
  <c r="C40" i="6" a="1"/>
  <c r="C40" i="6" s="1"/>
  <c r="B40" i="6" a="1"/>
  <c r="B40" i="6" s="1"/>
</calcChain>
</file>

<file path=xl/sharedStrings.xml><?xml version="1.0" encoding="utf-8"?>
<sst xmlns="http://schemas.openxmlformats.org/spreadsheetml/2006/main" count="96493" uniqueCount="203">
  <si>
    <t>Mês</t>
  </si>
  <si>
    <t>Brasil</t>
  </si>
  <si>
    <t>Espírito Santo</t>
  </si>
  <si>
    <t>Gráfico 1</t>
  </si>
  <si>
    <t>Gráfico 2</t>
  </si>
  <si>
    <t>Gráfico 3</t>
  </si>
  <si>
    <t>Conteúdo</t>
  </si>
  <si>
    <t>Informe</t>
  </si>
  <si>
    <t>GOVERNO DO ESTADO DO ESPÍRITO SANTO</t>
  </si>
  <si>
    <t>José Renato Casagrande</t>
  </si>
  <si>
    <t>VICE-GOVERNADORIA</t>
  </si>
  <si>
    <t>Ricardo Ferraço</t>
  </si>
  <si>
    <t>SECRETARIA DE ECONOMIA E PLANEJAMENTO – SEP</t>
  </si>
  <si>
    <t>Álvaro Rogério Duboc Fajardo</t>
  </si>
  <si>
    <t>INSTITUTO JONES DOS SANTOS NEVES – IJSN</t>
  </si>
  <si>
    <t xml:space="preserve">Diretor Presidente </t>
  </si>
  <si>
    <t>Diretoria de Estudos e Pesquisas</t>
  </si>
  <si>
    <t>Pablo Medeiros Jabor</t>
  </si>
  <si>
    <t>Diretoria de Integração e Projetos Especiais</t>
  </si>
  <si>
    <t>Diretoria de Gestão Administrativa</t>
  </si>
  <si>
    <t>Antônio Ricardo F. da Rocha</t>
  </si>
  <si>
    <t>Katia Cesconeto de Paula</t>
  </si>
  <si>
    <t>Coordenação Geral</t>
  </si>
  <si>
    <t>Estudos Econômicos</t>
  </si>
  <si>
    <t>Elaboração</t>
  </si>
  <si>
    <t>Gráfico 4</t>
  </si>
  <si>
    <t>...</t>
  </si>
  <si>
    <t>-</t>
  </si>
  <si>
    <t>Elaboração: Coordenação de Estudos Econômicos - CEE / IJSN</t>
  </si>
  <si>
    <t>Variável</t>
  </si>
  <si>
    <t>Fonte: Pesquisa Industrial Mensal - Produção Física – PIM-PF/IBGE.</t>
  </si>
  <si>
    <t>Arthur Buffon Rodrigues Viana (Estagiário)</t>
  </si>
  <si>
    <t>Tabela 2296 - Custo médio m² em moeda corrente e variações percentuais no mês, no ano e em doze meses</t>
  </si>
  <si>
    <t>Custo médio m² - moeda corrente (Reais)</t>
  </si>
  <si>
    <t>Custo médio m² - componente material - moeda corrente (Reais)</t>
  </si>
  <si>
    <t>Custo médio m² - componente mão-de-obra - moeda corrente (Reais)</t>
  </si>
  <si>
    <t>Custo médio m² - número-índice (Número-índice)</t>
  </si>
  <si>
    <t>Custo médio m² - componente material - número-índice (Número-índice)</t>
  </si>
  <si>
    <t>Custo médio m² - componente mão-de-obra - número-índice (Número-índice)</t>
  </si>
  <si>
    <t>Custo médio m² - variação percentual no mês (%)</t>
  </si>
  <si>
    <t>Custo médio m² - variação percentual no ano (%)</t>
  </si>
  <si>
    <t>Custo médio m² - variação percentual em doze meses (%)</t>
  </si>
  <si>
    <t xml:space="preserve">    Rondônia</t>
  </si>
  <si>
    <t xml:space="preserve">    Acre</t>
  </si>
  <si>
    <t xml:space="preserve">    Amazonas</t>
  </si>
  <si>
    <t xml:space="preserve">    Roraima</t>
  </si>
  <si>
    <t xml:space="preserve">    Pará</t>
  </si>
  <si>
    <t xml:space="preserve">    Amapá</t>
  </si>
  <si>
    <t xml:space="preserve">    Tocantins</t>
  </si>
  <si>
    <t xml:space="preserve">    Maranhão</t>
  </si>
  <si>
    <t xml:space="preserve">    Piauí</t>
  </si>
  <si>
    <t xml:space="preserve">    Ceará</t>
  </si>
  <si>
    <t xml:space="preserve">    Rio Grande do Norte</t>
  </si>
  <si>
    <t xml:space="preserve">    Paraíba</t>
  </si>
  <si>
    <t xml:space="preserve">    Pernambuco</t>
  </si>
  <si>
    <t xml:space="preserve">    Alagoas</t>
  </si>
  <si>
    <t xml:space="preserve">    Sergipe</t>
  </si>
  <si>
    <t xml:space="preserve">    Bahia</t>
  </si>
  <si>
    <t xml:space="preserve">    Minas Gerais</t>
  </si>
  <si>
    <t xml:space="preserve">    Espírito Santo</t>
  </si>
  <si>
    <t xml:space="preserve">    Rio de Janeiro</t>
  </si>
  <si>
    <t xml:space="preserve">    São Paulo</t>
  </si>
  <si>
    <t xml:space="preserve">    Paraná</t>
  </si>
  <si>
    <t xml:space="preserve">    Santa Catarina</t>
  </si>
  <si>
    <t xml:space="preserve">    Rio Grande do Sul</t>
  </si>
  <si>
    <t xml:space="preserve">    Mato Grosso do Sul</t>
  </si>
  <si>
    <t xml:space="preserve">    Mato Grosso</t>
  </si>
  <si>
    <t xml:space="preserve">    Goiás</t>
  </si>
  <si>
    <t xml:space="preserve">    Distrito Federal</t>
  </si>
  <si>
    <t>R-1</t>
  </si>
  <si>
    <t>BAIXO</t>
  </si>
  <si>
    <t>NORMAL</t>
  </si>
  <si>
    <t>ALTO</t>
  </si>
  <si>
    <t>Material</t>
  </si>
  <si>
    <t>Mão-de-obra</t>
  </si>
  <si>
    <t>Desp. Administ.</t>
  </si>
  <si>
    <t>Equipamento</t>
  </si>
  <si>
    <t>TOTAL</t>
  </si>
  <si>
    <t>PP-4</t>
  </si>
  <si>
    <t>R-8</t>
  </si>
  <si>
    <t>R-16</t>
  </si>
  <si>
    <t>PIS</t>
  </si>
  <si>
    <t> </t>
  </si>
  <si>
    <t>Total</t>
  </si>
  <si>
    <t xml:space="preserve"> </t>
  </si>
  <si>
    <t>Projeto - Padrão Residencial</t>
  </si>
  <si>
    <t>rojeto - Padrão Residencial</t>
  </si>
  <si>
    <t>Visão regional</t>
  </si>
  <si>
    <t>Variação %</t>
  </si>
  <si>
    <t>Mensal</t>
  </si>
  <si>
    <t>Acumulado no ano</t>
  </si>
  <si>
    <t>Acumulado em 12 meses</t>
  </si>
  <si>
    <t>Fonte: SINAPI - IBGE</t>
  </si>
  <si>
    <t>Elaboração: Coordenação de Estudos Econômicos - CEE/IJSN</t>
  </si>
  <si>
    <t>Custo por m²
em reais (R$)</t>
  </si>
  <si>
    <t>Componentes</t>
  </si>
  <si>
    <t>Custo em R$</t>
  </si>
  <si>
    <t>Part. (%)</t>
  </si>
  <si>
    <t>Variações (%)</t>
  </si>
  <si>
    <t>SINAPI-ES</t>
  </si>
  <si>
    <t>Materiais</t>
  </si>
  <si>
    <t>Mão de obra</t>
  </si>
  <si>
    <t>Fonte: SINAPI - IBGE e SINDUSCON-ES</t>
  </si>
  <si>
    <t>CUB-ES*</t>
  </si>
  <si>
    <t>*Com desoneração da folha de pagamentos</t>
  </si>
  <si>
    <t>Composição do custo unitário básico (m²) em moeda corrente da construção civil no Espírito Santo, desonerado - por modelo de habitação e padrão residencial</t>
  </si>
  <si>
    <t>Modelo de Habitação</t>
  </si>
  <si>
    <t>Padrão Residencial</t>
  </si>
  <si>
    <t>Custo médio m² - componente desp. administ. - moeda corrente (Reais)</t>
  </si>
  <si>
    <t>Custo médio m² - componente equipamento - moeda corrente (Reais)</t>
  </si>
  <si>
    <t>Construção Civil - Brasil, Sudeste e Espírito Santo</t>
  </si>
  <si>
    <t xml:space="preserve">Sudeste </t>
  </si>
  <si>
    <t>Brasil, Sudeste e Espírito Santo</t>
  </si>
  <si>
    <t>Sudeste</t>
  </si>
  <si>
    <t>Fonte: SINAPI – IBGE e Sinduscon-ES</t>
  </si>
  <si>
    <t>SINAPI</t>
  </si>
  <si>
    <t>CUB</t>
  </si>
  <si>
    <t>Construção Civil - Espírito Santo</t>
  </si>
  <si>
    <t xml:space="preserve">Brasil, Grande Região e Unidades da Federação </t>
  </si>
  <si>
    <t>Construção Civil</t>
  </si>
  <si>
    <t xml:space="preserve">Tabela 1 - Custo médio da Contrução Civil - Em reais (R$) e variação (%) - Brasil, Grande Região e Unidades da Federação </t>
  </si>
  <si>
    <t>Tabela 2 - Custo médio dos componentes da Contrução Civil - Em reais (R$) e variação (%) - Espírito Santo</t>
  </si>
  <si>
    <t>Gráfico 1 - Custo por m² da Construção Civil - Em reais (R$) - Brasil, Sudeste e Espírito Santo</t>
  </si>
  <si>
    <t>Gráfico 2 - Custo por m² da Construção Civil - Variação (%) - Brasil, Sudeste e Espírito Santo</t>
  </si>
  <si>
    <t>Gráfico 4 - Ranking de custo da Construção Civil - Variação (%) - Brasil e Unidades da Federação</t>
  </si>
  <si>
    <t>Brasil, Grande Região e Unidade da Federação</t>
  </si>
  <si>
    <t>Norte</t>
  </si>
  <si>
    <t>Nordeste</t>
  </si>
  <si>
    <t>Sul</t>
  </si>
  <si>
    <t>Centro-Oeste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</si>
  <si>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</si>
  <si>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</si>
  <si>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</si>
  <si>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</si>
  <si>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</si>
  <si>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</si>
  <si>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</si>
  <si>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</si>
  <si>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</si>
  <si>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</si>
  <si>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</si>
  <si>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</si>
  <si>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</si>
  <si>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</si>
  <si>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</si>
  <si>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</si>
  <si>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</si>
  <si>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</si>
  <si>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</si>
  <si>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</si>
  <si>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</si>
  <si>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</si>
  <si>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</si>
  <si>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</si>
  <si>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</si>
  <si>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</si>
  <si>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Fonte: IBGE - Sistema Nacional de Pesquisa de Custos e Índices da Construção Civil</t>
  </si>
  <si>
    <t>Notas</t>
  </si>
  <si>
    <t>1 - A variável Custo médio m² - número índice utiliza como base junho/94 = 100;</t>
  </si>
  <si>
    <t>2 - Série de custos (moedas):
Devido aos vários planos econômicos que resultaram em mudança da moeda, as séries de custos do SINAPI estão expressas da seguinte forma: 
março de 1986 à dezembro de 1988: Cz$ (cruzado); 
janeiro de 1989 à março de 1990: NCz$ (cruzado novo); 
abril de 1990 à julho de 1993: CR$ (cruzeiro); 
agosto de 1993 à junho de 1994: CR$ (cruzeiro real); 
julho de 1994 em diante: R$ (real).</t>
  </si>
  <si>
    <t>3 - A partir de janeiro de 2011, o custo nacional do SINAPI e os custos relativos às Regiões são calculados com uma nova estrutura de ponderação (número de domicílios com banheiro da PNAD 2009 em relação à PNAD 2004).
Por isso, não devem ser comparados com os resultados anteriores que foram obtidos com outra estrutura de ponderação (crescimento populacional resultante do Censo Demográfico).</t>
  </si>
  <si>
    <t>4 - Os resultados de maio de 2013 refletem a desoneração da folha de pagamento de empresas do setor da construção civil, em vigor desde primeiro de abril deste ano. A desoneração foi regulamentada através da medida provisória nº 601, de 28 de dezembro de 2012, tratando do cálculo dos encargos sociais, que retirou os 20% relativos à contribuição previdenciária incidente na folha de pagamento.
Os resultados do mês junho de 2013 refletem o retorno da contribuição previdenciária sobre a folha de pagamento de empresas do setor da construção civil, que havia vigorado nos meses de abril e maio. A desoneração, vigente a partir de primeiro de abril, teve seus efeitos interrompidos em 03 de junho em função da perda de validade da medida provisória que a criou, a MP 601/12, de 28 de dezembro de 2012. Entre outros aspectos, a medida tratou de retirar os 20% da contribuição previdenciária incidente sobre o setor, o que se refletiu integralmente no mês de maio.
Os resultados a partir de julho de 2013 refletem a lei 12.844, sancionada em 19 de julho de 2013, que estabelece, entre outras disposições, a desoneração da folha de pagamento retirando do cálculo dos encargos sociais, os 20% relativos à contribuição previdenciária incidente na folha de pagamento. Continuam sendo parte da divulgação, no site do IBGE, os índices e custos que não levam em consideração desoneração da folha de pagamento.</t>
  </si>
  <si>
    <t>5 - Para obter outros dados sobre o SINAPI consulte a Caixa Econômica Federal no endereço http://www1.caixa.gov.br/gov/gov_social/municipal/programa_des_urbano/SINAPI/index.asp</t>
  </si>
  <si>
    <t>Legenda</t>
  </si>
  <si>
    <t>Símbolo</t>
  </si>
  <si>
    <t>Significado</t>
  </si>
  <si>
    <t>Zero absoluto, não resultante de um cálculo ou arredondamento.
Ex: Em determinado município não existem pessoas de 14 anos de idade sem instrução.</t>
  </si>
  <si>
    <t>Zero resultante de um cálculo ou arredondamento.
Ex: A inflação do feijão em determinada Região Metropolitana foi 0.
Determinado município produziu 400 kg de sementes de girassol e os dados da tabela são expressos em toneladas.</t>
  </si>
  <si>
    <t>X</t>
  </si>
  <si>
    <t>Valor inibido para não identificar o informante.
Ex: Determinado município só possui uma empresa produtora de cimento, logo o valor de sua produção deve ser inibido.</t>
  </si>
  <si>
    <t>..</t>
  </si>
  <si>
    <t>Valor não se aplica.
Ex: Não se pode obter o total da produção agrícola em determinado município quando os produtos agrícolas são contabilizados com unidades de medida distintas.</t>
  </si>
  <si>
    <t>Valor não disponível.
Ex: A produção de feijão em determinado município não foi pesquisada ou determinado município não existia no ano da pesquisa.</t>
  </si>
  <si>
    <t>A a Z
(exceto X)</t>
  </si>
  <si>
    <t>Significa uma faixa de valores. Varia em função da tabela (se for o caso).
Ex: O nível de precisão da produção estimada de combustíveis está na faixa A (95 a 100%)</t>
  </si>
  <si>
    <t>Brasil e Unidades da Federação</t>
  </si>
  <si>
    <t>Custo médio da Contrução Civil - Em reais (R$) e variação (%)</t>
  </si>
  <si>
    <t>Custo médio dos componentes da Contrução Civil - Em reais (R$) e variação (%)</t>
  </si>
  <si>
    <t>Custo por m² da Construção Civil - Em reais (R$)</t>
  </si>
  <si>
    <t>Custo por m² da Construção Civil - Variação (%)</t>
  </si>
  <si>
    <t>Gráfico 3 -  Índices de valorização imobiliária da Construção Civil - Base: janeiro/2025 = 100 - Espírito Santo</t>
  </si>
  <si>
    <t xml:space="preserve">Índices de valorização imobiliária da Construção Civil - Base: fevereiro/2025 = 100 </t>
  </si>
  <si>
    <t>Ranking do Custo da Construção Civil por Unidade da Federação</t>
  </si>
  <si>
    <t>Claudimar Pancieri Marçal</t>
  </si>
  <si>
    <t>Wilton Pires Júnior</t>
  </si>
  <si>
    <t>Dicionário de dados</t>
  </si>
  <si>
    <t>Unidade de medida</t>
  </si>
  <si>
    <t>Dimensão</t>
  </si>
  <si>
    <t xml:space="preserve">Polaridade </t>
  </si>
  <si>
    <t>Fonte</t>
  </si>
  <si>
    <t>Periodicidade</t>
  </si>
  <si>
    <t>Observações</t>
  </si>
  <si>
    <t>Quanto maior, melhor</t>
  </si>
  <si>
    <t>Variação mensal (%)
Variação acumulada no ano (%)
Variação acumulada em 12 meses (%)</t>
  </si>
  <si>
    <t>Variação mensal (%)</t>
  </si>
  <si>
    <t>Territorial (Brasil e Unidades da federação)</t>
  </si>
  <si>
    <t>Territorial (Espírito Santo)</t>
  </si>
  <si>
    <t>Quanto maior, pior</t>
  </si>
  <si>
    <t>Custo médio dos componentes da construção civil</t>
  </si>
  <si>
    <t>Custo médio por m²</t>
  </si>
  <si>
    <t>SINAPI - IBGE e SINDUSCON-ES</t>
  </si>
  <si>
    <t>SINAPI - IBGE</t>
  </si>
  <si>
    <t>Índice de valorização imobiliária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</si>
</sst>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000"/>
  </numFmts>
  <fonts count="3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8"/>
      <color rgb="FF333333"/>
      <name val="Verdana"/>
      <family val="2"/>
    </font>
    <font>
      <b/>
      <sz val="8"/>
      <color rgb="FFFFFFFF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333333"/>
      <name val="Calibri"/>
      <family val="2"/>
    </font>
    <font>
      <b/>
      <sz val="10"/>
      <color theme="1"/>
      <name val="Calibri"/>
      <family val="2"/>
    </font>
    <font>
      <b/>
      <sz val="11"/>
      <color theme="1" tint="0.14999847407452621"/>
      <name val="Arial"/>
      <family val="2"/>
    </font>
    <font>
      <sz val="11"/>
      <color theme="1" tint="0.1499984740745262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b/>
      <sz val="18"/>
      <color theme="0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66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7C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theme="0" tint="-4.9989318521683403E-2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6" fillId="0" borderId="0" applyNumberForma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0" fillId="0" borderId="0"/>
  </cellStyleXfs>
  <cellXfs count="162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17" fontId="4" fillId="3" borderId="0" xfId="0" applyNumberFormat="1" applyFont="1" applyFill="1" applyAlignment="1">
      <alignment horizontal="left"/>
    </xf>
    <xf numFmtId="0" fontId="0" fillId="3" borderId="0" xfId="0" applyFill="1"/>
    <xf numFmtId="0" fontId="5" fillId="0" borderId="1" xfId="0" applyFont="1" applyBorder="1"/>
    <xf numFmtId="0" fontId="0" fillId="0" borderId="1" xfId="0" applyBorder="1"/>
    <xf numFmtId="0" fontId="6" fillId="0" borderId="0" xfId="1" quotePrefix="1"/>
    <xf numFmtId="0" fontId="6" fillId="0" borderId="0" xfId="1"/>
    <xf numFmtId="0" fontId="7" fillId="0" borderId="0" xfId="0" applyFont="1"/>
    <xf numFmtId="17" fontId="5" fillId="0" borderId="0" xfId="0" applyNumberFormat="1" applyFont="1" applyAlignment="1">
      <alignment horizontal="left"/>
    </xf>
    <xf numFmtId="0" fontId="5" fillId="0" borderId="0" xfId="0" applyFont="1"/>
    <xf numFmtId="14" fontId="0" fillId="0" borderId="0" xfId="0" applyNumberFormat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0" fillId="4" borderId="0" xfId="0" applyFill="1"/>
    <xf numFmtId="164" fontId="0" fillId="4" borderId="0" xfId="0" applyNumberFormat="1" applyFill="1"/>
    <xf numFmtId="0" fontId="9" fillId="4" borderId="0" xfId="0" applyFont="1" applyFill="1"/>
    <xf numFmtId="17" fontId="5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0" fontId="8" fillId="0" borderId="0" xfId="0" applyFont="1"/>
    <xf numFmtId="0" fontId="1" fillId="2" borderId="0" xfId="0" applyFont="1" applyFill="1" applyAlignment="1">
      <alignment vertical="center"/>
    </xf>
    <xf numFmtId="0" fontId="0" fillId="4" borderId="0" xfId="0" applyFill="1" applyAlignment="1">
      <alignment horizontal="right"/>
    </xf>
    <xf numFmtId="0" fontId="13" fillId="4" borderId="0" xfId="0" applyFont="1" applyFill="1" applyAlignment="1">
      <alignment horizontal="center" wrapText="1"/>
    </xf>
    <xf numFmtId="4" fontId="13" fillId="4" borderId="0" xfId="0" applyNumberFormat="1" applyFont="1" applyFill="1" applyAlignment="1">
      <alignment horizontal="center" wrapText="1"/>
    </xf>
    <xf numFmtId="0" fontId="13" fillId="10" borderId="0" xfId="0" applyFont="1" applyFill="1"/>
    <xf numFmtId="0" fontId="0" fillId="10" borderId="0" xfId="0" applyFill="1"/>
    <xf numFmtId="0" fontId="13" fillId="4" borderId="3" xfId="0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 wrapText="1"/>
    </xf>
    <xf numFmtId="0" fontId="0" fillId="10" borderId="3" xfId="0" applyFill="1" applyBorder="1"/>
    <xf numFmtId="0" fontId="14" fillId="8" borderId="6" xfId="0" applyFont="1" applyFill="1" applyBorder="1" applyAlignment="1">
      <alignment horizontal="center" wrapText="1"/>
    </xf>
    <xf numFmtId="0" fontId="13" fillId="4" borderId="2" xfId="0" applyFont="1" applyFill="1" applyBorder="1" applyAlignment="1">
      <alignment horizontal="center" wrapText="1"/>
    </xf>
    <xf numFmtId="0" fontId="13" fillId="7" borderId="6" xfId="0" applyFont="1" applyFill="1" applyBorder="1" applyAlignment="1">
      <alignment horizontal="left" wrapText="1"/>
    </xf>
    <xf numFmtId="0" fontId="13" fillId="7" borderId="7" xfId="0" applyFont="1" applyFill="1" applyBorder="1" applyAlignment="1">
      <alignment horizontal="left" wrapText="1"/>
    </xf>
    <xf numFmtId="0" fontId="16" fillId="9" borderId="0" xfId="0" applyFont="1" applyFill="1" applyAlignment="1">
      <alignment horizontal="center" wrapText="1"/>
    </xf>
    <xf numFmtId="0" fontId="16" fillId="9" borderId="3" xfId="0" applyFont="1" applyFill="1" applyBorder="1" applyAlignment="1">
      <alignment horizontal="center" wrapText="1"/>
    </xf>
    <xf numFmtId="0" fontId="16" fillId="10" borderId="6" xfId="0" applyFont="1" applyFill="1" applyBorder="1"/>
    <xf numFmtId="0" fontId="16" fillId="10" borderId="0" xfId="0" applyFont="1" applyFill="1"/>
    <xf numFmtId="0" fontId="17" fillId="10" borderId="3" xfId="0" applyFont="1" applyFill="1" applyBorder="1"/>
    <xf numFmtId="0" fontId="18" fillId="0" borderId="0" xfId="0" applyFont="1"/>
    <xf numFmtId="0" fontId="19" fillId="0" borderId="0" xfId="0" applyFont="1"/>
    <xf numFmtId="4" fontId="21" fillId="11" borderId="0" xfId="0" applyNumberFormat="1" applyFont="1" applyFill="1" applyAlignment="1">
      <alignment horizontal="center" vertical="center"/>
    </xf>
    <xf numFmtId="2" fontId="21" fillId="11" borderId="0" xfId="0" applyNumberFormat="1" applyFont="1" applyFill="1" applyAlignment="1">
      <alignment horizontal="center" vertical="center"/>
    </xf>
    <xf numFmtId="4" fontId="22" fillId="4" borderId="0" xfId="0" applyNumberFormat="1" applyFont="1" applyFill="1" applyAlignment="1">
      <alignment horizontal="center" vertical="center"/>
    </xf>
    <xf numFmtId="2" fontId="22" fillId="4" borderId="11" xfId="0" applyNumberFormat="1" applyFont="1" applyFill="1" applyBorder="1" applyAlignment="1">
      <alignment horizontal="center" vertical="center"/>
    </xf>
    <xf numFmtId="4" fontId="22" fillId="4" borderId="13" xfId="0" applyNumberFormat="1" applyFont="1" applyFill="1" applyBorder="1" applyAlignment="1">
      <alignment horizontal="center" vertical="center"/>
    </xf>
    <xf numFmtId="2" fontId="22" fillId="4" borderId="12" xfId="0" applyNumberFormat="1" applyFont="1" applyFill="1" applyBorder="1" applyAlignment="1">
      <alignment horizontal="center" vertical="center"/>
    </xf>
    <xf numFmtId="4" fontId="21" fillId="7" borderId="0" xfId="0" applyNumberFormat="1" applyFont="1" applyFill="1" applyAlignment="1">
      <alignment horizontal="center" vertical="center"/>
    </xf>
    <xf numFmtId="2" fontId="21" fillId="7" borderId="11" xfId="0" applyNumberFormat="1" applyFont="1" applyFill="1" applyBorder="1" applyAlignment="1">
      <alignment horizontal="center" vertical="center"/>
    </xf>
    <xf numFmtId="4" fontId="20" fillId="2" borderId="0" xfId="0" applyNumberFormat="1" applyFont="1" applyFill="1" applyAlignment="1">
      <alignment horizontal="center" vertical="center"/>
    </xf>
    <xf numFmtId="2" fontId="20" fillId="2" borderId="11" xfId="0" applyNumberFormat="1" applyFont="1" applyFill="1" applyBorder="1" applyAlignment="1">
      <alignment horizontal="center" vertical="center"/>
    </xf>
    <xf numFmtId="0" fontId="0" fillId="4" borderId="19" xfId="0" applyFill="1" applyBorder="1"/>
    <xf numFmtId="0" fontId="20" fillId="2" borderId="5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3" fillId="4" borderId="0" xfId="0" applyFont="1" applyFill="1"/>
    <xf numFmtId="0" fontId="25" fillId="4" borderId="0" xfId="0" applyFont="1" applyFill="1"/>
    <xf numFmtId="0" fontId="24" fillId="4" borderId="0" xfId="0" applyFont="1" applyFill="1"/>
    <xf numFmtId="4" fontId="22" fillId="4" borderId="0" xfId="3" applyNumberFormat="1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vertical="center"/>
    </xf>
    <xf numFmtId="17" fontId="0" fillId="4" borderId="0" xfId="0" applyNumberFormat="1" applyFill="1"/>
    <xf numFmtId="14" fontId="0" fillId="4" borderId="0" xfId="0" applyNumberFormat="1" applyFill="1"/>
    <xf numFmtId="0" fontId="20" fillId="2" borderId="2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7" fontId="0" fillId="0" borderId="0" xfId="0" applyNumberFormat="1" applyAlignment="1">
      <alignment horizontal="center" vertical="center" wrapText="1"/>
    </xf>
    <xf numFmtId="17" fontId="0" fillId="0" borderId="0" xfId="0" applyNumberForma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4" fontId="0" fillId="0" borderId="0" xfId="0" applyNumberFormat="1"/>
    <xf numFmtId="4" fontId="13" fillId="4" borderId="2" xfId="0" applyNumberFormat="1" applyFont="1" applyFill="1" applyBorder="1" applyAlignment="1">
      <alignment horizont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applyNumberFormat="1" applyProtection="1">
      <protection hidden="1"/>
    </xf>
    <xf numFmtId="4" fontId="21" fillId="5" borderId="22" xfId="3" applyNumberFormat="1" applyFont="1" applyFill="1" applyBorder="1" applyAlignment="1">
      <alignment horizontal="center" vertical="center"/>
    </xf>
    <xf numFmtId="0" fontId="0" fillId="4" borderId="0" xfId="0" applyFill="1" applyAlignment="1">
      <alignment wrapText="1"/>
    </xf>
    <xf numFmtId="43" fontId="0" fillId="4" borderId="0" xfId="4" applyFont="1" applyFill="1"/>
    <xf numFmtId="4" fontId="22" fillId="4" borderId="3" xfId="3" applyNumberFormat="1" applyFont="1" applyFill="1" applyBorder="1" applyAlignment="1">
      <alignment horizontal="center" vertical="center"/>
    </xf>
    <xf numFmtId="4" fontId="21" fillId="5" borderId="2" xfId="3" applyNumberFormat="1" applyFont="1" applyFill="1" applyBorder="1" applyAlignment="1">
      <alignment horizontal="center" vertical="center"/>
    </xf>
    <xf numFmtId="4" fontId="21" fillId="5" borderId="4" xfId="3" applyNumberFormat="1" applyFont="1" applyFill="1" applyBorder="1" applyAlignment="1">
      <alignment horizontal="center" vertical="center"/>
    </xf>
    <xf numFmtId="17" fontId="5" fillId="4" borderId="0" xfId="0" applyNumberFormat="1" applyFont="1" applyFill="1" applyAlignment="1">
      <alignment horizontal="left" vertical="center"/>
    </xf>
    <xf numFmtId="17" fontId="5" fillId="4" borderId="0" xfId="0" applyNumberFormat="1" applyFont="1" applyFill="1" applyAlignment="1">
      <alignment vertical="center"/>
    </xf>
    <xf numFmtId="4" fontId="0" fillId="4" borderId="0" xfId="0" applyNumberFormat="1" applyFill="1" applyAlignment="1">
      <alignment horizontal="center" vertical="center"/>
    </xf>
    <xf numFmtId="0" fontId="0" fillId="7" borderId="0" xfId="0" applyFill="1"/>
    <xf numFmtId="0" fontId="0" fillId="4" borderId="0" xfId="0" applyFill="1" applyAlignment="1">
      <alignment horizontal="left"/>
    </xf>
    <xf numFmtId="2" fontId="0" fillId="4" borderId="0" xfId="0" applyNumberFormat="1" applyFill="1"/>
    <xf numFmtId="4" fontId="0" fillId="4" borderId="0" xfId="0" applyNumberFormat="1" applyFill="1" applyAlignment="1">
      <alignment horizontal="left" vertical="center"/>
    </xf>
    <xf numFmtId="17" fontId="0" fillId="4" borderId="0" xfId="0" applyNumberFormat="1" applyFill="1" applyAlignment="1">
      <alignment horizontal="left" vertical="center"/>
    </xf>
    <xf numFmtId="1" fontId="0" fillId="4" borderId="0" xfId="0" applyNumberFormat="1" applyFill="1"/>
    <xf numFmtId="0" fontId="27" fillId="4" borderId="0" xfId="0" applyFont="1" applyFill="1" applyAlignment="1">
      <alignment horizontal="left"/>
    </xf>
    <xf numFmtId="0" fontId="21" fillId="5" borderId="23" xfId="0" applyFont="1" applyFill="1" applyBorder="1" applyAlignment="1">
      <alignment vertical="center"/>
    </xf>
    <xf numFmtId="0" fontId="22" fillId="7" borderId="31" xfId="0" applyFont="1" applyFill="1" applyBorder="1" applyAlignment="1">
      <alignment vertical="center"/>
    </xf>
    <xf numFmtId="4" fontId="13" fillId="4" borderId="4" xfId="0" applyNumberFormat="1" applyFont="1" applyFill="1" applyBorder="1" applyAlignment="1">
      <alignment horizontal="center" wrapText="1"/>
    </xf>
    <xf numFmtId="3" fontId="0" fillId="0" borderId="0" xfId="0" applyNumberFormat="1"/>
    <xf numFmtId="0" fontId="0" fillId="0" borderId="0" xfId="0" applyAlignment="1">
      <alignment wrapText="1"/>
    </xf>
    <xf numFmtId="0" fontId="21" fillId="11" borderId="20" xfId="0" applyFont="1" applyFill="1" applyBorder="1" applyAlignment="1">
      <alignment vertical="center"/>
    </xf>
    <xf numFmtId="0" fontId="21" fillId="7" borderId="20" xfId="0" applyFont="1" applyFill="1" applyBorder="1" applyAlignment="1">
      <alignment vertical="center"/>
    </xf>
    <xf numFmtId="0" fontId="22" fillId="4" borderId="20" xfId="0" applyFont="1" applyFill="1" applyBorder="1" applyAlignment="1">
      <alignment vertical="center"/>
    </xf>
    <xf numFmtId="0" fontId="20" fillId="2" borderId="20" xfId="0" applyFont="1" applyFill="1" applyBorder="1" applyAlignment="1">
      <alignment vertical="center"/>
    </xf>
    <xf numFmtId="0" fontId="22" fillId="4" borderId="33" xfId="0" applyFont="1" applyFill="1" applyBorder="1" applyAlignment="1">
      <alignment vertical="center"/>
    </xf>
    <xf numFmtId="0" fontId="20" fillId="2" borderId="35" xfId="0" applyFont="1" applyFill="1" applyBorder="1" applyAlignment="1">
      <alignment horizontal="center" vertical="center" wrapText="1"/>
    </xf>
    <xf numFmtId="2" fontId="21" fillId="11" borderId="37" xfId="0" applyNumberFormat="1" applyFont="1" applyFill="1" applyBorder="1" applyAlignment="1">
      <alignment horizontal="center" vertical="center"/>
    </xf>
    <xf numFmtId="2" fontId="21" fillId="7" borderId="37" xfId="0" applyNumberFormat="1" applyFont="1" applyFill="1" applyBorder="1" applyAlignment="1">
      <alignment horizontal="center" vertical="center"/>
    </xf>
    <xf numFmtId="2" fontId="22" fillId="4" borderId="37" xfId="0" applyNumberFormat="1" applyFont="1" applyFill="1" applyBorder="1" applyAlignment="1">
      <alignment horizontal="center" vertical="center"/>
    </xf>
    <xf numFmtId="2" fontId="20" fillId="2" borderId="37" xfId="0" applyNumberFormat="1" applyFont="1" applyFill="1" applyBorder="1" applyAlignment="1">
      <alignment horizontal="center" vertical="center"/>
    </xf>
    <xf numFmtId="2" fontId="22" fillId="4" borderId="36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2" fontId="0" fillId="0" borderId="0" xfId="0" applyNumberFormat="1"/>
    <xf numFmtId="0" fontId="5" fillId="4" borderId="0" xfId="0" applyFont="1" applyFill="1"/>
    <xf numFmtId="4" fontId="22" fillId="4" borderId="26" xfId="3" applyNumberFormat="1" applyFont="1" applyFill="1" applyBorder="1" applyAlignment="1">
      <alignment horizontal="center" vertical="center"/>
    </xf>
    <xf numFmtId="4" fontId="22" fillId="4" borderId="31" xfId="3" applyNumberFormat="1" applyFont="1" applyFill="1" applyBorder="1" applyAlignment="1">
      <alignment horizontal="center" vertical="center"/>
    </xf>
    <xf numFmtId="4" fontId="22" fillId="4" borderId="26" xfId="4" applyNumberFormat="1" applyFont="1" applyFill="1" applyBorder="1" applyAlignment="1">
      <alignment horizontal="center" vertical="center" wrapText="1"/>
    </xf>
    <xf numFmtId="4" fontId="22" fillId="4" borderId="32" xfId="4" applyNumberFormat="1" applyFont="1" applyFill="1" applyBorder="1" applyAlignment="1">
      <alignment horizontal="center" vertical="center" wrapText="1"/>
    </xf>
    <xf numFmtId="4" fontId="22" fillId="4" borderId="20" xfId="3" applyNumberFormat="1" applyFont="1" applyFill="1" applyBorder="1" applyAlignment="1">
      <alignment horizontal="center" vertical="center"/>
    </xf>
    <xf numFmtId="4" fontId="22" fillId="4" borderId="0" xfId="3" applyNumberFormat="1" applyFont="1" applyFill="1" applyBorder="1" applyAlignment="1">
      <alignment horizontal="center" vertical="center" wrapText="1"/>
    </xf>
    <xf numFmtId="4" fontId="22" fillId="4" borderId="3" xfId="3" applyNumberFormat="1" applyFont="1" applyFill="1" applyBorder="1" applyAlignment="1">
      <alignment horizontal="center" vertical="center" wrapText="1"/>
    </xf>
    <xf numFmtId="4" fontId="21" fillId="5" borderId="23" xfId="3" applyNumberFormat="1" applyFont="1" applyFill="1" applyBorder="1" applyAlignment="1">
      <alignment horizontal="center" vertical="center"/>
    </xf>
    <xf numFmtId="0" fontId="4" fillId="4" borderId="0" xfId="5" applyFont="1" applyFill="1" applyAlignment="1">
      <alignment vertical="center"/>
    </xf>
    <xf numFmtId="0" fontId="32" fillId="4" borderId="0" xfId="5" applyFont="1" applyFill="1" applyAlignment="1">
      <alignment vertical="center"/>
    </xf>
    <xf numFmtId="165" fontId="4" fillId="4" borderId="0" xfId="5" applyNumberFormat="1" applyFont="1" applyFill="1" applyAlignment="1">
      <alignment vertical="center"/>
    </xf>
    <xf numFmtId="0" fontId="1" fillId="13" borderId="38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left" vertical="center"/>
    </xf>
    <xf numFmtId="0" fontId="0" fillId="0" borderId="38" xfId="0" applyBorder="1" applyAlignment="1">
      <alignment horizontal="left" vertical="center" wrapText="1"/>
    </xf>
    <xf numFmtId="0" fontId="33" fillId="0" borderId="38" xfId="0" applyFont="1" applyBorder="1" applyAlignment="1">
      <alignment horizontal="left" vertical="center" wrapText="1"/>
    </xf>
    <xf numFmtId="0" fontId="31" fillId="13" borderId="2" xfId="5" applyFont="1" applyFill="1" applyBorder="1" applyAlignment="1">
      <alignment horizontal="center" vertical="center"/>
    </xf>
    <xf numFmtId="17" fontId="0" fillId="4" borderId="9" xfId="0" applyNumberFormat="1" applyFill="1" applyBorder="1" applyAlignment="1">
      <alignment horizontal="center"/>
    </xf>
    <xf numFmtId="17" fontId="0" fillId="4" borderId="10" xfId="0" applyNumberFormat="1" applyFill="1" applyBorder="1" applyAlignment="1">
      <alignment horizontal="center"/>
    </xf>
    <xf numFmtId="17" fontId="0" fillId="4" borderId="8" xfId="0" applyNumberFormat="1" applyFill="1" applyBorder="1" applyAlignment="1">
      <alignment horizontal="center"/>
    </xf>
    <xf numFmtId="17" fontId="0" fillId="12" borderId="9" xfId="0" applyNumberFormat="1" applyFill="1" applyBorder="1" applyAlignment="1">
      <alignment horizontal="center"/>
    </xf>
    <xf numFmtId="17" fontId="0" fillId="12" borderId="10" xfId="0" applyNumberFormat="1" applyFill="1" applyBorder="1" applyAlignment="1">
      <alignment horizontal="center"/>
    </xf>
    <xf numFmtId="17" fontId="0" fillId="12" borderId="8" xfId="0" applyNumberFormat="1" applyFill="1" applyBorder="1" applyAlignment="1">
      <alignment horizontal="center"/>
    </xf>
    <xf numFmtId="0" fontId="0" fillId="4" borderId="0" xfId="0" applyFill="1" applyAlignment="1" applyProtection="1">
      <alignment horizontal="center" vertical="center"/>
      <protection locked="0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20" fillId="2" borderId="14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textRotation="90"/>
    </xf>
    <xf numFmtId="0" fontId="21" fillId="0" borderId="6" xfId="0" applyFont="1" applyBorder="1" applyAlignment="1">
      <alignment horizontal="center" vertical="center" textRotation="90"/>
    </xf>
    <xf numFmtId="0" fontId="21" fillId="0" borderId="7" xfId="0" applyFont="1" applyBorder="1" applyAlignment="1">
      <alignment horizontal="center" vertical="center" textRotation="90"/>
    </xf>
    <xf numFmtId="0" fontId="20" fillId="2" borderId="24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44" fontId="20" fillId="2" borderId="26" xfId="2" applyFont="1" applyFill="1" applyBorder="1" applyAlignment="1">
      <alignment horizontal="center" vertical="center" wrapText="1"/>
    </xf>
    <xf numFmtId="44" fontId="20" fillId="2" borderId="0" xfId="2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wrapText="1"/>
    </xf>
  </cellXfs>
  <cellStyles count="6">
    <cellStyle name="Hiperlink" xfId="1" builtinId="8"/>
    <cellStyle name="Moeda" xfId="2" builtinId="4"/>
    <cellStyle name="Normal" xfId="0" builtinId="0"/>
    <cellStyle name="Normal_Tabelas I.8,I.8a e I.8b" xfId="5" xr:uid="{C95BA976-5C85-4F3C-A4E9-8626D6EEEF9E}"/>
    <cellStyle name="Porcentagem" xfId="3" builtinId="5"/>
    <cellStyle name="Vírgula" xfId="4" builtinId="3"/>
  </cellStyles>
  <dxfs count="0"/>
  <tableStyles count="0" defaultTableStyle="TableStyleMedium2" defaultPivotStyle="PivotStyleLight16"/>
  <colors>
    <mruColors>
      <color rgb="FF769BEE"/>
      <color rgb="FFED9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90075617610888E-2"/>
          <c:y val="3.8759679168628464E-2"/>
          <c:w val="0.87463191302258592"/>
          <c:h val="0.79889580693518036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Gráficos!$B$9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  <c:pt idx="12">
                  <c:v>46143</c:v>
                </c:pt>
              </c:numCache>
            </c:numRef>
          </c:cat>
          <c:val>
            <c:numRef>
              <c:f>Gráficos!$B$10:$B$22</c:f>
              <c:numCache>
                <c:formatCode>#,##0.00</c:formatCode>
                <c:ptCount val="13"/>
                <c:pt idx="0">
                  <c:v>1826.53</c:v>
                </c:pt>
                <c:pt idx="1">
                  <c:v>1842.65</c:v>
                </c:pt>
                <c:pt idx="2">
                  <c:v>1848.39</c:v>
                </c:pt>
                <c:pt idx="3">
                  <c:v>1863</c:v>
                </c:pt>
                <c:pt idx="4">
                  <c:v>1872.24</c:v>
                </c:pt>
                <c:pt idx="5">
                  <c:v>1877.29</c:v>
                </c:pt>
                <c:pt idx="6">
                  <c:v>1882.06</c:v>
                </c:pt>
                <c:pt idx="7">
                  <c:v>1891.63</c:v>
                </c:pt>
                <c:pt idx="8">
                  <c:v>1920.74</c:v>
                </c:pt>
                <c:pt idx="9">
                  <c:v>1925.08</c:v>
                </c:pt>
                <c:pt idx="10">
                  <c:v>1932.27</c:v>
                </c:pt>
                <c:pt idx="11">
                  <c:v>1946.09</c:v>
                </c:pt>
                <c:pt idx="12">
                  <c:v>1953.08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D-4435-9897-CC3D6E399B9F}"/>
            </c:ext>
          </c:extLst>
        </c:ser>
        <c:ser>
          <c:idx val="1"/>
          <c:order val="1"/>
          <c:tx>
            <c:strRef>
              <c:f>Gráficos!$C$9</c:f>
              <c:strCache>
                <c:ptCount val="1"/>
                <c:pt idx="0">
                  <c:v>Sudeste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  <c:pt idx="12">
                  <c:v>46143</c:v>
                </c:pt>
              </c:numCache>
            </c:numRef>
          </c:cat>
          <c:val>
            <c:numRef>
              <c:f>Gráficos!$C$10:$C$22</c:f>
              <c:numCache>
                <c:formatCode>#,##0.00</c:formatCode>
                <c:ptCount val="13"/>
                <c:pt idx="0">
                  <c:v>1871.96</c:v>
                </c:pt>
                <c:pt idx="1">
                  <c:v>1895.9</c:v>
                </c:pt>
                <c:pt idx="2">
                  <c:v>1898.03</c:v>
                </c:pt>
                <c:pt idx="3">
                  <c:v>1910.3</c:v>
                </c:pt>
                <c:pt idx="4">
                  <c:v>1914.67</c:v>
                </c:pt>
                <c:pt idx="5">
                  <c:v>1917.58</c:v>
                </c:pt>
                <c:pt idx="6">
                  <c:v>1924.15</c:v>
                </c:pt>
                <c:pt idx="7">
                  <c:v>1942.83</c:v>
                </c:pt>
                <c:pt idx="8">
                  <c:v>1969.85</c:v>
                </c:pt>
                <c:pt idx="9">
                  <c:v>1974.2</c:v>
                </c:pt>
                <c:pt idx="10">
                  <c:v>1976.95</c:v>
                </c:pt>
                <c:pt idx="11">
                  <c:v>1989.9</c:v>
                </c:pt>
                <c:pt idx="12">
                  <c:v>1996.07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CD-4435-9897-CC3D6E399B9F}"/>
            </c:ext>
          </c:extLst>
        </c:ser>
        <c:ser>
          <c:idx val="2"/>
          <c:order val="2"/>
          <c:tx>
            <c:strRef>
              <c:f>Gráficos!$D$9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  <c:pt idx="12">
                  <c:v>46143</c:v>
                </c:pt>
              </c:numCache>
            </c:numRef>
          </c:cat>
          <c:val>
            <c:numRef>
              <c:f>Gráficos!$D$10:$D$22</c:f>
              <c:numCache>
                <c:formatCode>#,##0.00</c:formatCode>
                <c:ptCount val="13"/>
                <c:pt idx="0">
                  <c:v>1638.22</c:v>
                </c:pt>
                <c:pt idx="1">
                  <c:v>1688.28</c:v>
                </c:pt>
                <c:pt idx="2">
                  <c:v>1691.3</c:v>
                </c:pt>
                <c:pt idx="3">
                  <c:v>1691.6</c:v>
                </c:pt>
                <c:pt idx="4">
                  <c:v>1693.62</c:v>
                </c:pt>
                <c:pt idx="5">
                  <c:v>1703.26</c:v>
                </c:pt>
                <c:pt idx="6">
                  <c:v>1704.46</c:v>
                </c:pt>
                <c:pt idx="7">
                  <c:v>1708.99</c:v>
                </c:pt>
                <c:pt idx="8">
                  <c:v>1730.76</c:v>
                </c:pt>
                <c:pt idx="9">
                  <c:v>1737.7</c:v>
                </c:pt>
                <c:pt idx="10">
                  <c:v>1740.27</c:v>
                </c:pt>
                <c:pt idx="11">
                  <c:v>1761.23</c:v>
                </c:pt>
                <c:pt idx="12">
                  <c:v>1761.44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6-4614-9A07-B633D6EDF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15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Gráficos!$B$39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</c:numCache>
            </c:numRef>
          </c:cat>
          <c:val>
            <c:numRef>
              <c:f>Gráficos!$B$40:$B$45</c:f>
              <c:numCache>
                <c:formatCode>#,##0.00</c:formatCode>
                <c:ptCount val="6"/>
                <c:pt idx="0">
                  <c:v>0.51</c:v>
                </c:pt>
                <c:pt idx="1">
                  <c:v>1.54</c:v>
                </c:pt>
                <c:pt idx="2">
                  <c:v>0.23</c:v>
                </c:pt>
                <c:pt idx="3">
                  <c:v>0.37</c:v>
                </c:pt>
                <c:pt idx="4">
                  <c:v>0.72</c:v>
                </c:pt>
                <c:pt idx="5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C-4A94-82D5-7CF4F3E4D76A}"/>
            </c:ext>
          </c:extLst>
        </c:ser>
        <c:ser>
          <c:idx val="1"/>
          <c:order val="1"/>
          <c:tx>
            <c:strRef>
              <c:f>Gráficos!$C$39</c:f>
              <c:strCache>
                <c:ptCount val="1"/>
                <c:pt idx="0">
                  <c:v>Sudeste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</c:numCache>
            </c:numRef>
          </c:cat>
          <c:val>
            <c:numRef>
              <c:f>Gráficos!$C$40:$C$45</c:f>
              <c:numCache>
                <c:formatCode>#,##0.00</c:formatCode>
                <c:ptCount val="6"/>
                <c:pt idx="0">
                  <c:v>0.97</c:v>
                </c:pt>
                <c:pt idx="1">
                  <c:v>1.39</c:v>
                </c:pt>
                <c:pt idx="2">
                  <c:v>0.22</c:v>
                </c:pt>
                <c:pt idx="3">
                  <c:v>0.14000000000000001</c:v>
                </c:pt>
                <c:pt idx="4">
                  <c:v>0.66</c:v>
                </c:pt>
                <c:pt idx="5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C-4A94-82D5-7CF4F3E4D76A}"/>
            </c:ext>
          </c:extLst>
        </c:ser>
        <c:ser>
          <c:idx val="2"/>
          <c:order val="2"/>
          <c:tx>
            <c:strRef>
              <c:f>Gráficos!$D$39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</c:numCache>
            </c:numRef>
          </c:cat>
          <c:val>
            <c:numRef>
              <c:f>Gráficos!$D$40:$D$45</c:f>
              <c:numCache>
                <c:formatCode>#,##0.00</c:formatCode>
                <c:ptCount val="6"/>
                <c:pt idx="0">
                  <c:v>0.27</c:v>
                </c:pt>
                <c:pt idx="1">
                  <c:v>1.27</c:v>
                </c:pt>
                <c:pt idx="2">
                  <c:v>0.4</c:v>
                </c:pt>
                <c:pt idx="3">
                  <c:v>0.15</c:v>
                </c:pt>
                <c:pt idx="4">
                  <c:v>1.2</c:v>
                </c:pt>
                <c:pt idx="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93-438B-98BE-E469ED7F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2"/>
        <c:axId val="-55168848"/>
        <c:axId val="-55169936"/>
      </c:bar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Gráficos!$B$51</c:f>
              <c:strCache>
                <c:ptCount val="1"/>
                <c:pt idx="0">
                  <c:v>SINAPI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12"/>
              <c:layout>
                <c:manualLayout>
                  <c:x val="-2.2462814889642392E-2"/>
                  <c:y val="4.051990353631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F-4FBF-9F83-22B7FE286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Gráficos!$A$52:$A$64</c:f>
              <c:numCache>
                <c:formatCode>mmm\-yy</c:formatCode>
                <c:ptCount val="13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  <c:pt idx="12">
                  <c:v>46143</c:v>
                </c:pt>
              </c:numCache>
            </c:numRef>
          </c:cat>
          <c:val>
            <c:numRef>
              <c:f>Gráficos!$B$52:$B$64</c:f>
              <c:numCache>
                <c:formatCode>0.00</c:formatCode>
                <c:ptCount val="13"/>
                <c:pt idx="0">
                  <c:v>100</c:v>
                </c:pt>
                <c:pt idx="1">
                  <c:v>103.05930497343323</c:v>
                </c:pt>
                <c:pt idx="2">
                  <c:v>103.24521742956779</c:v>
                </c:pt>
                <c:pt idx="3">
                  <c:v>103.26611882996161</c:v>
                </c:pt>
                <c:pt idx="4">
                  <c:v>103.38932708491471</c:v>
                </c:pt>
                <c:pt idx="5">
                  <c:v>103.97896659076157</c:v>
                </c:pt>
                <c:pt idx="6">
                  <c:v>104.05157145528752</c:v>
                </c:pt>
                <c:pt idx="7">
                  <c:v>104.33319032375168</c:v>
                </c:pt>
                <c:pt idx="8">
                  <c:v>105.65767906449733</c:v>
                </c:pt>
                <c:pt idx="9">
                  <c:v>106.08010736719361</c:v>
                </c:pt>
                <c:pt idx="10">
                  <c:v>106.23961805440965</c:v>
                </c:pt>
                <c:pt idx="11">
                  <c:v>107.51460347843307</c:v>
                </c:pt>
                <c:pt idx="12">
                  <c:v>107.52560421548245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B-440B-B5BF-71F203DEEBD5}"/>
            </c:ext>
          </c:extLst>
        </c:ser>
        <c:ser>
          <c:idx val="1"/>
          <c:order val="1"/>
          <c:tx>
            <c:strRef>
              <c:f>Gráficos!$C$51</c:f>
              <c:strCache>
                <c:ptCount val="1"/>
                <c:pt idx="0">
                  <c:v>CUB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dLbls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F-4FBF-9F83-22B7FE286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Gráficos!$A$52:$A$64</c:f>
              <c:numCache>
                <c:formatCode>mmm\-yy</c:formatCode>
                <c:ptCount val="13"/>
                <c:pt idx="0">
                  <c:v>45778</c:v>
                </c:pt>
                <c:pt idx="1">
                  <c:v>45809</c:v>
                </c:pt>
                <c:pt idx="2">
                  <c:v>45839</c:v>
                </c:pt>
                <c:pt idx="3">
                  <c:v>45870</c:v>
                </c:pt>
                <c:pt idx="4">
                  <c:v>45901</c:v>
                </c:pt>
                <c:pt idx="5">
                  <c:v>45931</c:v>
                </c:pt>
                <c:pt idx="6">
                  <c:v>45962</c:v>
                </c:pt>
                <c:pt idx="7">
                  <c:v>45992</c:v>
                </c:pt>
                <c:pt idx="8">
                  <c:v>46023</c:v>
                </c:pt>
                <c:pt idx="9">
                  <c:v>46054</c:v>
                </c:pt>
                <c:pt idx="10">
                  <c:v>46082</c:v>
                </c:pt>
                <c:pt idx="11">
                  <c:v>46113</c:v>
                </c:pt>
                <c:pt idx="12">
                  <c:v>46143</c:v>
                </c:pt>
              </c:numCache>
            </c:numRef>
          </c:cat>
          <c:val>
            <c:numRef>
              <c:f>Gráficos!$C$52:$C$64</c:f>
              <c:numCache>
                <c:formatCode>0.00</c:formatCode>
                <c:ptCount val="13"/>
                <c:pt idx="0">
                  <c:v>100</c:v>
                </c:pt>
                <c:pt idx="1">
                  <c:v>101.62188399338102</c:v>
                </c:pt>
                <c:pt idx="2">
                  <c:v>101.77491645425827</c:v>
                </c:pt>
                <c:pt idx="3">
                  <c:v>102.10727174825354</c:v>
                </c:pt>
                <c:pt idx="4">
                  <c:v>102.38247711542598</c:v>
                </c:pt>
                <c:pt idx="5">
                  <c:v>102.54155495601636</c:v>
                </c:pt>
                <c:pt idx="6">
                  <c:v>102.76059452794722</c:v>
                </c:pt>
                <c:pt idx="7">
                  <c:v>102.9002709173653</c:v>
                </c:pt>
                <c:pt idx="8">
                  <c:v>103.12865973931761</c:v>
                </c:pt>
                <c:pt idx="9">
                  <c:v>103.22007853370022</c:v>
                </c:pt>
                <c:pt idx="10">
                  <c:v>103.89494676551097</c:v>
                </c:pt>
                <c:pt idx="11">
                  <c:v>105.45036672960421</c:v>
                </c:pt>
                <c:pt idx="12">
                  <c:v>109.2331576424144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AB-440B-B5BF-71F203DE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219-478C-9A64-1C74D873F427}"/>
              </c:ext>
            </c:extLst>
          </c:dPt>
          <c:dPt>
            <c:idx val="2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A9A-4BB5-B307-DE29F7DDCCCA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Gráficos!$E$70:$E$96</c:f>
              <c:strCache>
                <c:ptCount val="27"/>
                <c:pt idx="0">
                  <c:v>    Acre</c:v>
                </c:pt>
                <c:pt idx="1">
                  <c:v>    Santa Catarina</c:v>
                </c:pt>
                <c:pt idx="2">
                  <c:v>    Rio de Janeiro</c:v>
                </c:pt>
                <c:pt idx="3">
                  <c:v>    Rondônia</c:v>
                </c:pt>
                <c:pt idx="4">
                  <c:v>    Roraima</c:v>
                </c:pt>
                <c:pt idx="5">
                  <c:v>    Paraná</c:v>
                </c:pt>
                <c:pt idx="6">
                  <c:v>    Mato Grosso</c:v>
                </c:pt>
                <c:pt idx="7">
                  <c:v>    São Paulo</c:v>
                </c:pt>
                <c:pt idx="8">
                  <c:v>    Tocantins</c:v>
                </c:pt>
                <c:pt idx="9">
                  <c:v>    Amapá</c:v>
                </c:pt>
                <c:pt idx="10">
                  <c:v>    Distrito Federal</c:v>
                </c:pt>
                <c:pt idx="11">
                  <c:v>    Pará</c:v>
                </c:pt>
                <c:pt idx="12">
                  <c:v>    Maranhão</c:v>
                </c:pt>
                <c:pt idx="13">
                  <c:v>    Amazonas</c:v>
                </c:pt>
                <c:pt idx="14">
                  <c:v>    Goiás</c:v>
                </c:pt>
                <c:pt idx="15">
                  <c:v>    Rio Grande do Sul</c:v>
                </c:pt>
                <c:pt idx="16">
                  <c:v>    Paraíba</c:v>
                </c:pt>
                <c:pt idx="17">
                  <c:v>    Mato Grosso do Sul</c:v>
                </c:pt>
                <c:pt idx="18">
                  <c:v>    Bahia</c:v>
                </c:pt>
                <c:pt idx="19">
                  <c:v>    Piauí</c:v>
                </c:pt>
                <c:pt idx="20">
                  <c:v>    Minas Gerais</c:v>
                </c:pt>
                <c:pt idx="21">
                  <c:v>    Ceará</c:v>
                </c:pt>
                <c:pt idx="22">
                  <c:v>    Rio Grande do Norte</c:v>
                </c:pt>
                <c:pt idx="23">
                  <c:v>    Alagoas</c:v>
                </c:pt>
                <c:pt idx="24">
                  <c:v>    Espírito Santo</c:v>
                </c:pt>
                <c:pt idx="25">
                  <c:v>    Sergipe</c:v>
                </c:pt>
                <c:pt idx="26">
                  <c:v>    Pernambuco</c:v>
                </c:pt>
              </c:strCache>
            </c:strRef>
          </c:cat>
          <c:val>
            <c:numRef>
              <c:f>Gráficos!$F$70:$F$96</c:f>
              <c:numCache>
                <c:formatCode>0.00</c:formatCode>
                <c:ptCount val="27"/>
                <c:pt idx="0">
                  <c:v>2281.15</c:v>
                </c:pt>
                <c:pt idx="1">
                  <c:v>2199.7800000000002</c:v>
                </c:pt>
                <c:pt idx="2">
                  <c:v>2161.6999999999998</c:v>
                </c:pt>
                <c:pt idx="3">
                  <c:v>2123.4299999999998</c:v>
                </c:pt>
                <c:pt idx="4">
                  <c:v>2114.88</c:v>
                </c:pt>
                <c:pt idx="5">
                  <c:v>2098.17</c:v>
                </c:pt>
                <c:pt idx="6">
                  <c:v>2047.96</c:v>
                </c:pt>
                <c:pt idx="7">
                  <c:v>2037.2</c:v>
                </c:pt>
                <c:pt idx="8">
                  <c:v>2013.21</c:v>
                </c:pt>
                <c:pt idx="9">
                  <c:v>1992.21</c:v>
                </c:pt>
                <c:pt idx="10">
                  <c:v>1982.79</c:v>
                </c:pt>
                <c:pt idx="11">
                  <c:v>1963.54</c:v>
                </c:pt>
                <c:pt idx="12">
                  <c:v>1936.03</c:v>
                </c:pt>
                <c:pt idx="13">
                  <c:v>1929.6</c:v>
                </c:pt>
                <c:pt idx="14">
                  <c:v>1928.17</c:v>
                </c:pt>
                <c:pt idx="15">
                  <c:v>1911.34</c:v>
                </c:pt>
                <c:pt idx="16">
                  <c:v>1907.82</c:v>
                </c:pt>
                <c:pt idx="17">
                  <c:v>1865.3</c:v>
                </c:pt>
                <c:pt idx="18">
                  <c:v>1853.68</c:v>
                </c:pt>
                <c:pt idx="19">
                  <c:v>1853.37</c:v>
                </c:pt>
                <c:pt idx="20">
                  <c:v>1849.04</c:v>
                </c:pt>
                <c:pt idx="21">
                  <c:v>1832.26</c:v>
                </c:pt>
                <c:pt idx="22">
                  <c:v>1818.85</c:v>
                </c:pt>
                <c:pt idx="23">
                  <c:v>1792.18</c:v>
                </c:pt>
                <c:pt idx="24">
                  <c:v>1761.44</c:v>
                </c:pt>
                <c:pt idx="25">
                  <c:v>1728.05</c:v>
                </c:pt>
                <c:pt idx="26">
                  <c:v>1726.51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A-44F0-BF6E-2478C62A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168848"/>
        <c:axId val="-55169936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2950347490252724E-3"/>
                  <c:y val="-7.1623623093417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0390D08-3E82-4237-93E5-51912519C20B}" type="VALUE">
                      <a:rPr lang="en-US"/>
                      <a:pPr>
                        <a:defRPr/>
                      </a:pPr>
                      <a:t>[VALOR]</a:t>
                    </a:fld>
                    <a:endParaRPr lang="en-US"/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293930940177763"/>
                      <c:h val="3.881043283188469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52E5-4D54-8B2F-EEAA1D0A3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Gráficos!$E$70:$E$96</c:f>
              <c:strCache>
                <c:ptCount val="27"/>
                <c:pt idx="0">
                  <c:v>    Acre</c:v>
                </c:pt>
                <c:pt idx="1">
                  <c:v>    Santa Catarina</c:v>
                </c:pt>
                <c:pt idx="2">
                  <c:v>    Rio de Janeiro</c:v>
                </c:pt>
                <c:pt idx="3">
                  <c:v>    Rondônia</c:v>
                </c:pt>
                <c:pt idx="4">
                  <c:v>    Roraima</c:v>
                </c:pt>
                <c:pt idx="5">
                  <c:v>    Paraná</c:v>
                </c:pt>
                <c:pt idx="6">
                  <c:v>    Mato Grosso</c:v>
                </c:pt>
                <c:pt idx="7">
                  <c:v>    São Paulo</c:v>
                </c:pt>
                <c:pt idx="8">
                  <c:v>    Tocantins</c:v>
                </c:pt>
                <c:pt idx="9">
                  <c:v>    Amapá</c:v>
                </c:pt>
                <c:pt idx="10">
                  <c:v>    Distrito Federal</c:v>
                </c:pt>
                <c:pt idx="11">
                  <c:v>    Pará</c:v>
                </c:pt>
                <c:pt idx="12">
                  <c:v>    Maranhão</c:v>
                </c:pt>
                <c:pt idx="13">
                  <c:v>    Amazonas</c:v>
                </c:pt>
                <c:pt idx="14">
                  <c:v>    Goiás</c:v>
                </c:pt>
                <c:pt idx="15">
                  <c:v>    Rio Grande do Sul</c:v>
                </c:pt>
                <c:pt idx="16">
                  <c:v>    Paraíba</c:v>
                </c:pt>
                <c:pt idx="17">
                  <c:v>    Mato Grosso do Sul</c:v>
                </c:pt>
                <c:pt idx="18">
                  <c:v>    Bahia</c:v>
                </c:pt>
                <c:pt idx="19">
                  <c:v>    Piauí</c:v>
                </c:pt>
                <c:pt idx="20">
                  <c:v>    Minas Gerais</c:v>
                </c:pt>
                <c:pt idx="21">
                  <c:v>    Ceará</c:v>
                </c:pt>
                <c:pt idx="22">
                  <c:v>    Rio Grande do Norte</c:v>
                </c:pt>
                <c:pt idx="23">
                  <c:v>    Alagoas</c:v>
                </c:pt>
                <c:pt idx="24">
                  <c:v>    Espírito Santo</c:v>
                </c:pt>
                <c:pt idx="25">
                  <c:v>    Sergipe</c:v>
                </c:pt>
                <c:pt idx="26">
                  <c:v>    Pernambuco</c:v>
                </c:pt>
              </c:strCache>
            </c:strRef>
          </c:cat>
          <c:val>
            <c:numRef>
              <c:f>Gráficos!$G$70:$G$96</c:f>
              <c:numCache>
                <c:formatCode>0.00</c:formatCode>
                <c:ptCount val="27"/>
                <c:pt idx="0">
                  <c:v>1953.08</c:v>
                </c:pt>
                <c:pt idx="1">
                  <c:v>1953.08</c:v>
                </c:pt>
                <c:pt idx="2">
                  <c:v>1953.08</c:v>
                </c:pt>
                <c:pt idx="3">
                  <c:v>1953.08</c:v>
                </c:pt>
                <c:pt idx="4">
                  <c:v>1953.08</c:v>
                </c:pt>
                <c:pt idx="5">
                  <c:v>1953.08</c:v>
                </c:pt>
                <c:pt idx="6">
                  <c:v>1953.08</c:v>
                </c:pt>
                <c:pt idx="7">
                  <c:v>1953.08</c:v>
                </c:pt>
                <c:pt idx="8">
                  <c:v>1953.08</c:v>
                </c:pt>
                <c:pt idx="9">
                  <c:v>1953.08</c:v>
                </c:pt>
                <c:pt idx="10">
                  <c:v>1953.08</c:v>
                </c:pt>
                <c:pt idx="11">
                  <c:v>1953.08</c:v>
                </c:pt>
                <c:pt idx="12">
                  <c:v>1953.08</c:v>
                </c:pt>
                <c:pt idx="13">
                  <c:v>1953.08</c:v>
                </c:pt>
                <c:pt idx="14">
                  <c:v>1953.08</c:v>
                </c:pt>
                <c:pt idx="15">
                  <c:v>1953.08</c:v>
                </c:pt>
                <c:pt idx="16">
                  <c:v>1953.08</c:v>
                </c:pt>
                <c:pt idx="17">
                  <c:v>1953.08</c:v>
                </c:pt>
                <c:pt idx="18">
                  <c:v>1953.08</c:v>
                </c:pt>
                <c:pt idx="19">
                  <c:v>1953.08</c:v>
                </c:pt>
                <c:pt idx="20">
                  <c:v>1953.08</c:v>
                </c:pt>
                <c:pt idx="21">
                  <c:v>1953.08</c:v>
                </c:pt>
                <c:pt idx="22">
                  <c:v>1953.08</c:v>
                </c:pt>
                <c:pt idx="23">
                  <c:v>1953.08</c:v>
                </c:pt>
                <c:pt idx="24">
                  <c:v>1953.08</c:v>
                </c:pt>
                <c:pt idx="25">
                  <c:v>1953.08</c:v>
                </c:pt>
                <c:pt idx="26">
                  <c:v>1953.08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3A-44F0-BF6E-2478C62A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catAx>
        <c:axId val="-5516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Algn val="ctr"/>
        <c:lblOffset val="100"/>
        <c:noMultiLvlLbl val="1"/>
      </c:catAx>
      <c:valAx>
        <c:axId val="-55169936"/>
        <c:scaling>
          <c:orientation val="minMax"/>
          <c:max val="2500"/>
          <c:min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checked="Checked" firstButton="1" fmlaLink="Gráficos!$A$34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304800</xdr:colOff>
      <xdr:row>1</xdr:row>
      <xdr:rowOff>152400</xdr:rowOff>
    </xdr:from>
    <xdr:to>
      <xdr:col>11</xdr:col>
      <xdr:colOff>114832</xdr:colOff>
      <xdr:row>6</xdr:row>
      <xdr:rowOff>187935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2E1CE1-5615-4795-AFF1-22EB1C90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3600" y="342900"/>
          <a:ext cx="4686832" cy="988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17229</xdr:colOff>
      <xdr:row>21</xdr:row>
      <xdr:rowOff>175261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E995E8-27BD-4559-8459-4F64F7499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15238</xdr:rowOff>
    </xdr:from>
    <xdr:to>
      <xdr:col>11</xdr:col>
      <xdr:colOff>17229</xdr:colOff>
      <xdr:row>24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6BA873-5958-4B36-BF9D-2AD562FC9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3</xdr:row>
          <xdr:rowOff>171450</xdr:rowOff>
        </xdr:from>
        <xdr:to>
          <xdr:col>2</xdr:col>
          <xdr:colOff>76200</xdr:colOff>
          <xdr:row>5</xdr:row>
          <xdr:rowOff>9525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A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no mês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171450</xdr:rowOff>
        </xdr:from>
        <xdr:to>
          <xdr:col>4</xdr:col>
          <xdr:colOff>428625</xdr:colOff>
          <xdr:row>5</xdr:row>
          <xdr:rowOff>9525</xdr:rowOff>
        </xdr:to>
        <xdr:sp macro="" textlink="">
          <xdr:nvSpPr>
            <xdr:cNvPr id="2057" name="Option 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A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no 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3</xdr:row>
          <xdr:rowOff>180975</xdr:rowOff>
        </xdr:from>
        <xdr:to>
          <xdr:col>7</xdr:col>
          <xdr:colOff>219075</xdr:colOff>
          <xdr:row>5</xdr:row>
          <xdr:rowOff>19050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A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12 meses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24853</xdr:colOff>
      <xdr:row>2</xdr:row>
      <xdr:rowOff>190505</xdr:rowOff>
    </xdr:from>
    <xdr:to>
      <xdr:col>10</xdr:col>
      <xdr:colOff>174603</xdr:colOff>
      <xdr:row>21</xdr:row>
      <xdr:rowOff>158701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CD82A9B-7B78-4F02-AB42-66372C159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1</xdr:rowOff>
    </xdr:from>
    <xdr:to>
      <xdr:col>13</xdr:col>
      <xdr:colOff>33131</xdr:colOff>
      <xdr:row>24</xdr:row>
      <xdr:rowOff>165653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777EC5-A8D9-4C8D-9EA0-C69FB580A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B6A0-AE5C-4EA9-9C7F-878A9E0DC5CE}">
  <sheetPr codeName="Planilha2"/>
  <dimension ref="A3:ACA35"/>
  <sheetViews>
    <sheetView topLeftCell="ABJ1" zoomScale="93" zoomScaleNormal="93" workbookViewId="0">
      <selection activeCell="ABM38" sqref="ABM38"/>
    </sheetView>
  </sheetViews>
  <sheetFormatPr defaultRowHeight="15" customHeight="1" x14ac:dyDescent="0.25"/>
  <cols>
    <col min="1" max="1" width="15.5703125" style="20" customWidth="1"/>
    <col min="2" max="4" width="9.140625" style="20" customWidth="1"/>
    <col min="5" max="5" width="9.140625" style="20"/>
    <col min="6" max="6" width="15.5703125" style="20" customWidth="1"/>
    <col min="7" max="10" width="9.140625" style="20"/>
    <col min="11" max="11" width="15.5703125" style="20" customWidth="1"/>
    <col min="12" max="15" width="9.140625" style="20"/>
    <col min="16" max="16" width="15.5703125" style="20" customWidth="1"/>
    <col min="17" max="20" width="9.140625" style="20"/>
    <col min="21" max="21" width="15.5703125" style="20" customWidth="1"/>
    <col min="22" max="25" width="9.140625" style="20"/>
    <col min="26" max="26" width="15.5703125" style="20" customWidth="1"/>
    <col min="27" max="30" width="9.140625" style="20"/>
    <col min="31" max="31" width="15.5703125" style="20" customWidth="1"/>
    <col min="32" max="35" width="9.140625" style="20"/>
    <col min="36" max="36" width="15.5703125" style="20" customWidth="1"/>
    <col min="37" max="40" width="9.140625" style="20"/>
    <col min="41" max="41" width="15.5703125" style="20" customWidth="1"/>
    <col min="42" max="45" width="9.140625" style="20"/>
    <col min="46" max="46" width="15.5703125" style="20" customWidth="1"/>
    <col min="47" max="50" width="9.140625" style="20"/>
    <col min="51" max="51" width="15.5703125" style="20" customWidth="1"/>
    <col min="52" max="55" width="9.140625" style="20"/>
    <col min="56" max="56" width="15.5703125" style="20" customWidth="1"/>
    <col min="57" max="60" width="9.140625" style="20"/>
    <col min="61" max="61" width="15.5703125" style="20" customWidth="1"/>
    <col min="62" max="65" width="9.140625" style="20"/>
    <col min="66" max="66" width="15.5703125" style="20" customWidth="1"/>
    <col min="67" max="70" width="9.140625" style="20"/>
    <col min="71" max="71" width="15.5703125" style="20" customWidth="1"/>
    <col min="72" max="75" width="9.140625" style="20"/>
    <col min="76" max="76" width="15.5703125" style="20" customWidth="1"/>
    <col min="77" max="80" width="9.140625" style="20"/>
    <col min="81" max="81" width="15.5703125" style="20" customWidth="1"/>
    <col min="82" max="85" width="9.140625" style="20"/>
    <col min="86" max="86" width="15.5703125" style="20" customWidth="1"/>
    <col min="87" max="90" width="9.140625" style="20"/>
    <col min="91" max="91" width="15.5703125" style="20" customWidth="1"/>
    <col min="92" max="95" width="9.140625" style="20"/>
    <col min="96" max="96" width="15.5703125" style="20" customWidth="1"/>
    <col min="97" max="100" width="9.140625" style="20"/>
    <col min="101" max="101" width="15.5703125" style="20" customWidth="1"/>
    <col min="102" max="105" width="9.140625" style="20"/>
    <col min="106" max="106" width="15.5703125" style="20" customWidth="1"/>
    <col min="107" max="110" width="9.140625" style="20"/>
    <col min="111" max="111" width="15.5703125" style="20" customWidth="1"/>
    <col min="112" max="115" width="9.140625" style="20"/>
    <col min="116" max="116" width="15.5703125" style="20" customWidth="1"/>
    <col min="117" max="120" width="9.140625" style="20"/>
    <col min="121" max="121" width="15.5703125" style="20" customWidth="1"/>
    <col min="122" max="125" width="9.140625" style="20"/>
    <col min="126" max="126" width="15.5703125" style="20" customWidth="1"/>
    <col min="127" max="130" width="9.140625" style="20"/>
    <col min="131" max="131" width="15.5703125" style="20" customWidth="1"/>
    <col min="132" max="135" width="9.140625" style="20"/>
    <col min="136" max="136" width="15.5703125" style="20" customWidth="1"/>
    <col min="137" max="140" width="9.140625" style="20"/>
    <col min="141" max="141" width="15.5703125" style="20" customWidth="1"/>
    <col min="142" max="145" width="9.140625" style="20"/>
    <col min="146" max="146" width="15.5703125" style="20" customWidth="1"/>
    <col min="147" max="150" width="9.140625" style="20"/>
    <col min="151" max="151" width="15.5703125" style="20" customWidth="1"/>
    <col min="152" max="155" width="9.140625" style="20"/>
    <col min="156" max="156" width="15.5703125" style="20" customWidth="1"/>
    <col min="157" max="160" width="9.140625" style="20"/>
    <col min="161" max="161" width="15.5703125" style="20" customWidth="1"/>
    <col min="162" max="165" width="9.140625" style="20"/>
    <col min="166" max="166" width="15.5703125" style="20" customWidth="1"/>
    <col min="167" max="170" width="9.140625" style="20"/>
    <col min="171" max="171" width="15.5703125" style="20" customWidth="1"/>
    <col min="172" max="175" width="9.140625" style="20"/>
    <col min="176" max="176" width="15.5703125" style="20" customWidth="1"/>
    <col min="177" max="180" width="9.140625" style="20"/>
    <col min="181" max="181" width="15.5703125" style="20" customWidth="1"/>
    <col min="182" max="185" width="9.140625" style="20"/>
    <col min="186" max="186" width="15.5703125" style="20" customWidth="1"/>
    <col min="187" max="190" width="9.140625" style="20"/>
    <col min="191" max="191" width="15.5703125" style="20" customWidth="1"/>
    <col min="192" max="195" width="9.140625" style="20"/>
    <col min="196" max="196" width="15.5703125" style="20" customWidth="1"/>
    <col min="197" max="200" width="9.140625" style="20"/>
    <col min="201" max="201" width="15.5703125" style="20" customWidth="1"/>
    <col min="202" max="205" width="9.140625" style="20"/>
    <col min="206" max="206" width="15.5703125" style="20" customWidth="1"/>
    <col min="207" max="210" width="9.140625" style="20"/>
    <col min="211" max="211" width="15.5703125" style="20" customWidth="1"/>
    <col min="212" max="215" width="9.140625" style="20"/>
    <col min="216" max="216" width="15.5703125" style="20" customWidth="1"/>
    <col min="217" max="220" width="9.140625" style="20"/>
    <col min="221" max="221" width="15.5703125" style="20" customWidth="1"/>
    <col min="222" max="225" width="9.140625" style="20"/>
    <col min="226" max="226" width="15.5703125" style="20" customWidth="1"/>
    <col min="227" max="230" width="9.140625" style="20"/>
    <col min="231" max="231" width="15.5703125" style="20" customWidth="1"/>
    <col min="232" max="235" width="9.140625" style="20"/>
    <col min="236" max="236" width="15.5703125" style="20" customWidth="1"/>
    <col min="237" max="240" width="9.140625" style="20"/>
    <col min="241" max="241" width="15.5703125" style="20" customWidth="1"/>
    <col min="242" max="245" width="9.140625" style="20"/>
    <col min="246" max="246" width="15.5703125" style="20" customWidth="1"/>
    <col min="247" max="250" width="9.140625" style="20"/>
    <col min="251" max="251" width="15.5703125" style="20" customWidth="1"/>
    <col min="252" max="255" width="9.140625" style="20"/>
    <col min="256" max="256" width="15.5703125" style="20" customWidth="1"/>
    <col min="257" max="260" width="9.140625" style="20"/>
    <col min="261" max="261" width="15.5703125" style="20" customWidth="1"/>
    <col min="262" max="265" width="9.140625" style="20"/>
    <col min="266" max="266" width="15.5703125" style="20" customWidth="1"/>
    <col min="267" max="270" width="9.140625" style="20"/>
    <col min="271" max="271" width="15.5703125" style="20" customWidth="1"/>
    <col min="272" max="275" width="9.140625" style="20"/>
    <col min="276" max="276" width="15.5703125" style="20" customWidth="1"/>
    <col min="277" max="280" width="9.140625" style="20"/>
    <col min="281" max="281" width="15.5703125" style="20" customWidth="1"/>
    <col min="282" max="285" width="9.140625" style="20"/>
    <col min="286" max="286" width="15.5703125" style="20" customWidth="1"/>
    <col min="287" max="290" width="9.140625" style="20"/>
    <col min="291" max="291" width="15.5703125" style="20" customWidth="1"/>
    <col min="292" max="295" width="9.140625" style="20"/>
    <col min="296" max="296" width="15.5703125" style="20" customWidth="1"/>
    <col min="297" max="300" width="9.140625" style="20"/>
    <col min="301" max="301" width="15.5703125" style="20" customWidth="1"/>
    <col min="302" max="305" width="9.140625" style="20"/>
    <col min="306" max="306" width="15.5703125" style="20" customWidth="1"/>
    <col min="307" max="310" width="9.140625" style="20"/>
    <col min="311" max="311" width="15.5703125" style="20" customWidth="1"/>
    <col min="312" max="315" width="9.140625" style="20"/>
    <col min="316" max="316" width="15.5703125" style="20" customWidth="1"/>
    <col min="317" max="320" width="9.140625" style="20"/>
    <col min="321" max="321" width="15.5703125" style="20" customWidth="1"/>
    <col min="322" max="325" width="9.140625" style="20"/>
    <col min="326" max="326" width="15.5703125" style="20" customWidth="1"/>
    <col min="327" max="330" width="9.140625" style="20"/>
    <col min="331" max="331" width="15.5703125" style="20" customWidth="1"/>
    <col min="332" max="335" width="9.140625" style="20"/>
    <col min="336" max="336" width="15.5703125" style="20" customWidth="1"/>
    <col min="337" max="340" width="9.140625" style="20"/>
    <col min="341" max="341" width="15.5703125" style="20" customWidth="1"/>
    <col min="342" max="345" width="9.140625" style="20"/>
    <col min="346" max="346" width="15.5703125" style="20" customWidth="1"/>
    <col min="347" max="350" width="9.140625" style="20"/>
    <col min="351" max="351" width="15.5703125" style="20" customWidth="1"/>
    <col min="352" max="355" width="9.140625" style="20"/>
    <col min="356" max="356" width="15.5703125" style="20" customWidth="1"/>
    <col min="357" max="360" width="9.140625" style="20"/>
    <col min="361" max="361" width="15.5703125" style="20" customWidth="1"/>
    <col min="362" max="365" width="9.140625" style="20"/>
    <col min="366" max="366" width="15.5703125" style="20" customWidth="1"/>
    <col min="367" max="370" width="9.140625" style="20"/>
    <col min="371" max="371" width="15.5703125" style="20" customWidth="1"/>
    <col min="372" max="375" width="9.140625" style="20"/>
    <col min="376" max="376" width="15.5703125" style="20" customWidth="1"/>
    <col min="377" max="380" width="9.140625" style="20"/>
    <col min="381" max="381" width="15.5703125" style="20" customWidth="1"/>
    <col min="382" max="385" width="9.140625" style="20"/>
    <col min="386" max="386" width="15.5703125" style="20" customWidth="1"/>
    <col min="387" max="390" width="9.140625" style="20"/>
    <col min="391" max="391" width="15.5703125" style="20" customWidth="1"/>
    <col min="392" max="395" width="9.140625" style="20"/>
    <col min="396" max="396" width="15.5703125" style="20" customWidth="1"/>
    <col min="397" max="400" width="9.140625" style="20"/>
    <col min="401" max="401" width="15.5703125" style="20" customWidth="1"/>
    <col min="402" max="405" width="9.140625" style="20"/>
    <col min="406" max="406" width="15.5703125" style="20" customWidth="1"/>
    <col min="407" max="410" width="9.140625" style="20"/>
    <col min="411" max="411" width="15.5703125" style="20" customWidth="1"/>
    <col min="412" max="415" width="9.140625" style="20"/>
    <col min="416" max="416" width="15.5703125" style="20" customWidth="1"/>
    <col min="417" max="420" width="9.140625" style="20"/>
    <col min="421" max="421" width="15.5703125" style="20" customWidth="1"/>
    <col min="422" max="425" width="9.140625" style="20"/>
    <col min="426" max="426" width="15.5703125" style="20" customWidth="1"/>
    <col min="427" max="430" width="9.140625" style="20"/>
    <col min="431" max="431" width="15.5703125" style="20" customWidth="1"/>
    <col min="432" max="435" width="9.140625" style="20"/>
    <col min="436" max="436" width="15.5703125" style="20" customWidth="1"/>
    <col min="437" max="440" width="9.140625" style="20"/>
    <col min="441" max="441" width="15.5703125" style="20" customWidth="1"/>
    <col min="442" max="445" width="9.140625" style="20"/>
    <col min="446" max="446" width="15.5703125" style="20" customWidth="1"/>
    <col min="447" max="450" width="9.140625" style="20"/>
    <col min="451" max="451" width="15.5703125" style="20" customWidth="1"/>
    <col min="452" max="455" width="9.140625" style="20"/>
    <col min="456" max="456" width="15.5703125" style="20" customWidth="1"/>
    <col min="457" max="460" width="9.140625" style="20"/>
    <col min="461" max="461" width="15.5703125" style="20" customWidth="1"/>
    <col min="462" max="465" width="9.140625" style="20"/>
    <col min="466" max="466" width="15.5703125" style="20" customWidth="1"/>
    <col min="467" max="470" width="9.140625" style="20"/>
    <col min="471" max="471" width="15.5703125" style="20" customWidth="1"/>
    <col min="472" max="475" width="9.140625" style="20"/>
    <col min="476" max="476" width="15.5703125" style="20" customWidth="1"/>
    <col min="477" max="480" width="9.140625" style="20"/>
    <col min="481" max="481" width="15.5703125" style="20" customWidth="1"/>
    <col min="482" max="485" width="9.140625" style="20"/>
    <col min="486" max="486" width="15.5703125" style="20" customWidth="1"/>
    <col min="487" max="490" width="9.140625" style="20"/>
    <col min="491" max="491" width="15.5703125" style="20" customWidth="1"/>
    <col min="492" max="495" width="9.140625" style="20"/>
    <col min="496" max="496" width="15.5703125" style="20" customWidth="1"/>
    <col min="497" max="500" width="9.140625" style="20"/>
    <col min="501" max="501" width="15.5703125" style="20" customWidth="1"/>
    <col min="502" max="505" width="9.140625" style="20"/>
    <col min="506" max="506" width="15.5703125" style="20" customWidth="1"/>
    <col min="507" max="510" width="9.140625" style="20"/>
    <col min="511" max="511" width="15.5703125" style="20" customWidth="1"/>
    <col min="512" max="515" width="9.140625" style="20"/>
    <col min="516" max="516" width="15.5703125" style="20" customWidth="1"/>
    <col min="517" max="520" width="9.140625" style="20"/>
    <col min="521" max="521" width="15.5703125" style="20" customWidth="1"/>
    <col min="522" max="525" width="9.140625" style="20"/>
    <col min="526" max="526" width="15.5703125" style="20" customWidth="1"/>
    <col min="527" max="530" width="9.140625" style="20"/>
    <col min="531" max="531" width="15.5703125" style="20" customWidth="1"/>
    <col min="532" max="535" width="9.140625" style="20"/>
    <col min="536" max="536" width="15.5703125" style="20" customWidth="1"/>
    <col min="537" max="540" width="9.140625" style="20"/>
    <col min="541" max="541" width="15.5703125" style="20" customWidth="1"/>
    <col min="542" max="545" width="9.140625" style="20"/>
    <col min="546" max="546" width="15.5703125" style="20" customWidth="1"/>
    <col min="547" max="550" width="9.140625" style="20"/>
    <col min="551" max="551" width="15.5703125" style="20" customWidth="1"/>
    <col min="552" max="555" width="9.140625" style="20"/>
    <col min="556" max="556" width="15.5703125" style="20" customWidth="1"/>
    <col min="557" max="560" width="9.140625" style="20"/>
    <col min="561" max="561" width="15.5703125" style="20" customWidth="1"/>
    <col min="562" max="565" width="9.140625" style="20"/>
    <col min="566" max="566" width="15.5703125" style="20" customWidth="1"/>
    <col min="567" max="570" width="9.140625" style="20"/>
    <col min="571" max="571" width="15.5703125" style="20" customWidth="1"/>
    <col min="572" max="575" width="9.140625" style="20"/>
    <col min="576" max="576" width="15.5703125" style="20" customWidth="1"/>
    <col min="577" max="580" width="9.140625" style="20"/>
    <col min="581" max="581" width="15.5703125" style="20" customWidth="1"/>
    <col min="582" max="585" width="9.140625" style="20"/>
    <col min="586" max="586" width="15.5703125" style="20" customWidth="1"/>
    <col min="587" max="590" width="9.140625" style="20"/>
    <col min="591" max="591" width="15.5703125" style="20" customWidth="1"/>
    <col min="592" max="595" width="9.140625" style="20"/>
    <col min="596" max="596" width="15.5703125" style="20" customWidth="1"/>
    <col min="597" max="600" width="9.140625" style="20"/>
    <col min="601" max="601" width="15.5703125" style="20" customWidth="1"/>
    <col min="602" max="605" width="9.140625" style="20"/>
    <col min="606" max="606" width="15.5703125" style="20" customWidth="1"/>
    <col min="607" max="610" width="9.140625" style="20"/>
    <col min="611" max="611" width="15.5703125" style="20" customWidth="1"/>
    <col min="612" max="615" width="9.140625" style="20"/>
    <col min="616" max="616" width="15.5703125" style="20" customWidth="1"/>
    <col min="617" max="620" width="9.140625" style="20"/>
    <col min="621" max="621" width="15.5703125" style="20" customWidth="1"/>
    <col min="622" max="625" width="9.140625" style="20"/>
    <col min="626" max="626" width="15.5703125" style="20" customWidth="1"/>
    <col min="627" max="630" width="9.140625" style="20"/>
    <col min="631" max="631" width="15.5703125" style="20" customWidth="1"/>
    <col min="632" max="635" width="9.140625" style="20"/>
    <col min="636" max="636" width="15.5703125" style="20" customWidth="1"/>
    <col min="637" max="640" width="9.140625" style="20"/>
    <col min="641" max="641" width="15.5703125" style="20" customWidth="1"/>
    <col min="642" max="645" width="9.140625" style="20"/>
    <col min="646" max="646" width="15.5703125" style="20" customWidth="1"/>
    <col min="647" max="650" width="9.140625" style="20"/>
    <col min="651" max="651" width="15.5703125" style="20" customWidth="1"/>
    <col min="652" max="655" width="9.140625" style="20"/>
    <col min="656" max="656" width="15.5703125" style="20" customWidth="1"/>
    <col min="657" max="660" width="9.140625" style="20"/>
    <col min="661" max="661" width="15.5703125" style="20" customWidth="1"/>
    <col min="662" max="665" width="9.140625" style="20"/>
    <col min="666" max="666" width="15.5703125" style="20" customWidth="1"/>
    <col min="667" max="670" width="9.140625" style="20"/>
    <col min="671" max="671" width="15.5703125" style="20" customWidth="1"/>
    <col min="672" max="675" width="9.140625" style="20"/>
    <col min="676" max="676" width="15.5703125" style="20" customWidth="1"/>
    <col min="677" max="680" width="9.140625" style="20"/>
    <col min="681" max="681" width="15.5703125" style="20" customWidth="1"/>
    <col min="682" max="685" width="9.140625" style="20"/>
    <col min="686" max="686" width="15.5703125" style="20" customWidth="1"/>
    <col min="687" max="690" width="9.140625" style="20"/>
    <col min="691" max="691" width="15.5703125" style="20" customWidth="1"/>
    <col min="692" max="695" width="9.140625" style="20"/>
    <col min="696" max="696" width="15.5703125" style="20" customWidth="1"/>
    <col min="697" max="700" width="9.140625" style="20"/>
    <col min="701" max="701" width="15.5703125" style="20" customWidth="1"/>
    <col min="702" max="705" width="9.140625" style="20"/>
    <col min="706" max="706" width="15.5703125" style="20" customWidth="1"/>
    <col min="707" max="710" width="9.140625" style="20"/>
    <col min="711" max="711" width="15.5703125" style="20" customWidth="1"/>
    <col min="712" max="715" width="9.140625" style="20"/>
    <col min="716" max="716" width="15.5703125" style="20" customWidth="1"/>
    <col min="717" max="720" width="9.140625" style="20"/>
    <col min="721" max="721" width="15.5703125" style="20" customWidth="1"/>
    <col min="722" max="725" width="9.140625" style="20"/>
    <col min="726" max="726" width="15.5703125" style="20" customWidth="1"/>
    <col min="727" max="730" width="9.140625" style="20"/>
    <col min="731" max="731" width="15.5703125" style="20" customWidth="1"/>
    <col min="732" max="735" width="9.140625" style="20"/>
    <col min="736" max="736" width="11.42578125" style="20" customWidth="1"/>
    <col min="737" max="740" width="9.140625" style="20"/>
    <col min="741" max="741" width="23.140625" style="20" bestFit="1" customWidth="1"/>
    <col min="742" max="745" width="9.140625" style="20"/>
    <col min="746" max="746" width="23.140625" style="20" bestFit="1" customWidth="1"/>
    <col min="747" max="750" width="9.140625" style="20"/>
    <col min="751" max="751" width="13.5703125" style="20" customWidth="1"/>
    <col min="752" max="16384" width="9.140625" style="20"/>
  </cols>
  <sheetData>
    <row r="3" spans="1:755" x14ac:dyDescent="0.25">
      <c r="A3" s="129">
        <f>DATE(2013,INT((COLUMN(AY1)-1)/5)+1,1)</f>
        <v>41579</v>
      </c>
      <c r="B3" s="130"/>
      <c r="C3" s="130"/>
      <c r="D3" s="130"/>
      <c r="E3" s="131"/>
      <c r="F3" s="129">
        <f t="shared" ref="F3" si="0">DATE(2013,INT((COLUMN(BD1)-1)/5)+1,1)</f>
        <v>41609</v>
      </c>
      <c r="G3" s="130"/>
      <c r="H3" s="130"/>
      <c r="I3" s="130"/>
      <c r="J3" s="131"/>
      <c r="K3" s="129">
        <f t="shared" ref="K3" si="1">DATE(2013,INT((COLUMN(BI1)-1)/5)+1,1)</f>
        <v>41640</v>
      </c>
      <c r="L3" s="130"/>
      <c r="M3" s="130"/>
      <c r="N3" s="130"/>
      <c r="O3" s="131"/>
      <c r="P3" s="129">
        <f t="shared" ref="P3" si="2">DATE(2013,INT((COLUMN(BN1)-1)/5)+1,1)</f>
        <v>41671</v>
      </c>
      <c r="Q3" s="130"/>
      <c r="R3" s="130"/>
      <c r="S3" s="130"/>
      <c r="T3" s="131"/>
      <c r="U3" s="129">
        <f t="shared" ref="U3" si="3">DATE(2013,INT((COLUMN(BS1)-1)/5)+1,1)</f>
        <v>41699</v>
      </c>
      <c r="V3" s="130"/>
      <c r="W3" s="130"/>
      <c r="X3" s="130"/>
      <c r="Y3" s="131"/>
      <c r="Z3" s="129">
        <f t="shared" ref="Z3" si="4">DATE(2013,INT((COLUMN(BX1)-1)/5)+1,1)</f>
        <v>41730</v>
      </c>
      <c r="AA3" s="130"/>
      <c r="AB3" s="130"/>
      <c r="AC3" s="130"/>
      <c r="AD3" s="131"/>
      <c r="AE3" s="129">
        <f t="shared" ref="AE3" si="5">DATE(2013,INT((COLUMN(CC1)-1)/5)+1,1)</f>
        <v>41760</v>
      </c>
      <c r="AF3" s="130"/>
      <c r="AG3" s="130"/>
      <c r="AH3" s="130"/>
      <c r="AI3" s="131"/>
      <c r="AJ3" s="129">
        <f t="shared" ref="AJ3" si="6">DATE(2013,INT((COLUMN(CH1)-1)/5)+1,1)</f>
        <v>41791</v>
      </c>
      <c r="AK3" s="130"/>
      <c r="AL3" s="130"/>
      <c r="AM3" s="130"/>
      <c r="AN3" s="131"/>
      <c r="AO3" s="129">
        <f t="shared" ref="AO3" si="7">DATE(2013,INT((COLUMN(CM1)-1)/5)+1,1)</f>
        <v>41821</v>
      </c>
      <c r="AP3" s="130"/>
      <c r="AQ3" s="130"/>
      <c r="AR3" s="130"/>
      <c r="AS3" s="131"/>
      <c r="AT3" s="129">
        <f t="shared" ref="AT3" si="8">DATE(2013,INT((COLUMN(CR1)-1)/5)+1,1)</f>
        <v>41852</v>
      </c>
      <c r="AU3" s="130"/>
      <c r="AV3" s="130"/>
      <c r="AW3" s="130"/>
      <c r="AX3" s="131"/>
      <c r="AY3" s="129">
        <f t="shared" ref="AY3" si="9">DATE(2013,INT((COLUMN(CW1)-1)/5)+1,1)</f>
        <v>41883</v>
      </c>
      <c r="AZ3" s="130"/>
      <c r="BA3" s="130"/>
      <c r="BB3" s="130"/>
      <c r="BC3" s="131"/>
      <c r="BD3" s="129">
        <f t="shared" ref="BD3" si="10">DATE(2013,INT((COLUMN(DB1)-1)/5)+1,1)</f>
        <v>41913</v>
      </c>
      <c r="BE3" s="130"/>
      <c r="BF3" s="130"/>
      <c r="BG3" s="130"/>
      <c r="BH3" s="131"/>
      <c r="BI3" s="129">
        <f t="shared" ref="BI3" si="11">DATE(2013,INT((COLUMN(DG1)-1)/5)+1,1)</f>
        <v>41944</v>
      </c>
      <c r="BJ3" s="130"/>
      <c r="BK3" s="130"/>
      <c r="BL3" s="130"/>
      <c r="BM3" s="131"/>
      <c r="BN3" s="129">
        <f t="shared" ref="BN3" si="12">DATE(2013,INT((COLUMN(DL1)-1)/5)+1,1)</f>
        <v>41974</v>
      </c>
      <c r="BO3" s="130"/>
      <c r="BP3" s="130"/>
      <c r="BQ3" s="130"/>
      <c r="BR3" s="131"/>
      <c r="BS3" s="129">
        <f t="shared" ref="BS3" si="13">DATE(2013,INT((COLUMN(DQ1)-1)/5)+1,1)</f>
        <v>42005</v>
      </c>
      <c r="BT3" s="130"/>
      <c r="BU3" s="130"/>
      <c r="BV3" s="130"/>
      <c r="BW3" s="131"/>
      <c r="BX3" s="129">
        <f t="shared" ref="BX3" si="14">DATE(2013,INT((COLUMN(DV1)-1)/5)+1,1)</f>
        <v>42036</v>
      </c>
      <c r="BY3" s="130"/>
      <c r="BZ3" s="130"/>
      <c r="CA3" s="130"/>
      <c r="CB3" s="131"/>
      <c r="CC3" s="129">
        <f t="shared" ref="CC3" si="15">DATE(2013,INT((COLUMN(EA1)-1)/5)+1,1)</f>
        <v>42064</v>
      </c>
      <c r="CD3" s="130"/>
      <c r="CE3" s="130"/>
      <c r="CF3" s="130"/>
      <c r="CG3" s="131"/>
      <c r="CH3" s="129">
        <f t="shared" ref="CH3" si="16">DATE(2013,INT((COLUMN(EF1)-1)/5)+1,1)</f>
        <v>42095</v>
      </c>
      <c r="CI3" s="130"/>
      <c r="CJ3" s="130"/>
      <c r="CK3" s="130"/>
      <c r="CL3" s="131"/>
      <c r="CM3" s="129">
        <f t="shared" ref="CM3" si="17">DATE(2013,INT((COLUMN(EK1)-1)/5)+1,1)</f>
        <v>42125</v>
      </c>
      <c r="CN3" s="130"/>
      <c r="CO3" s="130"/>
      <c r="CP3" s="130"/>
      <c r="CQ3" s="131"/>
      <c r="CR3" s="129">
        <f t="shared" ref="CR3" si="18">DATE(2013,INT((COLUMN(EP1)-1)/5)+1,1)</f>
        <v>42156</v>
      </c>
      <c r="CS3" s="130"/>
      <c r="CT3" s="130"/>
      <c r="CU3" s="130"/>
      <c r="CV3" s="131"/>
      <c r="CW3" s="129">
        <f t="shared" ref="CW3" si="19">DATE(2013,INT((COLUMN(EU1)-1)/5)+1,1)</f>
        <v>42186</v>
      </c>
      <c r="CX3" s="130"/>
      <c r="CY3" s="130"/>
      <c r="CZ3" s="130"/>
      <c r="DA3" s="131"/>
      <c r="DB3" s="129">
        <f t="shared" ref="DB3" si="20">DATE(2013,INT((COLUMN(EZ1)-1)/5)+1,1)</f>
        <v>42217</v>
      </c>
      <c r="DC3" s="130"/>
      <c r="DD3" s="130"/>
      <c r="DE3" s="130"/>
      <c r="DF3" s="131"/>
      <c r="DG3" s="129">
        <f t="shared" ref="DG3" si="21">DATE(2013,INT((COLUMN(FE1)-1)/5)+1,1)</f>
        <v>42248</v>
      </c>
      <c r="DH3" s="130"/>
      <c r="DI3" s="130"/>
      <c r="DJ3" s="130"/>
      <c r="DK3" s="131"/>
      <c r="DL3" s="129">
        <f t="shared" ref="DL3" si="22">DATE(2013,INT((COLUMN(FJ1)-1)/5)+1,1)</f>
        <v>42278</v>
      </c>
      <c r="DM3" s="130"/>
      <c r="DN3" s="130"/>
      <c r="DO3" s="130"/>
      <c r="DP3" s="131"/>
      <c r="DQ3" s="129">
        <f t="shared" ref="DQ3" si="23">DATE(2013,INT((COLUMN(FO1)-1)/5)+1,1)</f>
        <v>42309</v>
      </c>
      <c r="DR3" s="130"/>
      <c r="DS3" s="130"/>
      <c r="DT3" s="130"/>
      <c r="DU3" s="131"/>
      <c r="DV3" s="129">
        <f t="shared" ref="DV3" si="24">DATE(2013,INT((COLUMN(FT1)-1)/5)+1,1)</f>
        <v>42339</v>
      </c>
      <c r="DW3" s="130"/>
      <c r="DX3" s="130"/>
      <c r="DY3" s="130"/>
      <c r="DZ3" s="131"/>
      <c r="EA3" s="129">
        <f t="shared" ref="EA3" si="25">DATE(2013,INT((COLUMN(FY1)-1)/5)+1,1)</f>
        <v>42370</v>
      </c>
      <c r="EB3" s="130"/>
      <c r="EC3" s="130"/>
      <c r="ED3" s="130"/>
      <c r="EE3" s="131"/>
      <c r="EF3" s="129">
        <f t="shared" ref="EF3" si="26">DATE(2013,INT((COLUMN(GD1)-1)/5)+1,1)</f>
        <v>42401</v>
      </c>
      <c r="EG3" s="130"/>
      <c r="EH3" s="130"/>
      <c r="EI3" s="130"/>
      <c r="EJ3" s="131"/>
      <c r="EK3" s="129">
        <f t="shared" ref="EK3" si="27">DATE(2013,INT((COLUMN(GI1)-1)/5)+1,1)</f>
        <v>42430</v>
      </c>
      <c r="EL3" s="130"/>
      <c r="EM3" s="130"/>
      <c r="EN3" s="130"/>
      <c r="EO3" s="131"/>
      <c r="EP3" s="129">
        <f t="shared" ref="EP3" si="28">DATE(2013,INT((COLUMN(GN1)-1)/5)+1,1)</f>
        <v>42461</v>
      </c>
      <c r="EQ3" s="130"/>
      <c r="ER3" s="130"/>
      <c r="ES3" s="130"/>
      <c r="ET3" s="131"/>
      <c r="EU3" s="129">
        <f t="shared" ref="EU3" si="29">DATE(2013,INT((COLUMN(GS1)-1)/5)+1,1)</f>
        <v>42491</v>
      </c>
      <c r="EV3" s="130"/>
      <c r="EW3" s="130"/>
      <c r="EX3" s="130"/>
      <c r="EY3" s="131"/>
      <c r="EZ3" s="129">
        <f t="shared" ref="EZ3" si="30">DATE(2013,INT((COLUMN(GX1)-1)/5)+1,1)</f>
        <v>42522</v>
      </c>
      <c r="FA3" s="130"/>
      <c r="FB3" s="130"/>
      <c r="FC3" s="130"/>
      <c r="FD3" s="131"/>
      <c r="FE3" s="129">
        <f t="shared" ref="FE3" si="31">DATE(2013,INT((COLUMN(HC1)-1)/5)+1,1)</f>
        <v>42552</v>
      </c>
      <c r="FF3" s="130"/>
      <c r="FG3" s="130"/>
      <c r="FH3" s="130"/>
      <c r="FI3" s="131"/>
      <c r="FJ3" s="129">
        <f t="shared" ref="FJ3" si="32">DATE(2013,INT((COLUMN(HH1)-1)/5)+1,1)</f>
        <v>42583</v>
      </c>
      <c r="FK3" s="130"/>
      <c r="FL3" s="130"/>
      <c r="FM3" s="130"/>
      <c r="FN3" s="131"/>
      <c r="FO3" s="129">
        <f t="shared" ref="FO3" si="33">DATE(2013,INT((COLUMN(HM1)-1)/5)+1,1)</f>
        <v>42614</v>
      </c>
      <c r="FP3" s="130"/>
      <c r="FQ3" s="130"/>
      <c r="FR3" s="130"/>
      <c r="FS3" s="131"/>
      <c r="FT3" s="129">
        <f t="shared" ref="FT3" si="34">DATE(2013,INT((COLUMN(HR1)-1)/5)+1,1)</f>
        <v>42644</v>
      </c>
      <c r="FU3" s="130"/>
      <c r="FV3" s="130"/>
      <c r="FW3" s="130"/>
      <c r="FX3" s="131"/>
      <c r="FY3" s="129">
        <f t="shared" ref="FY3" si="35">DATE(2013,INT((COLUMN(HW1)-1)/5)+1,1)</f>
        <v>42675</v>
      </c>
      <c r="FZ3" s="130"/>
      <c r="GA3" s="130"/>
      <c r="GB3" s="130"/>
      <c r="GC3" s="131"/>
      <c r="GD3" s="129">
        <f t="shared" ref="GD3" si="36">DATE(2013,INT((COLUMN(IB1)-1)/5)+1,1)</f>
        <v>42705</v>
      </c>
      <c r="GE3" s="130"/>
      <c r="GF3" s="130"/>
      <c r="GG3" s="130"/>
      <c r="GH3" s="131"/>
      <c r="GI3" s="129">
        <f t="shared" ref="GI3" si="37">DATE(2013,INT((COLUMN(IG1)-1)/5)+1,1)</f>
        <v>42736</v>
      </c>
      <c r="GJ3" s="130"/>
      <c r="GK3" s="130"/>
      <c r="GL3" s="130"/>
      <c r="GM3" s="131"/>
      <c r="GN3" s="129">
        <f t="shared" ref="GN3" si="38">DATE(2013,INT((COLUMN(IL1)-1)/5)+1,1)</f>
        <v>42767</v>
      </c>
      <c r="GO3" s="130"/>
      <c r="GP3" s="130"/>
      <c r="GQ3" s="130"/>
      <c r="GR3" s="131"/>
      <c r="GS3" s="129">
        <f t="shared" ref="GS3" si="39">DATE(2013,INT((COLUMN(IQ1)-1)/5)+1,1)</f>
        <v>42795</v>
      </c>
      <c r="GT3" s="130"/>
      <c r="GU3" s="130"/>
      <c r="GV3" s="130"/>
      <c r="GW3" s="131"/>
      <c r="GX3" s="129">
        <f t="shared" ref="GX3" si="40">DATE(2013,INT((COLUMN(IV1)-1)/5)+1,1)</f>
        <v>42826</v>
      </c>
      <c r="GY3" s="130"/>
      <c r="GZ3" s="130"/>
      <c r="HA3" s="130"/>
      <c r="HB3" s="131"/>
      <c r="HC3" s="129">
        <f t="shared" ref="HC3" si="41">DATE(2013,INT((COLUMN(JA1)-1)/5)+1,1)</f>
        <v>42856</v>
      </c>
      <c r="HD3" s="130"/>
      <c r="HE3" s="130"/>
      <c r="HF3" s="130"/>
      <c r="HG3" s="131"/>
      <c r="HH3" s="129">
        <f t="shared" ref="HH3" si="42">DATE(2013,INT((COLUMN(JF1)-1)/5)+1,1)</f>
        <v>42887</v>
      </c>
      <c r="HI3" s="130"/>
      <c r="HJ3" s="130"/>
      <c r="HK3" s="130"/>
      <c r="HL3" s="131"/>
      <c r="HM3" s="129">
        <f t="shared" ref="HM3" si="43">DATE(2013,INT((COLUMN(JK1)-1)/5)+1,1)</f>
        <v>42917</v>
      </c>
      <c r="HN3" s="130"/>
      <c r="HO3" s="130"/>
      <c r="HP3" s="130"/>
      <c r="HQ3" s="131"/>
      <c r="HR3" s="129">
        <f t="shared" ref="HR3" si="44">DATE(2013,INT((COLUMN(JP1)-1)/5)+1,1)</f>
        <v>42948</v>
      </c>
      <c r="HS3" s="130"/>
      <c r="HT3" s="130"/>
      <c r="HU3" s="130"/>
      <c r="HV3" s="131"/>
      <c r="HW3" s="129">
        <f t="shared" ref="HW3" si="45">DATE(2013,INT((COLUMN(JU1)-1)/5)+1,1)</f>
        <v>42979</v>
      </c>
      <c r="HX3" s="130"/>
      <c r="HY3" s="130"/>
      <c r="HZ3" s="130"/>
      <c r="IA3" s="131"/>
      <c r="IB3" s="129">
        <f t="shared" ref="IB3" si="46">DATE(2013,INT((COLUMN(JZ1)-1)/5)+1,1)</f>
        <v>43009</v>
      </c>
      <c r="IC3" s="130"/>
      <c r="ID3" s="130"/>
      <c r="IE3" s="130"/>
      <c r="IF3" s="131"/>
      <c r="IG3" s="129">
        <f t="shared" ref="IG3" si="47">DATE(2013,INT((COLUMN(KE1)-1)/5)+1,1)</f>
        <v>43040</v>
      </c>
      <c r="IH3" s="130"/>
      <c r="II3" s="130"/>
      <c r="IJ3" s="130"/>
      <c r="IK3" s="131"/>
      <c r="IL3" s="129">
        <f t="shared" ref="IL3" si="48">DATE(2013,INT((COLUMN(KJ1)-1)/5)+1,1)</f>
        <v>43070</v>
      </c>
      <c r="IM3" s="130"/>
      <c r="IN3" s="130"/>
      <c r="IO3" s="130"/>
      <c r="IP3" s="131"/>
      <c r="IQ3" s="129">
        <f t="shared" ref="IQ3" si="49">DATE(2013,INT((COLUMN(KO1)-1)/5)+1,1)</f>
        <v>43101</v>
      </c>
      <c r="IR3" s="130"/>
      <c r="IS3" s="130"/>
      <c r="IT3" s="130"/>
      <c r="IU3" s="131"/>
      <c r="IV3" s="129">
        <f t="shared" ref="IV3" si="50">DATE(2013,INT((COLUMN(KT1)-1)/5)+1,1)</f>
        <v>43132</v>
      </c>
      <c r="IW3" s="130"/>
      <c r="IX3" s="130"/>
      <c r="IY3" s="130"/>
      <c r="IZ3" s="131"/>
      <c r="JA3" s="129">
        <f t="shared" ref="JA3" si="51">DATE(2013,INT((COLUMN(KY1)-1)/5)+1,1)</f>
        <v>43160</v>
      </c>
      <c r="JB3" s="130"/>
      <c r="JC3" s="130"/>
      <c r="JD3" s="130"/>
      <c r="JE3" s="131"/>
      <c r="JF3" s="129">
        <f t="shared" ref="JF3" si="52">DATE(2013,INT((COLUMN(LD1)-1)/5)+1,1)</f>
        <v>43191</v>
      </c>
      <c r="JG3" s="130"/>
      <c r="JH3" s="130"/>
      <c r="JI3" s="130"/>
      <c r="JJ3" s="131"/>
      <c r="JK3" s="129">
        <f t="shared" ref="JK3" si="53">DATE(2013,INT((COLUMN(LI1)-1)/5)+1,1)</f>
        <v>43221</v>
      </c>
      <c r="JL3" s="130"/>
      <c r="JM3" s="130"/>
      <c r="JN3" s="130"/>
      <c r="JO3" s="131"/>
      <c r="JP3" s="129">
        <f t="shared" ref="JP3" si="54">DATE(2013,INT((COLUMN(LN1)-1)/5)+1,1)</f>
        <v>43252</v>
      </c>
      <c r="JQ3" s="130"/>
      <c r="JR3" s="130"/>
      <c r="JS3" s="130"/>
      <c r="JT3" s="131"/>
      <c r="JU3" s="129">
        <f t="shared" ref="JU3" si="55">DATE(2013,INT((COLUMN(LS1)-1)/5)+1,1)</f>
        <v>43282</v>
      </c>
      <c r="JV3" s="130"/>
      <c r="JW3" s="130"/>
      <c r="JX3" s="130"/>
      <c r="JY3" s="131"/>
      <c r="JZ3" s="129">
        <f t="shared" ref="JZ3" si="56">DATE(2013,INT((COLUMN(LX1)-1)/5)+1,1)</f>
        <v>43313</v>
      </c>
      <c r="KA3" s="130"/>
      <c r="KB3" s="130"/>
      <c r="KC3" s="130"/>
      <c r="KD3" s="131"/>
      <c r="KE3" s="129">
        <f t="shared" ref="KE3" si="57">DATE(2013,INT((COLUMN(MC1)-1)/5)+1,1)</f>
        <v>43344</v>
      </c>
      <c r="KF3" s="130"/>
      <c r="KG3" s="130"/>
      <c r="KH3" s="130"/>
      <c r="KI3" s="131"/>
      <c r="KJ3" s="129">
        <f t="shared" ref="KJ3" si="58">DATE(2013,INT((COLUMN(MH1)-1)/5)+1,1)</f>
        <v>43374</v>
      </c>
      <c r="KK3" s="130"/>
      <c r="KL3" s="130"/>
      <c r="KM3" s="130"/>
      <c r="KN3" s="131"/>
      <c r="KO3" s="129">
        <f t="shared" ref="KO3" si="59">DATE(2013,INT((COLUMN(MM1)-1)/5)+1,1)</f>
        <v>43405</v>
      </c>
      <c r="KP3" s="130"/>
      <c r="KQ3" s="130"/>
      <c r="KR3" s="130"/>
      <c r="KS3" s="131"/>
      <c r="KT3" s="129">
        <f t="shared" ref="KT3" si="60">DATE(2013,INT((COLUMN(MR1)-1)/5)+1,1)</f>
        <v>43435</v>
      </c>
      <c r="KU3" s="130"/>
      <c r="KV3" s="130"/>
      <c r="KW3" s="130"/>
      <c r="KX3" s="131"/>
      <c r="KY3" s="129">
        <f t="shared" ref="KY3" si="61">DATE(2013,INT((COLUMN(MW1)-1)/5)+1,1)</f>
        <v>43466</v>
      </c>
      <c r="KZ3" s="130"/>
      <c r="LA3" s="130"/>
      <c r="LB3" s="130"/>
      <c r="LC3" s="131"/>
      <c r="LD3" s="129">
        <f t="shared" ref="LD3" si="62">DATE(2013,INT((COLUMN(NB1)-1)/5)+1,1)</f>
        <v>43497</v>
      </c>
      <c r="LE3" s="130"/>
      <c r="LF3" s="130"/>
      <c r="LG3" s="130"/>
      <c r="LH3" s="131"/>
      <c r="LI3" s="129">
        <f t="shared" ref="LI3" si="63">DATE(2013,INT((COLUMN(NG1)-1)/5)+1,1)</f>
        <v>43525</v>
      </c>
      <c r="LJ3" s="130"/>
      <c r="LK3" s="130"/>
      <c r="LL3" s="130"/>
      <c r="LM3" s="131"/>
      <c r="LN3" s="129">
        <f t="shared" ref="LN3" si="64">DATE(2013,INT((COLUMN(NL1)-1)/5)+1,1)</f>
        <v>43556</v>
      </c>
      <c r="LO3" s="130"/>
      <c r="LP3" s="130"/>
      <c r="LQ3" s="130"/>
      <c r="LR3" s="131"/>
      <c r="LS3" s="129">
        <f t="shared" ref="LS3" si="65">DATE(2013,INT((COLUMN(NQ1)-1)/5)+1,1)</f>
        <v>43586</v>
      </c>
      <c r="LT3" s="130"/>
      <c r="LU3" s="130"/>
      <c r="LV3" s="130"/>
      <c r="LW3" s="131"/>
      <c r="LX3" s="129">
        <f t="shared" ref="LX3" si="66">DATE(2013,INT((COLUMN(NV1)-1)/5)+1,1)</f>
        <v>43617</v>
      </c>
      <c r="LY3" s="130"/>
      <c r="LZ3" s="130"/>
      <c r="MA3" s="130"/>
      <c r="MB3" s="131"/>
      <c r="MC3" s="129">
        <f t="shared" ref="MC3" si="67">DATE(2013,INT((COLUMN(OA1)-1)/5)+1,1)</f>
        <v>43647</v>
      </c>
      <c r="MD3" s="130"/>
      <c r="ME3" s="130"/>
      <c r="MF3" s="130"/>
      <c r="MG3" s="131"/>
      <c r="MH3" s="129">
        <f t="shared" ref="MH3" si="68">DATE(2013,INT((COLUMN(OF1)-1)/5)+1,1)</f>
        <v>43678</v>
      </c>
      <c r="MI3" s="130"/>
      <c r="MJ3" s="130"/>
      <c r="MK3" s="130"/>
      <c r="ML3" s="131"/>
      <c r="MM3" s="129">
        <f t="shared" ref="MM3" si="69">DATE(2013,INT((COLUMN(OK1)-1)/5)+1,1)</f>
        <v>43709</v>
      </c>
      <c r="MN3" s="130"/>
      <c r="MO3" s="130"/>
      <c r="MP3" s="130"/>
      <c r="MQ3" s="131"/>
      <c r="MR3" s="129">
        <f t="shared" ref="MR3" si="70">DATE(2013,INT((COLUMN(OP1)-1)/5)+1,1)</f>
        <v>43739</v>
      </c>
      <c r="MS3" s="130"/>
      <c r="MT3" s="130"/>
      <c r="MU3" s="130"/>
      <c r="MV3" s="131"/>
      <c r="MW3" s="129">
        <f t="shared" ref="MW3" si="71">DATE(2013,INT((COLUMN(OU1)-1)/5)+1,1)</f>
        <v>43770</v>
      </c>
      <c r="MX3" s="130"/>
      <c r="MY3" s="130"/>
      <c r="MZ3" s="130"/>
      <c r="NA3" s="131"/>
      <c r="NB3" s="129">
        <f t="shared" ref="NB3" si="72">DATE(2013,INT((COLUMN(OZ1)-1)/5)+1,1)</f>
        <v>43800</v>
      </c>
      <c r="NC3" s="130"/>
      <c r="ND3" s="130"/>
      <c r="NE3" s="130"/>
      <c r="NF3" s="131"/>
      <c r="NG3" s="129">
        <f t="shared" ref="NG3" si="73">DATE(2013,INT((COLUMN(PE1)-1)/5)+1,1)</f>
        <v>43831</v>
      </c>
      <c r="NH3" s="130"/>
      <c r="NI3" s="130"/>
      <c r="NJ3" s="130"/>
      <c r="NK3" s="131"/>
      <c r="NL3" s="129">
        <f t="shared" ref="NL3" si="74">DATE(2013,INT((COLUMN(PJ1)-1)/5)+1,1)</f>
        <v>43862</v>
      </c>
      <c r="NM3" s="130"/>
      <c r="NN3" s="130"/>
      <c r="NO3" s="130"/>
      <c r="NP3" s="131"/>
      <c r="NQ3" s="129">
        <f t="shared" ref="NQ3" si="75">DATE(2013,INT((COLUMN(PO1)-1)/5)+1,1)</f>
        <v>43891</v>
      </c>
      <c r="NR3" s="130"/>
      <c r="NS3" s="130"/>
      <c r="NT3" s="130"/>
      <c r="NU3" s="131"/>
      <c r="NV3" s="129">
        <f t="shared" ref="NV3" si="76">DATE(2013,INT((COLUMN(PT1)-1)/5)+1,1)</f>
        <v>43922</v>
      </c>
      <c r="NW3" s="130"/>
      <c r="NX3" s="130"/>
      <c r="NY3" s="130"/>
      <c r="NZ3" s="131"/>
      <c r="OA3" s="129">
        <f t="shared" ref="OA3" si="77">DATE(2013,INT((COLUMN(PY1)-1)/5)+1,1)</f>
        <v>43952</v>
      </c>
      <c r="OB3" s="130"/>
      <c r="OC3" s="130"/>
      <c r="OD3" s="130"/>
      <c r="OE3" s="131"/>
      <c r="OF3" s="129">
        <f t="shared" ref="OF3" si="78">DATE(2013,INT((COLUMN(QD1)-1)/5)+1,1)</f>
        <v>43983</v>
      </c>
      <c r="OG3" s="130"/>
      <c r="OH3" s="130"/>
      <c r="OI3" s="130"/>
      <c r="OJ3" s="131"/>
      <c r="OK3" s="129">
        <f t="shared" ref="OK3" si="79">DATE(2013,INT((COLUMN(QI1)-1)/5)+1,1)</f>
        <v>44013</v>
      </c>
      <c r="OL3" s="130"/>
      <c r="OM3" s="130"/>
      <c r="ON3" s="130"/>
      <c r="OO3" s="131"/>
      <c r="OP3" s="129">
        <f t="shared" ref="OP3" si="80">DATE(2013,INT((COLUMN(QN1)-1)/5)+1,1)</f>
        <v>44044</v>
      </c>
      <c r="OQ3" s="130"/>
      <c r="OR3" s="130"/>
      <c r="OS3" s="130"/>
      <c r="OT3" s="131"/>
      <c r="OU3" s="129">
        <f t="shared" ref="OU3" si="81">DATE(2013,INT((COLUMN(QS1)-1)/5)+1,1)</f>
        <v>44075</v>
      </c>
      <c r="OV3" s="130"/>
      <c r="OW3" s="130"/>
      <c r="OX3" s="130"/>
      <c r="OY3" s="131"/>
      <c r="OZ3" s="129">
        <f t="shared" ref="OZ3" si="82">DATE(2013,INT((COLUMN(QX1)-1)/5)+1,1)</f>
        <v>44105</v>
      </c>
      <c r="PA3" s="130"/>
      <c r="PB3" s="130"/>
      <c r="PC3" s="130"/>
      <c r="PD3" s="131"/>
      <c r="PE3" s="129">
        <f t="shared" ref="PE3" si="83">DATE(2013,INT((COLUMN(RC1)-1)/5)+1,1)</f>
        <v>44136</v>
      </c>
      <c r="PF3" s="130"/>
      <c r="PG3" s="130"/>
      <c r="PH3" s="130"/>
      <c r="PI3" s="131"/>
      <c r="PJ3" s="129">
        <f t="shared" ref="PJ3" si="84">DATE(2013,INT((COLUMN(RH1)-1)/5)+1,1)</f>
        <v>44166</v>
      </c>
      <c r="PK3" s="130"/>
      <c r="PL3" s="130"/>
      <c r="PM3" s="130"/>
      <c r="PN3" s="131"/>
      <c r="PO3" s="129">
        <f t="shared" ref="PO3" si="85">DATE(2013,INT((COLUMN(RM1)-1)/5)+1,1)</f>
        <v>44197</v>
      </c>
      <c r="PP3" s="130"/>
      <c r="PQ3" s="130"/>
      <c r="PR3" s="130"/>
      <c r="PS3" s="131"/>
      <c r="PT3" s="129">
        <f t="shared" ref="PT3" si="86">DATE(2013,INT((COLUMN(RR1)-1)/5)+1,1)</f>
        <v>44228</v>
      </c>
      <c r="PU3" s="130"/>
      <c r="PV3" s="130"/>
      <c r="PW3" s="130"/>
      <c r="PX3" s="131"/>
      <c r="PY3" s="129">
        <f t="shared" ref="PY3" si="87">DATE(2013,INT((COLUMN(RW1)-1)/5)+1,1)</f>
        <v>44256</v>
      </c>
      <c r="PZ3" s="130"/>
      <c r="QA3" s="130"/>
      <c r="QB3" s="130"/>
      <c r="QC3" s="131"/>
      <c r="QD3" s="129">
        <f t="shared" ref="QD3" si="88">DATE(2013,INT((COLUMN(SB1)-1)/5)+1,1)</f>
        <v>44287</v>
      </c>
      <c r="QE3" s="130"/>
      <c r="QF3" s="130"/>
      <c r="QG3" s="130"/>
      <c r="QH3" s="131"/>
      <c r="QI3" s="129">
        <f t="shared" ref="QI3" si="89">DATE(2013,INT((COLUMN(SG1)-1)/5)+1,1)</f>
        <v>44317</v>
      </c>
      <c r="QJ3" s="130"/>
      <c r="QK3" s="130"/>
      <c r="QL3" s="130"/>
      <c r="QM3" s="131"/>
      <c r="QN3" s="129">
        <f t="shared" ref="QN3" si="90">DATE(2013,INT((COLUMN(SL1)-1)/5)+1,1)</f>
        <v>44348</v>
      </c>
      <c r="QO3" s="130"/>
      <c r="QP3" s="130"/>
      <c r="QQ3" s="130"/>
      <c r="QR3" s="131"/>
      <c r="QS3" s="129">
        <f t="shared" ref="QS3" si="91">DATE(2013,INT((COLUMN(SQ1)-1)/5)+1,1)</f>
        <v>44378</v>
      </c>
      <c r="QT3" s="130"/>
      <c r="QU3" s="130"/>
      <c r="QV3" s="130"/>
      <c r="QW3" s="131"/>
      <c r="QX3" s="129">
        <f t="shared" ref="QX3" si="92">DATE(2013,INT((COLUMN(SV1)-1)/5)+1,1)</f>
        <v>44409</v>
      </c>
      <c r="QY3" s="130"/>
      <c r="QZ3" s="130"/>
      <c r="RA3" s="130"/>
      <c r="RB3" s="131"/>
      <c r="RC3" s="129">
        <f t="shared" ref="RC3" si="93">DATE(2013,INT((COLUMN(TA1)-1)/5)+1,1)</f>
        <v>44440</v>
      </c>
      <c r="RD3" s="130"/>
      <c r="RE3" s="130"/>
      <c r="RF3" s="130"/>
      <c r="RG3" s="131"/>
      <c r="RH3" s="129">
        <f t="shared" ref="RH3" si="94">DATE(2013,INT((COLUMN(TF1)-1)/5)+1,1)</f>
        <v>44470</v>
      </c>
      <c r="RI3" s="130"/>
      <c r="RJ3" s="130"/>
      <c r="RK3" s="130"/>
      <c r="RL3" s="131"/>
      <c r="RM3" s="129">
        <f t="shared" ref="RM3" si="95">DATE(2013,INT((COLUMN(TK1)-1)/5)+1,1)</f>
        <v>44501</v>
      </c>
      <c r="RN3" s="130"/>
      <c r="RO3" s="130"/>
      <c r="RP3" s="130"/>
      <c r="RQ3" s="131"/>
      <c r="RR3" s="129">
        <f t="shared" ref="RR3" si="96">DATE(2013,INT((COLUMN(TP1)-1)/5)+1,1)</f>
        <v>44531</v>
      </c>
      <c r="RS3" s="130"/>
      <c r="RT3" s="130"/>
      <c r="RU3" s="130"/>
      <c r="RV3" s="131"/>
      <c r="RW3" s="129">
        <f t="shared" ref="RW3" si="97">DATE(2013,INT((COLUMN(TU1)-1)/5)+1,1)</f>
        <v>44562</v>
      </c>
      <c r="RX3" s="130"/>
      <c r="RY3" s="130"/>
      <c r="RZ3" s="130"/>
      <c r="SA3" s="131"/>
      <c r="SB3" s="129">
        <f t="shared" ref="SB3" si="98">DATE(2013,INT((COLUMN(TZ1)-1)/5)+1,1)</f>
        <v>44593</v>
      </c>
      <c r="SC3" s="130"/>
      <c r="SD3" s="130"/>
      <c r="SE3" s="130"/>
      <c r="SF3" s="131"/>
      <c r="SG3" s="129">
        <f t="shared" ref="SG3" si="99">DATE(2013,INT((COLUMN(UE1)-1)/5)+1,1)</f>
        <v>44621</v>
      </c>
      <c r="SH3" s="130"/>
      <c r="SI3" s="130"/>
      <c r="SJ3" s="130"/>
      <c r="SK3" s="131"/>
      <c r="SL3" s="129">
        <f t="shared" ref="SL3" si="100">DATE(2013,INT((COLUMN(UJ1)-1)/5)+1,1)</f>
        <v>44652</v>
      </c>
      <c r="SM3" s="130"/>
      <c r="SN3" s="130"/>
      <c r="SO3" s="130"/>
      <c r="SP3" s="131"/>
      <c r="SQ3" s="129">
        <f t="shared" ref="SQ3" si="101">DATE(2013,INT((COLUMN(UO1)-1)/5)+1,1)</f>
        <v>44682</v>
      </c>
      <c r="SR3" s="130"/>
      <c r="SS3" s="130"/>
      <c r="ST3" s="130"/>
      <c r="SU3" s="131"/>
      <c r="SV3" s="129">
        <f t="shared" ref="SV3" si="102">DATE(2013,INT((COLUMN(UT1)-1)/5)+1,1)</f>
        <v>44713</v>
      </c>
      <c r="SW3" s="130"/>
      <c r="SX3" s="130"/>
      <c r="SY3" s="130"/>
      <c r="SZ3" s="131"/>
      <c r="TA3" s="129">
        <f t="shared" ref="TA3" si="103">DATE(2013,INT((COLUMN(UY1)-1)/5)+1,1)</f>
        <v>44743</v>
      </c>
      <c r="TB3" s="130"/>
      <c r="TC3" s="130"/>
      <c r="TD3" s="130"/>
      <c r="TE3" s="131"/>
      <c r="TF3" s="129">
        <f t="shared" ref="TF3" si="104">DATE(2013,INT((COLUMN(VD1)-1)/5)+1,1)</f>
        <v>44774</v>
      </c>
      <c r="TG3" s="130"/>
      <c r="TH3" s="130"/>
      <c r="TI3" s="130"/>
      <c r="TJ3" s="131"/>
      <c r="TK3" s="129">
        <f t="shared" ref="TK3" si="105">DATE(2013,INT((COLUMN(VI1)-1)/5)+1,1)</f>
        <v>44805</v>
      </c>
      <c r="TL3" s="130"/>
      <c r="TM3" s="130"/>
      <c r="TN3" s="130"/>
      <c r="TO3" s="131"/>
      <c r="TP3" s="129">
        <f t="shared" ref="TP3" si="106">DATE(2013,INT((COLUMN(VN1)-1)/5)+1,1)</f>
        <v>44835</v>
      </c>
      <c r="TQ3" s="130"/>
      <c r="TR3" s="130"/>
      <c r="TS3" s="130"/>
      <c r="TT3" s="131"/>
      <c r="TU3" s="129">
        <f t="shared" ref="TU3" si="107">DATE(2013,INT((COLUMN(VS1)-1)/5)+1,1)</f>
        <v>44866</v>
      </c>
      <c r="TV3" s="130"/>
      <c r="TW3" s="130"/>
      <c r="TX3" s="130"/>
      <c r="TY3" s="131"/>
      <c r="TZ3" s="129">
        <f t="shared" ref="TZ3" si="108">DATE(2013,INT((COLUMN(VX1)-1)/5)+1,1)</f>
        <v>44896</v>
      </c>
      <c r="UA3" s="130"/>
      <c r="UB3" s="130"/>
      <c r="UC3" s="130"/>
      <c r="UD3" s="131"/>
      <c r="UE3" s="129">
        <f t="shared" ref="UE3" si="109">DATE(2013,INT((COLUMN(WC1)-1)/5)+1,1)</f>
        <v>44927</v>
      </c>
      <c r="UF3" s="130"/>
      <c r="UG3" s="130"/>
      <c r="UH3" s="130"/>
      <c r="UI3" s="131"/>
      <c r="UJ3" s="129">
        <f t="shared" ref="UJ3" si="110">DATE(2013,INT((COLUMN(WH1)-1)/5)+1,1)</f>
        <v>44958</v>
      </c>
      <c r="UK3" s="130"/>
      <c r="UL3" s="130"/>
      <c r="UM3" s="130"/>
      <c r="UN3" s="131"/>
      <c r="UO3" s="129">
        <f t="shared" ref="UO3" si="111">DATE(2013,INT((COLUMN(WM1)-1)/5)+1,1)</f>
        <v>44986</v>
      </c>
      <c r="UP3" s="130"/>
      <c r="UQ3" s="130"/>
      <c r="UR3" s="130"/>
      <c r="US3" s="131"/>
      <c r="UT3" s="129">
        <f t="shared" ref="UT3" si="112">DATE(2013,INT((COLUMN(WR1)-1)/5)+1,1)</f>
        <v>45017</v>
      </c>
      <c r="UU3" s="130"/>
      <c r="UV3" s="130"/>
      <c r="UW3" s="130"/>
      <c r="UX3" s="131"/>
      <c r="UY3" s="129">
        <f t="shared" ref="UY3" si="113">DATE(2013,INT((COLUMN(WW1)-1)/5)+1,1)</f>
        <v>45047</v>
      </c>
      <c r="UZ3" s="130"/>
      <c r="VA3" s="130"/>
      <c r="VB3" s="130"/>
      <c r="VC3" s="131"/>
      <c r="VD3" s="129">
        <f t="shared" ref="VD3" si="114">DATE(2013,INT((COLUMN(XB1)-1)/5)+1,1)</f>
        <v>45078</v>
      </c>
      <c r="VE3" s="130"/>
      <c r="VF3" s="130"/>
      <c r="VG3" s="130"/>
      <c r="VH3" s="131"/>
      <c r="VI3" s="129">
        <f t="shared" ref="VI3" si="115">DATE(2013,INT((COLUMN(XG1)-1)/5)+1,1)</f>
        <v>45108</v>
      </c>
      <c r="VJ3" s="130"/>
      <c r="VK3" s="130"/>
      <c r="VL3" s="130"/>
      <c r="VM3" s="131"/>
      <c r="VN3" s="129">
        <f t="shared" ref="VN3" si="116">DATE(2013,INT((COLUMN(XL1)-1)/5)+1,1)</f>
        <v>45139</v>
      </c>
      <c r="VO3" s="130"/>
      <c r="VP3" s="130"/>
      <c r="VQ3" s="130"/>
      <c r="VR3" s="131"/>
      <c r="VS3" s="129">
        <f t="shared" ref="VS3" si="117">DATE(2013,INT((COLUMN(XQ1)-1)/5)+1,1)</f>
        <v>45170</v>
      </c>
      <c r="VT3" s="130"/>
      <c r="VU3" s="130"/>
      <c r="VV3" s="130"/>
      <c r="VW3" s="131"/>
      <c r="VX3" s="129">
        <f t="shared" ref="VX3" si="118">DATE(2013,INT((COLUMN(XV1)-1)/5)+1,1)</f>
        <v>45200</v>
      </c>
      <c r="VY3" s="130"/>
      <c r="VZ3" s="130"/>
      <c r="WA3" s="130"/>
      <c r="WB3" s="131"/>
      <c r="WC3" s="129">
        <f t="shared" ref="WC3" si="119">DATE(2013,INT((COLUMN(YA1)-1)/5)+1,1)</f>
        <v>45231</v>
      </c>
      <c r="WD3" s="130"/>
      <c r="WE3" s="130"/>
      <c r="WF3" s="130"/>
      <c r="WG3" s="131"/>
      <c r="WH3" s="129">
        <f t="shared" ref="WH3" si="120">DATE(2013,INT((COLUMN(YF1)-1)/5)+1,1)</f>
        <v>45261</v>
      </c>
      <c r="WI3" s="130"/>
      <c r="WJ3" s="130"/>
      <c r="WK3" s="130"/>
      <c r="WL3" s="131"/>
      <c r="WM3" s="129">
        <f t="shared" ref="WM3" si="121">DATE(2013,INT((COLUMN(YK1)-1)/5)+1,1)</f>
        <v>45292</v>
      </c>
      <c r="WN3" s="130"/>
      <c r="WO3" s="130"/>
      <c r="WP3" s="130"/>
      <c r="WQ3" s="131"/>
      <c r="WR3" s="129">
        <f t="shared" ref="WR3" si="122">DATE(2013,INT((COLUMN(YP1)-1)/5)+1,1)</f>
        <v>45323</v>
      </c>
      <c r="WS3" s="130"/>
      <c r="WT3" s="130"/>
      <c r="WU3" s="130"/>
      <c r="WV3" s="131"/>
      <c r="WW3" s="129">
        <f t="shared" ref="WW3" si="123">DATE(2013,INT((COLUMN(YU1)-1)/5)+1,1)</f>
        <v>45352</v>
      </c>
      <c r="WX3" s="130"/>
      <c r="WY3" s="130"/>
      <c r="WZ3" s="130"/>
      <c r="XA3" s="131"/>
      <c r="XB3" s="129">
        <f t="shared" ref="XB3" si="124">DATE(2013,INT((COLUMN(YZ1)-1)/5)+1,1)</f>
        <v>45383</v>
      </c>
      <c r="XC3" s="130"/>
      <c r="XD3" s="130"/>
      <c r="XE3" s="130"/>
      <c r="XF3" s="131"/>
      <c r="XG3" s="129">
        <f t="shared" ref="XG3" si="125">DATE(2013,INT((COLUMN(ZE1)-1)/5)+1,1)</f>
        <v>45413</v>
      </c>
      <c r="XH3" s="130"/>
      <c r="XI3" s="130"/>
      <c r="XJ3" s="130"/>
      <c r="XK3" s="131"/>
      <c r="XL3" s="129">
        <f t="shared" ref="XL3" si="126">DATE(2013,INT((COLUMN(ZJ1)-1)/5)+1,1)</f>
        <v>45444</v>
      </c>
      <c r="XM3" s="130"/>
      <c r="XN3" s="130"/>
      <c r="XO3" s="130"/>
      <c r="XP3" s="131"/>
      <c r="XQ3" s="129">
        <f t="shared" ref="XQ3" si="127">DATE(2013,INT((COLUMN(ZO1)-1)/5)+1,1)</f>
        <v>45474</v>
      </c>
      <c r="XR3" s="130"/>
      <c r="XS3" s="130"/>
      <c r="XT3" s="130"/>
      <c r="XU3" s="131"/>
      <c r="XV3" s="129">
        <f t="shared" ref="XV3" si="128">DATE(2013,INT((COLUMN(ZT1)-1)/5)+1,1)</f>
        <v>45505</v>
      </c>
      <c r="XW3" s="130"/>
      <c r="XX3" s="130"/>
      <c r="XY3" s="130"/>
      <c r="XZ3" s="131"/>
      <c r="YA3" s="129">
        <f t="shared" ref="YA3" si="129">DATE(2013,INT((COLUMN(ZY1)-1)/5)+1,1)</f>
        <v>45536</v>
      </c>
      <c r="YB3" s="130"/>
      <c r="YC3" s="130"/>
      <c r="YD3" s="130"/>
      <c r="YE3" s="131"/>
      <c r="YF3" s="129">
        <f t="shared" ref="YF3" si="130">DATE(2013,INT((COLUMN(AAD1)-1)/5)+1,1)</f>
        <v>45566</v>
      </c>
      <c r="YG3" s="130"/>
      <c r="YH3" s="130"/>
      <c r="YI3" s="130"/>
      <c r="YJ3" s="131"/>
      <c r="YK3" s="132">
        <f t="shared" ref="YK3" si="131">DATE(2013,INT((COLUMN(AAI1)-1)/5)+1,1)</f>
        <v>45597</v>
      </c>
      <c r="YL3" s="133"/>
      <c r="YM3" s="133"/>
      <c r="YN3" s="133"/>
      <c r="YO3" s="134"/>
      <c r="YP3" s="129">
        <f t="shared" ref="YP3" si="132">DATE(2013,INT((COLUMN(AAN1)-1)/5)+1,1)</f>
        <v>45627</v>
      </c>
      <c r="YQ3" s="130"/>
      <c r="YR3" s="130"/>
      <c r="YS3" s="130"/>
      <c r="YT3" s="131"/>
      <c r="YU3" s="129">
        <f t="shared" ref="YU3" si="133">DATE(2013,INT((COLUMN(AAS1)-1)/5)+1,1)</f>
        <v>45658</v>
      </c>
      <c r="YV3" s="130"/>
      <c r="YW3" s="130"/>
      <c r="YX3" s="130"/>
      <c r="YY3" s="131"/>
      <c r="YZ3" s="129">
        <f t="shared" ref="YZ3" si="134">DATE(2013,INT((COLUMN(AAX1)-1)/5)+1,1)</f>
        <v>45689</v>
      </c>
      <c r="ZA3" s="130"/>
      <c r="ZB3" s="130"/>
      <c r="ZC3" s="130"/>
      <c r="ZD3" s="131"/>
      <c r="ZE3" s="129">
        <f t="shared" ref="ZE3" si="135">DATE(2013,INT((COLUMN(ABC1)-1)/5)+1,1)</f>
        <v>45717</v>
      </c>
      <c r="ZF3" s="130"/>
      <c r="ZG3" s="130"/>
      <c r="ZH3" s="130"/>
      <c r="ZI3" s="131"/>
      <c r="ZJ3" s="129">
        <f t="shared" ref="ZJ3" si="136">DATE(2013,INT((COLUMN(ABH1)-1)/5)+1,1)</f>
        <v>45748</v>
      </c>
      <c r="ZK3" s="130"/>
      <c r="ZL3" s="130"/>
      <c r="ZM3" s="130"/>
      <c r="ZN3" s="131"/>
      <c r="ZO3" s="129">
        <f t="shared" ref="ZO3" si="137">DATE(2013,INT((COLUMN(ABM1)-1)/5)+1,1)</f>
        <v>45778</v>
      </c>
      <c r="ZP3" s="130"/>
      <c r="ZQ3" s="130"/>
      <c r="ZR3" s="130"/>
      <c r="ZS3" s="131"/>
      <c r="ZT3" s="129">
        <f t="shared" ref="ZT3" si="138">DATE(2013,INT((COLUMN(ABR1)-1)/5)+1,1)</f>
        <v>45809</v>
      </c>
      <c r="ZU3" s="130"/>
      <c r="ZV3" s="130"/>
      <c r="ZW3" s="130"/>
      <c r="ZX3" s="131"/>
      <c r="ZY3" s="132">
        <f t="shared" ref="ZY3" si="139">DATE(2013,INT((COLUMN(ABW1)-1)/5)+1,1)</f>
        <v>45839</v>
      </c>
      <c r="ZZ3" s="133"/>
      <c r="AAA3" s="133"/>
      <c r="AAB3" s="133"/>
      <c r="AAC3" s="134"/>
      <c r="AAD3" s="129">
        <f t="shared" ref="AAD3" si="140">DATE(2013,INT((COLUMN(ACB1)-1)/5)+1,1)</f>
        <v>45870</v>
      </c>
      <c r="AAE3" s="130"/>
      <c r="AAF3" s="130"/>
      <c r="AAG3" s="130"/>
      <c r="AAH3" s="131"/>
      <c r="AAI3" s="129">
        <f>DATE(2013,INT((COLUMN(ACG1)-1)/5)+1,1)</f>
        <v>45901</v>
      </c>
      <c r="AAJ3" s="130"/>
      <c r="AAK3" s="130"/>
      <c r="AAL3" s="130"/>
      <c r="AAM3" s="131"/>
      <c r="AAN3" s="129">
        <f t="shared" ref="AAN3" si="141">DATE(2013,INT((COLUMN(ACL1)-1)/5)+1,1)</f>
        <v>45931</v>
      </c>
      <c r="AAO3" s="130"/>
      <c r="AAP3" s="130"/>
      <c r="AAQ3" s="130"/>
      <c r="AAR3" s="131"/>
      <c r="AAS3" s="129">
        <f t="shared" ref="AAS3" si="142">DATE(2013,INT((COLUMN(ACQ1)-1)/5)+1,1)</f>
        <v>45962</v>
      </c>
      <c r="AAT3" s="130"/>
      <c r="AAU3" s="130"/>
      <c r="AAV3" s="130"/>
      <c r="AAW3" s="131"/>
      <c r="AAX3" s="129">
        <f t="shared" ref="AAX3" si="143">DATE(2013,INT((COLUMN(ACV1)-1)/5)+1,1)</f>
        <v>45992</v>
      </c>
      <c r="AAY3" s="130"/>
      <c r="AAZ3" s="130"/>
      <c r="ABA3" s="130"/>
      <c r="ABB3" s="131"/>
      <c r="ABC3" s="129">
        <f t="shared" ref="ABC3" si="144">DATE(2013,INT((COLUMN(ADA1)-1)/5)+1,1)</f>
        <v>46023</v>
      </c>
      <c r="ABD3" s="130"/>
      <c r="ABE3" s="130"/>
      <c r="ABF3" s="130"/>
      <c r="ABG3" s="131"/>
      <c r="ABH3" s="129">
        <f t="shared" ref="ABH3" si="145">DATE(2013,INT((COLUMN(ADF1)-1)/5)+1,1)</f>
        <v>46054</v>
      </c>
      <c r="ABI3" s="130"/>
      <c r="ABJ3" s="130"/>
      <c r="ABK3" s="130"/>
      <c r="ABL3" s="131"/>
      <c r="ABM3" s="129">
        <f t="shared" ref="ABM3" si="146">DATE(2013,INT((COLUMN(ADK1)-1)/5)+1,1)</f>
        <v>46082</v>
      </c>
      <c r="ABN3" s="130"/>
      <c r="ABO3" s="130"/>
      <c r="ABP3" s="130"/>
      <c r="ABQ3" s="131"/>
      <c r="ABR3" s="129">
        <f t="shared" ref="ABR3" si="147">DATE(2013,INT((COLUMN(ADP1)-1)/5)+1,1)</f>
        <v>46113</v>
      </c>
      <c r="ABS3" s="130"/>
      <c r="ABT3" s="130"/>
      <c r="ABU3" s="130"/>
      <c r="ABV3" s="131"/>
      <c r="ABW3" s="129">
        <f t="shared" ref="ABW3" si="148">DATE(2013,INT((COLUMN(ADU1)-1)/5)+1,1)</f>
        <v>46143</v>
      </c>
      <c r="ABX3" s="130"/>
      <c r="ABY3" s="130"/>
      <c r="ABZ3" s="130"/>
      <c r="ACA3" s="131"/>
    </row>
    <row r="4" spans="1:755" x14ac:dyDescent="0.25">
      <c r="A4" s="42" t="s">
        <v>85</v>
      </c>
      <c r="B4" s="43"/>
      <c r="C4" s="43"/>
      <c r="D4" s="43"/>
      <c r="E4" s="44"/>
      <c r="F4" s="42" t="s">
        <v>85</v>
      </c>
      <c r="G4" s="43"/>
      <c r="H4" s="43"/>
      <c r="I4" s="43"/>
      <c r="J4" s="44"/>
      <c r="K4" s="42" t="s">
        <v>85</v>
      </c>
      <c r="L4" s="43"/>
      <c r="M4" s="43"/>
      <c r="N4" s="43"/>
      <c r="O4" s="44"/>
      <c r="P4" s="42" t="s">
        <v>85</v>
      </c>
      <c r="Q4" s="43"/>
      <c r="R4" s="43"/>
      <c r="S4" s="43"/>
      <c r="T4" s="44"/>
      <c r="U4" s="42" t="s">
        <v>85</v>
      </c>
      <c r="V4" s="43"/>
      <c r="W4" s="43"/>
      <c r="X4" s="43"/>
      <c r="Y4" s="44"/>
      <c r="Z4" s="42" t="s">
        <v>85</v>
      </c>
      <c r="AA4" s="43"/>
      <c r="AB4" s="43"/>
      <c r="AC4" s="43"/>
      <c r="AD4" s="44"/>
      <c r="AE4" s="42" t="s">
        <v>85</v>
      </c>
      <c r="AF4" s="43"/>
      <c r="AG4" s="43"/>
      <c r="AH4" s="43"/>
      <c r="AI4" s="44"/>
      <c r="AJ4" s="42" t="s">
        <v>85</v>
      </c>
      <c r="AK4" s="43"/>
      <c r="AL4" s="43"/>
      <c r="AM4" s="43"/>
      <c r="AN4" s="44"/>
      <c r="AO4" s="42" t="s">
        <v>85</v>
      </c>
      <c r="AP4" s="43"/>
      <c r="AQ4" s="43"/>
      <c r="AR4" s="43"/>
      <c r="AS4" s="44"/>
      <c r="AT4" s="42" t="s">
        <v>85</v>
      </c>
      <c r="AU4" s="43"/>
      <c r="AV4" s="43"/>
      <c r="AW4" s="43"/>
      <c r="AX4" s="44"/>
      <c r="AY4" s="42" t="s">
        <v>85</v>
      </c>
      <c r="AZ4" s="43"/>
      <c r="BA4" s="43"/>
      <c r="BB4" s="43"/>
      <c r="BC4" s="44"/>
      <c r="BD4" s="42" t="s">
        <v>85</v>
      </c>
      <c r="BE4" s="43"/>
      <c r="BF4" s="43"/>
      <c r="BG4" s="43"/>
      <c r="BH4" s="44"/>
      <c r="BI4" s="42" t="s">
        <v>85</v>
      </c>
      <c r="BJ4" s="43"/>
      <c r="BK4" s="43"/>
      <c r="BL4" s="43"/>
      <c r="BM4" s="44"/>
      <c r="BN4" s="42" t="s">
        <v>85</v>
      </c>
      <c r="BO4" s="43"/>
      <c r="BP4" s="43"/>
      <c r="BQ4" s="43"/>
      <c r="BR4" s="44"/>
      <c r="BS4" s="42" t="s">
        <v>85</v>
      </c>
      <c r="BT4" s="43"/>
      <c r="BU4" s="43"/>
      <c r="BV4" s="43"/>
      <c r="BW4" s="44"/>
      <c r="BX4" s="42" t="s">
        <v>85</v>
      </c>
      <c r="BY4" s="43"/>
      <c r="BZ4" s="43"/>
      <c r="CA4" s="43"/>
      <c r="CB4" s="44"/>
      <c r="CC4" s="42" t="s">
        <v>85</v>
      </c>
      <c r="CD4" s="43"/>
      <c r="CE4" s="43"/>
      <c r="CF4" s="43"/>
      <c r="CG4" s="44"/>
      <c r="CH4" s="42" t="s">
        <v>85</v>
      </c>
      <c r="CI4" s="43"/>
      <c r="CJ4" s="43"/>
      <c r="CK4" s="43"/>
      <c r="CL4" s="44"/>
      <c r="CM4" s="42" t="s">
        <v>85</v>
      </c>
      <c r="CN4" s="43"/>
      <c r="CO4" s="43"/>
      <c r="CP4" s="43"/>
      <c r="CQ4" s="44"/>
      <c r="CR4" s="42" t="s">
        <v>85</v>
      </c>
      <c r="CS4" s="43"/>
      <c r="CT4" s="43"/>
      <c r="CU4" s="43"/>
      <c r="CV4" s="44"/>
      <c r="CW4" s="42" t="s">
        <v>85</v>
      </c>
      <c r="CX4" s="43"/>
      <c r="CY4" s="43"/>
      <c r="CZ4" s="43"/>
      <c r="DA4" s="44"/>
      <c r="DB4" s="42" t="s">
        <v>85</v>
      </c>
      <c r="DC4" s="43"/>
      <c r="DD4" s="43"/>
      <c r="DE4" s="43"/>
      <c r="DF4" s="44"/>
      <c r="DG4" s="42" t="s">
        <v>85</v>
      </c>
      <c r="DH4" s="43"/>
      <c r="DI4" s="43"/>
      <c r="DJ4" s="43"/>
      <c r="DK4" s="44"/>
      <c r="DL4" s="42" t="s">
        <v>85</v>
      </c>
      <c r="DM4" s="43"/>
      <c r="DN4" s="43"/>
      <c r="DO4" s="43"/>
      <c r="DP4" s="44"/>
      <c r="DQ4" s="42" t="s">
        <v>85</v>
      </c>
      <c r="DR4" s="43"/>
      <c r="DS4" s="43"/>
      <c r="DT4" s="43"/>
      <c r="DU4" s="44"/>
      <c r="DV4" s="42" t="s">
        <v>85</v>
      </c>
      <c r="DW4" s="43"/>
      <c r="DX4" s="43"/>
      <c r="DY4" s="43"/>
      <c r="DZ4" s="44"/>
      <c r="EA4" s="42" t="s">
        <v>85</v>
      </c>
      <c r="EB4" s="43"/>
      <c r="EC4" s="43"/>
      <c r="ED4" s="43"/>
      <c r="EE4" s="44"/>
      <c r="EF4" s="42" t="s">
        <v>85</v>
      </c>
      <c r="EG4" s="43"/>
      <c r="EH4" s="43"/>
      <c r="EI4" s="43"/>
      <c r="EJ4" s="44"/>
      <c r="EK4" s="42" t="s">
        <v>85</v>
      </c>
      <c r="EL4" s="43"/>
      <c r="EM4" s="43"/>
      <c r="EN4" s="43"/>
      <c r="EO4" s="44"/>
      <c r="EP4" s="42" t="s">
        <v>85</v>
      </c>
      <c r="EQ4" s="43"/>
      <c r="ER4" s="43"/>
      <c r="ES4" s="43"/>
      <c r="ET4" s="44"/>
      <c r="EU4" s="42" t="s">
        <v>85</v>
      </c>
      <c r="EV4" s="43"/>
      <c r="EW4" s="43"/>
      <c r="EX4" s="43"/>
      <c r="EY4" s="44"/>
      <c r="EZ4" s="42" t="s">
        <v>85</v>
      </c>
      <c r="FA4" s="43"/>
      <c r="FB4" s="43"/>
      <c r="FC4" s="43"/>
      <c r="FD4" s="44"/>
      <c r="FE4" s="42" t="s">
        <v>85</v>
      </c>
      <c r="FF4" s="43"/>
      <c r="FG4" s="43"/>
      <c r="FH4" s="43"/>
      <c r="FI4" s="44"/>
      <c r="FJ4" s="42" t="s">
        <v>85</v>
      </c>
      <c r="FK4" s="43"/>
      <c r="FL4" s="43"/>
      <c r="FM4" s="43"/>
      <c r="FN4" s="44"/>
      <c r="FO4" s="42" t="s">
        <v>85</v>
      </c>
      <c r="FP4" s="43"/>
      <c r="FQ4" s="43"/>
      <c r="FR4" s="43"/>
      <c r="FS4" s="44"/>
      <c r="FT4" s="42" t="s">
        <v>85</v>
      </c>
      <c r="FU4" s="43"/>
      <c r="FV4" s="43"/>
      <c r="FW4" s="43"/>
      <c r="FX4" s="44"/>
      <c r="FY4" s="42" t="s">
        <v>85</v>
      </c>
      <c r="FZ4" s="43"/>
      <c r="GA4" s="43"/>
      <c r="GB4" s="43"/>
      <c r="GC4" s="44"/>
      <c r="GD4" s="42" t="s">
        <v>86</v>
      </c>
      <c r="GE4" s="43"/>
      <c r="GF4" s="43"/>
      <c r="GG4" s="43"/>
      <c r="GH4" s="44"/>
      <c r="GI4" s="42" t="s">
        <v>85</v>
      </c>
      <c r="GJ4" s="43"/>
      <c r="GK4" s="43"/>
      <c r="GL4" s="43"/>
      <c r="GM4" s="44"/>
      <c r="GN4" s="42" t="s">
        <v>85</v>
      </c>
      <c r="GO4" s="43"/>
      <c r="GP4" s="43"/>
      <c r="GQ4" s="43"/>
      <c r="GR4" s="44"/>
      <c r="GS4" s="42" t="s">
        <v>85</v>
      </c>
      <c r="GT4" s="43"/>
      <c r="GU4" s="43"/>
      <c r="GV4" s="43"/>
      <c r="GW4" s="44"/>
      <c r="GX4" s="42" t="s">
        <v>85</v>
      </c>
      <c r="GY4" s="43"/>
      <c r="GZ4" s="43"/>
      <c r="HA4" s="43"/>
      <c r="HB4" s="44"/>
      <c r="HC4" s="42" t="s">
        <v>85</v>
      </c>
      <c r="HD4" s="43"/>
      <c r="HE4" s="43"/>
      <c r="HF4" s="43"/>
      <c r="HG4" s="44"/>
      <c r="HH4" s="42" t="s">
        <v>85</v>
      </c>
      <c r="HI4" s="43"/>
      <c r="HJ4" s="43"/>
      <c r="HK4" s="43"/>
      <c r="HL4" s="44"/>
      <c r="HM4" s="42" t="s">
        <v>85</v>
      </c>
      <c r="HN4" s="43"/>
      <c r="HO4" s="43"/>
      <c r="HP4" s="43"/>
      <c r="HQ4" s="44"/>
      <c r="HR4" s="42" t="s">
        <v>85</v>
      </c>
      <c r="HS4" s="43"/>
      <c r="HT4" s="43"/>
      <c r="HU4" s="43"/>
      <c r="HV4" s="44"/>
      <c r="HW4" s="42" t="s">
        <v>85</v>
      </c>
      <c r="HX4" s="43"/>
      <c r="HY4" s="43"/>
      <c r="HZ4" s="43"/>
      <c r="IA4" s="44"/>
      <c r="IB4" s="42" t="s">
        <v>85</v>
      </c>
      <c r="IC4" s="43"/>
      <c r="ID4" s="43"/>
      <c r="IE4" s="43"/>
      <c r="IF4" s="44"/>
      <c r="IG4" s="42" t="s">
        <v>85</v>
      </c>
      <c r="IH4" s="43"/>
      <c r="II4" s="43"/>
      <c r="IJ4" s="43"/>
      <c r="IK4" s="44"/>
      <c r="IL4" s="42" t="s">
        <v>85</v>
      </c>
      <c r="IM4" s="43"/>
      <c r="IN4" s="43"/>
      <c r="IO4" s="43"/>
      <c r="IP4" s="44"/>
      <c r="IQ4" s="42" t="s">
        <v>85</v>
      </c>
      <c r="IR4" s="43"/>
      <c r="IS4" s="43"/>
      <c r="IT4" s="43"/>
      <c r="IU4" s="44"/>
      <c r="IV4" s="42" t="s">
        <v>85</v>
      </c>
      <c r="IW4" s="43"/>
      <c r="IX4" s="43"/>
      <c r="IY4" s="43"/>
      <c r="IZ4" s="44"/>
      <c r="JA4" s="42" t="s">
        <v>85</v>
      </c>
      <c r="JB4" s="43"/>
      <c r="JC4" s="43"/>
      <c r="JD4" s="43"/>
      <c r="JE4" s="44"/>
      <c r="JF4" s="42" t="s">
        <v>85</v>
      </c>
      <c r="JG4" s="43"/>
      <c r="JH4" s="43"/>
      <c r="JI4" s="43"/>
      <c r="JJ4" s="44"/>
      <c r="JK4" s="42" t="s">
        <v>85</v>
      </c>
      <c r="JL4" s="43"/>
      <c r="JM4" s="43"/>
      <c r="JN4" s="43"/>
      <c r="JO4" s="44"/>
      <c r="JP4" s="42" t="s">
        <v>85</v>
      </c>
      <c r="JQ4" s="43"/>
      <c r="JR4" s="43"/>
      <c r="JS4" s="43"/>
      <c r="JT4" s="44"/>
      <c r="JU4" s="42" t="s">
        <v>85</v>
      </c>
      <c r="JV4" s="43"/>
      <c r="JW4" s="43"/>
      <c r="JX4" s="43"/>
      <c r="JY4" s="44"/>
      <c r="JZ4" s="42" t="s">
        <v>85</v>
      </c>
      <c r="KA4" s="43"/>
      <c r="KB4" s="43"/>
      <c r="KC4" s="43"/>
      <c r="KD4" s="44"/>
      <c r="KE4" s="42" t="s">
        <v>85</v>
      </c>
      <c r="KF4" s="43"/>
      <c r="KG4" s="43"/>
      <c r="KH4" s="43"/>
      <c r="KI4" s="44"/>
      <c r="KJ4" s="42" t="s">
        <v>85</v>
      </c>
      <c r="KK4" s="43"/>
      <c r="KL4" s="43"/>
      <c r="KM4" s="43"/>
      <c r="KN4" s="44"/>
      <c r="KO4" s="42" t="s">
        <v>85</v>
      </c>
      <c r="KP4" s="43"/>
      <c r="KQ4" s="43"/>
      <c r="KR4" s="43"/>
      <c r="KS4" s="44"/>
      <c r="KT4" s="42" t="s">
        <v>85</v>
      </c>
      <c r="KU4" s="43"/>
      <c r="KV4" s="43"/>
      <c r="KW4" s="43"/>
      <c r="KX4" s="44"/>
      <c r="KY4" s="42" t="s">
        <v>85</v>
      </c>
      <c r="KZ4" s="43"/>
      <c r="LA4" s="43"/>
      <c r="LB4" s="43"/>
      <c r="LC4" s="44"/>
      <c r="LD4" s="42" t="s">
        <v>85</v>
      </c>
      <c r="LE4" s="43"/>
      <c r="LF4" s="43"/>
      <c r="LG4" s="43"/>
      <c r="LH4" s="44"/>
      <c r="LI4" s="42" t="s">
        <v>85</v>
      </c>
      <c r="LJ4" s="43"/>
      <c r="LK4" s="43"/>
      <c r="LL4" s="43"/>
      <c r="LM4" s="44"/>
      <c r="LN4" s="42" t="s">
        <v>85</v>
      </c>
      <c r="LO4" s="43"/>
      <c r="LP4" s="43"/>
      <c r="LQ4" s="43"/>
      <c r="LR4" s="44"/>
      <c r="LS4" s="42" t="s">
        <v>85</v>
      </c>
      <c r="LT4" s="43"/>
      <c r="LU4" s="43"/>
      <c r="LV4" s="43"/>
      <c r="LW4" s="44"/>
      <c r="LX4" s="42" t="s">
        <v>85</v>
      </c>
      <c r="LY4" s="43"/>
      <c r="LZ4" s="43"/>
      <c r="MA4" s="43"/>
      <c r="MB4" s="44"/>
      <c r="MC4" s="42" t="s">
        <v>85</v>
      </c>
      <c r="MD4" s="43"/>
      <c r="ME4" s="43"/>
      <c r="MF4" s="43"/>
      <c r="MG4" s="44"/>
      <c r="MH4" s="42" t="s">
        <v>85</v>
      </c>
      <c r="MI4" s="43"/>
      <c r="MJ4" s="43"/>
      <c r="MK4" s="43"/>
      <c r="ML4" s="44"/>
      <c r="MM4" s="42" t="s">
        <v>85</v>
      </c>
      <c r="MN4" s="43"/>
      <c r="MO4" s="43"/>
      <c r="MP4" s="43"/>
      <c r="MQ4" s="44"/>
      <c r="MR4" s="42" t="s">
        <v>85</v>
      </c>
      <c r="MS4" s="43"/>
      <c r="MT4" s="43"/>
      <c r="MU4" s="43"/>
      <c r="MV4" s="44"/>
      <c r="MW4" s="42" t="s">
        <v>85</v>
      </c>
      <c r="MX4" s="43"/>
      <c r="MY4" s="43"/>
      <c r="MZ4" s="43"/>
      <c r="NA4" s="44"/>
      <c r="NB4" s="42" t="s">
        <v>85</v>
      </c>
      <c r="NC4" s="43"/>
      <c r="ND4" s="43"/>
      <c r="NE4" s="43"/>
      <c r="NF4" s="44"/>
      <c r="NG4" s="42" t="s">
        <v>85</v>
      </c>
      <c r="NH4" s="43"/>
      <c r="NI4" s="43"/>
      <c r="NJ4" s="43"/>
      <c r="NK4" s="44"/>
      <c r="NL4" s="42" t="s">
        <v>85</v>
      </c>
      <c r="NM4" s="43"/>
      <c r="NN4" s="43"/>
      <c r="NO4" s="43"/>
      <c r="NP4" s="44"/>
      <c r="NQ4" s="42" t="s">
        <v>85</v>
      </c>
      <c r="NR4" s="43"/>
      <c r="NS4" s="43"/>
      <c r="NT4" s="43"/>
      <c r="NU4" s="44"/>
      <c r="NV4" s="42" t="s">
        <v>85</v>
      </c>
      <c r="NW4" s="43"/>
      <c r="NX4" s="43"/>
      <c r="NY4" s="43"/>
      <c r="NZ4" s="44"/>
      <c r="OA4" s="42" t="s">
        <v>85</v>
      </c>
      <c r="OB4" s="43"/>
      <c r="OC4" s="43"/>
      <c r="OD4" s="43"/>
      <c r="OE4" s="44"/>
      <c r="OF4" s="42" t="s">
        <v>85</v>
      </c>
      <c r="OG4" s="43"/>
      <c r="OH4" s="43"/>
      <c r="OI4" s="43"/>
      <c r="OJ4" s="44"/>
      <c r="OK4" s="42" t="s">
        <v>85</v>
      </c>
      <c r="OL4" s="43"/>
      <c r="OM4" s="43"/>
      <c r="ON4" s="43"/>
      <c r="OO4" s="44"/>
      <c r="OP4" s="42" t="s">
        <v>85</v>
      </c>
      <c r="OQ4" s="43"/>
      <c r="OR4" s="43"/>
      <c r="OS4" s="43"/>
      <c r="OT4" s="44"/>
      <c r="OU4" s="42" t="s">
        <v>85</v>
      </c>
      <c r="OV4" s="43"/>
      <c r="OW4" s="43"/>
      <c r="OX4" s="43"/>
      <c r="OY4" s="44"/>
      <c r="OZ4" s="42" t="s">
        <v>85</v>
      </c>
      <c r="PA4" s="43"/>
      <c r="PB4" s="43"/>
      <c r="PC4" s="43"/>
      <c r="PD4" s="44"/>
      <c r="PE4" s="42" t="s">
        <v>85</v>
      </c>
      <c r="PF4" s="43"/>
      <c r="PG4" s="43"/>
      <c r="PH4" s="43"/>
      <c r="PI4" s="44"/>
      <c r="PJ4" s="42" t="s">
        <v>85</v>
      </c>
      <c r="PK4" s="43"/>
      <c r="PL4" s="43"/>
      <c r="PM4" s="43"/>
      <c r="PN4" s="44"/>
      <c r="PO4" s="42" t="s">
        <v>85</v>
      </c>
      <c r="PP4" s="43"/>
      <c r="PQ4" s="43"/>
      <c r="PR4" s="43"/>
      <c r="PS4" s="44"/>
      <c r="PT4" s="42" t="s">
        <v>85</v>
      </c>
      <c r="PU4" s="43"/>
      <c r="PV4" s="43"/>
      <c r="PW4" s="43"/>
      <c r="PX4" s="44"/>
      <c r="PY4" s="42" t="s">
        <v>85</v>
      </c>
      <c r="PZ4" s="43"/>
      <c r="QA4" s="43"/>
      <c r="QB4" s="43"/>
      <c r="QC4" s="44"/>
      <c r="QD4" s="42" t="s">
        <v>85</v>
      </c>
      <c r="QE4" s="43"/>
      <c r="QF4" s="43"/>
      <c r="QG4" s="43"/>
      <c r="QH4" s="44"/>
      <c r="QI4" s="42" t="s">
        <v>85</v>
      </c>
      <c r="QJ4" s="43"/>
      <c r="QK4" s="43"/>
      <c r="QL4" s="43"/>
      <c r="QM4" s="44"/>
      <c r="QN4" s="42" t="s">
        <v>85</v>
      </c>
      <c r="QO4" s="43"/>
      <c r="QP4" s="43"/>
      <c r="QQ4" s="43"/>
      <c r="QR4" s="44"/>
      <c r="QS4" s="42" t="s">
        <v>85</v>
      </c>
      <c r="QT4" s="43"/>
      <c r="QU4" s="43"/>
      <c r="QV4" s="43"/>
      <c r="QW4" s="44"/>
      <c r="QX4" s="42" t="s">
        <v>85</v>
      </c>
      <c r="QY4" s="43"/>
      <c r="QZ4" s="43"/>
      <c r="RA4" s="43"/>
      <c r="RB4" s="44"/>
      <c r="RC4" s="42" t="s">
        <v>85</v>
      </c>
      <c r="RD4" s="43"/>
      <c r="RE4" s="43"/>
      <c r="RF4" s="43"/>
      <c r="RG4" s="44"/>
      <c r="RH4" s="42" t="s">
        <v>85</v>
      </c>
      <c r="RI4" s="43"/>
      <c r="RJ4" s="43"/>
      <c r="RK4" s="43"/>
      <c r="RL4" s="44"/>
      <c r="RM4" s="42" t="s">
        <v>85</v>
      </c>
      <c r="RN4" s="43"/>
      <c r="RO4" s="43"/>
      <c r="RP4" s="43"/>
      <c r="RQ4" s="44"/>
      <c r="RR4" s="42" t="s">
        <v>85</v>
      </c>
      <c r="RS4" s="43"/>
      <c r="RT4" s="43"/>
      <c r="RU4" s="43"/>
      <c r="RV4" s="44"/>
      <c r="RW4" s="42" t="s">
        <v>85</v>
      </c>
      <c r="RX4" s="43"/>
      <c r="RY4" s="43"/>
      <c r="RZ4" s="43"/>
      <c r="SA4" s="44"/>
      <c r="SB4" s="42" t="s">
        <v>85</v>
      </c>
      <c r="SC4" s="43"/>
      <c r="SD4" s="43"/>
      <c r="SE4" s="43"/>
      <c r="SF4" s="44"/>
      <c r="SG4" s="42" t="s">
        <v>85</v>
      </c>
      <c r="SH4" s="43"/>
      <c r="SI4" s="43"/>
      <c r="SJ4" s="43"/>
      <c r="SK4" s="44"/>
      <c r="SL4" s="42" t="s">
        <v>85</v>
      </c>
      <c r="SM4" s="43"/>
      <c r="SN4" s="43"/>
      <c r="SO4" s="43"/>
      <c r="SP4" s="44"/>
      <c r="SQ4" s="42" t="s">
        <v>85</v>
      </c>
      <c r="SR4" s="43"/>
      <c r="SS4" s="43"/>
      <c r="ST4" s="43"/>
      <c r="SU4" s="44"/>
      <c r="SV4" s="42" t="s">
        <v>85</v>
      </c>
      <c r="SW4" s="43"/>
      <c r="SX4" s="43"/>
      <c r="SY4" s="43"/>
      <c r="SZ4" s="44"/>
      <c r="TA4" s="42" t="s">
        <v>85</v>
      </c>
      <c r="TB4" s="43"/>
      <c r="TC4" s="43"/>
      <c r="TD4" s="43"/>
      <c r="TE4" s="44"/>
      <c r="TF4" s="42" t="s">
        <v>85</v>
      </c>
      <c r="TG4" s="43"/>
      <c r="TH4" s="43"/>
      <c r="TI4" s="43"/>
      <c r="TJ4" s="44"/>
      <c r="TK4" s="42" t="s">
        <v>85</v>
      </c>
      <c r="TL4" s="43"/>
      <c r="TM4" s="43"/>
      <c r="TN4" s="43"/>
      <c r="TO4" s="44"/>
      <c r="TP4" s="42" t="s">
        <v>85</v>
      </c>
      <c r="TQ4" s="43"/>
      <c r="TR4" s="43"/>
      <c r="TS4" s="43"/>
      <c r="TT4" s="44"/>
      <c r="TU4" s="42" t="s">
        <v>85</v>
      </c>
      <c r="TV4" s="43"/>
      <c r="TW4" s="43"/>
      <c r="TX4" s="43"/>
      <c r="TY4" s="44"/>
      <c r="TZ4" s="42" t="s">
        <v>85</v>
      </c>
      <c r="UA4" s="43"/>
      <c r="UB4" s="43"/>
      <c r="UC4" s="43"/>
      <c r="UD4" s="44"/>
      <c r="UE4" s="42" t="s">
        <v>85</v>
      </c>
      <c r="UF4" s="43"/>
      <c r="UG4" s="43"/>
      <c r="UH4" s="43"/>
      <c r="UI4" s="44"/>
      <c r="UJ4" s="42" t="s">
        <v>85</v>
      </c>
      <c r="UK4" s="43"/>
      <c r="UL4" s="43"/>
      <c r="UM4" s="43"/>
      <c r="UN4" s="44"/>
      <c r="UO4" s="42" t="s">
        <v>85</v>
      </c>
      <c r="UP4" s="43"/>
      <c r="UQ4" s="43"/>
      <c r="UR4" s="43"/>
      <c r="US4" s="44"/>
      <c r="UT4" s="42" t="s">
        <v>85</v>
      </c>
      <c r="UU4" s="43"/>
      <c r="UV4" s="43"/>
      <c r="UW4" s="43"/>
      <c r="UX4" s="44"/>
      <c r="UY4" s="42" t="s">
        <v>85</v>
      </c>
      <c r="UZ4" s="43"/>
      <c r="VA4" s="43"/>
      <c r="VB4" s="43"/>
      <c r="VC4" s="44"/>
      <c r="VD4" s="42" t="s">
        <v>85</v>
      </c>
      <c r="VE4" s="43"/>
      <c r="VF4" s="43"/>
      <c r="VG4" s="43"/>
      <c r="VH4" s="44"/>
      <c r="VI4" s="42" t="s">
        <v>85</v>
      </c>
      <c r="VJ4" s="43"/>
      <c r="VK4" s="43"/>
      <c r="VL4" s="43"/>
      <c r="VM4" s="44"/>
      <c r="VN4" s="42" t="s">
        <v>85</v>
      </c>
      <c r="VO4" s="43"/>
      <c r="VP4" s="43"/>
      <c r="VQ4" s="43"/>
      <c r="VR4" s="44"/>
      <c r="VS4" s="42" t="s">
        <v>85</v>
      </c>
      <c r="VT4" s="43"/>
      <c r="VU4" s="43"/>
      <c r="VV4" s="43"/>
      <c r="VW4" s="44"/>
      <c r="VX4" s="42" t="s">
        <v>85</v>
      </c>
      <c r="VY4" s="43"/>
      <c r="VZ4" s="43"/>
      <c r="WA4" s="43"/>
      <c r="WB4" s="44"/>
      <c r="WC4" s="42" t="s">
        <v>85</v>
      </c>
      <c r="WD4" s="43"/>
      <c r="WE4" s="43"/>
      <c r="WF4" s="43"/>
      <c r="WG4" s="44"/>
      <c r="WH4" s="42" t="s">
        <v>85</v>
      </c>
      <c r="WI4" s="43"/>
      <c r="WJ4" s="43"/>
      <c r="WK4" s="43"/>
      <c r="WL4" s="44"/>
      <c r="WM4" s="42" t="s">
        <v>85</v>
      </c>
      <c r="WN4" s="43"/>
      <c r="WO4" s="43"/>
      <c r="WP4" s="43"/>
      <c r="WQ4" s="44"/>
      <c r="WR4" s="42" t="s">
        <v>85</v>
      </c>
      <c r="WS4" s="43"/>
      <c r="WT4" s="43"/>
      <c r="WU4" s="43"/>
      <c r="WV4" s="44"/>
      <c r="WW4" s="42" t="s">
        <v>85</v>
      </c>
      <c r="WX4" s="43"/>
      <c r="WY4" s="43"/>
      <c r="WZ4" s="43"/>
      <c r="XA4" s="44"/>
      <c r="XB4" s="42" t="s">
        <v>85</v>
      </c>
      <c r="XC4" s="43"/>
      <c r="XD4" s="43"/>
      <c r="XE4" s="43"/>
      <c r="XF4" s="44"/>
      <c r="XG4" s="42" t="s">
        <v>85</v>
      </c>
      <c r="XH4" s="43"/>
      <c r="XI4" s="43"/>
      <c r="XJ4" s="43"/>
      <c r="XK4" s="44"/>
      <c r="XL4" s="42" t="s">
        <v>85</v>
      </c>
      <c r="XM4" s="43"/>
      <c r="XN4" s="43"/>
      <c r="XO4" s="43"/>
      <c r="XP4" s="44"/>
      <c r="XQ4" s="42" t="s">
        <v>85</v>
      </c>
      <c r="XR4" s="43"/>
      <c r="XS4" s="43"/>
      <c r="XT4" s="43"/>
      <c r="XU4" s="44"/>
      <c r="XV4" s="42" t="s">
        <v>85</v>
      </c>
      <c r="XW4" s="43"/>
      <c r="XX4" s="43"/>
      <c r="XY4" s="43"/>
      <c r="XZ4" s="44"/>
      <c r="YA4" s="42" t="s">
        <v>85</v>
      </c>
      <c r="YB4" s="43"/>
      <c r="YC4" s="43"/>
      <c r="YD4" s="43"/>
      <c r="YE4" s="44"/>
      <c r="YF4" s="42" t="s">
        <v>85</v>
      </c>
      <c r="YG4" s="43"/>
      <c r="YH4" s="43"/>
      <c r="YI4" s="43"/>
      <c r="YJ4" s="44"/>
      <c r="YK4" s="42" t="s">
        <v>85</v>
      </c>
      <c r="YL4" s="43"/>
      <c r="YM4" s="43"/>
      <c r="YN4" s="43"/>
      <c r="YO4" s="44"/>
      <c r="YP4" s="42" t="s">
        <v>85</v>
      </c>
      <c r="YQ4" s="43"/>
      <c r="YR4" s="43"/>
      <c r="YS4" s="43"/>
      <c r="YT4" s="44"/>
      <c r="YU4" s="42" t="s">
        <v>85</v>
      </c>
      <c r="YV4" s="43"/>
      <c r="YW4" s="43"/>
      <c r="YX4" s="43"/>
      <c r="YY4" s="44"/>
      <c r="YZ4" s="42" t="s">
        <v>85</v>
      </c>
      <c r="ZA4" s="43"/>
      <c r="ZB4" s="43"/>
      <c r="ZC4" s="43"/>
      <c r="ZD4" s="44"/>
      <c r="ZE4" s="42" t="s">
        <v>85</v>
      </c>
      <c r="ZF4" s="43"/>
      <c r="ZG4" s="43"/>
      <c r="ZH4" s="43"/>
      <c r="ZI4" s="44"/>
      <c r="ZJ4" s="42" t="s">
        <v>85</v>
      </c>
      <c r="ZK4" s="43"/>
      <c r="ZL4" s="43"/>
      <c r="ZM4" s="43"/>
      <c r="ZN4" s="44"/>
      <c r="ZO4" s="42" t="s">
        <v>85</v>
      </c>
      <c r="ZP4" s="43"/>
      <c r="ZQ4" s="43"/>
      <c r="ZR4" s="43"/>
      <c r="ZS4" s="44"/>
      <c r="ZT4" s="42" t="s">
        <v>85</v>
      </c>
      <c r="ZU4" s="43"/>
      <c r="ZV4" s="43"/>
      <c r="ZW4" s="43"/>
      <c r="ZX4" s="44"/>
      <c r="ZY4" s="42" t="s">
        <v>85</v>
      </c>
      <c r="ZZ4" s="31"/>
      <c r="AAA4" s="31"/>
      <c r="AAB4" s="31"/>
      <c r="AAC4" s="35"/>
      <c r="AAD4" s="42" t="s">
        <v>85</v>
      </c>
      <c r="AAE4" s="31"/>
      <c r="AAF4" s="31"/>
      <c r="AAG4" s="31"/>
      <c r="AAH4" s="35"/>
      <c r="AAI4" s="42" t="s">
        <v>85</v>
      </c>
      <c r="AAJ4" s="31"/>
      <c r="AAK4" s="31"/>
      <c r="AAL4" s="31"/>
      <c r="AAM4" s="35"/>
      <c r="AAN4" s="42" t="s">
        <v>85</v>
      </c>
      <c r="AAO4" s="31"/>
      <c r="AAP4" s="31"/>
      <c r="AAQ4" s="31"/>
      <c r="AAR4" s="35"/>
      <c r="AAS4" s="42" t="s">
        <v>85</v>
      </c>
      <c r="AAT4" s="31"/>
      <c r="AAU4" s="31"/>
      <c r="AAV4" s="31"/>
      <c r="AAW4" s="35"/>
      <c r="AAX4" s="42" t="s">
        <v>85</v>
      </c>
      <c r="AAY4" s="31"/>
      <c r="AAZ4" s="31"/>
      <c r="ABA4" s="31"/>
      <c r="ABB4" s="35"/>
      <c r="ABC4" s="42" t="s">
        <v>85</v>
      </c>
      <c r="ABD4" s="31"/>
      <c r="ABE4" s="31"/>
      <c r="ABF4" s="31"/>
      <c r="ABG4" s="35"/>
      <c r="ABH4" s="42" t="s">
        <v>85</v>
      </c>
      <c r="ABI4" s="31"/>
      <c r="ABJ4" s="31"/>
      <c r="ABK4" s="31"/>
      <c r="ABL4" s="35"/>
      <c r="ABM4" s="42" t="s">
        <v>85</v>
      </c>
      <c r="ABN4" s="31"/>
      <c r="ABO4" s="31"/>
      <c r="ABP4" s="31"/>
      <c r="ABQ4" s="35"/>
      <c r="ABR4" s="42" t="s">
        <v>85</v>
      </c>
      <c r="ABS4" s="31"/>
      <c r="ABT4" s="31"/>
      <c r="ABU4" s="31"/>
      <c r="ABV4" s="35"/>
      <c r="ABW4" s="42" t="s">
        <v>85</v>
      </c>
      <c r="ABX4" s="31"/>
      <c r="ABY4" s="31"/>
      <c r="ABZ4" s="31"/>
      <c r="ACA4" s="35"/>
    </row>
    <row r="5" spans="1:755" x14ac:dyDescent="0.25">
      <c r="A5" s="36" t="s">
        <v>69</v>
      </c>
      <c r="B5" s="40" t="s">
        <v>70</v>
      </c>
      <c r="C5" s="40" t="s">
        <v>71</v>
      </c>
      <c r="D5" s="40" t="s">
        <v>72</v>
      </c>
      <c r="E5" s="41" t="s">
        <v>83</v>
      </c>
      <c r="F5" s="36" t="s">
        <v>69</v>
      </c>
      <c r="G5" s="40" t="s">
        <v>70</v>
      </c>
      <c r="H5" s="40" t="s">
        <v>71</v>
      </c>
      <c r="I5" s="40" t="s">
        <v>72</v>
      </c>
      <c r="J5" s="41" t="s">
        <v>83</v>
      </c>
      <c r="K5" s="36" t="s">
        <v>69</v>
      </c>
      <c r="L5" s="40" t="s">
        <v>70</v>
      </c>
      <c r="M5" s="40" t="s">
        <v>71</v>
      </c>
      <c r="N5" s="40" t="s">
        <v>72</v>
      </c>
      <c r="O5" s="41" t="s">
        <v>83</v>
      </c>
      <c r="P5" s="36" t="s">
        <v>69</v>
      </c>
      <c r="Q5" s="40" t="s">
        <v>70</v>
      </c>
      <c r="R5" s="40" t="s">
        <v>71</v>
      </c>
      <c r="S5" s="40" t="s">
        <v>72</v>
      </c>
      <c r="T5" s="41" t="s">
        <v>83</v>
      </c>
      <c r="U5" s="36" t="s">
        <v>69</v>
      </c>
      <c r="V5" s="40" t="s">
        <v>70</v>
      </c>
      <c r="W5" s="40" t="s">
        <v>71</v>
      </c>
      <c r="X5" s="40" t="s">
        <v>72</v>
      </c>
      <c r="Y5" s="41" t="s">
        <v>83</v>
      </c>
      <c r="Z5" s="36" t="s">
        <v>69</v>
      </c>
      <c r="AA5" s="40" t="s">
        <v>70</v>
      </c>
      <c r="AB5" s="40" t="s">
        <v>71</v>
      </c>
      <c r="AC5" s="40" t="s">
        <v>72</v>
      </c>
      <c r="AD5" s="41" t="s">
        <v>83</v>
      </c>
      <c r="AE5" s="36" t="s">
        <v>69</v>
      </c>
      <c r="AF5" s="40" t="s">
        <v>70</v>
      </c>
      <c r="AG5" s="40" t="s">
        <v>71</v>
      </c>
      <c r="AH5" s="40" t="s">
        <v>72</v>
      </c>
      <c r="AI5" s="41" t="s">
        <v>83</v>
      </c>
      <c r="AJ5" s="36" t="s">
        <v>69</v>
      </c>
      <c r="AK5" s="40" t="s">
        <v>70</v>
      </c>
      <c r="AL5" s="40" t="s">
        <v>71</v>
      </c>
      <c r="AM5" s="40" t="s">
        <v>72</v>
      </c>
      <c r="AN5" s="41" t="s">
        <v>83</v>
      </c>
      <c r="AO5" s="36" t="s">
        <v>69</v>
      </c>
      <c r="AP5" s="40" t="s">
        <v>70</v>
      </c>
      <c r="AQ5" s="40" t="s">
        <v>71</v>
      </c>
      <c r="AR5" s="40" t="s">
        <v>72</v>
      </c>
      <c r="AS5" s="41" t="s">
        <v>83</v>
      </c>
      <c r="AT5" s="36" t="s">
        <v>69</v>
      </c>
      <c r="AU5" s="40" t="s">
        <v>70</v>
      </c>
      <c r="AV5" s="40" t="s">
        <v>71</v>
      </c>
      <c r="AW5" s="40" t="s">
        <v>72</v>
      </c>
      <c r="AX5" s="41" t="s">
        <v>83</v>
      </c>
      <c r="AY5" s="36" t="s">
        <v>69</v>
      </c>
      <c r="AZ5" s="40" t="s">
        <v>70</v>
      </c>
      <c r="BA5" s="40" t="s">
        <v>71</v>
      </c>
      <c r="BB5" s="40" t="s">
        <v>72</v>
      </c>
      <c r="BC5" s="41" t="s">
        <v>83</v>
      </c>
      <c r="BD5" s="36" t="s">
        <v>69</v>
      </c>
      <c r="BE5" s="40" t="s">
        <v>70</v>
      </c>
      <c r="BF5" s="40" t="s">
        <v>71</v>
      </c>
      <c r="BG5" s="40" t="s">
        <v>72</v>
      </c>
      <c r="BH5" s="41" t="s">
        <v>83</v>
      </c>
      <c r="BI5" s="36" t="s">
        <v>69</v>
      </c>
      <c r="BJ5" s="40" t="s">
        <v>70</v>
      </c>
      <c r="BK5" s="40" t="s">
        <v>71</v>
      </c>
      <c r="BL5" s="40" t="s">
        <v>72</v>
      </c>
      <c r="BM5" s="41" t="s">
        <v>83</v>
      </c>
      <c r="BN5" s="36" t="s">
        <v>69</v>
      </c>
      <c r="BO5" s="40" t="s">
        <v>70</v>
      </c>
      <c r="BP5" s="40" t="s">
        <v>71</v>
      </c>
      <c r="BQ5" s="40" t="s">
        <v>72</v>
      </c>
      <c r="BR5" s="41" t="s">
        <v>83</v>
      </c>
      <c r="BS5" s="36" t="s">
        <v>69</v>
      </c>
      <c r="BT5" s="40" t="s">
        <v>70</v>
      </c>
      <c r="BU5" s="40" t="s">
        <v>71</v>
      </c>
      <c r="BV5" s="40" t="s">
        <v>72</v>
      </c>
      <c r="BW5" s="41" t="s">
        <v>83</v>
      </c>
      <c r="BX5" s="36" t="s">
        <v>69</v>
      </c>
      <c r="BY5" s="40" t="s">
        <v>70</v>
      </c>
      <c r="BZ5" s="40" t="s">
        <v>71</v>
      </c>
      <c r="CA5" s="40" t="s">
        <v>72</v>
      </c>
      <c r="CB5" s="41" t="s">
        <v>83</v>
      </c>
      <c r="CC5" s="36" t="s">
        <v>69</v>
      </c>
      <c r="CD5" s="40" t="s">
        <v>70</v>
      </c>
      <c r="CE5" s="40" t="s">
        <v>71</v>
      </c>
      <c r="CF5" s="40" t="s">
        <v>72</v>
      </c>
      <c r="CG5" s="41" t="s">
        <v>83</v>
      </c>
      <c r="CH5" s="36" t="s">
        <v>69</v>
      </c>
      <c r="CI5" s="40" t="s">
        <v>70</v>
      </c>
      <c r="CJ5" s="40" t="s">
        <v>71</v>
      </c>
      <c r="CK5" s="40" t="s">
        <v>72</v>
      </c>
      <c r="CL5" s="41" t="s">
        <v>83</v>
      </c>
      <c r="CM5" s="36" t="s">
        <v>69</v>
      </c>
      <c r="CN5" s="40" t="s">
        <v>70</v>
      </c>
      <c r="CO5" s="40" t="s">
        <v>71</v>
      </c>
      <c r="CP5" s="40" t="s">
        <v>72</v>
      </c>
      <c r="CQ5" s="41" t="s">
        <v>83</v>
      </c>
      <c r="CR5" s="36" t="s">
        <v>69</v>
      </c>
      <c r="CS5" s="40" t="s">
        <v>70</v>
      </c>
      <c r="CT5" s="40" t="s">
        <v>71</v>
      </c>
      <c r="CU5" s="40" t="s">
        <v>72</v>
      </c>
      <c r="CV5" s="41" t="s">
        <v>83</v>
      </c>
      <c r="CW5" s="36" t="s">
        <v>69</v>
      </c>
      <c r="CX5" s="40" t="s">
        <v>70</v>
      </c>
      <c r="CY5" s="40" t="s">
        <v>71</v>
      </c>
      <c r="CZ5" s="40" t="s">
        <v>72</v>
      </c>
      <c r="DA5" s="41" t="s">
        <v>83</v>
      </c>
      <c r="DB5" s="36" t="s">
        <v>69</v>
      </c>
      <c r="DC5" s="40" t="s">
        <v>70</v>
      </c>
      <c r="DD5" s="40" t="s">
        <v>71</v>
      </c>
      <c r="DE5" s="40" t="s">
        <v>72</v>
      </c>
      <c r="DF5" s="41" t="s">
        <v>83</v>
      </c>
      <c r="DG5" s="36" t="s">
        <v>69</v>
      </c>
      <c r="DH5" s="40" t="s">
        <v>70</v>
      </c>
      <c r="DI5" s="40" t="s">
        <v>71</v>
      </c>
      <c r="DJ5" s="40" t="s">
        <v>72</v>
      </c>
      <c r="DK5" s="41" t="s">
        <v>83</v>
      </c>
      <c r="DL5" s="36" t="s">
        <v>69</v>
      </c>
      <c r="DM5" s="40" t="s">
        <v>70</v>
      </c>
      <c r="DN5" s="40" t="s">
        <v>71</v>
      </c>
      <c r="DO5" s="40" t="s">
        <v>72</v>
      </c>
      <c r="DP5" s="41" t="s">
        <v>83</v>
      </c>
      <c r="DQ5" s="36" t="s">
        <v>69</v>
      </c>
      <c r="DR5" s="40" t="s">
        <v>70</v>
      </c>
      <c r="DS5" s="40" t="s">
        <v>71</v>
      </c>
      <c r="DT5" s="40" t="s">
        <v>72</v>
      </c>
      <c r="DU5" s="41" t="s">
        <v>83</v>
      </c>
      <c r="DV5" s="36" t="s">
        <v>69</v>
      </c>
      <c r="DW5" s="40" t="s">
        <v>70</v>
      </c>
      <c r="DX5" s="40" t="s">
        <v>71</v>
      </c>
      <c r="DY5" s="40" t="s">
        <v>72</v>
      </c>
      <c r="DZ5" s="41" t="s">
        <v>83</v>
      </c>
      <c r="EA5" s="36" t="s">
        <v>69</v>
      </c>
      <c r="EB5" s="40" t="s">
        <v>70</v>
      </c>
      <c r="EC5" s="40" t="s">
        <v>71</v>
      </c>
      <c r="ED5" s="40" t="s">
        <v>72</v>
      </c>
      <c r="EE5" s="41" t="s">
        <v>83</v>
      </c>
      <c r="EF5" s="36" t="s">
        <v>69</v>
      </c>
      <c r="EG5" s="40" t="s">
        <v>70</v>
      </c>
      <c r="EH5" s="40" t="s">
        <v>71</v>
      </c>
      <c r="EI5" s="40" t="s">
        <v>72</v>
      </c>
      <c r="EJ5" s="41" t="s">
        <v>83</v>
      </c>
      <c r="EK5" s="36" t="s">
        <v>69</v>
      </c>
      <c r="EL5" s="40" t="s">
        <v>70</v>
      </c>
      <c r="EM5" s="40" t="s">
        <v>71</v>
      </c>
      <c r="EN5" s="40" t="s">
        <v>72</v>
      </c>
      <c r="EO5" s="41" t="s">
        <v>83</v>
      </c>
      <c r="EP5" s="36" t="s">
        <v>69</v>
      </c>
      <c r="EQ5" s="40" t="s">
        <v>70</v>
      </c>
      <c r="ER5" s="40" t="s">
        <v>71</v>
      </c>
      <c r="ES5" s="40" t="s">
        <v>72</v>
      </c>
      <c r="ET5" s="41" t="s">
        <v>83</v>
      </c>
      <c r="EU5" s="36" t="s">
        <v>69</v>
      </c>
      <c r="EV5" s="40" t="s">
        <v>70</v>
      </c>
      <c r="EW5" s="40" t="s">
        <v>71</v>
      </c>
      <c r="EX5" s="40" t="s">
        <v>72</v>
      </c>
      <c r="EY5" s="41" t="s">
        <v>83</v>
      </c>
      <c r="EZ5" s="36" t="s">
        <v>69</v>
      </c>
      <c r="FA5" s="40" t="s">
        <v>70</v>
      </c>
      <c r="FB5" s="40" t="s">
        <v>71</v>
      </c>
      <c r="FC5" s="40" t="s">
        <v>72</v>
      </c>
      <c r="FD5" s="41" t="s">
        <v>83</v>
      </c>
      <c r="FE5" s="36" t="s">
        <v>69</v>
      </c>
      <c r="FF5" s="40" t="s">
        <v>70</v>
      </c>
      <c r="FG5" s="40" t="s">
        <v>71</v>
      </c>
      <c r="FH5" s="40" t="s">
        <v>72</v>
      </c>
      <c r="FI5" s="41" t="s">
        <v>83</v>
      </c>
      <c r="FJ5" s="36" t="s">
        <v>69</v>
      </c>
      <c r="FK5" s="40" t="s">
        <v>70</v>
      </c>
      <c r="FL5" s="40" t="s">
        <v>71</v>
      </c>
      <c r="FM5" s="40" t="s">
        <v>72</v>
      </c>
      <c r="FN5" s="41" t="s">
        <v>83</v>
      </c>
      <c r="FO5" s="36" t="s">
        <v>69</v>
      </c>
      <c r="FP5" s="40" t="s">
        <v>70</v>
      </c>
      <c r="FQ5" s="40" t="s">
        <v>71</v>
      </c>
      <c r="FR5" s="40" t="s">
        <v>72</v>
      </c>
      <c r="FS5" s="41" t="s">
        <v>83</v>
      </c>
      <c r="FT5" s="36" t="s">
        <v>69</v>
      </c>
      <c r="FU5" s="40" t="s">
        <v>70</v>
      </c>
      <c r="FV5" s="40" t="s">
        <v>71</v>
      </c>
      <c r="FW5" s="40" t="s">
        <v>72</v>
      </c>
      <c r="FX5" s="41" t="s">
        <v>83</v>
      </c>
      <c r="FY5" s="36" t="s">
        <v>69</v>
      </c>
      <c r="FZ5" s="40" t="s">
        <v>70</v>
      </c>
      <c r="GA5" s="40" t="s">
        <v>71</v>
      </c>
      <c r="GB5" s="40" t="s">
        <v>72</v>
      </c>
      <c r="GC5" s="41" t="s">
        <v>83</v>
      </c>
      <c r="GD5" s="36" t="s">
        <v>69</v>
      </c>
      <c r="GE5" s="40" t="s">
        <v>70</v>
      </c>
      <c r="GF5" s="40" t="s">
        <v>71</v>
      </c>
      <c r="GG5" s="40" t="s">
        <v>72</v>
      </c>
      <c r="GH5" s="41" t="s">
        <v>83</v>
      </c>
      <c r="GI5" s="36" t="s">
        <v>69</v>
      </c>
      <c r="GJ5" s="40" t="s">
        <v>70</v>
      </c>
      <c r="GK5" s="40" t="s">
        <v>71</v>
      </c>
      <c r="GL5" s="40" t="s">
        <v>72</v>
      </c>
      <c r="GM5" s="41" t="s">
        <v>83</v>
      </c>
      <c r="GN5" s="36" t="s">
        <v>69</v>
      </c>
      <c r="GO5" s="40" t="s">
        <v>70</v>
      </c>
      <c r="GP5" s="40" t="s">
        <v>71</v>
      </c>
      <c r="GQ5" s="40" t="s">
        <v>72</v>
      </c>
      <c r="GR5" s="41" t="s">
        <v>83</v>
      </c>
      <c r="GS5" s="36" t="s">
        <v>69</v>
      </c>
      <c r="GT5" s="40" t="s">
        <v>70</v>
      </c>
      <c r="GU5" s="40" t="s">
        <v>71</v>
      </c>
      <c r="GV5" s="40" t="s">
        <v>72</v>
      </c>
      <c r="GW5" s="41" t="s">
        <v>83</v>
      </c>
      <c r="GX5" s="36" t="s">
        <v>69</v>
      </c>
      <c r="GY5" s="40" t="s">
        <v>70</v>
      </c>
      <c r="GZ5" s="40" t="s">
        <v>71</v>
      </c>
      <c r="HA5" s="40" t="s">
        <v>72</v>
      </c>
      <c r="HB5" s="41" t="s">
        <v>83</v>
      </c>
      <c r="HC5" s="36" t="s">
        <v>69</v>
      </c>
      <c r="HD5" s="40" t="s">
        <v>70</v>
      </c>
      <c r="HE5" s="40" t="s">
        <v>71</v>
      </c>
      <c r="HF5" s="40" t="s">
        <v>72</v>
      </c>
      <c r="HG5" s="41" t="s">
        <v>83</v>
      </c>
      <c r="HH5" s="36" t="s">
        <v>69</v>
      </c>
      <c r="HI5" s="40" t="s">
        <v>70</v>
      </c>
      <c r="HJ5" s="40" t="s">
        <v>71</v>
      </c>
      <c r="HK5" s="40" t="s">
        <v>72</v>
      </c>
      <c r="HL5" s="41" t="s">
        <v>83</v>
      </c>
      <c r="HM5" s="36" t="s">
        <v>69</v>
      </c>
      <c r="HN5" s="40" t="s">
        <v>70</v>
      </c>
      <c r="HO5" s="40" t="s">
        <v>71</v>
      </c>
      <c r="HP5" s="40" t="s">
        <v>72</v>
      </c>
      <c r="HQ5" s="41" t="s">
        <v>83</v>
      </c>
      <c r="HR5" s="36" t="s">
        <v>69</v>
      </c>
      <c r="HS5" s="40" t="s">
        <v>70</v>
      </c>
      <c r="HT5" s="40" t="s">
        <v>71</v>
      </c>
      <c r="HU5" s="40" t="s">
        <v>72</v>
      </c>
      <c r="HV5" s="41" t="s">
        <v>83</v>
      </c>
      <c r="HW5" s="36" t="s">
        <v>69</v>
      </c>
      <c r="HX5" s="40" t="s">
        <v>70</v>
      </c>
      <c r="HY5" s="40" t="s">
        <v>71</v>
      </c>
      <c r="HZ5" s="40" t="s">
        <v>72</v>
      </c>
      <c r="IA5" s="41" t="s">
        <v>83</v>
      </c>
      <c r="IB5" s="36" t="s">
        <v>69</v>
      </c>
      <c r="IC5" s="40" t="s">
        <v>70</v>
      </c>
      <c r="ID5" s="40" t="s">
        <v>71</v>
      </c>
      <c r="IE5" s="40" t="s">
        <v>72</v>
      </c>
      <c r="IF5" s="41" t="s">
        <v>83</v>
      </c>
      <c r="IG5" s="36" t="s">
        <v>69</v>
      </c>
      <c r="IH5" s="40" t="s">
        <v>70</v>
      </c>
      <c r="II5" s="40" t="s">
        <v>71</v>
      </c>
      <c r="IJ5" s="40" t="s">
        <v>72</v>
      </c>
      <c r="IK5" s="41" t="s">
        <v>83</v>
      </c>
      <c r="IL5" s="36" t="s">
        <v>69</v>
      </c>
      <c r="IM5" s="40" t="s">
        <v>70</v>
      </c>
      <c r="IN5" s="40" t="s">
        <v>71</v>
      </c>
      <c r="IO5" s="40" t="s">
        <v>72</v>
      </c>
      <c r="IP5" s="41" t="s">
        <v>83</v>
      </c>
      <c r="IQ5" s="36" t="s">
        <v>69</v>
      </c>
      <c r="IR5" s="40" t="s">
        <v>70</v>
      </c>
      <c r="IS5" s="40" t="s">
        <v>71</v>
      </c>
      <c r="IT5" s="40" t="s">
        <v>72</v>
      </c>
      <c r="IU5" s="41" t="s">
        <v>83</v>
      </c>
      <c r="IV5" s="36" t="s">
        <v>69</v>
      </c>
      <c r="IW5" s="40" t="s">
        <v>70</v>
      </c>
      <c r="IX5" s="40" t="s">
        <v>71</v>
      </c>
      <c r="IY5" s="40" t="s">
        <v>72</v>
      </c>
      <c r="IZ5" s="41" t="s">
        <v>83</v>
      </c>
      <c r="JA5" s="36" t="s">
        <v>69</v>
      </c>
      <c r="JB5" s="40" t="s">
        <v>70</v>
      </c>
      <c r="JC5" s="40" t="s">
        <v>71</v>
      </c>
      <c r="JD5" s="40" t="s">
        <v>72</v>
      </c>
      <c r="JE5" s="41" t="s">
        <v>83</v>
      </c>
      <c r="JF5" s="36" t="s">
        <v>69</v>
      </c>
      <c r="JG5" s="40" t="s">
        <v>70</v>
      </c>
      <c r="JH5" s="40" t="s">
        <v>71</v>
      </c>
      <c r="JI5" s="40" t="s">
        <v>72</v>
      </c>
      <c r="JJ5" s="41" t="s">
        <v>83</v>
      </c>
      <c r="JK5" s="36" t="s">
        <v>69</v>
      </c>
      <c r="JL5" s="40" t="s">
        <v>70</v>
      </c>
      <c r="JM5" s="40" t="s">
        <v>71</v>
      </c>
      <c r="JN5" s="40" t="s">
        <v>72</v>
      </c>
      <c r="JO5" s="41" t="s">
        <v>83</v>
      </c>
      <c r="JP5" s="36" t="s">
        <v>69</v>
      </c>
      <c r="JQ5" s="40" t="s">
        <v>70</v>
      </c>
      <c r="JR5" s="40" t="s">
        <v>71</v>
      </c>
      <c r="JS5" s="40" t="s">
        <v>72</v>
      </c>
      <c r="JT5" s="41" t="s">
        <v>83</v>
      </c>
      <c r="JU5" s="36" t="s">
        <v>69</v>
      </c>
      <c r="JV5" s="40" t="s">
        <v>70</v>
      </c>
      <c r="JW5" s="40" t="s">
        <v>71</v>
      </c>
      <c r="JX5" s="40" t="s">
        <v>72</v>
      </c>
      <c r="JY5" s="41" t="s">
        <v>83</v>
      </c>
      <c r="JZ5" s="36" t="s">
        <v>69</v>
      </c>
      <c r="KA5" s="40" t="s">
        <v>70</v>
      </c>
      <c r="KB5" s="40" t="s">
        <v>71</v>
      </c>
      <c r="KC5" s="40" t="s">
        <v>72</v>
      </c>
      <c r="KD5" s="41" t="s">
        <v>83</v>
      </c>
      <c r="KE5" s="36" t="s">
        <v>69</v>
      </c>
      <c r="KF5" s="40" t="s">
        <v>70</v>
      </c>
      <c r="KG5" s="40" t="s">
        <v>71</v>
      </c>
      <c r="KH5" s="40" t="s">
        <v>72</v>
      </c>
      <c r="KI5" s="41" t="s">
        <v>83</v>
      </c>
      <c r="KJ5" s="36" t="s">
        <v>69</v>
      </c>
      <c r="KK5" s="40" t="s">
        <v>70</v>
      </c>
      <c r="KL5" s="40" t="s">
        <v>71</v>
      </c>
      <c r="KM5" s="40" t="s">
        <v>72</v>
      </c>
      <c r="KN5" s="41" t="s">
        <v>83</v>
      </c>
      <c r="KO5" s="36" t="s">
        <v>69</v>
      </c>
      <c r="KP5" s="40" t="s">
        <v>70</v>
      </c>
      <c r="KQ5" s="40" t="s">
        <v>71</v>
      </c>
      <c r="KR5" s="40" t="s">
        <v>72</v>
      </c>
      <c r="KS5" s="41" t="s">
        <v>83</v>
      </c>
      <c r="KT5" s="36" t="s">
        <v>69</v>
      </c>
      <c r="KU5" s="40" t="s">
        <v>70</v>
      </c>
      <c r="KV5" s="40" t="s">
        <v>71</v>
      </c>
      <c r="KW5" s="40" t="s">
        <v>72</v>
      </c>
      <c r="KX5" s="41" t="s">
        <v>83</v>
      </c>
      <c r="KY5" s="36" t="s">
        <v>69</v>
      </c>
      <c r="KZ5" s="40" t="s">
        <v>70</v>
      </c>
      <c r="LA5" s="40" t="s">
        <v>71</v>
      </c>
      <c r="LB5" s="40" t="s">
        <v>72</v>
      </c>
      <c r="LC5" s="41" t="s">
        <v>83</v>
      </c>
      <c r="LD5" s="36" t="s">
        <v>69</v>
      </c>
      <c r="LE5" s="40" t="s">
        <v>70</v>
      </c>
      <c r="LF5" s="40" t="s">
        <v>71</v>
      </c>
      <c r="LG5" s="40" t="s">
        <v>72</v>
      </c>
      <c r="LH5" s="41" t="s">
        <v>83</v>
      </c>
      <c r="LI5" s="36" t="s">
        <v>69</v>
      </c>
      <c r="LJ5" s="40" t="s">
        <v>70</v>
      </c>
      <c r="LK5" s="40" t="s">
        <v>71</v>
      </c>
      <c r="LL5" s="40" t="s">
        <v>72</v>
      </c>
      <c r="LM5" s="41" t="s">
        <v>83</v>
      </c>
      <c r="LN5" s="36" t="s">
        <v>69</v>
      </c>
      <c r="LO5" s="40" t="s">
        <v>70</v>
      </c>
      <c r="LP5" s="40" t="s">
        <v>71</v>
      </c>
      <c r="LQ5" s="40" t="s">
        <v>72</v>
      </c>
      <c r="LR5" s="41" t="s">
        <v>83</v>
      </c>
      <c r="LS5" s="36" t="s">
        <v>69</v>
      </c>
      <c r="LT5" s="40" t="s">
        <v>70</v>
      </c>
      <c r="LU5" s="40" t="s">
        <v>71</v>
      </c>
      <c r="LV5" s="40" t="s">
        <v>72</v>
      </c>
      <c r="LW5" s="41" t="s">
        <v>83</v>
      </c>
      <c r="LX5" s="36" t="s">
        <v>69</v>
      </c>
      <c r="LY5" s="40" t="s">
        <v>70</v>
      </c>
      <c r="LZ5" s="40" t="s">
        <v>71</v>
      </c>
      <c r="MA5" s="40" t="s">
        <v>72</v>
      </c>
      <c r="MB5" s="41" t="s">
        <v>83</v>
      </c>
      <c r="MC5" s="36" t="s">
        <v>69</v>
      </c>
      <c r="MD5" s="40" t="s">
        <v>70</v>
      </c>
      <c r="ME5" s="40" t="s">
        <v>71</v>
      </c>
      <c r="MF5" s="40" t="s">
        <v>72</v>
      </c>
      <c r="MG5" s="41" t="s">
        <v>83</v>
      </c>
      <c r="MH5" s="36" t="s">
        <v>69</v>
      </c>
      <c r="MI5" s="40" t="s">
        <v>70</v>
      </c>
      <c r="MJ5" s="40" t="s">
        <v>71</v>
      </c>
      <c r="MK5" s="40" t="s">
        <v>72</v>
      </c>
      <c r="ML5" s="41" t="s">
        <v>83</v>
      </c>
      <c r="MM5" s="36" t="s">
        <v>69</v>
      </c>
      <c r="MN5" s="40" t="s">
        <v>70</v>
      </c>
      <c r="MO5" s="40" t="s">
        <v>71</v>
      </c>
      <c r="MP5" s="40" t="s">
        <v>72</v>
      </c>
      <c r="MQ5" s="41" t="s">
        <v>83</v>
      </c>
      <c r="MR5" s="36" t="s">
        <v>69</v>
      </c>
      <c r="MS5" s="40" t="s">
        <v>70</v>
      </c>
      <c r="MT5" s="40" t="s">
        <v>71</v>
      </c>
      <c r="MU5" s="40" t="s">
        <v>72</v>
      </c>
      <c r="MV5" s="41" t="s">
        <v>83</v>
      </c>
      <c r="MW5" s="36" t="s">
        <v>69</v>
      </c>
      <c r="MX5" s="40" t="s">
        <v>70</v>
      </c>
      <c r="MY5" s="40" t="s">
        <v>71</v>
      </c>
      <c r="MZ5" s="40" t="s">
        <v>72</v>
      </c>
      <c r="NA5" s="41" t="s">
        <v>83</v>
      </c>
      <c r="NB5" s="36" t="s">
        <v>69</v>
      </c>
      <c r="NC5" s="40" t="s">
        <v>70</v>
      </c>
      <c r="ND5" s="40" t="s">
        <v>71</v>
      </c>
      <c r="NE5" s="40" t="s">
        <v>72</v>
      </c>
      <c r="NF5" s="41" t="s">
        <v>83</v>
      </c>
      <c r="NG5" s="36" t="s">
        <v>69</v>
      </c>
      <c r="NH5" s="40" t="s">
        <v>70</v>
      </c>
      <c r="NI5" s="40" t="s">
        <v>71</v>
      </c>
      <c r="NJ5" s="40" t="s">
        <v>72</v>
      </c>
      <c r="NK5" s="41" t="s">
        <v>83</v>
      </c>
      <c r="NL5" s="36" t="s">
        <v>69</v>
      </c>
      <c r="NM5" s="40" t="s">
        <v>70</v>
      </c>
      <c r="NN5" s="40" t="s">
        <v>71</v>
      </c>
      <c r="NO5" s="40" t="s">
        <v>72</v>
      </c>
      <c r="NP5" s="41" t="s">
        <v>83</v>
      </c>
      <c r="NQ5" s="36" t="s">
        <v>69</v>
      </c>
      <c r="NR5" s="40" t="s">
        <v>70</v>
      </c>
      <c r="NS5" s="40" t="s">
        <v>71</v>
      </c>
      <c r="NT5" s="40" t="s">
        <v>72</v>
      </c>
      <c r="NU5" s="41" t="s">
        <v>83</v>
      </c>
      <c r="NV5" s="36" t="s">
        <v>69</v>
      </c>
      <c r="NW5" s="40" t="s">
        <v>70</v>
      </c>
      <c r="NX5" s="40" t="s">
        <v>71</v>
      </c>
      <c r="NY5" s="40" t="s">
        <v>72</v>
      </c>
      <c r="NZ5" s="41" t="s">
        <v>83</v>
      </c>
      <c r="OA5" s="36" t="s">
        <v>69</v>
      </c>
      <c r="OB5" s="40" t="s">
        <v>70</v>
      </c>
      <c r="OC5" s="40" t="s">
        <v>71</v>
      </c>
      <c r="OD5" s="40" t="s">
        <v>72</v>
      </c>
      <c r="OE5" s="41" t="s">
        <v>83</v>
      </c>
      <c r="OF5" s="36" t="s">
        <v>69</v>
      </c>
      <c r="OG5" s="40" t="s">
        <v>70</v>
      </c>
      <c r="OH5" s="40" t="s">
        <v>71</v>
      </c>
      <c r="OI5" s="40" t="s">
        <v>72</v>
      </c>
      <c r="OJ5" s="41" t="s">
        <v>83</v>
      </c>
      <c r="OK5" s="36" t="s">
        <v>69</v>
      </c>
      <c r="OL5" s="40" t="s">
        <v>70</v>
      </c>
      <c r="OM5" s="40" t="s">
        <v>71</v>
      </c>
      <c r="ON5" s="40" t="s">
        <v>72</v>
      </c>
      <c r="OO5" s="41" t="s">
        <v>83</v>
      </c>
      <c r="OP5" s="36" t="s">
        <v>69</v>
      </c>
      <c r="OQ5" s="40" t="s">
        <v>70</v>
      </c>
      <c r="OR5" s="40" t="s">
        <v>71</v>
      </c>
      <c r="OS5" s="40" t="s">
        <v>72</v>
      </c>
      <c r="OT5" s="41" t="s">
        <v>83</v>
      </c>
      <c r="OU5" s="36" t="s">
        <v>69</v>
      </c>
      <c r="OV5" s="40" t="s">
        <v>70</v>
      </c>
      <c r="OW5" s="40" t="s">
        <v>71</v>
      </c>
      <c r="OX5" s="40" t="s">
        <v>72</v>
      </c>
      <c r="OY5" s="41" t="s">
        <v>83</v>
      </c>
      <c r="OZ5" s="36" t="s">
        <v>69</v>
      </c>
      <c r="PA5" s="40" t="s">
        <v>70</v>
      </c>
      <c r="PB5" s="40" t="s">
        <v>71</v>
      </c>
      <c r="PC5" s="40" t="s">
        <v>72</v>
      </c>
      <c r="PD5" s="41" t="s">
        <v>83</v>
      </c>
      <c r="PE5" s="36" t="s">
        <v>69</v>
      </c>
      <c r="PF5" s="40" t="s">
        <v>70</v>
      </c>
      <c r="PG5" s="40" t="s">
        <v>71</v>
      </c>
      <c r="PH5" s="40" t="s">
        <v>72</v>
      </c>
      <c r="PI5" s="41" t="s">
        <v>83</v>
      </c>
      <c r="PJ5" s="36" t="s">
        <v>69</v>
      </c>
      <c r="PK5" s="40" t="s">
        <v>70</v>
      </c>
      <c r="PL5" s="40" t="s">
        <v>71</v>
      </c>
      <c r="PM5" s="40" t="s">
        <v>72</v>
      </c>
      <c r="PN5" s="41" t="s">
        <v>83</v>
      </c>
      <c r="PO5" s="36" t="s">
        <v>69</v>
      </c>
      <c r="PP5" s="40" t="s">
        <v>70</v>
      </c>
      <c r="PQ5" s="40" t="s">
        <v>71</v>
      </c>
      <c r="PR5" s="40" t="s">
        <v>72</v>
      </c>
      <c r="PS5" s="41" t="s">
        <v>83</v>
      </c>
      <c r="PT5" s="36" t="s">
        <v>69</v>
      </c>
      <c r="PU5" s="40" t="s">
        <v>70</v>
      </c>
      <c r="PV5" s="40" t="s">
        <v>71</v>
      </c>
      <c r="PW5" s="40" t="s">
        <v>72</v>
      </c>
      <c r="PX5" s="41" t="s">
        <v>83</v>
      </c>
      <c r="PY5" s="36" t="s">
        <v>69</v>
      </c>
      <c r="PZ5" s="40" t="s">
        <v>70</v>
      </c>
      <c r="QA5" s="40" t="s">
        <v>71</v>
      </c>
      <c r="QB5" s="40" t="s">
        <v>72</v>
      </c>
      <c r="QC5" s="41" t="s">
        <v>83</v>
      </c>
      <c r="QD5" s="36" t="s">
        <v>69</v>
      </c>
      <c r="QE5" s="40" t="s">
        <v>70</v>
      </c>
      <c r="QF5" s="40" t="s">
        <v>71</v>
      </c>
      <c r="QG5" s="40" t="s">
        <v>72</v>
      </c>
      <c r="QH5" s="41" t="s">
        <v>83</v>
      </c>
      <c r="QI5" s="36" t="s">
        <v>69</v>
      </c>
      <c r="QJ5" s="40" t="s">
        <v>70</v>
      </c>
      <c r="QK5" s="40" t="s">
        <v>71</v>
      </c>
      <c r="QL5" s="40" t="s">
        <v>72</v>
      </c>
      <c r="QM5" s="41" t="s">
        <v>83</v>
      </c>
      <c r="QN5" s="36" t="s">
        <v>69</v>
      </c>
      <c r="QO5" s="40" t="s">
        <v>70</v>
      </c>
      <c r="QP5" s="40" t="s">
        <v>71</v>
      </c>
      <c r="QQ5" s="40" t="s">
        <v>72</v>
      </c>
      <c r="QR5" s="41" t="s">
        <v>83</v>
      </c>
      <c r="QS5" s="36" t="s">
        <v>69</v>
      </c>
      <c r="QT5" s="40" t="s">
        <v>70</v>
      </c>
      <c r="QU5" s="40" t="s">
        <v>71</v>
      </c>
      <c r="QV5" s="40" t="s">
        <v>72</v>
      </c>
      <c r="QW5" s="41" t="s">
        <v>83</v>
      </c>
      <c r="QX5" s="36" t="s">
        <v>69</v>
      </c>
      <c r="QY5" s="40" t="s">
        <v>70</v>
      </c>
      <c r="QZ5" s="40" t="s">
        <v>71</v>
      </c>
      <c r="RA5" s="40" t="s">
        <v>72</v>
      </c>
      <c r="RB5" s="41" t="s">
        <v>83</v>
      </c>
      <c r="RC5" s="36" t="s">
        <v>69</v>
      </c>
      <c r="RD5" s="40" t="s">
        <v>70</v>
      </c>
      <c r="RE5" s="40" t="s">
        <v>71</v>
      </c>
      <c r="RF5" s="40" t="s">
        <v>72</v>
      </c>
      <c r="RG5" s="41" t="s">
        <v>83</v>
      </c>
      <c r="RH5" s="36" t="s">
        <v>69</v>
      </c>
      <c r="RI5" s="40" t="s">
        <v>70</v>
      </c>
      <c r="RJ5" s="40" t="s">
        <v>71</v>
      </c>
      <c r="RK5" s="40" t="s">
        <v>72</v>
      </c>
      <c r="RL5" s="41" t="s">
        <v>83</v>
      </c>
      <c r="RM5" s="36" t="s">
        <v>69</v>
      </c>
      <c r="RN5" s="40" t="s">
        <v>70</v>
      </c>
      <c r="RO5" s="40" t="s">
        <v>71</v>
      </c>
      <c r="RP5" s="40" t="s">
        <v>72</v>
      </c>
      <c r="RQ5" s="41" t="s">
        <v>83</v>
      </c>
      <c r="RR5" s="36" t="s">
        <v>69</v>
      </c>
      <c r="RS5" s="40" t="s">
        <v>70</v>
      </c>
      <c r="RT5" s="40" t="s">
        <v>71</v>
      </c>
      <c r="RU5" s="40" t="s">
        <v>72</v>
      </c>
      <c r="RV5" s="41" t="s">
        <v>83</v>
      </c>
      <c r="RW5" s="36" t="s">
        <v>69</v>
      </c>
      <c r="RX5" s="40" t="s">
        <v>70</v>
      </c>
      <c r="RY5" s="40" t="s">
        <v>71</v>
      </c>
      <c r="RZ5" s="40" t="s">
        <v>72</v>
      </c>
      <c r="SA5" s="41" t="s">
        <v>83</v>
      </c>
      <c r="SB5" s="36" t="s">
        <v>69</v>
      </c>
      <c r="SC5" s="40" t="s">
        <v>70</v>
      </c>
      <c r="SD5" s="40" t="s">
        <v>71</v>
      </c>
      <c r="SE5" s="40" t="s">
        <v>72</v>
      </c>
      <c r="SF5" s="41" t="s">
        <v>83</v>
      </c>
      <c r="SG5" s="36" t="s">
        <v>69</v>
      </c>
      <c r="SH5" s="40" t="s">
        <v>70</v>
      </c>
      <c r="SI5" s="40" t="s">
        <v>71</v>
      </c>
      <c r="SJ5" s="40" t="s">
        <v>72</v>
      </c>
      <c r="SK5" s="41" t="s">
        <v>83</v>
      </c>
      <c r="SL5" s="36" t="s">
        <v>69</v>
      </c>
      <c r="SM5" s="40" t="s">
        <v>70</v>
      </c>
      <c r="SN5" s="40" t="s">
        <v>71</v>
      </c>
      <c r="SO5" s="40" t="s">
        <v>72</v>
      </c>
      <c r="SP5" s="41" t="s">
        <v>83</v>
      </c>
      <c r="SQ5" s="36" t="s">
        <v>69</v>
      </c>
      <c r="SR5" s="40" t="s">
        <v>70</v>
      </c>
      <c r="SS5" s="40" t="s">
        <v>71</v>
      </c>
      <c r="ST5" s="40" t="s">
        <v>72</v>
      </c>
      <c r="SU5" s="41" t="s">
        <v>83</v>
      </c>
      <c r="SV5" s="36" t="s">
        <v>69</v>
      </c>
      <c r="SW5" s="40" t="s">
        <v>70</v>
      </c>
      <c r="SX5" s="40" t="s">
        <v>71</v>
      </c>
      <c r="SY5" s="40" t="s">
        <v>72</v>
      </c>
      <c r="SZ5" s="41" t="s">
        <v>83</v>
      </c>
      <c r="TA5" s="36" t="s">
        <v>69</v>
      </c>
      <c r="TB5" s="40" t="s">
        <v>70</v>
      </c>
      <c r="TC5" s="40" t="s">
        <v>71</v>
      </c>
      <c r="TD5" s="40" t="s">
        <v>72</v>
      </c>
      <c r="TE5" s="41" t="s">
        <v>83</v>
      </c>
      <c r="TF5" s="36" t="s">
        <v>69</v>
      </c>
      <c r="TG5" s="40" t="s">
        <v>70</v>
      </c>
      <c r="TH5" s="40" t="s">
        <v>71</v>
      </c>
      <c r="TI5" s="40" t="s">
        <v>72</v>
      </c>
      <c r="TJ5" s="41" t="s">
        <v>83</v>
      </c>
      <c r="TK5" s="36" t="s">
        <v>69</v>
      </c>
      <c r="TL5" s="40" t="s">
        <v>70</v>
      </c>
      <c r="TM5" s="40" t="s">
        <v>71</v>
      </c>
      <c r="TN5" s="40" t="s">
        <v>72</v>
      </c>
      <c r="TO5" s="41" t="s">
        <v>83</v>
      </c>
      <c r="TP5" s="36" t="s">
        <v>69</v>
      </c>
      <c r="TQ5" s="40" t="s">
        <v>70</v>
      </c>
      <c r="TR5" s="40" t="s">
        <v>71</v>
      </c>
      <c r="TS5" s="40" t="s">
        <v>72</v>
      </c>
      <c r="TT5" s="41" t="s">
        <v>83</v>
      </c>
      <c r="TU5" s="36" t="s">
        <v>69</v>
      </c>
      <c r="TV5" s="40" t="s">
        <v>70</v>
      </c>
      <c r="TW5" s="40" t="s">
        <v>71</v>
      </c>
      <c r="TX5" s="40" t="s">
        <v>72</v>
      </c>
      <c r="TY5" s="41" t="s">
        <v>83</v>
      </c>
      <c r="TZ5" s="36" t="s">
        <v>69</v>
      </c>
      <c r="UA5" s="40" t="s">
        <v>70</v>
      </c>
      <c r="UB5" s="40" t="s">
        <v>71</v>
      </c>
      <c r="UC5" s="40" t="s">
        <v>72</v>
      </c>
      <c r="UD5" s="41" t="s">
        <v>83</v>
      </c>
      <c r="UE5" s="36" t="s">
        <v>69</v>
      </c>
      <c r="UF5" s="40" t="s">
        <v>70</v>
      </c>
      <c r="UG5" s="40" t="s">
        <v>71</v>
      </c>
      <c r="UH5" s="40" t="s">
        <v>72</v>
      </c>
      <c r="UI5" s="41" t="s">
        <v>83</v>
      </c>
      <c r="UJ5" s="36" t="s">
        <v>69</v>
      </c>
      <c r="UK5" s="40" t="s">
        <v>70</v>
      </c>
      <c r="UL5" s="40" t="s">
        <v>71</v>
      </c>
      <c r="UM5" s="40" t="s">
        <v>72</v>
      </c>
      <c r="UN5" s="41" t="s">
        <v>83</v>
      </c>
      <c r="UO5" s="36" t="s">
        <v>69</v>
      </c>
      <c r="UP5" s="40" t="s">
        <v>70</v>
      </c>
      <c r="UQ5" s="40" t="s">
        <v>71</v>
      </c>
      <c r="UR5" s="40" t="s">
        <v>72</v>
      </c>
      <c r="US5" s="41" t="s">
        <v>83</v>
      </c>
      <c r="UT5" s="36" t="s">
        <v>69</v>
      </c>
      <c r="UU5" s="40" t="s">
        <v>70</v>
      </c>
      <c r="UV5" s="40" t="s">
        <v>71</v>
      </c>
      <c r="UW5" s="40" t="s">
        <v>72</v>
      </c>
      <c r="UX5" s="41" t="s">
        <v>83</v>
      </c>
      <c r="UY5" s="36" t="s">
        <v>69</v>
      </c>
      <c r="UZ5" s="40" t="s">
        <v>70</v>
      </c>
      <c r="VA5" s="40" t="s">
        <v>71</v>
      </c>
      <c r="VB5" s="40" t="s">
        <v>72</v>
      </c>
      <c r="VC5" s="41" t="s">
        <v>83</v>
      </c>
      <c r="VD5" s="36" t="s">
        <v>69</v>
      </c>
      <c r="VE5" s="40" t="s">
        <v>70</v>
      </c>
      <c r="VF5" s="40" t="s">
        <v>71</v>
      </c>
      <c r="VG5" s="40" t="s">
        <v>72</v>
      </c>
      <c r="VH5" s="41" t="s">
        <v>83</v>
      </c>
      <c r="VI5" s="36" t="s">
        <v>69</v>
      </c>
      <c r="VJ5" s="40" t="s">
        <v>70</v>
      </c>
      <c r="VK5" s="40" t="s">
        <v>71</v>
      </c>
      <c r="VL5" s="40" t="s">
        <v>72</v>
      </c>
      <c r="VM5" s="41" t="s">
        <v>83</v>
      </c>
      <c r="VN5" s="36" t="s">
        <v>69</v>
      </c>
      <c r="VO5" s="40" t="s">
        <v>70</v>
      </c>
      <c r="VP5" s="40" t="s">
        <v>71</v>
      </c>
      <c r="VQ5" s="40" t="s">
        <v>72</v>
      </c>
      <c r="VR5" s="41" t="s">
        <v>83</v>
      </c>
      <c r="VS5" s="36" t="s">
        <v>69</v>
      </c>
      <c r="VT5" s="40" t="s">
        <v>70</v>
      </c>
      <c r="VU5" s="40" t="s">
        <v>71</v>
      </c>
      <c r="VV5" s="40" t="s">
        <v>72</v>
      </c>
      <c r="VW5" s="41" t="s">
        <v>83</v>
      </c>
      <c r="VX5" s="36" t="s">
        <v>69</v>
      </c>
      <c r="VY5" s="40" t="s">
        <v>70</v>
      </c>
      <c r="VZ5" s="40" t="s">
        <v>71</v>
      </c>
      <c r="WA5" s="40" t="s">
        <v>72</v>
      </c>
      <c r="WB5" s="41" t="s">
        <v>83</v>
      </c>
      <c r="WC5" s="36" t="s">
        <v>69</v>
      </c>
      <c r="WD5" s="40" t="s">
        <v>70</v>
      </c>
      <c r="WE5" s="40" t="s">
        <v>71</v>
      </c>
      <c r="WF5" s="40" t="s">
        <v>72</v>
      </c>
      <c r="WG5" s="41" t="s">
        <v>83</v>
      </c>
      <c r="WH5" s="36" t="s">
        <v>69</v>
      </c>
      <c r="WI5" s="40" t="s">
        <v>70</v>
      </c>
      <c r="WJ5" s="40" t="s">
        <v>71</v>
      </c>
      <c r="WK5" s="40" t="s">
        <v>72</v>
      </c>
      <c r="WL5" s="41" t="s">
        <v>83</v>
      </c>
      <c r="WM5" s="36" t="s">
        <v>69</v>
      </c>
      <c r="WN5" s="40" t="s">
        <v>70</v>
      </c>
      <c r="WO5" s="40" t="s">
        <v>71</v>
      </c>
      <c r="WP5" s="40" t="s">
        <v>72</v>
      </c>
      <c r="WQ5" s="41" t="s">
        <v>83</v>
      </c>
      <c r="WR5" s="36" t="s">
        <v>69</v>
      </c>
      <c r="WS5" s="40" t="s">
        <v>70</v>
      </c>
      <c r="WT5" s="40" t="s">
        <v>71</v>
      </c>
      <c r="WU5" s="40" t="s">
        <v>72</v>
      </c>
      <c r="WV5" s="41" t="s">
        <v>83</v>
      </c>
      <c r="WW5" s="36" t="s">
        <v>69</v>
      </c>
      <c r="WX5" s="40" t="s">
        <v>70</v>
      </c>
      <c r="WY5" s="40" t="s">
        <v>71</v>
      </c>
      <c r="WZ5" s="40" t="s">
        <v>72</v>
      </c>
      <c r="XA5" s="41" t="s">
        <v>83</v>
      </c>
      <c r="XB5" s="36" t="s">
        <v>69</v>
      </c>
      <c r="XC5" s="40" t="s">
        <v>70</v>
      </c>
      <c r="XD5" s="40" t="s">
        <v>71</v>
      </c>
      <c r="XE5" s="40" t="s">
        <v>72</v>
      </c>
      <c r="XF5" s="41" t="s">
        <v>83</v>
      </c>
      <c r="XG5" s="36" t="s">
        <v>69</v>
      </c>
      <c r="XH5" s="40" t="s">
        <v>70</v>
      </c>
      <c r="XI5" s="40" t="s">
        <v>71</v>
      </c>
      <c r="XJ5" s="40" t="s">
        <v>72</v>
      </c>
      <c r="XK5" s="41" t="s">
        <v>83</v>
      </c>
      <c r="XL5" s="36" t="s">
        <v>69</v>
      </c>
      <c r="XM5" s="40" t="s">
        <v>70</v>
      </c>
      <c r="XN5" s="40" t="s">
        <v>71</v>
      </c>
      <c r="XO5" s="40" t="s">
        <v>72</v>
      </c>
      <c r="XP5" s="41" t="s">
        <v>83</v>
      </c>
      <c r="XQ5" s="36" t="s">
        <v>69</v>
      </c>
      <c r="XR5" s="40" t="s">
        <v>70</v>
      </c>
      <c r="XS5" s="40" t="s">
        <v>71</v>
      </c>
      <c r="XT5" s="40" t="s">
        <v>72</v>
      </c>
      <c r="XU5" s="41" t="s">
        <v>83</v>
      </c>
      <c r="XV5" s="36" t="s">
        <v>69</v>
      </c>
      <c r="XW5" s="40" t="s">
        <v>70</v>
      </c>
      <c r="XX5" s="40" t="s">
        <v>71</v>
      </c>
      <c r="XY5" s="40" t="s">
        <v>72</v>
      </c>
      <c r="XZ5" s="41" t="s">
        <v>83</v>
      </c>
      <c r="YA5" s="36" t="s">
        <v>69</v>
      </c>
      <c r="YB5" s="40" t="s">
        <v>70</v>
      </c>
      <c r="YC5" s="40" t="s">
        <v>71</v>
      </c>
      <c r="YD5" s="40" t="s">
        <v>72</v>
      </c>
      <c r="YE5" s="41" t="s">
        <v>83</v>
      </c>
      <c r="YF5" s="36" t="s">
        <v>69</v>
      </c>
      <c r="YG5" s="40" t="s">
        <v>70</v>
      </c>
      <c r="YH5" s="40" t="s">
        <v>71</v>
      </c>
      <c r="YI5" s="40" t="s">
        <v>72</v>
      </c>
      <c r="YJ5" s="41" t="s">
        <v>83</v>
      </c>
      <c r="YK5" s="36" t="s">
        <v>69</v>
      </c>
      <c r="YL5" s="40" t="s">
        <v>70</v>
      </c>
      <c r="YM5" s="40" t="s">
        <v>71</v>
      </c>
      <c r="YN5" s="40" t="s">
        <v>72</v>
      </c>
      <c r="YO5" s="41" t="s">
        <v>83</v>
      </c>
      <c r="YP5" s="36" t="s">
        <v>69</v>
      </c>
      <c r="YQ5" s="40" t="s">
        <v>70</v>
      </c>
      <c r="YR5" s="40" t="s">
        <v>71</v>
      </c>
      <c r="YS5" s="40" t="s">
        <v>72</v>
      </c>
      <c r="YT5" s="41" t="s">
        <v>83</v>
      </c>
      <c r="YU5" s="36" t="s">
        <v>69</v>
      </c>
      <c r="YV5" s="40" t="s">
        <v>70</v>
      </c>
      <c r="YW5" s="40" t="s">
        <v>71</v>
      </c>
      <c r="YX5" s="40" t="s">
        <v>72</v>
      </c>
      <c r="YY5" s="41" t="s">
        <v>83</v>
      </c>
      <c r="YZ5" s="36" t="s">
        <v>69</v>
      </c>
      <c r="ZA5" s="40" t="s">
        <v>70</v>
      </c>
      <c r="ZB5" s="40" t="s">
        <v>71</v>
      </c>
      <c r="ZC5" s="40" t="s">
        <v>72</v>
      </c>
      <c r="ZD5" s="41" t="s">
        <v>83</v>
      </c>
      <c r="ZE5" s="36" t="s">
        <v>69</v>
      </c>
      <c r="ZF5" s="40" t="s">
        <v>70</v>
      </c>
      <c r="ZG5" s="40" t="s">
        <v>71</v>
      </c>
      <c r="ZH5" s="40" t="s">
        <v>72</v>
      </c>
      <c r="ZI5" s="41" t="s">
        <v>83</v>
      </c>
      <c r="ZJ5" s="36" t="s">
        <v>69</v>
      </c>
      <c r="ZK5" s="40" t="s">
        <v>70</v>
      </c>
      <c r="ZL5" s="40" t="s">
        <v>71</v>
      </c>
      <c r="ZM5" s="40" t="s">
        <v>72</v>
      </c>
      <c r="ZN5" s="41" t="s">
        <v>83</v>
      </c>
      <c r="ZO5" s="36" t="s">
        <v>69</v>
      </c>
      <c r="ZP5" s="40" t="s">
        <v>70</v>
      </c>
      <c r="ZQ5" s="40" t="s">
        <v>71</v>
      </c>
      <c r="ZR5" s="40" t="s">
        <v>72</v>
      </c>
      <c r="ZS5" s="41" t="s">
        <v>83</v>
      </c>
      <c r="ZT5" s="36" t="s">
        <v>69</v>
      </c>
      <c r="ZU5" s="40" t="s">
        <v>70</v>
      </c>
      <c r="ZV5" s="40" t="s">
        <v>71</v>
      </c>
      <c r="ZW5" s="40" t="s">
        <v>72</v>
      </c>
      <c r="ZX5" s="41" t="s">
        <v>83</v>
      </c>
      <c r="ZY5" s="36" t="s">
        <v>69</v>
      </c>
      <c r="ZZ5" s="40" t="s">
        <v>70</v>
      </c>
      <c r="AAA5" s="40" t="s">
        <v>71</v>
      </c>
      <c r="AAB5" s="40" t="s">
        <v>72</v>
      </c>
      <c r="AAC5" s="41" t="s">
        <v>83</v>
      </c>
      <c r="AAD5" s="36" t="s">
        <v>69</v>
      </c>
      <c r="AAE5" s="40" t="s">
        <v>70</v>
      </c>
      <c r="AAF5" s="40" t="s">
        <v>71</v>
      </c>
      <c r="AAG5" s="40" t="s">
        <v>72</v>
      </c>
      <c r="AAH5" s="41" t="s">
        <v>83</v>
      </c>
      <c r="AAI5" s="36" t="s">
        <v>69</v>
      </c>
      <c r="AAJ5" s="40" t="s">
        <v>70</v>
      </c>
      <c r="AAK5" s="40" t="s">
        <v>71</v>
      </c>
      <c r="AAL5" s="40" t="s">
        <v>72</v>
      </c>
      <c r="AAM5" s="41" t="s">
        <v>83</v>
      </c>
      <c r="AAN5" s="36" t="s">
        <v>69</v>
      </c>
      <c r="AAO5" s="40" t="s">
        <v>70</v>
      </c>
      <c r="AAP5" s="40" t="s">
        <v>71</v>
      </c>
      <c r="AAQ5" s="40" t="s">
        <v>72</v>
      </c>
      <c r="AAR5" s="41" t="s">
        <v>83</v>
      </c>
      <c r="AAS5" s="36" t="s">
        <v>69</v>
      </c>
      <c r="AAT5" s="40" t="s">
        <v>70</v>
      </c>
      <c r="AAU5" s="40" t="s">
        <v>71</v>
      </c>
      <c r="AAV5" s="40" t="s">
        <v>72</v>
      </c>
      <c r="AAW5" s="41" t="s">
        <v>83</v>
      </c>
      <c r="AAX5" s="36" t="s">
        <v>69</v>
      </c>
      <c r="AAY5" s="40" t="s">
        <v>70</v>
      </c>
      <c r="AAZ5" s="40" t="s">
        <v>71</v>
      </c>
      <c r="ABA5" s="40" t="s">
        <v>72</v>
      </c>
      <c r="ABB5" s="41" t="s">
        <v>83</v>
      </c>
      <c r="ABC5" s="36" t="s">
        <v>69</v>
      </c>
      <c r="ABD5" s="40" t="s">
        <v>70</v>
      </c>
      <c r="ABE5" s="40" t="s">
        <v>71</v>
      </c>
      <c r="ABF5" s="40" t="s">
        <v>72</v>
      </c>
      <c r="ABG5" s="41" t="s">
        <v>83</v>
      </c>
      <c r="ABH5" s="36" t="s">
        <v>69</v>
      </c>
      <c r="ABI5" s="40" t="s">
        <v>70</v>
      </c>
      <c r="ABJ5" s="40" t="s">
        <v>71</v>
      </c>
      <c r="ABK5" s="40" t="s">
        <v>72</v>
      </c>
      <c r="ABL5" s="41" t="s">
        <v>83</v>
      </c>
      <c r="ABM5" s="36" t="s">
        <v>69</v>
      </c>
      <c r="ABN5" s="40" t="s">
        <v>70</v>
      </c>
      <c r="ABO5" s="40" t="s">
        <v>71</v>
      </c>
      <c r="ABP5" s="40" t="s">
        <v>72</v>
      </c>
      <c r="ABQ5" s="41" t="s">
        <v>83</v>
      </c>
      <c r="ABR5" s="36" t="s">
        <v>69</v>
      </c>
      <c r="ABS5" s="40" t="s">
        <v>70</v>
      </c>
      <c r="ABT5" s="40" t="s">
        <v>71</v>
      </c>
      <c r="ABU5" s="40" t="s">
        <v>72</v>
      </c>
      <c r="ABV5" s="41" t="s">
        <v>83</v>
      </c>
      <c r="ABW5" s="36" t="s">
        <v>69</v>
      </c>
      <c r="ABX5" s="40" t="s">
        <v>70</v>
      </c>
      <c r="ABY5" s="40" t="s">
        <v>71</v>
      </c>
      <c r="ABZ5" s="40" t="s">
        <v>72</v>
      </c>
      <c r="ACA5" s="41" t="s">
        <v>83</v>
      </c>
    </row>
    <row r="6" spans="1:755" x14ac:dyDescent="0.25">
      <c r="A6" s="38" t="s">
        <v>73</v>
      </c>
      <c r="B6" s="29">
        <v>461.32</v>
      </c>
      <c r="C6" s="29">
        <v>481.41</v>
      </c>
      <c r="D6" s="29">
        <v>706.29</v>
      </c>
      <c r="E6" s="33">
        <f>SUM(B6:D6)</f>
        <v>1649.02</v>
      </c>
      <c r="F6" s="38" t="s">
        <v>73</v>
      </c>
      <c r="G6" s="29">
        <v>463.43</v>
      </c>
      <c r="H6" s="29">
        <v>484.05</v>
      </c>
      <c r="I6" s="29">
        <v>708.91</v>
      </c>
      <c r="J6" s="33">
        <f>SUM(G6:I6)</f>
        <v>1656.3899999999999</v>
      </c>
      <c r="K6" s="38" t="s">
        <v>73</v>
      </c>
      <c r="L6" s="29">
        <v>467</v>
      </c>
      <c r="M6" s="29">
        <v>488.32</v>
      </c>
      <c r="N6" s="29">
        <v>714.34</v>
      </c>
      <c r="O6" s="33">
        <f>SUM(L6:N6)</f>
        <v>1669.6599999999999</v>
      </c>
      <c r="P6" s="38" t="s">
        <v>73</v>
      </c>
      <c r="Q6" s="29">
        <v>469.14</v>
      </c>
      <c r="R6" s="29">
        <v>489.88</v>
      </c>
      <c r="S6" s="29">
        <v>715.26</v>
      </c>
      <c r="T6" s="33">
        <f>SUM(Q6:S6)</f>
        <v>1674.28</v>
      </c>
      <c r="U6" s="38" t="s">
        <v>73</v>
      </c>
      <c r="V6" s="29">
        <v>471.4</v>
      </c>
      <c r="W6" s="29">
        <v>492.28</v>
      </c>
      <c r="X6" s="29">
        <v>717.73</v>
      </c>
      <c r="Y6" s="33">
        <f>SUM(V6:X6)</f>
        <v>1681.4099999999999</v>
      </c>
      <c r="Z6" s="38" t="s">
        <v>73</v>
      </c>
      <c r="AA6" s="29">
        <v>472.19</v>
      </c>
      <c r="AB6" s="29">
        <v>493.2</v>
      </c>
      <c r="AC6" s="29">
        <v>719.47</v>
      </c>
      <c r="AD6" s="33">
        <f>SUM(AA6:AC6)</f>
        <v>1684.8600000000001</v>
      </c>
      <c r="AE6" s="38" t="s">
        <v>73</v>
      </c>
      <c r="AF6" s="29">
        <v>472.84</v>
      </c>
      <c r="AG6" s="29">
        <v>493.69</v>
      </c>
      <c r="AH6" s="29">
        <v>720.08</v>
      </c>
      <c r="AI6" s="33">
        <f>SUM(AF6:AH6)</f>
        <v>1686.6100000000001</v>
      </c>
      <c r="AJ6" s="38" t="s">
        <v>73</v>
      </c>
      <c r="AK6" s="29">
        <v>473.3</v>
      </c>
      <c r="AL6" s="29">
        <v>493.34</v>
      </c>
      <c r="AM6" s="29">
        <v>720.62</v>
      </c>
      <c r="AN6" s="33">
        <f>SUM(AK6:AM6)</f>
        <v>1687.26</v>
      </c>
      <c r="AO6" s="38" t="s">
        <v>73</v>
      </c>
      <c r="AP6" s="29">
        <v>479.5</v>
      </c>
      <c r="AQ6" s="29">
        <v>498.91</v>
      </c>
      <c r="AR6" s="29">
        <v>728.61</v>
      </c>
      <c r="AS6" s="33">
        <f>SUM(AP6:AR6)</f>
        <v>1707.02</v>
      </c>
      <c r="AT6" s="38" t="s">
        <v>73</v>
      </c>
      <c r="AU6" s="29">
        <v>482.81</v>
      </c>
      <c r="AV6" s="29">
        <v>503.35</v>
      </c>
      <c r="AW6" s="29">
        <v>737.04</v>
      </c>
      <c r="AX6" s="33">
        <f>SUM(AU6:AW6)</f>
        <v>1723.2</v>
      </c>
      <c r="AY6" s="38" t="s">
        <v>73</v>
      </c>
      <c r="AZ6" s="29">
        <v>485.76</v>
      </c>
      <c r="BA6" s="29">
        <v>507.13</v>
      </c>
      <c r="BB6" s="29">
        <v>741.21</v>
      </c>
      <c r="BC6" s="33">
        <f>SUM(AZ6:BB6)</f>
        <v>1734.1</v>
      </c>
      <c r="BD6" s="38" t="s">
        <v>73</v>
      </c>
      <c r="BE6" s="29">
        <v>487.12</v>
      </c>
      <c r="BF6" s="29">
        <v>506.64</v>
      </c>
      <c r="BG6" s="29">
        <v>741.14</v>
      </c>
      <c r="BH6" s="33">
        <f>SUM(BE6:BG6)</f>
        <v>1734.9</v>
      </c>
      <c r="BI6" s="38" t="s">
        <v>73</v>
      </c>
      <c r="BJ6" s="29">
        <v>488.48</v>
      </c>
      <c r="BK6" s="29">
        <v>508.28</v>
      </c>
      <c r="BL6" s="29">
        <v>743.6</v>
      </c>
      <c r="BM6" s="33">
        <f>SUM(BJ6:BL6)</f>
        <v>1740.3600000000001</v>
      </c>
      <c r="BN6" s="38" t="s">
        <v>73</v>
      </c>
      <c r="BO6" s="29">
        <v>489.03</v>
      </c>
      <c r="BP6" s="29">
        <v>508.75</v>
      </c>
      <c r="BQ6" s="29">
        <v>744.15</v>
      </c>
      <c r="BR6" s="33">
        <f>SUM(BO6:BQ6)</f>
        <v>1741.9299999999998</v>
      </c>
      <c r="BS6" s="38" t="s">
        <v>73</v>
      </c>
      <c r="BT6" s="29">
        <v>491.44</v>
      </c>
      <c r="BU6" s="29">
        <v>510.72</v>
      </c>
      <c r="BV6" s="29">
        <v>747.2</v>
      </c>
      <c r="BW6" s="33">
        <f>SUM(BT6:BV6)</f>
        <v>1749.3600000000001</v>
      </c>
      <c r="BX6" s="38" t="s">
        <v>73</v>
      </c>
      <c r="BY6" s="29">
        <v>498.71</v>
      </c>
      <c r="BZ6" s="29">
        <v>512.21</v>
      </c>
      <c r="CA6" s="29">
        <v>748.6</v>
      </c>
      <c r="CB6" s="33">
        <f>SUM(BY6:CA6)</f>
        <v>1759.52</v>
      </c>
      <c r="CC6" s="38" t="s">
        <v>73</v>
      </c>
      <c r="CD6" s="29">
        <v>502.65</v>
      </c>
      <c r="CE6" s="29">
        <v>517.52</v>
      </c>
      <c r="CF6" s="29">
        <v>757.34</v>
      </c>
      <c r="CG6" s="33">
        <f>SUM(CD6:CF6)</f>
        <v>1777.51</v>
      </c>
      <c r="CH6" s="38" t="s">
        <v>73</v>
      </c>
      <c r="CI6" s="29">
        <v>505.6</v>
      </c>
      <c r="CJ6" s="29">
        <v>520.91999999999996</v>
      </c>
      <c r="CK6" s="29">
        <v>763.43</v>
      </c>
      <c r="CL6" s="33">
        <f>SUM(CI6:CK6)</f>
        <v>1789.9499999999998</v>
      </c>
      <c r="CM6" s="38" t="s">
        <v>73</v>
      </c>
      <c r="CN6" s="29">
        <v>512.79</v>
      </c>
      <c r="CO6" s="29">
        <v>526.54999999999995</v>
      </c>
      <c r="CP6" s="29">
        <v>772.18</v>
      </c>
      <c r="CQ6" s="33">
        <f>SUM(CN6:CP6)</f>
        <v>1811.52</v>
      </c>
      <c r="CR6" s="38" t="s">
        <v>73</v>
      </c>
      <c r="CS6" s="29">
        <v>516.25</v>
      </c>
      <c r="CT6" s="29">
        <v>531.54999999999995</v>
      </c>
      <c r="CU6" s="29">
        <v>780.28</v>
      </c>
      <c r="CV6" s="33">
        <f>SUM(CS6:CU6)</f>
        <v>1828.08</v>
      </c>
      <c r="CW6" s="38" t="s">
        <v>73</v>
      </c>
      <c r="CX6" s="29">
        <v>519.01</v>
      </c>
      <c r="CY6" s="29">
        <v>534.37</v>
      </c>
      <c r="CZ6" s="29">
        <v>785.98</v>
      </c>
      <c r="DA6" s="33">
        <f>SUM(CX6:CZ6)</f>
        <v>1839.3600000000001</v>
      </c>
      <c r="DB6" s="38" t="s">
        <v>73</v>
      </c>
      <c r="DC6" s="29">
        <v>520.63</v>
      </c>
      <c r="DD6" s="29">
        <v>536.07000000000005</v>
      </c>
      <c r="DE6" s="29">
        <v>789.68</v>
      </c>
      <c r="DF6" s="33">
        <f>SUM(DC6:DE6)</f>
        <v>1846.38</v>
      </c>
      <c r="DG6" s="38" t="s">
        <v>73</v>
      </c>
      <c r="DH6" s="29">
        <v>522.15</v>
      </c>
      <c r="DI6" s="29">
        <v>537.78</v>
      </c>
      <c r="DJ6" s="29">
        <v>792.24</v>
      </c>
      <c r="DK6" s="33">
        <f>SUM(DH6:DJ6)</f>
        <v>1852.1699999999998</v>
      </c>
      <c r="DL6" s="38" t="s">
        <v>73</v>
      </c>
      <c r="DM6" s="29">
        <v>535.54</v>
      </c>
      <c r="DN6" s="29">
        <v>550.85</v>
      </c>
      <c r="DO6" s="29">
        <v>813.28</v>
      </c>
      <c r="DP6" s="33">
        <f>SUM(DM6:DO6)</f>
        <v>1899.6699999999998</v>
      </c>
      <c r="DQ6" s="38" t="s">
        <v>73</v>
      </c>
      <c r="DR6" s="29">
        <v>538.48</v>
      </c>
      <c r="DS6" s="29">
        <v>554.65</v>
      </c>
      <c r="DT6" s="29">
        <v>819.84</v>
      </c>
      <c r="DU6" s="33">
        <f>SUM(DR6:DT6)</f>
        <v>1912.9700000000003</v>
      </c>
      <c r="DV6" s="38" t="s">
        <v>73</v>
      </c>
      <c r="DW6" s="29">
        <v>539.66999999999996</v>
      </c>
      <c r="DX6" s="29">
        <v>556.45000000000005</v>
      </c>
      <c r="DY6" s="29">
        <v>823.05</v>
      </c>
      <c r="DZ6" s="33">
        <f>SUM(DW6:DY6)</f>
        <v>1919.1699999999998</v>
      </c>
      <c r="EA6" s="38" t="s">
        <v>73</v>
      </c>
      <c r="EB6" s="29">
        <v>545.54999999999995</v>
      </c>
      <c r="EC6" s="29">
        <v>560.25</v>
      </c>
      <c r="ED6" s="29">
        <v>828.54</v>
      </c>
      <c r="EE6" s="33">
        <f>SUM(EB6:ED6)</f>
        <v>1934.34</v>
      </c>
      <c r="EF6" s="38" t="s">
        <v>73</v>
      </c>
      <c r="EG6" s="29">
        <v>548.19000000000005</v>
      </c>
      <c r="EH6" s="29">
        <v>563.19000000000005</v>
      </c>
      <c r="EI6" s="29">
        <v>831.84</v>
      </c>
      <c r="EJ6" s="33">
        <f>SUM(EG6:EI6)</f>
        <v>1943.2200000000003</v>
      </c>
      <c r="EK6" s="38" t="s">
        <v>73</v>
      </c>
      <c r="EL6" s="29">
        <v>555.17999999999995</v>
      </c>
      <c r="EM6" s="29">
        <v>574.75</v>
      </c>
      <c r="EN6" s="29">
        <v>846.39</v>
      </c>
      <c r="EO6" s="33">
        <f>SUM(EL6:EN6)</f>
        <v>1976.3199999999997</v>
      </c>
      <c r="EP6" s="38" t="s">
        <v>73</v>
      </c>
      <c r="EQ6" s="29">
        <v>557.45000000000005</v>
      </c>
      <c r="ER6" s="29">
        <v>577.45000000000005</v>
      </c>
      <c r="ES6" s="29">
        <v>853.22</v>
      </c>
      <c r="ET6" s="33">
        <f>SUM(EQ6:ES6)</f>
        <v>1988.1200000000001</v>
      </c>
      <c r="EU6" s="38" t="s">
        <v>73</v>
      </c>
      <c r="EV6" s="29">
        <v>563.57000000000005</v>
      </c>
      <c r="EW6" s="29">
        <v>583.78</v>
      </c>
      <c r="EX6" s="29">
        <v>864.64</v>
      </c>
      <c r="EY6" s="33">
        <f>SUM(EV6:EX6)</f>
        <v>2011.9899999999998</v>
      </c>
      <c r="EZ6" s="38" t="s">
        <v>73</v>
      </c>
      <c r="FA6" s="29">
        <v>567.53</v>
      </c>
      <c r="FB6" s="29">
        <v>589.48</v>
      </c>
      <c r="FC6" s="29">
        <v>873.18</v>
      </c>
      <c r="FD6" s="33">
        <f>SUM(FA6:FC6)</f>
        <v>2030.19</v>
      </c>
      <c r="FE6" s="38" t="s">
        <v>73</v>
      </c>
      <c r="FF6" s="29">
        <v>571.24</v>
      </c>
      <c r="FG6" s="29">
        <v>592.95000000000005</v>
      </c>
      <c r="FH6" s="29">
        <v>878.92</v>
      </c>
      <c r="FI6" s="33">
        <f>SUM(FF6:FH6)</f>
        <v>2043.1100000000001</v>
      </c>
      <c r="FJ6" s="38" t="s">
        <v>73</v>
      </c>
      <c r="FK6" s="29">
        <v>575.71</v>
      </c>
      <c r="FL6" s="29">
        <v>598.75</v>
      </c>
      <c r="FM6" s="29">
        <v>889.12</v>
      </c>
      <c r="FN6" s="33">
        <f>SUM(FK6:FM6)</f>
        <v>2063.58</v>
      </c>
      <c r="FO6" s="38" t="s">
        <v>73</v>
      </c>
      <c r="FP6" s="29">
        <v>583.44000000000005</v>
      </c>
      <c r="FQ6" s="29">
        <v>608.27</v>
      </c>
      <c r="FR6" s="29">
        <v>904.86</v>
      </c>
      <c r="FS6" s="33">
        <f>SUM(FP6:FR6)</f>
        <v>2096.5700000000002</v>
      </c>
      <c r="FT6" s="38" t="s">
        <v>73</v>
      </c>
      <c r="FU6" s="29">
        <v>588.15</v>
      </c>
      <c r="FV6" s="29">
        <v>616.48</v>
      </c>
      <c r="FW6" s="29">
        <v>910.35</v>
      </c>
      <c r="FX6" s="33">
        <f>SUM(FU6:FW6)</f>
        <v>2114.98</v>
      </c>
      <c r="FY6" s="38" t="s">
        <v>73</v>
      </c>
      <c r="FZ6" s="29">
        <v>589.04999999999995</v>
      </c>
      <c r="GA6" s="29">
        <v>616.23</v>
      </c>
      <c r="GB6" s="29">
        <v>912.43</v>
      </c>
      <c r="GC6" s="33">
        <f>SUM(FZ6:GB6)</f>
        <v>2117.71</v>
      </c>
      <c r="GD6" s="38" t="s">
        <v>73</v>
      </c>
      <c r="GE6" s="29">
        <v>591.71</v>
      </c>
      <c r="GF6" s="29">
        <v>619.76</v>
      </c>
      <c r="GG6" s="29">
        <v>916.82</v>
      </c>
      <c r="GH6" s="33">
        <f>SUM(GE6:GG6)</f>
        <v>2128.29</v>
      </c>
      <c r="GI6" s="38" t="s">
        <v>73</v>
      </c>
      <c r="GJ6" s="29">
        <v>595.74</v>
      </c>
      <c r="GK6" s="29">
        <v>623.87</v>
      </c>
      <c r="GL6" s="29">
        <v>923.17</v>
      </c>
      <c r="GM6" s="33">
        <f>SUM(GJ6:GL6)</f>
        <v>2142.7800000000002</v>
      </c>
      <c r="GN6" s="38" t="s">
        <v>73</v>
      </c>
      <c r="GO6" s="29">
        <v>598.69000000000005</v>
      </c>
      <c r="GP6" s="29">
        <v>626.63</v>
      </c>
      <c r="GQ6" s="29">
        <v>925.27</v>
      </c>
      <c r="GR6" s="33">
        <f>SUM(GO6:GQ6)</f>
        <v>2150.59</v>
      </c>
      <c r="GS6" s="38" t="s">
        <v>73</v>
      </c>
      <c r="GT6" s="29">
        <v>598.75</v>
      </c>
      <c r="GU6" s="29">
        <v>626.79999999999995</v>
      </c>
      <c r="GV6" s="29">
        <v>925.52</v>
      </c>
      <c r="GW6" s="33">
        <f>SUM(GT6:GV6)</f>
        <v>2151.0699999999997</v>
      </c>
      <c r="GX6" s="38" t="s">
        <v>73</v>
      </c>
      <c r="GY6" s="29">
        <v>599.30999999999995</v>
      </c>
      <c r="GZ6" s="29">
        <v>628</v>
      </c>
      <c r="HA6" s="29">
        <v>930.55</v>
      </c>
      <c r="HB6" s="33">
        <f>SUM(GY6:HA6)</f>
        <v>2157.8599999999997</v>
      </c>
      <c r="HC6" s="38" t="s">
        <v>73</v>
      </c>
      <c r="HD6" s="29">
        <v>601.15</v>
      </c>
      <c r="HE6" s="29">
        <v>630.66</v>
      </c>
      <c r="HF6" s="29">
        <v>938.51</v>
      </c>
      <c r="HG6" s="33">
        <f>SUM(HD6:HF6)</f>
        <v>2170.3199999999997</v>
      </c>
      <c r="HH6" s="38" t="s">
        <v>73</v>
      </c>
      <c r="HI6" s="29">
        <v>602.05999999999995</v>
      </c>
      <c r="HJ6" s="29">
        <v>634.24</v>
      </c>
      <c r="HK6" s="29">
        <v>945.13</v>
      </c>
      <c r="HL6" s="33">
        <f>SUM(HI6:HK6)</f>
        <v>2181.4299999999998</v>
      </c>
      <c r="HM6" s="38" t="s">
        <v>73</v>
      </c>
      <c r="HN6" s="29">
        <v>602.39</v>
      </c>
      <c r="HO6" s="29">
        <v>635.95000000000005</v>
      </c>
      <c r="HP6" s="29">
        <v>951.18</v>
      </c>
      <c r="HQ6" s="33">
        <f>SUM(HN6:HP6)</f>
        <v>2189.52</v>
      </c>
      <c r="HR6" s="38" t="s">
        <v>73</v>
      </c>
      <c r="HS6" s="29">
        <v>605.61</v>
      </c>
      <c r="HT6" s="29">
        <v>639.11</v>
      </c>
      <c r="HU6" s="29">
        <v>955.23</v>
      </c>
      <c r="HV6" s="33">
        <f>SUM(HS6:HU6)</f>
        <v>2199.9499999999998</v>
      </c>
      <c r="HW6" s="38" t="s">
        <v>73</v>
      </c>
      <c r="HX6" s="29">
        <v>609.19000000000005</v>
      </c>
      <c r="HY6" s="29">
        <v>643.04999999999995</v>
      </c>
      <c r="HZ6" s="29">
        <v>959.23</v>
      </c>
      <c r="IA6" s="33">
        <f>SUM(HX6:HZ6)</f>
        <v>2211.4700000000003</v>
      </c>
      <c r="IB6" s="38" t="s">
        <v>73</v>
      </c>
      <c r="IC6" s="29">
        <v>610.99</v>
      </c>
      <c r="ID6" s="29">
        <v>644.75</v>
      </c>
      <c r="IE6" s="29">
        <v>960.85</v>
      </c>
      <c r="IF6" s="33">
        <f>SUM(IC6:IE6)</f>
        <v>2216.59</v>
      </c>
      <c r="IG6" s="38" t="s">
        <v>73</v>
      </c>
      <c r="IH6" s="29">
        <v>613.42999999999995</v>
      </c>
      <c r="II6" s="29">
        <v>647.11</v>
      </c>
      <c r="IJ6" s="29">
        <v>964.95</v>
      </c>
      <c r="IK6" s="33">
        <f>SUM(IH6:IJ6)</f>
        <v>2225.4899999999998</v>
      </c>
      <c r="IL6" s="38" t="s">
        <v>73</v>
      </c>
      <c r="IM6" s="29">
        <v>617.34</v>
      </c>
      <c r="IN6" s="29">
        <v>650.9</v>
      </c>
      <c r="IO6" s="29">
        <v>969.46</v>
      </c>
      <c r="IP6" s="33">
        <f>SUM(IM6:IO6)</f>
        <v>2237.6999999999998</v>
      </c>
      <c r="IQ6" s="38" t="s">
        <v>73</v>
      </c>
      <c r="IR6" s="29">
        <v>624.03</v>
      </c>
      <c r="IS6" s="29">
        <v>656.59</v>
      </c>
      <c r="IT6" s="29">
        <v>976.75</v>
      </c>
      <c r="IU6" s="33">
        <f>SUM(IR6:IT6)</f>
        <v>2257.37</v>
      </c>
      <c r="IV6" s="38" t="s">
        <v>73</v>
      </c>
      <c r="IW6" s="29">
        <v>621.9</v>
      </c>
      <c r="IX6" s="29">
        <v>656.27</v>
      </c>
      <c r="IY6" s="29">
        <v>975.23</v>
      </c>
      <c r="IZ6" s="33">
        <f>SUM(IW6:IY6)</f>
        <v>2253.4</v>
      </c>
      <c r="JA6" s="38" t="s">
        <v>73</v>
      </c>
      <c r="JB6" s="29">
        <v>624.59</v>
      </c>
      <c r="JC6" s="29">
        <v>657.7</v>
      </c>
      <c r="JD6" s="29">
        <v>976.78</v>
      </c>
      <c r="JE6" s="33">
        <f>SUM(JB6:JD6)</f>
        <v>2259.0699999999997</v>
      </c>
      <c r="JF6" s="38" t="s">
        <v>73</v>
      </c>
      <c r="JG6" s="29">
        <v>628.32000000000005</v>
      </c>
      <c r="JH6" s="29">
        <v>659.56</v>
      </c>
      <c r="JI6" s="29">
        <v>981.79</v>
      </c>
      <c r="JJ6" s="33">
        <f>SUM(JG6:JI6)</f>
        <v>2269.67</v>
      </c>
      <c r="JK6" s="38" t="s">
        <v>73</v>
      </c>
      <c r="JL6" s="29">
        <v>628.96</v>
      </c>
      <c r="JM6" s="29">
        <v>658.64</v>
      </c>
      <c r="JN6" s="29">
        <v>982.31</v>
      </c>
      <c r="JO6" s="33">
        <f>SUM(JL6:JN6)</f>
        <v>2269.91</v>
      </c>
      <c r="JP6" s="38" t="s">
        <v>73</v>
      </c>
      <c r="JQ6" s="29">
        <v>632.86</v>
      </c>
      <c r="JR6" s="29">
        <v>662.2</v>
      </c>
      <c r="JS6" s="29">
        <v>987.64</v>
      </c>
      <c r="JT6" s="33">
        <f>SUM(JQ6:JS6)</f>
        <v>2282.6999999999998</v>
      </c>
      <c r="JU6" s="38" t="s">
        <v>73</v>
      </c>
      <c r="JV6" s="29">
        <v>637.5</v>
      </c>
      <c r="JW6" s="29">
        <v>662.9</v>
      </c>
      <c r="JX6" s="29">
        <v>984.55</v>
      </c>
      <c r="JY6" s="33">
        <f>SUM(JV6:JX6)</f>
        <v>2284.9499999999998</v>
      </c>
      <c r="JZ6" s="38" t="s">
        <v>73</v>
      </c>
      <c r="KA6" s="29">
        <v>640.33000000000004</v>
      </c>
      <c r="KB6" s="29">
        <v>665.7</v>
      </c>
      <c r="KC6" s="29">
        <v>988.94</v>
      </c>
      <c r="KD6" s="33">
        <f>SUM(KA6:KC6)</f>
        <v>2294.9700000000003</v>
      </c>
      <c r="KE6" s="38" t="s">
        <v>73</v>
      </c>
      <c r="KF6" s="29">
        <v>642.32000000000005</v>
      </c>
      <c r="KG6" s="29">
        <v>670.13</v>
      </c>
      <c r="KH6" s="29">
        <v>996.99</v>
      </c>
      <c r="KI6" s="33">
        <f>SUM(KF6:KH6)</f>
        <v>2309.44</v>
      </c>
      <c r="KJ6" s="38" t="s">
        <v>73</v>
      </c>
      <c r="KK6" s="29">
        <v>640.02</v>
      </c>
      <c r="KL6" s="29">
        <v>668.87</v>
      </c>
      <c r="KM6" s="29">
        <v>993.26</v>
      </c>
      <c r="KN6" s="33">
        <f>SUM(KK6:KM6)</f>
        <v>2302.1499999999996</v>
      </c>
      <c r="KO6" s="38" t="s">
        <v>73</v>
      </c>
      <c r="KP6" s="29">
        <v>644.92999999999995</v>
      </c>
      <c r="KQ6" s="29">
        <v>676.58</v>
      </c>
      <c r="KR6" s="29">
        <v>1008.32</v>
      </c>
      <c r="KS6" s="33">
        <f>SUM(KP6:KR6)</f>
        <v>2329.83</v>
      </c>
      <c r="KT6" s="38" t="s">
        <v>73</v>
      </c>
      <c r="KU6" s="29">
        <v>647.35</v>
      </c>
      <c r="KV6" s="29">
        <v>679.37</v>
      </c>
      <c r="KW6" s="29">
        <v>1016.99</v>
      </c>
      <c r="KX6" s="33">
        <f>SUM(KU6:KW6)</f>
        <v>2343.71</v>
      </c>
      <c r="KY6" s="38" t="s">
        <v>73</v>
      </c>
      <c r="KZ6" s="29">
        <v>650.47</v>
      </c>
      <c r="LA6" s="29">
        <v>680.07</v>
      </c>
      <c r="LB6" s="29">
        <v>1018.7</v>
      </c>
      <c r="LC6" s="33">
        <f>SUM(KZ6:LB6)</f>
        <v>2349.2399999999998</v>
      </c>
      <c r="LD6" s="38" t="s">
        <v>73</v>
      </c>
      <c r="LE6" s="29">
        <v>652.84</v>
      </c>
      <c r="LF6" s="29">
        <v>681.7</v>
      </c>
      <c r="LG6" s="29">
        <v>1024.8800000000001</v>
      </c>
      <c r="LH6" s="33">
        <f>SUM(LE6:LG6)</f>
        <v>2359.42</v>
      </c>
      <c r="LI6" s="38" t="s">
        <v>73</v>
      </c>
      <c r="LJ6" s="29">
        <v>655.14</v>
      </c>
      <c r="LK6" s="29">
        <v>683.44</v>
      </c>
      <c r="LL6" s="29">
        <v>1027.67</v>
      </c>
      <c r="LM6" s="33">
        <f>SUM(LJ6:LL6)</f>
        <v>2366.25</v>
      </c>
      <c r="LN6" s="38" t="s">
        <v>73</v>
      </c>
      <c r="LO6" s="29">
        <v>660.62</v>
      </c>
      <c r="LP6" s="29">
        <v>691.75</v>
      </c>
      <c r="LQ6" s="29">
        <v>1038.8499999999999</v>
      </c>
      <c r="LR6" s="33">
        <f>SUM(LO6:LQ6)</f>
        <v>2391.2199999999998</v>
      </c>
      <c r="LS6" s="38" t="s">
        <v>73</v>
      </c>
      <c r="LT6" s="29">
        <v>666.62</v>
      </c>
      <c r="LU6" s="29">
        <v>696.43</v>
      </c>
      <c r="LV6" s="29">
        <v>1047.58</v>
      </c>
      <c r="LW6" s="33">
        <f>SUM(LT6:LV6)</f>
        <v>2410.63</v>
      </c>
      <c r="LX6" s="38" t="s">
        <v>73</v>
      </c>
      <c r="LY6" s="29">
        <v>671.49</v>
      </c>
      <c r="LZ6" s="29">
        <v>701.2</v>
      </c>
      <c r="MA6" s="29">
        <v>1053.97</v>
      </c>
      <c r="MB6" s="33">
        <f>SUM(LY6:MA6)</f>
        <v>2426.66</v>
      </c>
      <c r="MC6" s="38" t="s">
        <v>73</v>
      </c>
      <c r="MD6" s="29">
        <v>673.54</v>
      </c>
      <c r="ME6" s="29">
        <v>701.92</v>
      </c>
      <c r="MF6" s="29">
        <v>1052.82</v>
      </c>
      <c r="MG6" s="33">
        <f>SUM(MD6:MF6)</f>
        <v>2428.2799999999997</v>
      </c>
      <c r="MH6" s="38" t="s">
        <v>73</v>
      </c>
      <c r="MI6" s="29">
        <v>677.8</v>
      </c>
      <c r="MJ6" s="29">
        <v>707.94</v>
      </c>
      <c r="MK6" s="29">
        <v>1059.21</v>
      </c>
      <c r="ML6" s="33">
        <f>SUM(MI6:MK6)</f>
        <v>2444.9499999999998</v>
      </c>
      <c r="MM6" s="38" t="s">
        <v>73</v>
      </c>
      <c r="MN6" s="29">
        <v>678.49</v>
      </c>
      <c r="MO6" s="29">
        <v>709.38</v>
      </c>
      <c r="MP6" s="29">
        <v>1061.54</v>
      </c>
      <c r="MQ6" s="33">
        <f>SUM(MN6:MP6)</f>
        <v>2449.41</v>
      </c>
      <c r="MR6" s="38" t="s">
        <v>73</v>
      </c>
      <c r="MS6" s="29">
        <v>682.23</v>
      </c>
      <c r="MT6" s="29">
        <v>715.26</v>
      </c>
      <c r="MU6" s="29">
        <v>1059.21</v>
      </c>
      <c r="MV6" s="33">
        <f>SUM(MS6:MU6)</f>
        <v>2456.6999999999998</v>
      </c>
      <c r="MW6" s="38" t="s">
        <v>73</v>
      </c>
      <c r="MX6" s="29">
        <v>684.72</v>
      </c>
      <c r="MY6" s="29">
        <v>719.17</v>
      </c>
      <c r="MZ6" s="29">
        <v>1068.78</v>
      </c>
      <c r="NA6" s="33">
        <f>SUM(MX6:MZ6)</f>
        <v>2472.67</v>
      </c>
      <c r="NB6" s="38" t="s">
        <v>73</v>
      </c>
      <c r="NC6" s="29">
        <v>686.09</v>
      </c>
      <c r="ND6" s="29">
        <v>723.03</v>
      </c>
      <c r="NE6" s="29">
        <v>1073.23</v>
      </c>
      <c r="NF6" s="33">
        <f>SUM(NC6:NE6)</f>
        <v>2482.35</v>
      </c>
      <c r="NG6" s="38" t="s">
        <v>73</v>
      </c>
      <c r="NH6" s="29">
        <v>692.78</v>
      </c>
      <c r="NI6" s="29">
        <v>730.19</v>
      </c>
      <c r="NJ6" s="29">
        <v>1083.1099999999999</v>
      </c>
      <c r="NK6" s="33">
        <f>SUM(NH6:NJ6)</f>
        <v>2506.08</v>
      </c>
      <c r="NL6" s="38" t="s">
        <v>73</v>
      </c>
      <c r="NM6" s="29">
        <v>693.81</v>
      </c>
      <c r="NN6" s="29">
        <v>733.87</v>
      </c>
      <c r="NO6" s="29">
        <v>1093.1500000000001</v>
      </c>
      <c r="NP6" s="33">
        <f>SUM(NM6:NO6)</f>
        <v>2520.83</v>
      </c>
      <c r="NQ6" s="38" t="s">
        <v>73</v>
      </c>
      <c r="NR6" s="29">
        <v>696.34</v>
      </c>
      <c r="NS6" s="29">
        <v>733.98</v>
      </c>
      <c r="NT6" s="29">
        <v>1093.05</v>
      </c>
      <c r="NU6" s="33">
        <f>SUM(NR6:NT6)</f>
        <v>2523.37</v>
      </c>
      <c r="NV6" s="38" t="s">
        <v>73</v>
      </c>
      <c r="NW6" s="29">
        <v>697.08</v>
      </c>
      <c r="NX6" s="29">
        <v>734.41</v>
      </c>
      <c r="NY6" s="29">
        <v>1093.17</v>
      </c>
      <c r="NZ6" s="33">
        <f>SUM(NW6:NY6)</f>
        <v>2524.66</v>
      </c>
      <c r="OA6" s="38" t="s">
        <v>73</v>
      </c>
      <c r="OB6" s="29">
        <v>697.1</v>
      </c>
      <c r="OC6" s="29">
        <v>735.61</v>
      </c>
      <c r="OD6" s="29">
        <v>1092.43</v>
      </c>
      <c r="OE6" s="33">
        <f>SUM(OB6:OD6)</f>
        <v>2525.1400000000003</v>
      </c>
      <c r="OF6" s="38" t="s">
        <v>73</v>
      </c>
      <c r="OG6" s="29">
        <v>697.86</v>
      </c>
      <c r="OH6" s="29">
        <v>736.76</v>
      </c>
      <c r="OI6" s="29">
        <v>1093.46</v>
      </c>
      <c r="OJ6" s="33">
        <f>SUM(OG6:OI6)</f>
        <v>2528.08</v>
      </c>
      <c r="OK6" s="38" t="s">
        <v>73</v>
      </c>
      <c r="OL6" s="29">
        <v>703.16</v>
      </c>
      <c r="OM6" s="29">
        <v>742.53</v>
      </c>
      <c r="ON6" s="29">
        <v>1102.27</v>
      </c>
      <c r="OO6" s="33">
        <f>SUM(OL6:ON6)</f>
        <v>2547.96</v>
      </c>
      <c r="OP6" s="38" t="s">
        <v>73</v>
      </c>
      <c r="OQ6" s="29">
        <v>723.3</v>
      </c>
      <c r="OR6" s="29">
        <v>764.94</v>
      </c>
      <c r="OS6" s="29">
        <v>1136.94</v>
      </c>
      <c r="OT6" s="33">
        <f>SUM(OQ6:OS6)</f>
        <v>2625.1800000000003</v>
      </c>
      <c r="OU6" s="38" t="s">
        <v>73</v>
      </c>
      <c r="OV6" s="29">
        <v>751.75</v>
      </c>
      <c r="OW6" s="29">
        <v>796.29</v>
      </c>
      <c r="OX6" s="29">
        <v>1181.1099999999999</v>
      </c>
      <c r="OY6" s="33">
        <f>SUM(OV6:OX6)</f>
        <v>2729.1499999999996</v>
      </c>
      <c r="OZ6" s="38" t="s">
        <v>73</v>
      </c>
      <c r="PA6" s="29">
        <v>762.5</v>
      </c>
      <c r="PB6" s="29">
        <v>811.27</v>
      </c>
      <c r="PC6" s="29">
        <v>1194.04</v>
      </c>
      <c r="PD6" s="33">
        <f>SUM(PA6:PC6)</f>
        <v>2767.81</v>
      </c>
      <c r="PE6" s="38" t="s">
        <v>73</v>
      </c>
      <c r="PF6" s="29">
        <v>775.9</v>
      </c>
      <c r="PG6" s="29">
        <v>825.17</v>
      </c>
      <c r="PH6" s="29">
        <v>1215.67</v>
      </c>
      <c r="PI6" s="33">
        <f>SUM(PF6:PH6)</f>
        <v>2816.74</v>
      </c>
      <c r="PJ6" s="38" t="s">
        <v>73</v>
      </c>
      <c r="PK6" s="29">
        <v>790.26</v>
      </c>
      <c r="PL6" s="29">
        <v>839.82</v>
      </c>
      <c r="PM6" s="29">
        <v>1221.26</v>
      </c>
      <c r="PN6" s="33">
        <f>SUM(PK6:PM6)</f>
        <v>2851.34</v>
      </c>
      <c r="PO6" s="38" t="s">
        <v>73</v>
      </c>
      <c r="PP6" s="29">
        <v>802.23</v>
      </c>
      <c r="PQ6" s="29">
        <v>850.92</v>
      </c>
      <c r="PR6" s="29">
        <v>1234.1300000000001</v>
      </c>
      <c r="PS6" s="33">
        <f>SUM(PP6:PR6)</f>
        <v>2887.28</v>
      </c>
      <c r="PT6" s="38" t="s">
        <v>73</v>
      </c>
      <c r="PU6" s="29">
        <v>819.8</v>
      </c>
      <c r="PV6" s="29">
        <v>866.92</v>
      </c>
      <c r="PW6" s="29">
        <v>1253.33</v>
      </c>
      <c r="PX6" s="33">
        <f>SUM(PU6:PW6)</f>
        <v>2940.0499999999997</v>
      </c>
      <c r="PY6" s="38" t="s">
        <v>73</v>
      </c>
      <c r="PZ6" s="29">
        <v>858.92</v>
      </c>
      <c r="QA6" s="29">
        <v>905.99</v>
      </c>
      <c r="QB6" s="29">
        <v>1305.3900000000001</v>
      </c>
      <c r="QC6" s="33">
        <f>SUM(PZ6:QB6)</f>
        <v>3070.3</v>
      </c>
      <c r="QD6" s="38" t="s">
        <v>73</v>
      </c>
      <c r="QE6" s="29">
        <v>883.33</v>
      </c>
      <c r="QF6" s="29">
        <v>932.05</v>
      </c>
      <c r="QG6" s="29">
        <v>1344.48</v>
      </c>
      <c r="QH6" s="33">
        <f>SUM(QE6:QG6)</f>
        <v>3159.86</v>
      </c>
      <c r="QI6" s="38" t="s">
        <v>73</v>
      </c>
      <c r="QJ6" s="29">
        <v>904.58</v>
      </c>
      <c r="QK6" s="29">
        <v>957.54</v>
      </c>
      <c r="QL6" s="29">
        <v>1376.76</v>
      </c>
      <c r="QM6" s="33">
        <f>SUM(QJ6:QL6)</f>
        <v>3238.88</v>
      </c>
      <c r="QN6" s="38" t="s">
        <v>73</v>
      </c>
      <c r="QO6" s="29">
        <v>932.14</v>
      </c>
      <c r="QP6" s="29">
        <v>987.99</v>
      </c>
      <c r="QQ6" s="29">
        <v>1425.16</v>
      </c>
      <c r="QR6" s="33">
        <f>SUM(QO6:QQ6)</f>
        <v>3345.29</v>
      </c>
      <c r="QS6" s="38" t="s">
        <v>73</v>
      </c>
      <c r="QT6" s="29">
        <v>958.71</v>
      </c>
      <c r="QU6" s="29">
        <v>1019.79</v>
      </c>
      <c r="QV6" s="29">
        <v>1472</v>
      </c>
      <c r="QW6" s="33">
        <f>SUM(QT6:QV6)</f>
        <v>3450.5</v>
      </c>
      <c r="QX6" s="38" t="s">
        <v>73</v>
      </c>
      <c r="QY6" s="29">
        <v>983.16</v>
      </c>
      <c r="QZ6" s="29">
        <v>1047.3900000000001</v>
      </c>
      <c r="RA6" s="29">
        <v>1514.53</v>
      </c>
      <c r="RB6" s="33">
        <f>SUM(QY6:RA6)</f>
        <v>3545.08</v>
      </c>
      <c r="RC6" s="38" t="s">
        <v>73</v>
      </c>
      <c r="RD6" s="29">
        <v>1015.01</v>
      </c>
      <c r="RE6" s="29">
        <v>1070.75</v>
      </c>
      <c r="RF6" s="29">
        <v>1550.89</v>
      </c>
      <c r="RG6" s="33">
        <f>SUM(RD6:RF6)</f>
        <v>3636.6500000000005</v>
      </c>
      <c r="RH6" s="38" t="s">
        <v>73</v>
      </c>
      <c r="RI6" s="29">
        <v>1018.83</v>
      </c>
      <c r="RJ6" s="29">
        <v>1072.5999999999999</v>
      </c>
      <c r="RK6" s="29">
        <v>1560.93</v>
      </c>
      <c r="RL6" s="33">
        <f>SUM(RI6:RK6)</f>
        <v>3652.3599999999997</v>
      </c>
      <c r="RM6" s="38" t="s">
        <v>73</v>
      </c>
      <c r="RN6" s="29">
        <v>1034.53</v>
      </c>
      <c r="RO6" s="29">
        <v>1095.71</v>
      </c>
      <c r="RP6" s="29">
        <v>1598.73</v>
      </c>
      <c r="RQ6" s="33">
        <f>SUM(RN6:RP6)</f>
        <v>3728.97</v>
      </c>
      <c r="RR6" s="38" t="s">
        <v>73</v>
      </c>
      <c r="RS6" s="29">
        <v>1033.8599999999999</v>
      </c>
      <c r="RT6" s="29">
        <v>1100.92</v>
      </c>
      <c r="RU6" s="29">
        <v>1618.87</v>
      </c>
      <c r="RV6" s="33">
        <f>SUM(RS6:RU6)</f>
        <v>3753.6499999999996</v>
      </c>
      <c r="RW6" s="38" t="s">
        <v>73</v>
      </c>
      <c r="RX6" s="29">
        <v>1045.27</v>
      </c>
      <c r="RY6" s="29">
        <v>1108.57</v>
      </c>
      <c r="RZ6" s="29">
        <v>1631.27</v>
      </c>
      <c r="SA6" s="33">
        <f>SUM(RX6:RZ6)</f>
        <v>3785.11</v>
      </c>
      <c r="SB6" s="38" t="s">
        <v>73</v>
      </c>
      <c r="SC6" s="29">
        <v>1064.97</v>
      </c>
      <c r="SD6" s="29">
        <v>1124.19</v>
      </c>
      <c r="SE6" s="29">
        <v>1655.19</v>
      </c>
      <c r="SF6" s="33">
        <f>SUM(SC6:SE6)</f>
        <v>3844.35</v>
      </c>
      <c r="SG6" s="38" t="s">
        <v>73</v>
      </c>
      <c r="SH6" s="29">
        <v>1087.43</v>
      </c>
      <c r="SI6" s="29">
        <v>1142.8</v>
      </c>
      <c r="SJ6" s="29">
        <v>1679.63</v>
      </c>
      <c r="SK6" s="33">
        <f>SUM(SH6:SJ6)</f>
        <v>3909.86</v>
      </c>
      <c r="SL6" s="38" t="s">
        <v>73</v>
      </c>
      <c r="SM6" s="29">
        <v>1103.1600000000001</v>
      </c>
      <c r="SN6" s="29">
        <v>1155.8699999999999</v>
      </c>
      <c r="SO6" s="29">
        <v>1700.09</v>
      </c>
      <c r="SP6" s="33">
        <f>SUM(SM6:SO6)</f>
        <v>3959.12</v>
      </c>
      <c r="SQ6" s="38" t="s">
        <v>73</v>
      </c>
      <c r="SR6" s="29">
        <v>1113.71</v>
      </c>
      <c r="SS6" s="29">
        <v>1166.42</v>
      </c>
      <c r="ST6" s="29">
        <v>1711.94</v>
      </c>
      <c r="SU6" s="33">
        <f>SUM(SR6:ST6)</f>
        <v>3992.07</v>
      </c>
      <c r="SV6" s="38" t="s">
        <v>73</v>
      </c>
      <c r="SW6" s="29">
        <v>1123.1400000000001</v>
      </c>
      <c r="SX6" s="29">
        <v>1163.02</v>
      </c>
      <c r="SY6" s="29">
        <v>1707.42</v>
      </c>
      <c r="SZ6" s="33">
        <f>SUM(SW6:SY6)</f>
        <v>3993.58</v>
      </c>
      <c r="TA6" s="38" t="s">
        <v>73</v>
      </c>
      <c r="TB6" s="29">
        <v>1092.1600000000001</v>
      </c>
      <c r="TC6" s="29">
        <v>1141.94</v>
      </c>
      <c r="TD6" s="29">
        <v>1691.5</v>
      </c>
      <c r="TE6" s="33">
        <f>SUM(TB6:TD6)</f>
        <v>3925.6000000000004</v>
      </c>
      <c r="TF6" s="38" t="s">
        <v>73</v>
      </c>
      <c r="TG6" s="29">
        <v>1117.45</v>
      </c>
      <c r="TH6" s="29">
        <v>1169.9100000000001</v>
      </c>
      <c r="TI6" s="29">
        <v>1724.48</v>
      </c>
      <c r="TJ6" s="33">
        <f>SUM(TG6:TI6)</f>
        <v>4011.84</v>
      </c>
      <c r="TK6" s="38" t="s">
        <v>73</v>
      </c>
      <c r="TL6" s="29">
        <v>1120.21</v>
      </c>
      <c r="TM6" s="29">
        <v>1173.82</v>
      </c>
      <c r="TN6" s="29">
        <v>1732.13</v>
      </c>
      <c r="TO6" s="33">
        <f>SUM(TL6:TN6)</f>
        <v>4026.16</v>
      </c>
      <c r="TP6" s="38" t="s">
        <v>73</v>
      </c>
      <c r="TQ6" s="29">
        <v>1120.6199999999999</v>
      </c>
      <c r="TR6" s="29">
        <v>1172.1300000000001</v>
      </c>
      <c r="TS6" s="29">
        <v>1729.84</v>
      </c>
      <c r="TT6" s="33">
        <f>SUM(TQ6:TS6)</f>
        <v>4022.59</v>
      </c>
      <c r="TU6" s="38" t="s">
        <v>73</v>
      </c>
      <c r="TV6" s="29">
        <v>1118.97</v>
      </c>
      <c r="TW6" s="29">
        <v>1172.6400000000001</v>
      </c>
      <c r="TX6" s="29">
        <v>1730.85</v>
      </c>
      <c r="TY6" s="33">
        <f>SUM(TV6:TX6)</f>
        <v>4022.46</v>
      </c>
      <c r="TZ6" s="38" t="s">
        <v>73</v>
      </c>
      <c r="UA6" s="29">
        <v>1125.94</v>
      </c>
      <c r="UB6" s="29">
        <v>1178.44</v>
      </c>
      <c r="UC6" s="29">
        <v>1751.01</v>
      </c>
      <c r="UD6" s="33">
        <f>SUM(UA6:UC6)</f>
        <v>4055.3900000000003</v>
      </c>
      <c r="UE6" s="38" t="s">
        <v>73</v>
      </c>
      <c r="UF6" s="29">
        <v>1132.67</v>
      </c>
      <c r="UG6" s="29">
        <v>1176.7</v>
      </c>
      <c r="UH6" s="29">
        <v>1748.42</v>
      </c>
      <c r="UI6" s="33">
        <f>SUM(UF6:UH6)</f>
        <v>4057.79</v>
      </c>
      <c r="UJ6" s="38" t="s">
        <v>73</v>
      </c>
      <c r="UK6" s="29">
        <v>1140.67</v>
      </c>
      <c r="UL6" s="29">
        <v>1171.25</v>
      </c>
      <c r="UM6" s="29">
        <v>1749.63</v>
      </c>
      <c r="UN6" s="33">
        <f>SUM(UK6:UM6)</f>
        <v>4061.55</v>
      </c>
      <c r="UO6" s="38" t="s">
        <v>73</v>
      </c>
      <c r="UP6" s="29">
        <v>1144.8599999999999</v>
      </c>
      <c r="UQ6" s="29">
        <v>1184.92</v>
      </c>
      <c r="UR6" s="29">
        <v>1770.21</v>
      </c>
      <c r="US6" s="33">
        <f>SUM(UP6:UR6)</f>
        <v>4099.99</v>
      </c>
      <c r="UT6" s="38" t="s">
        <v>73</v>
      </c>
      <c r="UU6" s="29">
        <v>1152.22</v>
      </c>
      <c r="UV6" s="29">
        <v>1181.94</v>
      </c>
      <c r="UW6" s="29">
        <v>1770.15</v>
      </c>
      <c r="UX6" s="33">
        <f>SUM(UU6:UW6)</f>
        <v>4104.3099999999995</v>
      </c>
      <c r="UY6" s="38" t="s">
        <v>73</v>
      </c>
      <c r="UZ6" s="29">
        <v>1129.29</v>
      </c>
      <c r="VA6" s="29">
        <v>1164.6400000000001</v>
      </c>
      <c r="VB6" s="29">
        <v>1741.66</v>
      </c>
      <c r="VC6" s="33">
        <f>SUM(UZ6:VB6)</f>
        <v>4035.59</v>
      </c>
      <c r="VD6" s="38" t="s">
        <v>73</v>
      </c>
      <c r="VE6" s="29">
        <v>1131.1500000000001</v>
      </c>
      <c r="VF6" s="29">
        <v>1166.92</v>
      </c>
      <c r="VG6" s="29">
        <v>1740.1</v>
      </c>
      <c r="VH6" s="33">
        <f>SUM(VE6:VG6)</f>
        <v>4038.17</v>
      </c>
      <c r="VI6" s="38" t="s">
        <v>73</v>
      </c>
      <c r="VJ6" s="29">
        <v>1135.94</v>
      </c>
      <c r="VK6" s="29">
        <v>1173.4100000000001</v>
      </c>
      <c r="VL6" s="29">
        <v>1743.08</v>
      </c>
      <c r="VM6" s="33">
        <f>SUM(VJ6:VL6)</f>
        <v>4052.4300000000003</v>
      </c>
      <c r="VN6" s="38" t="s">
        <v>73</v>
      </c>
      <c r="VO6" s="29">
        <v>1138.32</v>
      </c>
      <c r="VP6" s="29">
        <v>1173.8900000000001</v>
      </c>
      <c r="VQ6" s="29">
        <v>1743.59</v>
      </c>
      <c r="VR6" s="33">
        <f>SUM(VO6:VQ6)</f>
        <v>4055.8</v>
      </c>
      <c r="VS6" s="38" t="s">
        <v>73</v>
      </c>
      <c r="VT6" s="29">
        <v>1142.7</v>
      </c>
      <c r="VU6" s="29">
        <v>1180.92</v>
      </c>
      <c r="VV6" s="29">
        <v>1755.53</v>
      </c>
      <c r="VW6" s="33">
        <f>SUM(VT6:VV6)</f>
        <v>4079.1499999999996</v>
      </c>
      <c r="VX6" s="38" t="s">
        <v>73</v>
      </c>
      <c r="VY6" s="29">
        <v>1149.8800000000001</v>
      </c>
      <c r="VZ6" s="29">
        <v>1188.1400000000001</v>
      </c>
      <c r="WA6" s="29">
        <v>1773.1</v>
      </c>
      <c r="WB6" s="33">
        <f>SUM(VY6:WA6)</f>
        <v>4111.1200000000008</v>
      </c>
      <c r="WC6" s="38" t="s">
        <v>73</v>
      </c>
      <c r="WD6" s="29">
        <v>1150.06</v>
      </c>
      <c r="WE6" s="29">
        <v>1189.29</v>
      </c>
      <c r="WF6" s="29">
        <v>1774.48</v>
      </c>
      <c r="WG6" s="33">
        <f>SUM(WD6:WF6)</f>
        <v>4113.83</v>
      </c>
      <c r="WH6" s="38" t="s">
        <v>73</v>
      </c>
      <c r="WI6" s="29">
        <v>1149.03</v>
      </c>
      <c r="WJ6" s="29">
        <v>1192.78</v>
      </c>
      <c r="WK6" s="29">
        <v>1786.42</v>
      </c>
      <c r="WL6" s="33">
        <f>SUM(WI6:WK6)</f>
        <v>4128.2299999999996</v>
      </c>
      <c r="WM6" s="38" t="s">
        <v>73</v>
      </c>
      <c r="WN6" s="29">
        <v>1150.6300000000001</v>
      </c>
      <c r="WO6" s="29">
        <v>1196.5899999999999</v>
      </c>
      <c r="WP6" s="29">
        <v>1775.17</v>
      </c>
      <c r="WQ6" s="33">
        <f>SUM(WN6:WP6)</f>
        <v>4122.3900000000003</v>
      </c>
      <c r="WR6" s="38" t="s">
        <v>73</v>
      </c>
      <c r="WS6" s="29">
        <v>1153.33</v>
      </c>
      <c r="WT6" s="29">
        <v>1198.5</v>
      </c>
      <c r="WU6" s="29">
        <v>1777.25</v>
      </c>
      <c r="WV6" s="33">
        <f>SUM(WS6:WU6)</f>
        <v>4129.08</v>
      </c>
      <c r="WW6" s="38" t="s">
        <v>73</v>
      </c>
      <c r="WX6" s="29">
        <v>1155.24</v>
      </c>
      <c r="WY6" s="29">
        <v>1199.9000000000001</v>
      </c>
      <c r="WZ6" s="29">
        <v>1779.49</v>
      </c>
      <c r="XA6" s="33">
        <f>SUM(WX6:WZ6)</f>
        <v>4134.63</v>
      </c>
      <c r="XB6" s="38" t="s">
        <v>73</v>
      </c>
      <c r="XC6" s="29">
        <v>1160.42</v>
      </c>
      <c r="XD6" s="29">
        <v>1204.18</v>
      </c>
      <c r="XE6" s="29">
        <v>1784.03</v>
      </c>
      <c r="XF6" s="33">
        <f>SUM(XC6:XE6)</f>
        <v>4148.63</v>
      </c>
      <c r="XG6" s="38" t="s">
        <v>73</v>
      </c>
      <c r="XH6" s="29">
        <v>1151.58</v>
      </c>
      <c r="XI6" s="29">
        <v>1205.69</v>
      </c>
      <c r="XJ6" s="29">
        <v>1787.01</v>
      </c>
      <c r="XK6" s="33">
        <f>SUM(XH6:XJ6)</f>
        <v>4144.28</v>
      </c>
      <c r="XL6" s="38" t="s">
        <v>73</v>
      </c>
      <c r="XM6" s="29">
        <v>1141.23</v>
      </c>
      <c r="XN6" s="29">
        <v>1194.43</v>
      </c>
      <c r="XO6" s="29">
        <v>1769.28</v>
      </c>
      <c r="XP6" s="33">
        <f>SUM(XM6:XO6)</f>
        <v>4104.9399999999996</v>
      </c>
      <c r="XQ6" s="38" t="s">
        <v>73</v>
      </c>
      <c r="XR6" s="29">
        <v>1145.1199999999999</v>
      </c>
      <c r="XS6" s="29">
        <v>1201.57</v>
      </c>
      <c r="XT6" s="29">
        <v>1780.83</v>
      </c>
      <c r="XU6" s="33">
        <f>SUM(XR6:XT6)</f>
        <v>4127.5199999999995</v>
      </c>
      <c r="XV6" s="38" t="s">
        <v>73</v>
      </c>
      <c r="XW6" s="29">
        <v>1146.48</v>
      </c>
      <c r="XX6" s="29">
        <v>1200.69</v>
      </c>
      <c r="XY6" s="29">
        <v>1781.01</v>
      </c>
      <c r="XZ6" s="33">
        <f>SUM(XW6:XY6)</f>
        <v>4128.18</v>
      </c>
      <c r="YA6" s="38" t="s">
        <v>73</v>
      </c>
      <c r="YB6" s="29">
        <v>1150.06</v>
      </c>
      <c r="YC6" s="29">
        <v>1203.78</v>
      </c>
      <c r="YD6" s="29">
        <v>1783.95</v>
      </c>
      <c r="YE6" s="33">
        <f>SUM(YB6:YD6)</f>
        <v>4137.79</v>
      </c>
      <c r="YF6" s="38" t="s">
        <v>73</v>
      </c>
      <c r="YG6" s="29">
        <v>1154.53</v>
      </c>
      <c r="YH6" s="29">
        <v>1210.6099999999999</v>
      </c>
      <c r="YI6" s="29">
        <v>1793.28</v>
      </c>
      <c r="YJ6" s="33">
        <f>SUM(YG6:YI6)</f>
        <v>4158.42</v>
      </c>
      <c r="YK6" s="38" t="s">
        <v>73</v>
      </c>
      <c r="YL6" s="30">
        <v>1163.21</v>
      </c>
      <c r="YM6" s="30">
        <v>1219.83</v>
      </c>
      <c r="YN6" s="30">
        <v>1801.51</v>
      </c>
      <c r="YO6" s="33">
        <f>SUM(YL6:YN6)</f>
        <v>4184.55</v>
      </c>
      <c r="YP6" s="38" t="s">
        <v>73</v>
      </c>
      <c r="YQ6" s="29">
        <v>1166.42</v>
      </c>
      <c r="YR6" s="29">
        <v>1221.53</v>
      </c>
      <c r="YS6" s="29">
        <v>1804.83</v>
      </c>
      <c r="YT6" s="33">
        <f>SUM(YQ6:YS6)</f>
        <v>4192.78</v>
      </c>
      <c r="YU6" s="38" t="s">
        <v>73</v>
      </c>
      <c r="YV6" s="29">
        <v>1168.76</v>
      </c>
      <c r="YW6" s="29">
        <v>1223.83</v>
      </c>
      <c r="YX6" s="29">
        <v>1808.51</v>
      </c>
      <c r="YY6" s="33">
        <f>SUM(YV6:YX6)</f>
        <v>4201.1000000000004</v>
      </c>
      <c r="YZ6" s="38" t="s">
        <v>73</v>
      </c>
      <c r="ZA6" s="29">
        <v>1171.95</v>
      </c>
      <c r="ZB6" s="29">
        <v>1224.95</v>
      </c>
      <c r="ZC6" s="29">
        <v>1809.87</v>
      </c>
      <c r="ZD6" s="33">
        <f>SUM(ZA6:ZC6)</f>
        <v>4206.7700000000004</v>
      </c>
      <c r="ZE6" s="38" t="s">
        <v>73</v>
      </c>
      <c r="ZF6" s="29">
        <v>1173.01</v>
      </c>
      <c r="ZG6" s="29">
        <v>1227.6500000000001</v>
      </c>
      <c r="ZH6" s="29">
        <v>1814.13</v>
      </c>
      <c r="ZI6" s="33">
        <f>SUM(ZF6:ZH6)</f>
        <v>4214.79</v>
      </c>
      <c r="ZJ6" s="38" t="s">
        <v>73</v>
      </c>
      <c r="ZK6" s="29">
        <v>1174.78</v>
      </c>
      <c r="ZL6" s="29">
        <v>1228.51</v>
      </c>
      <c r="ZM6" s="29">
        <v>1815.13</v>
      </c>
      <c r="ZN6" s="33">
        <f>SUM(ZK6:ZM6)</f>
        <v>4218.42</v>
      </c>
      <c r="ZO6" s="38" t="s">
        <v>73</v>
      </c>
      <c r="ZP6" s="29">
        <v>1177.04</v>
      </c>
      <c r="ZQ6" s="29">
        <v>1232.95</v>
      </c>
      <c r="ZR6" s="29">
        <v>1819.73</v>
      </c>
      <c r="ZS6" s="33">
        <f>SUM(ZP6:ZR6)</f>
        <v>4229.7199999999993</v>
      </c>
      <c r="ZT6" s="38" t="s">
        <v>73</v>
      </c>
      <c r="ZU6" s="29">
        <v>1180.44</v>
      </c>
      <c r="ZV6" s="29">
        <v>1237.27</v>
      </c>
      <c r="ZW6" s="29">
        <v>1824.69</v>
      </c>
      <c r="ZX6" s="33">
        <f>SUM(ZU6:ZW6)</f>
        <v>4242.3999999999996</v>
      </c>
      <c r="ZY6" s="38" t="s">
        <v>73</v>
      </c>
      <c r="ZZ6" s="30">
        <v>1182.8499999999999</v>
      </c>
      <c r="AAA6" s="30">
        <v>1242.02</v>
      </c>
      <c r="AAB6" s="30">
        <v>1831.43</v>
      </c>
      <c r="AAC6" s="33">
        <f>SUM(ZZ6:AAB6)</f>
        <v>4256.3</v>
      </c>
      <c r="AAD6" s="38" t="s">
        <v>73</v>
      </c>
      <c r="AAE6" s="30">
        <v>1199.43</v>
      </c>
      <c r="AAF6" s="30">
        <v>1250.25</v>
      </c>
      <c r="AAG6" s="30">
        <v>1830.56</v>
      </c>
      <c r="AAH6" s="33">
        <f>SUM(AAE6:AAG6)</f>
        <v>4280.24</v>
      </c>
      <c r="AAI6" s="38" t="s">
        <v>73</v>
      </c>
      <c r="AAJ6" s="30">
        <v>1205.57</v>
      </c>
      <c r="AAK6" s="30">
        <v>1257.79</v>
      </c>
      <c r="AAL6" s="30">
        <v>1840.53</v>
      </c>
      <c r="AAM6" s="33">
        <f>SUM(AAJ6:AAL6)</f>
        <v>4303.8899999999994</v>
      </c>
      <c r="AAN6" s="38" t="s">
        <v>73</v>
      </c>
      <c r="AAO6" s="30">
        <v>1200.6300000000001</v>
      </c>
      <c r="AAP6" s="30">
        <v>1259.8499999999999</v>
      </c>
      <c r="AAQ6" s="30">
        <v>1847.58</v>
      </c>
      <c r="AAR6" s="33">
        <f>SUM(AAO6:AAQ6)</f>
        <v>4308.0599999999995</v>
      </c>
      <c r="AAS6" s="38" t="s">
        <v>73</v>
      </c>
      <c r="AAT6" s="30">
        <v>1205.04</v>
      </c>
      <c r="AAU6" s="30">
        <v>1266.1400000000001</v>
      </c>
      <c r="AAV6" s="30">
        <v>1853.52</v>
      </c>
      <c r="AAW6" s="33">
        <f>SUM(AAT6:AAV6)</f>
        <v>4324.7000000000007</v>
      </c>
      <c r="AAX6" s="38" t="s">
        <v>73</v>
      </c>
      <c r="AAY6" s="30">
        <v>1207.6600000000001</v>
      </c>
      <c r="AAZ6" s="30">
        <v>1269.78</v>
      </c>
      <c r="ABA6" s="30">
        <v>1856.86</v>
      </c>
      <c r="ABB6" s="33">
        <f>SUM(AAY6:ABA6)</f>
        <v>4334.3</v>
      </c>
      <c r="ABC6" s="38" t="s">
        <v>73</v>
      </c>
      <c r="ABD6" s="30">
        <v>1210.92</v>
      </c>
      <c r="ABE6" s="30">
        <v>1275.97</v>
      </c>
      <c r="ABF6" s="30">
        <v>1857.85</v>
      </c>
      <c r="ABG6" s="33">
        <f>SUM(ABD6:ABF6)</f>
        <v>4344.74</v>
      </c>
      <c r="ABH6" s="38" t="s">
        <v>73</v>
      </c>
      <c r="ABI6" s="30">
        <v>1213.1400000000001</v>
      </c>
      <c r="ABJ6" s="30">
        <v>1280.48</v>
      </c>
      <c r="ABK6" s="30">
        <v>1855.96</v>
      </c>
      <c r="ABL6" s="33">
        <f>SUM(ABI6:ABK6)</f>
        <v>4349.58</v>
      </c>
      <c r="ABM6" s="38" t="s">
        <v>73</v>
      </c>
      <c r="ABN6" s="30">
        <v>1227.18</v>
      </c>
      <c r="ABO6" s="30">
        <v>1298</v>
      </c>
      <c r="ABP6" s="30">
        <v>1890.52</v>
      </c>
      <c r="ABQ6" s="33">
        <f>SUM(ABN6:ABP6)</f>
        <v>4415.7000000000007</v>
      </c>
      <c r="ABR6" s="38" t="s">
        <v>73</v>
      </c>
      <c r="ABS6" s="30">
        <v>1264.04</v>
      </c>
      <c r="ABT6" s="30">
        <v>1334.34</v>
      </c>
      <c r="ABU6" s="30">
        <v>1932.17</v>
      </c>
      <c r="ABV6" s="33">
        <f>SUM(ABS6:ABU6)</f>
        <v>4530.55</v>
      </c>
      <c r="ABW6" s="38" t="s">
        <v>73</v>
      </c>
      <c r="ABX6" s="30">
        <v>1270.98</v>
      </c>
      <c r="ABY6" s="30">
        <v>1346.92</v>
      </c>
      <c r="ABZ6" s="30">
        <v>1952.31</v>
      </c>
      <c r="ACA6" s="33">
        <f>SUM(ABX6:ABZ6)</f>
        <v>4570.21</v>
      </c>
    </row>
    <row r="7" spans="1:755" ht="15" customHeight="1" x14ac:dyDescent="0.25">
      <c r="A7" s="38" t="s">
        <v>74</v>
      </c>
      <c r="B7" s="29">
        <v>452.8</v>
      </c>
      <c r="C7" s="29">
        <v>620.52</v>
      </c>
      <c r="D7" s="29">
        <v>673.26</v>
      </c>
      <c r="E7" s="33">
        <f>SUM(B7:D7)</f>
        <v>1746.58</v>
      </c>
      <c r="F7" s="38" t="s">
        <v>74</v>
      </c>
      <c r="G7" s="29">
        <v>457.63</v>
      </c>
      <c r="H7" s="29">
        <v>627.14</v>
      </c>
      <c r="I7" s="29">
        <v>680.45</v>
      </c>
      <c r="J7" s="33">
        <f>SUM(G7:I7)</f>
        <v>1765.22</v>
      </c>
      <c r="K7" s="38" t="s">
        <v>74</v>
      </c>
      <c r="L7" s="29">
        <v>462.47</v>
      </c>
      <c r="M7" s="29">
        <v>633.77</v>
      </c>
      <c r="N7" s="29">
        <v>687.64</v>
      </c>
      <c r="O7" s="33">
        <f>SUM(L7:N7)</f>
        <v>1783.88</v>
      </c>
      <c r="P7" s="38" t="s">
        <v>74</v>
      </c>
      <c r="Q7" s="29">
        <v>467.3</v>
      </c>
      <c r="R7" s="29">
        <v>640.39</v>
      </c>
      <c r="S7" s="29">
        <v>694.82</v>
      </c>
      <c r="T7" s="33">
        <f>SUM(Q7:S7)</f>
        <v>1802.5100000000002</v>
      </c>
      <c r="U7" s="38" t="s">
        <v>74</v>
      </c>
      <c r="V7" s="29">
        <v>472.14</v>
      </c>
      <c r="W7" s="29">
        <v>647.02</v>
      </c>
      <c r="X7" s="29">
        <v>702.01</v>
      </c>
      <c r="Y7" s="33">
        <f>SUM(V7:X7)</f>
        <v>1821.1699999999998</v>
      </c>
      <c r="Z7" s="38" t="s">
        <v>74</v>
      </c>
      <c r="AA7" s="29">
        <v>476.95</v>
      </c>
      <c r="AB7" s="29">
        <v>653.62</v>
      </c>
      <c r="AC7" s="29">
        <v>709.17</v>
      </c>
      <c r="AD7" s="33">
        <f>SUM(AA7:AC7)</f>
        <v>1839.7399999999998</v>
      </c>
      <c r="AE7" s="38" t="s">
        <v>74</v>
      </c>
      <c r="AF7" s="29">
        <v>526.70000000000005</v>
      </c>
      <c r="AG7" s="29">
        <v>722.21</v>
      </c>
      <c r="AH7" s="29">
        <v>783.6</v>
      </c>
      <c r="AI7" s="33">
        <f>SUM(AF7:AH7)</f>
        <v>2032.5100000000002</v>
      </c>
      <c r="AJ7" s="38" t="s">
        <v>74</v>
      </c>
      <c r="AK7" s="29">
        <v>526.70000000000005</v>
      </c>
      <c r="AL7" s="29">
        <v>722.21</v>
      </c>
      <c r="AM7" s="29">
        <v>783.6</v>
      </c>
      <c r="AN7" s="33">
        <f>SUM(AK7:AM7)</f>
        <v>2032.5100000000002</v>
      </c>
      <c r="AO7" s="38" t="s">
        <v>74</v>
      </c>
      <c r="AP7" s="29">
        <v>526.70000000000005</v>
      </c>
      <c r="AQ7" s="29">
        <v>722.21</v>
      </c>
      <c r="AR7" s="29">
        <v>783.6</v>
      </c>
      <c r="AS7" s="33">
        <f>SUM(AP7:AR7)</f>
        <v>2032.5100000000002</v>
      </c>
      <c r="AT7" s="38" t="s">
        <v>74</v>
      </c>
      <c r="AU7" s="29">
        <v>526.70000000000005</v>
      </c>
      <c r="AV7" s="29">
        <v>722.21</v>
      </c>
      <c r="AW7" s="29">
        <v>783.6</v>
      </c>
      <c r="AX7" s="33">
        <f>SUM(AU7:AW7)</f>
        <v>2032.5100000000002</v>
      </c>
      <c r="AY7" s="38" t="s">
        <v>74</v>
      </c>
      <c r="AZ7" s="29">
        <v>526.70000000000005</v>
      </c>
      <c r="BA7" s="29">
        <v>722.21</v>
      </c>
      <c r="BB7" s="29">
        <v>783.6</v>
      </c>
      <c r="BC7" s="33">
        <f>SUM(AZ7:BB7)</f>
        <v>2032.5100000000002</v>
      </c>
      <c r="BD7" s="38" t="s">
        <v>74</v>
      </c>
      <c r="BE7" s="29">
        <v>530.98</v>
      </c>
      <c r="BF7" s="29">
        <v>727.89</v>
      </c>
      <c r="BG7" s="29">
        <v>789.76</v>
      </c>
      <c r="BH7" s="33">
        <f>SUM(BE7:BG7)</f>
        <v>2048.63</v>
      </c>
      <c r="BI7" s="38" t="s">
        <v>74</v>
      </c>
      <c r="BJ7" s="29">
        <v>530.98</v>
      </c>
      <c r="BK7" s="29">
        <v>727.89</v>
      </c>
      <c r="BL7" s="29">
        <v>789.76</v>
      </c>
      <c r="BM7" s="33">
        <f>SUM(BJ7:BL7)</f>
        <v>2048.63</v>
      </c>
      <c r="BN7" s="38" t="s">
        <v>74</v>
      </c>
      <c r="BO7" s="29">
        <v>530.98</v>
      </c>
      <c r="BP7" s="29">
        <v>727.89</v>
      </c>
      <c r="BQ7" s="29">
        <v>789.76</v>
      </c>
      <c r="BR7" s="33">
        <f>SUM(BO7:BQ7)</f>
        <v>2048.63</v>
      </c>
      <c r="BS7" s="38" t="s">
        <v>74</v>
      </c>
      <c r="BT7" s="29">
        <v>530.98</v>
      </c>
      <c r="BU7" s="29">
        <v>727.89</v>
      </c>
      <c r="BV7" s="29">
        <v>789.76</v>
      </c>
      <c r="BW7" s="33">
        <f>SUM(BT7:BV7)</f>
        <v>2048.63</v>
      </c>
      <c r="BX7" s="38" t="s">
        <v>74</v>
      </c>
      <c r="BY7" s="29">
        <v>530.98</v>
      </c>
      <c r="BZ7" s="29">
        <v>727.89</v>
      </c>
      <c r="CA7" s="29">
        <v>789.76</v>
      </c>
      <c r="CB7" s="33">
        <f>SUM(BY7:CA7)</f>
        <v>2048.63</v>
      </c>
      <c r="CC7" s="38" t="s">
        <v>74</v>
      </c>
      <c r="CD7" s="29">
        <v>530.98</v>
      </c>
      <c r="CE7" s="29">
        <v>727.89</v>
      </c>
      <c r="CF7" s="29">
        <v>789.76</v>
      </c>
      <c r="CG7" s="33">
        <f>SUM(CD7:CF7)</f>
        <v>2048.63</v>
      </c>
      <c r="CH7" s="38" t="s">
        <v>74</v>
      </c>
      <c r="CI7" s="29">
        <v>530.98</v>
      </c>
      <c r="CJ7" s="29">
        <v>727.89</v>
      </c>
      <c r="CK7" s="29">
        <v>789.76</v>
      </c>
      <c r="CL7" s="33">
        <f>SUM(CI7:CK7)</f>
        <v>2048.63</v>
      </c>
      <c r="CM7" s="38" t="s">
        <v>74</v>
      </c>
      <c r="CN7" s="29">
        <v>575.66</v>
      </c>
      <c r="CO7" s="29">
        <v>789.13</v>
      </c>
      <c r="CP7" s="29">
        <v>856.2</v>
      </c>
      <c r="CQ7" s="33">
        <f>SUM(CN7:CP7)</f>
        <v>2220.9899999999998</v>
      </c>
      <c r="CR7" s="38" t="s">
        <v>74</v>
      </c>
      <c r="CS7" s="29">
        <v>581.46</v>
      </c>
      <c r="CT7" s="29">
        <v>797.08</v>
      </c>
      <c r="CU7" s="29">
        <v>864.83</v>
      </c>
      <c r="CV7" s="33">
        <f>SUM(CS7:CU7)</f>
        <v>2243.37</v>
      </c>
      <c r="CW7" s="38" t="s">
        <v>74</v>
      </c>
      <c r="CX7" s="29">
        <v>581.46</v>
      </c>
      <c r="CY7" s="29">
        <v>797.08</v>
      </c>
      <c r="CZ7" s="29">
        <v>864.83</v>
      </c>
      <c r="DA7" s="33">
        <f>SUM(CX7:CZ7)</f>
        <v>2243.37</v>
      </c>
      <c r="DB7" s="38" t="s">
        <v>74</v>
      </c>
      <c r="DC7" s="29">
        <v>581.46</v>
      </c>
      <c r="DD7" s="29">
        <v>797.08</v>
      </c>
      <c r="DE7" s="29">
        <v>864.83</v>
      </c>
      <c r="DF7" s="33">
        <f>SUM(DC7:DE7)</f>
        <v>2243.37</v>
      </c>
      <c r="DG7" s="38" t="s">
        <v>74</v>
      </c>
      <c r="DH7" s="29">
        <v>581.46</v>
      </c>
      <c r="DI7" s="29">
        <v>797.08</v>
      </c>
      <c r="DJ7" s="29">
        <v>864.83</v>
      </c>
      <c r="DK7" s="33">
        <f>SUM(DH7:DJ7)</f>
        <v>2243.37</v>
      </c>
      <c r="DL7" s="38" t="s">
        <v>74</v>
      </c>
      <c r="DM7" s="29">
        <v>581.46</v>
      </c>
      <c r="DN7" s="29">
        <v>797.08</v>
      </c>
      <c r="DO7" s="29">
        <v>864.83</v>
      </c>
      <c r="DP7" s="33">
        <f>SUM(DM7:DO7)</f>
        <v>2243.37</v>
      </c>
      <c r="DQ7" s="38" t="s">
        <v>74</v>
      </c>
      <c r="DR7" s="29">
        <v>584.55999999999995</v>
      </c>
      <c r="DS7" s="29">
        <v>801.4</v>
      </c>
      <c r="DT7" s="29">
        <v>869.52</v>
      </c>
      <c r="DU7" s="33">
        <f>SUM(DR7:DT7)</f>
        <v>2255.48</v>
      </c>
      <c r="DV7" s="38" t="s">
        <v>74</v>
      </c>
      <c r="DW7" s="29">
        <v>584.55999999999995</v>
      </c>
      <c r="DX7" s="29">
        <v>801.4</v>
      </c>
      <c r="DY7" s="29">
        <v>869.52</v>
      </c>
      <c r="DZ7" s="33">
        <f>SUM(DW7:DY7)</f>
        <v>2255.48</v>
      </c>
      <c r="EA7" s="38" t="s">
        <v>74</v>
      </c>
      <c r="EB7" s="29">
        <v>584.55999999999995</v>
      </c>
      <c r="EC7" s="29">
        <v>801.4</v>
      </c>
      <c r="ED7" s="29">
        <v>869.52</v>
      </c>
      <c r="EE7" s="33">
        <f>SUM(EB7:ED7)</f>
        <v>2255.48</v>
      </c>
      <c r="EF7" s="38" t="s">
        <v>74</v>
      </c>
      <c r="EG7" s="29">
        <v>584.55999999999995</v>
      </c>
      <c r="EH7" s="29">
        <v>801.4</v>
      </c>
      <c r="EI7" s="29">
        <v>869.52</v>
      </c>
      <c r="EJ7" s="33">
        <f>SUM(EG7:EI7)</f>
        <v>2255.48</v>
      </c>
      <c r="EK7" s="38" t="s">
        <v>74</v>
      </c>
      <c r="EL7" s="29">
        <v>584.55999999999995</v>
      </c>
      <c r="EM7" s="29">
        <v>801.4</v>
      </c>
      <c r="EN7" s="29">
        <v>869.52</v>
      </c>
      <c r="EO7" s="33">
        <f>SUM(EL7:EN7)</f>
        <v>2255.48</v>
      </c>
      <c r="EP7" s="38" t="s">
        <v>74</v>
      </c>
      <c r="EQ7" s="29">
        <v>584.55999999999995</v>
      </c>
      <c r="ER7" s="29">
        <v>801.4</v>
      </c>
      <c r="ES7" s="29">
        <v>869.52</v>
      </c>
      <c r="ET7" s="33">
        <f>SUM(EQ7:ES7)</f>
        <v>2255.48</v>
      </c>
      <c r="EU7" s="38" t="s">
        <v>74</v>
      </c>
      <c r="EV7" s="29">
        <v>584.55999999999995</v>
      </c>
      <c r="EW7" s="29">
        <v>801.4</v>
      </c>
      <c r="EX7" s="29">
        <v>869.52</v>
      </c>
      <c r="EY7" s="33">
        <f>SUM(EV7:EX7)</f>
        <v>2255.48</v>
      </c>
      <c r="EZ7" s="38" t="s">
        <v>74</v>
      </c>
      <c r="FA7" s="29">
        <v>584.55999999999995</v>
      </c>
      <c r="FB7" s="29">
        <v>801.4</v>
      </c>
      <c r="FC7" s="29">
        <v>869.52</v>
      </c>
      <c r="FD7" s="33">
        <f>SUM(FA7:FC7)</f>
        <v>2255.48</v>
      </c>
      <c r="FE7" s="38" t="s">
        <v>74</v>
      </c>
      <c r="FF7" s="29">
        <v>613.74</v>
      </c>
      <c r="FG7" s="29">
        <v>838.49</v>
      </c>
      <c r="FH7" s="29">
        <v>909.73</v>
      </c>
      <c r="FI7" s="33">
        <f>SUM(FF7:FH7)</f>
        <v>2361.96</v>
      </c>
      <c r="FJ7" s="38" t="s">
        <v>74</v>
      </c>
      <c r="FK7" s="29">
        <v>649.98</v>
      </c>
      <c r="FL7" s="29">
        <v>888</v>
      </c>
      <c r="FM7" s="29">
        <v>963.45</v>
      </c>
      <c r="FN7" s="33">
        <f>SUM(FK7:FM7)</f>
        <v>2501.4300000000003</v>
      </c>
      <c r="FO7" s="38" t="s">
        <v>74</v>
      </c>
      <c r="FP7" s="29">
        <v>615.08000000000004</v>
      </c>
      <c r="FQ7" s="29">
        <v>840.19</v>
      </c>
      <c r="FR7" s="29">
        <v>911.58</v>
      </c>
      <c r="FS7" s="33">
        <f>SUM(FP7:FR7)</f>
        <v>2366.85</v>
      </c>
      <c r="FT7" s="38" t="s">
        <v>74</v>
      </c>
      <c r="FU7" s="29">
        <v>615.08000000000004</v>
      </c>
      <c r="FV7" s="29">
        <v>840.19</v>
      </c>
      <c r="FW7" s="29">
        <v>911.58</v>
      </c>
      <c r="FX7" s="33">
        <f>SUM(FU7:FW7)</f>
        <v>2366.85</v>
      </c>
      <c r="FY7" s="38" t="s">
        <v>74</v>
      </c>
      <c r="FZ7" s="29">
        <v>633.29999999999995</v>
      </c>
      <c r="GA7" s="29">
        <v>865.03</v>
      </c>
      <c r="GB7" s="29">
        <v>938.53</v>
      </c>
      <c r="GC7" s="33">
        <f>SUM(FZ7:GB7)</f>
        <v>2436.8599999999997</v>
      </c>
      <c r="GD7" s="38" t="s">
        <v>74</v>
      </c>
      <c r="GE7" s="29">
        <v>633.29999999999995</v>
      </c>
      <c r="GF7" s="29">
        <v>865.03</v>
      </c>
      <c r="GG7" s="29">
        <v>938.53</v>
      </c>
      <c r="GH7" s="33">
        <f>SUM(GE7:GG7)</f>
        <v>2436.8599999999997</v>
      </c>
      <c r="GI7" s="38" t="s">
        <v>74</v>
      </c>
      <c r="GJ7" s="29">
        <v>633.29999999999995</v>
      </c>
      <c r="GK7" s="29">
        <v>865.03</v>
      </c>
      <c r="GL7" s="29">
        <v>938.53</v>
      </c>
      <c r="GM7" s="33">
        <f>SUM(GJ7:GL7)</f>
        <v>2436.8599999999997</v>
      </c>
      <c r="GN7" s="38" t="s">
        <v>74</v>
      </c>
      <c r="GO7" s="29">
        <v>633.29999999999995</v>
      </c>
      <c r="GP7" s="29">
        <v>865.03</v>
      </c>
      <c r="GQ7" s="29">
        <v>938.53</v>
      </c>
      <c r="GR7" s="33">
        <f>SUM(GO7:GQ7)</f>
        <v>2436.8599999999997</v>
      </c>
      <c r="GS7" s="38" t="s">
        <v>74</v>
      </c>
      <c r="GT7" s="29">
        <v>633.29999999999995</v>
      </c>
      <c r="GU7" s="29">
        <v>865.03</v>
      </c>
      <c r="GV7" s="29">
        <v>938.53</v>
      </c>
      <c r="GW7" s="33">
        <f>SUM(GT7:GV7)</f>
        <v>2436.8599999999997</v>
      </c>
      <c r="GX7" s="38" t="s">
        <v>74</v>
      </c>
      <c r="GY7" s="29">
        <v>633.29999999999995</v>
      </c>
      <c r="GZ7" s="29">
        <v>865.03</v>
      </c>
      <c r="HA7" s="29">
        <v>938.53</v>
      </c>
      <c r="HB7" s="33">
        <f>SUM(GY7:HA7)</f>
        <v>2436.8599999999997</v>
      </c>
      <c r="HC7" s="38" t="s">
        <v>74</v>
      </c>
      <c r="HD7" s="29">
        <v>633.29999999999995</v>
      </c>
      <c r="HE7" s="29">
        <v>865.03</v>
      </c>
      <c r="HF7" s="29">
        <v>938.53</v>
      </c>
      <c r="HG7" s="33">
        <f>SUM(HD7:HF7)</f>
        <v>2436.8599999999997</v>
      </c>
      <c r="HH7" s="38" t="s">
        <v>74</v>
      </c>
      <c r="HI7" s="29">
        <v>658.89</v>
      </c>
      <c r="HJ7" s="29">
        <v>899.97</v>
      </c>
      <c r="HK7" s="29">
        <v>976.44</v>
      </c>
      <c r="HL7" s="33">
        <f>SUM(HI7:HK7)</f>
        <v>2535.3000000000002</v>
      </c>
      <c r="HM7" s="38" t="s">
        <v>74</v>
      </c>
      <c r="HN7" s="29">
        <v>658.89</v>
      </c>
      <c r="HO7" s="29">
        <v>899.97</v>
      </c>
      <c r="HP7" s="29">
        <v>976.44</v>
      </c>
      <c r="HQ7" s="33">
        <f>SUM(HN7:HP7)</f>
        <v>2535.3000000000002</v>
      </c>
      <c r="HR7" s="38" t="s">
        <v>74</v>
      </c>
      <c r="HS7" s="29">
        <v>658.89</v>
      </c>
      <c r="HT7" s="29">
        <v>899.97</v>
      </c>
      <c r="HU7" s="29">
        <v>976.44</v>
      </c>
      <c r="HV7" s="33">
        <f>SUM(HS7:HU7)</f>
        <v>2535.3000000000002</v>
      </c>
      <c r="HW7" s="38" t="s">
        <v>74</v>
      </c>
      <c r="HX7" s="29">
        <v>663.65</v>
      </c>
      <c r="HY7" s="29">
        <v>906.46</v>
      </c>
      <c r="HZ7" s="29">
        <v>983.48</v>
      </c>
      <c r="IA7" s="33">
        <f>SUM(HX7:HZ7)</f>
        <v>2553.59</v>
      </c>
      <c r="IB7" s="38" t="s">
        <v>74</v>
      </c>
      <c r="IC7" s="29">
        <v>663.65</v>
      </c>
      <c r="ID7" s="29">
        <v>906.46</v>
      </c>
      <c r="IE7" s="29">
        <v>983.48</v>
      </c>
      <c r="IF7" s="33">
        <f>SUM(IC7:IE7)</f>
        <v>2553.59</v>
      </c>
      <c r="IG7" s="38" t="s">
        <v>74</v>
      </c>
      <c r="IH7" s="29">
        <v>663.65</v>
      </c>
      <c r="II7" s="29">
        <v>906.46</v>
      </c>
      <c r="IJ7" s="29">
        <v>983.48</v>
      </c>
      <c r="IK7" s="33">
        <f>SUM(IH7:IJ7)</f>
        <v>2553.59</v>
      </c>
      <c r="IL7" s="38" t="s">
        <v>74</v>
      </c>
      <c r="IM7" s="29">
        <v>663.65</v>
      </c>
      <c r="IN7" s="29">
        <v>906.46</v>
      </c>
      <c r="IO7" s="29">
        <v>983.48</v>
      </c>
      <c r="IP7" s="33">
        <f>SUM(IM7:IO7)</f>
        <v>2553.59</v>
      </c>
      <c r="IQ7" s="38" t="s">
        <v>74</v>
      </c>
      <c r="IR7" s="29">
        <v>663.65</v>
      </c>
      <c r="IS7" s="29">
        <v>906.46</v>
      </c>
      <c r="IT7" s="29">
        <v>983.48</v>
      </c>
      <c r="IU7" s="33">
        <f>SUM(IR7:IT7)</f>
        <v>2553.59</v>
      </c>
      <c r="IV7" s="38" t="s">
        <v>74</v>
      </c>
      <c r="IW7" s="29">
        <v>663.65</v>
      </c>
      <c r="IX7" s="29">
        <v>906.46</v>
      </c>
      <c r="IY7" s="29">
        <v>983.48</v>
      </c>
      <c r="IZ7" s="33">
        <f>SUM(IW7:IY7)</f>
        <v>2553.59</v>
      </c>
      <c r="JA7" s="38" t="s">
        <v>74</v>
      </c>
      <c r="JB7" s="29">
        <v>663.65</v>
      </c>
      <c r="JC7" s="29">
        <v>906.46</v>
      </c>
      <c r="JD7" s="29">
        <v>983.48</v>
      </c>
      <c r="JE7" s="33">
        <f>SUM(JB7:JD7)</f>
        <v>2553.59</v>
      </c>
      <c r="JF7" s="38" t="s">
        <v>74</v>
      </c>
      <c r="JG7" s="29">
        <v>663.65</v>
      </c>
      <c r="JH7" s="29">
        <v>906.46</v>
      </c>
      <c r="JI7" s="29">
        <v>983.48</v>
      </c>
      <c r="JJ7" s="33">
        <f>SUM(JG7:JI7)</f>
        <v>2553.59</v>
      </c>
      <c r="JK7" s="38" t="s">
        <v>74</v>
      </c>
      <c r="JL7" s="29">
        <v>673.61</v>
      </c>
      <c r="JM7" s="29">
        <v>920.07</v>
      </c>
      <c r="JN7" s="29">
        <v>998.25</v>
      </c>
      <c r="JO7" s="33">
        <f>SUM(JL7:JN7)</f>
        <v>2591.9300000000003</v>
      </c>
      <c r="JP7" s="38" t="s">
        <v>74</v>
      </c>
      <c r="JQ7" s="29">
        <v>673.61</v>
      </c>
      <c r="JR7" s="29">
        <v>920.07</v>
      </c>
      <c r="JS7" s="29">
        <v>998.25</v>
      </c>
      <c r="JT7" s="33">
        <f>SUM(JQ7:JS7)</f>
        <v>2591.9300000000003</v>
      </c>
      <c r="JU7" s="38" t="s">
        <v>74</v>
      </c>
      <c r="JV7" s="29">
        <v>673.61</v>
      </c>
      <c r="JW7" s="29">
        <v>920.07</v>
      </c>
      <c r="JX7" s="29">
        <v>998.25</v>
      </c>
      <c r="JY7" s="33">
        <f>SUM(JV7:JX7)</f>
        <v>2591.9300000000003</v>
      </c>
      <c r="JZ7" s="38" t="s">
        <v>74</v>
      </c>
      <c r="KA7" s="29">
        <v>673.61</v>
      </c>
      <c r="KB7" s="29">
        <v>920.07</v>
      </c>
      <c r="KC7" s="29">
        <v>998.25</v>
      </c>
      <c r="KD7" s="33">
        <f>SUM(KA7:KC7)</f>
        <v>2591.9300000000003</v>
      </c>
      <c r="KE7" s="38" t="s">
        <v>74</v>
      </c>
      <c r="KF7" s="29">
        <v>673.61</v>
      </c>
      <c r="KG7" s="29">
        <v>920.07</v>
      </c>
      <c r="KH7" s="29">
        <v>998.25</v>
      </c>
      <c r="KI7" s="33">
        <f>SUM(KF7:KH7)</f>
        <v>2591.9300000000003</v>
      </c>
      <c r="KJ7" s="38" t="s">
        <v>74</v>
      </c>
      <c r="KK7" s="29">
        <v>673.61</v>
      </c>
      <c r="KL7" s="29">
        <v>920.07</v>
      </c>
      <c r="KM7" s="29">
        <v>998.25</v>
      </c>
      <c r="KN7" s="33">
        <f>SUM(KK7:KM7)</f>
        <v>2591.9300000000003</v>
      </c>
      <c r="KO7" s="38" t="s">
        <v>74</v>
      </c>
      <c r="KP7" s="29">
        <v>673.61</v>
      </c>
      <c r="KQ7" s="29">
        <v>920.07</v>
      </c>
      <c r="KR7" s="29">
        <v>998.25</v>
      </c>
      <c r="KS7" s="33">
        <f>SUM(KP7:KR7)</f>
        <v>2591.9300000000003</v>
      </c>
      <c r="KT7" s="38" t="s">
        <v>74</v>
      </c>
      <c r="KU7" s="29">
        <v>673.61</v>
      </c>
      <c r="KV7" s="29">
        <v>920.07</v>
      </c>
      <c r="KW7" s="29">
        <v>998.25</v>
      </c>
      <c r="KX7" s="33">
        <f>SUM(KU7:KW7)</f>
        <v>2591.9300000000003</v>
      </c>
      <c r="KY7" s="38" t="s">
        <v>74</v>
      </c>
      <c r="KZ7" s="29">
        <v>673.61</v>
      </c>
      <c r="LA7" s="29">
        <v>920.07</v>
      </c>
      <c r="LB7" s="29">
        <v>998.25</v>
      </c>
      <c r="LC7" s="33">
        <f>SUM(KZ7:LB7)</f>
        <v>2591.9300000000003</v>
      </c>
      <c r="LD7" s="38" t="s">
        <v>74</v>
      </c>
      <c r="LE7" s="29">
        <v>673.61</v>
      </c>
      <c r="LF7" s="29">
        <v>920.08</v>
      </c>
      <c r="LG7" s="29">
        <v>998.26</v>
      </c>
      <c r="LH7" s="33">
        <f>SUM(LE7:LG7)</f>
        <v>2591.9499999999998</v>
      </c>
      <c r="LI7" s="38" t="s">
        <v>74</v>
      </c>
      <c r="LJ7" s="29">
        <v>673.61</v>
      </c>
      <c r="LK7" s="29">
        <v>920.07</v>
      </c>
      <c r="LL7" s="29">
        <v>998.25</v>
      </c>
      <c r="LM7" s="33">
        <f>SUM(LJ7:LL7)</f>
        <v>2591.9300000000003</v>
      </c>
      <c r="LN7" s="38" t="s">
        <v>74</v>
      </c>
      <c r="LO7" s="29">
        <v>673.61</v>
      </c>
      <c r="LP7" s="29">
        <v>920.07</v>
      </c>
      <c r="LQ7" s="29">
        <v>998.25</v>
      </c>
      <c r="LR7" s="33">
        <f>SUM(LO7:LQ7)</f>
        <v>2591.9300000000003</v>
      </c>
      <c r="LS7" s="38" t="s">
        <v>74</v>
      </c>
      <c r="LT7" s="29">
        <v>705.06</v>
      </c>
      <c r="LU7" s="29">
        <v>963.03</v>
      </c>
      <c r="LV7" s="29">
        <v>1044.8599999999999</v>
      </c>
      <c r="LW7" s="33">
        <f>SUM(LT7:LV7)</f>
        <v>2712.95</v>
      </c>
      <c r="LX7" s="38" t="s">
        <v>74</v>
      </c>
      <c r="LY7" s="29">
        <v>705.06</v>
      </c>
      <c r="LZ7" s="29">
        <v>963.03</v>
      </c>
      <c r="MA7" s="29">
        <v>1044.8599999999999</v>
      </c>
      <c r="MB7" s="33">
        <f>SUM(LY7:MA7)</f>
        <v>2712.95</v>
      </c>
      <c r="MC7" s="38" t="s">
        <v>74</v>
      </c>
      <c r="MD7" s="29">
        <v>705.06</v>
      </c>
      <c r="ME7" s="29">
        <v>963.03</v>
      </c>
      <c r="MF7" s="29">
        <v>1044.8599999999999</v>
      </c>
      <c r="MG7" s="33">
        <f>SUM(MD7:MF7)</f>
        <v>2712.95</v>
      </c>
      <c r="MH7" s="38" t="s">
        <v>74</v>
      </c>
      <c r="MI7" s="29">
        <v>705.06</v>
      </c>
      <c r="MJ7" s="29">
        <v>963.03</v>
      </c>
      <c r="MK7" s="29">
        <v>1044.8599999999999</v>
      </c>
      <c r="ML7" s="33">
        <f>SUM(MI7:MK7)</f>
        <v>2712.95</v>
      </c>
      <c r="MM7" s="38" t="s">
        <v>74</v>
      </c>
      <c r="MN7" s="29">
        <v>713.05</v>
      </c>
      <c r="MO7" s="29">
        <v>974.01</v>
      </c>
      <c r="MP7" s="29">
        <v>1056.77</v>
      </c>
      <c r="MQ7" s="33">
        <f>SUM(MN7:MP7)</f>
        <v>2743.83</v>
      </c>
      <c r="MR7" s="38" t="s">
        <v>74</v>
      </c>
      <c r="MS7" s="29">
        <v>713.05</v>
      </c>
      <c r="MT7" s="29">
        <v>974.01</v>
      </c>
      <c r="MU7" s="29">
        <v>1056.77</v>
      </c>
      <c r="MV7" s="33">
        <f>SUM(MS7:MU7)</f>
        <v>2743.83</v>
      </c>
      <c r="MW7" s="38" t="s">
        <v>74</v>
      </c>
      <c r="MX7" s="29">
        <v>713.05</v>
      </c>
      <c r="MY7" s="29">
        <v>974.01</v>
      </c>
      <c r="MZ7" s="29">
        <v>1056.77</v>
      </c>
      <c r="NA7" s="33">
        <f>SUM(MX7:MZ7)</f>
        <v>2743.83</v>
      </c>
      <c r="NB7" s="38" t="s">
        <v>74</v>
      </c>
      <c r="NC7" s="29">
        <v>713.05</v>
      </c>
      <c r="ND7" s="29">
        <v>974.01</v>
      </c>
      <c r="NE7" s="29">
        <v>1056.77</v>
      </c>
      <c r="NF7" s="33">
        <f>SUM(NC7:NE7)</f>
        <v>2743.83</v>
      </c>
      <c r="NG7" s="38" t="s">
        <v>74</v>
      </c>
      <c r="NH7" s="29">
        <v>713.05</v>
      </c>
      <c r="NI7" s="29">
        <v>974.01</v>
      </c>
      <c r="NJ7" s="29">
        <v>1056.77</v>
      </c>
      <c r="NK7" s="33">
        <f>SUM(NH7:NJ7)</f>
        <v>2743.83</v>
      </c>
      <c r="NL7" s="38" t="s">
        <v>74</v>
      </c>
      <c r="NM7" s="29">
        <v>713.05</v>
      </c>
      <c r="NN7" s="29">
        <v>974.01</v>
      </c>
      <c r="NO7" s="29">
        <v>1056.77</v>
      </c>
      <c r="NP7" s="33">
        <f>SUM(NM7:NO7)</f>
        <v>2743.83</v>
      </c>
      <c r="NQ7" s="38" t="s">
        <v>74</v>
      </c>
      <c r="NR7" s="29">
        <v>713.05</v>
      </c>
      <c r="NS7" s="29">
        <v>974.01</v>
      </c>
      <c r="NT7" s="29">
        <v>1056.77</v>
      </c>
      <c r="NU7" s="33">
        <f>SUM(NR7:NT7)</f>
        <v>2743.83</v>
      </c>
      <c r="NV7" s="38" t="s">
        <v>74</v>
      </c>
      <c r="NW7" s="29">
        <v>713.05</v>
      </c>
      <c r="NX7" s="29">
        <v>974.01</v>
      </c>
      <c r="NY7" s="29">
        <v>1056.77</v>
      </c>
      <c r="NZ7" s="33">
        <f>SUM(NW7:NY7)</f>
        <v>2743.83</v>
      </c>
      <c r="OA7" s="38" t="s">
        <v>74</v>
      </c>
      <c r="OB7" s="29">
        <v>736.62</v>
      </c>
      <c r="OC7" s="29">
        <v>1006.21</v>
      </c>
      <c r="OD7" s="29">
        <v>1091.7</v>
      </c>
      <c r="OE7" s="33">
        <f>SUM(OB7:OD7)</f>
        <v>2834.5299999999997</v>
      </c>
      <c r="OF7" s="38" t="s">
        <v>74</v>
      </c>
      <c r="OG7" s="29">
        <v>736.62</v>
      </c>
      <c r="OH7" s="29">
        <v>1006.21</v>
      </c>
      <c r="OI7" s="29">
        <v>1091.7</v>
      </c>
      <c r="OJ7" s="33">
        <f>SUM(OG7:OI7)</f>
        <v>2834.5299999999997</v>
      </c>
      <c r="OK7" s="38" t="s">
        <v>74</v>
      </c>
      <c r="OL7" s="29">
        <v>736.62</v>
      </c>
      <c r="OM7" s="29">
        <v>1006.21</v>
      </c>
      <c r="ON7" s="29">
        <v>1091.7</v>
      </c>
      <c r="OO7" s="33">
        <f>SUM(OL7:ON7)</f>
        <v>2834.5299999999997</v>
      </c>
      <c r="OP7" s="38" t="s">
        <v>74</v>
      </c>
      <c r="OQ7" s="29">
        <v>736.62</v>
      </c>
      <c r="OR7" s="29">
        <v>1006.21</v>
      </c>
      <c r="OS7" s="29">
        <v>1091.7</v>
      </c>
      <c r="OT7" s="33">
        <f>SUM(OQ7:OS7)</f>
        <v>2834.5299999999997</v>
      </c>
      <c r="OU7" s="38" t="s">
        <v>74</v>
      </c>
      <c r="OV7" s="29">
        <v>736.62</v>
      </c>
      <c r="OW7" s="29">
        <v>1006.21</v>
      </c>
      <c r="OX7" s="29">
        <v>1091.7</v>
      </c>
      <c r="OY7" s="33">
        <f>SUM(OV7:OX7)</f>
        <v>2834.5299999999997</v>
      </c>
      <c r="OZ7" s="38" t="s">
        <v>74</v>
      </c>
      <c r="PA7" s="29">
        <v>736.62</v>
      </c>
      <c r="PB7" s="29">
        <v>1006.21</v>
      </c>
      <c r="PC7" s="29">
        <v>1091.7</v>
      </c>
      <c r="PD7" s="33">
        <f>SUM(PA7:PC7)</f>
        <v>2834.5299999999997</v>
      </c>
      <c r="PE7" s="38" t="s">
        <v>74</v>
      </c>
      <c r="PF7" s="29">
        <v>736.62</v>
      </c>
      <c r="PG7" s="29">
        <v>1006.21</v>
      </c>
      <c r="PH7" s="29">
        <v>1091.7</v>
      </c>
      <c r="PI7" s="33">
        <f>SUM(PF7:PH7)</f>
        <v>2834.5299999999997</v>
      </c>
      <c r="PJ7" s="38" t="s">
        <v>74</v>
      </c>
      <c r="PK7" s="29">
        <v>736.62</v>
      </c>
      <c r="PL7" s="29">
        <v>1006.21</v>
      </c>
      <c r="PM7" s="29">
        <v>1091.7</v>
      </c>
      <c r="PN7" s="33">
        <f>SUM(PK7:PM7)</f>
        <v>2834.5299999999997</v>
      </c>
      <c r="PO7" s="38" t="s">
        <v>74</v>
      </c>
      <c r="PP7" s="29">
        <v>736.62</v>
      </c>
      <c r="PQ7" s="29">
        <v>1006.21</v>
      </c>
      <c r="PR7" s="29">
        <v>1091.7</v>
      </c>
      <c r="PS7" s="33">
        <f>SUM(PP7:PR7)</f>
        <v>2834.5299999999997</v>
      </c>
      <c r="PT7" s="38" t="s">
        <v>74</v>
      </c>
      <c r="PU7" s="29">
        <v>736.62</v>
      </c>
      <c r="PV7" s="29">
        <v>1006.21</v>
      </c>
      <c r="PW7" s="29">
        <v>1091.7</v>
      </c>
      <c r="PX7" s="33">
        <f>SUM(PU7:PW7)</f>
        <v>2834.5299999999997</v>
      </c>
      <c r="PY7" s="38" t="s">
        <v>74</v>
      </c>
      <c r="PZ7" s="29">
        <v>736.62</v>
      </c>
      <c r="QA7" s="29">
        <v>1006.21</v>
      </c>
      <c r="QB7" s="29">
        <v>1091.7</v>
      </c>
      <c r="QC7" s="33">
        <f>SUM(PZ7:QB7)</f>
        <v>2834.5299999999997</v>
      </c>
      <c r="QD7" s="38" t="s">
        <v>74</v>
      </c>
      <c r="QE7" s="29">
        <v>736.62</v>
      </c>
      <c r="QF7" s="29">
        <v>1006.21</v>
      </c>
      <c r="QG7" s="29">
        <v>1091.7</v>
      </c>
      <c r="QH7" s="33">
        <f>SUM(QE7:QG7)</f>
        <v>2834.5299999999997</v>
      </c>
      <c r="QI7" s="38" t="s">
        <v>74</v>
      </c>
      <c r="QJ7" s="29">
        <v>787.66</v>
      </c>
      <c r="QK7" s="29">
        <v>1075.92</v>
      </c>
      <c r="QL7" s="29">
        <v>1167.3399999999999</v>
      </c>
      <c r="QM7" s="33">
        <f>SUM(QJ7:QL7)</f>
        <v>3030.92</v>
      </c>
      <c r="QN7" s="38" t="s">
        <v>74</v>
      </c>
      <c r="QO7" s="29">
        <v>787.66</v>
      </c>
      <c r="QP7" s="29">
        <v>1075.92</v>
      </c>
      <c r="QQ7" s="29">
        <v>1167.3399999999999</v>
      </c>
      <c r="QR7" s="33">
        <f>SUM(QO7:QQ7)</f>
        <v>3030.92</v>
      </c>
      <c r="QS7" s="38" t="s">
        <v>74</v>
      </c>
      <c r="QT7" s="29">
        <v>784.41</v>
      </c>
      <c r="QU7" s="29">
        <v>1071.5</v>
      </c>
      <c r="QV7" s="29">
        <v>1162.54</v>
      </c>
      <c r="QW7" s="33">
        <f>SUM(QT7:QV7)</f>
        <v>3018.45</v>
      </c>
      <c r="QX7" s="38" t="s">
        <v>74</v>
      </c>
      <c r="QY7" s="29">
        <v>784.45</v>
      </c>
      <c r="QZ7" s="29">
        <v>1071.54</v>
      </c>
      <c r="RA7" s="29">
        <v>1162.5899999999999</v>
      </c>
      <c r="RB7" s="33">
        <f>SUM(QY7:RA7)</f>
        <v>3018.58</v>
      </c>
      <c r="RC7" s="38" t="s">
        <v>74</v>
      </c>
      <c r="RD7" s="29">
        <v>784.41</v>
      </c>
      <c r="RE7" s="29">
        <v>1071.5</v>
      </c>
      <c r="RF7" s="29">
        <v>1162.54</v>
      </c>
      <c r="RG7" s="33">
        <f>SUM(RD7:RF7)</f>
        <v>3018.45</v>
      </c>
      <c r="RH7" s="38" t="s">
        <v>74</v>
      </c>
      <c r="RI7" s="29">
        <v>784.41</v>
      </c>
      <c r="RJ7" s="29">
        <v>1071.5</v>
      </c>
      <c r="RK7" s="29">
        <v>1162.54</v>
      </c>
      <c r="RL7" s="33">
        <f>SUM(RI7:RK7)</f>
        <v>3018.45</v>
      </c>
      <c r="RM7" s="38" t="s">
        <v>74</v>
      </c>
      <c r="RN7" s="29">
        <v>784.41</v>
      </c>
      <c r="RO7" s="29">
        <v>1071.5</v>
      </c>
      <c r="RP7" s="29">
        <v>1162.54</v>
      </c>
      <c r="RQ7" s="33">
        <f>SUM(RN7:RP7)</f>
        <v>3018.45</v>
      </c>
      <c r="RR7" s="38" t="s">
        <v>74</v>
      </c>
      <c r="RS7" s="29">
        <v>784.41</v>
      </c>
      <c r="RT7" s="29">
        <v>1071.5</v>
      </c>
      <c r="RU7" s="29">
        <v>1162.54</v>
      </c>
      <c r="RV7" s="33">
        <f>SUM(RS7:RU7)</f>
        <v>3018.45</v>
      </c>
      <c r="RW7" s="38" t="s">
        <v>74</v>
      </c>
      <c r="RX7" s="29">
        <v>784.41</v>
      </c>
      <c r="RY7" s="29">
        <v>1071.5</v>
      </c>
      <c r="RZ7" s="29">
        <v>1162.54</v>
      </c>
      <c r="SA7" s="33">
        <f>SUM(RX7:RZ7)</f>
        <v>3018.45</v>
      </c>
      <c r="SB7" s="38" t="s">
        <v>74</v>
      </c>
      <c r="SC7" s="29">
        <v>784.41</v>
      </c>
      <c r="SD7" s="29">
        <v>1071.5</v>
      </c>
      <c r="SE7" s="29">
        <v>1162.54</v>
      </c>
      <c r="SF7" s="33">
        <f>SUM(SC7:SE7)</f>
        <v>3018.45</v>
      </c>
      <c r="SG7" s="38" t="s">
        <v>74</v>
      </c>
      <c r="SH7" s="29">
        <v>784.41</v>
      </c>
      <c r="SI7" s="29">
        <v>1071.5</v>
      </c>
      <c r="SJ7" s="29">
        <v>1162.54</v>
      </c>
      <c r="SK7" s="33">
        <f>SUM(SH7:SJ7)</f>
        <v>3018.45</v>
      </c>
      <c r="SL7" s="38" t="s">
        <v>74</v>
      </c>
      <c r="SM7" s="29">
        <v>784.41</v>
      </c>
      <c r="SN7" s="29">
        <v>1071.5</v>
      </c>
      <c r="SO7" s="29">
        <v>1162.54</v>
      </c>
      <c r="SP7" s="33">
        <f>SUM(SM7:SO7)</f>
        <v>3018.45</v>
      </c>
      <c r="SQ7" s="38" t="s">
        <v>74</v>
      </c>
      <c r="SR7" s="29">
        <v>878.49</v>
      </c>
      <c r="SS7" s="29">
        <v>1201.23</v>
      </c>
      <c r="ST7" s="29">
        <v>1303.31</v>
      </c>
      <c r="SU7" s="33">
        <f>SUM(SR7:ST7)</f>
        <v>3383.03</v>
      </c>
      <c r="SV7" s="38" t="s">
        <v>74</v>
      </c>
      <c r="SW7" s="29">
        <v>878.49</v>
      </c>
      <c r="SX7" s="29">
        <v>1201.23</v>
      </c>
      <c r="SY7" s="29">
        <v>1303.31</v>
      </c>
      <c r="SZ7" s="33">
        <f>SUM(SW7:SY7)</f>
        <v>3383.03</v>
      </c>
      <c r="TA7" s="38" t="s">
        <v>74</v>
      </c>
      <c r="TB7" s="29">
        <v>878.49</v>
      </c>
      <c r="TC7" s="29">
        <v>1201.23</v>
      </c>
      <c r="TD7" s="29">
        <v>1303.31</v>
      </c>
      <c r="TE7" s="33">
        <f>SUM(TB7:TD7)</f>
        <v>3383.03</v>
      </c>
      <c r="TF7" s="38" t="s">
        <v>74</v>
      </c>
      <c r="TG7" s="29">
        <v>856.61</v>
      </c>
      <c r="TH7" s="29">
        <v>1171.31</v>
      </c>
      <c r="TI7" s="29">
        <v>1270.8499999999999</v>
      </c>
      <c r="TJ7" s="33">
        <f>SUM(TG7:TI7)</f>
        <v>3298.77</v>
      </c>
      <c r="TK7" s="38" t="s">
        <v>74</v>
      </c>
      <c r="TL7" s="29">
        <v>856.61</v>
      </c>
      <c r="TM7" s="29">
        <v>1171.31</v>
      </c>
      <c r="TN7" s="29">
        <v>1270.8499999999999</v>
      </c>
      <c r="TO7" s="33">
        <f>SUM(TL7:TN7)</f>
        <v>3298.77</v>
      </c>
      <c r="TP7" s="38" t="s">
        <v>74</v>
      </c>
      <c r="TQ7" s="29">
        <v>856.61</v>
      </c>
      <c r="TR7" s="29">
        <v>1171.31</v>
      </c>
      <c r="TS7" s="29">
        <v>1270.8499999999999</v>
      </c>
      <c r="TT7" s="33">
        <f>SUM(TQ7:TS7)</f>
        <v>3298.77</v>
      </c>
      <c r="TU7" s="38" t="s">
        <v>74</v>
      </c>
      <c r="TV7" s="29">
        <v>856.61</v>
      </c>
      <c r="TW7" s="29">
        <v>1171.31</v>
      </c>
      <c r="TX7" s="29">
        <v>1270.8499999999999</v>
      </c>
      <c r="TY7" s="33">
        <f>SUM(TV7:TX7)</f>
        <v>3298.77</v>
      </c>
      <c r="TZ7" s="38" t="s">
        <v>74</v>
      </c>
      <c r="UA7" s="29">
        <v>856.61</v>
      </c>
      <c r="UB7" s="29">
        <v>1171.31</v>
      </c>
      <c r="UC7" s="29">
        <v>1270.8499999999999</v>
      </c>
      <c r="UD7" s="33">
        <f>SUM(UA7:UC7)</f>
        <v>3298.77</v>
      </c>
      <c r="UE7" s="38" t="s">
        <v>74</v>
      </c>
      <c r="UF7" s="29">
        <v>856.61</v>
      </c>
      <c r="UG7" s="29">
        <v>1171.31</v>
      </c>
      <c r="UH7" s="29">
        <v>1270.8499999999999</v>
      </c>
      <c r="UI7" s="33">
        <f>SUM(UF7:UH7)</f>
        <v>3298.77</v>
      </c>
      <c r="UJ7" s="38" t="s">
        <v>74</v>
      </c>
      <c r="UK7" s="29">
        <v>856.61</v>
      </c>
      <c r="UL7" s="29">
        <v>1171.31</v>
      </c>
      <c r="UM7" s="29">
        <v>1270.8499999999999</v>
      </c>
      <c r="UN7" s="33">
        <f>SUM(UK7:UM7)</f>
        <v>3298.77</v>
      </c>
      <c r="UO7" s="38" t="s">
        <v>74</v>
      </c>
      <c r="UP7" s="29">
        <v>953.67</v>
      </c>
      <c r="UQ7" s="29">
        <v>1304.04</v>
      </c>
      <c r="UR7" s="29">
        <v>1414.85</v>
      </c>
      <c r="US7" s="33">
        <f>SUM(UP7:UR7)</f>
        <v>3672.56</v>
      </c>
      <c r="UT7" s="38" t="s">
        <v>74</v>
      </c>
      <c r="UU7" s="29">
        <v>856.61</v>
      </c>
      <c r="UV7" s="29">
        <v>1171.31</v>
      </c>
      <c r="UW7" s="29">
        <v>1270.8499999999999</v>
      </c>
      <c r="UX7" s="33">
        <f>SUM(UU7:UW7)</f>
        <v>3298.77</v>
      </c>
      <c r="UY7" s="38" t="s">
        <v>74</v>
      </c>
      <c r="UZ7" s="29">
        <v>912.29</v>
      </c>
      <c r="VA7" s="29">
        <v>1247.45</v>
      </c>
      <c r="VB7" s="29">
        <v>1353.45</v>
      </c>
      <c r="VC7" s="33">
        <f>SUM(UZ7:VB7)</f>
        <v>3513.1899999999996</v>
      </c>
      <c r="VD7" s="38" t="s">
        <v>74</v>
      </c>
      <c r="VE7" s="29">
        <v>912.29</v>
      </c>
      <c r="VF7" s="29">
        <v>1247.45</v>
      </c>
      <c r="VG7" s="29">
        <v>1353.45</v>
      </c>
      <c r="VH7" s="33">
        <f>SUM(VE7:VG7)</f>
        <v>3513.1899999999996</v>
      </c>
      <c r="VI7" s="38" t="s">
        <v>74</v>
      </c>
      <c r="VJ7" s="29">
        <v>912.29</v>
      </c>
      <c r="VK7" s="29">
        <v>1247.45</v>
      </c>
      <c r="VL7" s="29">
        <v>1353.45</v>
      </c>
      <c r="VM7" s="33">
        <f>SUM(VJ7:VL7)</f>
        <v>3513.1899999999996</v>
      </c>
      <c r="VN7" s="38" t="s">
        <v>74</v>
      </c>
      <c r="VO7" s="29">
        <v>939.88</v>
      </c>
      <c r="VP7" s="29">
        <v>1285.18</v>
      </c>
      <c r="VQ7" s="29">
        <v>1394.39</v>
      </c>
      <c r="VR7" s="33">
        <f>SUM(VO7:VQ7)</f>
        <v>3619.45</v>
      </c>
      <c r="VS7" s="38" t="s">
        <v>74</v>
      </c>
      <c r="VT7" s="29">
        <v>939.9</v>
      </c>
      <c r="VU7" s="29">
        <v>1285.2</v>
      </c>
      <c r="VV7" s="29">
        <v>1394.41</v>
      </c>
      <c r="VW7" s="33">
        <f>SUM(VT7:VV7)</f>
        <v>3619.51</v>
      </c>
      <c r="VX7" s="38" t="s">
        <v>74</v>
      </c>
      <c r="VY7" s="29">
        <v>939.88</v>
      </c>
      <c r="VZ7" s="29">
        <v>1285.18</v>
      </c>
      <c r="WA7" s="29">
        <v>1394.39</v>
      </c>
      <c r="WB7" s="33">
        <f>SUM(VY7:WA7)</f>
        <v>3619.45</v>
      </c>
      <c r="WC7" s="38" t="s">
        <v>74</v>
      </c>
      <c r="WD7" s="29">
        <v>939.88</v>
      </c>
      <c r="WE7" s="29">
        <v>1285.18</v>
      </c>
      <c r="WF7" s="29">
        <v>1394.39</v>
      </c>
      <c r="WG7" s="33">
        <f>SUM(WD7:WF7)</f>
        <v>3619.45</v>
      </c>
      <c r="WH7" s="38" t="s">
        <v>74</v>
      </c>
      <c r="WI7" s="29">
        <v>939.88</v>
      </c>
      <c r="WJ7" s="29">
        <v>1285.18</v>
      </c>
      <c r="WK7" s="29">
        <v>1394.39</v>
      </c>
      <c r="WL7" s="33">
        <f>SUM(WI7:WK7)</f>
        <v>3619.45</v>
      </c>
      <c r="WM7" s="38" t="s">
        <v>74</v>
      </c>
      <c r="WN7" s="29">
        <v>939.88</v>
      </c>
      <c r="WO7" s="29">
        <v>1285.18</v>
      </c>
      <c r="WP7" s="29">
        <v>1394.39</v>
      </c>
      <c r="WQ7" s="33">
        <f>SUM(WN7:WP7)</f>
        <v>3619.45</v>
      </c>
      <c r="WR7" s="38" t="s">
        <v>74</v>
      </c>
      <c r="WS7" s="29">
        <v>939.88</v>
      </c>
      <c r="WT7" s="29">
        <v>1285.18</v>
      </c>
      <c r="WU7" s="29">
        <v>1394.39</v>
      </c>
      <c r="WV7" s="33">
        <f>SUM(WS7:WU7)</f>
        <v>3619.45</v>
      </c>
      <c r="WW7" s="38" t="s">
        <v>74</v>
      </c>
      <c r="WX7" s="29">
        <v>939.88</v>
      </c>
      <c r="WY7" s="29">
        <v>1285.18</v>
      </c>
      <c r="WZ7" s="29">
        <v>1394.39</v>
      </c>
      <c r="XA7" s="33">
        <f>SUM(WX7:WZ7)</f>
        <v>3619.45</v>
      </c>
      <c r="XB7" s="38" t="s">
        <v>74</v>
      </c>
      <c r="XC7" s="29">
        <v>939.88</v>
      </c>
      <c r="XD7" s="29">
        <v>1285.18</v>
      </c>
      <c r="XE7" s="29">
        <v>1394.39</v>
      </c>
      <c r="XF7" s="33">
        <f>SUM(XC7:XE7)</f>
        <v>3619.45</v>
      </c>
      <c r="XG7" s="38" t="s">
        <v>74</v>
      </c>
      <c r="XH7" s="29">
        <v>971.84</v>
      </c>
      <c r="XI7" s="29">
        <v>1328.88</v>
      </c>
      <c r="XJ7" s="29">
        <v>1441.8</v>
      </c>
      <c r="XK7" s="33">
        <f>SUM(XH7:XJ7)</f>
        <v>3742.5200000000004</v>
      </c>
      <c r="XL7" s="38" t="s">
        <v>74</v>
      </c>
      <c r="XM7" s="29">
        <v>1001.91</v>
      </c>
      <c r="XN7" s="29">
        <v>1370</v>
      </c>
      <c r="XO7" s="29">
        <v>1486.42</v>
      </c>
      <c r="XP7" s="33">
        <f>SUM(XM7:XO7)</f>
        <v>3858.33</v>
      </c>
      <c r="XQ7" s="38" t="s">
        <v>74</v>
      </c>
      <c r="XR7" s="29">
        <v>1007.68</v>
      </c>
      <c r="XS7" s="29">
        <v>1377.89</v>
      </c>
      <c r="XT7" s="29">
        <v>1494.98</v>
      </c>
      <c r="XU7" s="33">
        <f>SUM(XR7:XT7)</f>
        <v>3880.55</v>
      </c>
      <c r="XV7" s="38" t="s">
        <v>74</v>
      </c>
      <c r="XW7" s="29">
        <v>1007.68</v>
      </c>
      <c r="XX7" s="29">
        <v>1377.89</v>
      </c>
      <c r="XY7" s="29">
        <v>1494.98</v>
      </c>
      <c r="XZ7" s="33">
        <f>SUM(XW7:XY7)</f>
        <v>3880.55</v>
      </c>
      <c r="YA7" s="38" t="s">
        <v>74</v>
      </c>
      <c r="YB7" s="29">
        <v>1007.68</v>
      </c>
      <c r="YC7" s="29">
        <v>1377.89</v>
      </c>
      <c r="YD7" s="29">
        <v>1494.98</v>
      </c>
      <c r="YE7" s="33">
        <f>SUM(YB7:YD7)</f>
        <v>3880.55</v>
      </c>
      <c r="YF7" s="38" t="s">
        <v>74</v>
      </c>
      <c r="YG7" s="29">
        <v>1007.68</v>
      </c>
      <c r="YH7" s="29">
        <v>1377.89</v>
      </c>
      <c r="YI7" s="29">
        <v>1494.98</v>
      </c>
      <c r="YJ7" s="33">
        <f>SUM(YG7:YI7)</f>
        <v>3880.55</v>
      </c>
      <c r="YK7" s="38" t="s">
        <v>74</v>
      </c>
      <c r="YL7" s="30">
        <v>1034.1400000000001</v>
      </c>
      <c r="YM7" s="30">
        <v>1414.06</v>
      </c>
      <c r="YN7" s="30">
        <v>1534.23</v>
      </c>
      <c r="YO7" s="33">
        <f>SUM(YL7:YN7)</f>
        <v>3982.43</v>
      </c>
      <c r="YP7" s="38" t="s">
        <v>74</v>
      </c>
      <c r="YQ7" s="29">
        <v>1034.1400000000001</v>
      </c>
      <c r="YR7" s="29">
        <v>1414.06</v>
      </c>
      <c r="YS7" s="29">
        <v>1534.23</v>
      </c>
      <c r="YT7" s="33">
        <f>SUM(YQ7:YS7)</f>
        <v>3982.43</v>
      </c>
      <c r="YU7" s="38" t="s">
        <v>74</v>
      </c>
      <c r="YV7" s="29">
        <v>1034.1099999999999</v>
      </c>
      <c r="YW7" s="29">
        <v>1414.06</v>
      </c>
      <c r="YX7" s="29">
        <v>1534.23</v>
      </c>
      <c r="YY7" s="33">
        <f>SUM(YV7:YX7)</f>
        <v>3982.4</v>
      </c>
      <c r="YZ7" s="38" t="s">
        <v>74</v>
      </c>
      <c r="ZA7" s="29">
        <v>1034.1400000000001</v>
      </c>
      <c r="ZB7" s="29">
        <v>1414.06</v>
      </c>
      <c r="ZC7" s="29">
        <v>1534.23</v>
      </c>
      <c r="ZD7" s="33">
        <f>SUM(ZA7:ZC7)</f>
        <v>3982.43</v>
      </c>
      <c r="ZE7" s="38" t="s">
        <v>74</v>
      </c>
      <c r="ZF7" s="29">
        <v>1034.1400000000001</v>
      </c>
      <c r="ZG7" s="29">
        <v>1414.06</v>
      </c>
      <c r="ZH7" s="29">
        <v>1534.23</v>
      </c>
      <c r="ZI7" s="33">
        <f>SUM(ZF7:ZH7)</f>
        <v>3982.43</v>
      </c>
      <c r="ZJ7" s="38" t="s">
        <v>74</v>
      </c>
      <c r="ZK7" s="29">
        <v>1034.1400000000001</v>
      </c>
      <c r="ZL7" s="29">
        <v>1414.06</v>
      </c>
      <c r="ZM7" s="29">
        <v>1534.23</v>
      </c>
      <c r="ZN7" s="33">
        <f>SUM(ZK7:ZM7)</f>
        <v>3982.43</v>
      </c>
      <c r="ZO7" s="38" t="s">
        <v>74</v>
      </c>
      <c r="ZP7" s="29">
        <v>1120.76</v>
      </c>
      <c r="ZQ7" s="29">
        <v>1535.5</v>
      </c>
      <c r="ZR7" s="29">
        <v>1666.01</v>
      </c>
      <c r="ZS7" s="33">
        <f>SUM(ZP7:ZR7)</f>
        <v>4322.2700000000004</v>
      </c>
      <c r="ZT7" s="38" t="s">
        <v>74</v>
      </c>
      <c r="ZU7" s="29">
        <v>1155.93</v>
      </c>
      <c r="ZV7" s="29">
        <v>1583.68</v>
      </c>
      <c r="ZW7" s="29">
        <v>1718.28</v>
      </c>
      <c r="ZX7" s="33">
        <f>SUM(ZU7:ZW7)</f>
        <v>4457.8900000000003</v>
      </c>
      <c r="ZY7" s="38" t="s">
        <v>74</v>
      </c>
      <c r="ZZ7" s="30">
        <v>1155.93</v>
      </c>
      <c r="AAA7" s="30">
        <v>1583.68</v>
      </c>
      <c r="AAB7" s="30">
        <v>1718.28</v>
      </c>
      <c r="AAC7" s="33">
        <f>SUM(ZZ7:AAB7)</f>
        <v>4457.8900000000003</v>
      </c>
      <c r="AAD7" s="38" t="s">
        <v>74</v>
      </c>
      <c r="AAE7" s="30">
        <v>1155.93</v>
      </c>
      <c r="AAF7" s="30">
        <v>1583.68</v>
      </c>
      <c r="AAG7" s="30">
        <v>1718.28</v>
      </c>
      <c r="AAH7" s="33">
        <f>SUM(AAE7:AAG7)</f>
        <v>4457.8900000000003</v>
      </c>
      <c r="AAI7" s="38" t="s">
        <v>74</v>
      </c>
      <c r="AAJ7" s="30">
        <v>1155.93</v>
      </c>
      <c r="AAK7" s="30">
        <v>1583.68</v>
      </c>
      <c r="AAL7" s="30">
        <v>1718.28</v>
      </c>
      <c r="AAM7" s="33">
        <f>SUM(AAJ7:AAL7)</f>
        <v>4457.8900000000003</v>
      </c>
      <c r="AAN7" s="38" t="s">
        <v>74</v>
      </c>
      <c r="AAO7" s="30">
        <v>1155.93</v>
      </c>
      <c r="AAP7" s="30">
        <v>1583.68</v>
      </c>
      <c r="AAQ7" s="30">
        <v>1718.28</v>
      </c>
      <c r="AAR7" s="33">
        <f>SUM(AAO7:AAQ7)</f>
        <v>4457.8900000000003</v>
      </c>
      <c r="AAS7" s="38" t="s">
        <v>74</v>
      </c>
      <c r="AAT7" s="30">
        <v>1155.93</v>
      </c>
      <c r="AAU7" s="30">
        <v>1583.68</v>
      </c>
      <c r="AAV7" s="30">
        <v>1718.28</v>
      </c>
      <c r="AAW7" s="33">
        <f>SUM(AAT7:AAV7)</f>
        <v>4457.8900000000003</v>
      </c>
      <c r="AAX7" s="38" t="s">
        <v>74</v>
      </c>
      <c r="AAY7" s="30">
        <v>1155.93</v>
      </c>
      <c r="AAZ7" s="30">
        <v>1583.68</v>
      </c>
      <c r="ABA7" s="30">
        <v>1718.28</v>
      </c>
      <c r="ABB7" s="33">
        <f>SUM(AAY7:ABA7)</f>
        <v>4457.8900000000003</v>
      </c>
      <c r="ABC7" s="38" t="s">
        <v>74</v>
      </c>
      <c r="ABD7" s="30">
        <v>1155.93</v>
      </c>
      <c r="ABE7" s="30">
        <v>1583.68</v>
      </c>
      <c r="ABF7" s="30">
        <v>1718.28</v>
      </c>
      <c r="ABG7" s="33">
        <f>SUM(ABD7:ABF7)</f>
        <v>4457.8900000000003</v>
      </c>
      <c r="ABH7" s="38" t="s">
        <v>74</v>
      </c>
      <c r="ABI7" s="30">
        <v>1155.93</v>
      </c>
      <c r="ABJ7" s="30">
        <v>1583.68</v>
      </c>
      <c r="ABK7" s="30">
        <v>1718.28</v>
      </c>
      <c r="ABL7" s="33">
        <f>SUM(ABI7:ABK7)</f>
        <v>4457.8900000000003</v>
      </c>
      <c r="ABM7" s="38" t="s">
        <v>74</v>
      </c>
      <c r="ABN7" s="30">
        <v>1155.93</v>
      </c>
      <c r="ABO7" s="30">
        <v>1583.68</v>
      </c>
      <c r="ABP7" s="30">
        <v>1718.28</v>
      </c>
      <c r="ABQ7" s="33">
        <f>SUM(ABN7:ABP7)</f>
        <v>4457.8900000000003</v>
      </c>
      <c r="ABR7" s="38" t="s">
        <v>74</v>
      </c>
      <c r="ABS7" s="30">
        <v>1155.93</v>
      </c>
      <c r="ABT7" s="30">
        <v>1583.68</v>
      </c>
      <c r="ABU7" s="30">
        <v>1718.28</v>
      </c>
      <c r="ABV7" s="33">
        <f>SUM(ABS7:ABU7)</f>
        <v>4457.8900000000003</v>
      </c>
      <c r="ABW7" s="38" t="s">
        <v>74</v>
      </c>
      <c r="ABX7" s="30">
        <v>1236.8499999999999</v>
      </c>
      <c r="ABY7" s="30">
        <v>1694.54</v>
      </c>
      <c r="ABZ7" s="30">
        <v>1838.57</v>
      </c>
      <c r="ACA7" s="33">
        <f>SUM(ABX7:ABZ7)</f>
        <v>4769.96</v>
      </c>
    </row>
    <row r="8" spans="1:755" ht="15" customHeight="1" x14ac:dyDescent="0.25">
      <c r="A8" s="38" t="s">
        <v>75</v>
      </c>
      <c r="B8" s="29">
        <v>95.79</v>
      </c>
      <c r="C8" s="29">
        <v>89.94</v>
      </c>
      <c r="D8" s="29">
        <v>85.03</v>
      </c>
      <c r="E8" s="33">
        <f>SUM(B8:D8)</f>
        <v>270.76</v>
      </c>
      <c r="F8" s="38" t="s">
        <v>75</v>
      </c>
      <c r="G8" s="29">
        <v>95.79</v>
      </c>
      <c r="H8" s="29">
        <v>89.94</v>
      </c>
      <c r="I8" s="29">
        <v>85.03</v>
      </c>
      <c r="J8" s="33">
        <f>SUM(G8:I8)</f>
        <v>270.76</v>
      </c>
      <c r="K8" s="38" t="s">
        <v>75</v>
      </c>
      <c r="L8" s="29">
        <v>95.79</v>
      </c>
      <c r="M8" s="29">
        <v>89.94</v>
      </c>
      <c r="N8" s="29">
        <v>85.03</v>
      </c>
      <c r="O8" s="33">
        <f>SUM(L8:N8)</f>
        <v>270.76</v>
      </c>
      <c r="P8" s="38" t="s">
        <v>75</v>
      </c>
      <c r="Q8" s="29">
        <v>95.79</v>
      </c>
      <c r="R8" s="29">
        <v>89.94</v>
      </c>
      <c r="S8" s="29">
        <v>85.03</v>
      </c>
      <c r="T8" s="33">
        <f>SUM(Q8:S8)</f>
        <v>270.76</v>
      </c>
      <c r="U8" s="38" t="s">
        <v>75</v>
      </c>
      <c r="V8" s="29">
        <v>95.79</v>
      </c>
      <c r="W8" s="29">
        <v>89.94</v>
      </c>
      <c r="X8" s="29">
        <v>85.03</v>
      </c>
      <c r="Y8" s="33">
        <f>SUM(V8:X8)</f>
        <v>270.76</v>
      </c>
      <c r="Z8" s="38" t="s">
        <v>75</v>
      </c>
      <c r="AA8" s="29">
        <v>95.79</v>
      </c>
      <c r="AB8" s="29">
        <v>89.94</v>
      </c>
      <c r="AC8" s="29">
        <v>85.03</v>
      </c>
      <c r="AD8" s="33">
        <f>SUM(AA8:AC8)</f>
        <v>270.76</v>
      </c>
      <c r="AE8" s="38" t="s">
        <v>75</v>
      </c>
      <c r="AF8" s="29">
        <v>95.79</v>
      </c>
      <c r="AG8" s="29">
        <v>89.94</v>
      </c>
      <c r="AH8" s="29">
        <v>85.03</v>
      </c>
      <c r="AI8" s="33">
        <f>SUM(AF8:AH8)</f>
        <v>270.76</v>
      </c>
      <c r="AJ8" s="38" t="s">
        <v>75</v>
      </c>
      <c r="AK8" s="29">
        <v>95.79</v>
      </c>
      <c r="AL8" s="29">
        <v>89.94</v>
      </c>
      <c r="AM8" s="29">
        <v>85.03</v>
      </c>
      <c r="AN8" s="33">
        <f>SUM(AK8:AM8)</f>
        <v>270.76</v>
      </c>
      <c r="AO8" s="38" t="s">
        <v>75</v>
      </c>
      <c r="AP8" s="29">
        <v>95.79</v>
      </c>
      <c r="AQ8" s="29">
        <v>89.94</v>
      </c>
      <c r="AR8" s="29">
        <v>85.03</v>
      </c>
      <c r="AS8" s="33">
        <f>SUM(AP8:AR8)</f>
        <v>270.76</v>
      </c>
      <c r="AT8" s="38" t="s">
        <v>75</v>
      </c>
      <c r="AU8" s="29">
        <v>95.79</v>
      </c>
      <c r="AV8" s="29">
        <v>89.94</v>
      </c>
      <c r="AW8" s="29">
        <v>85.03</v>
      </c>
      <c r="AX8" s="33">
        <f>SUM(AU8:AW8)</f>
        <v>270.76</v>
      </c>
      <c r="AY8" s="38" t="s">
        <v>75</v>
      </c>
      <c r="AZ8" s="29">
        <v>95.79</v>
      </c>
      <c r="BA8" s="29">
        <v>89.94</v>
      </c>
      <c r="BB8" s="29">
        <v>85.03</v>
      </c>
      <c r="BC8" s="33">
        <f>SUM(AZ8:BB8)</f>
        <v>270.76</v>
      </c>
      <c r="BD8" s="38" t="s">
        <v>75</v>
      </c>
      <c r="BE8" s="29">
        <v>103.48</v>
      </c>
      <c r="BF8" s="29">
        <v>97.16</v>
      </c>
      <c r="BG8" s="29">
        <v>91.85</v>
      </c>
      <c r="BH8" s="33">
        <f>SUM(BE8:BG8)</f>
        <v>292.49</v>
      </c>
      <c r="BI8" s="38" t="s">
        <v>75</v>
      </c>
      <c r="BJ8" s="29">
        <v>103.57</v>
      </c>
      <c r="BK8" s="29">
        <v>97.24</v>
      </c>
      <c r="BL8" s="29">
        <v>91.93</v>
      </c>
      <c r="BM8" s="33">
        <f>SUM(BJ8:BL8)</f>
        <v>292.74</v>
      </c>
      <c r="BN8" s="38" t="s">
        <v>75</v>
      </c>
      <c r="BO8" s="29">
        <v>109.25</v>
      </c>
      <c r="BP8" s="29">
        <v>102.58</v>
      </c>
      <c r="BQ8" s="29">
        <v>96.97</v>
      </c>
      <c r="BR8" s="33">
        <f>SUM(BO8:BQ8)</f>
        <v>308.79999999999995</v>
      </c>
      <c r="BS8" s="38" t="s">
        <v>75</v>
      </c>
      <c r="BT8" s="29">
        <v>109.25</v>
      </c>
      <c r="BU8" s="29">
        <v>102.58</v>
      </c>
      <c r="BV8" s="29">
        <v>96.97</v>
      </c>
      <c r="BW8" s="33">
        <f>SUM(BT8:BV8)</f>
        <v>308.79999999999995</v>
      </c>
      <c r="BX8" s="38" t="s">
        <v>75</v>
      </c>
      <c r="BY8" s="29">
        <v>109.33</v>
      </c>
      <c r="BZ8" s="29">
        <v>102.65</v>
      </c>
      <c r="CA8" s="29">
        <v>97.05</v>
      </c>
      <c r="CB8" s="33">
        <f>SUM(BY8:CA8)</f>
        <v>309.03000000000003</v>
      </c>
      <c r="CC8" s="38" t="s">
        <v>75</v>
      </c>
      <c r="CD8" s="29">
        <v>109.34</v>
      </c>
      <c r="CE8" s="29">
        <v>102.66</v>
      </c>
      <c r="CF8" s="29">
        <v>97.05</v>
      </c>
      <c r="CG8" s="33">
        <f>SUM(CD8:CF8)</f>
        <v>309.05</v>
      </c>
      <c r="CH8" s="38" t="s">
        <v>75</v>
      </c>
      <c r="CI8" s="29">
        <v>109.34</v>
      </c>
      <c r="CJ8" s="29">
        <v>102.66</v>
      </c>
      <c r="CK8" s="29">
        <v>97.05</v>
      </c>
      <c r="CL8" s="33">
        <f>SUM(CI8:CK8)</f>
        <v>309.05</v>
      </c>
      <c r="CM8" s="38" t="s">
        <v>75</v>
      </c>
      <c r="CN8" s="29">
        <v>109.34</v>
      </c>
      <c r="CO8" s="29">
        <v>102.66</v>
      </c>
      <c r="CP8" s="29">
        <v>97.05</v>
      </c>
      <c r="CQ8" s="33">
        <f>SUM(CN8:CP8)</f>
        <v>309.05</v>
      </c>
      <c r="CR8" s="38" t="s">
        <v>75</v>
      </c>
      <c r="CS8" s="29">
        <v>110.65</v>
      </c>
      <c r="CT8" s="29">
        <v>103.89</v>
      </c>
      <c r="CU8" s="29">
        <v>98.22</v>
      </c>
      <c r="CV8" s="33">
        <f>SUM(CS8:CU8)</f>
        <v>312.76</v>
      </c>
      <c r="CW8" s="38" t="s">
        <v>75</v>
      </c>
      <c r="CX8" s="29">
        <v>113.49</v>
      </c>
      <c r="CY8" s="29">
        <v>106.56</v>
      </c>
      <c r="CZ8" s="29">
        <v>100.74</v>
      </c>
      <c r="DA8" s="33">
        <f>SUM(CX8:CZ8)</f>
        <v>320.79000000000002</v>
      </c>
      <c r="DB8" s="38" t="s">
        <v>75</v>
      </c>
      <c r="DC8" s="29">
        <v>113.49</v>
      </c>
      <c r="DD8" s="29">
        <v>106.56</v>
      </c>
      <c r="DE8" s="29">
        <v>100.74</v>
      </c>
      <c r="DF8" s="33">
        <f>SUM(DC8:DE8)</f>
        <v>320.79000000000002</v>
      </c>
      <c r="DG8" s="38" t="s">
        <v>75</v>
      </c>
      <c r="DH8" s="29">
        <v>113.49</v>
      </c>
      <c r="DI8" s="29">
        <v>106.56</v>
      </c>
      <c r="DJ8" s="29">
        <v>100.74</v>
      </c>
      <c r="DK8" s="33">
        <f>SUM(DH8:DJ8)</f>
        <v>320.79000000000002</v>
      </c>
      <c r="DL8" s="38" t="s">
        <v>75</v>
      </c>
      <c r="DM8" s="29">
        <v>114.25</v>
      </c>
      <c r="DN8" s="29">
        <v>107.27</v>
      </c>
      <c r="DO8" s="29">
        <v>101.41</v>
      </c>
      <c r="DP8" s="33">
        <f>SUM(DM8:DO8)</f>
        <v>322.92999999999995</v>
      </c>
      <c r="DQ8" s="38" t="s">
        <v>75</v>
      </c>
      <c r="DR8" s="29">
        <v>114.63</v>
      </c>
      <c r="DS8" s="29">
        <v>107.63</v>
      </c>
      <c r="DT8" s="29">
        <v>101.75</v>
      </c>
      <c r="DU8" s="33">
        <f>SUM(DR8:DT8)</f>
        <v>324.01</v>
      </c>
      <c r="DV8" s="38" t="s">
        <v>75</v>
      </c>
      <c r="DW8" s="29">
        <v>114.83</v>
      </c>
      <c r="DX8" s="29">
        <v>107.63</v>
      </c>
      <c r="DY8" s="29">
        <v>101.75</v>
      </c>
      <c r="DZ8" s="33">
        <f>SUM(DW8:DY8)</f>
        <v>324.20999999999998</v>
      </c>
      <c r="EA8" s="38" t="s">
        <v>75</v>
      </c>
      <c r="EB8" s="29">
        <v>114.63</v>
      </c>
      <c r="EC8" s="29">
        <v>107.63</v>
      </c>
      <c r="ED8" s="29">
        <v>101.75</v>
      </c>
      <c r="EE8" s="33">
        <f>SUM(EB8:ED8)</f>
        <v>324.01</v>
      </c>
      <c r="EF8" s="38" t="s">
        <v>75</v>
      </c>
      <c r="EG8" s="29">
        <v>114.63</v>
      </c>
      <c r="EH8" s="29">
        <v>107.63</v>
      </c>
      <c r="EI8" s="29">
        <v>101.75</v>
      </c>
      <c r="EJ8" s="33">
        <f>SUM(EG8:EI8)</f>
        <v>324.01</v>
      </c>
      <c r="EK8" s="38" t="s">
        <v>75</v>
      </c>
      <c r="EL8" s="29">
        <v>114.63</v>
      </c>
      <c r="EM8" s="29">
        <v>107.63</v>
      </c>
      <c r="EN8" s="29">
        <v>101.75</v>
      </c>
      <c r="EO8" s="33">
        <f>SUM(EL8:EN8)</f>
        <v>324.01</v>
      </c>
      <c r="EP8" s="38" t="s">
        <v>75</v>
      </c>
      <c r="EQ8" s="29">
        <v>114.63</v>
      </c>
      <c r="ER8" s="29">
        <v>107.63</v>
      </c>
      <c r="ES8" s="29">
        <v>101.75</v>
      </c>
      <c r="ET8" s="33">
        <f>SUM(EQ8:ES8)</f>
        <v>324.01</v>
      </c>
      <c r="EU8" s="38" t="s">
        <v>75</v>
      </c>
      <c r="EV8" s="29">
        <v>115.01</v>
      </c>
      <c r="EW8" s="29">
        <v>107.99</v>
      </c>
      <c r="EX8" s="29">
        <v>102.09</v>
      </c>
      <c r="EY8" s="33">
        <f>SUM(EV8:EX8)</f>
        <v>325.09000000000003</v>
      </c>
      <c r="EZ8" s="38" t="s">
        <v>75</v>
      </c>
      <c r="FA8" s="29">
        <v>115.01</v>
      </c>
      <c r="FB8" s="29">
        <v>107.99</v>
      </c>
      <c r="FC8" s="29">
        <v>102.09</v>
      </c>
      <c r="FD8" s="33">
        <f>SUM(FA8:FC8)</f>
        <v>325.09000000000003</v>
      </c>
      <c r="FE8" s="38" t="s">
        <v>75</v>
      </c>
      <c r="FF8" s="29">
        <v>115.01</v>
      </c>
      <c r="FG8" s="29">
        <v>107.99</v>
      </c>
      <c r="FH8" s="29">
        <v>102.09</v>
      </c>
      <c r="FI8" s="33">
        <f>SUM(FF8:FH8)</f>
        <v>325.09000000000003</v>
      </c>
      <c r="FJ8" s="38" t="s">
        <v>75</v>
      </c>
      <c r="FK8" s="29">
        <v>116.85</v>
      </c>
      <c r="FL8" s="29">
        <v>109.71</v>
      </c>
      <c r="FM8" s="29">
        <v>103.72</v>
      </c>
      <c r="FN8" s="33">
        <f>SUM(FK8:FM8)</f>
        <v>330.28</v>
      </c>
      <c r="FO8" s="38" t="s">
        <v>75</v>
      </c>
      <c r="FP8" s="29">
        <v>124.77</v>
      </c>
      <c r="FQ8" s="29">
        <v>117.15</v>
      </c>
      <c r="FR8" s="29">
        <v>110.76</v>
      </c>
      <c r="FS8" s="33">
        <f>SUM(FP8:FR8)</f>
        <v>352.68</v>
      </c>
      <c r="FT8" s="38" t="s">
        <v>75</v>
      </c>
      <c r="FU8" s="29">
        <v>124.77</v>
      </c>
      <c r="FV8" s="29">
        <v>117.15</v>
      </c>
      <c r="FW8" s="29">
        <v>110.76</v>
      </c>
      <c r="FX8" s="33">
        <f>SUM(FU8:FW8)</f>
        <v>352.68</v>
      </c>
      <c r="FY8" s="38" t="s">
        <v>75</v>
      </c>
      <c r="FZ8" s="29">
        <v>124.77</v>
      </c>
      <c r="GA8" s="29">
        <v>117.15</v>
      </c>
      <c r="GB8" s="29">
        <v>110.76</v>
      </c>
      <c r="GC8" s="33">
        <f>SUM(FZ8:GB8)</f>
        <v>352.68</v>
      </c>
      <c r="GD8" s="38" t="s">
        <v>75</v>
      </c>
      <c r="GE8" s="29">
        <v>127.82</v>
      </c>
      <c r="GF8" s="29">
        <v>120.01</v>
      </c>
      <c r="GG8" s="29">
        <v>113.46</v>
      </c>
      <c r="GH8" s="33">
        <f>SUM(GE8:GG8)</f>
        <v>361.28999999999996</v>
      </c>
      <c r="GI8" s="38" t="s">
        <v>75</v>
      </c>
      <c r="GJ8" s="29">
        <v>129.34</v>
      </c>
      <c r="GK8" s="29">
        <v>121.44</v>
      </c>
      <c r="GL8" s="29">
        <v>114.81</v>
      </c>
      <c r="GM8" s="33">
        <f>SUM(GJ8:GL8)</f>
        <v>365.59000000000003</v>
      </c>
      <c r="GN8" s="38" t="s">
        <v>75</v>
      </c>
      <c r="GO8" s="29">
        <v>129.34</v>
      </c>
      <c r="GP8" s="29">
        <v>121.44</v>
      </c>
      <c r="GQ8" s="29">
        <v>114.81</v>
      </c>
      <c r="GR8" s="33">
        <f>SUM(GO8:GQ8)</f>
        <v>365.59000000000003</v>
      </c>
      <c r="GS8" s="38" t="s">
        <v>75</v>
      </c>
      <c r="GT8" s="29">
        <v>130.1</v>
      </c>
      <c r="GU8" s="29">
        <v>122.15</v>
      </c>
      <c r="GV8" s="29">
        <v>115.48</v>
      </c>
      <c r="GW8" s="33">
        <f>SUM(GT8:GV8)</f>
        <v>367.73</v>
      </c>
      <c r="GX8" s="38" t="s">
        <v>75</v>
      </c>
      <c r="GY8" s="29">
        <v>130.1</v>
      </c>
      <c r="GZ8" s="29">
        <v>122.15</v>
      </c>
      <c r="HA8" s="29">
        <v>115.48</v>
      </c>
      <c r="HB8" s="33">
        <f>SUM(GY8:HA8)</f>
        <v>367.73</v>
      </c>
      <c r="HC8" s="38" t="s">
        <v>75</v>
      </c>
      <c r="HD8" s="29">
        <v>130.1</v>
      </c>
      <c r="HE8" s="29">
        <v>122.15</v>
      </c>
      <c r="HF8" s="29">
        <v>115.48</v>
      </c>
      <c r="HG8" s="33">
        <f>SUM(HD8:HF8)</f>
        <v>367.73</v>
      </c>
      <c r="HH8" s="38" t="s">
        <v>75</v>
      </c>
      <c r="HI8" s="29">
        <v>130.1</v>
      </c>
      <c r="HJ8" s="29">
        <v>122.15</v>
      </c>
      <c r="HK8" s="29">
        <v>115.48</v>
      </c>
      <c r="HL8" s="33">
        <f>SUM(HI8:HK8)</f>
        <v>367.73</v>
      </c>
      <c r="HM8" s="38" t="s">
        <v>75</v>
      </c>
      <c r="HN8" s="29">
        <v>130.4</v>
      </c>
      <c r="HO8" s="29">
        <v>122.43</v>
      </c>
      <c r="HP8" s="29">
        <v>115.75</v>
      </c>
      <c r="HQ8" s="33">
        <f>SUM(HN8:HP8)</f>
        <v>368.58000000000004</v>
      </c>
      <c r="HR8" s="38" t="s">
        <v>75</v>
      </c>
      <c r="HS8" s="29">
        <v>130.4</v>
      </c>
      <c r="HT8" s="29">
        <v>122.43</v>
      </c>
      <c r="HU8" s="29">
        <v>115.75</v>
      </c>
      <c r="HV8" s="33">
        <f>SUM(HS8:HU8)</f>
        <v>368.58000000000004</v>
      </c>
      <c r="HW8" s="38" t="s">
        <v>75</v>
      </c>
      <c r="HX8" s="29">
        <v>130.4</v>
      </c>
      <c r="HY8" s="29">
        <v>122.43</v>
      </c>
      <c r="HZ8" s="29">
        <v>115.75</v>
      </c>
      <c r="IA8" s="33">
        <f>SUM(HX8:HZ8)</f>
        <v>368.58000000000004</v>
      </c>
      <c r="IB8" s="38" t="s">
        <v>75</v>
      </c>
      <c r="IC8" s="29">
        <v>130.4</v>
      </c>
      <c r="ID8" s="29">
        <v>122.43</v>
      </c>
      <c r="IE8" s="29">
        <v>115.75</v>
      </c>
      <c r="IF8" s="33">
        <f>SUM(IC8:IE8)</f>
        <v>368.58000000000004</v>
      </c>
      <c r="IG8" s="38" t="s">
        <v>75</v>
      </c>
      <c r="IH8" s="29">
        <v>130.63</v>
      </c>
      <c r="II8" s="29">
        <v>122.65</v>
      </c>
      <c r="IJ8" s="29">
        <v>115.95</v>
      </c>
      <c r="IK8" s="33">
        <f>SUM(IH8:IJ8)</f>
        <v>369.23</v>
      </c>
      <c r="IL8" s="38" t="s">
        <v>75</v>
      </c>
      <c r="IM8" s="29">
        <v>130.63</v>
      </c>
      <c r="IN8" s="29">
        <v>122.65</v>
      </c>
      <c r="IO8" s="29">
        <v>115.95</v>
      </c>
      <c r="IP8" s="33">
        <f>SUM(IM8:IO8)</f>
        <v>369.23</v>
      </c>
      <c r="IQ8" s="38" t="s">
        <v>75</v>
      </c>
      <c r="IR8" s="29">
        <v>130.87</v>
      </c>
      <c r="IS8" s="29">
        <v>122.88</v>
      </c>
      <c r="IT8" s="29">
        <v>116.17</v>
      </c>
      <c r="IU8" s="33">
        <f>SUM(IR8:IT8)</f>
        <v>369.92</v>
      </c>
      <c r="IV8" s="38" t="s">
        <v>75</v>
      </c>
      <c r="IW8" s="29">
        <v>130.87</v>
      </c>
      <c r="IX8" s="29">
        <v>122.88</v>
      </c>
      <c r="IY8" s="29">
        <v>116.17</v>
      </c>
      <c r="IZ8" s="33">
        <f>SUM(IW8:IY8)</f>
        <v>369.92</v>
      </c>
      <c r="JA8" s="38" t="s">
        <v>75</v>
      </c>
      <c r="JB8" s="29">
        <v>130.87</v>
      </c>
      <c r="JC8" s="29">
        <v>122.88</v>
      </c>
      <c r="JD8" s="29">
        <v>116.17</v>
      </c>
      <c r="JE8" s="33">
        <f>SUM(JB8:JD8)</f>
        <v>369.92</v>
      </c>
      <c r="JF8" s="38" t="s">
        <v>75</v>
      </c>
      <c r="JG8" s="29">
        <v>130.87</v>
      </c>
      <c r="JH8" s="29">
        <v>122.88</v>
      </c>
      <c r="JI8" s="29">
        <v>116.17</v>
      </c>
      <c r="JJ8" s="33">
        <f>SUM(JG8:JI8)</f>
        <v>369.92</v>
      </c>
      <c r="JK8" s="38" t="s">
        <v>75</v>
      </c>
      <c r="JL8" s="29">
        <v>130.87</v>
      </c>
      <c r="JM8" s="29">
        <v>122.88</v>
      </c>
      <c r="JN8" s="29">
        <v>116.17</v>
      </c>
      <c r="JO8" s="33">
        <f>SUM(JL8:JN8)</f>
        <v>369.92</v>
      </c>
      <c r="JP8" s="38" t="s">
        <v>75</v>
      </c>
      <c r="JQ8" s="29">
        <v>131.16999999999999</v>
      </c>
      <c r="JR8" s="29">
        <v>123.16</v>
      </c>
      <c r="JS8" s="29">
        <v>116.43</v>
      </c>
      <c r="JT8" s="33">
        <f>SUM(JQ8:JS8)</f>
        <v>370.76</v>
      </c>
      <c r="JU8" s="38" t="s">
        <v>75</v>
      </c>
      <c r="JV8" s="29">
        <v>132.16</v>
      </c>
      <c r="JW8" s="29">
        <v>124.09</v>
      </c>
      <c r="JX8" s="29">
        <v>117.31</v>
      </c>
      <c r="JY8" s="33">
        <f>SUM(JV8:JX8)</f>
        <v>373.56</v>
      </c>
      <c r="JZ8" s="38" t="s">
        <v>75</v>
      </c>
      <c r="KA8" s="29">
        <v>132.16</v>
      </c>
      <c r="KB8" s="29">
        <v>124.09</v>
      </c>
      <c r="KC8" s="29">
        <v>117.31</v>
      </c>
      <c r="KD8" s="33">
        <f>SUM(KA8:KC8)</f>
        <v>373.56</v>
      </c>
      <c r="KE8" s="38" t="s">
        <v>75</v>
      </c>
      <c r="KF8" s="29">
        <v>132.16</v>
      </c>
      <c r="KG8" s="29">
        <v>124.09</v>
      </c>
      <c r="KH8" s="29">
        <v>117.31</v>
      </c>
      <c r="KI8" s="33">
        <f>SUM(KF8:KH8)</f>
        <v>373.56</v>
      </c>
      <c r="KJ8" s="38" t="s">
        <v>75</v>
      </c>
      <c r="KK8" s="29">
        <v>132.16</v>
      </c>
      <c r="KL8" s="29">
        <v>124.09</v>
      </c>
      <c r="KM8" s="29">
        <v>117.31</v>
      </c>
      <c r="KN8" s="33">
        <f>SUM(KK8:KM8)</f>
        <v>373.56</v>
      </c>
      <c r="KO8" s="38" t="s">
        <v>75</v>
      </c>
      <c r="KP8" s="29">
        <v>132.16</v>
      </c>
      <c r="KQ8" s="29">
        <v>124.09</v>
      </c>
      <c r="KR8" s="29">
        <v>117.31</v>
      </c>
      <c r="KS8" s="33">
        <f>SUM(KP8:KR8)</f>
        <v>373.56</v>
      </c>
      <c r="KT8" s="38" t="s">
        <v>75</v>
      </c>
      <c r="KU8" s="29">
        <v>133.44999999999999</v>
      </c>
      <c r="KV8" s="29">
        <v>125.3</v>
      </c>
      <c r="KW8" s="29">
        <v>118.46</v>
      </c>
      <c r="KX8" s="33">
        <f>SUM(KU8:KW8)</f>
        <v>377.21</v>
      </c>
      <c r="KY8" s="38" t="s">
        <v>75</v>
      </c>
      <c r="KZ8" s="29">
        <v>133.44999999999999</v>
      </c>
      <c r="LA8" s="29">
        <v>125.3</v>
      </c>
      <c r="LB8" s="29">
        <v>118.46</v>
      </c>
      <c r="LC8" s="33">
        <f>SUM(KZ8:LB8)</f>
        <v>377.21</v>
      </c>
      <c r="LD8" s="38" t="s">
        <v>75</v>
      </c>
      <c r="LE8" s="29">
        <v>133.44999999999999</v>
      </c>
      <c r="LF8" s="29">
        <v>125.3</v>
      </c>
      <c r="LG8" s="29">
        <v>118.46</v>
      </c>
      <c r="LH8" s="33">
        <f>SUM(LE8:LG8)</f>
        <v>377.21</v>
      </c>
      <c r="LI8" s="38" t="s">
        <v>75</v>
      </c>
      <c r="LJ8" s="29">
        <v>133.44999999999999</v>
      </c>
      <c r="LK8" s="29">
        <v>125.3</v>
      </c>
      <c r="LL8" s="29">
        <v>118.46</v>
      </c>
      <c r="LM8" s="33">
        <f>SUM(LJ8:LL8)</f>
        <v>377.21</v>
      </c>
      <c r="LN8" s="38" t="s">
        <v>75</v>
      </c>
      <c r="LO8" s="29">
        <v>133.44999999999999</v>
      </c>
      <c r="LP8" s="29">
        <v>125.3</v>
      </c>
      <c r="LQ8" s="29">
        <v>118.46</v>
      </c>
      <c r="LR8" s="33">
        <f>SUM(LO8:LQ8)</f>
        <v>377.21</v>
      </c>
      <c r="LS8" s="38" t="s">
        <v>75</v>
      </c>
      <c r="LT8" s="29">
        <v>133.44999999999999</v>
      </c>
      <c r="LU8" s="29">
        <v>125.3</v>
      </c>
      <c r="LV8" s="29">
        <v>118.46</v>
      </c>
      <c r="LW8" s="33">
        <f>SUM(LT8:LV8)</f>
        <v>377.21</v>
      </c>
      <c r="LX8" s="38" t="s">
        <v>75</v>
      </c>
      <c r="LY8" s="29">
        <v>135.21</v>
      </c>
      <c r="LZ8" s="29">
        <v>126.96</v>
      </c>
      <c r="MA8" s="29">
        <v>120.02</v>
      </c>
      <c r="MB8" s="33">
        <f>SUM(LY8:MA8)</f>
        <v>382.19</v>
      </c>
      <c r="MC8" s="38" t="s">
        <v>75</v>
      </c>
      <c r="MD8" s="29">
        <v>135.21</v>
      </c>
      <c r="ME8" s="29">
        <v>126.96</v>
      </c>
      <c r="MF8" s="29">
        <v>120.02</v>
      </c>
      <c r="MG8" s="33">
        <f>SUM(MD8:MF8)</f>
        <v>382.19</v>
      </c>
      <c r="MH8" s="38" t="s">
        <v>75</v>
      </c>
      <c r="MI8" s="29">
        <v>135.21</v>
      </c>
      <c r="MJ8" s="29">
        <v>126.96</v>
      </c>
      <c r="MK8" s="29">
        <v>120.02</v>
      </c>
      <c r="ML8" s="33">
        <f>SUM(MI8:MK8)</f>
        <v>382.19</v>
      </c>
      <c r="MM8" s="38" t="s">
        <v>75</v>
      </c>
      <c r="MN8" s="29">
        <v>135.21</v>
      </c>
      <c r="MO8" s="29">
        <v>126.96</v>
      </c>
      <c r="MP8" s="29">
        <v>120.02</v>
      </c>
      <c r="MQ8" s="33">
        <f>SUM(MN8:MP8)</f>
        <v>382.19</v>
      </c>
      <c r="MR8" s="38" t="s">
        <v>75</v>
      </c>
      <c r="MS8" s="29">
        <v>135.6</v>
      </c>
      <c r="MT8" s="29">
        <v>127.32</v>
      </c>
      <c r="MU8" s="29">
        <v>120.36</v>
      </c>
      <c r="MV8" s="33">
        <f>SUM(MS8:MU8)</f>
        <v>383.28</v>
      </c>
      <c r="MW8" s="38" t="s">
        <v>75</v>
      </c>
      <c r="MX8" s="29">
        <v>135.6</v>
      </c>
      <c r="MY8" s="29">
        <v>127.32</v>
      </c>
      <c r="MZ8" s="29">
        <v>120.36</v>
      </c>
      <c r="NA8" s="33">
        <f>SUM(MX8:MZ8)</f>
        <v>383.28</v>
      </c>
      <c r="NB8" s="38" t="s">
        <v>75</v>
      </c>
      <c r="NC8" s="29">
        <v>135.6</v>
      </c>
      <c r="ND8" s="29">
        <v>127.32</v>
      </c>
      <c r="NE8" s="29">
        <v>120.36</v>
      </c>
      <c r="NF8" s="33">
        <f>SUM(NC8:NE8)</f>
        <v>383.28</v>
      </c>
      <c r="NG8" s="38" t="s">
        <v>75</v>
      </c>
      <c r="NH8" s="29">
        <v>135.6</v>
      </c>
      <c r="NI8" s="29">
        <v>127.32</v>
      </c>
      <c r="NJ8" s="29">
        <v>120.36</v>
      </c>
      <c r="NK8" s="33">
        <f>SUM(NH8:NJ8)</f>
        <v>383.28</v>
      </c>
      <c r="NL8" s="38" t="s">
        <v>75</v>
      </c>
      <c r="NM8" s="29">
        <v>135.6</v>
      </c>
      <c r="NN8" s="29">
        <v>127.32</v>
      </c>
      <c r="NO8" s="29">
        <v>120.36</v>
      </c>
      <c r="NP8" s="33">
        <f>SUM(NM8:NO8)</f>
        <v>383.28</v>
      </c>
      <c r="NQ8" s="38" t="s">
        <v>75</v>
      </c>
      <c r="NR8" s="29">
        <v>135.6</v>
      </c>
      <c r="NS8" s="29">
        <v>127.32</v>
      </c>
      <c r="NT8" s="29">
        <v>120.36</v>
      </c>
      <c r="NU8" s="33">
        <f>SUM(NR8:NT8)</f>
        <v>383.28</v>
      </c>
      <c r="NV8" s="38" t="s">
        <v>75</v>
      </c>
      <c r="NW8" s="29">
        <v>135.6</v>
      </c>
      <c r="NX8" s="29">
        <v>127.32</v>
      </c>
      <c r="NY8" s="29">
        <v>120.36</v>
      </c>
      <c r="NZ8" s="33">
        <f>SUM(NW8:NY8)</f>
        <v>383.28</v>
      </c>
      <c r="OA8" s="38" t="s">
        <v>75</v>
      </c>
      <c r="OB8" s="29">
        <v>135.6</v>
      </c>
      <c r="OC8" s="29">
        <v>127.32</v>
      </c>
      <c r="OD8" s="29">
        <v>120.36</v>
      </c>
      <c r="OE8" s="33">
        <f>SUM(OB8:OD8)</f>
        <v>383.28</v>
      </c>
      <c r="OF8" s="38" t="s">
        <v>75</v>
      </c>
      <c r="OG8" s="29">
        <v>135.6</v>
      </c>
      <c r="OH8" s="29">
        <v>127.32</v>
      </c>
      <c r="OI8" s="29">
        <v>120.36</v>
      </c>
      <c r="OJ8" s="33">
        <f>SUM(OG8:OI8)</f>
        <v>383.28</v>
      </c>
      <c r="OK8" s="38" t="s">
        <v>75</v>
      </c>
      <c r="OL8" s="29">
        <v>135.6</v>
      </c>
      <c r="OM8" s="29">
        <v>127.32</v>
      </c>
      <c r="ON8" s="29">
        <v>120.36</v>
      </c>
      <c r="OO8" s="33">
        <f>SUM(OL8:ON8)</f>
        <v>383.28</v>
      </c>
      <c r="OP8" s="38" t="s">
        <v>75</v>
      </c>
      <c r="OQ8" s="29">
        <v>135.6</v>
      </c>
      <c r="OR8" s="29">
        <v>127.32</v>
      </c>
      <c r="OS8" s="29">
        <v>120.36</v>
      </c>
      <c r="OT8" s="33">
        <f>SUM(OQ8:OS8)</f>
        <v>383.28</v>
      </c>
      <c r="OU8" s="38" t="s">
        <v>75</v>
      </c>
      <c r="OV8" s="29">
        <v>135.6</v>
      </c>
      <c r="OW8" s="29">
        <v>127.32</v>
      </c>
      <c r="OX8" s="29">
        <v>120.36</v>
      </c>
      <c r="OY8" s="33">
        <f>SUM(OV8:OX8)</f>
        <v>383.28</v>
      </c>
      <c r="OZ8" s="38" t="s">
        <v>75</v>
      </c>
      <c r="PA8" s="29">
        <v>135.6</v>
      </c>
      <c r="PB8" s="29">
        <v>127.32</v>
      </c>
      <c r="PC8" s="29">
        <v>120.36</v>
      </c>
      <c r="PD8" s="33">
        <f>SUM(PA8:PC8)</f>
        <v>383.28</v>
      </c>
      <c r="PE8" s="38" t="s">
        <v>75</v>
      </c>
      <c r="PF8" s="29">
        <v>135.6</v>
      </c>
      <c r="PG8" s="29">
        <v>127.32</v>
      </c>
      <c r="PH8" s="29">
        <v>120.36</v>
      </c>
      <c r="PI8" s="33">
        <f>SUM(PF8:PH8)</f>
        <v>383.28</v>
      </c>
      <c r="PJ8" s="38" t="s">
        <v>75</v>
      </c>
      <c r="PK8" s="29">
        <v>135.6</v>
      </c>
      <c r="PL8" s="29">
        <v>127.32</v>
      </c>
      <c r="PM8" s="29">
        <v>120.36</v>
      </c>
      <c r="PN8" s="33">
        <f>SUM(PK8:PM8)</f>
        <v>383.28</v>
      </c>
      <c r="PO8" s="38" t="s">
        <v>75</v>
      </c>
      <c r="PP8" s="29">
        <v>135.6</v>
      </c>
      <c r="PQ8" s="29">
        <v>127.32</v>
      </c>
      <c r="PR8" s="29">
        <v>120.36</v>
      </c>
      <c r="PS8" s="33">
        <f>SUM(PP8:PR8)</f>
        <v>383.28</v>
      </c>
      <c r="PT8" s="38" t="s">
        <v>75</v>
      </c>
      <c r="PU8" s="29">
        <v>135.6</v>
      </c>
      <c r="PV8" s="29">
        <v>127.32</v>
      </c>
      <c r="PW8" s="29">
        <v>120.36</v>
      </c>
      <c r="PX8" s="33">
        <f>SUM(PU8:PW8)</f>
        <v>383.28</v>
      </c>
      <c r="PY8" s="38" t="s">
        <v>75</v>
      </c>
      <c r="PZ8" s="29">
        <v>135.6</v>
      </c>
      <c r="QA8" s="29">
        <v>127.32</v>
      </c>
      <c r="QB8" s="29">
        <v>120.36</v>
      </c>
      <c r="QC8" s="33">
        <f>SUM(PZ8:QB8)</f>
        <v>383.28</v>
      </c>
      <c r="QD8" s="38" t="s">
        <v>75</v>
      </c>
      <c r="QE8" s="29">
        <v>135.6</v>
      </c>
      <c r="QF8" s="29">
        <v>127.32</v>
      </c>
      <c r="QG8" s="29">
        <v>120.36</v>
      </c>
      <c r="QH8" s="33">
        <f>SUM(QE8:QG8)</f>
        <v>383.28</v>
      </c>
      <c r="QI8" s="38" t="s">
        <v>75</v>
      </c>
      <c r="QJ8" s="29">
        <v>135.6</v>
      </c>
      <c r="QK8" s="29">
        <v>127.32</v>
      </c>
      <c r="QL8" s="29">
        <v>120.36</v>
      </c>
      <c r="QM8" s="33">
        <f>SUM(QJ8:QL8)</f>
        <v>383.28</v>
      </c>
      <c r="QN8" s="38" t="s">
        <v>75</v>
      </c>
      <c r="QO8" s="29">
        <v>136.29</v>
      </c>
      <c r="QP8" s="29">
        <v>127.97</v>
      </c>
      <c r="QQ8" s="29">
        <v>120.98</v>
      </c>
      <c r="QR8" s="33">
        <f>SUM(QO8:QQ8)</f>
        <v>385.24</v>
      </c>
      <c r="QS8" s="38" t="s">
        <v>75</v>
      </c>
      <c r="QT8" s="29">
        <v>136.29</v>
      </c>
      <c r="QU8" s="29">
        <v>127.97</v>
      </c>
      <c r="QV8" s="29">
        <v>120.98</v>
      </c>
      <c r="QW8" s="33">
        <f>SUM(QT8:QV8)</f>
        <v>385.24</v>
      </c>
      <c r="QX8" s="38" t="s">
        <v>75</v>
      </c>
      <c r="QY8" s="29">
        <v>136.29</v>
      </c>
      <c r="QZ8" s="29">
        <v>127.97</v>
      </c>
      <c r="RA8" s="29">
        <v>120.98</v>
      </c>
      <c r="RB8" s="33">
        <f>SUM(QY8:RA8)</f>
        <v>385.24</v>
      </c>
      <c r="RC8" s="38" t="s">
        <v>75</v>
      </c>
      <c r="RD8" s="29">
        <v>136.29</v>
      </c>
      <c r="RE8" s="29">
        <v>127.97</v>
      </c>
      <c r="RF8" s="29">
        <v>120.98</v>
      </c>
      <c r="RG8" s="33">
        <f>SUM(RD8:RF8)</f>
        <v>385.24</v>
      </c>
      <c r="RH8" s="38" t="s">
        <v>75</v>
      </c>
      <c r="RI8" s="29">
        <v>136.29</v>
      </c>
      <c r="RJ8" s="29">
        <v>127.97</v>
      </c>
      <c r="RK8" s="29">
        <v>120.98</v>
      </c>
      <c r="RL8" s="33">
        <f>SUM(RI8:RK8)</f>
        <v>385.24</v>
      </c>
      <c r="RM8" s="38" t="s">
        <v>75</v>
      </c>
      <c r="RN8" s="29">
        <v>136.29</v>
      </c>
      <c r="RO8" s="29">
        <v>127.97</v>
      </c>
      <c r="RP8" s="29">
        <v>120.98</v>
      </c>
      <c r="RQ8" s="33">
        <f>SUM(RN8:RP8)</f>
        <v>385.24</v>
      </c>
      <c r="RR8" s="38" t="s">
        <v>75</v>
      </c>
      <c r="RS8" s="29">
        <v>137.41</v>
      </c>
      <c r="RT8" s="29">
        <v>129.02000000000001</v>
      </c>
      <c r="RU8" s="29">
        <v>121.97</v>
      </c>
      <c r="RV8" s="33">
        <f>SUM(RS8:RU8)</f>
        <v>388.4</v>
      </c>
      <c r="RW8" s="38" t="s">
        <v>75</v>
      </c>
      <c r="RX8" s="29">
        <v>138.36000000000001</v>
      </c>
      <c r="RY8" s="29">
        <v>129.91</v>
      </c>
      <c r="RZ8" s="29">
        <v>122.81</v>
      </c>
      <c r="SA8" s="33">
        <f>SUM(RX8:RZ8)</f>
        <v>391.08</v>
      </c>
      <c r="SB8" s="38" t="s">
        <v>75</v>
      </c>
      <c r="SC8" s="29">
        <v>138.36000000000001</v>
      </c>
      <c r="SD8" s="29">
        <v>129.91</v>
      </c>
      <c r="SE8" s="29">
        <v>122.81</v>
      </c>
      <c r="SF8" s="33">
        <f>SUM(SC8:SE8)</f>
        <v>391.08</v>
      </c>
      <c r="SG8" s="38" t="s">
        <v>75</v>
      </c>
      <c r="SH8" s="29">
        <v>138.36000000000001</v>
      </c>
      <c r="SI8" s="29">
        <v>129.91</v>
      </c>
      <c r="SJ8" s="29">
        <v>122.82</v>
      </c>
      <c r="SK8" s="33">
        <f>SUM(SH8:SJ8)</f>
        <v>391.09</v>
      </c>
      <c r="SL8" s="38" t="s">
        <v>75</v>
      </c>
      <c r="SM8" s="29">
        <v>138.36000000000001</v>
      </c>
      <c r="SN8" s="29">
        <v>129.91</v>
      </c>
      <c r="SO8" s="29">
        <v>122.82</v>
      </c>
      <c r="SP8" s="33">
        <f>SUM(SM8:SO8)</f>
        <v>391.09</v>
      </c>
      <c r="SQ8" s="38" t="s">
        <v>75</v>
      </c>
      <c r="SR8" s="29">
        <v>139.72999999999999</v>
      </c>
      <c r="SS8" s="29">
        <v>131.19999999999999</v>
      </c>
      <c r="ST8" s="29">
        <v>124.03</v>
      </c>
      <c r="SU8" s="33">
        <f>SUM(SR8:ST8)</f>
        <v>394.95999999999992</v>
      </c>
      <c r="SV8" s="38" t="s">
        <v>75</v>
      </c>
      <c r="SW8" s="29">
        <v>139.72999999999999</v>
      </c>
      <c r="SX8" s="29">
        <v>131.19999999999999</v>
      </c>
      <c r="SY8" s="29">
        <v>124.03</v>
      </c>
      <c r="SZ8" s="33">
        <f>SUM(SW8:SY8)</f>
        <v>394.95999999999992</v>
      </c>
      <c r="TA8" s="38" t="s">
        <v>75</v>
      </c>
      <c r="TB8" s="29">
        <v>139.72999999999999</v>
      </c>
      <c r="TC8" s="29">
        <v>131.19999999999999</v>
      </c>
      <c r="TD8" s="29">
        <v>124.03</v>
      </c>
      <c r="TE8" s="33">
        <f>SUM(TB8:TD8)</f>
        <v>394.95999999999992</v>
      </c>
      <c r="TF8" s="38" t="s">
        <v>75</v>
      </c>
      <c r="TG8" s="29">
        <v>139.72999999999999</v>
      </c>
      <c r="TH8" s="29">
        <v>131.19999999999999</v>
      </c>
      <c r="TI8" s="29">
        <v>124.03</v>
      </c>
      <c r="TJ8" s="33">
        <f>SUM(TG8:TI8)</f>
        <v>394.95999999999992</v>
      </c>
      <c r="TK8" s="38" t="s">
        <v>75</v>
      </c>
      <c r="TL8" s="29">
        <v>139.72999999999999</v>
      </c>
      <c r="TM8" s="29">
        <v>131.19999999999999</v>
      </c>
      <c r="TN8" s="29">
        <v>124.03</v>
      </c>
      <c r="TO8" s="33">
        <f>SUM(TL8:TN8)</f>
        <v>394.95999999999992</v>
      </c>
      <c r="TP8" s="38" t="s">
        <v>75</v>
      </c>
      <c r="TQ8" s="29">
        <v>139.72999999999999</v>
      </c>
      <c r="TR8" s="29">
        <v>131.19999999999999</v>
      </c>
      <c r="TS8" s="29">
        <v>124.03</v>
      </c>
      <c r="TT8" s="33">
        <f>SUM(TQ8:TS8)</f>
        <v>394.95999999999992</v>
      </c>
      <c r="TU8" s="38" t="s">
        <v>75</v>
      </c>
      <c r="TV8" s="29">
        <v>139.72999999999999</v>
      </c>
      <c r="TW8" s="29">
        <v>131.19999999999999</v>
      </c>
      <c r="TX8" s="29">
        <v>124.03</v>
      </c>
      <c r="TY8" s="33">
        <f>SUM(TV8:TX8)</f>
        <v>394.95999999999992</v>
      </c>
      <c r="TZ8" s="38" t="s">
        <v>75</v>
      </c>
      <c r="UA8" s="29">
        <v>139.72999999999999</v>
      </c>
      <c r="UB8" s="29">
        <v>131.19999999999999</v>
      </c>
      <c r="UC8" s="29">
        <v>124.03</v>
      </c>
      <c r="UD8" s="33">
        <f>SUM(UA8:UC8)</f>
        <v>394.95999999999992</v>
      </c>
      <c r="UE8" s="38" t="s">
        <v>75</v>
      </c>
      <c r="UF8" s="29">
        <v>139.72999999999999</v>
      </c>
      <c r="UG8" s="29">
        <v>131.19999999999999</v>
      </c>
      <c r="UH8" s="29">
        <v>124.03</v>
      </c>
      <c r="UI8" s="33">
        <f>SUM(UF8:UH8)</f>
        <v>394.95999999999992</v>
      </c>
      <c r="UJ8" s="38" t="s">
        <v>75</v>
      </c>
      <c r="UK8" s="29">
        <v>139.72999999999999</v>
      </c>
      <c r="UL8" s="29">
        <v>131.19999999999999</v>
      </c>
      <c r="UM8" s="29">
        <v>124.03</v>
      </c>
      <c r="UN8" s="33">
        <f>SUM(UK8:UM8)</f>
        <v>394.95999999999992</v>
      </c>
      <c r="UO8" s="38" t="s">
        <v>75</v>
      </c>
      <c r="UP8" s="29">
        <v>139.72999999999999</v>
      </c>
      <c r="UQ8" s="29">
        <v>131.19999999999999</v>
      </c>
      <c r="UR8" s="29">
        <v>124.03</v>
      </c>
      <c r="US8" s="33">
        <f>SUM(UP8:UR8)</f>
        <v>394.95999999999992</v>
      </c>
      <c r="UT8" s="38" t="s">
        <v>75</v>
      </c>
      <c r="UU8" s="29">
        <v>139.72999999999999</v>
      </c>
      <c r="UV8" s="29">
        <v>131.19999999999999</v>
      </c>
      <c r="UW8" s="29">
        <v>124.03</v>
      </c>
      <c r="UX8" s="33">
        <f>SUM(UU8:UW8)</f>
        <v>394.95999999999992</v>
      </c>
      <c r="UY8" s="38" t="s">
        <v>75</v>
      </c>
      <c r="UZ8" s="29">
        <v>139.72999999999999</v>
      </c>
      <c r="VA8" s="29">
        <v>131.19999999999999</v>
      </c>
      <c r="VB8" s="29">
        <v>124.03</v>
      </c>
      <c r="VC8" s="33">
        <f>SUM(UZ8:VB8)</f>
        <v>394.95999999999992</v>
      </c>
      <c r="VD8" s="38" t="s">
        <v>75</v>
      </c>
      <c r="VE8" s="29">
        <v>140.97</v>
      </c>
      <c r="VF8" s="29">
        <v>132.36000000000001</v>
      </c>
      <c r="VG8" s="29">
        <v>125.13</v>
      </c>
      <c r="VH8" s="33">
        <f>SUM(VE8:VG8)</f>
        <v>398.46000000000004</v>
      </c>
      <c r="VI8" s="38" t="s">
        <v>75</v>
      </c>
      <c r="VJ8" s="29">
        <v>145.33000000000001</v>
      </c>
      <c r="VK8" s="29">
        <v>136.44999999999999</v>
      </c>
      <c r="VL8" s="29">
        <v>129</v>
      </c>
      <c r="VM8" s="33">
        <f>SUM(VJ8:VL8)</f>
        <v>410.78</v>
      </c>
      <c r="VN8" s="38" t="s">
        <v>75</v>
      </c>
      <c r="VO8" s="29">
        <v>145.33000000000001</v>
      </c>
      <c r="VP8" s="29">
        <v>136.44999999999999</v>
      </c>
      <c r="VQ8" s="29">
        <v>129</v>
      </c>
      <c r="VR8" s="33">
        <f>SUM(VO8:VQ8)</f>
        <v>410.78</v>
      </c>
      <c r="VS8" s="38" t="s">
        <v>75</v>
      </c>
      <c r="VT8" s="29">
        <v>145.33000000000001</v>
      </c>
      <c r="VU8" s="29">
        <v>136.44999999999999</v>
      </c>
      <c r="VV8" s="29">
        <v>129</v>
      </c>
      <c r="VW8" s="33">
        <f>SUM(VT8:VV8)</f>
        <v>410.78</v>
      </c>
      <c r="VX8" s="38" t="s">
        <v>75</v>
      </c>
      <c r="VY8" s="29">
        <v>145.33000000000001</v>
      </c>
      <c r="VZ8" s="29">
        <v>136.44999999999999</v>
      </c>
      <c r="WA8" s="29">
        <v>129</v>
      </c>
      <c r="WB8" s="33">
        <f>SUM(VY8:WA8)</f>
        <v>410.78</v>
      </c>
      <c r="WC8" s="38" t="s">
        <v>75</v>
      </c>
      <c r="WD8" s="29">
        <v>145.33000000000001</v>
      </c>
      <c r="WE8" s="29">
        <v>136.44999999999999</v>
      </c>
      <c r="WF8" s="29">
        <v>129</v>
      </c>
      <c r="WG8" s="33">
        <f>SUM(WD8:WF8)</f>
        <v>410.78</v>
      </c>
      <c r="WH8" s="38" t="s">
        <v>75</v>
      </c>
      <c r="WI8" s="29">
        <v>145.33000000000001</v>
      </c>
      <c r="WJ8" s="29">
        <v>136.44999999999999</v>
      </c>
      <c r="WK8" s="29">
        <v>129</v>
      </c>
      <c r="WL8" s="33">
        <f>SUM(WI8:WK8)</f>
        <v>410.78</v>
      </c>
      <c r="WM8" s="38" t="s">
        <v>75</v>
      </c>
      <c r="WN8" s="29">
        <v>148.44999999999999</v>
      </c>
      <c r="WO8" s="29">
        <v>139.38</v>
      </c>
      <c r="WP8" s="29">
        <v>131.77000000000001</v>
      </c>
      <c r="WQ8" s="33">
        <f>SUM(WN8:WP8)</f>
        <v>419.6</v>
      </c>
      <c r="WR8" s="38" t="s">
        <v>75</v>
      </c>
      <c r="WS8" s="29">
        <v>148.44999999999999</v>
      </c>
      <c r="WT8" s="29">
        <v>139.38</v>
      </c>
      <c r="WU8" s="29">
        <v>131.77000000000001</v>
      </c>
      <c r="WV8" s="33">
        <f>SUM(WS8:WU8)</f>
        <v>419.6</v>
      </c>
      <c r="WW8" s="38" t="s">
        <v>75</v>
      </c>
      <c r="WX8" s="29">
        <v>148.44999999999999</v>
      </c>
      <c r="WY8" s="29">
        <v>139.38</v>
      </c>
      <c r="WZ8" s="29">
        <v>131.77000000000001</v>
      </c>
      <c r="XA8" s="33">
        <f>SUM(WX8:WZ8)</f>
        <v>419.6</v>
      </c>
      <c r="XB8" s="38" t="s">
        <v>75</v>
      </c>
      <c r="XC8" s="29">
        <v>148.44999999999999</v>
      </c>
      <c r="XD8" s="29">
        <v>139.38</v>
      </c>
      <c r="XE8" s="29">
        <v>131.77000000000001</v>
      </c>
      <c r="XF8" s="33">
        <f>SUM(XC8:XE8)</f>
        <v>419.6</v>
      </c>
      <c r="XG8" s="38" t="s">
        <v>75</v>
      </c>
      <c r="XH8" s="29">
        <v>148.44999999999999</v>
      </c>
      <c r="XI8" s="29">
        <v>139.38</v>
      </c>
      <c r="XJ8" s="29">
        <v>131.77000000000001</v>
      </c>
      <c r="XK8" s="33">
        <f>SUM(XH8:XJ8)</f>
        <v>419.6</v>
      </c>
      <c r="XL8" s="38" t="s">
        <v>75</v>
      </c>
      <c r="XM8" s="29">
        <v>145.33000000000001</v>
      </c>
      <c r="XN8" s="29">
        <v>136.44999999999999</v>
      </c>
      <c r="XO8" s="29">
        <v>129</v>
      </c>
      <c r="XP8" s="33">
        <f>SUM(XM8:XO8)</f>
        <v>410.78</v>
      </c>
      <c r="XQ8" s="38" t="s">
        <v>75</v>
      </c>
      <c r="XR8" s="29">
        <v>146.88999999999999</v>
      </c>
      <c r="XS8" s="29">
        <v>137.91999999999999</v>
      </c>
      <c r="XT8" s="29">
        <v>130.38999999999999</v>
      </c>
      <c r="XU8" s="33">
        <f>SUM(XR8:XT8)</f>
        <v>415.19999999999993</v>
      </c>
      <c r="XV8" s="38" t="s">
        <v>75</v>
      </c>
      <c r="XW8" s="29">
        <v>146.88999999999999</v>
      </c>
      <c r="XX8" s="29">
        <v>137.91999999999999</v>
      </c>
      <c r="XY8" s="29">
        <v>130.38999999999999</v>
      </c>
      <c r="XZ8" s="33">
        <f>SUM(XW8:XY8)</f>
        <v>415.19999999999993</v>
      </c>
      <c r="YA8" s="38" t="s">
        <v>75</v>
      </c>
      <c r="YB8" s="29">
        <v>146.88999999999999</v>
      </c>
      <c r="YC8" s="29">
        <v>137.91999999999999</v>
      </c>
      <c r="YD8" s="29">
        <v>130.38999999999999</v>
      </c>
      <c r="YE8" s="33">
        <f>SUM(YB8:YD8)</f>
        <v>415.19999999999993</v>
      </c>
      <c r="YF8" s="38" t="s">
        <v>75</v>
      </c>
      <c r="YG8" s="29">
        <v>146.88999999999999</v>
      </c>
      <c r="YH8" s="29">
        <v>137.91999999999999</v>
      </c>
      <c r="YI8" s="29">
        <v>130.38999999999999</v>
      </c>
      <c r="YJ8" s="33">
        <f>SUM(YG8:YI8)</f>
        <v>415.19999999999993</v>
      </c>
      <c r="YK8" s="38" t="s">
        <v>75</v>
      </c>
      <c r="YL8" s="29">
        <v>146.88999999999999</v>
      </c>
      <c r="YM8" s="29">
        <v>137.91999999999999</v>
      </c>
      <c r="YN8" s="29">
        <v>130.38999999999999</v>
      </c>
      <c r="YO8" s="33">
        <f>SUM(YL8:YN8)</f>
        <v>415.19999999999993</v>
      </c>
      <c r="YP8" s="38" t="s">
        <v>75</v>
      </c>
      <c r="YQ8" s="29">
        <v>146.88999999999999</v>
      </c>
      <c r="YR8" s="29">
        <v>137.91999999999999</v>
      </c>
      <c r="YS8" s="29">
        <v>130.38999999999999</v>
      </c>
      <c r="YT8" s="33">
        <f>SUM(YQ8:YS8)</f>
        <v>415.19999999999993</v>
      </c>
      <c r="YU8" s="38" t="s">
        <v>75</v>
      </c>
      <c r="YV8" s="29">
        <v>146.88999999999999</v>
      </c>
      <c r="YW8" s="29">
        <v>137.91999999999999</v>
      </c>
      <c r="YX8" s="29">
        <v>130.38999999999999</v>
      </c>
      <c r="YY8" s="33">
        <f>SUM(YV8:YX8)</f>
        <v>415.19999999999993</v>
      </c>
      <c r="YZ8" s="38" t="s">
        <v>75</v>
      </c>
      <c r="ZA8" s="29">
        <v>146.88999999999999</v>
      </c>
      <c r="ZB8" s="29">
        <v>137.91999999999999</v>
      </c>
      <c r="ZC8" s="29">
        <v>130.38999999999999</v>
      </c>
      <c r="ZD8" s="33">
        <f>SUM(ZA8:ZC8)</f>
        <v>415.19999999999993</v>
      </c>
      <c r="ZE8" s="38" t="s">
        <v>75</v>
      </c>
      <c r="ZF8" s="29">
        <v>146.88999999999999</v>
      </c>
      <c r="ZG8" s="29">
        <v>137.91999999999999</v>
      </c>
      <c r="ZH8" s="29">
        <v>130.38999999999999</v>
      </c>
      <c r="ZI8" s="33">
        <f>SUM(ZF8:ZH8)</f>
        <v>415.19999999999993</v>
      </c>
      <c r="ZJ8" s="38" t="s">
        <v>75</v>
      </c>
      <c r="ZK8" s="29">
        <v>146.88999999999999</v>
      </c>
      <c r="ZL8" s="29">
        <v>137.91999999999999</v>
      </c>
      <c r="ZM8" s="29">
        <v>130.38999999999999</v>
      </c>
      <c r="ZN8" s="33">
        <f>SUM(ZK8:ZM8)</f>
        <v>415.19999999999993</v>
      </c>
      <c r="ZO8" s="38" t="s">
        <v>75</v>
      </c>
      <c r="ZP8" s="29">
        <v>152.46</v>
      </c>
      <c r="ZQ8" s="29">
        <v>143.15</v>
      </c>
      <c r="ZR8" s="29">
        <v>135.34</v>
      </c>
      <c r="ZS8" s="33">
        <f>SUM(ZP8:ZR8)</f>
        <v>430.95000000000005</v>
      </c>
      <c r="ZT8" s="38" t="s">
        <v>75</v>
      </c>
      <c r="ZU8" s="29">
        <v>152.46</v>
      </c>
      <c r="ZV8" s="29">
        <v>143.15</v>
      </c>
      <c r="ZW8" s="29">
        <v>135.34</v>
      </c>
      <c r="ZX8" s="33">
        <f>SUM(ZU8:ZW8)</f>
        <v>430.95000000000005</v>
      </c>
      <c r="ZY8" s="38" t="s">
        <v>75</v>
      </c>
      <c r="ZZ8" s="29">
        <v>152.46</v>
      </c>
      <c r="AAA8" s="29">
        <v>143.15</v>
      </c>
      <c r="AAB8" s="29">
        <v>135.34</v>
      </c>
      <c r="AAC8" s="33">
        <f>SUM(ZZ8:AAB8)</f>
        <v>430.95000000000005</v>
      </c>
      <c r="AAD8" s="38" t="s">
        <v>75</v>
      </c>
      <c r="AAE8" s="29">
        <v>156.83000000000001</v>
      </c>
      <c r="AAF8" s="29">
        <v>147.25</v>
      </c>
      <c r="AAG8" s="29">
        <v>139.21</v>
      </c>
      <c r="AAH8" s="33">
        <f>SUM(AAE8:AAG8)</f>
        <v>443.29000000000008</v>
      </c>
      <c r="AAI8" s="38" t="s">
        <v>75</v>
      </c>
      <c r="AAJ8" s="29">
        <v>158.63999999999999</v>
      </c>
      <c r="AAK8" s="29">
        <v>148.94999999999999</v>
      </c>
      <c r="AAL8" s="29">
        <v>140.82</v>
      </c>
      <c r="AAM8" s="33">
        <f>SUM(AAJ8:AAL8)</f>
        <v>448.40999999999997</v>
      </c>
      <c r="AAN8" s="38" t="s">
        <v>75</v>
      </c>
      <c r="AAO8" s="29">
        <v>158.63999999999999</v>
      </c>
      <c r="AAP8" s="29">
        <v>148.94999999999999</v>
      </c>
      <c r="AAQ8" s="29">
        <v>140.82</v>
      </c>
      <c r="AAR8" s="33">
        <f>SUM(AAO8:AAQ8)</f>
        <v>448.40999999999997</v>
      </c>
      <c r="AAS8" s="38" t="s">
        <v>75</v>
      </c>
      <c r="AAT8" s="29">
        <v>158.75</v>
      </c>
      <c r="AAU8" s="29">
        <v>149.05000000000001</v>
      </c>
      <c r="AAV8" s="29">
        <v>140.91</v>
      </c>
      <c r="AAW8" s="33">
        <f>SUM(AAT8:AAV8)</f>
        <v>448.71000000000004</v>
      </c>
      <c r="AAX8" s="38" t="s">
        <v>75</v>
      </c>
      <c r="AAY8" s="29">
        <v>158.75</v>
      </c>
      <c r="AAZ8" s="29">
        <v>149.05000000000001</v>
      </c>
      <c r="ABA8" s="29">
        <v>140.91</v>
      </c>
      <c r="ABB8" s="33">
        <f>SUM(AAY8:ABA8)</f>
        <v>448.71000000000004</v>
      </c>
      <c r="ABC8" s="38" t="s">
        <v>75</v>
      </c>
      <c r="ABD8" s="29">
        <v>158.75</v>
      </c>
      <c r="ABE8" s="29">
        <v>149.05000000000001</v>
      </c>
      <c r="ABF8" s="29">
        <v>140.91</v>
      </c>
      <c r="ABG8" s="33">
        <f>SUM(ABD8:ABF8)</f>
        <v>448.71000000000004</v>
      </c>
      <c r="ABH8" s="38" t="s">
        <v>75</v>
      </c>
      <c r="ABI8" s="29">
        <v>158.75</v>
      </c>
      <c r="ABJ8" s="29">
        <v>149.05000000000001</v>
      </c>
      <c r="ABK8" s="29">
        <v>140.91</v>
      </c>
      <c r="ABL8" s="33">
        <f>SUM(ABI8:ABK8)</f>
        <v>448.71000000000004</v>
      </c>
      <c r="ABM8" s="38" t="s">
        <v>75</v>
      </c>
      <c r="ABN8" s="29">
        <v>158.75</v>
      </c>
      <c r="ABO8" s="29">
        <v>149.05000000000001</v>
      </c>
      <c r="ABP8" s="29">
        <v>140.91</v>
      </c>
      <c r="ABQ8" s="33">
        <f>SUM(ABN8:ABP8)</f>
        <v>448.71000000000004</v>
      </c>
      <c r="ABR8" s="38" t="s">
        <v>75</v>
      </c>
      <c r="ABS8" s="29">
        <v>158.75</v>
      </c>
      <c r="ABT8" s="29">
        <v>149.05000000000001</v>
      </c>
      <c r="ABU8" s="29">
        <v>140.91</v>
      </c>
      <c r="ABV8" s="33">
        <f>SUM(ABS8:ABU8)</f>
        <v>448.71000000000004</v>
      </c>
      <c r="ABW8" s="38" t="s">
        <v>75</v>
      </c>
      <c r="ABX8" s="29">
        <v>158.75</v>
      </c>
      <c r="ABY8" s="29">
        <v>149.05000000000001</v>
      </c>
      <c r="ABZ8" s="29">
        <v>140.91</v>
      </c>
      <c r="ACA8" s="33">
        <f>SUM(ABX8:ABZ8)</f>
        <v>448.71000000000004</v>
      </c>
    </row>
    <row r="9" spans="1:755" ht="15" customHeight="1" x14ac:dyDescent="0.25">
      <c r="A9" s="38" t="s">
        <v>76</v>
      </c>
      <c r="B9" s="29">
        <v>3.09</v>
      </c>
      <c r="C9" s="29">
        <v>0.22</v>
      </c>
      <c r="D9" s="29">
        <v>0.27</v>
      </c>
      <c r="E9" s="33">
        <f>SUM(B9:D9)</f>
        <v>3.58</v>
      </c>
      <c r="F9" s="38" t="s">
        <v>76</v>
      </c>
      <c r="G9" s="29">
        <v>3.09</v>
      </c>
      <c r="H9" s="29">
        <v>0.22</v>
      </c>
      <c r="I9" s="29">
        <v>0.27</v>
      </c>
      <c r="J9" s="33">
        <f>SUM(G9:I9)</f>
        <v>3.58</v>
      </c>
      <c r="K9" s="38" t="s">
        <v>76</v>
      </c>
      <c r="L9" s="29">
        <v>3.09</v>
      </c>
      <c r="M9" s="29">
        <v>0.22</v>
      </c>
      <c r="N9" s="29">
        <v>0.27</v>
      </c>
      <c r="O9" s="33">
        <f>SUM(L9:N9)</f>
        <v>3.58</v>
      </c>
      <c r="P9" s="38" t="s">
        <v>76</v>
      </c>
      <c r="Q9" s="29">
        <v>3.09</v>
      </c>
      <c r="R9" s="29">
        <v>0.22</v>
      </c>
      <c r="S9" s="29">
        <v>0.27</v>
      </c>
      <c r="T9" s="33">
        <f>SUM(Q9:S9)</f>
        <v>3.58</v>
      </c>
      <c r="U9" s="38" t="s">
        <v>76</v>
      </c>
      <c r="V9" s="29">
        <v>3.09</v>
      </c>
      <c r="W9" s="29">
        <v>0.22</v>
      </c>
      <c r="X9" s="29">
        <v>0.27</v>
      </c>
      <c r="Y9" s="33">
        <f>SUM(V9:X9)</f>
        <v>3.58</v>
      </c>
      <c r="Z9" s="38" t="s">
        <v>76</v>
      </c>
      <c r="AA9" s="29">
        <v>3.09</v>
      </c>
      <c r="AB9" s="29">
        <v>0.22</v>
      </c>
      <c r="AC9" s="29">
        <v>0.27</v>
      </c>
      <c r="AD9" s="33">
        <f>SUM(AA9:AC9)</f>
        <v>3.58</v>
      </c>
      <c r="AE9" s="38" t="s">
        <v>76</v>
      </c>
      <c r="AF9" s="29">
        <v>3.09</v>
      </c>
      <c r="AG9" s="29">
        <v>0.22</v>
      </c>
      <c r="AH9" s="29">
        <v>0.27</v>
      </c>
      <c r="AI9" s="33">
        <f>SUM(AF9:AH9)</f>
        <v>3.58</v>
      </c>
      <c r="AJ9" s="38" t="s">
        <v>76</v>
      </c>
      <c r="AK9" s="29">
        <v>3.09</v>
      </c>
      <c r="AL9" s="29">
        <v>0.22</v>
      </c>
      <c r="AM9" s="29">
        <v>0.27</v>
      </c>
      <c r="AN9" s="33">
        <f>SUM(AK9:AM9)</f>
        <v>3.58</v>
      </c>
      <c r="AO9" s="38" t="s">
        <v>76</v>
      </c>
      <c r="AP9" s="29">
        <v>3.09</v>
      </c>
      <c r="AQ9" s="29">
        <v>0.22</v>
      </c>
      <c r="AR9" s="29">
        <v>0.27</v>
      </c>
      <c r="AS9" s="33">
        <f>SUM(AP9:AR9)</f>
        <v>3.58</v>
      </c>
      <c r="AT9" s="38" t="s">
        <v>76</v>
      </c>
      <c r="AU9" s="29">
        <v>3.09</v>
      </c>
      <c r="AV9" s="29">
        <v>0.22</v>
      </c>
      <c r="AW9" s="29">
        <v>0.27</v>
      </c>
      <c r="AX9" s="33">
        <f>SUM(AU9:AW9)</f>
        <v>3.58</v>
      </c>
      <c r="AY9" s="38" t="s">
        <v>76</v>
      </c>
      <c r="AZ9" s="29">
        <v>3.09</v>
      </c>
      <c r="BA9" s="29">
        <v>0.22</v>
      </c>
      <c r="BB9" s="29">
        <v>0.27</v>
      </c>
      <c r="BC9" s="33">
        <f>SUM(AZ9:BB9)</f>
        <v>3.58</v>
      </c>
      <c r="BD9" s="38" t="s">
        <v>76</v>
      </c>
      <c r="BE9" s="29">
        <v>3.09</v>
      </c>
      <c r="BF9" s="29">
        <v>0.22</v>
      </c>
      <c r="BG9" s="29">
        <v>0.27</v>
      </c>
      <c r="BH9" s="33">
        <f>SUM(BE9:BG9)</f>
        <v>3.58</v>
      </c>
      <c r="BI9" s="38" t="s">
        <v>76</v>
      </c>
      <c r="BJ9" s="29">
        <v>3.09</v>
      </c>
      <c r="BK9" s="29">
        <v>0.22</v>
      </c>
      <c r="BL9" s="29">
        <v>0.27</v>
      </c>
      <c r="BM9" s="33">
        <f>SUM(BJ9:BL9)</f>
        <v>3.58</v>
      </c>
      <c r="BN9" s="38" t="s">
        <v>76</v>
      </c>
      <c r="BO9" s="29">
        <v>3.09</v>
      </c>
      <c r="BP9" s="29">
        <v>0.22</v>
      </c>
      <c r="BQ9" s="29">
        <v>0.27</v>
      </c>
      <c r="BR9" s="33">
        <f>SUM(BO9:BQ9)</f>
        <v>3.58</v>
      </c>
      <c r="BS9" s="38" t="s">
        <v>76</v>
      </c>
      <c r="BT9" s="29">
        <v>3.09</v>
      </c>
      <c r="BU9" s="29">
        <v>0.22</v>
      </c>
      <c r="BV9" s="29">
        <v>0.27</v>
      </c>
      <c r="BW9" s="33">
        <f>SUM(BT9:BV9)</f>
        <v>3.58</v>
      </c>
      <c r="BX9" s="38" t="s">
        <v>76</v>
      </c>
      <c r="BY9" s="29">
        <v>3.09</v>
      </c>
      <c r="BZ9" s="29">
        <v>0.22</v>
      </c>
      <c r="CA9" s="29">
        <v>0.27</v>
      </c>
      <c r="CB9" s="33">
        <f>SUM(BY9:CA9)</f>
        <v>3.58</v>
      </c>
      <c r="CC9" s="38" t="s">
        <v>76</v>
      </c>
      <c r="CD9" s="29">
        <v>3.09</v>
      </c>
      <c r="CE9" s="29">
        <v>0.22</v>
      </c>
      <c r="CF9" s="29">
        <v>0.27</v>
      </c>
      <c r="CG9" s="33">
        <f>SUM(CD9:CF9)</f>
        <v>3.58</v>
      </c>
      <c r="CH9" s="38" t="s">
        <v>76</v>
      </c>
      <c r="CI9" s="29">
        <v>3.09</v>
      </c>
      <c r="CJ9" s="29">
        <v>0.22</v>
      </c>
      <c r="CK9" s="29">
        <v>0.27</v>
      </c>
      <c r="CL9" s="33">
        <f>SUM(CI9:CK9)</f>
        <v>3.58</v>
      </c>
      <c r="CM9" s="38" t="s">
        <v>76</v>
      </c>
      <c r="CN9" s="29">
        <v>3.09</v>
      </c>
      <c r="CO9" s="29">
        <v>0.22</v>
      </c>
      <c r="CP9" s="29">
        <v>0.27</v>
      </c>
      <c r="CQ9" s="33">
        <f>SUM(CN9:CP9)</f>
        <v>3.58</v>
      </c>
      <c r="CR9" s="38" t="s">
        <v>76</v>
      </c>
      <c r="CS9" s="29">
        <v>3.09</v>
      </c>
      <c r="CT9" s="29">
        <v>0.22</v>
      </c>
      <c r="CU9" s="29">
        <v>0.27</v>
      </c>
      <c r="CV9" s="33">
        <f>SUM(CS9:CU9)</f>
        <v>3.58</v>
      </c>
      <c r="CW9" s="38" t="s">
        <v>76</v>
      </c>
      <c r="CX9" s="29">
        <v>3.09</v>
      </c>
      <c r="CY9" s="29">
        <v>0.22</v>
      </c>
      <c r="CZ9" s="29">
        <v>0.27</v>
      </c>
      <c r="DA9" s="33">
        <f>SUM(CX9:CZ9)</f>
        <v>3.58</v>
      </c>
      <c r="DB9" s="38" t="s">
        <v>76</v>
      </c>
      <c r="DC9" s="29">
        <v>3.09</v>
      </c>
      <c r="DD9" s="29">
        <v>0.22</v>
      </c>
      <c r="DE9" s="29">
        <v>0.27</v>
      </c>
      <c r="DF9" s="33">
        <f>SUM(DC9:DE9)</f>
        <v>3.58</v>
      </c>
      <c r="DG9" s="38" t="s">
        <v>76</v>
      </c>
      <c r="DH9" s="29">
        <v>3.09</v>
      </c>
      <c r="DI9" s="29">
        <v>0.22</v>
      </c>
      <c r="DJ9" s="29">
        <v>0.27</v>
      </c>
      <c r="DK9" s="33">
        <f>SUM(DH9:DJ9)</f>
        <v>3.58</v>
      </c>
      <c r="DL9" s="38" t="s">
        <v>76</v>
      </c>
      <c r="DM9" s="29">
        <v>3.09</v>
      </c>
      <c r="DN9" s="29">
        <v>0.22</v>
      </c>
      <c r="DO9" s="29">
        <v>0.27</v>
      </c>
      <c r="DP9" s="33">
        <f>SUM(DM9:DO9)</f>
        <v>3.58</v>
      </c>
      <c r="DQ9" s="38" t="s">
        <v>76</v>
      </c>
      <c r="DR9" s="29">
        <v>3.09</v>
      </c>
      <c r="DS9" s="29">
        <v>0.22</v>
      </c>
      <c r="DT9" s="29">
        <v>0.27</v>
      </c>
      <c r="DU9" s="33">
        <f>SUM(DR9:DT9)</f>
        <v>3.58</v>
      </c>
      <c r="DV9" s="38" t="s">
        <v>76</v>
      </c>
      <c r="DW9" s="29">
        <v>3.09</v>
      </c>
      <c r="DX9" s="29">
        <v>0.22</v>
      </c>
      <c r="DY9" s="29">
        <v>0.27</v>
      </c>
      <c r="DZ9" s="33">
        <f>SUM(DW9:DY9)</f>
        <v>3.58</v>
      </c>
      <c r="EA9" s="38" t="s">
        <v>76</v>
      </c>
      <c r="EB9" s="29">
        <v>3.09</v>
      </c>
      <c r="EC9" s="29">
        <v>0.22</v>
      </c>
      <c r="ED9" s="29">
        <v>0.27</v>
      </c>
      <c r="EE9" s="33">
        <f>SUM(EB9:ED9)</f>
        <v>3.58</v>
      </c>
      <c r="EF9" s="38" t="s">
        <v>76</v>
      </c>
      <c r="EG9" s="29">
        <v>3.09</v>
      </c>
      <c r="EH9" s="29">
        <v>0.22</v>
      </c>
      <c r="EI9" s="29">
        <v>0.27</v>
      </c>
      <c r="EJ9" s="33">
        <f>SUM(EG9:EI9)</f>
        <v>3.58</v>
      </c>
      <c r="EK9" s="38" t="s">
        <v>76</v>
      </c>
      <c r="EL9" s="29">
        <v>3.09</v>
      </c>
      <c r="EM9" s="29">
        <v>0.22</v>
      </c>
      <c r="EN9" s="29">
        <v>0.27</v>
      </c>
      <c r="EO9" s="33">
        <f>SUM(EL9:EN9)</f>
        <v>3.58</v>
      </c>
      <c r="EP9" s="38" t="s">
        <v>76</v>
      </c>
      <c r="EQ9" s="29">
        <v>3.11</v>
      </c>
      <c r="ER9" s="29">
        <v>0.22</v>
      </c>
      <c r="ES9" s="29">
        <v>0.27</v>
      </c>
      <c r="ET9" s="33">
        <f>SUM(EQ9:ES9)</f>
        <v>3.6</v>
      </c>
      <c r="EU9" s="38" t="s">
        <v>76</v>
      </c>
      <c r="EV9" s="29">
        <v>3.14</v>
      </c>
      <c r="EW9" s="29">
        <v>0.22</v>
      </c>
      <c r="EX9" s="29">
        <v>0.27</v>
      </c>
      <c r="EY9" s="33">
        <f>SUM(EV9:EX9)</f>
        <v>3.6300000000000003</v>
      </c>
      <c r="EZ9" s="38" t="s">
        <v>76</v>
      </c>
      <c r="FA9" s="29">
        <v>3.14</v>
      </c>
      <c r="FB9" s="29">
        <v>0.22</v>
      </c>
      <c r="FC9" s="29">
        <v>0.27</v>
      </c>
      <c r="FD9" s="33">
        <f>SUM(FA9:FC9)</f>
        <v>3.6300000000000003</v>
      </c>
      <c r="FE9" s="38" t="s">
        <v>76</v>
      </c>
      <c r="FF9" s="29">
        <v>3.14</v>
      </c>
      <c r="FG9" s="29">
        <v>0.22</v>
      </c>
      <c r="FH9" s="29">
        <v>0.27</v>
      </c>
      <c r="FI9" s="33">
        <f>SUM(FF9:FH9)</f>
        <v>3.6300000000000003</v>
      </c>
      <c r="FJ9" s="38" t="s">
        <v>76</v>
      </c>
      <c r="FK9" s="29">
        <v>3.07</v>
      </c>
      <c r="FL9" s="29">
        <v>0.22</v>
      </c>
      <c r="FM9" s="29">
        <v>0.27</v>
      </c>
      <c r="FN9" s="33">
        <f>SUM(FK9:FM9)</f>
        <v>3.56</v>
      </c>
      <c r="FO9" s="38" t="s">
        <v>76</v>
      </c>
      <c r="FP9" s="29">
        <v>3.07</v>
      </c>
      <c r="FQ9" s="29">
        <v>0.22</v>
      </c>
      <c r="FR9" s="29">
        <v>0.27</v>
      </c>
      <c r="FS9" s="33">
        <f>SUM(FP9:FR9)</f>
        <v>3.56</v>
      </c>
      <c r="FT9" s="38" t="s">
        <v>76</v>
      </c>
      <c r="FU9" s="29">
        <v>3.07</v>
      </c>
      <c r="FV9" s="29">
        <v>0.22</v>
      </c>
      <c r="FW9" s="29">
        <v>0.27</v>
      </c>
      <c r="FX9" s="33">
        <f>SUM(FU9:FW9)</f>
        <v>3.56</v>
      </c>
      <c r="FY9" s="38" t="s">
        <v>76</v>
      </c>
      <c r="FZ9" s="29">
        <v>3.09</v>
      </c>
      <c r="GA9" s="29">
        <v>0.22</v>
      </c>
      <c r="GB9" s="29">
        <v>0.27</v>
      </c>
      <c r="GC9" s="33">
        <f>SUM(FZ9:GB9)</f>
        <v>3.58</v>
      </c>
      <c r="GD9" s="38" t="s">
        <v>76</v>
      </c>
      <c r="GE9" s="29">
        <v>3.09</v>
      </c>
      <c r="GF9" s="29">
        <v>0.22</v>
      </c>
      <c r="GG9" s="29">
        <v>0.27</v>
      </c>
      <c r="GH9" s="33">
        <f>SUM(GE9:GG9)</f>
        <v>3.58</v>
      </c>
      <c r="GI9" s="38" t="s">
        <v>76</v>
      </c>
      <c r="GJ9" s="29">
        <v>3.09</v>
      </c>
      <c r="GK9" s="29">
        <v>0.22</v>
      </c>
      <c r="GL9" s="29">
        <v>0.27</v>
      </c>
      <c r="GM9" s="33">
        <f>SUM(GJ9:GL9)</f>
        <v>3.58</v>
      </c>
      <c r="GN9" s="38" t="s">
        <v>76</v>
      </c>
      <c r="GO9" s="29">
        <v>3.07</v>
      </c>
      <c r="GP9" s="29">
        <v>0.22</v>
      </c>
      <c r="GQ9" s="29">
        <v>0.27</v>
      </c>
      <c r="GR9" s="33">
        <f>SUM(GO9:GQ9)</f>
        <v>3.56</v>
      </c>
      <c r="GS9" s="38" t="s">
        <v>76</v>
      </c>
      <c r="GT9" s="29">
        <v>3.07</v>
      </c>
      <c r="GU9" s="29">
        <v>0.22</v>
      </c>
      <c r="GV9" s="29">
        <v>0.27</v>
      </c>
      <c r="GW9" s="33">
        <f>SUM(GT9:GV9)</f>
        <v>3.56</v>
      </c>
      <c r="GX9" s="38" t="s">
        <v>76</v>
      </c>
      <c r="GY9" s="29">
        <v>3.08</v>
      </c>
      <c r="GZ9" s="29">
        <v>0.22</v>
      </c>
      <c r="HA9" s="29">
        <v>0.27</v>
      </c>
      <c r="HB9" s="33">
        <f>SUM(GY9:HA9)</f>
        <v>3.5700000000000003</v>
      </c>
      <c r="HC9" s="38" t="s">
        <v>76</v>
      </c>
      <c r="HD9" s="29">
        <v>3.08</v>
      </c>
      <c r="HE9" s="29">
        <v>0.22</v>
      </c>
      <c r="HF9" s="29">
        <v>0.27</v>
      </c>
      <c r="HG9" s="33">
        <f>SUM(HD9:HF9)</f>
        <v>3.5700000000000003</v>
      </c>
      <c r="HH9" s="38" t="s">
        <v>76</v>
      </c>
      <c r="HI9" s="29">
        <v>3.08</v>
      </c>
      <c r="HJ9" s="29">
        <v>0.22</v>
      </c>
      <c r="HK9" s="29">
        <v>0.27</v>
      </c>
      <c r="HL9" s="33">
        <f>SUM(HI9:HK9)</f>
        <v>3.5700000000000003</v>
      </c>
      <c r="HM9" s="38" t="s">
        <v>76</v>
      </c>
      <c r="HN9" s="29">
        <v>3.08</v>
      </c>
      <c r="HO9" s="29">
        <v>0.22</v>
      </c>
      <c r="HP9" s="29">
        <v>0.27</v>
      </c>
      <c r="HQ9" s="33">
        <f>SUM(HN9:HP9)</f>
        <v>3.5700000000000003</v>
      </c>
      <c r="HR9" s="38" t="s">
        <v>76</v>
      </c>
      <c r="HS9" s="29">
        <v>3.08</v>
      </c>
      <c r="HT9" s="29">
        <v>0.22</v>
      </c>
      <c r="HU9" s="29">
        <v>0.27</v>
      </c>
      <c r="HV9" s="33">
        <f>SUM(HS9:HU9)</f>
        <v>3.5700000000000003</v>
      </c>
      <c r="HW9" s="38" t="s">
        <v>76</v>
      </c>
      <c r="HX9" s="29">
        <v>3.09</v>
      </c>
      <c r="HY9" s="29">
        <v>0.22</v>
      </c>
      <c r="HZ9" s="29">
        <v>0.27</v>
      </c>
      <c r="IA9" s="33">
        <f>SUM(HX9:HZ9)</f>
        <v>3.58</v>
      </c>
      <c r="IB9" s="38" t="s">
        <v>76</v>
      </c>
      <c r="IC9" s="29">
        <v>3.09</v>
      </c>
      <c r="ID9" s="29">
        <v>0.22</v>
      </c>
      <c r="IE9" s="29">
        <v>0.27</v>
      </c>
      <c r="IF9" s="33">
        <f>SUM(IC9:IE9)</f>
        <v>3.58</v>
      </c>
      <c r="IG9" s="38" t="s">
        <v>76</v>
      </c>
      <c r="IH9" s="29">
        <v>3.09</v>
      </c>
      <c r="II9" s="29">
        <v>0.22</v>
      </c>
      <c r="IJ9" s="29">
        <v>0.27</v>
      </c>
      <c r="IK9" s="33">
        <f>SUM(IH9:IJ9)</f>
        <v>3.58</v>
      </c>
      <c r="IL9" s="38" t="s">
        <v>76</v>
      </c>
      <c r="IM9" s="29">
        <v>3.09</v>
      </c>
      <c r="IN9" s="29">
        <v>0.22</v>
      </c>
      <c r="IO9" s="29">
        <v>0.27</v>
      </c>
      <c r="IP9" s="33">
        <f>SUM(IM9:IO9)</f>
        <v>3.58</v>
      </c>
      <c r="IQ9" s="38" t="s">
        <v>76</v>
      </c>
      <c r="IR9" s="29">
        <v>3.09</v>
      </c>
      <c r="IS9" s="29">
        <v>0.22</v>
      </c>
      <c r="IT9" s="29">
        <v>0.27</v>
      </c>
      <c r="IU9" s="33">
        <f>SUM(IR9:IT9)</f>
        <v>3.58</v>
      </c>
      <c r="IV9" s="38" t="s">
        <v>76</v>
      </c>
      <c r="IW9" s="29">
        <v>3.17</v>
      </c>
      <c r="IX9" s="29">
        <v>0.22</v>
      </c>
      <c r="IY9" s="29">
        <v>0.27</v>
      </c>
      <c r="IZ9" s="33">
        <f>SUM(IW9:IY9)</f>
        <v>3.66</v>
      </c>
      <c r="JA9" s="38" t="s">
        <v>76</v>
      </c>
      <c r="JB9" s="29">
        <v>3.18</v>
      </c>
      <c r="JC9" s="29">
        <v>0.22</v>
      </c>
      <c r="JD9" s="29">
        <v>0.27</v>
      </c>
      <c r="JE9" s="33">
        <f>SUM(JB9:JD9)</f>
        <v>3.6700000000000004</v>
      </c>
      <c r="JF9" s="38" t="s">
        <v>76</v>
      </c>
      <c r="JG9" s="29">
        <v>3.18</v>
      </c>
      <c r="JH9" s="29">
        <v>0.22</v>
      </c>
      <c r="JI9" s="29">
        <v>0.27</v>
      </c>
      <c r="JJ9" s="33">
        <f>SUM(JG9:JI9)</f>
        <v>3.6700000000000004</v>
      </c>
      <c r="JK9" s="38" t="s">
        <v>76</v>
      </c>
      <c r="JL9" s="29">
        <v>3.18</v>
      </c>
      <c r="JM9" s="29">
        <v>0.22</v>
      </c>
      <c r="JN9" s="29">
        <v>0.27</v>
      </c>
      <c r="JO9" s="33">
        <f>SUM(JL9:JN9)</f>
        <v>3.6700000000000004</v>
      </c>
      <c r="JP9" s="38" t="s">
        <v>76</v>
      </c>
      <c r="JQ9" s="29">
        <v>3.18</v>
      </c>
      <c r="JR9" s="29">
        <v>0.22</v>
      </c>
      <c r="JS9" s="29">
        <v>0.27</v>
      </c>
      <c r="JT9" s="33">
        <f>SUM(JQ9:JS9)</f>
        <v>3.6700000000000004</v>
      </c>
      <c r="JU9" s="38" t="s">
        <v>76</v>
      </c>
      <c r="JV9" s="29">
        <v>3.18</v>
      </c>
      <c r="JW9" s="29">
        <v>0.22</v>
      </c>
      <c r="JX9" s="29">
        <v>0.27</v>
      </c>
      <c r="JY9" s="33">
        <f>SUM(JV9:JX9)</f>
        <v>3.6700000000000004</v>
      </c>
      <c r="JZ9" s="38" t="s">
        <v>76</v>
      </c>
      <c r="KA9" s="29">
        <v>3.18</v>
      </c>
      <c r="KB9" s="29">
        <v>0.22</v>
      </c>
      <c r="KC9" s="29">
        <v>0.27</v>
      </c>
      <c r="KD9" s="33">
        <f>SUM(KA9:KC9)</f>
        <v>3.6700000000000004</v>
      </c>
      <c r="KE9" s="38" t="s">
        <v>76</v>
      </c>
      <c r="KF9" s="29">
        <v>3.18</v>
      </c>
      <c r="KG9" s="29">
        <v>0.22</v>
      </c>
      <c r="KH9" s="29">
        <v>0.27</v>
      </c>
      <c r="KI9" s="33">
        <f>SUM(KF9:KH9)</f>
        <v>3.6700000000000004</v>
      </c>
      <c r="KJ9" s="38" t="s">
        <v>76</v>
      </c>
      <c r="KK9" s="29">
        <v>3.18</v>
      </c>
      <c r="KL9" s="29">
        <v>0.22</v>
      </c>
      <c r="KM9" s="29">
        <v>0.27</v>
      </c>
      <c r="KN9" s="33">
        <f>SUM(KK9:KM9)</f>
        <v>3.6700000000000004</v>
      </c>
      <c r="KO9" s="38" t="s">
        <v>76</v>
      </c>
      <c r="KP9" s="29">
        <v>3.18</v>
      </c>
      <c r="KQ9" s="29">
        <v>0.22</v>
      </c>
      <c r="KR9" s="29">
        <v>0.27</v>
      </c>
      <c r="KS9" s="33">
        <f>SUM(KP9:KR9)</f>
        <v>3.6700000000000004</v>
      </c>
      <c r="KT9" s="38" t="s">
        <v>76</v>
      </c>
      <c r="KU9" s="29">
        <v>3.22</v>
      </c>
      <c r="KV9" s="29">
        <v>0.23</v>
      </c>
      <c r="KW9" s="29">
        <v>0.28000000000000003</v>
      </c>
      <c r="KX9" s="33">
        <f>SUM(KU9:KW9)</f>
        <v>3.7300000000000004</v>
      </c>
      <c r="KY9" s="38" t="s">
        <v>76</v>
      </c>
      <c r="KZ9" s="29">
        <v>3.22</v>
      </c>
      <c r="LA9" s="29">
        <v>0.23</v>
      </c>
      <c r="LB9" s="29">
        <v>0.28000000000000003</v>
      </c>
      <c r="LC9" s="33">
        <f>SUM(KZ9:LB9)</f>
        <v>3.7300000000000004</v>
      </c>
      <c r="LD9" s="38" t="s">
        <v>76</v>
      </c>
      <c r="LE9" s="29">
        <v>3.22</v>
      </c>
      <c r="LF9" s="29">
        <v>0.23</v>
      </c>
      <c r="LG9" s="29">
        <v>0.28000000000000003</v>
      </c>
      <c r="LH9" s="33">
        <f>SUM(LE9:LG9)</f>
        <v>3.7300000000000004</v>
      </c>
      <c r="LI9" s="38" t="s">
        <v>76</v>
      </c>
      <c r="LJ9" s="29">
        <v>3.24</v>
      </c>
      <c r="LK9" s="29">
        <v>0.23</v>
      </c>
      <c r="LL9" s="29">
        <v>0.28000000000000003</v>
      </c>
      <c r="LM9" s="33">
        <f>SUM(LJ9:LL9)</f>
        <v>3.75</v>
      </c>
      <c r="LN9" s="38" t="s">
        <v>76</v>
      </c>
      <c r="LO9" s="29">
        <v>3.33</v>
      </c>
      <c r="LP9" s="29">
        <v>0.23</v>
      </c>
      <c r="LQ9" s="29">
        <v>0.28999999999999998</v>
      </c>
      <c r="LR9" s="33">
        <f>SUM(LO9:LQ9)</f>
        <v>3.85</v>
      </c>
      <c r="LS9" s="38" t="s">
        <v>76</v>
      </c>
      <c r="LT9" s="29">
        <v>3.33</v>
      </c>
      <c r="LU9" s="29">
        <v>0.23</v>
      </c>
      <c r="LV9" s="29">
        <v>0.28999999999999998</v>
      </c>
      <c r="LW9" s="33">
        <f>SUM(LT9:LV9)</f>
        <v>3.85</v>
      </c>
      <c r="LX9" s="38" t="s">
        <v>76</v>
      </c>
      <c r="LY9" s="29">
        <v>3.33</v>
      </c>
      <c r="LZ9" s="29">
        <v>0.23</v>
      </c>
      <c r="MA9" s="29">
        <v>0.28999999999999998</v>
      </c>
      <c r="MB9" s="33">
        <f>SUM(LY9:MA9)</f>
        <v>3.85</v>
      </c>
      <c r="MC9" s="38" t="s">
        <v>76</v>
      </c>
      <c r="MD9" s="29">
        <v>3.33</v>
      </c>
      <c r="ME9" s="29">
        <v>0.23</v>
      </c>
      <c r="MF9" s="29">
        <v>0.28999999999999998</v>
      </c>
      <c r="MG9" s="33">
        <f>SUM(MD9:MF9)</f>
        <v>3.85</v>
      </c>
      <c r="MH9" s="38" t="s">
        <v>76</v>
      </c>
      <c r="MI9" s="29">
        <v>3.4</v>
      </c>
      <c r="MJ9" s="29">
        <v>0.24</v>
      </c>
      <c r="MK9" s="29">
        <v>0.28999999999999998</v>
      </c>
      <c r="ML9" s="33">
        <f>SUM(MI9:MK9)</f>
        <v>3.9299999999999997</v>
      </c>
      <c r="MM9" s="38" t="s">
        <v>76</v>
      </c>
      <c r="MN9" s="29">
        <v>3.4</v>
      </c>
      <c r="MO9" s="29">
        <v>0.24</v>
      </c>
      <c r="MP9" s="29">
        <v>0.28999999999999998</v>
      </c>
      <c r="MQ9" s="33">
        <f>SUM(MN9:MP9)</f>
        <v>3.9299999999999997</v>
      </c>
      <c r="MR9" s="38" t="s">
        <v>76</v>
      </c>
      <c r="MS9" s="29">
        <v>3.4</v>
      </c>
      <c r="MT9" s="29">
        <v>0.24</v>
      </c>
      <c r="MU9" s="29">
        <v>0.28999999999999998</v>
      </c>
      <c r="MV9" s="33">
        <f>SUM(MS9:MU9)</f>
        <v>3.9299999999999997</v>
      </c>
      <c r="MW9" s="38" t="s">
        <v>76</v>
      </c>
      <c r="MX9" s="29">
        <v>3.4</v>
      </c>
      <c r="MY9" s="29">
        <v>0.24</v>
      </c>
      <c r="MZ9" s="29">
        <v>0.28999999999999998</v>
      </c>
      <c r="NA9" s="33">
        <f>SUM(MX9:MZ9)</f>
        <v>3.9299999999999997</v>
      </c>
      <c r="NB9" s="38" t="s">
        <v>76</v>
      </c>
      <c r="NC9" s="29">
        <v>3.4</v>
      </c>
      <c r="ND9" s="29">
        <v>0.24</v>
      </c>
      <c r="NE9" s="29">
        <v>0.28999999999999998</v>
      </c>
      <c r="NF9" s="33">
        <f>SUM(NC9:NE9)</f>
        <v>3.9299999999999997</v>
      </c>
      <c r="NG9" s="38" t="s">
        <v>76</v>
      </c>
      <c r="NH9" s="29">
        <v>3.4</v>
      </c>
      <c r="NI9" s="29">
        <v>0.24</v>
      </c>
      <c r="NJ9" s="29">
        <v>0.28999999999999998</v>
      </c>
      <c r="NK9" s="33">
        <f>SUM(NH9:NJ9)</f>
        <v>3.9299999999999997</v>
      </c>
      <c r="NL9" s="38" t="s">
        <v>76</v>
      </c>
      <c r="NM9" s="29">
        <v>3.33</v>
      </c>
      <c r="NN9" s="29">
        <v>0.23</v>
      </c>
      <c r="NO9" s="29">
        <v>0.28999999999999998</v>
      </c>
      <c r="NP9" s="33">
        <f>SUM(NM9:NO9)</f>
        <v>3.85</v>
      </c>
      <c r="NQ9" s="38" t="s">
        <v>76</v>
      </c>
      <c r="NR9" s="29">
        <v>3.24</v>
      </c>
      <c r="NS9" s="29">
        <v>0.23</v>
      </c>
      <c r="NT9" s="29">
        <v>0.28000000000000003</v>
      </c>
      <c r="NU9" s="33">
        <f>SUM(NR9:NT9)</f>
        <v>3.75</v>
      </c>
      <c r="NV9" s="38" t="s">
        <v>76</v>
      </c>
      <c r="NW9" s="29">
        <v>3.24</v>
      </c>
      <c r="NX9" s="29">
        <v>0.23</v>
      </c>
      <c r="NY9" s="29">
        <v>0.28000000000000003</v>
      </c>
      <c r="NZ9" s="33">
        <f>SUM(NW9:NY9)</f>
        <v>3.75</v>
      </c>
      <c r="OA9" s="38" t="s">
        <v>76</v>
      </c>
      <c r="OB9" s="29">
        <v>3.24</v>
      </c>
      <c r="OC9" s="29">
        <v>0.23</v>
      </c>
      <c r="OD9" s="29">
        <v>0.28000000000000003</v>
      </c>
      <c r="OE9" s="33">
        <f>SUM(OB9:OD9)</f>
        <v>3.75</v>
      </c>
      <c r="OF9" s="38" t="s">
        <v>76</v>
      </c>
      <c r="OG9" s="29">
        <v>3.24</v>
      </c>
      <c r="OH9" s="29">
        <v>0.23</v>
      </c>
      <c r="OI9" s="29">
        <v>0.28000000000000003</v>
      </c>
      <c r="OJ9" s="33">
        <f>SUM(OG9:OI9)</f>
        <v>3.75</v>
      </c>
      <c r="OK9" s="38" t="s">
        <v>76</v>
      </c>
      <c r="OL9" s="29">
        <v>3.33</v>
      </c>
      <c r="OM9" s="29">
        <v>0.23</v>
      </c>
      <c r="ON9" s="29">
        <v>0.28999999999999998</v>
      </c>
      <c r="OO9" s="33">
        <f>SUM(OL9:ON9)</f>
        <v>3.85</v>
      </c>
      <c r="OP9" s="38" t="s">
        <v>76</v>
      </c>
      <c r="OQ9" s="29">
        <v>3.33</v>
      </c>
      <c r="OR9" s="29">
        <v>0.23</v>
      </c>
      <c r="OS9" s="29">
        <v>0.28999999999999998</v>
      </c>
      <c r="OT9" s="33">
        <f>SUM(OQ9:OS9)</f>
        <v>3.85</v>
      </c>
      <c r="OU9" s="38" t="s">
        <v>76</v>
      </c>
      <c r="OV9" s="29">
        <v>3.24</v>
      </c>
      <c r="OW9" s="29">
        <v>0.23</v>
      </c>
      <c r="OX9" s="29">
        <v>0.28000000000000003</v>
      </c>
      <c r="OY9" s="33">
        <f>SUM(OV9:OX9)</f>
        <v>3.75</v>
      </c>
      <c r="OZ9" s="38" t="s">
        <v>76</v>
      </c>
      <c r="PA9" s="29">
        <v>3.4</v>
      </c>
      <c r="PB9" s="29">
        <v>0.24</v>
      </c>
      <c r="PC9" s="29">
        <v>0.28999999999999998</v>
      </c>
      <c r="PD9" s="33">
        <f>SUM(PA9:PC9)</f>
        <v>3.9299999999999997</v>
      </c>
      <c r="PE9" s="38" t="s">
        <v>76</v>
      </c>
      <c r="PF9" s="29">
        <v>3.4</v>
      </c>
      <c r="PG9" s="29">
        <v>0.24</v>
      </c>
      <c r="PH9" s="29">
        <v>0.28999999999999998</v>
      </c>
      <c r="PI9" s="33">
        <f>SUM(PF9:PH9)</f>
        <v>3.9299999999999997</v>
      </c>
      <c r="PJ9" s="38" t="s">
        <v>76</v>
      </c>
      <c r="PK9" s="29">
        <v>3.52</v>
      </c>
      <c r="PL9" s="29">
        <v>0.25</v>
      </c>
      <c r="PM9" s="29">
        <v>0.3</v>
      </c>
      <c r="PN9" s="33">
        <f>SUM(PK9:PM9)</f>
        <v>4.07</v>
      </c>
      <c r="PO9" s="38" t="s">
        <v>76</v>
      </c>
      <c r="PP9" s="29">
        <v>3.59</v>
      </c>
      <c r="PQ9" s="29">
        <v>0.25</v>
      </c>
      <c r="PR9" s="29">
        <v>0.31</v>
      </c>
      <c r="PS9" s="33">
        <f>SUM(PP9:PR9)</f>
        <v>4.1499999999999995</v>
      </c>
      <c r="PT9" s="38" t="s">
        <v>76</v>
      </c>
      <c r="PU9" s="29">
        <v>3.7</v>
      </c>
      <c r="PV9" s="29">
        <v>0.26</v>
      </c>
      <c r="PW9" s="29">
        <v>0.32</v>
      </c>
      <c r="PX9" s="33">
        <f>SUM(PU9:PW9)</f>
        <v>4.28</v>
      </c>
      <c r="PY9" s="38" t="s">
        <v>76</v>
      </c>
      <c r="PZ9" s="29">
        <v>3.74</v>
      </c>
      <c r="QA9" s="29">
        <v>0.26</v>
      </c>
      <c r="QB9" s="29">
        <v>0.32</v>
      </c>
      <c r="QC9" s="33">
        <f>SUM(PZ9:QB9)</f>
        <v>4.32</v>
      </c>
      <c r="QD9" s="38" t="s">
        <v>76</v>
      </c>
      <c r="QE9" s="29">
        <v>3.77</v>
      </c>
      <c r="QF9" s="29">
        <v>0.27</v>
      </c>
      <c r="QG9" s="29">
        <v>0.33</v>
      </c>
      <c r="QH9" s="33">
        <f>SUM(QE9:QG9)</f>
        <v>4.37</v>
      </c>
      <c r="QI9" s="38" t="s">
        <v>76</v>
      </c>
      <c r="QJ9" s="29">
        <v>3.79</v>
      </c>
      <c r="QK9" s="29">
        <v>0.27</v>
      </c>
      <c r="QL9" s="29">
        <v>0.33</v>
      </c>
      <c r="QM9" s="33">
        <f>SUM(QJ9:QL9)</f>
        <v>4.3900000000000006</v>
      </c>
      <c r="QN9" s="38" t="s">
        <v>76</v>
      </c>
      <c r="QO9" s="29">
        <v>3.82</v>
      </c>
      <c r="QP9" s="29">
        <v>0.27</v>
      </c>
      <c r="QQ9" s="29">
        <v>0.33</v>
      </c>
      <c r="QR9" s="33">
        <f>SUM(QO9:QQ9)</f>
        <v>4.42</v>
      </c>
      <c r="QS9" s="38" t="s">
        <v>76</v>
      </c>
      <c r="QT9" s="29">
        <v>3.89</v>
      </c>
      <c r="QU9" s="29">
        <v>0.27</v>
      </c>
      <c r="QV9" s="29">
        <v>0.34</v>
      </c>
      <c r="QW9" s="33">
        <f>SUM(QT9:QV9)</f>
        <v>4.5</v>
      </c>
      <c r="QX9" s="38" t="s">
        <v>76</v>
      </c>
      <c r="QY9" s="29">
        <v>3.98</v>
      </c>
      <c r="QZ9" s="29">
        <v>0.28000000000000003</v>
      </c>
      <c r="RA9" s="29">
        <v>0.34</v>
      </c>
      <c r="RB9" s="33">
        <f>SUM(QY9:RA9)</f>
        <v>4.5999999999999996</v>
      </c>
      <c r="RC9" s="38" t="s">
        <v>76</v>
      </c>
      <c r="RD9" s="29">
        <v>3.98</v>
      </c>
      <c r="RE9" s="29">
        <v>0.28000000000000003</v>
      </c>
      <c r="RF9" s="29">
        <v>0.34</v>
      </c>
      <c r="RG9" s="33">
        <f>SUM(RD9:RF9)</f>
        <v>4.5999999999999996</v>
      </c>
      <c r="RH9" s="38" t="s">
        <v>76</v>
      </c>
      <c r="RI9" s="29">
        <v>4.07</v>
      </c>
      <c r="RJ9" s="29">
        <v>0.28999999999999998</v>
      </c>
      <c r="RK9" s="29">
        <v>0.35</v>
      </c>
      <c r="RL9" s="33">
        <f>SUM(RI9:RK9)</f>
        <v>4.71</v>
      </c>
      <c r="RM9" s="38" t="s">
        <v>76</v>
      </c>
      <c r="RN9" s="29">
        <v>4.07</v>
      </c>
      <c r="RO9" s="29">
        <v>0.28999999999999998</v>
      </c>
      <c r="RP9" s="29">
        <v>0.35</v>
      </c>
      <c r="RQ9" s="33">
        <f>SUM(RN9:RP9)</f>
        <v>4.71</v>
      </c>
      <c r="RR9" s="38" t="s">
        <v>76</v>
      </c>
      <c r="RS9" s="29">
        <v>4.17</v>
      </c>
      <c r="RT9" s="29">
        <v>0.28999999999999998</v>
      </c>
      <c r="RU9" s="29">
        <v>0.36</v>
      </c>
      <c r="RV9" s="33">
        <f>SUM(RS9:RU9)</f>
        <v>4.82</v>
      </c>
      <c r="RW9" s="38" t="s">
        <v>76</v>
      </c>
      <c r="RX9" s="29">
        <v>4.2699999999999996</v>
      </c>
      <c r="RY9" s="29">
        <v>0.3</v>
      </c>
      <c r="RZ9" s="29">
        <v>0.37</v>
      </c>
      <c r="SA9" s="33">
        <f>SUM(RX9:RZ9)</f>
        <v>4.9399999999999995</v>
      </c>
      <c r="SB9" s="38" t="s">
        <v>76</v>
      </c>
      <c r="SC9" s="29">
        <v>4.2699999999999996</v>
      </c>
      <c r="SD9" s="29">
        <v>0.3</v>
      </c>
      <c r="SE9" s="29">
        <v>0.37</v>
      </c>
      <c r="SF9" s="33">
        <f>SUM(SC9:SE9)</f>
        <v>4.9399999999999995</v>
      </c>
      <c r="SG9" s="38" t="s">
        <v>76</v>
      </c>
      <c r="SH9" s="29">
        <v>4.42</v>
      </c>
      <c r="SI9" s="29">
        <v>0.31</v>
      </c>
      <c r="SJ9" s="29">
        <v>0.38</v>
      </c>
      <c r="SK9" s="33">
        <f>SUM(SH9:SJ9)</f>
        <v>5.1099999999999994</v>
      </c>
      <c r="SL9" s="38" t="s">
        <v>76</v>
      </c>
      <c r="SM9" s="29">
        <v>4.42</v>
      </c>
      <c r="SN9" s="29">
        <v>0.31</v>
      </c>
      <c r="SO9" s="29">
        <v>0.38</v>
      </c>
      <c r="SP9" s="33">
        <f>SUM(SM9:SO9)</f>
        <v>5.1099999999999994</v>
      </c>
      <c r="SQ9" s="38" t="s">
        <v>76</v>
      </c>
      <c r="SR9" s="29">
        <v>4.43</v>
      </c>
      <c r="SS9" s="29">
        <v>0.31</v>
      </c>
      <c r="ST9" s="29">
        <v>0.38</v>
      </c>
      <c r="SU9" s="33">
        <f>SUM(SR9:ST9)</f>
        <v>5.1199999999999992</v>
      </c>
      <c r="SV9" s="38" t="s">
        <v>76</v>
      </c>
      <c r="SW9" s="29">
        <v>4.53</v>
      </c>
      <c r="SX9" s="29">
        <v>0.32</v>
      </c>
      <c r="SY9" s="29">
        <v>0.39</v>
      </c>
      <c r="SZ9" s="33">
        <f>SUM(SW9:SY9)</f>
        <v>5.24</v>
      </c>
      <c r="TA9" s="38" t="s">
        <v>76</v>
      </c>
      <c r="TB9" s="29">
        <v>4.43</v>
      </c>
      <c r="TC9" s="29">
        <v>0.31</v>
      </c>
      <c r="TD9" s="29">
        <v>0.38</v>
      </c>
      <c r="TE9" s="33">
        <f>SUM(TB9:TD9)</f>
        <v>5.1199999999999992</v>
      </c>
      <c r="TF9" s="38" t="s">
        <v>76</v>
      </c>
      <c r="TG9" s="29">
        <v>4.43</v>
      </c>
      <c r="TH9" s="29">
        <v>0.31</v>
      </c>
      <c r="TI9" s="29">
        <v>0.38</v>
      </c>
      <c r="TJ9" s="33">
        <f>SUM(TG9:TI9)</f>
        <v>5.1199999999999992</v>
      </c>
      <c r="TK9" s="38" t="s">
        <v>76</v>
      </c>
      <c r="TL9" s="29">
        <v>4.43</v>
      </c>
      <c r="TM9" s="29">
        <v>0.31</v>
      </c>
      <c r="TN9" s="29">
        <v>0.38</v>
      </c>
      <c r="TO9" s="33">
        <f>SUM(TL9:TN9)</f>
        <v>5.1199999999999992</v>
      </c>
      <c r="TP9" s="38" t="s">
        <v>76</v>
      </c>
      <c r="TQ9" s="29">
        <v>4.43</v>
      </c>
      <c r="TR9" s="29">
        <v>0.31</v>
      </c>
      <c r="TS9" s="29">
        <v>0.38</v>
      </c>
      <c r="TT9" s="33">
        <f>SUM(TQ9:TS9)</f>
        <v>5.1199999999999992</v>
      </c>
      <c r="TU9" s="38" t="s">
        <v>76</v>
      </c>
      <c r="TV9" s="29">
        <v>4.43</v>
      </c>
      <c r="TW9" s="29">
        <v>0.31</v>
      </c>
      <c r="TX9" s="29">
        <v>0.38</v>
      </c>
      <c r="TY9" s="33">
        <f>SUM(TV9:TX9)</f>
        <v>5.1199999999999992</v>
      </c>
      <c r="TZ9" s="38" t="s">
        <v>76</v>
      </c>
      <c r="UA9" s="29">
        <v>4.43</v>
      </c>
      <c r="UB9" s="29">
        <v>0.31</v>
      </c>
      <c r="UC9" s="29">
        <v>0.38</v>
      </c>
      <c r="UD9" s="33">
        <f>SUM(UA9:UC9)</f>
        <v>5.1199999999999992</v>
      </c>
      <c r="UE9" s="38" t="s">
        <v>76</v>
      </c>
      <c r="UF9" s="29">
        <v>4.43</v>
      </c>
      <c r="UG9" s="29">
        <v>0.31</v>
      </c>
      <c r="UH9" s="29">
        <v>0.38</v>
      </c>
      <c r="UI9" s="33">
        <f>SUM(UF9:UH9)</f>
        <v>5.1199999999999992</v>
      </c>
      <c r="UJ9" s="38" t="s">
        <v>76</v>
      </c>
      <c r="UK9" s="29">
        <v>4.63</v>
      </c>
      <c r="UL9" s="29">
        <v>0.33</v>
      </c>
      <c r="UM9" s="29">
        <v>0.4</v>
      </c>
      <c r="UN9" s="33">
        <f>SUM(UK9:UM9)</f>
        <v>5.36</v>
      </c>
      <c r="UO9" s="38" t="s">
        <v>76</v>
      </c>
      <c r="UP9" s="29">
        <v>4.63</v>
      </c>
      <c r="UQ9" s="29">
        <v>0.33</v>
      </c>
      <c r="UR9" s="29">
        <v>0.4</v>
      </c>
      <c r="US9" s="33">
        <f>SUM(UP9:UR9)</f>
        <v>5.36</v>
      </c>
      <c r="UT9" s="38" t="s">
        <v>76</v>
      </c>
      <c r="UU9" s="29">
        <v>4.8</v>
      </c>
      <c r="UV9" s="29">
        <v>0.34</v>
      </c>
      <c r="UW9" s="29">
        <v>0.41</v>
      </c>
      <c r="UX9" s="33">
        <f>SUM(UU9:UW9)</f>
        <v>5.55</v>
      </c>
      <c r="UY9" s="38" t="s">
        <v>76</v>
      </c>
      <c r="UZ9" s="29">
        <v>4.8</v>
      </c>
      <c r="VA9" s="29">
        <v>0.34</v>
      </c>
      <c r="VB9" s="29">
        <v>0.41</v>
      </c>
      <c r="VC9" s="33">
        <f>SUM(UZ9:VB9)</f>
        <v>5.55</v>
      </c>
      <c r="VD9" s="38" t="s">
        <v>76</v>
      </c>
      <c r="VE9" s="29">
        <v>4.8</v>
      </c>
      <c r="VF9" s="29">
        <v>0.34</v>
      </c>
      <c r="VG9" s="29">
        <v>0.41</v>
      </c>
      <c r="VH9" s="33">
        <f>SUM(VE9:VG9)</f>
        <v>5.55</v>
      </c>
      <c r="VI9" s="38" t="s">
        <v>76</v>
      </c>
      <c r="VJ9" s="29">
        <v>5.21</v>
      </c>
      <c r="VK9" s="29">
        <v>0.37</v>
      </c>
      <c r="VL9" s="29">
        <v>0.45</v>
      </c>
      <c r="VM9" s="33">
        <f>SUM(VJ9:VL9)</f>
        <v>6.03</v>
      </c>
      <c r="VN9" s="38" t="s">
        <v>76</v>
      </c>
      <c r="VO9" s="29">
        <v>5.21</v>
      </c>
      <c r="VP9" s="29">
        <v>0.37</v>
      </c>
      <c r="VQ9" s="29">
        <v>0.45</v>
      </c>
      <c r="VR9" s="33">
        <f>SUM(VO9:VQ9)</f>
        <v>6.03</v>
      </c>
      <c r="VS9" s="38" t="s">
        <v>76</v>
      </c>
      <c r="VT9" s="29">
        <v>5.21</v>
      </c>
      <c r="VU9" s="29">
        <v>0.37</v>
      </c>
      <c r="VV9" s="29">
        <v>0.45</v>
      </c>
      <c r="VW9" s="33">
        <f>SUM(VT9:VV9)</f>
        <v>6.03</v>
      </c>
      <c r="VX9" s="38" t="s">
        <v>76</v>
      </c>
      <c r="VY9" s="29">
        <v>5.21</v>
      </c>
      <c r="VZ9" s="29">
        <v>0.37</v>
      </c>
      <c r="WA9" s="29">
        <v>0.45</v>
      </c>
      <c r="WB9" s="33">
        <f>SUM(VY9:WA9)</f>
        <v>6.03</v>
      </c>
      <c r="WC9" s="38" t="s">
        <v>76</v>
      </c>
      <c r="WD9" s="29">
        <v>5.21</v>
      </c>
      <c r="WE9" s="29">
        <v>0.37</v>
      </c>
      <c r="WF9" s="29">
        <v>0.45</v>
      </c>
      <c r="WG9" s="33">
        <f>SUM(WD9:WF9)</f>
        <v>6.03</v>
      </c>
      <c r="WH9" s="38" t="s">
        <v>76</v>
      </c>
      <c r="WI9" s="29">
        <v>5.21</v>
      </c>
      <c r="WJ9" s="29">
        <v>0.37</v>
      </c>
      <c r="WK9" s="29">
        <v>0.45</v>
      </c>
      <c r="WL9" s="33">
        <f>SUM(WI9:WK9)</f>
        <v>6.03</v>
      </c>
      <c r="WM9" s="38" t="s">
        <v>76</v>
      </c>
      <c r="WN9" s="29">
        <v>5.21</v>
      </c>
      <c r="WO9" s="29">
        <v>0.37</v>
      </c>
      <c r="WP9" s="29">
        <v>0.45</v>
      </c>
      <c r="WQ9" s="33">
        <f>SUM(WN9:WP9)</f>
        <v>6.03</v>
      </c>
      <c r="WR9" s="38" t="s">
        <v>76</v>
      </c>
      <c r="WS9" s="29">
        <v>5.21</v>
      </c>
      <c r="WT9" s="29">
        <v>0.37</v>
      </c>
      <c r="WU9" s="29">
        <v>0.45</v>
      </c>
      <c r="WV9" s="33">
        <f>SUM(WS9:WU9)</f>
        <v>6.03</v>
      </c>
      <c r="WW9" s="38" t="s">
        <v>76</v>
      </c>
      <c r="WX9" s="29">
        <v>5.21</v>
      </c>
      <c r="WY9" s="29">
        <v>0.37</v>
      </c>
      <c r="WZ9" s="29">
        <v>0.45</v>
      </c>
      <c r="XA9" s="33">
        <f>SUM(WX9:WZ9)</f>
        <v>6.03</v>
      </c>
      <c r="XB9" s="38" t="s">
        <v>76</v>
      </c>
      <c r="XC9" s="29">
        <v>5.21</v>
      </c>
      <c r="XD9" s="29">
        <v>0.37</v>
      </c>
      <c r="XE9" s="29">
        <v>0.45</v>
      </c>
      <c r="XF9" s="33">
        <f>SUM(XC9:XE9)</f>
        <v>6.03</v>
      </c>
      <c r="XG9" s="38" t="s">
        <v>76</v>
      </c>
      <c r="XH9" s="29">
        <v>5.21</v>
      </c>
      <c r="XI9" s="29">
        <v>0.37</v>
      </c>
      <c r="XJ9" s="29">
        <v>0.45</v>
      </c>
      <c r="XK9" s="33">
        <f>SUM(XH9:XJ9)</f>
        <v>6.03</v>
      </c>
      <c r="XL9" s="38" t="s">
        <v>76</v>
      </c>
      <c r="XM9" s="29">
        <v>5.21</v>
      </c>
      <c r="XN9" s="29">
        <v>0.37</v>
      </c>
      <c r="XO9" s="29">
        <v>0.45</v>
      </c>
      <c r="XP9" s="33">
        <f>SUM(XM9:XO9)</f>
        <v>6.03</v>
      </c>
      <c r="XQ9" s="38" t="s">
        <v>76</v>
      </c>
      <c r="XR9" s="29">
        <v>5.21</v>
      </c>
      <c r="XS9" s="29">
        <v>0.37</v>
      </c>
      <c r="XT9" s="29">
        <v>0.45</v>
      </c>
      <c r="XU9" s="33">
        <f>SUM(XR9:XT9)</f>
        <v>6.03</v>
      </c>
      <c r="XV9" s="38" t="s">
        <v>76</v>
      </c>
      <c r="XW9" s="29">
        <v>5.21</v>
      </c>
      <c r="XX9" s="29">
        <v>0.37</v>
      </c>
      <c r="XY9" s="29">
        <v>0.45</v>
      </c>
      <c r="XZ9" s="33">
        <f>SUM(XW9:XY9)</f>
        <v>6.03</v>
      </c>
      <c r="YA9" s="38" t="s">
        <v>76</v>
      </c>
      <c r="YB9" s="29">
        <v>5.21</v>
      </c>
      <c r="YC9" s="29">
        <v>0.37</v>
      </c>
      <c r="YD9" s="29">
        <v>0.45</v>
      </c>
      <c r="YE9" s="33">
        <f>SUM(YB9:YD9)</f>
        <v>6.03</v>
      </c>
      <c r="YF9" s="38" t="s">
        <v>76</v>
      </c>
      <c r="YG9" s="29">
        <v>5.24</v>
      </c>
      <c r="YH9" s="29">
        <v>0.37</v>
      </c>
      <c r="YI9" s="29">
        <v>0.45</v>
      </c>
      <c r="YJ9" s="33">
        <f>SUM(YG9:YI9)</f>
        <v>6.0600000000000005</v>
      </c>
      <c r="YK9" s="38" t="s">
        <v>76</v>
      </c>
      <c r="YL9" s="29">
        <v>5.24</v>
      </c>
      <c r="YM9" s="29">
        <v>0.37</v>
      </c>
      <c r="YN9" s="29">
        <v>0.45</v>
      </c>
      <c r="YO9" s="33">
        <f>SUM(YL9:YN9)</f>
        <v>6.0600000000000005</v>
      </c>
      <c r="YP9" s="38" t="s">
        <v>76</v>
      </c>
      <c r="YQ9" s="29">
        <v>5.26</v>
      </c>
      <c r="YR9" s="29">
        <v>0.37</v>
      </c>
      <c r="YS9" s="29">
        <v>0.45</v>
      </c>
      <c r="YT9" s="33">
        <f>SUM(YQ9:YS9)</f>
        <v>6.08</v>
      </c>
      <c r="YU9" s="38" t="s">
        <v>76</v>
      </c>
      <c r="YV9" s="29">
        <v>5.28</v>
      </c>
      <c r="YW9" s="29">
        <v>0.37</v>
      </c>
      <c r="YX9" s="29">
        <v>0.46</v>
      </c>
      <c r="YY9" s="33">
        <f>SUM(YV9:YX9)</f>
        <v>6.11</v>
      </c>
      <c r="YZ9" s="38" t="s">
        <v>76</v>
      </c>
      <c r="ZA9" s="29">
        <v>5.28</v>
      </c>
      <c r="ZB9" s="29">
        <v>0.37</v>
      </c>
      <c r="ZC9" s="29">
        <v>0.46</v>
      </c>
      <c r="ZD9" s="33">
        <f>SUM(ZA9:ZC9)</f>
        <v>6.11</v>
      </c>
      <c r="ZE9" s="38" t="s">
        <v>76</v>
      </c>
      <c r="ZF9" s="29">
        <v>5.35</v>
      </c>
      <c r="ZG9" s="29">
        <v>0.38</v>
      </c>
      <c r="ZH9" s="29">
        <v>0.46</v>
      </c>
      <c r="ZI9" s="33">
        <f>SUM(ZF9:ZH9)</f>
        <v>6.1899999999999995</v>
      </c>
      <c r="ZJ9" s="38" t="s">
        <v>76</v>
      </c>
      <c r="ZK9" s="29">
        <v>5.35</v>
      </c>
      <c r="ZL9" s="29">
        <v>0.38</v>
      </c>
      <c r="ZM9" s="29">
        <v>0.46</v>
      </c>
      <c r="ZN9" s="33">
        <f>SUM(ZK9:ZM9)</f>
        <v>6.1899999999999995</v>
      </c>
      <c r="ZO9" s="38" t="s">
        <v>76</v>
      </c>
      <c r="ZP9" s="29">
        <v>5.35</v>
      </c>
      <c r="ZQ9" s="29">
        <v>0.38</v>
      </c>
      <c r="ZR9" s="29">
        <v>0.46</v>
      </c>
      <c r="ZS9" s="33">
        <f>SUM(ZP9:ZR9)</f>
        <v>6.1899999999999995</v>
      </c>
      <c r="ZT9" s="38" t="s">
        <v>76</v>
      </c>
      <c r="ZU9" s="29">
        <v>5.35</v>
      </c>
      <c r="ZV9" s="29">
        <v>0.38</v>
      </c>
      <c r="ZW9" s="29">
        <v>0.46</v>
      </c>
      <c r="ZX9" s="33">
        <f>SUM(ZU9:ZW9)</f>
        <v>6.1899999999999995</v>
      </c>
      <c r="ZY9" s="38" t="s">
        <v>76</v>
      </c>
      <c r="ZZ9" s="29">
        <v>5.42</v>
      </c>
      <c r="AAA9" s="29">
        <v>0.38</v>
      </c>
      <c r="AAB9" s="29">
        <v>0.47</v>
      </c>
      <c r="AAC9" s="33">
        <f>SUM(ZZ9:AAB9)</f>
        <v>6.27</v>
      </c>
      <c r="AAD9" s="38" t="s">
        <v>76</v>
      </c>
      <c r="AAE9" s="29">
        <v>5.55</v>
      </c>
      <c r="AAF9" s="29">
        <v>0.39</v>
      </c>
      <c r="AAG9" s="29">
        <v>0.48</v>
      </c>
      <c r="AAH9" s="33">
        <f>SUM(AAE9:AAG9)</f>
        <v>6.42</v>
      </c>
      <c r="AAI9" s="38" t="s">
        <v>76</v>
      </c>
      <c r="AAJ9" s="29">
        <v>5.55</v>
      </c>
      <c r="AAK9" s="29">
        <v>0.39</v>
      </c>
      <c r="AAL9" s="29">
        <v>0.48</v>
      </c>
      <c r="AAM9" s="33">
        <f>SUM(AAJ9:AAL9)</f>
        <v>6.42</v>
      </c>
      <c r="AAN9" s="38" t="s">
        <v>76</v>
      </c>
      <c r="AAO9" s="29">
        <v>5.55</v>
      </c>
      <c r="AAP9" s="29">
        <v>0.39</v>
      </c>
      <c r="AAQ9" s="29">
        <v>0.48</v>
      </c>
      <c r="AAR9" s="33">
        <f>SUM(AAO9:AAQ9)</f>
        <v>6.42</v>
      </c>
      <c r="AAS9" s="38" t="s">
        <v>76</v>
      </c>
      <c r="AAT9" s="29">
        <v>5.55</v>
      </c>
      <c r="AAU9" s="29">
        <v>0.39</v>
      </c>
      <c r="AAV9" s="29">
        <v>0.48</v>
      </c>
      <c r="AAW9" s="33">
        <f>SUM(AAT9:AAV9)</f>
        <v>6.42</v>
      </c>
      <c r="AAX9" s="38" t="s">
        <v>76</v>
      </c>
      <c r="AAY9" s="29">
        <v>5.55</v>
      </c>
      <c r="AAZ9" s="29">
        <v>0.39</v>
      </c>
      <c r="ABA9" s="29">
        <v>0.48</v>
      </c>
      <c r="ABB9" s="33">
        <f>SUM(AAY9:ABA9)</f>
        <v>6.42</v>
      </c>
      <c r="ABC9" s="38" t="s">
        <v>76</v>
      </c>
      <c r="ABD9" s="29">
        <v>5.55</v>
      </c>
      <c r="ABE9" s="29">
        <v>0.39</v>
      </c>
      <c r="ABF9" s="29">
        <v>0.48</v>
      </c>
      <c r="ABG9" s="33">
        <f>SUM(ABD9:ABF9)</f>
        <v>6.42</v>
      </c>
      <c r="ABH9" s="38" t="s">
        <v>76</v>
      </c>
      <c r="ABI9" s="29">
        <v>5.55</v>
      </c>
      <c r="ABJ9" s="29">
        <v>0.39</v>
      </c>
      <c r="ABK9" s="29">
        <v>0.48</v>
      </c>
      <c r="ABL9" s="33">
        <f>SUM(ABI9:ABK9)</f>
        <v>6.42</v>
      </c>
      <c r="ABM9" s="161" t="s">
        <v>76</v>
      </c>
      <c r="ABN9" s="29">
        <v>5.55</v>
      </c>
      <c r="ABO9" s="29">
        <v>0.39</v>
      </c>
      <c r="ABP9" s="29">
        <v>0.48</v>
      </c>
      <c r="ABQ9" s="33">
        <f>SUM(ABN9:ABP9)</f>
        <v>6.42</v>
      </c>
      <c r="ABR9" s="38" t="s">
        <v>76</v>
      </c>
      <c r="ABS9" s="29">
        <v>5.55</v>
      </c>
      <c r="ABT9" s="29">
        <v>0.39</v>
      </c>
      <c r="ABU9" s="29">
        <v>0.48</v>
      </c>
      <c r="ABV9" s="33">
        <f>SUM(ABS9:ABU9)</f>
        <v>6.42</v>
      </c>
      <c r="ABW9" s="38" t="s">
        <v>76</v>
      </c>
      <c r="ABX9" s="29">
        <v>5.62</v>
      </c>
      <c r="ABY9" s="29">
        <v>0.4</v>
      </c>
      <c r="ABZ9" s="29">
        <v>0.49</v>
      </c>
      <c r="ACA9" s="33">
        <f>SUM(ABX9:ABZ9)</f>
        <v>6.5100000000000007</v>
      </c>
    </row>
    <row r="10" spans="1:755" x14ac:dyDescent="0.25">
      <c r="A10" s="38" t="s">
        <v>77</v>
      </c>
      <c r="B10" s="30">
        <v>1013</v>
      </c>
      <c r="C10" s="30">
        <v>1192.08</v>
      </c>
      <c r="D10" s="30">
        <v>1464.84</v>
      </c>
      <c r="E10" s="33">
        <f>SUM(B10:D10)</f>
        <v>3669.92</v>
      </c>
      <c r="F10" s="38" t="s">
        <v>77</v>
      </c>
      <c r="G10" s="30">
        <v>1019.95</v>
      </c>
      <c r="H10" s="30">
        <v>1201.3399999999999</v>
      </c>
      <c r="I10" s="30">
        <v>1474.66</v>
      </c>
      <c r="J10" s="33">
        <f>SUM(G10:I10)</f>
        <v>3695.95</v>
      </c>
      <c r="K10" s="38" t="s">
        <v>77</v>
      </c>
      <c r="L10" s="30">
        <v>1028.3399999999999</v>
      </c>
      <c r="M10" s="30">
        <v>1212.25</v>
      </c>
      <c r="N10" s="30">
        <v>1487.27</v>
      </c>
      <c r="O10" s="33">
        <f>SUM(L10:N10)</f>
        <v>3727.86</v>
      </c>
      <c r="P10" s="38" t="s">
        <v>77</v>
      </c>
      <c r="Q10" s="30">
        <v>1035.33</v>
      </c>
      <c r="R10" s="30">
        <v>1220.44</v>
      </c>
      <c r="S10" s="30">
        <v>1495.38</v>
      </c>
      <c r="T10" s="33">
        <f>SUM(Q10:S10)</f>
        <v>3751.15</v>
      </c>
      <c r="U10" s="38" t="s">
        <v>77</v>
      </c>
      <c r="V10" s="30">
        <v>1042.42</v>
      </c>
      <c r="W10" s="30">
        <v>1229.46</v>
      </c>
      <c r="X10" s="30">
        <v>1505.05</v>
      </c>
      <c r="Y10" s="33">
        <f>SUM(V10:X10)</f>
        <v>3776.9300000000003</v>
      </c>
      <c r="Z10" s="38" t="s">
        <v>77</v>
      </c>
      <c r="AA10" s="30">
        <v>1048.03</v>
      </c>
      <c r="AB10" s="30">
        <v>1236.98</v>
      </c>
      <c r="AC10" s="30">
        <v>1513.95</v>
      </c>
      <c r="AD10" s="33">
        <f>SUM(AA10:AC10)</f>
        <v>3798.96</v>
      </c>
      <c r="AE10" s="38" t="s">
        <v>77</v>
      </c>
      <c r="AF10" s="30">
        <v>1098.43</v>
      </c>
      <c r="AG10" s="30">
        <v>1306.6600000000001</v>
      </c>
      <c r="AH10" s="30">
        <v>1588.97</v>
      </c>
      <c r="AI10" s="33">
        <f>SUM(AF10:AH10)</f>
        <v>3994.0600000000004</v>
      </c>
      <c r="AJ10" s="38" t="s">
        <v>77</v>
      </c>
      <c r="AK10" s="30">
        <v>1098.8800000000001</v>
      </c>
      <c r="AL10" s="30">
        <v>1306.32</v>
      </c>
      <c r="AM10" s="30">
        <v>1589.52</v>
      </c>
      <c r="AN10" s="33">
        <f>SUM(AK10:AM10)</f>
        <v>3994.72</v>
      </c>
      <c r="AO10" s="38" t="s">
        <v>77</v>
      </c>
      <c r="AP10" s="30">
        <v>1105.08</v>
      </c>
      <c r="AQ10" s="30">
        <v>1311.28</v>
      </c>
      <c r="AR10" s="30">
        <v>1597.51</v>
      </c>
      <c r="AS10" s="33">
        <f>SUM(AP10:AR10)</f>
        <v>4013.87</v>
      </c>
      <c r="AT10" s="38" t="s">
        <v>77</v>
      </c>
      <c r="AU10" s="30">
        <v>1108.3900000000001</v>
      </c>
      <c r="AV10" s="30">
        <v>1315.72</v>
      </c>
      <c r="AW10" s="30">
        <v>1605.94</v>
      </c>
      <c r="AX10" s="33">
        <f>SUM(AU10:AW10)</f>
        <v>4030.05</v>
      </c>
      <c r="AY10" s="38" t="s">
        <v>77</v>
      </c>
      <c r="AZ10" s="30">
        <v>1111.3399999999999</v>
      </c>
      <c r="BA10" s="30">
        <v>1319.5</v>
      </c>
      <c r="BB10" s="30">
        <v>1610.11</v>
      </c>
      <c r="BC10" s="33">
        <f>SUM(AZ10:BB10)</f>
        <v>4040.95</v>
      </c>
      <c r="BD10" s="38" t="s">
        <v>77</v>
      </c>
      <c r="BE10" s="30">
        <v>1124.6600000000001</v>
      </c>
      <c r="BF10" s="30">
        <v>1331.91</v>
      </c>
      <c r="BG10" s="30">
        <v>1623.02</v>
      </c>
      <c r="BH10" s="33">
        <f>SUM(BE10:BG10)</f>
        <v>4079.59</v>
      </c>
      <c r="BI10" s="38" t="s">
        <v>77</v>
      </c>
      <c r="BJ10" s="30">
        <v>1126.1099999999999</v>
      </c>
      <c r="BK10" s="30">
        <v>1333.63</v>
      </c>
      <c r="BL10" s="30">
        <v>1625.56</v>
      </c>
      <c r="BM10" s="33">
        <f>SUM(BJ10:BL10)</f>
        <v>4085.2999999999997</v>
      </c>
      <c r="BN10" s="38" t="s">
        <v>77</v>
      </c>
      <c r="BO10" s="30">
        <v>1132.3499999999999</v>
      </c>
      <c r="BP10" s="30">
        <v>1339.43</v>
      </c>
      <c r="BQ10" s="30">
        <v>1631.16</v>
      </c>
      <c r="BR10" s="33">
        <f>SUM(BO10:BQ10)</f>
        <v>4102.9399999999996</v>
      </c>
      <c r="BS10" s="38" t="s">
        <v>77</v>
      </c>
      <c r="BT10" s="30">
        <v>1134.75</v>
      </c>
      <c r="BU10" s="30">
        <v>1341.41</v>
      </c>
      <c r="BV10" s="30">
        <v>1634.2</v>
      </c>
      <c r="BW10" s="33">
        <f>SUM(BT10:BV10)</f>
        <v>4110.3599999999997</v>
      </c>
      <c r="BX10" s="38" t="s">
        <v>77</v>
      </c>
      <c r="BY10" s="30">
        <v>1142.1099999999999</v>
      </c>
      <c r="BZ10" s="30">
        <v>1342.97</v>
      </c>
      <c r="CA10" s="30">
        <v>1635.68</v>
      </c>
      <c r="CB10" s="33">
        <f>SUM(BY10:CA10)</f>
        <v>4120.76</v>
      </c>
      <c r="CC10" s="38" t="s">
        <v>77</v>
      </c>
      <c r="CD10" s="30">
        <v>1146.05</v>
      </c>
      <c r="CE10" s="30">
        <v>1348.29</v>
      </c>
      <c r="CF10" s="30">
        <v>1644.43</v>
      </c>
      <c r="CG10" s="33">
        <f>SUM(CD10:CF10)</f>
        <v>4138.7700000000004</v>
      </c>
      <c r="CH10" s="38" t="s">
        <v>77</v>
      </c>
      <c r="CI10" s="30">
        <v>1149</v>
      </c>
      <c r="CJ10" s="30">
        <v>1351.69</v>
      </c>
      <c r="CK10" s="30">
        <v>1650.52</v>
      </c>
      <c r="CL10" s="33">
        <f>SUM(CI10:CK10)</f>
        <v>4151.21</v>
      </c>
      <c r="CM10" s="38" t="s">
        <v>77</v>
      </c>
      <c r="CN10" s="30">
        <v>1200.8800000000001</v>
      </c>
      <c r="CO10" s="30">
        <v>1418.55</v>
      </c>
      <c r="CP10" s="30">
        <v>1725.7</v>
      </c>
      <c r="CQ10" s="33">
        <f>SUM(CN10:CP10)</f>
        <v>4345.13</v>
      </c>
      <c r="CR10" s="38" t="s">
        <v>77</v>
      </c>
      <c r="CS10" s="30">
        <v>1211.45</v>
      </c>
      <c r="CT10" s="30">
        <v>1432.75</v>
      </c>
      <c r="CU10" s="30">
        <v>1743.6</v>
      </c>
      <c r="CV10" s="33">
        <f>SUM(CS10:CU10)</f>
        <v>4387.7999999999993</v>
      </c>
      <c r="CW10" s="38" t="s">
        <v>77</v>
      </c>
      <c r="CX10" s="30">
        <v>1217.05</v>
      </c>
      <c r="CY10" s="30">
        <v>1438.22</v>
      </c>
      <c r="CZ10" s="30">
        <v>1751.81</v>
      </c>
      <c r="DA10" s="33">
        <f>SUM(CX10:CZ10)</f>
        <v>4407.08</v>
      </c>
      <c r="DB10" s="38" t="s">
        <v>77</v>
      </c>
      <c r="DC10" s="30">
        <v>1218.67</v>
      </c>
      <c r="DD10" s="30">
        <v>1439.93</v>
      </c>
      <c r="DE10" s="30">
        <v>1755.51</v>
      </c>
      <c r="DF10" s="33">
        <f>SUM(DC10:DE10)</f>
        <v>4414.1100000000006</v>
      </c>
      <c r="DG10" s="38" t="s">
        <v>77</v>
      </c>
      <c r="DH10" s="30">
        <v>1220.19</v>
      </c>
      <c r="DI10" s="30">
        <v>1441.63</v>
      </c>
      <c r="DJ10" s="30">
        <v>1758.08</v>
      </c>
      <c r="DK10" s="33">
        <f>SUM(DH10:DJ10)</f>
        <v>4419.8999999999996</v>
      </c>
      <c r="DL10" s="38" t="s">
        <v>77</v>
      </c>
      <c r="DM10" s="30">
        <v>1234.3399999999999</v>
      </c>
      <c r="DN10" s="30">
        <v>1455.42</v>
      </c>
      <c r="DO10" s="30">
        <v>1779.79</v>
      </c>
      <c r="DP10" s="33">
        <f>SUM(DM10:DO10)</f>
        <v>4469.55</v>
      </c>
      <c r="DQ10" s="38" t="s">
        <v>77</v>
      </c>
      <c r="DR10" s="30">
        <v>1240.76</v>
      </c>
      <c r="DS10" s="30">
        <v>1463.9</v>
      </c>
      <c r="DT10" s="30">
        <v>1791.38</v>
      </c>
      <c r="DU10" s="33">
        <f>SUM(DR10:DT10)</f>
        <v>4496.04</v>
      </c>
      <c r="DV10" s="38" t="s">
        <v>77</v>
      </c>
      <c r="DW10" s="30">
        <v>1241.95</v>
      </c>
      <c r="DX10" s="30">
        <v>1465.7</v>
      </c>
      <c r="DY10" s="30">
        <v>1794.59</v>
      </c>
      <c r="DZ10" s="33">
        <f>SUM(DW10:DY10)</f>
        <v>4502.24</v>
      </c>
      <c r="EA10" s="38" t="s">
        <v>77</v>
      </c>
      <c r="EB10" s="30">
        <v>1247.73</v>
      </c>
      <c r="EC10" s="30">
        <v>1469.5</v>
      </c>
      <c r="ED10" s="30">
        <v>1800.08</v>
      </c>
      <c r="EE10" s="33">
        <f>SUM(EB10:ED10)</f>
        <v>4517.3099999999995</v>
      </c>
      <c r="EF10" s="38" t="s">
        <v>77</v>
      </c>
      <c r="EG10" s="30">
        <v>1250.47</v>
      </c>
      <c r="EH10" s="30">
        <v>1472.44</v>
      </c>
      <c r="EI10" s="30">
        <v>1803.38</v>
      </c>
      <c r="EJ10" s="33">
        <f>SUM(EG10:EI10)</f>
        <v>4526.29</v>
      </c>
      <c r="EK10" s="38" t="s">
        <v>77</v>
      </c>
      <c r="EL10" s="30">
        <v>1257.46</v>
      </c>
      <c r="EM10" s="30">
        <v>1484</v>
      </c>
      <c r="EN10" s="30">
        <v>1817.93</v>
      </c>
      <c r="EO10" s="33">
        <f>SUM(EL10:EN10)</f>
        <v>4559.3900000000003</v>
      </c>
      <c r="EP10" s="38" t="s">
        <v>77</v>
      </c>
      <c r="EQ10" s="30">
        <v>1259.75</v>
      </c>
      <c r="ER10" s="30">
        <v>1486.7</v>
      </c>
      <c r="ES10" s="30">
        <v>1824.76</v>
      </c>
      <c r="ET10" s="33">
        <f>SUM(EQ10:ES10)</f>
        <v>4571.21</v>
      </c>
      <c r="EU10" s="38" t="s">
        <v>77</v>
      </c>
      <c r="EV10" s="30">
        <v>1266.28</v>
      </c>
      <c r="EW10" s="30">
        <v>1493.39</v>
      </c>
      <c r="EX10" s="30">
        <v>1836.52</v>
      </c>
      <c r="EY10" s="33">
        <f>SUM(EV10:EX10)</f>
        <v>4596.1900000000005</v>
      </c>
      <c r="EZ10" s="38" t="s">
        <v>77</v>
      </c>
      <c r="FA10" s="30">
        <v>1270.24</v>
      </c>
      <c r="FB10" s="30">
        <v>1499.09</v>
      </c>
      <c r="FC10" s="30">
        <v>1845.06</v>
      </c>
      <c r="FD10" s="33">
        <f>SUM(FA10:FC10)</f>
        <v>4614.3899999999994</v>
      </c>
      <c r="FE10" s="38" t="s">
        <v>77</v>
      </c>
      <c r="FF10" s="30">
        <v>1303.1300000000001</v>
      </c>
      <c r="FG10" s="30">
        <v>1539.65</v>
      </c>
      <c r="FH10" s="30">
        <v>1891.01</v>
      </c>
      <c r="FI10" s="33">
        <f>SUM(FF10:FH10)</f>
        <v>4733.79</v>
      </c>
      <c r="FJ10" s="38" t="s">
        <v>77</v>
      </c>
      <c r="FK10" s="30">
        <v>1345.61</v>
      </c>
      <c r="FL10" s="30">
        <v>1596.68</v>
      </c>
      <c r="FM10" s="30">
        <v>1956.56</v>
      </c>
      <c r="FN10" s="33">
        <f>SUM(FK10:FM10)</f>
        <v>4898.8500000000004</v>
      </c>
      <c r="FO10" s="38" t="s">
        <v>77</v>
      </c>
      <c r="FP10" s="30">
        <v>1326.36</v>
      </c>
      <c r="FQ10" s="30">
        <v>1565.83</v>
      </c>
      <c r="FR10" s="30">
        <v>1927.47</v>
      </c>
      <c r="FS10" s="33">
        <f>SUM(FP10:FR10)</f>
        <v>4819.66</v>
      </c>
      <c r="FT10" s="38" t="s">
        <v>77</v>
      </c>
      <c r="FU10" s="30">
        <v>1331.07</v>
      </c>
      <c r="FV10" s="30">
        <v>1574.04</v>
      </c>
      <c r="FW10" s="30">
        <v>1932.96</v>
      </c>
      <c r="FX10" s="33">
        <f>SUM(FU10:FW10)</f>
        <v>4838.07</v>
      </c>
      <c r="FY10" s="38" t="s">
        <v>77</v>
      </c>
      <c r="FZ10" s="30">
        <v>1350.21</v>
      </c>
      <c r="GA10" s="30">
        <v>1598.63</v>
      </c>
      <c r="GB10" s="30">
        <v>1961.99</v>
      </c>
      <c r="GC10" s="33">
        <f>SUM(FZ10:GB10)</f>
        <v>4910.83</v>
      </c>
      <c r="GD10" s="38" t="s">
        <v>77</v>
      </c>
      <c r="GE10" s="30">
        <v>1355.92</v>
      </c>
      <c r="GF10" s="30">
        <v>1605.02</v>
      </c>
      <c r="GG10" s="30">
        <v>1969.08</v>
      </c>
      <c r="GH10" s="33">
        <f>SUM(GE10:GG10)</f>
        <v>4930.0200000000004</v>
      </c>
      <c r="GI10" s="38" t="s">
        <v>77</v>
      </c>
      <c r="GJ10" s="30">
        <v>1361.47</v>
      </c>
      <c r="GK10" s="30">
        <v>1610.56</v>
      </c>
      <c r="GL10" s="30">
        <v>1976.78</v>
      </c>
      <c r="GM10" s="33">
        <f>SUM(GJ10:GL10)</f>
        <v>4948.8099999999995</v>
      </c>
      <c r="GN10" s="38" t="s">
        <v>77</v>
      </c>
      <c r="GO10" s="30">
        <v>1364.4</v>
      </c>
      <c r="GP10" s="30">
        <v>1613.32</v>
      </c>
      <c r="GQ10" s="30">
        <v>1978.88</v>
      </c>
      <c r="GR10" s="33">
        <f>SUM(GO10:GQ10)</f>
        <v>4956.6000000000004</v>
      </c>
      <c r="GS10" s="38" t="s">
        <v>77</v>
      </c>
      <c r="GT10" s="30">
        <v>1365.22</v>
      </c>
      <c r="GU10" s="30">
        <v>1614.2</v>
      </c>
      <c r="GV10" s="30">
        <v>1979.8</v>
      </c>
      <c r="GW10" s="33">
        <f>SUM(GT10:GV10)</f>
        <v>4959.22</v>
      </c>
      <c r="GX10" s="38" t="s">
        <v>77</v>
      </c>
      <c r="GY10" s="30">
        <v>1365.79</v>
      </c>
      <c r="GZ10" s="30">
        <v>1615.4</v>
      </c>
      <c r="HA10" s="30">
        <v>1984.83</v>
      </c>
      <c r="HB10" s="33">
        <f>SUM(GY10:HA10)</f>
        <v>4966.0200000000004</v>
      </c>
      <c r="HC10" s="38" t="s">
        <v>77</v>
      </c>
      <c r="HD10" s="30">
        <v>1367.63</v>
      </c>
      <c r="HE10" s="30">
        <v>1618.06</v>
      </c>
      <c r="HF10" s="30">
        <v>1992.79</v>
      </c>
      <c r="HG10" s="33">
        <f>SUM(HD10:HF10)</f>
        <v>4978.4799999999996</v>
      </c>
      <c r="HH10" s="38" t="s">
        <v>77</v>
      </c>
      <c r="HI10" s="30">
        <v>1394.13</v>
      </c>
      <c r="HJ10" s="30">
        <v>1656.58</v>
      </c>
      <c r="HK10" s="30">
        <v>2037.32</v>
      </c>
      <c r="HL10" s="33">
        <f>SUM(HI10:HK10)</f>
        <v>5088.03</v>
      </c>
      <c r="HM10" s="38" t="s">
        <v>77</v>
      </c>
      <c r="HN10" s="30">
        <v>1394.76</v>
      </c>
      <c r="HO10" s="30">
        <v>1658.57</v>
      </c>
      <c r="HP10" s="30">
        <v>2043.64</v>
      </c>
      <c r="HQ10" s="33">
        <f>SUM(HN10:HP10)</f>
        <v>5096.97</v>
      </c>
      <c r="HR10" s="38" t="s">
        <v>77</v>
      </c>
      <c r="HS10" s="30">
        <v>1397.98</v>
      </c>
      <c r="HT10" s="30">
        <v>1661.73</v>
      </c>
      <c r="HU10" s="30">
        <v>2047.69</v>
      </c>
      <c r="HV10" s="33">
        <f>SUM(HS10:HU10)</f>
        <v>5107.3999999999996</v>
      </c>
      <c r="HW10" s="38" t="s">
        <v>77</v>
      </c>
      <c r="HX10" s="30">
        <v>1406.33</v>
      </c>
      <c r="HY10" s="30">
        <v>1672.16</v>
      </c>
      <c r="HZ10" s="30">
        <v>2058.73</v>
      </c>
      <c r="IA10" s="33">
        <f>SUM(HX10:HZ10)</f>
        <v>5137.2199999999993</v>
      </c>
      <c r="IB10" s="38" t="s">
        <v>77</v>
      </c>
      <c r="IC10" s="30">
        <v>1408.13</v>
      </c>
      <c r="ID10" s="30">
        <v>1673.86</v>
      </c>
      <c r="IE10" s="30">
        <v>2060.35</v>
      </c>
      <c r="IF10" s="33">
        <f>SUM(IC10:IE10)</f>
        <v>5142.34</v>
      </c>
      <c r="IG10" s="38" t="s">
        <v>77</v>
      </c>
      <c r="IH10" s="30">
        <v>1410.8</v>
      </c>
      <c r="II10" s="30">
        <v>1676.44</v>
      </c>
      <c r="IJ10" s="30">
        <v>2064.65</v>
      </c>
      <c r="IK10" s="33">
        <f>SUM(IH10:IJ10)</f>
        <v>5151.8899999999994</v>
      </c>
      <c r="IL10" s="38" t="s">
        <v>77</v>
      </c>
      <c r="IM10" s="30">
        <v>1414.71</v>
      </c>
      <c r="IN10" s="30">
        <v>1680.23</v>
      </c>
      <c r="IO10" s="30">
        <v>2069.16</v>
      </c>
      <c r="IP10" s="33">
        <f>SUM(IM10:IO10)</f>
        <v>5164.1000000000004</v>
      </c>
      <c r="IQ10" s="38" t="s">
        <v>77</v>
      </c>
      <c r="IR10" s="30">
        <v>1421.64</v>
      </c>
      <c r="IS10" s="30">
        <v>1686.15</v>
      </c>
      <c r="IT10" s="30">
        <v>2076.67</v>
      </c>
      <c r="IU10" s="33">
        <f>SUM(IR10:IT10)</f>
        <v>5184.46</v>
      </c>
      <c r="IV10" s="38" t="s">
        <v>77</v>
      </c>
      <c r="IW10" s="30">
        <v>1419.59</v>
      </c>
      <c r="IX10" s="30">
        <v>1685.83</v>
      </c>
      <c r="IY10" s="30">
        <v>2075.15</v>
      </c>
      <c r="IZ10" s="33">
        <f>SUM(IW10:IY10)</f>
        <v>5180.57</v>
      </c>
      <c r="JA10" s="38" t="s">
        <v>77</v>
      </c>
      <c r="JB10" s="30">
        <v>1422.29</v>
      </c>
      <c r="JC10" s="30">
        <v>1687.26</v>
      </c>
      <c r="JD10" s="30">
        <v>2076.6999999999998</v>
      </c>
      <c r="JE10" s="33">
        <f>SUM(JB10:JD10)</f>
        <v>5186.25</v>
      </c>
      <c r="JF10" s="38" t="s">
        <v>77</v>
      </c>
      <c r="JG10" s="30">
        <v>1426.02</v>
      </c>
      <c r="JH10" s="30">
        <v>1689.12</v>
      </c>
      <c r="JI10" s="30">
        <v>2081.71</v>
      </c>
      <c r="JJ10" s="33">
        <f>SUM(JG10:JI10)</f>
        <v>5196.8500000000004</v>
      </c>
      <c r="JK10" s="38" t="s">
        <v>77</v>
      </c>
      <c r="JL10" s="30">
        <v>1436.62</v>
      </c>
      <c r="JM10" s="30">
        <v>1701.81</v>
      </c>
      <c r="JN10" s="30">
        <v>2097</v>
      </c>
      <c r="JO10" s="33">
        <f>SUM(JL10:JN10)</f>
        <v>5235.43</v>
      </c>
      <c r="JP10" s="38" t="s">
        <v>77</v>
      </c>
      <c r="JQ10" s="30">
        <v>1440.82</v>
      </c>
      <c r="JR10" s="30">
        <v>1705.65</v>
      </c>
      <c r="JS10" s="30">
        <v>2102.59</v>
      </c>
      <c r="JT10" s="33">
        <f>SUM(JQ10:JS10)</f>
        <v>5249.06</v>
      </c>
      <c r="JU10" s="38" t="s">
        <v>77</v>
      </c>
      <c r="JV10" s="30">
        <v>1446.45</v>
      </c>
      <c r="JW10" s="30">
        <v>1707.28</v>
      </c>
      <c r="JX10" s="30">
        <v>2100.38</v>
      </c>
      <c r="JY10" s="33">
        <f>SUM(JV10:JX10)</f>
        <v>5254.1100000000006</v>
      </c>
      <c r="JZ10" s="38" t="s">
        <v>77</v>
      </c>
      <c r="KA10" s="30">
        <v>1449.28</v>
      </c>
      <c r="KB10" s="30">
        <v>1710.08</v>
      </c>
      <c r="KC10" s="30">
        <v>2104.77</v>
      </c>
      <c r="KD10" s="33">
        <f>SUM(KA10:KC10)</f>
        <v>5264.1299999999992</v>
      </c>
      <c r="KE10" s="38" t="s">
        <v>77</v>
      </c>
      <c r="KF10" s="30">
        <v>1451.27</v>
      </c>
      <c r="KG10" s="30">
        <v>1714.51</v>
      </c>
      <c r="KH10" s="30">
        <v>2112.8200000000002</v>
      </c>
      <c r="KI10" s="33">
        <f>SUM(KF10:KH10)</f>
        <v>5278.6</v>
      </c>
      <c r="KJ10" s="38" t="s">
        <v>77</v>
      </c>
      <c r="KK10" s="30">
        <v>1448.97</v>
      </c>
      <c r="KL10" s="30">
        <v>1713.25</v>
      </c>
      <c r="KM10" s="30">
        <v>2109.09</v>
      </c>
      <c r="KN10" s="33">
        <f>SUM(KK10:KM10)</f>
        <v>5271.31</v>
      </c>
      <c r="KO10" s="38" t="s">
        <v>77</v>
      </c>
      <c r="KP10" s="30">
        <v>1453.88</v>
      </c>
      <c r="KQ10" s="30">
        <v>1720.96</v>
      </c>
      <c r="KR10" s="30">
        <v>2124.15</v>
      </c>
      <c r="KS10" s="33">
        <f>SUM(KP10:KR10)</f>
        <v>5298.99</v>
      </c>
      <c r="KT10" s="38" t="s">
        <v>77</v>
      </c>
      <c r="KU10" s="30">
        <v>1457.63</v>
      </c>
      <c r="KV10" s="30">
        <v>1724.97</v>
      </c>
      <c r="KW10" s="30">
        <v>2133.98</v>
      </c>
      <c r="KX10" s="33">
        <f>SUM(KU10:KW10)</f>
        <v>5316.58</v>
      </c>
      <c r="KY10" s="38" t="s">
        <v>77</v>
      </c>
      <c r="KZ10" s="30">
        <v>1460.75</v>
      </c>
      <c r="LA10" s="30">
        <v>1725.67</v>
      </c>
      <c r="LB10" s="30">
        <v>2135.69</v>
      </c>
      <c r="LC10" s="33">
        <f>SUM(KZ10:LB10)</f>
        <v>5322.1100000000006</v>
      </c>
      <c r="LD10" s="38" t="s">
        <v>77</v>
      </c>
      <c r="LE10" s="30">
        <v>1463.12</v>
      </c>
      <c r="LF10" s="30">
        <v>1727.31</v>
      </c>
      <c r="LG10" s="30">
        <v>2141.88</v>
      </c>
      <c r="LH10" s="33">
        <f>SUM(LE10:LG10)</f>
        <v>5332.3099999999995</v>
      </c>
      <c r="LI10" s="38" t="s">
        <v>77</v>
      </c>
      <c r="LJ10" s="30">
        <v>1465.44</v>
      </c>
      <c r="LK10" s="30">
        <v>1729.04</v>
      </c>
      <c r="LL10" s="30">
        <v>2144.66</v>
      </c>
      <c r="LM10" s="33">
        <f>SUM(LJ10:LL10)</f>
        <v>5339.1399999999994</v>
      </c>
      <c r="LN10" s="38" t="s">
        <v>77</v>
      </c>
      <c r="LO10" s="30">
        <v>1471.01</v>
      </c>
      <c r="LP10" s="30">
        <v>1737.35</v>
      </c>
      <c r="LQ10" s="30">
        <v>2155.85</v>
      </c>
      <c r="LR10" s="33">
        <f>SUM(LO10:LQ10)</f>
        <v>5364.2099999999991</v>
      </c>
      <c r="LS10" s="38" t="s">
        <v>77</v>
      </c>
      <c r="LT10" s="30">
        <v>1508.46</v>
      </c>
      <c r="LU10" s="30">
        <v>1784.99</v>
      </c>
      <c r="LV10" s="30">
        <v>2211.19</v>
      </c>
      <c r="LW10" s="33">
        <f>SUM(LT10:LV10)</f>
        <v>5504.6399999999994</v>
      </c>
      <c r="LX10" s="38" t="s">
        <v>77</v>
      </c>
      <c r="LY10" s="30">
        <v>1515.09</v>
      </c>
      <c r="LZ10" s="30">
        <v>1791.42</v>
      </c>
      <c r="MA10" s="30">
        <v>2219.14</v>
      </c>
      <c r="MB10" s="33">
        <f>SUM(LY10:MA10)</f>
        <v>5525.65</v>
      </c>
      <c r="MC10" s="38" t="s">
        <v>77</v>
      </c>
      <c r="MD10" s="30">
        <v>1517.14</v>
      </c>
      <c r="ME10" s="30">
        <v>1792.14</v>
      </c>
      <c r="MF10" s="30">
        <v>2217.9899999999998</v>
      </c>
      <c r="MG10" s="33">
        <f>SUM(MD10:MF10)</f>
        <v>5527.27</v>
      </c>
      <c r="MH10" s="38" t="s">
        <v>77</v>
      </c>
      <c r="MI10" s="30">
        <v>1521.47</v>
      </c>
      <c r="MJ10" s="30">
        <v>1798.17</v>
      </c>
      <c r="MK10" s="30">
        <v>2224.38</v>
      </c>
      <c r="ML10" s="33">
        <f>SUM(MI10:MK10)</f>
        <v>5544.02</v>
      </c>
      <c r="MM10" s="38" t="s">
        <v>77</v>
      </c>
      <c r="MN10" s="30">
        <v>1530.15</v>
      </c>
      <c r="MO10" s="30">
        <v>1810.59</v>
      </c>
      <c r="MP10" s="30">
        <v>2238.62</v>
      </c>
      <c r="MQ10" s="33">
        <f>SUM(MN10:MP10)</f>
        <v>5579.36</v>
      </c>
      <c r="MR10" s="38" t="s">
        <v>77</v>
      </c>
      <c r="MS10" s="30">
        <v>1534.28</v>
      </c>
      <c r="MT10" s="30">
        <v>1816.83</v>
      </c>
      <c r="MU10" s="30">
        <v>2236.63</v>
      </c>
      <c r="MV10" s="33">
        <f>SUM(MS10:MU10)</f>
        <v>5587.74</v>
      </c>
      <c r="MW10" s="38" t="s">
        <v>77</v>
      </c>
      <c r="MX10" s="30">
        <v>1536.77</v>
      </c>
      <c r="MY10" s="30">
        <v>1820.74</v>
      </c>
      <c r="MZ10" s="30">
        <v>2246.1999999999998</v>
      </c>
      <c r="NA10" s="33">
        <f>SUM(MX10:MZ10)</f>
        <v>5603.71</v>
      </c>
      <c r="NB10" s="38" t="s">
        <v>77</v>
      </c>
      <c r="NC10" s="30">
        <v>1538.14</v>
      </c>
      <c r="ND10" s="30">
        <v>1824.6</v>
      </c>
      <c r="NE10" s="30">
        <v>2250.65</v>
      </c>
      <c r="NF10" s="33">
        <f>SUM(NC10:NE10)</f>
        <v>5613.3899999999994</v>
      </c>
      <c r="NG10" s="38" t="s">
        <v>77</v>
      </c>
      <c r="NH10" s="30">
        <v>1544.83</v>
      </c>
      <c r="NI10" s="30">
        <v>1831.76</v>
      </c>
      <c r="NJ10" s="30">
        <v>2260.5300000000002</v>
      </c>
      <c r="NK10" s="33">
        <f>SUM(NH10:NJ10)</f>
        <v>5637.1200000000008</v>
      </c>
      <c r="NL10" s="38" t="s">
        <v>77</v>
      </c>
      <c r="NM10" s="30">
        <v>1545.79</v>
      </c>
      <c r="NN10" s="30">
        <v>1835.43</v>
      </c>
      <c r="NO10" s="30">
        <v>2270.5700000000002</v>
      </c>
      <c r="NP10" s="33">
        <f>SUM(NM10:NO10)</f>
        <v>5651.7900000000009</v>
      </c>
      <c r="NQ10" s="38" t="s">
        <v>77</v>
      </c>
      <c r="NR10" s="30">
        <v>1548.23</v>
      </c>
      <c r="NS10" s="30">
        <v>1835.54</v>
      </c>
      <c r="NT10" s="30">
        <v>2270.46</v>
      </c>
      <c r="NU10" s="33">
        <f>SUM(NR10:NT10)</f>
        <v>5654.23</v>
      </c>
      <c r="NV10" s="38" t="s">
        <v>77</v>
      </c>
      <c r="NW10" s="30">
        <v>1548.97</v>
      </c>
      <c r="NX10" s="30">
        <v>1835.97</v>
      </c>
      <c r="NY10" s="30">
        <v>2270.58</v>
      </c>
      <c r="NZ10" s="33">
        <f>SUM(NW10:NY10)</f>
        <v>5655.52</v>
      </c>
      <c r="OA10" s="38" t="s">
        <v>77</v>
      </c>
      <c r="OB10" s="30">
        <v>1572.56</v>
      </c>
      <c r="OC10" s="30">
        <v>1869.37</v>
      </c>
      <c r="OD10" s="30">
        <v>2304.77</v>
      </c>
      <c r="OE10" s="33">
        <f>SUM(OB10:OD10)</f>
        <v>5746.7</v>
      </c>
      <c r="OF10" s="38" t="s">
        <v>77</v>
      </c>
      <c r="OG10" s="30">
        <v>1573.32</v>
      </c>
      <c r="OH10" s="30">
        <v>1870.52</v>
      </c>
      <c r="OI10" s="30">
        <v>2305.8000000000002</v>
      </c>
      <c r="OJ10" s="33">
        <f>SUM(OG10:OI10)</f>
        <v>5749.64</v>
      </c>
      <c r="OK10" s="38" t="s">
        <v>77</v>
      </c>
      <c r="OL10" s="30">
        <v>1578.71</v>
      </c>
      <c r="OM10" s="30">
        <v>1876.29</v>
      </c>
      <c r="ON10" s="30">
        <v>2314.62</v>
      </c>
      <c r="OO10" s="33">
        <f>SUM(OL10:ON10)</f>
        <v>5769.62</v>
      </c>
      <c r="OP10" s="38" t="s">
        <v>77</v>
      </c>
      <c r="OQ10" s="30">
        <v>1598.85</v>
      </c>
      <c r="OR10" s="30">
        <v>1898.7</v>
      </c>
      <c r="OS10" s="30">
        <v>2349.29</v>
      </c>
      <c r="OT10" s="33">
        <f>SUM(OQ10:OS10)</f>
        <v>5846.84</v>
      </c>
      <c r="OU10" s="38" t="s">
        <v>77</v>
      </c>
      <c r="OV10" s="30">
        <v>1627.21</v>
      </c>
      <c r="OW10" s="30">
        <v>1930.05</v>
      </c>
      <c r="OX10" s="30">
        <v>2393.4499999999998</v>
      </c>
      <c r="OY10" s="33">
        <f>SUM(OV10:OX10)</f>
        <v>5950.71</v>
      </c>
      <c r="OZ10" s="38" t="s">
        <v>77</v>
      </c>
      <c r="PA10" s="30">
        <v>1638.12</v>
      </c>
      <c r="PB10" s="30">
        <v>1945.04</v>
      </c>
      <c r="PC10" s="30">
        <v>2406.39</v>
      </c>
      <c r="PD10" s="33">
        <f>SUM(PA10:PC10)</f>
        <v>5989.5499999999993</v>
      </c>
      <c r="PE10" s="38" t="s">
        <v>77</v>
      </c>
      <c r="PF10" s="30">
        <v>1651.52</v>
      </c>
      <c r="PG10" s="30">
        <v>1958.94</v>
      </c>
      <c r="PH10" s="30">
        <v>2428.02</v>
      </c>
      <c r="PI10" s="33">
        <f>SUM(PF10:PH10)</f>
        <v>6038.48</v>
      </c>
      <c r="PJ10" s="38" t="s">
        <v>77</v>
      </c>
      <c r="PK10" s="30">
        <v>1666</v>
      </c>
      <c r="PL10" s="30">
        <v>1973.6</v>
      </c>
      <c r="PM10" s="30">
        <v>2433.62</v>
      </c>
      <c r="PN10" s="33">
        <f>SUM(PK10:PM10)</f>
        <v>6073.2199999999993</v>
      </c>
      <c r="PO10" s="38" t="s">
        <v>77</v>
      </c>
      <c r="PP10" s="30">
        <v>1678.04</v>
      </c>
      <c r="PQ10" s="30">
        <v>1984.7</v>
      </c>
      <c r="PR10" s="30">
        <v>2446.5</v>
      </c>
      <c r="PS10" s="33">
        <f>SUM(PP10:PR10)</f>
        <v>6109.24</v>
      </c>
      <c r="PT10" s="38" t="s">
        <v>77</v>
      </c>
      <c r="PU10" s="30">
        <v>1695.72</v>
      </c>
      <c r="PV10" s="30">
        <v>2000.71</v>
      </c>
      <c r="PW10" s="30">
        <v>2465.71</v>
      </c>
      <c r="PX10" s="33">
        <f>SUM(PU10:PW10)</f>
        <v>6162.14</v>
      </c>
      <c r="PY10" s="38" t="s">
        <v>77</v>
      </c>
      <c r="PZ10" s="30">
        <v>1734.88</v>
      </c>
      <c r="QA10" s="30">
        <v>2039.78</v>
      </c>
      <c r="QB10" s="30">
        <v>2517.77</v>
      </c>
      <c r="QC10" s="33">
        <f>SUM(PZ10:QB10)</f>
        <v>6292.43</v>
      </c>
      <c r="QD10" s="38" t="s">
        <v>77</v>
      </c>
      <c r="QE10" s="30">
        <v>1759.32</v>
      </c>
      <c r="QF10" s="30">
        <v>2065.85</v>
      </c>
      <c r="QG10" s="30">
        <v>2556.87</v>
      </c>
      <c r="QH10" s="33">
        <f>SUM(QE10:QG10)</f>
        <v>6382.04</v>
      </c>
      <c r="QI10" s="38" t="s">
        <v>77</v>
      </c>
      <c r="QJ10" s="30">
        <v>1831.63</v>
      </c>
      <c r="QK10" s="30">
        <v>2161.0500000000002</v>
      </c>
      <c r="QL10" s="30">
        <v>2664.79</v>
      </c>
      <c r="QM10" s="33">
        <f>SUM(QJ10:QL10)</f>
        <v>6657.47</v>
      </c>
      <c r="QN10" s="38" t="s">
        <v>77</v>
      </c>
      <c r="QO10" s="30">
        <v>1859.91</v>
      </c>
      <c r="QP10" s="30">
        <v>2192.15</v>
      </c>
      <c r="QQ10" s="30">
        <v>2713.81</v>
      </c>
      <c r="QR10" s="33">
        <f>SUM(QO10:QQ10)</f>
        <v>6765.8700000000008</v>
      </c>
      <c r="QS10" s="38" t="s">
        <v>77</v>
      </c>
      <c r="QT10" s="30">
        <v>1883.3</v>
      </c>
      <c r="QU10" s="30">
        <v>2219.5300000000002</v>
      </c>
      <c r="QV10" s="30">
        <v>2755.86</v>
      </c>
      <c r="QW10" s="33">
        <f>SUM(QT10:QV10)</f>
        <v>6858.6900000000005</v>
      </c>
      <c r="QX10" s="38" t="s">
        <v>77</v>
      </c>
      <c r="QY10" s="30">
        <v>1907.88</v>
      </c>
      <c r="QZ10" s="30">
        <v>2247.1799999999998</v>
      </c>
      <c r="RA10" s="30">
        <v>2798.44</v>
      </c>
      <c r="RB10" s="33">
        <f>SUM(QY10:RA10)</f>
        <v>6953.5</v>
      </c>
      <c r="RC10" s="38" t="s">
        <v>77</v>
      </c>
      <c r="RD10" s="30">
        <v>1939.69</v>
      </c>
      <c r="RE10" s="30">
        <v>2270.5</v>
      </c>
      <c r="RF10" s="30">
        <v>2834.75</v>
      </c>
      <c r="RG10" s="33">
        <f>SUM(RD10:RF10)</f>
        <v>7044.9400000000005</v>
      </c>
      <c r="RH10" s="38" t="s">
        <v>77</v>
      </c>
      <c r="RI10" s="30">
        <v>1943.6</v>
      </c>
      <c r="RJ10" s="30">
        <v>2272.36</v>
      </c>
      <c r="RK10" s="30">
        <v>2844.8</v>
      </c>
      <c r="RL10" s="33">
        <f>SUM(RI10:RK10)</f>
        <v>7060.76</v>
      </c>
      <c r="RM10" s="38" t="s">
        <v>77</v>
      </c>
      <c r="RN10" s="30">
        <v>1959.3</v>
      </c>
      <c r="RO10" s="30">
        <v>2295.4699999999998</v>
      </c>
      <c r="RP10" s="30">
        <v>2882.6</v>
      </c>
      <c r="RQ10" s="33">
        <f>SUM(RN10:RP10)</f>
        <v>7137.369999999999</v>
      </c>
      <c r="RR10" s="38" t="s">
        <v>77</v>
      </c>
      <c r="RS10" s="30">
        <v>1959.85</v>
      </c>
      <c r="RT10" s="30">
        <v>2301.73</v>
      </c>
      <c r="RU10" s="30">
        <v>2903.74</v>
      </c>
      <c r="RV10" s="33">
        <f>SUM(RS10:RU10)</f>
        <v>7165.32</v>
      </c>
      <c r="RW10" s="38" t="s">
        <v>77</v>
      </c>
      <c r="RX10" s="30">
        <v>1972.31</v>
      </c>
      <c r="RY10" s="30">
        <v>2310.2800000000002</v>
      </c>
      <c r="RZ10" s="30">
        <v>2916.99</v>
      </c>
      <c r="SA10" s="33">
        <f>SUM(RX10:RZ10)</f>
        <v>7199.58</v>
      </c>
      <c r="SB10" s="38" t="s">
        <v>77</v>
      </c>
      <c r="SC10" s="30">
        <v>1992.01</v>
      </c>
      <c r="SD10" s="30">
        <v>2325.9</v>
      </c>
      <c r="SE10" s="30">
        <v>2940.91</v>
      </c>
      <c r="SF10" s="33">
        <f>SUM(SC10:SE10)</f>
        <v>7258.82</v>
      </c>
      <c r="SG10" s="38" t="s">
        <v>77</v>
      </c>
      <c r="SH10" s="30">
        <v>2014.62</v>
      </c>
      <c r="SI10" s="30">
        <v>2344.52</v>
      </c>
      <c r="SJ10" s="30">
        <v>2965.37</v>
      </c>
      <c r="SK10" s="33">
        <f>SUM(SH10:SJ10)</f>
        <v>7324.5099999999993</v>
      </c>
      <c r="SL10" s="38" t="s">
        <v>77</v>
      </c>
      <c r="SM10" s="30">
        <v>2030.35</v>
      </c>
      <c r="SN10" s="30">
        <v>2357.59</v>
      </c>
      <c r="SO10" s="30">
        <v>2985.83</v>
      </c>
      <c r="SP10" s="33">
        <f>SUM(SM10:SO10)</f>
        <v>7373.77</v>
      </c>
      <c r="SQ10" s="38" t="s">
        <v>77</v>
      </c>
      <c r="SR10" s="30">
        <v>2136.36</v>
      </c>
      <c r="SS10" s="30">
        <v>2499.16</v>
      </c>
      <c r="ST10" s="30">
        <v>3139.66</v>
      </c>
      <c r="SU10" s="33">
        <f>SUM(SR10:ST10)</f>
        <v>7775.18</v>
      </c>
      <c r="SV10" s="38" t="s">
        <v>77</v>
      </c>
      <c r="SW10" s="30">
        <v>2145.89</v>
      </c>
      <c r="SX10" s="30">
        <v>2495.77</v>
      </c>
      <c r="SY10" s="30">
        <v>3135.15</v>
      </c>
      <c r="SZ10" s="33">
        <f>SUM(SW10:SY10)</f>
        <v>7776.8099999999995</v>
      </c>
      <c r="TA10" s="38" t="s">
        <v>77</v>
      </c>
      <c r="TB10" s="30">
        <v>2114.81</v>
      </c>
      <c r="TC10" s="30">
        <v>2474.6799999999998</v>
      </c>
      <c r="TD10" s="30">
        <v>3119.22</v>
      </c>
      <c r="TE10" s="33">
        <f>SUM(TB10:TD10)</f>
        <v>7708.7099999999991</v>
      </c>
      <c r="TF10" s="38" t="s">
        <v>77</v>
      </c>
      <c r="TG10" s="30">
        <v>2118.2199999999998</v>
      </c>
      <c r="TH10" s="30">
        <v>2472.73</v>
      </c>
      <c r="TI10" s="30">
        <v>3119.74</v>
      </c>
      <c r="TJ10" s="33">
        <f>SUM(TG10:TI10)</f>
        <v>7710.69</v>
      </c>
      <c r="TK10" s="38" t="s">
        <v>77</v>
      </c>
      <c r="TL10" s="30">
        <v>2120.98</v>
      </c>
      <c r="TM10" s="30">
        <v>2476.64</v>
      </c>
      <c r="TN10" s="30">
        <v>3127.39</v>
      </c>
      <c r="TO10" s="33">
        <f>SUM(TL10:TN10)</f>
        <v>7725.01</v>
      </c>
      <c r="TP10" s="38" t="s">
        <v>77</v>
      </c>
      <c r="TQ10" s="30">
        <v>2121.39</v>
      </c>
      <c r="TR10" s="30">
        <v>2474.9499999999998</v>
      </c>
      <c r="TS10" s="30">
        <v>3125.1</v>
      </c>
      <c r="TT10" s="33">
        <f>SUM(TQ10:TS10)</f>
        <v>7721.4400000000005</v>
      </c>
      <c r="TU10" s="38" t="s">
        <v>77</v>
      </c>
      <c r="TV10" s="30">
        <v>2119.7399999999998</v>
      </c>
      <c r="TW10" s="30">
        <v>2475.46</v>
      </c>
      <c r="TX10" s="30">
        <v>3126.11</v>
      </c>
      <c r="TY10" s="33">
        <f>SUM(TV10:TX10)</f>
        <v>7721.3099999999995</v>
      </c>
      <c r="TZ10" s="38" t="s">
        <v>77</v>
      </c>
      <c r="UA10" s="30">
        <v>2126.71</v>
      </c>
      <c r="UB10" s="30">
        <v>2481.2600000000002</v>
      </c>
      <c r="UC10" s="30">
        <v>3146.27</v>
      </c>
      <c r="UD10" s="33">
        <f>SUM(UA10:UC10)</f>
        <v>7754.24</v>
      </c>
      <c r="UE10" s="38" t="s">
        <v>77</v>
      </c>
      <c r="UF10" s="30">
        <v>2133.44</v>
      </c>
      <c r="UG10" s="30">
        <v>2479.52</v>
      </c>
      <c r="UH10" s="30">
        <v>3143.68</v>
      </c>
      <c r="UI10" s="33">
        <f>SUM(UF10:UH10)</f>
        <v>7756.6399999999994</v>
      </c>
      <c r="UJ10" s="38" t="s">
        <v>77</v>
      </c>
      <c r="UK10" s="30">
        <v>2141.64</v>
      </c>
      <c r="UL10" s="30">
        <v>2474.09</v>
      </c>
      <c r="UM10" s="30">
        <v>3144.91</v>
      </c>
      <c r="UN10" s="33">
        <f>SUM(UK10:UM10)</f>
        <v>7760.6399999999994</v>
      </c>
      <c r="UO10" s="38" t="s">
        <v>77</v>
      </c>
      <c r="UP10" s="30">
        <v>2242.89</v>
      </c>
      <c r="UQ10" s="30">
        <v>2620.4899999999998</v>
      </c>
      <c r="UR10" s="30">
        <v>3309.49</v>
      </c>
      <c r="US10" s="33">
        <f>SUM(UP10:UR10)</f>
        <v>8172.869999999999</v>
      </c>
      <c r="UT10" s="38" t="s">
        <v>77</v>
      </c>
      <c r="UU10" s="30">
        <v>2153.36</v>
      </c>
      <c r="UV10" s="30">
        <v>2484.79</v>
      </c>
      <c r="UW10" s="30">
        <v>3165.44</v>
      </c>
      <c r="UX10" s="33">
        <f>SUM(UU10:UW10)</f>
        <v>7803.59</v>
      </c>
      <c r="UY10" s="38" t="s">
        <v>77</v>
      </c>
      <c r="UZ10" s="30">
        <v>2186.11</v>
      </c>
      <c r="VA10" s="30">
        <v>2543.63</v>
      </c>
      <c r="VB10" s="30">
        <v>3219.55</v>
      </c>
      <c r="VC10" s="33">
        <f>SUM(UZ10:VB10)</f>
        <v>7949.29</v>
      </c>
      <c r="VD10" s="38" t="s">
        <v>77</v>
      </c>
      <c r="VE10" s="30">
        <v>2189.21</v>
      </c>
      <c r="VF10" s="30">
        <v>2547.0700000000002</v>
      </c>
      <c r="VG10" s="30">
        <v>3219.09</v>
      </c>
      <c r="VH10" s="33">
        <f>SUM(VE10:VG10)</f>
        <v>7955.3700000000008</v>
      </c>
      <c r="VI10" s="38" t="s">
        <v>77</v>
      </c>
      <c r="VJ10" s="30">
        <v>2198.77</v>
      </c>
      <c r="VK10" s="30">
        <v>2557.6799999999998</v>
      </c>
      <c r="VL10" s="30">
        <v>3225.98</v>
      </c>
      <c r="VM10" s="33">
        <f>SUM(VJ10:VL10)</f>
        <v>7982.43</v>
      </c>
      <c r="VN10" s="38" t="s">
        <v>77</v>
      </c>
      <c r="VO10" s="30">
        <v>2228.7399999999998</v>
      </c>
      <c r="VP10" s="30">
        <v>2595.89</v>
      </c>
      <c r="VQ10" s="30">
        <v>3267.43</v>
      </c>
      <c r="VR10" s="33">
        <f>SUM(VO10:VQ10)</f>
        <v>8092.0599999999995</v>
      </c>
      <c r="VS10" s="38" t="s">
        <v>77</v>
      </c>
      <c r="VT10" s="30">
        <v>2233.14</v>
      </c>
      <c r="VU10" s="30">
        <v>2602.94</v>
      </c>
      <c r="VV10" s="30">
        <v>3279.39</v>
      </c>
      <c r="VW10" s="33">
        <f>SUM(VT10:VV10)</f>
        <v>8115.4699999999993</v>
      </c>
      <c r="VX10" s="38" t="s">
        <v>77</v>
      </c>
      <c r="VY10" s="30">
        <v>2240.3000000000002</v>
      </c>
      <c r="VZ10" s="30">
        <v>2610.14</v>
      </c>
      <c r="WA10" s="30">
        <v>3296.94</v>
      </c>
      <c r="WB10" s="33">
        <f>SUM(VY10:WA10)</f>
        <v>8147.380000000001</v>
      </c>
      <c r="WC10" s="38" t="s">
        <v>77</v>
      </c>
      <c r="WD10" s="30">
        <v>2240.48</v>
      </c>
      <c r="WE10" s="30">
        <v>2611.29</v>
      </c>
      <c r="WF10" s="30">
        <v>3298.32</v>
      </c>
      <c r="WG10" s="33">
        <f>SUM(WD10:WF10)</f>
        <v>8150.09</v>
      </c>
      <c r="WH10" s="38" t="s">
        <v>77</v>
      </c>
      <c r="WI10" s="30">
        <v>2239.4499999999998</v>
      </c>
      <c r="WJ10" s="30">
        <v>2614.7800000000002</v>
      </c>
      <c r="WK10" s="30">
        <v>3310.26</v>
      </c>
      <c r="WL10" s="33">
        <f>SUM(WI10:WK10)</f>
        <v>8164.49</v>
      </c>
      <c r="WM10" s="38" t="s">
        <v>77</v>
      </c>
      <c r="WN10" s="30">
        <v>2244.17</v>
      </c>
      <c r="WO10" s="30">
        <v>2621.52</v>
      </c>
      <c r="WP10" s="30">
        <v>3301.78</v>
      </c>
      <c r="WQ10" s="33">
        <f>SUM(WN10:WP10)</f>
        <v>8167.4700000000012</v>
      </c>
      <c r="WR10" s="38" t="s">
        <v>77</v>
      </c>
      <c r="WS10" s="30">
        <v>2246.87</v>
      </c>
      <c r="WT10" s="30">
        <v>2623.43</v>
      </c>
      <c r="WU10" s="30">
        <v>3303.86</v>
      </c>
      <c r="WV10" s="33">
        <f>SUM(WS10:WU10)</f>
        <v>8174.16</v>
      </c>
      <c r="WW10" s="38" t="s">
        <v>77</v>
      </c>
      <c r="WX10" s="30">
        <v>2248.7800000000002</v>
      </c>
      <c r="WY10" s="30">
        <v>2624.83</v>
      </c>
      <c r="WZ10" s="30">
        <v>3306.1</v>
      </c>
      <c r="XA10" s="33">
        <f>SUM(WX10:WZ10)</f>
        <v>8179.7100000000009</v>
      </c>
      <c r="XB10" s="38" t="s">
        <v>77</v>
      </c>
      <c r="XC10" s="30">
        <v>2253.96</v>
      </c>
      <c r="XD10" s="30">
        <v>2629.11</v>
      </c>
      <c r="XE10" s="30">
        <v>3310.64</v>
      </c>
      <c r="XF10" s="33">
        <f>SUM(XC10:XE10)</f>
        <v>8193.7099999999991</v>
      </c>
      <c r="XG10" s="38" t="s">
        <v>77</v>
      </c>
      <c r="XH10" s="30">
        <v>2277.08</v>
      </c>
      <c r="XI10" s="30">
        <v>2674.32</v>
      </c>
      <c r="XJ10" s="30">
        <v>3361.03</v>
      </c>
      <c r="XK10" s="33">
        <f>SUM(XH10:XJ10)</f>
        <v>8312.43</v>
      </c>
      <c r="XL10" s="38" t="s">
        <v>77</v>
      </c>
      <c r="XM10" s="30">
        <v>2293.6799999999998</v>
      </c>
      <c r="XN10" s="30">
        <v>2701.25</v>
      </c>
      <c r="XO10" s="30">
        <v>3385.15</v>
      </c>
      <c r="XP10" s="33">
        <f>SUM(XM10:XO10)</f>
        <v>8380.08</v>
      </c>
      <c r="XQ10" s="38" t="s">
        <v>77</v>
      </c>
      <c r="XR10" s="30">
        <v>2304.9</v>
      </c>
      <c r="XS10" s="30">
        <v>2717.75</v>
      </c>
      <c r="XT10" s="30">
        <v>3406.65</v>
      </c>
      <c r="XU10" s="33">
        <f>SUM(XR10:XT10)</f>
        <v>8429.2999999999993</v>
      </c>
      <c r="XV10" s="38" t="s">
        <v>77</v>
      </c>
      <c r="XW10" s="30">
        <v>2306.2600000000002</v>
      </c>
      <c r="XX10" s="30">
        <v>2716.87</v>
      </c>
      <c r="XY10" s="30">
        <v>3406.83</v>
      </c>
      <c r="XZ10" s="33">
        <f>SUM(XW10:XY10)</f>
        <v>8429.9599999999991</v>
      </c>
      <c r="YA10" s="38" t="s">
        <v>77</v>
      </c>
      <c r="YB10" s="30">
        <v>2309.84</v>
      </c>
      <c r="YC10" s="30">
        <v>2719.96</v>
      </c>
      <c r="YD10" s="30">
        <v>3409.77</v>
      </c>
      <c r="YE10" s="33">
        <f>SUM(YB10:YD10)</f>
        <v>8439.57</v>
      </c>
      <c r="YF10" s="38" t="s">
        <v>77</v>
      </c>
      <c r="YG10" s="30">
        <v>2314.34</v>
      </c>
      <c r="YH10" s="30">
        <v>2726.79</v>
      </c>
      <c r="YI10" s="30">
        <v>3419.1</v>
      </c>
      <c r="YJ10" s="33">
        <f>SUM(YG10:YI10)</f>
        <v>8460.23</v>
      </c>
      <c r="YK10" s="38" t="s">
        <v>77</v>
      </c>
      <c r="YL10" s="30">
        <v>2349.48</v>
      </c>
      <c r="YM10" s="30">
        <v>2772.18</v>
      </c>
      <c r="YN10" s="30">
        <v>3466.58</v>
      </c>
      <c r="YO10" s="33">
        <f>SUM(YL10:YN10)</f>
        <v>8588.24</v>
      </c>
      <c r="YP10" s="38" t="s">
        <v>77</v>
      </c>
      <c r="YQ10" s="30">
        <v>2352.71</v>
      </c>
      <c r="YR10" s="30">
        <v>2773.88</v>
      </c>
      <c r="YS10" s="30">
        <v>3469.9</v>
      </c>
      <c r="YT10" s="33">
        <f>SUM(YQ10:YS10)</f>
        <v>8596.49</v>
      </c>
      <c r="YU10" s="38" t="s">
        <v>77</v>
      </c>
      <c r="YV10" s="30">
        <v>2355.0700000000002</v>
      </c>
      <c r="YW10" s="30">
        <v>2776.18</v>
      </c>
      <c r="YX10" s="30">
        <v>3473.59</v>
      </c>
      <c r="YY10" s="33">
        <f>SUM(YV10:YX10)</f>
        <v>8604.84</v>
      </c>
      <c r="YZ10" s="38" t="s">
        <v>77</v>
      </c>
      <c r="ZA10" s="30">
        <v>2358.2600000000002</v>
      </c>
      <c r="ZB10" s="30">
        <v>2777.3</v>
      </c>
      <c r="ZC10" s="30">
        <v>3474.95</v>
      </c>
      <c r="ZD10" s="33">
        <f>SUM(ZA10:ZC10)</f>
        <v>8610.51</v>
      </c>
      <c r="ZE10" s="38" t="s">
        <v>77</v>
      </c>
      <c r="ZF10" s="30">
        <v>2359.39</v>
      </c>
      <c r="ZG10" s="30">
        <v>2780.01</v>
      </c>
      <c r="ZH10" s="30">
        <v>3479.21</v>
      </c>
      <c r="ZI10" s="33">
        <f>SUM(ZF10:ZH10)</f>
        <v>8618.61</v>
      </c>
      <c r="ZJ10" s="38" t="s">
        <v>77</v>
      </c>
      <c r="ZK10" s="30">
        <v>2361.16</v>
      </c>
      <c r="ZL10" s="30">
        <v>2780.87</v>
      </c>
      <c r="ZM10" s="30">
        <v>3480.21</v>
      </c>
      <c r="ZN10" s="33">
        <f>SUM(ZK10:ZM10)</f>
        <v>8622.24</v>
      </c>
      <c r="ZO10" s="38" t="s">
        <v>77</v>
      </c>
      <c r="ZP10" s="30">
        <v>2455.61</v>
      </c>
      <c r="ZQ10" s="30">
        <v>2911.98</v>
      </c>
      <c r="ZR10" s="30">
        <v>3621.54</v>
      </c>
      <c r="ZS10" s="33">
        <f>SUM(ZP10:ZR10)</f>
        <v>8989.130000000001</v>
      </c>
      <c r="ZT10" s="38" t="s">
        <v>77</v>
      </c>
      <c r="ZU10" s="30">
        <v>2494.1799999999998</v>
      </c>
      <c r="ZV10" s="30">
        <v>2964.48</v>
      </c>
      <c r="ZW10" s="30">
        <v>3678.77</v>
      </c>
      <c r="ZX10" s="33">
        <f>SUM(ZU10:ZW10)</f>
        <v>9137.43</v>
      </c>
      <c r="ZY10" s="38" t="s">
        <v>77</v>
      </c>
      <c r="ZZ10" s="30">
        <v>2496.66</v>
      </c>
      <c r="AAA10" s="30">
        <v>2969.23</v>
      </c>
      <c r="AAB10" s="30">
        <v>3685.52</v>
      </c>
      <c r="AAC10" s="33">
        <f>SUM(ZZ10:AAB10)</f>
        <v>9151.41</v>
      </c>
      <c r="AAD10" s="38" t="s">
        <v>77</v>
      </c>
      <c r="AAE10" s="30">
        <v>2517.7399999999998</v>
      </c>
      <c r="AAF10" s="30">
        <v>2981.57</v>
      </c>
      <c r="AAG10" s="30">
        <v>3688.53</v>
      </c>
      <c r="AAH10" s="33">
        <f>SUM(AAE10:AAG10)</f>
        <v>9187.84</v>
      </c>
      <c r="AAI10" s="38" t="s">
        <v>77</v>
      </c>
      <c r="AAJ10" s="30">
        <v>2525.69</v>
      </c>
      <c r="AAK10" s="30">
        <v>2990.81</v>
      </c>
      <c r="AAL10" s="30">
        <v>3700.11</v>
      </c>
      <c r="AAM10" s="33">
        <f>SUM(AAJ10:AAL10)</f>
        <v>9216.61</v>
      </c>
      <c r="AAN10" s="38" t="s">
        <v>77</v>
      </c>
      <c r="AAO10" s="30">
        <v>2520.75</v>
      </c>
      <c r="AAP10" s="30">
        <v>2992.87</v>
      </c>
      <c r="AAQ10" s="30">
        <v>3707.16</v>
      </c>
      <c r="AAR10" s="33">
        <f>SUM(AAO10:AAQ10)</f>
        <v>9220.7799999999988</v>
      </c>
      <c r="AAS10" s="38" t="s">
        <v>77</v>
      </c>
      <c r="AAT10" s="30">
        <v>2525.27</v>
      </c>
      <c r="AAU10" s="30">
        <v>2999.26</v>
      </c>
      <c r="AAV10" s="30">
        <v>3713.19</v>
      </c>
      <c r="AAW10" s="33">
        <f>SUM(AAT10:AAV10)</f>
        <v>9237.7200000000012</v>
      </c>
      <c r="AAX10" s="38" t="s">
        <v>77</v>
      </c>
      <c r="AAY10" s="30">
        <v>2527.89</v>
      </c>
      <c r="AAZ10" s="30">
        <v>3002.9</v>
      </c>
      <c r="ABA10" s="30">
        <v>3716.53</v>
      </c>
      <c r="ABB10" s="33">
        <f>SUM(AAY10:ABA10)</f>
        <v>9247.32</v>
      </c>
      <c r="ABC10" s="38" t="s">
        <v>77</v>
      </c>
      <c r="ABD10" s="30">
        <f>SUM(ABD6:ABD9)</f>
        <v>2531.1500000000005</v>
      </c>
      <c r="ABE10" s="30">
        <f t="shared" ref="ABE10" si="149">SUM(ABE6:ABE9)</f>
        <v>3009.09</v>
      </c>
      <c r="ABF10" s="30">
        <f t="shared" ref="ABF10" si="150">SUM(ABF6:ABF9)</f>
        <v>3717.52</v>
      </c>
      <c r="ABG10" s="33">
        <f>SUM(ABD10:ABF10)</f>
        <v>9257.76</v>
      </c>
      <c r="ABH10" s="38" t="s">
        <v>77</v>
      </c>
      <c r="ABI10" s="30">
        <v>2533.37</v>
      </c>
      <c r="ABJ10" s="30">
        <v>3013.6</v>
      </c>
      <c r="ABK10" s="30">
        <v>3715.63</v>
      </c>
      <c r="ABL10" s="33">
        <f>SUM(ABI10:ABK10)</f>
        <v>9262.5999999999985</v>
      </c>
      <c r="ABM10" s="38" t="s">
        <v>77</v>
      </c>
      <c r="ABN10" s="30">
        <v>2547.41</v>
      </c>
      <c r="ABO10" s="30">
        <v>3031.12</v>
      </c>
      <c r="ABP10" s="30">
        <v>3750.19</v>
      </c>
      <c r="ABQ10" s="33">
        <f>SUM(ABN10:ABP10)</f>
        <v>9328.7199999999993</v>
      </c>
      <c r="ABR10" s="38" t="s">
        <v>77</v>
      </c>
      <c r="ABS10" s="30">
        <v>2584.27</v>
      </c>
      <c r="ABT10" s="30">
        <v>3067.46</v>
      </c>
      <c r="ABU10" s="30">
        <v>3791.84</v>
      </c>
      <c r="ABV10" s="33">
        <f>SUM(ABS10:ABU10)</f>
        <v>9443.57</v>
      </c>
      <c r="ABW10" s="38" t="s">
        <v>77</v>
      </c>
      <c r="ABX10" s="30">
        <f>SUM(ABX6:ABX9)</f>
        <v>2672.2</v>
      </c>
      <c r="ABY10" s="30">
        <f t="shared" ref="ABY10:ACA10" si="151">SUM(ABY6:ABY9)</f>
        <v>3190.9100000000003</v>
      </c>
      <c r="ABZ10" s="30">
        <f t="shared" si="151"/>
        <v>3932.2799999999997</v>
      </c>
      <c r="ACA10" s="33">
        <f t="shared" si="151"/>
        <v>9795.3900000000012</v>
      </c>
    </row>
    <row r="11" spans="1:755" x14ac:dyDescent="0.25">
      <c r="A11" s="36" t="s">
        <v>78</v>
      </c>
      <c r="B11" s="40" t="s">
        <v>70</v>
      </c>
      <c r="C11" s="40" t="s">
        <v>71</v>
      </c>
      <c r="D11" s="40" t="s">
        <v>72</v>
      </c>
      <c r="E11" s="41" t="s">
        <v>83</v>
      </c>
      <c r="F11" s="36" t="s">
        <v>78</v>
      </c>
      <c r="G11" s="40" t="s">
        <v>70</v>
      </c>
      <c r="H11" s="40" t="s">
        <v>71</v>
      </c>
      <c r="I11" s="40" t="s">
        <v>72</v>
      </c>
      <c r="J11" s="41" t="s">
        <v>83</v>
      </c>
      <c r="K11" s="36" t="s">
        <v>78</v>
      </c>
      <c r="L11" s="40" t="s">
        <v>70</v>
      </c>
      <c r="M11" s="40" t="s">
        <v>71</v>
      </c>
      <c r="N11" s="40" t="s">
        <v>72</v>
      </c>
      <c r="O11" s="41" t="s">
        <v>83</v>
      </c>
      <c r="P11" s="36" t="s">
        <v>78</v>
      </c>
      <c r="Q11" s="40" t="s">
        <v>70</v>
      </c>
      <c r="R11" s="40" t="s">
        <v>71</v>
      </c>
      <c r="S11" s="40" t="s">
        <v>72</v>
      </c>
      <c r="T11" s="41" t="s">
        <v>83</v>
      </c>
      <c r="U11" s="36" t="s">
        <v>78</v>
      </c>
      <c r="V11" s="40" t="s">
        <v>70</v>
      </c>
      <c r="W11" s="40" t="s">
        <v>71</v>
      </c>
      <c r="X11" s="40" t="s">
        <v>72</v>
      </c>
      <c r="Y11" s="41" t="s">
        <v>83</v>
      </c>
      <c r="Z11" s="36" t="s">
        <v>78</v>
      </c>
      <c r="AA11" s="40" t="s">
        <v>70</v>
      </c>
      <c r="AB11" s="40" t="s">
        <v>71</v>
      </c>
      <c r="AC11" s="40" t="s">
        <v>72</v>
      </c>
      <c r="AD11" s="41" t="s">
        <v>83</v>
      </c>
      <c r="AE11" s="36" t="s">
        <v>78</v>
      </c>
      <c r="AF11" s="40" t="s">
        <v>70</v>
      </c>
      <c r="AG11" s="40" t="s">
        <v>71</v>
      </c>
      <c r="AH11" s="40" t="s">
        <v>72</v>
      </c>
      <c r="AI11" s="41" t="s">
        <v>83</v>
      </c>
      <c r="AJ11" s="36" t="s">
        <v>78</v>
      </c>
      <c r="AK11" s="40" t="s">
        <v>70</v>
      </c>
      <c r="AL11" s="40" t="s">
        <v>71</v>
      </c>
      <c r="AM11" s="40" t="s">
        <v>72</v>
      </c>
      <c r="AN11" s="41" t="s">
        <v>83</v>
      </c>
      <c r="AO11" s="36" t="s">
        <v>78</v>
      </c>
      <c r="AP11" s="40" t="s">
        <v>70</v>
      </c>
      <c r="AQ11" s="40" t="s">
        <v>71</v>
      </c>
      <c r="AR11" s="40" t="s">
        <v>72</v>
      </c>
      <c r="AS11" s="41" t="s">
        <v>83</v>
      </c>
      <c r="AT11" s="36" t="s">
        <v>78</v>
      </c>
      <c r="AU11" s="40" t="s">
        <v>70</v>
      </c>
      <c r="AV11" s="40" t="s">
        <v>71</v>
      </c>
      <c r="AW11" s="40" t="s">
        <v>72</v>
      </c>
      <c r="AX11" s="41" t="s">
        <v>83</v>
      </c>
      <c r="AY11" s="36" t="s">
        <v>78</v>
      </c>
      <c r="AZ11" s="40" t="s">
        <v>70</v>
      </c>
      <c r="BA11" s="40" t="s">
        <v>71</v>
      </c>
      <c r="BB11" s="40" t="s">
        <v>72</v>
      </c>
      <c r="BC11" s="41" t="s">
        <v>83</v>
      </c>
      <c r="BD11" s="36" t="s">
        <v>78</v>
      </c>
      <c r="BE11" s="40" t="s">
        <v>70</v>
      </c>
      <c r="BF11" s="40" t="s">
        <v>71</v>
      </c>
      <c r="BG11" s="40" t="s">
        <v>72</v>
      </c>
      <c r="BH11" s="41" t="s">
        <v>83</v>
      </c>
      <c r="BI11" s="36" t="s">
        <v>78</v>
      </c>
      <c r="BJ11" s="40" t="s">
        <v>70</v>
      </c>
      <c r="BK11" s="40" t="s">
        <v>71</v>
      </c>
      <c r="BL11" s="40" t="s">
        <v>72</v>
      </c>
      <c r="BM11" s="41" t="s">
        <v>83</v>
      </c>
      <c r="BN11" s="36" t="s">
        <v>78</v>
      </c>
      <c r="BO11" s="40" t="s">
        <v>70</v>
      </c>
      <c r="BP11" s="40" t="s">
        <v>71</v>
      </c>
      <c r="BQ11" s="40" t="s">
        <v>72</v>
      </c>
      <c r="BR11" s="41" t="s">
        <v>83</v>
      </c>
      <c r="BS11" s="36" t="s">
        <v>78</v>
      </c>
      <c r="BT11" s="40" t="s">
        <v>70</v>
      </c>
      <c r="BU11" s="40" t="s">
        <v>71</v>
      </c>
      <c r="BV11" s="40" t="s">
        <v>72</v>
      </c>
      <c r="BW11" s="41" t="s">
        <v>83</v>
      </c>
      <c r="BX11" s="36" t="s">
        <v>78</v>
      </c>
      <c r="BY11" s="40" t="s">
        <v>70</v>
      </c>
      <c r="BZ11" s="40" t="s">
        <v>71</v>
      </c>
      <c r="CA11" s="40" t="s">
        <v>72</v>
      </c>
      <c r="CB11" s="41" t="s">
        <v>83</v>
      </c>
      <c r="CC11" s="36" t="s">
        <v>78</v>
      </c>
      <c r="CD11" s="40" t="s">
        <v>70</v>
      </c>
      <c r="CE11" s="40" t="s">
        <v>71</v>
      </c>
      <c r="CF11" s="40" t="s">
        <v>72</v>
      </c>
      <c r="CG11" s="41" t="s">
        <v>83</v>
      </c>
      <c r="CH11" s="36" t="s">
        <v>78</v>
      </c>
      <c r="CI11" s="40" t="s">
        <v>70</v>
      </c>
      <c r="CJ11" s="40" t="s">
        <v>71</v>
      </c>
      <c r="CK11" s="40" t="s">
        <v>72</v>
      </c>
      <c r="CL11" s="41" t="s">
        <v>83</v>
      </c>
      <c r="CM11" s="36" t="s">
        <v>78</v>
      </c>
      <c r="CN11" s="40" t="s">
        <v>70</v>
      </c>
      <c r="CO11" s="40" t="s">
        <v>71</v>
      </c>
      <c r="CP11" s="40" t="s">
        <v>72</v>
      </c>
      <c r="CQ11" s="41" t="s">
        <v>83</v>
      </c>
      <c r="CR11" s="36" t="s">
        <v>78</v>
      </c>
      <c r="CS11" s="40" t="s">
        <v>70</v>
      </c>
      <c r="CT11" s="40" t="s">
        <v>71</v>
      </c>
      <c r="CU11" s="40" t="s">
        <v>72</v>
      </c>
      <c r="CV11" s="41" t="s">
        <v>83</v>
      </c>
      <c r="CW11" s="36" t="s">
        <v>78</v>
      </c>
      <c r="CX11" s="40" t="s">
        <v>70</v>
      </c>
      <c r="CY11" s="40" t="s">
        <v>71</v>
      </c>
      <c r="CZ11" s="40" t="s">
        <v>72</v>
      </c>
      <c r="DA11" s="41" t="s">
        <v>83</v>
      </c>
      <c r="DB11" s="36" t="s">
        <v>78</v>
      </c>
      <c r="DC11" s="40" t="s">
        <v>70</v>
      </c>
      <c r="DD11" s="40" t="s">
        <v>71</v>
      </c>
      <c r="DE11" s="40" t="s">
        <v>72</v>
      </c>
      <c r="DF11" s="41" t="s">
        <v>83</v>
      </c>
      <c r="DG11" s="36" t="s">
        <v>78</v>
      </c>
      <c r="DH11" s="40" t="s">
        <v>70</v>
      </c>
      <c r="DI11" s="40" t="s">
        <v>71</v>
      </c>
      <c r="DJ11" s="40" t="s">
        <v>72</v>
      </c>
      <c r="DK11" s="41" t="s">
        <v>83</v>
      </c>
      <c r="DL11" s="36" t="s">
        <v>78</v>
      </c>
      <c r="DM11" s="40" t="s">
        <v>70</v>
      </c>
      <c r="DN11" s="40" t="s">
        <v>71</v>
      </c>
      <c r="DO11" s="40" t="s">
        <v>72</v>
      </c>
      <c r="DP11" s="41" t="s">
        <v>83</v>
      </c>
      <c r="DQ11" s="36" t="s">
        <v>78</v>
      </c>
      <c r="DR11" s="40" t="s">
        <v>70</v>
      </c>
      <c r="DS11" s="40" t="s">
        <v>71</v>
      </c>
      <c r="DT11" s="40" t="s">
        <v>72</v>
      </c>
      <c r="DU11" s="41" t="s">
        <v>83</v>
      </c>
      <c r="DV11" s="36" t="s">
        <v>78</v>
      </c>
      <c r="DW11" s="40" t="s">
        <v>70</v>
      </c>
      <c r="DX11" s="40" t="s">
        <v>71</v>
      </c>
      <c r="DY11" s="40" t="s">
        <v>72</v>
      </c>
      <c r="DZ11" s="41" t="s">
        <v>83</v>
      </c>
      <c r="EA11" s="36" t="s">
        <v>78</v>
      </c>
      <c r="EB11" s="40" t="s">
        <v>70</v>
      </c>
      <c r="EC11" s="40" t="s">
        <v>71</v>
      </c>
      <c r="ED11" s="40" t="s">
        <v>72</v>
      </c>
      <c r="EE11" s="41" t="s">
        <v>83</v>
      </c>
      <c r="EF11" s="36" t="s">
        <v>78</v>
      </c>
      <c r="EG11" s="40" t="s">
        <v>70</v>
      </c>
      <c r="EH11" s="40" t="s">
        <v>71</v>
      </c>
      <c r="EI11" s="40" t="s">
        <v>72</v>
      </c>
      <c r="EJ11" s="41" t="s">
        <v>83</v>
      </c>
      <c r="EK11" s="36" t="s">
        <v>78</v>
      </c>
      <c r="EL11" s="40" t="s">
        <v>70</v>
      </c>
      <c r="EM11" s="40" t="s">
        <v>71</v>
      </c>
      <c r="EN11" s="40" t="s">
        <v>72</v>
      </c>
      <c r="EO11" s="41" t="s">
        <v>83</v>
      </c>
      <c r="EP11" s="36" t="s">
        <v>78</v>
      </c>
      <c r="EQ11" s="40" t="s">
        <v>70</v>
      </c>
      <c r="ER11" s="40" t="s">
        <v>71</v>
      </c>
      <c r="ES11" s="40" t="s">
        <v>72</v>
      </c>
      <c r="ET11" s="41" t="s">
        <v>83</v>
      </c>
      <c r="EU11" s="36" t="s">
        <v>78</v>
      </c>
      <c r="EV11" s="40" t="s">
        <v>70</v>
      </c>
      <c r="EW11" s="40" t="s">
        <v>71</v>
      </c>
      <c r="EX11" s="40" t="s">
        <v>72</v>
      </c>
      <c r="EY11" s="41" t="s">
        <v>83</v>
      </c>
      <c r="EZ11" s="36" t="s">
        <v>78</v>
      </c>
      <c r="FA11" s="40" t="s">
        <v>70</v>
      </c>
      <c r="FB11" s="40" t="s">
        <v>71</v>
      </c>
      <c r="FC11" s="40" t="s">
        <v>72</v>
      </c>
      <c r="FD11" s="41" t="s">
        <v>83</v>
      </c>
      <c r="FE11" s="36" t="s">
        <v>78</v>
      </c>
      <c r="FF11" s="40" t="s">
        <v>70</v>
      </c>
      <c r="FG11" s="40" t="s">
        <v>71</v>
      </c>
      <c r="FH11" s="40" t="s">
        <v>72</v>
      </c>
      <c r="FI11" s="41" t="s">
        <v>83</v>
      </c>
      <c r="FJ11" s="36" t="s">
        <v>78</v>
      </c>
      <c r="FK11" s="40" t="s">
        <v>70</v>
      </c>
      <c r="FL11" s="40" t="s">
        <v>71</v>
      </c>
      <c r="FM11" s="40" t="s">
        <v>72</v>
      </c>
      <c r="FN11" s="41" t="s">
        <v>83</v>
      </c>
      <c r="FO11" s="36" t="s">
        <v>78</v>
      </c>
      <c r="FP11" s="40" t="s">
        <v>70</v>
      </c>
      <c r="FQ11" s="40" t="s">
        <v>71</v>
      </c>
      <c r="FR11" s="40" t="s">
        <v>72</v>
      </c>
      <c r="FS11" s="41" t="s">
        <v>83</v>
      </c>
      <c r="FT11" s="36" t="s">
        <v>78</v>
      </c>
      <c r="FU11" s="40" t="s">
        <v>70</v>
      </c>
      <c r="FV11" s="40" t="s">
        <v>71</v>
      </c>
      <c r="FW11" s="40" t="s">
        <v>72</v>
      </c>
      <c r="FX11" s="41" t="s">
        <v>83</v>
      </c>
      <c r="FY11" s="36" t="s">
        <v>78</v>
      </c>
      <c r="FZ11" s="40" t="s">
        <v>70</v>
      </c>
      <c r="GA11" s="40" t="s">
        <v>71</v>
      </c>
      <c r="GB11" s="40" t="s">
        <v>72</v>
      </c>
      <c r="GC11" s="41" t="s">
        <v>83</v>
      </c>
      <c r="GD11" s="36" t="s">
        <v>78</v>
      </c>
      <c r="GE11" s="40" t="s">
        <v>70</v>
      </c>
      <c r="GF11" s="40" t="s">
        <v>71</v>
      </c>
      <c r="GG11" s="40" t="s">
        <v>72</v>
      </c>
      <c r="GH11" s="41" t="s">
        <v>83</v>
      </c>
      <c r="GI11" s="36" t="s">
        <v>78</v>
      </c>
      <c r="GJ11" s="40" t="s">
        <v>70</v>
      </c>
      <c r="GK11" s="40" t="s">
        <v>71</v>
      </c>
      <c r="GL11" s="40" t="s">
        <v>72</v>
      </c>
      <c r="GM11" s="41" t="s">
        <v>83</v>
      </c>
      <c r="GN11" s="36" t="s">
        <v>78</v>
      </c>
      <c r="GO11" s="40" t="s">
        <v>70</v>
      </c>
      <c r="GP11" s="40" t="s">
        <v>71</v>
      </c>
      <c r="GQ11" s="40" t="s">
        <v>72</v>
      </c>
      <c r="GR11" s="41" t="s">
        <v>83</v>
      </c>
      <c r="GS11" s="36" t="s">
        <v>78</v>
      </c>
      <c r="GT11" s="40" t="s">
        <v>70</v>
      </c>
      <c r="GU11" s="40" t="s">
        <v>71</v>
      </c>
      <c r="GV11" s="40" t="s">
        <v>72</v>
      </c>
      <c r="GW11" s="41" t="s">
        <v>83</v>
      </c>
      <c r="GX11" s="36" t="s">
        <v>78</v>
      </c>
      <c r="GY11" s="40" t="s">
        <v>70</v>
      </c>
      <c r="GZ11" s="40" t="s">
        <v>71</v>
      </c>
      <c r="HA11" s="40" t="s">
        <v>72</v>
      </c>
      <c r="HB11" s="41" t="s">
        <v>83</v>
      </c>
      <c r="HC11" s="36" t="s">
        <v>78</v>
      </c>
      <c r="HD11" s="40" t="s">
        <v>70</v>
      </c>
      <c r="HE11" s="40" t="s">
        <v>71</v>
      </c>
      <c r="HF11" s="40" t="s">
        <v>72</v>
      </c>
      <c r="HG11" s="41" t="s">
        <v>83</v>
      </c>
      <c r="HH11" s="36" t="s">
        <v>78</v>
      </c>
      <c r="HI11" s="40" t="s">
        <v>70</v>
      </c>
      <c r="HJ11" s="40" t="s">
        <v>71</v>
      </c>
      <c r="HK11" s="40" t="s">
        <v>72</v>
      </c>
      <c r="HL11" s="41" t="s">
        <v>83</v>
      </c>
      <c r="HM11" s="36" t="s">
        <v>78</v>
      </c>
      <c r="HN11" s="40" t="s">
        <v>70</v>
      </c>
      <c r="HO11" s="40" t="s">
        <v>71</v>
      </c>
      <c r="HP11" s="40" t="s">
        <v>72</v>
      </c>
      <c r="HQ11" s="41" t="s">
        <v>83</v>
      </c>
      <c r="HR11" s="36" t="s">
        <v>78</v>
      </c>
      <c r="HS11" s="40" t="s">
        <v>70</v>
      </c>
      <c r="HT11" s="40" t="s">
        <v>71</v>
      </c>
      <c r="HU11" s="40" t="s">
        <v>72</v>
      </c>
      <c r="HV11" s="41" t="s">
        <v>83</v>
      </c>
      <c r="HW11" s="36" t="s">
        <v>78</v>
      </c>
      <c r="HX11" s="40" t="s">
        <v>70</v>
      </c>
      <c r="HY11" s="40" t="s">
        <v>71</v>
      </c>
      <c r="HZ11" s="40" t="s">
        <v>72</v>
      </c>
      <c r="IA11" s="41" t="s">
        <v>83</v>
      </c>
      <c r="IB11" s="36" t="s">
        <v>78</v>
      </c>
      <c r="IC11" s="40" t="s">
        <v>70</v>
      </c>
      <c r="ID11" s="40" t="s">
        <v>71</v>
      </c>
      <c r="IE11" s="40" t="s">
        <v>72</v>
      </c>
      <c r="IF11" s="41" t="s">
        <v>83</v>
      </c>
      <c r="IG11" s="36" t="s">
        <v>78</v>
      </c>
      <c r="IH11" s="40" t="s">
        <v>70</v>
      </c>
      <c r="II11" s="40" t="s">
        <v>71</v>
      </c>
      <c r="IJ11" s="40" t="s">
        <v>72</v>
      </c>
      <c r="IK11" s="41" t="s">
        <v>83</v>
      </c>
      <c r="IL11" s="36" t="s">
        <v>78</v>
      </c>
      <c r="IM11" s="40" t="s">
        <v>70</v>
      </c>
      <c r="IN11" s="40" t="s">
        <v>71</v>
      </c>
      <c r="IO11" s="40" t="s">
        <v>72</v>
      </c>
      <c r="IP11" s="41" t="s">
        <v>83</v>
      </c>
      <c r="IQ11" s="36" t="s">
        <v>78</v>
      </c>
      <c r="IR11" s="40" t="s">
        <v>70</v>
      </c>
      <c r="IS11" s="40" t="s">
        <v>71</v>
      </c>
      <c r="IT11" s="40" t="s">
        <v>72</v>
      </c>
      <c r="IU11" s="41" t="s">
        <v>83</v>
      </c>
      <c r="IV11" s="36" t="s">
        <v>78</v>
      </c>
      <c r="IW11" s="40" t="s">
        <v>70</v>
      </c>
      <c r="IX11" s="40" t="s">
        <v>71</v>
      </c>
      <c r="IY11" s="40" t="s">
        <v>72</v>
      </c>
      <c r="IZ11" s="41" t="s">
        <v>83</v>
      </c>
      <c r="JA11" s="36" t="s">
        <v>78</v>
      </c>
      <c r="JB11" s="40" t="s">
        <v>70</v>
      </c>
      <c r="JC11" s="40" t="s">
        <v>71</v>
      </c>
      <c r="JD11" s="40" t="s">
        <v>72</v>
      </c>
      <c r="JE11" s="41" t="s">
        <v>83</v>
      </c>
      <c r="JF11" s="36" t="s">
        <v>78</v>
      </c>
      <c r="JG11" s="40" t="s">
        <v>70</v>
      </c>
      <c r="JH11" s="40" t="s">
        <v>71</v>
      </c>
      <c r="JI11" s="40" t="s">
        <v>72</v>
      </c>
      <c r="JJ11" s="41" t="s">
        <v>83</v>
      </c>
      <c r="JK11" s="36" t="s">
        <v>78</v>
      </c>
      <c r="JL11" s="40" t="s">
        <v>70</v>
      </c>
      <c r="JM11" s="40" t="s">
        <v>71</v>
      </c>
      <c r="JN11" s="40" t="s">
        <v>72</v>
      </c>
      <c r="JO11" s="41" t="s">
        <v>83</v>
      </c>
      <c r="JP11" s="36" t="s">
        <v>78</v>
      </c>
      <c r="JQ11" s="40" t="s">
        <v>70</v>
      </c>
      <c r="JR11" s="40" t="s">
        <v>71</v>
      </c>
      <c r="JS11" s="40" t="s">
        <v>72</v>
      </c>
      <c r="JT11" s="41" t="s">
        <v>83</v>
      </c>
      <c r="JU11" s="36" t="s">
        <v>78</v>
      </c>
      <c r="JV11" s="40" t="s">
        <v>70</v>
      </c>
      <c r="JW11" s="40" t="s">
        <v>71</v>
      </c>
      <c r="JX11" s="40" t="s">
        <v>72</v>
      </c>
      <c r="JY11" s="41" t="s">
        <v>83</v>
      </c>
      <c r="JZ11" s="36" t="s">
        <v>78</v>
      </c>
      <c r="KA11" s="40" t="s">
        <v>70</v>
      </c>
      <c r="KB11" s="40" t="s">
        <v>71</v>
      </c>
      <c r="KC11" s="40" t="s">
        <v>72</v>
      </c>
      <c r="KD11" s="41" t="s">
        <v>83</v>
      </c>
      <c r="KE11" s="36" t="s">
        <v>78</v>
      </c>
      <c r="KF11" s="40" t="s">
        <v>70</v>
      </c>
      <c r="KG11" s="40" t="s">
        <v>71</v>
      </c>
      <c r="KH11" s="40" t="s">
        <v>72</v>
      </c>
      <c r="KI11" s="41" t="s">
        <v>83</v>
      </c>
      <c r="KJ11" s="36" t="s">
        <v>78</v>
      </c>
      <c r="KK11" s="40" t="s">
        <v>70</v>
      </c>
      <c r="KL11" s="40" t="s">
        <v>71</v>
      </c>
      <c r="KM11" s="40" t="s">
        <v>72</v>
      </c>
      <c r="KN11" s="41" t="s">
        <v>83</v>
      </c>
      <c r="KO11" s="36" t="s">
        <v>78</v>
      </c>
      <c r="KP11" s="40" t="s">
        <v>70</v>
      </c>
      <c r="KQ11" s="40" t="s">
        <v>71</v>
      </c>
      <c r="KR11" s="40" t="s">
        <v>72</v>
      </c>
      <c r="KS11" s="41" t="s">
        <v>83</v>
      </c>
      <c r="KT11" s="36" t="s">
        <v>78</v>
      </c>
      <c r="KU11" s="40" t="s">
        <v>70</v>
      </c>
      <c r="KV11" s="40" t="s">
        <v>71</v>
      </c>
      <c r="KW11" s="40" t="s">
        <v>72</v>
      </c>
      <c r="KX11" s="41" t="s">
        <v>83</v>
      </c>
      <c r="KY11" s="36" t="s">
        <v>78</v>
      </c>
      <c r="KZ11" s="40" t="s">
        <v>70</v>
      </c>
      <c r="LA11" s="40" t="s">
        <v>71</v>
      </c>
      <c r="LB11" s="40" t="s">
        <v>72</v>
      </c>
      <c r="LC11" s="41" t="s">
        <v>83</v>
      </c>
      <c r="LD11" s="36" t="s">
        <v>78</v>
      </c>
      <c r="LE11" s="40" t="s">
        <v>70</v>
      </c>
      <c r="LF11" s="40" t="s">
        <v>71</v>
      </c>
      <c r="LG11" s="40" t="s">
        <v>72</v>
      </c>
      <c r="LH11" s="41" t="s">
        <v>83</v>
      </c>
      <c r="LI11" s="36" t="s">
        <v>78</v>
      </c>
      <c r="LJ11" s="40" t="s">
        <v>70</v>
      </c>
      <c r="LK11" s="40" t="s">
        <v>71</v>
      </c>
      <c r="LL11" s="40" t="s">
        <v>72</v>
      </c>
      <c r="LM11" s="41" t="s">
        <v>83</v>
      </c>
      <c r="LN11" s="36" t="s">
        <v>78</v>
      </c>
      <c r="LO11" s="40" t="s">
        <v>70</v>
      </c>
      <c r="LP11" s="40" t="s">
        <v>71</v>
      </c>
      <c r="LQ11" s="40" t="s">
        <v>72</v>
      </c>
      <c r="LR11" s="41" t="s">
        <v>83</v>
      </c>
      <c r="LS11" s="36" t="s">
        <v>78</v>
      </c>
      <c r="LT11" s="40" t="s">
        <v>70</v>
      </c>
      <c r="LU11" s="40" t="s">
        <v>71</v>
      </c>
      <c r="LV11" s="40" t="s">
        <v>72</v>
      </c>
      <c r="LW11" s="41" t="s">
        <v>83</v>
      </c>
      <c r="LX11" s="36" t="s">
        <v>78</v>
      </c>
      <c r="LY11" s="40" t="s">
        <v>70</v>
      </c>
      <c r="LZ11" s="40" t="s">
        <v>71</v>
      </c>
      <c r="MA11" s="40" t="s">
        <v>72</v>
      </c>
      <c r="MB11" s="41" t="s">
        <v>83</v>
      </c>
      <c r="MC11" s="36" t="s">
        <v>78</v>
      </c>
      <c r="MD11" s="40" t="s">
        <v>70</v>
      </c>
      <c r="ME11" s="40" t="s">
        <v>71</v>
      </c>
      <c r="MF11" s="40" t="s">
        <v>72</v>
      </c>
      <c r="MG11" s="41" t="s">
        <v>83</v>
      </c>
      <c r="MH11" s="36" t="s">
        <v>78</v>
      </c>
      <c r="MI11" s="40" t="s">
        <v>70</v>
      </c>
      <c r="MJ11" s="40" t="s">
        <v>71</v>
      </c>
      <c r="MK11" s="40" t="s">
        <v>72</v>
      </c>
      <c r="ML11" s="41" t="s">
        <v>83</v>
      </c>
      <c r="MM11" s="36" t="s">
        <v>78</v>
      </c>
      <c r="MN11" s="40" t="s">
        <v>70</v>
      </c>
      <c r="MO11" s="40" t="s">
        <v>71</v>
      </c>
      <c r="MP11" s="40" t="s">
        <v>72</v>
      </c>
      <c r="MQ11" s="41" t="s">
        <v>83</v>
      </c>
      <c r="MR11" s="36" t="s">
        <v>78</v>
      </c>
      <c r="MS11" s="40" t="s">
        <v>70</v>
      </c>
      <c r="MT11" s="40" t="s">
        <v>71</v>
      </c>
      <c r="MU11" s="40" t="s">
        <v>72</v>
      </c>
      <c r="MV11" s="41" t="s">
        <v>83</v>
      </c>
      <c r="MW11" s="36" t="s">
        <v>78</v>
      </c>
      <c r="MX11" s="40" t="s">
        <v>70</v>
      </c>
      <c r="MY11" s="40" t="s">
        <v>71</v>
      </c>
      <c r="MZ11" s="40" t="s">
        <v>72</v>
      </c>
      <c r="NA11" s="41" t="s">
        <v>83</v>
      </c>
      <c r="NB11" s="36" t="s">
        <v>78</v>
      </c>
      <c r="NC11" s="40" t="s">
        <v>70</v>
      </c>
      <c r="ND11" s="40" t="s">
        <v>71</v>
      </c>
      <c r="NE11" s="40" t="s">
        <v>72</v>
      </c>
      <c r="NF11" s="41" t="s">
        <v>83</v>
      </c>
      <c r="NG11" s="36" t="s">
        <v>78</v>
      </c>
      <c r="NH11" s="40" t="s">
        <v>70</v>
      </c>
      <c r="NI11" s="40" t="s">
        <v>71</v>
      </c>
      <c r="NJ11" s="40" t="s">
        <v>72</v>
      </c>
      <c r="NK11" s="41" t="s">
        <v>83</v>
      </c>
      <c r="NL11" s="36" t="s">
        <v>78</v>
      </c>
      <c r="NM11" s="40" t="s">
        <v>70</v>
      </c>
      <c r="NN11" s="40" t="s">
        <v>71</v>
      </c>
      <c r="NO11" s="40" t="s">
        <v>72</v>
      </c>
      <c r="NP11" s="41" t="s">
        <v>83</v>
      </c>
      <c r="NQ11" s="36" t="s">
        <v>78</v>
      </c>
      <c r="NR11" s="40" t="s">
        <v>70</v>
      </c>
      <c r="NS11" s="40" t="s">
        <v>71</v>
      </c>
      <c r="NT11" s="40" t="s">
        <v>72</v>
      </c>
      <c r="NU11" s="41" t="s">
        <v>83</v>
      </c>
      <c r="NV11" s="36" t="s">
        <v>78</v>
      </c>
      <c r="NW11" s="40" t="s">
        <v>70</v>
      </c>
      <c r="NX11" s="40" t="s">
        <v>71</v>
      </c>
      <c r="NY11" s="40" t="s">
        <v>72</v>
      </c>
      <c r="NZ11" s="41" t="s">
        <v>83</v>
      </c>
      <c r="OA11" s="36" t="s">
        <v>78</v>
      </c>
      <c r="OB11" s="40" t="s">
        <v>70</v>
      </c>
      <c r="OC11" s="40" t="s">
        <v>71</v>
      </c>
      <c r="OD11" s="40" t="s">
        <v>72</v>
      </c>
      <c r="OE11" s="41" t="s">
        <v>83</v>
      </c>
      <c r="OF11" s="36" t="s">
        <v>78</v>
      </c>
      <c r="OG11" s="40" t="s">
        <v>70</v>
      </c>
      <c r="OH11" s="40" t="s">
        <v>71</v>
      </c>
      <c r="OI11" s="40" t="s">
        <v>72</v>
      </c>
      <c r="OJ11" s="41" t="s">
        <v>83</v>
      </c>
      <c r="OK11" s="36" t="s">
        <v>78</v>
      </c>
      <c r="OL11" s="40" t="s">
        <v>70</v>
      </c>
      <c r="OM11" s="40" t="s">
        <v>71</v>
      </c>
      <c r="ON11" s="40" t="s">
        <v>72</v>
      </c>
      <c r="OO11" s="41" t="s">
        <v>83</v>
      </c>
      <c r="OP11" s="36" t="s">
        <v>78</v>
      </c>
      <c r="OQ11" s="40" t="s">
        <v>70</v>
      </c>
      <c r="OR11" s="40" t="s">
        <v>71</v>
      </c>
      <c r="OS11" s="40" t="s">
        <v>72</v>
      </c>
      <c r="OT11" s="41" t="s">
        <v>83</v>
      </c>
      <c r="OU11" s="36" t="s">
        <v>78</v>
      </c>
      <c r="OV11" s="40" t="s">
        <v>70</v>
      </c>
      <c r="OW11" s="40" t="s">
        <v>71</v>
      </c>
      <c r="OX11" s="40" t="s">
        <v>72</v>
      </c>
      <c r="OY11" s="41" t="s">
        <v>83</v>
      </c>
      <c r="OZ11" s="36" t="s">
        <v>78</v>
      </c>
      <c r="PA11" s="40" t="s">
        <v>70</v>
      </c>
      <c r="PB11" s="40" t="s">
        <v>71</v>
      </c>
      <c r="PC11" s="40" t="s">
        <v>72</v>
      </c>
      <c r="PD11" s="41" t="s">
        <v>83</v>
      </c>
      <c r="PE11" s="36" t="s">
        <v>78</v>
      </c>
      <c r="PF11" s="40" t="s">
        <v>70</v>
      </c>
      <c r="PG11" s="40" t="s">
        <v>71</v>
      </c>
      <c r="PH11" s="40" t="s">
        <v>72</v>
      </c>
      <c r="PI11" s="41" t="s">
        <v>83</v>
      </c>
      <c r="PJ11" s="36" t="s">
        <v>78</v>
      </c>
      <c r="PK11" s="40" t="s">
        <v>70</v>
      </c>
      <c r="PL11" s="40" t="s">
        <v>71</v>
      </c>
      <c r="PM11" s="40" t="s">
        <v>72</v>
      </c>
      <c r="PN11" s="41" t="s">
        <v>83</v>
      </c>
      <c r="PO11" s="36" t="s">
        <v>78</v>
      </c>
      <c r="PP11" s="40" t="s">
        <v>70</v>
      </c>
      <c r="PQ11" s="40" t="s">
        <v>71</v>
      </c>
      <c r="PR11" s="40" t="s">
        <v>72</v>
      </c>
      <c r="PS11" s="41" t="s">
        <v>83</v>
      </c>
      <c r="PT11" s="36" t="s">
        <v>78</v>
      </c>
      <c r="PU11" s="40" t="s">
        <v>70</v>
      </c>
      <c r="PV11" s="40" t="s">
        <v>71</v>
      </c>
      <c r="PW11" s="40" t="s">
        <v>72</v>
      </c>
      <c r="PX11" s="41" t="s">
        <v>83</v>
      </c>
      <c r="PY11" s="36" t="s">
        <v>78</v>
      </c>
      <c r="PZ11" s="40" t="s">
        <v>70</v>
      </c>
      <c r="QA11" s="40" t="s">
        <v>71</v>
      </c>
      <c r="QB11" s="40" t="s">
        <v>72</v>
      </c>
      <c r="QC11" s="41" t="s">
        <v>83</v>
      </c>
      <c r="QD11" s="36" t="s">
        <v>78</v>
      </c>
      <c r="QE11" s="40" t="s">
        <v>70</v>
      </c>
      <c r="QF11" s="40" t="s">
        <v>71</v>
      </c>
      <c r="QG11" s="40" t="s">
        <v>72</v>
      </c>
      <c r="QH11" s="41" t="s">
        <v>83</v>
      </c>
      <c r="QI11" s="36" t="s">
        <v>78</v>
      </c>
      <c r="QJ11" s="40" t="s">
        <v>70</v>
      </c>
      <c r="QK11" s="40" t="s">
        <v>71</v>
      </c>
      <c r="QL11" s="40" t="s">
        <v>72</v>
      </c>
      <c r="QM11" s="41" t="s">
        <v>83</v>
      </c>
      <c r="QN11" s="36" t="s">
        <v>78</v>
      </c>
      <c r="QO11" s="40" t="s">
        <v>70</v>
      </c>
      <c r="QP11" s="40" t="s">
        <v>71</v>
      </c>
      <c r="QQ11" s="40" t="s">
        <v>72</v>
      </c>
      <c r="QR11" s="41" t="s">
        <v>83</v>
      </c>
      <c r="QS11" s="36" t="s">
        <v>78</v>
      </c>
      <c r="QT11" s="40" t="s">
        <v>70</v>
      </c>
      <c r="QU11" s="40" t="s">
        <v>71</v>
      </c>
      <c r="QV11" s="40" t="s">
        <v>72</v>
      </c>
      <c r="QW11" s="41" t="s">
        <v>83</v>
      </c>
      <c r="QX11" s="36" t="s">
        <v>78</v>
      </c>
      <c r="QY11" s="40" t="s">
        <v>70</v>
      </c>
      <c r="QZ11" s="40" t="s">
        <v>71</v>
      </c>
      <c r="RA11" s="40" t="s">
        <v>72</v>
      </c>
      <c r="RB11" s="41" t="s">
        <v>83</v>
      </c>
      <c r="RC11" s="36" t="s">
        <v>78</v>
      </c>
      <c r="RD11" s="40" t="s">
        <v>70</v>
      </c>
      <c r="RE11" s="40" t="s">
        <v>71</v>
      </c>
      <c r="RF11" s="40" t="s">
        <v>72</v>
      </c>
      <c r="RG11" s="41" t="s">
        <v>83</v>
      </c>
      <c r="RH11" s="36" t="s">
        <v>78</v>
      </c>
      <c r="RI11" s="40" t="s">
        <v>70</v>
      </c>
      <c r="RJ11" s="40" t="s">
        <v>71</v>
      </c>
      <c r="RK11" s="40" t="s">
        <v>72</v>
      </c>
      <c r="RL11" s="41" t="s">
        <v>83</v>
      </c>
      <c r="RM11" s="36" t="s">
        <v>78</v>
      </c>
      <c r="RN11" s="40" t="s">
        <v>70</v>
      </c>
      <c r="RO11" s="40" t="s">
        <v>71</v>
      </c>
      <c r="RP11" s="40" t="s">
        <v>72</v>
      </c>
      <c r="RQ11" s="41" t="s">
        <v>83</v>
      </c>
      <c r="RR11" s="36" t="s">
        <v>78</v>
      </c>
      <c r="RS11" s="40" t="s">
        <v>70</v>
      </c>
      <c r="RT11" s="40" t="s">
        <v>71</v>
      </c>
      <c r="RU11" s="40" t="s">
        <v>72</v>
      </c>
      <c r="RV11" s="41" t="s">
        <v>83</v>
      </c>
      <c r="RW11" s="36" t="s">
        <v>78</v>
      </c>
      <c r="RX11" s="40" t="s">
        <v>70</v>
      </c>
      <c r="RY11" s="40" t="s">
        <v>71</v>
      </c>
      <c r="RZ11" s="40" t="s">
        <v>72</v>
      </c>
      <c r="SA11" s="41" t="s">
        <v>83</v>
      </c>
      <c r="SB11" s="36" t="s">
        <v>78</v>
      </c>
      <c r="SC11" s="40" t="s">
        <v>70</v>
      </c>
      <c r="SD11" s="40" t="s">
        <v>71</v>
      </c>
      <c r="SE11" s="40" t="s">
        <v>72</v>
      </c>
      <c r="SF11" s="41" t="s">
        <v>83</v>
      </c>
      <c r="SG11" s="36" t="s">
        <v>78</v>
      </c>
      <c r="SH11" s="40" t="s">
        <v>70</v>
      </c>
      <c r="SI11" s="40" t="s">
        <v>71</v>
      </c>
      <c r="SJ11" s="40" t="s">
        <v>72</v>
      </c>
      <c r="SK11" s="41" t="s">
        <v>83</v>
      </c>
      <c r="SL11" s="36" t="s">
        <v>78</v>
      </c>
      <c r="SM11" s="40" t="s">
        <v>70</v>
      </c>
      <c r="SN11" s="40" t="s">
        <v>71</v>
      </c>
      <c r="SO11" s="40" t="s">
        <v>72</v>
      </c>
      <c r="SP11" s="41" t="s">
        <v>83</v>
      </c>
      <c r="SQ11" s="36" t="s">
        <v>78</v>
      </c>
      <c r="SR11" s="40" t="s">
        <v>70</v>
      </c>
      <c r="SS11" s="40" t="s">
        <v>71</v>
      </c>
      <c r="ST11" s="40" t="s">
        <v>72</v>
      </c>
      <c r="SU11" s="41" t="s">
        <v>83</v>
      </c>
      <c r="SV11" s="36" t="s">
        <v>78</v>
      </c>
      <c r="SW11" s="40" t="s">
        <v>70</v>
      </c>
      <c r="SX11" s="40" t="s">
        <v>71</v>
      </c>
      <c r="SY11" s="40" t="s">
        <v>72</v>
      </c>
      <c r="SZ11" s="41" t="s">
        <v>83</v>
      </c>
      <c r="TA11" s="36" t="s">
        <v>78</v>
      </c>
      <c r="TB11" s="40" t="s">
        <v>70</v>
      </c>
      <c r="TC11" s="40" t="s">
        <v>71</v>
      </c>
      <c r="TD11" s="40" t="s">
        <v>72</v>
      </c>
      <c r="TE11" s="41" t="s">
        <v>83</v>
      </c>
      <c r="TF11" s="36" t="s">
        <v>78</v>
      </c>
      <c r="TG11" s="40" t="s">
        <v>70</v>
      </c>
      <c r="TH11" s="40" t="s">
        <v>71</v>
      </c>
      <c r="TI11" s="40" t="s">
        <v>72</v>
      </c>
      <c r="TJ11" s="41" t="s">
        <v>83</v>
      </c>
      <c r="TK11" s="36" t="s">
        <v>78</v>
      </c>
      <c r="TL11" s="40" t="s">
        <v>70</v>
      </c>
      <c r="TM11" s="40" t="s">
        <v>71</v>
      </c>
      <c r="TN11" s="40" t="s">
        <v>72</v>
      </c>
      <c r="TO11" s="41" t="s">
        <v>83</v>
      </c>
      <c r="TP11" s="36" t="s">
        <v>78</v>
      </c>
      <c r="TQ11" s="40" t="s">
        <v>70</v>
      </c>
      <c r="TR11" s="40" t="s">
        <v>71</v>
      </c>
      <c r="TS11" s="40" t="s">
        <v>72</v>
      </c>
      <c r="TT11" s="41" t="s">
        <v>83</v>
      </c>
      <c r="TU11" s="36" t="s">
        <v>78</v>
      </c>
      <c r="TV11" s="40" t="s">
        <v>70</v>
      </c>
      <c r="TW11" s="40" t="s">
        <v>71</v>
      </c>
      <c r="TX11" s="40" t="s">
        <v>72</v>
      </c>
      <c r="TY11" s="41" t="s">
        <v>83</v>
      </c>
      <c r="TZ11" s="36" t="s">
        <v>78</v>
      </c>
      <c r="UA11" s="40" t="s">
        <v>70</v>
      </c>
      <c r="UB11" s="40" t="s">
        <v>71</v>
      </c>
      <c r="UC11" s="40" t="s">
        <v>72</v>
      </c>
      <c r="UD11" s="41" t="s">
        <v>83</v>
      </c>
      <c r="UE11" s="36" t="s">
        <v>78</v>
      </c>
      <c r="UF11" s="40" t="s">
        <v>70</v>
      </c>
      <c r="UG11" s="40" t="s">
        <v>71</v>
      </c>
      <c r="UH11" s="40" t="s">
        <v>72</v>
      </c>
      <c r="UI11" s="41" t="s">
        <v>83</v>
      </c>
      <c r="UJ11" s="36" t="s">
        <v>78</v>
      </c>
      <c r="UK11" s="40" t="s">
        <v>70</v>
      </c>
      <c r="UL11" s="40" t="s">
        <v>71</v>
      </c>
      <c r="UM11" s="40" t="s">
        <v>72</v>
      </c>
      <c r="UN11" s="41" t="s">
        <v>83</v>
      </c>
      <c r="UO11" s="36" t="s">
        <v>78</v>
      </c>
      <c r="UP11" s="40" t="s">
        <v>70</v>
      </c>
      <c r="UQ11" s="40" t="s">
        <v>71</v>
      </c>
      <c r="UR11" s="40" t="s">
        <v>72</v>
      </c>
      <c r="US11" s="41" t="s">
        <v>83</v>
      </c>
      <c r="UT11" s="36" t="s">
        <v>78</v>
      </c>
      <c r="UU11" s="40" t="s">
        <v>70</v>
      </c>
      <c r="UV11" s="40" t="s">
        <v>71</v>
      </c>
      <c r="UW11" s="40" t="s">
        <v>72</v>
      </c>
      <c r="UX11" s="41" t="s">
        <v>83</v>
      </c>
      <c r="UY11" s="36" t="s">
        <v>78</v>
      </c>
      <c r="UZ11" s="40" t="s">
        <v>70</v>
      </c>
      <c r="VA11" s="40" t="s">
        <v>71</v>
      </c>
      <c r="VB11" s="40" t="s">
        <v>72</v>
      </c>
      <c r="VC11" s="41" t="s">
        <v>83</v>
      </c>
      <c r="VD11" s="36" t="s">
        <v>78</v>
      </c>
      <c r="VE11" s="40" t="s">
        <v>70</v>
      </c>
      <c r="VF11" s="40" t="s">
        <v>71</v>
      </c>
      <c r="VG11" s="40" t="s">
        <v>72</v>
      </c>
      <c r="VH11" s="41" t="s">
        <v>83</v>
      </c>
      <c r="VI11" s="36" t="s">
        <v>78</v>
      </c>
      <c r="VJ11" s="40" t="s">
        <v>70</v>
      </c>
      <c r="VK11" s="40" t="s">
        <v>71</v>
      </c>
      <c r="VL11" s="40" t="s">
        <v>72</v>
      </c>
      <c r="VM11" s="41" t="s">
        <v>83</v>
      </c>
      <c r="VN11" s="36" t="s">
        <v>78</v>
      </c>
      <c r="VO11" s="40" t="s">
        <v>70</v>
      </c>
      <c r="VP11" s="40" t="s">
        <v>71</v>
      </c>
      <c r="VQ11" s="40" t="s">
        <v>72</v>
      </c>
      <c r="VR11" s="41" t="s">
        <v>83</v>
      </c>
      <c r="VS11" s="36" t="s">
        <v>78</v>
      </c>
      <c r="VT11" s="40" t="s">
        <v>70</v>
      </c>
      <c r="VU11" s="40" t="s">
        <v>71</v>
      </c>
      <c r="VV11" s="40" t="s">
        <v>72</v>
      </c>
      <c r="VW11" s="41" t="s">
        <v>83</v>
      </c>
      <c r="VX11" s="36" t="s">
        <v>78</v>
      </c>
      <c r="VY11" s="40" t="s">
        <v>70</v>
      </c>
      <c r="VZ11" s="40" t="s">
        <v>71</v>
      </c>
      <c r="WA11" s="40" t="s">
        <v>72</v>
      </c>
      <c r="WB11" s="41" t="s">
        <v>83</v>
      </c>
      <c r="WC11" s="36" t="s">
        <v>78</v>
      </c>
      <c r="WD11" s="40" t="s">
        <v>70</v>
      </c>
      <c r="WE11" s="40" t="s">
        <v>71</v>
      </c>
      <c r="WF11" s="40" t="s">
        <v>72</v>
      </c>
      <c r="WG11" s="41" t="s">
        <v>83</v>
      </c>
      <c r="WH11" s="36" t="s">
        <v>78</v>
      </c>
      <c r="WI11" s="40" t="s">
        <v>70</v>
      </c>
      <c r="WJ11" s="40" t="s">
        <v>71</v>
      </c>
      <c r="WK11" s="40" t="s">
        <v>72</v>
      </c>
      <c r="WL11" s="41" t="s">
        <v>83</v>
      </c>
      <c r="WM11" s="36" t="s">
        <v>78</v>
      </c>
      <c r="WN11" s="40" t="s">
        <v>70</v>
      </c>
      <c r="WO11" s="40" t="s">
        <v>71</v>
      </c>
      <c r="WP11" s="40" t="s">
        <v>72</v>
      </c>
      <c r="WQ11" s="41" t="s">
        <v>83</v>
      </c>
      <c r="WR11" s="36" t="s">
        <v>78</v>
      </c>
      <c r="WS11" s="40" t="s">
        <v>70</v>
      </c>
      <c r="WT11" s="40" t="s">
        <v>71</v>
      </c>
      <c r="WU11" s="40" t="s">
        <v>72</v>
      </c>
      <c r="WV11" s="41" t="s">
        <v>83</v>
      </c>
      <c r="WW11" s="36" t="s">
        <v>78</v>
      </c>
      <c r="WX11" s="40" t="s">
        <v>70</v>
      </c>
      <c r="WY11" s="40" t="s">
        <v>71</v>
      </c>
      <c r="WZ11" s="40" t="s">
        <v>72</v>
      </c>
      <c r="XA11" s="41" t="s">
        <v>83</v>
      </c>
      <c r="XB11" s="36" t="s">
        <v>78</v>
      </c>
      <c r="XC11" s="40" t="s">
        <v>70</v>
      </c>
      <c r="XD11" s="40" t="s">
        <v>71</v>
      </c>
      <c r="XE11" s="40" t="s">
        <v>72</v>
      </c>
      <c r="XF11" s="41" t="s">
        <v>83</v>
      </c>
      <c r="XG11" s="36" t="s">
        <v>78</v>
      </c>
      <c r="XH11" s="40" t="s">
        <v>70</v>
      </c>
      <c r="XI11" s="40" t="s">
        <v>71</v>
      </c>
      <c r="XJ11" s="40" t="s">
        <v>72</v>
      </c>
      <c r="XK11" s="41" t="s">
        <v>83</v>
      </c>
      <c r="XL11" s="36" t="s">
        <v>78</v>
      </c>
      <c r="XM11" s="40" t="s">
        <v>70</v>
      </c>
      <c r="XN11" s="40" t="s">
        <v>71</v>
      </c>
      <c r="XO11" s="40" t="s">
        <v>72</v>
      </c>
      <c r="XP11" s="41" t="s">
        <v>83</v>
      </c>
      <c r="XQ11" s="36" t="s">
        <v>78</v>
      </c>
      <c r="XR11" s="40" t="s">
        <v>70</v>
      </c>
      <c r="XS11" s="40" t="s">
        <v>71</v>
      </c>
      <c r="XT11" s="40" t="s">
        <v>72</v>
      </c>
      <c r="XU11" s="41" t="s">
        <v>83</v>
      </c>
      <c r="XV11" s="36" t="s">
        <v>78</v>
      </c>
      <c r="XW11" s="40" t="s">
        <v>70</v>
      </c>
      <c r="XX11" s="40" t="s">
        <v>71</v>
      </c>
      <c r="XY11" s="40" t="s">
        <v>72</v>
      </c>
      <c r="XZ11" s="41" t="s">
        <v>83</v>
      </c>
      <c r="YA11" s="36" t="s">
        <v>78</v>
      </c>
      <c r="YB11" s="40" t="s">
        <v>70</v>
      </c>
      <c r="YC11" s="40" t="s">
        <v>71</v>
      </c>
      <c r="YD11" s="40" t="s">
        <v>72</v>
      </c>
      <c r="YE11" s="41" t="s">
        <v>83</v>
      </c>
      <c r="YF11" s="36" t="s">
        <v>78</v>
      </c>
      <c r="YG11" s="40" t="s">
        <v>70</v>
      </c>
      <c r="YH11" s="40" t="s">
        <v>71</v>
      </c>
      <c r="YI11" s="40" t="s">
        <v>72</v>
      </c>
      <c r="YJ11" s="41" t="s">
        <v>83</v>
      </c>
      <c r="YK11" s="36" t="s">
        <v>78</v>
      </c>
      <c r="YL11" s="40" t="s">
        <v>70</v>
      </c>
      <c r="YM11" s="40" t="s">
        <v>71</v>
      </c>
      <c r="YN11" s="40" t="s">
        <v>72</v>
      </c>
      <c r="YO11" s="41" t="s">
        <v>83</v>
      </c>
      <c r="YP11" s="36" t="s">
        <v>78</v>
      </c>
      <c r="YQ11" s="40" t="s">
        <v>70</v>
      </c>
      <c r="YR11" s="40" t="s">
        <v>71</v>
      </c>
      <c r="YS11" s="40" t="s">
        <v>72</v>
      </c>
      <c r="YT11" s="41" t="s">
        <v>83</v>
      </c>
      <c r="YU11" s="36" t="s">
        <v>78</v>
      </c>
      <c r="YV11" s="40" t="s">
        <v>70</v>
      </c>
      <c r="YW11" s="40" t="s">
        <v>71</v>
      </c>
      <c r="YX11" s="40" t="s">
        <v>72</v>
      </c>
      <c r="YY11" s="41" t="s">
        <v>83</v>
      </c>
      <c r="YZ11" s="36" t="s">
        <v>78</v>
      </c>
      <c r="ZA11" s="40" t="s">
        <v>70</v>
      </c>
      <c r="ZB11" s="40" t="s">
        <v>71</v>
      </c>
      <c r="ZC11" s="40" t="s">
        <v>72</v>
      </c>
      <c r="ZD11" s="41" t="s">
        <v>83</v>
      </c>
      <c r="ZE11" s="36" t="s">
        <v>78</v>
      </c>
      <c r="ZF11" s="40" t="s">
        <v>70</v>
      </c>
      <c r="ZG11" s="40" t="s">
        <v>71</v>
      </c>
      <c r="ZH11" s="40" t="s">
        <v>72</v>
      </c>
      <c r="ZI11" s="41" t="s">
        <v>83</v>
      </c>
      <c r="ZJ11" s="36" t="s">
        <v>78</v>
      </c>
      <c r="ZK11" s="40" t="s">
        <v>70</v>
      </c>
      <c r="ZL11" s="40" t="s">
        <v>71</v>
      </c>
      <c r="ZM11" s="40" t="s">
        <v>72</v>
      </c>
      <c r="ZN11" s="41" t="s">
        <v>83</v>
      </c>
      <c r="ZO11" s="36" t="s">
        <v>78</v>
      </c>
      <c r="ZP11" s="40" t="s">
        <v>70</v>
      </c>
      <c r="ZQ11" s="40" t="s">
        <v>71</v>
      </c>
      <c r="ZR11" s="40" t="s">
        <v>72</v>
      </c>
      <c r="ZS11" s="41" t="s">
        <v>83</v>
      </c>
      <c r="ZT11" s="36" t="s">
        <v>78</v>
      </c>
      <c r="ZU11" s="40" t="s">
        <v>70</v>
      </c>
      <c r="ZV11" s="40" t="s">
        <v>71</v>
      </c>
      <c r="ZW11" s="40" t="s">
        <v>72</v>
      </c>
      <c r="ZX11" s="41" t="s">
        <v>83</v>
      </c>
      <c r="ZY11" s="36" t="s">
        <v>78</v>
      </c>
      <c r="ZZ11" s="40" t="s">
        <v>70</v>
      </c>
      <c r="AAA11" s="40" t="s">
        <v>71</v>
      </c>
      <c r="AAB11" s="40" t="s">
        <v>72</v>
      </c>
      <c r="AAC11" s="41" t="s">
        <v>83</v>
      </c>
      <c r="AAD11" s="36" t="s">
        <v>78</v>
      </c>
      <c r="AAE11" s="40" t="s">
        <v>70</v>
      </c>
      <c r="AAF11" s="40" t="s">
        <v>71</v>
      </c>
      <c r="AAG11" s="40" t="s">
        <v>72</v>
      </c>
      <c r="AAH11" s="41" t="s">
        <v>83</v>
      </c>
      <c r="AAI11" s="36" t="s">
        <v>78</v>
      </c>
      <c r="AAJ11" s="40" t="s">
        <v>70</v>
      </c>
      <c r="AAK11" s="40" t="s">
        <v>71</v>
      </c>
      <c r="AAL11" s="40" t="s">
        <v>72</v>
      </c>
      <c r="AAM11" s="41" t="s">
        <v>83</v>
      </c>
      <c r="AAN11" s="36" t="s">
        <v>78</v>
      </c>
      <c r="AAO11" s="40" t="s">
        <v>70</v>
      </c>
      <c r="AAP11" s="40" t="s">
        <v>71</v>
      </c>
      <c r="AAQ11" s="40" t="s">
        <v>72</v>
      </c>
      <c r="AAR11" s="41" t="s">
        <v>83</v>
      </c>
      <c r="AAS11" s="36" t="s">
        <v>78</v>
      </c>
      <c r="AAT11" s="40" t="s">
        <v>70</v>
      </c>
      <c r="AAU11" s="40" t="s">
        <v>71</v>
      </c>
      <c r="AAV11" s="40" t="s">
        <v>72</v>
      </c>
      <c r="AAW11" s="41" t="s">
        <v>83</v>
      </c>
      <c r="AAX11" s="36" t="s">
        <v>78</v>
      </c>
      <c r="AAY11" s="40" t="s">
        <v>70</v>
      </c>
      <c r="AAZ11" s="40" t="s">
        <v>71</v>
      </c>
      <c r="ABA11" s="40" t="s">
        <v>72</v>
      </c>
      <c r="ABB11" s="41" t="s">
        <v>83</v>
      </c>
      <c r="ABC11" s="36" t="s">
        <v>78</v>
      </c>
      <c r="ABD11" s="40" t="s">
        <v>70</v>
      </c>
      <c r="ABE11" s="40" t="s">
        <v>71</v>
      </c>
      <c r="ABF11" s="40" t="s">
        <v>72</v>
      </c>
      <c r="ABG11" s="41" t="s">
        <v>83</v>
      </c>
      <c r="ABH11" s="36" t="s">
        <v>78</v>
      </c>
      <c r="ABI11" s="40" t="s">
        <v>70</v>
      </c>
      <c r="ABJ11" s="40" t="s">
        <v>71</v>
      </c>
      <c r="ABK11" s="40" t="s">
        <v>72</v>
      </c>
      <c r="ABL11" s="41" t="s">
        <v>83</v>
      </c>
      <c r="ABM11" s="36" t="s">
        <v>78</v>
      </c>
      <c r="ABN11" s="40" t="s">
        <v>70</v>
      </c>
      <c r="ABO11" s="40" t="s">
        <v>71</v>
      </c>
      <c r="ABP11" s="40" t="s">
        <v>72</v>
      </c>
      <c r="ABQ11" s="41" t="s">
        <v>83</v>
      </c>
      <c r="ABR11" s="36" t="s">
        <v>78</v>
      </c>
      <c r="ABS11" s="40" t="s">
        <v>70</v>
      </c>
      <c r="ABT11" s="40" t="s">
        <v>71</v>
      </c>
      <c r="ABU11" s="40" t="s">
        <v>72</v>
      </c>
      <c r="ABV11" s="41" t="s">
        <v>83</v>
      </c>
      <c r="ABW11" s="36" t="s">
        <v>78</v>
      </c>
      <c r="ABX11" s="40" t="s">
        <v>70</v>
      </c>
      <c r="ABY11" s="40" t="s">
        <v>71</v>
      </c>
      <c r="ABZ11" s="40" t="s">
        <v>72</v>
      </c>
      <c r="ACA11" s="41" t="s">
        <v>83</v>
      </c>
    </row>
    <row r="12" spans="1:755" x14ac:dyDescent="0.25">
      <c r="A12" s="38" t="s">
        <v>73</v>
      </c>
      <c r="B12" s="29">
        <v>508.92</v>
      </c>
      <c r="C12" s="29">
        <v>476.37</v>
      </c>
      <c r="D12" s="29" t="s">
        <v>82</v>
      </c>
      <c r="E12" s="33">
        <f>SUM(B12:D12)</f>
        <v>985.29</v>
      </c>
      <c r="F12" s="38" t="s">
        <v>73</v>
      </c>
      <c r="G12" s="29">
        <v>510.77</v>
      </c>
      <c r="H12" s="29">
        <v>478.26</v>
      </c>
      <c r="I12" s="29" t="s">
        <v>82</v>
      </c>
      <c r="J12" s="33">
        <f>SUM(G12:I12)</f>
        <v>989.03</v>
      </c>
      <c r="K12" s="38" t="s">
        <v>73</v>
      </c>
      <c r="L12" s="29">
        <v>514.16</v>
      </c>
      <c r="M12" s="29">
        <v>481.95</v>
      </c>
      <c r="N12" s="29" t="s">
        <v>82</v>
      </c>
      <c r="O12" s="33">
        <f>SUM(L12:N12)</f>
        <v>996.1099999999999</v>
      </c>
      <c r="P12" s="38" t="s">
        <v>73</v>
      </c>
      <c r="Q12" s="29">
        <v>517.01</v>
      </c>
      <c r="R12" s="29">
        <v>483.17</v>
      </c>
      <c r="S12" s="29" t="s">
        <v>82</v>
      </c>
      <c r="T12" s="33">
        <f>SUM(Q12:S12)</f>
        <v>1000.1800000000001</v>
      </c>
      <c r="U12" s="38" t="s">
        <v>73</v>
      </c>
      <c r="V12" s="29">
        <v>519.53</v>
      </c>
      <c r="W12" s="29">
        <v>485.37</v>
      </c>
      <c r="X12" s="29" t="s">
        <v>82</v>
      </c>
      <c r="Y12" s="33">
        <f>SUM(V12:X12)</f>
        <v>1004.9</v>
      </c>
      <c r="Z12" s="38" t="s">
        <v>73</v>
      </c>
      <c r="AA12" s="29">
        <v>520.79999999999995</v>
      </c>
      <c r="AB12" s="29">
        <v>486.54</v>
      </c>
      <c r="AC12" s="29" t="s">
        <v>82</v>
      </c>
      <c r="AD12" s="33">
        <f>SUM(AA12:AC12)</f>
        <v>1007.3399999999999</v>
      </c>
      <c r="AE12" s="38" t="s">
        <v>73</v>
      </c>
      <c r="AF12" s="29">
        <v>521.6</v>
      </c>
      <c r="AG12" s="29">
        <v>487.21</v>
      </c>
      <c r="AH12" s="29" t="s">
        <v>82</v>
      </c>
      <c r="AI12" s="33">
        <f>SUM(AF12:AH12)</f>
        <v>1008.81</v>
      </c>
      <c r="AJ12" s="38" t="s">
        <v>73</v>
      </c>
      <c r="AK12" s="29">
        <v>522.32000000000005</v>
      </c>
      <c r="AL12" s="29">
        <v>487.72</v>
      </c>
      <c r="AM12" s="29" t="s">
        <v>82</v>
      </c>
      <c r="AN12" s="33">
        <f>SUM(AK12:AM12)</f>
        <v>1010.0400000000001</v>
      </c>
      <c r="AO12" s="38" t="s">
        <v>73</v>
      </c>
      <c r="AP12" s="29">
        <v>527.35</v>
      </c>
      <c r="AQ12" s="29">
        <v>491.35</v>
      </c>
      <c r="AR12" s="29" t="s">
        <v>84</v>
      </c>
      <c r="AS12" s="33">
        <f>SUM(AP12:AR12)</f>
        <v>1018.7</v>
      </c>
      <c r="AT12" s="38" t="s">
        <v>73</v>
      </c>
      <c r="AU12" s="29">
        <v>530.36</v>
      </c>
      <c r="AV12" s="29">
        <v>494.97</v>
      </c>
      <c r="AW12" s="29" t="s">
        <v>27</v>
      </c>
      <c r="AX12" s="33">
        <f>SUM(AU12:AW12)</f>
        <v>1025.33</v>
      </c>
      <c r="AY12" s="38" t="s">
        <v>73</v>
      </c>
      <c r="AZ12" s="29">
        <v>533.48</v>
      </c>
      <c r="BA12" s="29">
        <v>498.08</v>
      </c>
      <c r="BB12" s="29" t="s">
        <v>27</v>
      </c>
      <c r="BC12" s="33">
        <f>SUM(AZ12:BB12)</f>
        <v>1031.56</v>
      </c>
      <c r="BD12" s="38" t="s">
        <v>73</v>
      </c>
      <c r="BE12" s="29">
        <v>535.02</v>
      </c>
      <c r="BF12" s="29">
        <v>497.85</v>
      </c>
      <c r="BG12" s="29" t="s">
        <v>27</v>
      </c>
      <c r="BH12" s="33">
        <f>SUM(BE12:BG12)</f>
        <v>1032.8699999999999</v>
      </c>
      <c r="BI12" s="38" t="s">
        <v>73</v>
      </c>
      <c r="BJ12" s="29">
        <v>536.62</v>
      </c>
      <c r="BK12" s="29">
        <v>499.44</v>
      </c>
      <c r="BL12" s="29" t="s">
        <v>27</v>
      </c>
      <c r="BM12" s="33">
        <f>SUM(BJ12:BL12)</f>
        <v>1036.06</v>
      </c>
      <c r="BN12" s="38" t="s">
        <v>73</v>
      </c>
      <c r="BO12" s="29">
        <v>537.04</v>
      </c>
      <c r="BP12" s="29">
        <v>499.99</v>
      </c>
      <c r="BQ12" s="29" t="s">
        <v>27</v>
      </c>
      <c r="BR12" s="33">
        <f>SUM(BO12:BQ12)</f>
        <v>1037.03</v>
      </c>
      <c r="BS12" s="38" t="s">
        <v>73</v>
      </c>
      <c r="BT12" s="29">
        <v>539.20000000000005</v>
      </c>
      <c r="BU12" s="29">
        <v>501.39</v>
      </c>
      <c r="BV12" s="29" t="s">
        <v>27</v>
      </c>
      <c r="BW12" s="33">
        <f>SUM(BT12:BV12)</f>
        <v>1040.5900000000001</v>
      </c>
      <c r="BX12" s="38" t="s">
        <v>73</v>
      </c>
      <c r="BY12" s="29">
        <v>544.80999999999995</v>
      </c>
      <c r="BZ12" s="29">
        <v>502.29</v>
      </c>
      <c r="CA12" s="29" t="s">
        <v>27</v>
      </c>
      <c r="CB12" s="33">
        <f>SUM(BY12:CA12)</f>
        <v>1047.0999999999999</v>
      </c>
      <c r="CC12" s="38" t="s">
        <v>73</v>
      </c>
      <c r="CD12" s="29">
        <v>548.59</v>
      </c>
      <c r="CE12" s="29">
        <v>507.33</v>
      </c>
      <c r="CF12" s="29" t="s">
        <v>27</v>
      </c>
      <c r="CG12" s="33">
        <f>SUM(CD12:CF12)</f>
        <v>1055.92</v>
      </c>
      <c r="CH12" s="38" t="s">
        <v>73</v>
      </c>
      <c r="CI12" s="29">
        <v>550.77</v>
      </c>
      <c r="CJ12" s="29">
        <v>510.01</v>
      </c>
      <c r="CK12" s="29" t="s">
        <v>27</v>
      </c>
      <c r="CL12" s="33">
        <f>SUM(CI12:CK12)</f>
        <v>1060.78</v>
      </c>
      <c r="CM12" s="38" t="s">
        <v>73</v>
      </c>
      <c r="CN12" s="29">
        <v>557.11</v>
      </c>
      <c r="CO12" s="29">
        <v>515.12</v>
      </c>
      <c r="CP12" s="29" t="s">
        <v>27</v>
      </c>
      <c r="CQ12" s="33">
        <f>SUM(CN12:CP12)</f>
        <v>1072.23</v>
      </c>
      <c r="CR12" s="38" t="s">
        <v>73</v>
      </c>
      <c r="CS12" s="29">
        <v>560.64</v>
      </c>
      <c r="CT12" s="29">
        <v>519.66999999999996</v>
      </c>
      <c r="CU12" s="29" t="s">
        <v>27</v>
      </c>
      <c r="CV12" s="33">
        <f>SUM(CS12:CU12)</f>
        <v>1080.31</v>
      </c>
      <c r="CW12" s="38" t="s">
        <v>73</v>
      </c>
      <c r="CX12" s="29">
        <v>562.30999999999995</v>
      </c>
      <c r="CY12" s="29">
        <v>521.46</v>
      </c>
      <c r="CZ12" s="29" t="s">
        <v>27</v>
      </c>
      <c r="DA12" s="33">
        <f>SUM(CX12:CZ12)</f>
        <v>1083.77</v>
      </c>
      <c r="DB12" s="38" t="s">
        <v>73</v>
      </c>
      <c r="DC12" s="29">
        <v>564.24</v>
      </c>
      <c r="DD12" s="29">
        <v>523.05999999999995</v>
      </c>
      <c r="DE12" s="29" t="s">
        <v>27</v>
      </c>
      <c r="DF12" s="33">
        <f>SUM(DC12:DE12)</f>
        <v>1087.3</v>
      </c>
      <c r="DG12" s="38" t="s">
        <v>73</v>
      </c>
      <c r="DH12" s="29">
        <v>566.67999999999995</v>
      </c>
      <c r="DI12" s="29">
        <v>525.59</v>
      </c>
      <c r="DJ12" s="29" t="s">
        <v>27</v>
      </c>
      <c r="DK12" s="33">
        <f>SUM(DH12:DJ12)</f>
        <v>1092.27</v>
      </c>
      <c r="DL12" s="38" t="s">
        <v>73</v>
      </c>
      <c r="DM12" s="29">
        <v>579.85</v>
      </c>
      <c r="DN12" s="29">
        <v>537.29</v>
      </c>
      <c r="DO12" s="29" t="s">
        <v>27</v>
      </c>
      <c r="DP12" s="33">
        <f>SUM(DM12:DO12)</f>
        <v>1117.1399999999999</v>
      </c>
      <c r="DQ12" s="38" t="s">
        <v>73</v>
      </c>
      <c r="DR12" s="29">
        <v>582.33000000000004</v>
      </c>
      <c r="DS12" s="29">
        <v>540.24</v>
      </c>
      <c r="DT12" s="29" t="s">
        <v>27</v>
      </c>
      <c r="DU12" s="33">
        <f>SUM(DR12:DT12)</f>
        <v>1122.5700000000002</v>
      </c>
      <c r="DV12" s="38" t="s">
        <v>73</v>
      </c>
      <c r="DW12" s="29">
        <v>582.24</v>
      </c>
      <c r="DX12" s="29">
        <v>541.25</v>
      </c>
      <c r="DY12" s="29" t="s">
        <v>27</v>
      </c>
      <c r="DZ12" s="33">
        <f>SUM(DW12:DY12)</f>
        <v>1123.49</v>
      </c>
      <c r="EA12" s="38" t="s">
        <v>73</v>
      </c>
      <c r="EB12" s="29">
        <v>588.54999999999995</v>
      </c>
      <c r="EC12" s="29">
        <v>545.25</v>
      </c>
      <c r="ED12" s="29" t="s">
        <v>27</v>
      </c>
      <c r="EE12" s="33">
        <f>SUM(EB12:ED12)</f>
        <v>1133.8</v>
      </c>
      <c r="EF12" s="38" t="s">
        <v>73</v>
      </c>
      <c r="EG12" s="29">
        <v>591.95000000000005</v>
      </c>
      <c r="EH12" s="29">
        <v>548</v>
      </c>
      <c r="EI12" s="29" t="s">
        <v>27</v>
      </c>
      <c r="EJ12" s="33">
        <f>SUM(EG12:EI12)</f>
        <v>1139.95</v>
      </c>
      <c r="EK12" s="38" t="s">
        <v>73</v>
      </c>
      <c r="EL12" s="29">
        <v>598.03</v>
      </c>
      <c r="EM12" s="29">
        <v>556.95000000000005</v>
      </c>
      <c r="EN12" s="29" t="s">
        <v>27</v>
      </c>
      <c r="EO12" s="33">
        <f>SUM(EL12:EN12)</f>
        <v>1154.98</v>
      </c>
      <c r="EP12" s="38" t="s">
        <v>73</v>
      </c>
      <c r="EQ12" s="29">
        <v>600.29</v>
      </c>
      <c r="ER12" s="29">
        <v>559.76</v>
      </c>
      <c r="ES12" s="29" t="s">
        <v>27</v>
      </c>
      <c r="ET12" s="33">
        <f>SUM(EQ12:ES12)</f>
        <v>1160.05</v>
      </c>
      <c r="EU12" s="38" t="s">
        <v>73</v>
      </c>
      <c r="EV12" s="29">
        <v>605.99</v>
      </c>
      <c r="EW12" s="29">
        <v>565.65</v>
      </c>
      <c r="EX12" s="29" t="s">
        <v>27</v>
      </c>
      <c r="EY12" s="33">
        <f>SUM(EV12:EX12)</f>
        <v>1171.6399999999999</v>
      </c>
      <c r="EZ12" s="38" t="s">
        <v>73</v>
      </c>
      <c r="FA12" s="29">
        <v>608.95000000000005</v>
      </c>
      <c r="FB12" s="29">
        <v>569.41999999999996</v>
      </c>
      <c r="FC12" s="29" t="s">
        <v>27</v>
      </c>
      <c r="FD12" s="33">
        <f>SUM(FA12:FC12)</f>
        <v>1178.3699999999999</v>
      </c>
      <c r="FE12" s="38" t="s">
        <v>73</v>
      </c>
      <c r="FF12" s="29">
        <v>613.01</v>
      </c>
      <c r="FG12" s="29">
        <v>572.61</v>
      </c>
      <c r="FH12" s="29" t="s">
        <v>27</v>
      </c>
      <c r="FI12" s="33">
        <f>SUM(FF12:FH12)</f>
        <v>1185.6199999999999</v>
      </c>
      <c r="FJ12" s="38" t="s">
        <v>73</v>
      </c>
      <c r="FK12" s="29">
        <v>615.45000000000005</v>
      </c>
      <c r="FL12" s="29">
        <v>577.1</v>
      </c>
      <c r="FM12" s="29" t="s">
        <v>27</v>
      </c>
      <c r="FN12" s="33">
        <f>SUM(FK12:FM12)</f>
        <v>1192.5500000000002</v>
      </c>
      <c r="FO12" s="38" t="s">
        <v>73</v>
      </c>
      <c r="FP12" s="29">
        <v>621.07000000000005</v>
      </c>
      <c r="FQ12" s="29">
        <v>584.34</v>
      </c>
      <c r="FR12" s="29" t="s">
        <v>27</v>
      </c>
      <c r="FS12" s="33">
        <f>SUM(FP12:FR12)</f>
        <v>1205.4100000000001</v>
      </c>
      <c r="FT12" s="38" t="s">
        <v>73</v>
      </c>
      <c r="FU12" s="29">
        <v>628.54</v>
      </c>
      <c r="FV12" s="29">
        <v>591.63</v>
      </c>
      <c r="FW12" s="29" t="s">
        <v>27</v>
      </c>
      <c r="FX12" s="33">
        <f>SUM(FU12:FW12)</f>
        <v>1220.17</v>
      </c>
      <c r="FY12" s="38" t="s">
        <v>73</v>
      </c>
      <c r="FZ12" s="29">
        <v>630.73</v>
      </c>
      <c r="GA12" s="29">
        <v>593</v>
      </c>
      <c r="GB12" s="29" t="s">
        <v>27</v>
      </c>
      <c r="GC12" s="33">
        <f>SUM(FZ12:GB12)</f>
        <v>1223.73</v>
      </c>
      <c r="GD12" s="38" t="s">
        <v>73</v>
      </c>
      <c r="GE12" s="29">
        <v>631.16999999999996</v>
      </c>
      <c r="GF12" s="29">
        <v>594.20000000000005</v>
      </c>
      <c r="GG12" s="29" t="s">
        <v>27</v>
      </c>
      <c r="GH12" s="33">
        <f>SUM(GE12:GG12)</f>
        <v>1225.3699999999999</v>
      </c>
      <c r="GI12" s="38" t="s">
        <v>73</v>
      </c>
      <c r="GJ12" s="29">
        <v>634.69000000000005</v>
      </c>
      <c r="GK12" s="29">
        <v>597.72</v>
      </c>
      <c r="GL12" s="29" t="s">
        <v>27</v>
      </c>
      <c r="GM12" s="33">
        <f>SUM(GJ12:GL12)</f>
        <v>1232.4100000000001</v>
      </c>
      <c r="GN12" s="38" t="s">
        <v>73</v>
      </c>
      <c r="GO12" s="29">
        <v>636.12</v>
      </c>
      <c r="GP12" s="29">
        <v>598.45000000000005</v>
      </c>
      <c r="GQ12" s="29" t="s">
        <v>27</v>
      </c>
      <c r="GR12" s="33">
        <f>SUM(GO12:GQ12)</f>
        <v>1234.5700000000002</v>
      </c>
      <c r="GS12" s="38" t="s">
        <v>73</v>
      </c>
      <c r="GT12" s="29">
        <v>636.09</v>
      </c>
      <c r="GU12" s="29">
        <v>598.54</v>
      </c>
      <c r="GV12" s="29" t="s">
        <v>27</v>
      </c>
      <c r="GW12" s="33">
        <f>SUM(GT12:GV12)</f>
        <v>1234.6300000000001</v>
      </c>
      <c r="GX12" s="38" t="s">
        <v>73</v>
      </c>
      <c r="GY12" s="29">
        <v>635.74</v>
      </c>
      <c r="GZ12" s="29">
        <v>598.96</v>
      </c>
      <c r="HA12" s="29" t="s">
        <v>27</v>
      </c>
      <c r="HB12" s="33">
        <f>SUM(GY12:HA12)</f>
        <v>1234.7</v>
      </c>
      <c r="HC12" s="38" t="s">
        <v>73</v>
      </c>
      <c r="HD12" s="29">
        <v>634.64</v>
      </c>
      <c r="HE12" s="29">
        <v>599.99</v>
      </c>
      <c r="HF12" s="29" t="s">
        <v>27</v>
      </c>
      <c r="HG12" s="33">
        <f>SUM(HD12:HF12)</f>
        <v>1234.6300000000001</v>
      </c>
      <c r="HH12" s="38" t="s">
        <v>73</v>
      </c>
      <c r="HI12" s="29">
        <v>634.98</v>
      </c>
      <c r="HJ12" s="29">
        <v>603.21</v>
      </c>
      <c r="HK12" s="29" t="s">
        <v>27</v>
      </c>
      <c r="HL12" s="33">
        <f>SUM(HI12:HK12)</f>
        <v>1238.19</v>
      </c>
      <c r="HM12" s="38" t="s">
        <v>73</v>
      </c>
      <c r="HN12" s="29">
        <v>636.30999999999995</v>
      </c>
      <c r="HO12" s="29">
        <v>605.76</v>
      </c>
      <c r="HP12" s="29" t="s">
        <v>27</v>
      </c>
      <c r="HQ12" s="33">
        <f>SUM(HN12:HP12)</f>
        <v>1242.07</v>
      </c>
      <c r="HR12" s="38" t="s">
        <v>73</v>
      </c>
      <c r="HS12" s="29">
        <v>638.99</v>
      </c>
      <c r="HT12" s="29">
        <v>607.49</v>
      </c>
      <c r="HU12" s="29" t="s">
        <v>27</v>
      </c>
      <c r="HV12" s="33">
        <f>SUM(HS12:HU12)</f>
        <v>1246.48</v>
      </c>
      <c r="HW12" s="38" t="s">
        <v>73</v>
      </c>
      <c r="HX12" s="29">
        <v>644.11</v>
      </c>
      <c r="HY12" s="29">
        <v>611.45000000000005</v>
      </c>
      <c r="HZ12" s="29" t="s">
        <v>27</v>
      </c>
      <c r="IA12" s="33">
        <f>SUM(HX12:HZ12)</f>
        <v>1255.56</v>
      </c>
      <c r="IB12" s="38" t="s">
        <v>73</v>
      </c>
      <c r="IC12" s="29">
        <v>646.16</v>
      </c>
      <c r="ID12" s="29">
        <v>613.26</v>
      </c>
      <c r="IE12" s="29" t="s">
        <v>27</v>
      </c>
      <c r="IF12" s="33">
        <f>SUM(IC12:IE12)</f>
        <v>1259.42</v>
      </c>
      <c r="IG12" s="38" t="s">
        <v>73</v>
      </c>
      <c r="IH12" s="29">
        <v>650.08000000000004</v>
      </c>
      <c r="II12" s="29">
        <v>616.41</v>
      </c>
      <c r="IJ12" s="29" t="s">
        <v>27</v>
      </c>
      <c r="IK12" s="33">
        <f>SUM(IH12:IJ12)</f>
        <v>1266.49</v>
      </c>
      <c r="IL12" s="38" t="s">
        <v>73</v>
      </c>
      <c r="IM12" s="29">
        <v>650.98</v>
      </c>
      <c r="IN12" s="29">
        <v>617.79999999999995</v>
      </c>
      <c r="IO12" s="29" t="s">
        <v>27</v>
      </c>
      <c r="IP12" s="33">
        <f>SUM(IM12:IO12)</f>
        <v>1268.78</v>
      </c>
      <c r="IQ12" s="38" t="s">
        <v>73</v>
      </c>
      <c r="IR12" s="29">
        <v>658.32</v>
      </c>
      <c r="IS12" s="29">
        <v>623.1</v>
      </c>
      <c r="IT12" s="29">
        <v>791.03</v>
      </c>
      <c r="IU12" s="33">
        <f>SUM(IR12:IT12)</f>
        <v>2072.4499999999998</v>
      </c>
      <c r="IV12" s="38" t="s">
        <v>73</v>
      </c>
      <c r="IW12" s="29">
        <v>661.6</v>
      </c>
      <c r="IX12" s="29">
        <v>625.83000000000004</v>
      </c>
      <c r="IY12" s="29" t="s">
        <v>27</v>
      </c>
      <c r="IZ12" s="33">
        <f>SUM(IW12:IY12)</f>
        <v>1287.43</v>
      </c>
      <c r="JA12" s="38" t="s">
        <v>73</v>
      </c>
      <c r="JB12" s="29">
        <v>663.04</v>
      </c>
      <c r="JC12" s="29">
        <v>626.26</v>
      </c>
      <c r="JD12" s="29" t="s">
        <v>27</v>
      </c>
      <c r="JE12" s="33">
        <f>SUM(JB12:JD12)</f>
        <v>1289.3</v>
      </c>
      <c r="JF12" s="38" t="s">
        <v>73</v>
      </c>
      <c r="JG12" s="29">
        <v>665.56</v>
      </c>
      <c r="JH12" s="29">
        <v>627.39</v>
      </c>
      <c r="JI12" s="29" t="s">
        <v>27</v>
      </c>
      <c r="JJ12" s="33">
        <f>SUM(JG12:JI12)</f>
        <v>1292.9499999999998</v>
      </c>
      <c r="JK12" s="38" t="s">
        <v>73</v>
      </c>
      <c r="JL12" s="29">
        <v>668.65</v>
      </c>
      <c r="JM12" s="29">
        <v>628.34</v>
      </c>
      <c r="JN12" s="29" t="s">
        <v>27</v>
      </c>
      <c r="JO12" s="33">
        <f>SUM(JL12:JN12)</f>
        <v>1296.99</v>
      </c>
      <c r="JP12" s="38" t="s">
        <v>73</v>
      </c>
      <c r="JQ12" s="29">
        <v>672.7</v>
      </c>
      <c r="JR12" s="29">
        <v>631.62</v>
      </c>
      <c r="JS12" s="29" t="s">
        <v>27</v>
      </c>
      <c r="JT12" s="33">
        <f>SUM(JQ12:JS12)</f>
        <v>1304.3200000000002</v>
      </c>
      <c r="JU12" s="38" t="s">
        <v>73</v>
      </c>
      <c r="JV12" s="29">
        <v>676.6</v>
      </c>
      <c r="JW12" s="29">
        <v>633.1</v>
      </c>
      <c r="JX12" s="29" t="s">
        <v>27</v>
      </c>
      <c r="JY12" s="33">
        <f>SUM(JV12:JX12)</f>
        <v>1309.7</v>
      </c>
      <c r="JZ12" s="38" t="s">
        <v>73</v>
      </c>
      <c r="KA12" s="29">
        <v>679.9</v>
      </c>
      <c r="KB12" s="29">
        <v>636.17999999999995</v>
      </c>
      <c r="KC12" s="29" t="s">
        <v>27</v>
      </c>
      <c r="KD12" s="33">
        <f>SUM(KA12:KC12)</f>
        <v>1316.08</v>
      </c>
      <c r="KE12" s="38" t="s">
        <v>73</v>
      </c>
      <c r="KF12" s="29">
        <v>681.75</v>
      </c>
      <c r="KG12" s="29">
        <v>640.61</v>
      </c>
      <c r="KH12" s="29" t="s">
        <v>27</v>
      </c>
      <c r="KI12" s="33">
        <f>SUM(KF12:KH12)</f>
        <v>1322.3600000000001</v>
      </c>
      <c r="KJ12" s="38" t="s">
        <v>73</v>
      </c>
      <c r="KK12" s="29">
        <v>685.15</v>
      </c>
      <c r="KL12" s="29">
        <v>644.29</v>
      </c>
      <c r="KM12" s="29" t="s">
        <v>27</v>
      </c>
      <c r="KN12" s="33">
        <f>SUM(KK12:KM12)</f>
        <v>1329.44</v>
      </c>
      <c r="KO12" s="38" t="s">
        <v>73</v>
      </c>
      <c r="KP12" s="29">
        <v>688.62</v>
      </c>
      <c r="KQ12" s="29">
        <v>650.96</v>
      </c>
      <c r="KR12" s="29" t="s">
        <v>27</v>
      </c>
      <c r="KS12" s="33">
        <f>SUM(KP12:KR12)</f>
        <v>1339.58</v>
      </c>
      <c r="KT12" s="38" t="s">
        <v>73</v>
      </c>
      <c r="KU12" s="29">
        <v>688.61</v>
      </c>
      <c r="KV12" s="29">
        <v>653.41</v>
      </c>
      <c r="KW12" s="29" t="s">
        <v>27</v>
      </c>
      <c r="KX12" s="33">
        <f>SUM(KU12:KW12)</f>
        <v>1342.02</v>
      </c>
      <c r="KY12" s="38" t="s">
        <v>73</v>
      </c>
      <c r="KZ12" s="29">
        <v>692.32</v>
      </c>
      <c r="LA12" s="29">
        <v>654.99</v>
      </c>
      <c r="LB12" s="29" t="s">
        <v>27</v>
      </c>
      <c r="LC12" s="33">
        <f>SUM(KZ12:LB12)</f>
        <v>1347.31</v>
      </c>
      <c r="LD12" s="38" t="s">
        <v>73</v>
      </c>
      <c r="LE12" s="29">
        <v>694.29</v>
      </c>
      <c r="LF12" s="29">
        <v>657.05</v>
      </c>
      <c r="LG12" s="29" t="s">
        <v>27</v>
      </c>
      <c r="LH12" s="33">
        <f>SUM(LE12:LG12)</f>
        <v>1351.34</v>
      </c>
      <c r="LI12" s="38" t="s">
        <v>73</v>
      </c>
      <c r="LJ12" s="29">
        <v>694.46</v>
      </c>
      <c r="LK12" s="29">
        <v>657.19</v>
      </c>
      <c r="LL12" s="29" t="s">
        <v>27</v>
      </c>
      <c r="LM12" s="33">
        <f>SUM(LJ12:LL12)</f>
        <v>1351.65</v>
      </c>
      <c r="LN12" s="38" t="s">
        <v>73</v>
      </c>
      <c r="LO12" s="29">
        <v>700.3</v>
      </c>
      <c r="LP12" s="29">
        <v>664.77</v>
      </c>
      <c r="LQ12" s="29" t="s">
        <v>27</v>
      </c>
      <c r="LR12" s="33">
        <f>SUM(LO12:LQ12)</f>
        <v>1365.07</v>
      </c>
      <c r="LS12" s="38" t="s">
        <v>73</v>
      </c>
      <c r="LT12" s="29">
        <v>706.5</v>
      </c>
      <c r="LU12" s="29">
        <v>669.75</v>
      </c>
      <c r="LV12" s="29" t="s">
        <v>27</v>
      </c>
      <c r="LW12" s="33">
        <f>SUM(LT12:LV12)</f>
        <v>1376.25</v>
      </c>
      <c r="LX12" s="38" t="s">
        <v>73</v>
      </c>
      <c r="LY12" s="29">
        <v>710.98</v>
      </c>
      <c r="LZ12" s="29">
        <v>674.44</v>
      </c>
      <c r="MA12" s="29" t="s">
        <v>27</v>
      </c>
      <c r="MB12" s="33">
        <f>SUM(LY12:MA12)</f>
        <v>1385.42</v>
      </c>
      <c r="MC12" s="38" t="s">
        <v>73</v>
      </c>
      <c r="MD12" s="29">
        <v>714.57</v>
      </c>
      <c r="ME12" s="29">
        <v>676.51</v>
      </c>
      <c r="MF12" s="29" t="s">
        <v>27</v>
      </c>
      <c r="MG12" s="33">
        <f>SUM(MD12:MF12)</f>
        <v>1391.08</v>
      </c>
      <c r="MH12" s="38" t="s">
        <v>73</v>
      </c>
      <c r="MI12" s="29">
        <v>719.76</v>
      </c>
      <c r="MJ12" s="29">
        <v>682.2</v>
      </c>
      <c r="MK12" s="29" t="s">
        <v>27</v>
      </c>
      <c r="ML12" s="33">
        <f>SUM(MI12:MK12)</f>
        <v>1401.96</v>
      </c>
      <c r="MM12" s="38" t="s">
        <v>73</v>
      </c>
      <c r="MN12" s="29">
        <v>720.52</v>
      </c>
      <c r="MO12" s="29">
        <v>683.48</v>
      </c>
      <c r="MP12" s="29" t="s">
        <v>27</v>
      </c>
      <c r="MQ12" s="33">
        <f>SUM(MN12:MP12)</f>
        <v>1404</v>
      </c>
      <c r="MR12" s="38" t="s">
        <v>73</v>
      </c>
      <c r="MS12" s="29">
        <v>721.21</v>
      </c>
      <c r="MT12" s="29">
        <v>683.14</v>
      </c>
      <c r="MU12" s="29" t="s">
        <v>27</v>
      </c>
      <c r="MV12" s="33">
        <f>SUM(MS12:MU12)</f>
        <v>1404.35</v>
      </c>
      <c r="MW12" s="38" t="s">
        <v>73</v>
      </c>
      <c r="MX12" s="29">
        <v>723.96</v>
      </c>
      <c r="MY12" s="29">
        <v>688.28</v>
      </c>
      <c r="MZ12" s="29" t="s">
        <v>27</v>
      </c>
      <c r="NA12" s="33">
        <f>SUM(MX12:MZ12)</f>
        <v>1412.24</v>
      </c>
      <c r="NB12" s="38" t="s">
        <v>73</v>
      </c>
      <c r="NC12" s="29">
        <v>722.73</v>
      </c>
      <c r="ND12" s="29">
        <v>687.83</v>
      </c>
      <c r="NE12" s="29" t="s">
        <v>27</v>
      </c>
      <c r="NF12" s="33">
        <f>SUM(NC12:NE12)</f>
        <v>1410.56</v>
      </c>
      <c r="NG12" s="38" t="s">
        <v>73</v>
      </c>
      <c r="NH12" s="29">
        <v>727.55</v>
      </c>
      <c r="NI12" s="29">
        <v>692.82</v>
      </c>
      <c r="NJ12" s="29" t="s">
        <v>27</v>
      </c>
      <c r="NK12" s="33">
        <f>SUM(NH12:NJ12)</f>
        <v>1420.37</v>
      </c>
      <c r="NL12" s="38" t="s">
        <v>73</v>
      </c>
      <c r="NM12" s="29">
        <v>734.09</v>
      </c>
      <c r="NN12" s="29">
        <v>701.84</v>
      </c>
      <c r="NO12" s="29" t="s">
        <v>27</v>
      </c>
      <c r="NP12" s="33">
        <f>SUM(NM12:NO12)</f>
        <v>1435.93</v>
      </c>
      <c r="NQ12" s="38" t="s">
        <v>73</v>
      </c>
      <c r="NR12" s="29">
        <v>736.38</v>
      </c>
      <c r="NS12" s="29">
        <v>701.28</v>
      </c>
      <c r="NT12" s="29" t="s">
        <v>27</v>
      </c>
      <c r="NU12" s="33">
        <f>SUM(NR12:NT12)</f>
        <v>1437.6599999999999</v>
      </c>
      <c r="NV12" s="38" t="s">
        <v>73</v>
      </c>
      <c r="NW12" s="29">
        <v>738.74</v>
      </c>
      <c r="NX12" s="29">
        <v>702.63</v>
      </c>
      <c r="NY12" s="29" t="s">
        <v>27</v>
      </c>
      <c r="NZ12" s="33">
        <f>SUM(NW12:NY12)</f>
        <v>1441.37</v>
      </c>
      <c r="OA12" s="38" t="s">
        <v>73</v>
      </c>
      <c r="OB12" s="29">
        <v>738.95</v>
      </c>
      <c r="OC12" s="29">
        <v>704</v>
      </c>
      <c r="OD12" s="29" t="s">
        <v>27</v>
      </c>
      <c r="OE12" s="33">
        <f>SUM(OB12:OD12)</f>
        <v>1442.95</v>
      </c>
      <c r="OF12" s="38" t="s">
        <v>73</v>
      </c>
      <c r="OG12" s="29">
        <v>739.43</v>
      </c>
      <c r="OH12" s="29">
        <v>704.67</v>
      </c>
      <c r="OI12" s="29" t="s">
        <v>27</v>
      </c>
      <c r="OJ12" s="33">
        <f>SUM(OG12:OI12)</f>
        <v>1444.1</v>
      </c>
      <c r="OK12" s="38" t="s">
        <v>73</v>
      </c>
      <c r="OL12" s="29">
        <v>748.22</v>
      </c>
      <c r="OM12" s="29">
        <v>712.46</v>
      </c>
      <c r="ON12" s="29" t="s">
        <v>27</v>
      </c>
      <c r="OO12" s="33">
        <f>SUM(OL12:ON12)</f>
        <v>1460.68</v>
      </c>
      <c r="OP12" s="38" t="s">
        <v>73</v>
      </c>
      <c r="OQ12" s="29">
        <v>764.41</v>
      </c>
      <c r="OR12" s="29">
        <v>731.01</v>
      </c>
      <c r="OS12" s="29" t="s">
        <v>27</v>
      </c>
      <c r="OT12" s="33">
        <f>SUM(OQ12:OS12)</f>
        <v>1495.42</v>
      </c>
      <c r="OU12" s="38" t="s">
        <v>73</v>
      </c>
      <c r="OV12" s="29">
        <v>800.53</v>
      </c>
      <c r="OW12" s="29">
        <v>762.7</v>
      </c>
      <c r="OX12" s="29" t="s">
        <v>27</v>
      </c>
      <c r="OY12" s="33">
        <f>SUM(OV12:OX12)</f>
        <v>1563.23</v>
      </c>
      <c r="OZ12" s="38" t="s">
        <v>73</v>
      </c>
      <c r="PA12" s="29">
        <v>818.74</v>
      </c>
      <c r="PB12" s="29">
        <v>780.73</v>
      </c>
      <c r="PC12" s="29" t="s">
        <v>27</v>
      </c>
      <c r="PD12" s="33">
        <f>SUM(PA12:PC12)</f>
        <v>1599.47</v>
      </c>
      <c r="PE12" s="38" t="s">
        <v>73</v>
      </c>
      <c r="PF12" s="29">
        <v>833.49</v>
      </c>
      <c r="PG12" s="29">
        <v>794.06</v>
      </c>
      <c r="PH12" s="29" t="s">
        <v>27</v>
      </c>
      <c r="PI12" s="33">
        <f>SUM(PF12:PH12)</f>
        <v>1627.55</v>
      </c>
      <c r="PJ12" s="38" t="s">
        <v>73</v>
      </c>
      <c r="PK12" s="29">
        <v>859.93</v>
      </c>
      <c r="PL12" s="29">
        <v>816.28</v>
      </c>
      <c r="PM12" s="29">
        <v>1015.53</v>
      </c>
      <c r="PN12" s="33">
        <f>SUM(PK12:PM12)</f>
        <v>2691.74</v>
      </c>
      <c r="PO12" s="38" t="s">
        <v>73</v>
      </c>
      <c r="PP12" s="29">
        <v>876.06</v>
      </c>
      <c r="PQ12" s="29">
        <v>831.87</v>
      </c>
      <c r="PR12" s="29" t="s">
        <v>27</v>
      </c>
      <c r="PS12" s="33">
        <f>SUM(PP12:PR12)</f>
        <v>1707.9299999999998</v>
      </c>
      <c r="PT12" s="38" t="s">
        <v>73</v>
      </c>
      <c r="PU12" s="29">
        <v>893.92</v>
      </c>
      <c r="PV12" s="29">
        <v>846.29</v>
      </c>
      <c r="PW12" s="29">
        <v>1046.94</v>
      </c>
      <c r="PX12" s="33">
        <f>SUM(PU12:PW12)</f>
        <v>2787.15</v>
      </c>
      <c r="PY12" s="38" t="s">
        <v>73</v>
      </c>
      <c r="PZ12" s="29">
        <v>931.92</v>
      </c>
      <c r="QA12" s="29">
        <v>883.82</v>
      </c>
      <c r="QB12" s="29" t="s">
        <v>27</v>
      </c>
      <c r="QC12" s="33">
        <f>SUM(PZ12:QB12)</f>
        <v>1815.74</v>
      </c>
      <c r="QD12" s="38" t="s">
        <v>73</v>
      </c>
      <c r="QE12" s="29">
        <v>958.14</v>
      </c>
      <c r="QF12" s="29">
        <v>912.72</v>
      </c>
      <c r="QG12" s="29" t="s">
        <v>27</v>
      </c>
      <c r="QH12" s="33">
        <f>SUM(QE12:QG12)</f>
        <v>1870.8600000000001</v>
      </c>
      <c r="QI12" s="38" t="s">
        <v>73</v>
      </c>
      <c r="QJ12" s="29">
        <v>977.21</v>
      </c>
      <c r="QK12" s="29">
        <v>934.43</v>
      </c>
      <c r="QL12" s="29" t="s">
        <v>27</v>
      </c>
      <c r="QM12" s="33">
        <f>SUM(QJ12:QL12)</f>
        <v>1911.6399999999999</v>
      </c>
      <c r="QN12" s="38" t="s">
        <v>73</v>
      </c>
      <c r="QO12" s="29">
        <v>1000.35</v>
      </c>
      <c r="QP12" s="29">
        <v>959.78</v>
      </c>
      <c r="QQ12" s="29" t="s">
        <v>27</v>
      </c>
      <c r="QR12" s="33">
        <f>SUM(QO12:QQ12)</f>
        <v>1960.13</v>
      </c>
      <c r="QS12" s="38" t="s">
        <v>73</v>
      </c>
      <c r="QT12" s="29">
        <v>1023.85</v>
      </c>
      <c r="QU12" s="29">
        <v>988.16</v>
      </c>
      <c r="QV12" s="29" t="s">
        <v>27</v>
      </c>
      <c r="QW12" s="33">
        <f>SUM(QT12:QV12)</f>
        <v>2012.01</v>
      </c>
      <c r="QX12" s="38" t="s">
        <v>73</v>
      </c>
      <c r="QY12" s="29">
        <v>1046.58</v>
      </c>
      <c r="QZ12" s="29">
        <v>1010.55</v>
      </c>
      <c r="RA12" s="29" t="s">
        <v>27</v>
      </c>
      <c r="RB12" s="33">
        <f>SUM(QY12:RA12)</f>
        <v>2057.13</v>
      </c>
      <c r="RC12" s="38" t="s">
        <v>73</v>
      </c>
      <c r="RD12" s="29">
        <v>1077.3699999999999</v>
      </c>
      <c r="RE12" s="29">
        <v>1029.8</v>
      </c>
      <c r="RF12" s="29" t="s">
        <v>27</v>
      </c>
      <c r="RG12" s="33">
        <f>SUM(RD12:RF12)</f>
        <v>2107.17</v>
      </c>
      <c r="RH12" s="38" t="s">
        <v>73</v>
      </c>
      <c r="RI12" s="29">
        <v>1081.17</v>
      </c>
      <c r="RJ12" s="29">
        <v>1032.56</v>
      </c>
      <c r="RK12" s="29" t="s">
        <v>27</v>
      </c>
      <c r="RL12" s="33">
        <f>SUM(RI12:RK12)</f>
        <v>2113.73</v>
      </c>
      <c r="RM12" s="38" t="s">
        <v>73</v>
      </c>
      <c r="RN12" s="29">
        <v>1095.79</v>
      </c>
      <c r="RO12" s="29">
        <v>1052.56</v>
      </c>
      <c r="RP12" s="29" t="s">
        <v>27</v>
      </c>
      <c r="RQ12" s="33">
        <f>SUM(RN12:RP12)</f>
        <v>2148.35</v>
      </c>
      <c r="RR12" s="38" t="s">
        <v>73</v>
      </c>
      <c r="RS12" s="29">
        <v>1106.54</v>
      </c>
      <c r="RT12" s="29">
        <v>1064.51</v>
      </c>
      <c r="RU12" s="29" t="s">
        <v>27</v>
      </c>
      <c r="RV12" s="33">
        <f>SUM(RS12:RU12)</f>
        <v>2171.0500000000002</v>
      </c>
      <c r="RW12" s="38" t="s">
        <v>73</v>
      </c>
      <c r="RX12" s="29">
        <v>1115.1600000000001</v>
      </c>
      <c r="RY12" s="29">
        <v>1069.21</v>
      </c>
      <c r="RZ12" s="29" t="s">
        <v>27</v>
      </c>
      <c r="SA12" s="33">
        <f>SUM(RX12:RZ12)</f>
        <v>2184.37</v>
      </c>
      <c r="SB12" s="38" t="s">
        <v>73</v>
      </c>
      <c r="SC12" s="29">
        <v>1137.3499999999999</v>
      </c>
      <c r="SD12" s="29">
        <v>1083.75</v>
      </c>
      <c r="SE12" s="29" t="s">
        <v>27</v>
      </c>
      <c r="SF12" s="33">
        <f>SUM(SC12:SE12)</f>
        <v>2221.1</v>
      </c>
      <c r="SG12" s="38" t="s">
        <v>73</v>
      </c>
      <c r="SH12" s="29">
        <v>1160.6199999999999</v>
      </c>
      <c r="SI12" s="29">
        <v>1098.76</v>
      </c>
      <c r="SJ12" s="29" t="s">
        <v>27</v>
      </c>
      <c r="SK12" s="33">
        <f>SUM(SH12:SJ12)</f>
        <v>2259.38</v>
      </c>
      <c r="SL12" s="38" t="s">
        <v>73</v>
      </c>
      <c r="SM12" s="29">
        <v>1172.0999999999999</v>
      </c>
      <c r="SN12" s="29">
        <v>1110.47</v>
      </c>
      <c r="SO12" s="29" t="s">
        <v>27</v>
      </c>
      <c r="SP12" s="33">
        <f>SUM(SM12:SO12)</f>
        <v>2282.5699999999997</v>
      </c>
      <c r="SQ12" s="38" t="s">
        <v>73</v>
      </c>
      <c r="SR12" s="29">
        <v>1183.46</v>
      </c>
      <c r="SS12" s="29">
        <v>1121.6400000000001</v>
      </c>
      <c r="ST12" s="29" t="s">
        <v>27</v>
      </c>
      <c r="SU12" s="33">
        <f>SUM(SR12:ST12)</f>
        <v>2305.1000000000004</v>
      </c>
      <c r="SV12" s="38" t="s">
        <v>73</v>
      </c>
      <c r="SW12" s="29">
        <v>1194.79</v>
      </c>
      <c r="SX12" s="29">
        <v>1122.73</v>
      </c>
      <c r="SY12" s="29" t="s">
        <v>27</v>
      </c>
      <c r="SZ12" s="33">
        <f>SUM(SW12:SY12)</f>
        <v>2317.52</v>
      </c>
      <c r="TA12" s="38" t="s">
        <v>73</v>
      </c>
      <c r="TB12" s="29">
        <v>1202.77</v>
      </c>
      <c r="TC12" s="29">
        <v>1129.9100000000001</v>
      </c>
      <c r="TD12" s="29" t="s">
        <v>27</v>
      </c>
      <c r="TE12" s="33">
        <f>SUM(TB12:TD12)</f>
        <v>2332.6800000000003</v>
      </c>
      <c r="TF12" s="38" t="s">
        <v>73</v>
      </c>
      <c r="TG12" s="29">
        <v>1229.73</v>
      </c>
      <c r="TH12" s="29">
        <v>1153.74</v>
      </c>
      <c r="TI12" s="29" t="s">
        <v>27</v>
      </c>
      <c r="TJ12" s="33">
        <f>SUM(TG12:TI12)</f>
        <v>2383.4700000000003</v>
      </c>
      <c r="TK12" s="38" t="s">
        <v>73</v>
      </c>
      <c r="TL12" s="29">
        <v>1230.0899999999999</v>
      </c>
      <c r="TM12" s="29">
        <v>1155.98</v>
      </c>
      <c r="TN12" s="29" t="s">
        <v>27</v>
      </c>
      <c r="TO12" s="33">
        <f>SUM(TL12:TN12)</f>
        <v>2386.0699999999997</v>
      </c>
      <c r="TP12" s="38" t="s">
        <v>73</v>
      </c>
      <c r="TQ12" s="29">
        <v>1233.3699999999999</v>
      </c>
      <c r="TR12" s="29">
        <v>1156.1300000000001</v>
      </c>
      <c r="TS12" s="29" t="s">
        <v>27</v>
      </c>
      <c r="TT12" s="33">
        <f>SUM(TQ12:TS12)</f>
        <v>2389.5</v>
      </c>
      <c r="TU12" s="38" t="s">
        <v>73</v>
      </c>
      <c r="TV12" s="29">
        <v>1233.57</v>
      </c>
      <c r="TW12" s="29">
        <v>1156.72</v>
      </c>
      <c r="TX12" s="29" t="s">
        <v>27</v>
      </c>
      <c r="TY12" s="33">
        <f>SUM(TV12:TX12)</f>
        <v>2390.29</v>
      </c>
      <c r="TZ12" s="38" t="s">
        <v>73</v>
      </c>
      <c r="UA12" s="29">
        <v>1234.2</v>
      </c>
      <c r="UB12" s="29">
        <v>1157.69</v>
      </c>
      <c r="UC12" s="29" t="s">
        <v>27</v>
      </c>
      <c r="UD12" s="33">
        <f>SUM(UA12:UC12)</f>
        <v>2391.8900000000003</v>
      </c>
      <c r="UE12" s="38" t="s">
        <v>73</v>
      </c>
      <c r="UF12" s="29">
        <v>1241.48</v>
      </c>
      <c r="UG12" s="29">
        <v>1154.75</v>
      </c>
      <c r="UH12" s="29" t="s">
        <v>27</v>
      </c>
      <c r="UI12" s="33">
        <f>SUM(UF12:UH12)</f>
        <v>2396.23</v>
      </c>
      <c r="UJ12" s="38" t="s">
        <v>73</v>
      </c>
      <c r="UK12" s="29">
        <v>1254.22</v>
      </c>
      <c r="UL12" s="29">
        <v>1152.24</v>
      </c>
      <c r="UM12" s="29" t="s">
        <v>27</v>
      </c>
      <c r="UN12" s="33">
        <f>SUM(UK12:UM12)</f>
        <v>2406.46</v>
      </c>
      <c r="UO12" s="38" t="s">
        <v>73</v>
      </c>
      <c r="UP12" s="29">
        <v>1251.94</v>
      </c>
      <c r="UQ12" s="29">
        <v>1159.0999999999999</v>
      </c>
      <c r="UR12" s="29" t="s">
        <v>27</v>
      </c>
      <c r="US12" s="33">
        <f>SUM(UP12:UR12)</f>
        <v>2411.04</v>
      </c>
      <c r="UT12" s="38" t="s">
        <v>73</v>
      </c>
      <c r="UU12" s="29">
        <v>1261.58</v>
      </c>
      <c r="UV12" s="29">
        <v>1157.8699999999999</v>
      </c>
      <c r="UW12" s="29" t="s">
        <v>27</v>
      </c>
      <c r="UX12" s="33">
        <f>SUM(UU12:UW12)</f>
        <v>2419.4499999999998</v>
      </c>
      <c r="UY12" s="38" t="s">
        <v>73</v>
      </c>
      <c r="UZ12" s="29">
        <v>1251.52</v>
      </c>
      <c r="VA12" s="29">
        <v>1152.78</v>
      </c>
      <c r="VB12" s="29" t="s">
        <v>27</v>
      </c>
      <c r="VC12" s="33">
        <f>SUM(UZ12:VB12)</f>
        <v>2404.3000000000002</v>
      </c>
      <c r="VD12" s="38" t="s">
        <v>73</v>
      </c>
      <c r="VE12" s="29">
        <v>1251.72</v>
      </c>
      <c r="VF12" s="29">
        <v>1154.52</v>
      </c>
      <c r="VG12" s="29" t="s">
        <v>27</v>
      </c>
      <c r="VH12" s="33">
        <f>SUM(VE12:VG12)</f>
        <v>2406.2399999999998</v>
      </c>
      <c r="VI12" s="38" t="s">
        <v>73</v>
      </c>
      <c r="VJ12" s="29">
        <v>1257.3</v>
      </c>
      <c r="VK12" s="29">
        <v>1158.9100000000001</v>
      </c>
      <c r="VL12" s="29" t="s">
        <v>27</v>
      </c>
      <c r="VM12" s="33">
        <f>SUM(VJ12:VL12)</f>
        <v>2416.21</v>
      </c>
      <c r="VN12" s="38" t="s">
        <v>73</v>
      </c>
      <c r="VO12" s="29">
        <v>1255</v>
      </c>
      <c r="VP12" s="29">
        <v>1153.57</v>
      </c>
      <c r="VQ12" s="29" t="s">
        <v>27</v>
      </c>
      <c r="VR12" s="33">
        <f>SUM(VO12:VQ12)</f>
        <v>2408.5699999999997</v>
      </c>
      <c r="VS12" s="38" t="s">
        <v>73</v>
      </c>
      <c r="VT12" s="29">
        <v>1259.1500000000001</v>
      </c>
      <c r="VU12" s="29">
        <v>1159.76</v>
      </c>
      <c r="VV12" s="29" t="s">
        <v>27</v>
      </c>
      <c r="VW12" s="33">
        <f>SUM(VT12:VV12)</f>
        <v>2418.91</v>
      </c>
      <c r="VX12" s="38" t="s">
        <v>73</v>
      </c>
      <c r="VY12" s="29">
        <v>1264.6099999999999</v>
      </c>
      <c r="VZ12" s="29">
        <v>1165.06</v>
      </c>
      <c r="WA12" s="29" t="s">
        <v>27</v>
      </c>
      <c r="WB12" s="33">
        <f>SUM(VY12:WA12)</f>
        <v>2429.67</v>
      </c>
      <c r="WC12" s="38" t="s">
        <v>73</v>
      </c>
      <c r="WD12" s="29">
        <v>1266.24</v>
      </c>
      <c r="WE12" s="29">
        <v>1166.1099999999999</v>
      </c>
      <c r="WF12" s="29" t="s">
        <v>27</v>
      </c>
      <c r="WG12" s="33">
        <f>SUM(WD12:WF12)</f>
        <v>2432.35</v>
      </c>
      <c r="WH12" s="38" t="s">
        <v>73</v>
      </c>
      <c r="WI12" s="29">
        <v>1261.53</v>
      </c>
      <c r="WJ12" s="29">
        <v>1168.0999999999999</v>
      </c>
      <c r="WK12" s="29" t="s">
        <v>27</v>
      </c>
      <c r="WL12" s="33">
        <f>SUM(WI12:WK12)</f>
        <v>2429.63</v>
      </c>
      <c r="WM12" s="38" t="s">
        <v>73</v>
      </c>
      <c r="WN12" s="29">
        <v>1263.94</v>
      </c>
      <c r="WO12" s="29">
        <v>1170.8499999999999</v>
      </c>
      <c r="WP12" s="29" t="s">
        <v>27</v>
      </c>
      <c r="WQ12" s="33">
        <f>SUM(WN12:WP12)</f>
        <v>2434.79</v>
      </c>
      <c r="WR12" s="38" t="s">
        <v>73</v>
      </c>
      <c r="WS12" s="29">
        <v>1265.3499999999999</v>
      </c>
      <c r="WT12" s="29">
        <v>1171.79</v>
      </c>
      <c r="WU12" s="29" t="s">
        <v>27</v>
      </c>
      <c r="WV12" s="33">
        <f>SUM(WS12:WU12)</f>
        <v>2437.14</v>
      </c>
      <c r="WW12" s="38" t="s">
        <v>73</v>
      </c>
      <c r="WX12" s="29">
        <v>1267.96</v>
      </c>
      <c r="WY12" s="29">
        <v>1173.56</v>
      </c>
      <c r="WZ12" s="29" t="s">
        <v>27</v>
      </c>
      <c r="XA12" s="33">
        <f>SUM(WX12:WZ12)</f>
        <v>2441.52</v>
      </c>
      <c r="XB12" s="38" t="s">
        <v>73</v>
      </c>
      <c r="XC12" s="29">
        <v>1268.67</v>
      </c>
      <c r="XD12" s="29">
        <v>1174.56</v>
      </c>
      <c r="XE12" s="29" t="s">
        <v>27</v>
      </c>
      <c r="XF12" s="33">
        <f>SUM(XC12:XE12)</f>
        <v>2443.23</v>
      </c>
      <c r="XG12" s="38" t="s">
        <v>73</v>
      </c>
      <c r="XH12" s="29">
        <v>1261.3399999999999</v>
      </c>
      <c r="XI12" s="29">
        <v>1176.71</v>
      </c>
      <c r="XJ12" s="29" t="s">
        <v>27</v>
      </c>
      <c r="XK12" s="33">
        <f>SUM(XH12:XJ12)</f>
        <v>2438.0500000000002</v>
      </c>
      <c r="XL12" s="38" t="s">
        <v>73</v>
      </c>
      <c r="XM12" s="29">
        <v>1248.9000000000001</v>
      </c>
      <c r="XN12" s="29">
        <v>1166.3</v>
      </c>
      <c r="XO12" s="29" t="s">
        <v>27</v>
      </c>
      <c r="XP12" s="33">
        <f>SUM(XM12:XO12)</f>
        <v>2415.1999999999998</v>
      </c>
      <c r="XQ12" s="38" t="s">
        <v>73</v>
      </c>
      <c r="XR12" s="29">
        <v>1252.8900000000001</v>
      </c>
      <c r="XS12" s="29">
        <v>1172.76</v>
      </c>
      <c r="XT12" s="29" t="s">
        <v>27</v>
      </c>
      <c r="XU12" s="33">
        <f>SUM(XR12:XT12)</f>
        <v>2425.65</v>
      </c>
      <c r="XV12" s="38" t="s">
        <v>73</v>
      </c>
      <c r="XW12" s="29">
        <v>1256.5</v>
      </c>
      <c r="XX12" s="29">
        <v>1175.3699999999999</v>
      </c>
      <c r="XY12" s="29" t="s">
        <v>27</v>
      </c>
      <c r="XZ12" s="33">
        <f>SUM(XW12:XY12)</f>
        <v>2431.87</v>
      </c>
      <c r="YA12" s="38" t="s">
        <v>73</v>
      </c>
      <c r="YB12" s="29">
        <v>1258.2</v>
      </c>
      <c r="YC12" s="29">
        <v>1178.98</v>
      </c>
      <c r="YD12" s="29" t="s">
        <v>27</v>
      </c>
      <c r="YE12" s="33">
        <f>SUM(YB12:YD12)</f>
        <v>2437.1800000000003</v>
      </c>
      <c r="YF12" s="38" t="s">
        <v>73</v>
      </c>
      <c r="YG12" s="29">
        <v>1266.7</v>
      </c>
      <c r="YH12" s="29">
        <v>1187.1099999999999</v>
      </c>
      <c r="YI12" s="29" t="s">
        <v>27</v>
      </c>
      <c r="YJ12" s="33">
        <f>SUM(YG12:YI12)</f>
        <v>2453.81</v>
      </c>
      <c r="YK12" s="38" t="s">
        <v>73</v>
      </c>
      <c r="YL12" s="30">
        <v>1276.3800000000001</v>
      </c>
      <c r="YM12" s="30">
        <v>1193.97</v>
      </c>
      <c r="YN12" s="29" t="s">
        <v>27</v>
      </c>
      <c r="YO12" s="33">
        <f>SUM(YL12:YN12)</f>
        <v>2470.3500000000004</v>
      </c>
      <c r="YP12" s="38" t="s">
        <v>73</v>
      </c>
      <c r="YQ12" s="29">
        <v>1278.3499999999999</v>
      </c>
      <c r="YR12" s="29">
        <v>1194.3900000000001</v>
      </c>
      <c r="YS12" s="29" t="s">
        <v>27</v>
      </c>
      <c r="YT12" s="33">
        <f>SUM(YQ12:YS12)</f>
        <v>2472.7399999999998</v>
      </c>
      <c r="YU12" s="38" t="s">
        <v>73</v>
      </c>
      <c r="YV12" s="29">
        <v>1282.55</v>
      </c>
      <c r="YW12" s="29">
        <v>1197.77</v>
      </c>
      <c r="YX12" s="29" t="s">
        <v>27</v>
      </c>
      <c r="YY12" s="33">
        <f>SUM(YV12:YX12)</f>
        <v>2480.3199999999997</v>
      </c>
      <c r="YZ12" s="38" t="s">
        <v>73</v>
      </c>
      <c r="ZA12" s="29">
        <v>1285.5999999999999</v>
      </c>
      <c r="ZB12" s="29">
        <v>1198.8</v>
      </c>
      <c r="ZC12" s="29" t="s">
        <v>27</v>
      </c>
      <c r="ZD12" s="33">
        <f>SUM(ZA12:ZC12)</f>
        <v>2484.3999999999996</v>
      </c>
      <c r="ZE12" s="38" t="s">
        <v>73</v>
      </c>
      <c r="ZF12" s="29">
        <v>1285.9100000000001</v>
      </c>
      <c r="ZG12" s="29">
        <v>1200.27</v>
      </c>
      <c r="ZH12" s="29" t="s">
        <v>27</v>
      </c>
      <c r="ZI12" s="33">
        <f>SUM(ZF12:ZH12)</f>
        <v>2486.1800000000003</v>
      </c>
      <c r="ZJ12" s="38" t="s">
        <v>73</v>
      </c>
      <c r="ZK12" s="29">
        <v>1288.1500000000001</v>
      </c>
      <c r="ZL12" s="29">
        <v>1201.3900000000001</v>
      </c>
      <c r="ZM12" s="29" t="s">
        <v>27</v>
      </c>
      <c r="ZN12" s="33">
        <f>SUM(ZK12:ZM12)</f>
        <v>2489.54</v>
      </c>
      <c r="ZO12" s="38" t="s">
        <v>73</v>
      </c>
      <c r="ZP12" s="29">
        <v>1290.03</v>
      </c>
      <c r="ZQ12" s="29">
        <v>1204.72</v>
      </c>
      <c r="ZR12" s="29" t="s">
        <v>27</v>
      </c>
      <c r="ZS12" s="33">
        <f>SUM(ZP12:ZR12)</f>
        <v>2494.75</v>
      </c>
      <c r="ZT12" s="38" t="s">
        <v>73</v>
      </c>
      <c r="ZU12" s="29" t="s">
        <v>27</v>
      </c>
      <c r="ZV12" s="29">
        <v>1293.48</v>
      </c>
      <c r="ZW12" s="29">
        <v>1208.27</v>
      </c>
      <c r="ZX12" s="33">
        <f>SUM(ZU12:ZW12)</f>
        <v>2501.75</v>
      </c>
      <c r="ZY12" s="38" t="s">
        <v>73</v>
      </c>
      <c r="ZZ12" s="30">
        <v>1295.78</v>
      </c>
      <c r="AAA12" s="30">
        <v>1212.3800000000001</v>
      </c>
      <c r="AAB12" s="29" t="s">
        <v>27</v>
      </c>
      <c r="AAC12" s="33">
        <f>SUM(ZZ12:AAB12)</f>
        <v>2508.16</v>
      </c>
      <c r="AAD12" s="38" t="s">
        <v>73</v>
      </c>
      <c r="AAE12" s="30">
        <v>1305.28</v>
      </c>
      <c r="AAF12" s="30">
        <v>1216.02</v>
      </c>
      <c r="AAG12" s="29" t="s">
        <v>27</v>
      </c>
      <c r="AAH12" s="33">
        <f>SUM(AAE12:AAG12)</f>
        <v>2521.3000000000002</v>
      </c>
      <c r="AAI12" s="38" t="s">
        <v>73</v>
      </c>
      <c r="AAJ12" s="30">
        <v>1309.52</v>
      </c>
      <c r="AAK12" s="30">
        <v>1221.75</v>
      </c>
      <c r="AAL12" s="29" t="s">
        <v>27</v>
      </c>
      <c r="AAM12" s="33">
        <f>SUM(AAJ12:AAL12)</f>
        <v>2531.27</v>
      </c>
      <c r="AAN12" s="38" t="s">
        <v>73</v>
      </c>
      <c r="AAO12" s="30">
        <v>1312.88</v>
      </c>
      <c r="AAP12" s="30">
        <v>1228.17</v>
      </c>
      <c r="AAQ12" s="29" t="s">
        <v>27</v>
      </c>
      <c r="AAR12" s="33">
        <f>SUM(AAO12:AAQ12)</f>
        <v>2541.0500000000002</v>
      </c>
      <c r="AAS12" s="38" t="s">
        <v>73</v>
      </c>
      <c r="AAT12" s="30">
        <v>1318.2</v>
      </c>
      <c r="AAU12" s="30">
        <v>1233.96</v>
      </c>
      <c r="AAV12" s="29" t="s">
        <v>27</v>
      </c>
      <c r="AAW12" s="33">
        <f>SUM(AAT12:AAV12)</f>
        <v>2552.16</v>
      </c>
      <c r="AAX12" s="38" t="s">
        <v>73</v>
      </c>
      <c r="AAY12" s="30">
        <v>1322.49</v>
      </c>
      <c r="AAZ12" s="30">
        <v>1237.92</v>
      </c>
      <c r="ABA12" s="29" t="s">
        <v>27</v>
      </c>
      <c r="ABB12" s="33">
        <f>SUM(AAY12:ABA12)</f>
        <v>2560.41</v>
      </c>
      <c r="ABC12" s="38" t="s">
        <v>73</v>
      </c>
      <c r="ABD12" s="30">
        <v>1327.8</v>
      </c>
      <c r="ABE12" s="30">
        <v>1242.3800000000001</v>
      </c>
      <c r="ABF12" s="29" t="s">
        <v>27</v>
      </c>
      <c r="ABG12" s="33">
        <f>SUM(ABD12:ABF12)</f>
        <v>2570.1800000000003</v>
      </c>
      <c r="ABH12" s="38" t="s">
        <v>73</v>
      </c>
      <c r="ABI12" s="30">
        <v>1331.64</v>
      </c>
      <c r="ABJ12" s="30">
        <v>1246.2</v>
      </c>
      <c r="ABK12" s="29" t="s">
        <v>27</v>
      </c>
      <c r="ABL12" s="33">
        <f>SUM(ABI12:ABK12)</f>
        <v>2577.84</v>
      </c>
      <c r="ABM12" s="38" t="s">
        <v>73</v>
      </c>
      <c r="ABN12" s="30">
        <v>1344.88</v>
      </c>
      <c r="ABO12" s="30">
        <v>1262.25</v>
      </c>
      <c r="ABP12" s="29" t="s">
        <v>27</v>
      </c>
      <c r="ABQ12" s="33">
        <f>SUM(ABN12:ABP12)</f>
        <v>2607.13</v>
      </c>
      <c r="ABR12" s="38" t="s">
        <v>73</v>
      </c>
      <c r="ABS12" s="30">
        <v>1390.68</v>
      </c>
      <c r="ABT12" s="30">
        <v>1303.8599999999999</v>
      </c>
      <c r="ABU12" s="29" t="s">
        <v>27</v>
      </c>
      <c r="ABV12" s="33">
        <f>SUM(ABS12:ABU12)</f>
        <v>2694.54</v>
      </c>
      <c r="ABW12" s="38" t="s">
        <v>73</v>
      </c>
      <c r="ABX12" s="30">
        <v>1400.08</v>
      </c>
      <c r="ABY12" s="30">
        <v>1312.88</v>
      </c>
      <c r="ABZ12" s="29" t="s">
        <v>27</v>
      </c>
      <c r="ACA12" s="33">
        <f>SUM(ABX12:ABZ12)</f>
        <v>2712.96</v>
      </c>
    </row>
    <row r="13" spans="1:755" ht="15" customHeight="1" x14ac:dyDescent="0.25">
      <c r="A13" s="38" t="s">
        <v>74</v>
      </c>
      <c r="B13" s="29">
        <v>379.94</v>
      </c>
      <c r="C13" s="29">
        <v>548.89</v>
      </c>
      <c r="D13" s="29" t="s">
        <v>82</v>
      </c>
      <c r="E13" s="33">
        <f>SUM(B13:D13)</f>
        <v>928.82999999999993</v>
      </c>
      <c r="F13" s="38" t="s">
        <v>74</v>
      </c>
      <c r="G13" s="29">
        <v>384</v>
      </c>
      <c r="H13" s="29">
        <v>554.75</v>
      </c>
      <c r="I13" s="29" t="s">
        <v>82</v>
      </c>
      <c r="J13" s="33">
        <f>SUM(G13:I13)</f>
        <v>938.75</v>
      </c>
      <c r="K13" s="38" t="s">
        <v>74</v>
      </c>
      <c r="L13" s="29">
        <v>388.05</v>
      </c>
      <c r="M13" s="29">
        <v>560.61</v>
      </c>
      <c r="N13" s="29" t="s">
        <v>82</v>
      </c>
      <c r="O13" s="33">
        <f>SUM(L13:N13)</f>
        <v>948.66000000000008</v>
      </c>
      <c r="P13" s="38" t="s">
        <v>74</v>
      </c>
      <c r="Q13" s="29">
        <v>392.11</v>
      </c>
      <c r="R13" s="29">
        <v>566.47</v>
      </c>
      <c r="S13" s="29" t="s">
        <v>82</v>
      </c>
      <c r="T13" s="33">
        <f>SUM(Q13:S13)</f>
        <v>958.58</v>
      </c>
      <c r="U13" s="38" t="s">
        <v>74</v>
      </c>
      <c r="V13" s="29">
        <v>396.17</v>
      </c>
      <c r="W13" s="29">
        <v>572.33000000000004</v>
      </c>
      <c r="X13" s="29" t="s">
        <v>82</v>
      </c>
      <c r="Y13" s="33">
        <f>SUM(V13:X13)</f>
        <v>968.5</v>
      </c>
      <c r="Z13" s="38" t="s">
        <v>74</v>
      </c>
      <c r="AA13" s="29">
        <v>400.21</v>
      </c>
      <c r="AB13" s="29">
        <v>578.16</v>
      </c>
      <c r="AC13" s="29" t="s">
        <v>82</v>
      </c>
      <c r="AD13" s="33">
        <f>SUM(AA13:AC13)</f>
        <v>978.36999999999989</v>
      </c>
      <c r="AE13" s="38" t="s">
        <v>74</v>
      </c>
      <c r="AF13" s="29">
        <v>441.99</v>
      </c>
      <c r="AG13" s="29">
        <v>638.83000000000004</v>
      </c>
      <c r="AH13" s="29" t="s">
        <v>82</v>
      </c>
      <c r="AI13" s="33">
        <f>SUM(AF13:AH13)</f>
        <v>1080.8200000000002</v>
      </c>
      <c r="AJ13" s="38" t="s">
        <v>74</v>
      </c>
      <c r="AK13" s="29">
        <v>441.99</v>
      </c>
      <c r="AL13" s="29">
        <v>638.83000000000004</v>
      </c>
      <c r="AM13" s="29" t="s">
        <v>82</v>
      </c>
      <c r="AN13" s="33">
        <f>SUM(AK13:AM13)</f>
        <v>1080.8200000000002</v>
      </c>
      <c r="AO13" s="38" t="s">
        <v>74</v>
      </c>
      <c r="AP13" s="29">
        <v>441.99</v>
      </c>
      <c r="AQ13" s="29">
        <v>638.83000000000004</v>
      </c>
      <c r="AR13" s="29" t="s">
        <v>84</v>
      </c>
      <c r="AS13" s="33">
        <f>SUM(AP13:AR13)</f>
        <v>1080.8200000000002</v>
      </c>
      <c r="AT13" s="38" t="s">
        <v>74</v>
      </c>
      <c r="AU13" s="29">
        <v>441.99</v>
      </c>
      <c r="AV13" s="29">
        <v>638.83000000000004</v>
      </c>
      <c r="AW13" s="29" t="s">
        <v>27</v>
      </c>
      <c r="AX13" s="33">
        <f>SUM(AU13:AW13)</f>
        <v>1080.8200000000002</v>
      </c>
      <c r="AY13" s="38" t="s">
        <v>74</v>
      </c>
      <c r="AZ13" s="29">
        <v>441.99</v>
      </c>
      <c r="BA13" s="29">
        <v>638.83000000000004</v>
      </c>
      <c r="BB13" s="29" t="s">
        <v>27</v>
      </c>
      <c r="BC13" s="33">
        <f>SUM(AZ13:BB13)</f>
        <v>1080.8200000000002</v>
      </c>
      <c r="BD13" s="38" t="s">
        <v>74</v>
      </c>
      <c r="BE13" s="29">
        <v>445.56</v>
      </c>
      <c r="BF13" s="29">
        <v>643.86</v>
      </c>
      <c r="BG13" s="29" t="s">
        <v>27</v>
      </c>
      <c r="BH13" s="33">
        <f>SUM(BE13:BG13)</f>
        <v>1089.42</v>
      </c>
      <c r="BI13" s="38" t="s">
        <v>74</v>
      </c>
      <c r="BJ13" s="29">
        <v>445.56</v>
      </c>
      <c r="BK13" s="29">
        <v>643.86</v>
      </c>
      <c r="BL13" s="29" t="s">
        <v>27</v>
      </c>
      <c r="BM13" s="33">
        <f>SUM(BJ13:BL13)</f>
        <v>1089.42</v>
      </c>
      <c r="BN13" s="38" t="s">
        <v>74</v>
      </c>
      <c r="BO13" s="29">
        <v>445.56</v>
      </c>
      <c r="BP13" s="29">
        <v>643.86</v>
      </c>
      <c r="BQ13" s="29" t="s">
        <v>27</v>
      </c>
      <c r="BR13" s="33">
        <f>SUM(BO13:BQ13)</f>
        <v>1089.42</v>
      </c>
      <c r="BS13" s="38" t="s">
        <v>74</v>
      </c>
      <c r="BT13" s="29">
        <v>445.56</v>
      </c>
      <c r="BU13" s="29">
        <v>643.86</v>
      </c>
      <c r="BV13" s="29" t="s">
        <v>27</v>
      </c>
      <c r="BW13" s="33">
        <f>SUM(BT13:BV13)</f>
        <v>1089.42</v>
      </c>
      <c r="BX13" s="38" t="s">
        <v>74</v>
      </c>
      <c r="BY13" s="29">
        <v>445.56</v>
      </c>
      <c r="BZ13" s="29">
        <v>643.86</v>
      </c>
      <c r="CA13" s="29" t="s">
        <v>27</v>
      </c>
      <c r="CB13" s="33">
        <f>SUM(BY13:CA13)</f>
        <v>1089.42</v>
      </c>
      <c r="CC13" s="38" t="s">
        <v>74</v>
      </c>
      <c r="CD13" s="29">
        <v>445.56</v>
      </c>
      <c r="CE13" s="29">
        <v>643.86</v>
      </c>
      <c r="CF13" s="29" t="s">
        <v>27</v>
      </c>
      <c r="CG13" s="33">
        <f>SUM(CD13:CF13)</f>
        <v>1089.42</v>
      </c>
      <c r="CH13" s="38" t="s">
        <v>74</v>
      </c>
      <c r="CI13" s="29">
        <v>445.56</v>
      </c>
      <c r="CJ13" s="29">
        <v>643.86</v>
      </c>
      <c r="CK13" s="29" t="s">
        <v>27</v>
      </c>
      <c r="CL13" s="33">
        <f>SUM(CI13:CK13)</f>
        <v>1089.42</v>
      </c>
      <c r="CM13" s="38" t="s">
        <v>74</v>
      </c>
      <c r="CN13" s="29">
        <v>483.06</v>
      </c>
      <c r="CO13" s="29">
        <v>698.03</v>
      </c>
      <c r="CP13" s="29" t="s">
        <v>27</v>
      </c>
      <c r="CQ13" s="33">
        <f>SUM(CN13:CP13)</f>
        <v>1181.0899999999999</v>
      </c>
      <c r="CR13" s="38" t="s">
        <v>74</v>
      </c>
      <c r="CS13" s="29">
        <v>487.92</v>
      </c>
      <c r="CT13" s="29">
        <v>705.06</v>
      </c>
      <c r="CU13" s="29" t="s">
        <v>27</v>
      </c>
      <c r="CV13" s="33">
        <f>SUM(CS13:CU13)</f>
        <v>1192.98</v>
      </c>
      <c r="CW13" s="38" t="s">
        <v>74</v>
      </c>
      <c r="CX13" s="29">
        <v>487.92</v>
      </c>
      <c r="CY13" s="29">
        <v>705.06</v>
      </c>
      <c r="CZ13" s="29" t="s">
        <v>27</v>
      </c>
      <c r="DA13" s="33">
        <f>SUM(CX13:CZ13)</f>
        <v>1192.98</v>
      </c>
      <c r="DB13" s="38" t="s">
        <v>74</v>
      </c>
      <c r="DC13" s="29">
        <v>487.92</v>
      </c>
      <c r="DD13" s="29">
        <v>705.06</v>
      </c>
      <c r="DE13" s="29" t="s">
        <v>27</v>
      </c>
      <c r="DF13" s="33">
        <f>SUM(DC13:DE13)</f>
        <v>1192.98</v>
      </c>
      <c r="DG13" s="38" t="s">
        <v>74</v>
      </c>
      <c r="DH13" s="29">
        <v>487.92</v>
      </c>
      <c r="DI13" s="29">
        <v>705.06</v>
      </c>
      <c r="DJ13" s="29" t="s">
        <v>27</v>
      </c>
      <c r="DK13" s="33">
        <f>SUM(DH13:DJ13)</f>
        <v>1192.98</v>
      </c>
      <c r="DL13" s="38" t="s">
        <v>74</v>
      </c>
      <c r="DM13" s="29">
        <v>487.92</v>
      </c>
      <c r="DN13" s="29">
        <v>705.06</v>
      </c>
      <c r="DO13" s="29" t="s">
        <v>27</v>
      </c>
      <c r="DP13" s="33">
        <f>SUM(DM13:DO13)</f>
        <v>1192.98</v>
      </c>
      <c r="DQ13" s="38" t="s">
        <v>74</v>
      </c>
      <c r="DR13" s="29">
        <v>490.53</v>
      </c>
      <c r="DS13" s="29">
        <v>708.88</v>
      </c>
      <c r="DT13" s="29" t="s">
        <v>27</v>
      </c>
      <c r="DU13" s="33">
        <f>SUM(DR13:DT13)</f>
        <v>1199.4099999999999</v>
      </c>
      <c r="DV13" s="38" t="s">
        <v>74</v>
      </c>
      <c r="DW13" s="29">
        <v>490.53</v>
      </c>
      <c r="DX13" s="29">
        <v>708.88</v>
      </c>
      <c r="DY13" s="29" t="s">
        <v>27</v>
      </c>
      <c r="DZ13" s="33">
        <f>SUM(DW13:DY13)</f>
        <v>1199.4099999999999</v>
      </c>
      <c r="EA13" s="38" t="s">
        <v>74</v>
      </c>
      <c r="EB13" s="29">
        <v>490.53</v>
      </c>
      <c r="EC13" s="29">
        <v>708.88</v>
      </c>
      <c r="ED13" s="29" t="s">
        <v>27</v>
      </c>
      <c r="EE13" s="33">
        <f>SUM(EB13:ED13)</f>
        <v>1199.4099999999999</v>
      </c>
      <c r="EF13" s="38" t="s">
        <v>74</v>
      </c>
      <c r="EG13" s="29">
        <v>490.53</v>
      </c>
      <c r="EH13" s="29">
        <v>708.88</v>
      </c>
      <c r="EI13" s="29" t="s">
        <v>27</v>
      </c>
      <c r="EJ13" s="33">
        <f>SUM(EG13:EI13)</f>
        <v>1199.4099999999999</v>
      </c>
      <c r="EK13" s="38" t="s">
        <v>74</v>
      </c>
      <c r="EL13" s="29">
        <v>490.53</v>
      </c>
      <c r="EM13" s="29">
        <v>708.88</v>
      </c>
      <c r="EN13" s="29" t="s">
        <v>27</v>
      </c>
      <c r="EO13" s="33">
        <f>SUM(EL13:EN13)</f>
        <v>1199.4099999999999</v>
      </c>
      <c r="EP13" s="38" t="s">
        <v>74</v>
      </c>
      <c r="EQ13" s="29">
        <v>490.53</v>
      </c>
      <c r="ER13" s="29">
        <v>708.88</v>
      </c>
      <c r="ES13" s="29" t="s">
        <v>27</v>
      </c>
      <c r="ET13" s="33">
        <f>SUM(EQ13:ES13)</f>
        <v>1199.4099999999999</v>
      </c>
      <c r="EU13" s="38" t="s">
        <v>74</v>
      </c>
      <c r="EV13" s="29">
        <v>490.53</v>
      </c>
      <c r="EW13" s="29">
        <v>708.88</v>
      </c>
      <c r="EX13" s="29" t="s">
        <v>27</v>
      </c>
      <c r="EY13" s="33">
        <f>SUM(EV13:EX13)</f>
        <v>1199.4099999999999</v>
      </c>
      <c r="EZ13" s="38" t="s">
        <v>74</v>
      </c>
      <c r="FA13" s="29">
        <v>490.53</v>
      </c>
      <c r="FB13" s="29">
        <v>708.88</v>
      </c>
      <c r="FC13" s="29" t="s">
        <v>27</v>
      </c>
      <c r="FD13" s="33">
        <f>SUM(FA13:FC13)</f>
        <v>1199.4099999999999</v>
      </c>
      <c r="FE13" s="38" t="s">
        <v>74</v>
      </c>
      <c r="FF13" s="29">
        <v>514.75</v>
      </c>
      <c r="FG13" s="29">
        <v>741.74</v>
      </c>
      <c r="FH13" s="29" t="s">
        <v>27</v>
      </c>
      <c r="FI13" s="33">
        <f>SUM(FF13:FH13)</f>
        <v>1256.49</v>
      </c>
      <c r="FJ13" s="38" t="s">
        <v>74</v>
      </c>
      <c r="FK13" s="29">
        <v>545.14</v>
      </c>
      <c r="FL13" s="29">
        <v>785.54</v>
      </c>
      <c r="FM13" s="29" t="s">
        <v>27</v>
      </c>
      <c r="FN13" s="33">
        <f>SUM(FK13:FM13)</f>
        <v>1330.6799999999998</v>
      </c>
      <c r="FO13" s="38" t="s">
        <v>74</v>
      </c>
      <c r="FP13" s="29">
        <v>515.86</v>
      </c>
      <c r="FQ13" s="29">
        <v>743.26</v>
      </c>
      <c r="FR13" s="29" t="s">
        <v>27</v>
      </c>
      <c r="FS13" s="33">
        <f>SUM(FP13:FR13)</f>
        <v>1259.1199999999999</v>
      </c>
      <c r="FT13" s="38" t="s">
        <v>74</v>
      </c>
      <c r="FU13" s="29">
        <v>515.86</v>
      </c>
      <c r="FV13" s="29">
        <v>743.26</v>
      </c>
      <c r="FW13" s="29" t="s">
        <v>27</v>
      </c>
      <c r="FX13" s="33">
        <f>SUM(FU13:FW13)</f>
        <v>1259.1199999999999</v>
      </c>
      <c r="FY13" s="38" t="s">
        <v>74</v>
      </c>
      <c r="FZ13" s="29">
        <v>531.14</v>
      </c>
      <c r="GA13" s="29">
        <v>765.23</v>
      </c>
      <c r="GB13" s="29" t="s">
        <v>27</v>
      </c>
      <c r="GC13" s="33">
        <f>SUM(FZ13:GB13)</f>
        <v>1296.3699999999999</v>
      </c>
      <c r="GD13" s="38" t="s">
        <v>74</v>
      </c>
      <c r="GE13" s="29">
        <v>531.14</v>
      </c>
      <c r="GF13" s="29">
        <v>765.23</v>
      </c>
      <c r="GG13" s="29" t="s">
        <v>27</v>
      </c>
      <c r="GH13" s="33">
        <f>SUM(GE13:GG13)</f>
        <v>1296.3699999999999</v>
      </c>
      <c r="GI13" s="38" t="s">
        <v>74</v>
      </c>
      <c r="GJ13" s="29">
        <v>531.14</v>
      </c>
      <c r="GK13" s="29">
        <v>765.23</v>
      </c>
      <c r="GL13" s="29" t="s">
        <v>27</v>
      </c>
      <c r="GM13" s="33">
        <f>SUM(GJ13:GL13)</f>
        <v>1296.3699999999999</v>
      </c>
      <c r="GN13" s="38" t="s">
        <v>74</v>
      </c>
      <c r="GO13" s="29">
        <v>531.14</v>
      </c>
      <c r="GP13" s="29">
        <v>765.23</v>
      </c>
      <c r="GQ13" s="29" t="s">
        <v>27</v>
      </c>
      <c r="GR13" s="33">
        <f>SUM(GO13:GQ13)</f>
        <v>1296.3699999999999</v>
      </c>
      <c r="GS13" s="38" t="s">
        <v>74</v>
      </c>
      <c r="GT13" s="29">
        <v>531.14</v>
      </c>
      <c r="GU13" s="29">
        <v>765.23</v>
      </c>
      <c r="GV13" s="29" t="s">
        <v>27</v>
      </c>
      <c r="GW13" s="33">
        <f>SUM(GT13:GV13)</f>
        <v>1296.3699999999999</v>
      </c>
      <c r="GX13" s="38" t="s">
        <v>74</v>
      </c>
      <c r="GY13" s="29">
        <v>531.14</v>
      </c>
      <c r="GZ13" s="29">
        <v>765.23</v>
      </c>
      <c r="HA13" s="29" t="s">
        <v>27</v>
      </c>
      <c r="HB13" s="33">
        <f>SUM(GY13:HA13)</f>
        <v>1296.3699999999999</v>
      </c>
      <c r="HC13" s="38" t="s">
        <v>74</v>
      </c>
      <c r="HD13" s="29">
        <v>531.14</v>
      </c>
      <c r="HE13" s="29">
        <v>765.23</v>
      </c>
      <c r="HF13" s="29" t="s">
        <v>27</v>
      </c>
      <c r="HG13" s="33">
        <f>SUM(HD13:HF13)</f>
        <v>1296.3699999999999</v>
      </c>
      <c r="HH13" s="38" t="s">
        <v>74</v>
      </c>
      <c r="HI13" s="29">
        <v>552.6</v>
      </c>
      <c r="HJ13" s="29">
        <v>796.14</v>
      </c>
      <c r="HK13" s="29" t="s">
        <v>27</v>
      </c>
      <c r="HL13" s="33">
        <f>SUM(HI13:HK13)</f>
        <v>1348.74</v>
      </c>
      <c r="HM13" s="38" t="s">
        <v>74</v>
      </c>
      <c r="HN13" s="29">
        <v>552.6</v>
      </c>
      <c r="HO13" s="29">
        <v>796.14</v>
      </c>
      <c r="HP13" s="29" t="s">
        <v>27</v>
      </c>
      <c r="HQ13" s="33">
        <f>SUM(HN13:HP13)</f>
        <v>1348.74</v>
      </c>
      <c r="HR13" s="38" t="s">
        <v>74</v>
      </c>
      <c r="HS13" s="29">
        <v>552.6</v>
      </c>
      <c r="HT13" s="29">
        <v>796.14</v>
      </c>
      <c r="HU13" s="29" t="s">
        <v>27</v>
      </c>
      <c r="HV13" s="33">
        <f>SUM(HS13:HU13)</f>
        <v>1348.74</v>
      </c>
      <c r="HW13" s="38" t="s">
        <v>74</v>
      </c>
      <c r="HX13" s="29">
        <v>556.58000000000004</v>
      </c>
      <c r="HY13" s="29">
        <v>801.88</v>
      </c>
      <c r="HZ13" s="29" t="s">
        <v>27</v>
      </c>
      <c r="IA13" s="33">
        <f>SUM(HX13:HZ13)</f>
        <v>1358.46</v>
      </c>
      <c r="IB13" s="38" t="s">
        <v>74</v>
      </c>
      <c r="IC13" s="29">
        <v>556.58000000000004</v>
      </c>
      <c r="ID13" s="29">
        <v>801.88</v>
      </c>
      <c r="IE13" s="29" t="s">
        <v>27</v>
      </c>
      <c r="IF13" s="33">
        <f>SUM(IC13:IE13)</f>
        <v>1358.46</v>
      </c>
      <c r="IG13" s="38" t="s">
        <v>74</v>
      </c>
      <c r="IH13" s="29">
        <v>556.58000000000004</v>
      </c>
      <c r="II13" s="29">
        <v>801.88</v>
      </c>
      <c r="IJ13" s="29" t="s">
        <v>27</v>
      </c>
      <c r="IK13" s="33">
        <f>SUM(IH13:IJ13)</f>
        <v>1358.46</v>
      </c>
      <c r="IL13" s="38" t="s">
        <v>74</v>
      </c>
      <c r="IM13" s="29">
        <v>556.58000000000004</v>
      </c>
      <c r="IN13" s="29">
        <v>801.88</v>
      </c>
      <c r="IO13" s="29" t="s">
        <v>27</v>
      </c>
      <c r="IP13" s="33">
        <f>SUM(IM13:IO13)</f>
        <v>1358.46</v>
      </c>
      <c r="IQ13" s="38" t="s">
        <v>74</v>
      </c>
      <c r="IR13" s="29">
        <v>566.58000000000004</v>
      </c>
      <c r="IS13" s="29">
        <v>801.88</v>
      </c>
      <c r="IT13" s="29">
        <v>762.04</v>
      </c>
      <c r="IU13" s="33">
        <f>SUM(IR13:IT13)</f>
        <v>2130.5</v>
      </c>
      <c r="IV13" s="38" t="s">
        <v>74</v>
      </c>
      <c r="IW13" s="29">
        <v>556.58000000000004</v>
      </c>
      <c r="IX13" s="29">
        <v>801.88</v>
      </c>
      <c r="IY13" s="29" t="s">
        <v>27</v>
      </c>
      <c r="IZ13" s="33">
        <f>SUM(IW13:IY13)</f>
        <v>1358.46</v>
      </c>
      <c r="JA13" s="38" t="s">
        <v>74</v>
      </c>
      <c r="JB13" s="29">
        <v>556.58000000000004</v>
      </c>
      <c r="JC13" s="29">
        <v>801.88</v>
      </c>
      <c r="JD13" s="29" t="s">
        <v>27</v>
      </c>
      <c r="JE13" s="33">
        <f>SUM(JB13:JD13)</f>
        <v>1358.46</v>
      </c>
      <c r="JF13" s="38" t="s">
        <v>74</v>
      </c>
      <c r="JG13" s="29">
        <v>556.58000000000004</v>
      </c>
      <c r="JH13" s="29">
        <v>801.88</v>
      </c>
      <c r="JI13" s="29" t="s">
        <v>27</v>
      </c>
      <c r="JJ13" s="33">
        <f>SUM(JG13:JI13)</f>
        <v>1358.46</v>
      </c>
      <c r="JK13" s="38" t="s">
        <v>74</v>
      </c>
      <c r="JL13" s="29">
        <v>564.94000000000005</v>
      </c>
      <c r="JM13" s="29">
        <v>813.92</v>
      </c>
      <c r="JN13" s="29" t="s">
        <v>27</v>
      </c>
      <c r="JO13" s="33">
        <f>SUM(JL13:JN13)</f>
        <v>1378.8600000000001</v>
      </c>
      <c r="JP13" s="38" t="s">
        <v>74</v>
      </c>
      <c r="JQ13" s="29">
        <v>564.94000000000005</v>
      </c>
      <c r="JR13" s="29">
        <v>813.92</v>
      </c>
      <c r="JS13" s="29" t="s">
        <v>27</v>
      </c>
      <c r="JT13" s="33">
        <f>SUM(JQ13:JS13)</f>
        <v>1378.8600000000001</v>
      </c>
      <c r="JU13" s="38" t="s">
        <v>74</v>
      </c>
      <c r="JV13" s="29">
        <v>564.94000000000005</v>
      </c>
      <c r="JW13" s="29">
        <v>813.92</v>
      </c>
      <c r="JX13" s="29" t="s">
        <v>27</v>
      </c>
      <c r="JY13" s="33">
        <f>SUM(JV13:JX13)</f>
        <v>1378.8600000000001</v>
      </c>
      <c r="JZ13" s="38" t="s">
        <v>74</v>
      </c>
      <c r="KA13" s="29">
        <v>564.94000000000005</v>
      </c>
      <c r="KB13" s="29">
        <v>813.92</v>
      </c>
      <c r="KC13" s="29" t="s">
        <v>27</v>
      </c>
      <c r="KD13" s="33">
        <f>SUM(KA13:KC13)</f>
        <v>1378.8600000000001</v>
      </c>
      <c r="KE13" s="38" t="s">
        <v>74</v>
      </c>
      <c r="KF13" s="29">
        <v>564.94000000000005</v>
      </c>
      <c r="KG13" s="29">
        <v>813.92</v>
      </c>
      <c r="KH13" s="29" t="s">
        <v>27</v>
      </c>
      <c r="KI13" s="33">
        <f>SUM(KF13:KH13)</f>
        <v>1378.8600000000001</v>
      </c>
      <c r="KJ13" s="38" t="s">
        <v>74</v>
      </c>
      <c r="KK13" s="29">
        <v>564.94000000000005</v>
      </c>
      <c r="KL13" s="29">
        <v>813.92</v>
      </c>
      <c r="KM13" s="29" t="s">
        <v>27</v>
      </c>
      <c r="KN13" s="33">
        <f>SUM(KK13:KM13)</f>
        <v>1378.8600000000001</v>
      </c>
      <c r="KO13" s="38" t="s">
        <v>74</v>
      </c>
      <c r="KP13" s="29">
        <v>564.94000000000005</v>
      </c>
      <c r="KQ13" s="29">
        <v>813.92</v>
      </c>
      <c r="KR13" s="29" t="s">
        <v>27</v>
      </c>
      <c r="KS13" s="33">
        <f>SUM(KP13:KR13)</f>
        <v>1378.8600000000001</v>
      </c>
      <c r="KT13" s="38" t="s">
        <v>74</v>
      </c>
      <c r="KU13" s="29">
        <v>564.94000000000005</v>
      </c>
      <c r="KV13" s="29">
        <v>813.92</v>
      </c>
      <c r="KW13" s="29" t="s">
        <v>27</v>
      </c>
      <c r="KX13" s="33">
        <f>SUM(KU13:KW13)</f>
        <v>1378.8600000000001</v>
      </c>
      <c r="KY13" s="38" t="s">
        <v>74</v>
      </c>
      <c r="KZ13" s="29">
        <v>564.94000000000005</v>
      </c>
      <c r="LA13" s="29">
        <v>813.92</v>
      </c>
      <c r="LB13" s="29" t="s">
        <v>27</v>
      </c>
      <c r="LC13" s="33">
        <f>SUM(KZ13:LB13)</f>
        <v>1378.8600000000001</v>
      </c>
      <c r="LD13" s="38" t="s">
        <v>74</v>
      </c>
      <c r="LE13" s="29">
        <v>564.95000000000005</v>
      </c>
      <c r="LF13" s="29">
        <v>813.93</v>
      </c>
      <c r="LG13" s="29" t="s">
        <v>27</v>
      </c>
      <c r="LH13" s="33">
        <f>SUM(LE13:LG13)</f>
        <v>1378.88</v>
      </c>
      <c r="LI13" s="38" t="s">
        <v>74</v>
      </c>
      <c r="LJ13" s="29">
        <v>564.94000000000005</v>
      </c>
      <c r="LK13" s="29">
        <v>813.92</v>
      </c>
      <c r="LL13" s="29" t="s">
        <v>27</v>
      </c>
      <c r="LM13" s="33">
        <f>SUM(LJ13:LL13)</f>
        <v>1378.8600000000001</v>
      </c>
      <c r="LN13" s="38" t="s">
        <v>74</v>
      </c>
      <c r="LO13" s="29">
        <v>564.94000000000005</v>
      </c>
      <c r="LP13" s="29">
        <v>813.92</v>
      </c>
      <c r="LQ13" s="29" t="s">
        <v>27</v>
      </c>
      <c r="LR13" s="33">
        <f>SUM(LO13:LQ13)</f>
        <v>1378.8600000000001</v>
      </c>
      <c r="LS13" s="38" t="s">
        <v>74</v>
      </c>
      <c r="LT13" s="29">
        <v>591.32000000000005</v>
      </c>
      <c r="LU13" s="29">
        <v>851.92</v>
      </c>
      <c r="LV13" s="29" t="s">
        <v>27</v>
      </c>
      <c r="LW13" s="33">
        <f>SUM(LT13:LV13)</f>
        <v>1443.24</v>
      </c>
      <c r="LX13" s="38" t="s">
        <v>74</v>
      </c>
      <c r="LY13" s="29">
        <v>591.32000000000005</v>
      </c>
      <c r="LZ13" s="29">
        <v>851.92</v>
      </c>
      <c r="MA13" s="29" t="s">
        <v>27</v>
      </c>
      <c r="MB13" s="33">
        <f>SUM(LY13:MA13)</f>
        <v>1443.24</v>
      </c>
      <c r="MC13" s="38" t="s">
        <v>74</v>
      </c>
      <c r="MD13" s="29">
        <v>591.32000000000005</v>
      </c>
      <c r="ME13" s="29">
        <v>851.92</v>
      </c>
      <c r="MF13" s="29" t="s">
        <v>27</v>
      </c>
      <c r="MG13" s="33">
        <f>SUM(MD13:MF13)</f>
        <v>1443.24</v>
      </c>
      <c r="MH13" s="38" t="s">
        <v>74</v>
      </c>
      <c r="MI13" s="29">
        <v>591.32000000000005</v>
      </c>
      <c r="MJ13" s="29">
        <v>851.92</v>
      </c>
      <c r="MK13" s="29" t="s">
        <v>27</v>
      </c>
      <c r="ML13" s="33">
        <f>SUM(MI13:MK13)</f>
        <v>1443.24</v>
      </c>
      <c r="MM13" s="38" t="s">
        <v>74</v>
      </c>
      <c r="MN13" s="29">
        <v>598.02</v>
      </c>
      <c r="MO13" s="29">
        <v>861.63</v>
      </c>
      <c r="MP13" s="29" t="s">
        <v>27</v>
      </c>
      <c r="MQ13" s="33">
        <f>SUM(MN13:MP13)</f>
        <v>1459.65</v>
      </c>
      <c r="MR13" s="38" t="s">
        <v>74</v>
      </c>
      <c r="MS13" s="29">
        <v>598.02</v>
      </c>
      <c r="MT13" s="29">
        <v>861.63</v>
      </c>
      <c r="MU13" s="29" t="s">
        <v>27</v>
      </c>
      <c r="MV13" s="33">
        <f>SUM(MS13:MU13)</f>
        <v>1459.65</v>
      </c>
      <c r="MW13" s="38" t="s">
        <v>74</v>
      </c>
      <c r="MX13" s="29">
        <v>598.02</v>
      </c>
      <c r="MY13" s="29">
        <v>861.63</v>
      </c>
      <c r="MZ13" s="29" t="s">
        <v>27</v>
      </c>
      <c r="NA13" s="33">
        <f>SUM(MX13:MZ13)</f>
        <v>1459.65</v>
      </c>
      <c r="NB13" s="38" t="s">
        <v>74</v>
      </c>
      <c r="NC13" s="29">
        <v>598.02</v>
      </c>
      <c r="ND13" s="29">
        <v>861.63</v>
      </c>
      <c r="NE13" s="29" t="s">
        <v>27</v>
      </c>
      <c r="NF13" s="33">
        <f>SUM(NC13:NE13)</f>
        <v>1459.65</v>
      </c>
      <c r="NG13" s="38" t="s">
        <v>74</v>
      </c>
      <c r="NH13" s="29">
        <v>598.02</v>
      </c>
      <c r="NI13" s="29">
        <v>861.63</v>
      </c>
      <c r="NJ13" s="29" t="s">
        <v>27</v>
      </c>
      <c r="NK13" s="33">
        <f>SUM(NH13:NJ13)</f>
        <v>1459.65</v>
      </c>
      <c r="NL13" s="38" t="s">
        <v>74</v>
      </c>
      <c r="NM13" s="29">
        <v>598.02</v>
      </c>
      <c r="NN13" s="29">
        <v>861.63</v>
      </c>
      <c r="NO13" s="29" t="s">
        <v>27</v>
      </c>
      <c r="NP13" s="33">
        <f>SUM(NM13:NO13)</f>
        <v>1459.65</v>
      </c>
      <c r="NQ13" s="38" t="s">
        <v>74</v>
      </c>
      <c r="NR13" s="29">
        <v>598.02</v>
      </c>
      <c r="NS13" s="29">
        <v>861.63</v>
      </c>
      <c r="NT13" s="29" t="s">
        <v>27</v>
      </c>
      <c r="NU13" s="33">
        <f>SUM(NR13:NT13)</f>
        <v>1459.65</v>
      </c>
      <c r="NV13" s="38" t="s">
        <v>74</v>
      </c>
      <c r="NW13" s="29">
        <v>598.02</v>
      </c>
      <c r="NX13" s="29">
        <v>861.63</v>
      </c>
      <c r="NY13" s="29" t="s">
        <v>27</v>
      </c>
      <c r="NZ13" s="33">
        <f>SUM(NW13:NY13)</f>
        <v>1459.65</v>
      </c>
      <c r="OA13" s="38" t="s">
        <v>74</v>
      </c>
      <c r="OB13" s="29">
        <v>617.79</v>
      </c>
      <c r="OC13" s="29">
        <v>890.11</v>
      </c>
      <c r="OD13" s="29" t="s">
        <v>27</v>
      </c>
      <c r="OE13" s="33">
        <f>SUM(OB13:OD13)</f>
        <v>1507.9</v>
      </c>
      <c r="OF13" s="38" t="s">
        <v>74</v>
      </c>
      <c r="OG13" s="29">
        <v>617.79</v>
      </c>
      <c r="OH13" s="29">
        <v>890.11</v>
      </c>
      <c r="OI13" s="29" t="s">
        <v>27</v>
      </c>
      <c r="OJ13" s="33">
        <f>SUM(OG13:OI13)</f>
        <v>1507.9</v>
      </c>
      <c r="OK13" s="38" t="s">
        <v>74</v>
      </c>
      <c r="OL13" s="29">
        <v>617.79</v>
      </c>
      <c r="OM13" s="29">
        <v>890.11</v>
      </c>
      <c r="ON13" s="29" t="s">
        <v>27</v>
      </c>
      <c r="OO13" s="33">
        <f>SUM(OL13:ON13)</f>
        <v>1507.9</v>
      </c>
      <c r="OP13" s="38" t="s">
        <v>74</v>
      </c>
      <c r="OQ13" s="29">
        <v>617.79</v>
      </c>
      <c r="OR13" s="29">
        <v>890.11</v>
      </c>
      <c r="OS13" s="29" t="s">
        <v>27</v>
      </c>
      <c r="OT13" s="33">
        <f>SUM(OQ13:OS13)</f>
        <v>1507.9</v>
      </c>
      <c r="OU13" s="38" t="s">
        <v>74</v>
      </c>
      <c r="OV13" s="29">
        <v>617.79</v>
      </c>
      <c r="OW13" s="29">
        <v>890.11</v>
      </c>
      <c r="OX13" s="29" t="s">
        <v>27</v>
      </c>
      <c r="OY13" s="33">
        <f>SUM(OV13:OX13)</f>
        <v>1507.9</v>
      </c>
      <c r="OZ13" s="38" t="s">
        <v>74</v>
      </c>
      <c r="PA13" s="29">
        <v>617.79</v>
      </c>
      <c r="PB13" s="29">
        <v>890.11</v>
      </c>
      <c r="PC13" s="29" t="s">
        <v>27</v>
      </c>
      <c r="PD13" s="33">
        <f>SUM(PA13:PC13)</f>
        <v>1507.9</v>
      </c>
      <c r="PE13" s="38" t="s">
        <v>74</v>
      </c>
      <c r="PF13" s="29">
        <v>617.79</v>
      </c>
      <c r="PG13" s="29">
        <v>890.11</v>
      </c>
      <c r="PH13" s="29" t="s">
        <v>27</v>
      </c>
      <c r="PI13" s="33">
        <f>SUM(PF13:PH13)</f>
        <v>1507.9</v>
      </c>
      <c r="PJ13" s="38" t="s">
        <v>74</v>
      </c>
      <c r="PK13" s="29">
        <v>617.79</v>
      </c>
      <c r="PL13" s="29">
        <v>890.11</v>
      </c>
      <c r="PM13" s="29">
        <v>845.88</v>
      </c>
      <c r="PN13" s="33">
        <f>SUM(PK13:PM13)</f>
        <v>2353.7800000000002</v>
      </c>
      <c r="PO13" s="38" t="s">
        <v>74</v>
      </c>
      <c r="PP13" s="29">
        <v>617.79</v>
      </c>
      <c r="PQ13" s="29">
        <v>890.11</v>
      </c>
      <c r="PR13" s="29" t="s">
        <v>27</v>
      </c>
      <c r="PS13" s="33">
        <f>SUM(PP13:PR13)</f>
        <v>1507.9</v>
      </c>
      <c r="PT13" s="38" t="s">
        <v>74</v>
      </c>
      <c r="PU13" s="29">
        <v>617.79</v>
      </c>
      <c r="PV13" s="29">
        <v>890.11</v>
      </c>
      <c r="PW13" s="29">
        <v>845.88</v>
      </c>
      <c r="PX13" s="33">
        <f>SUM(PU13:PW13)</f>
        <v>2353.7800000000002</v>
      </c>
      <c r="PY13" s="38" t="s">
        <v>74</v>
      </c>
      <c r="PZ13" s="29">
        <v>617.79</v>
      </c>
      <c r="QA13" s="29">
        <v>890.11</v>
      </c>
      <c r="QB13" s="29" t="s">
        <v>27</v>
      </c>
      <c r="QC13" s="33">
        <f>SUM(PZ13:QB13)</f>
        <v>1507.9</v>
      </c>
      <c r="QD13" s="38" t="s">
        <v>74</v>
      </c>
      <c r="QE13" s="29">
        <v>617.79</v>
      </c>
      <c r="QF13" s="29">
        <v>890.11</v>
      </c>
      <c r="QG13" s="29" t="s">
        <v>27</v>
      </c>
      <c r="QH13" s="33">
        <f>SUM(QE13:QG13)</f>
        <v>1507.9</v>
      </c>
      <c r="QI13" s="38" t="s">
        <v>74</v>
      </c>
      <c r="QJ13" s="29">
        <v>660.6</v>
      </c>
      <c r="QK13" s="29">
        <v>951.79</v>
      </c>
      <c r="QL13" s="29" t="s">
        <v>27</v>
      </c>
      <c r="QM13" s="33">
        <f>SUM(QJ13:QL13)</f>
        <v>1612.3899999999999</v>
      </c>
      <c r="QN13" s="38" t="s">
        <v>74</v>
      </c>
      <c r="QO13" s="29">
        <v>660.6</v>
      </c>
      <c r="QP13" s="29">
        <v>951.79</v>
      </c>
      <c r="QQ13" s="29" t="s">
        <v>27</v>
      </c>
      <c r="QR13" s="33">
        <f>SUM(QO13:QQ13)</f>
        <v>1612.3899999999999</v>
      </c>
      <c r="QS13" s="38" t="s">
        <v>74</v>
      </c>
      <c r="QT13" s="29">
        <v>657.88</v>
      </c>
      <c r="QU13" s="29">
        <v>947.87</v>
      </c>
      <c r="QV13" s="29" t="s">
        <v>27</v>
      </c>
      <c r="QW13" s="33">
        <f>SUM(QT13:QV13)</f>
        <v>1605.75</v>
      </c>
      <c r="QX13" s="38" t="s">
        <v>74</v>
      </c>
      <c r="QY13" s="29">
        <v>657.91</v>
      </c>
      <c r="QZ13" s="29">
        <v>947.91</v>
      </c>
      <c r="RA13" s="29" t="s">
        <v>27</v>
      </c>
      <c r="RB13" s="33">
        <f>SUM(QY13:RA13)</f>
        <v>1605.82</v>
      </c>
      <c r="RC13" s="38" t="s">
        <v>74</v>
      </c>
      <c r="RD13" s="29">
        <v>657.88</v>
      </c>
      <c r="RE13" s="29">
        <v>947.87</v>
      </c>
      <c r="RF13" s="29" t="s">
        <v>27</v>
      </c>
      <c r="RG13" s="33">
        <f>SUM(RD13:RF13)</f>
        <v>1605.75</v>
      </c>
      <c r="RH13" s="38" t="s">
        <v>74</v>
      </c>
      <c r="RI13" s="29">
        <v>657.88</v>
      </c>
      <c r="RJ13" s="29">
        <v>947.87</v>
      </c>
      <c r="RK13" s="29" t="s">
        <v>27</v>
      </c>
      <c r="RL13" s="33">
        <f>SUM(RI13:RK13)</f>
        <v>1605.75</v>
      </c>
      <c r="RM13" s="38" t="s">
        <v>74</v>
      </c>
      <c r="RN13" s="29">
        <v>657.88</v>
      </c>
      <c r="RO13" s="29">
        <v>947.87</v>
      </c>
      <c r="RP13" s="29" t="s">
        <v>27</v>
      </c>
      <c r="RQ13" s="33">
        <f>SUM(RN13:RP13)</f>
        <v>1605.75</v>
      </c>
      <c r="RR13" s="38" t="s">
        <v>74</v>
      </c>
      <c r="RS13" s="29">
        <v>657.88</v>
      </c>
      <c r="RT13" s="29">
        <v>947.87</v>
      </c>
      <c r="RU13" s="29" t="s">
        <v>27</v>
      </c>
      <c r="RV13" s="33">
        <f>SUM(RS13:RU13)</f>
        <v>1605.75</v>
      </c>
      <c r="RW13" s="38" t="s">
        <v>74</v>
      </c>
      <c r="RX13" s="29">
        <v>657.88</v>
      </c>
      <c r="RY13" s="29">
        <v>947.87</v>
      </c>
      <c r="RZ13" s="29" t="s">
        <v>27</v>
      </c>
      <c r="SA13" s="33">
        <f>SUM(RX13:RZ13)</f>
        <v>1605.75</v>
      </c>
      <c r="SB13" s="38" t="s">
        <v>74</v>
      </c>
      <c r="SC13" s="29">
        <v>657.88</v>
      </c>
      <c r="SD13" s="29">
        <v>947.87</v>
      </c>
      <c r="SE13" s="29" t="s">
        <v>27</v>
      </c>
      <c r="SF13" s="33">
        <f>SUM(SC13:SE13)</f>
        <v>1605.75</v>
      </c>
      <c r="SG13" s="38" t="s">
        <v>74</v>
      </c>
      <c r="SH13" s="29">
        <v>657.88</v>
      </c>
      <c r="SI13" s="29">
        <v>947.87</v>
      </c>
      <c r="SJ13" s="29" t="s">
        <v>27</v>
      </c>
      <c r="SK13" s="33">
        <f>SUM(SH13:SJ13)</f>
        <v>1605.75</v>
      </c>
      <c r="SL13" s="38" t="s">
        <v>74</v>
      </c>
      <c r="SM13" s="29">
        <v>657.88</v>
      </c>
      <c r="SN13" s="29">
        <v>947.87</v>
      </c>
      <c r="SO13" s="29" t="s">
        <v>27</v>
      </c>
      <c r="SP13" s="33">
        <f>SUM(SM13:SO13)</f>
        <v>1605.75</v>
      </c>
      <c r="SQ13" s="38" t="s">
        <v>74</v>
      </c>
      <c r="SR13" s="29">
        <v>736.89</v>
      </c>
      <c r="SS13" s="29">
        <v>1062.6099999999999</v>
      </c>
      <c r="ST13" s="29" t="s">
        <v>27</v>
      </c>
      <c r="SU13" s="33">
        <f>SUM(SR13:ST13)</f>
        <v>1799.5</v>
      </c>
      <c r="SV13" s="38" t="s">
        <v>74</v>
      </c>
      <c r="SW13" s="29">
        <v>736.89</v>
      </c>
      <c r="SX13" s="29">
        <v>1062.6099999999999</v>
      </c>
      <c r="SY13" s="29" t="s">
        <v>27</v>
      </c>
      <c r="SZ13" s="33">
        <f>SUM(SW13:SY13)</f>
        <v>1799.5</v>
      </c>
      <c r="TA13" s="38" t="s">
        <v>74</v>
      </c>
      <c r="TB13" s="29">
        <v>736.89</v>
      </c>
      <c r="TC13" s="29">
        <v>1062.6099999999999</v>
      </c>
      <c r="TD13" s="29" t="s">
        <v>27</v>
      </c>
      <c r="TE13" s="33">
        <f>SUM(TB13:TD13)</f>
        <v>1799.5</v>
      </c>
      <c r="TF13" s="38" t="s">
        <v>74</v>
      </c>
      <c r="TG13" s="29">
        <v>718.54</v>
      </c>
      <c r="TH13" s="29">
        <v>1036.1500000000001</v>
      </c>
      <c r="TI13" s="29" t="s">
        <v>27</v>
      </c>
      <c r="TJ13" s="33">
        <f>SUM(TG13:TI13)</f>
        <v>1754.69</v>
      </c>
      <c r="TK13" s="38" t="s">
        <v>74</v>
      </c>
      <c r="TL13" s="29">
        <v>718.54</v>
      </c>
      <c r="TM13" s="29">
        <v>1036.1500000000001</v>
      </c>
      <c r="TN13" s="29" t="s">
        <v>27</v>
      </c>
      <c r="TO13" s="33">
        <f>SUM(TL13:TN13)</f>
        <v>1754.69</v>
      </c>
      <c r="TP13" s="38" t="s">
        <v>74</v>
      </c>
      <c r="TQ13" s="29">
        <v>718.54</v>
      </c>
      <c r="TR13" s="29">
        <v>1036.1500000000001</v>
      </c>
      <c r="TS13" s="29" t="s">
        <v>27</v>
      </c>
      <c r="TT13" s="33">
        <f>SUM(TQ13:TS13)</f>
        <v>1754.69</v>
      </c>
      <c r="TU13" s="38" t="s">
        <v>74</v>
      </c>
      <c r="TV13" s="29">
        <v>718.54</v>
      </c>
      <c r="TW13" s="29">
        <v>1036.1500000000001</v>
      </c>
      <c r="TX13" s="29" t="s">
        <v>27</v>
      </c>
      <c r="TY13" s="33">
        <f>SUM(TV13:TX13)</f>
        <v>1754.69</v>
      </c>
      <c r="TZ13" s="38" t="s">
        <v>74</v>
      </c>
      <c r="UA13" s="29">
        <v>718.54</v>
      </c>
      <c r="UB13" s="29">
        <v>1036.1500000000001</v>
      </c>
      <c r="UC13" s="29" t="s">
        <v>27</v>
      </c>
      <c r="UD13" s="33">
        <f>SUM(UA13:UC13)</f>
        <v>1754.69</v>
      </c>
      <c r="UE13" s="38" t="s">
        <v>74</v>
      </c>
      <c r="UF13" s="29">
        <v>718.54</v>
      </c>
      <c r="UG13" s="29">
        <v>1036.1500000000001</v>
      </c>
      <c r="UH13" s="29" t="s">
        <v>27</v>
      </c>
      <c r="UI13" s="33">
        <f>SUM(UF13:UH13)</f>
        <v>1754.69</v>
      </c>
      <c r="UJ13" s="38" t="s">
        <v>74</v>
      </c>
      <c r="UK13" s="29">
        <v>718.54</v>
      </c>
      <c r="UL13" s="29">
        <v>1036.1500000000001</v>
      </c>
      <c r="UM13" s="29" t="s">
        <v>27</v>
      </c>
      <c r="UN13" s="33">
        <f>SUM(UK13:UM13)</f>
        <v>1754.69</v>
      </c>
      <c r="UO13" s="38" t="s">
        <v>74</v>
      </c>
      <c r="UP13" s="29">
        <v>799.96</v>
      </c>
      <c r="UQ13" s="29">
        <v>1153.56</v>
      </c>
      <c r="UR13" s="29" t="s">
        <v>27</v>
      </c>
      <c r="US13" s="33">
        <f>SUM(UP13:UR13)</f>
        <v>1953.52</v>
      </c>
      <c r="UT13" s="38" t="s">
        <v>74</v>
      </c>
      <c r="UU13" s="29">
        <v>718.54</v>
      </c>
      <c r="UV13" s="29">
        <v>1036.1500000000001</v>
      </c>
      <c r="UW13" s="29" t="s">
        <v>27</v>
      </c>
      <c r="UX13" s="33">
        <f>SUM(UU13:UW13)</f>
        <v>1754.69</v>
      </c>
      <c r="UY13" s="38" t="s">
        <v>74</v>
      </c>
      <c r="UZ13" s="29">
        <v>765.24</v>
      </c>
      <c r="VA13" s="29">
        <v>1103.5</v>
      </c>
      <c r="VB13" s="29" t="s">
        <v>27</v>
      </c>
      <c r="VC13" s="33">
        <f>SUM(UZ13:VB13)</f>
        <v>1868.74</v>
      </c>
      <c r="VD13" s="38" t="s">
        <v>74</v>
      </c>
      <c r="VE13" s="29">
        <v>765.24</v>
      </c>
      <c r="VF13" s="29">
        <v>1103.5</v>
      </c>
      <c r="VG13" s="29" t="s">
        <v>27</v>
      </c>
      <c r="VH13" s="33">
        <f>SUM(VE13:VG13)</f>
        <v>1868.74</v>
      </c>
      <c r="VI13" s="38" t="s">
        <v>74</v>
      </c>
      <c r="VJ13" s="29">
        <v>765.24</v>
      </c>
      <c r="VK13" s="29">
        <v>1103.5</v>
      </c>
      <c r="VL13" s="29" t="s">
        <v>27</v>
      </c>
      <c r="VM13" s="33">
        <f>SUM(VJ13:VL13)</f>
        <v>1868.74</v>
      </c>
      <c r="VN13" s="38" t="s">
        <v>74</v>
      </c>
      <c r="VO13" s="29">
        <v>788.39</v>
      </c>
      <c r="VP13" s="29">
        <v>1136.8800000000001</v>
      </c>
      <c r="VQ13" s="29" t="s">
        <v>27</v>
      </c>
      <c r="VR13" s="33">
        <f>SUM(VO13:VQ13)</f>
        <v>1925.27</v>
      </c>
      <c r="VS13" s="38" t="s">
        <v>74</v>
      </c>
      <c r="VT13" s="29">
        <v>788.4</v>
      </c>
      <c r="VU13" s="29">
        <v>1136.8900000000001</v>
      </c>
      <c r="VV13" s="29" t="s">
        <v>27</v>
      </c>
      <c r="VW13" s="33">
        <f>SUM(VT13:VV13)</f>
        <v>1925.29</v>
      </c>
      <c r="VX13" s="38" t="s">
        <v>74</v>
      </c>
      <c r="VY13" s="29">
        <v>788.39</v>
      </c>
      <c r="VZ13" s="29">
        <v>1136.8800000000001</v>
      </c>
      <c r="WA13" s="29" t="s">
        <v>27</v>
      </c>
      <c r="WB13" s="33">
        <f>SUM(VY13:WA13)</f>
        <v>1925.27</v>
      </c>
      <c r="WC13" s="38" t="s">
        <v>74</v>
      </c>
      <c r="WD13" s="29">
        <v>788.39</v>
      </c>
      <c r="WE13" s="29">
        <v>1136.8800000000001</v>
      </c>
      <c r="WF13" s="29" t="s">
        <v>27</v>
      </c>
      <c r="WG13" s="33">
        <f>SUM(WD13:WF13)</f>
        <v>1925.27</v>
      </c>
      <c r="WH13" s="38" t="s">
        <v>74</v>
      </c>
      <c r="WI13" s="29">
        <v>788.39</v>
      </c>
      <c r="WJ13" s="29">
        <v>1136.8800000000001</v>
      </c>
      <c r="WK13" s="29" t="s">
        <v>27</v>
      </c>
      <c r="WL13" s="33">
        <f>SUM(WI13:WK13)</f>
        <v>1925.27</v>
      </c>
      <c r="WM13" s="38" t="s">
        <v>74</v>
      </c>
      <c r="WN13" s="29">
        <v>788.39</v>
      </c>
      <c r="WO13" s="29">
        <v>1136.8800000000001</v>
      </c>
      <c r="WP13" s="29" t="s">
        <v>27</v>
      </c>
      <c r="WQ13" s="33">
        <f>SUM(WN13:WP13)</f>
        <v>1925.27</v>
      </c>
      <c r="WR13" s="38" t="s">
        <v>74</v>
      </c>
      <c r="WS13" s="29">
        <v>788.39</v>
      </c>
      <c r="WT13" s="29">
        <v>1136.8800000000001</v>
      </c>
      <c r="WU13" s="29" t="s">
        <v>27</v>
      </c>
      <c r="WV13" s="33">
        <f>SUM(WS13:WU13)</f>
        <v>1925.27</v>
      </c>
      <c r="WW13" s="38" t="s">
        <v>74</v>
      </c>
      <c r="WX13" s="29">
        <v>788.39</v>
      </c>
      <c r="WY13" s="29">
        <v>1136.8800000000001</v>
      </c>
      <c r="WZ13" s="29" t="s">
        <v>27</v>
      </c>
      <c r="XA13" s="33">
        <f>SUM(WX13:WZ13)</f>
        <v>1925.27</v>
      </c>
      <c r="XB13" s="38" t="s">
        <v>74</v>
      </c>
      <c r="XC13" s="29">
        <v>788.39</v>
      </c>
      <c r="XD13" s="29">
        <v>1136.8800000000001</v>
      </c>
      <c r="XE13" s="29" t="s">
        <v>27</v>
      </c>
      <c r="XF13" s="33">
        <f>SUM(XC13:XE13)</f>
        <v>1925.27</v>
      </c>
      <c r="XG13" s="38" t="s">
        <v>74</v>
      </c>
      <c r="XH13" s="29">
        <v>815.19</v>
      </c>
      <c r="XI13" s="29">
        <v>1175.53</v>
      </c>
      <c r="XJ13" s="29" t="s">
        <v>27</v>
      </c>
      <c r="XK13" s="33">
        <f>SUM(XH13:XJ13)</f>
        <v>1990.72</v>
      </c>
      <c r="XL13" s="38" t="s">
        <v>74</v>
      </c>
      <c r="XM13" s="29">
        <v>840.42</v>
      </c>
      <c r="XN13" s="29">
        <v>1211.9100000000001</v>
      </c>
      <c r="XO13" s="29" t="s">
        <v>27</v>
      </c>
      <c r="XP13" s="33">
        <f>SUM(XM13:XO13)</f>
        <v>2052.33</v>
      </c>
      <c r="XQ13" s="38" t="s">
        <v>74</v>
      </c>
      <c r="XR13" s="29">
        <v>845.26</v>
      </c>
      <c r="XS13" s="29">
        <v>1218.8900000000001</v>
      </c>
      <c r="XT13" s="29" t="s">
        <v>27</v>
      </c>
      <c r="XU13" s="33">
        <f>SUM(XR13:XT13)</f>
        <v>2064.15</v>
      </c>
      <c r="XV13" s="38" t="s">
        <v>74</v>
      </c>
      <c r="XW13" s="29">
        <v>845.26</v>
      </c>
      <c r="XX13" s="29">
        <v>1218.8900000000001</v>
      </c>
      <c r="XY13" s="29" t="s">
        <v>27</v>
      </c>
      <c r="XZ13" s="33">
        <f>SUM(XW13:XY13)</f>
        <v>2064.15</v>
      </c>
      <c r="YA13" s="38" t="s">
        <v>74</v>
      </c>
      <c r="YB13" s="29">
        <v>845.26</v>
      </c>
      <c r="YC13" s="29">
        <v>1218.8900000000001</v>
      </c>
      <c r="YD13" s="29" t="s">
        <v>27</v>
      </c>
      <c r="YE13" s="33">
        <f>SUM(YB13:YD13)</f>
        <v>2064.15</v>
      </c>
      <c r="YF13" s="38" t="s">
        <v>74</v>
      </c>
      <c r="YG13" s="29">
        <v>845.26</v>
      </c>
      <c r="YH13" s="29">
        <v>1218.8900000000001</v>
      </c>
      <c r="YI13" s="29" t="s">
        <v>27</v>
      </c>
      <c r="YJ13" s="33">
        <f>SUM(YG13:YI13)</f>
        <v>2064.15</v>
      </c>
      <c r="YK13" s="38" t="s">
        <v>74</v>
      </c>
      <c r="YL13" s="29">
        <v>867.45</v>
      </c>
      <c r="YM13" s="30">
        <v>1250.8900000000001</v>
      </c>
      <c r="YN13" s="29" t="s">
        <v>27</v>
      </c>
      <c r="YO13" s="33">
        <f>SUM(YL13:YN13)</f>
        <v>2118.34</v>
      </c>
      <c r="YP13" s="38" t="s">
        <v>74</v>
      </c>
      <c r="YQ13" s="29">
        <v>867.45</v>
      </c>
      <c r="YR13" s="29">
        <v>1250.8900000000001</v>
      </c>
      <c r="YS13" s="29" t="s">
        <v>27</v>
      </c>
      <c r="YT13" s="33">
        <f>SUM(YQ13:YS13)</f>
        <v>2118.34</v>
      </c>
      <c r="YU13" s="38" t="s">
        <v>74</v>
      </c>
      <c r="YV13" s="29">
        <v>867.45</v>
      </c>
      <c r="YW13" s="29">
        <v>1250.8900000000001</v>
      </c>
      <c r="YX13" s="29" t="s">
        <v>27</v>
      </c>
      <c r="YY13" s="33">
        <f>SUM(YV13:YX13)</f>
        <v>2118.34</v>
      </c>
      <c r="YZ13" s="38" t="s">
        <v>74</v>
      </c>
      <c r="ZA13" s="29">
        <v>867.45</v>
      </c>
      <c r="ZB13" s="29">
        <v>1250.8900000000001</v>
      </c>
      <c r="ZC13" s="29" t="s">
        <v>27</v>
      </c>
      <c r="ZD13" s="33">
        <f>SUM(ZA13:ZC13)</f>
        <v>2118.34</v>
      </c>
      <c r="ZE13" s="38" t="s">
        <v>74</v>
      </c>
      <c r="ZF13" s="29">
        <v>867.45</v>
      </c>
      <c r="ZG13" s="29">
        <v>1250.8900000000001</v>
      </c>
      <c r="ZH13" s="29" t="s">
        <v>27</v>
      </c>
      <c r="ZI13" s="33">
        <f>SUM(ZF13:ZH13)</f>
        <v>2118.34</v>
      </c>
      <c r="ZJ13" s="38" t="s">
        <v>74</v>
      </c>
      <c r="ZK13" s="29">
        <v>867.45</v>
      </c>
      <c r="ZL13" s="29">
        <v>1250.8900000000001</v>
      </c>
      <c r="ZM13" s="29" t="s">
        <v>27</v>
      </c>
      <c r="ZN13" s="33">
        <f>SUM(ZK13:ZM13)</f>
        <v>2118.34</v>
      </c>
      <c r="ZO13" s="38" t="s">
        <v>74</v>
      </c>
      <c r="ZP13" s="29">
        <v>940.39</v>
      </c>
      <c r="ZQ13" s="29">
        <v>1358.25</v>
      </c>
      <c r="ZR13" s="29" t="s">
        <v>27</v>
      </c>
      <c r="ZS13" s="33">
        <f>SUM(ZP13:ZR13)</f>
        <v>2298.64</v>
      </c>
      <c r="ZT13" s="38" t="s">
        <v>74</v>
      </c>
      <c r="ZU13" s="29" t="s">
        <v>27</v>
      </c>
      <c r="ZV13" s="29">
        <v>969.9</v>
      </c>
      <c r="ZW13" s="29">
        <v>1400.87</v>
      </c>
      <c r="ZX13" s="33">
        <f>SUM(ZU13:ZW13)</f>
        <v>2370.77</v>
      </c>
      <c r="ZY13" s="38" t="s">
        <v>74</v>
      </c>
      <c r="ZZ13" s="29">
        <v>969.9</v>
      </c>
      <c r="AAA13" s="30">
        <v>1400.87</v>
      </c>
      <c r="AAB13" s="29" t="s">
        <v>27</v>
      </c>
      <c r="AAC13" s="33">
        <f>SUM(ZZ13:AAB13)</f>
        <v>2370.77</v>
      </c>
      <c r="AAD13" s="38" t="s">
        <v>74</v>
      </c>
      <c r="AAE13" s="29">
        <v>969.9</v>
      </c>
      <c r="AAF13" s="30">
        <v>1400.87</v>
      </c>
      <c r="AAG13" s="29" t="s">
        <v>27</v>
      </c>
      <c r="AAH13" s="33">
        <f>SUM(AAE13:AAG13)</f>
        <v>2370.77</v>
      </c>
      <c r="AAI13" s="38" t="s">
        <v>74</v>
      </c>
      <c r="AAJ13" s="29">
        <v>969.9</v>
      </c>
      <c r="AAK13" s="30">
        <v>1400.87</v>
      </c>
      <c r="AAL13" s="29" t="s">
        <v>27</v>
      </c>
      <c r="AAM13" s="33">
        <f>SUM(AAJ13:AAL13)</f>
        <v>2370.77</v>
      </c>
      <c r="AAN13" s="38" t="s">
        <v>74</v>
      </c>
      <c r="AAO13" s="29">
        <v>969.9</v>
      </c>
      <c r="AAP13" s="30">
        <v>1400.87</v>
      </c>
      <c r="AAQ13" s="29" t="s">
        <v>27</v>
      </c>
      <c r="AAR13" s="33">
        <f>SUM(AAO13:AAQ13)</f>
        <v>2370.77</v>
      </c>
      <c r="AAS13" s="38" t="s">
        <v>74</v>
      </c>
      <c r="AAT13" s="29">
        <v>969.9</v>
      </c>
      <c r="AAU13" s="30">
        <v>1400.87</v>
      </c>
      <c r="AAV13" s="29" t="s">
        <v>27</v>
      </c>
      <c r="AAW13" s="33">
        <f>SUM(AAT13:AAV13)</f>
        <v>2370.77</v>
      </c>
      <c r="AAX13" s="38" t="s">
        <v>74</v>
      </c>
      <c r="AAY13" s="29">
        <v>969.9</v>
      </c>
      <c r="AAZ13" s="30">
        <v>1400.87</v>
      </c>
      <c r="ABA13" s="29" t="s">
        <v>27</v>
      </c>
      <c r="ABB13" s="33">
        <f>SUM(AAY13:ABA13)</f>
        <v>2370.77</v>
      </c>
      <c r="ABC13" s="38" t="s">
        <v>74</v>
      </c>
      <c r="ABD13" s="29">
        <v>969.9</v>
      </c>
      <c r="ABE13" s="30">
        <v>1400.87</v>
      </c>
      <c r="ABF13" s="29" t="s">
        <v>27</v>
      </c>
      <c r="ABG13" s="33">
        <f>SUM(ABD13:ABF13)</f>
        <v>2370.77</v>
      </c>
      <c r="ABH13" s="38" t="s">
        <v>74</v>
      </c>
      <c r="ABI13" s="29">
        <v>969.9</v>
      </c>
      <c r="ABJ13" s="30">
        <v>1400.87</v>
      </c>
      <c r="ABK13" s="29" t="s">
        <v>27</v>
      </c>
      <c r="ABL13" s="33">
        <f>SUM(ABI13:ABK13)</f>
        <v>2370.77</v>
      </c>
      <c r="ABM13" s="38" t="s">
        <v>74</v>
      </c>
      <c r="ABN13" s="29">
        <v>969.9</v>
      </c>
      <c r="ABO13" s="30">
        <v>1400.87</v>
      </c>
      <c r="ABP13" s="29" t="s">
        <v>27</v>
      </c>
      <c r="ABQ13" s="33">
        <f>SUM(ABN13:ABP13)</f>
        <v>2370.77</v>
      </c>
      <c r="ABR13" s="38" t="s">
        <v>74</v>
      </c>
      <c r="ABS13" s="29">
        <v>969.9</v>
      </c>
      <c r="ABT13" s="30">
        <v>1400.87</v>
      </c>
      <c r="ABU13" s="29" t="s">
        <v>27</v>
      </c>
      <c r="ABV13" s="33">
        <f>SUM(ABS13:ABU13)</f>
        <v>2370.77</v>
      </c>
      <c r="ABW13" s="38" t="s">
        <v>74</v>
      </c>
      <c r="ABX13" s="29">
        <v>1037.79</v>
      </c>
      <c r="ABY13" s="30">
        <v>1498.94</v>
      </c>
      <c r="ABZ13" s="29" t="s">
        <v>27</v>
      </c>
      <c r="ACA13" s="33">
        <f>SUM(ABX13:ABZ13)</f>
        <v>2536.73</v>
      </c>
    </row>
    <row r="14" spans="1:755" ht="15" customHeight="1" x14ac:dyDescent="0.25">
      <c r="A14" s="38" t="s">
        <v>75</v>
      </c>
      <c r="B14" s="29">
        <v>25.47</v>
      </c>
      <c r="C14" s="29">
        <v>107.85</v>
      </c>
      <c r="D14" s="29" t="s">
        <v>82</v>
      </c>
      <c r="E14" s="33">
        <f>SUM(B14:D14)</f>
        <v>133.32</v>
      </c>
      <c r="F14" s="38" t="s">
        <v>75</v>
      </c>
      <c r="G14" s="29">
        <v>25.47</v>
      </c>
      <c r="H14" s="29">
        <v>107.85</v>
      </c>
      <c r="I14" s="29" t="s">
        <v>82</v>
      </c>
      <c r="J14" s="33">
        <f>SUM(G14:I14)</f>
        <v>133.32</v>
      </c>
      <c r="K14" s="38" t="s">
        <v>75</v>
      </c>
      <c r="L14" s="29">
        <v>25.47</v>
      </c>
      <c r="M14" s="29">
        <v>107.85</v>
      </c>
      <c r="N14" s="29" t="s">
        <v>82</v>
      </c>
      <c r="O14" s="33">
        <f>SUM(L14:N14)</f>
        <v>133.32</v>
      </c>
      <c r="P14" s="38" t="s">
        <v>75</v>
      </c>
      <c r="Q14" s="29">
        <v>25.47</v>
      </c>
      <c r="R14" s="29">
        <v>107.85</v>
      </c>
      <c r="S14" s="29" t="s">
        <v>82</v>
      </c>
      <c r="T14" s="33">
        <f>SUM(Q14:S14)</f>
        <v>133.32</v>
      </c>
      <c r="U14" s="38" t="s">
        <v>75</v>
      </c>
      <c r="V14" s="29">
        <v>25.47</v>
      </c>
      <c r="W14" s="29">
        <v>107.85</v>
      </c>
      <c r="X14" s="29" t="s">
        <v>82</v>
      </c>
      <c r="Y14" s="33">
        <f>SUM(V14:X14)</f>
        <v>133.32</v>
      </c>
      <c r="Z14" s="38" t="s">
        <v>75</v>
      </c>
      <c r="AA14" s="29">
        <v>25.47</v>
      </c>
      <c r="AB14" s="29">
        <v>107.85</v>
      </c>
      <c r="AC14" s="29" t="s">
        <v>82</v>
      </c>
      <c r="AD14" s="33">
        <f>SUM(AA14:AC14)</f>
        <v>133.32</v>
      </c>
      <c r="AE14" s="38" t="s">
        <v>75</v>
      </c>
      <c r="AF14" s="29">
        <v>25.47</v>
      </c>
      <c r="AG14" s="29">
        <v>107.85</v>
      </c>
      <c r="AH14" s="29" t="s">
        <v>82</v>
      </c>
      <c r="AI14" s="33">
        <f>SUM(AF14:AH14)</f>
        <v>133.32</v>
      </c>
      <c r="AJ14" s="38" t="s">
        <v>75</v>
      </c>
      <c r="AK14" s="29">
        <v>25.47</v>
      </c>
      <c r="AL14" s="29">
        <v>107.85</v>
      </c>
      <c r="AM14" s="29" t="s">
        <v>82</v>
      </c>
      <c r="AN14" s="33">
        <f>SUM(AK14:AM14)</f>
        <v>133.32</v>
      </c>
      <c r="AO14" s="38" t="s">
        <v>75</v>
      </c>
      <c r="AP14" s="29">
        <v>25.47</v>
      </c>
      <c r="AQ14" s="29">
        <v>107.85</v>
      </c>
      <c r="AR14" s="29" t="s">
        <v>84</v>
      </c>
      <c r="AS14" s="33">
        <f>SUM(AP14:AR14)</f>
        <v>133.32</v>
      </c>
      <c r="AT14" s="38" t="s">
        <v>75</v>
      </c>
      <c r="AU14" s="29">
        <v>25.47</v>
      </c>
      <c r="AV14" s="29">
        <v>107.85</v>
      </c>
      <c r="AW14" s="29" t="s">
        <v>27</v>
      </c>
      <c r="AX14" s="33">
        <f>SUM(AU14:AW14)</f>
        <v>133.32</v>
      </c>
      <c r="AY14" s="38" t="s">
        <v>75</v>
      </c>
      <c r="AZ14" s="29">
        <v>25.47</v>
      </c>
      <c r="BA14" s="29">
        <v>107.85</v>
      </c>
      <c r="BB14" s="29" t="s">
        <v>27</v>
      </c>
      <c r="BC14" s="33">
        <f>SUM(AZ14:BB14)</f>
        <v>133.32</v>
      </c>
      <c r="BD14" s="38" t="s">
        <v>75</v>
      </c>
      <c r="BE14" s="29">
        <v>27.51</v>
      </c>
      <c r="BF14" s="29">
        <v>116.5</v>
      </c>
      <c r="BG14" s="29" t="s">
        <v>27</v>
      </c>
      <c r="BH14" s="33">
        <f>SUM(BE14:BG14)</f>
        <v>144.01</v>
      </c>
      <c r="BI14" s="38" t="s">
        <v>75</v>
      </c>
      <c r="BJ14" s="29">
        <v>27.54</v>
      </c>
      <c r="BK14" s="29">
        <v>116.6</v>
      </c>
      <c r="BL14" s="29" t="s">
        <v>27</v>
      </c>
      <c r="BM14" s="33">
        <f>SUM(BJ14:BL14)</f>
        <v>144.13999999999999</v>
      </c>
      <c r="BN14" s="38" t="s">
        <v>75</v>
      </c>
      <c r="BO14" s="29">
        <v>29.05</v>
      </c>
      <c r="BP14" s="29">
        <v>123</v>
      </c>
      <c r="BQ14" s="29" t="s">
        <v>27</v>
      </c>
      <c r="BR14" s="33">
        <f>SUM(BO14:BQ14)</f>
        <v>152.05000000000001</v>
      </c>
      <c r="BS14" s="38" t="s">
        <v>75</v>
      </c>
      <c r="BT14" s="29">
        <v>29.05</v>
      </c>
      <c r="BU14" s="29">
        <v>123</v>
      </c>
      <c r="BV14" s="29" t="s">
        <v>27</v>
      </c>
      <c r="BW14" s="33">
        <f>SUM(BT14:BV14)</f>
        <v>152.05000000000001</v>
      </c>
      <c r="BX14" s="38" t="s">
        <v>75</v>
      </c>
      <c r="BY14" s="29">
        <v>29.07</v>
      </c>
      <c r="BZ14" s="29">
        <v>123.09</v>
      </c>
      <c r="CA14" s="29" t="s">
        <v>27</v>
      </c>
      <c r="CB14" s="33">
        <f>SUM(BY14:CA14)</f>
        <v>152.16</v>
      </c>
      <c r="CC14" s="38" t="s">
        <v>75</v>
      </c>
      <c r="CD14" s="29">
        <v>29.07</v>
      </c>
      <c r="CE14" s="29">
        <v>123.1</v>
      </c>
      <c r="CF14" s="29" t="s">
        <v>27</v>
      </c>
      <c r="CG14" s="33">
        <f>SUM(CD14:CF14)</f>
        <v>152.16999999999999</v>
      </c>
      <c r="CH14" s="38" t="s">
        <v>75</v>
      </c>
      <c r="CI14" s="29">
        <v>29.07</v>
      </c>
      <c r="CJ14" s="29">
        <v>123.1</v>
      </c>
      <c r="CK14" s="29" t="s">
        <v>27</v>
      </c>
      <c r="CL14" s="33">
        <f>SUM(CI14:CK14)</f>
        <v>152.16999999999999</v>
      </c>
      <c r="CM14" s="38" t="s">
        <v>75</v>
      </c>
      <c r="CN14" s="29">
        <v>29.07</v>
      </c>
      <c r="CO14" s="29">
        <v>123.1</v>
      </c>
      <c r="CP14" s="29" t="s">
        <v>27</v>
      </c>
      <c r="CQ14" s="33">
        <f>SUM(CN14:CP14)</f>
        <v>152.16999999999999</v>
      </c>
      <c r="CR14" s="38" t="s">
        <v>75</v>
      </c>
      <c r="CS14" s="29">
        <v>29.42</v>
      </c>
      <c r="CT14" s="29">
        <v>124.58</v>
      </c>
      <c r="CU14" s="29" t="s">
        <v>27</v>
      </c>
      <c r="CV14" s="33">
        <f>SUM(CS14:CU14)</f>
        <v>154</v>
      </c>
      <c r="CW14" s="38" t="s">
        <v>75</v>
      </c>
      <c r="CX14" s="29">
        <v>30.18</v>
      </c>
      <c r="CY14" s="29">
        <v>127.77</v>
      </c>
      <c r="CZ14" s="29" t="s">
        <v>27</v>
      </c>
      <c r="DA14" s="33">
        <f>SUM(CX14:CZ14)</f>
        <v>157.94999999999999</v>
      </c>
      <c r="DB14" s="38" t="s">
        <v>75</v>
      </c>
      <c r="DC14" s="29">
        <v>30.18</v>
      </c>
      <c r="DD14" s="29">
        <v>127.77</v>
      </c>
      <c r="DE14" s="29" t="s">
        <v>27</v>
      </c>
      <c r="DF14" s="33">
        <f>SUM(DC14:DE14)</f>
        <v>157.94999999999999</v>
      </c>
      <c r="DG14" s="38" t="s">
        <v>75</v>
      </c>
      <c r="DH14" s="29">
        <v>30.18</v>
      </c>
      <c r="DI14" s="29">
        <v>127.77</v>
      </c>
      <c r="DJ14" s="29" t="s">
        <v>27</v>
      </c>
      <c r="DK14" s="33">
        <f>SUM(DH14:DJ14)</f>
        <v>157.94999999999999</v>
      </c>
      <c r="DL14" s="38" t="s">
        <v>75</v>
      </c>
      <c r="DM14" s="29">
        <v>30.38</v>
      </c>
      <c r="DN14" s="29">
        <v>128.63</v>
      </c>
      <c r="DO14" s="29" t="s">
        <v>27</v>
      </c>
      <c r="DP14" s="33">
        <f>SUM(DM14:DO14)</f>
        <v>159.01</v>
      </c>
      <c r="DQ14" s="38" t="s">
        <v>75</v>
      </c>
      <c r="DR14" s="29">
        <v>30.48</v>
      </c>
      <c r="DS14" s="29">
        <v>129.06</v>
      </c>
      <c r="DT14" s="29" t="s">
        <v>27</v>
      </c>
      <c r="DU14" s="33">
        <f>SUM(DR14:DT14)</f>
        <v>159.54</v>
      </c>
      <c r="DV14" s="38" t="s">
        <v>75</v>
      </c>
      <c r="DW14" s="29">
        <v>30.48</v>
      </c>
      <c r="DX14" s="29">
        <v>129.06</v>
      </c>
      <c r="DY14" s="29" t="s">
        <v>27</v>
      </c>
      <c r="DZ14" s="33">
        <f>SUM(DW14:DY14)</f>
        <v>159.54</v>
      </c>
      <c r="EA14" s="38" t="s">
        <v>75</v>
      </c>
      <c r="EB14" s="29">
        <v>30.48</v>
      </c>
      <c r="EC14" s="29">
        <v>129.06</v>
      </c>
      <c r="ED14" s="29" t="s">
        <v>27</v>
      </c>
      <c r="EE14" s="33">
        <f>SUM(EB14:ED14)</f>
        <v>159.54</v>
      </c>
      <c r="EF14" s="38" t="s">
        <v>75</v>
      </c>
      <c r="EG14" s="29">
        <v>30.48</v>
      </c>
      <c r="EH14" s="29">
        <v>129.06</v>
      </c>
      <c r="EI14" s="29" t="s">
        <v>27</v>
      </c>
      <c r="EJ14" s="33">
        <f>SUM(EG14:EI14)</f>
        <v>159.54</v>
      </c>
      <c r="EK14" s="38" t="s">
        <v>75</v>
      </c>
      <c r="EL14" s="29">
        <v>30.48</v>
      </c>
      <c r="EM14" s="29">
        <v>129.06</v>
      </c>
      <c r="EN14" s="29" t="s">
        <v>27</v>
      </c>
      <c r="EO14" s="33">
        <f>SUM(EL14:EN14)</f>
        <v>159.54</v>
      </c>
      <c r="EP14" s="38" t="s">
        <v>75</v>
      </c>
      <c r="EQ14" s="29">
        <v>30.48</v>
      </c>
      <c r="ER14" s="29">
        <v>129.06</v>
      </c>
      <c r="ES14" s="29" t="s">
        <v>27</v>
      </c>
      <c r="ET14" s="33">
        <f>SUM(EQ14:ES14)</f>
        <v>159.54</v>
      </c>
      <c r="EU14" s="38" t="s">
        <v>75</v>
      </c>
      <c r="EV14" s="29">
        <v>30.58</v>
      </c>
      <c r="EW14" s="29">
        <v>129.49</v>
      </c>
      <c r="EX14" s="29" t="s">
        <v>27</v>
      </c>
      <c r="EY14" s="33">
        <f>SUM(EV14:EX14)</f>
        <v>160.07</v>
      </c>
      <c r="EZ14" s="38" t="s">
        <v>75</v>
      </c>
      <c r="FA14" s="29">
        <v>30.58</v>
      </c>
      <c r="FB14" s="29">
        <v>129.49</v>
      </c>
      <c r="FC14" s="29" t="s">
        <v>27</v>
      </c>
      <c r="FD14" s="33">
        <f>SUM(FA14:FC14)</f>
        <v>160.07</v>
      </c>
      <c r="FE14" s="38" t="s">
        <v>75</v>
      </c>
      <c r="FF14" s="29">
        <v>30.58</v>
      </c>
      <c r="FG14" s="29">
        <v>129.49</v>
      </c>
      <c r="FH14" s="29" t="s">
        <v>27</v>
      </c>
      <c r="FI14" s="33">
        <f>SUM(FF14:FH14)</f>
        <v>160.07</v>
      </c>
      <c r="FJ14" s="38" t="s">
        <v>75</v>
      </c>
      <c r="FK14" s="29">
        <v>31.07</v>
      </c>
      <c r="FL14" s="29">
        <v>131.55000000000001</v>
      </c>
      <c r="FM14" s="29" t="s">
        <v>27</v>
      </c>
      <c r="FN14" s="33">
        <f>SUM(FK14:FM14)</f>
        <v>162.62</v>
      </c>
      <c r="FO14" s="38" t="s">
        <v>75</v>
      </c>
      <c r="FP14" s="29">
        <v>33.18</v>
      </c>
      <c r="FQ14" s="29">
        <v>140.47999999999999</v>
      </c>
      <c r="FR14" s="29" t="s">
        <v>27</v>
      </c>
      <c r="FS14" s="33">
        <f>SUM(FP14:FR14)</f>
        <v>173.66</v>
      </c>
      <c r="FT14" s="38" t="s">
        <v>75</v>
      </c>
      <c r="FU14" s="29">
        <v>33.18</v>
      </c>
      <c r="FV14" s="29">
        <v>140.47999999999999</v>
      </c>
      <c r="FW14" s="29" t="s">
        <v>27</v>
      </c>
      <c r="FX14" s="33">
        <f>SUM(FU14:FW14)</f>
        <v>173.66</v>
      </c>
      <c r="FY14" s="38" t="s">
        <v>75</v>
      </c>
      <c r="FZ14" s="29">
        <v>33.18</v>
      </c>
      <c r="GA14" s="29">
        <v>140.47999999999999</v>
      </c>
      <c r="GB14" s="29" t="s">
        <v>27</v>
      </c>
      <c r="GC14" s="33">
        <f>SUM(FZ14:GB14)</f>
        <v>173.66</v>
      </c>
      <c r="GD14" s="38" t="s">
        <v>75</v>
      </c>
      <c r="GE14" s="29">
        <v>33.99</v>
      </c>
      <c r="GF14" s="29">
        <v>143.91</v>
      </c>
      <c r="GG14" s="29" t="s">
        <v>27</v>
      </c>
      <c r="GH14" s="33">
        <f>SUM(GE14:GG14)</f>
        <v>177.9</v>
      </c>
      <c r="GI14" s="38" t="s">
        <v>75</v>
      </c>
      <c r="GJ14" s="29">
        <v>34.39</v>
      </c>
      <c r="GK14" s="29">
        <v>145.62</v>
      </c>
      <c r="GL14" s="29" t="s">
        <v>27</v>
      </c>
      <c r="GM14" s="33">
        <f>SUM(GJ14:GL14)</f>
        <v>180.01</v>
      </c>
      <c r="GN14" s="38" t="s">
        <v>75</v>
      </c>
      <c r="GO14" s="29">
        <v>34.39</v>
      </c>
      <c r="GP14" s="29">
        <v>145.62</v>
      </c>
      <c r="GQ14" s="29" t="s">
        <v>27</v>
      </c>
      <c r="GR14" s="33">
        <f>SUM(GO14:GQ14)</f>
        <v>180.01</v>
      </c>
      <c r="GS14" s="38" t="s">
        <v>75</v>
      </c>
      <c r="GT14" s="29">
        <v>34.590000000000003</v>
      </c>
      <c r="GU14" s="29">
        <v>146.47999999999999</v>
      </c>
      <c r="GV14" s="29" t="s">
        <v>27</v>
      </c>
      <c r="GW14" s="33">
        <f>SUM(GT14:GV14)</f>
        <v>181.07</v>
      </c>
      <c r="GX14" s="38" t="s">
        <v>75</v>
      </c>
      <c r="GY14" s="29">
        <v>34.590000000000003</v>
      </c>
      <c r="GZ14" s="29">
        <v>146.47999999999999</v>
      </c>
      <c r="HA14" s="29" t="s">
        <v>27</v>
      </c>
      <c r="HB14" s="33">
        <f>SUM(GY14:HA14)</f>
        <v>181.07</v>
      </c>
      <c r="HC14" s="38" t="s">
        <v>75</v>
      </c>
      <c r="HD14" s="29">
        <v>34.590000000000003</v>
      </c>
      <c r="HE14" s="29">
        <v>146.47999999999999</v>
      </c>
      <c r="HF14" s="29" t="s">
        <v>27</v>
      </c>
      <c r="HG14" s="33">
        <f>SUM(HD14:HF14)</f>
        <v>181.07</v>
      </c>
      <c r="HH14" s="38" t="s">
        <v>75</v>
      </c>
      <c r="HI14" s="29">
        <v>34.590000000000003</v>
      </c>
      <c r="HJ14" s="29">
        <v>146.47999999999999</v>
      </c>
      <c r="HK14" s="29" t="s">
        <v>27</v>
      </c>
      <c r="HL14" s="33">
        <f>SUM(HI14:HK14)</f>
        <v>181.07</v>
      </c>
      <c r="HM14" s="38" t="s">
        <v>75</v>
      </c>
      <c r="HN14" s="29">
        <v>34.67</v>
      </c>
      <c r="HO14" s="29">
        <v>146.81</v>
      </c>
      <c r="HP14" s="29" t="s">
        <v>27</v>
      </c>
      <c r="HQ14" s="33">
        <f>SUM(HN14:HP14)</f>
        <v>181.48000000000002</v>
      </c>
      <c r="HR14" s="38" t="s">
        <v>75</v>
      </c>
      <c r="HS14" s="29">
        <v>34.67</v>
      </c>
      <c r="HT14" s="29">
        <v>146.81</v>
      </c>
      <c r="HU14" s="29" t="s">
        <v>27</v>
      </c>
      <c r="HV14" s="33">
        <f>SUM(HS14:HU14)</f>
        <v>181.48000000000002</v>
      </c>
      <c r="HW14" s="38" t="s">
        <v>75</v>
      </c>
      <c r="HX14" s="29">
        <v>34.67</v>
      </c>
      <c r="HY14" s="29">
        <v>146.81</v>
      </c>
      <c r="HZ14" s="29" t="s">
        <v>27</v>
      </c>
      <c r="IA14" s="33">
        <f>SUM(HX14:HZ14)</f>
        <v>181.48000000000002</v>
      </c>
      <c r="IB14" s="38" t="s">
        <v>75</v>
      </c>
      <c r="IC14" s="29">
        <v>34.67</v>
      </c>
      <c r="ID14" s="29">
        <v>146.81</v>
      </c>
      <c r="IE14" s="29" t="s">
        <v>27</v>
      </c>
      <c r="IF14" s="33">
        <f>SUM(IC14:IE14)</f>
        <v>181.48000000000002</v>
      </c>
      <c r="IG14" s="38" t="s">
        <v>75</v>
      </c>
      <c r="IH14" s="29">
        <v>34.729999999999997</v>
      </c>
      <c r="II14" s="29">
        <v>147.07</v>
      </c>
      <c r="IJ14" s="29" t="s">
        <v>27</v>
      </c>
      <c r="IK14" s="33">
        <f>SUM(IH14:IJ14)</f>
        <v>181.79999999999998</v>
      </c>
      <c r="IL14" s="38" t="s">
        <v>75</v>
      </c>
      <c r="IM14" s="29">
        <v>34.729999999999997</v>
      </c>
      <c r="IN14" s="29">
        <v>147.07</v>
      </c>
      <c r="IO14" s="29" t="s">
        <v>27</v>
      </c>
      <c r="IP14" s="33">
        <f>SUM(IM14:IO14)</f>
        <v>181.79999999999998</v>
      </c>
      <c r="IQ14" s="38" t="s">
        <v>75</v>
      </c>
      <c r="IR14" s="29">
        <v>34.799999999999997</v>
      </c>
      <c r="IS14" s="29">
        <v>147.34</v>
      </c>
      <c r="IT14" s="29">
        <v>80.150000000000006</v>
      </c>
      <c r="IU14" s="33">
        <f>SUM(IR14:IT14)</f>
        <v>262.28999999999996</v>
      </c>
      <c r="IV14" s="38" t="s">
        <v>75</v>
      </c>
      <c r="IW14" s="29">
        <v>34.799999999999997</v>
      </c>
      <c r="IX14" s="29">
        <v>147.34</v>
      </c>
      <c r="IY14" s="29" t="s">
        <v>27</v>
      </c>
      <c r="IZ14" s="33">
        <f>SUM(IW14:IY14)</f>
        <v>182.14</v>
      </c>
      <c r="JA14" s="38" t="s">
        <v>75</v>
      </c>
      <c r="JB14" s="29">
        <v>34.799999999999997</v>
      </c>
      <c r="JC14" s="29">
        <v>147.34</v>
      </c>
      <c r="JD14" s="29" t="s">
        <v>27</v>
      </c>
      <c r="JE14" s="33">
        <f>SUM(JB14:JD14)</f>
        <v>182.14</v>
      </c>
      <c r="JF14" s="38" t="s">
        <v>75</v>
      </c>
      <c r="JG14" s="29">
        <v>34.799999999999997</v>
      </c>
      <c r="JH14" s="29">
        <v>147.34</v>
      </c>
      <c r="JI14" s="29" t="s">
        <v>27</v>
      </c>
      <c r="JJ14" s="33">
        <f>SUM(JG14:JI14)</f>
        <v>182.14</v>
      </c>
      <c r="JK14" s="38" t="s">
        <v>75</v>
      </c>
      <c r="JL14" s="29">
        <v>34.799999999999997</v>
      </c>
      <c r="JM14" s="29">
        <v>147.34</v>
      </c>
      <c r="JN14" s="29" t="s">
        <v>27</v>
      </c>
      <c r="JO14" s="33">
        <f>SUM(JL14:JN14)</f>
        <v>182.14</v>
      </c>
      <c r="JP14" s="38" t="s">
        <v>75</v>
      </c>
      <c r="JQ14" s="29">
        <v>34.880000000000003</v>
      </c>
      <c r="JR14" s="29">
        <v>147.68</v>
      </c>
      <c r="JS14" s="29" t="s">
        <v>27</v>
      </c>
      <c r="JT14" s="33">
        <f>SUM(JQ14:JS14)</f>
        <v>182.56</v>
      </c>
      <c r="JU14" s="38" t="s">
        <v>75</v>
      </c>
      <c r="JV14" s="29">
        <v>35.14</v>
      </c>
      <c r="JW14" s="29">
        <v>148.79</v>
      </c>
      <c r="JX14" s="29" t="s">
        <v>27</v>
      </c>
      <c r="JY14" s="33">
        <f>SUM(JV14:JX14)</f>
        <v>183.93</v>
      </c>
      <c r="JZ14" s="38" t="s">
        <v>75</v>
      </c>
      <c r="KA14" s="29">
        <v>35.14</v>
      </c>
      <c r="KB14" s="29">
        <v>148.79</v>
      </c>
      <c r="KC14" s="29" t="s">
        <v>27</v>
      </c>
      <c r="KD14" s="33">
        <f>SUM(KA14:KC14)</f>
        <v>183.93</v>
      </c>
      <c r="KE14" s="38" t="s">
        <v>75</v>
      </c>
      <c r="KF14" s="29">
        <v>35.14</v>
      </c>
      <c r="KG14" s="29">
        <v>148.79</v>
      </c>
      <c r="KH14" s="29" t="s">
        <v>27</v>
      </c>
      <c r="KI14" s="33">
        <f>SUM(KF14:KH14)</f>
        <v>183.93</v>
      </c>
      <c r="KJ14" s="38" t="s">
        <v>75</v>
      </c>
      <c r="KK14" s="29">
        <v>35.14</v>
      </c>
      <c r="KL14" s="29">
        <v>148.79</v>
      </c>
      <c r="KM14" s="29" t="s">
        <v>27</v>
      </c>
      <c r="KN14" s="33">
        <f>SUM(KK14:KM14)</f>
        <v>183.93</v>
      </c>
      <c r="KO14" s="38" t="s">
        <v>75</v>
      </c>
      <c r="KP14" s="29">
        <v>35.14</v>
      </c>
      <c r="KQ14" s="29">
        <v>148.79</v>
      </c>
      <c r="KR14" s="29" t="s">
        <v>27</v>
      </c>
      <c r="KS14" s="33">
        <f>SUM(KP14:KR14)</f>
        <v>183.93</v>
      </c>
      <c r="KT14" s="38" t="s">
        <v>75</v>
      </c>
      <c r="KU14" s="29">
        <v>35.479999999999997</v>
      </c>
      <c r="KV14" s="29">
        <v>150.25</v>
      </c>
      <c r="KW14" s="29" t="s">
        <v>27</v>
      </c>
      <c r="KX14" s="33">
        <f>SUM(KU14:KW14)</f>
        <v>185.73</v>
      </c>
      <c r="KY14" s="38" t="s">
        <v>75</v>
      </c>
      <c r="KZ14" s="29">
        <v>35.479999999999997</v>
      </c>
      <c r="LA14" s="29">
        <v>150.25</v>
      </c>
      <c r="LB14" s="29" t="s">
        <v>27</v>
      </c>
      <c r="LC14" s="33">
        <f>SUM(KZ14:LB14)</f>
        <v>185.73</v>
      </c>
      <c r="LD14" s="38" t="s">
        <v>75</v>
      </c>
      <c r="LE14" s="29">
        <v>35.479999999999997</v>
      </c>
      <c r="LF14" s="29">
        <v>150.25</v>
      </c>
      <c r="LG14" s="29" t="s">
        <v>27</v>
      </c>
      <c r="LH14" s="33">
        <f>SUM(LE14:LG14)</f>
        <v>185.73</v>
      </c>
      <c r="LI14" s="38" t="s">
        <v>75</v>
      </c>
      <c r="LJ14" s="29">
        <v>35.479999999999997</v>
      </c>
      <c r="LK14" s="29">
        <v>150.25</v>
      </c>
      <c r="LL14" s="29" t="s">
        <v>27</v>
      </c>
      <c r="LM14" s="33">
        <f>SUM(LJ14:LL14)</f>
        <v>185.73</v>
      </c>
      <c r="LN14" s="38" t="s">
        <v>75</v>
      </c>
      <c r="LO14" s="29">
        <v>35.479999999999997</v>
      </c>
      <c r="LP14" s="29">
        <v>150.25</v>
      </c>
      <c r="LQ14" s="29" t="s">
        <v>27</v>
      </c>
      <c r="LR14" s="33">
        <f>SUM(LO14:LQ14)</f>
        <v>185.73</v>
      </c>
      <c r="LS14" s="38" t="s">
        <v>75</v>
      </c>
      <c r="LT14" s="29">
        <v>35.479999999999997</v>
      </c>
      <c r="LU14" s="29">
        <v>150.25</v>
      </c>
      <c r="LV14" s="29" t="s">
        <v>27</v>
      </c>
      <c r="LW14" s="33">
        <f>SUM(LT14:LV14)</f>
        <v>185.73</v>
      </c>
      <c r="LX14" s="38" t="s">
        <v>75</v>
      </c>
      <c r="LY14" s="29">
        <v>35.950000000000003</v>
      </c>
      <c r="LZ14" s="29">
        <v>152.22999999999999</v>
      </c>
      <c r="MA14" s="29" t="s">
        <v>27</v>
      </c>
      <c r="MB14" s="33">
        <f>SUM(LY14:MA14)</f>
        <v>188.18</v>
      </c>
      <c r="MC14" s="38" t="s">
        <v>75</v>
      </c>
      <c r="MD14" s="29">
        <v>35.950000000000003</v>
      </c>
      <c r="ME14" s="29">
        <v>152.22999999999999</v>
      </c>
      <c r="MF14" s="29" t="s">
        <v>27</v>
      </c>
      <c r="MG14" s="33">
        <f>SUM(MD14:MF14)</f>
        <v>188.18</v>
      </c>
      <c r="MH14" s="38" t="s">
        <v>75</v>
      </c>
      <c r="MI14" s="29">
        <v>35.950000000000003</v>
      </c>
      <c r="MJ14" s="29">
        <v>152.22999999999999</v>
      </c>
      <c r="MK14" s="29" t="s">
        <v>27</v>
      </c>
      <c r="ML14" s="33">
        <f>SUM(MI14:MK14)</f>
        <v>188.18</v>
      </c>
      <c r="MM14" s="38" t="s">
        <v>75</v>
      </c>
      <c r="MN14" s="29">
        <v>35.950000000000003</v>
      </c>
      <c r="MO14" s="29">
        <v>152.22999999999999</v>
      </c>
      <c r="MP14" s="29" t="s">
        <v>27</v>
      </c>
      <c r="MQ14" s="33">
        <f>SUM(MN14:MP14)</f>
        <v>188.18</v>
      </c>
      <c r="MR14" s="38" t="s">
        <v>75</v>
      </c>
      <c r="MS14" s="29">
        <v>36.049999999999997</v>
      </c>
      <c r="MT14" s="29">
        <v>152.66999999999999</v>
      </c>
      <c r="MU14" s="29" t="s">
        <v>27</v>
      </c>
      <c r="MV14" s="33">
        <f>SUM(MS14:MU14)</f>
        <v>188.71999999999997</v>
      </c>
      <c r="MW14" s="38" t="s">
        <v>75</v>
      </c>
      <c r="MX14" s="29">
        <v>36.049999999999997</v>
      </c>
      <c r="MY14" s="29">
        <v>152.66999999999999</v>
      </c>
      <c r="MZ14" s="29" t="s">
        <v>27</v>
      </c>
      <c r="NA14" s="33">
        <f>SUM(MX14:MZ14)</f>
        <v>188.71999999999997</v>
      </c>
      <c r="NB14" s="38" t="s">
        <v>75</v>
      </c>
      <c r="NC14" s="29">
        <v>36.049999999999997</v>
      </c>
      <c r="ND14" s="29">
        <v>152.66999999999999</v>
      </c>
      <c r="NE14" s="29" t="s">
        <v>27</v>
      </c>
      <c r="NF14" s="33">
        <f>SUM(NC14:NE14)</f>
        <v>188.71999999999997</v>
      </c>
      <c r="NG14" s="38" t="s">
        <v>75</v>
      </c>
      <c r="NH14" s="29">
        <v>36.049999999999997</v>
      </c>
      <c r="NI14" s="29">
        <v>152.66999999999999</v>
      </c>
      <c r="NJ14" s="29" t="s">
        <v>27</v>
      </c>
      <c r="NK14" s="33">
        <f>SUM(NH14:NJ14)</f>
        <v>188.71999999999997</v>
      </c>
      <c r="NL14" s="38" t="s">
        <v>75</v>
      </c>
      <c r="NM14" s="29">
        <v>36.049999999999997</v>
      </c>
      <c r="NN14" s="29">
        <v>152.66999999999999</v>
      </c>
      <c r="NO14" s="29" t="s">
        <v>27</v>
      </c>
      <c r="NP14" s="33">
        <f>SUM(NM14:NO14)</f>
        <v>188.71999999999997</v>
      </c>
      <c r="NQ14" s="38" t="s">
        <v>75</v>
      </c>
      <c r="NR14" s="29">
        <v>36.049999999999997</v>
      </c>
      <c r="NS14" s="29">
        <v>152.66999999999999</v>
      </c>
      <c r="NT14" s="29" t="s">
        <v>27</v>
      </c>
      <c r="NU14" s="33">
        <f>SUM(NR14:NT14)</f>
        <v>188.71999999999997</v>
      </c>
      <c r="NV14" s="38" t="s">
        <v>75</v>
      </c>
      <c r="NW14" s="29">
        <v>36.049999999999997</v>
      </c>
      <c r="NX14" s="29">
        <v>152.66999999999999</v>
      </c>
      <c r="NY14" s="29" t="s">
        <v>27</v>
      </c>
      <c r="NZ14" s="33">
        <f>SUM(NW14:NY14)</f>
        <v>188.71999999999997</v>
      </c>
      <c r="OA14" s="38" t="s">
        <v>75</v>
      </c>
      <c r="OB14" s="29">
        <v>36.049999999999997</v>
      </c>
      <c r="OC14" s="29">
        <v>152.66999999999999</v>
      </c>
      <c r="OD14" s="29" t="s">
        <v>27</v>
      </c>
      <c r="OE14" s="33">
        <f>SUM(OB14:OD14)</f>
        <v>188.71999999999997</v>
      </c>
      <c r="OF14" s="38" t="s">
        <v>75</v>
      </c>
      <c r="OG14" s="29">
        <v>36.049999999999997</v>
      </c>
      <c r="OH14" s="29">
        <v>152.66999999999999</v>
      </c>
      <c r="OI14" s="29" t="s">
        <v>27</v>
      </c>
      <c r="OJ14" s="33">
        <f>SUM(OG14:OI14)</f>
        <v>188.71999999999997</v>
      </c>
      <c r="OK14" s="38" t="s">
        <v>75</v>
      </c>
      <c r="OL14" s="29">
        <v>36.049999999999997</v>
      </c>
      <c r="OM14" s="29">
        <v>152.66999999999999</v>
      </c>
      <c r="ON14" s="29" t="s">
        <v>27</v>
      </c>
      <c r="OO14" s="33">
        <f>SUM(OL14:ON14)</f>
        <v>188.71999999999997</v>
      </c>
      <c r="OP14" s="38" t="s">
        <v>75</v>
      </c>
      <c r="OQ14" s="29">
        <v>36.049999999999997</v>
      </c>
      <c r="OR14" s="29">
        <v>152.66999999999999</v>
      </c>
      <c r="OS14" s="29" t="s">
        <v>27</v>
      </c>
      <c r="OT14" s="33">
        <f>SUM(OQ14:OS14)</f>
        <v>188.71999999999997</v>
      </c>
      <c r="OU14" s="38" t="s">
        <v>75</v>
      </c>
      <c r="OV14" s="29">
        <v>36.049999999999997</v>
      </c>
      <c r="OW14" s="29">
        <v>152.66999999999999</v>
      </c>
      <c r="OX14" s="29" t="s">
        <v>27</v>
      </c>
      <c r="OY14" s="33">
        <f>SUM(OV14:OX14)</f>
        <v>188.71999999999997</v>
      </c>
      <c r="OZ14" s="38" t="s">
        <v>75</v>
      </c>
      <c r="PA14" s="29">
        <v>36.049999999999997</v>
      </c>
      <c r="PB14" s="29">
        <v>152.66999999999999</v>
      </c>
      <c r="PC14" s="29" t="s">
        <v>27</v>
      </c>
      <c r="PD14" s="33">
        <f>SUM(PA14:PC14)</f>
        <v>188.71999999999997</v>
      </c>
      <c r="PE14" s="38" t="s">
        <v>75</v>
      </c>
      <c r="PF14" s="29">
        <v>36.049999999999997</v>
      </c>
      <c r="PG14" s="29">
        <v>152.66999999999999</v>
      </c>
      <c r="PH14" s="29" t="s">
        <v>27</v>
      </c>
      <c r="PI14" s="33">
        <f>SUM(PF14:PH14)</f>
        <v>188.71999999999997</v>
      </c>
      <c r="PJ14" s="38" t="s">
        <v>75</v>
      </c>
      <c r="PK14" s="29">
        <v>36.049999999999997</v>
      </c>
      <c r="PL14" s="29">
        <v>152.66999999999999</v>
      </c>
      <c r="PM14" s="29">
        <v>83.05</v>
      </c>
      <c r="PN14" s="33">
        <f>SUM(PK14:PM14)</f>
        <v>271.77</v>
      </c>
      <c r="PO14" s="38" t="s">
        <v>75</v>
      </c>
      <c r="PP14" s="29">
        <v>36.049999999999997</v>
      </c>
      <c r="PQ14" s="29">
        <v>152.66999999999999</v>
      </c>
      <c r="PR14" s="29" t="s">
        <v>27</v>
      </c>
      <c r="PS14" s="33">
        <f>SUM(PP14:PR14)</f>
        <v>188.71999999999997</v>
      </c>
      <c r="PT14" s="38" t="s">
        <v>75</v>
      </c>
      <c r="PU14" s="29">
        <v>36.049999999999997</v>
      </c>
      <c r="PV14" s="29">
        <v>152.66999999999999</v>
      </c>
      <c r="PW14" s="29">
        <v>83.05</v>
      </c>
      <c r="PX14" s="33">
        <f>SUM(PU14:PW14)</f>
        <v>271.77</v>
      </c>
      <c r="PY14" s="38" t="s">
        <v>75</v>
      </c>
      <c r="PZ14" s="29">
        <v>36.049999999999997</v>
      </c>
      <c r="QA14" s="29">
        <v>152.66999999999999</v>
      </c>
      <c r="QB14" s="29" t="s">
        <v>27</v>
      </c>
      <c r="QC14" s="33">
        <f>SUM(PZ14:QB14)</f>
        <v>188.71999999999997</v>
      </c>
      <c r="QD14" s="38" t="s">
        <v>75</v>
      </c>
      <c r="QE14" s="29">
        <v>36.049999999999997</v>
      </c>
      <c r="QF14" s="29">
        <v>152.66999999999999</v>
      </c>
      <c r="QG14" s="29" t="s">
        <v>27</v>
      </c>
      <c r="QH14" s="33">
        <f>SUM(QE14:QG14)</f>
        <v>188.71999999999997</v>
      </c>
      <c r="QI14" s="38" t="s">
        <v>75</v>
      </c>
      <c r="QJ14" s="29">
        <v>36.049999999999997</v>
      </c>
      <c r="QK14" s="29">
        <v>152.66999999999999</v>
      </c>
      <c r="QL14" s="29" t="s">
        <v>27</v>
      </c>
      <c r="QM14" s="33">
        <f>SUM(QJ14:QL14)</f>
        <v>188.71999999999997</v>
      </c>
      <c r="QN14" s="38" t="s">
        <v>75</v>
      </c>
      <c r="QO14" s="29">
        <v>36.24</v>
      </c>
      <c r="QP14" s="29">
        <v>153.44999999999999</v>
      </c>
      <c r="QQ14" s="29" t="s">
        <v>27</v>
      </c>
      <c r="QR14" s="33">
        <f>SUM(QO14:QQ14)</f>
        <v>189.69</v>
      </c>
      <c r="QS14" s="38" t="s">
        <v>75</v>
      </c>
      <c r="QT14" s="29">
        <v>36.24</v>
      </c>
      <c r="QU14" s="29">
        <v>153.44999999999999</v>
      </c>
      <c r="QV14" s="29" t="s">
        <v>27</v>
      </c>
      <c r="QW14" s="33">
        <f>SUM(QT14:QV14)</f>
        <v>189.69</v>
      </c>
      <c r="QX14" s="38" t="s">
        <v>75</v>
      </c>
      <c r="QY14" s="29">
        <v>36.24</v>
      </c>
      <c r="QZ14" s="29">
        <v>153.44999999999999</v>
      </c>
      <c r="RA14" s="29" t="s">
        <v>27</v>
      </c>
      <c r="RB14" s="33">
        <f>SUM(QY14:RA14)</f>
        <v>189.69</v>
      </c>
      <c r="RC14" s="38" t="s">
        <v>75</v>
      </c>
      <c r="RD14" s="29">
        <v>36.24</v>
      </c>
      <c r="RE14" s="29">
        <v>153.44999999999999</v>
      </c>
      <c r="RF14" s="29" t="s">
        <v>27</v>
      </c>
      <c r="RG14" s="33">
        <f>SUM(RD14:RF14)</f>
        <v>189.69</v>
      </c>
      <c r="RH14" s="38" t="s">
        <v>75</v>
      </c>
      <c r="RI14" s="29">
        <v>36.24</v>
      </c>
      <c r="RJ14" s="29">
        <v>153.44999999999999</v>
      </c>
      <c r="RK14" s="29" t="s">
        <v>27</v>
      </c>
      <c r="RL14" s="33">
        <f>SUM(RI14:RK14)</f>
        <v>189.69</v>
      </c>
      <c r="RM14" s="38" t="s">
        <v>75</v>
      </c>
      <c r="RN14" s="29">
        <v>36.24</v>
      </c>
      <c r="RO14" s="29">
        <v>153.44999999999999</v>
      </c>
      <c r="RP14" s="29" t="s">
        <v>27</v>
      </c>
      <c r="RQ14" s="33">
        <f>SUM(RN14:RP14)</f>
        <v>189.69</v>
      </c>
      <c r="RR14" s="38" t="s">
        <v>75</v>
      </c>
      <c r="RS14" s="29">
        <v>36.54</v>
      </c>
      <c r="RT14" s="29">
        <v>154.71</v>
      </c>
      <c r="RU14" s="29" t="s">
        <v>27</v>
      </c>
      <c r="RV14" s="33">
        <f>SUM(RS14:RU14)</f>
        <v>191.25</v>
      </c>
      <c r="RW14" s="38" t="s">
        <v>75</v>
      </c>
      <c r="RX14" s="29">
        <v>36.79</v>
      </c>
      <c r="RY14" s="29">
        <v>155.77000000000001</v>
      </c>
      <c r="RZ14" s="29" t="s">
        <v>27</v>
      </c>
      <c r="SA14" s="33">
        <f>SUM(RX14:RZ14)</f>
        <v>192.56</v>
      </c>
      <c r="SB14" s="38" t="s">
        <v>75</v>
      </c>
      <c r="SC14" s="29">
        <v>36.79</v>
      </c>
      <c r="SD14" s="29">
        <v>155.77000000000001</v>
      </c>
      <c r="SE14" s="29" t="s">
        <v>27</v>
      </c>
      <c r="SF14" s="33">
        <f>SUM(SC14:SE14)</f>
        <v>192.56</v>
      </c>
      <c r="SG14" s="38" t="s">
        <v>75</v>
      </c>
      <c r="SH14" s="29">
        <v>39.79</v>
      </c>
      <c r="SI14" s="29">
        <v>155.78</v>
      </c>
      <c r="SJ14" s="29" t="s">
        <v>27</v>
      </c>
      <c r="SK14" s="33">
        <f>SUM(SH14:SJ14)</f>
        <v>195.57</v>
      </c>
      <c r="SL14" s="38" t="s">
        <v>75</v>
      </c>
      <c r="SM14" s="29">
        <v>36.79</v>
      </c>
      <c r="SN14" s="29">
        <v>155.78</v>
      </c>
      <c r="SO14" s="29" t="s">
        <v>27</v>
      </c>
      <c r="SP14" s="33">
        <f>SUM(SM14:SO14)</f>
        <v>192.57</v>
      </c>
      <c r="SQ14" s="38" t="s">
        <v>75</v>
      </c>
      <c r="SR14" s="29">
        <v>37.15</v>
      </c>
      <c r="SS14" s="29">
        <v>157.32</v>
      </c>
      <c r="ST14" s="29" t="s">
        <v>27</v>
      </c>
      <c r="SU14" s="33">
        <f>SUM(SR14:ST14)</f>
        <v>194.47</v>
      </c>
      <c r="SV14" s="38" t="s">
        <v>75</v>
      </c>
      <c r="SW14" s="29">
        <v>37.15</v>
      </c>
      <c r="SX14" s="29">
        <v>157.32</v>
      </c>
      <c r="SY14" s="29" t="s">
        <v>27</v>
      </c>
      <c r="SZ14" s="33">
        <f>SUM(SW14:SY14)</f>
        <v>194.47</v>
      </c>
      <c r="TA14" s="38" t="s">
        <v>75</v>
      </c>
      <c r="TB14" s="29">
        <v>37.15</v>
      </c>
      <c r="TC14" s="29">
        <v>157.32</v>
      </c>
      <c r="TD14" s="29" t="s">
        <v>27</v>
      </c>
      <c r="TE14" s="33">
        <f>SUM(TB14:TD14)</f>
        <v>194.47</v>
      </c>
      <c r="TF14" s="38" t="s">
        <v>75</v>
      </c>
      <c r="TG14" s="29">
        <v>37.15</v>
      </c>
      <c r="TH14" s="29">
        <v>157.32</v>
      </c>
      <c r="TI14" s="29" t="s">
        <v>27</v>
      </c>
      <c r="TJ14" s="33">
        <f>SUM(TG14:TI14)</f>
        <v>194.47</v>
      </c>
      <c r="TK14" s="38" t="s">
        <v>75</v>
      </c>
      <c r="TL14" s="29">
        <v>37.15</v>
      </c>
      <c r="TM14" s="29">
        <v>157.32</v>
      </c>
      <c r="TN14" s="29" t="s">
        <v>27</v>
      </c>
      <c r="TO14" s="33">
        <f>SUM(TL14:TN14)</f>
        <v>194.47</v>
      </c>
      <c r="TP14" s="38" t="s">
        <v>75</v>
      </c>
      <c r="TQ14" s="29">
        <v>37.15</v>
      </c>
      <c r="TR14" s="29">
        <v>157.32</v>
      </c>
      <c r="TS14" s="29" t="s">
        <v>27</v>
      </c>
      <c r="TT14" s="33">
        <f>SUM(TQ14:TS14)</f>
        <v>194.47</v>
      </c>
      <c r="TU14" s="38" t="s">
        <v>75</v>
      </c>
      <c r="TV14" s="29">
        <v>37.15</v>
      </c>
      <c r="TW14" s="29">
        <v>157.32</v>
      </c>
      <c r="TX14" s="29" t="s">
        <v>27</v>
      </c>
      <c r="TY14" s="33">
        <f>SUM(TV14:TX14)</f>
        <v>194.47</v>
      </c>
      <c r="TZ14" s="38" t="s">
        <v>75</v>
      </c>
      <c r="UA14" s="29">
        <v>37.15</v>
      </c>
      <c r="UB14" s="29">
        <v>157.32</v>
      </c>
      <c r="UC14" s="29" t="s">
        <v>27</v>
      </c>
      <c r="UD14" s="33">
        <f>SUM(UA14:UC14)</f>
        <v>194.47</v>
      </c>
      <c r="UE14" s="38" t="s">
        <v>75</v>
      </c>
      <c r="UF14" s="29">
        <v>37.15</v>
      </c>
      <c r="UG14" s="29">
        <v>157.32</v>
      </c>
      <c r="UH14" s="29" t="s">
        <v>27</v>
      </c>
      <c r="UI14" s="33">
        <f>SUM(UF14:UH14)</f>
        <v>194.47</v>
      </c>
      <c r="UJ14" s="38" t="s">
        <v>75</v>
      </c>
      <c r="UK14" s="29">
        <v>37.15</v>
      </c>
      <c r="UL14" s="29">
        <v>157.32</v>
      </c>
      <c r="UM14" s="29" t="s">
        <v>27</v>
      </c>
      <c r="UN14" s="33">
        <f>SUM(UK14:UM14)</f>
        <v>194.47</v>
      </c>
      <c r="UO14" s="38" t="s">
        <v>75</v>
      </c>
      <c r="UP14" s="29">
        <v>37.15</v>
      </c>
      <c r="UQ14" s="29">
        <v>157.32</v>
      </c>
      <c r="UR14" s="29" t="s">
        <v>27</v>
      </c>
      <c r="US14" s="33">
        <f>SUM(UP14:UR14)</f>
        <v>194.47</v>
      </c>
      <c r="UT14" s="38" t="s">
        <v>75</v>
      </c>
      <c r="UU14" s="29">
        <v>37.15</v>
      </c>
      <c r="UV14" s="29">
        <v>157.32</v>
      </c>
      <c r="UW14" s="29" t="s">
        <v>27</v>
      </c>
      <c r="UX14" s="33">
        <f>SUM(UU14:UW14)</f>
        <v>194.47</v>
      </c>
      <c r="UY14" s="38" t="s">
        <v>75</v>
      </c>
      <c r="UZ14" s="29">
        <v>37.15</v>
      </c>
      <c r="VA14" s="29">
        <v>157.32</v>
      </c>
      <c r="VB14" s="29" t="s">
        <v>27</v>
      </c>
      <c r="VC14" s="33">
        <f>SUM(UZ14:VB14)</f>
        <v>194.47</v>
      </c>
      <c r="VD14" s="38" t="s">
        <v>75</v>
      </c>
      <c r="VE14" s="29">
        <v>37.479999999999997</v>
      </c>
      <c r="VF14" s="29">
        <v>158.72</v>
      </c>
      <c r="VG14" s="29" t="s">
        <v>27</v>
      </c>
      <c r="VH14" s="33">
        <f>SUM(VE14:VG14)</f>
        <v>196.2</v>
      </c>
      <c r="VI14" s="38" t="s">
        <v>75</v>
      </c>
      <c r="VJ14" s="29">
        <v>38.64</v>
      </c>
      <c r="VK14" s="29">
        <v>163.62</v>
      </c>
      <c r="VL14" s="29" t="s">
        <v>27</v>
      </c>
      <c r="VM14" s="33">
        <f>SUM(VJ14:VL14)</f>
        <v>202.26</v>
      </c>
      <c r="VN14" s="38" t="s">
        <v>75</v>
      </c>
      <c r="VO14" s="29">
        <v>38.64</v>
      </c>
      <c r="VP14" s="29">
        <v>163.62</v>
      </c>
      <c r="VQ14" s="29" t="s">
        <v>27</v>
      </c>
      <c r="VR14" s="33">
        <f>SUM(VO14:VQ14)</f>
        <v>202.26</v>
      </c>
      <c r="VS14" s="38" t="s">
        <v>75</v>
      </c>
      <c r="VT14" s="29">
        <v>38.64</v>
      </c>
      <c r="VU14" s="29">
        <v>163.62</v>
      </c>
      <c r="VV14" s="29" t="s">
        <v>27</v>
      </c>
      <c r="VW14" s="33">
        <f>SUM(VT14:VV14)</f>
        <v>202.26</v>
      </c>
      <c r="VX14" s="38" t="s">
        <v>75</v>
      </c>
      <c r="VY14" s="29">
        <v>38.64</v>
      </c>
      <c r="VZ14" s="29">
        <v>163.62</v>
      </c>
      <c r="WA14" s="29" t="s">
        <v>27</v>
      </c>
      <c r="WB14" s="33">
        <f>SUM(VY14:WA14)</f>
        <v>202.26</v>
      </c>
      <c r="WC14" s="38" t="s">
        <v>75</v>
      </c>
      <c r="WD14" s="29">
        <v>38.64</v>
      </c>
      <c r="WE14" s="29">
        <v>163.62</v>
      </c>
      <c r="WF14" s="29" t="s">
        <v>27</v>
      </c>
      <c r="WG14" s="33">
        <f>SUM(WD14:WF14)</f>
        <v>202.26</v>
      </c>
      <c r="WH14" s="38" t="s">
        <v>75</v>
      </c>
      <c r="WI14" s="29">
        <v>38.64</v>
      </c>
      <c r="WJ14" s="29">
        <v>163.62</v>
      </c>
      <c r="WK14" s="29" t="s">
        <v>27</v>
      </c>
      <c r="WL14" s="33">
        <f>SUM(WI14:WK14)</f>
        <v>202.26</v>
      </c>
      <c r="WM14" s="38" t="s">
        <v>75</v>
      </c>
      <c r="WN14" s="29">
        <v>39.47</v>
      </c>
      <c r="WO14" s="29">
        <v>167.13</v>
      </c>
      <c r="WP14" s="29" t="s">
        <v>27</v>
      </c>
      <c r="WQ14" s="33">
        <f>SUM(WN14:WP14)</f>
        <v>206.6</v>
      </c>
      <c r="WR14" s="38" t="s">
        <v>75</v>
      </c>
      <c r="WS14" s="29">
        <v>39.47</v>
      </c>
      <c r="WT14" s="29">
        <v>167.13</v>
      </c>
      <c r="WU14" s="29" t="s">
        <v>27</v>
      </c>
      <c r="WV14" s="33">
        <f>SUM(WS14:WU14)</f>
        <v>206.6</v>
      </c>
      <c r="WW14" s="38" t="s">
        <v>75</v>
      </c>
      <c r="WX14" s="29">
        <v>39.47</v>
      </c>
      <c r="WY14" s="29">
        <v>167.13</v>
      </c>
      <c r="WZ14" s="29" t="s">
        <v>27</v>
      </c>
      <c r="XA14" s="33">
        <f>SUM(WX14:WZ14)</f>
        <v>206.6</v>
      </c>
      <c r="XB14" s="38" t="s">
        <v>75</v>
      </c>
      <c r="XC14" s="29">
        <v>39.47</v>
      </c>
      <c r="XD14" s="29">
        <v>167.13</v>
      </c>
      <c r="XE14" s="29" t="s">
        <v>27</v>
      </c>
      <c r="XF14" s="33">
        <f>SUM(XC14:XE14)</f>
        <v>206.6</v>
      </c>
      <c r="XG14" s="38" t="s">
        <v>75</v>
      </c>
      <c r="XH14" s="29">
        <v>39.47</v>
      </c>
      <c r="XI14" s="29">
        <v>167.13</v>
      </c>
      <c r="XJ14" s="29" t="s">
        <v>27</v>
      </c>
      <c r="XK14" s="33">
        <f>SUM(XH14:XJ14)</f>
        <v>206.6</v>
      </c>
      <c r="XL14" s="38" t="s">
        <v>75</v>
      </c>
      <c r="XM14" s="29">
        <v>38.64</v>
      </c>
      <c r="XN14" s="29">
        <v>163.62</v>
      </c>
      <c r="XO14" s="29" t="s">
        <v>27</v>
      </c>
      <c r="XP14" s="33">
        <f>SUM(XM14:XO14)</f>
        <v>202.26</v>
      </c>
      <c r="XQ14" s="38" t="s">
        <v>75</v>
      </c>
      <c r="XR14" s="29">
        <v>39.06</v>
      </c>
      <c r="XS14" s="29">
        <v>165.38</v>
      </c>
      <c r="XT14" s="29" t="s">
        <v>27</v>
      </c>
      <c r="XU14" s="33">
        <f>SUM(XR14:XT14)</f>
        <v>204.44</v>
      </c>
      <c r="XV14" s="38" t="s">
        <v>75</v>
      </c>
      <c r="XW14" s="29">
        <v>39.06</v>
      </c>
      <c r="XX14" s="29">
        <v>165.38</v>
      </c>
      <c r="XY14" s="29" t="s">
        <v>27</v>
      </c>
      <c r="XZ14" s="33">
        <f>SUM(XW14:XY14)</f>
        <v>204.44</v>
      </c>
      <c r="YA14" s="38" t="s">
        <v>75</v>
      </c>
      <c r="YB14" s="29">
        <v>39.06</v>
      </c>
      <c r="YC14" s="29">
        <v>165.38</v>
      </c>
      <c r="YD14" s="29" t="s">
        <v>27</v>
      </c>
      <c r="YE14" s="33">
        <f>SUM(YB14:YD14)</f>
        <v>204.44</v>
      </c>
      <c r="YF14" s="38" t="s">
        <v>75</v>
      </c>
      <c r="YG14" s="29">
        <v>39.06</v>
      </c>
      <c r="YH14" s="29">
        <v>165.38</v>
      </c>
      <c r="YI14" s="29" t="s">
        <v>27</v>
      </c>
      <c r="YJ14" s="33">
        <f>SUM(YG14:YI14)</f>
        <v>204.44</v>
      </c>
      <c r="YK14" s="38" t="s">
        <v>75</v>
      </c>
      <c r="YL14" s="29">
        <v>39.06</v>
      </c>
      <c r="YM14" s="29">
        <v>165.38</v>
      </c>
      <c r="YN14" s="29" t="s">
        <v>27</v>
      </c>
      <c r="YO14" s="33">
        <f>SUM(YL14:YN14)</f>
        <v>204.44</v>
      </c>
      <c r="YP14" s="38" t="s">
        <v>75</v>
      </c>
      <c r="YQ14" s="29">
        <v>39.06</v>
      </c>
      <c r="YR14" s="29">
        <v>165.38</v>
      </c>
      <c r="YS14" s="29" t="s">
        <v>27</v>
      </c>
      <c r="YT14" s="33">
        <f>SUM(YQ14:YS14)</f>
        <v>204.44</v>
      </c>
      <c r="YU14" s="38" t="s">
        <v>75</v>
      </c>
      <c r="YV14" s="29">
        <v>39.06</v>
      </c>
      <c r="YW14" s="29">
        <v>165.38</v>
      </c>
      <c r="YX14" s="29" t="s">
        <v>27</v>
      </c>
      <c r="YY14" s="33">
        <f>SUM(YV14:YX14)</f>
        <v>204.44</v>
      </c>
      <c r="YZ14" s="38" t="s">
        <v>75</v>
      </c>
      <c r="ZA14" s="29">
        <v>39.06</v>
      </c>
      <c r="ZB14" s="29">
        <v>165.38</v>
      </c>
      <c r="ZC14" s="29" t="s">
        <v>27</v>
      </c>
      <c r="ZD14" s="33">
        <f>SUM(ZA14:ZC14)</f>
        <v>204.44</v>
      </c>
      <c r="ZE14" s="38" t="s">
        <v>75</v>
      </c>
      <c r="ZF14" s="29">
        <v>39.06</v>
      </c>
      <c r="ZG14" s="29">
        <v>165.38</v>
      </c>
      <c r="ZH14" s="29" t="s">
        <v>27</v>
      </c>
      <c r="ZI14" s="33">
        <f>SUM(ZF14:ZH14)</f>
        <v>204.44</v>
      </c>
      <c r="ZJ14" s="38" t="s">
        <v>75</v>
      </c>
      <c r="ZK14" s="29">
        <v>39.06</v>
      </c>
      <c r="ZL14" s="29">
        <v>165.38</v>
      </c>
      <c r="ZM14" s="29" t="s">
        <v>27</v>
      </c>
      <c r="ZN14" s="33">
        <f>SUM(ZK14:ZM14)</f>
        <v>204.44</v>
      </c>
      <c r="ZO14" s="38" t="s">
        <v>75</v>
      </c>
      <c r="ZP14" s="29">
        <v>40.54</v>
      </c>
      <c r="ZQ14" s="29">
        <v>171.66</v>
      </c>
      <c r="ZR14" s="29" t="s">
        <v>27</v>
      </c>
      <c r="ZS14" s="33">
        <f>SUM(ZP14:ZR14)</f>
        <v>212.2</v>
      </c>
      <c r="ZT14" s="38" t="s">
        <v>75</v>
      </c>
      <c r="ZU14" s="29" t="s">
        <v>27</v>
      </c>
      <c r="ZV14" s="29">
        <v>40.54</v>
      </c>
      <c r="ZW14" s="29">
        <v>171.66</v>
      </c>
      <c r="ZX14" s="33">
        <f>SUM(ZU14:ZW14)</f>
        <v>212.2</v>
      </c>
      <c r="ZY14" s="38" t="s">
        <v>75</v>
      </c>
      <c r="ZZ14" s="29">
        <v>40.54</v>
      </c>
      <c r="AAA14" s="29">
        <v>171.66</v>
      </c>
      <c r="AAB14" s="29" t="s">
        <v>27</v>
      </c>
      <c r="AAC14" s="33">
        <f>SUM(ZZ14:AAB14)</f>
        <v>212.2</v>
      </c>
      <c r="AAD14" s="38" t="s">
        <v>75</v>
      </c>
      <c r="AAE14" s="29">
        <v>41.7</v>
      </c>
      <c r="AAF14" s="29">
        <v>176.57</v>
      </c>
      <c r="AAG14" s="29" t="s">
        <v>27</v>
      </c>
      <c r="AAH14" s="33">
        <f>SUM(AAE14:AAG14)</f>
        <v>218.26999999999998</v>
      </c>
      <c r="AAI14" s="38" t="s">
        <v>75</v>
      </c>
      <c r="AAJ14" s="29">
        <v>42.18</v>
      </c>
      <c r="AAK14" s="29">
        <v>178.61</v>
      </c>
      <c r="AAL14" s="29" t="s">
        <v>27</v>
      </c>
      <c r="AAM14" s="33">
        <f>SUM(AAJ14:AAL14)</f>
        <v>220.79000000000002</v>
      </c>
      <c r="AAN14" s="38" t="s">
        <v>75</v>
      </c>
      <c r="AAO14" s="29">
        <v>42.18</v>
      </c>
      <c r="AAP14" s="29">
        <v>178.61</v>
      </c>
      <c r="AAQ14" s="29" t="s">
        <v>27</v>
      </c>
      <c r="AAR14" s="33">
        <f>SUM(AAO14:AAQ14)</f>
        <v>220.79000000000002</v>
      </c>
      <c r="AAS14" s="38" t="s">
        <v>75</v>
      </c>
      <c r="AAT14" s="29">
        <v>42.21</v>
      </c>
      <c r="AAU14" s="29">
        <v>178.73</v>
      </c>
      <c r="AAV14" s="29" t="s">
        <v>27</v>
      </c>
      <c r="AAW14" s="33">
        <f>SUM(AAT14:AAV14)</f>
        <v>220.94</v>
      </c>
      <c r="AAX14" s="38" t="s">
        <v>75</v>
      </c>
      <c r="AAY14" s="29">
        <v>42.21</v>
      </c>
      <c r="AAZ14" s="29">
        <v>178.73</v>
      </c>
      <c r="ABA14" s="29" t="s">
        <v>27</v>
      </c>
      <c r="ABB14" s="33">
        <f>SUM(AAY14:ABA14)</f>
        <v>220.94</v>
      </c>
      <c r="ABC14" s="38" t="s">
        <v>75</v>
      </c>
      <c r="ABD14" s="29">
        <v>42.21</v>
      </c>
      <c r="ABE14" s="29">
        <v>178.73</v>
      </c>
      <c r="ABF14" s="29" t="s">
        <v>27</v>
      </c>
      <c r="ABG14" s="33">
        <f>SUM(ABD14:ABF14)</f>
        <v>220.94</v>
      </c>
      <c r="ABH14" s="38" t="s">
        <v>75</v>
      </c>
      <c r="ABI14" s="29">
        <v>42.21</v>
      </c>
      <c r="ABJ14" s="30">
        <v>178.73</v>
      </c>
      <c r="ABK14" s="29" t="s">
        <v>27</v>
      </c>
      <c r="ABL14" s="33">
        <f>SUM(ABI14:ABK14)</f>
        <v>220.94</v>
      </c>
      <c r="ABM14" s="38" t="s">
        <v>75</v>
      </c>
      <c r="ABN14" s="29">
        <v>42.21</v>
      </c>
      <c r="ABO14" s="30">
        <v>178.73</v>
      </c>
      <c r="ABP14" s="29" t="s">
        <v>27</v>
      </c>
      <c r="ABQ14" s="33">
        <f>SUM(ABN14:ABP14)</f>
        <v>220.94</v>
      </c>
      <c r="ABR14" s="38" t="s">
        <v>75</v>
      </c>
      <c r="ABS14" s="29">
        <v>42.21</v>
      </c>
      <c r="ABT14" s="30">
        <v>178.73</v>
      </c>
      <c r="ABU14" s="29" t="s">
        <v>27</v>
      </c>
      <c r="ABV14" s="33">
        <f>SUM(ABS14:ABU14)</f>
        <v>220.94</v>
      </c>
      <c r="ABW14" s="38" t="s">
        <v>75</v>
      </c>
      <c r="ABX14" s="29">
        <v>42.21</v>
      </c>
      <c r="ABY14" s="30">
        <v>178.73</v>
      </c>
      <c r="ABZ14" s="29" t="s">
        <v>27</v>
      </c>
      <c r="ACA14" s="33">
        <f>SUM(ABX14:ABZ14)</f>
        <v>220.94</v>
      </c>
    </row>
    <row r="15" spans="1:755" ht="15" customHeight="1" x14ac:dyDescent="0.25">
      <c r="A15" s="38" t="s">
        <v>76</v>
      </c>
      <c r="B15" s="29">
        <v>2.99</v>
      </c>
      <c r="C15" s="29">
        <v>0.04</v>
      </c>
      <c r="D15" s="29" t="s">
        <v>82</v>
      </c>
      <c r="E15" s="33">
        <f>SUM(B15:D15)</f>
        <v>3.0300000000000002</v>
      </c>
      <c r="F15" s="38" t="s">
        <v>76</v>
      </c>
      <c r="G15" s="29">
        <v>2.99</v>
      </c>
      <c r="H15" s="29">
        <v>0.04</v>
      </c>
      <c r="I15" s="29" t="s">
        <v>82</v>
      </c>
      <c r="J15" s="33">
        <f>SUM(G15:I15)</f>
        <v>3.0300000000000002</v>
      </c>
      <c r="K15" s="38" t="s">
        <v>76</v>
      </c>
      <c r="L15" s="29">
        <v>2.99</v>
      </c>
      <c r="M15" s="29">
        <v>0.04</v>
      </c>
      <c r="N15" s="29" t="s">
        <v>82</v>
      </c>
      <c r="O15" s="33">
        <f>SUM(L15:N15)</f>
        <v>3.0300000000000002</v>
      </c>
      <c r="P15" s="38" t="s">
        <v>76</v>
      </c>
      <c r="Q15" s="29">
        <v>2.99</v>
      </c>
      <c r="R15" s="29">
        <v>0.04</v>
      </c>
      <c r="S15" s="29" t="s">
        <v>82</v>
      </c>
      <c r="T15" s="33">
        <f>SUM(Q15:S15)</f>
        <v>3.0300000000000002</v>
      </c>
      <c r="U15" s="38" t="s">
        <v>76</v>
      </c>
      <c r="V15" s="29">
        <v>2.99</v>
      </c>
      <c r="W15" s="29">
        <v>0.04</v>
      </c>
      <c r="X15" s="29" t="s">
        <v>82</v>
      </c>
      <c r="Y15" s="33">
        <f>SUM(V15:X15)</f>
        <v>3.0300000000000002</v>
      </c>
      <c r="Z15" s="38" t="s">
        <v>76</v>
      </c>
      <c r="AA15" s="29">
        <v>2.99</v>
      </c>
      <c r="AB15" s="29">
        <v>0.04</v>
      </c>
      <c r="AC15" s="29" t="s">
        <v>82</v>
      </c>
      <c r="AD15" s="33">
        <f>SUM(AA15:AC15)</f>
        <v>3.0300000000000002</v>
      </c>
      <c r="AE15" s="38" t="s">
        <v>76</v>
      </c>
      <c r="AF15" s="29">
        <v>2.99</v>
      </c>
      <c r="AG15" s="29">
        <v>0.04</v>
      </c>
      <c r="AH15" s="29" t="s">
        <v>82</v>
      </c>
      <c r="AI15" s="33">
        <f>SUM(AF15:AH15)</f>
        <v>3.0300000000000002</v>
      </c>
      <c r="AJ15" s="38" t="s">
        <v>76</v>
      </c>
      <c r="AK15" s="29">
        <v>2.99</v>
      </c>
      <c r="AL15" s="29">
        <v>0.04</v>
      </c>
      <c r="AM15" s="29" t="s">
        <v>82</v>
      </c>
      <c r="AN15" s="33">
        <f>SUM(AK15:AM15)</f>
        <v>3.0300000000000002</v>
      </c>
      <c r="AO15" s="38" t="s">
        <v>76</v>
      </c>
      <c r="AP15" s="29">
        <v>2.99</v>
      </c>
      <c r="AQ15" s="29">
        <v>0.04</v>
      </c>
      <c r="AR15" s="29" t="s">
        <v>84</v>
      </c>
      <c r="AS15" s="33">
        <f>SUM(AP15:AR15)</f>
        <v>3.0300000000000002</v>
      </c>
      <c r="AT15" s="38" t="s">
        <v>76</v>
      </c>
      <c r="AU15" s="29">
        <v>2.99</v>
      </c>
      <c r="AV15" s="29">
        <v>0.04</v>
      </c>
      <c r="AW15" s="29" t="s">
        <v>27</v>
      </c>
      <c r="AX15" s="33">
        <f>SUM(AU15:AW15)</f>
        <v>3.0300000000000002</v>
      </c>
      <c r="AY15" s="38" t="s">
        <v>76</v>
      </c>
      <c r="AZ15" s="29">
        <v>2.99</v>
      </c>
      <c r="BA15" s="29">
        <v>0.04</v>
      </c>
      <c r="BB15" s="29" t="s">
        <v>27</v>
      </c>
      <c r="BC15" s="33">
        <f>SUM(AZ15:BB15)</f>
        <v>3.0300000000000002</v>
      </c>
      <c r="BD15" s="38" t="s">
        <v>76</v>
      </c>
      <c r="BE15" s="29">
        <v>2.99</v>
      </c>
      <c r="BF15" s="29">
        <v>0.04</v>
      </c>
      <c r="BG15" s="29" t="s">
        <v>27</v>
      </c>
      <c r="BH15" s="33">
        <f>SUM(BE15:BG15)</f>
        <v>3.0300000000000002</v>
      </c>
      <c r="BI15" s="38" t="s">
        <v>76</v>
      </c>
      <c r="BJ15" s="29">
        <v>2.99</v>
      </c>
      <c r="BK15" s="29">
        <v>0.04</v>
      </c>
      <c r="BL15" s="29" t="s">
        <v>27</v>
      </c>
      <c r="BM15" s="33">
        <f>SUM(BJ15:BL15)</f>
        <v>3.0300000000000002</v>
      </c>
      <c r="BN15" s="38" t="s">
        <v>76</v>
      </c>
      <c r="BO15" s="29">
        <v>2.99</v>
      </c>
      <c r="BP15" s="29">
        <v>0.04</v>
      </c>
      <c r="BQ15" s="29" t="s">
        <v>27</v>
      </c>
      <c r="BR15" s="33">
        <f>SUM(BO15:BQ15)</f>
        <v>3.0300000000000002</v>
      </c>
      <c r="BS15" s="38" t="s">
        <v>76</v>
      </c>
      <c r="BT15" s="29">
        <v>2.99</v>
      </c>
      <c r="BU15" s="29">
        <v>0.04</v>
      </c>
      <c r="BV15" s="29" t="s">
        <v>27</v>
      </c>
      <c r="BW15" s="33">
        <f>SUM(BT15:BV15)</f>
        <v>3.0300000000000002</v>
      </c>
      <c r="BX15" s="38" t="s">
        <v>76</v>
      </c>
      <c r="BY15" s="29">
        <v>2.99</v>
      </c>
      <c r="BZ15" s="29">
        <v>0.04</v>
      </c>
      <c r="CA15" s="29" t="s">
        <v>27</v>
      </c>
      <c r="CB15" s="33">
        <f>SUM(BY15:CA15)</f>
        <v>3.0300000000000002</v>
      </c>
      <c r="CC15" s="38" t="s">
        <v>76</v>
      </c>
      <c r="CD15" s="29">
        <v>2.99</v>
      </c>
      <c r="CE15" s="29">
        <v>0.04</v>
      </c>
      <c r="CF15" s="29" t="s">
        <v>27</v>
      </c>
      <c r="CG15" s="33">
        <f>SUM(CD15:CF15)</f>
        <v>3.0300000000000002</v>
      </c>
      <c r="CH15" s="38" t="s">
        <v>76</v>
      </c>
      <c r="CI15" s="29">
        <v>2.99</v>
      </c>
      <c r="CJ15" s="29">
        <v>0.04</v>
      </c>
      <c r="CK15" s="29" t="s">
        <v>27</v>
      </c>
      <c r="CL15" s="33">
        <f>SUM(CI15:CK15)</f>
        <v>3.0300000000000002</v>
      </c>
      <c r="CM15" s="38" t="s">
        <v>76</v>
      </c>
      <c r="CN15" s="29">
        <v>2.99</v>
      </c>
      <c r="CO15" s="29">
        <v>0.04</v>
      </c>
      <c r="CP15" s="29" t="s">
        <v>27</v>
      </c>
      <c r="CQ15" s="33">
        <f>SUM(CN15:CP15)</f>
        <v>3.0300000000000002</v>
      </c>
      <c r="CR15" s="38" t="s">
        <v>76</v>
      </c>
      <c r="CS15" s="29">
        <v>2.99</v>
      </c>
      <c r="CT15" s="29">
        <v>0.04</v>
      </c>
      <c r="CU15" s="29" t="s">
        <v>27</v>
      </c>
      <c r="CV15" s="33">
        <f>SUM(CS15:CU15)</f>
        <v>3.0300000000000002</v>
      </c>
      <c r="CW15" s="38" t="s">
        <v>76</v>
      </c>
      <c r="CX15" s="29">
        <v>2.99</v>
      </c>
      <c r="CY15" s="29">
        <v>0.04</v>
      </c>
      <c r="CZ15" s="29" t="s">
        <v>27</v>
      </c>
      <c r="DA15" s="33">
        <f>SUM(CX15:CZ15)</f>
        <v>3.0300000000000002</v>
      </c>
      <c r="DB15" s="38" t="s">
        <v>76</v>
      </c>
      <c r="DC15" s="29">
        <v>2.99</v>
      </c>
      <c r="DD15" s="29">
        <v>0.04</v>
      </c>
      <c r="DE15" s="29" t="s">
        <v>27</v>
      </c>
      <c r="DF15" s="33">
        <f>SUM(DC15:DE15)</f>
        <v>3.0300000000000002</v>
      </c>
      <c r="DG15" s="38" t="s">
        <v>76</v>
      </c>
      <c r="DH15" s="29">
        <v>2.99</v>
      </c>
      <c r="DI15" s="29">
        <v>0.04</v>
      </c>
      <c r="DJ15" s="29" t="s">
        <v>27</v>
      </c>
      <c r="DK15" s="33">
        <f>SUM(DH15:DJ15)</f>
        <v>3.0300000000000002</v>
      </c>
      <c r="DL15" s="38" t="s">
        <v>76</v>
      </c>
      <c r="DM15" s="29">
        <v>2.99</v>
      </c>
      <c r="DN15" s="29">
        <v>0.04</v>
      </c>
      <c r="DO15" s="29" t="s">
        <v>27</v>
      </c>
      <c r="DP15" s="33">
        <f>SUM(DM15:DO15)</f>
        <v>3.0300000000000002</v>
      </c>
      <c r="DQ15" s="38" t="s">
        <v>76</v>
      </c>
      <c r="DR15" s="29">
        <v>2.99</v>
      </c>
      <c r="DS15" s="29">
        <v>0.04</v>
      </c>
      <c r="DT15" s="29" t="s">
        <v>27</v>
      </c>
      <c r="DU15" s="33">
        <f>SUM(DR15:DT15)</f>
        <v>3.0300000000000002</v>
      </c>
      <c r="DV15" s="38" t="s">
        <v>76</v>
      </c>
      <c r="DW15" s="29">
        <v>2.99</v>
      </c>
      <c r="DX15" s="29">
        <v>0.04</v>
      </c>
      <c r="DY15" s="29" t="s">
        <v>27</v>
      </c>
      <c r="DZ15" s="33">
        <f>SUM(DW15:DY15)</f>
        <v>3.0300000000000002</v>
      </c>
      <c r="EA15" s="38" t="s">
        <v>76</v>
      </c>
      <c r="EB15" s="29">
        <v>2.99</v>
      </c>
      <c r="EC15" s="29">
        <v>0.04</v>
      </c>
      <c r="ED15" s="29" t="s">
        <v>27</v>
      </c>
      <c r="EE15" s="33">
        <f>SUM(EB15:ED15)</f>
        <v>3.0300000000000002</v>
      </c>
      <c r="EF15" s="38" t="s">
        <v>76</v>
      </c>
      <c r="EG15" s="29">
        <v>2.99</v>
      </c>
      <c r="EH15" s="29">
        <v>0.04</v>
      </c>
      <c r="EI15" s="29" t="s">
        <v>27</v>
      </c>
      <c r="EJ15" s="33">
        <f>SUM(EG15:EI15)</f>
        <v>3.0300000000000002</v>
      </c>
      <c r="EK15" s="38" t="s">
        <v>76</v>
      </c>
      <c r="EL15" s="29">
        <v>2.99</v>
      </c>
      <c r="EM15" s="29">
        <v>0.04</v>
      </c>
      <c r="EN15" s="29" t="s">
        <v>27</v>
      </c>
      <c r="EO15" s="33">
        <f>SUM(EL15:EN15)</f>
        <v>3.0300000000000002</v>
      </c>
      <c r="EP15" s="38" t="s">
        <v>76</v>
      </c>
      <c r="EQ15" s="29">
        <v>3.01</v>
      </c>
      <c r="ER15" s="29">
        <v>0.04</v>
      </c>
      <c r="ES15" s="29" t="s">
        <v>27</v>
      </c>
      <c r="ET15" s="33">
        <f>SUM(EQ15:ES15)</f>
        <v>3.05</v>
      </c>
      <c r="EU15" s="38" t="s">
        <v>76</v>
      </c>
      <c r="EV15" s="29">
        <v>3.03</v>
      </c>
      <c r="EW15" s="29">
        <v>0.04</v>
      </c>
      <c r="EX15" s="29" t="s">
        <v>27</v>
      </c>
      <c r="EY15" s="33">
        <f>SUM(EV15:EX15)</f>
        <v>3.07</v>
      </c>
      <c r="EZ15" s="38" t="s">
        <v>76</v>
      </c>
      <c r="FA15" s="29">
        <v>3.03</v>
      </c>
      <c r="FB15" s="29">
        <v>0.04</v>
      </c>
      <c r="FC15" s="29" t="s">
        <v>27</v>
      </c>
      <c r="FD15" s="33">
        <f>SUM(FA15:FC15)</f>
        <v>3.07</v>
      </c>
      <c r="FE15" s="38" t="s">
        <v>76</v>
      </c>
      <c r="FF15" s="29">
        <v>3.03</v>
      </c>
      <c r="FG15" s="29">
        <v>0.04</v>
      </c>
      <c r="FH15" s="29" t="s">
        <v>27</v>
      </c>
      <c r="FI15" s="33">
        <f>SUM(FF15:FH15)</f>
        <v>3.07</v>
      </c>
      <c r="FJ15" s="38" t="s">
        <v>76</v>
      </c>
      <c r="FK15" s="29">
        <v>2.97</v>
      </c>
      <c r="FL15" s="29">
        <v>0.04</v>
      </c>
      <c r="FM15" s="29" t="s">
        <v>27</v>
      </c>
      <c r="FN15" s="33">
        <f>SUM(FK15:FM15)</f>
        <v>3.0100000000000002</v>
      </c>
      <c r="FO15" s="38" t="s">
        <v>76</v>
      </c>
      <c r="FP15" s="29">
        <v>2.97</v>
      </c>
      <c r="FQ15" s="29">
        <v>0.04</v>
      </c>
      <c r="FR15" s="29" t="s">
        <v>27</v>
      </c>
      <c r="FS15" s="33">
        <f>SUM(FP15:FR15)</f>
        <v>3.0100000000000002</v>
      </c>
      <c r="FT15" s="38" t="s">
        <v>76</v>
      </c>
      <c r="FU15" s="29">
        <v>2.97</v>
      </c>
      <c r="FV15" s="29">
        <v>0.04</v>
      </c>
      <c r="FW15" s="29" t="s">
        <v>27</v>
      </c>
      <c r="FX15" s="33">
        <f>SUM(FU15:FW15)</f>
        <v>3.0100000000000002</v>
      </c>
      <c r="FY15" s="38" t="s">
        <v>76</v>
      </c>
      <c r="FZ15" s="29">
        <v>2.99</v>
      </c>
      <c r="GA15" s="29">
        <v>0.04</v>
      </c>
      <c r="GB15" s="29" t="s">
        <v>27</v>
      </c>
      <c r="GC15" s="33">
        <f>SUM(FZ15:GB15)</f>
        <v>3.0300000000000002</v>
      </c>
      <c r="GD15" s="38" t="s">
        <v>76</v>
      </c>
      <c r="GE15" s="29">
        <v>2.99</v>
      </c>
      <c r="GF15" s="29">
        <v>0.04</v>
      </c>
      <c r="GG15" s="29" t="s">
        <v>27</v>
      </c>
      <c r="GH15" s="33">
        <f>SUM(GE15:GG15)</f>
        <v>3.0300000000000002</v>
      </c>
      <c r="GI15" s="38" t="s">
        <v>76</v>
      </c>
      <c r="GJ15" s="29">
        <v>2.99</v>
      </c>
      <c r="GK15" s="29">
        <v>0.04</v>
      </c>
      <c r="GL15" s="29" t="s">
        <v>27</v>
      </c>
      <c r="GM15" s="33">
        <f>SUM(GJ15:GL15)</f>
        <v>3.0300000000000002</v>
      </c>
      <c r="GN15" s="38" t="s">
        <v>76</v>
      </c>
      <c r="GO15" s="29">
        <v>2.97</v>
      </c>
      <c r="GP15" s="29">
        <v>0.04</v>
      </c>
      <c r="GQ15" s="29" t="s">
        <v>27</v>
      </c>
      <c r="GR15" s="33">
        <f>SUM(GO15:GQ15)</f>
        <v>3.0100000000000002</v>
      </c>
      <c r="GS15" s="38" t="s">
        <v>76</v>
      </c>
      <c r="GT15" s="29">
        <v>2.97</v>
      </c>
      <c r="GU15" s="29">
        <v>0.04</v>
      </c>
      <c r="GV15" s="29" t="s">
        <v>27</v>
      </c>
      <c r="GW15" s="33">
        <f>SUM(GT15:GV15)</f>
        <v>3.0100000000000002</v>
      </c>
      <c r="GX15" s="38" t="s">
        <v>76</v>
      </c>
      <c r="GY15" s="29">
        <v>2.98</v>
      </c>
      <c r="GZ15" s="29">
        <v>0.04</v>
      </c>
      <c r="HA15" s="29" t="s">
        <v>27</v>
      </c>
      <c r="HB15" s="33">
        <f>SUM(GY15:HA15)</f>
        <v>3.02</v>
      </c>
      <c r="HC15" s="38" t="s">
        <v>76</v>
      </c>
      <c r="HD15" s="29">
        <v>2.98</v>
      </c>
      <c r="HE15" s="29">
        <v>0.04</v>
      </c>
      <c r="HF15" s="29" t="s">
        <v>27</v>
      </c>
      <c r="HG15" s="33">
        <f>SUM(HD15:HF15)</f>
        <v>3.02</v>
      </c>
      <c r="HH15" s="38" t="s">
        <v>76</v>
      </c>
      <c r="HI15" s="29">
        <v>2.98</v>
      </c>
      <c r="HJ15" s="29">
        <v>0.04</v>
      </c>
      <c r="HK15" s="29" t="s">
        <v>27</v>
      </c>
      <c r="HL15" s="33">
        <f>SUM(HI15:HK15)</f>
        <v>3.02</v>
      </c>
      <c r="HM15" s="38" t="s">
        <v>76</v>
      </c>
      <c r="HN15" s="29">
        <v>2.98</v>
      </c>
      <c r="HO15" s="29">
        <v>0.04</v>
      </c>
      <c r="HP15" s="29" t="s">
        <v>27</v>
      </c>
      <c r="HQ15" s="33">
        <f>SUM(HN15:HP15)</f>
        <v>3.02</v>
      </c>
      <c r="HR15" s="38" t="s">
        <v>76</v>
      </c>
      <c r="HS15" s="29">
        <v>2.98</v>
      </c>
      <c r="HT15" s="29">
        <v>0.04</v>
      </c>
      <c r="HU15" s="29" t="s">
        <v>27</v>
      </c>
      <c r="HV15" s="33">
        <f>SUM(HS15:HU15)</f>
        <v>3.02</v>
      </c>
      <c r="HW15" s="38" t="s">
        <v>76</v>
      </c>
      <c r="HX15" s="29">
        <v>2.99</v>
      </c>
      <c r="HY15" s="29">
        <v>0.04</v>
      </c>
      <c r="HZ15" s="29" t="s">
        <v>27</v>
      </c>
      <c r="IA15" s="33">
        <f>SUM(HX15:HZ15)</f>
        <v>3.0300000000000002</v>
      </c>
      <c r="IB15" s="38" t="s">
        <v>76</v>
      </c>
      <c r="IC15" s="29">
        <v>2.99</v>
      </c>
      <c r="ID15" s="29">
        <v>0.04</v>
      </c>
      <c r="IE15" s="29" t="s">
        <v>27</v>
      </c>
      <c r="IF15" s="33">
        <f>SUM(IC15:IE15)</f>
        <v>3.0300000000000002</v>
      </c>
      <c r="IG15" s="38" t="s">
        <v>76</v>
      </c>
      <c r="IH15" s="29">
        <v>2.99</v>
      </c>
      <c r="II15" s="29">
        <v>0.04</v>
      </c>
      <c r="IJ15" s="29" t="s">
        <v>27</v>
      </c>
      <c r="IK15" s="33">
        <f>SUM(IH15:IJ15)</f>
        <v>3.0300000000000002</v>
      </c>
      <c r="IL15" s="38" t="s">
        <v>76</v>
      </c>
      <c r="IM15" s="29">
        <v>2.99</v>
      </c>
      <c r="IN15" s="29">
        <v>0.04</v>
      </c>
      <c r="IO15" s="29" t="s">
        <v>27</v>
      </c>
      <c r="IP15" s="33">
        <f>SUM(IM15:IO15)</f>
        <v>3.0300000000000002</v>
      </c>
      <c r="IQ15" s="38" t="s">
        <v>76</v>
      </c>
      <c r="IR15" s="29">
        <v>2.99</v>
      </c>
      <c r="IS15" s="29">
        <v>0.04</v>
      </c>
      <c r="IT15" s="29">
        <v>3.96</v>
      </c>
      <c r="IU15" s="33">
        <f>SUM(IR15:IT15)</f>
        <v>6.99</v>
      </c>
      <c r="IV15" s="38" t="s">
        <v>76</v>
      </c>
      <c r="IW15" s="29">
        <v>3.06</v>
      </c>
      <c r="IX15" s="29">
        <v>0.04</v>
      </c>
      <c r="IY15" s="29" t="s">
        <v>27</v>
      </c>
      <c r="IZ15" s="33">
        <f>SUM(IW15:IY15)</f>
        <v>3.1</v>
      </c>
      <c r="JA15" s="38" t="s">
        <v>76</v>
      </c>
      <c r="JB15" s="29">
        <v>3.07</v>
      </c>
      <c r="JC15" s="29">
        <v>0.04</v>
      </c>
      <c r="JD15" s="29" t="s">
        <v>27</v>
      </c>
      <c r="JE15" s="33">
        <f>SUM(JB15:JD15)</f>
        <v>3.11</v>
      </c>
      <c r="JF15" s="38" t="s">
        <v>76</v>
      </c>
      <c r="JG15" s="29">
        <v>3.07</v>
      </c>
      <c r="JH15" s="29">
        <v>0.04</v>
      </c>
      <c r="JI15" s="29" t="s">
        <v>27</v>
      </c>
      <c r="JJ15" s="33">
        <f>SUM(JG15:JI15)</f>
        <v>3.11</v>
      </c>
      <c r="JK15" s="38" t="s">
        <v>76</v>
      </c>
      <c r="JL15" s="29">
        <v>3.07</v>
      </c>
      <c r="JM15" s="29">
        <v>0.04</v>
      </c>
      <c r="JN15" s="29" t="s">
        <v>27</v>
      </c>
      <c r="JO15" s="33">
        <f>SUM(JL15:JN15)</f>
        <v>3.11</v>
      </c>
      <c r="JP15" s="38" t="s">
        <v>76</v>
      </c>
      <c r="JQ15" s="29">
        <v>3.07</v>
      </c>
      <c r="JR15" s="29">
        <v>0.04</v>
      </c>
      <c r="JS15" s="29" t="s">
        <v>27</v>
      </c>
      <c r="JT15" s="33">
        <f>SUM(JQ15:JS15)</f>
        <v>3.11</v>
      </c>
      <c r="JU15" s="38" t="s">
        <v>76</v>
      </c>
      <c r="JV15" s="29">
        <v>3.07</v>
      </c>
      <c r="JW15" s="29">
        <v>0.04</v>
      </c>
      <c r="JX15" s="29" t="s">
        <v>27</v>
      </c>
      <c r="JY15" s="33">
        <f>SUM(JV15:JX15)</f>
        <v>3.11</v>
      </c>
      <c r="JZ15" s="38" t="s">
        <v>76</v>
      </c>
      <c r="KA15" s="29">
        <v>3.07</v>
      </c>
      <c r="KB15" s="29">
        <v>0.04</v>
      </c>
      <c r="KC15" s="29" t="s">
        <v>27</v>
      </c>
      <c r="KD15" s="33">
        <f>SUM(KA15:KC15)</f>
        <v>3.11</v>
      </c>
      <c r="KE15" s="38" t="s">
        <v>76</v>
      </c>
      <c r="KF15" s="29">
        <v>3.07</v>
      </c>
      <c r="KG15" s="29">
        <v>0.04</v>
      </c>
      <c r="KH15" s="29" t="s">
        <v>27</v>
      </c>
      <c r="KI15" s="33">
        <f>SUM(KF15:KH15)</f>
        <v>3.11</v>
      </c>
      <c r="KJ15" s="38" t="s">
        <v>76</v>
      </c>
      <c r="KK15" s="29">
        <v>3.07</v>
      </c>
      <c r="KL15" s="29">
        <v>0.04</v>
      </c>
      <c r="KM15" s="29" t="s">
        <v>27</v>
      </c>
      <c r="KN15" s="33">
        <f>SUM(KK15:KM15)</f>
        <v>3.11</v>
      </c>
      <c r="KO15" s="38" t="s">
        <v>76</v>
      </c>
      <c r="KP15" s="29">
        <v>3.07</v>
      </c>
      <c r="KQ15" s="29">
        <v>0.04</v>
      </c>
      <c r="KR15" s="29" t="s">
        <v>27</v>
      </c>
      <c r="KS15" s="33">
        <f>SUM(KP15:KR15)</f>
        <v>3.11</v>
      </c>
      <c r="KT15" s="38" t="s">
        <v>76</v>
      </c>
      <c r="KU15" s="29">
        <v>3.11</v>
      </c>
      <c r="KV15" s="29">
        <v>0.04</v>
      </c>
      <c r="KW15" s="29" t="s">
        <v>27</v>
      </c>
      <c r="KX15" s="33">
        <f>SUM(KU15:KW15)</f>
        <v>3.15</v>
      </c>
      <c r="KY15" s="38" t="s">
        <v>76</v>
      </c>
      <c r="KZ15" s="29">
        <v>3.11</v>
      </c>
      <c r="LA15" s="29">
        <v>0.04</v>
      </c>
      <c r="LB15" s="29" t="s">
        <v>27</v>
      </c>
      <c r="LC15" s="33">
        <f>SUM(KZ15:LB15)</f>
        <v>3.15</v>
      </c>
      <c r="LD15" s="38" t="s">
        <v>76</v>
      </c>
      <c r="LE15" s="29">
        <v>3.11</v>
      </c>
      <c r="LF15" s="29">
        <v>0.04</v>
      </c>
      <c r="LG15" s="29" t="s">
        <v>27</v>
      </c>
      <c r="LH15" s="33">
        <f>SUM(LE15:LG15)</f>
        <v>3.15</v>
      </c>
      <c r="LI15" s="38" t="s">
        <v>76</v>
      </c>
      <c r="LJ15" s="29">
        <v>3.13</v>
      </c>
      <c r="LK15" s="29">
        <v>0.04</v>
      </c>
      <c r="LL15" s="29" t="s">
        <v>27</v>
      </c>
      <c r="LM15" s="33">
        <f>SUM(LJ15:LL15)</f>
        <v>3.17</v>
      </c>
      <c r="LN15" s="38" t="s">
        <v>76</v>
      </c>
      <c r="LO15" s="29">
        <v>3.22</v>
      </c>
      <c r="LP15" s="29">
        <v>0.04</v>
      </c>
      <c r="LQ15" s="29" t="s">
        <v>27</v>
      </c>
      <c r="LR15" s="33">
        <f>SUM(LO15:LQ15)</f>
        <v>3.2600000000000002</v>
      </c>
      <c r="LS15" s="38" t="s">
        <v>76</v>
      </c>
      <c r="LT15" s="29">
        <v>3.22</v>
      </c>
      <c r="LU15" s="29">
        <v>0.04</v>
      </c>
      <c r="LV15" s="29" t="s">
        <v>27</v>
      </c>
      <c r="LW15" s="33">
        <f>SUM(LT15:LV15)</f>
        <v>3.2600000000000002</v>
      </c>
      <c r="LX15" s="38" t="s">
        <v>76</v>
      </c>
      <c r="LY15" s="29">
        <v>3.22</v>
      </c>
      <c r="LZ15" s="29">
        <v>0.04</v>
      </c>
      <c r="MA15" s="29" t="s">
        <v>27</v>
      </c>
      <c r="MB15" s="33">
        <f>SUM(LY15:MA15)</f>
        <v>3.2600000000000002</v>
      </c>
      <c r="MC15" s="38" t="s">
        <v>76</v>
      </c>
      <c r="MD15" s="29">
        <v>3.22</v>
      </c>
      <c r="ME15" s="29">
        <v>0.04</v>
      </c>
      <c r="MF15" s="29" t="s">
        <v>27</v>
      </c>
      <c r="MG15" s="33">
        <f>SUM(MD15:MF15)</f>
        <v>3.2600000000000002</v>
      </c>
      <c r="MH15" s="38" t="s">
        <v>76</v>
      </c>
      <c r="MI15" s="29">
        <v>3.29</v>
      </c>
      <c r="MJ15" s="29">
        <v>0.05</v>
      </c>
      <c r="MK15" s="29" t="s">
        <v>27</v>
      </c>
      <c r="ML15" s="33">
        <f>SUM(MI15:MK15)</f>
        <v>3.34</v>
      </c>
      <c r="MM15" s="38" t="s">
        <v>76</v>
      </c>
      <c r="MN15" s="29">
        <v>3.29</v>
      </c>
      <c r="MO15" s="29">
        <v>0.05</v>
      </c>
      <c r="MP15" s="29" t="s">
        <v>27</v>
      </c>
      <c r="MQ15" s="33">
        <f>SUM(MN15:MP15)</f>
        <v>3.34</v>
      </c>
      <c r="MR15" s="38" t="s">
        <v>76</v>
      </c>
      <c r="MS15" s="29">
        <v>3.29</v>
      </c>
      <c r="MT15" s="29">
        <v>0.05</v>
      </c>
      <c r="MU15" s="29" t="s">
        <v>27</v>
      </c>
      <c r="MV15" s="33">
        <f>SUM(MS15:MU15)</f>
        <v>3.34</v>
      </c>
      <c r="MW15" s="38" t="s">
        <v>76</v>
      </c>
      <c r="MX15" s="29">
        <v>3.29</v>
      </c>
      <c r="MY15" s="29">
        <v>0.05</v>
      </c>
      <c r="MZ15" s="29" t="s">
        <v>27</v>
      </c>
      <c r="NA15" s="33">
        <f>SUM(MX15:MZ15)</f>
        <v>3.34</v>
      </c>
      <c r="NB15" s="38" t="s">
        <v>76</v>
      </c>
      <c r="NC15" s="29">
        <v>3.29</v>
      </c>
      <c r="ND15" s="29">
        <v>0.05</v>
      </c>
      <c r="NE15" s="29" t="s">
        <v>27</v>
      </c>
      <c r="NF15" s="33">
        <f>SUM(NC15:NE15)</f>
        <v>3.34</v>
      </c>
      <c r="NG15" s="38" t="s">
        <v>76</v>
      </c>
      <c r="NH15" s="29">
        <v>3.29</v>
      </c>
      <c r="NI15" s="29">
        <v>0.05</v>
      </c>
      <c r="NJ15" s="29" t="s">
        <v>27</v>
      </c>
      <c r="NK15" s="33">
        <f>SUM(NH15:NJ15)</f>
        <v>3.34</v>
      </c>
      <c r="NL15" s="38" t="s">
        <v>76</v>
      </c>
      <c r="NM15" s="29">
        <v>3.22</v>
      </c>
      <c r="NN15" s="29">
        <v>0.04</v>
      </c>
      <c r="NO15" s="29" t="s">
        <v>27</v>
      </c>
      <c r="NP15" s="33">
        <f>SUM(NM15:NO15)</f>
        <v>3.2600000000000002</v>
      </c>
      <c r="NQ15" s="38" t="s">
        <v>76</v>
      </c>
      <c r="NR15" s="29">
        <v>3.13</v>
      </c>
      <c r="NS15" s="29">
        <v>0.04</v>
      </c>
      <c r="NT15" s="29" t="s">
        <v>27</v>
      </c>
      <c r="NU15" s="33">
        <f>SUM(NR15:NT15)</f>
        <v>3.17</v>
      </c>
      <c r="NV15" s="38" t="s">
        <v>76</v>
      </c>
      <c r="NW15" s="29">
        <v>3.13</v>
      </c>
      <c r="NX15" s="29">
        <v>0.04</v>
      </c>
      <c r="NY15" s="29" t="s">
        <v>27</v>
      </c>
      <c r="NZ15" s="33">
        <f>SUM(NW15:NY15)</f>
        <v>3.17</v>
      </c>
      <c r="OA15" s="38" t="s">
        <v>76</v>
      </c>
      <c r="OB15" s="29">
        <v>3.13</v>
      </c>
      <c r="OC15" s="29">
        <v>0.04</v>
      </c>
      <c r="OD15" s="29" t="s">
        <v>27</v>
      </c>
      <c r="OE15" s="33">
        <f>SUM(OB15:OD15)</f>
        <v>3.17</v>
      </c>
      <c r="OF15" s="38" t="s">
        <v>76</v>
      </c>
      <c r="OG15" s="29">
        <v>3.13</v>
      </c>
      <c r="OH15" s="29">
        <v>0.04</v>
      </c>
      <c r="OI15" s="29" t="s">
        <v>27</v>
      </c>
      <c r="OJ15" s="33">
        <f>SUM(OG15:OI15)</f>
        <v>3.17</v>
      </c>
      <c r="OK15" s="38" t="s">
        <v>76</v>
      </c>
      <c r="OL15" s="29">
        <v>3.22</v>
      </c>
      <c r="OM15" s="29">
        <v>0.04</v>
      </c>
      <c r="ON15" s="29" t="s">
        <v>27</v>
      </c>
      <c r="OO15" s="33">
        <f>SUM(OL15:ON15)</f>
        <v>3.2600000000000002</v>
      </c>
      <c r="OP15" s="38" t="s">
        <v>76</v>
      </c>
      <c r="OQ15" s="29">
        <v>3.22</v>
      </c>
      <c r="OR15" s="29">
        <v>0.04</v>
      </c>
      <c r="OS15" s="29" t="s">
        <v>27</v>
      </c>
      <c r="OT15" s="33">
        <f>SUM(OQ15:OS15)</f>
        <v>3.2600000000000002</v>
      </c>
      <c r="OU15" s="38" t="s">
        <v>76</v>
      </c>
      <c r="OV15" s="29">
        <v>3.13</v>
      </c>
      <c r="OW15" s="29">
        <v>0.04</v>
      </c>
      <c r="OX15" s="29" t="s">
        <v>27</v>
      </c>
      <c r="OY15" s="33">
        <f>SUM(OV15:OX15)</f>
        <v>3.17</v>
      </c>
      <c r="OZ15" s="38" t="s">
        <v>76</v>
      </c>
      <c r="PA15" s="29">
        <v>3.29</v>
      </c>
      <c r="PB15" s="29">
        <v>0.05</v>
      </c>
      <c r="PC15" s="29" t="s">
        <v>27</v>
      </c>
      <c r="PD15" s="33">
        <f>SUM(PA15:PC15)</f>
        <v>3.34</v>
      </c>
      <c r="PE15" s="38" t="s">
        <v>76</v>
      </c>
      <c r="PF15" s="29">
        <v>3.29</v>
      </c>
      <c r="PG15" s="29">
        <v>0.05</v>
      </c>
      <c r="PH15" s="29" t="s">
        <v>27</v>
      </c>
      <c r="PI15" s="33">
        <f>SUM(PF15:PH15)</f>
        <v>3.34</v>
      </c>
      <c r="PJ15" s="38" t="s">
        <v>76</v>
      </c>
      <c r="PK15" s="29">
        <v>3.4</v>
      </c>
      <c r="PL15" s="29">
        <v>0.05</v>
      </c>
      <c r="PM15" s="29">
        <v>4.51</v>
      </c>
      <c r="PN15" s="33">
        <f>SUM(PK15:PM15)</f>
        <v>7.9599999999999991</v>
      </c>
      <c r="PO15" s="38" t="s">
        <v>76</v>
      </c>
      <c r="PP15" s="29">
        <v>3.47</v>
      </c>
      <c r="PQ15" s="29">
        <v>0.05</v>
      </c>
      <c r="PR15" s="29" t="s">
        <v>27</v>
      </c>
      <c r="PS15" s="33">
        <f>SUM(PP15:PR15)</f>
        <v>3.52</v>
      </c>
      <c r="PT15" s="38" t="s">
        <v>76</v>
      </c>
      <c r="PU15" s="29">
        <v>3.58</v>
      </c>
      <c r="PV15" s="29">
        <v>0.05</v>
      </c>
      <c r="PW15" s="29">
        <v>4.75</v>
      </c>
      <c r="PX15" s="33">
        <f>SUM(PU15:PW15)</f>
        <v>8.379999999999999</v>
      </c>
      <c r="PY15" s="38" t="s">
        <v>76</v>
      </c>
      <c r="PZ15" s="29">
        <v>3.62</v>
      </c>
      <c r="QA15" s="29">
        <v>0.05</v>
      </c>
      <c r="QB15" s="29" t="s">
        <v>27</v>
      </c>
      <c r="QC15" s="33">
        <f>SUM(PZ15:QB15)</f>
        <v>3.67</v>
      </c>
      <c r="QD15" s="38" t="s">
        <v>76</v>
      </c>
      <c r="QE15" s="29">
        <v>3.64</v>
      </c>
      <c r="QF15" s="29">
        <v>0.05</v>
      </c>
      <c r="QG15" s="29" t="s">
        <v>27</v>
      </c>
      <c r="QH15" s="33">
        <f>SUM(QE15:QG15)</f>
        <v>3.69</v>
      </c>
      <c r="QI15" s="38" t="s">
        <v>76</v>
      </c>
      <c r="QJ15" s="29">
        <v>3.66</v>
      </c>
      <c r="QK15" s="29">
        <v>0.05</v>
      </c>
      <c r="QL15" s="29" t="s">
        <v>27</v>
      </c>
      <c r="QM15" s="33">
        <f>SUM(QJ15:QL15)</f>
        <v>3.71</v>
      </c>
      <c r="QN15" s="38" t="s">
        <v>76</v>
      </c>
      <c r="QO15" s="29">
        <v>3.69</v>
      </c>
      <c r="QP15" s="29">
        <v>0.05</v>
      </c>
      <c r="QQ15" s="29" t="s">
        <v>27</v>
      </c>
      <c r="QR15" s="33">
        <f>SUM(QO15:QQ15)</f>
        <v>3.7399999999999998</v>
      </c>
      <c r="QS15" s="38" t="s">
        <v>76</v>
      </c>
      <c r="QT15" s="29">
        <v>3.76</v>
      </c>
      <c r="QU15" s="29">
        <v>0.05</v>
      </c>
      <c r="QV15" s="29" t="s">
        <v>27</v>
      </c>
      <c r="QW15" s="33">
        <f>SUM(QT15:QV15)</f>
        <v>3.8099999999999996</v>
      </c>
      <c r="QX15" s="38" t="s">
        <v>76</v>
      </c>
      <c r="QY15" s="29">
        <v>3.84</v>
      </c>
      <c r="QZ15" s="29">
        <v>0.05</v>
      </c>
      <c r="RA15" s="29" t="s">
        <v>27</v>
      </c>
      <c r="RB15" s="33">
        <f>SUM(QY15:RA15)</f>
        <v>3.8899999999999997</v>
      </c>
      <c r="RC15" s="38" t="s">
        <v>76</v>
      </c>
      <c r="RD15" s="29">
        <v>3.84</v>
      </c>
      <c r="RE15" s="29">
        <v>0.05</v>
      </c>
      <c r="RF15" s="29" t="s">
        <v>27</v>
      </c>
      <c r="RG15" s="33">
        <f>SUM(RD15:RF15)</f>
        <v>3.8899999999999997</v>
      </c>
      <c r="RH15" s="38" t="s">
        <v>76</v>
      </c>
      <c r="RI15" s="29">
        <v>3.93</v>
      </c>
      <c r="RJ15" s="29">
        <v>0.05</v>
      </c>
      <c r="RK15" s="29" t="s">
        <v>27</v>
      </c>
      <c r="RL15" s="33">
        <f>SUM(RI15:RK15)</f>
        <v>3.98</v>
      </c>
      <c r="RM15" s="38" t="s">
        <v>76</v>
      </c>
      <c r="RN15" s="29">
        <v>3.93</v>
      </c>
      <c r="RO15" s="29">
        <v>0.05</v>
      </c>
      <c r="RP15" s="29" t="s">
        <v>27</v>
      </c>
      <c r="RQ15" s="33">
        <f>SUM(RN15:RP15)</f>
        <v>3.98</v>
      </c>
      <c r="RR15" s="38" t="s">
        <v>76</v>
      </c>
      <c r="RS15" s="29">
        <v>4.03</v>
      </c>
      <c r="RT15" s="29">
        <v>0.06</v>
      </c>
      <c r="RU15" s="29" t="s">
        <v>27</v>
      </c>
      <c r="RV15" s="33">
        <f>SUM(RS15:RU15)</f>
        <v>4.09</v>
      </c>
      <c r="RW15" s="38" t="s">
        <v>76</v>
      </c>
      <c r="RX15" s="29">
        <v>4.13</v>
      </c>
      <c r="RY15" s="29">
        <v>0.06</v>
      </c>
      <c r="RZ15" s="29" t="s">
        <v>27</v>
      </c>
      <c r="SA15" s="33">
        <f>SUM(RX15:RZ15)</f>
        <v>4.1899999999999995</v>
      </c>
      <c r="SB15" s="38" t="s">
        <v>76</v>
      </c>
      <c r="SC15" s="29">
        <v>4.13</v>
      </c>
      <c r="SD15" s="29">
        <v>0.06</v>
      </c>
      <c r="SE15" s="29" t="s">
        <v>27</v>
      </c>
      <c r="SF15" s="33">
        <f>SUM(SC15:SE15)</f>
        <v>4.1899999999999995</v>
      </c>
      <c r="SG15" s="38" t="s">
        <v>76</v>
      </c>
      <c r="SH15" s="29">
        <v>4.2699999999999996</v>
      </c>
      <c r="SI15" s="29">
        <v>0.06</v>
      </c>
      <c r="SJ15" s="29" t="s">
        <v>27</v>
      </c>
      <c r="SK15" s="33">
        <f>SUM(SH15:SJ15)</f>
        <v>4.3299999999999992</v>
      </c>
      <c r="SL15" s="38" t="s">
        <v>76</v>
      </c>
      <c r="SM15" s="29">
        <v>4.2699999999999996</v>
      </c>
      <c r="SN15" s="29">
        <v>0.06</v>
      </c>
      <c r="SO15" s="29" t="s">
        <v>27</v>
      </c>
      <c r="SP15" s="33">
        <f>SUM(SM15:SO15)</f>
        <v>4.3299999999999992</v>
      </c>
      <c r="SQ15" s="38" t="s">
        <v>76</v>
      </c>
      <c r="SR15" s="29">
        <v>4.28</v>
      </c>
      <c r="SS15" s="29">
        <v>0.06</v>
      </c>
      <c r="ST15" s="29" t="s">
        <v>27</v>
      </c>
      <c r="SU15" s="33">
        <f>SUM(SR15:ST15)</f>
        <v>4.34</v>
      </c>
      <c r="SV15" s="38" t="s">
        <v>76</v>
      </c>
      <c r="SW15" s="29">
        <v>4.38</v>
      </c>
      <c r="SX15" s="29">
        <v>0.06</v>
      </c>
      <c r="SY15" s="29" t="s">
        <v>27</v>
      </c>
      <c r="SZ15" s="33">
        <f>SUM(SW15:SY15)</f>
        <v>4.4399999999999995</v>
      </c>
      <c r="TA15" s="38" t="s">
        <v>76</v>
      </c>
      <c r="TB15" s="29">
        <v>4.28</v>
      </c>
      <c r="TC15" s="29">
        <v>0.06</v>
      </c>
      <c r="TD15" s="29" t="s">
        <v>27</v>
      </c>
      <c r="TE15" s="33">
        <f>SUM(TB15:TD15)</f>
        <v>4.34</v>
      </c>
      <c r="TF15" s="38" t="s">
        <v>76</v>
      </c>
      <c r="TG15" s="29">
        <v>4.28</v>
      </c>
      <c r="TH15" s="29">
        <v>0.06</v>
      </c>
      <c r="TI15" s="29" t="s">
        <v>27</v>
      </c>
      <c r="TJ15" s="33">
        <f>SUM(TG15:TI15)</f>
        <v>4.34</v>
      </c>
      <c r="TK15" s="38" t="s">
        <v>76</v>
      </c>
      <c r="TL15" s="29">
        <v>4.28</v>
      </c>
      <c r="TM15" s="29">
        <v>0.06</v>
      </c>
      <c r="TN15" s="29" t="s">
        <v>27</v>
      </c>
      <c r="TO15" s="33">
        <f>SUM(TL15:TN15)</f>
        <v>4.34</v>
      </c>
      <c r="TP15" s="38" t="s">
        <v>76</v>
      </c>
      <c r="TQ15" s="29">
        <v>4.28</v>
      </c>
      <c r="TR15" s="29">
        <v>0.06</v>
      </c>
      <c r="TS15" s="29" t="s">
        <v>27</v>
      </c>
      <c r="TT15" s="33">
        <f>SUM(TQ15:TS15)</f>
        <v>4.34</v>
      </c>
      <c r="TU15" s="38" t="s">
        <v>76</v>
      </c>
      <c r="TV15" s="29">
        <v>4.28</v>
      </c>
      <c r="TW15" s="29">
        <v>0.06</v>
      </c>
      <c r="TX15" s="29" t="s">
        <v>27</v>
      </c>
      <c r="TY15" s="33">
        <f>SUM(TV15:TX15)</f>
        <v>4.34</v>
      </c>
      <c r="TZ15" s="38" t="s">
        <v>76</v>
      </c>
      <c r="UA15" s="29">
        <v>4.28</v>
      </c>
      <c r="UB15" s="29">
        <v>0.06</v>
      </c>
      <c r="UC15" s="29" t="s">
        <v>27</v>
      </c>
      <c r="UD15" s="33">
        <f>SUM(UA15:UC15)</f>
        <v>4.34</v>
      </c>
      <c r="UE15" s="38" t="s">
        <v>76</v>
      </c>
      <c r="UF15" s="29">
        <v>4.28</v>
      </c>
      <c r="UG15" s="29">
        <v>0.06</v>
      </c>
      <c r="UH15" s="29" t="s">
        <v>27</v>
      </c>
      <c r="UI15" s="33">
        <f>SUM(UF15:UH15)</f>
        <v>4.34</v>
      </c>
      <c r="UJ15" s="38" t="s">
        <v>76</v>
      </c>
      <c r="UK15" s="29">
        <v>4.4800000000000004</v>
      </c>
      <c r="UL15" s="29">
        <v>0.06</v>
      </c>
      <c r="UM15" s="29" t="s">
        <v>27</v>
      </c>
      <c r="UN15" s="33">
        <f>SUM(UK15:UM15)</f>
        <v>4.54</v>
      </c>
      <c r="UO15" s="38" t="s">
        <v>76</v>
      </c>
      <c r="UP15" s="29">
        <v>4.4800000000000004</v>
      </c>
      <c r="UQ15" s="29">
        <v>0.06</v>
      </c>
      <c r="UR15" s="29" t="s">
        <v>27</v>
      </c>
      <c r="US15" s="33">
        <f>SUM(UP15:UR15)</f>
        <v>4.54</v>
      </c>
      <c r="UT15" s="38" t="s">
        <v>76</v>
      </c>
      <c r="UU15" s="29">
        <v>4.6399999999999997</v>
      </c>
      <c r="UV15" s="29">
        <v>0.06</v>
      </c>
      <c r="UW15" s="29" t="s">
        <v>27</v>
      </c>
      <c r="UX15" s="33">
        <f>SUM(UU15:UW15)</f>
        <v>4.6999999999999993</v>
      </c>
      <c r="UY15" s="38" t="s">
        <v>76</v>
      </c>
      <c r="UZ15" s="29">
        <v>4.6399999999999997</v>
      </c>
      <c r="VA15" s="29">
        <v>0.06</v>
      </c>
      <c r="VB15" s="29" t="s">
        <v>27</v>
      </c>
      <c r="VC15" s="33">
        <f>SUM(UZ15:VB15)</f>
        <v>4.6999999999999993</v>
      </c>
      <c r="VD15" s="38" t="s">
        <v>76</v>
      </c>
      <c r="VE15" s="29">
        <v>4.6399999999999997</v>
      </c>
      <c r="VF15" s="29">
        <v>0.06</v>
      </c>
      <c r="VG15" s="29" t="s">
        <v>27</v>
      </c>
      <c r="VH15" s="33">
        <f>SUM(VE15:VG15)</f>
        <v>4.6999999999999993</v>
      </c>
      <c r="VI15" s="38" t="s">
        <v>76</v>
      </c>
      <c r="VJ15" s="29">
        <v>5.03</v>
      </c>
      <c r="VK15" s="29">
        <v>7.0000000000000007E-2</v>
      </c>
      <c r="VL15" s="29" t="s">
        <v>27</v>
      </c>
      <c r="VM15" s="33">
        <f>SUM(VJ15:VL15)</f>
        <v>5.1000000000000005</v>
      </c>
      <c r="VN15" s="38" t="s">
        <v>76</v>
      </c>
      <c r="VO15" s="29">
        <v>5.03</v>
      </c>
      <c r="VP15" s="29">
        <v>7.0000000000000007E-2</v>
      </c>
      <c r="VQ15" s="29" t="s">
        <v>27</v>
      </c>
      <c r="VR15" s="33">
        <f>SUM(VO15:VQ15)</f>
        <v>5.1000000000000005</v>
      </c>
      <c r="VS15" s="38" t="s">
        <v>76</v>
      </c>
      <c r="VT15" s="29">
        <v>5.03</v>
      </c>
      <c r="VU15" s="29">
        <v>7.0000000000000007E-2</v>
      </c>
      <c r="VV15" s="29" t="s">
        <v>27</v>
      </c>
      <c r="VW15" s="33">
        <f>SUM(VT15:VV15)</f>
        <v>5.1000000000000005</v>
      </c>
      <c r="VX15" s="38" t="s">
        <v>76</v>
      </c>
      <c r="VY15" s="29">
        <v>5.03</v>
      </c>
      <c r="VZ15" s="29">
        <v>7.0000000000000007E-2</v>
      </c>
      <c r="WA15" s="29" t="s">
        <v>27</v>
      </c>
      <c r="WB15" s="33">
        <f>SUM(VY15:WA15)</f>
        <v>5.1000000000000005</v>
      </c>
      <c r="WC15" s="38" t="s">
        <v>76</v>
      </c>
      <c r="WD15" s="29">
        <v>5.03</v>
      </c>
      <c r="WE15" s="29">
        <v>7.0000000000000007E-2</v>
      </c>
      <c r="WF15" s="29" t="s">
        <v>27</v>
      </c>
      <c r="WG15" s="33">
        <f>SUM(WD15:WF15)</f>
        <v>5.1000000000000005</v>
      </c>
      <c r="WH15" s="38" t="s">
        <v>76</v>
      </c>
      <c r="WI15" s="29">
        <v>5.03</v>
      </c>
      <c r="WJ15" s="29">
        <v>7.0000000000000007E-2</v>
      </c>
      <c r="WK15" s="29" t="s">
        <v>27</v>
      </c>
      <c r="WL15" s="33">
        <f>SUM(WI15:WK15)</f>
        <v>5.1000000000000005</v>
      </c>
      <c r="WM15" s="38" t="s">
        <v>76</v>
      </c>
      <c r="WN15" s="29">
        <v>5.03</v>
      </c>
      <c r="WO15" s="29">
        <v>7.0000000000000007E-2</v>
      </c>
      <c r="WP15" s="29" t="s">
        <v>27</v>
      </c>
      <c r="WQ15" s="33">
        <f>SUM(WN15:WP15)</f>
        <v>5.1000000000000005</v>
      </c>
      <c r="WR15" s="38" t="s">
        <v>76</v>
      </c>
      <c r="WS15" s="29">
        <v>5.03</v>
      </c>
      <c r="WT15" s="29">
        <v>7.0000000000000007E-2</v>
      </c>
      <c r="WU15" s="29" t="s">
        <v>27</v>
      </c>
      <c r="WV15" s="33">
        <f>SUM(WS15:WU15)</f>
        <v>5.1000000000000005</v>
      </c>
      <c r="WW15" s="38" t="s">
        <v>76</v>
      </c>
      <c r="WX15" s="29">
        <v>5.03</v>
      </c>
      <c r="WY15" s="29">
        <v>7.0000000000000007E-2</v>
      </c>
      <c r="WZ15" s="29" t="s">
        <v>27</v>
      </c>
      <c r="XA15" s="33">
        <f>SUM(WX15:WZ15)</f>
        <v>5.1000000000000005</v>
      </c>
      <c r="XB15" s="38" t="s">
        <v>76</v>
      </c>
      <c r="XC15" s="29">
        <v>5.03</v>
      </c>
      <c r="XD15" s="29">
        <v>7.0000000000000007E-2</v>
      </c>
      <c r="XE15" s="29" t="s">
        <v>27</v>
      </c>
      <c r="XF15" s="33">
        <f>SUM(XC15:XE15)</f>
        <v>5.1000000000000005</v>
      </c>
      <c r="XG15" s="38" t="s">
        <v>76</v>
      </c>
      <c r="XH15" s="29">
        <v>5.03</v>
      </c>
      <c r="XI15" s="29">
        <v>7.0000000000000007E-2</v>
      </c>
      <c r="XJ15" s="29" t="s">
        <v>27</v>
      </c>
      <c r="XK15" s="33">
        <f>SUM(XH15:XJ15)</f>
        <v>5.1000000000000005</v>
      </c>
      <c r="XL15" s="38" t="s">
        <v>76</v>
      </c>
      <c r="XM15" s="29">
        <v>5.03</v>
      </c>
      <c r="XN15" s="29">
        <v>7.0000000000000007E-2</v>
      </c>
      <c r="XO15" s="29" t="s">
        <v>27</v>
      </c>
      <c r="XP15" s="33">
        <f>SUM(XM15:XO15)</f>
        <v>5.1000000000000005</v>
      </c>
      <c r="XQ15" s="38" t="s">
        <v>76</v>
      </c>
      <c r="XR15" s="29">
        <v>5.03</v>
      </c>
      <c r="XS15" s="29">
        <v>7.0000000000000007E-2</v>
      </c>
      <c r="XT15" s="29" t="s">
        <v>27</v>
      </c>
      <c r="XU15" s="33">
        <f>SUM(XR15:XT15)</f>
        <v>5.1000000000000005</v>
      </c>
      <c r="XV15" s="38" t="s">
        <v>76</v>
      </c>
      <c r="XW15" s="29">
        <v>5.03</v>
      </c>
      <c r="XX15" s="29">
        <v>7.0000000000000007E-2</v>
      </c>
      <c r="XY15" s="29" t="s">
        <v>27</v>
      </c>
      <c r="XZ15" s="33">
        <f>SUM(XW15:XY15)</f>
        <v>5.1000000000000005</v>
      </c>
      <c r="YA15" s="38" t="s">
        <v>76</v>
      </c>
      <c r="YB15" s="29">
        <v>5.03</v>
      </c>
      <c r="YC15" s="29">
        <v>7.0000000000000007E-2</v>
      </c>
      <c r="YD15" s="29" t="s">
        <v>27</v>
      </c>
      <c r="YE15" s="33">
        <f>SUM(YB15:YD15)</f>
        <v>5.1000000000000005</v>
      </c>
      <c r="YF15" s="38" t="s">
        <v>76</v>
      </c>
      <c r="YG15" s="29">
        <v>5.07</v>
      </c>
      <c r="YH15" s="29">
        <v>7.0000000000000007E-2</v>
      </c>
      <c r="YI15" s="29" t="s">
        <v>27</v>
      </c>
      <c r="YJ15" s="33">
        <f>SUM(YG15:YI15)</f>
        <v>5.1400000000000006</v>
      </c>
      <c r="YK15" s="38" t="s">
        <v>76</v>
      </c>
      <c r="YL15" s="29">
        <v>5.07</v>
      </c>
      <c r="YM15" s="29">
        <v>7.0000000000000007E-2</v>
      </c>
      <c r="YN15" s="29" t="s">
        <v>27</v>
      </c>
      <c r="YO15" s="33">
        <f>SUM(YL15:YN15)</f>
        <v>5.1400000000000006</v>
      </c>
      <c r="YP15" s="38" t="s">
        <v>76</v>
      </c>
      <c r="YQ15" s="29">
        <v>5.08</v>
      </c>
      <c r="YR15" s="29">
        <v>7.0000000000000007E-2</v>
      </c>
      <c r="YS15" s="29" t="s">
        <v>27</v>
      </c>
      <c r="YT15" s="33">
        <f>SUM(YQ15:YS15)</f>
        <v>5.15</v>
      </c>
      <c r="YU15" s="38" t="s">
        <v>76</v>
      </c>
      <c r="YV15" s="29">
        <v>5.0999999999999996</v>
      </c>
      <c r="YW15" s="29">
        <v>7.0000000000000007E-2</v>
      </c>
      <c r="YX15" s="29" t="s">
        <v>27</v>
      </c>
      <c r="YY15" s="33">
        <f>SUM(YV15:YX15)</f>
        <v>5.17</v>
      </c>
      <c r="YZ15" s="38" t="s">
        <v>76</v>
      </c>
      <c r="ZA15" s="29">
        <v>5.0999999999999996</v>
      </c>
      <c r="ZB15" s="29">
        <v>7.0000000000000007E-2</v>
      </c>
      <c r="ZC15" s="29" t="s">
        <v>27</v>
      </c>
      <c r="ZD15" s="33">
        <f>SUM(ZA15:ZC15)</f>
        <v>5.17</v>
      </c>
      <c r="ZE15" s="38" t="s">
        <v>76</v>
      </c>
      <c r="ZF15" s="29">
        <v>5.17</v>
      </c>
      <c r="ZG15" s="29">
        <v>7.0000000000000007E-2</v>
      </c>
      <c r="ZH15" s="29" t="s">
        <v>27</v>
      </c>
      <c r="ZI15" s="33">
        <f>SUM(ZF15:ZH15)</f>
        <v>5.24</v>
      </c>
      <c r="ZJ15" s="38" t="s">
        <v>76</v>
      </c>
      <c r="ZK15" s="29">
        <v>5.17</v>
      </c>
      <c r="ZL15" s="29">
        <v>7.0000000000000007E-2</v>
      </c>
      <c r="ZM15" s="29" t="s">
        <v>27</v>
      </c>
      <c r="ZN15" s="33">
        <f>SUM(ZK15:ZM15)</f>
        <v>5.24</v>
      </c>
      <c r="ZO15" s="38" t="s">
        <v>76</v>
      </c>
      <c r="ZP15" s="29">
        <v>5.17</v>
      </c>
      <c r="ZQ15" s="29">
        <v>7.0000000000000007E-2</v>
      </c>
      <c r="ZR15" s="29" t="s">
        <v>27</v>
      </c>
      <c r="ZS15" s="33">
        <f>SUM(ZP15:ZR15)</f>
        <v>5.24</v>
      </c>
      <c r="ZT15" s="38" t="s">
        <v>76</v>
      </c>
      <c r="ZU15" s="29" t="s">
        <v>27</v>
      </c>
      <c r="ZV15" s="29">
        <v>5.17</v>
      </c>
      <c r="ZW15" s="29">
        <v>7.0000000000000007E-2</v>
      </c>
      <c r="ZX15" s="33">
        <f>SUM(ZU15:ZW15)</f>
        <v>5.24</v>
      </c>
      <c r="ZY15" s="38" t="s">
        <v>76</v>
      </c>
      <c r="ZZ15" s="29">
        <v>5.23</v>
      </c>
      <c r="AAA15" s="29">
        <v>7.0000000000000007E-2</v>
      </c>
      <c r="AAB15" s="29" t="s">
        <v>27</v>
      </c>
      <c r="AAC15" s="33">
        <f>SUM(ZZ15:AAB15)</f>
        <v>5.3000000000000007</v>
      </c>
      <c r="AAD15" s="38" t="s">
        <v>76</v>
      </c>
      <c r="AAE15" s="29">
        <v>5.37</v>
      </c>
      <c r="AAF15" s="29">
        <v>7.0000000000000007E-2</v>
      </c>
      <c r="AAG15" s="29" t="s">
        <v>27</v>
      </c>
      <c r="AAH15" s="33">
        <f>SUM(AAE15:AAG15)</f>
        <v>5.44</v>
      </c>
      <c r="AAI15" s="38" t="s">
        <v>76</v>
      </c>
      <c r="AAJ15" s="29">
        <v>5.37</v>
      </c>
      <c r="AAK15" s="29">
        <v>7.0000000000000007E-2</v>
      </c>
      <c r="AAL15" s="29" t="s">
        <v>27</v>
      </c>
      <c r="AAM15" s="33">
        <f>SUM(AAJ15:AAL15)</f>
        <v>5.44</v>
      </c>
      <c r="AAN15" s="38" t="s">
        <v>76</v>
      </c>
      <c r="AAO15" s="29">
        <v>5.37</v>
      </c>
      <c r="AAP15" s="29">
        <v>7.0000000000000007E-2</v>
      </c>
      <c r="AAQ15" s="29" t="s">
        <v>27</v>
      </c>
      <c r="AAR15" s="33">
        <f>SUM(AAO15:AAQ15)</f>
        <v>5.44</v>
      </c>
      <c r="AAS15" s="38" t="s">
        <v>76</v>
      </c>
      <c r="AAT15" s="29">
        <v>5.37</v>
      </c>
      <c r="AAU15" s="29">
        <v>7.0000000000000007E-2</v>
      </c>
      <c r="AAV15" s="29" t="s">
        <v>27</v>
      </c>
      <c r="AAW15" s="33">
        <f>SUM(AAT15:AAV15)</f>
        <v>5.44</v>
      </c>
      <c r="AAX15" s="38" t="s">
        <v>76</v>
      </c>
      <c r="AAY15" s="29">
        <v>5.37</v>
      </c>
      <c r="AAZ15" s="29">
        <v>7.0000000000000007E-2</v>
      </c>
      <c r="ABA15" s="29" t="s">
        <v>27</v>
      </c>
      <c r="ABB15" s="33">
        <f>SUM(AAY15:ABA15)</f>
        <v>5.44</v>
      </c>
      <c r="ABC15" s="38" t="s">
        <v>76</v>
      </c>
      <c r="ABD15" s="29">
        <v>5.37</v>
      </c>
      <c r="ABE15" s="29">
        <v>7.0000000000000007E-2</v>
      </c>
      <c r="ABF15" s="29" t="s">
        <v>27</v>
      </c>
      <c r="ABG15" s="33">
        <f>SUM(ABD15:ABF15)</f>
        <v>5.44</v>
      </c>
      <c r="ABH15" s="38" t="s">
        <v>76</v>
      </c>
      <c r="ABI15" s="29">
        <v>5.37</v>
      </c>
      <c r="ABJ15" s="29">
        <v>7.0000000000000007E-2</v>
      </c>
      <c r="ABK15" s="29" t="s">
        <v>27</v>
      </c>
      <c r="ABL15" s="33">
        <f>SUM(ABI15:ABK15)</f>
        <v>5.44</v>
      </c>
      <c r="ABM15" s="38" t="s">
        <v>76</v>
      </c>
      <c r="ABN15" s="29">
        <v>5.37</v>
      </c>
      <c r="ABO15" s="29">
        <v>7.0000000000000007E-2</v>
      </c>
      <c r="ABP15" s="29" t="s">
        <v>27</v>
      </c>
      <c r="ABQ15" s="33">
        <f>SUM(ABN15:ABP15)</f>
        <v>5.44</v>
      </c>
      <c r="ABR15" s="38" t="s">
        <v>76</v>
      </c>
      <c r="ABS15" s="29">
        <v>5.37</v>
      </c>
      <c r="ABT15" s="29">
        <v>7.0000000000000007E-2</v>
      </c>
      <c r="ABU15" s="29" t="s">
        <v>27</v>
      </c>
      <c r="ABV15" s="33">
        <f>SUM(ABS15:ABU15)</f>
        <v>5.44</v>
      </c>
      <c r="ABW15" s="38" t="s">
        <v>76</v>
      </c>
      <c r="ABX15" s="29">
        <v>5.44</v>
      </c>
      <c r="ABY15" s="29">
        <v>7.0000000000000007E-2</v>
      </c>
      <c r="ABZ15" s="29" t="s">
        <v>27</v>
      </c>
      <c r="ACA15" s="33">
        <f>SUM(ABX15:ABZ15)</f>
        <v>5.5100000000000007</v>
      </c>
    </row>
    <row r="16" spans="1:755" x14ac:dyDescent="0.25">
      <c r="A16" s="38" t="s">
        <v>77</v>
      </c>
      <c r="B16" s="29">
        <v>917.32</v>
      </c>
      <c r="C16" s="30">
        <v>1133.1500000000001</v>
      </c>
      <c r="D16" s="29" t="s">
        <v>82</v>
      </c>
      <c r="E16" s="33">
        <f>SUM(B16:D16)</f>
        <v>2050.4700000000003</v>
      </c>
      <c r="F16" s="38" t="s">
        <v>77</v>
      </c>
      <c r="G16" s="29">
        <v>923.22</v>
      </c>
      <c r="H16" s="30">
        <v>1140.9000000000001</v>
      </c>
      <c r="I16" s="29" t="s">
        <v>82</v>
      </c>
      <c r="J16" s="33">
        <f>SUM(G16:I16)</f>
        <v>2064.12</v>
      </c>
      <c r="K16" s="38" t="s">
        <v>77</v>
      </c>
      <c r="L16" s="29">
        <v>930.67</v>
      </c>
      <c r="M16" s="30">
        <v>1150.45</v>
      </c>
      <c r="N16" s="29" t="s">
        <v>82</v>
      </c>
      <c r="O16" s="33">
        <f>SUM(L16:N16)</f>
        <v>2081.12</v>
      </c>
      <c r="P16" s="38" t="s">
        <v>77</v>
      </c>
      <c r="Q16" s="29">
        <v>937.58</v>
      </c>
      <c r="R16" s="30">
        <v>1157.53</v>
      </c>
      <c r="S16" s="29" t="s">
        <v>82</v>
      </c>
      <c r="T16" s="33">
        <f>SUM(Q16:S16)</f>
        <v>2095.11</v>
      </c>
      <c r="U16" s="38" t="s">
        <v>77</v>
      </c>
      <c r="V16" s="29">
        <v>944.45</v>
      </c>
      <c r="W16" s="30">
        <v>1165.5899999999999</v>
      </c>
      <c r="X16" s="29" t="s">
        <v>82</v>
      </c>
      <c r="Y16" s="33">
        <f>SUM(V16:X16)</f>
        <v>2110.04</v>
      </c>
      <c r="Z16" s="38" t="s">
        <v>77</v>
      </c>
      <c r="AA16" s="29">
        <v>949.47</v>
      </c>
      <c r="AB16" s="30">
        <v>1172.5899999999999</v>
      </c>
      <c r="AC16" s="29" t="s">
        <v>82</v>
      </c>
      <c r="AD16" s="33">
        <f>SUM(AA16:AC16)</f>
        <v>2122.06</v>
      </c>
      <c r="AE16" s="38" t="s">
        <v>77</v>
      </c>
      <c r="AF16" s="29">
        <v>992.04</v>
      </c>
      <c r="AG16" s="30">
        <v>1233.93</v>
      </c>
      <c r="AH16" s="29" t="s">
        <v>82</v>
      </c>
      <c r="AI16" s="33">
        <f>SUM(AF16:AH16)</f>
        <v>2225.9700000000003</v>
      </c>
      <c r="AJ16" s="38" t="s">
        <v>77</v>
      </c>
      <c r="AK16" s="29">
        <v>992.77</v>
      </c>
      <c r="AL16" s="30">
        <v>1234.44</v>
      </c>
      <c r="AM16" s="29" t="s">
        <v>82</v>
      </c>
      <c r="AN16" s="33">
        <f>SUM(AK16:AM16)</f>
        <v>2227.21</v>
      </c>
      <c r="AO16" s="38" t="s">
        <v>77</v>
      </c>
      <c r="AP16" s="29">
        <v>997.8</v>
      </c>
      <c r="AQ16" s="30">
        <v>1238.07</v>
      </c>
      <c r="AR16" s="29" t="s">
        <v>84</v>
      </c>
      <c r="AS16" s="33">
        <f>SUM(AP16:AR16)</f>
        <v>2235.87</v>
      </c>
      <c r="AT16" s="38" t="s">
        <v>77</v>
      </c>
      <c r="AU16" s="29">
        <v>1000.81</v>
      </c>
      <c r="AV16" s="30">
        <v>1241.7</v>
      </c>
      <c r="AW16" s="29" t="s">
        <v>27</v>
      </c>
      <c r="AX16" s="33">
        <f>SUM(AU16:AW16)</f>
        <v>2242.5100000000002</v>
      </c>
      <c r="AY16" s="38" t="s">
        <v>77</v>
      </c>
      <c r="AZ16" s="29">
        <v>1003.93</v>
      </c>
      <c r="BA16" s="30">
        <v>1244.81</v>
      </c>
      <c r="BB16" s="29" t="s">
        <v>27</v>
      </c>
      <c r="BC16" s="33">
        <f>SUM(AZ16:BB16)</f>
        <v>2248.7399999999998</v>
      </c>
      <c r="BD16" s="38" t="s">
        <v>77</v>
      </c>
      <c r="BE16" s="29">
        <v>1011.09</v>
      </c>
      <c r="BF16" s="30">
        <v>1258.26</v>
      </c>
      <c r="BG16" s="29" t="s">
        <v>27</v>
      </c>
      <c r="BH16" s="33">
        <f>SUM(BE16:BG16)</f>
        <v>2269.35</v>
      </c>
      <c r="BI16" s="38" t="s">
        <v>77</v>
      </c>
      <c r="BJ16" s="29">
        <v>1012.7</v>
      </c>
      <c r="BK16" s="30">
        <v>1259.95</v>
      </c>
      <c r="BL16" s="29" t="s">
        <v>27</v>
      </c>
      <c r="BM16" s="33">
        <f>SUM(BJ16:BL16)</f>
        <v>2272.65</v>
      </c>
      <c r="BN16" s="38" t="s">
        <v>77</v>
      </c>
      <c r="BO16" s="29">
        <v>1014.64</v>
      </c>
      <c r="BP16" s="30">
        <v>1266.8900000000001</v>
      </c>
      <c r="BQ16" s="29" t="s">
        <v>27</v>
      </c>
      <c r="BR16" s="33">
        <f>SUM(BO16:BQ16)</f>
        <v>2281.5300000000002</v>
      </c>
      <c r="BS16" s="38" t="s">
        <v>77</v>
      </c>
      <c r="BT16" s="29">
        <v>1016.8</v>
      </c>
      <c r="BU16" s="30">
        <v>1268.29</v>
      </c>
      <c r="BV16" s="29" t="s">
        <v>27</v>
      </c>
      <c r="BW16" s="33">
        <f>SUM(BT16:BV16)</f>
        <v>2285.09</v>
      </c>
      <c r="BX16" s="38" t="s">
        <v>77</v>
      </c>
      <c r="BY16" s="29">
        <v>1022.43</v>
      </c>
      <c r="BZ16" s="30">
        <v>1269.29</v>
      </c>
      <c r="CA16" s="29" t="s">
        <v>27</v>
      </c>
      <c r="CB16" s="33">
        <f>SUM(BY16:CA16)</f>
        <v>2291.7199999999998</v>
      </c>
      <c r="CC16" s="38" t="s">
        <v>77</v>
      </c>
      <c r="CD16" s="29">
        <v>1026.21</v>
      </c>
      <c r="CE16" s="30">
        <v>1274.33</v>
      </c>
      <c r="CF16" s="29" t="s">
        <v>27</v>
      </c>
      <c r="CG16" s="33">
        <f>SUM(CD16:CF16)</f>
        <v>2300.54</v>
      </c>
      <c r="CH16" s="38" t="s">
        <v>77</v>
      </c>
      <c r="CI16" s="29">
        <v>1028.4000000000001</v>
      </c>
      <c r="CJ16" s="30">
        <v>1277.02</v>
      </c>
      <c r="CK16" s="29" t="s">
        <v>27</v>
      </c>
      <c r="CL16" s="33">
        <f>SUM(CI16:CK16)</f>
        <v>2305.42</v>
      </c>
      <c r="CM16" s="38" t="s">
        <v>77</v>
      </c>
      <c r="CN16" s="29">
        <v>1072.22</v>
      </c>
      <c r="CO16" s="30">
        <v>1336.29</v>
      </c>
      <c r="CP16" s="29" t="s">
        <v>27</v>
      </c>
      <c r="CQ16" s="33">
        <f>SUM(CN16:CP16)</f>
        <v>2408.5100000000002</v>
      </c>
      <c r="CR16" s="38" t="s">
        <v>77</v>
      </c>
      <c r="CS16" s="29">
        <v>1080.97</v>
      </c>
      <c r="CT16" s="30">
        <v>1349.35</v>
      </c>
      <c r="CU16" s="29" t="s">
        <v>27</v>
      </c>
      <c r="CV16" s="33">
        <f>SUM(CS16:CU16)</f>
        <v>2430.3199999999997</v>
      </c>
      <c r="CW16" s="38" t="s">
        <v>77</v>
      </c>
      <c r="CX16" s="29">
        <v>1083.3900000000001</v>
      </c>
      <c r="CY16" s="30">
        <v>1354.34</v>
      </c>
      <c r="CZ16" s="29" t="s">
        <v>27</v>
      </c>
      <c r="DA16" s="33">
        <f>SUM(CX16:CZ16)</f>
        <v>2437.73</v>
      </c>
      <c r="DB16" s="38" t="s">
        <v>77</v>
      </c>
      <c r="DC16" s="29">
        <v>1085.33</v>
      </c>
      <c r="DD16" s="30">
        <v>1355.94</v>
      </c>
      <c r="DE16" s="29" t="s">
        <v>27</v>
      </c>
      <c r="DF16" s="33">
        <f>SUM(DC16:DE16)</f>
        <v>2441.27</v>
      </c>
      <c r="DG16" s="38" t="s">
        <v>77</v>
      </c>
      <c r="DH16" s="29">
        <v>1087.76</v>
      </c>
      <c r="DI16" s="30">
        <v>1358.47</v>
      </c>
      <c r="DJ16" s="29" t="s">
        <v>27</v>
      </c>
      <c r="DK16" s="33">
        <f>SUM(DH16:DJ16)</f>
        <v>2446.23</v>
      </c>
      <c r="DL16" s="38" t="s">
        <v>77</v>
      </c>
      <c r="DM16" s="29">
        <v>1101.1400000000001</v>
      </c>
      <c r="DN16" s="30">
        <v>1371.02</v>
      </c>
      <c r="DO16" s="29" t="s">
        <v>27</v>
      </c>
      <c r="DP16" s="33">
        <f>SUM(DM16:DO16)</f>
        <v>2472.16</v>
      </c>
      <c r="DQ16" s="38" t="s">
        <v>77</v>
      </c>
      <c r="DR16" s="29">
        <v>1106.33</v>
      </c>
      <c r="DS16" s="30">
        <v>1378.22</v>
      </c>
      <c r="DT16" s="29" t="s">
        <v>27</v>
      </c>
      <c r="DU16" s="33">
        <f>SUM(DR16:DT16)</f>
        <v>2484.5500000000002</v>
      </c>
      <c r="DV16" s="38" t="s">
        <v>77</v>
      </c>
      <c r="DW16" s="29">
        <v>1106.24</v>
      </c>
      <c r="DX16" s="30">
        <v>1379.23</v>
      </c>
      <c r="DY16" s="29" t="s">
        <v>27</v>
      </c>
      <c r="DZ16" s="33">
        <f>SUM(DW16:DY16)</f>
        <v>2485.4700000000003</v>
      </c>
      <c r="EA16" s="38" t="s">
        <v>77</v>
      </c>
      <c r="EB16" s="29">
        <v>1112.55</v>
      </c>
      <c r="EC16" s="30">
        <v>1383.23</v>
      </c>
      <c r="ED16" s="29" t="s">
        <v>27</v>
      </c>
      <c r="EE16" s="33">
        <f>SUM(EB16:ED16)</f>
        <v>2495.7799999999997</v>
      </c>
      <c r="EF16" s="38" t="s">
        <v>77</v>
      </c>
      <c r="EG16" s="29">
        <v>1115.95</v>
      </c>
      <c r="EH16" s="30">
        <v>1385.98</v>
      </c>
      <c r="EI16" s="29" t="s">
        <v>27</v>
      </c>
      <c r="EJ16" s="33">
        <f>SUM(EG16:EI16)</f>
        <v>2501.9300000000003</v>
      </c>
      <c r="EK16" s="38" t="s">
        <v>77</v>
      </c>
      <c r="EL16" s="29">
        <v>1122.03</v>
      </c>
      <c r="EM16" s="30">
        <v>1394.93</v>
      </c>
      <c r="EN16" s="29" t="s">
        <v>27</v>
      </c>
      <c r="EO16" s="33">
        <f>SUM(EL16:EN16)</f>
        <v>2516.96</v>
      </c>
      <c r="EP16" s="38" t="s">
        <v>77</v>
      </c>
      <c r="EQ16" s="29">
        <v>1124.31</v>
      </c>
      <c r="ER16" s="30">
        <v>1397.74</v>
      </c>
      <c r="ES16" s="29" t="s">
        <v>27</v>
      </c>
      <c r="ET16" s="33">
        <f>SUM(EQ16:ES16)</f>
        <v>2522.0500000000002</v>
      </c>
      <c r="EU16" s="38" t="s">
        <v>77</v>
      </c>
      <c r="EV16" s="29">
        <v>1130.1300000000001</v>
      </c>
      <c r="EW16" s="30">
        <v>1404.06</v>
      </c>
      <c r="EX16" s="29" t="s">
        <v>27</v>
      </c>
      <c r="EY16" s="33">
        <f>SUM(EV16:EX16)</f>
        <v>2534.19</v>
      </c>
      <c r="EZ16" s="38" t="s">
        <v>77</v>
      </c>
      <c r="FA16" s="29">
        <v>1133.0899999999999</v>
      </c>
      <c r="FB16" s="30">
        <v>1407.83</v>
      </c>
      <c r="FC16" s="29" t="s">
        <v>27</v>
      </c>
      <c r="FD16" s="33">
        <f>SUM(FA16:FC16)</f>
        <v>2540.92</v>
      </c>
      <c r="FE16" s="38" t="s">
        <v>77</v>
      </c>
      <c r="FF16" s="29">
        <v>1161.3699999999999</v>
      </c>
      <c r="FG16" s="30">
        <v>1443.88</v>
      </c>
      <c r="FH16" s="29" t="s">
        <v>27</v>
      </c>
      <c r="FI16" s="33">
        <f>SUM(FF16:FH16)</f>
        <v>2605.25</v>
      </c>
      <c r="FJ16" s="38" t="s">
        <v>77</v>
      </c>
      <c r="FK16" s="29">
        <v>1194.6300000000001</v>
      </c>
      <c r="FL16" s="30">
        <v>1494.23</v>
      </c>
      <c r="FM16" s="29" t="s">
        <v>27</v>
      </c>
      <c r="FN16" s="33">
        <f>SUM(FK16:FM16)</f>
        <v>2688.86</v>
      </c>
      <c r="FO16" s="38" t="s">
        <v>77</v>
      </c>
      <c r="FP16" s="29">
        <v>1173.08</v>
      </c>
      <c r="FQ16" s="30">
        <v>1468.12</v>
      </c>
      <c r="FR16" s="29" t="s">
        <v>27</v>
      </c>
      <c r="FS16" s="33">
        <f>SUM(FP16:FR16)</f>
        <v>2641.2</v>
      </c>
      <c r="FT16" s="38" t="s">
        <v>77</v>
      </c>
      <c r="FU16" s="29">
        <v>1180.55</v>
      </c>
      <c r="FV16" s="30">
        <v>1475.41</v>
      </c>
      <c r="FW16" s="29" t="s">
        <v>27</v>
      </c>
      <c r="FX16" s="33">
        <f>SUM(FU16:FW16)</f>
        <v>2655.96</v>
      </c>
      <c r="FY16" s="38" t="s">
        <v>77</v>
      </c>
      <c r="FZ16" s="29">
        <v>1198.04</v>
      </c>
      <c r="GA16" s="30">
        <v>1498.75</v>
      </c>
      <c r="GB16" s="29" t="s">
        <v>27</v>
      </c>
      <c r="GC16" s="33">
        <f>SUM(FZ16:GB16)</f>
        <v>2696.79</v>
      </c>
      <c r="GD16" s="38" t="s">
        <v>77</v>
      </c>
      <c r="GE16" s="29">
        <v>1199.29</v>
      </c>
      <c r="GF16" s="30">
        <v>1503.38</v>
      </c>
      <c r="GG16" s="29" t="s">
        <v>27</v>
      </c>
      <c r="GH16" s="33">
        <f>SUM(GE16:GG16)</f>
        <v>2702.67</v>
      </c>
      <c r="GI16" s="38" t="s">
        <v>77</v>
      </c>
      <c r="GJ16" s="29">
        <v>1203.21</v>
      </c>
      <c r="GK16" s="30">
        <v>1508.61</v>
      </c>
      <c r="GL16" s="29" t="s">
        <v>27</v>
      </c>
      <c r="GM16" s="33">
        <f>SUM(GJ16:GL16)</f>
        <v>2711.8199999999997</v>
      </c>
      <c r="GN16" s="38" t="s">
        <v>77</v>
      </c>
      <c r="GO16" s="29">
        <v>1204.6199999999999</v>
      </c>
      <c r="GP16" s="30">
        <v>1509.34</v>
      </c>
      <c r="GQ16" s="29" t="s">
        <v>27</v>
      </c>
      <c r="GR16" s="33">
        <f>SUM(GO16:GQ16)</f>
        <v>2713.96</v>
      </c>
      <c r="GS16" s="38" t="s">
        <v>77</v>
      </c>
      <c r="GT16" s="29">
        <v>1204.79</v>
      </c>
      <c r="GU16" s="30">
        <v>1510.29</v>
      </c>
      <c r="GV16" s="29" t="s">
        <v>27</v>
      </c>
      <c r="GW16" s="33">
        <f>SUM(GT16:GV16)</f>
        <v>2715.08</v>
      </c>
      <c r="GX16" s="38" t="s">
        <v>77</v>
      </c>
      <c r="GY16" s="29">
        <v>1204.45</v>
      </c>
      <c r="GZ16" s="30">
        <v>1510.71</v>
      </c>
      <c r="HA16" s="29" t="s">
        <v>27</v>
      </c>
      <c r="HB16" s="33">
        <f>SUM(GY16:HA16)</f>
        <v>2715.16</v>
      </c>
      <c r="HC16" s="38" t="s">
        <v>77</v>
      </c>
      <c r="HD16" s="29">
        <v>1203.3499999999999</v>
      </c>
      <c r="HE16" s="30">
        <v>1511.74</v>
      </c>
      <c r="HF16" s="29" t="s">
        <v>27</v>
      </c>
      <c r="HG16" s="33">
        <f>SUM(HD16:HF16)</f>
        <v>2715.09</v>
      </c>
      <c r="HH16" s="38" t="s">
        <v>77</v>
      </c>
      <c r="HI16" s="29">
        <v>1225.1500000000001</v>
      </c>
      <c r="HJ16" s="30">
        <v>1545.87</v>
      </c>
      <c r="HK16" s="29" t="s">
        <v>27</v>
      </c>
      <c r="HL16" s="33">
        <f>SUM(HI16:HK16)</f>
        <v>2771.02</v>
      </c>
      <c r="HM16" s="38" t="s">
        <v>77</v>
      </c>
      <c r="HN16" s="29">
        <v>1226.56</v>
      </c>
      <c r="HO16" s="30">
        <v>1548.75</v>
      </c>
      <c r="HP16" s="29" t="s">
        <v>27</v>
      </c>
      <c r="HQ16" s="33">
        <f>SUM(HN16:HP16)</f>
        <v>2775.31</v>
      </c>
      <c r="HR16" s="38" t="s">
        <v>77</v>
      </c>
      <c r="HS16" s="29">
        <v>1229.24</v>
      </c>
      <c r="HT16" s="30">
        <v>1550.48</v>
      </c>
      <c r="HU16" s="29" t="s">
        <v>27</v>
      </c>
      <c r="HV16" s="33">
        <f>SUM(HS16:HU16)</f>
        <v>2779.7200000000003</v>
      </c>
      <c r="HW16" s="38" t="s">
        <v>77</v>
      </c>
      <c r="HX16" s="29">
        <v>1238.3499999999999</v>
      </c>
      <c r="HY16" s="30">
        <v>1560.18</v>
      </c>
      <c r="HZ16" s="29" t="s">
        <v>27</v>
      </c>
      <c r="IA16" s="33">
        <f>SUM(HX16:HZ16)</f>
        <v>2798.5299999999997</v>
      </c>
      <c r="IB16" s="38" t="s">
        <v>77</v>
      </c>
      <c r="IC16" s="29">
        <v>1240.4000000000001</v>
      </c>
      <c r="ID16" s="30">
        <v>1561.99</v>
      </c>
      <c r="IE16" s="29" t="s">
        <v>27</v>
      </c>
      <c r="IF16" s="33">
        <f>SUM(IC16:IE16)</f>
        <v>2802.3900000000003</v>
      </c>
      <c r="IG16" s="38" t="s">
        <v>77</v>
      </c>
      <c r="IH16" s="29">
        <v>1244.3800000000001</v>
      </c>
      <c r="II16" s="30">
        <v>1565.4</v>
      </c>
      <c r="IJ16" s="29" t="s">
        <v>27</v>
      </c>
      <c r="IK16" s="33">
        <f>SUM(IH16:IJ16)</f>
        <v>2809.78</v>
      </c>
      <c r="IL16" s="38" t="s">
        <v>77</v>
      </c>
      <c r="IM16" s="29">
        <v>1245.28</v>
      </c>
      <c r="IN16" s="30">
        <v>1566.79</v>
      </c>
      <c r="IO16" s="29" t="s">
        <v>27</v>
      </c>
      <c r="IP16" s="33">
        <f>SUM(IM16:IO16)</f>
        <v>2812.0699999999997</v>
      </c>
      <c r="IQ16" s="38" t="s">
        <v>77</v>
      </c>
      <c r="IR16" s="29">
        <v>1252.69</v>
      </c>
      <c r="IS16" s="30">
        <v>1572.36</v>
      </c>
      <c r="IT16" s="29">
        <v>1637.18</v>
      </c>
      <c r="IU16" s="33">
        <f>SUM(IR16:IT16)</f>
        <v>4462.2300000000005</v>
      </c>
      <c r="IV16" s="38" t="s">
        <v>77</v>
      </c>
      <c r="IW16" s="29">
        <v>1256.04</v>
      </c>
      <c r="IX16" s="30">
        <v>1575.09</v>
      </c>
      <c r="IY16" s="29" t="s">
        <v>27</v>
      </c>
      <c r="IZ16" s="33">
        <f>SUM(IW16:IY16)</f>
        <v>2831.13</v>
      </c>
      <c r="JA16" s="38" t="s">
        <v>77</v>
      </c>
      <c r="JB16" s="29">
        <v>1257.49</v>
      </c>
      <c r="JC16" s="30">
        <v>1575.52</v>
      </c>
      <c r="JD16" s="29" t="s">
        <v>27</v>
      </c>
      <c r="JE16" s="33">
        <f>SUM(JB16:JD16)</f>
        <v>2833.01</v>
      </c>
      <c r="JF16" s="38" t="s">
        <v>77</v>
      </c>
      <c r="JG16" s="29">
        <v>1260.01</v>
      </c>
      <c r="JH16" s="30">
        <v>1576.65</v>
      </c>
      <c r="JI16" s="29" t="s">
        <v>27</v>
      </c>
      <c r="JJ16" s="33">
        <f>SUM(JG16:JI16)</f>
        <v>2836.66</v>
      </c>
      <c r="JK16" s="38" t="s">
        <v>77</v>
      </c>
      <c r="JL16" s="29">
        <v>1271.46</v>
      </c>
      <c r="JM16" s="30">
        <v>1589.64</v>
      </c>
      <c r="JN16" s="29" t="s">
        <v>27</v>
      </c>
      <c r="JO16" s="33">
        <f>SUM(JL16:JN16)</f>
        <v>2861.1000000000004</v>
      </c>
      <c r="JP16" s="38" t="s">
        <v>77</v>
      </c>
      <c r="JQ16" s="29">
        <v>1275.5899999999999</v>
      </c>
      <c r="JR16" s="30">
        <v>1593.26</v>
      </c>
      <c r="JS16" s="29" t="s">
        <v>27</v>
      </c>
      <c r="JT16" s="33">
        <f>SUM(JQ16:JS16)</f>
        <v>2868.85</v>
      </c>
      <c r="JU16" s="38" t="s">
        <v>77</v>
      </c>
      <c r="JV16" s="29">
        <v>1279.75</v>
      </c>
      <c r="JW16" s="30">
        <v>1595.85</v>
      </c>
      <c r="JX16" s="29" t="s">
        <v>27</v>
      </c>
      <c r="JY16" s="33">
        <f>SUM(JV16:JX16)</f>
        <v>2875.6</v>
      </c>
      <c r="JZ16" s="38" t="s">
        <v>77</v>
      </c>
      <c r="KA16" s="29">
        <v>1283.05</v>
      </c>
      <c r="KB16" s="30">
        <v>1598.93</v>
      </c>
      <c r="KC16" s="29" t="s">
        <v>27</v>
      </c>
      <c r="KD16" s="33">
        <f>SUM(KA16:KC16)</f>
        <v>2881.98</v>
      </c>
      <c r="KE16" s="38" t="s">
        <v>77</v>
      </c>
      <c r="KF16" s="29">
        <v>1284.9000000000001</v>
      </c>
      <c r="KG16" s="30">
        <v>1603.36</v>
      </c>
      <c r="KH16" s="29" t="s">
        <v>27</v>
      </c>
      <c r="KI16" s="33">
        <f>SUM(KF16:KH16)</f>
        <v>2888.26</v>
      </c>
      <c r="KJ16" s="38" t="s">
        <v>77</v>
      </c>
      <c r="KK16" s="29">
        <v>1288.3</v>
      </c>
      <c r="KL16" s="30">
        <v>1607.04</v>
      </c>
      <c r="KM16" s="29" t="s">
        <v>27</v>
      </c>
      <c r="KN16" s="33">
        <f>SUM(KK16:KM16)</f>
        <v>2895.34</v>
      </c>
      <c r="KO16" s="38" t="s">
        <v>77</v>
      </c>
      <c r="KP16" s="29">
        <v>1291.77</v>
      </c>
      <c r="KQ16" s="30">
        <v>1613.71</v>
      </c>
      <c r="KR16" s="29" t="s">
        <v>27</v>
      </c>
      <c r="KS16" s="33">
        <f>SUM(KP16:KR16)</f>
        <v>2905.48</v>
      </c>
      <c r="KT16" s="38" t="s">
        <v>77</v>
      </c>
      <c r="KU16" s="29">
        <v>1292.1400000000001</v>
      </c>
      <c r="KV16" s="30">
        <v>1617.62</v>
      </c>
      <c r="KW16" s="29" t="s">
        <v>27</v>
      </c>
      <c r="KX16" s="33">
        <f>SUM(KU16:KW16)</f>
        <v>2909.76</v>
      </c>
      <c r="KY16" s="38" t="s">
        <v>77</v>
      </c>
      <c r="KZ16" s="29">
        <v>1295.8499999999999</v>
      </c>
      <c r="LA16" s="30">
        <v>1619.2</v>
      </c>
      <c r="LB16" s="29" t="s">
        <v>27</v>
      </c>
      <c r="LC16" s="33">
        <f>SUM(KZ16:LB16)</f>
        <v>2915.05</v>
      </c>
      <c r="LD16" s="38" t="s">
        <v>77</v>
      </c>
      <c r="LE16" s="29">
        <v>1297.83</v>
      </c>
      <c r="LF16" s="30">
        <v>1621.27</v>
      </c>
      <c r="LG16" s="29" t="s">
        <v>27</v>
      </c>
      <c r="LH16" s="33">
        <f>SUM(LE16:LG16)</f>
        <v>2919.1</v>
      </c>
      <c r="LI16" s="38" t="s">
        <v>77</v>
      </c>
      <c r="LJ16" s="29">
        <v>1298.01</v>
      </c>
      <c r="LK16" s="30">
        <v>1621.4</v>
      </c>
      <c r="LL16" s="29" t="s">
        <v>27</v>
      </c>
      <c r="LM16" s="33">
        <f>SUM(LJ16:LL16)</f>
        <v>2919.41</v>
      </c>
      <c r="LN16" s="38" t="s">
        <v>77</v>
      </c>
      <c r="LO16" s="29">
        <v>1303.94</v>
      </c>
      <c r="LP16" s="30">
        <v>1628.98</v>
      </c>
      <c r="LQ16" s="29" t="s">
        <v>27</v>
      </c>
      <c r="LR16" s="33">
        <f>SUM(LO16:LQ16)</f>
        <v>2932.92</v>
      </c>
      <c r="LS16" s="38" t="s">
        <v>77</v>
      </c>
      <c r="LT16" s="29">
        <v>1336.52</v>
      </c>
      <c r="LU16" s="30">
        <v>1671.96</v>
      </c>
      <c r="LV16" s="29" t="s">
        <v>27</v>
      </c>
      <c r="LW16" s="33">
        <f>SUM(LT16:LV16)</f>
        <v>3008.48</v>
      </c>
      <c r="LX16" s="38" t="s">
        <v>77</v>
      </c>
      <c r="LY16" s="29">
        <v>1341.47</v>
      </c>
      <c r="LZ16" s="30">
        <v>1678.63</v>
      </c>
      <c r="MA16" s="29" t="s">
        <v>27</v>
      </c>
      <c r="MB16" s="33">
        <f>SUM(LY16:MA16)</f>
        <v>3020.1000000000004</v>
      </c>
      <c r="MC16" s="38" t="s">
        <v>77</v>
      </c>
      <c r="MD16" s="29">
        <v>1345.06</v>
      </c>
      <c r="ME16" s="30">
        <v>1680.7</v>
      </c>
      <c r="MF16" s="29" t="s">
        <v>27</v>
      </c>
      <c r="MG16" s="33">
        <f>SUM(MD16:MF16)</f>
        <v>3025.76</v>
      </c>
      <c r="MH16" s="38" t="s">
        <v>77</v>
      </c>
      <c r="MI16" s="29">
        <v>1350.32</v>
      </c>
      <c r="MJ16" s="30">
        <v>1686.4</v>
      </c>
      <c r="MK16" s="29" t="s">
        <v>27</v>
      </c>
      <c r="ML16" s="33">
        <f>SUM(MI16:MK16)</f>
        <v>3036.7200000000003</v>
      </c>
      <c r="MM16" s="38" t="s">
        <v>77</v>
      </c>
      <c r="MN16" s="29">
        <v>1357.78</v>
      </c>
      <c r="MO16" s="30">
        <v>1697.39</v>
      </c>
      <c r="MP16" s="29" t="s">
        <v>27</v>
      </c>
      <c r="MQ16" s="33">
        <f>SUM(MN16:MP16)</f>
        <v>3055.17</v>
      </c>
      <c r="MR16" s="38" t="s">
        <v>77</v>
      </c>
      <c r="MS16" s="29">
        <v>1368.57</v>
      </c>
      <c r="MT16" s="30">
        <v>1697.49</v>
      </c>
      <c r="MU16" s="29" t="s">
        <v>27</v>
      </c>
      <c r="MV16" s="33">
        <f>SUM(MS16:MU16)</f>
        <v>3066.06</v>
      </c>
      <c r="MW16" s="38" t="s">
        <v>77</v>
      </c>
      <c r="MX16" s="29">
        <v>1361.22</v>
      </c>
      <c r="MY16" s="30">
        <v>1702.63</v>
      </c>
      <c r="MZ16" s="29" t="s">
        <v>27</v>
      </c>
      <c r="NA16" s="33">
        <f>SUM(MX16:MZ16)</f>
        <v>3063.8500000000004</v>
      </c>
      <c r="NB16" s="38" t="s">
        <v>77</v>
      </c>
      <c r="NC16" s="29">
        <v>1360.09</v>
      </c>
      <c r="ND16" s="30">
        <v>1702.18</v>
      </c>
      <c r="NE16" s="29" t="s">
        <v>27</v>
      </c>
      <c r="NF16" s="33">
        <f>SUM(NC16:NE16)</f>
        <v>3062.27</v>
      </c>
      <c r="NG16" s="38" t="s">
        <v>77</v>
      </c>
      <c r="NH16" s="29">
        <v>1364.91</v>
      </c>
      <c r="NI16" s="30">
        <v>1707.17</v>
      </c>
      <c r="NJ16" s="29" t="s">
        <v>27</v>
      </c>
      <c r="NK16" s="33">
        <f>SUM(NH16:NJ16)</f>
        <v>3072.08</v>
      </c>
      <c r="NL16" s="38" t="s">
        <v>77</v>
      </c>
      <c r="NM16" s="29">
        <v>1371.38</v>
      </c>
      <c r="NN16" s="30">
        <v>1716.18</v>
      </c>
      <c r="NO16" s="29" t="s">
        <v>27</v>
      </c>
      <c r="NP16" s="33">
        <f>SUM(NM16:NO16)</f>
        <v>3087.5600000000004</v>
      </c>
      <c r="NQ16" s="38" t="s">
        <v>77</v>
      </c>
      <c r="NR16" s="29">
        <v>1373.58</v>
      </c>
      <c r="NS16" s="30">
        <v>1715.62</v>
      </c>
      <c r="NT16" s="29" t="s">
        <v>27</v>
      </c>
      <c r="NU16" s="33">
        <f>SUM(NR16:NT16)</f>
        <v>3089.2</v>
      </c>
      <c r="NV16" s="38" t="s">
        <v>77</v>
      </c>
      <c r="NW16" s="29">
        <v>1375.94</v>
      </c>
      <c r="NX16" s="30">
        <v>1716.97</v>
      </c>
      <c r="NY16" s="29" t="s">
        <v>27</v>
      </c>
      <c r="NZ16" s="33">
        <f>SUM(NW16:NY16)</f>
        <v>3092.91</v>
      </c>
      <c r="OA16" s="38" t="s">
        <v>77</v>
      </c>
      <c r="OB16" s="29">
        <v>1395.92</v>
      </c>
      <c r="OC16" s="30">
        <v>1746.82</v>
      </c>
      <c r="OD16" s="29" t="s">
        <v>27</v>
      </c>
      <c r="OE16" s="33">
        <f>SUM(OB16:OD16)</f>
        <v>3142.74</v>
      </c>
      <c r="OF16" s="38" t="s">
        <v>77</v>
      </c>
      <c r="OG16" s="29">
        <v>1396.4</v>
      </c>
      <c r="OH16" s="30">
        <v>1747.49</v>
      </c>
      <c r="OI16" s="29" t="s">
        <v>27</v>
      </c>
      <c r="OJ16" s="33">
        <f>SUM(OG16:OI16)</f>
        <v>3143.8900000000003</v>
      </c>
      <c r="OK16" s="38" t="s">
        <v>77</v>
      </c>
      <c r="OL16" s="29">
        <v>1405.28</v>
      </c>
      <c r="OM16" s="30">
        <v>1755.28</v>
      </c>
      <c r="ON16" s="29" t="s">
        <v>27</v>
      </c>
      <c r="OO16" s="33">
        <f>SUM(OL16:ON16)</f>
        <v>3160.56</v>
      </c>
      <c r="OP16" s="38" t="s">
        <v>77</v>
      </c>
      <c r="OQ16" s="29">
        <v>1421.47</v>
      </c>
      <c r="OR16" s="30">
        <v>1773.83</v>
      </c>
      <c r="OS16" s="29" t="s">
        <v>27</v>
      </c>
      <c r="OT16" s="33">
        <f>SUM(OQ16:OS16)</f>
        <v>3195.3</v>
      </c>
      <c r="OU16" s="38" t="s">
        <v>77</v>
      </c>
      <c r="OV16" s="29">
        <v>1457.5</v>
      </c>
      <c r="OW16" s="30">
        <v>1805.52</v>
      </c>
      <c r="OX16" s="29" t="s">
        <v>27</v>
      </c>
      <c r="OY16" s="33">
        <f>SUM(OV16:OX16)</f>
        <v>3263.02</v>
      </c>
      <c r="OZ16" s="38" t="s">
        <v>77</v>
      </c>
      <c r="PA16" s="29">
        <v>1475.87</v>
      </c>
      <c r="PB16" s="30">
        <v>1823.56</v>
      </c>
      <c r="PC16" s="29" t="s">
        <v>27</v>
      </c>
      <c r="PD16" s="33">
        <f>SUM(PA16:PC16)</f>
        <v>3299.43</v>
      </c>
      <c r="PE16" s="38" t="s">
        <v>77</v>
      </c>
      <c r="PF16" s="29">
        <v>1490.62</v>
      </c>
      <c r="PG16" s="30">
        <v>1836.89</v>
      </c>
      <c r="PH16" s="29" t="s">
        <v>27</v>
      </c>
      <c r="PI16" s="33">
        <f>SUM(PF16:PH16)</f>
        <v>3327.51</v>
      </c>
      <c r="PJ16" s="38" t="s">
        <v>77</v>
      </c>
      <c r="PK16" s="29">
        <v>1517.17</v>
      </c>
      <c r="PL16" s="30">
        <v>1859.11</v>
      </c>
      <c r="PM16" s="29">
        <v>1948.97</v>
      </c>
      <c r="PN16" s="33">
        <f>SUM(PK16:PM16)</f>
        <v>5325.25</v>
      </c>
      <c r="PO16" s="38" t="s">
        <v>77</v>
      </c>
      <c r="PP16" s="29">
        <v>1533.37</v>
      </c>
      <c r="PQ16" s="30">
        <v>1874.7</v>
      </c>
      <c r="PR16" s="29" t="s">
        <v>27</v>
      </c>
      <c r="PS16" s="33">
        <f>SUM(PP16:PR16)</f>
        <v>3408.0699999999997</v>
      </c>
      <c r="PT16" s="38" t="s">
        <v>77</v>
      </c>
      <c r="PU16" s="29">
        <v>1551.34</v>
      </c>
      <c r="PV16" s="30">
        <v>1889.12</v>
      </c>
      <c r="PW16" s="29">
        <v>1980.62</v>
      </c>
      <c r="PX16" s="33">
        <f>SUM(PU16:PW16)</f>
        <v>5421.08</v>
      </c>
      <c r="PY16" s="38" t="s">
        <v>77</v>
      </c>
      <c r="PZ16" s="29">
        <v>1589.38</v>
      </c>
      <c r="QA16" s="30">
        <v>1926.65</v>
      </c>
      <c r="QB16" s="29" t="s">
        <v>27</v>
      </c>
      <c r="QC16" s="33">
        <f>SUM(PZ16:QB16)</f>
        <v>3516.03</v>
      </c>
      <c r="QD16" s="38" t="s">
        <v>77</v>
      </c>
      <c r="QE16" s="29">
        <v>1615.62</v>
      </c>
      <c r="QF16" s="30">
        <v>1955.55</v>
      </c>
      <c r="QG16" s="29" t="s">
        <v>27</v>
      </c>
      <c r="QH16" s="33">
        <f>SUM(QE16:QG16)</f>
        <v>3571.17</v>
      </c>
      <c r="QI16" s="38" t="s">
        <v>77</v>
      </c>
      <c r="QJ16" s="29">
        <v>1677.52</v>
      </c>
      <c r="QK16" s="30">
        <v>2038.94</v>
      </c>
      <c r="QL16" s="29" t="s">
        <v>27</v>
      </c>
      <c r="QM16" s="33">
        <f>SUM(QJ16:QL16)</f>
        <v>3716.46</v>
      </c>
      <c r="QN16" s="38" t="s">
        <v>77</v>
      </c>
      <c r="QO16" s="29">
        <v>1700.88</v>
      </c>
      <c r="QP16" s="30">
        <v>2065.0700000000002</v>
      </c>
      <c r="QQ16" s="29" t="s">
        <v>27</v>
      </c>
      <c r="QR16" s="33">
        <f>SUM(QO16:QQ16)</f>
        <v>3765.9500000000003</v>
      </c>
      <c r="QS16" s="38" t="s">
        <v>77</v>
      </c>
      <c r="QT16" s="29">
        <v>1721.73</v>
      </c>
      <c r="QU16" s="30">
        <v>2089.5300000000002</v>
      </c>
      <c r="QV16" s="29" t="s">
        <v>27</v>
      </c>
      <c r="QW16" s="33">
        <f>SUM(QT16:QV16)</f>
        <v>3811.26</v>
      </c>
      <c r="QX16" s="38" t="s">
        <v>77</v>
      </c>
      <c r="QY16" s="29">
        <v>1744.57</v>
      </c>
      <c r="QZ16" s="30">
        <v>2111.96</v>
      </c>
      <c r="RA16" s="29" t="s">
        <v>27</v>
      </c>
      <c r="RB16" s="33">
        <f>SUM(QY16:RA16)</f>
        <v>3856.5299999999997</v>
      </c>
      <c r="RC16" s="38" t="s">
        <v>77</v>
      </c>
      <c r="RD16" s="29">
        <v>1775.33</v>
      </c>
      <c r="RE16" s="30">
        <v>2131.17</v>
      </c>
      <c r="RF16" s="29" t="s">
        <v>27</v>
      </c>
      <c r="RG16" s="33">
        <f>SUM(RD16:RF16)</f>
        <v>3906.5</v>
      </c>
      <c r="RH16" s="38" t="s">
        <v>77</v>
      </c>
      <c r="RI16" s="29">
        <v>1779.22</v>
      </c>
      <c r="RJ16" s="30">
        <v>2133.9299999999998</v>
      </c>
      <c r="RK16" s="29" t="s">
        <v>27</v>
      </c>
      <c r="RL16" s="33">
        <f>SUM(RI16:RK16)</f>
        <v>3913.1499999999996</v>
      </c>
      <c r="RM16" s="38" t="s">
        <v>77</v>
      </c>
      <c r="RN16" s="29">
        <v>1793.84</v>
      </c>
      <c r="RO16" s="30">
        <v>2153.9299999999998</v>
      </c>
      <c r="RP16" s="29" t="s">
        <v>27</v>
      </c>
      <c r="RQ16" s="33">
        <f>SUM(RN16:RP16)</f>
        <v>3947.7699999999995</v>
      </c>
      <c r="RR16" s="38" t="s">
        <v>77</v>
      </c>
      <c r="RS16" s="29">
        <v>1804.99</v>
      </c>
      <c r="RT16" s="30">
        <v>2167.15</v>
      </c>
      <c r="RU16" s="29" t="s">
        <v>27</v>
      </c>
      <c r="RV16" s="33">
        <f>SUM(RS16:RU16)</f>
        <v>3972.1400000000003</v>
      </c>
      <c r="RW16" s="38" t="s">
        <v>77</v>
      </c>
      <c r="RX16" s="29">
        <v>1813.96</v>
      </c>
      <c r="RY16" s="30">
        <v>2172.91</v>
      </c>
      <c r="RZ16" s="29" t="s">
        <v>27</v>
      </c>
      <c r="SA16" s="33">
        <f>SUM(RX16:RZ16)</f>
        <v>3986.87</v>
      </c>
      <c r="SB16" s="38" t="s">
        <v>77</v>
      </c>
      <c r="SC16" s="29">
        <v>1836.15</v>
      </c>
      <c r="SD16" s="30">
        <v>2187.4499999999998</v>
      </c>
      <c r="SE16" s="29" t="s">
        <v>27</v>
      </c>
      <c r="SF16" s="33">
        <f>SUM(SC16:SE16)</f>
        <v>4023.6</v>
      </c>
      <c r="SG16" s="38" t="s">
        <v>77</v>
      </c>
      <c r="SH16" s="29">
        <v>1859.56</v>
      </c>
      <c r="SI16" s="30">
        <v>2202.4699999999998</v>
      </c>
      <c r="SJ16" s="29" t="s">
        <v>27</v>
      </c>
      <c r="SK16" s="33">
        <f>SUM(SH16:SJ16)</f>
        <v>4062.0299999999997</v>
      </c>
      <c r="SL16" s="38" t="s">
        <v>77</v>
      </c>
      <c r="SM16" s="29">
        <v>1871.04</v>
      </c>
      <c r="SN16" s="30">
        <v>2214.1799999999998</v>
      </c>
      <c r="SO16" s="29" t="s">
        <v>27</v>
      </c>
      <c r="SP16" s="33">
        <f>SUM(SM16:SO16)</f>
        <v>4085.22</v>
      </c>
      <c r="SQ16" s="38" t="s">
        <v>77</v>
      </c>
      <c r="SR16" s="29">
        <v>1961.78</v>
      </c>
      <c r="SS16" s="30">
        <v>2341.63</v>
      </c>
      <c r="ST16" s="29" t="s">
        <v>27</v>
      </c>
      <c r="SU16" s="33">
        <f>SUM(SR16:ST16)</f>
        <v>4303.41</v>
      </c>
      <c r="SV16" s="38" t="s">
        <v>77</v>
      </c>
      <c r="SW16" s="29">
        <v>1973.21</v>
      </c>
      <c r="SX16" s="30">
        <v>2342.7199999999998</v>
      </c>
      <c r="SY16" s="29" t="s">
        <v>27</v>
      </c>
      <c r="SZ16" s="33">
        <f>SUM(SW16:SY16)</f>
        <v>4315.93</v>
      </c>
      <c r="TA16" s="38" t="s">
        <v>77</v>
      </c>
      <c r="TB16" s="29">
        <v>1981.09</v>
      </c>
      <c r="TC16" s="30">
        <v>2349.9</v>
      </c>
      <c r="TD16" s="29" t="s">
        <v>27</v>
      </c>
      <c r="TE16" s="33">
        <f>SUM(TB16:TD16)</f>
        <v>4330.99</v>
      </c>
      <c r="TF16" s="38" t="s">
        <v>77</v>
      </c>
      <c r="TG16" s="29">
        <v>1989.7</v>
      </c>
      <c r="TH16" s="30">
        <v>2347.27</v>
      </c>
      <c r="TI16" s="29" t="s">
        <v>27</v>
      </c>
      <c r="TJ16" s="33">
        <f>SUM(TG16:TI16)</f>
        <v>4336.97</v>
      </c>
      <c r="TK16" s="38" t="s">
        <v>77</v>
      </c>
      <c r="TL16" s="29">
        <v>1990.06</v>
      </c>
      <c r="TM16" s="30">
        <v>2349.5100000000002</v>
      </c>
      <c r="TN16" s="29" t="s">
        <v>27</v>
      </c>
      <c r="TO16" s="33">
        <f>SUM(TL16:TN16)</f>
        <v>4339.57</v>
      </c>
      <c r="TP16" s="38" t="s">
        <v>77</v>
      </c>
      <c r="TQ16" s="29">
        <v>1993.34</v>
      </c>
      <c r="TR16" s="30">
        <v>2349.66</v>
      </c>
      <c r="TS16" s="29" t="s">
        <v>27</v>
      </c>
      <c r="TT16" s="33">
        <f>SUM(TQ16:TS16)</f>
        <v>4343</v>
      </c>
      <c r="TU16" s="38" t="s">
        <v>77</v>
      </c>
      <c r="TV16" s="29">
        <v>1993.54</v>
      </c>
      <c r="TW16" s="30">
        <v>2350.25</v>
      </c>
      <c r="TX16" s="29" t="s">
        <v>27</v>
      </c>
      <c r="TY16" s="33">
        <f>SUM(TV16:TX16)</f>
        <v>4343.79</v>
      </c>
      <c r="TZ16" s="38" t="s">
        <v>77</v>
      </c>
      <c r="UA16" s="29">
        <v>1994.17</v>
      </c>
      <c r="UB16" s="30">
        <v>2351.2199999999998</v>
      </c>
      <c r="UC16" s="29" t="s">
        <v>27</v>
      </c>
      <c r="UD16" s="33">
        <f>SUM(UA16:UC16)</f>
        <v>4345.3899999999994</v>
      </c>
      <c r="UE16" s="38" t="s">
        <v>77</v>
      </c>
      <c r="UF16" s="29">
        <v>2001.45</v>
      </c>
      <c r="UG16" s="30">
        <v>2348.2800000000002</v>
      </c>
      <c r="UH16" s="29" t="s">
        <v>27</v>
      </c>
      <c r="UI16" s="33">
        <f>SUM(UF16:UH16)</f>
        <v>4349.7300000000005</v>
      </c>
      <c r="UJ16" s="38" t="s">
        <v>77</v>
      </c>
      <c r="UK16" s="29">
        <v>2014.39</v>
      </c>
      <c r="UL16" s="30">
        <v>2345.77</v>
      </c>
      <c r="UM16" s="29" t="s">
        <v>27</v>
      </c>
      <c r="UN16" s="33">
        <f>SUM(UK16:UM16)</f>
        <v>4360.16</v>
      </c>
      <c r="UO16" s="38" t="s">
        <v>77</v>
      </c>
      <c r="UP16" s="29">
        <v>2093.5300000000002</v>
      </c>
      <c r="UQ16" s="30">
        <v>2470.04</v>
      </c>
      <c r="UR16" s="29" t="s">
        <v>27</v>
      </c>
      <c r="US16" s="33">
        <f>SUM(UP16:UR16)</f>
        <v>4563.57</v>
      </c>
      <c r="UT16" s="38" t="s">
        <v>77</v>
      </c>
      <c r="UU16" s="29">
        <v>2021.91</v>
      </c>
      <c r="UV16" s="30">
        <v>2351.4</v>
      </c>
      <c r="UW16" s="29" t="s">
        <v>27</v>
      </c>
      <c r="UX16" s="33">
        <f>SUM(UU16:UW16)</f>
        <v>4373.3100000000004</v>
      </c>
      <c r="UY16" s="38" t="s">
        <v>77</v>
      </c>
      <c r="UZ16" s="29">
        <v>2058.5500000000002</v>
      </c>
      <c r="VA16" s="30">
        <v>2413.66</v>
      </c>
      <c r="VB16" s="29" t="s">
        <v>27</v>
      </c>
      <c r="VC16" s="33">
        <f>SUM(UZ16:VB16)</f>
        <v>4472.21</v>
      </c>
      <c r="VD16" s="38" t="s">
        <v>77</v>
      </c>
      <c r="VE16" s="29">
        <v>2059.08</v>
      </c>
      <c r="VF16" s="30">
        <v>2416.8000000000002</v>
      </c>
      <c r="VG16" s="29" t="s">
        <v>27</v>
      </c>
      <c r="VH16" s="33">
        <f>SUM(VE16:VG16)</f>
        <v>4475.88</v>
      </c>
      <c r="VI16" s="38" t="s">
        <v>77</v>
      </c>
      <c r="VJ16" s="29">
        <v>2066.21</v>
      </c>
      <c r="VK16" s="30">
        <v>2426.1</v>
      </c>
      <c r="VL16" s="29" t="s">
        <v>27</v>
      </c>
      <c r="VM16" s="33">
        <f>SUM(VJ16:VL16)</f>
        <v>4492.3099999999995</v>
      </c>
      <c r="VN16" s="38" t="s">
        <v>77</v>
      </c>
      <c r="VO16" s="29">
        <v>2087.06</v>
      </c>
      <c r="VP16" s="30">
        <v>2454.14</v>
      </c>
      <c r="VQ16" s="29" t="s">
        <v>27</v>
      </c>
      <c r="VR16" s="33">
        <f>SUM(VO16:VQ16)</f>
        <v>4541.2</v>
      </c>
      <c r="VS16" s="38" t="s">
        <v>77</v>
      </c>
      <c r="VT16" s="29">
        <v>2091.2199999999998</v>
      </c>
      <c r="VU16" s="30">
        <v>2460.34</v>
      </c>
      <c r="VV16" s="29" t="s">
        <v>27</v>
      </c>
      <c r="VW16" s="33">
        <f>SUM(VT16:VV16)</f>
        <v>4551.5599999999995</v>
      </c>
      <c r="VX16" s="38" t="s">
        <v>77</v>
      </c>
      <c r="VY16" s="29">
        <v>2096.67</v>
      </c>
      <c r="VZ16" s="30">
        <v>2465.63</v>
      </c>
      <c r="WA16" s="29" t="s">
        <v>27</v>
      </c>
      <c r="WB16" s="33">
        <f>SUM(VY16:WA16)</f>
        <v>4562.3</v>
      </c>
      <c r="WC16" s="38" t="s">
        <v>77</v>
      </c>
      <c r="WD16" s="29">
        <v>2098.3000000000002</v>
      </c>
      <c r="WE16" s="30">
        <v>2466.6799999999998</v>
      </c>
      <c r="WF16" s="29" t="s">
        <v>27</v>
      </c>
      <c r="WG16" s="33">
        <f>SUM(WD16:WF16)</f>
        <v>4564.9799999999996</v>
      </c>
      <c r="WH16" s="38" t="s">
        <v>77</v>
      </c>
      <c r="WI16" s="29">
        <v>2093.59</v>
      </c>
      <c r="WJ16" s="30">
        <v>2468.67</v>
      </c>
      <c r="WK16" s="29" t="s">
        <v>27</v>
      </c>
      <c r="WL16" s="33">
        <f>SUM(WI16:WK16)</f>
        <v>4562.26</v>
      </c>
      <c r="WM16" s="38" t="s">
        <v>77</v>
      </c>
      <c r="WN16" s="29">
        <v>2096.83</v>
      </c>
      <c r="WO16" s="30">
        <v>2474.9299999999998</v>
      </c>
      <c r="WP16" s="29" t="s">
        <v>27</v>
      </c>
      <c r="WQ16" s="33">
        <f>SUM(WN16:WP16)</f>
        <v>4571.76</v>
      </c>
      <c r="WR16" s="38" t="s">
        <v>77</v>
      </c>
      <c r="WS16" s="29">
        <v>2098.2399999999998</v>
      </c>
      <c r="WT16" s="30">
        <v>2475.87</v>
      </c>
      <c r="WU16" s="29" t="s">
        <v>27</v>
      </c>
      <c r="WV16" s="33">
        <f>SUM(WS16:WU16)</f>
        <v>4574.1099999999997</v>
      </c>
      <c r="WW16" s="38" t="s">
        <v>77</v>
      </c>
      <c r="WX16" s="29">
        <v>2100.85</v>
      </c>
      <c r="WY16" s="30">
        <v>2477.64</v>
      </c>
      <c r="WZ16" s="29" t="s">
        <v>27</v>
      </c>
      <c r="XA16" s="33">
        <f>SUM(WX16:WZ16)</f>
        <v>4578.49</v>
      </c>
      <c r="XB16" s="38" t="s">
        <v>77</v>
      </c>
      <c r="XC16" s="29">
        <v>2101.56</v>
      </c>
      <c r="XD16" s="30">
        <v>2478.64</v>
      </c>
      <c r="XE16" s="29" t="s">
        <v>27</v>
      </c>
      <c r="XF16" s="33">
        <f>SUM(XC16:XE16)</f>
        <v>4580.2</v>
      </c>
      <c r="XG16" s="38" t="s">
        <v>77</v>
      </c>
      <c r="XH16" s="29">
        <v>2121.0300000000002</v>
      </c>
      <c r="XI16" s="30">
        <v>2519.44</v>
      </c>
      <c r="XJ16" s="29" t="s">
        <v>27</v>
      </c>
      <c r="XK16" s="33">
        <f>SUM(XH16:XJ16)</f>
        <v>4640.47</v>
      </c>
      <c r="XL16" s="38" t="s">
        <v>77</v>
      </c>
      <c r="XM16" s="29">
        <v>2132.9899999999998</v>
      </c>
      <c r="XN16" s="30">
        <v>2541.9</v>
      </c>
      <c r="XO16" s="29" t="s">
        <v>27</v>
      </c>
      <c r="XP16" s="33">
        <f>SUM(XM16:XO16)</f>
        <v>4674.8899999999994</v>
      </c>
      <c r="XQ16" s="38" t="s">
        <v>77</v>
      </c>
      <c r="XR16" s="29">
        <v>2142.2399999999998</v>
      </c>
      <c r="XS16" s="30">
        <v>2557.1</v>
      </c>
      <c r="XT16" s="29" t="s">
        <v>27</v>
      </c>
      <c r="XU16" s="33">
        <f>SUM(XR16:XT16)</f>
        <v>4699.34</v>
      </c>
      <c r="XV16" s="38" t="s">
        <v>77</v>
      </c>
      <c r="XW16" s="29">
        <v>2145.85</v>
      </c>
      <c r="XX16" s="30">
        <v>2559.71</v>
      </c>
      <c r="XY16" s="29" t="s">
        <v>27</v>
      </c>
      <c r="XZ16" s="33">
        <f>SUM(XW16:XY16)</f>
        <v>4705.5599999999995</v>
      </c>
      <c r="YA16" s="38" t="s">
        <v>77</v>
      </c>
      <c r="YB16" s="29">
        <v>2147.5500000000002</v>
      </c>
      <c r="YC16" s="30">
        <v>2563.3200000000002</v>
      </c>
      <c r="YD16" s="29" t="s">
        <v>27</v>
      </c>
      <c r="YE16" s="33">
        <f>SUM(YB16:YD16)</f>
        <v>4710.8700000000008</v>
      </c>
      <c r="YF16" s="38" t="s">
        <v>77</v>
      </c>
      <c r="YG16" s="29">
        <v>2156.09</v>
      </c>
      <c r="YH16" s="30">
        <v>2571.4499999999998</v>
      </c>
      <c r="YI16" s="29" t="s">
        <v>27</v>
      </c>
      <c r="YJ16" s="33">
        <f>SUM(YG16:YI16)</f>
        <v>4727.54</v>
      </c>
      <c r="YK16" s="38" t="s">
        <v>77</v>
      </c>
      <c r="YL16" s="30">
        <v>2187.96</v>
      </c>
      <c r="YM16" s="30">
        <v>2610.31</v>
      </c>
      <c r="YN16" s="29" t="s">
        <v>27</v>
      </c>
      <c r="YO16" s="33">
        <f>SUM(YL16:YN16)</f>
        <v>4798.2700000000004</v>
      </c>
      <c r="YP16" s="38" t="s">
        <v>77</v>
      </c>
      <c r="YQ16" s="29">
        <v>2189.94</v>
      </c>
      <c r="YR16" s="30">
        <v>2610.73</v>
      </c>
      <c r="YS16" s="29" t="s">
        <v>27</v>
      </c>
      <c r="YT16" s="33">
        <f>SUM(YQ16:YS16)</f>
        <v>4800.67</v>
      </c>
      <c r="YU16" s="38" t="s">
        <v>77</v>
      </c>
      <c r="YV16" s="29">
        <v>2194.16</v>
      </c>
      <c r="YW16" s="30">
        <v>2614.11</v>
      </c>
      <c r="YX16" s="29" t="s">
        <v>27</v>
      </c>
      <c r="YY16" s="33">
        <f>SUM(YV16:YX16)</f>
        <v>4808.2700000000004</v>
      </c>
      <c r="YZ16" s="38" t="s">
        <v>77</v>
      </c>
      <c r="ZA16" s="29">
        <v>2197.21</v>
      </c>
      <c r="ZB16" s="30">
        <v>2615.14</v>
      </c>
      <c r="ZC16" s="29" t="s">
        <v>27</v>
      </c>
      <c r="ZD16" s="33">
        <f>SUM(ZA16:ZC16)</f>
        <v>4812.3500000000004</v>
      </c>
      <c r="ZE16" s="38" t="s">
        <v>77</v>
      </c>
      <c r="ZF16" s="29">
        <v>2197.59</v>
      </c>
      <c r="ZG16" s="30">
        <v>2616.61</v>
      </c>
      <c r="ZH16" s="29" t="s">
        <v>27</v>
      </c>
      <c r="ZI16" s="33">
        <f>SUM(ZF16:ZH16)</f>
        <v>4814.2000000000007</v>
      </c>
      <c r="ZJ16" s="38" t="s">
        <v>77</v>
      </c>
      <c r="ZK16" s="29">
        <v>2199.83</v>
      </c>
      <c r="ZL16" s="30">
        <v>2617.73</v>
      </c>
      <c r="ZM16" s="29" t="s">
        <v>27</v>
      </c>
      <c r="ZN16" s="33">
        <f>SUM(ZK16:ZM16)</f>
        <v>4817.5599999999995</v>
      </c>
      <c r="ZO16" s="38" t="s">
        <v>77</v>
      </c>
      <c r="ZP16" s="29">
        <v>2276.13</v>
      </c>
      <c r="ZQ16" s="30">
        <v>2734.7</v>
      </c>
      <c r="ZR16" s="29" t="s">
        <v>27</v>
      </c>
      <c r="ZS16" s="33">
        <f>SUM(ZP16:ZR16)</f>
        <v>5010.83</v>
      </c>
      <c r="ZT16" s="38" t="s">
        <v>77</v>
      </c>
      <c r="ZU16" s="29" t="s">
        <v>27</v>
      </c>
      <c r="ZV16" s="30">
        <v>2309.09</v>
      </c>
      <c r="ZW16" s="29">
        <v>2780.87</v>
      </c>
      <c r="ZX16" s="33">
        <f>SUM(ZU16:ZW16)</f>
        <v>5089.96</v>
      </c>
      <c r="ZY16" s="38" t="s">
        <v>77</v>
      </c>
      <c r="ZZ16" s="30">
        <v>2311.4499999999998</v>
      </c>
      <c r="AAA16" s="30">
        <v>2784.98</v>
      </c>
      <c r="AAB16" s="29" t="s">
        <v>27</v>
      </c>
      <c r="AAC16" s="33">
        <f>SUM(ZZ16:AAB16)</f>
        <v>5096.43</v>
      </c>
      <c r="AAD16" s="38" t="s">
        <v>77</v>
      </c>
      <c r="AAE16" s="30">
        <v>2322.25</v>
      </c>
      <c r="AAF16" s="30">
        <v>2793.53</v>
      </c>
      <c r="AAG16" s="29" t="s">
        <v>27</v>
      </c>
      <c r="AAH16" s="33">
        <f>SUM(AAE16:AAG16)</f>
        <v>5115.7800000000007</v>
      </c>
      <c r="AAI16" s="38" t="s">
        <v>77</v>
      </c>
      <c r="AAJ16" s="30">
        <v>2326.9699999999998</v>
      </c>
      <c r="AAK16" s="30">
        <v>2801.3</v>
      </c>
      <c r="AAL16" s="29" t="s">
        <v>27</v>
      </c>
      <c r="AAM16" s="33">
        <f>SUM(AAJ16:AAL16)</f>
        <v>5128.2700000000004</v>
      </c>
      <c r="AAN16" s="38" t="s">
        <v>77</v>
      </c>
      <c r="AAO16" s="30">
        <v>2330.33</v>
      </c>
      <c r="AAP16" s="30">
        <v>2807.72</v>
      </c>
      <c r="AAQ16" s="29" t="s">
        <v>27</v>
      </c>
      <c r="AAR16" s="33">
        <f>SUM(AAO16:AAQ16)</f>
        <v>5138.0499999999993</v>
      </c>
      <c r="AAS16" s="38" t="s">
        <v>77</v>
      </c>
      <c r="AAT16" s="30">
        <v>2335.6799999999998</v>
      </c>
      <c r="AAU16" s="30">
        <v>2813.63</v>
      </c>
      <c r="AAV16" s="29" t="s">
        <v>27</v>
      </c>
      <c r="AAW16" s="33">
        <f>SUM(AAT16:AAV16)</f>
        <v>5149.3099999999995</v>
      </c>
      <c r="AAX16" s="38" t="s">
        <v>77</v>
      </c>
      <c r="AAY16" s="30">
        <v>2339.9699999999998</v>
      </c>
      <c r="AAZ16" s="30">
        <v>2817.59</v>
      </c>
      <c r="ABA16" s="29" t="s">
        <v>27</v>
      </c>
      <c r="ABB16" s="33">
        <f>SUM(AAY16:ABA16)</f>
        <v>5157.5599999999995</v>
      </c>
      <c r="ABC16" s="38" t="s">
        <v>77</v>
      </c>
      <c r="ABD16" s="30">
        <f t="shared" ref="ABD16" si="152">SUM(ABD12:ABD15)</f>
        <v>2345.2799999999997</v>
      </c>
      <c r="ABE16" s="30">
        <f t="shared" ref="ABE16" si="153">SUM(ABE12:ABE15)</f>
        <v>2822.05</v>
      </c>
      <c r="ABF16" s="29" t="s">
        <v>27</v>
      </c>
      <c r="ABG16" s="33">
        <f>SUM(ABD16:ABF16)</f>
        <v>5167.33</v>
      </c>
      <c r="ABH16" s="38" t="s">
        <v>77</v>
      </c>
      <c r="ABI16" s="30">
        <v>2349.12</v>
      </c>
      <c r="ABJ16" s="29">
        <v>2825.87</v>
      </c>
      <c r="ABK16" s="29" t="s">
        <v>27</v>
      </c>
      <c r="ABL16" s="33">
        <f>SUM(ABI16:ABK16)</f>
        <v>5174.99</v>
      </c>
      <c r="ABM16" s="38" t="s">
        <v>77</v>
      </c>
      <c r="ABN16" s="30">
        <v>2362.36</v>
      </c>
      <c r="ABO16" s="30">
        <v>2841.92</v>
      </c>
      <c r="ABP16" s="29" t="s">
        <v>27</v>
      </c>
      <c r="ABQ16" s="33">
        <f>SUM(ABN16:ABP16)</f>
        <v>5204.2800000000007</v>
      </c>
      <c r="ABR16" s="38" t="s">
        <v>77</v>
      </c>
      <c r="ABS16" s="30">
        <v>2408.16</v>
      </c>
      <c r="ABT16" s="30">
        <v>2883.53</v>
      </c>
      <c r="ABU16" s="29" t="s">
        <v>27</v>
      </c>
      <c r="ABV16" s="33">
        <f>SUM(ABS16:ABU16)</f>
        <v>5291.6900000000005</v>
      </c>
      <c r="ABW16" s="38" t="s">
        <v>77</v>
      </c>
      <c r="ABX16" s="30">
        <f>SUM(ABX12:ABX15)</f>
        <v>2485.52</v>
      </c>
      <c r="ABY16" s="30">
        <f t="shared" ref="ABY16:ACA16" si="154">SUM(ABY12:ABY15)</f>
        <v>2990.6200000000003</v>
      </c>
      <c r="ABZ16" s="29">
        <f t="shared" si="154"/>
        <v>0</v>
      </c>
      <c r="ACA16" s="33">
        <f t="shared" si="154"/>
        <v>5476.14</v>
      </c>
    </row>
    <row r="17" spans="1:755" x14ac:dyDescent="0.25">
      <c r="A17" s="36" t="s">
        <v>79</v>
      </c>
      <c r="B17" s="40" t="s">
        <v>70</v>
      </c>
      <c r="C17" s="40" t="s">
        <v>71</v>
      </c>
      <c r="D17" s="40" t="s">
        <v>72</v>
      </c>
      <c r="E17" s="41" t="s">
        <v>83</v>
      </c>
      <c r="F17" s="36" t="s">
        <v>79</v>
      </c>
      <c r="G17" s="40" t="s">
        <v>70</v>
      </c>
      <c r="H17" s="40" t="s">
        <v>71</v>
      </c>
      <c r="I17" s="40" t="s">
        <v>72</v>
      </c>
      <c r="J17" s="41" t="s">
        <v>83</v>
      </c>
      <c r="K17" s="36" t="s">
        <v>79</v>
      </c>
      <c r="L17" s="40" t="s">
        <v>70</v>
      </c>
      <c r="M17" s="40" t="s">
        <v>71</v>
      </c>
      <c r="N17" s="40" t="s">
        <v>72</v>
      </c>
      <c r="O17" s="41" t="s">
        <v>83</v>
      </c>
      <c r="P17" s="36" t="s">
        <v>79</v>
      </c>
      <c r="Q17" s="40" t="s">
        <v>70</v>
      </c>
      <c r="R17" s="40" t="s">
        <v>71</v>
      </c>
      <c r="S17" s="40" t="s">
        <v>72</v>
      </c>
      <c r="T17" s="41" t="s">
        <v>83</v>
      </c>
      <c r="U17" s="36" t="s">
        <v>79</v>
      </c>
      <c r="V17" s="40" t="s">
        <v>70</v>
      </c>
      <c r="W17" s="40" t="s">
        <v>71</v>
      </c>
      <c r="X17" s="40" t="s">
        <v>72</v>
      </c>
      <c r="Y17" s="41" t="s">
        <v>83</v>
      </c>
      <c r="Z17" s="36" t="s">
        <v>79</v>
      </c>
      <c r="AA17" s="40" t="s">
        <v>70</v>
      </c>
      <c r="AB17" s="40" t="s">
        <v>71</v>
      </c>
      <c r="AC17" s="40" t="s">
        <v>72</v>
      </c>
      <c r="AD17" s="41" t="s">
        <v>83</v>
      </c>
      <c r="AE17" s="36" t="s">
        <v>79</v>
      </c>
      <c r="AF17" s="40" t="s">
        <v>70</v>
      </c>
      <c r="AG17" s="40" t="s">
        <v>71</v>
      </c>
      <c r="AH17" s="40" t="s">
        <v>72</v>
      </c>
      <c r="AI17" s="41" t="s">
        <v>83</v>
      </c>
      <c r="AJ17" s="36" t="s">
        <v>79</v>
      </c>
      <c r="AK17" s="40" t="s">
        <v>70</v>
      </c>
      <c r="AL17" s="40" t="s">
        <v>71</v>
      </c>
      <c r="AM17" s="40" t="s">
        <v>72</v>
      </c>
      <c r="AN17" s="41" t="s">
        <v>83</v>
      </c>
      <c r="AO17" s="36" t="s">
        <v>79</v>
      </c>
      <c r="AP17" s="40" t="s">
        <v>70</v>
      </c>
      <c r="AQ17" s="40" t="s">
        <v>71</v>
      </c>
      <c r="AR17" s="40" t="s">
        <v>72</v>
      </c>
      <c r="AS17" s="41" t="s">
        <v>83</v>
      </c>
      <c r="AT17" s="36" t="s">
        <v>79</v>
      </c>
      <c r="AU17" s="40" t="s">
        <v>70</v>
      </c>
      <c r="AV17" s="40" t="s">
        <v>71</v>
      </c>
      <c r="AW17" s="40" t="s">
        <v>72</v>
      </c>
      <c r="AX17" s="41" t="s">
        <v>83</v>
      </c>
      <c r="AY17" s="36" t="s">
        <v>79</v>
      </c>
      <c r="AZ17" s="40" t="s">
        <v>70</v>
      </c>
      <c r="BA17" s="40" t="s">
        <v>71</v>
      </c>
      <c r="BB17" s="40" t="s">
        <v>72</v>
      </c>
      <c r="BC17" s="41" t="s">
        <v>83</v>
      </c>
      <c r="BD17" s="36" t="s">
        <v>79</v>
      </c>
      <c r="BE17" s="40" t="s">
        <v>70</v>
      </c>
      <c r="BF17" s="40" t="s">
        <v>71</v>
      </c>
      <c r="BG17" s="40" t="s">
        <v>72</v>
      </c>
      <c r="BH17" s="41" t="s">
        <v>83</v>
      </c>
      <c r="BI17" s="36" t="s">
        <v>79</v>
      </c>
      <c r="BJ17" s="40" t="s">
        <v>70</v>
      </c>
      <c r="BK17" s="40" t="s">
        <v>71</v>
      </c>
      <c r="BL17" s="40" t="s">
        <v>72</v>
      </c>
      <c r="BM17" s="41" t="s">
        <v>83</v>
      </c>
      <c r="BN17" s="36" t="s">
        <v>79</v>
      </c>
      <c r="BO17" s="40" t="s">
        <v>70</v>
      </c>
      <c r="BP17" s="40" t="s">
        <v>71</v>
      </c>
      <c r="BQ17" s="40" t="s">
        <v>72</v>
      </c>
      <c r="BR17" s="41" t="s">
        <v>83</v>
      </c>
      <c r="BS17" s="36" t="s">
        <v>79</v>
      </c>
      <c r="BT17" s="40" t="s">
        <v>70</v>
      </c>
      <c r="BU17" s="40" t="s">
        <v>71</v>
      </c>
      <c r="BV17" s="40" t="s">
        <v>72</v>
      </c>
      <c r="BW17" s="41" t="s">
        <v>83</v>
      </c>
      <c r="BX17" s="36" t="s">
        <v>79</v>
      </c>
      <c r="BY17" s="40" t="s">
        <v>70</v>
      </c>
      <c r="BZ17" s="40" t="s">
        <v>71</v>
      </c>
      <c r="CA17" s="40" t="s">
        <v>72</v>
      </c>
      <c r="CB17" s="41" t="s">
        <v>83</v>
      </c>
      <c r="CC17" s="36" t="s">
        <v>79</v>
      </c>
      <c r="CD17" s="40" t="s">
        <v>70</v>
      </c>
      <c r="CE17" s="40" t="s">
        <v>71</v>
      </c>
      <c r="CF17" s="40" t="s">
        <v>72</v>
      </c>
      <c r="CG17" s="41" t="s">
        <v>83</v>
      </c>
      <c r="CH17" s="36" t="s">
        <v>79</v>
      </c>
      <c r="CI17" s="40" t="s">
        <v>70</v>
      </c>
      <c r="CJ17" s="40" t="s">
        <v>71</v>
      </c>
      <c r="CK17" s="40" t="s">
        <v>72</v>
      </c>
      <c r="CL17" s="41" t="s">
        <v>83</v>
      </c>
      <c r="CM17" s="36" t="s">
        <v>79</v>
      </c>
      <c r="CN17" s="40" t="s">
        <v>70</v>
      </c>
      <c r="CO17" s="40" t="s">
        <v>71</v>
      </c>
      <c r="CP17" s="40" t="s">
        <v>72</v>
      </c>
      <c r="CQ17" s="41" t="s">
        <v>83</v>
      </c>
      <c r="CR17" s="36" t="s">
        <v>79</v>
      </c>
      <c r="CS17" s="40" t="s">
        <v>70</v>
      </c>
      <c r="CT17" s="40" t="s">
        <v>71</v>
      </c>
      <c r="CU17" s="40" t="s">
        <v>72</v>
      </c>
      <c r="CV17" s="41" t="s">
        <v>83</v>
      </c>
      <c r="CW17" s="36" t="s">
        <v>79</v>
      </c>
      <c r="CX17" s="40" t="s">
        <v>70</v>
      </c>
      <c r="CY17" s="40" t="s">
        <v>71</v>
      </c>
      <c r="CZ17" s="40" t="s">
        <v>72</v>
      </c>
      <c r="DA17" s="41" t="s">
        <v>83</v>
      </c>
      <c r="DB17" s="36" t="s">
        <v>79</v>
      </c>
      <c r="DC17" s="40" t="s">
        <v>70</v>
      </c>
      <c r="DD17" s="40" t="s">
        <v>71</v>
      </c>
      <c r="DE17" s="40" t="s">
        <v>72</v>
      </c>
      <c r="DF17" s="41" t="s">
        <v>83</v>
      </c>
      <c r="DG17" s="36" t="s">
        <v>79</v>
      </c>
      <c r="DH17" s="40" t="s">
        <v>70</v>
      </c>
      <c r="DI17" s="40" t="s">
        <v>71</v>
      </c>
      <c r="DJ17" s="40" t="s">
        <v>72</v>
      </c>
      <c r="DK17" s="41" t="s">
        <v>83</v>
      </c>
      <c r="DL17" s="36" t="s">
        <v>79</v>
      </c>
      <c r="DM17" s="40" t="s">
        <v>70</v>
      </c>
      <c r="DN17" s="40" t="s">
        <v>71</v>
      </c>
      <c r="DO17" s="40" t="s">
        <v>72</v>
      </c>
      <c r="DP17" s="41" t="s">
        <v>83</v>
      </c>
      <c r="DQ17" s="36" t="s">
        <v>79</v>
      </c>
      <c r="DR17" s="40" t="s">
        <v>70</v>
      </c>
      <c r="DS17" s="40" t="s">
        <v>71</v>
      </c>
      <c r="DT17" s="40" t="s">
        <v>72</v>
      </c>
      <c r="DU17" s="41" t="s">
        <v>83</v>
      </c>
      <c r="DV17" s="36" t="s">
        <v>79</v>
      </c>
      <c r="DW17" s="40" t="s">
        <v>70</v>
      </c>
      <c r="DX17" s="40" t="s">
        <v>71</v>
      </c>
      <c r="DY17" s="40" t="s">
        <v>72</v>
      </c>
      <c r="DZ17" s="41" t="s">
        <v>83</v>
      </c>
      <c r="EA17" s="36" t="s">
        <v>79</v>
      </c>
      <c r="EB17" s="40" t="s">
        <v>70</v>
      </c>
      <c r="EC17" s="40" t="s">
        <v>71</v>
      </c>
      <c r="ED17" s="40" t="s">
        <v>72</v>
      </c>
      <c r="EE17" s="41" t="s">
        <v>83</v>
      </c>
      <c r="EF17" s="36" t="s">
        <v>79</v>
      </c>
      <c r="EG17" s="40" t="s">
        <v>70</v>
      </c>
      <c r="EH17" s="40" t="s">
        <v>71</v>
      </c>
      <c r="EI17" s="40" t="s">
        <v>72</v>
      </c>
      <c r="EJ17" s="41" t="s">
        <v>83</v>
      </c>
      <c r="EK17" s="36" t="s">
        <v>79</v>
      </c>
      <c r="EL17" s="40" t="s">
        <v>70</v>
      </c>
      <c r="EM17" s="40" t="s">
        <v>71</v>
      </c>
      <c r="EN17" s="40" t="s">
        <v>72</v>
      </c>
      <c r="EO17" s="41" t="s">
        <v>83</v>
      </c>
      <c r="EP17" s="36" t="s">
        <v>79</v>
      </c>
      <c r="EQ17" s="40" t="s">
        <v>70</v>
      </c>
      <c r="ER17" s="40" t="s">
        <v>71</v>
      </c>
      <c r="ES17" s="40" t="s">
        <v>72</v>
      </c>
      <c r="ET17" s="41" t="s">
        <v>83</v>
      </c>
      <c r="EU17" s="36" t="s">
        <v>79</v>
      </c>
      <c r="EV17" s="40" t="s">
        <v>70</v>
      </c>
      <c r="EW17" s="40" t="s">
        <v>71</v>
      </c>
      <c r="EX17" s="40" t="s">
        <v>72</v>
      </c>
      <c r="EY17" s="41" t="s">
        <v>83</v>
      </c>
      <c r="EZ17" s="36" t="s">
        <v>79</v>
      </c>
      <c r="FA17" s="40" t="s">
        <v>70</v>
      </c>
      <c r="FB17" s="40" t="s">
        <v>71</v>
      </c>
      <c r="FC17" s="40" t="s">
        <v>72</v>
      </c>
      <c r="FD17" s="41" t="s">
        <v>83</v>
      </c>
      <c r="FE17" s="36" t="s">
        <v>79</v>
      </c>
      <c r="FF17" s="40" t="s">
        <v>70</v>
      </c>
      <c r="FG17" s="40" t="s">
        <v>71</v>
      </c>
      <c r="FH17" s="40" t="s">
        <v>72</v>
      </c>
      <c r="FI17" s="41" t="s">
        <v>83</v>
      </c>
      <c r="FJ17" s="36" t="s">
        <v>79</v>
      </c>
      <c r="FK17" s="40" t="s">
        <v>70</v>
      </c>
      <c r="FL17" s="40" t="s">
        <v>71</v>
      </c>
      <c r="FM17" s="40" t="s">
        <v>72</v>
      </c>
      <c r="FN17" s="41" t="s">
        <v>83</v>
      </c>
      <c r="FO17" s="36" t="s">
        <v>79</v>
      </c>
      <c r="FP17" s="40" t="s">
        <v>70</v>
      </c>
      <c r="FQ17" s="40" t="s">
        <v>71</v>
      </c>
      <c r="FR17" s="40" t="s">
        <v>72</v>
      </c>
      <c r="FS17" s="41" t="s">
        <v>83</v>
      </c>
      <c r="FT17" s="36" t="s">
        <v>79</v>
      </c>
      <c r="FU17" s="40" t="s">
        <v>70</v>
      </c>
      <c r="FV17" s="40" t="s">
        <v>71</v>
      </c>
      <c r="FW17" s="40" t="s">
        <v>72</v>
      </c>
      <c r="FX17" s="41" t="s">
        <v>83</v>
      </c>
      <c r="FY17" s="36" t="s">
        <v>79</v>
      </c>
      <c r="FZ17" s="40" t="s">
        <v>70</v>
      </c>
      <c r="GA17" s="40" t="s">
        <v>71</v>
      </c>
      <c r="GB17" s="40" t="s">
        <v>72</v>
      </c>
      <c r="GC17" s="41" t="s">
        <v>83</v>
      </c>
      <c r="GD17" s="36" t="s">
        <v>79</v>
      </c>
      <c r="GE17" s="40" t="s">
        <v>70</v>
      </c>
      <c r="GF17" s="40" t="s">
        <v>71</v>
      </c>
      <c r="GG17" s="40" t="s">
        <v>72</v>
      </c>
      <c r="GH17" s="41" t="s">
        <v>83</v>
      </c>
      <c r="GI17" s="36" t="s">
        <v>79</v>
      </c>
      <c r="GJ17" s="40" t="s">
        <v>70</v>
      </c>
      <c r="GK17" s="40" t="s">
        <v>71</v>
      </c>
      <c r="GL17" s="40" t="s">
        <v>72</v>
      </c>
      <c r="GM17" s="41" t="s">
        <v>83</v>
      </c>
      <c r="GN17" s="36" t="s">
        <v>79</v>
      </c>
      <c r="GO17" s="40" t="s">
        <v>70</v>
      </c>
      <c r="GP17" s="40" t="s">
        <v>71</v>
      </c>
      <c r="GQ17" s="40" t="s">
        <v>72</v>
      </c>
      <c r="GR17" s="41" t="s">
        <v>83</v>
      </c>
      <c r="GS17" s="36" t="s">
        <v>79</v>
      </c>
      <c r="GT17" s="40" t="s">
        <v>70</v>
      </c>
      <c r="GU17" s="40" t="s">
        <v>71</v>
      </c>
      <c r="GV17" s="40" t="s">
        <v>72</v>
      </c>
      <c r="GW17" s="41" t="s">
        <v>83</v>
      </c>
      <c r="GX17" s="36" t="s">
        <v>79</v>
      </c>
      <c r="GY17" s="40" t="s">
        <v>70</v>
      </c>
      <c r="GZ17" s="40" t="s">
        <v>71</v>
      </c>
      <c r="HA17" s="40" t="s">
        <v>72</v>
      </c>
      <c r="HB17" s="41" t="s">
        <v>83</v>
      </c>
      <c r="HC17" s="36" t="s">
        <v>79</v>
      </c>
      <c r="HD17" s="40" t="s">
        <v>70</v>
      </c>
      <c r="HE17" s="40" t="s">
        <v>71</v>
      </c>
      <c r="HF17" s="40" t="s">
        <v>72</v>
      </c>
      <c r="HG17" s="41" t="s">
        <v>83</v>
      </c>
      <c r="HH17" s="36" t="s">
        <v>79</v>
      </c>
      <c r="HI17" s="40" t="s">
        <v>70</v>
      </c>
      <c r="HJ17" s="40" t="s">
        <v>71</v>
      </c>
      <c r="HK17" s="40" t="s">
        <v>72</v>
      </c>
      <c r="HL17" s="41" t="s">
        <v>83</v>
      </c>
      <c r="HM17" s="36" t="s">
        <v>79</v>
      </c>
      <c r="HN17" s="40" t="s">
        <v>70</v>
      </c>
      <c r="HO17" s="40" t="s">
        <v>71</v>
      </c>
      <c r="HP17" s="40" t="s">
        <v>72</v>
      </c>
      <c r="HQ17" s="41" t="s">
        <v>83</v>
      </c>
      <c r="HR17" s="36" t="s">
        <v>79</v>
      </c>
      <c r="HS17" s="40" t="s">
        <v>70</v>
      </c>
      <c r="HT17" s="40" t="s">
        <v>71</v>
      </c>
      <c r="HU17" s="40" t="s">
        <v>72</v>
      </c>
      <c r="HV17" s="41" t="s">
        <v>83</v>
      </c>
      <c r="HW17" s="36" t="s">
        <v>79</v>
      </c>
      <c r="HX17" s="40" t="s">
        <v>70</v>
      </c>
      <c r="HY17" s="40" t="s">
        <v>71</v>
      </c>
      <c r="HZ17" s="40" t="s">
        <v>72</v>
      </c>
      <c r="IA17" s="41" t="s">
        <v>83</v>
      </c>
      <c r="IB17" s="36" t="s">
        <v>79</v>
      </c>
      <c r="IC17" s="40" t="s">
        <v>70</v>
      </c>
      <c r="ID17" s="40" t="s">
        <v>71</v>
      </c>
      <c r="IE17" s="40" t="s">
        <v>72</v>
      </c>
      <c r="IF17" s="41" t="s">
        <v>83</v>
      </c>
      <c r="IG17" s="36" t="s">
        <v>79</v>
      </c>
      <c r="IH17" s="40" t="s">
        <v>70</v>
      </c>
      <c r="II17" s="40" t="s">
        <v>71</v>
      </c>
      <c r="IJ17" s="40" t="s">
        <v>72</v>
      </c>
      <c r="IK17" s="41" t="s">
        <v>83</v>
      </c>
      <c r="IL17" s="36" t="s">
        <v>79</v>
      </c>
      <c r="IM17" s="40" t="s">
        <v>70</v>
      </c>
      <c r="IN17" s="40" t="s">
        <v>71</v>
      </c>
      <c r="IO17" s="40" t="s">
        <v>72</v>
      </c>
      <c r="IP17" s="41" t="s">
        <v>83</v>
      </c>
      <c r="IQ17" s="36" t="s">
        <v>79</v>
      </c>
      <c r="IR17" s="40" t="s">
        <v>70</v>
      </c>
      <c r="IS17" s="40" t="s">
        <v>71</v>
      </c>
      <c r="IT17" s="40" t="s">
        <v>72</v>
      </c>
      <c r="IU17" s="41" t="s">
        <v>83</v>
      </c>
      <c r="IV17" s="36" t="s">
        <v>79</v>
      </c>
      <c r="IW17" s="40" t="s">
        <v>70</v>
      </c>
      <c r="IX17" s="40" t="s">
        <v>71</v>
      </c>
      <c r="IY17" s="40" t="s">
        <v>72</v>
      </c>
      <c r="IZ17" s="41" t="s">
        <v>83</v>
      </c>
      <c r="JA17" s="36" t="s">
        <v>79</v>
      </c>
      <c r="JB17" s="40" t="s">
        <v>70</v>
      </c>
      <c r="JC17" s="40" t="s">
        <v>71</v>
      </c>
      <c r="JD17" s="40" t="s">
        <v>72</v>
      </c>
      <c r="JE17" s="41" t="s">
        <v>83</v>
      </c>
      <c r="JF17" s="36" t="s">
        <v>79</v>
      </c>
      <c r="JG17" s="40" t="s">
        <v>70</v>
      </c>
      <c r="JH17" s="40" t="s">
        <v>71</v>
      </c>
      <c r="JI17" s="40" t="s">
        <v>72</v>
      </c>
      <c r="JJ17" s="41" t="s">
        <v>83</v>
      </c>
      <c r="JK17" s="36" t="s">
        <v>79</v>
      </c>
      <c r="JL17" s="40" t="s">
        <v>70</v>
      </c>
      <c r="JM17" s="40" t="s">
        <v>71</v>
      </c>
      <c r="JN17" s="40" t="s">
        <v>72</v>
      </c>
      <c r="JO17" s="41" t="s">
        <v>83</v>
      </c>
      <c r="JP17" s="36" t="s">
        <v>79</v>
      </c>
      <c r="JQ17" s="40" t="s">
        <v>70</v>
      </c>
      <c r="JR17" s="40" t="s">
        <v>71</v>
      </c>
      <c r="JS17" s="40" t="s">
        <v>72</v>
      </c>
      <c r="JT17" s="41" t="s">
        <v>83</v>
      </c>
      <c r="JU17" s="36" t="s">
        <v>79</v>
      </c>
      <c r="JV17" s="40" t="s">
        <v>70</v>
      </c>
      <c r="JW17" s="40" t="s">
        <v>71</v>
      </c>
      <c r="JX17" s="40" t="s">
        <v>72</v>
      </c>
      <c r="JY17" s="41" t="s">
        <v>83</v>
      </c>
      <c r="JZ17" s="36" t="s">
        <v>79</v>
      </c>
      <c r="KA17" s="40" t="s">
        <v>70</v>
      </c>
      <c r="KB17" s="40" t="s">
        <v>71</v>
      </c>
      <c r="KC17" s="40" t="s">
        <v>72</v>
      </c>
      <c r="KD17" s="41" t="s">
        <v>83</v>
      </c>
      <c r="KE17" s="36" t="s">
        <v>79</v>
      </c>
      <c r="KF17" s="40" t="s">
        <v>70</v>
      </c>
      <c r="KG17" s="40" t="s">
        <v>71</v>
      </c>
      <c r="KH17" s="40" t="s">
        <v>72</v>
      </c>
      <c r="KI17" s="41" t="s">
        <v>83</v>
      </c>
      <c r="KJ17" s="36" t="s">
        <v>79</v>
      </c>
      <c r="KK17" s="40" t="s">
        <v>70</v>
      </c>
      <c r="KL17" s="40" t="s">
        <v>71</v>
      </c>
      <c r="KM17" s="40" t="s">
        <v>72</v>
      </c>
      <c r="KN17" s="41" t="s">
        <v>83</v>
      </c>
      <c r="KO17" s="36" t="s">
        <v>79</v>
      </c>
      <c r="KP17" s="40" t="s">
        <v>70</v>
      </c>
      <c r="KQ17" s="40" t="s">
        <v>71</v>
      </c>
      <c r="KR17" s="40" t="s">
        <v>72</v>
      </c>
      <c r="KS17" s="41" t="s">
        <v>83</v>
      </c>
      <c r="KT17" s="36" t="s">
        <v>79</v>
      </c>
      <c r="KU17" s="40" t="s">
        <v>70</v>
      </c>
      <c r="KV17" s="40" t="s">
        <v>71</v>
      </c>
      <c r="KW17" s="40" t="s">
        <v>72</v>
      </c>
      <c r="KX17" s="41" t="s">
        <v>83</v>
      </c>
      <c r="KY17" s="36" t="s">
        <v>79</v>
      </c>
      <c r="KZ17" s="40" t="s">
        <v>70</v>
      </c>
      <c r="LA17" s="40" t="s">
        <v>71</v>
      </c>
      <c r="LB17" s="40" t="s">
        <v>72</v>
      </c>
      <c r="LC17" s="41" t="s">
        <v>83</v>
      </c>
      <c r="LD17" s="36" t="s">
        <v>79</v>
      </c>
      <c r="LE17" s="40" t="s">
        <v>70</v>
      </c>
      <c r="LF17" s="40" t="s">
        <v>71</v>
      </c>
      <c r="LG17" s="40" t="s">
        <v>72</v>
      </c>
      <c r="LH17" s="41" t="s">
        <v>83</v>
      </c>
      <c r="LI17" s="36" t="s">
        <v>79</v>
      </c>
      <c r="LJ17" s="40" t="s">
        <v>70</v>
      </c>
      <c r="LK17" s="40" t="s">
        <v>71</v>
      </c>
      <c r="LL17" s="40" t="s">
        <v>72</v>
      </c>
      <c r="LM17" s="41" t="s">
        <v>83</v>
      </c>
      <c r="LN17" s="36" t="s">
        <v>79</v>
      </c>
      <c r="LO17" s="40" t="s">
        <v>70</v>
      </c>
      <c r="LP17" s="40" t="s">
        <v>71</v>
      </c>
      <c r="LQ17" s="40" t="s">
        <v>72</v>
      </c>
      <c r="LR17" s="41" t="s">
        <v>83</v>
      </c>
      <c r="LS17" s="36" t="s">
        <v>79</v>
      </c>
      <c r="LT17" s="40" t="s">
        <v>70</v>
      </c>
      <c r="LU17" s="40" t="s">
        <v>71</v>
      </c>
      <c r="LV17" s="40" t="s">
        <v>72</v>
      </c>
      <c r="LW17" s="41" t="s">
        <v>83</v>
      </c>
      <c r="LX17" s="36" t="s">
        <v>79</v>
      </c>
      <c r="LY17" s="40" t="s">
        <v>70</v>
      </c>
      <c r="LZ17" s="40" t="s">
        <v>71</v>
      </c>
      <c r="MA17" s="40" t="s">
        <v>72</v>
      </c>
      <c r="MB17" s="41" t="s">
        <v>83</v>
      </c>
      <c r="MC17" s="36" t="s">
        <v>79</v>
      </c>
      <c r="MD17" s="40" t="s">
        <v>70</v>
      </c>
      <c r="ME17" s="40" t="s">
        <v>71</v>
      </c>
      <c r="MF17" s="40" t="s">
        <v>72</v>
      </c>
      <c r="MG17" s="41" t="s">
        <v>83</v>
      </c>
      <c r="MH17" s="36" t="s">
        <v>79</v>
      </c>
      <c r="MI17" s="40" t="s">
        <v>70</v>
      </c>
      <c r="MJ17" s="40" t="s">
        <v>71</v>
      </c>
      <c r="MK17" s="40" t="s">
        <v>72</v>
      </c>
      <c r="ML17" s="41" t="s">
        <v>83</v>
      </c>
      <c r="MM17" s="36" t="s">
        <v>79</v>
      </c>
      <c r="MN17" s="40" t="s">
        <v>70</v>
      </c>
      <c r="MO17" s="40" t="s">
        <v>71</v>
      </c>
      <c r="MP17" s="40" t="s">
        <v>72</v>
      </c>
      <c r="MQ17" s="41" t="s">
        <v>83</v>
      </c>
      <c r="MR17" s="36" t="s">
        <v>79</v>
      </c>
      <c r="MS17" s="40" t="s">
        <v>70</v>
      </c>
      <c r="MT17" s="40" t="s">
        <v>71</v>
      </c>
      <c r="MU17" s="40" t="s">
        <v>72</v>
      </c>
      <c r="MV17" s="41" t="s">
        <v>83</v>
      </c>
      <c r="MW17" s="36" t="s">
        <v>79</v>
      </c>
      <c r="MX17" s="40" t="s">
        <v>70</v>
      </c>
      <c r="MY17" s="40" t="s">
        <v>71</v>
      </c>
      <c r="MZ17" s="40" t="s">
        <v>72</v>
      </c>
      <c r="NA17" s="41" t="s">
        <v>83</v>
      </c>
      <c r="NB17" s="36" t="s">
        <v>79</v>
      </c>
      <c r="NC17" s="40" t="s">
        <v>70</v>
      </c>
      <c r="ND17" s="40" t="s">
        <v>71</v>
      </c>
      <c r="NE17" s="40" t="s">
        <v>72</v>
      </c>
      <c r="NF17" s="41" t="s">
        <v>83</v>
      </c>
      <c r="NG17" s="36" t="s">
        <v>79</v>
      </c>
      <c r="NH17" s="40" t="s">
        <v>70</v>
      </c>
      <c r="NI17" s="40" t="s">
        <v>71</v>
      </c>
      <c r="NJ17" s="40" t="s">
        <v>72</v>
      </c>
      <c r="NK17" s="41" t="s">
        <v>83</v>
      </c>
      <c r="NL17" s="36" t="s">
        <v>79</v>
      </c>
      <c r="NM17" s="40" t="s">
        <v>70</v>
      </c>
      <c r="NN17" s="40" t="s">
        <v>71</v>
      </c>
      <c r="NO17" s="40" t="s">
        <v>72</v>
      </c>
      <c r="NP17" s="41" t="s">
        <v>83</v>
      </c>
      <c r="NQ17" s="36" t="s">
        <v>79</v>
      </c>
      <c r="NR17" s="40" t="s">
        <v>70</v>
      </c>
      <c r="NS17" s="40" t="s">
        <v>71</v>
      </c>
      <c r="NT17" s="40" t="s">
        <v>72</v>
      </c>
      <c r="NU17" s="41" t="s">
        <v>83</v>
      </c>
      <c r="NV17" s="36" t="s">
        <v>79</v>
      </c>
      <c r="NW17" s="40" t="s">
        <v>70</v>
      </c>
      <c r="NX17" s="40" t="s">
        <v>71</v>
      </c>
      <c r="NY17" s="40" t="s">
        <v>72</v>
      </c>
      <c r="NZ17" s="41" t="s">
        <v>83</v>
      </c>
      <c r="OA17" s="36" t="s">
        <v>79</v>
      </c>
      <c r="OB17" s="40" t="s">
        <v>70</v>
      </c>
      <c r="OC17" s="40" t="s">
        <v>71</v>
      </c>
      <c r="OD17" s="40" t="s">
        <v>72</v>
      </c>
      <c r="OE17" s="41" t="s">
        <v>83</v>
      </c>
      <c r="OF17" s="36" t="s">
        <v>79</v>
      </c>
      <c r="OG17" s="40" t="s">
        <v>70</v>
      </c>
      <c r="OH17" s="40" t="s">
        <v>71</v>
      </c>
      <c r="OI17" s="40" t="s">
        <v>72</v>
      </c>
      <c r="OJ17" s="41" t="s">
        <v>83</v>
      </c>
      <c r="OK17" s="36" t="s">
        <v>79</v>
      </c>
      <c r="OL17" s="40" t="s">
        <v>70</v>
      </c>
      <c r="OM17" s="40" t="s">
        <v>71</v>
      </c>
      <c r="ON17" s="40" t="s">
        <v>72</v>
      </c>
      <c r="OO17" s="41" t="s">
        <v>83</v>
      </c>
      <c r="OP17" s="36" t="s">
        <v>79</v>
      </c>
      <c r="OQ17" s="40" t="s">
        <v>70</v>
      </c>
      <c r="OR17" s="40" t="s">
        <v>71</v>
      </c>
      <c r="OS17" s="40" t="s">
        <v>72</v>
      </c>
      <c r="OT17" s="41" t="s">
        <v>83</v>
      </c>
      <c r="OU17" s="36" t="s">
        <v>79</v>
      </c>
      <c r="OV17" s="40" t="s">
        <v>70</v>
      </c>
      <c r="OW17" s="40" t="s">
        <v>71</v>
      </c>
      <c r="OX17" s="40" t="s">
        <v>72</v>
      </c>
      <c r="OY17" s="41" t="s">
        <v>83</v>
      </c>
      <c r="OZ17" s="36" t="s">
        <v>79</v>
      </c>
      <c r="PA17" s="40" t="s">
        <v>70</v>
      </c>
      <c r="PB17" s="40" t="s">
        <v>71</v>
      </c>
      <c r="PC17" s="40" t="s">
        <v>72</v>
      </c>
      <c r="PD17" s="41" t="s">
        <v>83</v>
      </c>
      <c r="PE17" s="36" t="s">
        <v>79</v>
      </c>
      <c r="PF17" s="40" t="s">
        <v>70</v>
      </c>
      <c r="PG17" s="40" t="s">
        <v>71</v>
      </c>
      <c r="PH17" s="40" t="s">
        <v>72</v>
      </c>
      <c r="PI17" s="41" t="s">
        <v>83</v>
      </c>
      <c r="PJ17" s="36" t="s">
        <v>79</v>
      </c>
      <c r="PK17" s="40" t="s">
        <v>70</v>
      </c>
      <c r="PL17" s="40" t="s">
        <v>71</v>
      </c>
      <c r="PM17" s="40" t="s">
        <v>72</v>
      </c>
      <c r="PN17" s="41" t="s">
        <v>83</v>
      </c>
      <c r="PO17" s="36" t="s">
        <v>79</v>
      </c>
      <c r="PP17" s="40" t="s">
        <v>70</v>
      </c>
      <c r="PQ17" s="40" t="s">
        <v>71</v>
      </c>
      <c r="PR17" s="40" t="s">
        <v>72</v>
      </c>
      <c r="PS17" s="41" t="s">
        <v>83</v>
      </c>
      <c r="PT17" s="36" t="s">
        <v>79</v>
      </c>
      <c r="PU17" s="40" t="s">
        <v>70</v>
      </c>
      <c r="PV17" s="40" t="s">
        <v>71</v>
      </c>
      <c r="PW17" s="40" t="s">
        <v>72</v>
      </c>
      <c r="PX17" s="41" t="s">
        <v>83</v>
      </c>
      <c r="PY17" s="36" t="s">
        <v>79</v>
      </c>
      <c r="PZ17" s="40" t="s">
        <v>70</v>
      </c>
      <c r="QA17" s="40" t="s">
        <v>71</v>
      </c>
      <c r="QB17" s="40" t="s">
        <v>72</v>
      </c>
      <c r="QC17" s="41" t="s">
        <v>83</v>
      </c>
      <c r="QD17" s="36" t="s">
        <v>79</v>
      </c>
      <c r="QE17" s="40" t="s">
        <v>70</v>
      </c>
      <c r="QF17" s="40" t="s">
        <v>71</v>
      </c>
      <c r="QG17" s="40" t="s">
        <v>72</v>
      </c>
      <c r="QH17" s="41" t="s">
        <v>83</v>
      </c>
      <c r="QI17" s="36" t="s">
        <v>79</v>
      </c>
      <c r="QJ17" s="40" t="s">
        <v>70</v>
      </c>
      <c r="QK17" s="40" t="s">
        <v>71</v>
      </c>
      <c r="QL17" s="40" t="s">
        <v>72</v>
      </c>
      <c r="QM17" s="41" t="s">
        <v>83</v>
      </c>
      <c r="QN17" s="36" t="s">
        <v>79</v>
      </c>
      <c r="QO17" s="40" t="s">
        <v>70</v>
      </c>
      <c r="QP17" s="40" t="s">
        <v>71</v>
      </c>
      <c r="QQ17" s="40" t="s">
        <v>72</v>
      </c>
      <c r="QR17" s="41" t="s">
        <v>83</v>
      </c>
      <c r="QS17" s="36" t="s">
        <v>79</v>
      </c>
      <c r="QT17" s="40" t="s">
        <v>70</v>
      </c>
      <c r="QU17" s="40" t="s">
        <v>71</v>
      </c>
      <c r="QV17" s="40" t="s">
        <v>72</v>
      </c>
      <c r="QW17" s="41" t="s">
        <v>83</v>
      </c>
      <c r="QX17" s="36" t="s">
        <v>79</v>
      </c>
      <c r="QY17" s="40" t="s">
        <v>70</v>
      </c>
      <c r="QZ17" s="40" t="s">
        <v>71</v>
      </c>
      <c r="RA17" s="40" t="s">
        <v>72</v>
      </c>
      <c r="RB17" s="41" t="s">
        <v>83</v>
      </c>
      <c r="RC17" s="36" t="s">
        <v>79</v>
      </c>
      <c r="RD17" s="40" t="s">
        <v>70</v>
      </c>
      <c r="RE17" s="40" t="s">
        <v>71</v>
      </c>
      <c r="RF17" s="40" t="s">
        <v>72</v>
      </c>
      <c r="RG17" s="41" t="s">
        <v>83</v>
      </c>
      <c r="RH17" s="36" t="s">
        <v>79</v>
      </c>
      <c r="RI17" s="40" t="s">
        <v>70</v>
      </c>
      <c r="RJ17" s="40" t="s">
        <v>71</v>
      </c>
      <c r="RK17" s="40" t="s">
        <v>72</v>
      </c>
      <c r="RL17" s="41" t="s">
        <v>83</v>
      </c>
      <c r="RM17" s="36" t="s">
        <v>79</v>
      </c>
      <c r="RN17" s="40" t="s">
        <v>70</v>
      </c>
      <c r="RO17" s="40" t="s">
        <v>71</v>
      </c>
      <c r="RP17" s="40" t="s">
        <v>72</v>
      </c>
      <c r="RQ17" s="41" t="s">
        <v>83</v>
      </c>
      <c r="RR17" s="36" t="s">
        <v>79</v>
      </c>
      <c r="RS17" s="40" t="s">
        <v>70</v>
      </c>
      <c r="RT17" s="40" t="s">
        <v>71</v>
      </c>
      <c r="RU17" s="40" t="s">
        <v>72</v>
      </c>
      <c r="RV17" s="41" t="s">
        <v>83</v>
      </c>
      <c r="RW17" s="36" t="s">
        <v>79</v>
      </c>
      <c r="RX17" s="40" t="s">
        <v>70</v>
      </c>
      <c r="RY17" s="40" t="s">
        <v>71</v>
      </c>
      <c r="RZ17" s="40" t="s">
        <v>72</v>
      </c>
      <c r="SA17" s="41" t="s">
        <v>83</v>
      </c>
      <c r="SB17" s="36" t="s">
        <v>79</v>
      </c>
      <c r="SC17" s="40" t="s">
        <v>70</v>
      </c>
      <c r="SD17" s="40" t="s">
        <v>71</v>
      </c>
      <c r="SE17" s="40" t="s">
        <v>72</v>
      </c>
      <c r="SF17" s="41" t="s">
        <v>83</v>
      </c>
      <c r="SG17" s="36" t="s">
        <v>79</v>
      </c>
      <c r="SH17" s="40" t="s">
        <v>70</v>
      </c>
      <c r="SI17" s="40" t="s">
        <v>71</v>
      </c>
      <c r="SJ17" s="40" t="s">
        <v>72</v>
      </c>
      <c r="SK17" s="41" t="s">
        <v>83</v>
      </c>
      <c r="SL17" s="36" t="s">
        <v>79</v>
      </c>
      <c r="SM17" s="40" t="s">
        <v>70</v>
      </c>
      <c r="SN17" s="40" t="s">
        <v>71</v>
      </c>
      <c r="SO17" s="40" t="s">
        <v>72</v>
      </c>
      <c r="SP17" s="41" t="s">
        <v>83</v>
      </c>
      <c r="SQ17" s="36" t="s">
        <v>79</v>
      </c>
      <c r="SR17" s="40" t="s">
        <v>70</v>
      </c>
      <c r="SS17" s="40" t="s">
        <v>71</v>
      </c>
      <c r="ST17" s="40" t="s">
        <v>72</v>
      </c>
      <c r="SU17" s="41" t="s">
        <v>83</v>
      </c>
      <c r="SV17" s="36" t="s">
        <v>79</v>
      </c>
      <c r="SW17" s="40" t="s">
        <v>70</v>
      </c>
      <c r="SX17" s="40" t="s">
        <v>71</v>
      </c>
      <c r="SY17" s="40" t="s">
        <v>72</v>
      </c>
      <c r="SZ17" s="41" t="s">
        <v>83</v>
      </c>
      <c r="TA17" s="36" t="s">
        <v>79</v>
      </c>
      <c r="TB17" s="40" t="s">
        <v>70</v>
      </c>
      <c r="TC17" s="40" t="s">
        <v>71</v>
      </c>
      <c r="TD17" s="40" t="s">
        <v>72</v>
      </c>
      <c r="TE17" s="41" t="s">
        <v>83</v>
      </c>
      <c r="TF17" s="36" t="s">
        <v>79</v>
      </c>
      <c r="TG17" s="40" t="s">
        <v>70</v>
      </c>
      <c r="TH17" s="40" t="s">
        <v>71</v>
      </c>
      <c r="TI17" s="40" t="s">
        <v>72</v>
      </c>
      <c r="TJ17" s="41" t="s">
        <v>83</v>
      </c>
      <c r="TK17" s="36" t="s">
        <v>79</v>
      </c>
      <c r="TL17" s="40" t="s">
        <v>70</v>
      </c>
      <c r="TM17" s="40" t="s">
        <v>71</v>
      </c>
      <c r="TN17" s="40" t="s">
        <v>72</v>
      </c>
      <c r="TO17" s="41" t="s">
        <v>83</v>
      </c>
      <c r="TP17" s="36" t="s">
        <v>79</v>
      </c>
      <c r="TQ17" s="40" t="s">
        <v>70</v>
      </c>
      <c r="TR17" s="40" t="s">
        <v>71</v>
      </c>
      <c r="TS17" s="40" t="s">
        <v>72</v>
      </c>
      <c r="TT17" s="41" t="s">
        <v>83</v>
      </c>
      <c r="TU17" s="36" t="s">
        <v>79</v>
      </c>
      <c r="TV17" s="40" t="s">
        <v>70</v>
      </c>
      <c r="TW17" s="40" t="s">
        <v>71</v>
      </c>
      <c r="TX17" s="40" t="s">
        <v>72</v>
      </c>
      <c r="TY17" s="41" t="s">
        <v>83</v>
      </c>
      <c r="TZ17" s="36" t="s">
        <v>79</v>
      </c>
      <c r="UA17" s="40" t="s">
        <v>70</v>
      </c>
      <c r="UB17" s="40" t="s">
        <v>71</v>
      </c>
      <c r="UC17" s="40" t="s">
        <v>72</v>
      </c>
      <c r="UD17" s="41" t="s">
        <v>83</v>
      </c>
      <c r="UE17" s="36" t="s">
        <v>79</v>
      </c>
      <c r="UF17" s="40" t="s">
        <v>70</v>
      </c>
      <c r="UG17" s="40" t="s">
        <v>71</v>
      </c>
      <c r="UH17" s="40" t="s">
        <v>72</v>
      </c>
      <c r="UI17" s="41" t="s">
        <v>83</v>
      </c>
      <c r="UJ17" s="36" t="s">
        <v>79</v>
      </c>
      <c r="UK17" s="40" t="s">
        <v>70</v>
      </c>
      <c r="UL17" s="40" t="s">
        <v>71</v>
      </c>
      <c r="UM17" s="40" t="s">
        <v>72</v>
      </c>
      <c r="UN17" s="41" t="s">
        <v>83</v>
      </c>
      <c r="UO17" s="36" t="s">
        <v>79</v>
      </c>
      <c r="UP17" s="40" t="s">
        <v>70</v>
      </c>
      <c r="UQ17" s="40" t="s">
        <v>71</v>
      </c>
      <c r="UR17" s="40" t="s">
        <v>72</v>
      </c>
      <c r="US17" s="41" t="s">
        <v>83</v>
      </c>
      <c r="UT17" s="36" t="s">
        <v>79</v>
      </c>
      <c r="UU17" s="40" t="s">
        <v>70</v>
      </c>
      <c r="UV17" s="40" t="s">
        <v>71</v>
      </c>
      <c r="UW17" s="40" t="s">
        <v>72</v>
      </c>
      <c r="UX17" s="41" t="s">
        <v>83</v>
      </c>
      <c r="UY17" s="36" t="s">
        <v>79</v>
      </c>
      <c r="UZ17" s="40" t="s">
        <v>70</v>
      </c>
      <c r="VA17" s="40" t="s">
        <v>71</v>
      </c>
      <c r="VB17" s="40" t="s">
        <v>72</v>
      </c>
      <c r="VC17" s="41" t="s">
        <v>83</v>
      </c>
      <c r="VD17" s="36" t="s">
        <v>79</v>
      </c>
      <c r="VE17" s="40" t="s">
        <v>70</v>
      </c>
      <c r="VF17" s="40" t="s">
        <v>71</v>
      </c>
      <c r="VG17" s="40" t="s">
        <v>72</v>
      </c>
      <c r="VH17" s="41" t="s">
        <v>83</v>
      </c>
      <c r="VI17" s="36" t="s">
        <v>79</v>
      </c>
      <c r="VJ17" s="40" t="s">
        <v>70</v>
      </c>
      <c r="VK17" s="40" t="s">
        <v>71</v>
      </c>
      <c r="VL17" s="40" t="s">
        <v>72</v>
      </c>
      <c r="VM17" s="41" t="s">
        <v>83</v>
      </c>
      <c r="VN17" s="36" t="s">
        <v>79</v>
      </c>
      <c r="VO17" s="40" t="s">
        <v>70</v>
      </c>
      <c r="VP17" s="40" t="s">
        <v>71</v>
      </c>
      <c r="VQ17" s="40" t="s">
        <v>72</v>
      </c>
      <c r="VR17" s="41" t="s">
        <v>83</v>
      </c>
      <c r="VS17" s="36" t="s">
        <v>79</v>
      </c>
      <c r="VT17" s="40" t="s">
        <v>70</v>
      </c>
      <c r="VU17" s="40" t="s">
        <v>71</v>
      </c>
      <c r="VV17" s="40" t="s">
        <v>72</v>
      </c>
      <c r="VW17" s="41" t="s">
        <v>83</v>
      </c>
      <c r="VX17" s="36" t="s">
        <v>79</v>
      </c>
      <c r="VY17" s="40" t="s">
        <v>70</v>
      </c>
      <c r="VZ17" s="40" t="s">
        <v>71</v>
      </c>
      <c r="WA17" s="40" t="s">
        <v>72</v>
      </c>
      <c r="WB17" s="41" t="s">
        <v>83</v>
      </c>
      <c r="WC17" s="36" t="s">
        <v>79</v>
      </c>
      <c r="WD17" s="40" t="s">
        <v>70</v>
      </c>
      <c r="WE17" s="40" t="s">
        <v>71</v>
      </c>
      <c r="WF17" s="40" t="s">
        <v>72</v>
      </c>
      <c r="WG17" s="41" t="s">
        <v>83</v>
      </c>
      <c r="WH17" s="36" t="s">
        <v>79</v>
      </c>
      <c r="WI17" s="40" t="s">
        <v>70</v>
      </c>
      <c r="WJ17" s="40" t="s">
        <v>71</v>
      </c>
      <c r="WK17" s="40" t="s">
        <v>72</v>
      </c>
      <c r="WL17" s="41" t="s">
        <v>83</v>
      </c>
      <c r="WM17" s="36" t="s">
        <v>79</v>
      </c>
      <c r="WN17" s="40" t="s">
        <v>70</v>
      </c>
      <c r="WO17" s="40" t="s">
        <v>71</v>
      </c>
      <c r="WP17" s="40" t="s">
        <v>72</v>
      </c>
      <c r="WQ17" s="41" t="s">
        <v>83</v>
      </c>
      <c r="WR17" s="36" t="s">
        <v>79</v>
      </c>
      <c r="WS17" s="40" t="s">
        <v>70</v>
      </c>
      <c r="WT17" s="40" t="s">
        <v>71</v>
      </c>
      <c r="WU17" s="40" t="s">
        <v>72</v>
      </c>
      <c r="WV17" s="41" t="s">
        <v>83</v>
      </c>
      <c r="WW17" s="36" t="s">
        <v>79</v>
      </c>
      <c r="WX17" s="40" t="s">
        <v>70</v>
      </c>
      <c r="WY17" s="40" t="s">
        <v>71</v>
      </c>
      <c r="WZ17" s="40" t="s">
        <v>72</v>
      </c>
      <c r="XA17" s="41" t="s">
        <v>83</v>
      </c>
      <c r="XB17" s="36" t="s">
        <v>79</v>
      </c>
      <c r="XC17" s="40" t="s">
        <v>70</v>
      </c>
      <c r="XD17" s="40" t="s">
        <v>71</v>
      </c>
      <c r="XE17" s="40" t="s">
        <v>72</v>
      </c>
      <c r="XF17" s="41" t="s">
        <v>83</v>
      </c>
      <c r="XG17" s="36" t="s">
        <v>79</v>
      </c>
      <c r="XH17" s="40" t="s">
        <v>70</v>
      </c>
      <c r="XI17" s="40" t="s">
        <v>71</v>
      </c>
      <c r="XJ17" s="40" t="s">
        <v>72</v>
      </c>
      <c r="XK17" s="41" t="s">
        <v>83</v>
      </c>
      <c r="XL17" s="36" t="s">
        <v>79</v>
      </c>
      <c r="XM17" s="40" t="s">
        <v>70</v>
      </c>
      <c r="XN17" s="40" t="s">
        <v>71</v>
      </c>
      <c r="XO17" s="40" t="s">
        <v>72</v>
      </c>
      <c r="XP17" s="41" t="s">
        <v>83</v>
      </c>
      <c r="XQ17" s="36" t="s">
        <v>79</v>
      </c>
      <c r="XR17" s="40" t="s">
        <v>70</v>
      </c>
      <c r="XS17" s="40" t="s">
        <v>71</v>
      </c>
      <c r="XT17" s="40" t="s">
        <v>72</v>
      </c>
      <c r="XU17" s="41" t="s">
        <v>83</v>
      </c>
      <c r="XV17" s="36" t="s">
        <v>79</v>
      </c>
      <c r="XW17" s="40" t="s">
        <v>70</v>
      </c>
      <c r="XX17" s="40" t="s">
        <v>71</v>
      </c>
      <c r="XY17" s="40" t="s">
        <v>72</v>
      </c>
      <c r="XZ17" s="41" t="s">
        <v>83</v>
      </c>
      <c r="YA17" s="36" t="s">
        <v>79</v>
      </c>
      <c r="YB17" s="40" t="s">
        <v>70</v>
      </c>
      <c r="YC17" s="40" t="s">
        <v>71</v>
      </c>
      <c r="YD17" s="40" t="s">
        <v>72</v>
      </c>
      <c r="YE17" s="41" t="s">
        <v>83</v>
      </c>
      <c r="YF17" s="36" t="s">
        <v>79</v>
      </c>
      <c r="YG17" s="40" t="s">
        <v>70</v>
      </c>
      <c r="YH17" s="40" t="s">
        <v>71</v>
      </c>
      <c r="YI17" s="40" t="s">
        <v>72</v>
      </c>
      <c r="YJ17" s="41" t="s">
        <v>83</v>
      </c>
      <c r="YK17" s="36" t="s">
        <v>79</v>
      </c>
      <c r="YL17" s="40" t="s">
        <v>70</v>
      </c>
      <c r="YM17" s="40" t="s">
        <v>71</v>
      </c>
      <c r="YN17" s="40" t="s">
        <v>72</v>
      </c>
      <c r="YO17" s="41" t="s">
        <v>83</v>
      </c>
      <c r="YP17" s="36" t="s">
        <v>79</v>
      </c>
      <c r="YQ17" s="40" t="s">
        <v>70</v>
      </c>
      <c r="YR17" s="40" t="s">
        <v>71</v>
      </c>
      <c r="YS17" s="40" t="s">
        <v>72</v>
      </c>
      <c r="YT17" s="41" t="s">
        <v>83</v>
      </c>
      <c r="YU17" s="36" t="s">
        <v>79</v>
      </c>
      <c r="YV17" s="40" t="s">
        <v>70</v>
      </c>
      <c r="YW17" s="40" t="s">
        <v>71</v>
      </c>
      <c r="YX17" s="40" t="s">
        <v>72</v>
      </c>
      <c r="YY17" s="41" t="s">
        <v>83</v>
      </c>
      <c r="YZ17" s="36" t="s">
        <v>79</v>
      </c>
      <c r="ZA17" s="40" t="s">
        <v>70</v>
      </c>
      <c r="ZB17" s="40" t="s">
        <v>71</v>
      </c>
      <c r="ZC17" s="40" t="s">
        <v>72</v>
      </c>
      <c r="ZD17" s="41" t="s">
        <v>83</v>
      </c>
      <c r="ZE17" s="36" t="s">
        <v>79</v>
      </c>
      <c r="ZF17" s="40" t="s">
        <v>70</v>
      </c>
      <c r="ZG17" s="40" t="s">
        <v>71</v>
      </c>
      <c r="ZH17" s="40" t="s">
        <v>72</v>
      </c>
      <c r="ZI17" s="41" t="s">
        <v>83</v>
      </c>
      <c r="ZJ17" s="36" t="s">
        <v>79</v>
      </c>
      <c r="ZK17" s="40" t="s">
        <v>70</v>
      </c>
      <c r="ZL17" s="40" t="s">
        <v>71</v>
      </c>
      <c r="ZM17" s="40" t="s">
        <v>72</v>
      </c>
      <c r="ZN17" s="41" t="s">
        <v>83</v>
      </c>
      <c r="ZO17" s="36" t="s">
        <v>79</v>
      </c>
      <c r="ZP17" s="40" t="s">
        <v>70</v>
      </c>
      <c r="ZQ17" s="40" t="s">
        <v>71</v>
      </c>
      <c r="ZR17" s="40" t="s">
        <v>72</v>
      </c>
      <c r="ZS17" s="41" t="s">
        <v>83</v>
      </c>
      <c r="ZT17" s="36" t="s">
        <v>79</v>
      </c>
      <c r="ZU17" s="40" t="s">
        <v>70</v>
      </c>
      <c r="ZV17" s="40" t="s">
        <v>71</v>
      </c>
      <c r="ZW17" s="40" t="s">
        <v>72</v>
      </c>
      <c r="ZX17" s="41" t="s">
        <v>83</v>
      </c>
      <c r="ZY17" s="36" t="s">
        <v>79</v>
      </c>
      <c r="ZZ17" s="40" t="s">
        <v>70</v>
      </c>
      <c r="AAA17" s="40" t="s">
        <v>71</v>
      </c>
      <c r="AAB17" s="40" t="s">
        <v>72</v>
      </c>
      <c r="AAC17" s="41" t="s">
        <v>83</v>
      </c>
      <c r="AAD17" s="36" t="s">
        <v>79</v>
      </c>
      <c r="AAE17" s="40" t="s">
        <v>70</v>
      </c>
      <c r="AAF17" s="40" t="s">
        <v>71</v>
      </c>
      <c r="AAG17" s="40" t="s">
        <v>72</v>
      </c>
      <c r="AAH17" s="41" t="s">
        <v>83</v>
      </c>
      <c r="AAI17" s="36" t="s">
        <v>79</v>
      </c>
      <c r="AAJ17" s="40" t="s">
        <v>70</v>
      </c>
      <c r="AAK17" s="40" t="s">
        <v>71</v>
      </c>
      <c r="AAL17" s="40" t="s">
        <v>72</v>
      </c>
      <c r="AAM17" s="41" t="s">
        <v>83</v>
      </c>
      <c r="AAN17" s="36" t="s">
        <v>79</v>
      </c>
      <c r="AAO17" s="40" t="s">
        <v>70</v>
      </c>
      <c r="AAP17" s="40" t="s">
        <v>71</v>
      </c>
      <c r="AAQ17" s="40" t="s">
        <v>72</v>
      </c>
      <c r="AAR17" s="41" t="s">
        <v>83</v>
      </c>
      <c r="AAS17" s="36" t="s">
        <v>79</v>
      </c>
      <c r="AAT17" s="40" t="s">
        <v>70</v>
      </c>
      <c r="AAU17" s="40" t="s">
        <v>71</v>
      </c>
      <c r="AAV17" s="40" t="s">
        <v>72</v>
      </c>
      <c r="AAW17" s="41" t="s">
        <v>83</v>
      </c>
      <c r="AAX17" s="36" t="s">
        <v>79</v>
      </c>
      <c r="AAY17" s="40" t="s">
        <v>70</v>
      </c>
      <c r="AAZ17" s="40" t="s">
        <v>71</v>
      </c>
      <c r="ABA17" s="40" t="s">
        <v>72</v>
      </c>
      <c r="ABB17" s="41" t="s">
        <v>83</v>
      </c>
      <c r="ABC17" s="36" t="s">
        <v>79</v>
      </c>
      <c r="ABD17" s="40" t="s">
        <v>70</v>
      </c>
      <c r="ABE17" s="40" t="s">
        <v>71</v>
      </c>
      <c r="ABF17" s="40" t="s">
        <v>72</v>
      </c>
      <c r="ABG17" s="41" t="s">
        <v>83</v>
      </c>
      <c r="ABH17" s="36" t="s">
        <v>79</v>
      </c>
      <c r="ABI17" s="40" t="s">
        <v>70</v>
      </c>
      <c r="ABJ17" s="40" t="s">
        <v>71</v>
      </c>
      <c r="ABK17" s="40" t="s">
        <v>72</v>
      </c>
      <c r="ABL17" s="41" t="s">
        <v>83</v>
      </c>
      <c r="ABM17" s="36" t="s">
        <v>79</v>
      </c>
      <c r="ABN17" s="40" t="s">
        <v>70</v>
      </c>
      <c r="ABO17" s="40" t="s">
        <v>71</v>
      </c>
      <c r="ABP17" s="40" t="s">
        <v>72</v>
      </c>
      <c r="ABQ17" s="41" t="s">
        <v>83</v>
      </c>
      <c r="ABR17" s="36" t="s">
        <v>79</v>
      </c>
      <c r="ABS17" s="40" t="s">
        <v>70</v>
      </c>
      <c r="ABT17" s="40" t="s">
        <v>71</v>
      </c>
      <c r="ABU17" s="40" t="s">
        <v>72</v>
      </c>
      <c r="ABV17" s="41" t="s">
        <v>83</v>
      </c>
      <c r="ABW17" s="36" t="s">
        <v>79</v>
      </c>
      <c r="ABX17" s="40" t="s">
        <v>70</v>
      </c>
      <c r="ABY17" s="40" t="s">
        <v>71</v>
      </c>
      <c r="ABZ17" s="40" t="s">
        <v>72</v>
      </c>
      <c r="ACA17" s="41" t="s">
        <v>83</v>
      </c>
    </row>
    <row r="18" spans="1:755" x14ac:dyDescent="0.25">
      <c r="A18" s="38" t="s">
        <v>73</v>
      </c>
      <c r="B18" s="29">
        <v>486.95</v>
      </c>
      <c r="C18" s="29">
        <v>422.65</v>
      </c>
      <c r="D18" s="29">
        <v>593.9</v>
      </c>
      <c r="E18" s="33">
        <f>SUM(B18:D18)</f>
        <v>1503.5</v>
      </c>
      <c r="F18" s="38" t="s">
        <v>73</v>
      </c>
      <c r="G18" s="29">
        <v>488.67</v>
      </c>
      <c r="H18" s="29">
        <v>424.38</v>
      </c>
      <c r="I18" s="29">
        <v>595.83000000000004</v>
      </c>
      <c r="J18" s="33">
        <f>SUM(G18:I18)</f>
        <v>1508.88</v>
      </c>
      <c r="K18" s="38" t="s">
        <v>73</v>
      </c>
      <c r="L18" s="29">
        <v>491.68</v>
      </c>
      <c r="M18" s="29">
        <v>427.82</v>
      </c>
      <c r="N18" s="29">
        <v>599.79</v>
      </c>
      <c r="O18" s="33">
        <f>SUM(L18:N18)</f>
        <v>1519.29</v>
      </c>
      <c r="P18" s="38" t="s">
        <v>73</v>
      </c>
      <c r="Q18" s="29">
        <v>494.2</v>
      </c>
      <c r="R18" s="29">
        <v>428.91</v>
      </c>
      <c r="S18" s="29">
        <v>600.65</v>
      </c>
      <c r="T18" s="33">
        <f>SUM(Q18:S18)</f>
        <v>1523.76</v>
      </c>
      <c r="U18" s="38" t="s">
        <v>73</v>
      </c>
      <c r="V18" s="29">
        <v>496.81</v>
      </c>
      <c r="W18" s="29">
        <v>430.99</v>
      </c>
      <c r="X18" s="29">
        <v>602.85</v>
      </c>
      <c r="Y18" s="33">
        <f>SUM(V18:X18)</f>
        <v>1530.65</v>
      </c>
      <c r="Z18" s="38" t="s">
        <v>73</v>
      </c>
      <c r="AA18" s="29">
        <v>497.7</v>
      </c>
      <c r="AB18" s="29">
        <v>431.97</v>
      </c>
      <c r="AC18" s="29">
        <v>604.09</v>
      </c>
      <c r="AD18" s="33">
        <f>SUM(AA18:AC18)</f>
        <v>1533.7600000000002</v>
      </c>
      <c r="AE18" s="38" t="s">
        <v>73</v>
      </c>
      <c r="AF18" s="29">
        <v>498.48</v>
      </c>
      <c r="AG18" s="29">
        <v>432.63</v>
      </c>
      <c r="AH18" s="29">
        <v>604.79999999999995</v>
      </c>
      <c r="AI18" s="33">
        <f>SUM(AF18:AH18)</f>
        <v>1535.9099999999999</v>
      </c>
      <c r="AJ18" s="38" t="s">
        <v>73</v>
      </c>
      <c r="AK18" s="29">
        <v>499.15</v>
      </c>
      <c r="AL18" s="29">
        <v>433.04</v>
      </c>
      <c r="AM18" s="29">
        <v>605.33000000000004</v>
      </c>
      <c r="AN18" s="33">
        <f>SUM(AK18:AM18)</f>
        <v>1537.52</v>
      </c>
      <c r="AO18" s="38" t="s">
        <v>73</v>
      </c>
      <c r="AP18" s="29">
        <v>503.76</v>
      </c>
      <c r="AQ18" s="29">
        <v>436.43</v>
      </c>
      <c r="AR18" s="29">
        <v>610.52</v>
      </c>
      <c r="AS18" s="33">
        <f>SUM(AP18:AR18)</f>
        <v>1550.71</v>
      </c>
      <c r="AT18" s="38" t="s">
        <v>73</v>
      </c>
      <c r="AU18" s="29">
        <v>506.55</v>
      </c>
      <c r="AV18" s="29">
        <v>439.72</v>
      </c>
      <c r="AW18" s="29">
        <v>616.32000000000005</v>
      </c>
      <c r="AX18" s="33">
        <f>SUM(AU18:AW18)</f>
        <v>1562.5900000000001</v>
      </c>
      <c r="AY18" s="38" t="s">
        <v>73</v>
      </c>
      <c r="AZ18" s="29">
        <v>509.33</v>
      </c>
      <c r="BA18" s="29">
        <v>442.54</v>
      </c>
      <c r="BB18" s="29">
        <v>620.04</v>
      </c>
      <c r="BC18" s="33">
        <f>SUM(AZ18:BB18)</f>
        <v>1571.9099999999999</v>
      </c>
      <c r="BD18" s="38" t="s">
        <v>73</v>
      </c>
      <c r="BE18" s="29">
        <v>510.85</v>
      </c>
      <c r="BF18" s="29">
        <v>442.5</v>
      </c>
      <c r="BG18" s="29">
        <v>619.34</v>
      </c>
      <c r="BH18" s="33">
        <f>SUM(BE18:BG18)</f>
        <v>1572.69</v>
      </c>
      <c r="BI18" s="38" t="s">
        <v>73</v>
      </c>
      <c r="BJ18" s="29">
        <v>512.29999999999995</v>
      </c>
      <c r="BK18" s="29">
        <v>443.95</v>
      </c>
      <c r="BL18" s="29">
        <v>621.49</v>
      </c>
      <c r="BM18" s="33">
        <f>SUM(BJ18:BL18)</f>
        <v>1577.74</v>
      </c>
      <c r="BN18" s="38" t="s">
        <v>73</v>
      </c>
      <c r="BO18" s="29">
        <v>512.89</v>
      </c>
      <c r="BP18" s="29">
        <v>444.42</v>
      </c>
      <c r="BQ18" s="29">
        <v>622.11</v>
      </c>
      <c r="BR18" s="33">
        <f>SUM(BO18:BQ18)</f>
        <v>1579.42</v>
      </c>
      <c r="BS18" s="38" t="s">
        <v>73</v>
      </c>
      <c r="BT18" s="29">
        <v>514.94000000000005</v>
      </c>
      <c r="BU18" s="29">
        <v>445.59</v>
      </c>
      <c r="BV18" s="29">
        <v>624.04</v>
      </c>
      <c r="BW18" s="33">
        <f>SUM(BT18:BV18)</f>
        <v>1584.57</v>
      </c>
      <c r="BX18" s="38" t="s">
        <v>73</v>
      </c>
      <c r="BY18" s="29">
        <v>520.4</v>
      </c>
      <c r="BZ18" s="29">
        <v>446.37</v>
      </c>
      <c r="CA18" s="29">
        <v>624.15</v>
      </c>
      <c r="CB18" s="33">
        <f>SUM(BY18:CA18)</f>
        <v>1590.92</v>
      </c>
      <c r="CC18" s="38" t="s">
        <v>73</v>
      </c>
      <c r="CD18" s="29">
        <v>523.79999999999995</v>
      </c>
      <c r="CE18" s="29">
        <v>450.43</v>
      </c>
      <c r="CF18" s="29">
        <v>630.82000000000005</v>
      </c>
      <c r="CG18" s="33">
        <f>SUM(CD18:CF18)</f>
        <v>1605.0500000000002</v>
      </c>
      <c r="CH18" s="38" t="s">
        <v>73</v>
      </c>
      <c r="CI18" s="29">
        <v>525.85</v>
      </c>
      <c r="CJ18" s="29">
        <v>452.94</v>
      </c>
      <c r="CK18" s="29">
        <v>635.17999999999995</v>
      </c>
      <c r="CL18" s="33">
        <f>SUM(CI18:CK18)</f>
        <v>1613.9699999999998</v>
      </c>
      <c r="CM18" s="38" t="s">
        <v>73</v>
      </c>
      <c r="CN18" s="29">
        <v>531.91</v>
      </c>
      <c r="CO18" s="29">
        <v>457.09</v>
      </c>
      <c r="CP18" s="29">
        <v>641.39</v>
      </c>
      <c r="CQ18" s="33">
        <f>SUM(CN18:CP18)</f>
        <v>1630.3899999999999</v>
      </c>
      <c r="CR18" s="38" t="s">
        <v>73</v>
      </c>
      <c r="CS18" s="29">
        <v>534.83000000000004</v>
      </c>
      <c r="CT18" s="29">
        <v>461.42</v>
      </c>
      <c r="CU18" s="29">
        <v>647.04</v>
      </c>
      <c r="CV18" s="33">
        <f>SUM(CS18:CU18)</f>
        <v>1643.29</v>
      </c>
      <c r="CW18" s="38" t="s">
        <v>73</v>
      </c>
      <c r="CX18" s="29">
        <v>536.36</v>
      </c>
      <c r="CY18" s="29">
        <v>463.47</v>
      </c>
      <c r="CZ18" s="29">
        <v>649.99</v>
      </c>
      <c r="DA18" s="33">
        <f>SUM(CX18:CZ18)</f>
        <v>1649.8200000000002</v>
      </c>
      <c r="DB18" s="38" t="s">
        <v>73</v>
      </c>
      <c r="DC18" s="29">
        <v>538.02</v>
      </c>
      <c r="DD18" s="29">
        <v>465.02</v>
      </c>
      <c r="DE18" s="29">
        <v>652.62</v>
      </c>
      <c r="DF18" s="33">
        <f>SUM(DC18:DE18)</f>
        <v>1655.6599999999999</v>
      </c>
      <c r="DG18" s="38" t="s">
        <v>73</v>
      </c>
      <c r="DH18" s="29">
        <v>540.38</v>
      </c>
      <c r="DI18" s="29">
        <v>467.33</v>
      </c>
      <c r="DJ18" s="29">
        <v>655.5</v>
      </c>
      <c r="DK18" s="33">
        <f>SUM(DH18:DJ18)</f>
        <v>1663.21</v>
      </c>
      <c r="DL18" s="38" t="s">
        <v>73</v>
      </c>
      <c r="DM18" s="29">
        <v>552.69000000000005</v>
      </c>
      <c r="DN18" s="29">
        <v>478.15</v>
      </c>
      <c r="DO18" s="29">
        <v>671.71</v>
      </c>
      <c r="DP18" s="33">
        <f>SUM(DM18:DO18)</f>
        <v>1702.5500000000002</v>
      </c>
      <c r="DQ18" s="38" t="s">
        <v>73</v>
      </c>
      <c r="DR18" s="29">
        <v>554.87</v>
      </c>
      <c r="DS18" s="29">
        <v>480.93</v>
      </c>
      <c r="DT18" s="29">
        <v>676.68</v>
      </c>
      <c r="DU18" s="33">
        <f>SUM(DR18:DT18)</f>
        <v>1712.48</v>
      </c>
      <c r="DV18" s="38" t="s">
        <v>73</v>
      </c>
      <c r="DW18" s="29">
        <v>554.95000000000005</v>
      </c>
      <c r="DX18" s="29">
        <v>481.68</v>
      </c>
      <c r="DY18" s="29">
        <v>679.46</v>
      </c>
      <c r="DZ18" s="33">
        <f>SUM(DW18:DY18)</f>
        <v>1716.0900000000001</v>
      </c>
      <c r="EA18" s="38" t="s">
        <v>73</v>
      </c>
      <c r="EB18" s="29">
        <v>560.88</v>
      </c>
      <c r="EC18" s="29">
        <v>484.94</v>
      </c>
      <c r="ED18" s="29">
        <v>683.18</v>
      </c>
      <c r="EE18" s="33">
        <f>SUM(EB18:ED18)</f>
        <v>1729</v>
      </c>
      <c r="EF18" s="38" t="s">
        <v>73</v>
      </c>
      <c r="EG18" s="29">
        <v>563.9</v>
      </c>
      <c r="EH18" s="29">
        <v>487.42</v>
      </c>
      <c r="EI18" s="29">
        <v>686.18</v>
      </c>
      <c r="EJ18" s="33">
        <f>SUM(EG18:EI18)</f>
        <v>1737.5</v>
      </c>
      <c r="EK18" s="38" t="s">
        <v>73</v>
      </c>
      <c r="EL18" s="29">
        <v>569.29999999999995</v>
      </c>
      <c r="EM18" s="29">
        <v>495.43</v>
      </c>
      <c r="EN18" s="29">
        <v>697.02</v>
      </c>
      <c r="EO18" s="33">
        <f>SUM(EL18:EN18)</f>
        <v>1761.75</v>
      </c>
      <c r="EP18" s="38" t="s">
        <v>73</v>
      </c>
      <c r="EQ18" s="29">
        <v>571.28</v>
      </c>
      <c r="ER18" s="29">
        <v>497.95</v>
      </c>
      <c r="ES18" s="29">
        <v>701.34</v>
      </c>
      <c r="ET18" s="33">
        <f>SUM(EQ18:ES18)</f>
        <v>1770.5700000000002</v>
      </c>
      <c r="EU18" s="38" t="s">
        <v>73</v>
      </c>
      <c r="EV18" s="29">
        <v>576.69000000000005</v>
      </c>
      <c r="EW18" s="29">
        <v>503.38</v>
      </c>
      <c r="EX18" s="29">
        <v>709.09</v>
      </c>
      <c r="EY18" s="33">
        <f>SUM(EV18:EX18)</f>
        <v>1789.1600000000003</v>
      </c>
      <c r="EZ18" s="38" t="s">
        <v>73</v>
      </c>
      <c r="FA18" s="29">
        <v>579.41</v>
      </c>
      <c r="FB18" s="29">
        <v>506.83</v>
      </c>
      <c r="FC18" s="29">
        <v>714.38</v>
      </c>
      <c r="FD18" s="33">
        <f>SUM(FA18:FC18)</f>
        <v>1800.62</v>
      </c>
      <c r="FE18" s="38" t="s">
        <v>73</v>
      </c>
      <c r="FF18" s="29">
        <v>583.1</v>
      </c>
      <c r="FG18" s="29">
        <v>509.84</v>
      </c>
      <c r="FH18" s="29">
        <v>718.53</v>
      </c>
      <c r="FI18" s="33">
        <f>SUM(FF18:FH18)</f>
        <v>1811.47</v>
      </c>
      <c r="FJ18" s="38" t="s">
        <v>73</v>
      </c>
      <c r="FK18" s="29">
        <v>585.53</v>
      </c>
      <c r="FL18" s="29">
        <v>513.45000000000005</v>
      </c>
      <c r="FM18" s="29">
        <v>724.4</v>
      </c>
      <c r="FN18" s="33">
        <f>SUM(FK18:FM18)</f>
        <v>1823.38</v>
      </c>
      <c r="FO18" s="38" t="s">
        <v>73</v>
      </c>
      <c r="FP18" s="29">
        <v>590.66</v>
      </c>
      <c r="FQ18" s="29">
        <v>519.52</v>
      </c>
      <c r="FR18" s="29">
        <v>734.81</v>
      </c>
      <c r="FS18" s="33">
        <f>SUM(FP18:FR18)</f>
        <v>1844.9899999999998</v>
      </c>
      <c r="FT18" s="38" t="s">
        <v>73</v>
      </c>
      <c r="FU18" s="29">
        <v>597.58000000000004</v>
      </c>
      <c r="FV18" s="29">
        <v>525.92999999999995</v>
      </c>
      <c r="FW18" s="29">
        <v>741.51</v>
      </c>
      <c r="FX18" s="33">
        <f>SUM(FU18:FW18)</f>
        <v>1865.02</v>
      </c>
      <c r="FY18" s="38" t="s">
        <v>73</v>
      </c>
      <c r="FZ18" s="29">
        <v>599.65</v>
      </c>
      <c r="GA18" s="29">
        <v>527.29999999999995</v>
      </c>
      <c r="GB18" s="29">
        <v>743.42</v>
      </c>
      <c r="GC18" s="33">
        <f>SUM(FZ18:GB18)</f>
        <v>1870.37</v>
      </c>
      <c r="GD18" s="38" t="s">
        <v>73</v>
      </c>
      <c r="GE18" s="29">
        <v>599.77</v>
      </c>
      <c r="GF18" s="29">
        <v>528.64</v>
      </c>
      <c r="GG18" s="29">
        <v>745.38</v>
      </c>
      <c r="GH18" s="33">
        <f>SUM(GE18:GG18)</f>
        <v>1873.79</v>
      </c>
      <c r="GI18" s="38" t="s">
        <v>73</v>
      </c>
      <c r="GJ18" s="29">
        <v>603.07000000000005</v>
      </c>
      <c r="GK18" s="29">
        <v>531.70000000000005</v>
      </c>
      <c r="GL18" s="29">
        <v>750.17</v>
      </c>
      <c r="GM18" s="33">
        <f>SUM(GJ18:GL18)</f>
        <v>1884.94</v>
      </c>
      <c r="GN18" s="38" t="s">
        <v>73</v>
      </c>
      <c r="GO18" s="29">
        <v>604.22</v>
      </c>
      <c r="GP18" s="29">
        <v>532.64</v>
      </c>
      <c r="GQ18" s="29">
        <v>751.4</v>
      </c>
      <c r="GR18" s="33">
        <f>SUM(GO18:GQ18)</f>
        <v>1888.2600000000002</v>
      </c>
      <c r="GS18" s="38" t="s">
        <v>73</v>
      </c>
      <c r="GT18" s="29">
        <v>604.24</v>
      </c>
      <c r="GU18" s="29">
        <v>532.74</v>
      </c>
      <c r="GV18" s="29">
        <v>751.09</v>
      </c>
      <c r="GW18" s="33">
        <f>SUM(GT18:GV18)</f>
        <v>1888.0700000000002</v>
      </c>
      <c r="GX18" s="38" t="s">
        <v>73</v>
      </c>
      <c r="GY18" s="29">
        <v>603.79999999999995</v>
      </c>
      <c r="GZ18" s="29">
        <v>533.01</v>
      </c>
      <c r="HA18" s="29">
        <v>754.91</v>
      </c>
      <c r="HB18" s="33">
        <f>SUM(GY18:HA18)</f>
        <v>1891.7199999999998</v>
      </c>
      <c r="HC18" s="38" t="s">
        <v>73</v>
      </c>
      <c r="HD18" s="29">
        <v>603.20000000000005</v>
      </c>
      <c r="HE18" s="29">
        <v>534.04</v>
      </c>
      <c r="HF18" s="29">
        <v>758.73</v>
      </c>
      <c r="HG18" s="33">
        <f>SUM(HD18:HF18)</f>
        <v>1895.97</v>
      </c>
      <c r="HH18" s="38" t="s">
        <v>73</v>
      </c>
      <c r="HI18" s="29">
        <v>603.72</v>
      </c>
      <c r="HJ18" s="29">
        <v>536.39</v>
      </c>
      <c r="HK18" s="29">
        <v>764.36</v>
      </c>
      <c r="HL18" s="33">
        <f>SUM(HI18:HK18)</f>
        <v>1904.4700000000003</v>
      </c>
      <c r="HM18" s="38" t="s">
        <v>73</v>
      </c>
      <c r="HN18" s="29">
        <v>605.12</v>
      </c>
      <c r="HO18" s="29">
        <v>538.77</v>
      </c>
      <c r="HP18" s="29">
        <v>768.6</v>
      </c>
      <c r="HQ18" s="33">
        <f>SUM(HN18:HP18)</f>
        <v>1912.4899999999998</v>
      </c>
      <c r="HR18" s="38" t="s">
        <v>73</v>
      </c>
      <c r="HS18" s="29">
        <v>607.92999999999995</v>
      </c>
      <c r="HT18" s="29">
        <v>540.46</v>
      </c>
      <c r="HU18" s="29">
        <v>722.29</v>
      </c>
      <c r="HV18" s="33">
        <f>SUM(HS18:HU18)</f>
        <v>1870.6799999999998</v>
      </c>
      <c r="HW18" s="38" t="s">
        <v>73</v>
      </c>
      <c r="HX18" s="29">
        <v>612.69000000000005</v>
      </c>
      <c r="HY18" s="29">
        <v>543.55999999999995</v>
      </c>
      <c r="HZ18" s="29">
        <v>777.36</v>
      </c>
      <c r="IA18" s="33">
        <f>SUM(HX18:HZ18)</f>
        <v>1933.6100000000001</v>
      </c>
      <c r="IB18" s="38" t="s">
        <v>73</v>
      </c>
      <c r="IC18" s="29">
        <v>614.83000000000004</v>
      </c>
      <c r="ID18" s="29">
        <v>545.23</v>
      </c>
      <c r="IE18" s="29">
        <v>779.43</v>
      </c>
      <c r="IF18" s="33">
        <f>SUM(IC18:IE18)</f>
        <v>1939.4899999999998</v>
      </c>
      <c r="IG18" s="38" t="s">
        <v>73</v>
      </c>
      <c r="IH18" s="29">
        <v>618.11</v>
      </c>
      <c r="II18" s="29">
        <v>548.13</v>
      </c>
      <c r="IJ18" s="29">
        <v>783.18</v>
      </c>
      <c r="IK18" s="33">
        <f>SUM(IH18:IJ18)</f>
        <v>1949.42</v>
      </c>
      <c r="IL18" s="38" t="s">
        <v>73</v>
      </c>
      <c r="IM18" s="29">
        <v>618.95000000000005</v>
      </c>
      <c r="IN18" s="29">
        <v>549.23</v>
      </c>
      <c r="IO18" s="29">
        <v>784.69</v>
      </c>
      <c r="IP18" s="33">
        <f>SUM(IM18:IO18)</f>
        <v>1952.8700000000001</v>
      </c>
      <c r="IQ18" s="38" t="s">
        <v>73</v>
      </c>
      <c r="IR18" s="29">
        <v>625.91999999999996</v>
      </c>
      <c r="IS18" s="29">
        <v>553.64</v>
      </c>
      <c r="IT18" s="29" t="s">
        <v>27</v>
      </c>
      <c r="IU18" s="33">
        <f>SUM(IR18:IT18)</f>
        <v>1179.56</v>
      </c>
      <c r="IV18" s="38" t="s">
        <v>73</v>
      </c>
      <c r="IW18" s="29">
        <v>629.22</v>
      </c>
      <c r="IX18" s="29">
        <v>555.71</v>
      </c>
      <c r="IY18" s="29">
        <v>793.74</v>
      </c>
      <c r="IZ18" s="33">
        <f>SUM(IW18:IY18)</f>
        <v>1978.67</v>
      </c>
      <c r="JA18" s="38" t="s">
        <v>73</v>
      </c>
      <c r="JB18" s="29">
        <v>630.41999999999996</v>
      </c>
      <c r="JC18" s="29">
        <v>556.66999999999996</v>
      </c>
      <c r="JD18" s="29">
        <v>793.17</v>
      </c>
      <c r="JE18" s="33">
        <f>SUM(JB18:JD18)</f>
        <v>1980.2599999999998</v>
      </c>
      <c r="JF18" s="38" t="s">
        <v>73</v>
      </c>
      <c r="JG18" s="29">
        <v>632.6</v>
      </c>
      <c r="JH18" s="29">
        <v>557.63</v>
      </c>
      <c r="JI18" s="29">
        <v>794.67</v>
      </c>
      <c r="JJ18" s="33">
        <f>SUM(JG18:JI18)</f>
        <v>1984.9</v>
      </c>
      <c r="JK18" s="38" t="s">
        <v>73</v>
      </c>
      <c r="JL18" s="29">
        <v>635.32000000000005</v>
      </c>
      <c r="JM18" s="29">
        <v>558.71</v>
      </c>
      <c r="JN18" s="29">
        <v>795.54</v>
      </c>
      <c r="JO18" s="33">
        <f>SUM(JL18:JN18)</f>
        <v>1989.5700000000002</v>
      </c>
      <c r="JP18" s="38" t="s">
        <v>73</v>
      </c>
      <c r="JQ18" s="29">
        <v>639.33000000000004</v>
      </c>
      <c r="JR18" s="29">
        <v>561.63</v>
      </c>
      <c r="JS18" s="29">
        <v>800.34</v>
      </c>
      <c r="JT18" s="33">
        <f>SUM(JQ18:JS18)</f>
        <v>2001.3000000000002</v>
      </c>
      <c r="JU18" s="38" t="s">
        <v>73</v>
      </c>
      <c r="JV18" s="29">
        <v>643.54999999999995</v>
      </c>
      <c r="JW18" s="29">
        <v>563.05999999999995</v>
      </c>
      <c r="JX18" s="29">
        <v>799.92</v>
      </c>
      <c r="JY18" s="33">
        <f>SUM(JV18:JX18)</f>
        <v>2006.5299999999997</v>
      </c>
      <c r="JZ18" s="38" t="s">
        <v>73</v>
      </c>
      <c r="KA18" s="29">
        <v>646.74</v>
      </c>
      <c r="KB18" s="29">
        <v>566.14</v>
      </c>
      <c r="KC18" s="29">
        <v>804.23</v>
      </c>
      <c r="KD18" s="33">
        <f>SUM(KA18:KC18)</f>
        <v>2017.1100000000001</v>
      </c>
      <c r="KE18" s="38" t="s">
        <v>73</v>
      </c>
      <c r="KF18" s="29">
        <v>648.99</v>
      </c>
      <c r="KG18" s="29">
        <v>570.66</v>
      </c>
      <c r="KH18" s="29">
        <v>810.61</v>
      </c>
      <c r="KI18" s="33">
        <f>SUM(KF18:KH18)</f>
        <v>2030.2600000000002</v>
      </c>
      <c r="KJ18" s="38" t="s">
        <v>73</v>
      </c>
      <c r="KK18" s="29">
        <v>653.12</v>
      </c>
      <c r="KL18" s="29">
        <v>573.87</v>
      </c>
      <c r="KM18" s="29">
        <v>812.36</v>
      </c>
      <c r="KN18" s="33">
        <f>SUM(KK18:KM18)</f>
        <v>2039.35</v>
      </c>
      <c r="KO18" s="38" t="s">
        <v>73</v>
      </c>
      <c r="KP18" s="29">
        <v>656.45</v>
      </c>
      <c r="KQ18" s="29">
        <v>580.22</v>
      </c>
      <c r="KR18" s="29">
        <v>822.62</v>
      </c>
      <c r="KS18" s="33">
        <f>SUM(KP18:KR18)</f>
        <v>2059.29</v>
      </c>
      <c r="KT18" s="38" t="s">
        <v>73</v>
      </c>
      <c r="KU18" s="29">
        <v>656.54</v>
      </c>
      <c r="KV18" s="29">
        <v>582.58000000000004</v>
      </c>
      <c r="KW18" s="29">
        <v>826.81</v>
      </c>
      <c r="KX18" s="33">
        <f>SUM(KU18:KW18)</f>
        <v>2065.9299999999998</v>
      </c>
      <c r="KY18" s="38" t="s">
        <v>73</v>
      </c>
      <c r="KZ18" s="29">
        <v>660.65</v>
      </c>
      <c r="LA18" s="29">
        <v>583.41999999999996</v>
      </c>
      <c r="LB18" s="29">
        <v>829.5</v>
      </c>
      <c r="LC18" s="33">
        <f>SUM(KZ18:LB18)</f>
        <v>2073.5699999999997</v>
      </c>
      <c r="LD18" s="38" t="s">
        <v>73</v>
      </c>
      <c r="LE18" s="29">
        <v>662.87</v>
      </c>
      <c r="LF18" s="29">
        <v>584.70000000000005</v>
      </c>
      <c r="LG18" s="29">
        <v>834.67</v>
      </c>
      <c r="LH18" s="33">
        <f>SUM(LE18:LG18)</f>
        <v>2082.2400000000002</v>
      </c>
      <c r="LI18" s="38" t="s">
        <v>73</v>
      </c>
      <c r="LJ18" s="29">
        <v>662.71</v>
      </c>
      <c r="LK18" s="29">
        <v>584.45000000000005</v>
      </c>
      <c r="LL18" s="29">
        <v>835.67</v>
      </c>
      <c r="LM18" s="33">
        <f>SUM(LJ18:LL18)</f>
        <v>2082.83</v>
      </c>
      <c r="LN18" s="38" t="s">
        <v>73</v>
      </c>
      <c r="LO18" s="29">
        <v>667.79</v>
      </c>
      <c r="LP18" s="29">
        <v>591.03</v>
      </c>
      <c r="LQ18" s="29">
        <v>842.85</v>
      </c>
      <c r="LR18" s="33">
        <f>SUM(LO18:LQ18)</f>
        <v>2101.67</v>
      </c>
      <c r="LS18" s="38" t="s">
        <v>73</v>
      </c>
      <c r="LT18" s="29">
        <v>673.89</v>
      </c>
      <c r="LU18" s="29">
        <v>595.78</v>
      </c>
      <c r="LV18" s="29">
        <v>849.5</v>
      </c>
      <c r="LW18" s="33">
        <f>SUM(LT18:LV18)</f>
        <v>2119.17</v>
      </c>
      <c r="LX18" s="38" t="s">
        <v>73</v>
      </c>
      <c r="LY18" s="29">
        <v>678.13</v>
      </c>
      <c r="LZ18" s="29">
        <v>600.05999999999995</v>
      </c>
      <c r="MA18" s="29">
        <v>854.04</v>
      </c>
      <c r="MB18" s="33">
        <f>SUM(LY18:MA18)</f>
        <v>2132.23</v>
      </c>
      <c r="MC18" s="38" t="s">
        <v>73</v>
      </c>
      <c r="MD18" s="29">
        <v>682.11</v>
      </c>
      <c r="ME18" s="29">
        <v>601.91999999999996</v>
      </c>
      <c r="MF18" s="29">
        <v>854.26</v>
      </c>
      <c r="MG18" s="33">
        <f>SUM(MD18:MF18)</f>
        <v>2138.29</v>
      </c>
      <c r="MH18" s="38" t="s">
        <v>73</v>
      </c>
      <c r="MI18" s="29">
        <v>686.92</v>
      </c>
      <c r="MJ18" s="29">
        <v>607.05999999999995</v>
      </c>
      <c r="MK18" s="29">
        <v>860.47</v>
      </c>
      <c r="ML18" s="33">
        <f>SUM(MI18:MK18)</f>
        <v>2154.4499999999998</v>
      </c>
      <c r="MM18" s="38" t="s">
        <v>73</v>
      </c>
      <c r="MN18" s="29">
        <v>687.57</v>
      </c>
      <c r="MO18" s="29">
        <v>607.98</v>
      </c>
      <c r="MP18" s="29">
        <v>862.58</v>
      </c>
      <c r="MQ18" s="33">
        <f>SUM(MN18:MP18)</f>
        <v>2158.13</v>
      </c>
      <c r="MR18" s="38" t="s">
        <v>73</v>
      </c>
      <c r="MS18" s="29">
        <v>688.43</v>
      </c>
      <c r="MT18" s="29">
        <v>608.70000000000005</v>
      </c>
      <c r="MU18" s="29">
        <v>862.14</v>
      </c>
      <c r="MV18" s="33">
        <f>SUM(MS18:MU18)</f>
        <v>2159.27</v>
      </c>
      <c r="MW18" s="38" t="s">
        <v>73</v>
      </c>
      <c r="MX18" s="29">
        <v>691.04</v>
      </c>
      <c r="MY18" s="29">
        <v>612.70000000000005</v>
      </c>
      <c r="MZ18" s="29">
        <v>868.65</v>
      </c>
      <c r="NA18" s="33">
        <f>SUM(MX18:MZ18)</f>
        <v>2172.39</v>
      </c>
      <c r="NB18" s="38" t="s">
        <v>73</v>
      </c>
      <c r="NC18" s="29">
        <v>690.17</v>
      </c>
      <c r="ND18" s="29">
        <v>613.79</v>
      </c>
      <c r="NE18" s="29">
        <v>873.47</v>
      </c>
      <c r="NF18" s="33">
        <f>SUM(NC18:NE18)</f>
        <v>2177.4300000000003</v>
      </c>
      <c r="NG18" s="38" t="s">
        <v>73</v>
      </c>
      <c r="NH18" s="29">
        <v>694.69</v>
      </c>
      <c r="NI18" s="29">
        <v>618.59</v>
      </c>
      <c r="NJ18" s="29">
        <v>879.8</v>
      </c>
      <c r="NK18" s="33">
        <f>SUM(NH18:NJ18)</f>
        <v>2193.08</v>
      </c>
      <c r="NL18" s="38" t="s">
        <v>73</v>
      </c>
      <c r="NM18" s="29">
        <v>700.8</v>
      </c>
      <c r="NN18" s="29">
        <v>625.27</v>
      </c>
      <c r="NO18" s="29">
        <v>890.28</v>
      </c>
      <c r="NP18" s="33">
        <f>SUM(NM18:NO18)</f>
        <v>2216.35</v>
      </c>
      <c r="NQ18" s="38" t="s">
        <v>73</v>
      </c>
      <c r="NR18" s="29">
        <v>702.83</v>
      </c>
      <c r="NS18" s="29">
        <v>625.28</v>
      </c>
      <c r="NT18" s="29">
        <v>890.29</v>
      </c>
      <c r="NU18" s="33">
        <f>SUM(NR18:NT18)</f>
        <v>2218.4</v>
      </c>
      <c r="NV18" s="38" t="s">
        <v>73</v>
      </c>
      <c r="NW18" s="29">
        <v>704.89</v>
      </c>
      <c r="NX18" s="29">
        <v>626.32000000000005</v>
      </c>
      <c r="NY18" s="29">
        <v>891.66</v>
      </c>
      <c r="NZ18" s="33">
        <f>SUM(NW18:NY18)</f>
        <v>2222.87</v>
      </c>
      <c r="OA18" s="38" t="s">
        <v>73</v>
      </c>
      <c r="OB18" s="29">
        <v>705.31</v>
      </c>
      <c r="OC18" s="29">
        <v>627.82000000000005</v>
      </c>
      <c r="OD18" s="29">
        <v>892.88</v>
      </c>
      <c r="OE18" s="33">
        <f>SUM(OB18:OD18)</f>
        <v>2226.0100000000002</v>
      </c>
      <c r="OF18" s="38" t="s">
        <v>73</v>
      </c>
      <c r="OG18" s="29">
        <v>705.8</v>
      </c>
      <c r="OH18" s="29">
        <v>628.5</v>
      </c>
      <c r="OI18" s="29">
        <v>893.32</v>
      </c>
      <c r="OJ18" s="33">
        <f>SUM(OG18:OI18)</f>
        <v>2227.62</v>
      </c>
      <c r="OK18" s="38" t="s">
        <v>73</v>
      </c>
      <c r="OL18" s="29">
        <v>713.93</v>
      </c>
      <c r="OM18" s="29">
        <v>635.20000000000005</v>
      </c>
      <c r="ON18" s="29">
        <v>901.41</v>
      </c>
      <c r="OO18" s="33">
        <f>SUM(OL18:ON18)</f>
        <v>2250.54</v>
      </c>
      <c r="OP18" s="38" t="s">
        <v>73</v>
      </c>
      <c r="OQ18" s="29">
        <v>728.76</v>
      </c>
      <c r="OR18" s="29">
        <v>651.58000000000004</v>
      </c>
      <c r="OS18" s="29">
        <v>928.21</v>
      </c>
      <c r="OT18" s="33">
        <f>SUM(OQ18:OS18)</f>
        <v>2308.5500000000002</v>
      </c>
      <c r="OU18" s="38" t="s">
        <v>73</v>
      </c>
      <c r="OV18" s="29">
        <v>761.21</v>
      </c>
      <c r="OW18" s="29">
        <v>680.04</v>
      </c>
      <c r="OX18" s="29">
        <v>968.84</v>
      </c>
      <c r="OY18" s="33">
        <f>SUM(OV18:OX18)</f>
        <v>2410.09</v>
      </c>
      <c r="OZ18" s="38" t="s">
        <v>73</v>
      </c>
      <c r="PA18" s="29">
        <v>778.13</v>
      </c>
      <c r="PB18" s="29">
        <v>695.14</v>
      </c>
      <c r="PC18" s="29">
        <v>983.53</v>
      </c>
      <c r="PD18" s="33">
        <f>SUM(PA18:PC18)</f>
        <v>2456.8000000000002</v>
      </c>
      <c r="PE18" s="38" t="s">
        <v>73</v>
      </c>
      <c r="PF18" s="29">
        <v>791.29</v>
      </c>
      <c r="PG18" s="29">
        <v>707.15</v>
      </c>
      <c r="PH18" s="29">
        <v>999.97</v>
      </c>
      <c r="PI18" s="33">
        <f>SUM(PF18:PH18)</f>
        <v>2498.41</v>
      </c>
      <c r="PJ18" s="38" t="s">
        <v>73</v>
      </c>
      <c r="PK18" s="29">
        <v>816.49</v>
      </c>
      <c r="PL18" s="29">
        <v>727.48</v>
      </c>
      <c r="PM18" s="29" t="s">
        <v>27</v>
      </c>
      <c r="PN18" s="33">
        <f>SUM(PK18:PM18)</f>
        <v>1543.97</v>
      </c>
      <c r="PO18" s="38" t="s">
        <v>73</v>
      </c>
      <c r="PP18" s="29">
        <v>833.11</v>
      </c>
      <c r="PQ18" s="29">
        <v>742.19</v>
      </c>
      <c r="PR18" s="29">
        <v>1031.8</v>
      </c>
      <c r="PS18" s="33">
        <f>SUM(PP18:PR18)</f>
        <v>2607.1000000000004</v>
      </c>
      <c r="PT18" s="38" t="s">
        <v>73</v>
      </c>
      <c r="PU18" s="29">
        <v>849.92</v>
      </c>
      <c r="PV18" s="29">
        <v>755.24</v>
      </c>
      <c r="PW18" s="29" t="s">
        <v>27</v>
      </c>
      <c r="PX18" s="33">
        <f>SUM(PU18:PW18)</f>
        <v>1605.1599999999999</v>
      </c>
      <c r="PY18" s="38" t="s">
        <v>73</v>
      </c>
      <c r="PZ18" s="29">
        <v>887.7</v>
      </c>
      <c r="QA18" s="29">
        <v>790.79</v>
      </c>
      <c r="QB18" s="29">
        <v>1091.6500000000001</v>
      </c>
      <c r="QC18" s="33">
        <f>SUM(PZ18:QB18)</f>
        <v>2770.1400000000003</v>
      </c>
      <c r="QD18" s="38" t="s">
        <v>73</v>
      </c>
      <c r="QE18" s="29">
        <v>914.98</v>
      </c>
      <c r="QF18" s="29">
        <v>816.91</v>
      </c>
      <c r="QG18" s="29">
        <v>1127.8599999999999</v>
      </c>
      <c r="QH18" s="33">
        <f>SUM(QE18:QG18)</f>
        <v>2859.75</v>
      </c>
      <c r="QI18" s="38" t="s">
        <v>73</v>
      </c>
      <c r="QJ18" s="29">
        <v>931.91</v>
      </c>
      <c r="QK18" s="29">
        <v>836.24</v>
      </c>
      <c r="QL18" s="29">
        <v>1152.25</v>
      </c>
      <c r="QM18" s="33">
        <f>SUM(QJ18:QL18)</f>
        <v>2920.4</v>
      </c>
      <c r="QN18" s="38" t="s">
        <v>73</v>
      </c>
      <c r="QO18" s="29">
        <v>953.27</v>
      </c>
      <c r="QP18" s="29">
        <v>858.91</v>
      </c>
      <c r="QQ18" s="29">
        <v>1188.82</v>
      </c>
      <c r="QR18" s="33">
        <f>SUM(QO18:QQ18)</f>
        <v>3001</v>
      </c>
      <c r="QS18" s="38" t="s">
        <v>73</v>
      </c>
      <c r="QT18" s="29">
        <v>976.76</v>
      </c>
      <c r="QU18" s="29">
        <v>885.22</v>
      </c>
      <c r="QV18" s="29">
        <v>1225.8699999999999</v>
      </c>
      <c r="QW18" s="33">
        <f>SUM(QT18:QV18)</f>
        <v>3087.85</v>
      </c>
      <c r="QX18" s="38" t="s">
        <v>73</v>
      </c>
      <c r="QY18" s="29">
        <v>997</v>
      </c>
      <c r="QZ18" s="29">
        <v>905.07</v>
      </c>
      <c r="RA18" s="29">
        <v>1256.52</v>
      </c>
      <c r="RB18" s="33">
        <f>SUM(QY18:RA18)</f>
        <v>3158.59</v>
      </c>
      <c r="RC18" s="38" t="s">
        <v>73</v>
      </c>
      <c r="RD18" s="29">
        <v>1025.56</v>
      </c>
      <c r="RE18" s="29">
        <v>921.99</v>
      </c>
      <c r="RF18" s="29">
        <v>1283.5999999999999</v>
      </c>
      <c r="RG18" s="33">
        <f>SUM(RD18:RF18)</f>
        <v>3231.1499999999996</v>
      </c>
      <c r="RH18" s="38" t="s">
        <v>73</v>
      </c>
      <c r="RI18" s="29">
        <v>1029.5999999999999</v>
      </c>
      <c r="RJ18" s="29">
        <v>923.59</v>
      </c>
      <c r="RK18" s="29">
        <v>1292.3</v>
      </c>
      <c r="RL18" s="33">
        <f>SUM(RI18:RK18)</f>
        <v>3245.49</v>
      </c>
      <c r="RM18" s="38" t="s">
        <v>73</v>
      </c>
      <c r="RN18" s="29">
        <v>1043.26</v>
      </c>
      <c r="RO18" s="29">
        <v>940.72</v>
      </c>
      <c r="RP18" s="29">
        <v>1320.08</v>
      </c>
      <c r="RQ18" s="33">
        <f>SUM(RN18:RP18)</f>
        <v>3304.06</v>
      </c>
      <c r="RR18" s="38" t="s">
        <v>73</v>
      </c>
      <c r="RS18" s="29">
        <v>1054.4000000000001</v>
      </c>
      <c r="RT18" s="29">
        <v>950.62</v>
      </c>
      <c r="RU18" s="29">
        <v>1340.66</v>
      </c>
      <c r="RV18" s="33">
        <f>SUM(RS18:RU18)</f>
        <v>3345.6800000000003</v>
      </c>
      <c r="RW18" s="38" t="s">
        <v>73</v>
      </c>
      <c r="RX18" s="29">
        <v>1061.53</v>
      </c>
      <c r="RY18" s="29">
        <v>953.97</v>
      </c>
      <c r="RZ18" s="29">
        <v>1347.47</v>
      </c>
      <c r="SA18" s="33">
        <f>SUM(RX18:RZ18)</f>
        <v>3362.9700000000003</v>
      </c>
      <c r="SB18" s="38" t="s">
        <v>73</v>
      </c>
      <c r="SC18" s="29">
        <v>1082.83</v>
      </c>
      <c r="SD18" s="29">
        <v>965.4</v>
      </c>
      <c r="SE18" s="29">
        <v>1366.5</v>
      </c>
      <c r="SF18" s="33">
        <f>SUM(SC18:SE18)</f>
        <v>3414.73</v>
      </c>
      <c r="SG18" s="38" t="s">
        <v>73</v>
      </c>
      <c r="SH18" s="29">
        <v>1103.8399999999999</v>
      </c>
      <c r="SI18" s="29">
        <v>978.92</v>
      </c>
      <c r="SJ18" s="29">
        <v>1382.98</v>
      </c>
      <c r="SK18" s="33">
        <f>SUM(SH18:SJ18)</f>
        <v>3465.74</v>
      </c>
      <c r="SL18" s="38" t="s">
        <v>73</v>
      </c>
      <c r="SM18" s="29">
        <v>1116.1300000000001</v>
      </c>
      <c r="SN18" s="29">
        <v>989.5</v>
      </c>
      <c r="SO18" s="29">
        <v>1396.39</v>
      </c>
      <c r="SP18" s="33">
        <f>SUM(SM18:SO18)</f>
        <v>3502.0200000000004</v>
      </c>
      <c r="SQ18" s="38" t="s">
        <v>73</v>
      </c>
      <c r="SR18" s="29">
        <v>1127.47</v>
      </c>
      <c r="SS18" s="29">
        <v>999.62</v>
      </c>
      <c r="ST18" s="29">
        <v>1407.11</v>
      </c>
      <c r="SU18" s="33">
        <f>SUM(SR18:ST18)</f>
        <v>3534.2</v>
      </c>
      <c r="SV18" s="38" t="s">
        <v>73</v>
      </c>
      <c r="SW18" s="29">
        <v>1138.73</v>
      </c>
      <c r="SX18" s="29">
        <v>1001.42</v>
      </c>
      <c r="SY18" s="29">
        <v>1407.46</v>
      </c>
      <c r="SZ18" s="33">
        <f>SUM(SW18:SY18)</f>
        <v>3547.61</v>
      </c>
      <c r="TA18" s="38" t="s">
        <v>73</v>
      </c>
      <c r="TB18" s="29">
        <v>1149.22</v>
      </c>
      <c r="TC18" s="29">
        <v>1009.46</v>
      </c>
      <c r="TD18" s="29">
        <v>1418.15</v>
      </c>
      <c r="TE18" s="33">
        <f>SUM(TB18:TD18)</f>
        <v>3576.8300000000004</v>
      </c>
      <c r="TF18" s="38" t="s">
        <v>73</v>
      </c>
      <c r="TG18" s="29">
        <v>1174.04</v>
      </c>
      <c r="TH18" s="29">
        <v>1028.55</v>
      </c>
      <c r="TI18" s="29">
        <v>1444.69</v>
      </c>
      <c r="TJ18" s="33">
        <f>SUM(TG18:TI18)</f>
        <v>3647.28</v>
      </c>
      <c r="TK18" s="38" t="s">
        <v>73</v>
      </c>
      <c r="TL18" s="29">
        <v>1175.31</v>
      </c>
      <c r="TM18" s="29">
        <v>1030.47</v>
      </c>
      <c r="TN18" s="29">
        <v>1447.65</v>
      </c>
      <c r="TO18" s="33">
        <f>SUM(TL18:TN18)</f>
        <v>3653.43</v>
      </c>
      <c r="TP18" s="38" t="s">
        <v>73</v>
      </c>
      <c r="TQ18" s="29">
        <v>1178.3499999999999</v>
      </c>
      <c r="TR18" s="29">
        <v>1030.03</v>
      </c>
      <c r="TS18" s="29">
        <v>1447.49</v>
      </c>
      <c r="TT18" s="33">
        <f>SUM(TQ18:TS18)</f>
        <v>3655.87</v>
      </c>
      <c r="TU18" s="38" t="s">
        <v>73</v>
      </c>
      <c r="TV18" s="29">
        <v>1178.19</v>
      </c>
      <c r="TW18" s="29">
        <v>1029.7</v>
      </c>
      <c r="TX18" s="29">
        <v>1449.91</v>
      </c>
      <c r="TY18" s="33">
        <f>SUM(TV18:TX18)</f>
        <v>3657.8</v>
      </c>
      <c r="TZ18" s="38" t="s">
        <v>73</v>
      </c>
      <c r="UA18" s="29">
        <v>1177.8900000000001</v>
      </c>
      <c r="UB18" s="29">
        <v>1031.53</v>
      </c>
      <c r="UC18" s="29">
        <v>1458.28</v>
      </c>
      <c r="UD18" s="33">
        <f>SUM(UA18:UC18)</f>
        <v>3667.7</v>
      </c>
      <c r="UE18" s="38" t="s">
        <v>73</v>
      </c>
      <c r="UF18" s="29">
        <v>1184.98</v>
      </c>
      <c r="UG18" s="29">
        <v>1028.23</v>
      </c>
      <c r="UH18" s="29">
        <v>1455.43</v>
      </c>
      <c r="UI18" s="33">
        <f>SUM(UF18:UH18)</f>
        <v>3668.6400000000003</v>
      </c>
      <c r="UJ18" s="38" t="s">
        <v>73</v>
      </c>
      <c r="UK18" s="29">
        <v>1197.17</v>
      </c>
      <c r="UL18" s="29">
        <v>1026.54</v>
      </c>
      <c r="UM18" s="29">
        <v>1458.06</v>
      </c>
      <c r="UN18" s="33">
        <f>SUM(UK18:UM18)</f>
        <v>3681.77</v>
      </c>
      <c r="UO18" s="38" t="s">
        <v>73</v>
      </c>
      <c r="UP18" s="29">
        <v>1194.83</v>
      </c>
      <c r="UQ18" s="29">
        <v>1031.3900000000001</v>
      </c>
      <c r="UR18" s="29">
        <v>1467.25</v>
      </c>
      <c r="US18" s="33">
        <f>SUM(UP18:UR18)</f>
        <v>3693.4700000000003</v>
      </c>
      <c r="UT18" s="38" t="s">
        <v>73</v>
      </c>
      <c r="UU18" s="29">
        <v>1203.71</v>
      </c>
      <c r="UV18" s="29">
        <v>1029.08</v>
      </c>
      <c r="UW18" s="29">
        <v>1464.06</v>
      </c>
      <c r="UX18" s="33">
        <f>SUM(UU18:UW18)</f>
        <v>3696.85</v>
      </c>
      <c r="UY18" s="38" t="s">
        <v>73</v>
      </c>
      <c r="UZ18" s="29">
        <v>1194.6300000000001</v>
      </c>
      <c r="VA18" s="29">
        <v>1024.5</v>
      </c>
      <c r="VB18" s="29">
        <v>1450.38</v>
      </c>
      <c r="VC18" s="33">
        <f>SUM(UZ18:VB18)</f>
        <v>3669.51</v>
      </c>
      <c r="VD18" s="38" t="s">
        <v>73</v>
      </c>
      <c r="VE18" s="29">
        <v>1195.6600000000001</v>
      </c>
      <c r="VF18" s="29">
        <v>1025.02</v>
      </c>
      <c r="VG18" s="29">
        <v>1450.26</v>
      </c>
      <c r="VH18" s="33">
        <f>SUM(VE18:VG18)</f>
        <v>3670.9400000000005</v>
      </c>
      <c r="VI18" s="38" t="s">
        <v>73</v>
      </c>
      <c r="VJ18" s="29">
        <v>1199.24</v>
      </c>
      <c r="VK18" s="29">
        <v>1028.69</v>
      </c>
      <c r="VL18" s="29">
        <v>1451.85</v>
      </c>
      <c r="VM18" s="33">
        <f>SUM(VJ18:VL18)</f>
        <v>3679.78</v>
      </c>
      <c r="VN18" s="38" t="s">
        <v>73</v>
      </c>
      <c r="VO18" s="29">
        <v>1196.33</v>
      </c>
      <c r="VP18" s="29">
        <v>1024.73</v>
      </c>
      <c r="VQ18" s="29">
        <v>1449.25</v>
      </c>
      <c r="VR18" s="33">
        <f>SUM(VO18:VQ18)</f>
        <v>3670.31</v>
      </c>
      <c r="VS18" s="38" t="s">
        <v>73</v>
      </c>
      <c r="VT18" s="29">
        <v>1200.45</v>
      </c>
      <c r="VU18" s="29">
        <v>1031.3800000000001</v>
      </c>
      <c r="VV18" s="29">
        <v>1457.96</v>
      </c>
      <c r="VW18" s="33">
        <f>SUM(VT18:VV18)</f>
        <v>3689.79</v>
      </c>
      <c r="VX18" s="38" t="s">
        <v>73</v>
      </c>
      <c r="VY18" s="29">
        <v>1205.3</v>
      </c>
      <c r="VZ18" s="29">
        <v>1037.1300000000001</v>
      </c>
      <c r="WA18" s="29">
        <v>1470.01</v>
      </c>
      <c r="WB18" s="33">
        <f>SUM(VY18:WA18)</f>
        <v>3712.4400000000005</v>
      </c>
      <c r="WC18" s="38" t="s">
        <v>73</v>
      </c>
      <c r="WD18" s="29">
        <v>1205.9100000000001</v>
      </c>
      <c r="WE18" s="29">
        <v>1037.3599999999999</v>
      </c>
      <c r="WF18" s="29">
        <v>1470.02</v>
      </c>
      <c r="WG18" s="33">
        <f>SUM(WD18:WF18)</f>
        <v>3713.29</v>
      </c>
      <c r="WH18" s="38" t="s">
        <v>73</v>
      </c>
      <c r="WI18" s="29">
        <v>1201.6600000000001</v>
      </c>
      <c r="WJ18" s="29">
        <v>1038.98</v>
      </c>
      <c r="WK18" s="29">
        <v>1476.84</v>
      </c>
      <c r="WL18" s="33">
        <f>SUM(WI18:WK18)</f>
        <v>3717.4800000000005</v>
      </c>
      <c r="WM18" s="38" t="s">
        <v>73</v>
      </c>
      <c r="WN18" s="29">
        <v>1204.71</v>
      </c>
      <c r="WO18" s="29">
        <v>1039.6500000000001</v>
      </c>
      <c r="WP18" s="29">
        <v>1469.73</v>
      </c>
      <c r="WQ18" s="33">
        <f>SUM(WN18:WP18)</f>
        <v>3714.09</v>
      </c>
      <c r="WR18" s="38" t="s">
        <v>73</v>
      </c>
      <c r="WS18" s="29">
        <v>1205.68</v>
      </c>
      <c r="WT18" s="29">
        <v>1040.1099999999999</v>
      </c>
      <c r="WU18" s="29">
        <v>1470.79</v>
      </c>
      <c r="WV18" s="33">
        <f>SUM(WS18:WU18)</f>
        <v>3716.58</v>
      </c>
      <c r="WW18" s="38" t="s">
        <v>73</v>
      </c>
      <c r="WX18" s="29">
        <v>1208.19</v>
      </c>
      <c r="WY18" s="29">
        <v>1041.43</v>
      </c>
      <c r="WZ18" s="29">
        <v>1472.8</v>
      </c>
      <c r="XA18" s="33">
        <f>SUM(WX18:WZ18)</f>
        <v>3722.42</v>
      </c>
      <c r="XB18" s="38" t="s">
        <v>73</v>
      </c>
      <c r="XC18" s="29">
        <v>1208.4100000000001</v>
      </c>
      <c r="XD18" s="29">
        <v>1041.83</v>
      </c>
      <c r="XE18" s="29">
        <v>1474.25</v>
      </c>
      <c r="XF18" s="33">
        <f>SUM(XC18:XE18)</f>
        <v>3724.49</v>
      </c>
      <c r="XG18" s="38" t="s">
        <v>73</v>
      </c>
      <c r="XH18" s="29">
        <v>1201</v>
      </c>
      <c r="XI18" s="29">
        <v>1043.8399999999999</v>
      </c>
      <c r="XJ18" s="29">
        <v>1478.43</v>
      </c>
      <c r="XK18" s="33">
        <f>SUM(XH18:XJ18)</f>
        <v>3723.2700000000004</v>
      </c>
      <c r="XL18" s="38" t="s">
        <v>73</v>
      </c>
      <c r="XM18" s="29">
        <v>1188.93</v>
      </c>
      <c r="XN18" s="29">
        <v>1033.0999999999999</v>
      </c>
      <c r="XO18" s="29">
        <v>1466.15</v>
      </c>
      <c r="XP18" s="33">
        <f>SUM(XM18:XO18)</f>
        <v>3688.18</v>
      </c>
      <c r="XQ18" s="38" t="s">
        <v>73</v>
      </c>
      <c r="XR18" s="29">
        <v>1192.8900000000001</v>
      </c>
      <c r="XS18" s="29">
        <v>1038.8</v>
      </c>
      <c r="XT18" s="29">
        <v>1474.85</v>
      </c>
      <c r="XU18" s="33">
        <f>SUM(XR18:XT18)</f>
        <v>3706.54</v>
      </c>
      <c r="XV18" s="38" t="s">
        <v>73</v>
      </c>
      <c r="XW18" s="29">
        <v>1197.48</v>
      </c>
      <c r="XX18" s="29">
        <v>1041.3599999999999</v>
      </c>
      <c r="XY18" s="29">
        <v>1477.54</v>
      </c>
      <c r="XZ18" s="33">
        <f>SUM(XW18:XY18)</f>
        <v>3716.38</v>
      </c>
      <c r="YA18" s="38" t="s">
        <v>73</v>
      </c>
      <c r="YB18" s="29">
        <v>1200.73</v>
      </c>
      <c r="YC18" s="29">
        <v>1044.77</v>
      </c>
      <c r="YD18" s="29">
        <v>1482.28</v>
      </c>
      <c r="YE18" s="33">
        <f>SUM(YB18:YD18)</f>
        <v>3727.7799999999997</v>
      </c>
      <c r="YF18" s="38" t="s">
        <v>73</v>
      </c>
      <c r="YG18" s="29">
        <v>1208.3900000000001</v>
      </c>
      <c r="YH18" s="29">
        <v>1051.8399999999999</v>
      </c>
      <c r="YI18" s="29">
        <v>1492.79</v>
      </c>
      <c r="YJ18" s="33">
        <f>SUM(YG18:YI18)</f>
        <v>3753.02</v>
      </c>
      <c r="YK18" s="38" t="s">
        <v>73</v>
      </c>
      <c r="YL18" s="30">
        <v>1216.5899999999999</v>
      </c>
      <c r="YM18" s="30">
        <v>1058.22</v>
      </c>
      <c r="YN18" s="30">
        <v>1499.11</v>
      </c>
      <c r="YO18" s="33">
        <f>SUM(YL18:YN18)</f>
        <v>3773.92</v>
      </c>
      <c r="YP18" s="38" t="s">
        <v>73</v>
      </c>
      <c r="YQ18" s="29">
        <v>1218.54</v>
      </c>
      <c r="YR18" s="29">
        <v>1059.48</v>
      </c>
      <c r="YS18" s="29">
        <v>1501.73</v>
      </c>
      <c r="YT18" s="33">
        <f>SUM(YQ18:YS18)</f>
        <v>3779.75</v>
      </c>
      <c r="YU18" s="38" t="s">
        <v>73</v>
      </c>
      <c r="YV18" s="29">
        <v>1222.0999999999999</v>
      </c>
      <c r="YW18" s="29">
        <v>1062.1400000000001</v>
      </c>
      <c r="YX18" s="29">
        <v>1504.67</v>
      </c>
      <c r="YY18" s="33">
        <f>SUM(YV18:YX18)</f>
        <v>3788.91</v>
      </c>
      <c r="YZ18" s="38" t="s">
        <v>73</v>
      </c>
      <c r="ZA18" s="29">
        <v>1225.1500000000001</v>
      </c>
      <c r="ZB18" s="29">
        <v>1062.8900000000001</v>
      </c>
      <c r="ZC18" s="29">
        <v>1505.06</v>
      </c>
      <c r="ZD18" s="33">
        <f>SUM(ZA18:ZC18)</f>
        <v>3793.1</v>
      </c>
      <c r="ZE18" s="38" t="s">
        <v>73</v>
      </c>
      <c r="ZF18" s="29">
        <v>1225.46</v>
      </c>
      <c r="ZG18" s="29">
        <v>1064.3699999999999</v>
      </c>
      <c r="ZH18" s="29">
        <v>1507.12</v>
      </c>
      <c r="ZI18" s="33">
        <f>SUM(ZF18:ZH18)</f>
        <v>3796.95</v>
      </c>
      <c r="ZJ18" s="38" t="s">
        <v>73</v>
      </c>
      <c r="ZK18" s="29">
        <v>1227.5999999999999</v>
      </c>
      <c r="ZL18" s="29">
        <v>1065.42</v>
      </c>
      <c r="ZM18" s="29">
        <v>1508.09</v>
      </c>
      <c r="ZN18" s="33">
        <f>SUM(ZK18:ZM18)</f>
        <v>3801.1099999999997</v>
      </c>
      <c r="ZO18" s="38" t="s">
        <v>73</v>
      </c>
      <c r="ZP18" s="29">
        <v>1229.3900000000001</v>
      </c>
      <c r="ZQ18" s="29">
        <v>1068.29</v>
      </c>
      <c r="ZR18" s="29">
        <v>1511.92</v>
      </c>
      <c r="ZS18" s="33">
        <f>SUM(ZP18:ZR18)</f>
        <v>3809.6000000000004</v>
      </c>
      <c r="ZT18" s="38" t="s">
        <v>73</v>
      </c>
      <c r="ZU18" s="29">
        <v>1232.57</v>
      </c>
      <c r="ZV18" s="29">
        <v>1071.3399999999999</v>
      </c>
      <c r="ZW18" s="29">
        <v>1515.96</v>
      </c>
      <c r="ZX18" s="33">
        <f>SUM(ZU18:ZW18)</f>
        <v>3819.87</v>
      </c>
      <c r="ZY18" s="38" t="s">
        <v>73</v>
      </c>
      <c r="ZZ18" s="30">
        <v>1234.92</v>
      </c>
      <c r="AAA18" s="30">
        <v>1074.94</v>
      </c>
      <c r="AAB18" s="30">
        <v>1521.66</v>
      </c>
      <c r="AAC18" s="33">
        <f>SUM(ZZ18:AAB18)</f>
        <v>3831.5200000000004</v>
      </c>
      <c r="AAD18" s="38" t="s">
        <v>73</v>
      </c>
      <c r="AAE18" s="30">
        <v>1243.73</v>
      </c>
      <c r="AAF18" s="30">
        <v>1077.3900000000001</v>
      </c>
      <c r="AAG18" s="30">
        <v>1519.83</v>
      </c>
      <c r="AAH18" s="33">
        <f>SUM(AAE18:AAG18)</f>
        <v>3840.95</v>
      </c>
      <c r="AAI18" s="38" t="s">
        <v>73</v>
      </c>
      <c r="AAJ18" s="30">
        <v>1248.3599999999999</v>
      </c>
      <c r="AAK18" s="30">
        <v>1082.6400000000001</v>
      </c>
      <c r="AAL18" s="30">
        <v>1527.84</v>
      </c>
      <c r="AAM18" s="33">
        <f>SUM(AAJ18:AAL18)</f>
        <v>3858.84</v>
      </c>
      <c r="AAN18" s="38" t="s">
        <v>73</v>
      </c>
      <c r="AAO18" s="30">
        <v>1252.3599999999999</v>
      </c>
      <c r="AAP18" s="30">
        <v>1088.73</v>
      </c>
      <c r="AAQ18" s="30">
        <v>1537.13</v>
      </c>
      <c r="AAR18" s="33">
        <f>SUM(AAO18:AAQ18)</f>
        <v>3878.2200000000003</v>
      </c>
      <c r="AAS18" s="38" t="s">
        <v>73</v>
      </c>
      <c r="AAT18" s="30">
        <v>1257.32</v>
      </c>
      <c r="AAU18" s="30">
        <v>1094.01</v>
      </c>
      <c r="AAV18" s="30">
        <v>1543.5</v>
      </c>
      <c r="AAW18" s="33">
        <f>SUM(AAT18:AAV18)</f>
        <v>3894.83</v>
      </c>
      <c r="AAX18" s="38" t="s">
        <v>73</v>
      </c>
      <c r="AAY18" s="30">
        <v>1261.4100000000001</v>
      </c>
      <c r="AAZ18" s="30">
        <v>1097.3900000000001</v>
      </c>
      <c r="ABA18" s="30">
        <v>1547.3</v>
      </c>
      <c r="ABB18" s="33">
        <f>SUM(AAY18:ABA18)</f>
        <v>3906.1000000000004</v>
      </c>
      <c r="ABC18" s="38" t="s">
        <v>73</v>
      </c>
      <c r="ABD18" s="30">
        <v>1265.48</v>
      </c>
      <c r="ABE18" s="30">
        <v>1102.05</v>
      </c>
      <c r="ABF18" s="30">
        <v>1550.88</v>
      </c>
      <c r="ABG18" s="33">
        <f>SUM(ABD18:ABF18)</f>
        <v>3918.41</v>
      </c>
      <c r="ABH18" s="38" t="s">
        <v>73</v>
      </c>
      <c r="ABI18" s="30">
        <v>1268.94</v>
      </c>
      <c r="ABJ18" s="30">
        <v>1104.9100000000001</v>
      </c>
      <c r="ABK18" s="30">
        <v>1551.68</v>
      </c>
      <c r="ABL18" s="33">
        <f>SUM(ABI18:ABK18)</f>
        <v>3925.5300000000007</v>
      </c>
      <c r="ABM18" s="38" t="s">
        <v>73</v>
      </c>
      <c r="ABN18" s="30">
        <v>1281.1199999999999</v>
      </c>
      <c r="ABO18" s="30">
        <v>1119.83</v>
      </c>
      <c r="ABP18" s="30">
        <v>1576.87</v>
      </c>
      <c r="ABQ18" s="33">
        <f>SUM(ABN18:ABP18)</f>
        <v>3977.8199999999997</v>
      </c>
      <c r="ABR18" s="38" t="s">
        <v>73</v>
      </c>
      <c r="ABS18" s="30">
        <v>1325.74</v>
      </c>
      <c r="ABT18" s="30">
        <v>1159.29</v>
      </c>
      <c r="ABU18" s="30">
        <v>1618.41</v>
      </c>
      <c r="ABV18" s="33">
        <f>SUM(ABS18:ABU18)</f>
        <v>4103.4399999999996</v>
      </c>
      <c r="ABW18" s="38" t="s">
        <v>73</v>
      </c>
      <c r="ABX18" s="30">
        <v>1330.91</v>
      </c>
      <c r="ABY18" s="30">
        <v>1166.95</v>
      </c>
      <c r="ABZ18" s="30">
        <v>1629.54</v>
      </c>
      <c r="ACA18" s="33">
        <f>SUM(ABX18:ABZ18)</f>
        <v>4127.3999999999996</v>
      </c>
    </row>
    <row r="19" spans="1:755" ht="15" customHeight="1" x14ac:dyDescent="0.25">
      <c r="A19" s="38" t="s">
        <v>74</v>
      </c>
      <c r="B19" s="29">
        <v>357.3</v>
      </c>
      <c r="C19" s="29">
        <v>492.88</v>
      </c>
      <c r="D19" s="29">
        <v>521.53</v>
      </c>
      <c r="E19" s="33">
        <f>SUM(B19:D19)</f>
        <v>1371.71</v>
      </c>
      <c r="F19" s="38" t="s">
        <v>74</v>
      </c>
      <c r="G19" s="29">
        <v>361.11</v>
      </c>
      <c r="H19" s="29">
        <v>498.14</v>
      </c>
      <c r="I19" s="29">
        <v>527.1</v>
      </c>
      <c r="J19" s="33">
        <f>SUM(G19:I19)</f>
        <v>1386.35</v>
      </c>
      <c r="K19" s="38" t="s">
        <v>74</v>
      </c>
      <c r="L19" s="29">
        <v>364.93</v>
      </c>
      <c r="M19" s="29">
        <v>503.4</v>
      </c>
      <c r="N19" s="29">
        <v>532.66</v>
      </c>
      <c r="O19" s="33">
        <f>SUM(L19:N19)</f>
        <v>1400.9899999999998</v>
      </c>
      <c r="P19" s="38" t="s">
        <v>74</v>
      </c>
      <c r="Q19" s="29">
        <v>368.74</v>
      </c>
      <c r="R19" s="29">
        <v>508.66</v>
      </c>
      <c r="S19" s="29">
        <v>538.24</v>
      </c>
      <c r="T19" s="33">
        <f>SUM(Q19:S19)</f>
        <v>1415.64</v>
      </c>
      <c r="U19" s="38" t="s">
        <v>74</v>
      </c>
      <c r="V19" s="29">
        <v>372.56</v>
      </c>
      <c r="W19" s="29">
        <v>513.91999999999996</v>
      </c>
      <c r="X19" s="29">
        <v>543.79</v>
      </c>
      <c r="Y19" s="33">
        <f>SUM(V19:X19)</f>
        <v>1430.27</v>
      </c>
      <c r="Z19" s="38" t="s">
        <v>74</v>
      </c>
      <c r="AA19" s="29">
        <v>376.36</v>
      </c>
      <c r="AB19" s="29">
        <v>519.16</v>
      </c>
      <c r="AC19" s="29">
        <v>549.35</v>
      </c>
      <c r="AD19" s="33">
        <f>SUM(AA19:AC19)</f>
        <v>1444.87</v>
      </c>
      <c r="AE19" s="38" t="s">
        <v>74</v>
      </c>
      <c r="AF19" s="29">
        <v>415.64</v>
      </c>
      <c r="AG19" s="29">
        <v>573.66</v>
      </c>
      <c r="AH19" s="29">
        <v>606.98</v>
      </c>
      <c r="AI19" s="33">
        <f>SUM(AF19:AH19)</f>
        <v>1596.28</v>
      </c>
      <c r="AJ19" s="38" t="s">
        <v>74</v>
      </c>
      <c r="AK19" s="29">
        <v>415.64</v>
      </c>
      <c r="AL19" s="29">
        <v>573.66</v>
      </c>
      <c r="AM19" s="29">
        <v>606.98</v>
      </c>
      <c r="AN19" s="33">
        <f>SUM(AK19:AM19)</f>
        <v>1596.28</v>
      </c>
      <c r="AO19" s="38" t="s">
        <v>74</v>
      </c>
      <c r="AP19" s="29">
        <v>415.64</v>
      </c>
      <c r="AQ19" s="29">
        <v>573.66</v>
      </c>
      <c r="AR19" s="29">
        <v>606.98</v>
      </c>
      <c r="AS19" s="33">
        <f>SUM(AP19:AR19)</f>
        <v>1596.28</v>
      </c>
      <c r="AT19" s="38" t="s">
        <v>74</v>
      </c>
      <c r="AU19" s="29">
        <v>415.64</v>
      </c>
      <c r="AV19" s="29">
        <v>573.66999999999996</v>
      </c>
      <c r="AW19" s="29">
        <v>606.98</v>
      </c>
      <c r="AX19" s="33">
        <f>SUM(AU19:AW19)</f>
        <v>1596.29</v>
      </c>
      <c r="AY19" s="38" t="s">
        <v>74</v>
      </c>
      <c r="AZ19" s="29">
        <v>415.64</v>
      </c>
      <c r="BA19" s="29">
        <v>573.66999999999996</v>
      </c>
      <c r="BB19" s="29">
        <v>606.98</v>
      </c>
      <c r="BC19" s="33">
        <f>SUM(AZ19:BB19)</f>
        <v>1596.29</v>
      </c>
      <c r="BD19" s="38" t="s">
        <v>74</v>
      </c>
      <c r="BE19" s="29">
        <v>419.01</v>
      </c>
      <c r="BF19" s="29">
        <v>578.17999999999995</v>
      </c>
      <c r="BG19" s="29">
        <v>611.76</v>
      </c>
      <c r="BH19" s="33">
        <f>SUM(BE19:BG19)</f>
        <v>1608.9499999999998</v>
      </c>
      <c r="BI19" s="38" t="s">
        <v>74</v>
      </c>
      <c r="BJ19" s="29">
        <v>419.01</v>
      </c>
      <c r="BK19" s="29">
        <v>578.17999999999995</v>
      </c>
      <c r="BL19" s="29">
        <v>611.76</v>
      </c>
      <c r="BM19" s="33">
        <f>SUM(BJ19:BL19)</f>
        <v>1608.9499999999998</v>
      </c>
      <c r="BN19" s="38" t="s">
        <v>74</v>
      </c>
      <c r="BO19" s="29">
        <v>419.01</v>
      </c>
      <c r="BP19" s="29">
        <v>578.17999999999995</v>
      </c>
      <c r="BQ19" s="29">
        <v>611.76</v>
      </c>
      <c r="BR19" s="33">
        <f>SUM(BO19:BQ19)</f>
        <v>1608.9499999999998</v>
      </c>
      <c r="BS19" s="38" t="s">
        <v>74</v>
      </c>
      <c r="BT19" s="29">
        <v>419.01</v>
      </c>
      <c r="BU19" s="29">
        <v>578.17999999999995</v>
      </c>
      <c r="BV19" s="29">
        <v>611.76</v>
      </c>
      <c r="BW19" s="33">
        <f>SUM(BT19:BV19)</f>
        <v>1608.9499999999998</v>
      </c>
      <c r="BX19" s="38" t="s">
        <v>74</v>
      </c>
      <c r="BY19" s="29">
        <v>419.01</v>
      </c>
      <c r="BZ19" s="29">
        <v>578.17999999999995</v>
      </c>
      <c r="CA19" s="29">
        <v>611.76</v>
      </c>
      <c r="CB19" s="33">
        <f>SUM(BY19:CA19)</f>
        <v>1608.9499999999998</v>
      </c>
      <c r="CC19" s="38" t="s">
        <v>74</v>
      </c>
      <c r="CD19" s="29">
        <v>419.01</v>
      </c>
      <c r="CE19" s="29">
        <v>578.17999999999995</v>
      </c>
      <c r="CF19" s="29">
        <v>611.76</v>
      </c>
      <c r="CG19" s="33">
        <f>SUM(CD19:CF19)</f>
        <v>1608.9499999999998</v>
      </c>
      <c r="CH19" s="38" t="s">
        <v>74</v>
      </c>
      <c r="CI19" s="29">
        <v>419.01</v>
      </c>
      <c r="CJ19" s="29">
        <v>578.17999999999995</v>
      </c>
      <c r="CK19" s="29">
        <v>611.76</v>
      </c>
      <c r="CL19" s="33">
        <f>SUM(CI19:CK19)</f>
        <v>1608.9499999999998</v>
      </c>
      <c r="CM19" s="38" t="s">
        <v>74</v>
      </c>
      <c r="CN19" s="29">
        <v>454.27</v>
      </c>
      <c r="CO19" s="29">
        <v>626.82000000000005</v>
      </c>
      <c r="CP19" s="29">
        <v>663.23</v>
      </c>
      <c r="CQ19" s="33">
        <f>SUM(CN19:CP19)</f>
        <v>1744.3200000000002</v>
      </c>
      <c r="CR19" s="38" t="s">
        <v>74</v>
      </c>
      <c r="CS19" s="29">
        <v>458.84</v>
      </c>
      <c r="CT19" s="29">
        <v>633.13</v>
      </c>
      <c r="CU19" s="29">
        <v>669.91</v>
      </c>
      <c r="CV19" s="33">
        <f>SUM(CS19:CU19)</f>
        <v>1761.88</v>
      </c>
      <c r="CW19" s="38" t="s">
        <v>74</v>
      </c>
      <c r="CX19" s="29">
        <v>458.84</v>
      </c>
      <c r="CY19" s="29">
        <v>633.13</v>
      </c>
      <c r="CZ19" s="29">
        <v>669.91</v>
      </c>
      <c r="DA19" s="33">
        <f>SUM(CX19:CZ19)</f>
        <v>1761.88</v>
      </c>
      <c r="DB19" s="38" t="s">
        <v>74</v>
      </c>
      <c r="DC19" s="29">
        <v>458.84</v>
      </c>
      <c r="DD19" s="29">
        <v>633.13</v>
      </c>
      <c r="DE19" s="29">
        <v>669.91</v>
      </c>
      <c r="DF19" s="33">
        <f>SUM(DC19:DE19)</f>
        <v>1761.88</v>
      </c>
      <c r="DG19" s="38" t="s">
        <v>74</v>
      </c>
      <c r="DH19" s="29">
        <v>458.84</v>
      </c>
      <c r="DI19" s="29">
        <v>633.13</v>
      </c>
      <c r="DJ19" s="29">
        <v>669.91</v>
      </c>
      <c r="DK19" s="33">
        <f>SUM(DH19:DJ19)</f>
        <v>1761.88</v>
      </c>
      <c r="DL19" s="38" t="s">
        <v>74</v>
      </c>
      <c r="DM19" s="29">
        <v>458.84</v>
      </c>
      <c r="DN19" s="29">
        <v>633.13</v>
      </c>
      <c r="DO19" s="29">
        <v>669.91</v>
      </c>
      <c r="DP19" s="33">
        <f>SUM(DM19:DO19)</f>
        <v>1761.88</v>
      </c>
      <c r="DQ19" s="38" t="s">
        <v>74</v>
      </c>
      <c r="DR19" s="29">
        <v>461.3</v>
      </c>
      <c r="DS19" s="29">
        <v>636.57000000000005</v>
      </c>
      <c r="DT19" s="29">
        <v>673.54</v>
      </c>
      <c r="DU19" s="33">
        <f>SUM(DR19:DT19)</f>
        <v>1771.41</v>
      </c>
      <c r="DV19" s="38" t="s">
        <v>74</v>
      </c>
      <c r="DW19" s="29">
        <v>461.3</v>
      </c>
      <c r="DX19" s="29">
        <v>636.57000000000005</v>
      </c>
      <c r="DY19" s="29">
        <v>673.54</v>
      </c>
      <c r="DZ19" s="33">
        <f>SUM(DW19:DY19)</f>
        <v>1771.41</v>
      </c>
      <c r="EA19" s="38" t="s">
        <v>74</v>
      </c>
      <c r="EB19" s="29">
        <v>461.3</v>
      </c>
      <c r="EC19" s="29">
        <v>636.57000000000005</v>
      </c>
      <c r="ED19" s="29">
        <v>673.54</v>
      </c>
      <c r="EE19" s="33">
        <f>SUM(EB19:ED19)</f>
        <v>1771.41</v>
      </c>
      <c r="EF19" s="38" t="s">
        <v>74</v>
      </c>
      <c r="EG19" s="29">
        <v>461.3</v>
      </c>
      <c r="EH19" s="29">
        <v>636.57000000000005</v>
      </c>
      <c r="EI19" s="29">
        <v>673.54</v>
      </c>
      <c r="EJ19" s="33">
        <f>SUM(EG19:EI19)</f>
        <v>1771.41</v>
      </c>
      <c r="EK19" s="38" t="s">
        <v>74</v>
      </c>
      <c r="EL19" s="29">
        <v>461.3</v>
      </c>
      <c r="EM19" s="29">
        <v>636.57000000000005</v>
      </c>
      <c r="EN19" s="29">
        <v>673.54</v>
      </c>
      <c r="EO19" s="33">
        <f>SUM(EL19:EN19)</f>
        <v>1771.41</v>
      </c>
      <c r="EP19" s="38" t="s">
        <v>74</v>
      </c>
      <c r="EQ19" s="29">
        <v>461.3</v>
      </c>
      <c r="ER19" s="29">
        <v>636.57000000000005</v>
      </c>
      <c r="ES19" s="29">
        <v>673.54</v>
      </c>
      <c r="ET19" s="33">
        <f>SUM(EQ19:ES19)</f>
        <v>1771.41</v>
      </c>
      <c r="EU19" s="38" t="s">
        <v>74</v>
      </c>
      <c r="EV19" s="29">
        <v>461.3</v>
      </c>
      <c r="EW19" s="29">
        <v>636.57000000000005</v>
      </c>
      <c r="EX19" s="29">
        <v>673.54</v>
      </c>
      <c r="EY19" s="33">
        <f>SUM(EV19:EX19)</f>
        <v>1771.41</v>
      </c>
      <c r="EZ19" s="38" t="s">
        <v>74</v>
      </c>
      <c r="FA19" s="29">
        <v>461.3</v>
      </c>
      <c r="FB19" s="29">
        <v>636.57000000000005</v>
      </c>
      <c r="FC19" s="29">
        <v>673.54</v>
      </c>
      <c r="FD19" s="33">
        <f>SUM(FA19:FC19)</f>
        <v>1771.41</v>
      </c>
      <c r="FE19" s="38" t="s">
        <v>74</v>
      </c>
      <c r="FF19" s="29">
        <v>484.11</v>
      </c>
      <c r="FG19" s="29">
        <v>665.89</v>
      </c>
      <c r="FH19" s="29">
        <v>704.88</v>
      </c>
      <c r="FI19" s="33">
        <f>SUM(FF19:FH19)</f>
        <v>1854.88</v>
      </c>
      <c r="FJ19" s="38" t="s">
        <v>74</v>
      </c>
      <c r="FK19" s="29">
        <v>512.70000000000005</v>
      </c>
      <c r="FL19" s="29">
        <v>705.21</v>
      </c>
      <c r="FM19" s="29">
        <v>746.5</v>
      </c>
      <c r="FN19" s="33">
        <f>SUM(FK19:FM19)</f>
        <v>1964.41</v>
      </c>
      <c r="FO19" s="38" t="s">
        <v>74</v>
      </c>
      <c r="FP19" s="29">
        <v>485.17</v>
      </c>
      <c r="FQ19" s="29">
        <v>667.24</v>
      </c>
      <c r="FR19" s="29">
        <v>706.32</v>
      </c>
      <c r="FS19" s="33">
        <f>SUM(FP19:FR19)</f>
        <v>1858.73</v>
      </c>
      <c r="FT19" s="38" t="s">
        <v>74</v>
      </c>
      <c r="FU19" s="29">
        <v>485.17</v>
      </c>
      <c r="FV19" s="29">
        <v>667.24</v>
      </c>
      <c r="FW19" s="29">
        <v>706.32</v>
      </c>
      <c r="FX19" s="33">
        <f>SUM(FU19:FW19)</f>
        <v>1858.73</v>
      </c>
      <c r="FY19" s="38" t="s">
        <v>74</v>
      </c>
      <c r="FZ19" s="29">
        <v>499.53</v>
      </c>
      <c r="GA19" s="29">
        <v>686.96</v>
      </c>
      <c r="GB19" s="29">
        <v>727.21</v>
      </c>
      <c r="GC19" s="33">
        <f>SUM(FZ19:GB19)</f>
        <v>1913.7</v>
      </c>
      <c r="GD19" s="38" t="s">
        <v>74</v>
      </c>
      <c r="GE19" s="29">
        <v>499.53</v>
      </c>
      <c r="GF19" s="29">
        <v>686.96</v>
      </c>
      <c r="GG19" s="29">
        <v>727.21</v>
      </c>
      <c r="GH19" s="33">
        <f>SUM(GE19:GG19)</f>
        <v>1913.7</v>
      </c>
      <c r="GI19" s="38" t="s">
        <v>74</v>
      </c>
      <c r="GJ19" s="29">
        <v>499.53</v>
      </c>
      <c r="GK19" s="29">
        <v>686.96</v>
      </c>
      <c r="GL19" s="29">
        <v>727.21</v>
      </c>
      <c r="GM19" s="33">
        <f>SUM(GJ19:GL19)</f>
        <v>1913.7</v>
      </c>
      <c r="GN19" s="38" t="s">
        <v>74</v>
      </c>
      <c r="GO19" s="29">
        <v>499.53</v>
      </c>
      <c r="GP19" s="29">
        <v>686.96</v>
      </c>
      <c r="GQ19" s="29">
        <v>727.21</v>
      </c>
      <c r="GR19" s="33">
        <f>SUM(GO19:GQ19)</f>
        <v>1913.7</v>
      </c>
      <c r="GS19" s="38" t="s">
        <v>74</v>
      </c>
      <c r="GT19" s="29">
        <v>499.53</v>
      </c>
      <c r="GU19" s="29">
        <v>686.96</v>
      </c>
      <c r="GV19" s="29">
        <v>727.21</v>
      </c>
      <c r="GW19" s="33">
        <f>SUM(GT19:GV19)</f>
        <v>1913.7</v>
      </c>
      <c r="GX19" s="38" t="s">
        <v>74</v>
      </c>
      <c r="GY19" s="29">
        <v>499.53</v>
      </c>
      <c r="GZ19" s="29">
        <v>686.96</v>
      </c>
      <c r="HA19" s="29">
        <v>727.21</v>
      </c>
      <c r="HB19" s="33">
        <f>SUM(GY19:HA19)</f>
        <v>1913.7</v>
      </c>
      <c r="HC19" s="38" t="s">
        <v>74</v>
      </c>
      <c r="HD19" s="29">
        <v>499.53</v>
      </c>
      <c r="HE19" s="29">
        <v>686.96</v>
      </c>
      <c r="HF19" s="29">
        <v>727.21</v>
      </c>
      <c r="HG19" s="33">
        <f>SUM(HD19:HF19)</f>
        <v>1913.7</v>
      </c>
      <c r="HH19" s="38" t="s">
        <v>74</v>
      </c>
      <c r="HI19" s="29">
        <v>519.72</v>
      </c>
      <c r="HJ19" s="29">
        <v>714.71</v>
      </c>
      <c r="HK19" s="29">
        <v>756.58</v>
      </c>
      <c r="HL19" s="33">
        <f>SUM(HI19:HK19)</f>
        <v>1991.0100000000002</v>
      </c>
      <c r="HM19" s="38" t="s">
        <v>74</v>
      </c>
      <c r="HN19" s="29">
        <v>519.72</v>
      </c>
      <c r="HO19" s="29">
        <v>714.71</v>
      </c>
      <c r="HP19" s="29">
        <v>756.58</v>
      </c>
      <c r="HQ19" s="33">
        <f>SUM(HN19:HP19)</f>
        <v>1991.0100000000002</v>
      </c>
      <c r="HR19" s="38" t="s">
        <v>74</v>
      </c>
      <c r="HS19" s="29">
        <v>519.72</v>
      </c>
      <c r="HT19" s="29">
        <v>714.71</v>
      </c>
      <c r="HU19" s="29">
        <v>756.58</v>
      </c>
      <c r="HV19" s="33">
        <f>SUM(HS19:HU19)</f>
        <v>1991.0100000000002</v>
      </c>
      <c r="HW19" s="38" t="s">
        <v>74</v>
      </c>
      <c r="HX19" s="29">
        <v>523.47</v>
      </c>
      <c r="HY19" s="29">
        <v>719.87</v>
      </c>
      <c r="HZ19" s="29">
        <v>762.04</v>
      </c>
      <c r="IA19" s="33">
        <f>SUM(HX19:HZ19)</f>
        <v>2005.38</v>
      </c>
      <c r="IB19" s="38" t="s">
        <v>74</v>
      </c>
      <c r="IC19" s="29">
        <v>523.47</v>
      </c>
      <c r="ID19" s="29">
        <v>719.87</v>
      </c>
      <c r="IE19" s="29">
        <v>762.04</v>
      </c>
      <c r="IF19" s="33">
        <f>SUM(IC19:IE19)</f>
        <v>2005.38</v>
      </c>
      <c r="IG19" s="38" t="s">
        <v>74</v>
      </c>
      <c r="IH19" s="29">
        <v>523.47</v>
      </c>
      <c r="II19" s="29">
        <v>719.87</v>
      </c>
      <c r="IJ19" s="29">
        <v>762.04</v>
      </c>
      <c r="IK19" s="33">
        <f>SUM(IH19:IJ19)</f>
        <v>2005.38</v>
      </c>
      <c r="IL19" s="38" t="s">
        <v>74</v>
      </c>
      <c r="IM19" s="29">
        <v>523.47</v>
      </c>
      <c r="IN19" s="29">
        <v>719.87</v>
      </c>
      <c r="IO19" s="29">
        <v>762.04</v>
      </c>
      <c r="IP19" s="33">
        <f>SUM(IM19:IO19)</f>
        <v>2005.38</v>
      </c>
      <c r="IQ19" s="38" t="s">
        <v>74</v>
      </c>
      <c r="IR19" s="29">
        <v>523.47</v>
      </c>
      <c r="IS19" s="29">
        <v>719.87</v>
      </c>
      <c r="IT19" s="29" t="s">
        <v>27</v>
      </c>
      <c r="IU19" s="33">
        <f>SUM(IR19:IT19)</f>
        <v>1243.3400000000001</v>
      </c>
      <c r="IV19" s="38" t="s">
        <v>74</v>
      </c>
      <c r="IW19" s="29">
        <v>523.47</v>
      </c>
      <c r="IX19" s="29">
        <v>719.87</v>
      </c>
      <c r="IY19" s="29">
        <v>762.04</v>
      </c>
      <c r="IZ19" s="33">
        <f>SUM(IW19:IY19)</f>
        <v>2005.38</v>
      </c>
      <c r="JA19" s="38" t="s">
        <v>74</v>
      </c>
      <c r="JB19" s="29">
        <v>523.47</v>
      </c>
      <c r="JC19" s="29">
        <v>719.87</v>
      </c>
      <c r="JD19" s="29">
        <v>762.04</v>
      </c>
      <c r="JE19" s="33">
        <f>SUM(JB19:JD19)</f>
        <v>2005.38</v>
      </c>
      <c r="JF19" s="38" t="s">
        <v>74</v>
      </c>
      <c r="JG19" s="29">
        <v>523.47</v>
      </c>
      <c r="JH19" s="29">
        <v>719.87</v>
      </c>
      <c r="JI19" s="29">
        <v>762.04</v>
      </c>
      <c r="JJ19" s="33">
        <f>SUM(JG19:JI19)</f>
        <v>2005.38</v>
      </c>
      <c r="JK19" s="38" t="s">
        <v>74</v>
      </c>
      <c r="JL19" s="29">
        <v>531.32000000000005</v>
      </c>
      <c r="JM19" s="29">
        <v>730.67</v>
      </c>
      <c r="JN19" s="29">
        <v>773.48</v>
      </c>
      <c r="JO19" s="33">
        <f>SUM(JL19:JN19)</f>
        <v>2035.47</v>
      </c>
      <c r="JP19" s="38" t="s">
        <v>74</v>
      </c>
      <c r="JQ19" s="29">
        <v>531.32000000000005</v>
      </c>
      <c r="JR19" s="29">
        <v>730.67</v>
      </c>
      <c r="JS19" s="29">
        <v>773.48</v>
      </c>
      <c r="JT19" s="33">
        <f>SUM(JQ19:JS19)</f>
        <v>2035.47</v>
      </c>
      <c r="JU19" s="38" t="s">
        <v>74</v>
      </c>
      <c r="JV19" s="29">
        <v>531.32000000000005</v>
      </c>
      <c r="JW19" s="29">
        <v>730.67</v>
      </c>
      <c r="JX19" s="29">
        <v>773.48</v>
      </c>
      <c r="JY19" s="33">
        <f>SUM(JV19:JX19)</f>
        <v>2035.47</v>
      </c>
      <c r="JZ19" s="38" t="s">
        <v>74</v>
      </c>
      <c r="KA19" s="29">
        <v>531.32000000000005</v>
      </c>
      <c r="KB19" s="29">
        <v>730.67</v>
      </c>
      <c r="KC19" s="29">
        <v>773.48</v>
      </c>
      <c r="KD19" s="33">
        <f>SUM(KA19:KC19)</f>
        <v>2035.47</v>
      </c>
      <c r="KE19" s="38" t="s">
        <v>74</v>
      </c>
      <c r="KF19" s="29">
        <v>531.32000000000005</v>
      </c>
      <c r="KG19" s="29">
        <v>730.67</v>
      </c>
      <c r="KH19" s="29">
        <v>773.48</v>
      </c>
      <c r="KI19" s="33">
        <f>SUM(KF19:KH19)</f>
        <v>2035.47</v>
      </c>
      <c r="KJ19" s="38" t="s">
        <v>74</v>
      </c>
      <c r="KK19" s="29">
        <v>531.32000000000005</v>
      </c>
      <c r="KL19" s="29">
        <v>730.67</v>
      </c>
      <c r="KM19" s="29">
        <v>773.48</v>
      </c>
      <c r="KN19" s="33">
        <f>SUM(KK19:KM19)</f>
        <v>2035.47</v>
      </c>
      <c r="KO19" s="38" t="s">
        <v>74</v>
      </c>
      <c r="KP19" s="29">
        <v>531.32000000000005</v>
      </c>
      <c r="KQ19" s="29">
        <v>730.67</v>
      </c>
      <c r="KR19" s="29">
        <v>773.48</v>
      </c>
      <c r="KS19" s="33">
        <f>SUM(KP19:KR19)</f>
        <v>2035.47</v>
      </c>
      <c r="KT19" s="38" t="s">
        <v>74</v>
      </c>
      <c r="KU19" s="29">
        <v>531.32000000000005</v>
      </c>
      <c r="KV19" s="29">
        <v>730.67</v>
      </c>
      <c r="KW19" s="29">
        <v>773.48</v>
      </c>
      <c r="KX19" s="33">
        <f>SUM(KU19:KW19)</f>
        <v>2035.47</v>
      </c>
      <c r="KY19" s="38" t="s">
        <v>74</v>
      </c>
      <c r="KZ19" s="29">
        <v>531.32000000000005</v>
      </c>
      <c r="LA19" s="29">
        <v>730.67</v>
      </c>
      <c r="LB19" s="29">
        <v>773.48</v>
      </c>
      <c r="LC19" s="33">
        <f>SUM(KZ19:LB19)</f>
        <v>2035.47</v>
      </c>
      <c r="LD19" s="38" t="s">
        <v>74</v>
      </c>
      <c r="LE19" s="29">
        <v>531.33000000000004</v>
      </c>
      <c r="LF19" s="29">
        <v>730.68</v>
      </c>
      <c r="LG19" s="29">
        <v>773.49</v>
      </c>
      <c r="LH19" s="33">
        <f>SUM(LE19:LG19)</f>
        <v>2035.5</v>
      </c>
      <c r="LI19" s="38" t="s">
        <v>74</v>
      </c>
      <c r="LJ19" s="29">
        <v>531.32000000000005</v>
      </c>
      <c r="LK19" s="29">
        <v>730.67</v>
      </c>
      <c r="LL19" s="29">
        <v>773.48</v>
      </c>
      <c r="LM19" s="33">
        <f>SUM(LJ19:LL19)</f>
        <v>2035.47</v>
      </c>
      <c r="LN19" s="38" t="s">
        <v>74</v>
      </c>
      <c r="LO19" s="29">
        <v>531.32000000000005</v>
      </c>
      <c r="LP19" s="29">
        <v>730.67</v>
      </c>
      <c r="LQ19" s="29">
        <v>773.48</v>
      </c>
      <c r="LR19" s="33">
        <f>SUM(LO19:LQ19)</f>
        <v>2035.47</v>
      </c>
      <c r="LS19" s="38" t="s">
        <v>74</v>
      </c>
      <c r="LT19" s="29">
        <v>556.13</v>
      </c>
      <c r="LU19" s="29">
        <v>764.79</v>
      </c>
      <c r="LV19" s="29">
        <v>809.59</v>
      </c>
      <c r="LW19" s="33">
        <f>SUM(LT19:LV19)</f>
        <v>2130.5100000000002</v>
      </c>
      <c r="LX19" s="38" t="s">
        <v>74</v>
      </c>
      <c r="LY19" s="29">
        <v>556.13</v>
      </c>
      <c r="LZ19" s="29">
        <v>764.79</v>
      </c>
      <c r="MA19" s="29">
        <v>809.59</v>
      </c>
      <c r="MB19" s="33">
        <f>SUM(LY19:MA19)</f>
        <v>2130.5100000000002</v>
      </c>
      <c r="MC19" s="38" t="s">
        <v>74</v>
      </c>
      <c r="MD19" s="29">
        <v>556.13</v>
      </c>
      <c r="ME19" s="29">
        <v>764.79</v>
      </c>
      <c r="MF19" s="29">
        <v>809.59</v>
      </c>
      <c r="MG19" s="33">
        <f>SUM(MD19:MF19)</f>
        <v>2130.5100000000002</v>
      </c>
      <c r="MH19" s="38" t="s">
        <v>74</v>
      </c>
      <c r="MI19" s="29">
        <v>556.13</v>
      </c>
      <c r="MJ19" s="29">
        <v>764.79</v>
      </c>
      <c r="MK19" s="29">
        <v>809.59</v>
      </c>
      <c r="ML19" s="33">
        <f>SUM(MI19:MK19)</f>
        <v>2130.5100000000002</v>
      </c>
      <c r="MM19" s="38" t="s">
        <v>74</v>
      </c>
      <c r="MN19" s="29">
        <v>562.44000000000005</v>
      </c>
      <c r="MO19" s="29">
        <v>773.51</v>
      </c>
      <c r="MP19" s="29">
        <v>818.82</v>
      </c>
      <c r="MQ19" s="33">
        <f>SUM(MN19:MP19)</f>
        <v>2154.77</v>
      </c>
      <c r="MR19" s="38" t="s">
        <v>74</v>
      </c>
      <c r="MS19" s="29">
        <v>562.44000000000005</v>
      </c>
      <c r="MT19" s="29">
        <v>773.51</v>
      </c>
      <c r="MU19" s="29">
        <v>818.62</v>
      </c>
      <c r="MV19" s="33">
        <f>SUM(MS19:MU19)</f>
        <v>2154.5700000000002</v>
      </c>
      <c r="MW19" s="38" t="s">
        <v>74</v>
      </c>
      <c r="MX19" s="29">
        <v>562.44000000000005</v>
      </c>
      <c r="MY19" s="29">
        <v>773.51</v>
      </c>
      <c r="MZ19" s="29">
        <v>818.82</v>
      </c>
      <c r="NA19" s="33">
        <f>SUM(MX19:MZ19)</f>
        <v>2154.77</v>
      </c>
      <c r="NB19" s="38" t="s">
        <v>74</v>
      </c>
      <c r="NC19" s="29">
        <v>562.44000000000005</v>
      </c>
      <c r="ND19" s="29">
        <v>773.51</v>
      </c>
      <c r="NE19" s="29">
        <v>818.82</v>
      </c>
      <c r="NF19" s="33">
        <f>SUM(NC19:NE19)</f>
        <v>2154.77</v>
      </c>
      <c r="NG19" s="38" t="s">
        <v>74</v>
      </c>
      <c r="NH19" s="29">
        <v>562.44000000000005</v>
      </c>
      <c r="NI19" s="29">
        <v>773.51</v>
      </c>
      <c r="NJ19" s="29">
        <v>818.82</v>
      </c>
      <c r="NK19" s="33">
        <f>SUM(NH19:NJ19)</f>
        <v>2154.77</v>
      </c>
      <c r="NL19" s="38" t="s">
        <v>74</v>
      </c>
      <c r="NM19" s="29">
        <v>562.44000000000005</v>
      </c>
      <c r="NN19" s="29">
        <v>773.51</v>
      </c>
      <c r="NO19" s="29">
        <v>818.82</v>
      </c>
      <c r="NP19" s="33">
        <f>SUM(NM19:NO19)</f>
        <v>2154.77</v>
      </c>
      <c r="NQ19" s="38" t="s">
        <v>74</v>
      </c>
      <c r="NR19" s="29">
        <v>562.44000000000005</v>
      </c>
      <c r="NS19" s="29">
        <v>773.51</v>
      </c>
      <c r="NT19" s="29">
        <v>818.82</v>
      </c>
      <c r="NU19" s="33">
        <f>SUM(NR19:NT19)</f>
        <v>2154.77</v>
      </c>
      <c r="NV19" s="38" t="s">
        <v>74</v>
      </c>
      <c r="NW19" s="29">
        <v>562.44000000000005</v>
      </c>
      <c r="NX19" s="29">
        <v>773.51</v>
      </c>
      <c r="NY19" s="29">
        <v>818.82</v>
      </c>
      <c r="NZ19" s="33">
        <f>SUM(NW19:NY19)</f>
        <v>2154.77</v>
      </c>
      <c r="OA19" s="38" t="s">
        <v>74</v>
      </c>
      <c r="OB19" s="29">
        <v>581.03</v>
      </c>
      <c r="OC19" s="29">
        <v>799.08</v>
      </c>
      <c r="OD19" s="29">
        <v>845.88</v>
      </c>
      <c r="OE19" s="33">
        <f>SUM(OB19:OD19)</f>
        <v>2225.9900000000002</v>
      </c>
      <c r="OF19" s="38" t="s">
        <v>74</v>
      </c>
      <c r="OG19" s="29">
        <v>581.03</v>
      </c>
      <c r="OH19" s="29">
        <v>799.08</v>
      </c>
      <c r="OI19" s="29">
        <v>845.88</v>
      </c>
      <c r="OJ19" s="33">
        <f>SUM(OG19:OI19)</f>
        <v>2225.9900000000002</v>
      </c>
      <c r="OK19" s="38" t="s">
        <v>74</v>
      </c>
      <c r="OL19" s="29">
        <v>581.03</v>
      </c>
      <c r="OM19" s="29">
        <v>799.08</v>
      </c>
      <c r="ON19" s="29">
        <v>845.88</v>
      </c>
      <c r="OO19" s="33">
        <f>SUM(OL19:ON19)</f>
        <v>2225.9900000000002</v>
      </c>
      <c r="OP19" s="38" t="s">
        <v>74</v>
      </c>
      <c r="OQ19" s="29">
        <v>581.03</v>
      </c>
      <c r="OR19" s="29">
        <v>799.08</v>
      </c>
      <c r="OS19" s="29">
        <v>845.88</v>
      </c>
      <c r="OT19" s="33">
        <f>SUM(OQ19:OS19)</f>
        <v>2225.9900000000002</v>
      </c>
      <c r="OU19" s="38" t="s">
        <v>74</v>
      </c>
      <c r="OV19" s="29">
        <v>581.03</v>
      </c>
      <c r="OW19" s="29">
        <v>799.08</v>
      </c>
      <c r="OX19" s="29">
        <v>845.88</v>
      </c>
      <c r="OY19" s="33">
        <f>SUM(OV19:OX19)</f>
        <v>2225.9900000000002</v>
      </c>
      <c r="OZ19" s="38" t="s">
        <v>74</v>
      </c>
      <c r="PA19" s="29">
        <v>581.03</v>
      </c>
      <c r="PB19" s="29">
        <v>799.08</v>
      </c>
      <c r="PC19" s="29">
        <v>845.88</v>
      </c>
      <c r="PD19" s="33">
        <f>SUM(PA19:PC19)</f>
        <v>2225.9900000000002</v>
      </c>
      <c r="PE19" s="38" t="s">
        <v>74</v>
      </c>
      <c r="PF19" s="29">
        <v>581.03</v>
      </c>
      <c r="PG19" s="29">
        <v>799.08</v>
      </c>
      <c r="PH19" s="29">
        <v>845.88</v>
      </c>
      <c r="PI19" s="33">
        <f>SUM(PF19:PH19)</f>
        <v>2225.9900000000002</v>
      </c>
      <c r="PJ19" s="38" t="s">
        <v>74</v>
      </c>
      <c r="PK19" s="29">
        <v>581.03</v>
      </c>
      <c r="PL19" s="29">
        <v>799.08</v>
      </c>
      <c r="PM19" s="29" t="s">
        <v>27</v>
      </c>
      <c r="PN19" s="33">
        <f>SUM(PK19:PM19)</f>
        <v>1380.1100000000001</v>
      </c>
      <c r="PO19" s="38" t="s">
        <v>74</v>
      </c>
      <c r="PP19" s="29">
        <v>581.03</v>
      </c>
      <c r="PQ19" s="29">
        <v>799.08</v>
      </c>
      <c r="PR19" s="29">
        <v>845.88</v>
      </c>
      <c r="PS19" s="33">
        <f>SUM(PP19:PR19)</f>
        <v>2225.9900000000002</v>
      </c>
      <c r="PT19" s="38" t="s">
        <v>74</v>
      </c>
      <c r="PU19" s="29">
        <v>581.03</v>
      </c>
      <c r="PV19" s="29">
        <v>799.08</v>
      </c>
      <c r="PW19" s="29" t="s">
        <v>27</v>
      </c>
      <c r="PX19" s="33">
        <f>SUM(PU19:PW19)</f>
        <v>1380.1100000000001</v>
      </c>
      <c r="PY19" s="38" t="s">
        <v>74</v>
      </c>
      <c r="PZ19" s="29">
        <v>581.03</v>
      </c>
      <c r="QA19" s="29">
        <v>799.08</v>
      </c>
      <c r="QB19" s="29">
        <v>845.88</v>
      </c>
      <c r="QC19" s="33">
        <f>SUM(PZ19:QB19)</f>
        <v>2225.9900000000002</v>
      </c>
      <c r="QD19" s="38" t="s">
        <v>74</v>
      </c>
      <c r="QE19" s="29">
        <v>581.03</v>
      </c>
      <c r="QF19" s="29">
        <v>799.08</v>
      </c>
      <c r="QG19" s="29">
        <v>845.88</v>
      </c>
      <c r="QH19" s="33">
        <f>SUM(QE19:QG19)</f>
        <v>2225.9900000000002</v>
      </c>
      <c r="QI19" s="38" t="s">
        <v>74</v>
      </c>
      <c r="QJ19" s="29">
        <v>621.29</v>
      </c>
      <c r="QK19" s="29">
        <v>854.44</v>
      </c>
      <c r="QL19" s="29">
        <v>904.49</v>
      </c>
      <c r="QM19" s="33">
        <f>SUM(QJ19:QL19)</f>
        <v>2380.2200000000003</v>
      </c>
      <c r="QN19" s="38" t="s">
        <v>74</v>
      </c>
      <c r="QO19" s="29">
        <v>621.29</v>
      </c>
      <c r="QP19" s="29">
        <v>854.44</v>
      </c>
      <c r="QQ19" s="29">
        <v>904.49</v>
      </c>
      <c r="QR19" s="33">
        <f>SUM(QO19:QQ19)</f>
        <v>2380.2200000000003</v>
      </c>
      <c r="QS19" s="38" t="s">
        <v>74</v>
      </c>
      <c r="QT19" s="29">
        <v>618.73</v>
      </c>
      <c r="QU19" s="29">
        <v>850.93</v>
      </c>
      <c r="QV19" s="29">
        <v>900.77</v>
      </c>
      <c r="QW19" s="33">
        <f>SUM(QT19:QV19)</f>
        <v>2370.4299999999998</v>
      </c>
      <c r="QX19" s="38" t="s">
        <v>74</v>
      </c>
      <c r="QY19" s="29">
        <v>618.76</v>
      </c>
      <c r="QZ19" s="29">
        <v>850.97</v>
      </c>
      <c r="RA19" s="29">
        <v>900.81</v>
      </c>
      <c r="RB19" s="33">
        <f>SUM(QY19:RA19)</f>
        <v>2370.54</v>
      </c>
      <c r="RC19" s="38" t="s">
        <v>74</v>
      </c>
      <c r="RD19" s="29">
        <v>618.73</v>
      </c>
      <c r="RE19" s="29">
        <v>850.93</v>
      </c>
      <c r="RF19" s="29">
        <v>900.77</v>
      </c>
      <c r="RG19" s="33">
        <f>SUM(RD19:RF19)</f>
        <v>2370.4299999999998</v>
      </c>
      <c r="RH19" s="38" t="s">
        <v>74</v>
      </c>
      <c r="RI19" s="29">
        <v>618.73</v>
      </c>
      <c r="RJ19" s="29">
        <v>850.93</v>
      </c>
      <c r="RK19" s="29">
        <v>900.77</v>
      </c>
      <c r="RL19" s="33">
        <f>SUM(RI19:RK19)</f>
        <v>2370.4299999999998</v>
      </c>
      <c r="RM19" s="38" t="s">
        <v>74</v>
      </c>
      <c r="RN19" s="29">
        <v>618.73</v>
      </c>
      <c r="RO19" s="29">
        <v>850.93</v>
      </c>
      <c r="RP19" s="29">
        <v>900.77</v>
      </c>
      <c r="RQ19" s="33">
        <f>SUM(RN19:RP19)</f>
        <v>2370.4299999999998</v>
      </c>
      <c r="RR19" s="38" t="s">
        <v>74</v>
      </c>
      <c r="RS19" s="29">
        <v>618.73</v>
      </c>
      <c r="RT19" s="29">
        <v>850.93</v>
      </c>
      <c r="RU19" s="29">
        <v>900.77</v>
      </c>
      <c r="RV19" s="33">
        <f>SUM(RS19:RU19)</f>
        <v>2370.4299999999998</v>
      </c>
      <c r="RW19" s="38" t="s">
        <v>74</v>
      </c>
      <c r="RX19" s="29">
        <v>618.73</v>
      </c>
      <c r="RY19" s="29">
        <v>850.93</v>
      </c>
      <c r="RZ19" s="29">
        <v>900.77</v>
      </c>
      <c r="SA19" s="33">
        <f>SUM(RX19:RZ19)</f>
        <v>2370.4299999999998</v>
      </c>
      <c r="SB19" s="38" t="s">
        <v>74</v>
      </c>
      <c r="SC19" s="29">
        <v>618.73</v>
      </c>
      <c r="SD19" s="29">
        <v>850.93</v>
      </c>
      <c r="SE19" s="29">
        <v>900.77</v>
      </c>
      <c r="SF19" s="33">
        <f>SUM(SC19:SE19)</f>
        <v>2370.4299999999998</v>
      </c>
      <c r="SG19" s="38" t="s">
        <v>74</v>
      </c>
      <c r="SH19" s="29">
        <v>618.73</v>
      </c>
      <c r="SI19" s="29">
        <v>850.93</v>
      </c>
      <c r="SJ19" s="29">
        <v>900.77</v>
      </c>
      <c r="SK19" s="33">
        <f>SUM(SH19:SJ19)</f>
        <v>2370.4299999999998</v>
      </c>
      <c r="SL19" s="38" t="s">
        <v>74</v>
      </c>
      <c r="SM19" s="29">
        <v>618.73</v>
      </c>
      <c r="SN19" s="29">
        <v>850.93</v>
      </c>
      <c r="SO19" s="29">
        <v>900.77</v>
      </c>
      <c r="SP19" s="33">
        <f>SUM(SM19:SO19)</f>
        <v>2370.4299999999998</v>
      </c>
      <c r="SQ19" s="38" t="s">
        <v>74</v>
      </c>
      <c r="SR19" s="29">
        <v>693.02</v>
      </c>
      <c r="SS19" s="29">
        <v>954.01</v>
      </c>
      <c r="ST19" s="29">
        <v>1009.76</v>
      </c>
      <c r="SU19" s="33">
        <f>SUM(SR19:ST19)</f>
        <v>2656.79</v>
      </c>
      <c r="SV19" s="38" t="s">
        <v>74</v>
      </c>
      <c r="SW19" s="29">
        <v>693.02</v>
      </c>
      <c r="SX19" s="29">
        <v>954.01</v>
      </c>
      <c r="SY19" s="29">
        <v>1009.76</v>
      </c>
      <c r="SZ19" s="33">
        <f>SUM(SW19:SY19)</f>
        <v>2656.79</v>
      </c>
      <c r="TA19" s="38" t="s">
        <v>74</v>
      </c>
      <c r="TB19" s="29">
        <v>693.02</v>
      </c>
      <c r="TC19" s="29">
        <v>954.01</v>
      </c>
      <c r="TD19" s="29">
        <v>1009.76</v>
      </c>
      <c r="TE19" s="33">
        <f>SUM(TB19:TD19)</f>
        <v>2656.79</v>
      </c>
      <c r="TF19" s="38" t="s">
        <v>74</v>
      </c>
      <c r="TG19" s="29">
        <v>675.76</v>
      </c>
      <c r="TH19" s="29">
        <v>930.26</v>
      </c>
      <c r="TI19" s="29">
        <v>984.61</v>
      </c>
      <c r="TJ19" s="33">
        <f>SUM(TG19:TI19)</f>
        <v>2590.63</v>
      </c>
      <c r="TK19" s="38" t="s">
        <v>74</v>
      </c>
      <c r="TL19" s="29">
        <v>675.76</v>
      </c>
      <c r="TM19" s="29">
        <v>930.26</v>
      </c>
      <c r="TN19" s="29">
        <v>984.61</v>
      </c>
      <c r="TO19" s="33">
        <f>SUM(TL19:TN19)</f>
        <v>2590.63</v>
      </c>
      <c r="TP19" s="38" t="s">
        <v>74</v>
      </c>
      <c r="TQ19" s="29">
        <v>675.76</v>
      </c>
      <c r="TR19" s="29">
        <v>930.26</v>
      </c>
      <c r="TS19" s="29">
        <v>984.61</v>
      </c>
      <c r="TT19" s="33">
        <f>SUM(TQ19:TS19)</f>
        <v>2590.63</v>
      </c>
      <c r="TU19" s="38" t="s">
        <v>74</v>
      </c>
      <c r="TV19" s="29">
        <v>675.76</v>
      </c>
      <c r="TW19" s="29">
        <v>930.26</v>
      </c>
      <c r="TX19" s="29">
        <v>984.61</v>
      </c>
      <c r="TY19" s="33">
        <f>SUM(TV19:TX19)</f>
        <v>2590.63</v>
      </c>
      <c r="TZ19" s="38" t="s">
        <v>74</v>
      </c>
      <c r="UA19" s="29">
        <v>675.76</v>
      </c>
      <c r="UB19" s="29">
        <v>930.26</v>
      </c>
      <c r="UC19" s="29">
        <v>984.61</v>
      </c>
      <c r="UD19" s="33">
        <f>SUM(UA19:UC19)</f>
        <v>2590.63</v>
      </c>
      <c r="UE19" s="38" t="s">
        <v>74</v>
      </c>
      <c r="UF19" s="29">
        <v>675.76</v>
      </c>
      <c r="UG19" s="29">
        <v>930.26</v>
      </c>
      <c r="UH19" s="29">
        <v>984.61</v>
      </c>
      <c r="UI19" s="33">
        <f>SUM(UF19:UH19)</f>
        <v>2590.63</v>
      </c>
      <c r="UJ19" s="38" t="s">
        <v>74</v>
      </c>
      <c r="UK19" s="29">
        <v>675.76</v>
      </c>
      <c r="UL19" s="29">
        <v>930.26</v>
      </c>
      <c r="UM19" s="29">
        <v>984.61</v>
      </c>
      <c r="UN19" s="33">
        <f>SUM(UK19:UM19)</f>
        <v>2590.63</v>
      </c>
      <c r="UO19" s="38" t="s">
        <v>74</v>
      </c>
      <c r="UP19" s="29">
        <v>752.33</v>
      </c>
      <c r="UQ19" s="29">
        <v>1035.67</v>
      </c>
      <c r="UR19" s="29">
        <v>1096.18</v>
      </c>
      <c r="US19" s="33">
        <f>SUM(UP19:UR19)</f>
        <v>2884.1800000000003</v>
      </c>
      <c r="UT19" s="38" t="s">
        <v>74</v>
      </c>
      <c r="UU19" s="29">
        <v>675.76</v>
      </c>
      <c r="UV19" s="29">
        <v>930.26</v>
      </c>
      <c r="UW19" s="29">
        <v>984.61</v>
      </c>
      <c r="UX19" s="33">
        <f>SUM(UU19:UW19)</f>
        <v>2590.63</v>
      </c>
      <c r="UY19" s="38" t="s">
        <v>74</v>
      </c>
      <c r="UZ19" s="29">
        <v>719.69</v>
      </c>
      <c r="VA19" s="29">
        <v>990.72</v>
      </c>
      <c r="VB19" s="29">
        <v>1048.6099999999999</v>
      </c>
      <c r="VC19" s="33">
        <f>SUM(UZ19:VB19)</f>
        <v>2759.02</v>
      </c>
      <c r="VD19" s="38" t="s">
        <v>74</v>
      </c>
      <c r="VE19" s="29">
        <v>719.69</v>
      </c>
      <c r="VF19" s="29">
        <v>990.72</v>
      </c>
      <c r="VG19" s="29">
        <v>1048.6099999999999</v>
      </c>
      <c r="VH19" s="33">
        <f>SUM(VE19:VG19)</f>
        <v>2759.02</v>
      </c>
      <c r="VI19" s="38" t="s">
        <v>74</v>
      </c>
      <c r="VJ19" s="29">
        <v>719.69</v>
      </c>
      <c r="VK19" s="29">
        <v>990.72</v>
      </c>
      <c r="VL19" s="29">
        <v>1048.6099999999999</v>
      </c>
      <c r="VM19" s="33">
        <f>SUM(VJ19:VL19)</f>
        <v>2759.02</v>
      </c>
      <c r="VN19" s="38" t="s">
        <v>74</v>
      </c>
      <c r="VO19" s="29">
        <v>741.45</v>
      </c>
      <c r="VP19" s="29">
        <v>1020.69</v>
      </c>
      <c r="VQ19" s="29">
        <v>1080.33</v>
      </c>
      <c r="VR19" s="33">
        <f>SUM(VO19:VQ19)</f>
        <v>2842.4700000000003</v>
      </c>
      <c r="VS19" s="38" t="s">
        <v>74</v>
      </c>
      <c r="VT19" s="29">
        <v>741.46</v>
      </c>
      <c r="VU19" s="29">
        <v>1020.7</v>
      </c>
      <c r="VV19" s="29">
        <v>1080.3499999999999</v>
      </c>
      <c r="VW19" s="33">
        <f>SUM(VT19:VV19)</f>
        <v>2842.51</v>
      </c>
      <c r="VX19" s="38" t="s">
        <v>74</v>
      </c>
      <c r="VY19" s="29">
        <v>741.45</v>
      </c>
      <c r="VZ19" s="29">
        <v>1020.69</v>
      </c>
      <c r="WA19" s="29">
        <v>1080.33</v>
      </c>
      <c r="WB19" s="33">
        <f>SUM(VY19:WA19)</f>
        <v>2842.4700000000003</v>
      </c>
      <c r="WC19" s="38" t="s">
        <v>74</v>
      </c>
      <c r="WD19" s="29">
        <v>741.45</v>
      </c>
      <c r="WE19" s="29">
        <v>1020.69</v>
      </c>
      <c r="WF19" s="29">
        <v>1080.33</v>
      </c>
      <c r="WG19" s="33">
        <f>SUM(WD19:WF19)</f>
        <v>2842.4700000000003</v>
      </c>
      <c r="WH19" s="38" t="s">
        <v>74</v>
      </c>
      <c r="WI19" s="29">
        <v>741.45</v>
      </c>
      <c r="WJ19" s="29">
        <v>1020.69</v>
      </c>
      <c r="WK19" s="29">
        <v>1080.33</v>
      </c>
      <c r="WL19" s="33">
        <f>SUM(WI19:WK19)</f>
        <v>2842.4700000000003</v>
      </c>
      <c r="WM19" s="38" t="s">
        <v>74</v>
      </c>
      <c r="WN19" s="29">
        <v>741.45</v>
      </c>
      <c r="WO19" s="29">
        <v>1020.69</v>
      </c>
      <c r="WP19" s="29">
        <v>1080.33</v>
      </c>
      <c r="WQ19" s="33">
        <f>SUM(WN19:WP19)</f>
        <v>2842.4700000000003</v>
      </c>
      <c r="WR19" s="38" t="s">
        <v>74</v>
      </c>
      <c r="WS19" s="29">
        <v>741.45</v>
      </c>
      <c r="WT19" s="29">
        <v>1020.69</v>
      </c>
      <c r="WU19" s="29">
        <v>1080.33</v>
      </c>
      <c r="WV19" s="33">
        <f>SUM(WS19:WU19)</f>
        <v>2842.4700000000003</v>
      </c>
      <c r="WW19" s="38" t="s">
        <v>74</v>
      </c>
      <c r="WX19" s="29">
        <v>741.45</v>
      </c>
      <c r="WY19" s="29">
        <v>1020.69</v>
      </c>
      <c r="WZ19" s="29">
        <v>1080.33</v>
      </c>
      <c r="XA19" s="33">
        <f>SUM(WX19:WZ19)</f>
        <v>2842.4700000000003</v>
      </c>
      <c r="XB19" s="38" t="s">
        <v>74</v>
      </c>
      <c r="XC19" s="29">
        <v>741.45</v>
      </c>
      <c r="XD19" s="29">
        <v>1020.69</v>
      </c>
      <c r="XE19" s="29">
        <v>1080.33</v>
      </c>
      <c r="XF19" s="33">
        <f>SUM(XC19:XE19)</f>
        <v>2842.4700000000003</v>
      </c>
      <c r="XG19" s="38" t="s">
        <v>74</v>
      </c>
      <c r="XH19" s="29">
        <v>766.66</v>
      </c>
      <c r="XI19" s="29">
        <v>1055.3900000000001</v>
      </c>
      <c r="XJ19" s="29">
        <v>1117.06</v>
      </c>
      <c r="XK19" s="33">
        <f>SUM(XH19:XJ19)</f>
        <v>2939.11</v>
      </c>
      <c r="XL19" s="38" t="s">
        <v>74</v>
      </c>
      <c r="XM19" s="29">
        <v>790.39</v>
      </c>
      <c r="XN19" s="29">
        <v>1088.05</v>
      </c>
      <c r="XO19" s="29">
        <v>1151.6300000000001</v>
      </c>
      <c r="XP19" s="33">
        <f>SUM(XM19:XO19)</f>
        <v>3030.07</v>
      </c>
      <c r="XQ19" s="38" t="s">
        <v>74</v>
      </c>
      <c r="XR19" s="29">
        <v>794.94</v>
      </c>
      <c r="XS19" s="29">
        <v>1094.32</v>
      </c>
      <c r="XT19" s="29">
        <v>1158.26</v>
      </c>
      <c r="XU19" s="33">
        <f>SUM(XR19:XT19)</f>
        <v>3047.52</v>
      </c>
      <c r="XV19" s="38" t="s">
        <v>74</v>
      </c>
      <c r="XW19" s="29">
        <v>794.94</v>
      </c>
      <c r="XX19" s="29">
        <v>1094.32</v>
      </c>
      <c r="XY19" s="29">
        <v>1158.26</v>
      </c>
      <c r="XZ19" s="33">
        <f>SUM(XW19:XY19)</f>
        <v>3047.52</v>
      </c>
      <c r="YA19" s="38" t="s">
        <v>74</v>
      </c>
      <c r="YB19" s="29">
        <v>794.94</v>
      </c>
      <c r="YC19" s="29">
        <v>1094.32</v>
      </c>
      <c r="YD19" s="29">
        <v>1158.26</v>
      </c>
      <c r="YE19" s="33">
        <f>SUM(YB19:YD19)</f>
        <v>3047.52</v>
      </c>
      <c r="YF19" s="38" t="s">
        <v>74</v>
      </c>
      <c r="YG19" s="29">
        <v>794.94</v>
      </c>
      <c r="YH19" s="29">
        <v>1094.32</v>
      </c>
      <c r="YI19" s="29">
        <v>1158.26</v>
      </c>
      <c r="YJ19" s="33">
        <f>SUM(YG19:YI19)</f>
        <v>3047.52</v>
      </c>
      <c r="YK19" s="38" t="s">
        <v>74</v>
      </c>
      <c r="YL19" s="29">
        <v>815.81</v>
      </c>
      <c r="YM19" s="30">
        <v>1123.05</v>
      </c>
      <c r="YN19" s="30">
        <v>1188.67</v>
      </c>
      <c r="YO19" s="33">
        <f>SUM(YL19:YN19)</f>
        <v>3127.5299999999997</v>
      </c>
      <c r="YP19" s="38" t="s">
        <v>74</v>
      </c>
      <c r="YQ19" s="29">
        <v>815.81</v>
      </c>
      <c r="YR19" s="29">
        <v>1123.05</v>
      </c>
      <c r="YS19" s="29">
        <v>1188.67</v>
      </c>
      <c r="YT19" s="33">
        <f>SUM(YQ19:YS19)</f>
        <v>3127.5299999999997</v>
      </c>
      <c r="YU19" s="38" t="s">
        <v>74</v>
      </c>
      <c r="YV19" s="29">
        <v>815.81</v>
      </c>
      <c r="YW19" s="29">
        <v>1123.05</v>
      </c>
      <c r="YX19" s="29">
        <v>1188.67</v>
      </c>
      <c r="YY19" s="33">
        <f>SUM(YV19:YX19)</f>
        <v>3127.5299999999997</v>
      </c>
      <c r="YZ19" s="38" t="s">
        <v>74</v>
      </c>
      <c r="ZA19" s="29">
        <v>815.81</v>
      </c>
      <c r="ZB19" s="29">
        <v>1123.05</v>
      </c>
      <c r="ZC19" s="29">
        <v>1188.67</v>
      </c>
      <c r="ZD19" s="33">
        <f>SUM(ZA19:ZC19)</f>
        <v>3127.5299999999997</v>
      </c>
      <c r="ZE19" s="38" t="s">
        <v>74</v>
      </c>
      <c r="ZF19" s="29">
        <v>815.81</v>
      </c>
      <c r="ZG19" s="29">
        <v>1123.05</v>
      </c>
      <c r="ZH19" s="29">
        <v>1188.67</v>
      </c>
      <c r="ZI19" s="33">
        <f>SUM(ZF19:ZH19)</f>
        <v>3127.5299999999997</v>
      </c>
      <c r="ZJ19" s="38" t="s">
        <v>74</v>
      </c>
      <c r="ZK19" s="29">
        <v>815.81</v>
      </c>
      <c r="ZL19" s="29">
        <v>1123.05</v>
      </c>
      <c r="ZM19" s="29">
        <v>1188.67</v>
      </c>
      <c r="ZN19" s="33">
        <f>SUM(ZK19:ZM19)</f>
        <v>3127.5299999999997</v>
      </c>
      <c r="ZO19" s="38" t="s">
        <v>74</v>
      </c>
      <c r="ZP19" s="29">
        <v>884.36</v>
      </c>
      <c r="ZQ19" s="29">
        <v>1219.6300000000001</v>
      </c>
      <c r="ZR19" s="29">
        <v>1290.57</v>
      </c>
      <c r="ZS19" s="33">
        <f>SUM(ZP19:ZR19)</f>
        <v>3394.5600000000004</v>
      </c>
      <c r="ZT19" s="38" t="s">
        <v>74</v>
      </c>
      <c r="ZU19" s="29">
        <v>912.11</v>
      </c>
      <c r="ZV19" s="29">
        <v>1257.9000000000001</v>
      </c>
      <c r="ZW19" s="29">
        <v>1331.07</v>
      </c>
      <c r="ZX19" s="33">
        <f>SUM(ZU19:ZW19)</f>
        <v>3501.08</v>
      </c>
      <c r="ZY19" s="38" t="s">
        <v>74</v>
      </c>
      <c r="ZZ19" s="29">
        <v>912.11</v>
      </c>
      <c r="AAA19" s="30">
        <v>1257.9000000000001</v>
      </c>
      <c r="AAB19" s="30">
        <v>1331.07</v>
      </c>
      <c r="AAC19" s="33">
        <f>SUM(ZZ19:AAB19)</f>
        <v>3501.08</v>
      </c>
      <c r="AAD19" s="38" t="s">
        <v>74</v>
      </c>
      <c r="AAE19" s="29">
        <v>912.11</v>
      </c>
      <c r="AAF19" s="30">
        <v>1257.9000000000001</v>
      </c>
      <c r="AAG19" s="30">
        <v>1331.07</v>
      </c>
      <c r="AAH19" s="33">
        <f>SUM(AAE19:AAG19)</f>
        <v>3501.08</v>
      </c>
      <c r="AAI19" s="38" t="s">
        <v>74</v>
      </c>
      <c r="AAJ19" s="29">
        <v>912.11</v>
      </c>
      <c r="AAK19" s="30">
        <v>1257.9000000000001</v>
      </c>
      <c r="AAL19" s="30">
        <v>1331.07</v>
      </c>
      <c r="AAM19" s="33">
        <f>SUM(AAJ19:AAL19)</f>
        <v>3501.08</v>
      </c>
      <c r="AAN19" s="38" t="s">
        <v>74</v>
      </c>
      <c r="AAO19" s="29">
        <v>912.11</v>
      </c>
      <c r="AAP19" s="30">
        <v>1257.9000000000001</v>
      </c>
      <c r="AAQ19" s="30">
        <v>1331.07</v>
      </c>
      <c r="AAR19" s="33">
        <f>SUM(AAO19:AAQ19)</f>
        <v>3501.08</v>
      </c>
      <c r="AAS19" s="38" t="s">
        <v>74</v>
      </c>
      <c r="AAT19" s="29">
        <v>912.11</v>
      </c>
      <c r="AAU19" s="30">
        <v>1257.9000000000001</v>
      </c>
      <c r="AAV19" s="30">
        <v>1331.07</v>
      </c>
      <c r="AAW19" s="33">
        <f>SUM(AAT19:AAV19)</f>
        <v>3501.08</v>
      </c>
      <c r="AAX19" s="38" t="s">
        <v>74</v>
      </c>
      <c r="AAY19" s="29">
        <v>912.11</v>
      </c>
      <c r="AAZ19" s="30">
        <v>1257.9000000000001</v>
      </c>
      <c r="ABA19" s="30">
        <v>1331.07</v>
      </c>
      <c r="ABB19" s="33">
        <f>SUM(AAY19:ABA19)</f>
        <v>3501.08</v>
      </c>
      <c r="ABC19" s="38" t="s">
        <v>74</v>
      </c>
      <c r="ABD19" s="29">
        <v>912.11</v>
      </c>
      <c r="ABE19" s="30">
        <v>1257.9000000000001</v>
      </c>
      <c r="ABF19" s="30">
        <v>1331.07</v>
      </c>
      <c r="ABG19" s="33">
        <f>SUM(ABD19:ABF19)</f>
        <v>3501.08</v>
      </c>
      <c r="ABH19" s="38" t="s">
        <v>74</v>
      </c>
      <c r="ABI19" s="29">
        <v>912.11</v>
      </c>
      <c r="ABJ19" s="30">
        <v>1257.9000000000001</v>
      </c>
      <c r="ABK19" s="30">
        <v>1331.07</v>
      </c>
      <c r="ABL19" s="33">
        <f>SUM(ABI19:ABK19)</f>
        <v>3501.08</v>
      </c>
      <c r="ABM19" s="38" t="s">
        <v>74</v>
      </c>
      <c r="ABN19" s="29">
        <v>912.11</v>
      </c>
      <c r="ABO19" s="30">
        <v>1257.9000000000001</v>
      </c>
      <c r="ABP19" s="30">
        <v>1331.07</v>
      </c>
      <c r="ABQ19" s="33">
        <f>SUM(ABN19:ABP19)</f>
        <v>3501.08</v>
      </c>
      <c r="ABR19" s="38" t="s">
        <v>74</v>
      </c>
      <c r="ABS19" s="29">
        <v>912.11</v>
      </c>
      <c r="ABT19" s="30">
        <v>1257.9000000000001</v>
      </c>
      <c r="ABU19" s="30">
        <v>1331.07</v>
      </c>
      <c r="ABV19" s="33">
        <f>SUM(ABS19:ABU19)</f>
        <v>3501.08</v>
      </c>
      <c r="ABW19" s="38" t="s">
        <v>74</v>
      </c>
      <c r="ABX19" s="29">
        <v>975.96</v>
      </c>
      <c r="ABY19" s="30">
        <v>1345.95</v>
      </c>
      <c r="ABZ19" s="30">
        <v>1424.25</v>
      </c>
      <c r="ACA19" s="33">
        <f>SUM(ABX19:ABZ19)</f>
        <v>3746.16</v>
      </c>
    </row>
    <row r="20" spans="1:755" ht="15" customHeight="1" x14ac:dyDescent="0.25">
      <c r="A20" s="38" t="s">
        <v>75</v>
      </c>
      <c r="B20" s="29">
        <v>22.92</v>
      </c>
      <c r="C20" s="29">
        <v>49.76</v>
      </c>
      <c r="D20" s="29">
        <v>58.67</v>
      </c>
      <c r="E20" s="33">
        <f>SUM(B20:D20)</f>
        <v>131.35000000000002</v>
      </c>
      <c r="F20" s="38" t="s">
        <v>75</v>
      </c>
      <c r="G20" s="29">
        <v>22.92</v>
      </c>
      <c r="H20" s="29">
        <v>49.76</v>
      </c>
      <c r="I20" s="29">
        <v>58.67</v>
      </c>
      <c r="J20" s="33">
        <f>SUM(G20:I20)</f>
        <v>131.35000000000002</v>
      </c>
      <c r="K20" s="38" t="s">
        <v>75</v>
      </c>
      <c r="L20" s="29">
        <v>22.92</v>
      </c>
      <c r="M20" s="29">
        <v>49.76</v>
      </c>
      <c r="N20" s="29">
        <v>58.67</v>
      </c>
      <c r="O20" s="33">
        <f>SUM(L20:N20)</f>
        <v>131.35000000000002</v>
      </c>
      <c r="P20" s="38" t="s">
        <v>75</v>
      </c>
      <c r="Q20" s="29">
        <v>22.92</v>
      </c>
      <c r="R20" s="29">
        <v>49.76</v>
      </c>
      <c r="S20" s="29">
        <v>58.67</v>
      </c>
      <c r="T20" s="33">
        <f>SUM(Q20:S20)</f>
        <v>131.35000000000002</v>
      </c>
      <c r="U20" s="38" t="s">
        <v>75</v>
      </c>
      <c r="V20" s="29">
        <v>22.92</v>
      </c>
      <c r="W20" s="29">
        <v>49.76</v>
      </c>
      <c r="X20" s="29">
        <v>58.67</v>
      </c>
      <c r="Y20" s="33">
        <f>SUM(V20:X20)</f>
        <v>131.35000000000002</v>
      </c>
      <c r="Z20" s="38" t="s">
        <v>75</v>
      </c>
      <c r="AA20" s="29">
        <v>22.92</v>
      </c>
      <c r="AB20" s="29">
        <v>49.76</v>
      </c>
      <c r="AC20" s="29">
        <v>58.67</v>
      </c>
      <c r="AD20" s="33">
        <f>SUM(AA20:AC20)</f>
        <v>131.35000000000002</v>
      </c>
      <c r="AE20" s="38" t="s">
        <v>75</v>
      </c>
      <c r="AF20" s="29">
        <v>22.92</v>
      </c>
      <c r="AG20" s="29">
        <v>49.76</v>
      </c>
      <c r="AH20" s="29">
        <v>58.67</v>
      </c>
      <c r="AI20" s="33">
        <f>SUM(AF20:AH20)</f>
        <v>131.35000000000002</v>
      </c>
      <c r="AJ20" s="38" t="s">
        <v>75</v>
      </c>
      <c r="AK20" s="29">
        <v>22.92</v>
      </c>
      <c r="AL20" s="29">
        <v>49.76</v>
      </c>
      <c r="AM20" s="29">
        <v>58.67</v>
      </c>
      <c r="AN20" s="33">
        <f>SUM(AK20:AM20)</f>
        <v>131.35000000000002</v>
      </c>
      <c r="AO20" s="38" t="s">
        <v>75</v>
      </c>
      <c r="AP20" s="29">
        <v>22.92</v>
      </c>
      <c r="AQ20" s="29">
        <v>49.76</v>
      </c>
      <c r="AR20" s="29">
        <v>58.67</v>
      </c>
      <c r="AS20" s="33">
        <f>SUM(AP20:AR20)</f>
        <v>131.35000000000002</v>
      </c>
      <c r="AT20" s="38" t="s">
        <v>75</v>
      </c>
      <c r="AU20" s="29">
        <v>22.92</v>
      </c>
      <c r="AV20" s="29">
        <v>49.76</v>
      </c>
      <c r="AW20" s="29">
        <v>58.67</v>
      </c>
      <c r="AX20" s="33">
        <f>SUM(AU20:AW20)</f>
        <v>131.35000000000002</v>
      </c>
      <c r="AY20" s="38" t="s">
        <v>75</v>
      </c>
      <c r="AZ20" s="29">
        <v>22.92</v>
      </c>
      <c r="BA20" s="29">
        <v>49.76</v>
      </c>
      <c r="BB20" s="29">
        <v>58.67</v>
      </c>
      <c r="BC20" s="33">
        <f>SUM(AZ20:BB20)</f>
        <v>131.35000000000002</v>
      </c>
      <c r="BD20" s="38" t="s">
        <v>75</v>
      </c>
      <c r="BE20" s="29">
        <v>24.76</v>
      </c>
      <c r="BF20" s="29">
        <v>53.75</v>
      </c>
      <c r="BG20" s="29">
        <v>63.38</v>
      </c>
      <c r="BH20" s="33">
        <f>SUM(BE20:BG20)</f>
        <v>141.89000000000001</v>
      </c>
      <c r="BI20" s="38" t="s">
        <v>75</v>
      </c>
      <c r="BJ20" s="29">
        <v>24.78</v>
      </c>
      <c r="BK20" s="29">
        <v>53.8</v>
      </c>
      <c r="BL20" s="29">
        <v>63.43</v>
      </c>
      <c r="BM20" s="33">
        <f>SUM(BJ20:BL20)</f>
        <v>142.01</v>
      </c>
      <c r="BN20" s="38" t="s">
        <v>75</v>
      </c>
      <c r="BO20" s="29">
        <v>26.14</v>
      </c>
      <c r="BP20" s="29">
        <v>56.75</v>
      </c>
      <c r="BQ20" s="29">
        <v>66.91</v>
      </c>
      <c r="BR20" s="33">
        <f>SUM(BO20:BQ20)</f>
        <v>149.80000000000001</v>
      </c>
      <c r="BS20" s="38" t="s">
        <v>75</v>
      </c>
      <c r="BT20" s="29">
        <v>26.14</v>
      </c>
      <c r="BU20" s="29">
        <v>56.75</v>
      </c>
      <c r="BV20" s="29">
        <v>66.91</v>
      </c>
      <c r="BW20" s="33">
        <f>SUM(BT20:BV20)</f>
        <v>149.80000000000001</v>
      </c>
      <c r="BX20" s="38" t="s">
        <v>75</v>
      </c>
      <c r="BY20" s="29">
        <v>26.16</v>
      </c>
      <c r="BZ20" s="29">
        <v>56.79</v>
      </c>
      <c r="CA20" s="29">
        <v>66.959999999999994</v>
      </c>
      <c r="CB20" s="33">
        <f>SUM(BY20:CA20)</f>
        <v>149.91</v>
      </c>
      <c r="CC20" s="38" t="s">
        <v>75</v>
      </c>
      <c r="CD20" s="29">
        <v>26.16</v>
      </c>
      <c r="CE20" s="29">
        <v>56.79</v>
      </c>
      <c r="CF20" s="29">
        <v>66.97</v>
      </c>
      <c r="CG20" s="33">
        <f>SUM(CD20:CF20)</f>
        <v>149.92000000000002</v>
      </c>
      <c r="CH20" s="38" t="s">
        <v>75</v>
      </c>
      <c r="CI20" s="29">
        <v>26.16</v>
      </c>
      <c r="CJ20" s="29">
        <v>56.79</v>
      </c>
      <c r="CK20" s="29">
        <v>66.97</v>
      </c>
      <c r="CL20" s="33">
        <f>SUM(CI20:CK20)</f>
        <v>149.92000000000002</v>
      </c>
      <c r="CM20" s="38" t="s">
        <v>75</v>
      </c>
      <c r="CN20" s="29">
        <v>26.16</v>
      </c>
      <c r="CO20" s="29">
        <v>56.79</v>
      </c>
      <c r="CP20" s="29">
        <v>66.97</v>
      </c>
      <c r="CQ20" s="33">
        <f>SUM(CN20:CP20)</f>
        <v>149.92000000000002</v>
      </c>
      <c r="CR20" s="38" t="s">
        <v>75</v>
      </c>
      <c r="CS20" s="29">
        <v>26.47</v>
      </c>
      <c r="CT20" s="29">
        <v>57.48</v>
      </c>
      <c r="CU20" s="29">
        <v>67.77</v>
      </c>
      <c r="CV20" s="33">
        <f>SUM(CS20:CU20)</f>
        <v>151.71999999999997</v>
      </c>
      <c r="CW20" s="38" t="s">
        <v>75</v>
      </c>
      <c r="CX20" s="29">
        <v>27.15</v>
      </c>
      <c r="CY20" s="29">
        <v>58.95</v>
      </c>
      <c r="CZ20" s="29">
        <v>69.510000000000005</v>
      </c>
      <c r="DA20" s="33">
        <f>SUM(CX20:CZ20)</f>
        <v>155.61000000000001</v>
      </c>
      <c r="DB20" s="38" t="s">
        <v>75</v>
      </c>
      <c r="DC20" s="29">
        <v>27.15</v>
      </c>
      <c r="DD20" s="29">
        <v>58.95</v>
      </c>
      <c r="DE20" s="29">
        <v>69.510000000000005</v>
      </c>
      <c r="DF20" s="33">
        <f>SUM(DC20:DE20)</f>
        <v>155.61000000000001</v>
      </c>
      <c r="DG20" s="38" t="s">
        <v>75</v>
      </c>
      <c r="DH20" s="29">
        <v>27.15</v>
      </c>
      <c r="DI20" s="29">
        <v>58.95</v>
      </c>
      <c r="DJ20" s="29">
        <v>69.510000000000005</v>
      </c>
      <c r="DK20" s="33">
        <f>SUM(DH20:DJ20)</f>
        <v>155.61000000000001</v>
      </c>
      <c r="DL20" s="38" t="s">
        <v>75</v>
      </c>
      <c r="DM20" s="29">
        <v>27.33</v>
      </c>
      <c r="DN20" s="29">
        <v>59.34</v>
      </c>
      <c r="DO20" s="29">
        <v>69.98</v>
      </c>
      <c r="DP20" s="33">
        <f>SUM(DM20:DO20)</f>
        <v>156.65</v>
      </c>
      <c r="DQ20" s="38" t="s">
        <v>75</v>
      </c>
      <c r="DR20" s="29">
        <v>27.43</v>
      </c>
      <c r="DS20" s="29">
        <v>59.54</v>
      </c>
      <c r="DT20" s="29">
        <v>70.209999999999994</v>
      </c>
      <c r="DU20" s="33">
        <f>SUM(DR20:DT20)</f>
        <v>157.18</v>
      </c>
      <c r="DV20" s="38" t="s">
        <v>75</v>
      </c>
      <c r="DW20" s="29">
        <v>27.43</v>
      </c>
      <c r="DX20" s="29">
        <v>59.54</v>
      </c>
      <c r="DY20" s="29">
        <v>70.209999999999994</v>
      </c>
      <c r="DZ20" s="33">
        <f>SUM(DW20:DY20)</f>
        <v>157.18</v>
      </c>
      <c r="EA20" s="38" t="s">
        <v>75</v>
      </c>
      <c r="EB20" s="29">
        <v>27.43</v>
      </c>
      <c r="EC20" s="29">
        <v>59.54</v>
      </c>
      <c r="ED20" s="29">
        <v>70.209999999999994</v>
      </c>
      <c r="EE20" s="33">
        <f>SUM(EB20:ED20)</f>
        <v>157.18</v>
      </c>
      <c r="EF20" s="38" t="s">
        <v>75</v>
      </c>
      <c r="EG20" s="29">
        <v>27.43</v>
      </c>
      <c r="EH20" s="29">
        <v>59.54</v>
      </c>
      <c r="EI20" s="29">
        <v>70.209999999999994</v>
      </c>
      <c r="EJ20" s="33">
        <f>SUM(EG20:EI20)</f>
        <v>157.18</v>
      </c>
      <c r="EK20" s="38" t="s">
        <v>75</v>
      </c>
      <c r="EL20" s="29">
        <v>27.43</v>
      </c>
      <c r="EM20" s="29">
        <v>59.54</v>
      </c>
      <c r="EN20" s="29">
        <v>70.209999999999994</v>
      </c>
      <c r="EO20" s="33">
        <f>SUM(EL20:EN20)</f>
        <v>157.18</v>
      </c>
      <c r="EP20" s="38" t="s">
        <v>75</v>
      </c>
      <c r="EQ20" s="29">
        <v>27.43</v>
      </c>
      <c r="ER20" s="29">
        <v>59.54</v>
      </c>
      <c r="ES20" s="29">
        <v>70.209999999999994</v>
      </c>
      <c r="ET20" s="33">
        <f>SUM(EQ20:ES20)</f>
        <v>157.18</v>
      </c>
      <c r="EU20" s="38" t="s">
        <v>75</v>
      </c>
      <c r="EV20" s="29">
        <v>27.52</v>
      </c>
      <c r="EW20" s="29">
        <v>59.74</v>
      </c>
      <c r="EX20" s="29">
        <v>70.44</v>
      </c>
      <c r="EY20" s="33">
        <f>SUM(EV20:EX20)</f>
        <v>157.69999999999999</v>
      </c>
      <c r="EZ20" s="38" t="s">
        <v>75</v>
      </c>
      <c r="FA20" s="29">
        <v>27.52</v>
      </c>
      <c r="FB20" s="29">
        <v>59.74</v>
      </c>
      <c r="FC20" s="29">
        <v>70.44</v>
      </c>
      <c r="FD20" s="33">
        <f>SUM(FA20:FC20)</f>
        <v>157.69999999999999</v>
      </c>
      <c r="FE20" s="38" t="s">
        <v>75</v>
      </c>
      <c r="FF20" s="29">
        <v>27.52</v>
      </c>
      <c r="FG20" s="29">
        <v>59.74</v>
      </c>
      <c r="FH20" s="29">
        <v>70.44</v>
      </c>
      <c r="FI20" s="33">
        <f>SUM(FF20:FH20)</f>
        <v>157.69999999999999</v>
      </c>
      <c r="FJ20" s="38" t="s">
        <v>75</v>
      </c>
      <c r="FK20" s="29">
        <v>27.96</v>
      </c>
      <c r="FL20" s="29">
        <v>60.69</v>
      </c>
      <c r="FM20" s="29">
        <v>71.569999999999993</v>
      </c>
      <c r="FN20" s="33">
        <f>SUM(FK20:FM20)</f>
        <v>160.22</v>
      </c>
      <c r="FO20" s="38" t="s">
        <v>75</v>
      </c>
      <c r="FP20" s="29">
        <v>29.85</v>
      </c>
      <c r="FQ20" s="29">
        <v>64.81</v>
      </c>
      <c r="FR20" s="29">
        <v>76.42</v>
      </c>
      <c r="FS20" s="33">
        <f>SUM(FP20:FR20)</f>
        <v>171.07999999999998</v>
      </c>
      <c r="FT20" s="38" t="s">
        <v>75</v>
      </c>
      <c r="FU20" s="29">
        <v>29.85</v>
      </c>
      <c r="FV20" s="29">
        <v>64.81</v>
      </c>
      <c r="FW20" s="29">
        <v>76.42</v>
      </c>
      <c r="FX20" s="33">
        <f>SUM(FU20:FW20)</f>
        <v>171.07999999999998</v>
      </c>
      <c r="FY20" s="38" t="s">
        <v>75</v>
      </c>
      <c r="FZ20" s="29">
        <v>29.85</v>
      </c>
      <c r="GA20" s="29">
        <v>64.81</v>
      </c>
      <c r="GB20" s="29">
        <v>76.42</v>
      </c>
      <c r="GC20" s="33">
        <f>SUM(FZ20:GB20)</f>
        <v>171.07999999999998</v>
      </c>
      <c r="GD20" s="38" t="s">
        <v>75</v>
      </c>
      <c r="GE20" s="29">
        <v>30.58</v>
      </c>
      <c r="GF20" s="29">
        <v>66.39</v>
      </c>
      <c r="GG20" s="29">
        <v>78.28</v>
      </c>
      <c r="GH20" s="33">
        <f>SUM(GE20:GG20)</f>
        <v>175.25</v>
      </c>
      <c r="GI20" s="38" t="s">
        <v>75</v>
      </c>
      <c r="GJ20" s="29">
        <v>30.94</v>
      </c>
      <c r="GK20" s="29">
        <v>67.180000000000007</v>
      </c>
      <c r="GL20" s="29">
        <v>79.22</v>
      </c>
      <c r="GM20" s="33">
        <f>SUM(GJ20:GL20)</f>
        <v>177.34</v>
      </c>
      <c r="GN20" s="38" t="s">
        <v>75</v>
      </c>
      <c r="GO20" s="29">
        <v>30.94</v>
      </c>
      <c r="GP20" s="29">
        <v>67.180000000000007</v>
      </c>
      <c r="GQ20" s="29">
        <v>79.22</v>
      </c>
      <c r="GR20" s="33">
        <f>SUM(GO20:GQ20)</f>
        <v>177.34</v>
      </c>
      <c r="GS20" s="38" t="s">
        <v>75</v>
      </c>
      <c r="GT20" s="29">
        <v>31.13</v>
      </c>
      <c r="GU20" s="29">
        <v>67.58</v>
      </c>
      <c r="GV20" s="29">
        <v>79.680000000000007</v>
      </c>
      <c r="GW20" s="33">
        <f>SUM(GT20:GV20)</f>
        <v>178.39</v>
      </c>
      <c r="GX20" s="38" t="s">
        <v>75</v>
      </c>
      <c r="GY20" s="29">
        <v>31.13</v>
      </c>
      <c r="GZ20" s="29">
        <v>67.58</v>
      </c>
      <c r="HA20" s="29">
        <v>79.680000000000007</v>
      </c>
      <c r="HB20" s="33">
        <f>SUM(GY20:HA20)</f>
        <v>178.39</v>
      </c>
      <c r="HC20" s="38" t="s">
        <v>75</v>
      </c>
      <c r="HD20" s="29">
        <v>31.13</v>
      </c>
      <c r="HE20" s="29">
        <v>67.58</v>
      </c>
      <c r="HF20" s="29">
        <v>79.680000000000007</v>
      </c>
      <c r="HG20" s="33">
        <f>SUM(HD20:HF20)</f>
        <v>178.39</v>
      </c>
      <c r="HH20" s="38" t="s">
        <v>75</v>
      </c>
      <c r="HI20" s="29">
        <v>31.13</v>
      </c>
      <c r="HJ20" s="29">
        <v>67.58</v>
      </c>
      <c r="HK20" s="29">
        <v>79.680000000000007</v>
      </c>
      <c r="HL20" s="33">
        <f>SUM(HI20:HK20)</f>
        <v>178.39</v>
      </c>
      <c r="HM20" s="38" t="s">
        <v>75</v>
      </c>
      <c r="HN20" s="29">
        <v>31.2</v>
      </c>
      <c r="HO20" s="29">
        <v>67.73</v>
      </c>
      <c r="HP20" s="29">
        <v>79.86</v>
      </c>
      <c r="HQ20" s="33">
        <f>SUM(HN20:HP20)</f>
        <v>178.79000000000002</v>
      </c>
      <c r="HR20" s="38" t="s">
        <v>75</v>
      </c>
      <c r="HS20" s="29">
        <v>31.2</v>
      </c>
      <c r="HT20" s="29">
        <v>67.73</v>
      </c>
      <c r="HU20" s="29">
        <v>79.86</v>
      </c>
      <c r="HV20" s="33">
        <f>SUM(HS20:HU20)</f>
        <v>178.79000000000002</v>
      </c>
      <c r="HW20" s="38" t="s">
        <v>75</v>
      </c>
      <c r="HX20" s="29">
        <v>31.2</v>
      </c>
      <c r="HY20" s="29">
        <v>67.73</v>
      </c>
      <c r="HZ20" s="29">
        <v>79.86</v>
      </c>
      <c r="IA20" s="33">
        <f>SUM(HX20:HZ20)</f>
        <v>178.79000000000002</v>
      </c>
      <c r="IB20" s="38" t="s">
        <v>75</v>
      </c>
      <c r="IC20" s="29">
        <v>31.2</v>
      </c>
      <c r="ID20" s="29">
        <v>67.73</v>
      </c>
      <c r="IE20" s="29">
        <v>79.86</v>
      </c>
      <c r="IF20" s="33">
        <f>SUM(IC20:IE20)</f>
        <v>178.79000000000002</v>
      </c>
      <c r="IG20" s="38" t="s">
        <v>75</v>
      </c>
      <c r="IH20" s="29">
        <v>31.25</v>
      </c>
      <c r="II20" s="29">
        <v>67.849999999999994</v>
      </c>
      <c r="IJ20" s="29">
        <v>80.010000000000005</v>
      </c>
      <c r="IK20" s="33">
        <f>SUM(IH20:IJ20)</f>
        <v>179.11</v>
      </c>
      <c r="IL20" s="38" t="s">
        <v>75</v>
      </c>
      <c r="IM20" s="29">
        <v>31.25</v>
      </c>
      <c r="IN20" s="29">
        <v>67.849999999999994</v>
      </c>
      <c r="IO20" s="29">
        <v>80.010000000000005</v>
      </c>
      <c r="IP20" s="33">
        <f>SUM(IM20:IO20)</f>
        <v>179.11</v>
      </c>
      <c r="IQ20" s="38" t="s">
        <v>75</v>
      </c>
      <c r="IR20" s="29">
        <v>31.31</v>
      </c>
      <c r="IS20" s="29">
        <v>67.98</v>
      </c>
      <c r="IT20" s="29" t="s">
        <v>27</v>
      </c>
      <c r="IU20" s="33">
        <f>SUM(IR20:IT20)</f>
        <v>99.29</v>
      </c>
      <c r="IV20" s="38" t="s">
        <v>75</v>
      </c>
      <c r="IW20" s="29">
        <v>31.31</v>
      </c>
      <c r="IX20" s="29">
        <v>67.98</v>
      </c>
      <c r="IY20" s="29">
        <v>80.150000000000006</v>
      </c>
      <c r="IZ20" s="33">
        <f>SUM(IW20:IY20)</f>
        <v>179.44</v>
      </c>
      <c r="JA20" s="38" t="s">
        <v>75</v>
      </c>
      <c r="JB20" s="29">
        <v>31.31</v>
      </c>
      <c r="JC20" s="29">
        <v>67.98</v>
      </c>
      <c r="JD20" s="29">
        <v>80.150000000000006</v>
      </c>
      <c r="JE20" s="33">
        <f>SUM(JB20:JD20)</f>
        <v>179.44</v>
      </c>
      <c r="JF20" s="38" t="s">
        <v>75</v>
      </c>
      <c r="JG20" s="29">
        <v>31.31</v>
      </c>
      <c r="JH20" s="29">
        <v>67.98</v>
      </c>
      <c r="JI20" s="29">
        <v>80.150000000000006</v>
      </c>
      <c r="JJ20" s="33">
        <f>SUM(JG20:JI20)</f>
        <v>179.44</v>
      </c>
      <c r="JK20" s="38" t="s">
        <v>75</v>
      </c>
      <c r="JL20" s="29">
        <v>31.31</v>
      </c>
      <c r="JM20" s="29">
        <v>67.98</v>
      </c>
      <c r="JN20" s="29">
        <v>80.150000000000006</v>
      </c>
      <c r="JO20" s="33">
        <f>SUM(JL20:JN20)</f>
        <v>179.44</v>
      </c>
      <c r="JP20" s="38" t="s">
        <v>75</v>
      </c>
      <c r="JQ20" s="29">
        <v>31.38</v>
      </c>
      <c r="JR20" s="29">
        <v>68.13</v>
      </c>
      <c r="JS20" s="29">
        <v>80.34</v>
      </c>
      <c r="JT20" s="33">
        <f>SUM(JQ20:JS20)</f>
        <v>179.85</v>
      </c>
      <c r="JU20" s="38" t="s">
        <v>75</v>
      </c>
      <c r="JV20" s="29">
        <v>31.62</v>
      </c>
      <c r="JW20" s="29">
        <v>68.650000000000006</v>
      </c>
      <c r="JX20" s="29">
        <v>80.94</v>
      </c>
      <c r="JY20" s="33">
        <f>SUM(JV20:JX20)</f>
        <v>181.21</v>
      </c>
      <c r="JZ20" s="38" t="s">
        <v>75</v>
      </c>
      <c r="KA20" s="29">
        <v>31.62</v>
      </c>
      <c r="KB20" s="29">
        <v>68.650000000000006</v>
      </c>
      <c r="KC20" s="29">
        <v>80.94</v>
      </c>
      <c r="KD20" s="33">
        <f>SUM(KA20:KC20)</f>
        <v>181.21</v>
      </c>
      <c r="KE20" s="38" t="s">
        <v>75</v>
      </c>
      <c r="KF20" s="29">
        <v>31.62</v>
      </c>
      <c r="KG20" s="29">
        <v>68.650000000000006</v>
      </c>
      <c r="KH20" s="29">
        <v>80.94</v>
      </c>
      <c r="KI20" s="33">
        <f>SUM(KF20:KH20)</f>
        <v>181.21</v>
      </c>
      <c r="KJ20" s="38" t="s">
        <v>75</v>
      </c>
      <c r="KK20" s="29">
        <v>31.62</v>
      </c>
      <c r="KL20" s="29">
        <v>68.650000000000006</v>
      </c>
      <c r="KM20" s="29">
        <v>80.94</v>
      </c>
      <c r="KN20" s="33">
        <f>SUM(KK20:KM20)</f>
        <v>181.21</v>
      </c>
      <c r="KO20" s="38" t="s">
        <v>75</v>
      </c>
      <c r="KP20" s="29">
        <v>31.62</v>
      </c>
      <c r="KQ20" s="29">
        <v>68.650000000000006</v>
      </c>
      <c r="KR20" s="29">
        <v>80.94</v>
      </c>
      <c r="KS20" s="33">
        <f>SUM(KP20:KR20)</f>
        <v>181.21</v>
      </c>
      <c r="KT20" s="38" t="s">
        <v>75</v>
      </c>
      <c r="KU20" s="29">
        <v>31.93</v>
      </c>
      <c r="KV20" s="29">
        <v>69.319999999999993</v>
      </c>
      <c r="KW20" s="29">
        <v>81.73</v>
      </c>
      <c r="KX20" s="33">
        <f>SUM(KU20:KW20)</f>
        <v>182.98000000000002</v>
      </c>
      <c r="KY20" s="38" t="s">
        <v>75</v>
      </c>
      <c r="KZ20" s="29">
        <v>31.93</v>
      </c>
      <c r="LA20" s="29">
        <v>69.319999999999993</v>
      </c>
      <c r="LB20" s="29">
        <v>81.73</v>
      </c>
      <c r="LC20" s="33">
        <f>SUM(KZ20:LB20)</f>
        <v>182.98000000000002</v>
      </c>
      <c r="LD20" s="38" t="s">
        <v>75</v>
      </c>
      <c r="LE20" s="29">
        <v>31.93</v>
      </c>
      <c r="LF20" s="29">
        <v>69.319999999999993</v>
      </c>
      <c r="LG20" s="29">
        <v>81.73</v>
      </c>
      <c r="LH20" s="33">
        <f>SUM(LE20:LG20)</f>
        <v>182.98000000000002</v>
      </c>
      <c r="LI20" s="38" t="s">
        <v>75</v>
      </c>
      <c r="LJ20" s="29">
        <v>31.93</v>
      </c>
      <c r="LK20" s="29">
        <v>69.319999999999993</v>
      </c>
      <c r="LL20" s="29">
        <v>81.73</v>
      </c>
      <c r="LM20" s="33">
        <f>SUM(LJ20:LL20)</f>
        <v>182.98000000000002</v>
      </c>
      <c r="LN20" s="38" t="s">
        <v>75</v>
      </c>
      <c r="LO20" s="29">
        <v>31.93</v>
      </c>
      <c r="LP20" s="29">
        <v>69.319999999999993</v>
      </c>
      <c r="LQ20" s="29">
        <v>81.73</v>
      </c>
      <c r="LR20" s="33">
        <f>SUM(LO20:LQ20)</f>
        <v>182.98000000000002</v>
      </c>
      <c r="LS20" s="38" t="s">
        <v>75</v>
      </c>
      <c r="LT20" s="29">
        <v>31.93</v>
      </c>
      <c r="LU20" s="29">
        <v>69.319999999999993</v>
      </c>
      <c r="LV20" s="29">
        <v>81.73</v>
      </c>
      <c r="LW20" s="33">
        <f>SUM(LT20:LV20)</f>
        <v>182.98000000000002</v>
      </c>
      <c r="LX20" s="38" t="s">
        <v>75</v>
      </c>
      <c r="LY20" s="29">
        <v>32.35</v>
      </c>
      <c r="LZ20" s="29">
        <v>70.23</v>
      </c>
      <c r="MA20" s="29">
        <v>82.82</v>
      </c>
      <c r="MB20" s="33">
        <f>SUM(LY20:MA20)</f>
        <v>185.4</v>
      </c>
      <c r="MC20" s="38" t="s">
        <v>75</v>
      </c>
      <c r="MD20" s="29">
        <v>32.35</v>
      </c>
      <c r="ME20" s="29">
        <v>70.23</v>
      </c>
      <c r="MF20" s="29">
        <v>82.82</v>
      </c>
      <c r="MG20" s="33">
        <f>SUM(MD20:MF20)</f>
        <v>185.4</v>
      </c>
      <c r="MH20" s="38" t="s">
        <v>75</v>
      </c>
      <c r="MI20" s="29">
        <v>32.35</v>
      </c>
      <c r="MJ20" s="29">
        <v>70.23</v>
      </c>
      <c r="MK20" s="29">
        <v>82.82</v>
      </c>
      <c r="ML20" s="33">
        <f>SUM(MI20:MK20)</f>
        <v>185.4</v>
      </c>
      <c r="MM20" s="38" t="s">
        <v>75</v>
      </c>
      <c r="MN20" s="29">
        <v>32.35</v>
      </c>
      <c r="MO20" s="29">
        <v>70.23</v>
      </c>
      <c r="MP20" s="29">
        <v>82.82</v>
      </c>
      <c r="MQ20" s="33">
        <f>SUM(MN20:MP20)</f>
        <v>185.4</v>
      </c>
      <c r="MR20" s="38" t="s">
        <v>75</v>
      </c>
      <c r="MS20" s="29">
        <v>32.44</v>
      </c>
      <c r="MT20" s="29">
        <v>70.430000000000007</v>
      </c>
      <c r="MU20" s="29">
        <v>83.05</v>
      </c>
      <c r="MV20" s="33">
        <f>SUM(MS20:MU20)</f>
        <v>185.92000000000002</v>
      </c>
      <c r="MW20" s="38" t="s">
        <v>75</v>
      </c>
      <c r="MX20" s="29">
        <v>32.44</v>
      </c>
      <c r="MY20" s="29">
        <v>70.430000000000007</v>
      </c>
      <c r="MZ20" s="29">
        <v>83.05</v>
      </c>
      <c r="NA20" s="33">
        <f>SUM(MX20:MZ20)</f>
        <v>185.92000000000002</v>
      </c>
      <c r="NB20" s="38" t="s">
        <v>75</v>
      </c>
      <c r="NC20" s="29">
        <v>32.44</v>
      </c>
      <c r="ND20" s="29">
        <v>70.430000000000007</v>
      </c>
      <c r="NE20" s="29">
        <v>83.05</v>
      </c>
      <c r="NF20" s="33">
        <f>SUM(NC20:NE20)</f>
        <v>185.92000000000002</v>
      </c>
      <c r="NG20" s="38" t="s">
        <v>75</v>
      </c>
      <c r="NH20" s="29">
        <v>32.44</v>
      </c>
      <c r="NI20" s="29">
        <v>70.430000000000007</v>
      </c>
      <c r="NJ20" s="29">
        <v>83.05</v>
      </c>
      <c r="NK20" s="33">
        <f>SUM(NH20:NJ20)</f>
        <v>185.92000000000002</v>
      </c>
      <c r="NL20" s="38" t="s">
        <v>75</v>
      </c>
      <c r="NM20" s="29">
        <v>32.44</v>
      </c>
      <c r="NN20" s="29">
        <v>70.430000000000007</v>
      </c>
      <c r="NO20" s="29">
        <v>83.05</v>
      </c>
      <c r="NP20" s="33">
        <f>SUM(NM20:NO20)</f>
        <v>185.92000000000002</v>
      </c>
      <c r="NQ20" s="38" t="s">
        <v>75</v>
      </c>
      <c r="NR20" s="29">
        <v>32.44</v>
      </c>
      <c r="NS20" s="29">
        <v>70.430000000000007</v>
      </c>
      <c r="NT20" s="29">
        <v>83.05</v>
      </c>
      <c r="NU20" s="33">
        <f>SUM(NR20:NT20)</f>
        <v>185.92000000000002</v>
      </c>
      <c r="NV20" s="38" t="s">
        <v>75</v>
      </c>
      <c r="NW20" s="29">
        <v>32.44</v>
      </c>
      <c r="NX20" s="29">
        <v>70.430000000000007</v>
      </c>
      <c r="NY20" s="29">
        <v>83.05</v>
      </c>
      <c r="NZ20" s="33">
        <f>SUM(NW20:NY20)</f>
        <v>185.92000000000002</v>
      </c>
      <c r="OA20" s="38" t="s">
        <v>75</v>
      </c>
      <c r="OB20" s="29">
        <v>32.44</v>
      </c>
      <c r="OC20" s="29">
        <v>70.430000000000007</v>
      </c>
      <c r="OD20" s="29">
        <v>83.05</v>
      </c>
      <c r="OE20" s="33">
        <f>SUM(OB20:OD20)</f>
        <v>185.92000000000002</v>
      </c>
      <c r="OF20" s="38" t="s">
        <v>75</v>
      </c>
      <c r="OG20" s="29">
        <v>32.44</v>
      </c>
      <c r="OH20" s="29">
        <v>70.430000000000007</v>
      </c>
      <c r="OI20" s="29">
        <v>83.05</v>
      </c>
      <c r="OJ20" s="33">
        <f>SUM(OG20:OI20)</f>
        <v>185.92000000000002</v>
      </c>
      <c r="OK20" s="38" t="s">
        <v>75</v>
      </c>
      <c r="OL20" s="29">
        <v>32.44</v>
      </c>
      <c r="OM20" s="29">
        <v>70.430000000000007</v>
      </c>
      <c r="ON20" s="29">
        <v>83.05</v>
      </c>
      <c r="OO20" s="33">
        <f>SUM(OL20:ON20)</f>
        <v>185.92000000000002</v>
      </c>
      <c r="OP20" s="38" t="s">
        <v>75</v>
      </c>
      <c r="OQ20" s="29">
        <v>32.44</v>
      </c>
      <c r="OR20" s="29">
        <v>70.430000000000007</v>
      </c>
      <c r="OS20" s="29">
        <v>83.05</v>
      </c>
      <c r="OT20" s="33">
        <f>SUM(OQ20:OS20)</f>
        <v>185.92000000000002</v>
      </c>
      <c r="OU20" s="38" t="s">
        <v>75</v>
      </c>
      <c r="OV20" s="29">
        <v>32.44</v>
      </c>
      <c r="OW20" s="29">
        <v>70.430000000000007</v>
      </c>
      <c r="OX20" s="29">
        <v>83.05</v>
      </c>
      <c r="OY20" s="33">
        <f>SUM(OV20:OX20)</f>
        <v>185.92000000000002</v>
      </c>
      <c r="OZ20" s="38" t="s">
        <v>75</v>
      </c>
      <c r="PA20" s="29">
        <v>32.44</v>
      </c>
      <c r="PB20" s="29">
        <v>70.430000000000007</v>
      </c>
      <c r="PC20" s="29">
        <v>83.05</v>
      </c>
      <c r="PD20" s="33">
        <f>SUM(PA20:PC20)</f>
        <v>185.92000000000002</v>
      </c>
      <c r="PE20" s="38" t="s">
        <v>75</v>
      </c>
      <c r="PF20" s="29">
        <v>32.44</v>
      </c>
      <c r="PG20" s="29">
        <v>70.430000000000007</v>
      </c>
      <c r="PH20" s="29">
        <v>83.05</v>
      </c>
      <c r="PI20" s="33">
        <f>SUM(PF20:PH20)</f>
        <v>185.92000000000002</v>
      </c>
      <c r="PJ20" s="38" t="s">
        <v>75</v>
      </c>
      <c r="PK20" s="29">
        <v>32.44</v>
      </c>
      <c r="PL20" s="29">
        <v>70.430000000000007</v>
      </c>
      <c r="PM20" s="29" t="s">
        <v>27</v>
      </c>
      <c r="PN20" s="33">
        <f>SUM(PK20:PM20)</f>
        <v>102.87</v>
      </c>
      <c r="PO20" s="38" t="s">
        <v>75</v>
      </c>
      <c r="PP20" s="29">
        <v>32.44</v>
      </c>
      <c r="PQ20" s="29">
        <v>70.430000000000007</v>
      </c>
      <c r="PR20" s="29">
        <v>83.05</v>
      </c>
      <c r="PS20" s="33">
        <f>SUM(PP20:PR20)</f>
        <v>185.92000000000002</v>
      </c>
      <c r="PT20" s="38" t="s">
        <v>75</v>
      </c>
      <c r="PU20" s="29">
        <v>32.44</v>
      </c>
      <c r="PV20" s="29">
        <v>70.430000000000007</v>
      </c>
      <c r="PW20" s="29" t="s">
        <v>27</v>
      </c>
      <c r="PX20" s="33">
        <f>SUM(PU20:PW20)</f>
        <v>102.87</v>
      </c>
      <c r="PY20" s="38" t="s">
        <v>75</v>
      </c>
      <c r="PZ20" s="29">
        <v>32.44</v>
      </c>
      <c r="QA20" s="29">
        <v>70.430000000000007</v>
      </c>
      <c r="QB20" s="29">
        <v>83.05</v>
      </c>
      <c r="QC20" s="33">
        <f>SUM(PZ20:QB20)</f>
        <v>185.92000000000002</v>
      </c>
      <c r="QD20" s="38" t="s">
        <v>75</v>
      </c>
      <c r="QE20" s="29">
        <v>32.44</v>
      </c>
      <c r="QF20" s="29">
        <v>70.430000000000007</v>
      </c>
      <c r="QG20" s="29">
        <v>83.05</v>
      </c>
      <c r="QH20" s="33">
        <f>SUM(QE20:QG20)</f>
        <v>185.92000000000002</v>
      </c>
      <c r="QI20" s="38" t="s">
        <v>75</v>
      </c>
      <c r="QJ20" s="29">
        <v>32.44</v>
      </c>
      <c r="QK20" s="29">
        <v>70.430000000000007</v>
      </c>
      <c r="QL20" s="29">
        <v>83.05</v>
      </c>
      <c r="QM20" s="33">
        <f>SUM(QJ20:QL20)</f>
        <v>185.92000000000002</v>
      </c>
      <c r="QN20" s="38" t="s">
        <v>75</v>
      </c>
      <c r="QO20" s="29">
        <v>32.61</v>
      </c>
      <c r="QP20" s="29">
        <v>70.790000000000006</v>
      </c>
      <c r="QQ20" s="29">
        <v>83.48</v>
      </c>
      <c r="QR20" s="33">
        <f>SUM(QO20:QQ20)</f>
        <v>186.88</v>
      </c>
      <c r="QS20" s="38" t="s">
        <v>75</v>
      </c>
      <c r="QT20" s="29">
        <v>32.61</v>
      </c>
      <c r="QU20" s="29">
        <v>70.790000000000006</v>
      </c>
      <c r="QV20" s="29">
        <v>83.48</v>
      </c>
      <c r="QW20" s="33">
        <f>SUM(QT20:QV20)</f>
        <v>186.88</v>
      </c>
      <c r="QX20" s="38" t="s">
        <v>75</v>
      </c>
      <c r="QY20" s="29">
        <v>32.61</v>
      </c>
      <c r="QZ20" s="29">
        <v>70.790000000000006</v>
      </c>
      <c r="RA20" s="29">
        <v>83.48</v>
      </c>
      <c r="RB20" s="33">
        <f>SUM(QY20:RA20)</f>
        <v>186.88</v>
      </c>
      <c r="RC20" s="38" t="s">
        <v>75</v>
      </c>
      <c r="RD20" s="29">
        <v>32.61</v>
      </c>
      <c r="RE20" s="29">
        <v>70.790000000000006</v>
      </c>
      <c r="RF20" s="29">
        <v>83.48</v>
      </c>
      <c r="RG20" s="33">
        <f>SUM(RD20:RF20)</f>
        <v>186.88</v>
      </c>
      <c r="RH20" s="38" t="s">
        <v>75</v>
      </c>
      <c r="RI20" s="29">
        <v>32.61</v>
      </c>
      <c r="RJ20" s="29">
        <v>70.790000000000006</v>
      </c>
      <c r="RK20" s="29">
        <v>83.48</v>
      </c>
      <c r="RL20" s="33">
        <f>SUM(RI20:RK20)</f>
        <v>186.88</v>
      </c>
      <c r="RM20" s="38" t="s">
        <v>75</v>
      </c>
      <c r="RN20" s="29">
        <v>32.61</v>
      </c>
      <c r="RO20" s="29">
        <v>70.790000000000006</v>
      </c>
      <c r="RP20" s="29">
        <v>83.48</v>
      </c>
      <c r="RQ20" s="33">
        <f>SUM(RN20:RP20)</f>
        <v>186.88</v>
      </c>
      <c r="RR20" s="38" t="s">
        <v>75</v>
      </c>
      <c r="RS20" s="29">
        <v>32.869999999999997</v>
      </c>
      <c r="RT20" s="29">
        <v>71.37</v>
      </c>
      <c r="RU20" s="29">
        <v>84.16</v>
      </c>
      <c r="RV20" s="33">
        <f>SUM(RS20:RU20)</f>
        <v>188.4</v>
      </c>
      <c r="RW20" s="38" t="s">
        <v>75</v>
      </c>
      <c r="RX20" s="29">
        <v>33.1</v>
      </c>
      <c r="RY20" s="29">
        <v>71.87</v>
      </c>
      <c r="RZ20" s="29">
        <v>84.74</v>
      </c>
      <c r="SA20" s="33">
        <f>SUM(RX20:RZ20)</f>
        <v>189.70999999999998</v>
      </c>
      <c r="SB20" s="38" t="s">
        <v>75</v>
      </c>
      <c r="SC20" s="29">
        <v>33.1</v>
      </c>
      <c r="SD20" s="29">
        <v>71.87</v>
      </c>
      <c r="SE20" s="29">
        <v>84.74</v>
      </c>
      <c r="SF20" s="33">
        <f>SUM(SC20:SE20)</f>
        <v>189.70999999999998</v>
      </c>
      <c r="SG20" s="38" t="s">
        <v>75</v>
      </c>
      <c r="SH20" s="29">
        <v>33.1</v>
      </c>
      <c r="SI20" s="29">
        <v>71.87</v>
      </c>
      <c r="SJ20" s="29">
        <v>84.74</v>
      </c>
      <c r="SK20" s="33">
        <f>SUM(SH20:SJ20)</f>
        <v>189.70999999999998</v>
      </c>
      <c r="SL20" s="38" t="s">
        <v>75</v>
      </c>
      <c r="SM20" s="29">
        <v>33.1</v>
      </c>
      <c r="SN20" s="29">
        <v>71.87</v>
      </c>
      <c r="SO20" s="29">
        <v>84.74</v>
      </c>
      <c r="SP20" s="33">
        <f>SUM(SM20:SO20)</f>
        <v>189.70999999999998</v>
      </c>
      <c r="SQ20" s="38" t="s">
        <v>75</v>
      </c>
      <c r="SR20" s="29">
        <v>33.43</v>
      </c>
      <c r="SS20" s="29">
        <v>72.58</v>
      </c>
      <c r="ST20" s="29">
        <v>85.58</v>
      </c>
      <c r="SU20" s="33">
        <f>SUM(SR20:ST20)</f>
        <v>191.58999999999997</v>
      </c>
      <c r="SV20" s="38" t="s">
        <v>75</v>
      </c>
      <c r="SW20" s="29">
        <v>33.43</v>
      </c>
      <c r="SX20" s="29">
        <v>72.58</v>
      </c>
      <c r="SY20" s="29">
        <v>85.58</v>
      </c>
      <c r="SZ20" s="33">
        <f>SUM(SW20:SY20)</f>
        <v>191.58999999999997</v>
      </c>
      <c r="TA20" s="38" t="s">
        <v>75</v>
      </c>
      <c r="TB20" s="29">
        <v>33.43</v>
      </c>
      <c r="TC20" s="29">
        <v>72.58</v>
      </c>
      <c r="TD20" s="29">
        <v>85.58</v>
      </c>
      <c r="TE20" s="33">
        <f>SUM(TB20:TD20)</f>
        <v>191.58999999999997</v>
      </c>
      <c r="TF20" s="38" t="s">
        <v>75</v>
      </c>
      <c r="TG20" s="29">
        <v>33.43</v>
      </c>
      <c r="TH20" s="29">
        <v>72.58</v>
      </c>
      <c r="TI20" s="29">
        <v>85.58</v>
      </c>
      <c r="TJ20" s="33">
        <f>SUM(TG20:TI20)</f>
        <v>191.58999999999997</v>
      </c>
      <c r="TK20" s="38" t="s">
        <v>75</v>
      </c>
      <c r="TL20" s="29">
        <v>33.43</v>
      </c>
      <c r="TM20" s="29">
        <v>72.58</v>
      </c>
      <c r="TN20" s="29">
        <v>85.58</v>
      </c>
      <c r="TO20" s="33">
        <f>SUM(TL20:TN20)</f>
        <v>191.58999999999997</v>
      </c>
      <c r="TP20" s="38" t="s">
        <v>75</v>
      </c>
      <c r="TQ20" s="29">
        <v>33.43</v>
      </c>
      <c r="TR20" s="29">
        <v>72.58</v>
      </c>
      <c r="TS20" s="29">
        <v>85.58</v>
      </c>
      <c r="TT20" s="33">
        <f>SUM(TQ20:TS20)</f>
        <v>191.58999999999997</v>
      </c>
      <c r="TU20" s="38" t="s">
        <v>75</v>
      </c>
      <c r="TV20" s="29">
        <v>33.43</v>
      </c>
      <c r="TW20" s="29">
        <v>72.58</v>
      </c>
      <c r="TX20" s="29">
        <v>85.58</v>
      </c>
      <c r="TY20" s="33">
        <f>SUM(TV20:TX20)</f>
        <v>191.58999999999997</v>
      </c>
      <c r="TZ20" s="38" t="s">
        <v>75</v>
      </c>
      <c r="UA20" s="29">
        <v>33.43</v>
      </c>
      <c r="UB20" s="29">
        <v>72.58</v>
      </c>
      <c r="UC20" s="29">
        <v>85.58</v>
      </c>
      <c r="UD20" s="33">
        <f>SUM(UA20:UC20)</f>
        <v>191.58999999999997</v>
      </c>
      <c r="UE20" s="38" t="s">
        <v>75</v>
      </c>
      <c r="UF20" s="29">
        <v>33.43</v>
      </c>
      <c r="UG20" s="29">
        <v>72.58</v>
      </c>
      <c r="UH20" s="29">
        <v>85.58</v>
      </c>
      <c r="UI20" s="33">
        <f>SUM(UF20:UH20)</f>
        <v>191.58999999999997</v>
      </c>
      <c r="UJ20" s="38" t="s">
        <v>75</v>
      </c>
      <c r="UK20" s="29">
        <v>33.43</v>
      </c>
      <c r="UL20" s="29">
        <v>72.58</v>
      </c>
      <c r="UM20" s="29">
        <v>85.58</v>
      </c>
      <c r="UN20" s="33">
        <f>SUM(UK20:UM20)</f>
        <v>191.58999999999997</v>
      </c>
      <c r="UO20" s="38" t="s">
        <v>75</v>
      </c>
      <c r="UP20" s="29">
        <v>33.43</v>
      </c>
      <c r="UQ20" s="29">
        <v>72.58</v>
      </c>
      <c r="UR20" s="29">
        <v>85.58</v>
      </c>
      <c r="US20" s="33">
        <f>SUM(UP20:UR20)</f>
        <v>191.58999999999997</v>
      </c>
      <c r="UT20" s="38" t="s">
        <v>75</v>
      </c>
      <c r="UU20" s="29">
        <v>33.43</v>
      </c>
      <c r="UV20" s="29">
        <v>72.58</v>
      </c>
      <c r="UW20" s="29">
        <v>85.58</v>
      </c>
      <c r="UX20" s="33">
        <f>SUM(UU20:UW20)</f>
        <v>191.58999999999997</v>
      </c>
      <c r="UY20" s="38" t="s">
        <v>75</v>
      </c>
      <c r="UZ20" s="29">
        <v>33.43</v>
      </c>
      <c r="VA20" s="29">
        <v>72.58</v>
      </c>
      <c r="VB20" s="29">
        <v>85.58</v>
      </c>
      <c r="VC20" s="33">
        <f>SUM(UZ20:VB20)</f>
        <v>191.58999999999997</v>
      </c>
      <c r="VD20" s="38" t="s">
        <v>75</v>
      </c>
      <c r="VE20" s="29">
        <v>33.729999999999997</v>
      </c>
      <c r="VF20" s="29">
        <v>73.23</v>
      </c>
      <c r="VG20" s="29">
        <v>86.34</v>
      </c>
      <c r="VH20" s="33">
        <f>SUM(VE20:VG20)</f>
        <v>193.3</v>
      </c>
      <c r="VI20" s="38" t="s">
        <v>75</v>
      </c>
      <c r="VJ20" s="29">
        <v>34.770000000000003</v>
      </c>
      <c r="VK20" s="29">
        <v>75.489999999999995</v>
      </c>
      <c r="VL20" s="29">
        <v>89.01</v>
      </c>
      <c r="VM20" s="33">
        <f>SUM(VJ20:VL20)</f>
        <v>199.26999999999998</v>
      </c>
      <c r="VN20" s="38" t="s">
        <v>75</v>
      </c>
      <c r="VO20" s="29">
        <v>34.770000000000003</v>
      </c>
      <c r="VP20" s="29">
        <v>75.489999999999995</v>
      </c>
      <c r="VQ20" s="29">
        <v>89.01</v>
      </c>
      <c r="VR20" s="33">
        <f>SUM(VO20:VQ20)</f>
        <v>199.26999999999998</v>
      </c>
      <c r="VS20" s="38" t="s">
        <v>75</v>
      </c>
      <c r="VT20" s="29">
        <v>34.770000000000003</v>
      </c>
      <c r="VU20" s="29">
        <v>75.489999999999995</v>
      </c>
      <c r="VV20" s="29">
        <v>89.01</v>
      </c>
      <c r="VW20" s="33">
        <f>SUM(VT20:VV20)</f>
        <v>199.26999999999998</v>
      </c>
      <c r="VX20" s="38" t="s">
        <v>75</v>
      </c>
      <c r="VY20" s="29">
        <v>34.770000000000003</v>
      </c>
      <c r="VZ20" s="29">
        <v>75.489999999999995</v>
      </c>
      <c r="WA20" s="29">
        <v>89.01</v>
      </c>
      <c r="WB20" s="33">
        <f>SUM(VY20:WA20)</f>
        <v>199.26999999999998</v>
      </c>
      <c r="WC20" s="38" t="s">
        <v>75</v>
      </c>
      <c r="WD20" s="29">
        <v>34.770000000000003</v>
      </c>
      <c r="WE20" s="29">
        <v>75.489999999999995</v>
      </c>
      <c r="WF20" s="29">
        <v>89.01</v>
      </c>
      <c r="WG20" s="33">
        <f>SUM(WD20:WF20)</f>
        <v>199.26999999999998</v>
      </c>
      <c r="WH20" s="38" t="s">
        <v>75</v>
      </c>
      <c r="WI20" s="29">
        <v>34.770000000000003</v>
      </c>
      <c r="WJ20" s="29">
        <v>75.489999999999995</v>
      </c>
      <c r="WK20" s="29">
        <v>89.01</v>
      </c>
      <c r="WL20" s="33">
        <f>SUM(WI20:WK20)</f>
        <v>199.26999999999998</v>
      </c>
      <c r="WM20" s="38" t="s">
        <v>75</v>
      </c>
      <c r="WN20" s="29">
        <v>35.520000000000003</v>
      </c>
      <c r="WO20" s="29">
        <v>77.11</v>
      </c>
      <c r="WP20" s="29">
        <v>90.92</v>
      </c>
      <c r="WQ20" s="33">
        <f>SUM(WN20:WP20)</f>
        <v>203.55</v>
      </c>
      <c r="WR20" s="38" t="s">
        <v>75</v>
      </c>
      <c r="WS20" s="29">
        <v>35.520000000000003</v>
      </c>
      <c r="WT20" s="29">
        <v>77.11</v>
      </c>
      <c r="WU20" s="29">
        <v>90.92</v>
      </c>
      <c r="WV20" s="33">
        <f>SUM(WS20:WU20)</f>
        <v>203.55</v>
      </c>
      <c r="WW20" s="38" t="s">
        <v>75</v>
      </c>
      <c r="WX20" s="29">
        <v>35.520000000000003</v>
      </c>
      <c r="WY20" s="29">
        <v>77.11</v>
      </c>
      <c r="WZ20" s="29">
        <v>90.92</v>
      </c>
      <c r="XA20" s="33">
        <f>SUM(WX20:WZ20)</f>
        <v>203.55</v>
      </c>
      <c r="XB20" s="38" t="s">
        <v>75</v>
      </c>
      <c r="XC20" s="29">
        <v>35.520000000000003</v>
      </c>
      <c r="XD20" s="29">
        <v>77.11</v>
      </c>
      <c r="XE20" s="29">
        <v>90.92</v>
      </c>
      <c r="XF20" s="33">
        <f>SUM(XC20:XE20)</f>
        <v>203.55</v>
      </c>
      <c r="XG20" s="38" t="s">
        <v>75</v>
      </c>
      <c r="XH20" s="29">
        <v>35.520000000000003</v>
      </c>
      <c r="XI20" s="29">
        <v>77.11</v>
      </c>
      <c r="XJ20" s="29">
        <v>90.92</v>
      </c>
      <c r="XK20" s="33">
        <f>SUM(XH20:XJ20)</f>
        <v>203.55</v>
      </c>
      <c r="XL20" s="38" t="s">
        <v>75</v>
      </c>
      <c r="XM20" s="29">
        <v>34.770000000000003</v>
      </c>
      <c r="XN20" s="29">
        <v>75.489999999999995</v>
      </c>
      <c r="XO20" s="29">
        <v>89.01</v>
      </c>
      <c r="XP20" s="33">
        <f>SUM(XM20:XO20)</f>
        <v>199.26999999999998</v>
      </c>
      <c r="XQ20" s="38" t="s">
        <v>75</v>
      </c>
      <c r="XR20" s="29">
        <v>35.14</v>
      </c>
      <c r="XS20" s="29">
        <v>76.3</v>
      </c>
      <c r="XT20" s="29">
        <v>89.97</v>
      </c>
      <c r="XU20" s="33">
        <f>SUM(XR20:XT20)</f>
        <v>201.41</v>
      </c>
      <c r="XV20" s="38" t="s">
        <v>75</v>
      </c>
      <c r="XW20" s="29">
        <v>35.14</v>
      </c>
      <c r="XX20" s="29">
        <v>76.3</v>
      </c>
      <c r="XY20" s="29">
        <v>89.97</v>
      </c>
      <c r="XZ20" s="33">
        <f>SUM(XW20:XY20)</f>
        <v>201.41</v>
      </c>
      <c r="YA20" s="38" t="s">
        <v>75</v>
      </c>
      <c r="YB20" s="29">
        <v>35.14</v>
      </c>
      <c r="YC20" s="29">
        <v>76.3</v>
      </c>
      <c r="YD20" s="29">
        <v>89.97</v>
      </c>
      <c r="YE20" s="33">
        <f>SUM(YB20:YD20)</f>
        <v>201.41</v>
      </c>
      <c r="YF20" s="38" t="s">
        <v>75</v>
      </c>
      <c r="YG20" s="29">
        <v>35.14</v>
      </c>
      <c r="YH20" s="29">
        <v>76.3</v>
      </c>
      <c r="YI20" s="29">
        <v>89.97</v>
      </c>
      <c r="YJ20" s="33">
        <f>SUM(YG20:YI20)</f>
        <v>201.41</v>
      </c>
      <c r="YK20" s="38" t="s">
        <v>75</v>
      </c>
      <c r="YL20" s="29">
        <v>35.14</v>
      </c>
      <c r="YM20" s="29">
        <v>76.3</v>
      </c>
      <c r="YN20" s="29">
        <v>89.97</v>
      </c>
      <c r="YO20" s="33">
        <f>SUM(YL20:YN20)</f>
        <v>201.41</v>
      </c>
      <c r="YP20" s="38" t="s">
        <v>75</v>
      </c>
      <c r="YQ20" s="29">
        <v>35.14</v>
      </c>
      <c r="YR20" s="29">
        <v>76.3</v>
      </c>
      <c r="YS20" s="29">
        <v>89.97</v>
      </c>
      <c r="YT20" s="33">
        <f>SUM(YQ20:YS20)</f>
        <v>201.41</v>
      </c>
      <c r="YU20" s="38" t="s">
        <v>75</v>
      </c>
      <c r="YV20" s="29">
        <v>35.14</v>
      </c>
      <c r="YW20" s="29">
        <v>76.3</v>
      </c>
      <c r="YX20" s="29">
        <v>89.97</v>
      </c>
      <c r="YY20" s="33">
        <f>SUM(YV20:YX20)</f>
        <v>201.41</v>
      </c>
      <c r="YZ20" s="38" t="s">
        <v>75</v>
      </c>
      <c r="ZA20" s="29">
        <v>35.14</v>
      </c>
      <c r="ZB20" s="29">
        <v>76.3</v>
      </c>
      <c r="ZC20" s="29">
        <v>89.97</v>
      </c>
      <c r="ZD20" s="33">
        <f>SUM(ZA20:ZC20)</f>
        <v>201.41</v>
      </c>
      <c r="ZE20" s="38" t="s">
        <v>75</v>
      </c>
      <c r="ZF20" s="29">
        <v>35.14</v>
      </c>
      <c r="ZG20" s="29">
        <v>76.3</v>
      </c>
      <c r="ZH20" s="29">
        <v>89.97</v>
      </c>
      <c r="ZI20" s="33">
        <f>SUM(ZF20:ZH20)</f>
        <v>201.41</v>
      </c>
      <c r="ZJ20" s="38" t="s">
        <v>75</v>
      </c>
      <c r="ZK20" s="29">
        <v>35.14</v>
      </c>
      <c r="ZL20" s="29">
        <v>76.3</v>
      </c>
      <c r="ZM20" s="29">
        <v>89.97</v>
      </c>
      <c r="ZN20" s="33">
        <f>SUM(ZK20:ZM20)</f>
        <v>201.41</v>
      </c>
      <c r="ZO20" s="38" t="s">
        <v>75</v>
      </c>
      <c r="ZP20" s="29">
        <v>36.479999999999997</v>
      </c>
      <c r="ZQ20" s="29">
        <v>79.2</v>
      </c>
      <c r="ZR20" s="29">
        <v>93.38</v>
      </c>
      <c r="ZS20" s="33">
        <f>SUM(ZP20:ZR20)</f>
        <v>209.06</v>
      </c>
      <c r="ZT20" s="38" t="s">
        <v>75</v>
      </c>
      <c r="ZU20" s="29">
        <v>36.479999999999997</v>
      </c>
      <c r="ZV20" s="29">
        <v>79.2</v>
      </c>
      <c r="ZW20" s="29">
        <v>93.38</v>
      </c>
      <c r="ZX20" s="33">
        <f>SUM(ZU20:ZW20)</f>
        <v>209.06</v>
      </c>
      <c r="ZY20" s="38" t="s">
        <v>75</v>
      </c>
      <c r="ZZ20" s="29">
        <v>36.479999999999997</v>
      </c>
      <c r="AAA20" s="29">
        <v>79.2</v>
      </c>
      <c r="AAB20" s="29">
        <v>93.38</v>
      </c>
      <c r="AAC20" s="33">
        <f>SUM(ZZ20:AAB20)</f>
        <v>209.06</v>
      </c>
      <c r="AAD20" s="38" t="s">
        <v>75</v>
      </c>
      <c r="AAE20" s="29">
        <v>37.520000000000003</v>
      </c>
      <c r="AAF20" s="29">
        <v>81.459999999999994</v>
      </c>
      <c r="AAG20" s="29">
        <v>96.05</v>
      </c>
      <c r="AAH20" s="33">
        <f>SUM(AAE20:AAG20)</f>
        <v>215.02999999999997</v>
      </c>
      <c r="AAI20" s="38" t="s">
        <v>75</v>
      </c>
      <c r="AAJ20" s="29">
        <v>37.96</v>
      </c>
      <c r="AAK20" s="29">
        <v>82.4</v>
      </c>
      <c r="AAL20" s="29">
        <v>97.17</v>
      </c>
      <c r="AAM20" s="33">
        <f>SUM(AAJ20:AAL20)</f>
        <v>217.53000000000003</v>
      </c>
      <c r="AAN20" s="38" t="s">
        <v>75</v>
      </c>
      <c r="AAO20" s="29">
        <v>37.96</v>
      </c>
      <c r="AAP20" s="29">
        <v>82.4</v>
      </c>
      <c r="AAQ20" s="29">
        <v>97.17</v>
      </c>
      <c r="AAR20" s="33">
        <f>SUM(AAO20:AAQ20)</f>
        <v>217.53000000000003</v>
      </c>
      <c r="AAS20" s="38" t="s">
        <v>75</v>
      </c>
      <c r="AAT20" s="29">
        <v>37.979999999999997</v>
      </c>
      <c r="AAU20" s="29">
        <v>82.46</v>
      </c>
      <c r="AAV20" s="29">
        <v>97.23</v>
      </c>
      <c r="AAW20" s="33">
        <f>SUM(AAT20:AAV20)</f>
        <v>217.67000000000002</v>
      </c>
      <c r="AAX20" s="38" t="s">
        <v>75</v>
      </c>
      <c r="AAY20" s="29">
        <v>37.979999999999997</v>
      </c>
      <c r="AAZ20" s="29">
        <v>82.46</v>
      </c>
      <c r="ABA20" s="29">
        <v>97.23</v>
      </c>
      <c r="ABB20" s="33">
        <f>SUM(AAY20:ABA20)</f>
        <v>217.67000000000002</v>
      </c>
      <c r="ABC20" s="38" t="s">
        <v>75</v>
      </c>
      <c r="ABD20" s="29">
        <v>37.979999999999997</v>
      </c>
      <c r="ABE20" s="29">
        <v>82.46</v>
      </c>
      <c r="ABF20" s="29">
        <v>97.23</v>
      </c>
      <c r="ABG20" s="33">
        <f>SUM(ABD20:ABF20)</f>
        <v>217.67000000000002</v>
      </c>
      <c r="ABH20" s="38" t="s">
        <v>75</v>
      </c>
      <c r="ABI20" s="29">
        <v>37.979999999999997</v>
      </c>
      <c r="ABJ20" s="29">
        <v>82.46</v>
      </c>
      <c r="ABK20" s="29">
        <v>97.23</v>
      </c>
      <c r="ABL20" s="33">
        <f>SUM(ABI20:ABK20)</f>
        <v>217.67000000000002</v>
      </c>
      <c r="ABM20" s="38" t="s">
        <v>75</v>
      </c>
      <c r="ABN20" s="29">
        <v>37.979999999999997</v>
      </c>
      <c r="ABO20" s="29">
        <v>82.46</v>
      </c>
      <c r="ABP20" s="29">
        <v>97.23</v>
      </c>
      <c r="ABQ20" s="33">
        <f>SUM(ABN20:ABP20)</f>
        <v>217.67000000000002</v>
      </c>
      <c r="ABR20" s="38" t="s">
        <v>75</v>
      </c>
      <c r="ABS20" s="29">
        <v>37.979999999999997</v>
      </c>
      <c r="ABT20" s="29">
        <v>82.46</v>
      </c>
      <c r="ABU20" s="29">
        <v>97.23</v>
      </c>
      <c r="ABV20" s="33">
        <f>SUM(ABS20:ABU20)</f>
        <v>217.67000000000002</v>
      </c>
      <c r="ABW20" s="38" t="s">
        <v>75</v>
      </c>
      <c r="ABX20" s="29">
        <v>37.979999999999997</v>
      </c>
      <c r="ABY20" s="29">
        <v>82.46</v>
      </c>
      <c r="ABZ20" s="29">
        <v>97.23</v>
      </c>
      <c r="ACA20" s="33">
        <f>SUM(ABX20:ABZ20)</f>
        <v>217.67000000000002</v>
      </c>
    </row>
    <row r="21" spans="1:755" ht="15" customHeight="1" x14ac:dyDescent="0.25">
      <c r="A21" s="38" t="s">
        <v>76</v>
      </c>
      <c r="B21" s="29">
        <v>3.13</v>
      </c>
      <c r="C21" s="29">
        <v>4.2</v>
      </c>
      <c r="D21" s="29">
        <v>3.96</v>
      </c>
      <c r="E21" s="33">
        <f>SUM(B21:D21)</f>
        <v>11.29</v>
      </c>
      <c r="F21" s="38" t="s">
        <v>76</v>
      </c>
      <c r="G21" s="29">
        <v>3.13</v>
      </c>
      <c r="H21" s="29">
        <v>4.2</v>
      </c>
      <c r="I21" s="29">
        <v>3.96</v>
      </c>
      <c r="J21" s="33">
        <f>SUM(G21:I21)</f>
        <v>11.29</v>
      </c>
      <c r="K21" s="38" t="s">
        <v>76</v>
      </c>
      <c r="L21" s="29">
        <v>3.13</v>
      </c>
      <c r="M21" s="29">
        <v>4.2</v>
      </c>
      <c r="N21" s="29">
        <v>3.96</v>
      </c>
      <c r="O21" s="33">
        <f>SUM(L21:N21)</f>
        <v>11.29</v>
      </c>
      <c r="P21" s="38" t="s">
        <v>76</v>
      </c>
      <c r="Q21" s="29">
        <v>3.13</v>
      </c>
      <c r="R21" s="29">
        <v>4.2</v>
      </c>
      <c r="S21" s="29">
        <v>3.96</v>
      </c>
      <c r="T21" s="33">
        <f>SUM(Q21:S21)</f>
        <v>11.29</v>
      </c>
      <c r="U21" s="38" t="s">
        <v>76</v>
      </c>
      <c r="V21" s="29">
        <v>3.13</v>
      </c>
      <c r="W21" s="29">
        <v>4.2</v>
      </c>
      <c r="X21" s="29">
        <v>3.96</v>
      </c>
      <c r="Y21" s="33">
        <f>SUM(V21:X21)</f>
        <v>11.29</v>
      </c>
      <c r="Z21" s="38" t="s">
        <v>76</v>
      </c>
      <c r="AA21" s="29">
        <v>3.13</v>
      </c>
      <c r="AB21" s="29">
        <v>4.2</v>
      </c>
      <c r="AC21" s="29">
        <v>3.96</v>
      </c>
      <c r="AD21" s="33">
        <f>SUM(AA21:AC21)</f>
        <v>11.29</v>
      </c>
      <c r="AE21" s="38" t="s">
        <v>76</v>
      </c>
      <c r="AF21" s="29">
        <v>3.13</v>
      </c>
      <c r="AG21" s="29">
        <v>4.2</v>
      </c>
      <c r="AH21" s="29">
        <v>3.96</v>
      </c>
      <c r="AI21" s="33">
        <f>SUM(AF21:AH21)</f>
        <v>11.29</v>
      </c>
      <c r="AJ21" s="38" t="s">
        <v>76</v>
      </c>
      <c r="AK21" s="29">
        <v>3.13</v>
      </c>
      <c r="AL21" s="29">
        <v>4.2</v>
      </c>
      <c r="AM21" s="29">
        <v>3.96</v>
      </c>
      <c r="AN21" s="33">
        <f>SUM(AK21:AM21)</f>
        <v>11.29</v>
      </c>
      <c r="AO21" s="38" t="s">
        <v>76</v>
      </c>
      <c r="AP21" s="29">
        <v>3.13</v>
      </c>
      <c r="AQ21" s="29">
        <v>4.2</v>
      </c>
      <c r="AR21" s="29">
        <v>3.96</v>
      </c>
      <c r="AS21" s="33">
        <f>SUM(AP21:AR21)</f>
        <v>11.29</v>
      </c>
      <c r="AT21" s="38" t="s">
        <v>76</v>
      </c>
      <c r="AU21" s="29">
        <v>3.13</v>
      </c>
      <c r="AV21" s="29">
        <v>4.2</v>
      </c>
      <c r="AW21" s="29">
        <v>3.96</v>
      </c>
      <c r="AX21" s="33">
        <f>SUM(AU21:AW21)</f>
        <v>11.29</v>
      </c>
      <c r="AY21" s="38" t="s">
        <v>76</v>
      </c>
      <c r="AZ21" s="29">
        <v>3.13</v>
      </c>
      <c r="BA21" s="29">
        <v>4.2</v>
      </c>
      <c r="BB21" s="29">
        <v>3.96</v>
      </c>
      <c r="BC21" s="33">
        <f>SUM(AZ21:BB21)</f>
        <v>11.29</v>
      </c>
      <c r="BD21" s="38" t="s">
        <v>76</v>
      </c>
      <c r="BE21" s="29">
        <v>3.13</v>
      </c>
      <c r="BF21" s="29">
        <v>4.2</v>
      </c>
      <c r="BG21" s="29">
        <v>3.96</v>
      </c>
      <c r="BH21" s="33">
        <f>SUM(BE21:BG21)</f>
        <v>11.29</v>
      </c>
      <c r="BI21" s="38" t="s">
        <v>76</v>
      </c>
      <c r="BJ21" s="29">
        <v>3.13</v>
      </c>
      <c r="BK21" s="29">
        <v>4.2</v>
      </c>
      <c r="BL21" s="29">
        <v>3.96</v>
      </c>
      <c r="BM21" s="33">
        <f>SUM(BJ21:BL21)</f>
        <v>11.29</v>
      </c>
      <c r="BN21" s="38" t="s">
        <v>76</v>
      </c>
      <c r="BO21" s="29">
        <v>3.13</v>
      </c>
      <c r="BP21" s="29">
        <v>4.2</v>
      </c>
      <c r="BQ21" s="29">
        <v>3.96</v>
      </c>
      <c r="BR21" s="33">
        <f>SUM(BO21:BQ21)</f>
        <v>11.29</v>
      </c>
      <c r="BS21" s="38" t="s">
        <v>76</v>
      </c>
      <c r="BT21" s="29">
        <v>3.13</v>
      </c>
      <c r="BU21" s="29">
        <v>4.2</v>
      </c>
      <c r="BV21" s="29">
        <v>3.96</v>
      </c>
      <c r="BW21" s="33">
        <f>SUM(BT21:BV21)</f>
        <v>11.29</v>
      </c>
      <c r="BX21" s="38" t="s">
        <v>76</v>
      </c>
      <c r="BY21" s="29">
        <v>3.13</v>
      </c>
      <c r="BZ21" s="29">
        <v>4.2</v>
      </c>
      <c r="CA21" s="29">
        <v>3.96</v>
      </c>
      <c r="CB21" s="33">
        <f>SUM(BY21:CA21)</f>
        <v>11.29</v>
      </c>
      <c r="CC21" s="38" t="s">
        <v>76</v>
      </c>
      <c r="CD21" s="29">
        <v>3.13</v>
      </c>
      <c r="CE21" s="29">
        <v>4.2</v>
      </c>
      <c r="CF21" s="29">
        <v>3.96</v>
      </c>
      <c r="CG21" s="33">
        <f>SUM(CD21:CF21)</f>
        <v>11.29</v>
      </c>
      <c r="CH21" s="38" t="s">
        <v>76</v>
      </c>
      <c r="CI21" s="29">
        <v>3.13</v>
      </c>
      <c r="CJ21" s="29">
        <v>4.2</v>
      </c>
      <c r="CK21" s="29">
        <v>3.96</v>
      </c>
      <c r="CL21" s="33">
        <f>SUM(CI21:CK21)</f>
        <v>11.29</v>
      </c>
      <c r="CM21" s="38" t="s">
        <v>76</v>
      </c>
      <c r="CN21" s="29">
        <v>3.13</v>
      </c>
      <c r="CO21" s="29">
        <v>4.2</v>
      </c>
      <c r="CP21" s="29">
        <v>3.96</v>
      </c>
      <c r="CQ21" s="33">
        <f>SUM(CN21:CP21)</f>
        <v>11.29</v>
      </c>
      <c r="CR21" s="38" t="s">
        <v>76</v>
      </c>
      <c r="CS21" s="29">
        <v>3.13</v>
      </c>
      <c r="CT21" s="29">
        <v>4.2</v>
      </c>
      <c r="CU21" s="29">
        <v>3.96</v>
      </c>
      <c r="CV21" s="33">
        <f>SUM(CS21:CU21)</f>
        <v>11.29</v>
      </c>
      <c r="CW21" s="38" t="s">
        <v>76</v>
      </c>
      <c r="CX21" s="29">
        <v>3.13</v>
      </c>
      <c r="CY21" s="29">
        <v>4.2</v>
      </c>
      <c r="CZ21" s="29">
        <v>3.96</v>
      </c>
      <c r="DA21" s="33">
        <f>SUM(CX21:CZ21)</f>
        <v>11.29</v>
      </c>
      <c r="DB21" s="38" t="s">
        <v>76</v>
      </c>
      <c r="DC21" s="29">
        <v>3.13</v>
      </c>
      <c r="DD21" s="29">
        <v>4.2</v>
      </c>
      <c r="DE21" s="29">
        <v>3.96</v>
      </c>
      <c r="DF21" s="33">
        <f>SUM(DC21:DE21)</f>
        <v>11.29</v>
      </c>
      <c r="DG21" s="38" t="s">
        <v>76</v>
      </c>
      <c r="DH21" s="29">
        <v>3.13</v>
      </c>
      <c r="DI21" s="29">
        <v>4.2</v>
      </c>
      <c r="DJ21" s="29">
        <v>3.96</v>
      </c>
      <c r="DK21" s="33">
        <f>SUM(DH21:DJ21)</f>
        <v>11.29</v>
      </c>
      <c r="DL21" s="38" t="s">
        <v>76</v>
      </c>
      <c r="DM21" s="29">
        <v>3.13</v>
      </c>
      <c r="DN21" s="29">
        <v>4.2</v>
      </c>
      <c r="DO21" s="29">
        <v>3.96</v>
      </c>
      <c r="DP21" s="33">
        <f>SUM(DM21:DO21)</f>
        <v>11.29</v>
      </c>
      <c r="DQ21" s="38" t="s">
        <v>76</v>
      </c>
      <c r="DR21" s="29">
        <v>3.13</v>
      </c>
      <c r="DS21" s="29">
        <v>4.2</v>
      </c>
      <c r="DT21" s="29">
        <v>3.96</v>
      </c>
      <c r="DU21" s="33">
        <f>SUM(DR21:DT21)</f>
        <v>11.29</v>
      </c>
      <c r="DV21" s="38" t="s">
        <v>76</v>
      </c>
      <c r="DW21" s="29">
        <v>3.13</v>
      </c>
      <c r="DX21" s="29">
        <v>4.2</v>
      </c>
      <c r="DY21" s="29">
        <v>3.96</v>
      </c>
      <c r="DZ21" s="33">
        <f>SUM(DW21:DY21)</f>
        <v>11.29</v>
      </c>
      <c r="EA21" s="38" t="s">
        <v>76</v>
      </c>
      <c r="EB21" s="29">
        <v>3.13</v>
      </c>
      <c r="EC21" s="29">
        <v>4.2</v>
      </c>
      <c r="ED21" s="29">
        <v>3.96</v>
      </c>
      <c r="EE21" s="33">
        <f>SUM(EB21:ED21)</f>
        <v>11.29</v>
      </c>
      <c r="EF21" s="38" t="s">
        <v>76</v>
      </c>
      <c r="EG21" s="29">
        <v>3.13</v>
      </c>
      <c r="EH21" s="29">
        <v>4.2</v>
      </c>
      <c r="EI21" s="29">
        <v>3.96</v>
      </c>
      <c r="EJ21" s="33">
        <f>SUM(EG21:EI21)</f>
        <v>11.29</v>
      </c>
      <c r="EK21" s="38" t="s">
        <v>76</v>
      </c>
      <c r="EL21" s="29">
        <v>3.13</v>
      </c>
      <c r="EM21" s="29">
        <v>4.2</v>
      </c>
      <c r="EN21" s="29">
        <v>3.96</v>
      </c>
      <c r="EO21" s="33">
        <f>SUM(EL21:EN21)</f>
        <v>11.29</v>
      </c>
      <c r="EP21" s="38" t="s">
        <v>76</v>
      </c>
      <c r="EQ21" s="29">
        <v>3.16</v>
      </c>
      <c r="ER21" s="29">
        <v>4.2300000000000004</v>
      </c>
      <c r="ES21" s="29">
        <v>3.99</v>
      </c>
      <c r="ET21" s="33">
        <f>SUM(EQ21:ES21)</f>
        <v>11.38</v>
      </c>
      <c r="EU21" s="38" t="s">
        <v>76</v>
      </c>
      <c r="EV21" s="29">
        <v>3.18</v>
      </c>
      <c r="EW21" s="29">
        <v>4.26</v>
      </c>
      <c r="EX21" s="29">
        <v>4.0199999999999996</v>
      </c>
      <c r="EY21" s="33">
        <f>SUM(EV21:EX21)</f>
        <v>11.459999999999999</v>
      </c>
      <c r="EZ21" s="38" t="s">
        <v>76</v>
      </c>
      <c r="FA21" s="29">
        <v>3.18</v>
      </c>
      <c r="FB21" s="29">
        <v>4.26</v>
      </c>
      <c r="FC21" s="29">
        <v>4.0199999999999996</v>
      </c>
      <c r="FD21" s="33">
        <f>SUM(FA21:FC21)</f>
        <v>11.459999999999999</v>
      </c>
      <c r="FE21" s="38" t="s">
        <v>76</v>
      </c>
      <c r="FF21" s="29">
        <v>3.18</v>
      </c>
      <c r="FG21" s="29">
        <v>4.26</v>
      </c>
      <c r="FH21" s="29">
        <v>4.0199999999999996</v>
      </c>
      <c r="FI21" s="33">
        <f>SUM(FF21:FH21)</f>
        <v>11.459999999999999</v>
      </c>
      <c r="FJ21" s="38" t="s">
        <v>76</v>
      </c>
      <c r="FK21" s="29">
        <v>3.12</v>
      </c>
      <c r="FL21" s="29">
        <v>4.17</v>
      </c>
      <c r="FM21" s="29">
        <v>3.94</v>
      </c>
      <c r="FN21" s="33">
        <f>SUM(FK21:FM21)</f>
        <v>11.23</v>
      </c>
      <c r="FO21" s="38" t="s">
        <v>76</v>
      </c>
      <c r="FP21" s="29">
        <v>3.12</v>
      </c>
      <c r="FQ21" s="29">
        <v>4.17</v>
      </c>
      <c r="FR21" s="29">
        <v>3.94</v>
      </c>
      <c r="FS21" s="33">
        <f>SUM(FP21:FR21)</f>
        <v>11.23</v>
      </c>
      <c r="FT21" s="38" t="s">
        <v>76</v>
      </c>
      <c r="FU21" s="29">
        <v>3.12</v>
      </c>
      <c r="FV21" s="29">
        <v>4.17</v>
      </c>
      <c r="FW21" s="29">
        <v>3.94</v>
      </c>
      <c r="FX21" s="33">
        <f>SUM(FU21:FW21)</f>
        <v>11.23</v>
      </c>
      <c r="FY21" s="38" t="s">
        <v>76</v>
      </c>
      <c r="FZ21" s="29">
        <v>3.13</v>
      </c>
      <c r="GA21" s="29">
        <v>4.2</v>
      </c>
      <c r="GB21" s="29">
        <v>3.96</v>
      </c>
      <c r="GC21" s="33">
        <f>SUM(FZ21:GB21)</f>
        <v>11.29</v>
      </c>
      <c r="GD21" s="38" t="s">
        <v>76</v>
      </c>
      <c r="GE21" s="29">
        <v>3.13</v>
      </c>
      <c r="GF21" s="29">
        <v>4.2</v>
      </c>
      <c r="GG21" s="29">
        <v>3.96</v>
      </c>
      <c r="GH21" s="33">
        <f>SUM(GE21:GG21)</f>
        <v>11.29</v>
      </c>
      <c r="GI21" s="38" t="s">
        <v>76</v>
      </c>
      <c r="GJ21" s="29">
        <v>3.13</v>
      </c>
      <c r="GK21" s="29">
        <v>4.2</v>
      </c>
      <c r="GL21" s="29">
        <v>3.96</v>
      </c>
      <c r="GM21" s="33">
        <f>SUM(GJ21:GL21)</f>
        <v>11.29</v>
      </c>
      <c r="GN21" s="38" t="s">
        <v>76</v>
      </c>
      <c r="GO21" s="29">
        <v>3.12</v>
      </c>
      <c r="GP21" s="29">
        <v>4.17</v>
      </c>
      <c r="GQ21" s="29">
        <v>3.94</v>
      </c>
      <c r="GR21" s="33">
        <f>SUM(GO21:GQ21)</f>
        <v>11.23</v>
      </c>
      <c r="GS21" s="38" t="s">
        <v>76</v>
      </c>
      <c r="GT21" s="29">
        <v>3.12</v>
      </c>
      <c r="GU21" s="29">
        <v>4.17</v>
      </c>
      <c r="GV21" s="29">
        <v>3.94</v>
      </c>
      <c r="GW21" s="33">
        <f>SUM(GT21:GV21)</f>
        <v>11.23</v>
      </c>
      <c r="GX21" s="38" t="s">
        <v>76</v>
      </c>
      <c r="GY21" s="29">
        <v>3.13</v>
      </c>
      <c r="GZ21" s="29">
        <v>4.1900000000000004</v>
      </c>
      <c r="HA21" s="29">
        <v>3.95</v>
      </c>
      <c r="HB21" s="33">
        <f>SUM(GY21:HA21)</f>
        <v>11.27</v>
      </c>
      <c r="HC21" s="38" t="s">
        <v>76</v>
      </c>
      <c r="HD21" s="29">
        <v>3.13</v>
      </c>
      <c r="HE21" s="29">
        <v>4.1900000000000004</v>
      </c>
      <c r="HF21" s="29">
        <v>3.95</v>
      </c>
      <c r="HG21" s="33">
        <f>SUM(HD21:HF21)</f>
        <v>11.27</v>
      </c>
      <c r="HH21" s="38" t="s">
        <v>76</v>
      </c>
      <c r="HI21" s="29">
        <v>3.13</v>
      </c>
      <c r="HJ21" s="29">
        <v>4.1900000000000004</v>
      </c>
      <c r="HK21" s="29">
        <v>3.96</v>
      </c>
      <c r="HL21" s="33">
        <f>SUM(HI21:HK21)</f>
        <v>11.280000000000001</v>
      </c>
      <c r="HM21" s="38" t="s">
        <v>76</v>
      </c>
      <c r="HN21" s="29">
        <v>3.13</v>
      </c>
      <c r="HO21" s="29">
        <v>4.1900000000000004</v>
      </c>
      <c r="HP21" s="29">
        <v>3.95</v>
      </c>
      <c r="HQ21" s="33">
        <f>SUM(HN21:HP21)</f>
        <v>11.27</v>
      </c>
      <c r="HR21" s="38" t="s">
        <v>76</v>
      </c>
      <c r="HS21" s="29">
        <v>3.13</v>
      </c>
      <c r="HT21" s="29">
        <v>4.1900000000000004</v>
      </c>
      <c r="HU21" s="29">
        <v>3.95</v>
      </c>
      <c r="HV21" s="33">
        <f>SUM(HS21:HU21)</f>
        <v>11.27</v>
      </c>
      <c r="HW21" s="38" t="s">
        <v>76</v>
      </c>
      <c r="HX21" s="29">
        <v>3.13</v>
      </c>
      <c r="HY21" s="29">
        <v>4.2</v>
      </c>
      <c r="HZ21" s="29">
        <v>3.96</v>
      </c>
      <c r="IA21" s="33">
        <f>SUM(HX21:HZ21)</f>
        <v>11.29</v>
      </c>
      <c r="IB21" s="38" t="s">
        <v>76</v>
      </c>
      <c r="IC21" s="29">
        <v>3.13</v>
      </c>
      <c r="ID21" s="29">
        <v>4.2</v>
      </c>
      <c r="IE21" s="29">
        <v>3.96</v>
      </c>
      <c r="IF21" s="33">
        <f>SUM(IC21:IE21)</f>
        <v>11.29</v>
      </c>
      <c r="IG21" s="38" t="s">
        <v>76</v>
      </c>
      <c r="IH21" s="29">
        <v>3.13</v>
      </c>
      <c r="II21" s="29">
        <v>4.2</v>
      </c>
      <c r="IJ21" s="29">
        <v>3.96</v>
      </c>
      <c r="IK21" s="33">
        <f>SUM(IH21:IJ21)</f>
        <v>11.29</v>
      </c>
      <c r="IL21" s="38" t="s">
        <v>76</v>
      </c>
      <c r="IM21" s="29">
        <v>3.13</v>
      </c>
      <c r="IN21" s="29">
        <v>4.28</v>
      </c>
      <c r="IO21" s="29">
        <v>3.96</v>
      </c>
      <c r="IP21" s="33">
        <f>SUM(IM21:IO21)</f>
        <v>11.370000000000001</v>
      </c>
      <c r="IQ21" s="38" t="s">
        <v>76</v>
      </c>
      <c r="IR21" s="29">
        <v>3.13</v>
      </c>
      <c r="IS21" s="29">
        <v>4.2</v>
      </c>
      <c r="IT21" s="29" t="s">
        <v>27</v>
      </c>
      <c r="IU21" s="33">
        <f>SUM(IR21:IT21)</f>
        <v>7.33</v>
      </c>
      <c r="IV21" s="38" t="s">
        <v>76</v>
      </c>
      <c r="IW21" s="29">
        <v>3.21</v>
      </c>
      <c r="IX21" s="29">
        <v>4.3</v>
      </c>
      <c r="IY21" s="29">
        <v>4.0599999999999996</v>
      </c>
      <c r="IZ21" s="33">
        <f>SUM(IW21:IY21)</f>
        <v>11.57</v>
      </c>
      <c r="JA21" s="38" t="s">
        <v>76</v>
      </c>
      <c r="JB21" s="29">
        <v>3.22</v>
      </c>
      <c r="JC21" s="29">
        <v>4.32</v>
      </c>
      <c r="JD21" s="29">
        <v>4.08</v>
      </c>
      <c r="JE21" s="33">
        <f>SUM(JB21:JD21)</f>
        <v>11.620000000000001</v>
      </c>
      <c r="JF21" s="38" t="s">
        <v>76</v>
      </c>
      <c r="JG21" s="29">
        <v>3.22</v>
      </c>
      <c r="JH21" s="29">
        <v>4.32</v>
      </c>
      <c r="JI21" s="29">
        <v>4.08</v>
      </c>
      <c r="JJ21" s="33">
        <f>SUM(JG21:JI21)</f>
        <v>11.620000000000001</v>
      </c>
      <c r="JK21" s="38" t="s">
        <v>76</v>
      </c>
      <c r="JL21" s="29">
        <v>3.22</v>
      </c>
      <c r="JM21" s="29">
        <v>4.32</v>
      </c>
      <c r="JN21" s="29">
        <v>4.08</v>
      </c>
      <c r="JO21" s="33">
        <f>SUM(JL21:JN21)</f>
        <v>11.620000000000001</v>
      </c>
      <c r="JP21" s="38" t="s">
        <v>76</v>
      </c>
      <c r="JQ21" s="29">
        <v>3.22</v>
      </c>
      <c r="JR21" s="29">
        <v>4.32</v>
      </c>
      <c r="JS21" s="29">
        <v>4.08</v>
      </c>
      <c r="JT21" s="33">
        <f>SUM(JQ21:JS21)</f>
        <v>11.620000000000001</v>
      </c>
      <c r="JU21" s="38" t="s">
        <v>76</v>
      </c>
      <c r="JV21" s="29">
        <v>3.22</v>
      </c>
      <c r="JW21" s="29">
        <v>4.32</v>
      </c>
      <c r="JX21" s="29">
        <v>4.08</v>
      </c>
      <c r="JY21" s="33">
        <f>SUM(JV21:JX21)</f>
        <v>11.620000000000001</v>
      </c>
      <c r="JZ21" s="38" t="s">
        <v>76</v>
      </c>
      <c r="KA21" s="29">
        <v>3.22</v>
      </c>
      <c r="KB21" s="29">
        <v>4.32</v>
      </c>
      <c r="KC21" s="29">
        <v>4.08</v>
      </c>
      <c r="KD21" s="33">
        <f>SUM(KA21:KC21)</f>
        <v>11.620000000000001</v>
      </c>
      <c r="KE21" s="38" t="s">
        <v>76</v>
      </c>
      <c r="KF21" s="29">
        <v>3.22</v>
      </c>
      <c r="KG21" s="29">
        <v>4.32</v>
      </c>
      <c r="KH21" s="29">
        <v>4.08</v>
      </c>
      <c r="KI21" s="33">
        <f>SUM(KF21:KH21)</f>
        <v>11.620000000000001</v>
      </c>
      <c r="KJ21" s="38" t="s">
        <v>76</v>
      </c>
      <c r="KK21" s="29">
        <v>3.22</v>
      </c>
      <c r="KL21" s="29">
        <v>4.32</v>
      </c>
      <c r="KM21" s="29">
        <v>4.08</v>
      </c>
      <c r="KN21" s="33">
        <f>SUM(KK21:KM21)</f>
        <v>11.620000000000001</v>
      </c>
      <c r="KO21" s="38" t="s">
        <v>76</v>
      </c>
      <c r="KP21" s="29">
        <v>3.22</v>
      </c>
      <c r="KQ21" s="29">
        <v>4.32</v>
      </c>
      <c r="KR21" s="29">
        <v>4.08</v>
      </c>
      <c r="KS21" s="33">
        <f>SUM(KP21:KR21)</f>
        <v>11.620000000000001</v>
      </c>
      <c r="KT21" s="38" t="s">
        <v>76</v>
      </c>
      <c r="KU21" s="29">
        <v>3.27</v>
      </c>
      <c r="KV21" s="29">
        <v>4.37</v>
      </c>
      <c r="KW21" s="29">
        <v>4.13</v>
      </c>
      <c r="KX21" s="33">
        <f>SUM(KU21:KW21)</f>
        <v>11.77</v>
      </c>
      <c r="KY21" s="38" t="s">
        <v>76</v>
      </c>
      <c r="KZ21" s="29">
        <v>3.27</v>
      </c>
      <c r="LA21" s="29">
        <v>4.37</v>
      </c>
      <c r="LB21" s="29">
        <v>4.13</v>
      </c>
      <c r="LC21" s="33">
        <f>SUM(KZ21:LB21)</f>
        <v>11.77</v>
      </c>
      <c r="LD21" s="38" t="s">
        <v>76</v>
      </c>
      <c r="LE21" s="29">
        <v>3.27</v>
      </c>
      <c r="LF21" s="29">
        <v>4.37</v>
      </c>
      <c r="LG21" s="29">
        <v>4.13</v>
      </c>
      <c r="LH21" s="33">
        <f>SUM(LE21:LG21)</f>
        <v>11.77</v>
      </c>
      <c r="LI21" s="38" t="s">
        <v>76</v>
      </c>
      <c r="LJ21" s="29">
        <v>3.28</v>
      </c>
      <c r="LK21" s="29">
        <v>4.3899999999999997</v>
      </c>
      <c r="LL21" s="29">
        <v>4.1500000000000004</v>
      </c>
      <c r="LM21" s="33">
        <f>SUM(LJ21:LL21)</f>
        <v>11.82</v>
      </c>
      <c r="LN21" s="38" t="s">
        <v>76</v>
      </c>
      <c r="LO21" s="29">
        <v>3.38</v>
      </c>
      <c r="LP21" s="29">
        <v>4.53</v>
      </c>
      <c r="LQ21" s="29">
        <v>4.2699999999999996</v>
      </c>
      <c r="LR21" s="33">
        <f>SUM(LO21:LQ21)</f>
        <v>12.18</v>
      </c>
      <c r="LS21" s="38" t="s">
        <v>76</v>
      </c>
      <c r="LT21" s="29">
        <v>3.38</v>
      </c>
      <c r="LU21" s="29">
        <v>4.53</v>
      </c>
      <c r="LV21" s="29">
        <v>4.2699999999999996</v>
      </c>
      <c r="LW21" s="33">
        <f>SUM(LT21:LV21)</f>
        <v>12.18</v>
      </c>
      <c r="LX21" s="38" t="s">
        <v>76</v>
      </c>
      <c r="LY21" s="29">
        <v>3.38</v>
      </c>
      <c r="LZ21" s="29">
        <v>4.53</v>
      </c>
      <c r="MA21" s="29">
        <v>4.2699999999999996</v>
      </c>
      <c r="MB21" s="33">
        <f>SUM(LY21:MA21)</f>
        <v>12.18</v>
      </c>
      <c r="MC21" s="38" t="s">
        <v>76</v>
      </c>
      <c r="MD21" s="29">
        <v>3.38</v>
      </c>
      <c r="ME21" s="29">
        <v>4.53</v>
      </c>
      <c r="MF21" s="29">
        <v>4.2699999999999996</v>
      </c>
      <c r="MG21" s="33">
        <f>SUM(MD21:MF21)</f>
        <v>12.18</v>
      </c>
      <c r="MH21" s="38" t="s">
        <v>76</v>
      </c>
      <c r="MI21" s="29">
        <v>3.45</v>
      </c>
      <c r="MJ21" s="29">
        <v>4.62</v>
      </c>
      <c r="MK21" s="29">
        <v>4.3600000000000003</v>
      </c>
      <c r="ML21" s="33">
        <f>SUM(MI21:MK21)</f>
        <v>12.43</v>
      </c>
      <c r="MM21" s="38" t="s">
        <v>76</v>
      </c>
      <c r="MN21" s="29">
        <v>3.45</v>
      </c>
      <c r="MO21" s="29">
        <v>4.62</v>
      </c>
      <c r="MP21" s="29">
        <v>4.3600000000000003</v>
      </c>
      <c r="MQ21" s="33">
        <f>SUM(MN21:MP21)</f>
        <v>12.43</v>
      </c>
      <c r="MR21" s="38" t="s">
        <v>76</v>
      </c>
      <c r="MS21" s="29">
        <v>3.45</v>
      </c>
      <c r="MT21" s="29">
        <v>4.62</v>
      </c>
      <c r="MU21" s="29">
        <v>4.3600000000000003</v>
      </c>
      <c r="MV21" s="33">
        <f>SUM(MS21:MU21)</f>
        <v>12.43</v>
      </c>
      <c r="MW21" s="38" t="s">
        <v>76</v>
      </c>
      <c r="MX21" s="29">
        <v>3.45</v>
      </c>
      <c r="MY21" s="29">
        <v>4.62</v>
      </c>
      <c r="MZ21" s="29">
        <v>4.3600000000000003</v>
      </c>
      <c r="NA21" s="33">
        <f>SUM(MX21:MZ21)</f>
        <v>12.43</v>
      </c>
      <c r="NB21" s="38" t="s">
        <v>76</v>
      </c>
      <c r="NC21" s="29">
        <v>3.45</v>
      </c>
      <c r="ND21" s="29">
        <v>4.62</v>
      </c>
      <c r="NE21" s="29">
        <v>4.3600000000000003</v>
      </c>
      <c r="NF21" s="33">
        <f>SUM(NC21:NE21)</f>
        <v>12.43</v>
      </c>
      <c r="NG21" s="38" t="s">
        <v>76</v>
      </c>
      <c r="NH21" s="29">
        <v>3.45</v>
      </c>
      <c r="NI21" s="29">
        <v>4.62</v>
      </c>
      <c r="NJ21" s="29">
        <v>4.3600000000000003</v>
      </c>
      <c r="NK21" s="33">
        <f>SUM(NH21:NJ21)</f>
        <v>12.43</v>
      </c>
      <c r="NL21" s="38" t="s">
        <v>76</v>
      </c>
      <c r="NM21" s="29">
        <v>3.38</v>
      </c>
      <c r="NN21" s="29">
        <v>4.53</v>
      </c>
      <c r="NO21" s="29">
        <v>4.2699999999999996</v>
      </c>
      <c r="NP21" s="33">
        <f>SUM(NM21:NO21)</f>
        <v>12.18</v>
      </c>
      <c r="NQ21" s="38" t="s">
        <v>76</v>
      </c>
      <c r="NR21" s="29">
        <v>3.28</v>
      </c>
      <c r="NS21" s="29">
        <v>4.3899999999999997</v>
      </c>
      <c r="NT21" s="29">
        <v>4.1500000000000004</v>
      </c>
      <c r="NU21" s="33">
        <f>SUM(NR21:NT21)</f>
        <v>11.82</v>
      </c>
      <c r="NV21" s="38" t="s">
        <v>76</v>
      </c>
      <c r="NW21" s="29">
        <v>3.28</v>
      </c>
      <c r="NX21" s="29">
        <v>4.3899999999999997</v>
      </c>
      <c r="NY21" s="29">
        <v>4.1500000000000004</v>
      </c>
      <c r="NZ21" s="33">
        <f>SUM(NW21:NY21)</f>
        <v>11.82</v>
      </c>
      <c r="OA21" s="38" t="s">
        <v>76</v>
      </c>
      <c r="OB21" s="29">
        <v>3.28</v>
      </c>
      <c r="OC21" s="29">
        <v>4.3899999999999997</v>
      </c>
      <c r="OD21" s="29">
        <v>4.1500000000000004</v>
      </c>
      <c r="OE21" s="33">
        <f>SUM(OB21:OD21)</f>
        <v>11.82</v>
      </c>
      <c r="OF21" s="38" t="s">
        <v>76</v>
      </c>
      <c r="OG21" s="29">
        <v>3.28</v>
      </c>
      <c r="OH21" s="29">
        <v>4.3899999999999997</v>
      </c>
      <c r="OI21" s="29">
        <v>4.1500000000000004</v>
      </c>
      <c r="OJ21" s="33">
        <f>SUM(OG21:OI21)</f>
        <v>11.82</v>
      </c>
      <c r="OK21" s="38" t="s">
        <v>76</v>
      </c>
      <c r="OL21" s="29">
        <v>3.38</v>
      </c>
      <c r="OM21" s="29">
        <v>4.53</v>
      </c>
      <c r="ON21" s="29">
        <v>4.2699999999999996</v>
      </c>
      <c r="OO21" s="33">
        <f>SUM(OL21:ON21)</f>
        <v>12.18</v>
      </c>
      <c r="OP21" s="38" t="s">
        <v>76</v>
      </c>
      <c r="OQ21" s="29">
        <v>3.38</v>
      </c>
      <c r="OR21" s="29">
        <v>4.53</v>
      </c>
      <c r="OS21" s="29">
        <v>4.2699999999999996</v>
      </c>
      <c r="OT21" s="33">
        <f>SUM(OQ21:OS21)</f>
        <v>12.18</v>
      </c>
      <c r="OU21" s="38" t="s">
        <v>76</v>
      </c>
      <c r="OV21" s="29">
        <v>3.28</v>
      </c>
      <c r="OW21" s="29">
        <v>4.3899999999999997</v>
      </c>
      <c r="OX21" s="29">
        <v>4.1500000000000004</v>
      </c>
      <c r="OY21" s="33">
        <f>SUM(OV21:OX21)</f>
        <v>11.82</v>
      </c>
      <c r="OZ21" s="38" t="s">
        <v>76</v>
      </c>
      <c r="PA21" s="29">
        <v>3.45</v>
      </c>
      <c r="PB21" s="29">
        <v>4.62</v>
      </c>
      <c r="PC21" s="29">
        <v>4.3600000000000003</v>
      </c>
      <c r="PD21" s="33">
        <f>SUM(PA21:PC21)</f>
        <v>12.43</v>
      </c>
      <c r="PE21" s="38" t="s">
        <v>76</v>
      </c>
      <c r="PF21" s="29">
        <v>3.45</v>
      </c>
      <c r="PG21" s="29">
        <v>4.62</v>
      </c>
      <c r="PH21" s="29">
        <v>4.3600000000000003</v>
      </c>
      <c r="PI21" s="33">
        <f>SUM(PF21:PH21)</f>
        <v>12.43</v>
      </c>
      <c r="PJ21" s="38" t="s">
        <v>76</v>
      </c>
      <c r="PK21" s="29">
        <v>3.57</v>
      </c>
      <c r="PL21" s="29">
        <v>4.78</v>
      </c>
      <c r="PM21" s="29" t="s">
        <v>27</v>
      </c>
      <c r="PN21" s="33">
        <f>SUM(PK21:PM21)</f>
        <v>8.35</v>
      </c>
      <c r="PO21" s="38" t="s">
        <v>76</v>
      </c>
      <c r="PP21" s="29">
        <v>3.64</v>
      </c>
      <c r="PQ21" s="29">
        <v>4.87</v>
      </c>
      <c r="PR21" s="29">
        <v>4.5999999999999996</v>
      </c>
      <c r="PS21" s="33">
        <f>SUM(PP21:PR21)</f>
        <v>13.11</v>
      </c>
      <c r="PT21" s="38" t="s">
        <v>76</v>
      </c>
      <c r="PU21" s="29">
        <v>3.75</v>
      </c>
      <c r="PV21" s="29">
        <v>5.03</v>
      </c>
      <c r="PW21" s="29" t="s">
        <v>27</v>
      </c>
      <c r="PX21" s="33">
        <f>SUM(PU21:PW21)</f>
        <v>8.7800000000000011</v>
      </c>
      <c r="PY21" s="38" t="s">
        <v>76</v>
      </c>
      <c r="PZ21" s="29">
        <v>3.8</v>
      </c>
      <c r="QA21" s="29">
        <v>5.08</v>
      </c>
      <c r="QB21" s="29">
        <v>4.8</v>
      </c>
      <c r="QC21" s="33">
        <f>SUM(PZ21:QB21)</f>
        <v>13.68</v>
      </c>
      <c r="QD21" s="38" t="s">
        <v>76</v>
      </c>
      <c r="QE21" s="29">
        <v>3.82</v>
      </c>
      <c r="QF21" s="29">
        <v>5.12</v>
      </c>
      <c r="QG21" s="29">
        <v>4.83</v>
      </c>
      <c r="QH21" s="33">
        <f>SUM(QE21:QG21)</f>
        <v>13.77</v>
      </c>
      <c r="QI21" s="38" t="s">
        <v>76</v>
      </c>
      <c r="QJ21" s="29">
        <v>3.84</v>
      </c>
      <c r="QK21" s="29">
        <v>5.14</v>
      </c>
      <c r="QL21" s="29">
        <v>4.8499999999999996</v>
      </c>
      <c r="QM21" s="33">
        <f>SUM(QJ21:QL21)</f>
        <v>13.83</v>
      </c>
      <c r="QN21" s="38" t="s">
        <v>76</v>
      </c>
      <c r="QO21" s="29">
        <v>3.87</v>
      </c>
      <c r="QP21" s="29">
        <v>5.19</v>
      </c>
      <c r="QQ21" s="29">
        <v>4.8899999999999997</v>
      </c>
      <c r="QR21" s="33">
        <f>SUM(QO21:QQ21)</f>
        <v>13.95</v>
      </c>
      <c r="QS21" s="38" t="s">
        <v>76</v>
      </c>
      <c r="QT21" s="29">
        <v>3.94</v>
      </c>
      <c r="QU21" s="29">
        <v>5.28</v>
      </c>
      <c r="QV21" s="29">
        <v>4.96</v>
      </c>
      <c r="QW21" s="33">
        <f>SUM(QT21:QV21)</f>
        <v>14.18</v>
      </c>
      <c r="QX21" s="38" t="s">
        <v>76</v>
      </c>
      <c r="QY21" s="29">
        <v>4.03</v>
      </c>
      <c r="QZ21" s="29">
        <v>5.4</v>
      </c>
      <c r="RA21" s="29">
        <v>5.0999999999999996</v>
      </c>
      <c r="RB21" s="33">
        <f>SUM(QY21:RA21)</f>
        <v>14.53</v>
      </c>
      <c r="RC21" s="38" t="s">
        <v>76</v>
      </c>
      <c r="RD21" s="29">
        <v>4.03</v>
      </c>
      <c r="RE21" s="29">
        <v>5.4</v>
      </c>
      <c r="RF21" s="29">
        <v>5.0999999999999996</v>
      </c>
      <c r="RG21" s="33">
        <f>SUM(RD21:RF21)</f>
        <v>14.53</v>
      </c>
      <c r="RH21" s="38" t="s">
        <v>76</v>
      </c>
      <c r="RI21" s="29">
        <v>4.12</v>
      </c>
      <c r="RJ21" s="29">
        <v>5.52</v>
      </c>
      <c r="RK21" s="29">
        <v>5.22</v>
      </c>
      <c r="RL21" s="33">
        <f>SUM(RI21:RK21)</f>
        <v>14.86</v>
      </c>
      <c r="RM21" s="38" t="s">
        <v>76</v>
      </c>
      <c r="RN21" s="29">
        <v>4.12</v>
      </c>
      <c r="RO21" s="29">
        <v>5.52</v>
      </c>
      <c r="RP21" s="29">
        <v>5.22</v>
      </c>
      <c r="RQ21" s="33">
        <f>SUM(RN21:RP21)</f>
        <v>14.86</v>
      </c>
      <c r="RR21" s="38" t="s">
        <v>76</v>
      </c>
      <c r="RS21" s="29">
        <v>4.22</v>
      </c>
      <c r="RT21" s="29">
        <v>5.66</v>
      </c>
      <c r="RU21" s="29">
        <v>5.34</v>
      </c>
      <c r="RV21" s="33">
        <f>SUM(RS21:RU21)</f>
        <v>15.219999999999999</v>
      </c>
      <c r="RW21" s="38" t="s">
        <v>76</v>
      </c>
      <c r="RX21" s="29">
        <v>4.33</v>
      </c>
      <c r="RY21" s="29">
        <v>5.8</v>
      </c>
      <c r="RZ21" s="29">
        <v>5.47</v>
      </c>
      <c r="SA21" s="33">
        <f>SUM(RX21:RZ21)</f>
        <v>15.599999999999998</v>
      </c>
      <c r="SB21" s="38" t="s">
        <v>76</v>
      </c>
      <c r="SC21" s="29">
        <v>4.33</v>
      </c>
      <c r="SD21" s="29">
        <v>5.8</v>
      </c>
      <c r="SE21" s="29">
        <v>5.47</v>
      </c>
      <c r="SF21" s="33">
        <f>SUM(SC21:SE21)</f>
        <v>15.599999999999998</v>
      </c>
      <c r="SG21" s="38" t="s">
        <v>76</v>
      </c>
      <c r="SH21" s="29">
        <v>4.4800000000000004</v>
      </c>
      <c r="SI21" s="29">
        <v>6</v>
      </c>
      <c r="SJ21" s="29">
        <v>5.66</v>
      </c>
      <c r="SK21" s="33">
        <f>SUM(SH21:SJ21)</f>
        <v>16.14</v>
      </c>
      <c r="SL21" s="38" t="s">
        <v>76</v>
      </c>
      <c r="SM21" s="29">
        <v>4.4800000000000004</v>
      </c>
      <c r="SN21" s="29">
        <v>6</v>
      </c>
      <c r="SO21" s="29">
        <v>5.66</v>
      </c>
      <c r="SP21" s="33">
        <f>SUM(SM21:SO21)</f>
        <v>16.14</v>
      </c>
      <c r="SQ21" s="38" t="s">
        <v>76</v>
      </c>
      <c r="SR21" s="29">
        <v>4.49</v>
      </c>
      <c r="SS21" s="29">
        <v>6.02</v>
      </c>
      <c r="ST21" s="29">
        <v>5.68</v>
      </c>
      <c r="SU21" s="33">
        <f>SUM(SR21:ST21)</f>
        <v>16.189999999999998</v>
      </c>
      <c r="SV21" s="38" t="s">
        <v>76</v>
      </c>
      <c r="SW21" s="29">
        <v>4.59</v>
      </c>
      <c r="SX21" s="29">
        <v>6.15</v>
      </c>
      <c r="SY21" s="29">
        <v>5.81</v>
      </c>
      <c r="SZ21" s="33">
        <f>SUM(SW21:SY21)</f>
        <v>16.55</v>
      </c>
      <c r="TA21" s="38" t="s">
        <v>76</v>
      </c>
      <c r="TB21" s="29">
        <v>4.49</v>
      </c>
      <c r="TC21" s="29">
        <v>6.02</v>
      </c>
      <c r="TD21" s="29">
        <v>5.68</v>
      </c>
      <c r="TE21" s="33">
        <f>SUM(TB21:TD21)</f>
        <v>16.189999999999998</v>
      </c>
      <c r="TF21" s="38" t="s">
        <v>76</v>
      </c>
      <c r="TG21" s="29">
        <v>4.49</v>
      </c>
      <c r="TH21" s="29">
        <v>6.02</v>
      </c>
      <c r="TI21" s="29">
        <v>5.68</v>
      </c>
      <c r="TJ21" s="33">
        <f>SUM(TG21:TI21)</f>
        <v>16.189999999999998</v>
      </c>
      <c r="TK21" s="38" t="s">
        <v>76</v>
      </c>
      <c r="TL21" s="29">
        <v>4.49</v>
      </c>
      <c r="TM21" s="29">
        <v>6.02</v>
      </c>
      <c r="TN21" s="29">
        <v>5.68</v>
      </c>
      <c r="TO21" s="33">
        <f>SUM(TL21:TN21)</f>
        <v>16.189999999999998</v>
      </c>
      <c r="TP21" s="38" t="s">
        <v>76</v>
      </c>
      <c r="TQ21" s="29">
        <v>4.49</v>
      </c>
      <c r="TR21" s="29">
        <v>6.02</v>
      </c>
      <c r="TS21" s="29">
        <v>5.68</v>
      </c>
      <c r="TT21" s="33">
        <f>SUM(TQ21:TS21)</f>
        <v>16.189999999999998</v>
      </c>
      <c r="TU21" s="38" t="s">
        <v>76</v>
      </c>
      <c r="TV21" s="29">
        <v>4.49</v>
      </c>
      <c r="TW21" s="29">
        <v>6.02</v>
      </c>
      <c r="TX21" s="29">
        <v>5.68</v>
      </c>
      <c r="TY21" s="33">
        <f>SUM(TV21:TX21)</f>
        <v>16.189999999999998</v>
      </c>
      <c r="TZ21" s="38" t="s">
        <v>76</v>
      </c>
      <c r="UA21" s="29">
        <v>4.49</v>
      </c>
      <c r="UB21" s="29">
        <v>6.02</v>
      </c>
      <c r="UC21" s="29">
        <v>5.68</v>
      </c>
      <c r="UD21" s="33">
        <f>SUM(UA21:UC21)</f>
        <v>16.189999999999998</v>
      </c>
      <c r="UE21" s="38" t="s">
        <v>76</v>
      </c>
      <c r="UF21" s="29">
        <v>4.49</v>
      </c>
      <c r="UG21" s="29">
        <v>6.02</v>
      </c>
      <c r="UH21" s="29">
        <v>5.68</v>
      </c>
      <c r="UI21" s="33">
        <f>SUM(UF21:UH21)</f>
        <v>16.189999999999998</v>
      </c>
      <c r="UJ21" s="38" t="s">
        <v>76</v>
      </c>
      <c r="UK21" s="29">
        <v>4.6900000000000004</v>
      </c>
      <c r="UL21" s="29">
        <v>6.29</v>
      </c>
      <c r="UM21" s="29">
        <v>5.93</v>
      </c>
      <c r="UN21" s="33">
        <f>SUM(UK21:UM21)</f>
        <v>16.91</v>
      </c>
      <c r="UO21" s="38" t="s">
        <v>76</v>
      </c>
      <c r="UP21" s="29">
        <v>4.6900000000000004</v>
      </c>
      <c r="UQ21" s="29">
        <v>6.29</v>
      </c>
      <c r="UR21" s="29">
        <v>5.93</v>
      </c>
      <c r="US21" s="33">
        <f>SUM(UP21:UR21)</f>
        <v>16.91</v>
      </c>
      <c r="UT21" s="38" t="s">
        <v>76</v>
      </c>
      <c r="UU21" s="29">
        <v>4.8600000000000003</v>
      </c>
      <c r="UV21" s="29">
        <v>6.51</v>
      </c>
      <c r="UW21" s="29">
        <v>6.15</v>
      </c>
      <c r="UX21" s="33">
        <f>SUM(UU21:UW21)</f>
        <v>17.520000000000003</v>
      </c>
      <c r="UY21" s="38" t="s">
        <v>76</v>
      </c>
      <c r="UZ21" s="29">
        <v>4.8600000000000003</v>
      </c>
      <c r="VA21" s="29">
        <v>6.51</v>
      </c>
      <c r="VB21" s="29">
        <v>6.15</v>
      </c>
      <c r="VC21" s="33">
        <f>SUM(UZ21:VB21)</f>
        <v>17.520000000000003</v>
      </c>
      <c r="VD21" s="38" t="s">
        <v>76</v>
      </c>
      <c r="VE21" s="29">
        <v>4.8600000000000003</v>
      </c>
      <c r="VF21" s="29">
        <v>6.51</v>
      </c>
      <c r="VG21" s="29">
        <v>6.15</v>
      </c>
      <c r="VH21" s="33">
        <f>SUM(VE21:VG21)</f>
        <v>17.520000000000003</v>
      </c>
      <c r="VI21" s="38" t="s">
        <v>76</v>
      </c>
      <c r="VJ21" s="29">
        <v>5.28</v>
      </c>
      <c r="VK21" s="29">
        <v>7.07</v>
      </c>
      <c r="VL21" s="29">
        <v>6.67</v>
      </c>
      <c r="VM21" s="33">
        <f>SUM(VJ21:VL21)</f>
        <v>19.020000000000003</v>
      </c>
      <c r="VN21" s="38" t="s">
        <v>76</v>
      </c>
      <c r="VO21" s="29">
        <v>5.28</v>
      </c>
      <c r="VP21" s="29">
        <v>7.07</v>
      </c>
      <c r="VQ21" s="29">
        <v>6.67</v>
      </c>
      <c r="VR21" s="33">
        <f>SUM(VO21:VQ21)</f>
        <v>19.020000000000003</v>
      </c>
      <c r="VS21" s="38" t="s">
        <v>76</v>
      </c>
      <c r="VT21" s="29">
        <v>5.28</v>
      </c>
      <c r="VU21" s="29">
        <v>7.07</v>
      </c>
      <c r="VV21" s="29">
        <v>6.67</v>
      </c>
      <c r="VW21" s="33">
        <f>SUM(VT21:VV21)</f>
        <v>19.020000000000003</v>
      </c>
      <c r="VX21" s="38" t="s">
        <v>76</v>
      </c>
      <c r="VY21" s="29">
        <v>5.28</v>
      </c>
      <c r="VZ21" s="29">
        <v>7.07</v>
      </c>
      <c r="WA21" s="29">
        <v>6.67</v>
      </c>
      <c r="WB21" s="33">
        <f>SUM(VY21:WA21)</f>
        <v>19.020000000000003</v>
      </c>
      <c r="WC21" s="38" t="s">
        <v>76</v>
      </c>
      <c r="WD21" s="29">
        <v>5.28</v>
      </c>
      <c r="WE21" s="29">
        <v>7.07</v>
      </c>
      <c r="WF21" s="29">
        <v>6.67</v>
      </c>
      <c r="WG21" s="33">
        <f>SUM(WD21:WF21)</f>
        <v>19.020000000000003</v>
      </c>
      <c r="WH21" s="38" t="s">
        <v>76</v>
      </c>
      <c r="WI21" s="29">
        <v>5.28</v>
      </c>
      <c r="WJ21" s="29">
        <v>7.07</v>
      </c>
      <c r="WK21" s="29">
        <v>6.67</v>
      </c>
      <c r="WL21" s="33">
        <f>SUM(WI21:WK21)</f>
        <v>19.020000000000003</v>
      </c>
      <c r="WM21" s="38" t="s">
        <v>76</v>
      </c>
      <c r="WN21" s="29">
        <v>5.28</v>
      </c>
      <c r="WO21" s="29">
        <v>7.07</v>
      </c>
      <c r="WP21" s="29">
        <v>6.67</v>
      </c>
      <c r="WQ21" s="33">
        <f>SUM(WN21:WP21)</f>
        <v>19.020000000000003</v>
      </c>
      <c r="WR21" s="38" t="s">
        <v>76</v>
      </c>
      <c r="WS21" s="29">
        <v>5.28</v>
      </c>
      <c r="WT21" s="29">
        <v>7.07</v>
      </c>
      <c r="WU21" s="29">
        <v>6.67</v>
      </c>
      <c r="WV21" s="33">
        <f>SUM(WS21:WU21)</f>
        <v>19.020000000000003</v>
      </c>
      <c r="WW21" s="38" t="s">
        <v>76</v>
      </c>
      <c r="WX21" s="29">
        <v>5.28</v>
      </c>
      <c r="WY21" s="29">
        <v>7.07</v>
      </c>
      <c r="WZ21" s="29">
        <v>6.67</v>
      </c>
      <c r="XA21" s="33">
        <f>SUM(WX21:WZ21)</f>
        <v>19.020000000000003</v>
      </c>
      <c r="XB21" s="38" t="s">
        <v>76</v>
      </c>
      <c r="XC21" s="29">
        <v>5.28</v>
      </c>
      <c r="XD21" s="29">
        <v>7.07</v>
      </c>
      <c r="XE21" s="29">
        <v>6.67</v>
      </c>
      <c r="XF21" s="33">
        <f>SUM(XC21:XE21)</f>
        <v>19.020000000000003</v>
      </c>
      <c r="XG21" s="38" t="s">
        <v>76</v>
      </c>
      <c r="XH21" s="29">
        <v>5.28</v>
      </c>
      <c r="XI21" s="29">
        <v>7.07</v>
      </c>
      <c r="XJ21" s="29">
        <v>6.67</v>
      </c>
      <c r="XK21" s="33">
        <f>SUM(XH21:XJ21)</f>
        <v>19.020000000000003</v>
      </c>
      <c r="XL21" s="38" t="s">
        <v>76</v>
      </c>
      <c r="XM21" s="29">
        <v>5.28</v>
      </c>
      <c r="XN21" s="29">
        <v>7.07</v>
      </c>
      <c r="XO21" s="29">
        <v>6.67</v>
      </c>
      <c r="XP21" s="33">
        <f>SUM(XM21:XO21)</f>
        <v>19.020000000000003</v>
      </c>
      <c r="XQ21" s="38" t="s">
        <v>76</v>
      </c>
      <c r="XR21" s="29">
        <v>5.28</v>
      </c>
      <c r="XS21" s="29">
        <v>7.07</v>
      </c>
      <c r="XT21" s="29">
        <v>6.67</v>
      </c>
      <c r="XU21" s="33">
        <f>SUM(XR21:XT21)</f>
        <v>19.020000000000003</v>
      </c>
      <c r="XV21" s="38" t="s">
        <v>76</v>
      </c>
      <c r="XW21" s="29">
        <v>5.28</v>
      </c>
      <c r="XX21" s="29">
        <v>7.07</v>
      </c>
      <c r="XY21" s="29">
        <v>6.67</v>
      </c>
      <c r="XZ21" s="33">
        <f>SUM(XW21:XY21)</f>
        <v>19.020000000000003</v>
      </c>
      <c r="YA21" s="38" t="s">
        <v>76</v>
      </c>
      <c r="YB21" s="29">
        <v>5.28</v>
      </c>
      <c r="YC21" s="29">
        <v>7.07</v>
      </c>
      <c r="YD21" s="29">
        <v>6.67</v>
      </c>
      <c r="YE21" s="33">
        <f>SUM(YB21:YD21)</f>
        <v>19.020000000000003</v>
      </c>
      <c r="YF21" s="38" t="s">
        <v>76</v>
      </c>
      <c r="YG21" s="29">
        <v>5.31</v>
      </c>
      <c r="YH21" s="29">
        <v>7.12</v>
      </c>
      <c r="YI21" s="29">
        <v>6.72</v>
      </c>
      <c r="YJ21" s="33">
        <f>SUM(YG21:YI21)</f>
        <v>19.149999999999999</v>
      </c>
      <c r="YK21" s="38" t="s">
        <v>76</v>
      </c>
      <c r="YL21" s="29">
        <v>5.31</v>
      </c>
      <c r="YM21" s="29">
        <v>7.12</v>
      </c>
      <c r="YN21" s="29">
        <v>6.72</v>
      </c>
      <c r="YO21" s="33">
        <f>SUM(YL21:YN21)</f>
        <v>19.149999999999999</v>
      </c>
      <c r="YP21" s="38" t="s">
        <v>76</v>
      </c>
      <c r="YQ21" s="29">
        <v>5.33</v>
      </c>
      <c r="YR21" s="29">
        <v>7.14</v>
      </c>
      <c r="YS21" s="29">
        <v>6.74</v>
      </c>
      <c r="YT21" s="33">
        <f>SUM(YQ21:YS21)</f>
        <v>19.21</v>
      </c>
      <c r="YU21" s="38" t="s">
        <v>76</v>
      </c>
      <c r="YV21" s="29">
        <v>5.35</v>
      </c>
      <c r="YW21" s="29">
        <v>7.17</v>
      </c>
      <c r="YX21" s="29">
        <v>6.76</v>
      </c>
      <c r="YY21" s="33">
        <f>SUM(YV21:YX21)</f>
        <v>19.28</v>
      </c>
      <c r="YZ21" s="38" t="s">
        <v>76</v>
      </c>
      <c r="ZA21" s="29">
        <v>5.35</v>
      </c>
      <c r="ZB21" s="29">
        <v>7.17</v>
      </c>
      <c r="ZC21" s="29">
        <v>6.76</v>
      </c>
      <c r="ZD21" s="33">
        <f>SUM(ZA21:ZC21)</f>
        <v>19.28</v>
      </c>
      <c r="ZE21" s="38" t="s">
        <v>76</v>
      </c>
      <c r="ZF21" s="29">
        <v>5.42</v>
      </c>
      <c r="ZG21" s="29">
        <v>7.26</v>
      </c>
      <c r="ZH21" s="29">
        <v>6.85</v>
      </c>
      <c r="ZI21" s="33">
        <f>SUM(ZF21:ZH21)</f>
        <v>19.53</v>
      </c>
      <c r="ZJ21" s="38" t="s">
        <v>76</v>
      </c>
      <c r="ZK21" s="29">
        <v>5.42</v>
      </c>
      <c r="ZL21" s="29">
        <v>7.26</v>
      </c>
      <c r="ZM21" s="29">
        <v>6.85</v>
      </c>
      <c r="ZN21" s="33">
        <f>SUM(ZK21:ZM21)</f>
        <v>19.53</v>
      </c>
      <c r="ZO21" s="38" t="s">
        <v>76</v>
      </c>
      <c r="ZP21" s="29">
        <v>5.42</v>
      </c>
      <c r="ZQ21" s="29">
        <v>7.26</v>
      </c>
      <c r="ZR21" s="29">
        <v>6.85</v>
      </c>
      <c r="ZS21" s="33">
        <f>SUM(ZP21:ZR21)</f>
        <v>19.53</v>
      </c>
      <c r="ZT21" s="38" t="s">
        <v>76</v>
      </c>
      <c r="ZU21" s="29">
        <v>5.42</v>
      </c>
      <c r="ZV21" s="29">
        <v>7.26</v>
      </c>
      <c r="ZW21" s="29">
        <v>6.85</v>
      </c>
      <c r="ZX21" s="33">
        <f>SUM(ZU21:ZW21)</f>
        <v>19.53</v>
      </c>
      <c r="ZY21" s="38" t="s">
        <v>76</v>
      </c>
      <c r="ZZ21" s="29">
        <v>5.49</v>
      </c>
      <c r="AAA21" s="29">
        <v>7.35</v>
      </c>
      <c r="AAB21" s="29">
        <v>6.94</v>
      </c>
      <c r="AAC21" s="33">
        <f>SUM(ZZ21:AAB21)</f>
        <v>19.78</v>
      </c>
      <c r="AAD21" s="38" t="s">
        <v>76</v>
      </c>
      <c r="AAE21" s="29">
        <v>5.63</v>
      </c>
      <c r="AAF21" s="29">
        <v>7.54</v>
      </c>
      <c r="AAG21" s="29">
        <v>7.12</v>
      </c>
      <c r="AAH21" s="33">
        <f>SUM(AAE21:AAG21)</f>
        <v>20.29</v>
      </c>
      <c r="AAI21" s="38" t="s">
        <v>76</v>
      </c>
      <c r="AAJ21" s="29">
        <v>5.63</v>
      </c>
      <c r="AAK21" s="29">
        <v>7.54</v>
      </c>
      <c r="AAL21" s="29">
        <v>7.12</v>
      </c>
      <c r="AAM21" s="33">
        <f>SUM(AAJ21:AAL21)</f>
        <v>20.29</v>
      </c>
      <c r="AAN21" s="38" t="s">
        <v>76</v>
      </c>
      <c r="AAO21" s="29">
        <v>5.63</v>
      </c>
      <c r="AAP21" s="29">
        <v>7.54</v>
      </c>
      <c r="AAQ21" s="29">
        <v>7.12</v>
      </c>
      <c r="AAR21" s="33">
        <f>SUM(AAO21:AAQ21)</f>
        <v>20.29</v>
      </c>
      <c r="AAS21" s="38" t="s">
        <v>76</v>
      </c>
      <c r="AAT21" s="29">
        <v>5.63</v>
      </c>
      <c r="AAU21" s="29">
        <v>7.54</v>
      </c>
      <c r="AAV21" s="29">
        <v>7.12</v>
      </c>
      <c r="AAW21" s="33">
        <f>SUM(AAT21:AAV21)</f>
        <v>20.29</v>
      </c>
      <c r="AAX21" s="38" t="s">
        <v>76</v>
      </c>
      <c r="AAY21" s="29">
        <v>5.63</v>
      </c>
      <c r="AAZ21" s="29">
        <v>7.54</v>
      </c>
      <c r="ABA21" s="29">
        <v>7.12</v>
      </c>
      <c r="ABB21" s="33">
        <f>SUM(AAY21:ABA21)</f>
        <v>20.29</v>
      </c>
      <c r="ABC21" s="38" t="s">
        <v>76</v>
      </c>
      <c r="ABD21" s="29">
        <v>5.63</v>
      </c>
      <c r="ABE21" s="29">
        <v>7.54</v>
      </c>
      <c r="ABF21" s="29">
        <v>7.12</v>
      </c>
      <c r="ABG21" s="33">
        <f>SUM(ABD21:ABF21)</f>
        <v>20.29</v>
      </c>
      <c r="ABH21" s="38" t="s">
        <v>76</v>
      </c>
      <c r="ABI21" s="29">
        <v>5.63</v>
      </c>
      <c r="ABJ21" s="29">
        <v>7.54</v>
      </c>
      <c r="ABK21" s="29">
        <v>7.12</v>
      </c>
      <c r="ABL21" s="33">
        <f>SUM(ABI21:ABK21)</f>
        <v>20.29</v>
      </c>
      <c r="ABM21" s="38" t="s">
        <v>76</v>
      </c>
      <c r="ABN21" s="29">
        <v>5.63</v>
      </c>
      <c r="ABO21" s="29">
        <v>7.54</v>
      </c>
      <c r="ABP21" s="29">
        <v>7.12</v>
      </c>
      <c r="ABQ21" s="33">
        <f>SUM(ABN21:ABP21)</f>
        <v>20.29</v>
      </c>
      <c r="ABR21" s="38" t="s">
        <v>76</v>
      </c>
      <c r="ABS21" s="29">
        <v>5.63</v>
      </c>
      <c r="ABT21" s="29">
        <v>7.54</v>
      </c>
      <c r="ABU21" s="29">
        <v>7.12</v>
      </c>
      <c r="ABV21" s="33">
        <f>SUM(ABS21:ABU21)</f>
        <v>20.29</v>
      </c>
      <c r="ABW21" s="38" t="s">
        <v>76</v>
      </c>
      <c r="ABX21" s="29">
        <v>2.84</v>
      </c>
      <c r="ABY21" s="29">
        <v>7.64</v>
      </c>
      <c r="ABZ21" s="29">
        <v>7.21</v>
      </c>
      <c r="ACA21" s="33">
        <f>SUM(ABX21:ABZ21)</f>
        <v>17.690000000000001</v>
      </c>
    </row>
    <row r="22" spans="1:755" x14ac:dyDescent="0.25">
      <c r="A22" s="38" t="s">
        <v>77</v>
      </c>
      <c r="B22" s="29">
        <v>870.3</v>
      </c>
      <c r="C22" s="29">
        <v>969.48</v>
      </c>
      <c r="D22" s="30">
        <v>1178.06</v>
      </c>
      <c r="E22" s="33">
        <f>SUM(B22:D22)</f>
        <v>3017.84</v>
      </c>
      <c r="F22" s="38" t="s">
        <v>77</v>
      </c>
      <c r="G22" s="29">
        <v>875.83</v>
      </c>
      <c r="H22" s="29">
        <v>976.48</v>
      </c>
      <c r="I22" s="30">
        <v>1185.56</v>
      </c>
      <c r="J22" s="33">
        <f>SUM(G22:I22)</f>
        <v>3037.87</v>
      </c>
      <c r="K22" s="38" t="s">
        <v>77</v>
      </c>
      <c r="L22" s="29">
        <v>882.66</v>
      </c>
      <c r="M22" s="29">
        <v>985.17</v>
      </c>
      <c r="N22" s="30">
        <v>1195.08</v>
      </c>
      <c r="O22" s="33">
        <f>SUM(L22:N22)</f>
        <v>3062.91</v>
      </c>
      <c r="P22" s="38" t="s">
        <v>77</v>
      </c>
      <c r="Q22" s="29">
        <v>889</v>
      </c>
      <c r="R22" s="29">
        <v>991.53</v>
      </c>
      <c r="S22" s="30">
        <v>1201.52</v>
      </c>
      <c r="T22" s="33">
        <f>SUM(Q22:S22)</f>
        <v>3082.05</v>
      </c>
      <c r="U22" s="38" t="s">
        <v>77</v>
      </c>
      <c r="V22" s="29">
        <v>895.42</v>
      </c>
      <c r="W22" s="29">
        <v>998.87</v>
      </c>
      <c r="X22" s="30">
        <v>1209.29</v>
      </c>
      <c r="Y22" s="33">
        <f>SUM(V22:X22)</f>
        <v>3103.58</v>
      </c>
      <c r="Z22" s="38" t="s">
        <v>77</v>
      </c>
      <c r="AA22" s="29">
        <v>900.11</v>
      </c>
      <c r="AB22" s="29">
        <v>1005.1</v>
      </c>
      <c r="AC22" s="30">
        <v>1216.08</v>
      </c>
      <c r="AD22" s="33">
        <f>SUM(AA22:AC22)</f>
        <v>3121.29</v>
      </c>
      <c r="AE22" s="38" t="s">
        <v>77</v>
      </c>
      <c r="AF22" s="29">
        <v>940.17</v>
      </c>
      <c r="AG22" s="29">
        <v>1060.25</v>
      </c>
      <c r="AH22" s="30">
        <v>1274.42</v>
      </c>
      <c r="AI22" s="33">
        <f>SUM(AF22:AH22)</f>
        <v>3274.84</v>
      </c>
      <c r="AJ22" s="38" t="s">
        <v>77</v>
      </c>
      <c r="AK22" s="29">
        <v>940.85</v>
      </c>
      <c r="AL22" s="29">
        <v>1060.6600000000001</v>
      </c>
      <c r="AM22" s="30">
        <v>1274.93</v>
      </c>
      <c r="AN22" s="33">
        <f>SUM(AK22:AM22)</f>
        <v>3276.4400000000005</v>
      </c>
      <c r="AO22" s="38" t="s">
        <v>77</v>
      </c>
      <c r="AP22" s="29">
        <v>945.45</v>
      </c>
      <c r="AQ22" s="29">
        <v>1064.06</v>
      </c>
      <c r="AR22" s="30">
        <v>1280.1300000000001</v>
      </c>
      <c r="AS22" s="33">
        <f>SUM(AP22:AR22)</f>
        <v>3289.6400000000003</v>
      </c>
      <c r="AT22" s="38" t="s">
        <v>77</v>
      </c>
      <c r="AU22" s="29">
        <v>948.24</v>
      </c>
      <c r="AV22" s="29">
        <v>1067.3499999999999</v>
      </c>
      <c r="AW22" s="30">
        <v>1285.93</v>
      </c>
      <c r="AX22" s="33">
        <f>SUM(AU22:AW22)</f>
        <v>3301.52</v>
      </c>
      <c r="AY22" s="38" t="s">
        <v>77</v>
      </c>
      <c r="AZ22" s="29">
        <v>951.02</v>
      </c>
      <c r="BA22" s="29">
        <v>1070.17</v>
      </c>
      <c r="BB22" s="30">
        <v>1289.6500000000001</v>
      </c>
      <c r="BC22" s="33">
        <f>SUM(AZ22:BB22)</f>
        <v>3310.84</v>
      </c>
      <c r="BD22" s="38" t="s">
        <v>77</v>
      </c>
      <c r="BE22" s="29">
        <v>957.74</v>
      </c>
      <c r="BF22" s="29">
        <v>1078.6300000000001</v>
      </c>
      <c r="BG22" s="30">
        <v>1298.44</v>
      </c>
      <c r="BH22" s="33">
        <f>SUM(BE22:BG22)</f>
        <v>3334.8100000000004</v>
      </c>
      <c r="BI22" s="38" t="s">
        <v>77</v>
      </c>
      <c r="BJ22" s="29">
        <v>959.22</v>
      </c>
      <c r="BK22" s="29">
        <v>1080.1199999999999</v>
      </c>
      <c r="BL22" s="30">
        <v>1300.6500000000001</v>
      </c>
      <c r="BM22" s="33">
        <f>SUM(BJ22:BL22)</f>
        <v>3339.99</v>
      </c>
      <c r="BN22" s="38" t="s">
        <v>77</v>
      </c>
      <c r="BO22" s="29">
        <v>961.17</v>
      </c>
      <c r="BP22" s="29">
        <v>1083.54</v>
      </c>
      <c r="BQ22" s="30">
        <v>1304.75</v>
      </c>
      <c r="BR22" s="33">
        <f>SUM(BO22:BQ22)</f>
        <v>3349.46</v>
      </c>
      <c r="BS22" s="38" t="s">
        <v>77</v>
      </c>
      <c r="BT22" s="29">
        <v>963.22</v>
      </c>
      <c r="BU22" s="29">
        <v>1084.71</v>
      </c>
      <c r="BV22" s="30">
        <v>1306.68</v>
      </c>
      <c r="BW22" s="33">
        <f>SUM(BT22:BV22)</f>
        <v>3354.61</v>
      </c>
      <c r="BX22" s="38" t="s">
        <v>77</v>
      </c>
      <c r="BY22" s="29">
        <v>968.69</v>
      </c>
      <c r="BZ22" s="29">
        <v>1085.54</v>
      </c>
      <c r="CA22" s="30">
        <v>1306.83</v>
      </c>
      <c r="CB22" s="33">
        <f>SUM(BY22:CA22)</f>
        <v>3361.06</v>
      </c>
      <c r="CC22" s="38" t="s">
        <v>77</v>
      </c>
      <c r="CD22" s="29">
        <v>972.1</v>
      </c>
      <c r="CE22" s="29">
        <v>1089.5899999999999</v>
      </c>
      <c r="CF22" s="30">
        <v>1313.51</v>
      </c>
      <c r="CG22" s="33">
        <f>SUM(CD22:CF22)</f>
        <v>3375.2</v>
      </c>
      <c r="CH22" s="38" t="s">
        <v>77</v>
      </c>
      <c r="CI22" s="29">
        <v>974.15</v>
      </c>
      <c r="CJ22" s="29">
        <v>1092.1099999999999</v>
      </c>
      <c r="CK22" s="30">
        <v>1317.87</v>
      </c>
      <c r="CL22" s="33">
        <f>SUM(CI22:CK22)</f>
        <v>3384.1299999999997</v>
      </c>
      <c r="CM22" s="38" t="s">
        <v>77</v>
      </c>
      <c r="CN22" s="29">
        <v>1015.47</v>
      </c>
      <c r="CO22" s="29">
        <v>1144.8900000000001</v>
      </c>
      <c r="CP22" s="30">
        <v>1375.55</v>
      </c>
      <c r="CQ22" s="33">
        <f>SUM(CN22:CP22)</f>
        <v>3535.91</v>
      </c>
      <c r="CR22" s="38" t="s">
        <v>77</v>
      </c>
      <c r="CS22" s="29">
        <v>1023.28</v>
      </c>
      <c r="CT22" s="29">
        <v>1156.23</v>
      </c>
      <c r="CU22" s="30">
        <v>1388.69</v>
      </c>
      <c r="CV22" s="33">
        <f>SUM(CS22:CU22)</f>
        <v>3568.2000000000003</v>
      </c>
      <c r="CW22" s="38" t="s">
        <v>77</v>
      </c>
      <c r="CX22" s="29">
        <v>1025.48</v>
      </c>
      <c r="CY22" s="29">
        <v>1159.75</v>
      </c>
      <c r="CZ22" s="30">
        <v>1393.38</v>
      </c>
      <c r="DA22" s="33">
        <f>SUM(CX22:CZ22)</f>
        <v>3578.61</v>
      </c>
      <c r="DB22" s="38" t="s">
        <v>77</v>
      </c>
      <c r="DC22" s="29">
        <v>1027.1400000000001</v>
      </c>
      <c r="DD22" s="29">
        <v>1161.3</v>
      </c>
      <c r="DE22" s="30">
        <v>1396.01</v>
      </c>
      <c r="DF22" s="33">
        <f>SUM(DC22:DE22)</f>
        <v>3584.45</v>
      </c>
      <c r="DG22" s="38" t="s">
        <v>77</v>
      </c>
      <c r="DH22" s="29">
        <v>1029.51</v>
      </c>
      <c r="DI22" s="29">
        <v>1163.5999999999999</v>
      </c>
      <c r="DJ22" s="30">
        <v>1398.88</v>
      </c>
      <c r="DK22" s="33">
        <f>SUM(DH22:DJ22)</f>
        <v>3591.99</v>
      </c>
      <c r="DL22" s="38" t="s">
        <v>77</v>
      </c>
      <c r="DM22" s="29">
        <v>1041.99</v>
      </c>
      <c r="DN22" s="29">
        <v>1174.82</v>
      </c>
      <c r="DO22" s="30">
        <v>1415.56</v>
      </c>
      <c r="DP22" s="33">
        <f>SUM(DM22:DO22)</f>
        <v>3632.37</v>
      </c>
      <c r="DQ22" s="38" t="s">
        <v>77</v>
      </c>
      <c r="DR22" s="29">
        <v>1046.73</v>
      </c>
      <c r="DS22" s="29">
        <v>1181.24</v>
      </c>
      <c r="DT22" s="30">
        <v>1424.39</v>
      </c>
      <c r="DU22" s="33">
        <f>SUM(DR22:DT22)</f>
        <v>3652.3600000000006</v>
      </c>
      <c r="DV22" s="38" t="s">
        <v>77</v>
      </c>
      <c r="DW22" s="29">
        <v>1046.81</v>
      </c>
      <c r="DX22" s="29">
        <v>1181.99</v>
      </c>
      <c r="DY22" s="30">
        <v>1427.17</v>
      </c>
      <c r="DZ22" s="33">
        <f>SUM(DW22:DY22)</f>
        <v>3655.9700000000003</v>
      </c>
      <c r="EA22" s="38" t="s">
        <v>77</v>
      </c>
      <c r="EB22" s="29">
        <v>1052.74</v>
      </c>
      <c r="EC22" s="29">
        <v>1185.25</v>
      </c>
      <c r="ED22" s="30">
        <v>1430.89</v>
      </c>
      <c r="EE22" s="33">
        <f>SUM(EB22:ED22)</f>
        <v>3668.88</v>
      </c>
      <c r="EF22" s="38" t="s">
        <v>77</v>
      </c>
      <c r="EG22" s="29">
        <v>1055.76</v>
      </c>
      <c r="EH22" s="29">
        <v>1187.73</v>
      </c>
      <c r="EI22" s="30">
        <v>1433.89</v>
      </c>
      <c r="EJ22" s="33">
        <f>SUM(EG22:EI22)</f>
        <v>3677.38</v>
      </c>
      <c r="EK22" s="38" t="s">
        <v>77</v>
      </c>
      <c r="EL22" s="29">
        <v>1061.1600000000001</v>
      </c>
      <c r="EM22" s="29">
        <v>1195.74</v>
      </c>
      <c r="EN22" s="30">
        <v>1444.73</v>
      </c>
      <c r="EO22" s="33">
        <f>SUM(EL22:EN22)</f>
        <v>3701.63</v>
      </c>
      <c r="EP22" s="38" t="s">
        <v>77</v>
      </c>
      <c r="EQ22" s="29">
        <v>1063.17</v>
      </c>
      <c r="ER22" s="29">
        <v>1198.29</v>
      </c>
      <c r="ES22" s="30">
        <v>1449.08</v>
      </c>
      <c r="ET22" s="33">
        <f>SUM(EQ22:ES22)</f>
        <v>3710.54</v>
      </c>
      <c r="EU22" s="38" t="s">
        <v>77</v>
      </c>
      <c r="EV22" s="29">
        <v>1068.69</v>
      </c>
      <c r="EW22" s="29">
        <v>1203.95</v>
      </c>
      <c r="EX22" s="30">
        <v>1457.09</v>
      </c>
      <c r="EY22" s="33">
        <f>SUM(EV22:EX22)</f>
        <v>3729.7300000000005</v>
      </c>
      <c r="EZ22" s="38" t="s">
        <v>77</v>
      </c>
      <c r="FA22" s="29">
        <v>1071.4100000000001</v>
      </c>
      <c r="FB22" s="29">
        <v>1207.4000000000001</v>
      </c>
      <c r="FC22" s="30">
        <v>1462.38</v>
      </c>
      <c r="FD22" s="33">
        <f>SUM(FA22:FC22)</f>
        <v>3741.1900000000005</v>
      </c>
      <c r="FE22" s="38" t="s">
        <v>77</v>
      </c>
      <c r="FF22" s="29">
        <v>1097.9100000000001</v>
      </c>
      <c r="FG22" s="29">
        <v>1239.73</v>
      </c>
      <c r="FH22" s="30">
        <v>1497.87</v>
      </c>
      <c r="FI22" s="33">
        <f>SUM(FF22:FH22)</f>
        <v>3835.51</v>
      </c>
      <c r="FJ22" s="38" t="s">
        <v>77</v>
      </c>
      <c r="FK22" s="29">
        <v>1129.31</v>
      </c>
      <c r="FL22" s="29">
        <v>1283.52</v>
      </c>
      <c r="FM22" s="30">
        <v>1546.41</v>
      </c>
      <c r="FN22" s="33">
        <f>SUM(FK22:FM22)</f>
        <v>3959.24</v>
      </c>
      <c r="FO22" s="38" t="s">
        <v>77</v>
      </c>
      <c r="FP22" s="29">
        <v>1108.8</v>
      </c>
      <c r="FQ22" s="29">
        <v>1255.74</v>
      </c>
      <c r="FR22" s="30">
        <v>1521.49</v>
      </c>
      <c r="FS22" s="33">
        <f>SUM(FP22:FR22)</f>
        <v>3886.0299999999997</v>
      </c>
      <c r="FT22" s="38" t="s">
        <v>77</v>
      </c>
      <c r="FU22" s="29">
        <v>1115.72</v>
      </c>
      <c r="FV22" s="29">
        <v>1262.1500000000001</v>
      </c>
      <c r="FW22" s="30">
        <v>1528.19</v>
      </c>
      <c r="FX22" s="33">
        <f>SUM(FU22:FW22)</f>
        <v>3906.06</v>
      </c>
      <c r="FY22" s="38" t="s">
        <v>77</v>
      </c>
      <c r="FZ22" s="29">
        <v>1132.1600000000001</v>
      </c>
      <c r="GA22" s="29">
        <v>1283.27</v>
      </c>
      <c r="GB22" s="30">
        <v>1551.01</v>
      </c>
      <c r="GC22" s="33">
        <f>SUM(FZ22:GB22)</f>
        <v>3966.4400000000005</v>
      </c>
      <c r="GD22" s="38" t="s">
        <v>77</v>
      </c>
      <c r="GE22" s="29">
        <v>1133.01</v>
      </c>
      <c r="GF22" s="29">
        <v>1286.19</v>
      </c>
      <c r="GG22" s="30">
        <v>1554.83</v>
      </c>
      <c r="GH22" s="33">
        <f>SUM(GE22:GG22)</f>
        <v>3974.0299999999997</v>
      </c>
      <c r="GI22" s="38" t="s">
        <v>77</v>
      </c>
      <c r="GJ22" s="29">
        <v>1136.67</v>
      </c>
      <c r="GK22" s="29">
        <v>1290.04</v>
      </c>
      <c r="GL22" s="30">
        <v>1560.56</v>
      </c>
      <c r="GM22" s="33">
        <f>SUM(GJ22:GL22)</f>
        <v>3987.27</v>
      </c>
      <c r="GN22" s="38" t="s">
        <v>77</v>
      </c>
      <c r="GO22" s="29">
        <v>1137.81</v>
      </c>
      <c r="GP22" s="29">
        <v>1290.95</v>
      </c>
      <c r="GQ22" s="30">
        <v>1561.77</v>
      </c>
      <c r="GR22" s="33">
        <f>SUM(GO22:GQ22)</f>
        <v>3990.53</v>
      </c>
      <c r="GS22" s="38" t="s">
        <v>77</v>
      </c>
      <c r="GT22" s="29">
        <v>1138.02</v>
      </c>
      <c r="GU22" s="29">
        <v>1291.45</v>
      </c>
      <c r="GV22" s="30">
        <v>1561.92</v>
      </c>
      <c r="GW22" s="33">
        <f>SUM(GT22:GV22)</f>
        <v>3991.3900000000003</v>
      </c>
      <c r="GX22" s="38" t="s">
        <v>77</v>
      </c>
      <c r="GY22" s="29">
        <v>1137.5899999999999</v>
      </c>
      <c r="GZ22" s="29">
        <v>1291.74</v>
      </c>
      <c r="HA22" s="30">
        <v>1565.75</v>
      </c>
      <c r="HB22" s="33">
        <f>SUM(GY22:HA22)</f>
        <v>3995.08</v>
      </c>
      <c r="HC22" s="38" t="s">
        <v>77</v>
      </c>
      <c r="HD22" s="29">
        <v>1136.99</v>
      </c>
      <c r="HE22" s="29">
        <v>1292.77</v>
      </c>
      <c r="HF22" s="30">
        <v>1569.57</v>
      </c>
      <c r="HG22" s="33">
        <f>SUM(HD22:HF22)</f>
        <v>3999.33</v>
      </c>
      <c r="HH22" s="38" t="s">
        <v>77</v>
      </c>
      <c r="HI22" s="29">
        <v>1157.7</v>
      </c>
      <c r="HJ22" s="29">
        <v>1322.87</v>
      </c>
      <c r="HK22" s="30">
        <v>1604.57</v>
      </c>
      <c r="HL22" s="33">
        <f>SUM(HI22:HK22)</f>
        <v>4085.1399999999994</v>
      </c>
      <c r="HM22" s="38" t="s">
        <v>77</v>
      </c>
      <c r="HN22" s="29">
        <v>1159.17</v>
      </c>
      <c r="HO22" s="29">
        <v>1325.4</v>
      </c>
      <c r="HP22" s="30">
        <v>1608.99</v>
      </c>
      <c r="HQ22" s="33">
        <f>SUM(HN22:HP22)</f>
        <v>4093.5600000000004</v>
      </c>
      <c r="HR22" s="38" t="s">
        <v>77</v>
      </c>
      <c r="HS22" s="29">
        <v>1161.98</v>
      </c>
      <c r="HT22" s="29">
        <v>1327.09</v>
      </c>
      <c r="HU22" s="30">
        <v>1612.68</v>
      </c>
      <c r="HV22" s="33">
        <f>SUM(HS22:HU22)</f>
        <v>4101.75</v>
      </c>
      <c r="HW22" s="38" t="s">
        <v>77</v>
      </c>
      <c r="HX22" s="29">
        <v>1170.49</v>
      </c>
      <c r="HY22" s="29">
        <v>1335.36</v>
      </c>
      <c r="HZ22" s="30">
        <v>1623.22</v>
      </c>
      <c r="IA22" s="33">
        <f>SUM(HX22:HZ22)</f>
        <v>4129.07</v>
      </c>
      <c r="IB22" s="38" t="s">
        <v>77</v>
      </c>
      <c r="IC22" s="29">
        <v>1172.6300000000001</v>
      </c>
      <c r="ID22" s="29">
        <v>1337.03</v>
      </c>
      <c r="IE22" s="30">
        <v>1625.29</v>
      </c>
      <c r="IF22" s="33">
        <f>SUM(IC22:IE22)</f>
        <v>4134.95</v>
      </c>
      <c r="IG22" s="38" t="s">
        <v>77</v>
      </c>
      <c r="IH22" s="29">
        <v>1175.96</v>
      </c>
      <c r="II22" s="29">
        <v>1340.05</v>
      </c>
      <c r="IJ22" s="30">
        <v>1629.19</v>
      </c>
      <c r="IK22" s="33">
        <f>SUM(IH22:IJ22)</f>
        <v>4145.2000000000007</v>
      </c>
      <c r="IL22" s="38" t="s">
        <v>77</v>
      </c>
      <c r="IM22" s="29">
        <v>1176.8</v>
      </c>
      <c r="IN22" s="29">
        <v>1341.15</v>
      </c>
      <c r="IO22" s="30">
        <v>1630.7</v>
      </c>
      <c r="IP22" s="33">
        <f>SUM(IM22:IO22)</f>
        <v>4148.6499999999996</v>
      </c>
      <c r="IQ22" s="38" t="s">
        <v>77</v>
      </c>
      <c r="IR22" s="29">
        <v>1183.83</v>
      </c>
      <c r="IS22" s="29">
        <v>1345.69</v>
      </c>
      <c r="IT22" s="30" t="s">
        <v>27</v>
      </c>
      <c r="IU22" s="33">
        <f>SUM(IR22:IT22)</f>
        <v>2529.52</v>
      </c>
      <c r="IV22" s="38" t="s">
        <v>77</v>
      </c>
      <c r="IW22" s="29">
        <v>1187.21</v>
      </c>
      <c r="IX22" s="29">
        <v>1347.86</v>
      </c>
      <c r="IY22" s="30">
        <v>1639.99</v>
      </c>
      <c r="IZ22" s="33">
        <f>SUM(IW22:IY22)</f>
        <v>4175.0599999999995</v>
      </c>
      <c r="JA22" s="38" t="s">
        <v>77</v>
      </c>
      <c r="JB22" s="29">
        <v>1188.42</v>
      </c>
      <c r="JC22" s="29">
        <v>1348.84</v>
      </c>
      <c r="JD22" s="30">
        <v>1639.44</v>
      </c>
      <c r="JE22" s="33">
        <f>SUM(JB22:JD22)</f>
        <v>4176.7000000000007</v>
      </c>
      <c r="JF22" s="38" t="s">
        <v>77</v>
      </c>
      <c r="JG22" s="29">
        <v>1190.5999999999999</v>
      </c>
      <c r="JH22" s="29">
        <v>1349.8</v>
      </c>
      <c r="JI22" s="30">
        <v>1640.94</v>
      </c>
      <c r="JJ22" s="33">
        <f>SUM(JG22:JI22)</f>
        <v>4181.34</v>
      </c>
      <c r="JK22" s="38" t="s">
        <v>77</v>
      </c>
      <c r="JL22" s="29">
        <v>1201.17</v>
      </c>
      <c r="JM22" s="29">
        <v>1361.68</v>
      </c>
      <c r="JN22" s="30">
        <v>1653.25</v>
      </c>
      <c r="JO22" s="33">
        <f>SUM(JL22:JN22)</f>
        <v>4216.1000000000004</v>
      </c>
      <c r="JP22" s="38" t="s">
        <v>77</v>
      </c>
      <c r="JQ22" s="29">
        <v>1205.25</v>
      </c>
      <c r="JR22" s="29">
        <v>1364.75</v>
      </c>
      <c r="JS22" s="30">
        <v>1658.24</v>
      </c>
      <c r="JT22" s="33">
        <f>SUM(JQ22:JS22)</f>
        <v>4228.24</v>
      </c>
      <c r="JU22" s="38" t="s">
        <v>77</v>
      </c>
      <c r="JV22" s="29">
        <v>1209.71</v>
      </c>
      <c r="JW22" s="29">
        <v>1366.7</v>
      </c>
      <c r="JX22" s="30">
        <v>1658.42</v>
      </c>
      <c r="JY22" s="33">
        <f>SUM(JV22:JX22)</f>
        <v>4234.83</v>
      </c>
      <c r="JZ22" s="38" t="s">
        <v>77</v>
      </c>
      <c r="KA22" s="29">
        <v>1212.9000000000001</v>
      </c>
      <c r="KB22" s="29">
        <v>1369.78</v>
      </c>
      <c r="KC22" s="30">
        <v>1662.73</v>
      </c>
      <c r="KD22" s="33">
        <f>SUM(KA22:KC22)</f>
        <v>4245.41</v>
      </c>
      <c r="KE22" s="38" t="s">
        <v>77</v>
      </c>
      <c r="KF22" s="29">
        <v>1215.1500000000001</v>
      </c>
      <c r="KG22" s="29">
        <v>1374.3</v>
      </c>
      <c r="KH22" s="30">
        <v>1669.11</v>
      </c>
      <c r="KI22" s="33">
        <f>SUM(KF22:KH22)</f>
        <v>4258.5599999999995</v>
      </c>
      <c r="KJ22" s="38" t="s">
        <v>77</v>
      </c>
      <c r="KK22" s="29">
        <v>1219.28</v>
      </c>
      <c r="KL22" s="29">
        <v>1377.51</v>
      </c>
      <c r="KM22" s="30">
        <v>1670.86</v>
      </c>
      <c r="KN22" s="33">
        <f>SUM(KK22:KM22)</f>
        <v>4267.6499999999996</v>
      </c>
      <c r="KO22" s="38" t="s">
        <v>77</v>
      </c>
      <c r="KP22" s="29">
        <v>1222.6099999999999</v>
      </c>
      <c r="KQ22" s="29">
        <v>1383.86</v>
      </c>
      <c r="KR22" s="30">
        <v>1681.12</v>
      </c>
      <c r="KS22" s="33">
        <f>SUM(KP22:KR22)</f>
        <v>4287.59</v>
      </c>
      <c r="KT22" s="38" t="s">
        <v>77</v>
      </c>
      <c r="KU22" s="29">
        <v>1233.06</v>
      </c>
      <c r="KV22" s="29">
        <v>1386.94</v>
      </c>
      <c r="KW22" s="30">
        <v>1686.15</v>
      </c>
      <c r="KX22" s="33">
        <f>SUM(KU22:KW22)</f>
        <v>4306.1499999999996</v>
      </c>
      <c r="KY22" s="38" t="s">
        <v>77</v>
      </c>
      <c r="KZ22" s="29">
        <v>1227.17</v>
      </c>
      <c r="LA22" s="29">
        <v>1387.78</v>
      </c>
      <c r="LB22" s="30">
        <v>1688.84</v>
      </c>
      <c r="LC22" s="33">
        <f>SUM(KZ22:LB22)</f>
        <v>4303.79</v>
      </c>
      <c r="LD22" s="38" t="s">
        <v>77</v>
      </c>
      <c r="LE22" s="29">
        <v>1229.4000000000001</v>
      </c>
      <c r="LF22" s="29">
        <v>1389.07</v>
      </c>
      <c r="LG22" s="30">
        <v>1694.02</v>
      </c>
      <c r="LH22" s="33">
        <f>SUM(LE22:LG22)</f>
        <v>4312.49</v>
      </c>
      <c r="LI22" s="38" t="s">
        <v>77</v>
      </c>
      <c r="LJ22" s="29">
        <v>1229.24</v>
      </c>
      <c r="LK22" s="29">
        <v>1388.83</v>
      </c>
      <c r="LL22" s="30">
        <v>1695.03</v>
      </c>
      <c r="LM22" s="33">
        <f>SUM(LJ22:LL22)</f>
        <v>4313.0999999999995</v>
      </c>
      <c r="LN22" s="38" t="s">
        <v>77</v>
      </c>
      <c r="LO22" s="29">
        <v>1234.42</v>
      </c>
      <c r="LP22" s="29">
        <v>1395.55</v>
      </c>
      <c r="LQ22" s="30">
        <v>1702.33</v>
      </c>
      <c r="LR22" s="33">
        <f>SUM(LO22:LQ22)</f>
        <v>4332.3</v>
      </c>
      <c r="LS22" s="38" t="s">
        <v>77</v>
      </c>
      <c r="LT22" s="29">
        <v>1265.33</v>
      </c>
      <c r="LU22" s="29">
        <v>1434.42</v>
      </c>
      <c r="LV22" s="30">
        <v>1745.09</v>
      </c>
      <c r="LW22" s="33">
        <f>SUM(LT22:LV22)</f>
        <v>4444.84</v>
      </c>
      <c r="LX22" s="38" t="s">
        <v>77</v>
      </c>
      <c r="LY22" s="29">
        <v>1269.99</v>
      </c>
      <c r="LZ22" s="29">
        <v>1439.61</v>
      </c>
      <c r="MA22" s="30">
        <v>1750.72</v>
      </c>
      <c r="MB22" s="33">
        <f>SUM(LY22:MA22)</f>
        <v>4460.32</v>
      </c>
      <c r="MC22" s="38" t="s">
        <v>77</v>
      </c>
      <c r="MD22" s="29">
        <v>1273.97</v>
      </c>
      <c r="ME22" s="29">
        <v>1441.47</v>
      </c>
      <c r="MF22" s="30">
        <v>1750.94</v>
      </c>
      <c r="MG22" s="33">
        <f>SUM(MD22:MF22)</f>
        <v>4466.38</v>
      </c>
      <c r="MH22" s="38" t="s">
        <v>77</v>
      </c>
      <c r="MI22" s="29">
        <v>1278.8499999999999</v>
      </c>
      <c r="MJ22" s="29">
        <v>1446.7</v>
      </c>
      <c r="MK22" s="30">
        <v>1757.24</v>
      </c>
      <c r="ML22" s="33">
        <f>SUM(MI22:MK22)</f>
        <v>4482.79</v>
      </c>
      <c r="MM22" s="38" t="s">
        <v>77</v>
      </c>
      <c r="MN22" s="29">
        <v>1285.81</v>
      </c>
      <c r="MO22" s="29">
        <v>1456.34</v>
      </c>
      <c r="MP22" s="30">
        <v>1768.58</v>
      </c>
      <c r="MQ22" s="33">
        <f>SUM(MN22:MP22)</f>
        <v>4510.7299999999996</v>
      </c>
      <c r="MR22" s="38" t="s">
        <v>77</v>
      </c>
      <c r="MS22" s="29">
        <v>1286.76</v>
      </c>
      <c r="MT22" s="29">
        <v>1457.26</v>
      </c>
      <c r="MU22" s="30">
        <v>1768.37</v>
      </c>
      <c r="MV22" s="33">
        <f>SUM(MS22:MU22)</f>
        <v>4512.3899999999994</v>
      </c>
      <c r="MW22" s="38" t="s">
        <v>77</v>
      </c>
      <c r="MX22" s="29">
        <v>1289.3699999999999</v>
      </c>
      <c r="MY22" s="29">
        <v>1461.26</v>
      </c>
      <c r="MZ22" s="30">
        <v>1774.88</v>
      </c>
      <c r="NA22" s="33">
        <f>SUM(MX22:MZ22)</f>
        <v>4525.51</v>
      </c>
      <c r="NB22" s="38" t="s">
        <v>77</v>
      </c>
      <c r="NC22" s="29">
        <v>1288.5</v>
      </c>
      <c r="ND22" s="29">
        <v>1462.35</v>
      </c>
      <c r="NE22" s="30">
        <v>1779.7</v>
      </c>
      <c r="NF22" s="33">
        <f>SUM(NC22:NE22)</f>
        <v>4530.55</v>
      </c>
      <c r="NG22" s="38" t="s">
        <v>77</v>
      </c>
      <c r="NH22" s="29">
        <v>1293.02</v>
      </c>
      <c r="NI22" s="29">
        <v>1467.15</v>
      </c>
      <c r="NJ22" s="30">
        <v>1786.03</v>
      </c>
      <c r="NK22" s="33">
        <f>SUM(NH22:NJ22)</f>
        <v>4546.2</v>
      </c>
      <c r="NL22" s="38" t="s">
        <v>77</v>
      </c>
      <c r="NM22" s="29">
        <v>1299.06</v>
      </c>
      <c r="NN22" s="29">
        <v>1473.74</v>
      </c>
      <c r="NO22" s="30">
        <v>1796.42</v>
      </c>
      <c r="NP22" s="33">
        <f>SUM(NM22:NO22)</f>
        <v>4569.22</v>
      </c>
      <c r="NQ22" s="38" t="s">
        <v>77</v>
      </c>
      <c r="NR22" s="29">
        <v>1300.99</v>
      </c>
      <c r="NS22" s="29">
        <v>1473.61</v>
      </c>
      <c r="NT22" s="30">
        <v>1796.31</v>
      </c>
      <c r="NU22" s="33">
        <f>SUM(NR22:NT22)</f>
        <v>4570.91</v>
      </c>
      <c r="NV22" s="38" t="s">
        <v>77</v>
      </c>
      <c r="NW22" s="29">
        <v>1303.05</v>
      </c>
      <c r="NX22" s="29">
        <v>1474.65</v>
      </c>
      <c r="NY22" s="30">
        <v>1797.68</v>
      </c>
      <c r="NZ22" s="33">
        <f>SUM(NW22:NY22)</f>
        <v>4575.38</v>
      </c>
      <c r="OA22" s="38" t="s">
        <v>77</v>
      </c>
      <c r="OB22" s="29">
        <v>1322.06</v>
      </c>
      <c r="OC22" s="29">
        <v>1501.72</v>
      </c>
      <c r="OD22" s="30">
        <v>1825.96</v>
      </c>
      <c r="OE22" s="33">
        <f>SUM(OB22:OD22)</f>
        <v>4649.74</v>
      </c>
      <c r="OF22" s="38" t="s">
        <v>77</v>
      </c>
      <c r="OG22" s="29">
        <v>1322.55</v>
      </c>
      <c r="OH22" s="29">
        <v>1502.4</v>
      </c>
      <c r="OI22" s="30">
        <v>1826.4</v>
      </c>
      <c r="OJ22" s="33">
        <f>SUM(OG22:OI22)</f>
        <v>4651.3500000000004</v>
      </c>
      <c r="OK22" s="38" t="s">
        <v>77</v>
      </c>
      <c r="OL22" s="29">
        <v>1330.78</v>
      </c>
      <c r="OM22" s="29">
        <v>1509.24</v>
      </c>
      <c r="ON22" s="30">
        <v>1834.61</v>
      </c>
      <c r="OO22" s="33">
        <f>SUM(OL22:ON22)</f>
        <v>4674.63</v>
      </c>
      <c r="OP22" s="38" t="s">
        <v>77</v>
      </c>
      <c r="OQ22" s="29">
        <v>1345.61</v>
      </c>
      <c r="OR22" s="29">
        <v>1525.62</v>
      </c>
      <c r="OS22" s="30">
        <v>1861.41</v>
      </c>
      <c r="OT22" s="33">
        <f>SUM(OQ22:OS22)</f>
        <v>4732.6399999999994</v>
      </c>
      <c r="OU22" s="38" t="s">
        <v>77</v>
      </c>
      <c r="OV22" s="29">
        <v>1377.96</v>
      </c>
      <c r="OW22" s="29">
        <v>1553.94</v>
      </c>
      <c r="OX22" s="30">
        <v>1901.92</v>
      </c>
      <c r="OY22" s="33">
        <f>SUM(OV22:OX22)</f>
        <v>4833.82</v>
      </c>
      <c r="OZ22" s="38" t="s">
        <v>77</v>
      </c>
      <c r="PA22" s="29">
        <v>1395.05</v>
      </c>
      <c r="PB22" s="29">
        <v>1569.27</v>
      </c>
      <c r="PC22" s="30">
        <v>1916.82</v>
      </c>
      <c r="PD22" s="33">
        <f>SUM(PA22:PC22)</f>
        <v>4881.1399999999994</v>
      </c>
      <c r="PE22" s="38" t="s">
        <v>77</v>
      </c>
      <c r="PF22" s="29">
        <v>1408.21</v>
      </c>
      <c r="PG22" s="29">
        <v>1581.28</v>
      </c>
      <c r="PH22" s="30">
        <v>1933.26</v>
      </c>
      <c r="PI22" s="33">
        <f>SUM(PF22:PH22)</f>
        <v>4922.75</v>
      </c>
      <c r="PJ22" s="38" t="s">
        <v>77</v>
      </c>
      <c r="PK22" s="29">
        <v>1433.53</v>
      </c>
      <c r="PL22" s="29">
        <v>1601.77</v>
      </c>
      <c r="PM22" s="30" t="s">
        <v>27</v>
      </c>
      <c r="PN22" s="33">
        <f>SUM(PK22:PM22)</f>
        <v>3035.3</v>
      </c>
      <c r="PO22" s="38" t="s">
        <v>77</v>
      </c>
      <c r="PP22" s="29">
        <v>1450.22</v>
      </c>
      <c r="PQ22" s="29">
        <v>1616.57</v>
      </c>
      <c r="PR22" s="30">
        <v>1965.33</v>
      </c>
      <c r="PS22" s="33">
        <f>SUM(PP22:PR22)</f>
        <v>5032.12</v>
      </c>
      <c r="PT22" s="38" t="s">
        <v>77</v>
      </c>
      <c r="PU22" s="29">
        <v>1467.14</v>
      </c>
      <c r="PV22" s="29">
        <v>1629.78</v>
      </c>
      <c r="PW22" s="30" t="s">
        <v>27</v>
      </c>
      <c r="PX22" s="33">
        <f>SUM(PU22:PW22)</f>
        <v>3096.92</v>
      </c>
      <c r="PY22" s="38" t="s">
        <v>77</v>
      </c>
      <c r="PZ22" s="29">
        <v>1504.97</v>
      </c>
      <c r="QA22" s="29">
        <v>1665.38</v>
      </c>
      <c r="QB22" s="30">
        <v>2025.38</v>
      </c>
      <c r="QC22" s="33">
        <f>SUM(PZ22:QB22)</f>
        <v>5195.7300000000005</v>
      </c>
      <c r="QD22" s="38" t="s">
        <v>77</v>
      </c>
      <c r="QE22" s="29">
        <v>1532.27</v>
      </c>
      <c r="QF22" s="29">
        <v>1691.54</v>
      </c>
      <c r="QG22" s="30">
        <v>2061.62</v>
      </c>
      <c r="QH22" s="33">
        <f>SUM(QE22:QG22)</f>
        <v>5285.43</v>
      </c>
      <c r="QI22" s="38" t="s">
        <v>77</v>
      </c>
      <c r="QJ22" s="29">
        <v>1589.48</v>
      </c>
      <c r="QK22" s="29">
        <v>1766.25</v>
      </c>
      <c r="QL22" s="30">
        <v>2144.64</v>
      </c>
      <c r="QM22" s="33">
        <f>SUM(QJ22:QL22)</f>
        <v>5500.37</v>
      </c>
      <c r="QN22" s="38" t="s">
        <v>77</v>
      </c>
      <c r="QO22" s="29">
        <v>1611.04</v>
      </c>
      <c r="QP22" s="29">
        <v>1789.33</v>
      </c>
      <c r="QQ22" s="30">
        <v>2181.6799999999998</v>
      </c>
      <c r="QR22" s="33">
        <f>SUM(QO22:QQ22)</f>
        <v>5582.0499999999993</v>
      </c>
      <c r="QS22" s="38" t="s">
        <v>77</v>
      </c>
      <c r="QT22" s="29">
        <v>1632.04</v>
      </c>
      <c r="QU22" s="29">
        <v>1812.22</v>
      </c>
      <c r="QV22" s="30">
        <v>2215.1</v>
      </c>
      <c r="QW22" s="33">
        <f>SUM(QT22:QV22)</f>
        <v>5659.3600000000006</v>
      </c>
      <c r="QX22" s="38" t="s">
        <v>77</v>
      </c>
      <c r="QY22" s="29">
        <v>1652.4</v>
      </c>
      <c r="QZ22" s="29">
        <v>1832.23</v>
      </c>
      <c r="RA22" s="30">
        <v>2245.91</v>
      </c>
      <c r="RB22" s="33">
        <f>SUM(QY22:RA22)</f>
        <v>5730.54</v>
      </c>
      <c r="RC22" s="38" t="s">
        <v>77</v>
      </c>
      <c r="RD22" s="29">
        <v>1680.93</v>
      </c>
      <c r="RE22" s="29">
        <v>1849.11</v>
      </c>
      <c r="RF22" s="30">
        <v>2272.9499999999998</v>
      </c>
      <c r="RG22" s="33">
        <f>SUM(RD22:RF22)</f>
        <v>5802.99</v>
      </c>
      <c r="RH22" s="38" t="s">
        <v>77</v>
      </c>
      <c r="RI22" s="29">
        <v>1685.06</v>
      </c>
      <c r="RJ22" s="29">
        <v>1850.83</v>
      </c>
      <c r="RK22" s="30">
        <v>2281.77</v>
      </c>
      <c r="RL22" s="33">
        <f>SUM(RI22:RK22)</f>
        <v>5817.66</v>
      </c>
      <c r="RM22" s="38" t="s">
        <v>77</v>
      </c>
      <c r="RN22" s="29">
        <v>1698.72</v>
      </c>
      <c r="RO22" s="29">
        <v>1867.96</v>
      </c>
      <c r="RP22" s="30">
        <v>2309.5500000000002</v>
      </c>
      <c r="RQ22" s="33">
        <f>SUM(RN22:RP22)</f>
        <v>5876.2300000000005</v>
      </c>
      <c r="RR22" s="38" t="s">
        <v>77</v>
      </c>
      <c r="RS22" s="29">
        <v>1710.22</v>
      </c>
      <c r="RT22" s="29">
        <v>1878.58</v>
      </c>
      <c r="RU22" s="30">
        <v>2330.9299999999998</v>
      </c>
      <c r="RV22" s="33">
        <f>SUM(RS22:RU22)</f>
        <v>5919.73</v>
      </c>
      <c r="RW22" s="38" t="s">
        <v>77</v>
      </c>
      <c r="RX22" s="29">
        <v>1717.69</v>
      </c>
      <c r="RY22" s="29">
        <v>1882.57</v>
      </c>
      <c r="RZ22" s="30">
        <v>2338.4499999999998</v>
      </c>
      <c r="SA22" s="33">
        <f>SUM(RX22:RZ22)</f>
        <v>5938.71</v>
      </c>
      <c r="SB22" s="38" t="s">
        <v>77</v>
      </c>
      <c r="SC22" s="29">
        <v>1738.99</v>
      </c>
      <c r="SD22" s="29">
        <v>1894</v>
      </c>
      <c r="SE22" s="30">
        <v>2357.48</v>
      </c>
      <c r="SF22" s="33">
        <f>SUM(SC22:SE22)</f>
        <v>5990.4699999999993</v>
      </c>
      <c r="SG22" s="38" t="s">
        <v>77</v>
      </c>
      <c r="SH22" s="29">
        <v>1760.15</v>
      </c>
      <c r="SI22" s="29">
        <v>1907.72</v>
      </c>
      <c r="SJ22" s="30">
        <v>2374.15</v>
      </c>
      <c r="SK22" s="33">
        <f>SUM(SH22:SJ22)</f>
        <v>6042.02</v>
      </c>
      <c r="SL22" s="38" t="s">
        <v>77</v>
      </c>
      <c r="SM22" s="29">
        <v>1772.44</v>
      </c>
      <c r="SN22" s="29">
        <v>1918.3</v>
      </c>
      <c r="SO22" s="30">
        <v>2387.56</v>
      </c>
      <c r="SP22" s="33">
        <f>SUM(SM22:SO22)</f>
        <v>6078.2999999999993</v>
      </c>
      <c r="SQ22" s="38" t="s">
        <v>77</v>
      </c>
      <c r="SR22" s="29">
        <v>1858.41</v>
      </c>
      <c r="SS22" s="29">
        <v>2032.23</v>
      </c>
      <c r="ST22" s="30">
        <v>2508.13</v>
      </c>
      <c r="SU22" s="33">
        <f>SUM(SR22:ST22)</f>
        <v>6398.77</v>
      </c>
      <c r="SV22" s="38" t="s">
        <v>77</v>
      </c>
      <c r="SW22" s="29">
        <v>1869.77</v>
      </c>
      <c r="SX22" s="29">
        <v>2034.16</v>
      </c>
      <c r="SY22" s="30">
        <v>2508.61</v>
      </c>
      <c r="SZ22" s="33">
        <f>SUM(SW22:SY22)</f>
        <v>6412.5400000000009</v>
      </c>
      <c r="TA22" s="38" t="s">
        <v>77</v>
      </c>
      <c r="TB22" s="29">
        <v>1880.16</v>
      </c>
      <c r="TC22" s="29">
        <v>2042.07</v>
      </c>
      <c r="TD22" s="30">
        <v>2519.17</v>
      </c>
      <c r="TE22" s="33">
        <f>SUM(TB22:TD22)</f>
        <v>6441.4</v>
      </c>
      <c r="TF22" s="38" t="s">
        <v>77</v>
      </c>
      <c r="TG22" s="29">
        <v>1887.72</v>
      </c>
      <c r="TH22" s="29">
        <v>2037.41</v>
      </c>
      <c r="TI22" s="30">
        <v>2520.56</v>
      </c>
      <c r="TJ22" s="33">
        <f>SUM(TG22:TI22)</f>
        <v>6445.6900000000005</v>
      </c>
      <c r="TK22" s="38" t="s">
        <v>77</v>
      </c>
      <c r="TL22" s="29">
        <v>1888.99</v>
      </c>
      <c r="TM22" s="29">
        <v>2039.33</v>
      </c>
      <c r="TN22" s="30">
        <v>2523.52</v>
      </c>
      <c r="TO22" s="33">
        <f>SUM(TL22:TN22)</f>
        <v>6451.84</v>
      </c>
      <c r="TP22" s="38" t="s">
        <v>77</v>
      </c>
      <c r="TQ22" s="29">
        <v>1892.03</v>
      </c>
      <c r="TR22" s="29">
        <v>2038.89</v>
      </c>
      <c r="TS22" s="30">
        <v>2523.36</v>
      </c>
      <c r="TT22" s="33">
        <f>SUM(TQ22:TS22)</f>
        <v>6454.2800000000007</v>
      </c>
      <c r="TU22" s="38" t="s">
        <v>77</v>
      </c>
      <c r="TV22" s="29">
        <v>1891.87</v>
      </c>
      <c r="TW22" s="29">
        <v>2038.56</v>
      </c>
      <c r="TX22" s="30">
        <v>2525.7800000000002</v>
      </c>
      <c r="TY22" s="33">
        <f>SUM(TV22:TX22)</f>
        <v>6456.21</v>
      </c>
      <c r="TZ22" s="38" t="s">
        <v>77</v>
      </c>
      <c r="UA22" s="29">
        <v>1891.57</v>
      </c>
      <c r="UB22" s="29">
        <v>2040.39</v>
      </c>
      <c r="UC22" s="30">
        <v>2534.15</v>
      </c>
      <c r="UD22" s="33">
        <f>SUM(UA22:UC22)</f>
        <v>6466.1100000000006</v>
      </c>
      <c r="UE22" s="38" t="s">
        <v>77</v>
      </c>
      <c r="UF22" s="29">
        <v>1898.66</v>
      </c>
      <c r="UG22" s="29">
        <v>2037.09</v>
      </c>
      <c r="UH22" s="30">
        <v>2531.3000000000002</v>
      </c>
      <c r="UI22" s="33">
        <f>SUM(UF22:UH22)</f>
        <v>6467.05</v>
      </c>
      <c r="UJ22" s="38" t="s">
        <v>77</v>
      </c>
      <c r="UK22" s="29">
        <v>1911.05</v>
      </c>
      <c r="UL22" s="29">
        <v>2035.67</v>
      </c>
      <c r="UM22" s="30">
        <v>2534.1799999999998</v>
      </c>
      <c r="UN22" s="33">
        <f>SUM(UK22:UM22)</f>
        <v>6480.9</v>
      </c>
      <c r="UO22" s="38" t="s">
        <v>77</v>
      </c>
      <c r="UP22" s="29">
        <v>1985.28</v>
      </c>
      <c r="UQ22" s="29">
        <v>2145.9299999999998</v>
      </c>
      <c r="UR22" s="30">
        <v>2654.94</v>
      </c>
      <c r="US22" s="33">
        <f>SUM(UP22:UR22)</f>
        <v>6786.15</v>
      </c>
      <c r="UT22" s="38" t="s">
        <v>77</v>
      </c>
      <c r="UU22" s="29">
        <v>1917.76</v>
      </c>
      <c r="UV22" s="29">
        <v>2038.43</v>
      </c>
      <c r="UW22" s="30">
        <v>2540.4</v>
      </c>
      <c r="UX22" s="33">
        <f>SUM(UU22:UW22)</f>
        <v>6496.59</v>
      </c>
      <c r="UY22" s="38" t="s">
        <v>77</v>
      </c>
      <c r="UZ22" s="29">
        <v>1952.61</v>
      </c>
      <c r="VA22" s="29">
        <v>2094.31</v>
      </c>
      <c r="VB22" s="30">
        <v>2590.7199999999998</v>
      </c>
      <c r="VC22" s="33">
        <f>SUM(UZ22:VB22)</f>
        <v>6637.6399999999994</v>
      </c>
      <c r="VD22" s="38" t="s">
        <v>77</v>
      </c>
      <c r="VE22" s="29">
        <v>1953.94</v>
      </c>
      <c r="VF22" s="29">
        <v>2095.48</v>
      </c>
      <c r="VG22" s="30">
        <v>2591.36</v>
      </c>
      <c r="VH22" s="33">
        <f>SUM(VE22:VG22)</f>
        <v>6640.7800000000007</v>
      </c>
      <c r="VI22" s="38" t="s">
        <v>77</v>
      </c>
      <c r="VJ22" s="29">
        <v>1958.98</v>
      </c>
      <c r="VK22" s="29">
        <v>2101.9699999999998</v>
      </c>
      <c r="VL22" s="30">
        <v>2596.14</v>
      </c>
      <c r="VM22" s="33">
        <f>SUM(VJ22:VL22)</f>
        <v>6657.09</v>
      </c>
      <c r="VN22" s="38" t="s">
        <v>77</v>
      </c>
      <c r="VO22" s="29">
        <v>1977.83</v>
      </c>
      <c r="VP22" s="29">
        <v>2127.98</v>
      </c>
      <c r="VQ22" s="30">
        <v>2625.26</v>
      </c>
      <c r="VR22" s="33">
        <f>SUM(VO22:VQ22)</f>
        <v>6731.07</v>
      </c>
      <c r="VS22" s="38" t="s">
        <v>77</v>
      </c>
      <c r="VT22" s="29">
        <v>1981.96</v>
      </c>
      <c r="VU22" s="29">
        <v>2134.64</v>
      </c>
      <c r="VV22" s="30">
        <v>2633.99</v>
      </c>
      <c r="VW22" s="33">
        <f>SUM(VT22:VV22)</f>
        <v>6750.59</v>
      </c>
      <c r="VX22" s="38" t="s">
        <v>77</v>
      </c>
      <c r="VY22" s="29">
        <v>1986.8</v>
      </c>
      <c r="VZ22" s="29">
        <v>2140.38</v>
      </c>
      <c r="WA22" s="30">
        <v>2646.02</v>
      </c>
      <c r="WB22" s="33">
        <f>SUM(VY22:WA22)</f>
        <v>6773.2000000000007</v>
      </c>
      <c r="WC22" s="38" t="s">
        <v>77</v>
      </c>
      <c r="WD22" s="29">
        <v>1987.41</v>
      </c>
      <c r="WE22" s="29">
        <v>2140.61</v>
      </c>
      <c r="WF22" s="30">
        <v>2646.03</v>
      </c>
      <c r="WG22" s="33">
        <f>SUM(WD22:WF22)</f>
        <v>6774.0500000000011</v>
      </c>
      <c r="WH22" s="38" t="s">
        <v>77</v>
      </c>
      <c r="WI22" s="29">
        <v>1983.16</v>
      </c>
      <c r="WJ22" s="29">
        <v>2142.23</v>
      </c>
      <c r="WK22" s="30">
        <v>2652.85</v>
      </c>
      <c r="WL22" s="33">
        <f>SUM(WI22:WK22)</f>
        <v>6778.24</v>
      </c>
      <c r="WM22" s="38" t="s">
        <v>77</v>
      </c>
      <c r="WN22" s="29">
        <v>1986.96</v>
      </c>
      <c r="WO22" s="29">
        <v>2144.52</v>
      </c>
      <c r="WP22" s="30">
        <v>2647.65</v>
      </c>
      <c r="WQ22" s="33">
        <f>SUM(WN22:WP22)</f>
        <v>6779.1299999999992</v>
      </c>
      <c r="WR22" s="38" t="s">
        <v>77</v>
      </c>
      <c r="WS22" s="29">
        <v>1987.93</v>
      </c>
      <c r="WT22" s="29">
        <v>2144.98</v>
      </c>
      <c r="WU22" s="30">
        <v>2648.71</v>
      </c>
      <c r="WV22" s="33">
        <f>SUM(WS22:WU22)</f>
        <v>6781.62</v>
      </c>
      <c r="WW22" s="38" t="s">
        <v>77</v>
      </c>
      <c r="WX22" s="29">
        <v>1990.44</v>
      </c>
      <c r="WY22" s="29">
        <v>2146.3000000000002</v>
      </c>
      <c r="WZ22" s="30">
        <v>2650.72</v>
      </c>
      <c r="XA22" s="33">
        <f>SUM(WX22:WZ22)</f>
        <v>6787.4599999999991</v>
      </c>
      <c r="XB22" s="38" t="s">
        <v>77</v>
      </c>
      <c r="XC22" s="29">
        <v>1990.66</v>
      </c>
      <c r="XD22" s="29">
        <v>2146.6999999999998</v>
      </c>
      <c r="XE22" s="30">
        <v>2652.17</v>
      </c>
      <c r="XF22" s="33">
        <f>SUM(XC22:XE22)</f>
        <v>6789.53</v>
      </c>
      <c r="XG22" s="38" t="s">
        <v>77</v>
      </c>
      <c r="XH22" s="29">
        <v>2008.46</v>
      </c>
      <c r="XI22" s="29">
        <v>2183.41</v>
      </c>
      <c r="XJ22" s="30">
        <v>2693.08</v>
      </c>
      <c r="XK22" s="33">
        <f>SUM(XH22:XJ22)</f>
        <v>6884.95</v>
      </c>
      <c r="XL22" s="38" t="s">
        <v>77</v>
      </c>
      <c r="XM22" s="29">
        <v>2019.37</v>
      </c>
      <c r="XN22" s="29">
        <v>2203.71</v>
      </c>
      <c r="XO22" s="30">
        <v>2713.46</v>
      </c>
      <c r="XP22" s="33">
        <f>SUM(XM22:XO22)</f>
        <v>6936.54</v>
      </c>
      <c r="XQ22" s="38" t="s">
        <v>77</v>
      </c>
      <c r="XR22" s="29">
        <v>2028.25</v>
      </c>
      <c r="XS22" s="29">
        <v>2216.4899999999998</v>
      </c>
      <c r="XT22" s="30">
        <v>2729.75</v>
      </c>
      <c r="XU22" s="33">
        <f>SUM(XR22:XT22)</f>
        <v>6974.49</v>
      </c>
      <c r="XV22" s="38" t="s">
        <v>77</v>
      </c>
      <c r="XW22" s="29">
        <v>2032.84</v>
      </c>
      <c r="XX22" s="29">
        <v>2219.0500000000002</v>
      </c>
      <c r="XY22" s="30">
        <v>2732.44</v>
      </c>
      <c r="XZ22" s="33">
        <f>SUM(XW22:XY22)</f>
        <v>6984.33</v>
      </c>
      <c r="YA22" s="38" t="s">
        <v>77</v>
      </c>
      <c r="YB22" s="29">
        <v>2036.09</v>
      </c>
      <c r="YC22" s="29">
        <v>2222.46</v>
      </c>
      <c r="YD22" s="30">
        <v>2737.18</v>
      </c>
      <c r="YE22" s="33">
        <f>SUM(YB22:YD22)</f>
        <v>6995.73</v>
      </c>
      <c r="YF22" s="38" t="s">
        <v>77</v>
      </c>
      <c r="YG22" s="29">
        <v>2043.78</v>
      </c>
      <c r="YH22" s="29">
        <v>2229.58</v>
      </c>
      <c r="YI22" s="30">
        <v>2747.74</v>
      </c>
      <c r="YJ22" s="33">
        <f>SUM(YG22:YI22)</f>
        <v>7021.0999999999995</v>
      </c>
      <c r="YK22" s="38" t="s">
        <v>77</v>
      </c>
      <c r="YL22" s="30">
        <v>2072.85</v>
      </c>
      <c r="YM22" s="30">
        <v>2264.69</v>
      </c>
      <c r="YN22" s="30">
        <v>2784.47</v>
      </c>
      <c r="YO22" s="33">
        <f>SUM(YL22:YN22)</f>
        <v>7122.01</v>
      </c>
      <c r="YP22" s="38" t="s">
        <v>77</v>
      </c>
      <c r="YQ22" s="29">
        <v>2074.8200000000002</v>
      </c>
      <c r="YR22" s="29">
        <v>2265.9699999999998</v>
      </c>
      <c r="YS22" s="30">
        <v>2787.11</v>
      </c>
      <c r="YT22" s="33">
        <f>SUM(YQ22:YS22)</f>
        <v>7127.9</v>
      </c>
      <c r="YU22" s="38" t="s">
        <v>77</v>
      </c>
      <c r="YV22" s="29">
        <v>2078.4</v>
      </c>
      <c r="YW22" s="29">
        <v>2268.66</v>
      </c>
      <c r="YX22" s="30">
        <v>2790.07</v>
      </c>
      <c r="YY22" s="33">
        <f>SUM(YV22:YX22)</f>
        <v>7137.1299999999992</v>
      </c>
      <c r="YZ22" s="38" t="s">
        <v>77</v>
      </c>
      <c r="ZA22" s="29">
        <v>2081.4499999999998</v>
      </c>
      <c r="ZB22" s="29">
        <v>2269.41</v>
      </c>
      <c r="ZC22" s="30">
        <v>2790.46</v>
      </c>
      <c r="ZD22" s="33">
        <f>SUM(ZA22:ZC22)</f>
        <v>7141.32</v>
      </c>
      <c r="ZE22" s="38" t="s">
        <v>77</v>
      </c>
      <c r="ZF22" s="29">
        <v>2081.83</v>
      </c>
      <c r="ZG22" s="29">
        <v>2270.98</v>
      </c>
      <c r="ZH22" s="30">
        <v>2792.61</v>
      </c>
      <c r="ZI22" s="33">
        <f>SUM(ZF22:ZH22)</f>
        <v>7145.42</v>
      </c>
      <c r="ZJ22" s="38" t="s">
        <v>77</v>
      </c>
      <c r="ZK22" s="29">
        <v>2083.9699999999998</v>
      </c>
      <c r="ZL22" s="29">
        <v>2272.0300000000002</v>
      </c>
      <c r="ZM22" s="30">
        <v>2793.58</v>
      </c>
      <c r="ZN22" s="33">
        <f>SUM(ZK22:ZM22)</f>
        <v>7149.58</v>
      </c>
      <c r="ZO22" s="38" t="s">
        <v>77</v>
      </c>
      <c r="ZP22" s="29">
        <v>2155.65</v>
      </c>
      <c r="ZQ22" s="29">
        <v>2374.38</v>
      </c>
      <c r="ZR22" s="30">
        <v>2902.72</v>
      </c>
      <c r="ZS22" s="33">
        <f>SUM(ZP22:ZR22)</f>
        <v>7432.75</v>
      </c>
      <c r="ZT22" s="38" t="s">
        <v>77</v>
      </c>
      <c r="ZU22" s="29">
        <v>2186.58</v>
      </c>
      <c r="ZV22" s="29">
        <v>2415.6999999999998</v>
      </c>
      <c r="ZW22" s="30">
        <v>2947.26</v>
      </c>
      <c r="ZX22" s="33">
        <f>SUM(ZU22:ZW22)</f>
        <v>7549.54</v>
      </c>
      <c r="ZY22" s="38" t="s">
        <v>77</v>
      </c>
      <c r="ZZ22" s="30">
        <v>2189</v>
      </c>
      <c r="AAA22" s="30">
        <v>2419.39</v>
      </c>
      <c r="AAB22" s="30">
        <v>2953.05</v>
      </c>
      <c r="AAC22" s="33">
        <f>SUM(ZZ22:AAB22)</f>
        <v>7561.44</v>
      </c>
      <c r="AAD22" s="38" t="s">
        <v>77</v>
      </c>
      <c r="AAE22" s="30">
        <v>2198.9899999999998</v>
      </c>
      <c r="AAF22" s="30">
        <v>2424.29</v>
      </c>
      <c r="AAG22" s="30">
        <v>2954.07</v>
      </c>
      <c r="AAH22" s="33">
        <f>SUM(AAE22:AAG22)</f>
        <v>7577.35</v>
      </c>
      <c r="AAI22" s="38" t="s">
        <v>77</v>
      </c>
      <c r="AAJ22" s="30">
        <v>2204.06</v>
      </c>
      <c r="AAK22" s="30">
        <v>2430.48</v>
      </c>
      <c r="AAL22" s="30">
        <v>2963.2</v>
      </c>
      <c r="AAM22" s="33">
        <f>SUM(AAJ22:AAL22)</f>
        <v>7597.74</v>
      </c>
      <c r="AAN22" s="38" t="s">
        <v>77</v>
      </c>
      <c r="AAO22" s="30">
        <v>2208.06</v>
      </c>
      <c r="AAP22" s="30">
        <v>2436.5700000000002</v>
      </c>
      <c r="AAQ22" s="30">
        <v>2972.49</v>
      </c>
      <c r="AAR22" s="33">
        <f>SUM(AAO22:AAQ22)</f>
        <v>7617.12</v>
      </c>
      <c r="AAS22" s="38" t="s">
        <v>77</v>
      </c>
      <c r="AAT22" s="30">
        <v>2213.04</v>
      </c>
      <c r="AAU22" s="30">
        <v>2441.91</v>
      </c>
      <c r="AAV22" s="30">
        <v>2978.92</v>
      </c>
      <c r="AAW22" s="33">
        <f>SUM(AAT22:AAV22)</f>
        <v>7633.87</v>
      </c>
      <c r="AAX22" s="38" t="s">
        <v>77</v>
      </c>
      <c r="AAY22" s="30">
        <v>2217.13</v>
      </c>
      <c r="AAZ22" s="30">
        <v>2445.29</v>
      </c>
      <c r="ABA22" s="30">
        <v>2982.72</v>
      </c>
      <c r="ABB22" s="33">
        <f>SUM(AAY22:ABA22)</f>
        <v>7645.1399999999994</v>
      </c>
      <c r="ABC22" s="38" t="s">
        <v>77</v>
      </c>
      <c r="ABD22" s="30">
        <f t="shared" ref="ABD22" si="155">SUM(ABD18:ABD21)</f>
        <v>2221.2000000000003</v>
      </c>
      <c r="ABE22" s="30">
        <f t="shared" ref="ABE22" si="156">SUM(ABE18:ABE21)</f>
        <v>2449.9499999999998</v>
      </c>
      <c r="ABF22" s="30">
        <f t="shared" ref="ABF22" si="157">SUM(ABF18:ABF21)</f>
        <v>2986.2999999999997</v>
      </c>
      <c r="ABG22" s="33">
        <f>SUM(ABD22:ABF22)</f>
        <v>7657.4499999999989</v>
      </c>
      <c r="ABH22" s="38" t="s">
        <v>77</v>
      </c>
      <c r="ABI22" s="30">
        <v>2224.66</v>
      </c>
      <c r="ABJ22" s="30">
        <v>2452.81</v>
      </c>
      <c r="ABK22" s="30">
        <v>2987.1</v>
      </c>
      <c r="ABL22" s="33">
        <f>SUM(ABI22:ABK22)</f>
        <v>7664.57</v>
      </c>
      <c r="ABM22" s="38" t="s">
        <v>77</v>
      </c>
      <c r="ABN22" s="30">
        <v>2236.84</v>
      </c>
      <c r="ABO22" s="30">
        <v>2467.73</v>
      </c>
      <c r="ABP22" s="30">
        <v>3012.29</v>
      </c>
      <c r="ABQ22" s="33">
        <f>SUM(ABN22:ABP22)</f>
        <v>7716.86</v>
      </c>
      <c r="ABR22" s="38" t="s">
        <v>77</v>
      </c>
      <c r="ABS22" s="30">
        <v>2281.46</v>
      </c>
      <c r="ABT22" s="30">
        <v>2507.19</v>
      </c>
      <c r="ABU22" s="30">
        <v>3053.83</v>
      </c>
      <c r="ABV22" s="33">
        <f>SUM(ABS22:ABU22)</f>
        <v>7842.48</v>
      </c>
      <c r="ABW22" s="38" t="s">
        <v>77</v>
      </c>
      <c r="ABX22" s="30">
        <f>SUM(ABX18:ABX21)</f>
        <v>2347.69</v>
      </c>
      <c r="ABY22" s="30">
        <f t="shared" ref="ABY22:ACA22" si="158">SUM(ABY18:ABY21)</f>
        <v>2603</v>
      </c>
      <c r="ABZ22" s="30">
        <f t="shared" si="158"/>
        <v>3158.23</v>
      </c>
      <c r="ACA22" s="33">
        <f t="shared" si="158"/>
        <v>8108.9199999999992</v>
      </c>
    </row>
    <row r="23" spans="1:755" x14ac:dyDescent="0.25">
      <c r="A23" s="36" t="s">
        <v>80</v>
      </c>
      <c r="B23" s="40" t="s">
        <v>70</v>
      </c>
      <c r="C23" s="40" t="s">
        <v>71</v>
      </c>
      <c r="D23" s="40" t="s">
        <v>72</v>
      </c>
      <c r="E23" s="41" t="s">
        <v>83</v>
      </c>
      <c r="F23" s="36" t="s">
        <v>80</v>
      </c>
      <c r="G23" s="40" t="s">
        <v>70</v>
      </c>
      <c r="H23" s="40" t="s">
        <v>71</v>
      </c>
      <c r="I23" s="40" t="s">
        <v>72</v>
      </c>
      <c r="J23" s="41" t="s">
        <v>83</v>
      </c>
      <c r="K23" s="36" t="s">
        <v>80</v>
      </c>
      <c r="L23" s="40" t="s">
        <v>70</v>
      </c>
      <c r="M23" s="40" t="s">
        <v>71</v>
      </c>
      <c r="N23" s="40" t="s">
        <v>72</v>
      </c>
      <c r="O23" s="41" t="s">
        <v>83</v>
      </c>
      <c r="P23" s="36" t="s">
        <v>80</v>
      </c>
      <c r="Q23" s="40" t="s">
        <v>70</v>
      </c>
      <c r="R23" s="40" t="s">
        <v>71</v>
      </c>
      <c r="S23" s="40" t="s">
        <v>72</v>
      </c>
      <c r="T23" s="41" t="s">
        <v>83</v>
      </c>
      <c r="U23" s="36" t="s">
        <v>80</v>
      </c>
      <c r="V23" s="40" t="s">
        <v>70</v>
      </c>
      <c r="W23" s="40" t="s">
        <v>71</v>
      </c>
      <c r="X23" s="40" t="s">
        <v>72</v>
      </c>
      <c r="Y23" s="41" t="s">
        <v>83</v>
      </c>
      <c r="Z23" s="36" t="s">
        <v>80</v>
      </c>
      <c r="AA23" s="40" t="s">
        <v>70</v>
      </c>
      <c r="AB23" s="40" t="s">
        <v>71</v>
      </c>
      <c r="AC23" s="40" t="s">
        <v>72</v>
      </c>
      <c r="AD23" s="41" t="s">
        <v>83</v>
      </c>
      <c r="AE23" s="36" t="s">
        <v>80</v>
      </c>
      <c r="AF23" s="40" t="s">
        <v>70</v>
      </c>
      <c r="AG23" s="40" t="s">
        <v>71</v>
      </c>
      <c r="AH23" s="40" t="s">
        <v>72</v>
      </c>
      <c r="AI23" s="41" t="s">
        <v>83</v>
      </c>
      <c r="AJ23" s="36" t="s">
        <v>80</v>
      </c>
      <c r="AK23" s="40" t="s">
        <v>70</v>
      </c>
      <c r="AL23" s="40" t="s">
        <v>71</v>
      </c>
      <c r="AM23" s="40" t="s">
        <v>72</v>
      </c>
      <c r="AN23" s="41" t="s">
        <v>83</v>
      </c>
      <c r="AO23" s="36" t="s">
        <v>80</v>
      </c>
      <c r="AP23" s="40" t="s">
        <v>70</v>
      </c>
      <c r="AQ23" s="40" t="s">
        <v>71</v>
      </c>
      <c r="AR23" s="40" t="s">
        <v>72</v>
      </c>
      <c r="AS23" s="41" t="s">
        <v>83</v>
      </c>
      <c r="AT23" s="36" t="s">
        <v>80</v>
      </c>
      <c r="AU23" s="40" t="s">
        <v>70</v>
      </c>
      <c r="AV23" s="40" t="s">
        <v>71</v>
      </c>
      <c r="AW23" s="40" t="s">
        <v>72</v>
      </c>
      <c r="AX23" s="41" t="s">
        <v>83</v>
      </c>
      <c r="AY23" s="36" t="s">
        <v>80</v>
      </c>
      <c r="AZ23" s="40" t="s">
        <v>70</v>
      </c>
      <c r="BA23" s="40" t="s">
        <v>71</v>
      </c>
      <c r="BB23" s="40" t="s">
        <v>72</v>
      </c>
      <c r="BC23" s="41" t="s">
        <v>83</v>
      </c>
      <c r="BD23" s="36" t="s">
        <v>80</v>
      </c>
      <c r="BE23" s="40" t="s">
        <v>70</v>
      </c>
      <c r="BF23" s="40" t="s">
        <v>71</v>
      </c>
      <c r="BG23" s="40" t="s">
        <v>72</v>
      </c>
      <c r="BH23" s="41" t="s">
        <v>83</v>
      </c>
      <c r="BI23" s="36" t="s">
        <v>80</v>
      </c>
      <c r="BJ23" s="40" t="s">
        <v>70</v>
      </c>
      <c r="BK23" s="40" t="s">
        <v>71</v>
      </c>
      <c r="BL23" s="40" t="s">
        <v>72</v>
      </c>
      <c r="BM23" s="41" t="s">
        <v>83</v>
      </c>
      <c r="BN23" s="36" t="s">
        <v>80</v>
      </c>
      <c r="BO23" s="40" t="s">
        <v>70</v>
      </c>
      <c r="BP23" s="40" t="s">
        <v>71</v>
      </c>
      <c r="BQ23" s="40" t="s">
        <v>72</v>
      </c>
      <c r="BR23" s="41" t="s">
        <v>83</v>
      </c>
      <c r="BS23" s="36" t="s">
        <v>80</v>
      </c>
      <c r="BT23" s="40" t="s">
        <v>70</v>
      </c>
      <c r="BU23" s="40" t="s">
        <v>71</v>
      </c>
      <c r="BV23" s="40" t="s">
        <v>72</v>
      </c>
      <c r="BW23" s="41" t="s">
        <v>83</v>
      </c>
      <c r="BX23" s="36" t="s">
        <v>80</v>
      </c>
      <c r="BY23" s="40" t="s">
        <v>70</v>
      </c>
      <c r="BZ23" s="40" t="s">
        <v>71</v>
      </c>
      <c r="CA23" s="40" t="s">
        <v>72</v>
      </c>
      <c r="CB23" s="41" t="s">
        <v>83</v>
      </c>
      <c r="CC23" s="36" t="s">
        <v>80</v>
      </c>
      <c r="CD23" s="40" t="s">
        <v>70</v>
      </c>
      <c r="CE23" s="40" t="s">
        <v>71</v>
      </c>
      <c r="CF23" s="40" t="s">
        <v>72</v>
      </c>
      <c r="CG23" s="41" t="s">
        <v>83</v>
      </c>
      <c r="CH23" s="36" t="s">
        <v>80</v>
      </c>
      <c r="CI23" s="40" t="s">
        <v>70</v>
      </c>
      <c r="CJ23" s="40" t="s">
        <v>71</v>
      </c>
      <c r="CK23" s="40" t="s">
        <v>72</v>
      </c>
      <c r="CL23" s="41" t="s">
        <v>83</v>
      </c>
      <c r="CM23" s="36" t="s">
        <v>80</v>
      </c>
      <c r="CN23" s="40" t="s">
        <v>70</v>
      </c>
      <c r="CO23" s="40" t="s">
        <v>71</v>
      </c>
      <c r="CP23" s="40" t="s">
        <v>72</v>
      </c>
      <c r="CQ23" s="41" t="s">
        <v>83</v>
      </c>
      <c r="CR23" s="36" t="s">
        <v>80</v>
      </c>
      <c r="CS23" s="40" t="s">
        <v>70</v>
      </c>
      <c r="CT23" s="40" t="s">
        <v>71</v>
      </c>
      <c r="CU23" s="40" t="s">
        <v>72</v>
      </c>
      <c r="CV23" s="41" t="s">
        <v>83</v>
      </c>
      <c r="CW23" s="36" t="s">
        <v>80</v>
      </c>
      <c r="CX23" s="40" t="s">
        <v>70</v>
      </c>
      <c r="CY23" s="40" t="s">
        <v>71</v>
      </c>
      <c r="CZ23" s="40" t="s">
        <v>72</v>
      </c>
      <c r="DA23" s="41" t="s">
        <v>83</v>
      </c>
      <c r="DB23" s="36" t="s">
        <v>80</v>
      </c>
      <c r="DC23" s="40" t="s">
        <v>70</v>
      </c>
      <c r="DD23" s="40" t="s">
        <v>71</v>
      </c>
      <c r="DE23" s="40" t="s">
        <v>72</v>
      </c>
      <c r="DF23" s="41" t="s">
        <v>83</v>
      </c>
      <c r="DG23" s="36" t="s">
        <v>80</v>
      </c>
      <c r="DH23" s="40" t="s">
        <v>70</v>
      </c>
      <c r="DI23" s="40" t="s">
        <v>71</v>
      </c>
      <c r="DJ23" s="40" t="s">
        <v>72</v>
      </c>
      <c r="DK23" s="41" t="s">
        <v>83</v>
      </c>
      <c r="DL23" s="36" t="s">
        <v>80</v>
      </c>
      <c r="DM23" s="40" t="s">
        <v>70</v>
      </c>
      <c r="DN23" s="40" t="s">
        <v>71</v>
      </c>
      <c r="DO23" s="40" t="s">
        <v>72</v>
      </c>
      <c r="DP23" s="41" t="s">
        <v>83</v>
      </c>
      <c r="DQ23" s="36" t="s">
        <v>80</v>
      </c>
      <c r="DR23" s="40" t="s">
        <v>70</v>
      </c>
      <c r="DS23" s="40" t="s">
        <v>71</v>
      </c>
      <c r="DT23" s="40" t="s">
        <v>72</v>
      </c>
      <c r="DU23" s="41" t="s">
        <v>83</v>
      </c>
      <c r="DV23" s="36" t="s">
        <v>80</v>
      </c>
      <c r="DW23" s="40" t="s">
        <v>70</v>
      </c>
      <c r="DX23" s="40" t="s">
        <v>71</v>
      </c>
      <c r="DY23" s="40" t="s">
        <v>72</v>
      </c>
      <c r="DZ23" s="41" t="s">
        <v>83</v>
      </c>
      <c r="EA23" s="36" t="s">
        <v>80</v>
      </c>
      <c r="EB23" s="40" t="s">
        <v>70</v>
      </c>
      <c r="EC23" s="40" t="s">
        <v>71</v>
      </c>
      <c r="ED23" s="40" t="s">
        <v>72</v>
      </c>
      <c r="EE23" s="41" t="s">
        <v>83</v>
      </c>
      <c r="EF23" s="36" t="s">
        <v>80</v>
      </c>
      <c r="EG23" s="40" t="s">
        <v>70</v>
      </c>
      <c r="EH23" s="40" t="s">
        <v>71</v>
      </c>
      <c r="EI23" s="40" t="s">
        <v>72</v>
      </c>
      <c r="EJ23" s="41" t="s">
        <v>83</v>
      </c>
      <c r="EK23" s="36" t="s">
        <v>80</v>
      </c>
      <c r="EL23" s="40" t="s">
        <v>70</v>
      </c>
      <c r="EM23" s="40" t="s">
        <v>71</v>
      </c>
      <c r="EN23" s="40" t="s">
        <v>72</v>
      </c>
      <c r="EO23" s="41" t="s">
        <v>83</v>
      </c>
      <c r="EP23" s="36" t="s">
        <v>80</v>
      </c>
      <c r="EQ23" s="40" t="s">
        <v>70</v>
      </c>
      <c r="ER23" s="40" t="s">
        <v>71</v>
      </c>
      <c r="ES23" s="40" t="s">
        <v>72</v>
      </c>
      <c r="ET23" s="41" t="s">
        <v>83</v>
      </c>
      <c r="EU23" s="36" t="s">
        <v>80</v>
      </c>
      <c r="EV23" s="40" t="s">
        <v>70</v>
      </c>
      <c r="EW23" s="40" t="s">
        <v>71</v>
      </c>
      <c r="EX23" s="40" t="s">
        <v>72</v>
      </c>
      <c r="EY23" s="41" t="s">
        <v>83</v>
      </c>
      <c r="EZ23" s="36" t="s">
        <v>80</v>
      </c>
      <c r="FA23" s="40" t="s">
        <v>70</v>
      </c>
      <c r="FB23" s="40" t="s">
        <v>71</v>
      </c>
      <c r="FC23" s="40" t="s">
        <v>72</v>
      </c>
      <c r="FD23" s="41" t="s">
        <v>83</v>
      </c>
      <c r="FE23" s="36" t="s">
        <v>80</v>
      </c>
      <c r="FF23" s="40" t="s">
        <v>70</v>
      </c>
      <c r="FG23" s="40" t="s">
        <v>71</v>
      </c>
      <c r="FH23" s="40" t="s">
        <v>72</v>
      </c>
      <c r="FI23" s="41" t="s">
        <v>83</v>
      </c>
      <c r="FJ23" s="36" t="s">
        <v>80</v>
      </c>
      <c r="FK23" s="40" t="s">
        <v>70</v>
      </c>
      <c r="FL23" s="40" t="s">
        <v>71</v>
      </c>
      <c r="FM23" s="40" t="s">
        <v>72</v>
      </c>
      <c r="FN23" s="41" t="s">
        <v>83</v>
      </c>
      <c r="FO23" s="36" t="s">
        <v>80</v>
      </c>
      <c r="FP23" s="40" t="s">
        <v>70</v>
      </c>
      <c r="FQ23" s="40" t="s">
        <v>71</v>
      </c>
      <c r="FR23" s="40" t="s">
        <v>72</v>
      </c>
      <c r="FS23" s="41" t="s">
        <v>83</v>
      </c>
      <c r="FT23" s="36" t="s">
        <v>80</v>
      </c>
      <c r="FU23" s="40" t="s">
        <v>70</v>
      </c>
      <c r="FV23" s="40" t="s">
        <v>71</v>
      </c>
      <c r="FW23" s="40" t="s">
        <v>72</v>
      </c>
      <c r="FX23" s="41" t="s">
        <v>83</v>
      </c>
      <c r="FY23" s="36" t="s">
        <v>80</v>
      </c>
      <c r="FZ23" s="40" t="s">
        <v>70</v>
      </c>
      <c r="GA23" s="40" t="s">
        <v>71</v>
      </c>
      <c r="GB23" s="40" t="s">
        <v>72</v>
      </c>
      <c r="GC23" s="41" t="s">
        <v>83</v>
      </c>
      <c r="GD23" s="36" t="s">
        <v>80</v>
      </c>
      <c r="GE23" s="40" t="s">
        <v>70</v>
      </c>
      <c r="GF23" s="40" t="s">
        <v>71</v>
      </c>
      <c r="GG23" s="40" t="s">
        <v>72</v>
      </c>
      <c r="GH23" s="41" t="s">
        <v>83</v>
      </c>
      <c r="GI23" s="36" t="s">
        <v>80</v>
      </c>
      <c r="GJ23" s="40" t="s">
        <v>70</v>
      </c>
      <c r="GK23" s="40" t="s">
        <v>71</v>
      </c>
      <c r="GL23" s="40" t="s">
        <v>72</v>
      </c>
      <c r="GM23" s="41" t="s">
        <v>83</v>
      </c>
      <c r="GN23" s="36" t="s">
        <v>80</v>
      </c>
      <c r="GO23" s="40" t="s">
        <v>70</v>
      </c>
      <c r="GP23" s="40" t="s">
        <v>71</v>
      </c>
      <c r="GQ23" s="40" t="s">
        <v>72</v>
      </c>
      <c r="GR23" s="41" t="s">
        <v>83</v>
      </c>
      <c r="GS23" s="36" t="s">
        <v>80</v>
      </c>
      <c r="GT23" s="40" t="s">
        <v>70</v>
      </c>
      <c r="GU23" s="40" t="s">
        <v>71</v>
      </c>
      <c r="GV23" s="40" t="s">
        <v>72</v>
      </c>
      <c r="GW23" s="41" t="s">
        <v>83</v>
      </c>
      <c r="GX23" s="36" t="s">
        <v>80</v>
      </c>
      <c r="GY23" s="40" t="s">
        <v>70</v>
      </c>
      <c r="GZ23" s="40" t="s">
        <v>71</v>
      </c>
      <c r="HA23" s="40" t="s">
        <v>72</v>
      </c>
      <c r="HB23" s="41" t="s">
        <v>83</v>
      </c>
      <c r="HC23" s="36" t="s">
        <v>80</v>
      </c>
      <c r="HD23" s="40" t="s">
        <v>70</v>
      </c>
      <c r="HE23" s="40" t="s">
        <v>71</v>
      </c>
      <c r="HF23" s="40" t="s">
        <v>72</v>
      </c>
      <c r="HG23" s="41" t="s">
        <v>83</v>
      </c>
      <c r="HH23" s="36" t="s">
        <v>80</v>
      </c>
      <c r="HI23" s="40" t="s">
        <v>70</v>
      </c>
      <c r="HJ23" s="40" t="s">
        <v>71</v>
      </c>
      <c r="HK23" s="40" t="s">
        <v>72</v>
      </c>
      <c r="HL23" s="41" t="s">
        <v>83</v>
      </c>
      <c r="HM23" s="36" t="s">
        <v>80</v>
      </c>
      <c r="HN23" s="40" t="s">
        <v>70</v>
      </c>
      <c r="HO23" s="40" t="s">
        <v>71</v>
      </c>
      <c r="HP23" s="40" t="s">
        <v>72</v>
      </c>
      <c r="HQ23" s="41" t="s">
        <v>83</v>
      </c>
      <c r="HR23" s="36" t="s">
        <v>80</v>
      </c>
      <c r="HS23" s="40" t="s">
        <v>70</v>
      </c>
      <c r="HT23" s="40" t="s">
        <v>71</v>
      </c>
      <c r="HU23" s="40" t="s">
        <v>72</v>
      </c>
      <c r="HV23" s="41" t="s">
        <v>83</v>
      </c>
      <c r="HW23" s="36" t="s">
        <v>80</v>
      </c>
      <c r="HX23" s="40" t="s">
        <v>70</v>
      </c>
      <c r="HY23" s="40" t="s">
        <v>71</v>
      </c>
      <c r="HZ23" s="40" t="s">
        <v>72</v>
      </c>
      <c r="IA23" s="41" t="s">
        <v>83</v>
      </c>
      <c r="IB23" s="36" t="s">
        <v>80</v>
      </c>
      <c r="IC23" s="40" t="s">
        <v>70</v>
      </c>
      <c r="ID23" s="40" t="s">
        <v>71</v>
      </c>
      <c r="IE23" s="40" t="s">
        <v>72</v>
      </c>
      <c r="IF23" s="41" t="s">
        <v>83</v>
      </c>
      <c r="IG23" s="36" t="s">
        <v>80</v>
      </c>
      <c r="IH23" s="40" t="s">
        <v>70</v>
      </c>
      <c r="II23" s="40" t="s">
        <v>71</v>
      </c>
      <c r="IJ23" s="40" t="s">
        <v>72</v>
      </c>
      <c r="IK23" s="41" t="s">
        <v>83</v>
      </c>
      <c r="IL23" s="36" t="s">
        <v>80</v>
      </c>
      <c r="IM23" s="40" t="s">
        <v>70</v>
      </c>
      <c r="IN23" s="40" t="s">
        <v>71</v>
      </c>
      <c r="IO23" s="40" t="s">
        <v>72</v>
      </c>
      <c r="IP23" s="41" t="s">
        <v>83</v>
      </c>
      <c r="IQ23" s="36" t="s">
        <v>80</v>
      </c>
      <c r="IR23" s="40" t="s">
        <v>70</v>
      </c>
      <c r="IS23" s="40" t="s">
        <v>71</v>
      </c>
      <c r="IT23" s="40" t="s">
        <v>72</v>
      </c>
      <c r="IU23" s="41" t="s">
        <v>83</v>
      </c>
      <c r="IV23" s="36" t="s">
        <v>80</v>
      </c>
      <c r="IW23" s="40" t="s">
        <v>70</v>
      </c>
      <c r="IX23" s="40" t="s">
        <v>71</v>
      </c>
      <c r="IY23" s="40" t="s">
        <v>72</v>
      </c>
      <c r="IZ23" s="41" t="s">
        <v>83</v>
      </c>
      <c r="JA23" s="36" t="s">
        <v>80</v>
      </c>
      <c r="JB23" s="40" t="s">
        <v>70</v>
      </c>
      <c r="JC23" s="40" t="s">
        <v>71</v>
      </c>
      <c r="JD23" s="40" t="s">
        <v>72</v>
      </c>
      <c r="JE23" s="41" t="s">
        <v>83</v>
      </c>
      <c r="JF23" s="36" t="s">
        <v>80</v>
      </c>
      <c r="JG23" s="40" t="s">
        <v>70</v>
      </c>
      <c r="JH23" s="40" t="s">
        <v>71</v>
      </c>
      <c r="JI23" s="40" t="s">
        <v>72</v>
      </c>
      <c r="JJ23" s="41" t="s">
        <v>83</v>
      </c>
      <c r="JK23" s="36" t="s">
        <v>80</v>
      </c>
      <c r="JL23" s="40" t="s">
        <v>70</v>
      </c>
      <c r="JM23" s="40" t="s">
        <v>71</v>
      </c>
      <c r="JN23" s="40" t="s">
        <v>72</v>
      </c>
      <c r="JO23" s="41" t="s">
        <v>83</v>
      </c>
      <c r="JP23" s="36" t="s">
        <v>80</v>
      </c>
      <c r="JQ23" s="40" t="s">
        <v>70</v>
      </c>
      <c r="JR23" s="40" t="s">
        <v>71</v>
      </c>
      <c r="JS23" s="40" t="s">
        <v>72</v>
      </c>
      <c r="JT23" s="41" t="s">
        <v>83</v>
      </c>
      <c r="JU23" s="36" t="s">
        <v>80</v>
      </c>
      <c r="JV23" s="40" t="s">
        <v>70</v>
      </c>
      <c r="JW23" s="40" t="s">
        <v>71</v>
      </c>
      <c r="JX23" s="40" t="s">
        <v>72</v>
      </c>
      <c r="JY23" s="41" t="s">
        <v>83</v>
      </c>
      <c r="JZ23" s="36" t="s">
        <v>80</v>
      </c>
      <c r="KA23" s="40" t="s">
        <v>70</v>
      </c>
      <c r="KB23" s="40" t="s">
        <v>71</v>
      </c>
      <c r="KC23" s="40" t="s">
        <v>72</v>
      </c>
      <c r="KD23" s="41" t="s">
        <v>83</v>
      </c>
      <c r="KE23" s="36" t="s">
        <v>80</v>
      </c>
      <c r="KF23" s="40" t="s">
        <v>70</v>
      </c>
      <c r="KG23" s="40" t="s">
        <v>71</v>
      </c>
      <c r="KH23" s="40" t="s">
        <v>72</v>
      </c>
      <c r="KI23" s="41" t="s">
        <v>83</v>
      </c>
      <c r="KJ23" s="36" t="s">
        <v>80</v>
      </c>
      <c r="KK23" s="40" t="s">
        <v>70</v>
      </c>
      <c r="KL23" s="40" t="s">
        <v>71</v>
      </c>
      <c r="KM23" s="40" t="s">
        <v>72</v>
      </c>
      <c r="KN23" s="41" t="s">
        <v>83</v>
      </c>
      <c r="KO23" s="36" t="s">
        <v>80</v>
      </c>
      <c r="KP23" s="40" t="s">
        <v>70</v>
      </c>
      <c r="KQ23" s="40" t="s">
        <v>71</v>
      </c>
      <c r="KR23" s="40" t="s">
        <v>72</v>
      </c>
      <c r="KS23" s="41" t="s">
        <v>83</v>
      </c>
      <c r="KT23" s="36" t="s">
        <v>80</v>
      </c>
      <c r="KU23" s="40" t="s">
        <v>70</v>
      </c>
      <c r="KV23" s="40" t="s">
        <v>71</v>
      </c>
      <c r="KW23" s="40" t="s">
        <v>72</v>
      </c>
      <c r="KX23" s="41" t="s">
        <v>83</v>
      </c>
      <c r="KY23" s="36" t="s">
        <v>80</v>
      </c>
      <c r="KZ23" s="40" t="s">
        <v>70</v>
      </c>
      <c r="LA23" s="40" t="s">
        <v>71</v>
      </c>
      <c r="LB23" s="40" t="s">
        <v>72</v>
      </c>
      <c r="LC23" s="41" t="s">
        <v>83</v>
      </c>
      <c r="LD23" s="36" t="s">
        <v>80</v>
      </c>
      <c r="LE23" s="40" t="s">
        <v>70</v>
      </c>
      <c r="LF23" s="40" t="s">
        <v>71</v>
      </c>
      <c r="LG23" s="40" t="s">
        <v>72</v>
      </c>
      <c r="LH23" s="41" t="s">
        <v>83</v>
      </c>
      <c r="LI23" s="36" t="s">
        <v>80</v>
      </c>
      <c r="LJ23" s="40" t="s">
        <v>70</v>
      </c>
      <c r="LK23" s="40" t="s">
        <v>71</v>
      </c>
      <c r="LL23" s="40" t="s">
        <v>72</v>
      </c>
      <c r="LM23" s="41" t="s">
        <v>83</v>
      </c>
      <c r="LN23" s="36" t="s">
        <v>80</v>
      </c>
      <c r="LO23" s="40" t="s">
        <v>70</v>
      </c>
      <c r="LP23" s="40" t="s">
        <v>71</v>
      </c>
      <c r="LQ23" s="40" t="s">
        <v>72</v>
      </c>
      <c r="LR23" s="41" t="s">
        <v>83</v>
      </c>
      <c r="LS23" s="36" t="s">
        <v>80</v>
      </c>
      <c r="LT23" s="40" t="s">
        <v>70</v>
      </c>
      <c r="LU23" s="40" t="s">
        <v>71</v>
      </c>
      <c r="LV23" s="40" t="s">
        <v>72</v>
      </c>
      <c r="LW23" s="41" t="s">
        <v>83</v>
      </c>
      <c r="LX23" s="36" t="s">
        <v>80</v>
      </c>
      <c r="LY23" s="40" t="s">
        <v>70</v>
      </c>
      <c r="LZ23" s="40" t="s">
        <v>71</v>
      </c>
      <c r="MA23" s="40" t="s">
        <v>72</v>
      </c>
      <c r="MB23" s="41" t="s">
        <v>83</v>
      </c>
      <c r="MC23" s="36" t="s">
        <v>80</v>
      </c>
      <c r="MD23" s="40" t="s">
        <v>70</v>
      </c>
      <c r="ME23" s="40" t="s">
        <v>71</v>
      </c>
      <c r="MF23" s="40" t="s">
        <v>72</v>
      </c>
      <c r="MG23" s="41" t="s">
        <v>83</v>
      </c>
      <c r="MH23" s="36" t="s">
        <v>80</v>
      </c>
      <c r="MI23" s="40" t="s">
        <v>70</v>
      </c>
      <c r="MJ23" s="40" t="s">
        <v>71</v>
      </c>
      <c r="MK23" s="40" t="s">
        <v>72</v>
      </c>
      <c r="ML23" s="41" t="s">
        <v>83</v>
      </c>
      <c r="MM23" s="36" t="s">
        <v>80</v>
      </c>
      <c r="MN23" s="40" t="s">
        <v>70</v>
      </c>
      <c r="MO23" s="40" t="s">
        <v>71</v>
      </c>
      <c r="MP23" s="40" t="s">
        <v>72</v>
      </c>
      <c r="MQ23" s="41" t="s">
        <v>83</v>
      </c>
      <c r="MR23" s="36" t="s">
        <v>80</v>
      </c>
      <c r="MS23" s="40" t="s">
        <v>70</v>
      </c>
      <c r="MT23" s="40" t="s">
        <v>71</v>
      </c>
      <c r="MU23" s="40" t="s">
        <v>72</v>
      </c>
      <c r="MV23" s="41" t="s">
        <v>83</v>
      </c>
      <c r="MW23" s="36" t="s">
        <v>80</v>
      </c>
      <c r="MX23" s="40" t="s">
        <v>70</v>
      </c>
      <c r="MY23" s="40" t="s">
        <v>71</v>
      </c>
      <c r="MZ23" s="40" t="s">
        <v>72</v>
      </c>
      <c r="NA23" s="41" t="s">
        <v>83</v>
      </c>
      <c r="NB23" s="36" t="s">
        <v>80</v>
      </c>
      <c r="NC23" s="40" t="s">
        <v>70</v>
      </c>
      <c r="ND23" s="40" t="s">
        <v>71</v>
      </c>
      <c r="NE23" s="40" t="s">
        <v>72</v>
      </c>
      <c r="NF23" s="41" t="s">
        <v>83</v>
      </c>
      <c r="NG23" s="36" t="s">
        <v>80</v>
      </c>
      <c r="NH23" s="40" t="s">
        <v>70</v>
      </c>
      <c r="NI23" s="40" t="s">
        <v>71</v>
      </c>
      <c r="NJ23" s="40" t="s">
        <v>72</v>
      </c>
      <c r="NK23" s="41" t="s">
        <v>83</v>
      </c>
      <c r="NL23" s="36" t="s">
        <v>80</v>
      </c>
      <c r="NM23" s="40" t="s">
        <v>70</v>
      </c>
      <c r="NN23" s="40" t="s">
        <v>71</v>
      </c>
      <c r="NO23" s="40" t="s">
        <v>72</v>
      </c>
      <c r="NP23" s="41" t="s">
        <v>83</v>
      </c>
      <c r="NQ23" s="36" t="s">
        <v>80</v>
      </c>
      <c r="NR23" s="40" t="s">
        <v>70</v>
      </c>
      <c r="NS23" s="40" t="s">
        <v>71</v>
      </c>
      <c r="NT23" s="40" t="s">
        <v>72</v>
      </c>
      <c r="NU23" s="41" t="s">
        <v>83</v>
      </c>
      <c r="NV23" s="36" t="s">
        <v>80</v>
      </c>
      <c r="NW23" s="40" t="s">
        <v>70</v>
      </c>
      <c r="NX23" s="40" t="s">
        <v>71</v>
      </c>
      <c r="NY23" s="40" t="s">
        <v>72</v>
      </c>
      <c r="NZ23" s="41" t="s">
        <v>83</v>
      </c>
      <c r="OA23" s="36" t="s">
        <v>80</v>
      </c>
      <c r="OB23" s="40" t="s">
        <v>70</v>
      </c>
      <c r="OC23" s="40" t="s">
        <v>71</v>
      </c>
      <c r="OD23" s="40" t="s">
        <v>72</v>
      </c>
      <c r="OE23" s="41" t="s">
        <v>83</v>
      </c>
      <c r="OF23" s="36" t="s">
        <v>80</v>
      </c>
      <c r="OG23" s="40" t="s">
        <v>70</v>
      </c>
      <c r="OH23" s="40" t="s">
        <v>71</v>
      </c>
      <c r="OI23" s="40" t="s">
        <v>72</v>
      </c>
      <c r="OJ23" s="41" t="s">
        <v>83</v>
      </c>
      <c r="OK23" s="36" t="s">
        <v>80</v>
      </c>
      <c r="OL23" s="40" t="s">
        <v>70</v>
      </c>
      <c r="OM23" s="40" t="s">
        <v>71</v>
      </c>
      <c r="ON23" s="40" t="s">
        <v>72</v>
      </c>
      <c r="OO23" s="41" t="s">
        <v>83</v>
      </c>
      <c r="OP23" s="36" t="s">
        <v>80</v>
      </c>
      <c r="OQ23" s="40" t="s">
        <v>70</v>
      </c>
      <c r="OR23" s="40" t="s">
        <v>71</v>
      </c>
      <c r="OS23" s="40" t="s">
        <v>72</v>
      </c>
      <c r="OT23" s="41" t="s">
        <v>83</v>
      </c>
      <c r="OU23" s="36" t="s">
        <v>80</v>
      </c>
      <c r="OV23" s="40" t="s">
        <v>70</v>
      </c>
      <c r="OW23" s="40" t="s">
        <v>71</v>
      </c>
      <c r="OX23" s="40" t="s">
        <v>72</v>
      </c>
      <c r="OY23" s="41" t="s">
        <v>83</v>
      </c>
      <c r="OZ23" s="36" t="s">
        <v>80</v>
      </c>
      <c r="PA23" s="40" t="s">
        <v>70</v>
      </c>
      <c r="PB23" s="40" t="s">
        <v>71</v>
      </c>
      <c r="PC23" s="40" t="s">
        <v>72</v>
      </c>
      <c r="PD23" s="41" t="s">
        <v>83</v>
      </c>
      <c r="PE23" s="36" t="s">
        <v>80</v>
      </c>
      <c r="PF23" s="40" t="s">
        <v>70</v>
      </c>
      <c r="PG23" s="40" t="s">
        <v>71</v>
      </c>
      <c r="PH23" s="40" t="s">
        <v>72</v>
      </c>
      <c r="PI23" s="41" t="s">
        <v>83</v>
      </c>
      <c r="PJ23" s="36" t="s">
        <v>80</v>
      </c>
      <c r="PK23" s="40" t="s">
        <v>70</v>
      </c>
      <c r="PL23" s="40" t="s">
        <v>71</v>
      </c>
      <c r="PM23" s="40" t="s">
        <v>72</v>
      </c>
      <c r="PN23" s="41" t="s">
        <v>83</v>
      </c>
      <c r="PO23" s="36" t="s">
        <v>80</v>
      </c>
      <c r="PP23" s="40" t="s">
        <v>70</v>
      </c>
      <c r="PQ23" s="40" t="s">
        <v>71</v>
      </c>
      <c r="PR23" s="40" t="s">
        <v>72</v>
      </c>
      <c r="PS23" s="41" t="s">
        <v>83</v>
      </c>
      <c r="PT23" s="36" t="s">
        <v>80</v>
      </c>
      <c r="PU23" s="40" t="s">
        <v>70</v>
      </c>
      <c r="PV23" s="40" t="s">
        <v>71</v>
      </c>
      <c r="PW23" s="40" t="s">
        <v>72</v>
      </c>
      <c r="PX23" s="41" t="s">
        <v>83</v>
      </c>
      <c r="PY23" s="36" t="s">
        <v>80</v>
      </c>
      <c r="PZ23" s="40" t="s">
        <v>70</v>
      </c>
      <c r="QA23" s="40" t="s">
        <v>71</v>
      </c>
      <c r="QB23" s="40" t="s">
        <v>72</v>
      </c>
      <c r="QC23" s="41" t="s">
        <v>83</v>
      </c>
      <c r="QD23" s="36" t="s">
        <v>80</v>
      </c>
      <c r="QE23" s="40" t="s">
        <v>70</v>
      </c>
      <c r="QF23" s="40" t="s">
        <v>71</v>
      </c>
      <c r="QG23" s="40" t="s">
        <v>72</v>
      </c>
      <c r="QH23" s="41" t="s">
        <v>83</v>
      </c>
      <c r="QI23" s="36" t="s">
        <v>80</v>
      </c>
      <c r="QJ23" s="40" t="s">
        <v>70</v>
      </c>
      <c r="QK23" s="40" t="s">
        <v>71</v>
      </c>
      <c r="QL23" s="40" t="s">
        <v>72</v>
      </c>
      <c r="QM23" s="41" t="s">
        <v>83</v>
      </c>
      <c r="QN23" s="36" t="s">
        <v>80</v>
      </c>
      <c r="QO23" s="40" t="s">
        <v>70</v>
      </c>
      <c r="QP23" s="40" t="s">
        <v>71</v>
      </c>
      <c r="QQ23" s="40" t="s">
        <v>72</v>
      </c>
      <c r="QR23" s="41" t="s">
        <v>83</v>
      </c>
      <c r="QS23" s="36" t="s">
        <v>80</v>
      </c>
      <c r="QT23" s="40" t="s">
        <v>70</v>
      </c>
      <c r="QU23" s="40" t="s">
        <v>71</v>
      </c>
      <c r="QV23" s="40" t="s">
        <v>72</v>
      </c>
      <c r="QW23" s="41" t="s">
        <v>83</v>
      </c>
      <c r="QX23" s="36" t="s">
        <v>80</v>
      </c>
      <c r="QY23" s="40" t="s">
        <v>70</v>
      </c>
      <c r="QZ23" s="40" t="s">
        <v>71</v>
      </c>
      <c r="RA23" s="40" t="s">
        <v>72</v>
      </c>
      <c r="RB23" s="41" t="s">
        <v>83</v>
      </c>
      <c r="RC23" s="36" t="s">
        <v>80</v>
      </c>
      <c r="RD23" s="40" t="s">
        <v>70</v>
      </c>
      <c r="RE23" s="40" t="s">
        <v>71</v>
      </c>
      <c r="RF23" s="40" t="s">
        <v>72</v>
      </c>
      <c r="RG23" s="41" t="s">
        <v>83</v>
      </c>
      <c r="RH23" s="36" t="s">
        <v>80</v>
      </c>
      <c r="RI23" s="40" t="s">
        <v>70</v>
      </c>
      <c r="RJ23" s="40" t="s">
        <v>71</v>
      </c>
      <c r="RK23" s="40" t="s">
        <v>72</v>
      </c>
      <c r="RL23" s="41" t="s">
        <v>83</v>
      </c>
      <c r="RM23" s="36" t="s">
        <v>80</v>
      </c>
      <c r="RN23" s="40" t="s">
        <v>70</v>
      </c>
      <c r="RO23" s="40" t="s">
        <v>71</v>
      </c>
      <c r="RP23" s="40" t="s">
        <v>72</v>
      </c>
      <c r="RQ23" s="41" t="s">
        <v>83</v>
      </c>
      <c r="RR23" s="36" t="s">
        <v>80</v>
      </c>
      <c r="RS23" s="40" t="s">
        <v>70</v>
      </c>
      <c r="RT23" s="40" t="s">
        <v>71</v>
      </c>
      <c r="RU23" s="40" t="s">
        <v>72</v>
      </c>
      <c r="RV23" s="41" t="s">
        <v>83</v>
      </c>
      <c r="RW23" s="36" t="s">
        <v>80</v>
      </c>
      <c r="RX23" s="40" t="s">
        <v>70</v>
      </c>
      <c r="RY23" s="40" t="s">
        <v>71</v>
      </c>
      <c r="RZ23" s="40" t="s">
        <v>72</v>
      </c>
      <c r="SA23" s="41" t="s">
        <v>83</v>
      </c>
      <c r="SB23" s="36" t="s">
        <v>80</v>
      </c>
      <c r="SC23" s="40" t="s">
        <v>70</v>
      </c>
      <c r="SD23" s="40" t="s">
        <v>71</v>
      </c>
      <c r="SE23" s="40" t="s">
        <v>72</v>
      </c>
      <c r="SF23" s="41" t="s">
        <v>83</v>
      </c>
      <c r="SG23" s="36" t="s">
        <v>80</v>
      </c>
      <c r="SH23" s="40" t="s">
        <v>70</v>
      </c>
      <c r="SI23" s="40" t="s">
        <v>71</v>
      </c>
      <c r="SJ23" s="40" t="s">
        <v>72</v>
      </c>
      <c r="SK23" s="41" t="s">
        <v>83</v>
      </c>
      <c r="SL23" s="36" t="s">
        <v>80</v>
      </c>
      <c r="SM23" s="40" t="s">
        <v>70</v>
      </c>
      <c r="SN23" s="40" t="s">
        <v>71</v>
      </c>
      <c r="SO23" s="40" t="s">
        <v>72</v>
      </c>
      <c r="SP23" s="41" t="s">
        <v>83</v>
      </c>
      <c r="SQ23" s="36" t="s">
        <v>80</v>
      </c>
      <c r="SR23" s="40" t="s">
        <v>70</v>
      </c>
      <c r="SS23" s="40" t="s">
        <v>71</v>
      </c>
      <c r="ST23" s="40" t="s">
        <v>72</v>
      </c>
      <c r="SU23" s="41" t="s">
        <v>83</v>
      </c>
      <c r="SV23" s="36" t="s">
        <v>80</v>
      </c>
      <c r="SW23" s="40" t="s">
        <v>70</v>
      </c>
      <c r="SX23" s="40" t="s">
        <v>71</v>
      </c>
      <c r="SY23" s="40" t="s">
        <v>72</v>
      </c>
      <c r="SZ23" s="41" t="s">
        <v>83</v>
      </c>
      <c r="TA23" s="36" t="s">
        <v>80</v>
      </c>
      <c r="TB23" s="40" t="s">
        <v>70</v>
      </c>
      <c r="TC23" s="40" t="s">
        <v>71</v>
      </c>
      <c r="TD23" s="40" t="s">
        <v>72</v>
      </c>
      <c r="TE23" s="41" t="s">
        <v>83</v>
      </c>
      <c r="TF23" s="36" t="s">
        <v>80</v>
      </c>
      <c r="TG23" s="40" t="s">
        <v>70</v>
      </c>
      <c r="TH23" s="40" t="s">
        <v>71</v>
      </c>
      <c r="TI23" s="40" t="s">
        <v>72</v>
      </c>
      <c r="TJ23" s="41" t="s">
        <v>83</v>
      </c>
      <c r="TK23" s="36" t="s">
        <v>80</v>
      </c>
      <c r="TL23" s="40" t="s">
        <v>70</v>
      </c>
      <c r="TM23" s="40" t="s">
        <v>71</v>
      </c>
      <c r="TN23" s="40" t="s">
        <v>72</v>
      </c>
      <c r="TO23" s="41" t="s">
        <v>83</v>
      </c>
      <c r="TP23" s="36" t="s">
        <v>80</v>
      </c>
      <c r="TQ23" s="40" t="s">
        <v>70</v>
      </c>
      <c r="TR23" s="40" t="s">
        <v>71</v>
      </c>
      <c r="TS23" s="40" t="s">
        <v>72</v>
      </c>
      <c r="TT23" s="41" t="s">
        <v>83</v>
      </c>
      <c r="TU23" s="36" t="s">
        <v>80</v>
      </c>
      <c r="TV23" s="40" t="s">
        <v>70</v>
      </c>
      <c r="TW23" s="40" t="s">
        <v>71</v>
      </c>
      <c r="TX23" s="40" t="s">
        <v>72</v>
      </c>
      <c r="TY23" s="41" t="s">
        <v>83</v>
      </c>
      <c r="TZ23" s="36" t="s">
        <v>80</v>
      </c>
      <c r="UA23" s="40" t="s">
        <v>70</v>
      </c>
      <c r="UB23" s="40" t="s">
        <v>71</v>
      </c>
      <c r="UC23" s="40" t="s">
        <v>72</v>
      </c>
      <c r="UD23" s="41" t="s">
        <v>83</v>
      </c>
      <c r="UE23" s="36" t="s">
        <v>80</v>
      </c>
      <c r="UF23" s="40" t="s">
        <v>70</v>
      </c>
      <c r="UG23" s="40" t="s">
        <v>71</v>
      </c>
      <c r="UH23" s="40" t="s">
        <v>72</v>
      </c>
      <c r="UI23" s="41" t="s">
        <v>83</v>
      </c>
      <c r="UJ23" s="36" t="s">
        <v>80</v>
      </c>
      <c r="UK23" s="40" t="s">
        <v>70</v>
      </c>
      <c r="UL23" s="40" t="s">
        <v>71</v>
      </c>
      <c r="UM23" s="40" t="s">
        <v>72</v>
      </c>
      <c r="UN23" s="41" t="s">
        <v>83</v>
      </c>
      <c r="UO23" s="36" t="s">
        <v>80</v>
      </c>
      <c r="UP23" s="40" t="s">
        <v>70</v>
      </c>
      <c r="UQ23" s="40" t="s">
        <v>71</v>
      </c>
      <c r="UR23" s="40" t="s">
        <v>72</v>
      </c>
      <c r="US23" s="41" t="s">
        <v>83</v>
      </c>
      <c r="UT23" s="36" t="s">
        <v>80</v>
      </c>
      <c r="UU23" s="40" t="s">
        <v>70</v>
      </c>
      <c r="UV23" s="40" t="s">
        <v>71</v>
      </c>
      <c r="UW23" s="40" t="s">
        <v>72</v>
      </c>
      <c r="UX23" s="41" t="s">
        <v>83</v>
      </c>
      <c r="UY23" s="36" t="s">
        <v>80</v>
      </c>
      <c r="UZ23" s="40" t="s">
        <v>70</v>
      </c>
      <c r="VA23" s="40" t="s">
        <v>71</v>
      </c>
      <c r="VB23" s="40" t="s">
        <v>72</v>
      </c>
      <c r="VC23" s="41" t="s">
        <v>83</v>
      </c>
      <c r="VD23" s="36" t="s">
        <v>80</v>
      </c>
      <c r="VE23" s="40" t="s">
        <v>70</v>
      </c>
      <c r="VF23" s="40" t="s">
        <v>71</v>
      </c>
      <c r="VG23" s="40" t="s">
        <v>72</v>
      </c>
      <c r="VH23" s="41" t="s">
        <v>83</v>
      </c>
      <c r="VI23" s="36" t="s">
        <v>80</v>
      </c>
      <c r="VJ23" s="40" t="s">
        <v>70</v>
      </c>
      <c r="VK23" s="40" t="s">
        <v>71</v>
      </c>
      <c r="VL23" s="40" t="s">
        <v>72</v>
      </c>
      <c r="VM23" s="41" t="s">
        <v>83</v>
      </c>
      <c r="VN23" s="36" t="s">
        <v>80</v>
      </c>
      <c r="VO23" s="40" t="s">
        <v>70</v>
      </c>
      <c r="VP23" s="40" t="s">
        <v>71</v>
      </c>
      <c r="VQ23" s="40" t="s">
        <v>72</v>
      </c>
      <c r="VR23" s="41" t="s">
        <v>83</v>
      </c>
      <c r="VS23" s="36" t="s">
        <v>80</v>
      </c>
      <c r="VT23" s="40" t="s">
        <v>70</v>
      </c>
      <c r="VU23" s="40" t="s">
        <v>71</v>
      </c>
      <c r="VV23" s="40" t="s">
        <v>72</v>
      </c>
      <c r="VW23" s="41" t="s">
        <v>83</v>
      </c>
      <c r="VX23" s="36" t="s">
        <v>80</v>
      </c>
      <c r="VY23" s="40" t="s">
        <v>70</v>
      </c>
      <c r="VZ23" s="40" t="s">
        <v>71</v>
      </c>
      <c r="WA23" s="40" t="s">
        <v>72</v>
      </c>
      <c r="WB23" s="41" t="s">
        <v>83</v>
      </c>
      <c r="WC23" s="36" t="s">
        <v>80</v>
      </c>
      <c r="WD23" s="40" t="s">
        <v>70</v>
      </c>
      <c r="WE23" s="40" t="s">
        <v>71</v>
      </c>
      <c r="WF23" s="40" t="s">
        <v>72</v>
      </c>
      <c r="WG23" s="41" t="s">
        <v>83</v>
      </c>
      <c r="WH23" s="36" t="s">
        <v>80</v>
      </c>
      <c r="WI23" s="40" t="s">
        <v>70</v>
      </c>
      <c r="WJ23" s="40" t="s">
        <v>71</v>
      </c>
      <c r="WK23" s="40" t="s">
        <v>72</v>
      </c>
      <c r="WL23" s="41" t="s">
        <v>83</v>
      </c>
      <c r="WM23" s="36" t="s">
        <v>80</v>
      </c>
      <c r="WN23" s="40" t="s">
        <v>70</v>
      </c>
      <c r="WO23" s="40" t="s">
        <v>71</v>
      </c>
      <c r="WP23" s="40" t="s">
        <v>72</v>
      </c>
      <c r="WQ23" s="41" t="s">
        <v>83</v>
      </c>
      <c r="WR23" s="36" t="s">
        <v>80</v>
      </c>
      <c r="WS23" s="40" t="s">
        <v>70</v>
      </c>
      <c r="WT23" s="40" t="s">
        <v>71</v>
      </c>
      <c r="WU23" s="40" t="s">
        <v>72</v>
      </c>
      <c r="WV23" s="41" t="s">
        <v>83</v>
      </c>
      <c r="WW23" s="36" t="s">
        <v>80</v>
      </c>
      <c r="WX23" s="40" t="s">
        <v>70</v>
      </c>
      <c r="WY23" s="40" t="s">
        <v>71</v>
      </c>
      <c r="WZ23" s="40" t="s">
        <v>72</v>
      </c>
      <c r="XA23" s="41" t="s">
        <v>83</v>
      </c>
      <c r="XB23" s="36" t="s">
        <v>80</v>
      </c>
      <c r="XC23" s="40" t="s">
        <v>70</v>
      </c>
      <c r="XD23" s="40" t="s">
        <v>71</v>
      </c>
      <c r="XE23" s="40" t="s">
        <v>72</v>
      </c>
      <c r="XF23" s="41" t="s">
        <v>83</v>
      </c>
      <c r="XG23" s="36" t="s">
        <v>80</v>
      </c>
      <c r="XH23" s="40" t="s">
        <v>70</v>
      </c>
      <c r="XI23" s="40" t="s">
        <v>71</v>
      </c>
      <c r="XJ23" s="40" t="s">
        <v>72</v>
      </c>
      <c r="XK23" s="41" t="s">
        <v>83</v>
      </c>
      <c r="XL23" s="36" t="s">
        <v>80</v>
      </c>
      <c r="XM23" s="40" t="s">
        <v>70</v>
      </c>
      <c r="XN23" s="40" t="s">
        <v>71</v>
      </c>
      <c r="XO23" s="40" t="s">
        <v>72</v>
      </c>
      <c r="XP23" s="41" t="s">
        <v>83</v>
      </c>
      <c r="XQ23" s="36" t="s">
        <v>80</v>
      </c>
      <c r="XR23" s="40" t="s">
        <v>70</v>
      </c>
      <c r="XS23" s="40" t="s">
        <v>71</v>
      </c>
      <c r="XT23" s="40" t="s">
        <v>72</v>
      </c>
      <c r="XU23" s="41" t="s">
        <v>83</v>
      </c>
      <c r="XV23" s="36" t="s">
        <v>80</v>
      </c>
      <c r="XW23" s="40" t="s">
        <v>70</v>
      </c>
      <c r="XX23" s="40" t="s">
        <v>71</v>
      </c>
      <c r="XY23" s="40" t="s">
        <v>72</v>
      </c>
      <c r="XZ23" s="41" t="s">
        <v>83</v>
      </c>
      <c r="YA23" s="36" t="s">
        <v>80</v>
      </c>
      <c r="YB23" s="40" t="s">
        <v>70</v>
      </c>
      <c r="YC23" s="40" t="s">
        <v>71</v>
      </c>
      <c r="YD23" s="40" t="s">
        <v>72</v>
      </c>
      <c r="YE23" s="41" t="s">
        <v>83</v>
      </c>
      <c r="YF23" s="36" t="s">
        <v>80</v>
      </c>
      <c r="YG23" s="40" t="s">
        <v>70</v>
      </c>
      <c r="YH23" s="40" t="s">
        <v>71</v>
      </c>
      <c r="YI23" s="40" t="s">
        <v>72</v>
      </c>
      <c r="YJ23" s="41" t="s">
        <v>83</v>
      </c>
      <c r="YK23" s="36" t="s">
        <v>80</v>
      </c>
      <c r="YL23" s="40" t="s">
        <v>70</v>
      </c>
      <c r="YM23" s="40" t="s">
        <v>71</v>
      </c>
      <c r="YN23" s="40" t="s">
        <v>72</v>
      </c>
      <c r="YO23" s="41" t="s">
        <v>83</v>
      </c>
      <c r="YP23" s="36" t="s">
        <v>80</v>
      </c>
      <c r="YQ23" s="40" t="s">
        <v>70</v>
      </c>
      <c r="YR23" s="40" t="s">
        <v>71</v>
      </c>
      <c r="YS23" s="40" t="s">
        <v>72</v>
      </c>
      <c r="YT23" s="41" t="s">
        <v>83</v>
      </c>
      <c r="YU23" s="36" t="s">
        <v>80</v>
      </c>
      <c r="YV23" s="40" t="s">
        <v>70</v>
      </c>
      <c r="YW23" s="40" t="s">
        <v>71</v>
      </c>
      <c r="YX23" s="40" t="s">
        <v>72</v>
      </c>
      <c r="YY23" s="41" t="s">
        <v>83</v>
      </c>
      <c r="YZ23" s="36" t="s">
        <v>80</v>
      </c>
      <c r="ZA23" s="40" t="s">
        <v>70</v>
      </c>
      <c r="ZB23" s="40" t="s">
        <v>71</v>
      </c>
      <c r="ZC23" s="40" t="s">
        <v>72</v>
      </c>
      <c r="ZD23" s="41" t="s">
        <v>83</v>
      </c>
      <c r="ZE23" s="36" t="s">
        <v>80</v>
      </c>
      <c r="ZF23" s="40" t="s">
        <v>70</v>
      </c>
      <c r="ZG23" s="40" t="s">
        <v>71</v>
      </c>
      <c r="ZH23" s="40" t="s">
        <v>72</v>
      </c>
      <c r="ZI23" s="41" t="s">
        <v>83</v>
      </c>
      <c r="ZJ23" s="36" t="s">
        <v>80</v>
      </c>
      <c r="ZK23" s="40" t="s">
        <v>70</v>
      </c>
      <c r="ZL23" s="40" t="s">
        <v>71</v>
      </c>
      <c r="ZM23" s="40" t="s">
        <v>72</v>
      </c>
      <c r="ZN23" s="41" t="s">
        <v>83</v>
      </c>
      <c r="ZO23" s="36" t="s">
        <v>80</v>
      </c>
      <c r="ZP23" s="40" t="s">
        <v>70</v>
      </c>
      <c r="ZQ23" s="40" t="s">
        <v>71</v>
      </c>
      <c r="ZR23" s="40" t="s">
        <v>72</v>
      </c>
      <c r="ZS23" s="41" t="s">
        <v>83</v>
      </c>
      <c r="ZT23" s="36" t="s">
        <v>80</v>
      </c>
      <c r="ZU23" s="40" t="s">
        <v>70</v>
      </c>
      <c r="ZV23" s="40" t="s">
        <v>71</v>
      </c>
      <c r="ZW23" s="40" t="s">
        <v>72</v>
      </c>
      <c r="ZX23" s="41" t="s">
        <v>83</v>
      </c>
      <c r="ZY23" s="36" t="s">
        <v>80</v>
      </c>
      <c r="ZZ23" s="40" t="s">
        <v>70</v>
      </c>
      <c r="AAA23" s="40" t="s">
        <v>71</v>
      </c>
      <c r="AAB23" s="40" t="s">
        <v>72</v>
      </c>
      <c r="AAC23" s="41" t="s">
        <v>83</v>
      </c>
      <c r="AAD23" s="36" t="s">
        <v>80</v>
      </c>
      <c r="AAE23" s="40" t="s">
        <v>70</v>
      </c>
      <c r="AAF23" s="40" t="s">
        <v>71</v>
      </c>
      <c r="AAG23" s="40" t="s">
        <v>72</v>
      </c>
      <c r="AAH23" s="41" t="s">
        <v>83</v>
      </c>
      <c r="AAI23" s="36" t="s">
        <v>80</v>
      </c>
      <c r="AAJ23" s="40" t="s">
        <v>70</v>
      </c>
      <c r="AAK23" s="40" t="s">
        <v>71</v>
      </c>
      <c r="AAL23" s="40" t="s">
        <v>72</v>
      </c>
      <c r="AAM23" s="41" t="s">
        <v>83</v>
      </c>
      <c r="AAN23" s="36" t="s">
        <v>80</v>
      </c>
      <c r="AAO23" s="40" t="s">
        <v>70</v>
      </c>
      <c r="AAP23" s="40" t="s">
        <v>71</v>
      </c>
      <c r="AAQ23" s="40" t="s">
        <v>72</v>
      </c>
      <c r="AAR23" s="41" t="s">
        <v>83</v>
      </c>
      <c r="AAS23" s="36" t="s">
        <v>80</v>
      </c>
      <c r="AAT23" s="40" t="s">
        <v>70</v>
      </c>
      <c r="AAU23" s="40" t="s">
        <v>71</v>
      </c>
      <c r="AAV23" s="40" t="s">
        <v>72</v>
      </c>
      <c r="AAW23" s="41" t="s">
        <v>83</v>
      </c>
      <c r="AAX23" s="36" t="s">
        <v>80</v>
      </c>
      <c r="AAY23" s="40" t="s">
        <v>70</v>
      </c>
      <c r="AAZ23" s="40" t="s">
        <v>71</v>
      </c>
      <c r="ABA23" s="40" t="s">
        <v>72</v>
      </c>
      <c r="ABB23" s="41" t="s">
        <v>83</v>
      </c>
      <c r="ABC23" s="36" t="s">
        <v>80</v>
      </c>
      <c r="ABD23" s="40" t="s">
        <v>70</v>
      </c>
      <c r="ABE23" s="40" t="s">
        <v>71</v>
      </c>
      <c r="ABF23" s="40" t="s">
        <v>72</v>
      </c>
      <c r="ABG23" s="41" t="s">
        <v>83</v>
      </c>
      <c r="ABH23" s="36" t="s">
        <v>80</v>
      </c>
      <c r="ABI23" s="40" t="s">
        <v>70</v>
      </c>
      <c r="ABJ23" s="40" t="s">
        <v>71</v>
      </c>
      <c r="ABK23" s="40" t="s">
        <v>72</v>
      </c>
      <c r="ABL23" s="41" t="s">
        <v>83</v>
      </c>
      <c r="ABM23" s="36" t="s">
        <v>80</v>
      </c>
      <c r="ABN23" s="40" t="s">
        <v>70</v>
      </c>
      <c r="ABO23" s="40" t="s">
        <v>71</v>
      </c>
      <c r="ABP23" s="40" t="s">
        <v>72</v>
      </c>
      <c r="ABQ23" s="41" t="s">
        <v>83</v>
      </c>
      <c r="ABR23" s="36" t="s">
        <v>80</v>
      </c>
      <c r="ABS23" s="40" t="s">
        <v>70</v>
      </c>
      <c r="ABT23" s="40" t="s">
        <v>71</v>
      </c>
      <c r="ABU23" s="40" t="s">
        <v>72</v>
      </c>
      <c r="ABV23" s="41" t="s">
        <v>83</v>
      </c>
      <c r="ABW23" s="36" t="s">
        <v>80</v>
      </c>
      <c r="ABX23" s="40" t="s">
        <v>70</v>
      </c>
      <c r="ABY23" s="40" t="s">
        <v>71</v>
      </c>
      <c r="ABZ23" s="40" t="s">
        <v>72</v>
      </c>
      <c r="ACA23" s="41" t="s">
        <v>83</v>
      </c>
    </row>
    <row r="24" spans="1:755" x14ac:dyDescent="0.25">
      <c r="A24" s="38" t="s">
        <v>73</v>
      </c>
      <c r="B24" s="29" t="s">
        <v>82</v>
      </c>
      <c r="C24" s="29">
        <v>419.34</v>
      </c>
      <c r="D24" s="29">
        <v>570.64</v>
      </c>
      <c r="E24" s="33">
        <f>SUM(B24:D24)</f>
        <v>989.98</v>
      </c>
      <c r="F24" s="38" t="s">
        <v>73</v>
      </c>
      <c r="G24" s="29" t="s">
        <v>82</v>
      </c>
      <c r="H24" s="29">
        <v>420.92</v>
      </c>
      <c r="I24" s="29">
        <v>572.97</v>
      </c>
      <c r="J24" s="33">
        <f>SUM(G24:I24)</f>
        <v>993.8900000000001</v>
      </c>
      <c r="K24" s="38" t="s">
        <v>73</v>
      </c>
      <c r="L24" s="29" t="s">
        <v>82</v>
      </c>
      <c r="M24" s="29">
        <v>424.26</v>
      </c>
      <c r="N24" s="29">
        <v>577.57000000000005</v>
      </c>
      <c r="O24" s="33">
        <f>SUM(L24:N24)</f>
        <v>1001.83</v>
      </c>
      <c r="P24" s="38" t="s">
        <v>73</v>
      </c>
      <c r="Q24" s="29" t="s">
        <v>82</v>
      </c>
      <c r="R24" s="29">
        <v>425.19</v>
      </c>
      <c r="S24" s="29">
        <v>578.99</v>
      </c>
      <c r="T24" s="33">
        <f>SUM(Q24:S24)</f>
        <v>1004.1800000000001</v>
      </c>
      <c r="U24" s="38" t="s">
        <v>73</v>
      </c>
      <c r="V24" s="29" t="s">
        <v>82</v>
      </c>
      <c r="W24" s="29">
        <v>427.17</v>
      </c>
      <c r="X24" s="29">
        <v>581.5</v>
      </c>
      <c r="Y24" s="33">
        <f>SUM(V24:X24)</f>
        <v>1008.6700000000001</v>
      </c>
      <c r="Z24" s="38" t="s">
        <v>73</v>
      </c>
      <c r="AA24" s="29" t="s">
        <v>82</v>
      </c>
      <c r="AB24" s="29">
        <v>428.3</v>
      </c>
      <c r="AC24" s="29">
        <v>583.41999999999996</v>
      </c>
      <c r="AD24" s="33">
        <f>SUM(AA24:AC24)</f>
        <v>1011.72</v>
      </c>
      <c r="AE24" s="38" t="s">
        <v>73</v>
      </c>
      <c r="AF24" s="29" t="s">
        <v>82</v>
      </c>
      <c r="AG24" s="29">
        <v>428.96</v>
      </c>
      <c r="AH24" s="29">
        <v>584.76</v>
      </c>
      <c r="AI24" s="33">
        <f>SUM(AF24:AH24)</f>
        <v>1013.72</v>
      </c>
      <c r="AJ24" s="38" t="s">
        <v>73</v>
      </c>
      <c r="AK24" s="29" t="s">
        <v>82</v>
      </c>
      <c r="AL24" s="29">
        <v>429.44</v>
      </c>
      <c r="AM24" s="29">
        <v>585.36</v>
      </c>
      <c r="AN24" s="33">
        <f>SUM(AK24:AM24)</f>
        <v>1014.8</v>
      </c>
      <c r="AO24" s="38" t="s">
        <v>73</v>
      </c>
      <c r="AP24" s="29" t="s">
        <v>84</v>
      </c>
      <c r="AQ24" s="29">
        <v>432.68</v>
      </c>
      <c r="AR24" s="29">
        <v>589.12</v>
      </c>
      <c r="AS24" s="33">
        <f>SUM(AP24:AR24)</f>
        <v>1021.8</v>
      </c>
      <c r="AT24" s="38" t="s">
        <v>73</v>
      </c>
      <c r="AU24" s="29" t="s">
        <v>27</v>
      </c>
      <c r="AV24" s="29">
        <v>435.87</v>
      </c>
      <c r="AW24" s="29">
        <v>592.73</v>
      </c>
      <c r="AX24" s="33">
        <f>SUM(AU24:AW24)</f>
        <v>1028.5999999999999</v>
      </c>
      <c r="AY24" s="38" t="s">
        <v>73</v>
      </c>
      <c r="AZ24" s="29" t="s">
        <v>27</v>
      </c>
      <c r="BA24" s="29">
        <v>438.68</v>
      </c>
      <c r="BB24" s="29">
        <v>595.63</v>
      </c>
      <c r="BC24" s="33">
        <f>SUM(AZ24:BB24)</f>
        <v>1034.31</v>
      </c>
      <c r="BD24" s="38" t="s">
        <v>73</v>
      </c>
      <c r="BE24" s="29" t="s">
        <v>27</v>
      </c>
      <c r="BF24" s="29">
        <v>438.47</v>
      </c>
      <c r="BG24" s="29">
        <v>595.41</v>
      </c>
      <c r="BH24" s="33">
        <f>SUM(BE24:BG24)</f>
        <v>1033.8800000000001</v>
      </c>
      <c r="BI24" s="38" t="s">
        <v>73</v>
      </c>
      <c r="BJ24" s="29" t="s">
        <v>27</v>
      </c>
      <c r="BK24" s="29">
        <v>439.92</v>
      </c>
      <c r="BL24" s="29">
        <v>597.12</v>
      </c>
      <c r="BM24" s="33">
        <f>SUM(BJ24:BL24)</f>
        <v>1037.04</v>
      </c>
      <c r="BN24" s="38" t="s">
        <v>73</v>
      </c>
      <c r="BO24" s="29" t="s">
        <v>27</v>
      </c>
      <c r="BP24" s="29">
        <v>440.39</v>
      </c>
      <c r="BQ24" s="29">
        <v>597.92999999999995</v>
      </c>
      <c r="BR24" s="33">
        <f>SUM(BO24:BQ24)</f>
        <v>1038.32</v>
      </c>
      <c r="BS24" s="38" t="s">
        <v>73</v>
      </c>
      <c r="BT24" s="29" t="s">
        <v>27</v>
      </c>
      <c r="BU24" s="29">
        <v>441.51</v>
      </c>
      <c r="BV24" s="29">
        <v>598.74</v>
      </c>
      <c r="BW24" s="33">
        <f>SUM(BT24:BV24)</f>
        <v>1040.25</v>
      </c>
      <c r="BX24" s="38" t="s">
        <v>73</v>
      </c>
      <c r="BY24" s="29" t="s">
        <v>27</v>
      </c>
      <c r="BZ24" s="29">
        <v>442.07</v>
      </c>
      <c r="CA24" s="29">
        <v>599.42999999999995</v>
      </c>
      <c r="CB24" s="33">
        <f>SUM(BY24:CA24)</f>
        <v>1041.5</v>
      </c>
      <c r="CC24" s="38" t="s">
        <v>73</v>
      </c>
      <c r="CD24" s="29" t="s">
        <v>27</v>
      </c>
      <c r="CE24" s="29">
        <v>446.56</v>
      </c>
      <c r="CF24" s="29">
        <v>604.28</v>
      </c>
      <c r="CG24" s="33">
        <f>SUM(CD24:CF24)</f>
        <v>1050.8399999999999</v>
      </c>
      <c r="CH24" s="38" t="s">
        <v>73</v>
      </c>
      <c r="CI24" s="29" t="s">
        <v>27</v>
      </c>
      <c r="CJ24" s="29">
        <v>448.89</v>
      </c>
      <c r="CK24" s="29">
        <v>607.27</v>
      </c>
      <c r="CL24" s="33">
        <f>SUM(CI24:CK24)</f>
        <v>1056.1599999999999</v>
      </c>
      <c r="CM24" s="38" t="s">
        <v>73</v>
      </c>
      <c r="CN24" s="29" t="s">
        <v>27</v>
      </c>
      <c r="CO24" s="29">
        <v>453.32</v>
      </c>
      <c r="CP24" s="29">
        <v>612.22</v>
      </c>
      <c r="CQ24" s="33">
        <f>SUM(CN24:CP24)</f>
        <v>1065.54</v>
      </c>
      <c r="CR24" s="38" t="s">
        <v>73</v>
      </c>
      <c r="CS24" s="29" t="s">
        <v>27</v>
      </c>
      <c r="CT24" s="29">
        <v>457.41</v>
      </c>
      <c r="CU24" s="29">
        <v>620.22</v>
      </c>
      <c r="CV24" s="33">
        <f>SUM(CS24:CU24)</f>
        <v>1077.6300000000001</v>
      </c>
      <c r="CW24" s="38" t="s">
        <v>73</v>
      </c>
      <c r="CX24" s="29" t="s">
        <v>27</v>
      </c>
      <c r="CY24" s="29">
        <v>459</v>
      </c>
      <c r="CZ24" s="29">
        <v>623.1</v>
      </c>
      <c r="DA24" s="33">
        <f>SUM(CX24:CZ24)</f>
        <v>1082.0999999999999</v>
      </c>
      <c r="DB24" s="38" t="s">
        <v>73</v>
      </c>
      <c r="DC24" s="29" t="s">
        <v>27</v>
      </c>
      <c r="DD24" s="29">
        <v>460.26</v>
      </c>
      <c r="DE24" s="29">
        <v>625.48</v>
      </c>
      <c r="DF24" s="33">
        <f>SUM(DC24:DE24)</f>
        <v>1085.74</v>
      </c>
      <c r="DG24" s="38" t="s">
        <v>73</v>
      </c>
      <c r="DH24" s="29" t="s">
        <v>27</v>
      </c>
      <c r="DI24" s="29">
        <v>462.68</v>
      </c>
      <c r="DJ24" s="29">
        <v>629.35</v>
      </c>
      <c r="DK24" s="33">
        <f>SUM(DH24:DJ24)</f>
        <v>1092.03</v>
      </c>
      <c r="DL24" s="38" t="s">
        <v>73</v>
      </c>
      <c r="DM24" s="29" t="s">
        <v>27</v>
      </c>
      <c r="DN24" s="29">
        <v>473.18</v>
      </c>
      <c r="DO24" s="29">
        <v>643.74</v>
      </c>
      <c r="DP24" s="33">
        <f>SUM(DM24:DO24)</f>
        <v>1116.92</v>
      </c>
      <c r="DQ24" s="38" t="s">
        <v>73</v>
      </c>
      <c r="DR24" s="29" t="s">
        <v>27</v>
      </c>
      <c r="DS24" s="29">
        <v>475.86</v>
      </c>
      <c r="DT24" s="29">
        <v>646.70000000000005</v>
      </c>
      <c r="DU24" s="33">
        <f>SUM(DR24:DT24)</f>
        <v>1122.56</v>
      </c>
      <c r="DV24" s="38" t="s">
        <v>73</v>
      </c>
      <c r="DW24" s="29" t="s">
        <v>27</v>
      </c>
      <c r="DX24" s="29">
        <v>476.79</v>
      </c>
      <c r="DY24" s="29">
        <v>648.83000000000004</v>
      </c>
      <c r="DZ24" s="33">
        <f>SUM(DW24:DY24)</f>
        <v>1125.6200000000001</v>
      </c>
      <c r="EA24" s="38" t="s">
        <v>73</v>
      </c>
      <c r="EB24" s="29" t="s">
        <v>27</v>
      </c>
      <c r="EC24" s="29">
        <v>480.4</v>
      </c>
      <c r="ED24" s="29">
        <v>652.57000000000005</v>
      </c>
      <c r="EE24" s="33">
        <f>SUM(EB24:ED24)</f>
        <v>1132.97</v>
      </c>
      <c r="EF24" s="38" t="s">
        <v>73</v>
      </c>
      <c r="EG24" s="29" t="s">
        <v>27</v>
      </c>
      <c r="EH24" s="29">
        <v>482.83</v>
      </c>
      <c r="EI24" s="29">
        <v>656.08</v>
      </c>
      <c r="EJ24" s="33">
        <f>SUM(EG24:EI24)</f>
        <v>1138.9100000000001</v>
      </c>
      <c r="EK24" s="38" t="s">
        <v>73</v>
      </c>
      <c r="EL24" s="29" t="s">
        <v>27</v>
      </c>
      <c r="EM24" s="29">
        <v>490.66</v>
      </c>
      <c r="EN24" s="29">
        <v>666.15</v>
      </c>
      <c r="EO24" s="33">
        <f>SUM(EL24:EN24)</f>
        <v>1156.81</v>
      </c>
      <c r="EP24" s="38" t="s">
        <v>73</v>
      </c>
      <c r="EQ24" s="29" t="s">
        <v>27</v>
      </c>
      <c r="ER24" s="29">
        <v>493.36</v>
      </c>
      <c r="ES24" s="29">
        <v>669.2</v>
      </c>
      <c r="ET24" s="33">
        <f>SUM(EQ24:ES24)</f>
        <v>1162.56</v>
      </c>
      <c r="EU24" s="38" t="s">
        <v>73</v>
      </c>
      <c r="EV24" s="29" t="s">
        <v>27</v>
      </c>
      <c r="EW24" s="29">
        <v>498.5</v>
      </c>
      <c r="EX24" s="29">
        <v>676.37</v>
      </c>
      <c r="EY24" s="33">
        <f>SUM(EV24:EX24)</f>
        <v>1174.8699999999999</v>
      </c>
      <c r="EZ24" s="38" t="s">
        <v>73</v>
      </c>
      <c r="FA24" s="29" t="s">
        <v>27</v>
      </c>
      <c r="FB24" s="29">
        <v>501.72</v>
      </c>
      <c r="FC24" s="29">
        <v>679.18</v>
      </c>
      <c r="FD24" s="33">
        <f>SUM(FA24:FC24)</f>
        <v>1180.9000000000001</v>
      </c>
      <c r="FE24" s="38" t="s">
        <v>73</v>
      </c>
      <c r="FF24" s="29" t="s">
        <v>27</v>
      </c>
      <c r="FG24" s="29">
        <v>504.77</v>
      </c>
      <c r="FH24" s="29">
        <v>682.43</v>
      </c>
      <c r="FI24" s="33">
        <f>SUM(FF24:FH24)</f>
        <v>1187.1999999999998</v>
      </c>
      <c r="FJ24" s="38" t="s">
        <v>73</v>
      </c>
      <c r="FK24" s="29" t="s">
        <v>27</v>
      </c>
      <c r="FL24" s="29">
        <v>508.99</v>
      </c>
      <c r="FM24" s="29">
        <v>686.4</v>
      </c>
      <c r="FN24" s="33">
        <f>SUM(FK24:FM24)</f>
        <v>1195.3899999999999</v>
      </c>
      <c r="FO24" s="38" t="s">
        <v>73</v>
      </c>
      <c r="FP24" s="29" t="s">
        <v>27</v>
      </c>
      <c r="FQ24" s="29">
        <v>514.97</v>
      </c>
      <c r="FR24" s="29">
        <v>693.7</v>
      </c>
      <c r="FS24" s="33">
        <f>SUM(FP24:FR24)</f>
        <v>1208.67</v>
      </c>
      <c r="FT24" s="38" t="s">
        <v>73</v>
      </c>
      <c r="FU24" s="29" t="s">
        <v>27</v>
      </c>
      <c r="FV24" s="29">
        <v>520.61</v>
      </c>
      <c r="FW24" s="29">
        <v>701.7</v>
      </c>
      <c r="FX24" s="33">
        <f>SUM(FU24:FW24)</f>
        <v>1222.31</v>
      </c>
      <c r="FY24" s="38" t="s">
        <v>73</v>
      </c>
      <c r="FZ24" s="29" t="s">
        <v>27</v>
      </c>
      <c r="GA24" s="29">
        <v>521.86</v>
      </c>
      <c r="GB24" s="29">
        <v>705.65</v>
      </c>
      <c r="GC24" s="33">
        <f>SUM(FZ24:GB24)</f>
        <v>1227.51</v>
      </c>
      <c r="GD24" s="38" t="s">
        <v>73</v>
      </c>
      <c r="GE24" s="29" t="s">
        <v>27</v>
      </c>
      <c r="GF24" s="29">
        <v>522.94000000000005</v>
      </c>
      <c r="GG24" s="29">
        <v>706</v>
      </c>
      <c r="GH24" s="33">
        <f>SUM(GE24:GG24)</f>
        <v>1228.94</v>
      </c>
      <c r="GI24" s="38" t="s">
        <v>73</v>
      </c>
      <c r="GJ24" s="29" t="s">
        <v>27</v>
      </c>
      <c r="GK24" s="29">
        <v>526.35</v>
      </c>
      <c r="GL24" s="29">
        <v>709.37</v>
      </c>
      <c r="GM24" s="33">
        <f>SUM(GJ24:GL24)</f>
        <v>1235.72</v>
      </c>
      <c r="GN24" s="38" t="s">
        <v>73</v>
      </c>
      <c r="GO24" s="29" t="s">
        <v>27</v>
      </c>
      <c r="GP24" s="29">
        <v>526.69000000000005</v>
      </c>
      <c r="GQ24" s="29">
        <v>710.43</v>
      </c>
      <c r="GR24" s="33">
        <f>SUM(GO24:GQ24)</f>
        <v>1237.1199999999999</v>
      </c>
      <c r="GS24" s="38" t="s">
        <v>73</v>
      </c>
      <c r="GT24" s="29" t="s">
        <v>27</v>
      </c>
      <c r="GU24" s="29">
        <v>526.73</v>
      </c>
      <c r="GV24" s="29">
        <v>711.33</v>
      </c>
      <c r="GW24" s="33">
        <f>SUM(GT24:GV24)</f>
        <v>1238.06</v>
      </c>
      <c r="GX24" s="38" t="s">
        <v>73</v>
      </c>
      <c r="GY24" s="29" t="s">
        <v>27</v>
      </c>
      <c r="GZ24" s="29">
        <v>527.25</v>
      </c>
      <c r="HA24" s="29">
        <v>711.42</v>
      </c>
      <c r="HB24" s="33">
        <f>SUM(GY24:HA24)</f>
        <v>1238.67</v>
      </c>
      <c r="HC24" s="38" t="s">
        <v>73</v>
      </c>
      <c r="HD24" s="29" t="s">
        <v>27</v>
      </c>
      <c r="HE24" s="29">
        <v>527.79</v>
      </c>
      <c r="HF24" s="29">
        <v>713.19</v>
      </c>
      <c r="HG24" s="33">
        <f>SUM(HD24:HF24)</f>
        <v>1240.98</v>
      </c>
      <c r="HH24" s="38" t="s">
        <v>73</v>
      </c>
      <c r="HI24" s="29" t="s">
        <v>27</v>
      </c>
      <c r="HJ24" s="29">
        <v>530.57000000000005</v>
      </c>
      <c r="HK24" s="29">
        <v>718.69</v>
      </c>
      <c r="HL24" s="33">
        <f>SUM(HI24:HK24)</f>
        <v>1249.2600000000002</v>
      </c>
      <c r="HM24" s="38" t="s">
        <v>73</v>
      </c>
      <c r="HN24" s="29" t="s">
        <v>27</v>
      </c>
      <c r="HO24" s="29">
        <v>533.01</v>
      </c>
      <c r="HP24" s="29">
        <v>718.35</v>
      </c>
      <c r="HQ24" s="33">
        <f>SUM(HN24:HP24)</f>
        <v>1251.3600000000001</v>
      </c>
      <c r="HR24" s="38" t="s">
        <v>73</v>
      </c>
      <c r="HS24" s="29" t="s">
        <v>27</v>
      </c>
      <c r="HT24" s="29">
        <v>534.09</v>
      </c>
      <c r="HU24" s="29">
        <v>720</v>
      </c>
      <c r="HV24" s="33">
        <f>SUM(HS24:HU24)</f>
        <v>1254.0900000000001</v>
      </c>
      <c r="HW24" s="38" t="s">
        <v>73</v>
      </c>
      <c r="HX24" s="29" t="s">
        <v>27</v>
      </c>
      <c r="HY24" s="29">
        <v>537.44000000000005</v>
      </c>
      <c r="HZ24" s="29">
        <v>723.09</v>
      </c>
      <c r="IA24" s="33">
        <f>SUM(HX24:HZ24)</f>
        <v>1260.5300000000002</v>
      </c>
      <c r="IB24" s="38" t="s">
        <v>73</v>
      </c>
      <c r="IC24" s="29" t="s">
        <v>27</v>
      </c>
      <c r="ID24" s="29">
        <v>539.11</v>
      </c>
      <c r="IE24" s="29">
        <v>724.94</v>
      </c>
      <c r="IF24" s="33">
        <f>SUM(IC24:IE24)</f>
        <v>1264.0500000000002</v>
      </c>
      <c r="IG24" s="38" t="s">
        <v>73</v>
      </c>
      <c r="IH24" s="29" t="s">
        <v>27</v>
      </c>
      <c r="II24" s="29">
        <v>541.80999999999995</v>
      </c>
      <c r="IJ24" s="29">
        <v>729.02</v>
      </c>
      <c r="IK24" s="33">
        <f>SUM(IH24:IJ24)</f>
        <v>1270.83</v>
      </c>
      <c r="IL24" s="38" t="s">
        <v>73</v>
      </c>
      <c r="IM24" s="29" t="s">
        <v>27</v>
      </c>
      <c r="IN24" s="29">
        <v>542.83000000000004</v>
      </c>
      <c r="IO24" s="29">
        <v>731.18</v>
      </c>
      <c r="IP24" s="33">
        <f>SUM(IM24:IO24)</f>
        <v>1274.01</v>
      </c>
      <c r="IQ24" s="38" t="s">
        <v>73</v>
      </c>
      <c r="IR24" s="29" t="s">
        <v>27</v>
      </c>
      <c r="IS24" s="29">
        <v>547.27</v>
      </c>
      <c r="IT24" s="29">
        <v>738.31</v>
      </c>
      <c r="IU24" s="33">
        <f>SUM(IR24:IT24)</f>
        <v>1285.58</v>
      </c>
      <c r="IV24" s="38" t="s">
        <v>73</v>
      </c>
      <c r="IW24" s="29" t="s">
        <v>27</v>
      </c>
      <c r="IX24" s="29">
        <v>550.01</v>
      </c>
      <c r="IY24" s="29">
        <v>739.68</v>
      </c>
      <c r="IZ24" s="33">
        <f>SUM(IW24:IY24)</f>
        <v>1289.69</v>
      </c>
      <c r="JA24" s="38" t="s">
        <v>73</v>
      </c>
      <c r="JB24" s="29" t="s">
        <v>27</v>
      </c>
      <c r="JC24" s="29">
        <v>550.46</v>
      </c>
      <c r="JD24" s="29">
        <v>739.54</v>
      </c>
      <c r="JE24" s="33">
        <f>SUM(JB24:JD24)</f>
        <v>1290</v>
      </c>
      <c r="JF24" s="38" t="s">
        <v>73</v>
      </c>
      <c r="JG24" s="29" t="s">
        <v>27</v>
      </c>
      <c r="JH24" s="29">
        <v>551.27</v>
      </c>
      <c r="JI24" s="29">
        <v>740.3</v>
      </c>
      <c r="JJ24" s="33">
        <f>SUM(JG24:JI24)</f>
        <v>1291.57</v>
      </c>
      <c r="JK24" s="38" t="s">
        <v>73</v>
      </c>
      <c r="JL24" s="29" t="s">
        <v>27</v>
      </c>
      <c r="JM24" s="29">
        <v>552.34</v>
      </c>
      <c r="JN24" s="29">
        <v>743.39</v>
      </c>
      <c r="JO24" s="33">
        <f>SUM(JL24:JN24)</f>
        <v>1295.73</v>
      </c>
      <c r="JP24" s="38" t="s">
        <v>73</v>
      </c>
      <c r="JQ24" s="29" t="s">
        <v>27</v>
      </c>
      <c r="JR24" s="29">
        <v>555.09</v>
      </c>
      <c r="JS24" s="29">
        <v>746.87</v>
      </c>
      <c r="JT24" s="33">
        <f>SUM(JQ24:JS24)</f>
        <v>1301.96</v>
      </c>
      <c r="JU24" s="38" t="s">
        <v>73</v>
      </c>
      <c r="JV24" s="29" t="s">
        <v>27</v>
      </c>
      <c r="JW24" s="29">
        <v>556.35</v>
      </c>
      <c r="JX24" s="29">
        <v>749.74</v>
      </c>
      <c r="JY24" s="33">
        <f>SUM(JV24:JX24)</f>
        <v>1306.0900000000001</v>
      </c>
      <c r="JZ24" s="38" t="s">
        <v>73</v>
      </c>
      <c r="KA24" s="29" t="s">
        <v>27</v>
      </c>
      <c r="KB24" s="29">
        <v>559.25</v>
      </c>
      <c r="KC24" s="29">
        <v>753.27</v>
      </c>
      <c r="KD24" s="33">
        <f>SUM(KA24:KC24)</f>
        <v>1312.52</v>
      </c>
      <c r="KE24" s="38" t="s">
        <v>73</v>
      </c>
      <c r="KF24" s="29" t="s">
        <v>27</v>
      </c>
      <c r="KG24" s="29">
        <v>563.35</v>
      </c>
      <c r="KH24" s="29">
        <v>760.08</v>
      </c>
      <c r="KI24" s="33">
        <f>SUM(KF24:KH24)</f>
        <v>1323.43</v>
      </c>
      <c r="KJ24" s="38" t="s">
        <v>73</v>
      </c>
      <c r="KK24" s="29" t="s">
        <v>27</v>
      </c>
      <c r="KL24" s="29">
        <v>567.15</v>
      </c>
      <c r="KM24" s="29">
        <v>765.16</v>
      </c>
      <c r="KN24" s="33">
        <f>SUM(KK24:KM24)</f>
        <v>1332.31</v>
      </c>
      <c r="KO24" s="38" t="s">
        <v>73</v>
      </c>
      <c r="KP24" s="29" t="s">
        <v>27</v>
      </c>
      <c r="KQ24" s="29">
        <v>573.24</v>
      </c>
      <c r="KR24" s="29">
        <v>773.22</v>
      </c>
      <c r="KS24" s="33">
        <f>SUM(KP24:KR24)</f>
        <v>1346.46</v>
      </c>
      <c r="KT24" s="38" t="s">
        <v>73</v>
      </c>
      <c r="KU24" s="29" t="s">
        <v>27</v>
      </c>
      <c r="KV24" s="29">
        <v>575.72</v>
      </c>
      <c r="KW24" s="29">
        <v>777.62</v>
      </c>
      <c r="KX24" s="33">
        <f>SUM(KU24:KW24)</f>
        <v>1353.3400000000001</v>
      </c>
      <c r="KY24" s="38" t="s">
        <v>73</v>
      </c>
      <c r="KZ24" s="29" t="s">
        <v>27</v>
      </c>
      <c r="LA24" s="29">
        <v>577.03</v>
      </c>
      <c r="LB24" s="29">
        <v>777.74</v>
      </c>
      <c r="LC24" s="33">
        <f>SUM(KZ24:LB24)</f>
        <v>1354.77</v>
      </c>
      <c r="LD24" s="38" t="s">
        <v>73</v>
      </c>
      <c r="LE24" s="29" t="s">
        <v>27</v>
      </c>
      <c r="LF24" s="29">
        <v>578.23</v>
      </c>
      <c r="LG24" s="29">
        <v>780.48</v>
      </c>
      <c r="LH24" s="33">
        <f>SUM(LE24:LG24)</f>
        <v>1358.71</v>
      </c>
      <c r="LI24" s="38" t="s">
        <v>73</v>
      </c>
      <c r="LJ24" s="29" t="s">
        <v>27</v>
      </c>
      <c r="LK24" s="29">
        <v>577.96</v>
      </c>
      <c r="LL24" s="29">
        <v>780.97</v>
      </c>
      <c r="LM24" s="33">
        <f>SUM(LJ24:LL24)</f>
        <v>1358.93</v>
      </c>
      <c r="LN24" s="38" t="s">
        <v>73</v>
      </c>
      <c r="LO24" s="29" t="s">
        <v>27</v>
      </c>
      <c r="LP24" s="29">
        <v>585.61</v>
      </c>
      <c r="LQ24" s="29">
        <v>787.95</v>
      </c>
      <c r="LR24" s="33">
        <f>SUM(LO24:LQ24)</f>
        <v>1373.56</v>
      </c>
      <c r="LS24" s="38" t="s">
        <v>73</v>
      </c>
      <c r="LT24" s="29" t="s">
        <v>27</v>
      </c>
      <c r="LU24" s="29">
        <v>590.21</v>
      </c>
      <c r="LV24" s="29">
        <v>794.17</v>
      </c>
      <c r="LW24" s="33">
        <f>SUM(LT24:LV24)</f>
        <v>1384.38</v>
      </c>
      <c r="LX24" s="38" t="s">
        <v>73</v>
      </c>
      <c r="LY24" s="29" t="s">
        <v>27</v>
      </c>
      <c r="LZ24" s="29">
        <v>594.91</v>
      </c>
      <c r="MA24" s="29">
        <v>800.41</v>
      </c>
      <c r="MB24" s="33">
        <f>SUM(LY24:MA24)</f>
        <v>1395.32</v>
      </c>
      <c r="MC24" s="38" t="s">
        <v>73</v>
      </c>
      <c r="MD24" s="29" t="s">
        <v>27</v>
      </c>
      <c r="ME24" s="29">
        <v>596.72</v>
      </c>
      <c r="MF24" s="29">
        <v>802.77</v>
      </c>
      <c r="MG24" s="33">
        <f>SUM(MD24:MF24)</f>
        <v>1399.49</v>
      </c>
      <c r="MH24" s="38" t="s">
        <v>73</v>
      </c>
      <c r="MI24" s="29" t="s">
        <v>27</v>
      </c>
      <c r="MJ24" s="29">
        <v>601.92999999999995</v>
      </c>
      <c r="MK24" s="29">
        <v>809.01</v>
      </c>
      <c r="ML24" s="33">
        <f>SUM(MI24:MK24)</f>
        <v>1410.94</v>
      </c>
      <c r="MM24" s="38" t="s">
        <v>73</v>
      </c>
      <c r="MN24" s="29" t="s">
        <v>27</v>
      </c>
      <c r="MO24" s="29">
        <v>602.96</v>
      </c>
      <c r="MP24" s="29">
        <v>810.86</v>
      </c>
      <c r="MQ24" s="33">
        <f>SUM(MN24:MP24)</f>
        <v>1413.8200000000002</v>
      </c>
      <c r="MR24" s="38" t="s">
        <v>73</v>
      </c>
      <c r="MS24" s="29" t="s">
        <v>27</v>
      </c>
      <c r="MT24" s="29">
        <v>601.08000000000004</v>
      </c>
      <c r="MU24" s="29">
        <v>809.39</v>
      </c>
      <c r="MV24" s="33">
        <f>SUM(MS24:MU24)</f>
        <v>1410.47</v>
      </c>
      <c r="MW24" s="38" t="s">
        <v>73</v>
      </c>
      <c r="MX24" s="29" t="s">
        <v>27</v>
      </c>
      <c r="MY24" s="29">
        <v>606.1</v>
      </c>
      <c r="MZ24" s="29">
        <v>815.09</v>
      </c>
      <c r="NA24" s="33">
        <f>SUM(MX24:MZ24)</f>
        <v>1421.19</v>
      </c>
      <c r="NB24" s="38" t="s">
        <v>73</v>
      </c>
      <c r="NC24" s="29" t="s">
        <v>27</v>
      </c>
      <c r="ND24" s="29">
        <v>604.53</v>
      </c>
      <c r="NE24" s="29">
        <v>816.03</v>
      </c>
      <c r="NF24" s="33">
        <f>SUM(NC24:NE24)</f>
        <v>1420.56</v>
      </c>
      <c r="NG24" s="38" t="s">
        <v>73</v>
      </c>
      <c r="NH24" s="29" t="s">
        <v>27</v>
      </c>
      <c r="NI24" s="29">
        <v>608.97</v>
      </c>
      <c r="NJ24" s="29">
        <v>821.51</v>
      </c>
      <c r="NK24" s="33">
        <f>SUM(NH24:NJ24)</f>
        <v>1430.48</v>
      </c>
      <c r="NL24" s="38" t="s">
        <v>73</v>
      </c>
      <c r="NM24" s="29" t="s">
        <v>27</v>
      </c>
      <c r="NN24" s="29">
        <v>617.48</v>
      </c>
      <c r="NO24" s="29">
        <v>832.97</v>
      </c>
      <c r="NP24" s="33">
        <f>SUM(NM24:NO24)</f>
        <v>1450.45</v>
      </c>
      <c r="NQ24" s="38" t="s">
        <v>73</v>
      </c>
      <c r="NR24" s="29" t="s">
        <v>27</v>
      </c>
      <c r="NS24" s="29">
        <v>617.17999999999995</v>
      </c>
      <c r="NT24" s="29">
        <v>831.36</v>
      </c>
      <c r="NU24" s="33">
        <f>SUM(NR24:NT24)</f>
        <v>1448.54</v>
      </c>
      <c r="NV24" s="38" t="s">
        <v>73</v>
      </c>
      <c r="NW24" s="29" t="s">
        <v>27</v>
      </c>
      <c r="NX24" s="29">
        <v>618.32000000000005</v>
      </c>
      <c r="NY24" s="29">
        <v>832.98</v>
      </c>
      <c r="NZ24" s="33">
        <f>SUM(NW24:NY24)</f>
        <v>1451.3000000000002</v>
      </c>
      <c r="OA24" s="38" t="s">
        <v>73</v>
      </c>
      <c r="OB24" s="29" t="s">
        <v>27</v>
      </c>
      <c r="OC24" s="29">
        <v>619.95000000000005</v>
      </c>
      <c r="OD24" s="29">
        <v>835.41</v>
      </c>
      <c r="OE24" s="33">
        <f>SUM(OB24:OD24)</f>
        <v>1455.3600000000001</v>
      </c>
      <c r="OF24" s="38" t="s">
        <v>73</v>
      </c>
      <c r="OG24" s="29" t="s">
        <v>27</v>
      </c>
      <c r="OH24" s="29">
        <v>620.55999999999995</v>
      </c>
      <c r="OI24" s="29">
        <v>835.9</v>
      </c>
      <c r="OJ24" s="33">
        <f>SUM(OG24:OI24)</f>
        <v>1456.46</v>
      </c>
      <c r="OK24" s="38" t="s">
        <v>73</v>
      </c>
      <c r="OL24" s="29" t="s">
        <v>27</v>
      </c>
      <c r="OM24" s="29">
        <v>627.84</v>
      </c>
      <c r="ON24" s="29">
        <v>844.87</v>
      </c>
      <c r="OO24" s="33">
        <f>SUM(OL24:ON24)</f>
        <v>1472.71</v>
      </c>
      <c r="OP24" s="38" t="s">
        <v>73</v>
      </c>
      <c r="OQ24" s="29" t="s">
        <v>27</v>
      </c>
      <c r="OR24" s="29">
        <v>644.66</v>
      </c>
      <c r="OS24" s="29">
        <v>864.14</v>
      </c>
      <c r="OT24" s="33">
        <f>SUM(OQ24:OS24)</f>
        <v>1508.8</v>
      </c>
      <c r="OU24" s="38" t="s">
        <v>73</v>
      </c>
      <c r="OV24" s="29" t="s">
        <v>27</v>
      </c>
      <c r="OW24" s="29">
        <v>673.01</v>
      </c>
      <c r="OX24" s="29">
        <v>898</v>
      </c>
      <c r="OY24" s="33">
        <f>SUM(OV24:OX24)</f>
        <v>1571.01</v>
      </c>
      <c r="OZ24" s="38" t="s">
        <v>73</v>
      </c>
      <c r="PA24" s="29" t="s">
        <v>27</v>
      </c>
      <c r="PB24" s="29">
        <v>689.48</v>
      </c>
      <c r="PC24" s="29">
        <v>916.99</v>
      </c>
      <c r="PD24" s="33">
        <f>SUM(PA24:PC24)</f>
        <v>1606.47</v>
      </c>
      <c r="PE24" s="38" t="s">
        <v>73</v>
      </c>
      <c r="PF24" s="29" t="s">
        <v>27</v>
      </c>
      <c r="PG24" s="29">
        <v>700.66</v>
      </c>
      <c r="PH24" s="29">
        <v>932.28</v>
      </c>
      <c r="PI24" s="33">
        <f>SUM(PF24:PH24)</f>
        <v>1632.94</v>
      </c>
      <c r="PJ24" s="38" t="s">
        <v>73</v>
      </c>
      <c r="PK24" s="29" t="s">
        <v>27</v>
      </c>
      <c r="PL24" s="29">
        <v>720.04</v>
      </c>
      <c r="PM24" s="29">
        <v>961.23</v>
      </c>
      <c r="PN24" s="33">
        <f>SUM(PK24:PM24)</f>
        <v>1681.27</v>
      </c>
      <c r="PO24" s="38" t="s">
        <v>73</v>
      </c>
      <c r="PP24" s="29" t="s">
        <v>27</v>
      </c>
      <c r="PQ24" s="29">
        <v>733.94</v>
      </c>
      <c r="PR24" s="29">
        <v>984.39</v>
      </c>
      <c r="PS24" s="33">
        <f>SUM(PP24:PR24)</f>
        <v>1718.33</v>
      </c>
      <c r="PT24" s="38" t="s">
        <v>73</v>
      </c>
      <c r="PU24" s="29" t="s">
        <v>27</v>
      </c>
      <c r="PV24" s="29">
        <v>746.41</v>
      </c>
      <c r="PW24" s="29">
        <v>999.76</v>
      </c>
      <c r="PX24" s="33">
        <f>SUM(PU24:PW24)</f>
        <v>1746.17</v>
      </c>
      <c r="PY24" s="38" t="s">
        <v>73</v>
      </c>
      <c r="PZ24" s="29" t="s">
        <v>27</v>
      </c>
      <c r="QA24" s="29">
        <v>779.94</v>
      </c>
      <c r="QB24" s="29">
        <v>1049.1300000000001</v>
      </c>
      <c r="QC24" s="33">
        <f>SUM(PZ24:QB24)</f>
        <v>1829.0700000000002</v>
      </c>
      <c r="QD24" s="38" t="s">
        <v>73</v>
      </c>
      <c r="QE24" s="29" t="s">
        <v>27</v>
      </c>
      <c r="QF24" s="29">
        <v>805.9</v>
      </c>
      <c r="QG24" s="29">
        <v>1085.49</v>
      </c>
      <c r="QH24" s="33">
        <f>SUM(QE24:QG24)</f>
        <v>1891.3899999999999</v>
      </c>
      <c r="QI24" s="38" t="s">
        <v>73</v>
      </c>
      <c r="QJ24" s="29" t="s">
        <v>27</v>
      </c>
      <c r="QK24" s="29">
        <v>824.74</v>
      </c>
      <c r="QL24" s="29">
        <v>1111.01</v>
      </c>
      <c r="QM24" s="33">
        <f>SUM(QJ24:QL24)</f>
        <v>1935.75</v>
      </c>
      <c r="QN24" s="38" t="s">
        <v>73</v>
      </c>
      <c r="QO24" s="29" t="s">
        <v>27</v>
      </c>
      <c r="QP24" s="29">
        <v>846.44</v>
      </c>
      <c r="QQ24" s="29">
        <v>1138.45</v>
      </c>
      <c r="QR24" s="33">
        <f>SUM(QO24:QQ24)</f>
        <v>1984.89</v>
      </c>
      <c r="QS24" s="38" t="s">
        <v>73</v>
      </c>
      <c r="QT24" s="29" t="s">
        <v>27</v>
      </c>
      <c r="QU24" s="29">
        <v>871.35</v>
      </c>
      <c r="QV24" s="29">
        <v>1175.68</v>
      </c>
      <c r="QW24" s="33">
        <f>SUM(QT24:QV24)</f>
        <v>2047.0300000000002</v>
      </c>
      <c r="QX24" s="38" t="s">
        <v>73</v>
      </c>
      <c r="QY24" s="29" t="s">
        <v>27</v>
      </c>
      <c r="QZ24" s="29">
        <v>890.43</v>
      </c>
      <c r="RA24" s="29">
        <v>1202.32</v>
      </c>
      <c r="RB24" s="33">
        <f>SUM(QY24:RA24)</f>
        <v>2092.75</v>
      </c>
      <c r="RC24" s="38" t="s">
        <v>73</v>
      </c>
      <c r="RD24" s="29" t="s">
        <v>27</v>
      </c>
      <c r="RE24" s="29">
        <v>906.33</v>
      </c>
      <c r="RF24" s="29">
        <v>1220.72</v>
      </c>
      <c r="RG24" s="33">
        <f>SUM(RD24:RF24)</f>
        <v>2127.0500000000002</v>
      </c>
      <c r="RH24" s="38" t="s">
        <v>73</v>
      </c>
      <c r="RI24" s="29" t="s">
        <v>27</v>
      </c>
      <c r="RJ24" s="29">
        <v>908.11</v>
      </c>
      <c r="RK24" s="29">
        <v>1224.57</v>
      </c>
      <c r="RL24" s="33">
        <f>SUM(RI24:RK24)</f>
        <v>2132.6799999999998</v>
      </c>
      <c r="RM24" s="38" t="s">
        <v>73</v>
      </c>
      <c r="RN24" s="29" t="s">
        <v>27</v>
      </c>
      <c r="RO24" s="29">
        <v>925</v>
      </c>
      <c r="RP24" s="29">
        <v>1247.2</v>
      </c>
      <c r="RQ24" s="33">
        <f>SUM(RN24:RP24)</f>
        <v>2172.1999999999998</v>
      </c>
      <c r="RR24" s="38" t="s">
        <v>73</v>
      </c>
      <c r="RS24" s="29" t="s">
        <v>27</v>
      </c>
      <c r="RT24" s="29">
        <v>935.77</v>
      </c>
      <c r="RU24" s="29">
        <v>1260.4100000000001</v>
      </c>
      <c r="RV24" s="33">
        <f>SUM(RS24:RU24)</f>
        <v>2196.1800000000003</v>
      </c>
      <c r="RW24" s="38" t="s">
        <v>73</v>
      </c>
      <c r="RX24" s="29" t="s">
        <v>27</v>
      </c>
      <c r="RY24" s="29">
        <v>939.36</v>
      </c>
      <c r="RZ24" s="29">
        <v>1266.8800000000001</v>
      </c>
      <c r="SA24" s="33">
        <f>SUM(RX24:RZ24)</f>
        <v>2206.2400000000002</v>
      </c>
      <c r="SB24" s="38" t="s">
        <v>73</v>
      </c>
      <c r="SC24" s="29" t="s">
        <v>27</v>
      </c>
      <c r="SD24" s="29">
        <v>951</v>
      </c>
      <c r="SE24" s="29">
        <v>1283.17</v>
      </c>
      <c r="SF24" s="33">
        <f>SUM(SC24:SE24)</f>
        <v>2234.17</v>
      </c>
      <c r="SG24" s="38" t="s">
        <v>73</v>
      </c>
      <c r="SH24" s="29" t="s">
        <v>27</v>
      </c>
      <c r="SI24" s="29">
        <v>964.03</v>
      </c>
      <c r="SJ24" s="29">
        <v>1296.42</v>
      </c>
      <c r="SK24" s="33">
        <f>SUM(SH24:SJ24)</f>
        <v>2260.4499999999998</v>
      </c>
      <c r="SL24" s="38" t="s">
        <v>73</v>
      </c>
      <c r="SM24" s="29" t="s">
        <v>27</v>
      </c>
      <c r="SN24" s="29">
        <v>974.5</v>
      </c>
      <c r="SO24" s="29">
        <v>1312.77</v>
      </c>
      <c r="SP24" s="33">
        <f>SUM(SM24:SO24)</f>
        <v>2287.27</v>
      </c>
      <c r="SQ24" s="38" t="s">
        <v>73</v>
      </c>
      <c r="SR24" s="29" t="s">
        <v>27</v>
      </c>
      <c r="SS24" s="29">
        <v>985.11</v>
      </c>
      <c r="ST24" s="29">
        <v>1328.48</v>
      </c>
      <c r="SU24" s="33">
        <f>SUM(SR24:ST24)</f>
        <v>2313.59</v>
      </c>
      <c r="SV24" s="38" t="s">
        <v>73</v>
      </c>
      <c r="SW24" s="29" t="s">
        <v>27</v>
      </c>
      <c r="SX24" s="29">
        <v>986.11</v>
      </c>
      <c r="SY24" s="29">
        <v>1342.17</v>
      </c>
      <c r="SZ24" s="33">
        <f>SUM(SW24:SY24)</f>
        <v>2328.2800000000002</v>
      </c>
      <c r="TA24" s="38" t="s">
        <v>73</v>
      </c>
      <c r="TB24" s="29" t="s">
        <v>27</v>
      </c>
      <c r="TC24" s="29">
        <v>994.88</v>
      </c>
      <c r="TD24" s="29">
        <v>1361.23</v>
      </c>
      <c r="TE24" s="33">
        <f>SUM(TB24:TD24)</f>
        <v>2356.11</v>
      </c>
      <c r="TF24" s="38" t="s">
        <v>73</v>
      </c>
      <c r="TG24" s="29" t="s">
        <v>27</v>
      </c>
      <c r="TH24" s="29">
        <v>1015.04</v>
      </c>
      <c r="TI24" s="29">
        <v>1388.06</v>
      </c>
      <c r="TJ24" s="33">
        <f>SUM(TG24:TI24)</f>
        <v>2403.1</v>
      </c>
      <c r="TK24" s="38" t="s">
        <v>73</v>
      </c>
      <c r="TL24" s="29" t="s">
        <v>27</v>
      </c>
      <c r="TM24" s="29">
        <v>1017.61</v>
      </c>
      <c r="TN24" s="29">
        <v>1388.36</v>
      </c>
      <c r="TO24" s="33">
        <f>SUM(TL24:TN24)</f>
        <v>2405.9699999999998</v>
      </c>
      <c r="TP24" s="38" t="s">
        <v>73</v>
      </c>
      <c r="TQ24" s="29" t="s">
        <v>27</v>
      </c>
      <c r="TR24" s="29">
        <v>1017.57</v>
      </c>
      <c r="TS24" s="29">
        <v>1390.76</v>
      </c>
      <c r="TT24" s="33">
        <f>SUM(TQ24:TS24)</f>
        <v>2408.33</v>
      </c>
      <c r="TU24" s="38" t="s">
        <v>73</v>
      </c>
      <c r="TV24" s="29" t="s">
        <v>27</v>
      </c>
      <c r="TW24" s="29">
        <v>1017.55</v>
      </c>
      <c r="TX24" s="29">
        <v>1394.47</v>
      </c>
      <c r="TY24" s="33">
        <f>SUM(TV24:TX24)</f>
        <v>2412.02</v>
      </c>
      <c r="TZ24" s="38" t="s">
        <v>73</v>
      </c>
      <c r="UA24" s="29" t="s">
        <v>27</v>
      </c>
      <c r="UB24" s="29">
        <v>1018.53</v>
      </c>
      <c r="UC24" s="29">
        <v>1399.1</v>
      </c>
      <c r="UD24" s="33">
        <f>SUM(UA24:UC24)</f>
        <v>2417.63</v>
      </c>
      <c r="UE24" s="38" t="s">
        <v>73</v>
      </c>
      <c r="UF24" s="29" t="s">
        <v>27</v>
      </c>
      <c r="UG24" s="29">
        <v>1015.21</v>
      </c>
      <c r="UH24" s="29">
        <v>1406.36</v>
      </c>
      <c r="UI24" s="33">
        <f>SUM(UF24:UH24)</f>
        <v>2421.5699999999997</v>
      </c>
      <c r="UJ24" s="38" t="s">
        <v>73</v>
      </c>
      <c r="UK24" s="29" t="s">
        <v>27</v>
      </c>
      <c r="UL24" s="29">
        <v>1012.47</v>
      </c>
      <c r="UM24" s="29">
        <v>1386.3</v>
      </c>
      <c r="UN24" s="33">
        <f>SUM(UK24:UM24)</f>
        <v>2398.77</v>
      </c>
      <c r="UO24" s="38" t="s">
        <v>73</v>
      </c>
      <c r="UP24" s="29" t="s">
        <v>27</v>
      </c>
      <c r="UQ24" s="29">
        <v>1017.17</v>
      </c>
      <c r="UR24" s="29">
        <v>1402.9</v>
      </c>
      <c r="US24" s="33">
        <f>SUM(UP24:UR24)</f>
        <v>2420.0700000000002</v>
      </c>
      <c r="UT24" s="38" t="s">
        <v>73</v>
      </c>
      <c r="UU24" s="29" t="s">
        <v>27</v>
      </c>
      <c r="UV24" s="29">
        <v>1014.98</v>
      </c>
      <c r="UW24" s="29">
        <v>1402.77</v>
      </c>
      <c r="UX24" s="33">
        <f>SUM(UU24:UW24)</f>
        <v>2417.75</v>
      </c>
      <c r="UY24" s="38" t="s">
        <v>73</v>
      </c>
      <c r="UZ24" s="29" t="s">
        <v>27</v>
      </c>
      <c r="VA24" s="29">
        <v>1011.86</v>
      </c>
      <c r="VB24" s="29">
        <v>1399.56</v>
      </c>
      <c r="VC24" s="33">
        <f>SUM(UZ24:VB24)</f>
        <v>2411.42</v>
      </c>
      <c r="VD24" s="38" t="s">
        <v>73</v>
      </c>
      <c r="VE24" s="29" t="s">
        <v>27</v>
      </c>
      <c r="VF24" s="29">
        <v>1013</v>
      </c>
      <c r="VG24" s="29">
        <v>1399.99</v>
      </c>
      <c r="VH24" s="33">
        <f>SUM(VE24:VG24)</f>
        <v>2412.9899999999998</v>
      </c>
      <c r="VI24" s="38" t="s">
        <v>73</v>
      </c>
      <c r="VJ24" s="29" t="s">
        <v>27</v>
      </c>
      <c r="VK24" s="29">
        <v>1015.59</v>
      </c>
      <c r="VL24" s="29">
        <v>1407.44</v>
      </c>
      <c r="VM24" s="33">
        <f>SUM(VJ24:VL24)</f>
        <v>2423.0300000000002</v>
      </c>
      <c r="VN24" s="38" t="s">
        <v>73</v>
      </c>
      <c r="VO24" s="29" t="s">
        <v>27</v>
      </c>
      <c r="VP24" s="29">
        <v>1011.36</v>
      </c>
      <c r="VQ24" s="29">
        <v>1395.31</v>
      </c>
      <c r="VR24" s="33">
        <f>SUM(VO24:VQ24)</f>
        <v>2406.67</v>
      </c>
      <c r="VS24" s="38" t="s">
        <v>73</v>
      </c>
      <c r="VT24" s="29" t="s">
        <v>27</v>
      </c>
      <c r="VU24" s="29">
        <v>1016.92</v>
      </c>
      <c r="VV24" s="29">
        <v>1401.77</v>
      </c>
      <c r="VW24" s="33">
        <f>SUM(VT24:VV24)</f>
        <v>2418.69</v>
      </c>
      <c r="VX24" s="38" t="s">
        <v>73</v>
      </c>
      <c r="VY24" s="29" t="s">
        <v>27</v>
      </c>
      <c r="VZ24" s="29">
        <v>1021.53</v>
      </c>
      <c r="WA24" s="29">
        <v>1411.07</v>
      </c>
      <c r="WB24" s="33">
        <f>SUM(VY24:WA24)</f>
        <v>2432.6</v>
      </c>
      <c r="WC24" s="38" t="s">
        <v>73</v>
      </c>
      <c r="WD24" s="29" t="s">
        <v>27</v>
      </c>
      <c r="WE24" s="29">
        <v>1021.4</v>
      </c>
      <c r="WF24" s="29">
        <v>1415.72</v>
      </c>
      <c r="WG24" s="33">
        <f>SUM(WD24:WF24)</f>
        <v>2437.12</v>
      </c>
      <c r="WH24" s="38" t="s">
        <v>73</v>
      </c>
      <c r="WI24" s="29" t="s">
        <v>27</v>
      </c>
      <c r="WJ24" s="29">
        <v>1023.8</v>
      </c>
      <c r="WK24" s="29">
        <v>1420.73</v>
      </c>
      <c r="WL24" s="33">
        <f>SUM(WI24:WK24)</f>
        <v>2444.5299999999997</v>
      </c>
      <c r="WM24" s="38" t="s">
        <v>73</v>
      </c>
      <c r="WN24" s="29" t="s">
        <v>27</v>
      </c>
      <c r="WO24" s="29">
        <v>1025.72</v>
      </c>
      <c r="WP24" s="29">
        <v>1429.05</v>
      </c>
      <c r="WQ24" s="33">
        <f>SUM(WN24:WP24)</f>
        <v>2454.77</v>
      </c>
      <c r="WR24" s="38" t="s">
        <v>73</v>
      </c>
      <c r="WS24" s="29" t="s">
        <v>27</v>
      </c>
      <c r="WT24" s="29">
        <v>1026.31</v>
      </c>
      <c r="WU24" s="29">
        <v>1429.59</v>
      </c>
      <c r="WV24" s="33">
        <f>SUM(WS24:WU24)</f>
        <v>2455.8999999999996</v>
      </c>
      <c r="WW24" s="38" t="s">
        <v>73</v>
      </c>
      <c r="WX24" s="29" t="s">
        <v>27</v>
      </c>
      <c r="WY24" s="29">
        <v>1027.69</v>
      </c>
      <c r="WZ24" s="29">
        <v>1431.18</v>
      </c>
      <c r="XA24" s="33">
        <f>SUM(WX24:WZ24)</f>
        <v>2458.87</v>
      </c>
      <c r="XB24" s="38" t="s">
        <v>73</v>
      </c>
      <c r="XC24" s="29" t="s">
        <v>27</v>
      </c>
      <c r="XD24" s="29">
        <v>1028.0999999999999</v>
      </c>
      <c r="XE24" s="29">
        <v>1440.71</v>
      </c>
      <c r="XF24" s="33">
        <f>SUM(XC24:XE24)</f>
        <v>2468.81</v>
      </c>
      <c r="XG24" s="38" t="s">
        <v>73</v>
      </c>
      <c r="XH24" s="29" t="s">
        <v>27</v>
      </c>
      <c r="XI24" s="29">
        <v>1030.6099999999999</v>
      </c>
      <c r="XJ24" s="29">
        <v>1439.56</v>
      </c>
      <c r="XK24" s="33">
        <f>SUM(XH24:XJ24)</f>
        <v>2470.17</v>
      </c>
      <c r="XL24" s="38" t="s">
        <v>73</v>
      </c>
      <c r="XM24" s="29" t="s">
        <v>27</v>
      </c>
      <c r="XN24" s="29">
        <v>1020.88</v>
      </c>
      <c r="XO24" s="29">
        <v>1430.04</v>
      </c>
      <c r="XP24" s="33">
        <f>SUM(XM24:XO24)</f>
        <v>2450.92</v>
      </c>
      <c r="XQ24" s="38" t="s">
        <v>73</v>
      </c>
      <c r="XR24" s="29" t="s">
        <v>27</v>
      </c>
      <c r="XS24" s="29">
        <v>1026.48</v>
      </c>
      <c r="XT24" s="29">
        <v>1436.66</v>
      </c>
      <c r="XU24" s="33">
        <f>SUM(XR24:XT24)</f>
        <v>2463.1400000000003</v>
      </c>
      <c r="XV24" s="38" t="s">
        <v>73</v>
      </c>
      <c r="XW24" s="29" t="s">
        <v>27</v>
      </c>
      <c r="XX24" s="29">
        <v>1028.83</v>
      </c>
      <c r="XY24" s="29">
        <v>1441.21</v>
      </c>
      <c r="XZ24" s="33">
        <f>SUM(XW24:XY24)</f>
        <v>2470.04</v>
      </c>
      <c r="YA24" s="38" t="s">
        <v>73</v>
      </c>
      <c r="YB24" s="29" t="s">
        <v>27</v>
      </c>
      <c r="YC24" s="29">
        <v>1032.6300000000001</v>
      </c>
      <c r="YD24" s="29">
        <v>1444.15</v>
      </c>
      <c r="YE24" s="33">
        <f>SUM(YB24:YD24)</f>
        <v>2476.7800000000002</v>
      </c>
      <c r="YF24" s="38" t="s">
        <v>73</v>
      </c>
      <c r="YG24" s="29" t="s">
        <v>27</v>
      </c>
      <c r="YH24" s="29">
        <v>1040.07</v>
      </c>
      <c r="YI24" s="29">
        <v>1456.56</v>
      </c>
      <c r="YJ24" s="33">
        <f>SUM(YG24:YI24)</f>
        <v>2496.63</v>
      </c>
      <c r="YK24" s="38" t="s">
        <v>73</v>
      </c>
      <c r="YL24" s="29" t="s">
        <v>27</v>
      </c>
      <c r="YM24" s="30">
        <v>1046.07</v>
      </c>
      <c r="YN24" s="30">
        <v>1464.15</v>
      </c>
      <c r="YO24" s="33">
        <f>SUM(YL24:YN24)</f>
        <v>2510.2200000000003</v>
      </c>
      <c r="YP24" s="38" t="s">
        <v>73</v>
      </c>
      <c r="YQ24" s="29" t="s">
        <v>27</v>
      </c>
      <c r="YR24" s="29">
        <v>1047.26</v>
      </c>
      <c r="YS24" s="29">
        <v>1465.52</v>
      </c>
      <c r="YT24" s="33">
        <f>SUM(YQ24:YS24)</f>
        <v>2512.7799999999997</v>
      </c>
      <c r="YU24" s="38" t="s">
        <v>73</v>
      </c>
      <c r="YV24" s="29" t="s">
        <v>27</v>
      </c>
      <c r="YW24" s="29">
        <v>1049.5999999999999</v>
      </c>
      <c r="YX24" s="29">
        <v>1471.49</v>
      </c>
      <c r="YY24" s="33">
        <f>SUM(YV24:YX24)</f>
        <v>2521.09</v>
      </c>
      <c r="YZ24" s="38" t="s">
        <v>73</v>
      </c>
      <c r="ZA24" s="29" t="s">
        <v>27</v>
      </c>
      <c r="ZB24" s="29">
        <v>1050.33</v>
      </c>
      <c r="ZC24" s="29">
        <v>1472.03</v>
      </c>
      <c r="ZD24" s="33">
        <f>SUM(ZA24:ZC24)</f>
        <v>2522.3599999999997</v>
      </c>
      <c r="ZE24" s="38" t="s">
        <v>73</v>
      </c>
      <c r="ZF24" s="29" t="s">
        <v>27</v>
      </c>
      <c r="ZG24" s="29">
        <v>1051.5899999999999</v>
      </c>
      <c r="ZH24" s="29">
        <v>1487.8</v>
      </c>
      <c r="ZI24" s="33">
        <f>SUM(ZF24:ZH24)</f>
        <v>2539.39</v>
      </c>
      <c r="ZJ24" s="38" t="s">
        <v>73</v>
      </c>
      <c r="ZK24" s="29" t="s">
        <v>27</v>
      </c>
      <c r="ZL24" s="29">
        <v>1052.5899999999999</v>
      </c>
      <c r="ZM24" s="29">
        <v>1489.28</v>
      </c>
      <c r="ZN24" s="33">
        <f>SUM(ZK24:ZM24)</f>
        <v>2541.87</v>
      </c>
      <c r="ZO24" s="38" t="s">
        <v>73</v>
      </c>
      <c r="ZP24" s="29" t="s">
        <v>27</v>
      </c>
      <c r="ZQ24" s="29">
        <v>1055.3499999999999</v>
      </c>
      <c r="ZR24" s="29">
        <v>1493.95</v>
      </c>
      <c r="ZS24" s="33">
        <f>SUM(ZP24:ZR24)</f>
        <v>2549.3000000000002</v>
      </c>
      <c r="ZT24" s="38" t="s">
        <v>73</v>
      </c>
      <c r="ZU24" s="29" t="s">
        <v>27</v>
      </c>
      <c r="ZV24" s="29">
        <v>1058.54</v>
      </c>
      <c r="ZW24" s="29">
        <v>1499.43</v>
      </c>
      <c r="ZX24" s="33">
        <f>SUM(ZU24:ZW24)</f>
        <v>2557.9700000000003</v>
      </c>
      <c r="ZY24" s="38" t="s">
        <v>73</v>
      </c>
      <c r="ZZ24" s="29" t="s">
        <v>27</v>
      </c>
      <c r="AAA24" s="30">
        <v>1062.06</v>
      </c>
      <c r="AAB24" s="30">
        <v>1503.48</v>
      </c>
      <c r="AAC24" s="33">
        <f>SUM(ZZ24:AAB24)</f>
        <v>2565.54</v>
      </c>
      <c r="AAD24" s="38" t="s">
        <v>73</v>
      </c>
      <c r="AAE24" s="29" t="s">
        <v>27</v>
      </c>
      <c r="AAF24" s="30">
        <v>1064.29</v>
      </c>
      <c r="AAG24" s="30">
        <v>1507.23</v>
      </c>
      <c r="AAH24" s="33">
        <f>SUM(AAE24:AAG24)</f>
        <v>2571.52</v>
      </c>
      <c r="AAI24" s="38" t="s">
        <v>73</v>
      </c>
      <c r="AAJ24" s="29" t="s">
        <v>27</v>
      </c>
      <c r="AAK24" s="30">
        <v>1069.44</v>
      </c>
      <c r="AAL24" s="30">
        <v>1512.14</v>
      </c>
      <c r="AAM24" s="33">
        <f>SUM(AAJ24:AAL24)</f>
        <v>2581.58</v>
      </c>
      <c r="AAN24" s="38" t="s">
        <v>73</v>
      </c>
      <c r="AAO24" s="29" t="s">
        <v>27</v>
      </c>
      <c r="AAP24" s="30">
        <v>1075.45</v>
      </c>
      <c r="AAQ24" s="30">
        <v>1514.67</v>
      </c>
      <c r="AAR24" s="33">
        <f>SUM(AAO24:AAQ24)</f>
        <v>2590.12</v>
      </c>
      <c r="AAS24" s="38" t="s">
        <v>73</v>
      </c>
      <c r="AAT24" s="29" t="s">
        <v>27</v>
      </c>
      <c r="AAU24" s="30">
        <v>1080.4100000000001</v>
      </c>
      <c r="AAV24" s="30">
        <v>1521.4</v>
      </c>
      <c r="AAW24" s="33">
        <f>SUM(AAT24:AAV24)</f>
        <v>2601.8100000000004</v>
      </c>
      <c r="AAX24" s="38" t="s">
        <v>73</v>
      </c>
      <c r="AAY24" s="29" t="s">
        <v>27</v>
      </c>
      <c r="AAZ24" s="30">
        <v>1083.79</v>
      </c>
      <c r="ABA24" s="30">
        <v>1525.24</v>
      </c>
      <c r="ABB24" s="33">
        <f>SUM(AAY24:ABA24)</f>
        <v>2609.0299999999997</v>
      </c>
      <c r="ABC24" s="38" t="s">
        <v>73</v>
      </c>
      <c r="ABD24" s="29" t="s">
        <v>27</v>
      </c>
      <c r="ABE24" s="30">
        <v>1088.3499999999999</v>
      </c>
      <c r="ABF24" s="30">
        <v>1550.41</v>
      </c>
      <c r="ABG24" s="33">
        <f>SUM(ABD24:ABF24)</f>
        <v>2638.76</v>
      </c>
      <c r="ABH24" s="38" t="s">
        <v>73</v>
      </c>
      <c r="ABI24" s="29" t="s">
        <v>27</v>
      </c>
      <c r="ABJ24" s="30">
        <v>1091.6500000000001</v>
      </c>
      <c r="ABK24" s="30">
        <v>1552.25</v>
      </c>
      <c r="ABL24" s="33">
        <f>SUM(ABI24:ABK24)</f>
        <v>2643.9</v>
      </c>
      <c r="ABM24" s="38" t="s">
        <v>73</v>
      </c>
      <c r="ABN24" s="29" t="s">
        <v>27</v>
      </c>
      <c r="ABO24" s="30">
        <v>1106.54</v>
      </c>
      <c r="ABP24" s="30">
        <v>1571.74</v>
      </c>
      <c r="ABQ24" s="33">
        <f>SUM(ABN24:ABP24)</f>
        <v>2678.2799999999997</v>
      </c>
      <c r="ABR24" s="38" t="s">
        <v>73</v>
      </c>
      <c r="ABS24" s="29" t="s">
        <v>27</v>
      </c>
      <c r="ABT24" s="30">
        <v>1145.1099999999999</v>
      </c>
      <c r="ABU24" s="30">
        <v>1622.34</v>
      </c>
      <c r="ABV24" s="33">
        <f>SUM(ABS24:ABU24)</f>
        <v>2767.45</v>
      </c>
      <c r="ABW24" s="38" t="s">
        <v>73</v>
      </c>
      <c r="ABX24" s="29" t="s">
        <v>27</v>
      </c>
      <c r="ABY24" s="30">
        <v>1152.9100000000001</v>
      </c>
      <c r="ABZ24" s="30">
        <v>1633.96</v>
      </c>
      <c r="ACA24" s="33">
        <f>SUM(ABX24:ABZ24)</f>
        <v>2786.87</v>
      </c>
    </row>
    <row r="25" spans="1:755" ht="15" customHeight="1" x14ac:dyDescent="0.25">
      <c r="A25" s="38" t="s">
        <v>74</v>
      </c>
      <c r="B25" s="29" t="s">
        <v>82</v>
      </c>
      <c r="C25" s="29">
        <v>473.86</v>
      </c>
      <c r="D25" s="29">
        <v>585.79999999999995</v>
      </c>
      <c r="E25" s="33">
        <f>SUM(B25:D25)</f>
        <v>1059.6599999999999</v>
      </c>
      <c r="F25" s="38" t="s">
        <v>74</v>
      </c>
      <c r="G25" s="29" t="s">
        <v>82</v>
      </c>
      <c r="H25" s="29">
        <v>478.92</v>
      </c>
      <c r="I25" s="29">
        <v>592.04999999999995</v>
      </c>
      <c r="J25" s="33">
        <f>SUM(G25:I25)</f>
        <v>1070.97</v>
      </c>
      <c r="K25" s="38" t="s">
        <v>74</v>
      </c>
      <c r="L25" s="29" t="s">
        <v>82</v>
      </c>
      <c r="M25" s="29">
        <v>483.98</v>
      </c>
      <c r="N25" s="29">
        <v>598.32000000000005</v>
      </c>
      <c r="O25" s="33">
        <f>SUM(L25:N25)</f>
        <v>1082.3000000000002</v>
      </c>
      <c r="P25" s="38" t="s">
        <v>74</v>
      </c>
      <c r="Q25" s="29" t="s">
        <v>82</v>
      </c>
      <c r="R25" s="29">
        <v>489.04</v>
      </c>
      <c r="S25" s="29">
        <v>604.57000000000005</v>
      </c>
      <c r="T25" s="33">
        <f>SUM(Q25:S25)</f>
        <v>1093.6100000000001</v>
      </c>
      <c r="U25" s="38" t="s">
        <v>74</v>
      </c>
      <c r="V25" s="29" t="s">
        <v>82</v>
      </c>
      <c r="W25" s="29">
        <v>494.1</v>
      </c>
      <c r="X25" s="29">
        <v>610.33000000000004</v>
      </c>
      <c r="Y25" s="33">
        <f>SUM(V25:X25)</f>
        <v>1104.43</v>
      </c>
      <c r="Z25" s="38" t="s">
        <v>74</v>
      </c>
      <c r="AA25" s="29" t="s">
        <v>82</v>
      </c>
      <c r="AB25" s="29">
        <v>499.14</v>
      </c>
      <c r="AC25" s="29">
        <v>617.04999999999995</v>
      </c>
      <c r="AD25" s="33">
        <f>SUM(AA25:AC25)</f>
        <v>1116.19</v>
      </c>
      <c r="AE25" s="38" t="s">
        <v>74</v>
      </c>
      <c r="AF25" s="29" t="s">
        <v>82</v>
      </c>
      <c r="AG25" s="29">
        <v>551.54</v>
      </c>
      <c r="AH25" s="29">
        <v>681.79</v>
      </c>
      <c r="AI25" s="33">
        <f>SUM(AF25:AH25)</f>
        <v>1233.33</v>
      </c>
      <c r="AJ25" s="38" t="s">
        <v>74</v>
      </c>
      <c r="AK25" s="29" t="s">
        <v>82</v>
      </c>
      <c r="AL25" s="29">
        <v>551.54</v>
      </c>
      <c r="AM25" s="29">
        <v>681.79</v>
      </c>
      <c r="AN25" s="33">
        <f>SUM(AK25:AM25)</f>
        <v>1233.33</v>
      </c>
      <c r="AO25" s="38" t="s">
        <v>74</v>
      </c>
      <c r="AP25" s="29" t="s">
        <v>84</v>
      </c>
      <c r="AQ25" s="29">
        <v>551.54</v>
      </c>
      <c r="AR25" s="29">
        <v>681.79</v>
      </c>
      <c r="AS25" s="33">
        <f>SUM(AP25:AR25)</f>
        <v>1233.33</v>
      </c>
      <c r="AT25" s="38" t="s">
        <v>74</v>
      </c>
      <c r="AU25" s="29" t="s">
        <v>27</v>
      </c>
      <c r="AV25" s="29">
        <v>551.54999999999995</v>
      </c>
      <c r="AW25" s="29">
        <v>681.79</v>
      </c>
      <c r="AX25" s="33">
        <f>SUM(AU25:AW25)</f>
        <v>1233.3399999999999</v>
      </c>
      <c r="AY25" s="38" t="s">
        <v>74</v>
      </c>
      <c r="AZ25" s="29" t="s">
        <v>27</v>
      </c>
      <c r="BA25" s="29">
        <v>551.54999999999995</v>
      </c>
      <c r="BB25" s="29">
        <v>681.79</v>
      </c>
      <c r="BC25" s="33">
        <f>SUM(AZ25:BB25)</f>
        <v>1233.3399999999999</v>
      </c>
      <c r="BD25" s="38" t="s">
        <v>74</v>
      </c>
      <c r="BE25" s="29" t="s">
        <v>27</v>
      </c>
      <c r="BF25" s="29">
        <v>555.88</v>
      </c>
      <c r="BG25" s="29">
        <v>687.17</v>
      </c>
      <c r="BH25" s="33">
        <f>SUM(BE25:BG25)</f>
        <v>1243.05</v>
      </c>
      <c r="BI25" s="38" t="s">
        <v>74</v>
      </c>
      <c r="BJ25" s="29" t="s">
        <v>27</v>
      </c>
      <c r="BK25" s="29">
        <v>555.88</v>
      </c>
      <c r="BL25" s="29">
        <v>687.17</v>
      </c>
      <c r="BM25" s="33">
        <f>SUM(BJ25:BL25)</f>
        <v>1243.05</v>
      </c>
      <c r="BN25" s="38" t="s">
        <v>74</v>
      </c>
      <c r="BO25" s="29" t="s">
        <v>27</v>
      </c>
      <c r="BP25" s="29">
        <v>555.88</v>
      </c>
      <c r="BQ25" s="29">
        <v>687.17</v>
      </c>
      <c r="BR25" s="33">
        <f>SUM(BO25:BQ25)</f>
        <v>1243.05</v>
      </c>
      <c r="BS25" s="38" t="s">
        <v>74</v>
      </c>
      <c r="BT25" s="29" t="s">
        <v>27</v>
      </c>
      <c r="BU25" s="29">
        <v>555.88</v>
      </c>
      <c r="BV25" s="29">
        <v>687.17</v>
      </c>
      <c r="BW25" s="33">
        <f>SUM(BT25:BV25)</f>
        <v>1243.05</v>
      </c>
      <c r="BX25" s="38" t="s">
        <v>74</v>
      </c>
      <c r="BY25" s="29" t="s">
        <v>27</v>
      </c>
      <c r="BZ25" s="29">
        <v>555.88</v>
      </c>
      <c r="CA25" s="29">
        <v>687.17</v>
      </c>
      <c r="CB25" s="33">
        <f>SUM(BY25:CA25)</f>
        <v>1243.05</v>
      </c>
      <c r="CC25" s="38" t="s">
        <v>74</v>
      </c>
      <c r="CD25" s="29" t="s">
        <v>27</v>
      </c>
      <c r="CE25" s="29">
        <v>555.88</v>
      </c>
      <c r="CF25" s="29">
        <v>687.17</v>
      </c>
      <c r="CG25" s="33">
        <f>SUM(CD25:CF25)</f>
        <v>1243.05</v>
      </c>
      <c r="CH25" s="38" t="s">
        <v>74</v>
      </c>
      <c r="CI25" s="29" t="s">
        <v>27</v>
      </c>
      <c r="CJ25" s="29">
        <v>555.88</v>
      </c>
      <c r="CK25" s="29">
        <v>687.17</v>
      </c>
      <c r="CL25" s="33">
        <f>SUM(CI25:CK25)</f>
        <v>1243.05</v>
      </c>
      <c r="CM25" s="38" t="s">
        <v>74</v>
      </c>
      <c r="CN25" s="29" t="s">
        <v>27</v>
      </c>
      <c r="CO25" s="29">
        <v>602.65</v>
      </c>
      <c r="CP25" s="29">
        <v>744.98</v>
      </c>
      <c r="CQ25" s="33">
        <f>SUM(CN25:CP25)</f>
        <v>1347.63</v>
      </c>
      <c r="CR25" s="38" t="s">
        <v>74</v>
      </c>
      <c r="CS25" s="29" t="s">
        <v>27</v>
      </c>
      <c r="CT25" s="29">
        <v>608.72</v>
      </c>
      <c r="CU25" s="29">
        <v>752.48</v>
      </c>
      <c r="CV25" s="33">
        <f>SUM(CS25:CU25)</f>
        <v>1361.2</v>
      </c>
      <c r="CW25" s="38" t="s">
        <v>74</v>
      </c>
      <c r="CX25" s="29" t="s">
        <v>27</v>
      </c>
      <c r="CY25" s="29">
        <v>608.72</v>
      </c>
      <c r="CZ25" s="29">
        <v>752.48</v>
      </c>
      <c r="DA25" s="33">
        <f>SUM(CX25:CZ25)</f>
        <v>1361.2</v>
      </c>
      <c r="DB25" s="38" t="s">
        <v>74</v>
      </c>
      <c r="DC25" s="29" t="s">
        <v>27</v>
      </c>
      <c r="DD25" s="29">
        <v>608.72</v>
      </c>
      <c r="DE25" s="29">
        <v>752.48</v>
      </c>
      <c r="DF25" s="33">
        <f>SUM(DC25:DE25)</f>
        <v>1361.2</v>
      </c>
      <c r="DG25" s="38" t="s">
        <v>74</v>
      </c>
      <c r="DH25" s="29" t="s">
        <v>27</v>
      </c>
      <c r="DI25" s="29">
        <v>608.72</v>
      </c>
      <c r="DJ25" s="29">
        <v>752.48</v>
      </c>
      <c r="DK25" s="33">
        <f>SUM(DH25:DJ25)</f>
        <v>1361.2</v>
      </c>
      <c r="DL25" s="38" t="s">
        <v>74</v>
      </c>
      <c r="DM25" s="29" t="s">
        <v>27</v>
      </c>
      <c r="DN25" s="29">
        <v>608.72</v>
      </c>
      <c r="DO25" s="29">
        <v>752.48</v>
      </c>
      <c r="DP25" s="33">
        <f>SUM(DM25:DO25)</f>
        <v>1361.2</v>
      </c>
      <c r="DQ25" s="38" t="s">
        <v>74</v>
      </c>
      <c r="DR25" s="29" t="s">
        <v>27</v>
      </c>
      <c r="DS25" s="29">
        <v>612.02</v>
      </c>
      <c r="DT25" s="29">
        <v>756.56</v>
      </c>
      <c r="DU25" s="33">
        <f>SUM(DR25:DT25)</f>
        <v>1368.58</v>
      </c>
      <c r="DV25" s="38" t="s">
        <v>74</v>
      </c>
      <c r="DW25" s="29" t="s">
        <v>27</v>
      </c>
      <c r="DX25" s="29">
        <v>612.02</v>
      </c>
      <c r="DY25" s="29">
        <v>756.56</v>
      </c>
      <c r="DZ25" s="33">
        <f>SUM(DW25:DY25)</f>
        <v>1368.58</v>
      </c>
      <c r="EA25" s="38" t="s">
        <v>74</v>
      </c>
      <c r="EB25" s="29" t="s">
        <v>27</v>
      </c>
      <c r="EC25" s="29">
        <v>612.02</v>
      </c>
      <c r="ED25" s="29">
        <v>756.56</v>
      </c>
      <c r="EE25" s="33">
        <f>SUM(EB25:ED25)</f>
        <v>1368.58</v>
      </c>
      <c r="EF25" s="38" t="s">
        <v>74</v>
      </c>
      <c r="EG25" s="29" t="s">
        <v>27</v>
      </c>
      <c r="EH25" s="29">
        <v>612.02</v>
      </c>
      <c r="EI25" s="29">
        <v>756.56</v>
      </c>
      <c r="EJ25" s="33">
        <f>SUM(EG25:EI25)</f>
        <v>1368.58</v>
      </c>
      <c r="EK25" s="38" t="s">
        <v>74</v>
      </c>
      <c r="EL25" s="29" t="s">
        <v>27</v>
      </c>
      <c r="EM25" s="29">
        <v>612.02</v>
      </c>
      <c r="EN25" s="29">
        <v>756.56</v>
      </c>
      <c r="EO25" s="33">
        <f>SUM(EL25:EN25)</f>
        <v>1368.58</v>
      </c>
      <c r="EP25" s="38" t="s">
        <v>74</v>
      </c>
      <c r="EQ25" s="29" t="s">
        <v>27</v>
      </c>
      <c r="ER25" s="29">
        <v>612.02</v>
      </c>
      <c r="ES25" s="29">
        <v>756.56</v>
      </c>
      <c r="ET25" s="33">
        <f>SUM(EQ25:ES25)</f>
        <v>1368.58</v>
      </c>
      <c r="EU25" s="38" t="s">
        <v>74</v>
      </c>
      <c r="EV25" s="29" t="s">
        <v>27</v>
      </c>
      <c r="EW25" s="29">
        <v>612.02</v>
      </c>
      <c r="EX25" s="29">
        <v>756.56</v>
      </c>
      <c r="EY25" s="33">
        <f>SUM(EV25:EX25)</f>
        <v>1368.58</v>
      </c>
      <c r="EZ25" s="38" t="s">
        <v>74</v>
      </c>
      <c r="FA25" s="29" t="s">
        <v>27</v>
      </c>
      <c r="FB25" s="29">
        <v>612.02</v>
      </c>
      <c r="FC25" s="29">
        <v>756.56</v>
      </c>
      <c r="FD25" s="33">
        <f>SUM(FA25:FC25)</f>
        <v>1368.58</v>
      </c>
      <c r="FE25" s="38" t="s">
        <v>74</v>
      </c>
      <c r="FF25" s="29" t="s">
        <v>27</v>
      </c>
      <c r="FG25" s="29">
        <v>640.13</v>
      </c>
      <c r="FH25" s="29">
        <v>791.7</v>
      </c>
      <c r="FI25" s="33">
        <f>SUM(FF25:FH25)</f>
        <v>1431.83</v>
      </c>
      <c r="FJ25" s="38" t="s">
        <v>74</v>
      </c>
      <c r="FK25" s="29" t="s">
        <v>27</v>
      </c>
      <c r="FL25" s="29">
        <v>677.92</v>
      </c>
      <c r="FM25" s="29">
        <v>838.45</v>
      </c>
      <c r="FN25" s="33">
        <f>SUM(FK25:FM25)</f>
        <v>1516.37</v>
      </c>
      <c r="FO25" s="38" t="s">
        <v>74</v>
      </c>
      <c r="FP25" s="29" t="s">
        <v>27</v>
      </c>
      <c r="FQ25" s="29">
        <v>641.41999999999996</v>
      </c>
      <c r="FR25" s="29">
        <v>793.32</v>
      </c>
      <c r="FS25" s="33">
        <f>SUM(FP25:FR25)</f>
        <v>1434.74</v>
      </c>
      <c r="FT25" s="38" t="s">
        <v>74</v>
      </c>
      <c r="FU25" s="29" t="s">
        <v>27</v>
      </c>
      <c r="FV25" s="29">
        <v>641.41999999999996</v>
      </c>
      <c r="FW25" s="29">
        <v>793.32</v>
      </c>
      <c r="FX25" s="33">
        <f>SUM(FU25:FW25)</f>
        <v>1434.74</v>
      </c>
      <c r="FY25" s="38" t="s">
        <v>74</v>
      </c>
      <c r="FZ25" s="29" t="s">
        <v>27</v>
      </c>
      <c r="GA25" s="29">
        <v>660.38</v>
      </c>
      <c r="GB25" s="29">
        <v>816.78</v>
      </c>
      <c r="GC25" s="33">
        <f>SUM(FZ25:GB25)</f>
        <v>1477.1599999999999</v>
      </c>
      <c r="GD25" s="38" t="s">
        <v>74</v>
      </c>
      <c r="GE25" s="29" t="s">
        <v>27</v>
      </c>
      <c r="GF25" s="29">
        <v>660.38</v>
      </c>
      <c r="GG25" s="29">
        <v>816.78</v>
      </c>
      <c r="GH25" s="33">
        <f>SUM(GE25:GG25)</f>
        <v>1477.1599999999999</v>
      </c>
      <c r="GI25" s="38" t="s">
        <v>74</v>
      </c>
      <c r="GJ25" s="29" t="s">
        <v>27</v>
      </c>
      <c r="GK25" s="29">
        <v>660.38</v>
      </c>
      <c r="GL25" s="29">
        <v>816.78</v>
      </c>
      <c r="GM25" s="33">
        <f>SUM(GJ25:GL25)</f>
        <v>1477.1599999999999</v>
      </c>
      <c r="GN25" s="38" t="s">
        <v>74</v>
      </c>
      <c r="GO25" s="29" t="s">
        <v>27</v>
      </c>
      <c r="GP25" s="29">
        <v>660.38</v>
      </c>
      <c r="GQ25" s="29">
        <v>816.78</v>
      </c>
      <c r="GR25" s="33">
        <f>SUM(GO25:GQ25)</f>
        <v>1477.1599999999999</v>
      </c>
      <c r="GS25" s="38" t="s">
        <v>74</v>
      </c>
      <c r="GT25" s="29" t="s">
        <v>27</v>
      </c>
      <c r="GU25" s="29">
        <v>660.38</v>
      </c>
      <c r="GV25" s="29">
        <v>816.78</v>
      </c>
      <c r="GW25" s="33">
        <f>SUM(GT25:GV25)</f>
        <v>1477.1599999999999</v>
      </c>
      <c r="GX25" s="38" t="s">
        <v>74</v>
      </c>
      <c r="GY25" s="29" t="s">
        <v>27</v>
      </c>
      <c r="GZ25" s="29">
        <v>660.38</v>
      </c>
      <c r="HA25" s="29">
        <v>816.78</v>
      </c>
      <c r="HB25" s="33">
        <f>SUM(GY25:HA25)</f>
        <v>1477.1599999999999</v>
      </c>
      <c r="HC25" s="38" t="s">
        <v>74</v>
      </c>
      <c r="HD25" s="29" t="s">
        <v>27</v>
      </c>
      <c r="HE25" s="29">
        <v>660.38</v>
      </c>
      <c r="HF25" s="29">
        <v>816.78</v>
      </c>
      <c r="HG25" s="33">
        <f>SUM(HD25:HF25)</f>
        <v>1477.1599999999999</v>
      </c>
      <c r="HH25" s="38" t="s">
        <v>74</v>
      </c>
      <c r="HI25" s="29" t="s">
        <v>27</v>
      </c>
      <c r="HJ25" s="29">
        <v>687.05</v>
      </c>
      <c r="HK25" s="29">
        <v>849.77</v>
      </c>
      <c r="HL25" s="33">
        <f>SUM(HI25:HK25)</f>
        <v>1536.82</v>
      </c>
      <c r="HM25" s="38" t="s">
        <v>74</v>
      </c>
      <c r="HN25" s="29" t="s">
        <v>27</v>
      </c>
      <c r="HO25" s="29">
        <v>687.05</v>
      </c>
      <c r="HP25" s="29">
        <v>849.77</v>
      </c>
      <c r="HQ25" s="33">
        <f>SUM(HN25:HP25)</f>
        <v>1536.82</v>
      </c>
      <c r="HR25" s="38" t="s">
        <v>74</v>
      </c>
      <c r="HS25" s="29" t="s">
        <v>27</v>
      </c>
      <c r="HT25" s="29">
        <v>687.05</v>
      </c>
      <c r="HU25" s="29">
        <v>849.77</v>
      </c>
      <c r="HV25" s="33">
        <f>SUM(HS25:HU25)</f>
        <v>1536.82</v>
      </c>
      <c r="HW25" s="38" t="s">
        <v>74</v>
      </c>
      <c r="HX25" s="29" t="s">
        <v>27</v>
      </c>
      <c r="HY25" s="29">
        <v>692.01</v>
      </c>
      <c r="HZ25" s="29">
        <v>855.9</v>
      </c>
      <c r="IA25" s="33">
        <f>SUM(HX25:HZ25)</f>
        <v>1547.9099999999999</v>
      </c>
      <c r="IB25" s="38" t="s">
        <v>74</v>
      </c>
      <c r="IC25" s="29" t="s">
        <v>27</v>
      </c>
      <c r="ID25" s="29">
        <v>692.01</v>
      </c>
      <c r="IE25" s="29">
        <v>855.9</v>
      </c>
      <c r="IF25" s="33">
        <f>SUM(IC25:IE25)</f>
        <v>1547.9099999999999</v>
      </c>
      <c r="IG25" s="38" t="s">
        <v>74</v>
      </c>
      <c r="IH25" s="29" t="s">
        <v>27</v>
      </c>
      <c r="II25" s="29">
        <v>692.01</v>
      </c>
      <c r="IJ25" s="29">
        <v>855.9</v>
      </c>
      <c r="IK25" s="33">
        <f>SUM(IH25:IJ25)</f>
        <v>1547.9099999999999</v>
      </c>
      <c r="IL25" s="38" t="s">
        <v>74</v>
      </c>
      <c r="IM25" s="29" t="s">
        <v>27</v>
      </c>
      <c r="IN25" s="29">
        <v>692.01</v>
      </c>
      <c r="IO25" s="29">
        <v>855.9</v>
      </c>
      <c r="IP25" s="33">
        <f>SUM(IM25:IO25)</f>
        <v>1547.9099999999999</v>
      </c>
      <c r="IQ25" s="38" t="s">
        <v>74</v>
      </c>
      <c r="IR25" s="29" t="s">
        <v>27</v>
      </c>
      <c r="IS25" s="29">
        <v>692.01</v>
      </c>
      <c r="IT25" s="29">
        <v>855.9</v>
      </c>
      <c r="IU25" s="33">
        <f>SUM(IR25:IT25)</f>
        <v>1547.9099999999999</v>
      </c>
      <c r="IV25" s="38" t="s">
        <v>74</v>
      </c>
      <c r="IW25" s="29" t="s">
        <v>27</v>
      </c>
      <c r="IX25" s="29">
        <v>692.01</v>
      </c>
      <c r="IY25" s="29">
        <v>855.9</v>
      </c>
      <c r="IZ25" s="33">
        <f>SUM(IW25:IY25)</f>
        <v>1547.9099999999999</v>
      </c>
      <c r="JA25" s="38" t="s">
        <v>74</v>
      </c>
      <c r="JB25" s="29" t="s">
        <v>27</v>
      </c>
      <c r="JC25" s="29">
        <v>692.01</v>
      </c>
      <c r="JD25" s="29">
        <v>855.9</v>
      </c>
      <c r="JE25" s="33">
        <f>SUM(JB25:JD25)</f>
        <v>1547.9099999999999</v>
      </c>
      <c r="JF25" s="38" t="s">
        <v>74</v>
      </c>
      <c r="JG25" s="29" t="s">
        <v>27</v>
      </c>
      <c r="JH25" s="29">
        <v>692.01</v>
      </c>
      <c r="JI25" s="29">
        <v>855.9</v>
      </c>
      <c r="JJ25" s="33">
        <f>SUM(JG25:JI25)</f>
        <v>1547.9099999999999</v>
      </c>
      <c r="JK25" s="38" t="s">
        <v>74</v>
      </c>
      <c r="JL25" s="29" t="s">
        <v>27</v>
      </c>
      <c r="JM25" s="29">
        <v>702.4</v>
      </c>
      <c r="JN25" s="29">
        <v>868.75</v>
      </c>
      <c r="JO25" s="33">
        <f>SUM(JL25:JN25)</f>
        <v>1571.15</v>
      </c>
      <c r="JP25" s="38" t="s">
        <v>74</v>
      </c>
      <c r="JQ25" s="29" t="s">
        <v>27</v>
      </c>
      <c r="JR25" s="29">
        <v>702.4</v>
      </c>
      <c r="JS25" s="29">
        <v>868.75</v>
      </c>
      <c r="JT25" s="33">
        <f>SUM(JQ25:JS25)</f>
        <v>1571.15</v>
      </c>
      <c r="JU25" s="38" t="s">
        <v>74</v>
      </c>
      <c r="JV25" s="29" t="s">
        <v>27</v>
      </c>
      <c r="JW25" s="29">
        <v>702.4</v>
      </c>
      <c r="JX25" s="29">
        <v>868.75</v>
      </c>
      <c r="JY25" s="33">
        <f>SUM(JV25:JX25)</f>
        <v>1571.15</v>
      </c>
      <c r="JZ25" s="38" t="s">
        <v>74</v>
      </c>
      <c r="KA25" s="29" t="s">
        <v>27</v>
      </c>
      <c r="KB25" s="29">
        <v>702.4</v>
      </c>
      <c r="KC25" s="29">
        <v>868.75</v>
      </c>
      <c r="KD25" s="33">
        <f>SUM(KA25:KC25)</f>
        <v>1571.15</v>
      </c>
      <c r="KE25" s="38" t="s">
        <v>74</v>
      </c>
      <c r="KF25" s="29" t="s">
        <v>27</v>
      </c>
      <c r="KG25" s="29">
        <v>702.4</v>
      </c>
      <c r="KH25" s="29">
        <v>868.75</v>
      </c>
      <c r="KI25" s="33">
        <f>SUM(KF25:KH25)</f>
        <v>1571.15</v>
      </c>
      <c r="KJ25" s="38" t="s">
        <v>74</v>
      </c>
      <c r="KK25" s="29" t="s">
        <v>27</v>
      </c>
      <c r="KL25" s="29">
        <v>702.4</v>
      </c>
      <c r="KM25" s="29">
        <v>868.75</v>
      </c>
      <c r="KN25" s="33">
        <f>SUM(KK25:KM25)</f>
        <v>1571.15</v>
      </c>
      <c r="KO25" s="38" t="s">
        <v>74</v>
      </c>
      <c r="KP25" s="29" t="s">
        <v>27</v>
      </c>
      <c r="KQ25" s="29">
        <v>702.4</v>
      </c>
      <c r="KR25" s="29">
        <v>868.75</v>
      </c>
      <c r="KS25" s="33">
        <f>SUM(KP25:KR25)</f>
        <v>1571.15</v>
      </c>
      <c r="KT25" s="38" t="s">
        <v>74</v>
      </c>
      <c r="KU25" s="29" t="s">
        <v>27</v>
      </c>
      <c r="KV25" s="29">
        <v>702.4</v>
      </c>
      <c r="KW25" s="29">
        <v>868.75</v>
      </c>
      <c r="KX25" s="33">
        <f>SUM(KU25:KW25)</f>
        <v>1571.15</v>
      </c>
      <c r="KY25" s="38" t="s">
        <v>74</v>
      </c>
      <c r="KZ25" s="29" t="s">
        <v>27</v>
      </c>
      <c r="LA25" s="29">
        <v>702.4</v>
      </c>
      <c r="LB25" s="29">
        <v>868.75</v>
      </c>
      <c r="LC25" s="33">
        <f>SUM(KZ25:LB25)</f>
        <v>1571.15</v>
      </c>
      <c r="LD25" s="38" t="s">
        <v>74</v>
      </c>
      <c r="LE25" s="29" t="s">
        <v>27</v>
      </c>
      <c r="LF25" s="29">
        <v>702.41</v>
      </c>
      <c r="LG25" s="29">
        <v>868.76</v>
      </c>
      <c r="LH25" s="33">
        <f>SUM(LE25:LG25)</f>
        <v>1571.17</v>
      </c>
      <c r="LI25" s="38" t="s">
        <v>74</v>
      </c>
      <c r="LJ25" s="29" t="s">
        <v>27</v>
      </c>
      <c r="LK25" s="29">
        <v>702.4</v>
      </c>
      <c r="LL25" s="29">
        <v>868.75</v>
      </c>
      <c r="LM25" s="33">
        <f>SUM(LJ25:LL25)</f>
        <v>1571.15</v>
      </c>
      <c r="LN25" s="38" t="s">
        <v>74</v>
      </c>
      <c r="LO25" s="29" t="s">
        <v>27</v>
      </c>
      <c r="LP25" s="29">
        <v>702.4</v>
      </c>
      <c r="LQ25" s="29">
        <v>868.75</v>
      </c>
      <c r="LR25" s="33">
        <f>SUM(LO25:LQ25)</f>
        <v>1571.15</v>
      </c>
      <c r="LS25" s="38" t="s">
        <v>74</v>
      </c>
      <c r="LT25" s="29" t="s">
        <v>27</v>
      </c>
      <c r="LU25" s="29">
        <v>735.19</v>
      </c>
      <c r="LV25" s="29">
        <v>909.31</v>
      </c>
      <c r="LW25" s="33">
        <f>SUM(LT25:LV25)</f>
        <v>1644.5</v>
      </c>
      <c r="LX25" s="38" t="s">
        <v>74</v>
      </c>
      <c r="LY25" s="29" t="s">
        <v>27</v>
      </c>
      <c r="LZ25" s="29">
        <v>735.19</v>
      </c>
      <c r="MA25" s="29">
        <v>909.31</v>
      </c>
      <c r="MB25" s="33">
        <f>SUM(LY25:MA25)</f>
        <v>1644.5</v>
      </c>
      <c r="MC25" s="38" t="s">
        <v>74</v>
      </c>
      <c r="MD25" s="29" t="s">
        <v>27</v>
      </c>
      <c r="ME25" s="29">
        <v>735.19</v>
      </c>
      <c r="MF25" s="29">
        <v>909.31</v>
      </c>
      <c r="MG25" s="33">
        <f>SUM(MD25:MF25)</f>
        <v>1644.5</v>
      </c>
      <c r="MH25" s="38" t="s">
        <v>74</v>
      </c>
      <c r="MI25" s="29" t="s">
        <v>27</v>
      </c>
      <c r="MJ25" s="29">
        <v>735.19</v>
      </c>
      <c r="MK25" s="29">
        <v>909.31</v>
      </c>
      <c r="ML25" s="33">
        <f>SUM(MI25:MK25)</f>
        <v>1644.5</v>
      </c>
      <c r="MM25" s="38" t="s">
        <v>74</v>
      </c>
      <c r="MN25" s="29" t="s">
        <v>27</v>
      </c>
      <c r="MO25" s="29">
        <v>743.58</v>
      </c>
      <c r="MP25" s="29">
        <v>919.67</v>
      </c>
      <c r="MQ25" s="33">
        <f>SUM(MN25:MP25)</f>
        <v>1663.25</v>
      </c>
      <c r="MR25" s="38" t="s">
        <v>74</v>
      </c>
      <c r="MS25" s="29" t="s">
        <v>27</v>
      </c>
      <c r="MT25" s="29">
        <v>743.58</v>
      </c>
      <c r="MU25" s="29">
        <v>919.67</v>
      </c>
      <c r="MV25" s="33">
        <f>SUM(MS25:MU25)</f>
        <v>1663.25</v>
      </c>
      <c r="MW25" s="38" t="s">
        <v>74</v>
      </c>
      <c r="MX25" s="29" t="s">
        <v>27</v>
      </c>
      <c r="MY25" s="29">
        <v>743.58</v>
      </c>
      <c r="MZ25" s="29">
        <v>919.67</v>
      </c>
      <c r="NA25" s="33">
        <f>SUM(MX25:MZ25)</f>
        <v>1663.25</v>
      </c>
      <c r="NB25" s="38" t="s">
        <v>74</v>
      </c>
      <c r="NC25" s="29" t="s">
        <v>27</v>
      </c>
      <c r="ND25" s="29">
        <v>743.58</v>
      </c>
      <c r="NE25" s="29">
        <v>919.67</v>
      </c>
      <c r="NF25" s="33">
        <f>SUM(NC25:NE25)</f>
        <v>1663.25</v>
      </c>
      <c r="NG25" s="38" t="s">
        <v>74</v>
      </c>
      <c r="NH25" s="29" t="s">
        <v>27</v>
      </c>
      <c r="NI25" s="29">
        <v>743.58</v>
      </c>
      <c r="NJ25" s="29">
        <v>919.67</v>
      </c>
      <c r="NK25" s="33">
        <f>SUM(NH25:NJ25)</f>
        <v>1663.25</v>
      </c>
      <c r="NL25" s="38" t="s">
        <v>74</v>
      </c>
      <c r="NM25" s="29" t="s">
        <v>27</v>
      </c>
      <c r="NN25" s="29">
        <v>743.58</v>
      </c>
      <c r="NO25" s="29">
        <v>919.67</v>
      </c>
      <c r="NP25" s="33">
        <f>SUM(NM25:NO25)</f>
        <v>1663.25</v>
      </c>
      <c r="NQ25" s="38" t="s">
        <v>74</v>
      </c>
      <c r="NR25" s="29" t="s">
        <v>27</v>
      </c>
      <c r="NS25" s="29">
        <v>743.58</v>
      </c>
      <c r="NT25" s="29">
        <v>919.67</v>
      </c>
      <c r="NU25" s="33">
        <f>SUM(NR25:NT25)</f>
        <v>1663.25</v>
      </c>
      <c r="NV25" s="38" t="s">
        <v>74</v>
      </c>
      <c r="NW25" s="29" t="s">
        <v>27</v>
      </c>
      <c r="NX25" s="29">
        <v>743.58</v>
      </c>
      <c r="NY25" s="29">
        <v>919.67</v>
      </c>
      <c r="NZ25" s="33">
        <f>SUM(NW25:NY25)</f>
        <v>1663.25</v>
      </c>
      <c r="OA25" s="38" t="s">
        <v>74</v>
      </c>
      <c r="OB25" s="29" t="s">
        <v>27</v>
      </c>
      <c r="OC25" s="29">
        <v>768.16</v>
      </c>
      <c r="OD25" s="29">
        <v>950.07</v>
      </c>
      <c r="OE25" s="33">
        <f>SUM(OB25:OD25)</f>
        <v>1718.23</v>
      </c>
      <c r="OF25" s="38" t="s">
        <v>74</v>
      </c>
      <c r="OG25" s="29" t="s">
        <v>27</v>
      </c>
      <c r="OH25" s="29">
        <v>768.16</v>
      </c>
      <c r="OI25" s="29">
        <v>950.07</v>
      </c>
      <c r="OJ25" s="33">
        <f>SUM(OG25:OI25)</f>
        <v>1718.23</v>
      </c>
      <c r="OK25" s="38" t="s">
        <v>74</v>
      </c>
      <c r="OL25" s="29" t="s">
        <v>27</v>
      </c>
      <c r="OM25" s="29">
        <v>768.16</v>
      </c>
      <c r="ON25" s="29">
        <v>950.07</v>
      </c>
      <c r="OO25" s="33">
        <f>SUM(OL25:ON25)</f>
        <v>1718.23</v>
      </c>
      <c r="OP25" s="38" t="s">
        <v>74</v>
      </c>
      <c r="OQ25" s="29" t="s">
        <v>27</v>
      </c>
      <c r="OR25" s="29">
        <v>768.16</v>
      </c>
      <c r="OS25" s="29">
        <v>950.07</v>
      </c>
      <c r="OT25" s="33">
        <f>SUM(OQ25:OS25)</f>
        <v>1718.23</v>
      </c>
      <c r="OU25" s="38" t="s">
        <v>74</v>
      </c>
      <c r="OV25" s="29" t="s">
        <v>27</v>
      </c>
      <c r="OW25" s="29">
        <v>768.16</v>
      </c>
      <c r="OX25" s="29">
        <v>950.07</v>
      </c>
      <c r="OY25" s="33">
        <f>SUM(OV25:OX25)</f>
        <v>1718.23</v>
      </c>
      <c r="OZ25" s="38" t="s">
        <v>74</v>
      </c>
      <c r="PA25" s="29" t="s">
        <v>27</v>
      </c>
      <c r="PB25" s="29">
        <v>768.16</v>
      </c>
      <c r="PC25" s="29">
        <v>950.07</v>
      </c>
      <c r="PD25" s="33">
        <f>SUM(PA25:PC25)</f>
        <v>1718.23</v>
      </c>
      <c r="PE25" s="38" t="s">
        <v>74</v>
      </c>
      <c r="PF25" s="29" t="s">
        <v>27</v>
      </c>
      <c r="PG25" s="29">
        <v>768.16</v>
      </c>
      <c r="PH25" s="29">
        <v>950.07</v>
      </c>
      <c r="PI25" s="33">
        <f>SUM(PF25:PH25)</f>
        <v>1718.23</v>
      </c>
      <c r="PJ25" s="38" t="s">
        <v>74</v>
      </c>
      <c r="PK25" s="29" t="s">
        <v>27</v>
      </c>
      <c r="PL25" s="29">
        <v>768.16</v>
      </c>
      <c r="PM25" s="29">
        <v>950.07</v>
      </c>
      <c r="PN25" s="33">
        <f>SUM(PK25:PM25)</f>
        <v>1718.23</v>
      </c>
      <c r="PO25" s="38" t="s">
        <v>74</v>
      </c>
      <c r="PP25" s="29" t="s">
        <v>27</v>
      </c>
      <c r="PQ25" s="29">
        <v>768.16</v>
      </c>
      <c r="PR25" s="29">
        <v>950.07</v>
      </c>
      <c r="PS25" s="33">
        <f>SUM(PP25:PR25)</f>
        <v>1718.23</v>
      </c>
      <c r="PT25" s="38" t="s">
        <v>74</v>
      </c>
      <c r="PU25" s="29" t="s">
        <v>27</v>
      </c>
      <c r="PV25" s="29">
        <v>768.16</v>
      </c>
      <c r="PW25" s="29">
        <v>950.07</v>
      </c>
      <c r="PX25" s="33">
        <f>SUM(PU25:PW25)</f>
        <v>1718.23</v>
      </c>
      <c r="PY25" s="38" t="s">
        <v>74</v>
      </c>
      <c r="PZ25" s="29" t="s">
        <v>27</v>
      </c>
      <c r="QA25" s="29">
        <v>768.16</v>
      </c>
      <c r="QB25" s="29">
        <v>950.07</v>
      </c>
      <c r="QC25" s="33">
        <f>SUM(PZ25:QB25)</f>
        <v>1718.23</v>
      </c>
      <c r="QD25" s="38" t="s">
        <v>74</v>
      </c>
      <c r="QE25" s="29" t="s">
        <v>27</v>
      </c>
      <c r="QF25" s="29">
        <v>768.16</v>
      </c>
      <c r="QG25" s="29">
        <v>950.07</v>
      </c>
      <c r="QH25" s="33">
        <f>SUM(QE25:QG25)</f>
        <v>1718.23</v>
      </c>
      <c r="QI25" s="38" t="s">
        <v>74</v>
      </c>
      <c r="QJ25" s="29" t="s">
        <v>27</v>
      </c>
      <c r="QK25" s="29">
        <v>821.38</v>
      </c>
      <c r="QL25" s="29">
        <v>1015.9</v>
      </c>
      <c r="QM25" s="33">
        <f>SUM(QJ25:QL25)</f>
        <v>1837.28</v>
      </c>
      <c r="QN25" s="38" t="s">
        <v>74</v>
      </c>
      <c r="QO25" s="29" t="s">
        <v>27</v>
      </c>
      <c r="QP25" s="29">
        <v>821.38</v>
      </c>
      <c r="QQ25" s="29">
        <v>1015.9</v>
      </c>
      <c r="QR25" s="33">
        <f>SUM(QO25:QQ25)</f>
        <v>1837.28</v>
      </c>
      <c r="QS25" s="38" t="s">
        <v>74</v>
      </c>
      <c r="QT25" s="29" t="s">
        <v>27</v>
      </c>
      <c r="QU25" s="29">
        <v>818</v>
      </c>
      <c r="QV25" s="29">
        <v>1011.72</v>
      </c>
      <c r="QW25" s="33">
        <f>SUM(QT25:QV25)</f>
        <v>1829.72</v>
      </c>
      <c r="QX25" s="38" t="s">
        <v>74</v>
      </c>
      <c r="QY25" s="29" t="s">
        <v>27</v>
      </c>
      <c r="QZ25" s="29">
        <v>818.03</v>
      </c>
      <c r="RA25" s="29">
        <v>1011.76</v>
      </c>
      <c r="RB25" s="33">
        <f>SUM(QY25:RA25)</f>
        <v>1829.79</v>
      </c>
      <c r="RC25" s="38" t="s">
        <v>74</v>
      </c>
      <c r="RD25" s="29" t="s">
        <v>27</v>
      </c>
      <c r="RE25" s="29">
        <v>818</v>
      </c>
      <c r="RF25" s="29">
        <v>1011.72</v>
      </c>
      <c r="RG25" s="33">
        <f>SUM(RD25:RF25)</f>
        <v>1829.72</v>
      </c>
      <c r="RH25" s="38" t="s">
        <v>74</v>
      </c>
      <c r="RI25" s="29" t="s">
        <v>27</v>
      </c>
      <c r="RJ25" s="29">
        <v>818</v>
      </c>
      <c r="RK25" s="29">
        <v>1011.72</v>
      </c>
      <c r="RL25" s="33">
        <f>SUM(RI25:RK25)</f>
        <v>1829.72</v>
      </c>
      <c r="RM25" s="38" t="s">
        <v>74</v>
      </c>
      <c r="RN25" s="29" t="s">
        <v>27</v>
      </c>
      <c r="RO25" s="29">
        <v>818</v>
      </c>
      <c r="RP25" s="29">
        <v>1011.72</v>
      </c>
      <c r="RQ25" s="33">
        <f>SUM(RN25:RP25)</f>
        <v>1829.72</v>
      </c>
      <c r="RR25" s="38" t="s">
        <v>74</v>
      </c>
      <c r="RS25" s="29" t="s">
        <v>27</v>
      </c>
      <c r="RT25" s="29">
        <v>818</v>
      </c>
      <c r="RU25" s="29">
        <v>1011.72</v>
      </c>
      <c r="RV25" s="33">
        <f>SUM(RS25:RU25)</f>
        <v>1829.72</v>
      </c>
      <c r="RW25" s="38" t="s">
        <v>74</v>
      </c>
      <c r="RX25" s="29" t="s">
        <v>27</v>
      </c>
      <c r="RY25" s="29">
        <v>818</v>
      </c>
      <c r="RZ25" s="29">
        <v>1011.72</v>
      </c>
      <c r="SA25" s="33">
        <f>SUM(RX25:RZ25)</f>
        <v>1829.72</v>
      </c>
      <c r="SB25" s="38" t="s">
        <v>74</v>
      </c>
      <c r="SC25" s="29" t="s">
        <v>27</v>
      </c>
      <c r="SD25" s="29">
        <v>818</v>
      </c>
      <c r="SE25" s="29">
        <v>1011.72</v>
      </c>
      <c r="SF25" s="33">
        <f>SUM(SC25:SE25)</f>
        <v>1829.72</v>
      </c>
      <c r="SG25" s="38" t="s">
        <v>74</v>
      </c>
      <c r="SH25" s="29" t="s">
        <v>27</v>
      </c>
      <c r="SI25" s="29">
        <v>818</v>
      </c>
      <c r="SJ25" s="29">
        <v>1011.72</v>
      </c>
      <c r="SK25" s="33">
        <f>SUM(SH25:SJ25)</f>
        <v>1829.72</v>
      </c>
      <c r="SL25" s="38" t="s">
        <v>74</v>
      </c>
      <c r="SM25" s="29" t="s">
        <v>27</v>
      </c>
      <c r="SN25" s="29">
        <v>818</v>
      </c>
      <c r="SO25" s="29">
        <v>1011.72</v>
      </c>
      <c r="SP25" s="33">
        <f>SUM(SM25:SO25)</f>
        <v>1829.72</v>
      </c>
      <c r="SQ25" s="38" t="s">
        <v>74</v>
      </c>
      <c r="SR25" s="29" t="s">
        <v>27</v>
      </c>
      <c r="SS25" s="29">
        <v>917.13</v>
      </c>
      <c r="ST25" s="29">
        <v>1134.1600000000001</v>
      </c>
      <c r="SU25" s="33">
        <f>SUM(SR25:ST25)</f>
        <v>2051.29</v>
      </c>
      <c r="SV25" s="38" t="s">
        <v>74</v>
      </c>
      <c r="SW25" s="29" t="s">
        <v>27</v>
      </c>
      <c r="SX25" s="29">
        <v>917.13</v>
      </c>
      <c r="SY25" s="29">
        <v>1134.1600000000001</v>
      </c>
      <c r="SZ25" s="33">
        <f>SUM(SW25:SY25)</f>
        <v>2051.29</v>
      </c>
      <c r="TA25" s="38" t="s">
        <v>74</v>
      </c>
      <c r="TB25" s="29" t="s">
        <v>27</v>
      </c>
      <c r="TC25" s="29">
        <v>917.13</v>
      </c>
      <c r="TD25" s="29">
        <v>1134.1600000000001</v>
      </c>
      <c r="TE25" s="33">
        <f>SUM(TB25:TD25)</f>
        <v>2051.29</v>
      </c>
      <c r="TF25" s="38" t="s">
        <v>74</v>
      </c>
      <c r="TG25" s="29" t="s">
        <v>27</v>
      </c>
      <c r="TH25" s="29">
        <v>894.29</v>
      </c>
      <c r="TI25" s="29">
        <v>1105.9100000000001</v>
      </c>
      <c r="TJ25" s="33">
        <f>SUM(TG25:TI25)</f>
        <v>2000.2</v>
      </c>
      <c r="TK25" s="38" t="s">
        <v>74</v>
      </c>
      <c r="TL25" s="29" t="s">
        <v>27</v>
      </c>
      <c r="TM25" s="29">
        <v>894.29</v>
      </c>
      <c r="TN25" s="29">
        <v>1105.9100000000001</v>
      </c>
      <c r="TO25" s="33">
        <f>SUM(TL25:TN25)</f>
        <v>2000.2</v>
      </c>
      <c r="TP25" s="38" t="s">
        <v>74</v>
      </c>
      <c r="TQ25" s="29" t="s">
        <v>27</v>
      </c>
      <c r="TR25" s="29">
        <v>894.29</v>
      </c>
      <c r="TS25" s="29">
        <v>1105.9100000000001</v>
      </c>
      <c r="TT25" s="33">
        <f>SUM(TQ25:TS25)</f>
        <v>2000.2</v>
      </c>
      <c r="TU25" s="38" t="s">
        <v>74</v>
      </c>
      <c r="TV25" s="29" t="s">
        <v>27</v>
      </c>
      <c r="TW25" s="29">
        <v>894.29</v>
      </c>
      <c r="TX25" s="29">
        <v>1105.9100000000001</v>
      </c>
      <c r="TY25" s="33">
        <f>SUM(TV25:TX25)</f>
        <v>2000.2</v>
      </c>
      <c r="TZ25" s="38" t="s">
        <v>74</v>
      </c>
      <c r="UA25" s="29" t="s">
        <v>27</v>
      </c>
      <c r="UB25" s="29">
        <v>894.29</v>
      </c>
      <c r="UC25" s="29">
        <v>1105.9100000000001</v>
      </c>
      <c r="UD25" s="33">
        <f>SUM(UA25:UC25)</f>
        <v>2000.2</v>
      </c>
      <c r="UE25" s="38" t="s">
        <v>74</v>
      </c>
      <c r="UF25" s="29" t="s">
        <v>27</v>
      </c>
      <c r="UG25" s="29">
        <v>894.29</v>
      </c>
      <c r="UH25" s="29">
        <v>1105.9100000000001</v>
      </c>
      <c r="UI25" s="33">
        <f>SUM(UF25:UH25)</f>
        <v>2000.2</v>
      </c>
      <c r="UJ25" s="38" t="s">
        <v>74</v>
      </c>
      <c r="UK25" s="29" t="s">
        <v>27</v>
      </c>
      <c r="UL25" s="29">
        <v>894.29</v>
      </c>
      <c r="UM25" s="29">
        <v>1105.9100000000001</v>
      </c>
      <c r="UN25" s="33">
        <f>SUM(UK25:UM25)</f>
        <v>2000.2</v>
      </c>
      <c r="UO25" s="38" t="s">
        <v>74</v>
      </c>
      <c r="UP25" s="29" t="s">
        <v>27</v>
      </c>
      <c r="UQ25" s="29">
        <v>995.63</v>
      </c>
      <c r="UR25" s="29">
        <v>1231.23</v>
      </c>
      <c r="US25" s="33">
        <f>SUM(UP25:UR25)</f>
        <v>2226.86</v>
      </c>
      <c r="UT25" s="38" t="s">
        <v>74</v>
      </c>
      <c r="UU25" s="29" t="s">
        <v>27</v>
      </c>
      <c r="UV25" s="29">
        <v>894.29</v>
      </c>
      <c r="UW25" s="29">
        <v>1105.9100000000001</v>
      </c>
      <c r="UX25" s="33">
        <f>SUM(UU25:UW25)</f>
        <v>2000.2</v>
      </c>
      <c r="UY25" s="38" t="s">
        <v>74</v>
      </c>
      <c r="UZ25" s="29" t="s">
        <v>27</v>
      </c>
      <c r="VA25" s="29">
        <v>952.42</v>
      </c>
      <c r="VB25" s="29">
        <v>1177.8</v>
      </c>
      <c r="VC25" s="33">
        <f>SUM(UZ25:VB25)</f>
        <v>2130.2199999999998</v>
      </c>
      <c r="VD25" s="38" t="s">
        <v>74</v>
      </c>
      <c r="VE25" s="29" t="s">
        <v>27</v>
      </c>
      <c r="VF25" s="29">
        <v>952.42</v>
      </c>
      <c r="VG25" s="29">
        <v>1177.8</v>
      </c>
      <c r="VH25" s="33">
        <f>SUM(VE25:VG25)</f>
        <v>2130.2199999999998</v>
      </c>
      <c r="VI25" s="38" t="s">
        <v>74</v>
      </c>
      <c r="VJ25" s="29" t="s">
        <v>27</v>
      </c>
      <c r="VK25" s="29">
        <v>952.42</v>
      </c>
      <c r="VL25" s="29">
        <v>1177.8</v>
      </c>
      <c r="VM25" s="33">
        <f>SUM(VJ25:VL25)</f>
        <v>2130.2199999999998</v>
      </c>
      <c r="VN25" s="38" t="s">
        <v>74</v>
      </c>
      <c r="VO25" s="29" t="s">
        <v>27</v>
      </c>
      <c r="VP25" s="29">
        <v>981.23</v>
      </c>
      <c r="VQ25" s="29">
        <v>1213.42</v>
      </c>
      <c r="VR25" s="33">
        <f>SUM(VO25:VQ25)</f>
        <v>2194.65</v>
      </c>
      <c r="VS25" s="38" t="s">
        <v>74</v>
      </c>
      <c r="VT25" s="29" t="s">
        <v>27</v>
      </c>
      <c r="VU25" s="29">
        <v>981.24</v>
      </c>
      <c r="VV25" s="29">
        <v>1213.44</v>
      </c>
      <c r="VW25" s="33">
        <f>SUM(VT25:VV25)</f>
        <v>2194.6800000000003</v>
      </c>
      <c r="VX25" s="38" t="s">
        <v>74</v>
      </c>
      <c r="VY25" s="29" t="s">
        <v>27</v>
      </c>
      <c r="VZ25" s="29">
        <v>981.23</v>
      </c>
      <c r="WA25" s="29">
        <v>1213.42</v>
      </c>
      <c r="WB25" s="33">
        <f>SUM(VY25:WA25)</f>
        <v>2194.65</v>
      </c>
      <c r="WC25" s="38" t="s">
        <v>74</v>
      </c>
      <c r="WD25" s="29" t="s">
        <v>27</v>
      </c>
      <c r="WE25" s="29">
        <v>981.23</v>
      </c>
      <c r="WF25" s="29">
        <v>1213.42</v>
      </c>
      <c r="WG25" s="33">
        <f>SUM(WD25:WF25)</f>
        <v>2194.65</v>
      </c>
      <c r="WH25" s="38" t="s">
        <v>74</v>
      </c>
      <c r="WI25" s="29" t="s">
        <v>27</v>
      </c>
      <c r="WJ25" s="29">
        <v>981.23</v>
      </c>
      <c r="WK25" s="29">
        <v>1213.42</v>
      </c>
      <c r="WL25" s="33">
        <f>SUM(WI25:WK25)</f>
        <v>2194.65</v>
      </c>
      <c r="WM25" s="38" t="s">
        <v>74</v>
      </c>
      <c r="WN25" s="29" t="s">
        <v>27</v>
      </c>
      <c r="WO25" s="29">
        <v>981.23</v>
      </c>
      <c r="WP25" s="29">
        <v>1213.42</v>
      </c>
      <c r="WQ25" s="33">
        <f>SUM(WN25:WP25)</f>
        <v>2194.65</v>
      </c>
      <c r="WR25" s="38" t="s">
        <v>74</v>
      </c>
      <c r="WS25" s="29" t="s">
        <v>27</v>
      </c>
      <c r="WT25" s="29">
        <v>981.23</v>
      </c>
      <c r="WU25" s="29">
        <v>1213.42</v>
      </c>
      <c r="WV25" s="33">
        <f>SUM(WS25:WU25)</f>
        <v>2194.65</v>
      </c>
      <c r="WW25" s="38" t="s">
        <v>74</v>
      </c>
      <c r="WX25" s="29" t="s">
        <v>27</v>
      </c>
      <c r="WY25" s="29">
        <v>981.23</v>
      </c>
      <c r="WZ25" s="29">
        <v>1213.42</v>
      </c>
      <c r="XA25" s="33">
        <f>SUM(WX25:WZ25)</f>
        <v>2194.65</v>
      </c>
      <c r="XB25" s="38" t="s">
        <v>74</v>
      </c>
      <c r="XC25" s="29" t="s">
        <v>27</v>
      </c>
      <c r="XD25" s="29">
        <v>981.23</v>
      </c>
      <c r="XE25" s="29">
        <v>1213.42</v>
      </c>
      <c r="XF25" s="33">
        <f>SUM(XC25:XE25)</f>
        <v>2194.65</v>
      </c>
      <c r="XG25" s="38" t="s">
        <v>74</v>
      </c>
      <c r="XH25" s="29" t="s">
        <v>27</v>
      </c>
      <c r="XI25" s="29">
        <v>1014.59</v>
      </c>
      <c r="XJ25" s="29">
        <v>1254.68</v>
      </c>
      <c r="XK25" s="33">
        <f>SUM(XH25:XJ25)</f>
        <v>2269.27</v>
      </c>
      <c r="XL25" s="38" t="s">
        <v>74</v>
      </c>
      <c r="XM25" s="29" t="s">
        <v>27</v>
      </c>
      <c r="XN25" s="29">
        <v>1045.99</v>
      </c>
      <c r="XO25" s="29">
        <v>1293.51</v>
      </c>
      <c r="XP25" s="33">
        <f>SUM(XM25:XO25)</f>
        <v>2339.5</v>
      </c>
      <c r="XQ25" s="38" t="s">
        <v>74</v>
      </c>
      <c r="XR25" s="29" t="s">
        <v>27</v>
      </c>
      <c r="XS25" s="29">
        <v>1052.01</v>
      </c>
      <c r="XT25" s="29">
        <v>1300.96</v>
      </c>
      <c r="XU25" s="33">
        <f>SUM(XR25:XT25)</f>
        <v>2352.9700000000003</v>
      </c>
      <c r="XV25" s="38" t="s">
        <v>74</v>
      </c>
      <c r="XW25" s="29" t="s">
        <v>27</v>
      </c>
      <c r="XX25" s="29">
        <v>1052.01</v>
      </c>
      <c r="XY25" s="29">
        <v>1300.96</v>
      </c>
      <c r="XZ25" s="33">
        <f>SUM(XW25:XY25)</f>
        <v>2352.9700000000003</v>
      </c>
      <c r="YA25" s="38" t="s">
        <v>74</v>
      </c>
      <c r="YB25" s="29" t="s">
        <v>27</v>
      </c>
      <c r="YC25" s="29">
        <v>1052.01</v>
      </c>
      <c r="YD25" s="29">
        <v>1300.96</v>
      </c>
      <c r="YE25" s="33">
        <f>SUM(YB25:YD25)</f>
        <v>2352.9700000000003</v>
      </c>
      <c r="YF25" s="38" t="s">
        <v>74</v>
      </c>
      <c r="YG25" s="29" t="s">
        <v>27</v>
      </c>
      <c r="YH25" s="29">
        <v>1052.01</v>
      </c>
      <c r="YI25" s="29">
        <v>1300.96</v>
      </c>
      <c r="YJ25" s="33">
        <f>SUM(YG25:YI25)</f>
        <v>2352.9700000000003</v>
      </c>
      <c r="YK25" s="38" t="s">
        <v>74</v>
      </c>
      <c r="YL25" s="29" t="s">
        <v>27</v>
      </c>
      <c r="YM25" s="30">
        <v>1079.6300000000001</v>
      </c>
      <c r="YN25" s="30">
        <v>1335.11</v>
      </c>
      <c r="YO25" s="33">
        <f>SUM(YL25:YN25)</f>
        <v>2414.7399999999998</v>
      </c>
      <c r="YP25" s="38" t="s">
        <v>74</v>
      </c>
      <c r="YQ25" s="29" t="s">
        <v>27</v>
      </c>
      <c r="YR25" s="29">
        <v>1079.6300000000001</v>
      </c>
      <c r="YS25" s="29">
        <v>1335.11</v>
      </c>
      <c r="YT25" s="33">
        <f>SUM(YQ25:YS25)</f>
        <v>2414.7399999999998</v>
      </c>
      <c r="YU25" s="38" t="s">
        <v>74</v>
      </c>
      <c r="YV25" s="29" t="s">
        <v>27</v>
      </c>
      <c r="YW25" s="29">
        <v>1079.6300000000001</v>
      </c>
      <c r="YX25" s="29">
        <v>1335.11</v>
      </c>
      <c r="YY25" s="33">
        <f>SUM(YV25:YX25)</f>
        <v>2414.7399999999998</v>
      </c>
      <c r="YZ25" s="38" t="s">
        <v>74</v>
      </c>
      <c r="ZA25" s="29" t="s">
        <v>27</v>
      </c>
      <c r="ZB25" s="29">
        <v>1079.6300000000001</v>
      </c>
      <c r="ZC25" s="29">
        <v>1335.11</v>
      </c>
      <c r="ZD25" s="33">
        <f>SUM(ZA25:ZC25)</f>
        <v>2414.7399999999998</v>
      </c>
      <c r="ZE25" s="38" t="s">
        <v>74</v>
      </c>
      <c r="ZF25" s="29" t="s">
        <v>27</v>
      </c>
      <c r="ZG25" s="29">
        <v>1079.6300000000001</v>
      </c>
      <c r="ZH25" s="29">
        <v>1335.11</v>
      </c>
      <c r="ZI25" s="33">
        <f>SUM(ZF25:ZH25)</f>
        <v>2414.7399999999998</v>
      </c>
      <c r="ZJ25" s="38" t="s">
        <v>74</v>
      </c>
      <c r="ZK25" s="29" t="s">
        <v>27</v>
      </c>
      <c r="ZL25" s="29">
        <v>1079.6300000000001</v>
      </c>
      <c r="ZM25" s="29">
        <v>1335.11</v>
      </c>
      <c r="ZN25" s="33">
        <f>SUM(ZK25:ZM25)</f>
        <v>2414.7399999999998</v>
      </c>
      <c r="ZO25" s="38" t="s">
        <v>74</v>
      </c>
      <c r="ZP25" s="29" t="s">
        <v>27</v>
      </c>
      <c r="ZQ25" s="29">
        <v>1172.57</v>
      </c>
      <c r="ZR25" s="29">
        <v>1449.63</v>
      </c>
      <c r="ZS25" s="33">
        <f>SUM(ZP25:ZR25)</f>
        <v>2622.2</v>
      </c>
      <c r="ZT25" s="38" t="s">
        <v>74</v>
      </c>
      <c r="ZU25" s="29" t="s">
        <v>27</v>
      </c>
      <c r="ZV25" s="29">
        <v>1209.3599999999999</v>
      </c>
      <c r="ZW25" s="29">
        <v>1495.11</v>
      </c>
      <c r="ZX25" s="33">
        <f>SUM(ZU25:ZW25)</f>
        <v>2704.47</v>
      </c>
      <c r="ZY25" s="38" t="s">
        <v>74</v>
      </c>
      <c r="ZZ25" s="29" t="s">
        <v>27</v>
      </c>
      <c r="AAA25" s="30">
        <v>1209.3599999999999</v>
      </c>
      <c r="AAB25" s="30">
        <v>1495.11</v>
      </c>
      <c r="AAC25" s="33">
        <f>SUM(ZZ25:AAB25)</f>
        <v>2704.47</v>
      </c>
      <c r="AAD25" s="38" t="s">
        <v>74</v>
      </c>
      <c r="AAE25" s="29" t="s">
        <v>27</v>
      </c>
      <c r="AAF25" s="30">
        <v>1209.3599999999999</v>
      </c>
      <c r="AAG25" s="30">
        <v>1495.11</v>
      </c>
      <c r="AAH25" s="33">
        <f>SUM(AAE25:AAG25)</f>
        <v>2704.47</v>
      </c>
      <c r="AAI25" s="38" t="s">
        <v>74</v>
      </c>
      <c r="AAJ25" s="29" t="s">
        <v>27</v>
      </c>
      <c r="AAK25" s="30">
        <v>1209.3599999999999</v>
      </c>
      <c r="AAL25" s="30">
        <v>1495.11</v>
      </c>
      <c r="AAM25" s="33">
        <f>SUM(AAJ25:AAL25)</f>
        <v>2704.47</v>
      </c>
      <c r="AAN25" s="38" t="s">
        <v>74</v>
      </c>
      <c r="AAO25" s="29" t="s">
        <v>27</v>
      </c>
      <c r="AAP25" s="30">
        <v>1209.3599999999999</v>
      </c>
      <c r="AAQ25" s="30">
        <v>1495.11</v>
      </c>
      <c r="AAR25" s="33">
        <f>SUM(AAO25:AAQ25)</f>
        <v>2704.47</v>
      </c>
      <c r="AAS25" s="38" t="s">
        <v>74</v>
      </c>
      <c r="AAT25" s="29" t="s">
        <v>27</v>
      </c>
      <c r="AAU25" s="30">
        <v>1209.3599999999999</v>
      </c>
      <c r="AAV25" s="30">
        <v>1495.11</v>
      </c>
      <c r="AAW25" s="33">
        <f>SUM(AAT25:AAV25)</f>
        <v>2704.47</v>
      </c>
      <c r="AAX25" s="38" t="s">
        <v>74</v>
      </c>
      <c r="AAY25" s="29" t="s">
        <v>27</v>
      </c>
      <c r="AAZ25" s="30">
        <v>1209.3599999999999</v>
      </c>
      <c r="ABA25" s="30">
        <v>1495.11</v>
      </c>
      <c r="ABB25" s="33">
        <f>SUM(AAY25:ABA25)</f>
        <v>2704.47</v>
      </c>
      <c r="ABC25" s="38" t="s">
        <v>74</v>
      </c>
      <c r="ABD25" s="29" t="s">
        <v>27</v>
      </c>
      <c r="ABE25" s="30">
        <v>1209.3599999999999</v>
      </c>
      <c r="ABF25" s="30">
        <v>1495.11</v>
      </c>
      <c r="ABG25" s="33">
        <f>SUM(ABD25:ABF25)</f>
        <v>2704.47</v>
      </c>
      <c r="ABH25" s="38" t="s">
        <v>74</v>
      </c>
      <c r="ABI25" s="29" t="s">
        <v>27</v>
      </c>
      <c r="ABJ25" s="30">
        <v>1209.3599999999999</v>
      </c>
      <c r="ABK25" s="30">
        <v>1495.11</v>
      </c>
      <c r="ABL25" s="33">
        <f>SUM(ABI25:ABK25)</f>
        <v>2704.47</v>
      </c>
      <c r="ABM25" s="38" t="s">
        <v>74</v>
      </c>
      <c r="ABN25" s="29" t="s">
        <v>27</v>
      </c>
      <c r="ABO25" s="30">
        <v>1209.3599999999999</v>
      </c>
      <c r="ABP25" s="30">
        <v>1495.11</v>
      </c>
      <c r="ABQ25" s="33">
        <f>SUM(ABN25:ABP25)</f>
        <v>2704.47</v>
      </c>
      <c r="ABR25" s="38" t="s">
        <v>74</v>
      </c>
      <c r="ABS25" s="29" t="s">
        <v>27</v>
      </c>
      <c r="ABT25" s="30">
        <v>1209.3599999999999</v>
      </c>
      <c r="ABU25" s="30">
        <v>1495.11</v>
      </c>
      <c r="ABV25" s="33">
        <f>SUM(ABS25:ABU25)</f>
        <v>2704.47</v>
      </c>
      <c r="ABW25" s="38" t="s">
        <v>74</v>
      </c>
      <c r="ABX25" s="29" t="s">
        <v>27</v>
      </c>
      <c r="ABY25" s="30">
        <v>1294.02</v>
      </c>
      <c r="ABZ25" s="30">
        <v>1599.78</v>
      </c>
      <c r="ACA25" s="33">
        <f>SUM(ABX25:ABZ25)</f>
        <v>2893.8</v>
      </c>
    </row>
    <row r="26" spans="1:755" ht="15" customHeight="1" x14ac:dyDescent="0.25">
      <c r="A26" s="38" t="s">
        <v>75</v>
      </c>
      <c r="B26" s="29" t="s">
        <v>82</v>
      </c>
      <c r="C26" s="29">
        <v>41.18</v>
      </c>
      <c r="D26" s="29">
        <v>50.9</v>
      </c>
      <c r="E26" s="33">
        <f>SUM(B26:D26)</f>
        <v>92.08</v>
      </c>
      <c r="F26" s="38" t="s">
        <v>75</v>
      </c>
      <c r="G26" s="29" t="s">
        <v>82</v>
      </c>
      <c r="H26" s="29">
        <v>41.18</v>
      </c>
      <c r="I26" s="29">
        <v>50.9</v>
      </c>
      <c r="J26" s="33">
        <f>SUM(G26:I26)</f>
        <v>92.08</v>
      </c>
      <c r="K26" s="38" t="s">
        <v>75</v>
      </c>
      <c r="L26" s="29" t="s">
        <v>82</v>
      </c>
      <c r="M26" s="29">
        <v>41.18</v>
      </c>
      <c r="N26" s="29">
        <v>50.9</v>
      </c>
      <c r="O26" s="33">
        <f>SUM(L26:N26)</f>
        <v>92.08</v>
      </c>
      <c r="P26" s="38" t="s">
        <v>75</v>
      </c>
      <c r="Q26" s="29" t="s">
        <v>82</v>
      </c>
      <c r="R26" s="29">
        <v>41.18</v>
      </c>
      <c r="S26" s="29">
        <v>50.9</v>
      </c>
      <c r="T26" s="33">
        <f>SUM(Q26:S26)</f>
        <v>92.08</v>
      </c>
      <c r="U26" s="38" t="s">
        <v>75</v>
      </c>
      <c r="V26" s="29" t="s">
        <v>82</v>
      </c>
      <c r="W26" s="29">
        <v>41.18</v>
      </c>
      <c r="X26" s="29">
        <v>50.9</v>
      </c>
      <c r="Y26" s="33">
        <f>SUM(V26:X26)</f>
        <v>92.08</v>
      </c>
      <c r="Z26" s="38" t="s">
        <v>75</v>
      </c>
      <c r="AA26" s="29" t="s">
        <v>82</v>
      </c>
      <c r="AB26" s="29">
        <v>41.18</v>
      </c>
      <c r="AC26" s="29">
        <v>50.9</v>
      </c>
      <c r="AD26" s="33">
        <f>SUM(AA26:AC26)</f>
        <v>92.08</v>
      </c>
      <c r="AE26" s="38" t="s">
        <v>75</v>
      </c>
      <c r="AF26" s="29" t="s">
        <v>82</v>
      </c>
      <c r="AG26" s="29">
        <v>41.18</v>
      </c>
      <c r="AH26" s="29">
        <v>50.9</v>
      </c>
      <c r="AI26" s="33">
        <f>SUM(AF26:AH26)</f>
        <v>92.08</v>
      </c>
      <c r="AJ26" s="38" t="s">
        <v>75</v>
      </c>
      <c r="AK26" s="29" t="s">
        <v>82</v>
      </c>
      <c r="AL26" s="29">
        <v>41.18</v>
      </c>
      <c r="AM26" s="29">
        <v>50.9</v>
      </c>
      <c r="AN26" s="33">
        <f>SUM(AK26:AM26)</f>
        <v>92.08</v>
      </c>
      <c r="AO26" s="38" t="s">
        <v>75</v>
      </c>
      <c r="AP26" s="29" t="s">
        <v>84</v>
      </c>
      <c r="AQ26" s="29">
        <v>41.18</v>
      </c>
      <c r="AR26" s="29">
        <v>50.9</v>
      </c>
      <c r="AS26" s="33">
        <f>SUM(AP26:AR26)</f>
        <v>92.08</v>
      </c>
      <c r="AT26" s="38" t="s">
        <v>75</v>
      </c>
      <c r="AU26" s="29" t="s">
        <v>27</v>
      </c>
      <c r="AV26" s="29">
        <v>41.18</v>
      </c>
      <c r="AW26" s="29">
        <v>50.9</v>
      </c>
      <c r="AX26" s="33">
        <f>SUM(AU26:AW26)</f>
        <v>92.08</v>
      </c>
      <c r="AY26" s="38" t="s">
        <v>75</v>
      </c>
      <c r="AZ26" s="29" t="s">
        <v>27</v>
      </c>
      <c r="BA26" s="29">
        <v>41.18</v>
      </c>
      <c r="BB26" s="29">
        <v>50.9</v>
      </c>
      <c r="BC26" s="33">
        <f>SUM(AZ26:BB26)</f>
        <v>92.08</v>
      </c>
      <c r="BD26" s="38" t="s">
        <v>75</v>
      </c>
      <c r="BE26" s="29" t="s">
        <v>27</v>
      </c>
      <c r="BF26" s="29">
        <v>44.48</v>
      </c>
      <c r="BG26" s="29">
        <v>54.98</v>
      </c>
      <c r="BH26" s="33">
        <f>SUM(BE26:BG26)</f>
        <v>99.46</v>
      </c>
      <c r="BI26" s="38" t="s">
        <v>75</v>
      </c>
      <c r="BJ26" s="29" t="s">
        <v>27</v>
      </c>
      <c r="BK26" s="29">
        <v>44.52</v>
      </c>
      <c r="BL26" s="29">
        <v>55.03</v>
      </c>
      <c r="BM26" s="33">
        <f>SUM(BJ26:BL26)</f>
        <v>99.550000000000011</v>
      </c>
      <c r="BN26" s="38" t="s">
        <v>75</v>
      </c>
      <c r="BO26" s="29" t="s">
        <v>27</v>
      </c>
      <c r="BP26" s="29">
        <v>46.96</v>
      </c>
      <c r="BQ26" s="29">
        <v>58.04</v>
      </c>
      <c r="BR26" s="33">
        <f>SUM(BO26:BQ26)</f>
        <v>105</v>
      </c>
      <c r="BS26" s="38" t="s">
        <v>75</v>
      </c>
      <c r="BT26" s="29" t="s">
        <v>27</v>
      </c>
      <c r="BU26" s="29">
        <v>46.96</v>
      </c>
      <c r="BV26" s="29">
        <v>58.04</v>
      </c>
      <c r="BW26" s="33">
        <f>SUM(BT26:BV26)</f>
        <v>105</v>
      </c>
      <c r="BX26" s="38" t="s">
        <v>75</v>
      </c>
      <c r="BY26" s="29" t="s">
        <v>27</v>
      </c>
      <c r="BZ26" s="29">
        <v>47</v>
      </c>
      <c r="CA26" s="29">
        <v>58.09</v>
      </c>
      <c r="CB26" s="33">
        <f>SUM(BY26:CA26)</f>
        <v>105.09</v>
      </c>
      <c r="CC26" s="38" t="s">
        <v>75</v>
      </c>
      <c r="CD26" s="29" t="s">
        <v>27</v>
      </c>
      <c r="CE26" s="29">
        <v>47</v>
      </c>
      <c r="CF26" s="29">
        <v>58.09</v>
      </c>
      <c r="CG26" s="33">
        <f>SUM(CD26:CF26)</f>
        <v>105.09</v>
      </c>
      <c r="CH26" s="38" t="s">
        <v>75</v>
      </c>
      <c r="CI26" s="29" t="s">
        <v>27</v>
      </c>
      <c r="CJ26" s="29">
        <v>47</v>
      </c>
      <c r="CK26" s="29">
        <v>58.07</v>
      </c>
      <c r="CL26" s="33">
        <f>SUM(CI26:CK26)</f>
        <v>105.07</v>
      </c>
      <c r="CM26" s="38" t="s">
        <v>75</v>
      </c>
      <c r="CN26" s="29" t="s">
        <v>27</v>
      </c>
      <c r="CO26" s="29">
        <v>47</v>
      </c>
      <c r="CP26" s="29">
        <v>58.09</v>
      </c>
      <c r="CQ26" s="33">
        <f>SUM(CN26:CP26)</f>
        <v>105.09</v>
      </c>
      <c r="CR26" s="38" t="s">
        <v>75</v>
      </c>
      <c r="CS26" s="29" t="s">
        <v>27</v>
      </c>
      <c r="CT26" s="29">
        <v>47.57</v>
      </c>
      <c r="CU26" s="29">
        <v>58.79</v>
      </c>
      <c r="CV26" s="33">
        <f>SUM(CS26:CU26)</f>
        <v>106.36</v>
      </c>
      <c r="CW26" s="38" t="s">
        <v>75</v>
      </c>
      <c r="CX26" s="29" t="s">
        <v>27</v>
      </c>
      <c r="CY26" s="29">
        <v>48.78</v>
      </c>
      <c r="CZ26" s="29">
        <v>60.3</v>
      </c>
      <c r="DA26" s="33">
        <f>SUM(CX26:CZ26)</f>
        <v>109.08</v>
      </c>
      <c r="DB26" s="38" t="s">
        <v>75</v>
      </c>
      <c r="DC26" s="29" t="s">
        <v>27</v>
      </c>
      <c r="DD26" s="29">
        <v>48.78</v>
      </c>
      <c r="DE26" s="29">
        <v>60.3</v>
      </c>
      <c r="DF26" s="33">
        <f>SUM(DC26:DE26)</f>
        <v>109.08</v>
      </c>
      <c r="DG26" s="38" t="s">
        <v>75</v>
      </c>
      <c r="DH26" s="29" t="s">
        <v>27</v>
      </c>
      <c r="DI26" s="29">
        <v>48.78</v>
      </c>
      <c r="DJ26" s="29">
        <v>60.3</v>
      </c>
      <c r="DK26" s="33">
        <f>SUM(DH26:DJ26)</f>
        <v>109.08</v>
      </c>
      <c r="DL26" s="38" t="s">
        <v>75</v>
      </c>
      <c r="DM26" s="29" t="s">
        <v>27</v>
      </c>
      <c r="DN26" s="29">
        <v>49.11</v>
      </c>
      <c r="DO26" s="29">
        <v>60.7</v>
      </c>
      <c r="DP26" s="33">
        <f>SUM(DM26:DO26)</f>
        <v>109.81</v>
      </c>
      <c r="DQ26" s="38" t="s">
        <v>75</v>
      </c>
      <c r="DR26" s="29" t="s">
        <v>27</v>
      </c>
      <c r="DS26" s="29">
        <v>49.28</v>
      </c>
      <c r="DT26" s="29">
        <v>60.9</v>
      </c>
      <c r="DU26" s="33">
        <f>SUM(DR26:DT26)</f>
        <v>110.18</v>
      </c>
      <c r="DV26" s="38" t="s">
        <v>75</v>
      </c>
      <c r="DW26" s="29" t="s">
        <v>27</v>
      </c>
      <c r="DX26" s="29">
        <v>49.28</v>
      </c>
      <c r="DY26" s="29">
        <v>60.9</v>
      </c>
      <c r="DZ26" s="33">
        <f>SUM(DW26:DY26)</f>
        <v>110.18</v>
      </c>
      <c r="EA26" s="38" t="s">
        <v>75</v>
      </c>
      <c r="EB26" s="29" t="s">
        <v>27</v>
      </c>
      <c r="EC26" s="29">
        <v>49.28</v>
      </c>
      <c r="ED26" s="29">
        <v>60.9</v>
      </c>
      <c r="EE26" s="33">
        <f>SUM(EB26:ED26)</f>
        <v>110.18</v>
      </c>
      <c r="EF26" s="38" t="s">
        <v>75</v>
      </c>
      <c r="EG26" s="29" t="s">
        <v>27</v>
      </c>
      <c r="EH26" s="29">
        <v>49.28</v>
      </c>
      <c r="EI26" s="29">
        <v>60.9</v>
      </c>
      <c r="EJ26" s="33">
        <f>SUM(EG26:EI26)</f>
        <v>110.18</v>
      </c>
      <c r="EK26" s="38" t="s">
        <v>75</v>
      </c>
      <c r="EL26" s="29" t="s">
        <v>27</v>
      </c>
      <c r="EM26" s="29">
        <v>49.28</v>
      </c>
      <c r="EN26" s="29">
        <v>60.9</v>
      </c>
      <c r="EO26" s="33">
        <f>SUM(EL26:EN26)</f>
        <v>110.18</v>
      </c>
      <c r="EP26" s="38" t="s">
        <v>75</v>
      </c>
      <c r="EQ26" s="29" t="s">
        <v>27</v>
      </c>
      <c r="ER26" s="29">
        <v>49.28</v>
      </c>
      <c r="ES26" s="29">
        <v>60.9</v>
      </c>
      <c r="ET26" s="33">
        <f>SUM(EQ26:ES26)</f>
        <v>110.18</v>
      </c>
      <c r="EU26" s="38" t="s">
        <v>75</v>
      </c>
      <c r="EV26" s="29" t="s">
        <v>27</v>
      </c>
      <c r="EW26" s="29">
        <v>49.44</v>
      </c>
      <c r="EX26" s="29">
        <v>61.11</v>
      </c>
      <c r="EY26" s="33">
        <f>SUM(EV26:EX26)</f>
        <v>110.55</v>
      </c>
      <c r="EZ26" s="38" t="s">
        <v>75</v>
      </c>
      <c r="FA26" s="29" t="s">
        <v>27</v>
      </c>
      <c r="FB26" s="29">
        <v>49.44</v>
      </c>
      <c r="FC26" s="29">
        <v>61.11</v>
      </c>
      <c r="FD26" s="33">
        <f>SUM(FA26:FC26)</f>
        <v>110.55</v>
      </c>
      <c r="FE26" s="38" t="s">
        <v>75</v>
      </c>
      <c r="FF26" s="29" t="s">
        <v>27</v>
      </c>
      <c r="FG26" s="29">
        <v>49.44</v>
      </c>
      <c r="FH26" s="29">
        <v>61.11</v>
      </c>
      <c r="FI26" s="33">
        <f>SUM(FF26:FH26)</f>
        <v>110.55</v>
      </c>
      <c r="FJ26" s="38" t="s">
        <v>75</v>
      </c>
      <c r="FK26" s="29" t="s">
        <v>27</v>
      </c>
      <c r="FL26" s="29">
        <v>50.23</v>
      </c>
      <c r="FM26" s="29">
        <v>62.08</v>
      </c>
      <c r="FN26" s="33">
        <f>SUM(FK26:FM26)</f>
        <v>112.31</v>
      </c>
      <c r="FO26" s="38" t="s">
        <v>75</v>
      </c>
      <c r="FP26" s="29" t="s">
        <v>27</v>
      </c>
      <c r="FQ26" s="29">
        <v>53.64</v>
      </c>
      <c r="FR26" s="29">
        <v>66.290000000000006</v>
      </c>
      <c r="FS26" s="33">
        <f>SUM(FP26:FR26)</f>
        <v>119.93</v>
      </c>
      <c r="FT26" s="38" t="s">
        <v>75</v>
      </c>
      <c r="FU26" s="29" t="s">
        <v>27</v>
      </c>
      <c r="FV26" s="29">
        <v>53.64</v>
      </c>
      <c r="FW26" s="29">
        <v>66.290000000000006</v>
      </c>
      <c r="FX26" s="33">
        <f>SUM(FU26:FW26)</f>
        <v>119.93</v>
      </c>
      <c r="FY26" s="38" t="s">
        <v>75</v>
      </c>
      <c r="FZ26" s="29" t="s">
        <v>27</v>
      </c>
      <c r="GA26" s="29">
        <v>53.64</v>
      </c>
      <c r="GB26" s="29">
        <v>66.290000000000006</v>
      </c>
      <c r="GC26" s="33">
        <f>SUM(FZ26:GB26)</f>
        <v>119.93</v>
      </c>
      <c r="GD26" s="38" t="s">
        <v>75</v>
      </c>
      <c r="GE26" s="29" t="s">
        <v>27</v>
      </c>
      <c r="GF26" s="29">
        <v>54.94</v>
      </c>
      <c r="GG26" s="29">
        <v>67.91</v>
      </c>
      <c r="GH26" s="33">
        <f>SUM(GE26:GG26)</f>
        <v>122.85</v>
      </c>
      <c r="GI26" s="38" t="s">
        <v>75</v>
      </c>
      <c r="GJ26" s="29" t="s">
        <v>27</v>
      </c>
      <c r="GK26" s="29">
        <v>55.6</v>
      </c>
      <c r="GL26" s="29">
        <v>68.72</v>
      </c>
      <c r="GM26" s="33">
        <f>SUM(GJ26:GL26)</f>
        <v>124.32</v>
      </c>
      <c r="GN26" s="38" t="s">
        <v>75</v>
      </c>
      <c r="GO26" s="29" t="s">
        <v>27</v>
      </c>
      <c r="GP26" s="29">
        <v>55.6</v>
      </c>
      <c r="GQ26" s="29">
        <v>68.72</v>
      </c>
      <c r="GR26" s="33">
        <f>SUM(GO26:GQ26)</f>
        <v>124.32</v>
      </c>
      <c r="GS26" s="38" t="s">
        <v>75</v>
      </c>
      <c r="GT26" s="29" t="s">
        <v>27</v>
      </c>
      <c r="GU26" s="29">
        <v>55.93</v>
      </c>
      <c r="GV26" s="29">
        <v>69.12</v>
      </c>
      <c r="GW26" s="33">
        <f>SUM(GT26:GV26)</f>
        <v>125.05000000000001</v>
      </c>
      <c r="GX26" s="38" t="s">
        <v>75</v>
      </c>
      <c r="GY26" s="29" t="s">
        <v>27</v>
      </c>
      <c r="GZ26" s="29">
        <v>55.93</v>
      </c>
      <c r="HA26" s="29">
        <v>69.12</v>
      </c>
      <c r="HB26" s="33">
        <f>SUM(GY26:HA26)</f>
        <v>125.05000000000001</v>
      </c>
      <c r="HC26" s="38" t="s">
        <v>75</v>
      </c>
      <c r="HD26" s="29" t="s">
        <v>27</v>
      </c>
      <c r="HE26" s="29">
        <v>55.93</v>
      </c>
      <c r="HF26" s="29">
        <v>69.12</v>
      </c>
      <c r="HG26" s="33">
        <f>SUM(HD26:HF26)</f>
        <v>125.05000000000001</v>
      </c>
      <c r="HH26" s="38" t="s">
        <v>75</v>
      </c>
      <c r="HI26" s="29" t="s">
        <v>27</v>
      </c>
      <c r="HJ26" s="29">
        <v>55.93</v>
      </c>
      <c r="HK26" s="29">
        <v>69.12</v>
      </c>
      <c r="HL26" s="33">
        <f>SUM(HI26:HK26)</f>
        <v>125.05000000000001</v>
      </c>
      <c r="HM26" s="38" t="s">
        <v>75</v>
      </c>
      <c r="HN26" s="29" t="s">
        <v>27</v>
      </c>
      <c r="HO26" s="29">
        <v>56.05</v>
      </c>
      <c r="HP26" s="29">
        <v>69.28</v>
      </c>
      <c r="HQ26" s="33">
        <f>SUM(HN26:HP26)</f>
        <v>125.33</v>
      </c>
      <c r="HR26" s="38" t="s">
        <v>75</v>
      </c>
      <c r="HS26" s="29" t="s">
        <v>27</v>
      </c>
      <c r="HT26" s="29">
        <v>56.05</v>
      </c>
      <c r="HU26" s="29">
        <v>69.28</v>
      </c>
      <c r="HV26" s="33">
        <f>SUM(HS26:HU26)</f>
        <v>125.33</v>
      </c>
      <c r="HW26" s="38" t="s">
        <v>75</v>
      </c>
      <c r="HX26" s="29" t="s">
        <v>27</v>
      </c>
      <c r="HY26" s="29">
        <v>56.05</v>
      </c>
      <c r="HZ26" s="29">
        <v>69.28</v>
      </c>
      <c r="IA26" s="33">
        <f>SUM(HX26:HZ26)</f>
        <v>125.33</v>
      </c>
      <c r="IB26" s="38" t="s">
        <v>75</v>
      </c>
      <c r="IC26" s="29" t="s">
        <v>27</v>
      </c>
      <c r="ID26" s="29">
        <v>56.05</v>
      </c>
      <c r="IE26" s="29">
        <v>69.28</v>
      </c>
      <c r="IF26" s="33">
        <f>SUM(IC26:IE26)</f>
        <v>125.33</v>
      </c>
      <c r="IG26" s="38" t="s">
        <v>75</v>
      </c>
      <c r="IH26" s="29" t="s">
        <v>27</v>
      </c>
      <c r="II26" s="29">
        <v>56.15</v>
      </c>
      <c r="IJ26" s="29">
        <v>69.400000000000006</v>
      </c>
      <c r="IK26" s="33">
        <f>SUM(IH26:IJ26)</f>
        <v>125.55000000000001</v>
      </c>
      <c r="IL26" s="38" t="s">
        <v>75</v>
      </c>
      <c r="IM26" s="29" t="s">
        <v>27</v>
      </c>
      <c r="IN26" s="29">
        <v>56.15</v>
      </c>
      <c r="IO26" s="29">
        <v>69.400000000000006</v>
      </c>
      <c r="IP26" s="33">
        <f>SUM(IM26:IO26)</f>
        <v>125.55000000000001</v>
      </c>
      <c r="IQ26" s="38" t="s">
        <v>75</v>
      </c>
      <c r="IR26" s="29" t="s">
        <v>27</v>
      </c>
      <c r="IS26" s="29">
        <v>56.26</v>
      </c>
      <c r="IT26" s="29">
        <v>69.53</v>
      </c>
      <c r="IU26" s="33">
        <f>SUM(IR26:IT26)</f>
        <v>125.78999999999999</v>
      </c>
      <c r="IV26" s="38" t="s">
        <v>75</v>
      </c>
      <c r="IW26" s="29" t="s">
        <v>27</v>
      </c>
      <c r="IX26" s="29">
        <v>56.26</v>
      </c>
      <c r="IY26" s="29">
        <v>69.53</v>
      </c>
      <c r="IZ26" s="33">
        <f>SUM(IW26:IY26)</f>
        <v>125.78999999999999</v>
      </c>
      <c r="JA26" s="38" t="s">
        <v>75</v>
      </c>
      <c r="JB26" s="29" t="s">
        <v>27</v>
      </c>
      <c r="JC26" s="29">
        <v>56.26</v>
      </c>
      <c r="JD26" s="29">
        <v>69.53</v>
      </c>
      <c r="JE26" s="33">
        <f>SUM(JB26:JD26)</f>
        <v>125.78999999999999</v>
      </c>
      <c r="JF26" s="38" t="s">
        <v>75</v>
      </c>
      <c r="JG26" s="29" t="s">
        <v>27</v>
      </c>
      <c r="JH26" s="29">
        <v>56.26</v>
      </c>
      <c r="JI26" s="29">
        <v>69.53</v>
      </c>
      <c r="JJ26" s="33">
        <f>SUM(JG26:JI26)</f>
        <v>125.78999999999999</v>
      </c>
      <c r="JK26" s="38" t="s">
        <v>75</v>
      </c>
      <c r="JL26" s="29" t="s">
        <v>27</v>
      </c>
      <c r="JM26" s="29">
        <v>56.26</v>
      </c>
      <c r="JN26" s="29">
        <v>69.53</v>
      </c>
      <c r="JO26" s="33">
        <f>SUM(JL26:JN26)</f>
        <v>125.78999999999999</v>
      </c>
      <c r="JP26" s="38" t="s">
        <v>75</v>
      </c>
      <c r="JQ26" s="29" t="s">
        <v>27</v>
      </c>
      <c r="JR26" s="29">
        <v>56.38</v>
      </c>
      <c r="JS26" s="29">
        <v>68.69</v>
      </c>
      <c r="JT26" s="33">
        <f>SUM(JQ26:JS26)</f>
        <v>125.07</v>
      </c>
      <c r="JU26" s="38" t="s">
        <v>75</v>
      </c>
      <c r="JV26" s="29" t="s">
        <v>27</v>
      </c>
      <c r="JW26" s="29">
        <v>56.81</v>
      </c>
      <c r="JX26" s="29">
        <v>70.22</v>
      </c>
      <c r="JY26" s="33">
        <f>SUM(JV26:JX26)</f>
        <v>127.03</v>
      </c>
      <c r="JZ26" s="38" t="s">
        <v>75</v>
      </c>
      <c r="KA26" s="29" t="s">
        <v>27</v>
      </c>
      <c r="KB26" s="29">
        <v>56.81</v>
      </c>
      <c r="KC26" s="29">
        <v>70.22</v>
      </c>
      <c r="KD26" s="33">
        <f>SUM(KA26:KC26)</f>
        <v>127.03</v>
      </c>
      <c r="KE26" s="38" t="s">
        <v>75</v>
      </c>
      <c r="KF26" s="29" t="s">
        <v>27</v>
      </c>
      <c r="KG26" s="29">
        <v>56.81</v>
      </c>
      <c r="KH26" s="29">
        <v>70.22</v>
      </c>
      <c r="KI26" s="33">
        <f>SUM(KF26:KH26)</f>
        <v>127.03</v>
      </c>
      <c r="KJ26" s="38" t="s">
        <v>75</v>
      </c>
      <c r="KK26" s="29" t="s">
        <v>27</v>
      </c>
      <c r="KL26" s="29">
        <v>56.81</v>
      </c>
      <c r="KM26" s="29">
        <v>70.22</v>
      </c>
      <c r="KN26" s="33">
        <f>SUM(KK26:KM26)</f>
        <v>127.03</v>
      </c>
      <c r="KO26" s="38" t="s">
        <v>75</v>
      </c>
      <c r="KP26" s="29" t="s">
        <v>27</v>
      </c>
      <c r="KQ26" s="29">
        <v>56.81</v>
      </c>
      <c r="KR26" s="29">
        <v>70.22</v>
      </c>
      <c r="KS26" s="33">
        <f>SUM(KP26:KR26)</f>
        <v>127.03</v>
      </c>
      <c r="KT26" s="38" t="s">
        <v>75</v>
      </c>
      <c r="KU26" s="29" t="s">
        <v>27</v>
      </c>
      <c r="KV26" s="29">
        <v>57.36</v>
      </c>
      <c r="KW26" s="29">
        <v>70.900000000000006</v>
      </c>
      <c r="KX26" s="33">
        <f>SUM(KU26:KW26)</f>
        <v>128.26</v>
      </c>
      <c r="KY26" s="38" t="s">
        <v>75</v>
      </c>
      <c r="KZ26" s="29" t="s">
        <v>27</v>
      </c>
      <c r="LA26" s="29">
        <v>57.36</v>
      </c>
      <c r="LB26" s="29">
        <v>70.900000000000006</v>
      </c>
      <c r="LC26" s="33">
        <f>SUM(KZ26:LB26)</f>
        <v>128.26</v>
      </c>
      <c r="LD26" s="38" t="s">
        <v>75</v>
      </c>
      <c r="LE26" s="29" t="s">
        <v>27</v>
      </c>
      <c r="LF26" s="29">
        <v>57.36</v>
      </c>
      <c r="LG26" s="29">
        <v>70.900000000000006</v>
      </c>
      <c r="LH26" s="33">
        <f>SUM(LE26:LG26)</f>
        <v>128.26</v>
      </c>
      <c r="LI26" s="38" t="s">
        <v>75</v>
      </c>
      <c r="LJ26" s="29" t="s">
        <v>27</v>
      </c>
      <c r="LK26" s="29">
        <v>57.36</v>
      </c>
      <c r="LL26" s="29">
        <v>70.900000000000006</v>
      </c>
      <c r="LM26" s="33">
        <f>SUM(LJ26:LL26)</f>
        <v>128.26</v>
      </c>
      <c r="LN26" s="38" t="s">
        <v>75</v>
      </c>
      <c r="LO26" s="29" t="s">
        <v>27</v>
      </c>
      <c r="LP26" s="29">
        <v>57.36</v>
      </c>
      <c r="LQ26" s="29">
        <v>70.900000000000006</v>
      </c>
      <c r="LR26" s="33">
        <f>SUM(LO26:LQ26)</f>
        <v>128.26</v>
      </c>
      <c r="LS26" s="38" t="s">
        <v>75</v>
      </c>
      <c r="LT26" s="29" t="s">
        <v>27</v>
      </c>
      <c r="LU26" s="29">
        <v>57.36</v>
      </c>
      <c r="LV26" s="29">
        <v>70.900000000000006</v>
      </c>
      <c r="LW26" s="33">
        <f>SUM(LT26:LV26)</f>
        <v>128.26</v>
      </c>
      <c r="LX26" s="38" t="s">
        <v>75</v>
      </c>
      <c r="LY26" s="29" t="s">
        <v>27</v>
      </c>
      <c r="LZ26" s="29">
        <v>58.12</v>
      </c>
      <c r="MA26" s="29">
        <v>71.84</v>
      </c>
      <c r="MB26" s="33">
        <f>SUM(LY26:MA26)</f>
        <v>129.96</v>
      </c>
      <c r="MC26" s="38" t="s">
        <v>75</v>
      </c>
      <c r="MD26" s="29" t="s">
        <v>27</v>
      </c>
      <c r="ME26" s="29">
        <v>58.12</v>
      </c>
      <c r="MF26" s="29">
        <v>71.84</v>
      </c>
      <c r="MG26" s="33">
        <f>SUM(MD26:MF26)</f>
        <v>129.96</v>
      </c>
      <c r="MH26" s="38" t="s">
        <v>75</v>
      </c>
      <c r="MI26" s="29" t="s">
        <v>27</v>
      </c>
      <c r="MJ26" s="29">
        <v>58.12</v>
      </c>
      <c r="MK26" s="29">
        <v>71.84</v>
      </c>
      <c r="ML26" s="33">
        <f>SUM(MI26:MK26)</f>
        <v>129.96</v>
      </c>
      <c r="MM26" s="38" t="s">
        <v>75</v>
      </c>
      <c r="MN26" s="29" t="s">
        <v>27</v>
      </c>
      <c r="MO26" s="29">
        <v>58.12</v>
      </c>
      <c r="MP26" s="29">
        <v>71.84</v>
      </c>
      <c r="MQ26" s="33">
        <f>SUM(MN26:MP26)</f>
        <v>129.96</v>
      </c>
      <c r="MR26" s="38" t="s">
        <v>75</v>
      </c>
      <c r="MS26" s="29" t="s">
        <v>27</v>
      </c>
      <c r="MT26" s="29">
        <v>58.29</v>
      </c>
      <c r="MU26" s="29">
        <v>72.040000000000006</v>
      </c>
      <c r="MV26" s="33">
        <f>SUM(MS26:MU26)</f>
        <v>130.33000000000001</v>
      </c>
      <c r="MW26" s="38" t="s">
        <v>75</v>
      </c>
      <c r="MX26" s="29" t="s">
        <v>27</v>
      </c>
      <c r="MY26" s="29">
        <v>58.29</v>
      </c>
      <c r="MZ26" s="29">
        <v>72.040000000000006</v>
      </c>
      <c r="NA26" s="33">
        <f>SUM(MX26:MZ26)</f>
        <v>130.33000000000001</v>
      </c>
      <c r="NB26" s="38" t="s">
        <v>75</v>
      </c>
      <c r="NC26" s="29" t="s">
        <v>27</v>
      </c>
      <c r="ND26" s="29">
        <v>58.29</v>
      </c>
      <c r="NE26" s="29">
        <v>72.040000000000006</v>
      </c>
      <c r="NF26" s="33">
        <f>SUM(NC26:NE26)</f>
        <v>130.33000000000001</v>
      </c>
      <c r="NG26" s="38" t="s">
        <v>75</v>
      </c>
      <c r="NH26" s="29" t="s">
        <v>27</v>
      </c>
      <c r="NI26" s="29">
        <v>58.29</v>
      </c>
      <c r="NJ26" s="29">
        <v>72.040000000000006</v>
      </c>
      <c r="NK26" s="33">
        <f>SUM(NH26:NJ26)</f>
        <v>130.33000000000001</v>
      </c>
      <c r="NL26" s="38" t="s">
        <v>75</v>
      </c>
      <c r="NM26" s="29" t="s">
        <v>27</v>
      </c>
      <c r="NN26" s="29">
        <v>58.29</v>
      </c>
      <c r="NO26" s="29">
        <v>72.040000000000006</v>
      </c>
      <c r="NP26" s="33">
        <f>SUM(NM26:NO26)</f>
        <v>130.33000000000001</v>
      </c>
      <c r="NQ26" s="38" t="s">
        <v>75</v>
      </c>
      <c r="NR26" s="29" t="s">
        <v>27</v>
      </c>
      <c r="NS26" s="29">
        <v>58.29</v>
      </c>
      <c r="NT26" s="29">
        <v>72.040000000000006</v>
      </c>
      <c r="NU26" s="33">
        <f>SUM(NR26:NT26)</f>
        <v>130.33000000000001</v>
      </c>
      <c r="NV26" s="38" t="s">
        <v>75</v>
      </c>
      <c r="NW26" s="29" t="s">
        <v>27</v>
      </c>
      <c r="NX26" s="29">
        <v>58.29</v>
      </c>
      <c r="NY26" s="29">
        <v>72.040000000000006</v>
      </c>
      <c r="NZ26" s="33">
        <f>SUM(NW26:NY26)</f>
        <v>130.33000000000001</v>
      </c>
      <c r="OA26" s="38" t="s">
        <v>75</v>
      </c>
      <c r="OB26" s="29" t="s">
        <v>27</v>
      </c>
      <c r="OC26" s="29">
        <v>58.29</v>
      </c>
      <c r="OD26" s="29">
        <v>72.040000000000006</v>
      </c>
      <c r="OE26" s="33">
        <f>SUM(OB26:OD26)</f>
        <v>130.33000000000001</v>
      </c>
      <c r="OF26" s="38" t="s">
        <v>75</v>
      </c>
      <c r="OG26" s="29" t="s">
        <v>27</v>
      </c>
      <c r="OH26" s="29">
        <v>58.29</v>
      </c>
      <c r="OI26" s="29">
        <v>72.040000000000006</v>
      </c>
      <c r="OJ26" s="33">
        <f>SUM(OG26:OI26)</f>
        <v>130.33000000000001</v>
      </c>
      <c r="OK26" s="38" t="s">
        <v>75</v>
      </c>
      <c r="OL26" s="29" t="s">
        <v>27</v>
      </c>
      <c r="OM26" s="29">
        <v>58.29</v>
      </c>
      <c r="ON26" s="29">
        <v>72.040000000000006</v>
      </c>
      <c r="OO26" s="33">
        <f>SUM(OL26:ON26)</f>
        <v>130.33000000000001</v>
      </c>
      <c r="OP26" s="38" t="s">
        <v>75</v>
      </c>
      <c r="OQ26" s="29" t="s">
        <v>27</v>
      </c>
      <c r="OR26" s="29">
        <v>58.29</v>
      </c>
      <c r="OS26" s="29">
        <v>72.040000000000006</v>
      </c>
      <c r="OT26" s="33">
        <f>SUM(OQ26:OS26)</f>
        <v>130.33000000000001</v>
      </c>
      <c r="OU26" s="38" t="s">
        <v>75</v>
      </c>
      <c r="OV26" s="29" t="s">
        <v>27</v>
      </c>
      <c r="OW26" s="29">
        <v>58.29</v>
      </c>
      <c r="OX26" s="29">
        <v>72.040000000000006</v>
      </c>
      <c r="OY26" s="33">
        <f>SUM(OV26:OX26)</f>
        <v>130.33000000000001</v>
      </c>
      <c r="OZ26" s="38" t="s">
        <v>75</v>
      </c>
      <c r="PA26" s="29" t="s">
        <v>27</v>
      </c>
      <c r="PB26" s="29">
        <v>58.29</v>
      </c>
      <c r="PC26" s="29">
        <v>72.040000000000006</v>
      </c>
      <c r="PD26" s="33">
        <f>SUM(PA26:PC26)</f>
        <v>130.33000000000001</v>
      </c>
      <c r="PE26" s="38" t="s">
        <v>75</v>
      </c>
      <c r="PF26" s="29" t="s">
        <v>27</v>
      </c>
      <c r="PG26" s="29">
        <v>58.29</v>
      </c>
      <c r="PH26" s="29">
        <v>72.040000000000006</v>
      </c>
      <c r="PI26" s="33">
        <f>SUM(PF26:PH26)</f>
        <v>130.33000000000001</v>
      </c>
      <c r="PJ26" s="38" t="s">
        <v>75</v>
      </c>
      <c r="PK26" s="29" t="s">
        <v>27</v>
      </c>
      <c r="PL26" s="29">
        <v>58.29</v>
      </c>
      <c r="PM26" s="29">
        <v>72.040000000000006</v>
      </c>
      <c r="PN26" s="33">
        <f>SUM(PK26:PM26)</f>
        <v>130.33000000000001</v>
      </c>
      <c r="PO26" s="38" t="s">
        <v>75</v>
      </c>
      <c r="PP26" s="29" t="s">
        <v>27</v>
      </c>
      <c r="PQ26" s="29">
        <v>58.29</v>
      </c>
      <c r="PR26" s="29">
        <v>72.040000000000006</v>
      </c>
      <c r="PS26" s="33">
        <f>SUM(PP26:PR26)</f>
        <v>130.33000000000001</v>
      </c>
      <c r="PT26" s="38" t="s">
        <v>75</v>
      </c>
      <c r="PU26" s="29" t="s">
        <v>27</v>
      </c>
      <c r="PV26" s="29">
        <v>58.29</v>
      </c>
      <c r="PW26" s="29">
        <v>72.040000000000006</v>
      </c>
      <c r="PX26" s="33">
        <f>SUM(PU26:PW26)</f>
        <v>130.33000000000001</v>
      </c>
      <c r="PY26" s="38" t="s">
        <v>75</v>
      </c>
      <c r="PZ26" s="29" t="s">
        <v>27</v>
      </c>
      <c r="QA26" s="29">
        <v>58.29</v>
      </c>
      <c r="QB26" s="29">
        <v>72.040000000000006</v>
      </c>
      <c r="QC26" s="33">
        <f>SUM(PZ26:QB26)</f>
        <v>130.33000000000001</v>
      </c>
      <c r="QD26" s="38" t="s">
        <v>75</v>
      </c>
      <c r="QE26" s="29" t="s">
        <v>27</v>
      </c>
      <c r="QF26" s="29">
        <v>58.29</v>
      </c>
      <c r="QG26" s="29">
        <v>72.040000000000006</v>
      </c>
      <c r="QH26" s="33">
        <f>SUM(QE26:QG26)</f>
        <v>130.33000000000001</v>
      </c>
      <c r="QI26" s="38" t="s">
        <v>75</v>
      </c>
      <c r="QJ26" s="29" t="s">
        <v>27</v>
      </c>
      <c r="QK26" s="29">
        <v>58.29</v>
      </c>
      <c r="QL26" s="29">
        <v>72.040000000000006</v>
      </c>
      <c r="QM26" s="33">
        <f>SUM(QJ26:QL26)</f>
        <v>130.33000000000001</v>
      </c>
      <c r="QN26" s="38" t="s">
        <v>75</v>
      </c>
      <c r="QO26" s="29" t="s">
        <v>27</v>
      </c>
      <c r="QP26" s="29">
        <v>58.59</v>
      </c>
      <c r="QQ26" s="29">
        <v>72.41</v>
      </c>
      <c r="QR26" s="33">
        <f>SUM(QO26:QQ26)</f>
        <v>131</v>
      </c>
      <c r="QS26" s="38" t="s">
        <v>75</v>
      </c>
      <c r="QT26" s="29" t="s">
        <v>27</v>
      </c>
      <c r="QU26" s="29">
        <v>58.59</v>
      </c>
      <c r="QV26" s="29">
        <v>72.41</v>
      </c>
      <c r="QW26" s="33">
        <f>SUM(QT26:QV26)</f>
        <v>131</v>
      </c>
      <c r="QX26" s="38" t="s">
        <v>75</v>
      </c>
      <c r="QY26" s="29" t="s">
        <v>27</v>
      </c>
      <c r="QZ26" s="29">
        <v>58.59</v>
      </c>
      <c r="RA26" s="29">
        <v>72.41</v>
      </c>
      <c r="RB26" s="33">
        <f>SUM(QY26:RA26)</f>
        <v>131</v>
      </c>
      <c r="RC26" s="38" t="s">
        <v>75</v>
      </c>
      <c r="RD26" s="29" t="s">
        <v>27</v>
      </c>
      <c r="RE26" s="29">
        <v>58.59</v>
      </c>
      <c r="RF26" s="29">
        <v>72.41</v>
      </c>
      <c r="RG26" s="33">
        <f>SUM(RD26:RF26)</f>
        <v>131</v>
      </c>
      <c r="RH26" s="38" t="s">
        <v>75</v>
      </c>
      <c r="RI26" s="29" t="s">
        <v>27</v>
      </c>
      <c r="RJ26" s="29">
        <v>58.59</v>
      </c>
      <c r="RK26" s="29">
        <v>72.41</v>
      </c>
      <c r="RL26" s="33">
        <f>SUM(RI26:RK26)</f>
        <v>131</v>
      </c>
      <c r="RM26" s="38" t="s">
        <v>75</v>
      </c>
      <c r="RN26" s="29" t="s">
        <v>27</v>
      </c>
      <c r="RO26" s="29">
        <v>58.59</v>
      </c>
      <c r="RP26" s="29">
        <v>72.41</v>
      </c>
      <c r="RQ26" s="33">
        <f>SUM(RN26:RP26)</f>
        <v>131</v>
      </c>
      <c r="RR26" s="38" t="s">
        <v>75</v>
      </c>
      <c r="RS26" s="29" t="s">
        <v>27</v>
      </c>
      <c r="RT26" s="29">
        <v>59.07</v>
      </c>
      <c r="RU26" s="29">
        <v>73.010000000000005</v>
      </c>
      <c r="RV26" s="33">
        <f>SUM(RS26:RU26)</f>
        <v>132.08000000000001</v>
      </c>
      <c r="RW26" s="38" t="s">
        <v>75</v>
      </c>
      <c r="RX26" s="29" t="s">
        <v>27</v>
      </c>
      <c r="RY26" s="29">
        <v>59.48</v>
      </c>
      <c r="RZ26" s="29">
        <v>73.510000000000005</v>
      </c>
      <c r="SA26" s="33">
        <f>SUM(RX26:RZ26)</f>
        <v>132.99</v>
      </c>
      <c r="SB26" s="38" t="s">
        <v>75</v>
      </c>
      <c r="SC26" s="29" t="s">
        <v>27</v>
      </c>
      <c r="SD26" s="29">
        <v>59.48</v>
      </c>
      <c r="SE26" s="29">
        <v>73.510000000000005</v>
      </c>
      <c r="SF26" s="33">
        <f>SUM(SC26:SE26)</f>
        <v>132.99</v>
      </c>
      <c r="SG26" s="38" t="s">
        <v>75</v>
      </c>
      <c r="SH26" s="29" t="s">
        <v>27</v>
      </c>
      <c r="SI26" s="29">
        <v>59.48</v>
      </c>
      <c r="SJ26" s="29">
        <v>73.510000000000005</v>
      </c>
      <c r="SK26" s="33">
        <f>SUM(SH26:SJ26)</f>
        <v>132.99</v>
      </c>
      <c r="SL26" s="38" t="s">
        <v>75</v>
      </c>
      <c r="SM26" s="29" t="s">
        <v>27</v>
      </c>
      <c r="SN26" s="29">
        <v>59.48</v>
      </c>
      <c r="SO26" s="29">
        <v>73.510000000000005</v>
      </c>
      <c r="SP26" s="33">
        <f>SUM(SM26:SO26)</f>
        <v>132.99</v>
      </c>
      <c r="SQ26" s="38" t="s">
        <v>75</v>
      </c>
      <c r="SR26" s="29" t="s">
        <v>27</v>
      </c>
      <c r="SS26" s="29">
        <v>60.07</v>
      </c>
      <c r="ST26" s="29">
        <v>74.239999999999995</v>
      </c>
      <c r="SU26" s="33">
        <f>SUM(SR26:ST26)</f>
        <v>134.31</v>
      </c>
      <c r="SV26" s="38" t="s">
        <v>75</v>
      </c>
      <c r="SW26" s="29" t="s">
        <v>27</v>
      </c>
      <c r="SX26" s="29">
        <v>60.07</v>
      </c>
      <c r="SY26" s="29">
        <v>74.239999999999995</v>
      </c>
      <c r="SZ26" s="33">
        <f>SUM(SW26:SY26)</f>
        <v>134.31</v>
      </c>
      <c r="TA26" s="38" t="s">
        <v>75</v>
      </c>
      <c r="TB26" s="29" t="s">
        <v>27</v>
      </c>
      <c r="TC26" s="29">
        <v>60.07</v>
      </c>
      <c r="TD26" s="29">
        <v>74.239999999999995</v>
      </c>
      <c r="TE26" s="33">
        <f>SUM(TB26:TD26)</f>
        <v>134.31</v>
      </c>
      <c r="TF26" s="38" t="s">
        <v>75</v>
      </c>
      <c r="TG26" s="29" t="s">
        <v>27</v>
      </c>
      <c r="TH26" s="29">
        <v>60.07</v>
      </c>
      <c r="TI26" s="29">
        <v>74.239999999999995</v>
      </c>
      <c r="TJ26" s="33">
        <f>SUM(TG26:TI26)</f>
        <v>134.31</v>
      </c>
      <c r="TK26" s="38" t="s">
        <v>75</v>
      </c>
      <c r="TL26" s="29" t="s">
        <v>27</v>
      </c>
      <c r="TM26" s="29">
        <v>60.07</v>
      </c>
      <c r="TN26" s="29">
        <v>74.239999999999995</v>
      </c>
      <c r="TO26" s="33">
        <f>SUM(TL26:TN26)</f>
        <v>134.31</v>
      </c>
      <c r="TP26" s="38" t="s">
        <v>75</v>
      </c>
      <c r="TQ26" s="29" t="s">
        <v>27</v>
      </c>
      <c r="TR26" s="29">
        <v>60.07</v>
      </c>
      <c r="TS26" s="29">
        <v>74.239999999999995</v>
      </c>
      <c r="TT26" s="33">
        <f>SUM(TQ26:TS26)</f>
        <v>134.31</v>
      </c>
      <c r="TU26" s="38" t="s">
        <v>75</v>
      </c>
      <c r="TV26" s="29" t="s">
        <v>27</v>
      </c>
      <c r="TW26" s="29">
        <v>60.07</v>
      </c>
      <c r="TX26" s="29">
        <v>74.239999999999995</v>
      </c>
      <c r="TY26" s="33">
        <f>SUM(TV26:TX26)</f>
        <v>134.31</v>
      </c>
      <c r="TZ26" s="38" t="s">
        <v>75</v>
      </c>
      <c r="UA26" s="29" t="s">
        <v>27</v>
      </c>
      <c r="UB26" s="29">
        <v>60.07</v>
      </c>
      <c r="UC26" s="29">
        <v>74.239999999999995</v>
      </c>
      <c r="UD26" s="33">
        <f>SUM(UA26:UC26)</f>
        <v>134.31</v>
      </c>
      <c r="UE26" s="38" t="s">
        <v>75</v>
      </c>
      <c r="UF26" s="29" t="s">
        <v>27</v>
      </c>
      <c r="UG26" s="29">
        <v>60.07</v>
      </c>
      <c r="UH26" s="29">
        <v>74.239999999999995</v>
      </c>
      <c r="UI26" s="33">
        <f>SUM(UF26:UH26)</f>
        <v>134.31</v>
      </c>
      <c r="UJ26" s="38" t="s">
        <v>75</v>
      </c>
      <c r="UK26" s="29" t="s">
        <v>27</v>
      </c>
      <c r="UL26" s="29">
        <v>60.07</v>
      </c>
      <c r="UM26" s="29">
        <v>74.239999999999995</v>
      </c>
      <c r="UN26" s="33">
        <f>SUM(UK26:UM26)</f>
        <v>134.31</v>
      </c>
      <c r="UO26" s="38" t="s">
        <v>75</v>
      </c>
      <c r="UP26" s="29" t="s">
        <v>27</v>
      </c>
      <c r="UQ26" s="29">
        <v>60.07</v>
      </c>
      <c r="UR26" s="29">
        <v>74.239999999999995</v>
      </c>
      <c r="US26" s="33">
        <f>SUM(UP26:UR26)</f>
        <v>134.31</v>
      </c>
      <c r="UT26" s="38" t="s">
        <v>75</v>
      </c>
      <c r="UU26" s="29" t="s">
        <v>27</v>
      </c>
      <c r="UV26" s="29">
        <v>60.07</v>
      </c>
      <c r="UW26" s="29">
        <v>74.239999999999995</v>
      </c>
      <c r="UX26" s="33">
        <f>SUM(UU26:UW26)</f>
        <v>134.31</v>
      </c>
      <c r="UY26" s="38" t="s">
        <v>75</v>
      </c>
      <c r="UZ26" s="29" t="s">
        <v>27</v>
      </c>
      <c r="VA26" s="29">
        <v>60.07</v>
      </c>
      <c r="VB26" s="29">
        <v>74.239999999999995</v>
      </c>
      <c r="VC26" s="33">
        <f>SUM(UZ26:VB26)</f>
        <v>134.31</v>
      </c>
      <c r="VD26" s="38" t="s">
        <v>75</v>
      </c>
      <c r="VE26" s="29" t="s">
        <v>27</v>
      </c>
      <c r="VF26" s="29">
        <v>60.6</v>
      </c>
      <c r="VG26" s="29">
        <v>74.900000000000006</v>
      </c>
      <c r="VH26" s="33">
        <f>SUM(VE26:VG26)</f>
        <v>135.5</v>
      </c>
      <c r="VI26" s="38" t="s">
        <v>75</v>
      </c>
      <c r="VJ26" s="29" t="s">
        <v>27</v>
      </c>
      <c r="VK26" s="29">
        <v>62.47</v>
      </c>
      <c r="VL26" s="29">
        <v>77.209999999999994</v>
      </c>
      <c r="VM26" s="33">
        <f>SUM(VJ26:VL26)</f>
        <v>139.68</v>
      </c>
      <c r="VN26" s="38" t="s">
        <v>75</v>
      </c>
      <c r="VO26" s="29" t="s">
        <v>27</v>
      </c>
      <c r="VP26" s="29">
        <v>62.47</v>
      </c>
      <c r="VQ26" s="29">
        <v>77.209999999999994</v>
      </c>
      <c r="VR26" s="33">
        <f>SUM(VO26:VQ26)</f>
        <v>139.68</v>
      </c>
      <c r="VS26" s="38" t="s">
        <v>75</v>
      </c>
      <c r="VT26" s="29" t="s">
        <v>27</v>
      </c>
      <c r="VU26" s="29">
        <v>62.47</v>
      </c>
      <c r="VV26" s="29">
        <v>77.209999999999994</v>
      </c>
      <c r="VW26" s="33">
        <f>SUM(VT26:VV26)</f>
        <v>139.68</v>
      </c>
      <c r="VX26" s="38" t="s">
        <v>75</v>
      </c>
      <c r="VY26" s="29" t="s">
        <v>27</v>
      </c>
      <c r="VZ26" s="29">
        <v>62.47</v>
      </c>
      <c r="WA26" s="29">
        <v>77.209999999999994</v>
      </c>
      <c r="WB26" s="33">
        <f>SUM(VY26:WA26)</f>
        <v>139.68</v>
      </c>
      <c r="WC26" s="38" t="s">
        <v>75</v>
      </c>
      <c r="WD26" s="29" t="s">
        <v>27</v>
      </c>
      <c r="WE26" s="29">
        <v>62.47</v>
      </c>
      <c r="WF26" s="29">
        <v>77.209999999999994</v>
      </c>
      <c r="WG26" s="33">
        <f>SUM(WD26:WF26)</f>
        <v>139.68</v>
      </c>
      <c r="WH26" s="38" t="s">
        <v>75</v>
      </c>
      <c r="WI26" s="29" t="s">
        <v>27</v>
      </c>
      <c r="WJ26" s="29">
        <v>62.47</v>
      </c>
      <c r="WK26" s="29">
        <v>77.209999999999994</v>
      </c>
      <c r="WL26" s="33">
        <f>SUM(WI26:WK26)</f>
        <v>139.68</v>
      </c>
      <c r="WM26" s="38" t="s">
        <v>75</v>
      </c>
      <c r="WN26" s="29" t="s">
        <v>27</v>
      </c>
      <c r="WO26" s="29">
        <v>63.81</v>
      </c>
      <c r="WP26" s="29">
        <v>78.87</v>
      </c>
      <c r="WQ26" s="33">
        <f>SUM(WN26:WP26)</f>
        <v>142.68</v>
      </c>
      <c r="WR26" s="38" t="s">
        <v>75</v>
      </c>
      <c r="WS26" s="29" t="s">
        <v>27</v>
      </c>
      <c r="WT26" s="29">
        <v>63.81</v>
      </c>
      <c r="WU26" s="29">
        <v>78.87</v>
      </c>
      <c r="WV26" s="33">
        <f>SUM(WS26:WU26)</f>
        <v>142.68</v>
      </c>
      <c r="WW26" s="38" t="s">
        <v>75</v>
      </c>
      <c r="WX26" s="29" t="s">
        <v>27</v>
      </c>
      <c r="WY26" s="29">
        <v>63.81</v>
      </c>
      <c r="WZ26" s="29">
        <v>78.87</v>
      </c>
      <c r="XA26" s="33">
        <f>SUM(WX26:WZ26)</f>
        <v>142.68</v>
      </c>
      <c r="XB26" s="38" t="s">
        <v>75</v>
      </c>
      <c r="XC26" s="29" t="s">
        <v>27</v>
      </c>
      <c r="XD26" s="29">
        <v>63.81</v>
      </c>
      <c r="XE26" s="29">
        <v>78.87</v>
      </c>
      <c r="XF26" s="33">
        <f>SUM(XC26:XE26)</f>
        <v>142.68</v>
      </c>
      <c r="XG26" s="38" t="s">
        <v>75</v>
      </c>
      <c r="XH26" s="29" t="s">
        <v>27</v>
      </c>
      <c r="XI26" s="29">
        <v>63.81</v>
      </c>
      <c r="XJ26" s="29">
        <v>78.87</v>
      </c>
      <c r="XK26" s="33">
        <f>SUM(XH26:XJ26)</f>
        <v>142.68</v>
      </c>
      <c r="XL26" s="38" t="s">
        <v>75</v>
      </c>
      <c r="XM26" s="29" t="s">
        <v>27</v>
      </c>
      <c r="XN26" s="29">
        <v>62.47</v>
      </c>
      <c r="XO26" s="29">
        <v>77.209999999999994</v>
      </c>
      <c r="XP26" s="33">
        <f>SUM(XM26:XO26)</f>
        <v>139.68</v>
      </c>
      <c r="XQ26" s="38" t="s">
        <v>75</v>
      </c>
      <c r="XR26" s="29" t="s">
        <v>27</v>
      </c>
      <c r="XS26" s="29">
        <v>63.14</v>
      </c>
      <c r="XT26" s="29">
        <v>78.05</v>
      </c>
      <c r="XU26" s="33">
        <f>SUM(XR26:XT26)</f>
        <v>141.19</v>
      </c>
      <c r="XV26" s="38" t="s">
        <v>75</v>
      </c>
      <c r="XW26" s="29" t="s">
        <v>27</v>
      </c>
      <c r="XX26" s="29">
        <v>63.14</v>
      </c>
      <c r="XY26" s="29">
        <v>78.05</v>
      </c>
      <c r="XZ26" s="33">
        <f>SUM(XW26:XY26)</f>
        <v>141.19</v>
      </c>
      <c r="YA26" s="38" t="s">
        <v>75</v>
      </c>
      <c r="YB26" s="29" t="s">
        <v>27</v>
      </c>
      <c r="YC26" s="29">
        <v>63.14</v>
      </c>
      <c r="YD26" s="29">
        <v>78.05</v>
      </c>
      <c r="YE26" s="33">
        <f>SUM(YB26:YD26)</f>
        <v>141.19</v>
      </c>
      <c r="YF26" s="38" t="s">
        <v>75</v>
      </c>
      <c r="YG26" s="29" t="s">
        <v>27</v>
      </c>
      <c r="YH26" s="29">
        <v>63.14</v>
      </c>
      <c r="YI26" s="29">
        <v>78.05</v>
      </c>
      <c r="YJ26" s="33">
        <f>SUM(YG26:YI26)</f>
        <v>141.19</v>
      </c>
      <c r="YK26" s="38" t="s">
        <v>75</v>
      </c>
      <c r="YL26" s="29" t="s">
        <v>27</v>
      </c>
      <c r="YM26" s="29">
        <v>63.14</v>
      </c>
      <c r="YN26" s="29">
        <v>78.05</v>
      </c>
      <c r="YO26" s="33">
        <f>SUM(YL26:YN26)</f>
        <v>141.19</v>
      </c>
      <c r="YP26" s="38" t="s">
        <v>75</v>
      </c>
      <c r="YQ26" s="29" t="s">
        <v>27</v>
      </c>
      <c r="YR26" s="29">
        <v>63.14</v>
      </c>
      <c r="YS26" s="29">
        <v>78.05</v>
      </c>
      <c r="YT26" s="33">
        <f>SUM(YQ26:YS26)</f>
        <v>141.19</v>
      </c>
      <c r="YU26" s="38" t="s">
        <v>75</v>
      </c>
      <c r="YV26" s="29" t="s">
        <v>27</v>
      </c>
      <c r="YW26" s="29">
        <v>63.14</v>
      </c>
      <c r="YX26" s="29">
        <v>78.05</v>
      </c>
      <c r="YY26" s="33">
        <f>SUM(YV26:YX26)</f>
        <v>141.19</v>
      </c>
      <c r="YZ26" s="38" t="s">
        <v>75</v>
      </c>
      <c r="ZA26" s="29" t="s">
        <v>27</v>
      </c>
      <c r="ZB26" s="29">
        <v>63.14</v>
      </c>
      <c r="ZC26" s="29">
        <v>78.05</v>
      </c>
      <c r="ZD26" s="33">
        <f>SUM(ZA26:ZC26)</f>
        <v>141.19</v>
      </c>
      <c r="ZE26" s="38" t="s">
        <v>75</v>
      </c>
      <c r="ZF26" s="29" t="s">
        <v>27</v>
      </c>
      <c r="ZG26" s="29">
        <v>63.14</v>
      </c>
      <c r="ZH26" s="29">
        <v>78.05</v>
      </c>
      <c r="ZI26" s="33">
        <f>SUM(ZF26:ZH26)</f>
        <v>141.19</v>
      </c>
      <c r="ZJ26" s="38" t="s">
        <v>75</v>
      </c>
      <c r="ZK26" s="29" t="s">
        <v>27</v>
      </c>
      <c r="ZL26" s="29">
        <v>63.14</v>
      </c>
      <c r="ZM26" s="29">
        <v>78.05</v>
      </c>
      <c r="ZN26" s="33">
        <f>SUM(ZK26:ZM26)</f>
        <v>141.19</v>
      </c>
      <c r="ZO26" s="38" t="s">
        <v>75</v>
      </c>
      <c r="ZP26" s="29" t="s">
        <v>27</v>
      </c>
      <c r="ZQ26" s="29">
        <v>65.540000000000006</v>
      </c>
      <c r="ZR26" s="29">
        <v>81.010000000000005</v>
      </c>
      <c r="ZS26" s="33">
        <f>SUM(ZP26:ZR26)</f>
        <v>146.55000000000001</v>
      </c>
      <c r="ZT26" s="38" t="s">
        <v>75</v>
      </c>
      <c r="ZU26" s="29" t="s">
        <v>27</v>
      </c>
      <c r="ZV26" s="29">
        <v>65.540000000000006</v>
      </c>
      <c r="ZW26" s="29">
        <v>81.010000000000005</v>
      </c>
      <c r="ZX26" s="33">
        <f>SUM(ZU26:ZW26)</f>
        <v>146.55000000000001</v>
      </c>
      <c r="ZY26" s="38" t="s">
        <v>75</v>
      </c>
      <c r="ZZ26" s="29" t="s">
        <v>27</v>
      </c>
      <c r="AAA26" s="29">
        <v>65.540000000000006</v>
      </c>
      <c r="AAB26" s="29">
        <v>81.010000000000005</v>
      </c>
      <c r="AAC26" s="33">
        <f>SUM(ZZ26:AAB26)</f>
        <v>146.55000000000001</v>
      </c>
      <c r="AAD26" s="38" t="s">
        <v>75</v>
      </c>
      <c r="AAE26" s="29" t="s">
        <v>27</v>
      </c>
      <c r="AAF26" s="29">
        <v>67.42</v>
      </c>
      <c r="AAG26" s="29">
        <v>83.33</v>
      </c>
      <c r="AAH26" s="33">
        <f>SUM(AAE26:AAG26)</f>
        <v>150.75</v>
      </c>
      <c r="AAI26" s="38" t="s">
        <v>75</v>
      </c>
      <c r="AAJ26" s="29" t="s">
        <v>27</v>
      </c>
      <c r="AAK26" s="29">
        <v>68.2</v>
      </c>
      <c r="AAL26" s="29">
        <v>84.29</v>
      </c>
      <c r="AAM26" s="33">
        <f>SUM(AAJ26:AAL26)</f>
        <v>152.49</v>
      </c>
      <c r="AAN26" s="38" t="s">
        <v>75</v>
      </c>
      <c r="AAO26" s="29" t="s">
        <v>27</v>
      </c>
      <c r="AAP26" s="29">
        <v>68.2</v>
      </c>
      <c r="AAQ26" s="29">
        <v>84.29</v>
      </c>
      <c r="AAR26" s="33">
        <f>SUM(AAO26:AAQ26)</f>
        <v>152.49</v>
      </c>
      <c r="AAS26" s="38" t="s">
        <v>75</v>
      </c>
      <c r="AAT26" s="29" t="s">
        <v>27</v>
      </c>
      <c r="AAU26" s="29">
        <v>68.239999999999995</v>
      </c>
      <c r="AAV26" s="29">
        <v>84.34</v>
      </c>
      <c r="AAW26" s="33">
        <f>SUM(AAT26:AAV26)</f>
        <v>152.57999999999998</v>
      </c>
      <c r="AAX26" s="38" t="s">
        <v>75</v>
      </c>
      <c r="AAY26" s="29" t="s">
        <v>27</v>
      </c>
      <c r="AAZ26" s="29">
        <v>68.239999999999995</v>
      </c>
      <c r="ABA26" s="29">
        <v>84.34</v>
      </c>
      <c r="ABB26" s="33">
        <f>SUM(AAY26:ABA26)</f>
        <v>152.57999999999998</v>
      </c>
      <c r="ABC26" s="38" t="s">
        <v>75</v>
      </c>
      <c r="ABD26" s="29" t="s">
        <v>27</v>
      </c>
      <c r="ABE26" s="29">
        <v>68.239999999999995</v>
      </c>
      <c r="ABF26" s="29">
        <v>84.34</v>
      </c>
      <c r="ABG26" s="33">
        <f>SUM(ABD26:ABF26)</f>
        <v>152.57999999999998</v>
      </c>
      <c r="ABH26" s="38" t="s">
        <v>75</v>
      </c>
      <c r="ABI26" s="29" t="s">
        <v>27</v>
      </c>
      <c r="ABJ26" s="29">
        <v>68.239999999999995</v>
      </c>
      <c r="ABK26" s="29">
        <v>84.34</v>
      </c>
      <c r="ABL26" s="33">
        <f>SUM(ABI26:ABK26)</f>
        <v>152.57999999999998</v>
      </c>
      <c r="ABM26" s="38" t="s">
        <v>75</v>
      </c>
      <c r="ABN26" s="29" t="s">
        <v>27</v>
      </c>
      <c r="ABO26" s="29">
        <v>68.239999999999995</v>
      </c>
      <c r="ABP26" s="29">
        <v>84.34</v>
      </c>
      <c r="ABQ26" s="33">
        <f>SUM(ABN26:ABP26)</f>
        <v>152.57999999999998</v>
      </c>
      <c r="ABR26" s="38" t="s">
        <v>75</v>
      </c>
      <c r="ABS26" s="29" t="s">
        <v>27</v>
      </c>
      <c r="ABT26" s="29">
        <v>68.239999999999995</v>
      </c>
      <c r="ABU26" s="29">
        <v>84.34</v>
      </c>
      <c r="ABV26" s="33">
        <f>SUM(ABS26:ABU26)</f>
        <v>152.57999999999998</v>
      </c>
      <c r="ABW26" s="38" t="s">
        <v>75</v>
      </c>
      <c r="ABX26" s="29" t="s">
        <v>27</v>
      </c>
      <c r="ABY26" s="29">
        <v>68.239999999999995</v>
      </c>
      <c r="ABZ26" s="29">
        <v>84.34</v>
      </c>
      <c r="ACA26" s="33">
        <f>SUM(ABX26:ABZ26)</f>
        <v>152.57999999999998</v>
      </c>
    </row>
    <row r="27" spans="1:755" ht="15" customHeight="1" x14ac:dyDescent="0.25">
      <c r="A27" s="38" t="s">
        <v>76</v>
      </c>
      <c r="B27" s="29" t="s">
        <v>82</v>
      </c>
      <c r="C27" s="29">
        <v>4</v>
      </c>
      <c r="D27" s="29">
        <v>6.01</v>
      </c>
      <c r="E27" s="33">
        <f>SUM(B27:D27)</f>
        <v>10.01</v>
      </c>
      <c r="F27" s="38" t="s">
        <v>76</v>
      </c>
      <c r="G27" s="29" t="s">
        <v>82</v>
      </c>
      <c r="H27" s="29">
        <v>4</v>
      </c>
      <c r="I27" s="29">
        <v>6.01</v>
      </c>
      <c r="J27" s="33">
        <f>SUM(G27:I27)</f>
        <v>10.01</v>
      </c>
      <c r="K27" s="38" t="s">
        <v>76</v>
      </c>
      <c r="L27" s="29" t="s">
        <v>82</v>
      </c>
      <c r="M27" s="29">
        <v>4</v>
      </c>
      <c r="N27" s="29">
        <v>6.01</v>
      </c>
      <c r="O27" s="33">
        <f>SUM(L27:N27)</f>
        <v>10.01</v>
      </c>
      <c r="P27" s="38" t="s">
        <v>76</v>
      </c>
      <c r="Q27" s="29" t="s">
        <v>82</v>
      </c>
      <c r="R27" s="29">
        <v>4</v>
      </c>
      <c r="S27" s="29">
        <v>6.01</v>
      </c>
      <c r="T27" s="33">
        <f>SUM(Q27:S27)</f>
        <v>10.01</v>
      </c>
      <c r="U27" s="38" t="s">
        <v>76</v>
      </c>
      <c r="V27" s="29" t="s">
        <v>82</v>
      </c>
      <c r="W27" s="29">
        <v>4</v>
      </c>
      <c r="X27" s="29">
        <v>6.01</v>
      </c>
      <c r="Y27" s="33">
        <f>SUM(V27:X27)</f>
        <v>10.01</v>
      </c>
      <c r="Z27" s="38" t="s">
        <v>76</v>
      </c>
      <c r="AA27" s="29" t="s">
        <v>82</v>
      </c>
      <c r="AB27" s="29">
        <v>4</v>
      </c>
      <c r="AC27" s="29">
        <v>6.01</v>
      </c>
      <c r="AD27" s="33">
        <f>SUM(AA27:AC27)</f>
        <v>10.01</v>
      </c>
      <c r="AE27" s="38" t="s">
        <v>76</v>
      </c>
      <c r="AF27" s="29" t="s">
        <v>82</v>
      </c>
      <c r="AG27" s="29">
        <v>4</v>
      </c>
      <c r="AH27" s="29">
        <v>6.01</v>
      </c>
      <c r="AI27" s="33">
        <f>SUM(AF27:AH27)</f>
        <v>10.01</v>
      </c>
      <c r="AJ27" s="38" t="s">
        <v>76</v>
      </c>
      <c r="AK27" s="29" t="s">
        <v>82</v>
      </c>
      <c r="AL27" s="29">
        <v>4</v>
      </c>
      <c r="AM27" s="29">
        <v>6.01</v>
      </c>
      <c r="AN27" s="33">
        <f>SUM(AK27:AM27)</f>
        <v>10.01</v>
      </c>
      <c r="AO27" s="38" t="s">
        <v>76</v>
      </c>
      <c r="AP27" s="29" t="s">
        <v>84</v>
      </c>
      <c r="AQ27" s="29">
        <v>4</v>
      </c>
      <c r="AR27" s="29">
        <v>6.01</v>
      </c>
      <c r="AS27" s="33">
        <f>SUM(AP27:AR27)</f>
        <v>10.01</v>
      </c>
      <c r="AT27" s="38" t="s">
        <v>76</v>
      </c>
      <c r="AU27" s="29" t="s">
        <v>27</v>
      </c>
      <c r="AV27" s="29">
        <v>4</v>
      </c>
      <c r="AW27" s="29">
        <v>6.01</v>
      </c>
      <c r="AX27" s="33">
        <f>SUM(AU27:AW27)</f>
        <v>10.01</v>
      </c>
      <c r="AY27" s="38" t="s">
        <v>76</v>
      </c>
      <c r="AZ27" s="29" t="s">
        <v>27</v>
      </c>
      <c r="BA27" s="29">
        <v>4</v>
      </c>
      <c r="BB27" s="29">
        <v>6.01</v>
      </c>
      <c r="BC27" s="33">
        <f>SUM(AZ27:BB27)</f>
        <v>10.01</v>
      </c>
      <c r="BD27" s="38" t="s">
        <v>76</v>
      </c>
      <c r="BE27" s="29" t="s">
        <v>27</v>
      </c>
      <c r="BF27" s="29">
        <v>4</v>
      </c>
      <c r="BG27" s="29">
        <v>6.01</v>
      </c>
      <c r="BH27" s="33">
        <f>SUM(BE27:BG27)</f>
        <v>10.01</v>
      </c>
      <c r="BI27" s="38" t="s">
        <v>76</v>
      </c>
      <c r="BJ27" s="29" t="s">
        <v>27</v>
      </c>
      <c r="BK27" s="29">
        <v>4</v>
      </c>
      <c r="BL27" s="29">
        <v>6.01</v>
      </c>
      <c r="BM27" s="33">
        <f>SUM(BJ27:BL27)</f>
        <v>10.01</v>
      </c>
      <c r="BN27" s="38" t="s">
        <v>76</v>
      </c>
      <c r="BO27" s="29" t="s">
        <v>27</v>
      </c>
      <c r="BP27" s="29">
        <v>4</v>
      </c>
      <c r="BQ27" s="29">
        <v>6.01</v>
      </c>
      <c r="BR27" s="33">
        <f>SUM(BO27:BQ27)</f>
        <v>10.01</v>
      </c>
      <c r="BS27" s="38" t="s">
        <v>76</v>
      </c>
      <c r="BT27" s="29" t="s">
        <v>27</v>
      </c>
      <c r="BU27" s="29">
        <v>4</v>
      </c>
      <c r="BV27" s="29">
        <v>6.01</v>
      </c>
      <c r="BW27" s="33">
        <f>SUM(BT27:BV27)</f>
        <v>10.01</v>
      </c>
      <c r="BX27" s="38" t="s">
        <v>76</v>
      </c>
      <c r="BY27" s="29" t="s">
        <v>27</v>
      </c>
      <c r="BZ27" s="29">
        <v>4</v>
      </c>
      <c r="CA27" s="29">
        <v>6.01</v>
      </c>
      <c r="CB27" s="33">
        <f>SUM(BY27:CA27)</f>
        <v>10.01</v>
      </c>
      <c r="CC27" s="38" t="s">
        <v>76</v>
      </c>
      <c r="CD27" s="29" t="s">
        <v>27</v>
      </c>
      <c r="CE27" s="29">
        <v>4</v>
      </c>
      <c r="CF27" s="29">
        <v>6.01</v>
      </c>
      <c r="CG27" s="33">
        <f>SUM(CD27:CF27)</f>
        <v>10.01</v>
      </c>
      <c r="CH27" s="38" t="s">
        <v>76</v>
      </c>
      <c r="CI27" s="29" t="s">
        <v>27</v>
      </c>
      <c r="CJ27" s="29">
        <v>4</v>
      </c>
      <c r="CK27" s="29">
        <v>6.01</v>
      </c>
      <c r="CL27" s="33">
        <f>SUM(CI27:CK27)</f>
        <v>10.01</v>
      </c>
      <c r="CM27" s="38" t="s">
        <v>76</v>
      </c>
      <c r="CN27" s="29" t="s">
        <v>27</v>
      </c>
      <c r="CO27" s="29">
        <v>4</v>
      </c>
      <c r="CP27" s="29">
        <v>6.01</v>
      </c>
      <c r="CQ27" s="33">
        <f>SUM(CN27:CP27)</f>
        <v>10.01</v>
      </c>
      <c r="CR27" s="38" t="s">
        <v>76</v>
      </c>
      <c r="CS27" s="29" t="s">
        <v>27</v>
      </c>
      <c r="CT27" s="29">
        <v>4</v>
      </c>
      <c r="CU27" s="29">
        <v>6.01</v>
      </c>
      <c r="CV27" s="33">
        <f>SUM(CS27:CU27)</f>
        <v>10.01</v>
      </c>
      <c r="CW27" s="38" t="s">
        <v>76</v>
      </c>
      <c r="CX27" s="29" t="s">
        <v>27</v>
      </c>
      <c r="CY27" s="29">
        <v>4</v>
      </c>
      <c r="CZ27" s="29">
        <v>6.01</v>
      </c>
      <c r="DA27" s="33">
        <f>SUM(CX27:CZ27)</f>
        <v>10.01</v>
      </c>
      <c r="DB27" s="38" t="s">
        <v>76</v>
      </c>
      <c r="DC27" s="29" t="s">
        <v>27</v>
      </c>
      <c r="DD27" s="29">
        <v>4</v>
      </c>
      <c r="DE27" s="29">
        <v>6.01</v>
      </c>
      <c r="DF27" s="33">
        <f>SUM(DC27:DE27)</f>
        <v>10.01</v>
      </c>
      <c r="DG27" s="38" t="s">
        <v>76</v>
      </c>
      <c r="DH27" s="29" t="s">
        <v>27</v>
      </c>
      <c r="DI27" s="29">
        <v>4</v>
      </c>
      <c r="DJ27" s="29">
        <v>6.01</v>
      </c>
      <c r="DK27" s="33">
        <f>SUM(DH27:DJ27)</f>
        <v>10.01</v>
      </c>
      <c r="DL27" s="38" t="s">
        <v>76</v>
      </c>
      <c r="DM27" s="29" t="s">
        <v>27</v>
      </c>
      <c r="DN27" s="29">
        <v>4</v>
      </c>
      <c r="DO27" s="29">
        <v>6.01</v>
      </c>
      <c r="DP27" s="33">
        <f>SUM(DM27:DO27)</f>
        <v>10.01</v>
      </c>
      <c r="DQ27" s="38" t="s">
        <v>76</v>
      </c>
      <c r="DR27" s="29" t="s">
        <v>27</v>
      </c>
      <c r="DS27" s="29">
        <v>4</v>
      </c>
      <c r="DT27" s="29">
        <v>6.01</v>
      </c>
      <c r="DU27" s="33">
        <f>SUM(DR27:DT27)</f>
        <v>10.01</v>
      </c>
      <c r="DV27" s="38" t="s">
        <v>76</v>
      </c>
      <c r="DW27" s="29" t="s">
        <v>27</v>
      </c>
      <c r="DX27" s="29">
        <v>4</v>
      </c>
      <c r="DY27" s="29">
        <v>6.01</v>
      </c>
      <c r="DZ27" s="33">
        <f>SUM(DW27:DY27)</f>
        <v>10.01</v>
      </c>
      <c r="EA27" s="38" t="s">
        <v>76</v>
      </c>
      <c r="EB27" s="29" t="s">
        <v>27</v>
      </c>
      <c r="EC27" s="29">
        <v>4</v>
      </c>
      <c r="ED27" s="29">
        <v>6.01</v>
      </c>
      <c r="EE27" s="33">
        <f>SUM(EB27:ED27)</f>
        <v>10.01</v>
      </c>
      <c r="EF27" s="38" t="s">
        <v>76</v>
      </c>
      <c r="EG27" s="29" t="s">
        <v>27</v>
      </c>
      <c r="EH27" s="29">
        <v>4</v>
      </c>
      <c r="EI27" s="29">
        <v>6.01</v>
      </c>
      <c r="EJ27" s="33">
        <f>SUM(EG27:EI27)</f>
        <v>10.01</v>
      </c>
      <c r="EK27" s="38" t="s">
        <v>76</v>
      </c>
      <c r="EL27" s="29" t="s">
        <v>27</v>
      </c>
      <c r="EM27" s="29">
        <v>4</v>
      </c>
      <c r="EN27" s="29">
        <v>6.01</v>
      </c>
      <c r="EO27" s="33">
        <f>SUM(EL27:EN27)</f>
        <v>10.01</v>
      </c>
      <c r="EP27" s="38" t="s">
        <v>76</v>
      </c>
      <c r="EQ27" s="29" t="s">
        <v>27</v>
      </c>
      <c r="ER27" s="29">
        <v>4.03</v>
      </c>
      <c r="ES27" s="29">
        <v>6.05</v>
      </c>
      <c r="ET27" s="33">
        <f>SUM(EQ27:ES27)</f>
        <v>10.08</v>
      </c>
      <c r="EU27" s="38" t="s">
        <v>76</v>
      </c>
      <c r="EV27" s="29" t="s">
        <v>27</v>
      </c>
      <c r="EW27" s="29">
        <v>4.0599999999999996</v>
      </c>
      <c r="EX27" s="29">
        <v>6.1</v>
      </c>
      <c r="EY27" s="33">
        <f>SUM(EV27:EX27)</f>
        <v>10.16</v>
      </c>
      <c r="EZ27" s="38" t="s">
        <v>76</v>
      </c>
      <c r="FA27" s="29" t="s">
        <v>27</v>
      </c>
      <c r="FB27" s="29">
        <v>4.0599999999999996</v>
      </c>
      <c r="FC27" s="29">
        <v>6.1</v>
      </c>
      <c r="FD27" s="33">
        <f>SUM(FA27:FC27)</f>
        <v>10.16</v>
      </c>
      <c r="FE27" s="38" t="s">
        <v>76</v>
      </c>
      <c r="FF27" s="29" t="s">
        <v>27</v>
      </c>
      <c r="FG27" s="29">
        <v>4.0599999999999996</v>
      </c>
      <c r="FH27" s="29">
        <v>6.1</v>
      </c>
      <c r="FI27" s="33">
        <f>SUM(FF27:FH27)</f>
        <v>10.16</v>
      </c>
      <c r="FJ27" s="38" t="s">
        <v>76</v>
      </c>
      <c r="FK27" s="29" t="s">
        <v>27</v>
      </c>
      <c r="FL27" s="29">
        <v>3.98</v>
      </c>
      <c r="FM27" s="29">
        <v>5.97</v>
      </c>
      <c r="FN27" s="33">
        <f>SUM(FK27:FM27)</f>
        <v>9.9499999999999993</v>
      </c>
      <c r="FO27" s="38" t="s">
        <v>76</v>
      </c>
      <c r="FP27" s="29" t="s">
        <v>27</v>
      </c>
      <c r="FQ27" s="29">
        <v>3.98</v>
      </c>
      <c r="FR27" s="29">
        <v>5.97</v>
      </c>
      <c r="FS27" s="33">
        <f>SUM(FP27:FR27)</f>
        <v>9.9499999999999993</v>
      </c>
      <c r="FT27" s="38" t="s">
        <v>76</v>
      </c>
      <c r="FU27" s="29" t="s">
        <v>27</v>
      </c>
      <c r="FV27" s="29">
        <v>3.98</v>
      </c>
      <c r="FW27" s="29">
        <v>5.97</v>
      </c>
      <c r="FX27" s="33">
        <f>SUM(FU27:FW27)</f>
        <v>9.9499999999999993</v>
      </c>
      <c r="FY27" s="38" t="s">
        <v>76</v>
      </c>
      <c r="FZ27" s="29" t="s">
        <v>27</v>
      </c>
      <c r="GA27" s="29">
        <v>4</v>
      </c>
      <c r="GB27" s="29">
        <v>6.01</v>
      </c>
      <c r="GC27" s="33">
        <f>SUM(FZ27:GB27)</f>
        <v>10.01</v>
      </c>
      <c r="GD27" s="38" t="s">
        <v>76</v>
      </c>
      <c r="GE27" s="29" t="s">
        <v>27</v>
      </c>
      <c r="GF27" s="29">
        <v>4</v>
      </c>
      <c r="GG27" s="29">
        <v>6.01</v>
      </c>
      <c r="GH27" s="33">
        <f>SUM(GE27:GG27)</f>
        <v>10.01</v>
      </c>
      <c r="GI27" s="38" t="s">
        <v>76</v>
      </c>
      <c r="GJ27" s="29" t="s">
        <v>27</v>
      </c>
      <c r="GK27" s="29">
        <v>4</v>
      </c>
      <c r="GL27" s="29">
        <v>6.01</v>
      </c>
      <c r="GM27" s="33">
        <f>SUM(GJ27:GL27)</f>
        <v>10.01</v>
      </c>
      <c r="GN27" s="38" t="s">
        <v>76</v>
      </c>
      <c r="GO27" s="29" t="s">
        <v>27</v>
      </c>
      <c r="GP27" s="29">
        <v>3.98</v>
      </c>
      <c r="GQ27" s="29">
        <v>5.97</v>
      </c>
      <c r="GR27" s="33">
        <f>SUM(GO27:GQ27)</f>
        <v>9.9499999999999993</v>
      </c>
      <c r="GS27" s="38" t="s">
        <v>76</v>
      </c>
      <c r="GT27" s="29" t="s">
        <v>27</v>
      </c>
      <c r="GU27" s="29">
        <v>3.98</v>
      </c>
      <c r="GV27" s="29">
        <v>5.97</v>
      </c>
      <c r="GW27" s="33">
        <f>SUM(GT27:GV27)</f>
        <v>9.9499999999999993</v>
      </c>
      <c r="GX27" s="38" t="s">
        <v>76</v>
      </c>
      <c r="GY27" s="29" t="s">
        <v>27</v>
      </c>
      <c r="GZ27" s="29">
        <v>3.99</v>
      </c>
      <c r="HA27" s="29">
        <v>5.99</v>
      </c>
      <c r="HB27" s="33">
        <f>SUM(GY27:HA27)</f>
        <v>9.98</v>
      </c>
      <c r="HC27" s="38" t="s">
        <v>76</v>
      </c>
      <c r="HD27" s="29" t="s">
        <v>27</v>
      </c>
      <c r="HE27" s="29">
        <v>3.99</v>
      </c>
      <c r="HF27" s="29">
        <v>5.99</v>
      </c>
      <c r="HG27" s="33">
        <f>SUM(HD27:HF27)</f>
        <v>9.98</v>
      </c>
      <c r="HH27" s="38" t="s">
        <v>76</v>
      </c>
      <c r="HI27" s="29" t="s">
        <v>27</v>
      </c>
      <c r="HJ27" s="29">
        <v>3.99</v>
      </c>
      <c r="HK27" s="29">
        <v>5.99</v>
      </c>
      <c r="HL27" s="33">
        <f>SUM(HI27:HK27)</f>
        <v>9.98</v>
      </c>
      <c r="HM27" s="38" t="s">
        <v>76</v>
      </c>
      <c r="HN27" s="29" t="s">
        <v>27</v>
      </c>
      <c r="HO27" s="29">
        <v>3.99</v>
      </c>
      <c r="HP27" s="29">
        <v>5.99</v>
      </c>
      <c r="HQ27" s="33">
        <f>SUM(HN27:HP27)</f>
        <v>9.98</v>
      </c>
      <c r="HR27" s="38" t="s">
        <v>76</v>
      </c>
      <c r="HS27" s="29" t="s">
        <v>27</v>
      </c>
      <c r="HT27" s="29">
        <v>3.99</v>
      </c>
      <c r="HU27" s="29">
        <v>5.99</v>
      </c>
      <c r="HV27" s="33">
        <f>SUM(HS27:HU27)</f>
        <v>9.98</v>
      </c>
      <c r="HW27" s="38" t="s">
        <v>76</v>
      </c>
      <c r="HX27" s="29" t="s">
        <v>27</v>
      </c>
      <c r="HY27" s="29">
        <v>4</v>
      </c>
      <c r="HZ27" s="29">
        <v>6.01</v>
      </c>
      <c r="IA27" s="33">
        <f>SUM(HX27:HZ27)</f>
        <v>10.01</v>
      </c>
      <c r="IB27" s="38" t="s">
        <v>76</v>
      </c>
      <c r="IC27" s="29" t="s">
        <v>27</v>
      </c>
      <c r="ID27" s="29">
        <v>4</v>
      </c>
      <c r="IE27" s="29">
        <v>6.01</v>
      </c>
      <c r="IF27" s="33">
        <f>SUM(IC27:IE27)</f>
        <v>10.01</v>
      </c>
      <c r="IG27" s="38" t="s">
        <v>76</v>
      </c>
      <c r="IH27" s="29" t="s">
        <v>27</v>
      </c>
      <c r="II27" s="29">
        <v>4</v>
      </c>
      <c r="IJ27" s="29">
        <v>6.01</v>
      </c>
      <c r="IK27" s="33">
        <f>SUM(IH27:IJ27)</f>
        <v>10.01</v>
      </c>
      <c r="IL27" s="38" t="s">
        <v>76</v>
      </c>
      <c r="IM27" s="29" t="s">
        <v>27</v>
      </c>
      <c r="IN27" s="29">
        <v>4</v>
      </c>
      <c r="IO27" s="29">
        <v>6.01</v>
      </c>
      <c r="IP27" s="33">
        <f>SUM(IM27:IO27)</f>
        <v>10.01</v>
      </c>
      <c r="IQ27" s="38" t="s">
        <v>76</v>
      </c>
      <c r="IR27" s="29" t="s">
        <v>27</v>
      </c>
      <c r="IS27" s="29">
        <v>4</v>
      </c>
      <c r="IT27" s="29">
        <v>6.01</v>
      </c>
      <c r="IU27" s="33">
        <f>SUM(IR27:IT27)</f>
        <v>10.01</v>
      </c>
      <c r="IV27" s="38" t="s">
        <v>76</v>
      </c>
      <c r="IW27" s="29" t="s">
        <v>27</v>
      </c>
      <c r="IX27" s="29">
        <v>4.0999999999999996</v>
      </c>
      <c r="IY27" s="29">
        <v>6.15</v>
      </c>
      <c r="IZ27" s="33">
        <f>SUM(IW27:IY27)</f>
        <v>10.25</v>
      </c>
      <c r="JA27" s="38" t="s">
        <v>76</v>
      </c>
      <c r="JB27" s="29" t="s">
        <v>27</v>
      </c>
      <c r="JC27" s="29">
        <v>4.12</v>
      </c>
      <c r="JD27" s="29">
        <v>6.18</v>
      </c>
      <c r="JE27" s="33">
        <f>SUM(JB27:JD27)</f>
        <v>10.3</v>
      </c>
      <c r="JF27" s="38" t="s">
        <v>76</v>
      </c>
      <c r="JG27" s="29" t="s">
        <v>27</v>
      </c>
      <c r="JH27" s="29">
        <v>4.12</v>
      </c>
      <c r="JI27" s="29">
        <v>6.18</v>
      </c>
      <c r="JJ27" s="33">
        <f>SUM(JG27:JI27)</f>
        <v>10.3</v>
      </c>
      <c r="JK27" s="38" t="s">
        <v>76</v>
      </c>
      <c r="JL27" s="29" t="s">
        <v>27</v>
      </c>
      <c r="JM27" s="29">
        <v>4.12</v>
      </c>
      <c r="JN27" s="29">
        <v>6.18</v>
      </c>
      <c r="JO27" s="33">
        <f>SUM(JL27:JN27)</f>
        <v>10.3</v>
      </c>
      <c r="JP27" s="38" t="s">
        <v>76</v>
      </c>
      <c r="JQ27" s="29" t="s">
        <v>27</v>
      </c>
      <c r="JR27" s="29">
        <v>4.12</v>
      </c>
      <c r="JS27" s="29">
        <v>6.18</v>
      </c>
      <c r="JT27" s="33">
        <f>SUM(JQ27:JS27)</f>
        <v>10.3</v>
      </c>
      <c r="JU27" s="38" t="s">
        <v>76</v>
      </c>
      <c r="JV27" s="29" t="s">
        <v>27</v>
      </c>
      <c r="JW27" s="29">
        <v>4.12</v>
      </c>
      <c r="JX27" s="29">
        <v>6.18</v>
      </c>
      <c r="JY27" s="33">
        <f>SUM(JV27:JX27)</f>
        <v>10.3</v>
      </c>
      <c r="JZ27" s="38" t="s">
        <v>76</v>
      </c>
      <c r="KA27" s="29" t="s">
        <v>27</v>
      </c>
      <c r="KB27" s="29">
        <v>4.12</v>
      </c>
      <c r="KC27" s="29">
        <v>6.18</v>
      </c>
      <c r="KD27" s="33">
        <f>SUM(KA27:KC27)</f>
        <v>10.3</v>
      </c>
      <c r="KE27" s="38" t="s">
        <v>76</v>
      </c>
      <c r="KF27" s="29" t="s">
        <v>27</v>
      </c>
      <c r="KG27" s="29">
        <v>4.12</v>
      </c>
      <c r="KH27" s="29">
        <v>6.18</v>
      </c>
      <c r="KI27" s="33">
        <f>SUM(KF27:KH27)</f>
        <v>10.3</v>
      </c>
      <c r="KJ27" s="38" t="s">
        <v>76</v>
      </c>
      <c r="KK27" s="29" t="s">
        <v>27</v>
      </c>
      <c r="KL27" s="29">
        <v>4.12</v>
      </c>
      <c r="KM27" s="29">
        <v>6.18</v>
      </c>
      <c r="KN27" s="33">
        <f>SUM(KK27:KM27)</f>
        <v>10.3</v>
      </c>
      <c r="KO27" s="38" t="s">
        <v>76</v>
      </c>
      <c r="KP27" s="29" t="s">
        <v>27</v>
      </c>
      <c r="KQ27" s="29">
        <v>4.12</v>
      </c>
      <c r="KR27" s="29">
        <v>6.18</v>
      </c>
      <c r="KS27" s="33">
        <f>SUM(KP27:KR27)</f>
        <v>10.3</v>
      </c>
      <c r="KT27" s="38" t="s">
        <v>76</v>
      </c>
      <c r="KU27" s="29" t="s">
        <v>27</v>
      </c>
      <c r="KV27" s="29">
        <v>4.17</v>
      </c>
      <c r="KW27" s="29">
        <v>6.26</v>
      </c>
      <c r="KX27" s="33">
        <f>SUM(KU27:KW27)</f>
        <v>10.43</v>
      </c>
      <c r="KY27" s="38" t="s">
        <v>76</v>
      </c>
      <c r="KZ27" s="29" t="s">
        <v>27</v>
      </c>
      <c r="LA27" s="29">
        <v>4.17</v>
      </c>
      <c r="LB27" s="29">
        <v>6.26</v>
      </c>
      <c r="LC27" s="33">
        <f>SUM(KZ27:LB27)</f>
        <v>10.43</v>
      </c>
      <c r="LD27" s="38" t="s">
        <v>76</v>
      </c>
      <c r="LE27" s="29" t="s">
        <v>27</v>
      </c>
      <c r="LF27" s="29">
        <v>4.17</v>
      </c>
      <c r="LG27" s="29">
        <v>6.26</v>
      </c>
      <c r="LH27" s="33">
        <f>SUM(LE27:LG27)</f>
        <v>10.43</v>
      </c>
      <c r="LI27" s="38" t="s">
        <v>76</v>
      </c>
      <c r="LJ27" s="29" t="s">
        <v>27</v>
      </c>
      <c r="LK27" s="29">
        <v>4.1900000000000004</v>
      </c>
      <c r="LL27" s="29">
        <v>6.29</v>
      </c>
      <c r="LM27" s="33">
        <f>SUM(LJ27:LL27)</f>
        <v>10.48</v>
      </c>
      <c r="LN27" s="38" t="s">
        <v>76</v>
      </c>
      <c r="LO27" s="29" t="s">
        <v>27</v>
      </c>
      <c r="LP27" s="29">
        <v>4.3099999999999996</v>
      </c>
      <c r="LQ27" s="29">
        <v>6.48</v>
      </c>
      <c r="LR27" s="33">
        <f>SUM(LO27:LQ27)</f>
        <v>10.79</v>
      </c>
      <c r="LS27" s="38" t="s">
        <v>76</v>
      </c>
      <c r="LT27" s="29" t="s">
        <v>27</v>
      </c>
      <c r="LU27" s="29">
        <v>4.3099999999999996</v>
      </c>
      <c r="LV27" s="29">
        <v>6.48</v>
      </c>
      <c r="LW27" s="33">
        <f>SUM(LT27:LV27)</f>
        <v>10.79</v>
      </c>
      <c r="LX27" s="38" t="s">
        <v>76</v>
      </c>
      <c r="LY27" s="29" t="s">
        <v>27</v>
      </c>
      <c r="LZ27" s="29">
        <v>4.3099999999999996</v>
      </c>
      <c r="MA27" s="29">
        <v>6.48</v>
      </c>
      <c r="MB27" s="33">
        <f>SUM(LY27:MA27)</f>
        <v>10.79</v>
      </c>
      <c r="MC27" s="38" t="s">
        <v>76</v>
      </c>
      <c r="MD27" s="29" t="s">
        <v>27</v>
      </c>
      <c r="ME27" s="29">
        <v>4.3099999999999996</v>
      </c>
      <c r="MF27" s="29">
        <v>6.48</v>
      </c>
      <c r="MG27" s="33">
        <f>SUM(MD27:MF27)</f>
        <v>10.79</v>
      </c>
      <c r="MH27" s="38" t="s">
        <v>76</v>
      </c>
      <c r="MI27" s="29" t="s">
        <v>27</v>
      </c>
      <c r="MJ27" s="29">
        <v>4.4000000000000004</v>
      </c>
      <c r="MK27" s="29">
        <v>6.61</v>
      </c>
      <c r="ML27" s="33">
        <f>SUM(MI27:MK27)</f>
        <v>11.010000000000002</v>
      </c>
      <c r="MM27" s="38" t="s">
        <v>76</v>
      </c>
      <c r="MN27" s="29" t="s">
        <v>27</v>
      </c>
      <c r="MO27" s="29">
        <v>4.4000000000000004</v>
      </c>
      <c r="MP27" s="29">
        <v>6.61</v>
      </c>
      <c r="MQ27" s="33">
        <f>SUM(MN27:MP27)</f>
        <v>11.010000000000002</v>
      </c>
      <c r="MR27" s="38" t="s">
        <v>76</v>
      </c>
      <c r="MS27" s="29" t="s">
        <v>27</v>
      </c>
      <c r="MT27" s="29">
        <v>4.4000000000000004</v>
      </c>
      <c r="MU27" s="29">
        <v>6.61</v>
      </c>
      <c r="MV27" s="33">
        <f>SUM(MS27:MU27)</f>
        <v>11.010000000000002</v>
      </c>
      <c r="MW27" s="38" t="s">
        <v>76</v>
      </c>
      <c r="MX27" s="29" t="s">
        <v>27</v>
      </c>
      <c r="MY27" s="29">
        <v>4.4000000000000004</v>
      </c>
      <c r="MZ27" s="29">
        <v>6.61</v>
      </c>
      <c r="NA27" s="33">
        <f>SUM(MX27:MZ27)</f>
        <v>11.010000000000002</v>
      </c>
      <c r="NB27" s="38" t="s">
        <v>76</v>
      </c>
      <c r="NC27" s="29" t="s">
        <v>27</v>
      </c>
      <c r="ND27" s="29">
        <v>4.4000000000000004</v>
      </c>
      <c r="NE27" s="29">
        <v>6.61</v>
      </c>
      <c r="NF27" s="33">
        <f>SUM(NC27:NE27)</f>
        <v>11.010000000000002</v>
      </c>
      <c r="NG27" s="38" t="s">
        <v>76</v>
      </c>
      <c r="NH27" s="29" t="s">
        <v>27</v>
      </c>
      <c r="NI27" s="29">
        <v>4.4000000000000004</v>
      </c>
      <c r="NJ27" s="29">
        <v>6.61</v>
      </c>
      <c r="NK27" s="33">
        <f>SUM(NH27:NJ27)</f>
        <v>11.010000000000002</v>
      </c>
      <c r="NL27" s="38" t="s">
        <v>76</v>
      </c>
      <c r="NM27" s="29" t="s">
        <v>27</v>
      </c>
      <c r="NN27" s="29">
        <v>4.3099999999999996</v>
      </c>
      <c r="NO27" s="29">
        <v>6.48</v>
      </c>
      <c r="NP27" s="33">
        <f>SUM(NM27:NO27)</f>
        <v>10.79</v>
      </c>
      <c r="NQ27" s="38" t="s">
        <v>76</v>
      </c>
      <c r="NR27" s="29" t="s">
        <v>27</v>
      </c>
      <c r="NS27" s="29">
        <v>4.1900000000000004</v>
      </c>
      <c r="NT27" s="29">
        <v>6.29</v>
      </c>
      <c r="NU27" s="33">
        <f>SUM(NR27:NT27)</f>
        <v>10.48</v>
      </c>
      <c r="NV27" s="38" t="s">
        <v>76</v>
      </c>
      <c r="NW27" s="29" t="s">
        <v>27</v>
      </c>
      <c r="NX27" s="29">
        <v>4.1900000000000004</v>
      </c>
      <c r="NY27" s="29">
        <v>6.29</v>
      </c>
      <c r="NZ27" s="33">
        <f>SUM(NW27:NY27)</f>
        <v>10.48</v>
      </c>
      <c r="OA27" s="38" t="s">
        <v>76</v>
      </c>
      <c r="OB27" s="29" t="s">
        <v>27</v>
      </c>
      <c r="OC27" s="29">
        <v>4.1900000000000004</v>
      </c>
      <c r="OD27" s="29">
        <v>6.29</v>
      </c>
      <c r="OE27" s="33">
        <f>SUM(OB27:OD27)</f>
        <v>10.48</v>
      </c>
      <c r="OF27" s="38" t="s">
        <v>76</v>
      </c>
      <c r="OG27" s="29" t="s">
        <v>27</v>
      </c>
      <c r="OH27" s="29">
        <v>4.1900000000000004</v>
      </c>
      <c r="OI27" s="29">
        <v>6.29</v>
      </c>
      <c r="OJ27" s="33">
        <f>SUM(OG27:OI27)</f>
        <v>10.48</v>
      </c>
      <c r="OK27" s="38" t="s">
        <v>76</v>
      </c>
      <c r="OL27" s="29" t="s">
        <v>27</v>
      </c>
      <c r="OM27" s="29">
        <v>4.3099999999999996</v>
      </c>
      <c r="ON27" s="29">
        <v>6.48</v>
      </c>
      <c r="OO27" s="33">
        <f>SUM(OL27:ON27)</f>
        <v>10.79</v>
      </c>
      <c r="OP27" s="38" t="s">
        <v>76</v>
      </c>
      <c r="OQ27" s="29" t="s">
        <v>27</v>
      </c>
      <c r="OR27" s="29">
        <v>4.3099999999999996</v>
      </c>
      <c r="OS27" s="29">
        <v>6.48</v>
      </c>
      <c r="OT27" s="33">
        <f>SUM(OQ27:OS27)</f>
        <v>10.79</v>
      </c>
      <c r="OU27" s="38" t="s">
        <v>76</v>
      </c>
      <c r="OV27" s="29" t="s">
        <v>27</v>
      </c>
      <c r="OW27" s="29">
        <v>4.1900000000000004</v>
      </c>
      <c r="OX27" s="29">
        <v>6.29</v>
      </c>
      <c r="OY27" s="33">
        <f>SUM(OV27:OX27)</f>
        <v>10.48</v>
      </c>
      <c r="OZ27" s="38" t="s">
        <v>76</v>
      </c>
      <c r="PA27" s="29" t="s">
        <v>27</v>
      </c>
      <c r="PB27" s="29">
        <v>4.4000000000000004</v>
      </c>
      <c r="PC27" s="29">
        <v>6.61</v>
      </c>
      <c r="PD27" s="33">
        <f>SUM(PA27:PC27)</f>
        <v>11.010000000000002</v>
      </c>
      <c r="PE27" s="38" t="s">
        <v>76</v>
      </c>
      <c r="PF27" s="29" t="s">
        <v>27</v>
      </c>
      <c r="PG27" s="29">
        <v>4.4000000000000004</v>
      </c>
      <c r="PH27" s="29">
        <v>6.61</v>
      </c>
      <c r="PI27" s="33">
        <f>SUM(PF27:PH27)</f>
        <v>11.010000000000002</v>
      </c>
      <c r="PJ27" s="38" t="s">
        <v>76</v>
      </c>
      <c r="PK27" s="29" t="s">
        <v>27</v>
      </c>
      <c r="PL27" s="29">
        <v>4.55</v>
      </c>
      <c r="PM27" s="29">
        <v>6.84</v>
      </c>
      <c r="PN27" s="33">
        <f>SUM(PK27:PM27)</f>
        <v>11.39</v>
      </c>
      <c r="PO27" s="38" t="s">
        <v>76</v>
      </c>
      <c r="PP27" s="29" t="s">
        <v>27</v>
      </c>
      <c r="PQ27" s="29">
        <v>4.6399999999999997</v>
      </c>
      <c r="PR27" s="29">
        <v>6.97</v>
      </c>
      <c r="PS27" s="33">
        <f>SUM(PP27:PR27)</f>
        <v>11.61</v>
      </c>
      <c r="PT27" s="38" t="s">
        <v>76</v>
      </c>
      <c r="PU27" s="29" t="s">
        <v>27</v>
      </c>
      <c r="PV27" s="29">
        <v>4.79</v>
      </c>
      <c r="PW27" s="29">
        <v>7.19</v>
      </c>
      <c r="PX27" s="33">
        <f>SUM(PU27:PW27)</f>
        <v>11.98</v>
      </c>
      <c r="PY27" s="38" t="s">
        <v>76</v>
      </c>
      <c r="PZ27" s="29" t="s">
        <v>27</v>
      </c>
      <c r="QA27" s="29">
        <v>4.84</v>
      </c>
      <c r="QB27" s="29">
        <v>7.28</v>
      </c>
      <c r="QC27" s="33">
        <f>SUM(PZ27:QB27)</f>
        <v>12.120000000000001</v>
      </c>
      <c r="QD27" s="38" t="s">
        <v>76</v>
      </c>
      <c r="QE27" s="29" t="s">
        <v>27</v>
      </c>
      <c r="QF27" s="29">
        <v>4.88</v>
      </c>
      <c r="QG27" s="29">
        <v>7.32</v>
      </c>
      <c r="QH27" s="33">
        <f>SUM(QE27:QG27)</f>
        <v>12.2</v>
      </c>
      <c r="QI27" s="38" t="s">
        <v>76</v>
      </c>
      <c r="QJ27" s="29" t="s">
        <v>27</v>
      </c>
      <c r="QK27" s="29">
        <v>4.9000000000000004</v>
      </c>
      <c r="QL27" s="29">
        <v>7.36</v>
      </c>
      <c r="QM27" s="33">
        <f>SUM(QJ27:QL27)</f>
        <v>12.260000000000002</v>
      </c>
      <c r="QN27" s="38" t="s">
        <v>76</v>
      </c>
      <c r="QO27" s="29" t="s">
        <v>27</v>
      </c>
      <c r="QP27" s="29">
        <v>4.84</v>
      </c>
      <c r="QQ27" s="29">
        <v>7.42</v>
      </c>
      <c r="QR27" s="33">
        <f>SUM(QO27:QQ27)</f>
        <v>12.26</v>
      </c>
      <c r="QS27" s="38" t="s">
        <v>76</v>
      </c>
      <c r="QT27" s="29" t="s">
        <v>27</v>
      </c>
      <c r="QU27" s="29">
        <v>5.03</v>
      </c>
      <c r="QV27" s="29">
        <v>7.56</v>
      </c>
      <c r="QW27" s="33">
        <f>SUM(QT27:QV27)</f>
        <v>12.59</v>
      </c>
      <c r="QX27" s="38" t="s">
        <v>76</v>
      </c>
      <c r="QY27" s="29" t="s">
        <v>27</v>
      </c>
      <c r="QZ27" s="29">
        <v>5.14</v>
      </c>
      <c r="RA27" s="29">
        <v>7.73</v>
      </c>
      <c r="RB27" s="33">
        <f>SUM(QY27:RA27)</f>
        <v>12.870000000000001</v>
      </c>
      <c r="RC27" s="38" t="s">
        <v>76</v>
      </c>
      <c r="RD27" s="29" t="s">
        <v>27</v>
      </c>
      <c r="RE27" s="29">
        <v>5.14</v>
      </c>
      <c r="RF27" s="29">
        <v>7.73</v>
      </c>
      <c r="RG27" s="33">
        <f>SUM(RD27:RF27)</f>
        <v>12.870000000000001</v>
      </c>
      <c r="RH27" s="38" t="s">
        <v>76</v>
      </c>
      <c r="RI27" s="29" t="s">
        <v>27</v>
      </c>
      <c r="RJ27" s="29">
        <v>5.27</v>
      </c>
      <c r="RK27" s="29">
        <v>7.91</v>
      </c>
      <c r="RL27" s="33">
        <f>SUM(RI27:RK27)</f>
        <v>13.18</v>
      </c>
      <c r="RM27" s="38" t="s">
        <v>76</v>
      </c>
      <c r="RN27" s="29" t="s">
        <v>27</v>
      </c>
      <c r="RO27" s="29">
        <v>5.27</v>
      </c>
      <c r="RP27" s="29">
        <v>7.91</v>
      </c>
      <c r="RQ27" s="33">
        <f>SUM(RN27:RP27)</f>
        <v>13.18</v>
      </c>
      <c r="RR27" s="38" t="s">
        <v>76</v>
      </c>
      <c r="RS27" s="29" t="s">
        <v>27</v>
      </c>
      <c r="RT27" s="29">
        <v>5.39</v>
      </c>
      <c r="RU27" s="29">
        <v>8.1</v>
      </c>
      <c r="RV27" s="33">
        <f>SUM(RS27:RU27)</f>
        <v>13.489999999999998</v>
      </c>
      <c r="RW27" s="38" t="s">
        <v>76</v>
      </c>
      <c r="RX27" s="29" t="s">
        <v>27</v>
      </c>
      <c r="RY27" s="29">
        <v>5.53</v>
      </c>
      <c r="RZ27" s="29">
        <v>8.3000000000000007</v>
      </c>
      <c r="SA27" s="33">
        <f>SUM(RX27:RZ27)</f>
        <v>13.830000000000002</v>
      </c>
      <c r="SB27" s="38" t="s">
        <v>76</v>
      </c>
      <c r="SC27" s="29" t="s">
        <v>27</v>
      </c>
      <c r="SD27" s="29">
        <v>5.53</v>
      </c>
      <c r="SE27" s="29">
        <v>8.3000000000000007</v>
      </c>
      <c r="SF27" s="33">
        <f>SUM(SC27:SE27)</f>
        <v>13.830000000000002</v>
      </c>
      <c r="SG27" s="38" t="s">
        <v>76</v>
      </c>
      <c r="SH27" s="29" t="s">
        <v>27</v>
      </c>
      <c r="SI27" s="29">
        <v>5.71</v>
      </c>
      <c r="SJ27" s="29">
        <v>8.58</v>
      </c>
      <c r="SK27" s="33">
        <f>SUM(SH27:SJ27)</f>
        <v>14.29</v>
      </c>
      <c r="SL27" s="38" t="s">
        <v>76</v>
      </c>
      <c r="SM27" s="29" t="s">
        <v>27</v>
      </c>
      <c r="SN27" s="29">
        <v>5.71</v>
      </c>
      <c r="SO27" s="29">
        <v>8.58</v>
      </c>
      <c r="SP27" s="33">
        <f>SUM(SM27:SO27)</f>
        <v>14.29</v>
      </c>
      <c r="SQ27" s="38" t="s">
        <v>76</v>
      </c>
      <c r="SR27" s="29" t="s">
        <v>27</v>
      </c>
      <c r="SS27" s="29">
        <v>5.73</v>
      </c>
      <c r="ST27" s="29">
        <v>8.61</v>
      </c>
      <c r="SU27" s="33">
        <f>SUM(SR27:ST27)</f>
        <v>14.34</v>
      </c>
      <c r="SV27" s="38" t="s">
        <v>76</v>
      </c>
      <c r="SW27" s="29" t="s">
        <v>27</v>
      </c>
      <c r="SX27" s="29">
        <v>5.86</v>
      </c>
      <c r="SY27" s="29">
        <v>8.8000000000000007</v>
      </c>
      <c r="SZ27" s="33">
        <f>SUM(SW27:SY27)</f>
        <v>14.66</v>
      </c>
      <c r="TA27" s="38" t="s">
        <v>76</v>
      </c>
      <c r="TB27" s="29" t="s">
        <v>27</v>
      </c>
      <c r="TC27" s="29">
        <v>5.73</v>
      </c>
      <c r="TD27" s="29">
        <v>8.61</v>
      </c>
      <c r="TE27" s="33">
        <f>SUM(TB27:TD27)</f>
        <v>14.34</v>
      </c>
      <c r="TF27" s="38" t="s">
        <v>76</v>
      </c>
      <c r="TG27" s="29" t="s">
        <v>27</v>
      </c>
      <c r="TH27" s="29">
        <v>5.73</v>
      </c>
      <c r="TI27" s="29">
        <v>8.61</v>
      </c>
      <c r="TJ27" s="33">
        <f>SUM(TG27:TI27)</f>
        <v>14.34</v>
      </c>
      <c r="TK27" s="38" t="s">
        <v>76</v>
      </c>
      <c r="TL27" s="29" t="s">
        <v>27</v>
      </c>
      <c r="TM27" s="29">
        <v>5.73</v>
      </c>
      <c r="TN27" s="29">
        <v>8.61</v>
      </c>
      <c r="TO27" s="33">
        <f>SUM(TL27:TN27)</f>
        <v>14.34</v>
      </c>
      <c r="TP27" s="38" t="s">
        <v>76</v>
      </c>
      <c r="TQ27" s="29" t="s">
        <v>27</v>
      </c>
      <c r="TR27" s="29">
        <v>5.73</v>
      </c>
      <c r="TS27" s="29">
        <v>8.61</v>
      </c>
      <c r="TT27" s="33">
        <f>SUM(TQ27:TS27)</f>
        <v>14.34</v>
      </c>
      <c r="TU27" s="38" t="s">
        <v>76</v>
      </c>
      <c r="TV27" s="29" t="s">
        <v>27</v>
      </c>
      <c r="TW27" s="29">
        <v>5.73</v>
      </c>
      <c r="TX27" s="29">
        <v>8.61</v>
      </c>
      <c r="TY27" s="33">
        <f>SUM(TV27:TX27)</f>
        <v>14.34</v>
      </c>
      <c r="TZ27" s="38" t="s">
        <v>76</v>
      </c>
      <c r="UA27" s="29" t="s">
        <v>27</v>
      </c>
      <c r="UB27" s="29">
        <v>5.73</v>
      </c>
      <c r="UC27" s="29">
        <v>8.61</v>
      </c>
      <c r="UD27" s="33">
        <f>SUM(UA27:UC27)</f>
        <v>14.34</v>
      </c>
      <c r="UE27" s="38" t="s">
        <v>76</v>
      </c>
      <c r="UF27" s="29" t="s">
        <v>27</v>
      </c>
      <c r="UG27" s="29">
        <v>5.73</v>
      </c>
      <c r="UH27" s="29">
        <v>8.61</v>
      </c>
      <c r="UI27" s="33">
        <f>SUM(UF27:UH27)</f>
        <v>14.34</v>
      </c>
      <c r="UJ27" s="38" t="s">
        <v>76</v>
      </c>
      <c r="UK27" s="29" t="s">
        <v>27</v>
      </c>
      <c r="UL27" s="29">
        <v>5.99</v>
      </c>
      <c r="UM27" s="29">
        <v>9</v>
      </c>
      <c r="UN27" s="33">
        <f>SUM(UK27:UM27)</f>
        <v>14.99</v>
      </c>
      <c r="UO27" s="38" t="s">
        <v>76</v>
      </c>
      <c r="UP27" s="29" t="s">
        <v>27</v>
      </c>
      <c r="UQ27" s="29">
        <v>5.99</v>
      </c>
      <c r="UR27" s="29">
        <v>9</v>
      </c>
      <c r="US27" s="33">
        <f>SUM(UP27:UR27)</f>
        <v>14.99</v>
      </c>
      <c r="UT27" s="38" t="s">
        <v>76</v>
      </c>
      <c r="UU27" s="29" t="s">
        <v>27</v>
      </c>
      <c r="UV27" s="29">
        <v>6.21</v>
      </c>
      <c r="UW27" s="29">
        <v>9.32</v>
      </c>
      <c r="UX27" s="33">
        <f>SUM(UU27:UW27)</f>
        <v>15.530000000000001</v>
      </c>
      <c r="UY27" s="38" t="s">
        <v>76</v>
      </c>
      <c r="UZ27" s="29" t="s">
        <v>27</v>
      </c>
      <c r="VA27" s="29">
        <v>6.21</v>
      </c>
      <c r="VB27" s="29">
        <v>9.32</v>
      </c>
      <c r="VC27" s="33">
        <f>SUM(UZ27:VB27)</f>
        <v>15.530000000000001</v>
      </c>
      <c r="VD27" s="38" t="s">
        <v>76</v>
      </c>
      <c r="VE27" s="29" t="s">
        <v>27</v>
      </c>
      <c r="VF27" s="29">
        <v>6.21</v>
      </c>
      <c r="VG27" s="29">
        <v>9.32</v>
      </c>
      <c r="VH27" s="33">
        <f>SUM(VE27:VG27)</f>
        <v>15.530000000000001</v>
      </c>
      <c r="VI27" s="38" t="s">
        <v>76</v>
      </c>
      <c r="VJ27" s="29" t="s">
        <v>27</v>
      </c>
      <c r="VK27" s="29">
        <v>6.74</v>
      </c>
      <c r="VL27" s="29">
        <v>10.119999999999999</v>
      </c>
      <c r="VM27" s="33">
        <f>SUM(VJ27:VL27)</f>
        <v>16.86</v>
      </c>
      <c r="VN27" s="38" t="s">
        <v>76</v>
      </c>
      <c r="VO27" s="29" t="s">
        <v>27</v>
      </c>
      <c r="VP27" s="29">
        <v>6.74</v>
      </c>
      <c r="VQ27" s="29">
        <v>10.119999999999999</v>
      </c>
      <c r="VR27" s="33">
        <f>SUM(VO27:VQ27)</f>
        <v>16.86</v>
      </c>
      <c r="VS27" s="38" t="s">
        <v>76</v>
      </c>
      <c r="VT27" s="29" t="s">
        <v>27</v>
      </c>
      <c r="VU27" s="29">
        <v>6.74</v>
      </c>
      <c r="VV27" s="29">
        <v>10.119999999999999</v>
      </c>
      <c r="VW27" s="33">
        <f>SUM(VT27:VV27)</f>
        <v>16.86</v>
      </c>
      <c r="VX27" s="38" t="s">
        <v>76</v>
      </c>
      <c r="VY27" s="29" t="s">
        <v>27</v>
      </c>
      <c r="VZ27" s="29">
        <v>6.74</v>
      </c>
      <c r="WA27" s="29">
        <v>10.119999999999999</v>
      </c>
      <c r="WB27" s="33">
        <f>SUM(VY27:WA27)</f>
        <v>16.86</v>
      </c>
      <c r="WC27" s="38" t="s">
        <v>76</v>
      </c>
      <c r="WD27" s="29" t="s">
        <v>27</v>
      </c>
      <c r="WE27" s="29">
        <v>6.74</v>
      </c>
      <c r="WF27" s="29">
        <v>10.119999999999999</v>
      </c>
      <c r="WG27" s="33">
        <f>SUM(WD27:WF27)</f>
        <v>16.86</v>
      </c>
      <c r="WH27" s="38" t="s">
        <v>76</v>
      </c>
      <c r="WI27" s="29" t="s">
        <v>27</v>
      </c>
      <c r="WJ27" s="29">
        <v>6.74</v>
      </c>
      <c r="WK27" s="29">
        <v>10.119999999999999</v>
      </c>
      <c r="WL27" s="33">
        <f>SUM(WI27:WK27)</f>
        <v>16.86</v>
      </c>
      <c r="WM27" s="38" t="s">
        <v>76</v>
      </c>
      <c r="WN27" s="29" t="s">
        <v>27</v>
      </c>
      <c r="WO27" s="29">
        <v>6.74</v>
      </c>
      <c r="WP27" s="29">
        <v>10.119999999999999</v>
      </c>
      <c r="WQ27" s="33">
        <f>SUM(WN27:WP27)</f>
        <v>16.86</v>
      </c>
      <c r="WR27" s="38" t="s">
        <v>76</v>
      </c>
      <c r="WS27" s="29" t="s">
        <v>27</v>
      </c>
      <c r="WT27" s="29">
        <v>6.74</v>
      </c>
      <c r="WU27" s="29">
        <v>10.119999999999999</v>
      </c>
      <c r="WV27" s="33">
        <f>SUM(WS27:WU27)</f>
        <v>16.86</v>
      </c>
      <c r="WW27" s="38" t="s">
        <v>76</v>
      </c>
      <c r="WX27" s="29" t="s">
        <v>27</v>
      </c>
      <c r="WY27" s="29">
        <v>6.74</v>
      </c>
      <c r="WZ27" s="29">
        <v>10.119999999999999</v>
      </c>
      <c r="XA27" s="33">
        <f>SUM(WX27:WZ27)</f>
        <v>16.86</v>
      </c>
      <c r="XB27" s="38" t="s">
        <v>76</v>
      </c>
      <c r="XC27" s="29" t="s">
        <v>27</v>
      </c>
      <c r="XD27" s="29">
        <v>6.74</v>
      </c>
      <c r="XE27" s="29">
        <v>10.119999999999999</v>
      </c>
      <c r="XF27" s="33">
        <f>SUM(XC27:XE27)</f>
        <v>16.86</v>
      </c>
      <c r="XG27" s="38" t="s">
        <v>76</v>
      </c>
      <c r="XH27" s="29" t="s">
        <v>27</v>
      </c>
      <c r="XI27" s="29">
        <v>6.74</v>
      </c>
      <c r="XJ27" s="29">
        <v>10.119999999999999</v>
      </c>
      <c r="XK27" s="33">
        <f>SUM(XH27:XJ27)</f>
        <v>16.86</v>
      </c>
      <c r="XL27" s="38" t="s">
        <v>76</v>
      </c>
      <c r="XM27" s="29" t="s">
        <v>27</v>
      </c>
      <c r="XN27" s="29">
        <v>6.74</v>
      </c>
      <c r="XO27" s="29">
        <v>10.119999999999999</v>
      </c>
      <c r="XP27" s="33">
        <f>SUM(XM27:XO27)</f>
        <v>16.86</v>
      </c>
      <c r="XQ27" s="38" t="s">
        <v>76</v>
      </c>
      <c r="XR27" s="29" t="s">
        <v>27</v>
      </c>
      <c r="XS27" s="29">
        <v>6.74</v>
      </c>
      <c r="XT27" s="29">
        <v>10.119999999999999</v>
      </c>
      <c r="XU27" s="33">
        <f>SUM(XR27:XT27)</f>
        <v>16.86</v>
      </c>
      <c r="XV27" s="38" t="s">
        <v>76</v>
      </c>
      <c r="XW27" s="29" t="s">
        <v>27</v>
      </c>
      <c r="XX27" s="29">
        <v>6.74</v>
      </c>
      <c r="XY27" s="29">
        <v>10.119999999999999</v>
      </c>
      <c r="XZ27" s="33">
        <f>SUM(XW27:XY27)</f>
        <v>16.86</v>
      </c>
      <c r="YA27" s="38" t="s">
        <v>76</v>
      </c>
      <c r="YB27" s="29" t="s">
        <v>27</v>
      </c>
      <c r="YC27" s="29">
        <v>6.74</v>
      </c>
      <c r="YD27" s="29">
        <v>10.119999999999999</v>
      </c>
      <c r="YE27" s="33">
        <f>SUM(YB27:YD27)</f>
        <v>16.86</v>
      </c>
      <c r="YF27" s="38" t="s">
        <v>76</v>
      </c>
      <c r="YG27" s="29" t="s">
        <v>27</v>
      </c>
      <c r="YH27" s="29">
        <v>6.78</v>
      </c>
      <c r="YI27" s="29">
        <v>10.19</v>
      </c>
      <c r="YJ27" s="33">
        <f>SUM(YG27:YI27)</f>
        <v>16.97</v>
      </c>
      <c r="YK27" s="38" t="s">
        <v>76</v>
      </c>
      <c r="YL27" s="29" t="s">
        <v>27</v>
      </c>
      <c r="YM27" s="29">
        <v>6.78</v>
      </c>
      <c r="YN27" s="29">
        <v>10.19</v>
      </c>
      <c r="YO27" s="33">
        <f>SUM(YL27:YN27)</f>
        <v>16.97</v>
      </c>
      <c r="YP27" s="38" t="s">
        <v>76</v>
      </c>
      <c r="YQ27" s="29" t="s">
        <v>27</v>
      </c>
      <c r="YR27" s="29">
        <v>6.81</v>
      </c>
      <c r="YS27" s="29">
        <v>10.220000000000001</v>
      </c>
      <c r="YT27" s="33">
        <f>SUM(YQ27:YS27)</f>
        <v>17.03</v>
      </c>
      <c r="YU27" s="38" t="s">
        <v>76</v>
      </c>
      <c r="YV27" s="29" t="s">
        <v>27</v>
      </c>
      <c r="YW27" s="29">
        <v>6.83</v>
      </c>
      <c r="YX27" s="29">
        <v>10.25</v>
      </c>
      <c r="YY27" s="33">
        <f>SUM(YV27:YX27)</f>
        <v>17.079999999999998</v>
      </c>
      <c r="YZ27" s="38" t="s">
        <v>76</v>
      </c>
      <c r="ZA27" s="29" t="s">
        <v>27</v>
      </c>
      <c r="ZB27" s="29">
        <v>6.83</v>
      </c>
      <c r="ZC27" s="29">
        <v>10.25</v>
      </c>
      <c r="ZD27" s="33">
        <f>SUM(ZA27:ZC27)</f>
        <v>17.079999999999998</v>
      </c>
      <c r="ZE27" s="38" t="s">
        <v>76</v>
      </c>
      <c r="ZF27" s="29" t="s">
        <v>27</v>
      </c>
      <c r="ZG27" s="29">
        <v>6.92</v>
      </c>
      <c r="ZH27" s="29">
        <v>10.39</v>
      </c>
      <c r="ZI27" s="33">
        <f>SUM(ZF27:ZH27)</f>
        <v>17.310000000000002</v>
      </c>
      <c r="ZJ27" s="38" t="s">
        <v>76</v>
      </c>
      <c r="ZK27" s="29" t="s">
        <v>27</v>
      </c>
      <c r="ZL27" s="29">
        <v>6.92</v>
      </c>
      <c r="ZM27" s="29">
        <v>10.39</v>
      </c>
      <c r="ZN27" s="33">
        <f>SUM(ZK27:ZM27)</f>
        <v>17.310000000000002</v>
      </c>
      <c r="ZO27" s="38" t="s">
        <v>76</v>
      </c>
      <c r="ZP27" s="29" t="s">
        <v>27</v>
      </c>
      <c r="ZQ27" s="29">
        <v>6.92</v>
      </c>
      <c r="ZR27" s="29">
        <v>10.39</v>
      </c>
      <c r="ZS27" s="33">
        <f>SUM(ZP27:ZR27)</f>
        <v>17.310000000000002</v>
      </c>
      <c r="ZT27" s="38" t="s">
        <v>76</v>
      </c>
      <c r="ZU27" s="29" t="s">
        <v>27</v>
      </c>
      <c r="ZV27" s="29">
        <v>6.92</v>
      </c>
      <c r="ZW27" s="29">
        <v>10.39</v>
      </c>
      <c r="ZX27" s="33">
        <f>SUM(ZU27:ZW27)</f>
        <v>17.310000000000002</v>
      </c>
      <c r="ZY27" s="38" t="s">
        <v>76</v>
      </c>
      <c r="ZZ27" s="29" t="s">
        <v>27</v>
      </c>
      <c r="AAA27" s="29">
        <v>7.01</v>
      </c>
      <c r="AAB27" s="29">
        <v>10.52</v>
      </c>
      <c r="AAC27" s="33">
        <f>SUM(ZZ27:AAB27)</f>
        <v>17.53</v>
      </c>
      <c r="AAD27" s="38" t="s">
        <v>76</v>
      </c>
      <c r="AAE27" s="29" t="s">
        <v>27</v>
      </c>
      <c r="AAF27" s="29">
        <v>7.19</v>
      </c>
      <c r="AAG27" s="29">
        <v>10.79</v>
      </c>
      <c r="AAH27" s="33">
        <f>SUM(AAE27:AAG27)</f>
        <v>17.98</v>
      </c>
      <c r="AAI27" s="38" t="s">
        <v>76</v>
      </c>
      <c r="AAJ27" s="29" t="s">
        <v>27</v>
      </c>
      <c r="AAK27" s="29">
        <v>7.19</v>
      </c>
      <c r="AAL27" s="29">
        <v>10.79</v>
      </c>
      <c r="AAM27" s="33">
        <f>SUM(AAJ27:AAL27)</f>
        <v>17.98</v>
      </c>
      <c r="AAN27" s="38" t="s">
        <v>76</v>
      </c>
      <c r="AAO27" s="29" t="s">
        <v>27</v>
      </c>
      <c r="AAP27" s="29">
        <v>7.19</v>
      </c>
      <c r="AAQ27" s="29">
        <v>10.79</v>
      </c>
      <c r="AAR27" s="33">
        <f>SUM(AAO27:AAQ27)</f>
        <v>17.98</v>
      </c>
      <c r="AAS27" s="38" t="s">
        <v>76</v>
      </c>
      <c r="AAT27" s="29" t="s">
        <v>27</v>
      </c>
      <c r="AAU27" s="29">
        <v>7.19</v>
      </c>
      <c r="AAV27" s="29">
        <v>10.79</v>
      </c>
      <c r="AAW27" s="33">
        <f>SUM(AAT27:AAV27)</f>
        <v>17.98</v>
      </c>
      <c r="AAX27" s="38" t="s">
        <v>76</v>
      </c>
      <c r="AAY27" s="29" t="s">
        <v>27</v>
      </c>
      <c r="AAZ27" s="29">
        <v>7.19</v>
      </c>
      <c r="ABA27" s="29">
        <v>10.79</v>
      </c>
      <c r="ABB27" s="33">
        <f>SUM(AAY27:ABA27)</f>
        <v>17.98</v>
      </c>
      <c r="ABC27" s="38" t="s">
        <v>76</v>
      </c>
      <c r="ABD27" s="29" t="s">
        <v>27</v>
      </c>
      <c r="ABE27" s="29">
        <v>7.19</v>
      </c>
      <c r="ABF27" s="29">
        <v>10.79</v>
      </c>
      <c r="ABG27" s="33">
        <f>SUM(ABD27:ABF27)</f>
        <v>17.98</v>
      </c>
      <c r="ABH27" s="38" t="s">
        <v>76</v>
      </c>
      <c r="ABI27" s="29" t="s">
        <v>27</v>
      </c>
      <c r="ABJ27" s="29">
        <v>7.19</v>
      </c>
      <c r="ABK27" s="29">
        <v>10.79</v>
      </c>
      <c r="ABL27" s="33">
        <f>SUM(ABI27:ABK27)</f>
        <v>17.98</v>
      </c>
      <c r="ABM27" s="38" t="s">
        <v>76</v>
      </c>
      <c r="ABN27" s="29" t="s">
        <v>27</v>
      </c>
      <c r="ABO27" s="29">
        <v>7.19</v>
      </c>
      <c r="ABP27" s="29">
        <v>10.79</v>
      </c>
      <c r="ABQ27" s="33">
        <f>SUM(ABN27:ABP27)</f>
        <v>17.98</v>
      </c>
      <c r="ABR27" s="38" t="s">
        <v>76</v>
      </c>
      <c r="ABS27" s="29" t="s">
        <v>27</v>
      </c>
      <c r="ABT27" s="29">
        <v>7.19</v>
      </c>
      <c r="ABU27" s="29">
        <v>10.79</v>
      </c>
      <c r="ABV27" s="33">
        <f>SUM(ABS27:ABU27)</f>
        <v>17.98</v>
      </c>
      <c r="ABW27" s="38" t="s">
        <v>76</v>
      </c>
      <c r="ABX27" s="29" t="s">
        <v>27</v>
      </c>
      <c r="ABY27" s="29">
        <v>7.28</v>
      </c>
      <c r="ABZ27" s="29">
        <v>10.93</v>
      </c>
      <c r="ACA27" s="33">
        <f>SUM(ABX27:ABZ27)</f>
        <v>18.21</v>
      </c>
    </row>
    <row r="28" spans="1:755" x14ac:dyDescent="0.25">
      <c r="A28" s="38" t="s">
        <v>77</v>
      </c>
      <c r="B28" s="29" t="s">
        <v>82</v>
      </c>
      <c r="C28" s="29">
        <v>938.39</v>
      </c>
      <c r="D28" s="30">
        <v>1213.25</v>
      </c>
      <c r="E28" s="33">
        <f>SUM(B28:D28)</f>
        <v>2151.64</v>
      </c>
      <c r="F28" s="38" t="s">
        <v>77</v>
      </c>
      <c r="G28" s="29" t="s">
        <v>82</v>
      </c>
      <c r="H28" s="29">
        <v>945.03</v>
      </c>
      <c r="I28" s="30">
        <v>1221.94</v>
      </c>
      <c r="J28" s="33">
        <f>SUM(G28:I28)</f>
        <v>2166.9700000000003</v>
      </c>
      <c r="K28" s="38" t="s">
        <v>77</v>
      </c>
      <c r="L28" s="29" t="s">
        <v>82</v>
      </c>
      <c r="M28" s="29">
        <v>953.42</v>
      </c>
      <c r="N28" s="30">
        <v>1232.79</v>
      </c>
      <c r="O28" s="33">
        <f>SUM(L28:N28)</f>
        <v>2186.21</v>
      </c>
      <c r="P28" s="38" t="s">
        <v>77</v>
      </c>
      <c r="Q28" s="29" t="s">
        <v>82</v>
      </c>
      <c r="R28" s="29">
        <v>959.41</v>
      </c>
      <c r="S28" s="30">
        <v>1240.46</v>
      </c>
      <c r="T28" s="33">
        <f>SUM(Q28:S28)</f>
        <v>2199.87</v>
      </c>
      <c r="U28" s="38" t="s">
        <v>77</v>
      </c>
      <c r="V28" s="29" t="s">
        <v>82</v>
      </c>
      <c r="W28" s="29">
        <v>966.46</v>
      </c>
      <c r="X28" s="30">
        <v>1249.23</v>
      </c>
      <c r="Y28" s="33">
        <f>SUM(V28:X28)</f>
        <v>2215.69</v>
      </c>
      <c r="Z28" s="38" t="s">
        <v>77</v>
      </c>
      <c r="AA28" s="29" t="s">
        <v>82</v>
      </c>
      <c r="AB28" s="29">
        <v>972.62</v>
      </c>
      <c r="AC28" s="30">
        <v>1257.3900000000001</v>
      </c>
      <c r="AD28" s="33">
        <f>SUM(AA28:AC28)</f>
        <v>2230.0100000000002</v>
      </c>
      <c r="AE28" s="38" t="s">
        <v>77</v>
      </c>
      <c r="AF28" s="29" t="s">
        <v>82</v>
      </c>
      <c r="AG28" s="29">
        <v>1025.69</v>
      </c>
      <c r="AH28" s="30">
        <v>1323.46</v>
      </c>
      <c r="AI28" s="33">
        <f>SUM(AF28:AH28)</f>
        <v>2349.15</v>
      </c>
      <c r="AJ28" s="38" t="s">
        <v>77</v>
      </c>
      <c r="AK28" s="29" t="s">
        <v>82</v>
      </c>
      <c r="AL28" s="29">
        <v>1026.18</v>
      </c>
      <c r="AM28" s="30">
        <v>1324.06</v>
      </c>
      <c r="AN28" s="33">
        <f>SUM(AK28:AM28)</f>
        <v>2350.2399999999998</v>
      </c>
      <c r="AO28" s="38" t="s">
        <v>77</v>
      </c>
      <c r="AP28" s="29" t="s">
        <v>84</v>
      </c>
      <c r="AQ28" s="29">
        <v>1029.4100000000001</v>
      </c>
      <c r="AR28" s="30">
        <v>1327.81</v>
      </c>
      <c r="AS28" s="33">
        <f>SUM(AP28:AR28)</f>
        <v>2357.2200000000003</v>
      </c>
      <c r="AT28" s="38" t="s">
        <v>77</v>
      </c>
      <c r="AU28" s="29" t="s">
        <v>27</v>
      </c>
      <c r="AV28" s="29">
        <v>1032.5999999999999</v>
      </c>
      <c r="AW28" s="30">
        <v>1331.43</v>
      </c>
      <c r="AX28" s="33">
        <f>SUM(AU28:AW28)</f>
        <v>2364.0299999999997</v>
      </c>
      <c r="AY28" s="38" t="s">
        <v>77</v>
      </c>
      <c r="AZ28" s="29" t="s">
        <v>27</v>
      </c>
      <c r="BA28" s="29">
        <v>1035.4100000000001</v>
      </c>
      <c r="BB28" s="30">
        <v>1334.33</v>
      </c>
      <c r="BC28" s="33">
        <f>SUM(AZ28:BB28)</f>
        <v>2369.7399999999998</v>
      </c>
      <c r="BD28" s="38" t="s">
        <v>77</v>
      </c>
      <c r="BE28" s="29" t="s">
        <v>27</v>
      </c>
      <c r="BF28" s="29">
        <v>1042.83</v>
      </c>
      <c r="BG28" s="30">
        <v>1343.56</v>
      </c>
      <c r="BH28" s="33">
        <f>SUM(BE28:BG28)</f>
        <v>2386.39</v>
      </c>
      <c r="BI28" s="38" t="s">
        <v>77</v>
      </c>
      <c r="BJ28" s="29" t="s">
        <v>27</v>
      </c>
      <c r="BK28" s="29">
        <v>1044.32</v>
      </c>
      <c r="BL28" s="30">
        <v>1345.32</v>
      </c>
      <c r="BM28" s="33">
        <f>SUM(BJ28:BL28)</f>
        <v>2389.64</v>
      </c>
      <c r="BN28" s="38" t="s">
        <v>77</v>
      </c>
      <c r="BO28" s="29" t="s">
        <v>27</v>
      </c>
      <c r="BP28" s="29">
        <v>1047.24</v>
      </c>
      <c r="BQ28" s="30">
        <v>1349.15</v>
      </c>
      <c r="BR28" s="33">
        <f>SUM(BO28:BQ28)</f>
        <v>2396.3900000000003</v>
      </c>
      <c r="BS28" s="38" t="s">
        <v>77</v>
      </c>
      <c r="BT28" s="29" t="s">
        <v>27</v>
      </c>
      <c r="BU28" s="29">
        <v>1048.3499999999999</v>
      </c>
      <c r="BV28" s="30">
        <v>1349.96</v>
      </c>
      <c r="BW28" s="33">
        <f>SUM(BT28:BV28)</f>
        <v>2398.31</v>
      </c>
      <c r="BX28" s="38" t="s">
        <v>77</v>
      </c>
      <c r="BY28" s="29" t="s">
        <v>27</v>
      </c>
      <c r="BZ28" s="29">
        <v>1048.95</v>
      </c>
      <c r="CA28" s="30">
        <v>1350.69</v>
      </c>
      <c r="CB28" s="33">
        <f>SUM(BY28:CA28)</f>
        <v>2399.6400000000003</v>
      </c>
      <c r="CC28" s="38" t="s">
        <v>77</v>
      </c>
      <c r="CD28" s="29" t="s">
        <v>27</v>
      </c>
      <c r="CE28" s="29">
        <v>1053.45</v>
      </c>
      <c r="CF28" s="30">
        <v>1355.55</v>
      </c>
      <c r="CG28" s="33">
        <f>SUM(CD28:CF28)</f>
        <v>2409</v>
      </c>
      <c r="CH28" s="38" t="s">
        <v>77</v>
      </c>
      <c r="CI28" s="29" t="s">
        <v>27</v>
      </c>
      <c r="CJ28" s="29">
        <v>1055.77</v>
      </c>
      <c r="CK28" s="30">
        <v>1358.54</v>
      </c>
      <c r="CL28" s="33">
        <f>SUM(CI28:CK28)</f>
        <v>2414.31</v>
      </c>
      <c r="CM28" s="38" t="s">
        <v>77</v>
      </c>
      <c r="CN28" s="29" t="s">
        <v>27</v>
      </c>
      <c r="CO28" s="29">
        <v>1106.97</v>
      </c>
      <c r="CP28" s="30">
        <v>1421.3</v>
      </c>
      <c r="CQ28" s="33">
        <f>SUM(CN28:CP28)</f>
        <v>2528.27</v>
      </c>
      <c r="CR28" s="38" t="s">
        <v>77</v>
      </c>
      <c r="CS28" s="29" t="s">
        <v>27</v>
      </c>
      <c r="CT28" s="29">
        <v>1117.69</v>
      </c>
      <c r="CU28" s="30">
        <v>1437.5</v>
      </c>
      <c r="CV28" s="33">
        <f>SUM(CS28:CU28)</f>
        <v>2555.19</v>
      </c>
      <c r="CW28" s="38" t="s">
        <v>77</v>
      </c>
      <c r="CX28" s="29" t="s">
        <v>27</v>
      </c>
      <c r="CY28" s="29">
        <v>1120.5</v>
      </c>
      <c r="CZ28" s="30">
        <v>1441.89</v>
      </c>
      <c r="DA28" s="33">
        <f>SUM(CX28:CZ28)</f>
        <v>2562.3900000000003</v>
      </c>
      <c r="DB28" s="38" t="s">
        <v>77</v>
      </c>
      <c r="DC28" s="29" t="s">
        <v>27</v>
      </c>
      <c r="DD28" s="29">
        <v>1121.76</v>
      </c>
      <c r="DE28" s="30">
        <v>1444.27</v>
      </c>
      <c r="DF28" s="33">
        <f>SUM(DC28:DE28)</f>
        <v>2566.0299999999997</v>
      </c>
      <c r="DG28" s="38" t="s">
        <v>77</v>
      </c>
      <c r="DH28" s="29" t="s">
        <v>27</v>
      </c>
      <c r="DI28" s="29">
        <v>1124.18</v>
      </c>
      <c r="DJ28" s="30">
        <v>1448.14</v>
      </c>
      <c r="DK28" s="33">
        <f>SUM(DH28:DJ28)</f>
        <v>2572.3200000000002</v>
      </c>
      <c r="DL28" s="38" t="s">
        <v>77</v>
      </c>
      <c r="DM28" s="29" t="s">
        <v>27</v>
      </c>
      <c r="DN28" s="29">
        <v>1135.01</v>
      </c>
      <c r="DO28" s="30">
        <v>1462.93</v>
      </c>
      <c r="DP28" s="33">
        <f>SUM(DM28:DO28)</f>
        <v>2597.94</v>
      </c>
      <c r="DQ28" s="38" t="s">
        <v>77</v>
      </c>
      <c r="DR28" s="29" t="s">
        <v>27</v>
      </c>
      <c r="DS28" s="29">
        <v>1141.1600000000001</v>
      </c>
      <c r="DT28" s="30">
        <v>1470.17</v>
      </c>
      <c r="DU28" s="33">
        <f>SUM(DR28:DT28)</f>
        <v>2611.33</v>
      </c>
      <c r="DV28" s="38" t="s">
        <v>77</v>
      </c>
      <c r="DW28" s="29" t="s">
        <v>27</v>
      </c>
      <c r="DX28" s="29">
        <v>1142.0899999999999</v>
      </c>
      <c r="DY28" s="30">
        <v>1472.3</v>
      </c>
      <c r="DZ28" s="33">
        <f>SUM(DW28:DY28)</f>
        <v>2614.39</v>
      </c>
      <c r="EA28" s="38" t="s">
        <v>77</v>
      </c>
      <c r="EB28" s="29" t="s">
        <v>27</v>
      </c>
      <c r="EC28" s="29">
        <v>1145.7</v>
      </c>
      <c r="ED28" s="30">
        <v>1476.04</v>
      </c>
      <c r="EE28" s="33">
        <f>SUM(EB28:ED28)</f>
        <v>2621.74</v>
      </c>
      <c r="EF28" s="38" t="s">
        <v>77</v>
      </c>
      <c r="EG28" s="29" t="s">
        <v>27</v>
      </c>
      <c r="EH28" s="29">
        <v>1148.1300000000001</v>
      </c>
      <c r="EI28" s="30">
        <v>1479.55</v>
      </c>
      <c r="EJ28" s="33">
        <f>SUM(EG28:EI28)</f>
        <v>2627.6800000000003</v>
      </c>
      <c r="EK28" s="38" t="s">
        <v>77</v>
      </c>
      <c r="EL28" s="29" t="s">
        <v>27</v>
      </c>
      <c r="EM28" s="29">
        <v>1155.96</v>
      </c>
      <c r="EN28" s="30">
        <v>1489.62</v>
      </c>
      <c r="EO28" s="33">
        <f>SUM(EL28:EN28)</f>
        <v>2645.58</v>
      </c>
      <c r="EP28" s="38" t="s">
        <v>77</v>
      </c>
      <c r="EQ28" s="29" t="s">
        <v>27</v>
      </c>
      <c r="ER28" s="29">
        <v>1158.69</v>
      </c>
      <c r="ES28" s="30">
        <v>1492.71</v>
      </c>
      <c r="ET28" s="33">
        <f>SUM(EQ28:ES28)</f>
        <v>2651.4</v>
      </c>
      <c r="EU28" s="38" t="s">
        <v>77</v>
      </c>
      <c r="EV28" s="29" t="s">
        <v>27</v>
      </c>
      <c r="EW28" s="29">
        <v>1164.02</v>
      </c>
      <c r="EX28" s="30">
        <v>1500.14</v>
      </c>
      <c r="EY28" s="33">
        <f>SUM(EV28:EX28)</f>
        <v>2664.16</v>
      </c>
      <c r="EZ28" s="38" t="s">
        <v>77</v>
      </c>
      <c r="FA28" s="29" t="s">
        <v>27</v>
      </c>
      <c r="FB28" s="29">
        <v>1167.24</v>
      </c>
      <c r="FC28" s="30">
        <v>1502.95</v>
      </c>
      <c r="FD28" s="33">
        <f>SUM(FA28:FC28)</f>
        <v>2670.19</v>
      </c>
      <c r="FE28" s="38" t="s">
        <v>77</v>
      </c>
      <c r="FF28" s="29" t="s">
        <v>27</v>
      </c>
      <c r="FG28" s="29">
        <v>1198.4000000000001</v>
      </c>
      <c r="FH28" s="30">
        <v>1541.34</v>
      </c>
      <c r="FI28" s="33">
        <f>SUM(FF28:FH28)</f>
        <v>2739.74</v>
      </c>
      <c r="FJ28" s="38" t="s">
        <v>77</v>
      </c>
      <c r="FK28" s="29" t="s">
        <v>27</v>
      </c>
      <c r="FL28" s="29">
        <v>1241.1199999999999</v>
      </c>
      <c r="FM28" s="30">
        <v>1592.9</v>
      </c>
      <c r="FN28" s="33">
        <f>SUM(FK28:FM28)</f>
        <v>2834.02</v>
      </c>
      <c r="FO28" s="38" t="s">
        <v>77</v>
      </c>
      <c r="FP28" s="29" t="s">
        <v>27</v>
      </c>
      <c r="FQ28" s="29">
        <v>1214.01</v>
      </c>
      <c r="FR28" s="30">
        <v>1559.98</v>
      </c>
      <c r="FS28" s="33">
        <f>SUM(FP28:FR28)</f>
        <v>2773.99</v>
      </c>
      <c r="FT28" s="38" t="s">
        <v>77</v>
      </c>
      <c r="FU28" s="29" t="s">
        <v>27</v>
      </c>
      <c r="FV28" s="29">
        <v>1219.6500000000001</v>
      </c>
      <c r="FW28" s="30">
        <v>1567.28</v>
      </c>
      <c r="FX28" s="33">
        <f>SUM(FU28:FW28)</f>
        <v>2786.9300000000003</v>
      </c>
      <c r="FY28" s="38" t="s">
        <v>77</v>
      </c>
      <c r="FZ28" s="29" t="s">
        <v>27</v>
      </c>
      <c r="GA28" s="29">
        <v>1239.8800000000001</v>
      </c>
      <c r="GB28" s="30">
        <v>1594.73</v>
      </c>
      <c r="GC28" s="33">
        <f>SUM(FZ28:GB28)</f>
        <v>2834.61</v>
      </c>
      <c r="GD28" s="38" t="s">
        <v>77</v>
      </c>
      <c r="GE28" s="29" t="s">
        <v>27</v>
      </c>
      <c r="GF28" s="29">
        <v>1242.26</v>
      </c>
      <c r="GG28" s="30">
        <v>1596.7</v>
      </c>
      <c r="GH28" s="33">
        <f>SUM(GE28:GG28)</f>
        <v>2838.96</v>
      </c>
      <c r="GI28" s="38" t="s">
        <v>77</v>
      </c>
      <c r="GJ28" s="29" t="s">
        <v>27</v>
      </c>
      <c r="GK28" s="29">
        <v>1246.33</v>
      </c>
      <c r="GL28" s="30">
        <v>1600.88</v>
      </c>
      <c r="GM28" s="33">
        <f>SUM(GJ28:GL28)</f>
        <v>2847.21</v>
      </c>
      <c r="GN28" s="38" t="s">
        <v>77</v>
      </c>
      <c r="GO28" s="29" t="s">
        <v>27</v>
      </c>
      <c r="GP28" s="29">
        <v>1246.6500000000001</v>
      </c>
      <c r="GQ28" s="30">
        <v>1601.9</v>
      </c>
      <c r="GR28" s="33">
        <f>SUM(GO28:GQ28)</f>
        <v>2848.55</v>
      </c>
      <c r="GS28" s="38" t="s">
        <v>77</v>
      </c>
      <c r="GT28" s="29" t="s">
        <v>27</v>
      </c>
      <c r="GU28" s="29">
        <v>1247.02</v>
      </c>
      <c r="GV28" s="30">
        <v>1603.2</v>
      </c>
      <c r="GW28" s="33">
        <f>SUM(GT28:GV28)</f>
        <v>2850.2200000000003</v>
      </c>
      <c r="GX28" s="38" t="s">
        <v>77</v>
      </c>
      <c r="GY28" s="29" t="s">
        <v>27</v>
      </c>
      <c r="GZ28" s="29">
        <v>1247.55</v>
      </c>
      <c r="HA28" s="30">
        <v>1603.31</v>
      </c>
      <c r="HB28" s="33">
        <f>SUM(GY28:HA28)</f>
        <v>2850.8599999999997</v>
      </c>
      <c r="HC28" s="38" t="s">
        <v>77</v>
      </c>
      <c r="HD28" s="29" t="s">
        <v>27</v>
      </c>
      <c r="HE28" s="29">
        <v>1248.0899999999999</v>
      </c>
      <c r="HF28" s="30">
        <v>1605.08</v>
      </c>
      <c r="HG28" s="33">
        <f>SUM(HD28:HF28)</f>
        <v>2853.17</v>
      </c>
      <c r="HH28" s="38" t="s">
        <v>77</v>
      </c>
      <c r="HI28" s="29" t="s">
        <v>27</v>
      </c>
      <c r="HJ28" s="29">
        <v>1277.54</v>
      </c>
      <c r="HK28" s="30">
        <v>1643.57</v>
      </c>
      <c r="HL28" s="33">
        <f>SUM(HI28:HK28)</f>
        <v>2921.1099999999997</v>
      </c>
      <c r="HM28" s="38" t="s">
        <v>77</v>
      </c>
      <c r="HN28" s="29" t="s">
        <v>27</v>
      </c>
      <c r="HO28" s="29">
        <v>1280.0999999999999</v>
      </c>
      <c r="HP28" s="30">
        <v>1643.39</v>
      </c>
      <c r="HQ28" s="33">
        <f>SUM(HN28:HP28)</f>
        <v>2923.49</v>
      </c>
      <c r="HR28" s="38" t="s">
        <v>77</v>
      </c>
      <c r="HS28" s="29" t="s">
        <v>27</v>
      </c>
      <c r="HT28" s="29">
        <v>1281.18</v>
      </c>
      <c r="HU28" s="30">
        <v>1645.04</v>
      </c>
      <c r="HV28" s="33">
        <f>SUM(HS28:HU28)</f>
        <v>2926.2200000000003</v>
      </c>
      <c r="HW28" s="38" t="s">
        <v>77</v>
      </c>
      <c r="HX28" s="29" t="s">
        <v>27</v>
      </c>
      <c r="HY28" s="29">
        <v>1289.5</v>
      </c>
      <c r="HZ28" s="30">
        <v>1654.28</v>
      </c>
      <c r="IA28" s="33">
        <f>SUM(HX28:HZ28)</f>
        <v>2943.7799999999997</v>
      </c>
      <c r="IB28" s="38" t="s">
        <v>77</v>
      </c>
      <c r="IC28" s="29" t="s">
        <v>27</v>
      </c>
      <c r="ID28" s="29">
        <v>1291.17</v>
      </c>
      <c r="IE28" s="30">
        <v>1656.13</v>
      </c>
      <c r="IF28" s="33">
        <f>SUM(IC28:IE28)</f>
        <v>2947.3</v>
      </c>
      <c r="IG28" s="38" t="s">
        <v>77</v>
      </c>
      <c r="IH28" s="29" t="s">
        <v>27</v>
      </c>
      <c r="II28" s="29">
        <v>1293.97</v>
      </c>
      <c r="IJ28" s="30">
        <v>1660.33</v>
      </c>
      <c r="IK28" s="33">
        <f>SUM(IH28:IJ28)</f>
        <v>2954.3</v>
      </c>
      <c r="IL28" s="38" t="s">
        <v>77</v>
      </c>
      <c r="IM28" s="29" t="s">
        <v>27</v>
      </c>
      <c r="IN28" s="29">
        <v>1294.99</v>
      </c>
      <c r="IO28" s="30">
        <v>1662.49</v>
      </c>
      <c r="IP28" s="33">
        <f>SUM(IM28:IO28)</f>
        <v>2957.48</v>
      </c>
      <c r="IQ28" s="38" t="s">
        <v>77</v>
      </c>
      <c r="IR28" s="29" t="s">
        <v>27</v>
      </c>
      <c r="IS28" s="29">
        <v>1299.54</v>
      </c>
      <c r="IT28" s="30">
        <v>1669.75</v>
      </c>
      <c r="IU28" s="33">
        <f>SUM(IR28:IT28)</f>
        <v>2969.29</v>
      </c>
      <c r="IV28" s="38" t="s">
        <v>77</v>
      </c>
      <c r="IW28" s="29" t="s">
        <v>27</v>
      </c>
      <c r="IX28" s="29">
        <v>1302.3800000000001</v>
      </c>
      <c r="IY28" s="30">
        <v>1671.26</v>
      </c>
      <c r="IZ28" s="33">
        <f>SUM(IW28:IY28)</f>
        <v>2973.6400000000003</v>
      </c>
      <c r="JA28" s="38" t="s">
        <v>77</v>
      </c>
      <c r="JB28" s="29" t="s">
        <v>27</v>
      </c>
      <c r="JC28" s="29">
        <v>1302.8499999999999</v>
      </c>
      <c r="JD28" s="30">
        <v>1671.15</v>
      </c>
      <c r="JE28" s="33">
        <f>SUM(JB28:JD28)</f>
        <v>2974</v>
      </c>
      <c r="JF28" s="38" t="s">
        <v>77</v>
      </c>
      <c r="JG28" s="29" t="s">
        <v>27</v>
      </c>
      <c r="JH28" s="29">
        <v>1303.6600000000001</v>
      </c>
      <c r="JI28" s="30">
        <v>1671.91</v>
      </c>
      <c r="JJ28" s="33">
        <f>SUM(JG28:JI28)</f>
        <v>2975.57</v>
      </c>
      <c r="JK28" s="38" t="s">
        <v>77</v>
      </c>
      <c r="JL28" s="29" t="s">
        <v>27</v>
      </c>
      <c r="JM28" s="29">
        <v>1315.12</v>
      </c>
      <c r="JN28" s="30">
        <v>1687.85</v>
      </c>
      <c r="JO28" s="33">
        <f>SUM(JL28:JN28)</f>
        <v>3002.97</v>
      </c>
      <c r="JP28" s="38" t="s">
        <v>77</v>
      </c>
      <c r="JQ28" s="29" t="s">
        <v>27</v>
      </c>
      <c r="JR28" s="29">
        <v>1317.99</v>
      </c>
      <c r="JS28" s="30">
        <v>1691.49</v>
      </c>
      <c r="JT28" s="33">
        <f>SUM(JQ28:JS28)</f>
        <v>3009.48</v>
      </c>
      <c r="JU28" s="38" t="s">
        <v>77</v>
      </c>
      <c r="JV28" s="29" t="s">
        <v>27</v>
      </c>
      <c r="JW28" s="29">
        <v>1319.68</v>
      </c>
      <c r="JX28" s="30">
        <v>1694.89</v>
      </c>
      <c r="JY28" s="33">
        <f>SUM(JV28:JX28)</f>
        <v>3014.57</v>
      </c>
      <c r="JZ28" s="38" t="s">
        <v>77</v>
      </c>
      <c r="KA28" s="29" t="s">
        <v>27</v>
      </c>
      <c r="KB28" s="29">
        <v>1322.58</v>
      </c>
      <c r="KC28" s="30">
        <v>1698.42</v>
      </c>
      <c r="KD28" s="33">
        <f>SUM(KA28:KC28)</f>
        <v>3021</v>
      </c>
      <c r="KE28" s="38" t="s">
        <v>77</v>
      </c>
      <c r="KF28" s="29" t="s">
        <v>27</v>
      </c>
      <c r="KG28" s="29">
        <v>1326.68</v>
      </c>
      <c r="KH28" s="30">
        <v>1705.23</v>
      </c>
      <c r="KI28" s="33">
        <f>SUM(KF28:KH28)</f>
        <v>3031.91</v>
      </c>
      <c r="KJ28" s="38" t="s">
        <v>77</v>
      </c>
      <c r="KK28" s="29" t="s">
        <v>27</v>
      </c>
      <c r="KL28" s="29">
        <v>1330.48</v>
      </c>
      <c r="KM28" s="30">
        <v>1710.31</v>
      </c>
      <c r="KN28" s="33">
        <f>SUM(KK28:KM28)</f>
        <v>3040.79</v>
      </c>
      <c r="KO28" s="38" t="s">
        <v>77</v>
      </c>
      <c r="KP28" s="29" t="s">
        <v>27</v>
      </c>
      <c r="KQ28" s="29">
        <v>1336.57</v>
      </c>
      <c r="KR28" s="30">
        <v>1718.37</v>
      </c>
      <c r="KS28" s="33">
        <f>SUM(KP28:KR28)</f>
        <v>3054.9399999999996</v>
      </c>
      <c r="KT28" s="38" t="s">
        <v>77</v>
      </c>
      <c r="KU28" s="29" t="s">
        <v>27</v>
      </c>
      <c r="KV28" s="29">
        <v>1339.65</v>
      </c>
      <c r="KW28" s="30">
        <v>1723.53</v>
      </c>
      <c r="KX28" s="33">
        <f>SUM(KU28:KW28)</f>
        <v>3063.1800000000003</v>
      </c>
      <c r="KY28" s="38" t="s">
        <v>77</v>
      </c>
      <c r="KZ28" s="29" t="s">
        <v>27</v>
      </c>
      <c r="LA28" s="29">
        <v>1340.96</v>
      </c>
      <c r="LB28" s="30">
        <v>1723.65</v>
      </c>
      <c r="LC28" s="33">
        <f>SUM(KZ28:LB28)</f>
        <v>3064.61</v>
      </c>
      <c r="LD28" s="38" t="s">
        <v>77</v>
      </c>
      <c r="LE28" s="29" t="s">
        <v>27</v>
      </c>
      <c r="LF28" s="29">
        <v>1342.17</v>
      </c>
      <c r="LG28" s="30">
        <v>1726.4</v>
      </c>
      <c r="LH28" s="33">
        <f>SUM(LE28:LG28)</f>
        <v>3068.57</v>
      </c>
      <c r="LI28" s="38" t="s">
        <v>77</v>
      </c>
      <c r="LJ28" s="29" t="s">
        <v>27</v>
      </c>
      <c r="LK28" s="29">
        <v>1341.91</v>
      </c>
      <c r="LL28" s="30">
        <v>1726.91</v>
      </c>
      <c r="LM28" s="33">
        <f>SUM(LJ28:LL28)</f>
        <v>3068.82</v>
      </c>
      <c r="LN28" s="38" t="s">
        <v>77</v>
      </c>
      <c r="LO28" s="29" t="s">
        <v>27</v>
      </c>
      <c r="LP28" s="29">
        <v>1349.68</v>
      </c>
      <c r="LQ28" s="30">
        <v>1734.08</v>
      </c>
      <c r="LR28" s="33">
        <f>SUM(LO28:LQ28)</f>
        <v>3083.76</v>
      </c>
      <c r="LS28" s="38" t="s">
        <v>77</v>
      </c>
      <c r="LT28" s="29" t="s">
        <v>27</v>
      </c>
      <c r="LU28" s="29">
        <v>1387.07</v>
      </c>
      <c r="LV28" s="30">
        <v>1780.86</v>
      </c>
      <c r="LW28" s="33">
        <f>SUM(LT28:LV28)</f>
        <v>3167.93</v>
      </c>
      <c r="LX28" s="38" t="s">
        <v>77</v>
      </c>
      <c r="LY28" s="29" t="s">
        <v>27</v>
      </c>
      <c r="LZ28" s="29">
        <v>1392.53</v>
      </c>
      <c r="MA28" s="30">
        <v>1788.04</v>
      </c>
      <c r="MB28" s="33">
        <f>SUM(LY28:MA28)</f>
        <v>3180.5699999999997</v>
      </c>
      <c r="MC28" s="38" t="s">
        <v>77</v>
      </c>
      <c r="MD28" s="29" t="s">
        <v>27</v>
      </c>
      <c r="ME28" s="29">
        <v>1394.34</v>
      </c>
      <c r="MF28" s="30">
        <v>1790.4</v>
      </c>
      <c r="MG28" s="33">
        <f>SUM(MD28:MF28)</f>
        <v>3184.74</v>
      </c>
      <c r="MH28" s="38" t="s">
        <v>77</v>
      </c>
      <c r="MI28" s="29" t="s">
        <v>27</v>
      </c>
      <c r="MJ28" s="29">
        <v>1399.64</v>
      </c>
      <c r="MK28" s="30">
        <v>1796.77</v>
      </c>
      <c r="ML28" s="33">
        <f>SUM(MI28:MK28)</f>
        <v>3196.41</v>
      </c>
      <c r="MM28" s="38" t="s">
        <v>77</v>
      </c>
      <c r="MN28" s="29" t="s">
        <v>27</v>
      </c>
      <c r="MO28" s="29">
        <v>1409.06</v>
      </c>
      <c r="MP28" s="30">
        <v>1808.98</v>
      </c>
      <c r="MQ28" s="33">
        <f>SUM(MN28:MP28)</f>
        <v>3218.04</v>
      </c>
      <c r="MR28" s="38" t="s">
        <v>77</v>
      </c>
      <c r="MS28" s="29" t="s">
        <v>27</v>
      </c>
      <c r="MT28" s="29">
        <v>1407.36</v>
      </c>
      <c r="MU28" s="30">
        <v>1807.71</v>
      </c>
      <c r="MV28" s="33">
        <f>SUM(MS28:MU28)</f>
        <v>3215.0699999999997</v>
      </c>
      <c r="MW28" s="38" t="s">
        <v>77</v>
      </c>
      <c r="MX28" s="29" t="s">
        <v>27</v>
      </c>
      <c r="MY28" s="29">
        <v>1412.37</v>
      </c>
      <c r="MZ28" s="30">
        <v>1813.41</v>
      </c>
      <c r="NA28" s="33">
        <f>SUM(MX28:MZ28)</f>
        <v>3225.7799999999997</v>
      </c>
      <c r="NB28" s="38" t="s">
        <v>77</v>
      </c>
      <c r="NC28" s="29" t="s">
        <v>27</v>
      </c>
      <c r="ND28" s="29">
        <v>1410.8</v>
      </c>
      <c r="NE28" s="30">
        <v>1814.35</v>
      </c>
      <c r="NF28" s="33">
        <f>SUM(NC28:NE28)</f>
        <v>3225.1499999999996</v>
      </c>
      <c r="NG28" s="38" t="s">
        <v>77</v>
      </c>
      <c r="NH28" s="29" t="s">
        <v>27</v>
      </c>
      <c r="NI28" s="29">
        <v>1415.24</v>
      </c>
      <c r="NJ28" s="30">
        <v>1819.83</v>
      </c>
      <c r="NK28" s="33">
        <f>SUM(NH28:NJ28)</f>
        <v>3235.0699999999997</v>
      </c>
      <c r="NL28" s="38" t="s">
        <v>77</v>
      </c>
      <c r="NM28" s="29" t="s">
        <v>27</v>
      </c>
      <c r="NN28" s="29">
        <v>1423.66</v>
      </c>
      <c r="NO28" s="30">
        <v>1831.16</v>
      </c>
      <c r="NP28" s="33">
        <f>SUM(NM28:NO28)</f>
        <v>3254.82</v>
      </c>
      <c r="NQ28" s="38" t="s">
        <v>77</v>
      </c>
      <c r="NR28" s="29" t="s">
        <v>27</v>
      </c>
      <c r="NS28" s="29">
        <v>1423.24</v>
      </c>
      <c r="NT28" s="30">
        <v>1829.36</v>
      </c>
      <c r="NU28" s="33">
        <f>SUM(NR28:NT28)</f>
        <v>3252.6</v>
      </c>
      <c r="NV28" s="38" t="s">
        <v>77</v>
      </c>
      <c r="NW28" s="29" t="s">
        <v>27</v>
      </c>
      <c r="NX28" s="29">
        <v>1424.38</v>
      </c>
      <c r="NY28" s="30">
        <v>1830.98</v>
      </c>
      <c r="NZ28" s="33">
        <f>SUM(NW28:NY28)</f>
        <v>3255.36</v>
      </c>
      <c r="OA28" s="38" t="s">
        <v>77</v>
      </c>
      <c r="OB28" s="29" t="s">
        <v>27</v>
      </c>
      <c r="OC28" s="29">
        <v>1450.59</v>
      </c>
      <c r="OD28" s="30">
        <v>1863.81</v>
      </c>
      <c r="OE28" s="33">
        <f>SUM(OB28:OD28)</f>
        <v>3314.3999999999996</v>
      </c>
      <c r="OF28" s="38" t="s">
        <v>77</v>
      </c>
      <c r="OG28" s="29" t="s">
        <v>27</v>
      </c>
      <c r="OH28" s="29">
        <v>1451.2</v>
      </c>
      <c r="OI28" s="30">
        <v>1864.3</v>
      </c>
      <c r="OJ28" s="33">
        <f>SUM(OG28:OI28)</f>
        <v>3315.5</v>
      </c>
      <c r="OK28" s="38" t="s">
        <v>77</v>
      </c>
      <c r="OL28" s="29" t="s">
        <v>27</v>
      </c>
      <c r="OM28" s="29">
        <v>1458.6</v>
      </c>
      <c r="ON28" s="30">
        <v>1873.46</v>
      </c>
      <c r="OO28" s="33">
        <f>SUM(OL28:ON28)</f>
        <v>3332.06</v>
      </c>
      <c r="OP28" s="38" t="s">
        <v>77</v>
      </c>
      <c r="OQ28" s="29" t="s">
        <v>27</v>
      </c>
      <c r="OR28" s="29">
        <v>1475.42</v>
      </c>
      <c r="OS28" s="30">
        <v>1892.73</v>
      </c>
      <c r="OT28" s="33">
        <f>SUM(OQ28:OS28)</f>
        <v>3368.15</v>
      </c>
      <c r="OU28" s="38" t="s">
        <v>77</v>
      </c>
      <c r="OV28" s="29" t="s">
        <v>27</v>
      </c>
      <c r="OW28" s="29">
        <v>1503.65</v>
      </c>
      <c r="OX28" s="30">
        <v>1926.4</v>
      </c>
      <c r="OY28" s="33">
        <f>SUM(OV28:OX28)</f>
        <v>3430.05</v>
      </c>
      <c r="OZ28" s="38" t="s">
        <v>77</v>
      </c>
      <c r="PA28" s="29" t="s">
        <v>27</v>
      </c>
      <c r="PB28" s="29">
        <v>1520.33</v>
      </c>
      <c r="PC28" s="30">
        <v>1945.71</v>
      </c>
      <c r="PD28" s="33">
        <f>SUM(PA28:PC28)</f>
        <v>3466.04</v>
      </c>
      <c r="PE28" s="38" t="s">
        <v>77</v>
      </c>
      <c r="PF28" s="29" t="s">
        <v>27</v>
      </c>
      <c r="PG28" s="29">
        <v>1531.51</v>
      </c>
      <c r="PH28" s="30">
        <v>1961</v>
      </c>
      <c r="PI28" s="33">
        <f>SUM(PF28:PH28)</f>
        <v>3492.51</v>
      </c>
      <c r="PJ28" s="38" t="s">
        <v>77</v>
      </c>
      <c r="PK28" s="29" t="s">
        <v>27</v>
      </c>
      <c r="PL28" s="29">
        <v>1551.04</v>
      </c>
      <c r="PM28" s="30">
        <v>1990.18</v>
      </c>
      <c r="PN28" s="33">
        <f>SUM(PK28:PM28)</f>
        <v>3541.2200000000003</v>
      </c>
      <c r="PO28" s="38" t="s">
        <v>77</v>
      </c>
      <c r="PP28" s="29" t="s">
        <v>27</v>
      </c>
      <c r="PQ28" s="29">
        <v>1565.03</v>
      </c>
      <c r="PR28" s="30">
        <v>2013.47</v>
      </c>
      <c r="PS28" s="33">
        <f>SUM(PP28:PR28)</f>
        <v>3578.5</v>
      </c>
      <c r="PT28" s="38" t="s">
        <v>77</v>
      </c>
      <c r="PU28" s="29" t="s">
        <v>27</v>
      </c>
      <c r="PV28" s="29">
        <v>1577.65</v>
      </c>
      <c r="PW28" s="30">
        <v>2029.06</v>
      </c>
      <c r="PX28" s="33">
        <f>SUM(PU28:PW28)</f>
        <v>3606.71</v>
      </c>
      <c r="PY28" s="38" t="s">
        <v>77</v>
      </c>
      <c r="PZ28" s="29" t="s">
        <v>27</v>
      </c>
      <c r="QA28" s="29">
        <v>1611.23</v>
      </c>
      <c r="QB28" s="30">
        <v>2078.52</v>
      </c>
      <c r="QC28" s="33">
        <f>SUM(PZ28:QB28)</f>
        <v>3689.75</v>
      </c>
      <c r="QD28" s="38" t="s">
        <v>77</v>
      </c>
      <c r="QE28" s="29" t="s">
        <v>27</v>
      </c>
      <c r="QF28" s="29">
        <v>1637.23</v>
      </c>
      <c r="QG28" s="30">
        <v>2114.92</v>
      </c>
      <c r="QH28" s="33">
        <f>SUM(QE28:QG28)</f>
        <v>3752.15</v>
      </c>
      <c r="QI28" s="38" t="s">
        <v>77</v>
      </c>
      <c r="QJ28" s="29" t="s">
        <v>27</v>
      </c>
      <c r="QK28" s="29">
        <v>1709.31</v>
      </c>
      <c r="QL28" s="30">
        <v>2206.31</v>
      </c>
      <c r="QM28" s="33">
        <f>SUM(QJ28:QL28)</f>
        <v>3915.62</v>
      </c>
      <c r="QN28" s="38" t="s">
        <v>77</v>
      </c>
      <c r="QO28" s="29" t="s">
        <v>27</v>
      </c>
      <c r="QP28" s="29">
        <v>1731.35</v>
      </c>
      <c r="QQ28" s="30">
        <v>2234.1799999999998</v>
      </c>
      <c r="QR28" s="33">
        <f>SUM(QO28:QQ28)</f>
        <v>3965.5299999999997</v>
      </c>
      <c r="QS28" s="38" t="s">
        <v>77</v>
      </c>
      <c r="QT28" s="29" t="s">
        <v>27</v>
      </c>
      <c r="QU28" s="29">
        <v>1752.97</v>
      </c>
      <c r="QV28" s="30">
        <v>2267.37</v>
      </c>
      <c r="QW28" s="33">
        <f>SUM(QT28:QV28)</f>
        <v>4020.34</v>
      </c>
      <c r="QX28" s="38" t="s">
        <v>77</v>
      </c>
      <c r="QY28" s="29" t="s">
        <v>27</v>
      </c>
      <c r="QZ28" s="29">
        <v>1772.19</v>
      </c>
      <c r="RA28" s="30">
        <v>2294.2199999999998</v>
      </c>
      <c r="RB28" s="33">
        <f>SUM(QY28:RA28)</f>
        <v>4066.41</v>
      </c>
      <c r="RC28" s="38" t="s">
        <v>77</v>
      </c>
      <c r="RD28" s="29" t="s">
        <v>27</v>
      </c>
      <c r="RE28" s="29">
        <v>1788.06</v>
      </c>
      <c r="RF28" s="30">
        <v>2312.58</v>
      </c>
      <c r="RG28" s="33">
        <f>SUM(RD28:RF28)</f>
        <v>4100.6399999999994</v>
      </c>
      <c r="RH28" s="38" t="s">
        <v>77</v>
      </c>
      <c r="RI28" s="29" t="s">
        <v>27</v>
      </c>
      <c r="RJ28" s="29">
        <v>1789.97</v>
      </c>
      <c r="RK28" s="30">
        <v>2316.61</v>
      </c>
      <c r="RL28" s="33">
        <f>SUM(RI28:RK28)</f>
        <v>4106.58</v>
      </c>
      <c r="RM28" s="38" t="s">
        <v>77</v>
      </c>
      <c r="RN28" s="29" t="s">
        <v>27</v>
      </c>
      <c r="RO28" s="29">
        <v>1806.86</v>
      </c>
      <c r="RP28" s="30">
        <v>2339.2399999999998</v>
      </c>
      <c r="RQ28" s="33">
        <f>SUM(RN28:RP28)</f>
        <v>4146.0999999999995</v>
      </c>
      <c r="RR28" s="38" t="s">
        <v>77</v>
      </c>
      <c r="RS28" s="29" t="s">
        <v>27</v>
      </c>
      <c r="RT28" s="29">
        <v>1818.23</v>
      </c>
      <c r="RU28" s="30">
        <v>2353.2399999999998</v>
      </c>
      <c r="RV28" s="33">
        <f>SUM(RS28:RU28)</f>
        <v>4171.4699999999993</v>
      </c>
      <c r="RW28" s="38" t="s">
        <v>77</v>
      </c>
      <c r="RX28" s="29" t="s">
        <v>27</v>
      </c>
      <c r="RY28" s="29">
        <v>1822.37</v>
      </c>
      <c r="RZ28" s="30">
        <v>2360.41</v>
      </c>
      <c r="SA28" s="33">
        <f>SUM(RX28:RZ28)</f>
        <v>4182.78</v>
      </c>
      <c r="SB28" s="38" t="s">
        <v>77</v>
      </c>
      <c r="SC28" s="29" t="s">
        <v>27</v>
      </c>
      <c r="SD28" s="29">
        <v>1834.01</v>
      </c>
      <c r="SE28" s="30">
        <v>2376.6999999999998</v>
      </c>
      <c r="SF28" s="33">
        <f>SUM(SC28:SE28)</f>
        <v>4210.71</v>
      </c>
      <c r="SG28" s="38" t="s">
        <v>77</v>
      </c>
      <c r="SH28" s="29" t="s">
        <v>27</v>
      </c>
      <c r="SI28" s="29">
        <v>1847.22</v>
      </c>
      <c r="SJ28" s="30">
        <v>2390.23</v>
      </c>
      <c r="SK28" s="33">
        <f>SUM(SH28:SJ28)</f>
        <v>4237.45</v>
      </c>
      <c r="SL28" s="38" t="s">
        <v>77</v>
      </c>
      <c r="SM28" s="29" t="s">
        <v>27</v>
      </c>
      <c r="SN28" s="29">
        <v>1857.69</v>
      </c>
      <c r="SO28" s="30">
        <v>2406.58</v>
      </c>
      <c r="SP28" s="33">
        <f>SUM(SM28:SO28)</f>
        <v>4264.2700000000004</v>
      </c>
      <c r="SQ28" s="38" t="s">
        <v>77</v>
      </c>
      <c r="SR28" s="29" t="s">
        <v>27</v>
      </c>
      <c r="SS28" s="29">
        <v>1968.04</v>
      </c>
      <c r="ST28" s="30">
        <v>2545.4899999999998</v>
      </c>
      <c r="SU28" s="33">
        <f>SUM(SR28:ST28)</f>
        <v>4513.53</v>
      </c>
      <c r="SV28" s="38" t="s">
        <v>77</v>
      </c>
      <c r="SW28" s="29" t="s">
        <v>27</v>
      </c>
      <c r="SX28" s="29">
        <v>1969.17</v>
      </c>
      <c r="SY28" s="30">
        <v>2559.37</v>
      </c>
      <c r="SZ28" s="33">
        <f>SUM(SW28:SY28)</f>
        <v>4528.54</v>
      </c>
      <c r="TA28" s="38" t="s">
        <v>77</v>
      </c>
      <c r="TB28" s="29" t="s">
        <v>27</v>
      </c>
      <c r="TC28" s="29">
        <v>1997.81</v>
      </c>
      <c r="TD28" s="30">
        <v>2578.2399999999998</v>
      </c>
      <c r="TE28" s="33">
        <f>SUM(TB28:TD28)</f>
        <v>4576.0499999999993</v>
      </c>
      <c r="TF28" s="38" t="s">
        <v>77</v>
      </c>
      <c r="TG28" s="29" t="s">
        <v>27</v>
      </c>
      <c r="TH28" s="29">
        <v>1975.13</v>
      </c>
      <c r="TI28" s="30">
        <v>2576.8200000000002</v>
      </c>
      <c r="TJ28" s="33">
        <f>SUM(TG28:TI28)</f>
        <v>4551.9500000000007</v>
      </c>
      <c r="TK28" s="38" t="s">
        <v>77</v>
      </c>
      <c r="TL28" s="29" t="s">
        <v>27</v>
      </c>
      <c r="TM28" s="29">
        <v>1977.7</v>
      </c>
      <c r="TN28" s="30">
        <v>2577.12</v>
      </c>
      <c r="TO28" s="33">
        <f>SUM(TL28:TN28)</f>
        <v>4554.82</v>
      </c>
      <c r="TP28" s="38" t="s">
        <v>77</v>
      </c>
      <c r="TQ28" s="29" t="s">
        <v>27</v>
      </c>
      <c r="TR28" s="29">
        <v>1977.66</v>
      </c>
      <c r="TS28" s="30">
        <v>2579.52</v>
      </c>
      <c r="TT28" s="33">
        <f>SUM(TQ28:TS28)</f>
        <v>4557.18</v>
      </c>
      <c r="TU28" s="38" t="s">
        <v>77</v>
      </c>
      <c r="TV28" s="29" t="s">
        <v>27</v>
      </c>
      <c r="TW28" s="29">
        <v>1977.64</v>
      </c>
      <c r="TX28" s="30">
        <v>2583.23</v>
      </c>
      <c r="TY28" s="33">
        <f>SUM(TV28:TX28)</f>
        <v>4560.87</v>
      </c>
      <c r="TZ28" s="38" t="s">
        <v>77</v>
      </c>
      <c r="UA28" s="29" t="s">
        <v>27</v>
      </c>
      <c r="UB28" s="29">
        <v>1978.62</v>
      </c>
      <c r="UC28" s="30">
        <v>2587.86</v>
      </c>
      <c r="UD28" s="33">
        <f>SUM(UA28:UC28)</f>
        <v>4566.4799999999996</v>
      </c>
      <c r="UE28" s="38" t="s">
        <v>77</v>
      </c>
      <c r="UF28" s="29" t="s">
        <v>27</v>
      </c>
      <c r="UG28" s="29">
        <v>1975.3</v>
      </c>
      <c r="UH28" s="30">
        <v>2595.12</v>
      </c>
      <c r="UI28" s="33">
        <f>SUM(UF28:UH28)</f>
        <v>4570.42</v>
      </c>
      <c r="UJ28" s="38" t="s">
        <v>77</v>
      </c>
      <c r="UK28" s="29" t="s">
        <v>27</v>
      </c>
      <c r="UL28" s="29">
        <v>1972.82</v>
      </c>
      <c r="UM28" s="30">
        <v>2575.4499999999998</v>
      </c>
      <c r="UN28" s="33">
        <f>SUM(UK28:UM28)</f>
        <v>4548.2699999999995</v>
      </c>
      <c r="UO28" s="38" t="s">
        <v>77</v>
      </c>
      <c r="UP28" s="29" t="s">
        <v>27</v>
      </c>
      <c r="UQ28" s="29">
        <v>2078.86</v>
      </c>
      <c r="UR28" s="30">
        <v>2717.37</v>
      </c>
      <c r="US28" s="33">
        <f>SUM(UP28:UR28)</f>
        <v>4796.2299999999996</v>
      </c>
      <c r="UT28" s="38" t="s">
        <v>77</v>
      </c>
      <c r="UU28" s="29" t="s">
        <v>27</v>
      </c>
      <c r="UV28" s="29">
        <v>1975.55</v>
      </c>
      <c r="UW28" s="30">
        <v>2592.2399999999998</v>
      </c>
      <c r="UX28" s="33">
        <f>SUM(UU28:UW28)</f>
        <v>4567.79</v>
      </c>
      <c r="UY28" s="38" t="s">
        <v>77</v>
      </c>
      <c r="UZ28" s="29" t="s">
        <v>27</v>
      </c>
      <c r="VA28" s="29">
        <v>2030.56</v>
      </c>
      <c r="VB28" s="30">
        <v>2660.92</v>
      </c>
      <c r="VC28" s="33">
        <f>SUM(UZ28:VB28)</f>
        <v>4691.4799999999996</v>
      </c>
      <c r="VD28" s="38" t="s">
        <v>77</v>
      </c>
      <c r="VE28" s="29" t="s">
        <v>27</v>
      </c>
      <c r="VF28" s="29">
        <v>2032.23</v>
      </c>
      <c r="VG28" s="30">
        <v>2662.01</v>
      </c>
      <c r="VH28" s="33">
        <f>SUM(VE28:VG28)</f>
        <v>4694.24</v>
      </c>
      <c r="VI28" s="38" t="s">
        <v>77</v>
      </c>
      <c r="VJ28" s="29" t="s">
        <v>27</v>
      </c>
      <c r="VK28" s="29">
        <v>2037.22</v>
      </c>
      <c r="VL28" s="30">
        <v>2672.57</v>
      </c>
      <c r="VM28" s="33">
        <f>SUM(VJ28:VL28)</f>
        <v>4709.79</v>
      </c>
      <c r="VN28" s="38" t="s">
        <v>77</v>
      </c>
      <c r="VO28" s="29" t="s">
        <v>27</v>
      </c>
      <c r="VP28" s="29">
        <v>2061.8000000000002</v>
      </c>
      <c r="VQ28" s="30">
        <v>2696.06</v>
      </c>
      <c r="VR28" s="33">
        <f>SUM(VO28:VQ28)</f>
        <v>4757.8600000000006</v>
      </c>
      <c r="VS28" s="38" t="s">
        <v>77</v>
      </c>
      <c r="VT28" s="29" t="s">
        <v>27</v>
      </c>
      <c r="VU28" s="29">
        <v>2067.37</v>
      </c>
      <c r="VV28" s="30">
        <v>2702.54</v>
      </c>
      <c r="VW28" s="33">
        <f>SUM(VT28:VV28)</f>
        <v>4769.91</v>
      </c>
      <c r="VX28" s="38" t="s">
        <v>77</v>
      </c>
      <c r="VY28" s="29" t="s">
        <v>27</v>
      </c>
      <c r="VZ28" s="29">
        <v>2071.9699999999998</v>
      </c>
      <c r="WA28" s="30">
        <v>2711.82</v>
      </c>
      <c r="WB28" s="33">
        <f>SUM(VY28:WA28)</f>
        <v>4783.79</v>
      </c>
      <c r="WC28" s="38" t="s">
        <v>77</v>
      </c>
      <c r="WD28" s="29" t="s">
        <v>27</v>
      </c>
      <c r="WE28" s="29">
        <v>2071.84</v>
      </c>
      <c r="WF28" s="30">
        <v>2716.47</v>
      </c>
      <c r="WG28" s="33">
        <f>SUM(WD28:WF28)</f>
        <v>4788.3099999999995</v>
      </c>
      <c r="WH28" s="38" t="s">
        <v>77</v>
      </c>
      <c r="WI28" s="29" t="s">
        <v>27</v>
      </c>
      <c r="WJ28" s="29">
        <v>2074.2399999999998</v>
      </c>
      <c r="WK28" s="30">
        <v>2721.48</v>
      </c>
      <c r="WL28" s="33">
        <f>SUM(WI28:WK28)</f>
        <v>4795.7199999999993</v>
      </c>
      <c r="WM28" s="38" t="s">
        <v>77</v>
      </c>
      <c r="WN28" s="29" t="s">
        <v>27</v>
      </c>
      <c r="WO28" s="29">
        <v>2077.5</v>
      </c>
      <c r="WP28" s="30">
        <v>2731.46</v>
      </c>
      <c r="WQ28" s="33">
        <f>SUM(WN28:WP28)</f>
        <v>4808.96</v>
      </c>
      <c r="WR28" s="38" t="s">
        <v>77</v>
      </c>
      <c r="WS28" s="29" t="s">
        <v>27</v>
      </c>
      <c r="WT28" s="29">
        <v>2078.09</v>
      </c>
      <c r="WU28" s="30">
        <v>2732</v>
      </c>
      <c r="WV28" s="33">
        <f>SUM(WS28:WU28)</f>
        <v>4810.09</v>
      </c>
      <c r="WW28" s="38" t="s">
        <v>77</v>
      </c>
      <c r="WX28" s="29" t="s">
        <v>27</v>
      </c>
      <c r="WY28" s="29">
        <v>2079.4699999999998</v>
      </c>
      <c r="WZ28" s="30">
        <v>2733.59</v>
      </c>
      <c r="XA28" s="33">
        <f>SUM(WX28:WZ28)</f>
        <v>4813.0599999999995</v>
      </c>
      <c r="XB28" s="38" t="s">
        <v>77</v>
      </c>
      <c r="XC28" s="29" t="s">
        <v>27</v>
      </c>
      <c r="XD28" s="29">
        <v>2079.88</v>
      </c>
      <c r="XE28" s="30">
        <v>2743.12</v>
      </c>
      <c r="XF28" s="33">
        <f>SUM(XC28:XE28)</f>
        <v>4823</v>
      </c>
      <c r="XG28" s="38" t="s">
        <v>77</v>
      </c>
      <c r="XH28" s="29" t="s">
        <v>27</v>
      </c>
      <c r="XI28" s="29">
        <v>2115.75</v>
      </c>
      <c r="XJ28" s="30">
        <v>2783.23</v>
      </c>
      <c r="XK28" s="33">
        <f>SUM(XH28:XJ28)</f>
        <v>4898.9799999999996</v>
      </c>
      <c r="XL28" s="38" t="s">
        <v>77</v>
      </c>
      <c r="XM28" s="29" t="s">
        <v>27</v>
      </c>
      <c r="XN28" s="29">
        <v>2136.08</v>
      </c>
      <c r="XO28" s="30">
        <v>2810.88</v>
      </c>
      <c r="XP28" s="33">
        <f>SUM(XM28:XO28)</f>
        <v>4946.96</v>
      </c>
      <c r="XQ28" s="38" t="s">
        <v>77</v>
      </c>
      <c r="XR28" s="29" t="s">
        <v>27</v>
      </c>
      <c r="XS28" s="29">
        <v>2148.37</v>
      </c>
      <c r="XT28" s="30">
        <v>2825.79</v>
      </c>
      <c r="XU28" s="33">
        <f>SUM(XR28:XT28)</f>
        <v>4974.16</v>
      </c>
      <c r="XV28" s="38" t="s">
        <v>77</v>
      </c>
      <c r="XW28" s="29" t="s">
        <v>27</v>
      </c>
      <c r="XX28" s="29">
        <v>2150.7199999999998</v>
      </c>
      <c r="XY28" s="30">
        <v>2830.34</v>
      </c>
      <c r="XZ28" s="33">
        <f>SUM(XW28:XY28)</f>
        <v>4981.0599999999995</v>
      </c>
      <c r="YA28" s="38" t="s">
        <v>77</v>
      </c>
      <c r="YB28" s="29" t="s">
        <v>27</v>
      </c>
      <c r="YC28" s="29">
        <v>2154.52</v>
      </c>
      <c r="YD28" s="30">
        <v>2833.28</v>
      </c>
      <c r="YE28" s="33">
        <f>SUM(YB28:YD28)</f>
        <v>4987.8</v>
      </c>
      <c r="YF28" s="38" t="s">
        <v>77</v>
      </c>
      <c r="YG28" s="29" t="s">
        <v>27</v>
      </c>
      <c r="YH28" s="29">
        <v>2162</v>
      </c>
      <c r="YI28" s="30">
        <v>2845.76</v>
      </c>
      <c r="YJ28" s="33">
        <f>SUM(YG28:YI28)</f>
        <v>5007.76</v>
      </c>
      <c r="YK28" s="38" t="s">
        <v>77</v>
      </c>
      <c r="YL28" s="29" t="s">
        <v>27</v>
      </c>
      <c r="YM28" s="30">
        <v>2195.62</v>
      </c>
      <c r="YN28" s="30">
        <v>2887.5</v>
      </c>
      <c r="YO28" s="33">
        <f>SUM(YL28:YN28)</f>
        <v>5083.12</v>
      </c>
      <c r="YP28" s="38" t="s">
        <v>77</v>
      </c>
      <c r="YQ28" s="29" t="s">
        <v>27</v>
      </c>
      <c r="YR28" s="29">
        <v>2196.84</v>
      </c>
      <c r="YS28" s="30">
        <v>2888.9</v>
      </c>
      <c r="YT28" s="33">
        <f>SUM(YQ28:YS28)</f>
        <v>5085.74</v>
      </c>
      <c r="YU28" s="38" t="s">
        <v>77</v>
      </c>
      <c r="YV28" s="29" t="s">
        <v>27</v>
      </c>
      <c r="YW28" s="29">
        <v>2199.1999999999998</v>
      </c>
      <c r="YX28" s="30">
        <v>2894.9</v>
      </c>
      <c r="YY28" s="33">
        <f>SUM(YV28:YX28)</f>
        <v>5094.1000000000004</v>
      </c>
      <c r="YZ28" s="38" t="s">
        <v>77</v>
      </c>
      <c r="ZA28" s="29" t="s">
        <v>27</v>
      </c>
      <c r="ZB28" s="29">
        <v>2199.9299999999998</v>
      </c>
      <c r="ZC28" s="30">
        <v>2895.44</v>
      </c>
      <c r="ZD28" s="33">
        <f>SUM(ZA28:ZC28)</f>
        <v>5095.37</v>
      </c>
      <c r="ZE28" s="38" t="s">
        <v>77</v>
      </c>
      <c r="ZF28" s="29" t="s">
        <v>27</v>
      </c>
      <c r="ZG28" s="29">
        <v>2201.2800000000002</v>
      </c>
      <c r="ZH28" s="30">
        <v>2911.35</v>
      </c>
      <c r="ZI28" s="33">
        <f>SUM(ZF28:ZH28)</f>
        <v>5112.63</v>
      </c>
      <c r="ZJ28" s="38" t="s">
        <v>77</v>
      </c>
      <c r="ZK28" s="29" t="s">
        <v>27</v>
      </c>
      <c r="ZL28" s="29">
        <v>2202.2800000000002</v>
      </c>
      <c r="ZM28" s="30">
        <v>2912.83</v>
      </c>
      <c r="ZN28" s="33">
        <f>SUM(ZK28:ZM28)</f>
        <v>5115.1100000000006</v>
      </c>
      <c r="ZO28" s="38" t="s">
        <v>77</v>
      </c>
      <c r="ZP28" s="29" t="s">
        <v>27</v>
      </c>
      <c r="ZQ28" s="29">
        <v>2300.38</v>
      </c>
      <c r="ZR28" s="30">
        <v>3034.98</v>
      </c>
      <c r="ZS28" s="33">
        <f>SUM(ZP28:ZR28)</f>
        <v>5335.3600000000006</v>
      </c>
      <c r="ZT28" s="38" t="s">
        <v>77</v>
      </c>
      <c r="ZU28" s="29" t="s">
        <v>27</v>
      </c>
      <c r="ZV28" s="29">
        <v>2340.36</v>
      </c>
      <c r="ZW28" s="30">
        <v>3085.94</v>
      </c>
      <c r="ZX28" s="33">
        <f>SUM(ZU28:ZW28)</f>
        <v>5426.3</v>
      </c>
      <c r="ZY28" s="38" t="s">
        <v>77</v>
      </c>
      <c r="ZZ28" s="29" t="s">
        <v>27</v>
      </c>
      <c r="AAA28" s="30">
        <v>2343.9699999999998</v>
      </c>
      <c r="AAB28" s="30">
        <v>3090.12</v>
      </c>
      <c r="AAC28" s="33">
        <f>SUM(ZZ28:AAB28)</f>
        <v>5434.09</v>
      </c>
      <c r="AAD28" s="38" t="s">
        <v>77</v>
      </c>
      <c r="AAE28" s="29" t="s">
        <v>27</v>
      </c>
      <c r="AAF28" s="30">
        <v>2348.2600000000002</v>
      </c>
      <c r="AAG28" s="30">
        <v>3096.46</v>
      </c>
      <c r="AAH28" s="33">
        <f>SUM(AAE28:AAG28)</f>
        <v>5444.72</v>
      </c>
      <c r="AAI28" s="38" t="s">
        <v>77</v>
      </c>
      <c r="AAJ28" s="29" t="s">
        <v>27</v>
      </c>
      <c r="AAK28" s="30">
        <v>2354.19</v>
      </c>
      <c r="AAL28" s="30">
        <v>3102.33</v>
      </c>
      <c r="AAM28" s="33">
        <f>SUM(AAJ28:AAL28)</f>
        <v>5456.52</v>
      </c>
      <c r="AAN28" s="38" t="s">
        <v>77</v>
      </c>
      <c r="AAO28" s="29" t="s">
        <v>27</v>
      </c>
      <c r="AAP28" s="30">
        <v>2360.1999999999998</v>
      </c>
      <c r="AAQ28" s="30">
        <v>3104.86</v>
      </c>
      <c r="AAR28" s="33">
        <f>SUM(AAO28:AAQ28)</f>
        <v>5465.0599999999995</v>
      </c>
      <c r="AAS28" s="38" t="s">
        <v>77</v>
      </c>
      <c r="AAT28" s="29" t="s">
        <v>27</v>
      </c>
      <c r="AAU28" s="30">
        <v>2365.1999999999998</v>
      </c>
      <c r="AAV28" s="30">
        <v>3111.64</v>
      </c>
      <c r="AAW28" s="33">
        <f>SUM(AAT28:AAV28)</f>
        <v>5476.84</v>
      </c>
      <c r="AAX28" s="38" t="s">
        <v>77</v>
      </c>
      <c r="AAY28" s="29" t="s">
        <v>27</v>
      </c>
      <c r="AAZ28" s="30">
        <v>2368.58</v>
      </c>
      <c r="ABA28" s="30">
        <v>3115.48</v>
      </c>
      <c r="ABB28" s="33">
        <f>SUM(AAY28:ABA28)</f>
        <v>5484.0599999999995</v>
      </c>
      <c r="ABC28" s="38" t="s">
        <v>77</v>
      </c>
      <c r="ABD28" s="29" t="s">
        <v>27</v>
      </c>
      <c r="ABE28" s="30">
        <f t="shared" ref="ABE28" si="159">SUM(ABE24:ABE27)</f>
        <v>2373.14</v>
      </c>
      <c r="ABF28" s="30">
        <f t="shared" ref="ABF28" si="160">SUM(ABF24:ABF27)</f>
        <v>3140.65</v>
      </c>
      <c r="ABG28" s="33">
        <f>SUM(ABD28:ABF28)</f>
        <v>5513.79</v>
      </c>
      <c r="ABH28" s="38" t="s">
        <v>77</v>
      </c>
      <c r="ABI28" s="29" t="s">
        <v>27</v>
      </c>
      <c r="ABJ28" s="30">
        <v>1376.44</v>
      </c>
      <c r="ABK28" s="30">
        <v>3142.49</v>
      </c>
      <c r="ABL28" s="33">
        <f>SUM(ABI28:ABK28)</f>
        <v>4518.93</v>
      </c>
      <c r="ABM28" s="38" t="s">
        <v>77</v>
      </c>
      <c r="ABN28" s="29" t="s">
        <v>27</v>
      </c>
      <c r="ABO28" s="30">
        <v>2391.33</v>
      </c>
      <c r="ABP28" s="30">
        <v>3161.98</v>
      </c>
      <c r="ABQ28" s="33">
        <f>SUM(ABN28:ABP28)</f>
        <v>5553.3099999999995</v>
      </c>
      <c r="ABR28" s="38" t="s">
        <v>77</v>
      </c>
      <c r="ABS28" s="29" t="s">
        <v>27</v>
      </c>
      <c r="ABT28" s="30">
        <v>2429.9</v>
      </c>
      <c r="ABU28" s="30">
        <v>3212.58</v>
      </c>
      <c r="ABV28" s="33">
        <f>SUM(ABS28:ABU28)</f>
        <v>5642.48</v>
      </c>
      <c r="ABW28" s="38" t="s">
        <v>77</v>
      </c>
      <c r="ABX28" s="29" t="s">
        <v>27</v>
      </c>
      <c r="ABY28" s="30">
        <f>SUM(ABY24:ABY27)</f>
        <v>2522.4500000000003</v>
      </c>
      <c r="ABZ28" s="30">
        <f>SUM(ABZ24:ABZ27)</f>
        <v>3329.0099999999998</v>
      </c>
      <c r="ACA28" s="33">
        <f>SUM(ABX28:ABZ28)</f>
        <v>5851.46</v>
      </c>
    </row>
    <row r="29" spans="1:755" x14ac:dyDescent="0.25">
      <c r="A29" s="36" t="s">
        <v>81</v>
      </c>
      <c r="B29" s="40" t="s">
        <v>70</v>
      </c>
      <c r="C29" s="40" t="s">
        <v>71</v>
      </c>
      <c r="D29" s="40" t="s">
        <v>72</v>
      </c>
      <c r="E29" s="41" t="s">
        <v>83</v>
      </c>
      <c r="F29" s="36" t="s">
        <v>81</v>
      </c>
      <c r="G29" s="40" t="s">
        <v>70</v>
      </c>
      <c r="H29" s="40" t="s">
        <v>71</v>
      </c>
      <c r="I29" s="40" t="s">
        <v>72</v>
      </c>
      <c r="J29" s="41" t="s">
        <v>83</v>
      </c>
      <c r="K29" s="36" t="s">
        <v>81</v>
      </c>
      <c r="L29" s="40" t="s">
        <v>70</v>
      </c>
      <c r="M29" s="40" t="s">
        <v>71</v>
      </c>
      <c r="N29" s="40" t="s">
        <v>72</v>
      </c>
      <c r="O29" s="41" t="s">
        <v>83</v>
      </c>
      <c r="P29" s="36" t="s">
        <v>81</v>
      </c>
      <c r="Q29" s="40" t="s">
        <v>70</v>
      </c>
      <c r="R29" s="40" t="s">
        <v>71</v>
      </c>
      <c r="S29" s="40" t="s">
        <v>72</v>
      </c>
      <c r="T29" s="41" t="s">
        <v>83</v>
      </c>
      <c r="U29" s="36" t="s">
        <v>81</v>
      </c>
      <c r="V29" s="40" t="s">
        <v>70</v>
      </c>
      <c r="W29" s="40" t="s">
        <v>71</v>
      </c>
      <c r="X29" s="40" t="s">
        <v>72</v>
      </c>
      <c r="Y29" s="41" t="s">
        <v>83</v>
      </c>
      <c r="Z29" s="36" t="s">
        <v>81</v>
      </c>
      <c r="AA29" s="40" t="s">
        <v>70</v>
      </c>
      <c r="AB29" s="40" t="s">
        <v>71</v>
      </c>
      <c r="AC29" s="40" t="s">
        <v>72</v>
      </c>
      <c r="AD29" s="41" t="s">
        <v>83</v>
      </c>
      <c r="AE29" s="36" t="s">
        <v>81</v>
      </c>
      <c r="AF29" s="40" t="s">
        <v>70</v>
      </c>
      <c r="AG29" s="40" t="s">
        <v>71</v>
      </c>
      <c r="AH29" s="40" t="s">
        <v>72</v>
      </c>
      <c r="AI29" s="41" t="s">
        <v>83</v>
      </c>
      <c r="AJ29" s="36" t="s">
        <v>81</v>
      </c>
      <c r="AK29" s="40" t="s">
        <v>70</v>
      </c>
      <c r="AL29" s="40" t="s">
        <v>71</v>
      </c>
      <c r="AM29" s="40" t="s">
        <v>72</v>
      </c>
      <c r="AN29" s="41" t="s">
        <v>83</v>
      </c>
      <c r="AO29" s="36" t="s">
        <v>81</v>
      </c>
      <c r="AP29" s="40" t="s">
        <v>70</v>
      </c>
      <c r="AQ29" s="40" t="s">
        <v>71</v>
      </c>
      <c r="AR29" s="40" t="s">
        <v>72</v>
      </c>
      <c r="AS29" s="41" t="s">
        <v>83</v>
      </c>
      <c r="AT29" s="36" t="s">
        <v>81</v>
      </c>
      <c r="AU29" s="40" t="s">
        <v>70</v>
      </c>
      <c r="AV29" s="40" t="s">
        <v>71</v>
      </c>
      <c r="AW29" s="40" t="s">
        <v>72</v>
      </c>
      <c r="AX29" s="41" t="s">
        <v>83</v>
      </c>
      <c r="AY29" s="36" t="s">
        <v>81</v>
      </c>
      <c r="AZ29" s="40" t="s">
        <v>70</v>
      </c>
      <c r="BA29" s="40" t="s">
        <v>71</v>
      </c>
      <c r="BB29" s="40" t="s">
        <v>72</v>
      </c>
      <c r="BC29" s="41" t="s">
        <v>83</v>
      </c>
      <c r="BD29" s="36" t="s">
        <v>81</v>
      </c>
      <c r="BE29" s="40" t="s">
        <v>70</v>
      </c>
      <c r="BF29" s="40" t="s">
        <v>71</v>
      </c>
      <c r="BG29" s="40" t="s">
        <v>72</v>
      </c>
      <c r="BH29" s="41" t="s">
        <v>83</v>
      </c>
      <c r="BI29" s="36" t="s">
        <v>81</v>
      </c>
      <c r="BJ29" s="40" t="s">
        <v>70</v>
      </c>
      <c r="BK29" s="40" t="s">
        <v>71</v>
      </c>
      <c r="BL29" s="40" t="s">
        <v>72</v>
      </c>
      <c r="BM29" s="41" t="s">
        <v>83</v>
      </c>
      <c r="BN29" s="36" t="s">
        <v>81</v>
      </c>
      <c r="BO29" s="40" t="s">
        <v>70</v>
      </c>
      <c r="BP29" s="40" t="s">
        <v>71</v>
      </c>
      <c r="BQ29" s="40" t="s">
        <v>72</v>
      </c>
      <c r="BR29" s="41" t="s">
        <v>83</v>
      </c>
      <c r="BS29" s="36" t="s">
        <v>81</v>
      </c>
      <c r="BT29" s="40" t="s">
        <v>70</v>
      </c>
      <c r="BU29" s="40" t="s">
        <v>71</v>
      </c>
      <c r="BV29" s="40" t="s">
        <v>72</v>
      </c>
      <c r="BW29" s="41" t="s">
        <v>83</v>
      </c>
      <c r="BX29" s="36" t="s">
        <v>81</v>
      </c>
      <c r="BY29" s="40" t="s">
        <v>70</v>
      </c>
      <c r="BZ29" s="40" t="s">
        <v>71</v>
      </c>
      <c r="CA29" s="40" t="s">
        <v>72</v>
      </c>
      <c r="CB29" s="41" t="s">
        <v>83</v>
      </c>
      <c r="CC29" s="36" t="s">
        <v>81</v>
      </c>
      <c r="CD29" s="40" t="s">
        <v>70</v>
      </c>
      <c r="CE29" s="40" t="s">
        <v>71</v>
      </c>
      <c r="CF29" s="40" t="s">
        <v>72</v>
      </c>
      <c r="CG29" s="41" t="s">
        <v>83</v>
      </c>
      <c r="CH29" s="36" t="s">
        <v>81</v>
      </c>
      <c r="CI29" s="40" t="s">
        <v>70</v>
      </c>
      <c r="CJ29" s="40" t="s">
        <v>71</v>
      </c>
      <c r="CK29" s="40" t="s">
        <v>72</v>
      </c>
      <c r="CL29" s="41" t="s">
        <v>83</v>
      </c>
      <c r="CM29" s="36" t="s">
        <v>81</v>
      </c>
      <c r="CN29" s="40" t="s">
        <v>70</v>
      </c>
      <c r="CO29" s="40" t="s">
        <v>71</v>
      </c>
      <c r="CP29" s="40" t="s">
        <v>72</v>
      </c>
      <c r="CQ29" s="41" t="s">
        <v>83</v>
      </c>
      <c r="CR29" s="36" t="s">
        <v>81</v>
      </c>
      <c r="CS29" s="40" t="s">
        <v>70</v>
      </c>
      <c r="CT29" s="40" t="s">
        <v>71</v>
      </c>
      <c r="CU29" s="40" t="s">
        <v>72</v>
      </c>
      <c r="CV29" s="41" t="s">
        <v>83</v>
      </c>
      <c r="CW29" s="36" t="s">
        <v>81</v>
      </c>
      <c r="CX29" s="40" t="s">
        <v>70</v>
      </c>
      <c r="CY29" s="40" t="s">
        <v>71</v>
      </c>
      <c r="CZ29" s="40" t="s">
        <v>72</v>
      </c>
      <c r="DA29" s="41" t="s">
        <v>83</v>
      </c>
      <c r="DB29" s="36" t="s">
        <v>81</v>
      </c>
      <c r="DC29" s="40" t="s">
        <v>70</v>
      </c>
      <c r="DD29" s="40" t="s">
        <v>71</v>
      </c>
      <c r="DE29" s="40" t="s">
        <v>72</v>
      </c>
      <c r="DF29" s="41" t="s">
        <v>83</v>
      </c>
      <c r="DG29" s="36" t="s">
        <v>81</v>
      </c>
      <c r="DH29" s="40" t="s">
        <v>70</v>
      </c>
      <c r="DI29" s="40" t="s">
        <v>71</v>
      </c>
      <c r="DJ29" s="40" t="s">
        <v>72</v>
      </c>
      <c r="DK29" s="41" t="s">
        <v>83</v>
      </c>
      <c r="DL29" s="36" t="s">
        <v>81</v>
      </c>
      <c r="DM29" s="40" t="s">
        <v>70</v>
      </c>
      <c r="DN29" s="40" t="s">
        <v>71</v>
      </c>
      <c r="DO29" s="40" t="s">
        <v>72</v>
      </c>
      <c r="DP29" s="41" t="s">
        <v>83</v>
      </c>
      <c r="DQ29" s="36" t="s">
        <v>81</v>
      </c>
      <c r="DR29" s="40" t="s">
        <v>70</v>
      </c>
      <c r="DS29" s="40" t="s">
        <v>71</v>
      </c>
      <c r="DT29" s="40" t="s">
        <v>72</v>
      </c>
      <c r="DU29" s="41" t="s">
        <v>83</v>
      </c>
      <c r="DV29" s="36" t="s">
        <v>81</v>
      </c>
      <c r="DW29" s="40" t="s">
        <v>70</v>
      </c>
      <c r="DX29" s="40" t="s">
        <v>71</v>
      </c>
      <c r="DY29" s="40" t="s">
        <v>72</v>
      </c>
      <c r="DZ29" s="41" t="s">
        <v>83</v>
      </c>
      <c r="EA29" s="36" t="s">
        <v>81</v>
      </c>
      <c r="EB29" s="40" t="s">
        <v>70</v>
      </c>
      <c r="EC29" s="40" t="s">
        <v>71</v>
      </c>
      <c r="ED29" s="40" t="s">
        <v>72</v>
      </c>
      <c r="EE29" s="41" t="s">
        <v>83</v>
      </c>
      <c r="EF29" s="36" t="s">
        <v>81</v>
      </c>
      <c r="EG29" s="40" t="s">
        <v>70</v>
      </c>
      <c r="EH29" s="40" t="s">
        <v>71</v>
      </c>
      <c r="EI29" s="40" t="s">
        <v>72</v>
      </c>
      <c r="EJ29" s="41" t="s">
        <v>83</v>
      </c>
      <c r="EK29" s="36" t="s">
        <v>81</v>
      </c>
      <c r="EL29" s="40" t="s">
        <v>70</v>
      </c>
      <c r="EM29" s="40" t="s">
        <v>71</v>
      </c>
      <c r="EN29" s="40" t="s">
        <v>72</v>
      </c>
      <c r="EO29" s="41" t="s">
        <v>83</v>
      </c>
      <c r="EP29" s="36" t="s">
        <v>81</v>
      </c>
      <c r="EQ29" s="40" t="s">
        <v>70</v>
      </c>
      <c r="ER29" s="40" t="s">
        <v>71</v>
      </c>
      <c r="ES29" s="40" t="s">
        <v>72</v>
      </c>
      <c r="ET29" s="41" t="s">
        <v>83</v>
      </c>
      <c r="EU29" s="36" t="s">
        <v>81</v>
      </c>
      <c r="EV29" s="40" t="s">
        <v>70</v>
      </c>
      <c r="EW29" s="40" t="s">
        <v>71</v>
      </c>
      <c r="EX29" s="40" t="s">
        <v>72</v>
      </c>
      <c r="EY29" s="41" t="s">
        <v>83</v>
      </c>
      <c r="EZ29" s="36" t="s">
        <v>81</v>
      </c>
      <c r="FA29" s="40" t="s">
        <v>70</v>
      </c>
      <c r="FB29" s="40" t="s">
        <v>71</v>
      </c>
      <c r="FC29" s="40" t="s">
        <v>72</v>
      </c>
      <c r="FD29" s="41" t="s">
        <v>83</v>
      </c>
      <c r="FE29" s="36" t="s">
        <v>81</v>
      </c>
      <c r="FF29" s="40" t="s">
        <v>70</v>
      </c>
      <c r="FG29" s="40" t="s">
        <v>71</v>
      </c>
      <c r="FH29" s="40" t="s">
        <v>72</v>
      </c>
      <c r="FI29" s="41" t="s">
        <v>83</v>
      </c>
      <c r="FJ29" s="36" t="s">
        <v>81</v>
      </c>
      <c r="FK29" s="40" t="s">
        <v>70</v>
      </c>
      <c r="FL29" s="40" t="s">
        <v>71</v>
      </c>
      <c r="FM29" s="40" t="s">
        <v>72</v>
      </c>
      <c r="FN29" s="41" t="s">
        <v>83</v>
      </c>
      <c r="FO29" s="36" t="s">
        <v>81</v>
      </c>
      <c r="FP29" s="40" t="s">
        <v>70</v>
      </c>
      <c r="FQ29" s="40" t="s">
        <v>71</v>
      </c>
      <c r="FR29" s="40" t="s">
        <v>72</v>
      </c>
      <c r="FS29" s="41" t="s">
        <v>83</v>
      </c>
      <c r="FT29" s="36" t="s">
        <v>81</v>
      </c>
      <c r="FU29" s="40" t="s">
        <v>70</v>
      </c>
      <c r="FV29" s="40" t="s">
        <v>71</v>
      </c>
      <c r="FW29" s="40" t="s">
        <v>72</v>
      </c>
      <c r="FX29" s="41" t="s">
        <v>83</v>
      </c>
      <c r="FY29" s="36" t="s">
        <v>81</v>
      </c>
      <c r="FZ29" s="40" t="s">
        <v>70</v>
      </c>
      <c r="GA29" s="40" t="s">
        <v>71</v>
      </c>
      <c r="GB29" s="40" t="s">
        <v>72</v>
      </c>
      <c r="GC29" s="41" t="s">
        <v>83</v>
      </c>
      <c r="GD29" s="36" t="s">
        <v>81</v>
      </c>
      <c r="GE29" s="40" t="s">
        <v>70</v>
      </c>
      <c r="GF29" s="40" t="s">
        <v>71</v>
      </c>
      <c r="GG29" s="40" t="s">
        <v>72</v>
      </c>
      <c r="GH29" s="41" t="s">
        <v>83</v>
      </c>
      <c r="GI29" s="36" t="s">
        <v>81</v>
      </c>
      <c r="GJ29" s="40" t="s">
        <v>70</v>
      </c>
      <c r="GK29" s="40" t="s">
        <v>71</v>
      </c>
      <c r="GL29" s="40" t="s">
        <v>72</v>
      </c>
      <c r="GM29" s="41" t="s">
        <v>83</v>
      </c>
      <c r="GN29" s="36" t="s">
        <v>81</v>
      </c>
      <c r="GO29" s="40" t="s">
        <v>70</v>
      </c>
      <c r="GP29" s="40" t="s">
        <v>71</v>
      </c>
      <c r="GQ29" s="40" t="s">
        <v>72</v>
      </c>
      <c r="GR29" s="41" t="s">
        <v>83</v>
      </c>
      <c r="GS29" s="36" t="s">
        <v>81</v>
      </c>
      <c r="GT29" s="40" t="s">
        <v>70</v>
      </c>
      <c r="GU29" s="40" t="s">
        <v>71</v>
      </c>
      <c r="GV29" s="40" t="s">
        <v>72</v>
      </c>
      <c r="GW29" s="41" t="s">
        <v>83</v>
      </c>
      <c r="GX29" s="36" t="s">
        <v>81</v>
      </c>
      <c r="GY29" s="40" t="s">
        <v>70</v>
      </c>
      <c r="GZ29" s="40" t="s">
        <v>71</v>
      </c>
      <c r="HA29" s="40" t="s">
        <v>72</v>
      </c>
      <c r="HB29" s="41" t="s">
        <v>83</v>
      </c>
      <c r="HC29" s="36" t="s">
        <v>81</v>
      </c>
      <c r="HD29" s="40" t="s">
        <v>70</v>
      </c>
      <c r="HE29" s="40" t="s">
        <v>71</v>
      </c>
      <c r="HF29" s="40" t="s">
        <v>72</v>
      </c>
      <c r="HG29" s="41" t="s">
        <v>83</v>
      </c>
      <c r="HH29" s="36" t="s">
        <v>81</v>
      </c>
      <c r="HI29" s="40" t="s">
        <v>70</v>
      </c>
      <c r="HJ29" s="40" t="s">
        <v>71</v>
      </c>
      <c r="HK29" s="40" t="s">
        <v>72</v>
      </c>
      <c r="HL29" s="41" t="s">
        <v>83</v>
      </c>
      <c r="HM29" s="36" t="s">
        <v>81</v>
      </c>
      <c r="HN29" s="40" t="s">
        <v>70</v>
      </c>
      <c r="HO29" s="40" t="s">
        <v>71</v>
      </c>
      <c r="HP29" s="40" t="s">
        <v>72</v>
      </c>
      <c r="HQ29" s="41" t="s">
        <v>83</v>
      </c>
      <c r="HR29" s="36" t="s">
        <v>81</v>
      </c>
      <c r="HS29" s="40" t="s">
        <v>70</v>
      </c>
      <c r="HT29" s="40" t="s">
        <v>71</v>
      </c>
      <c r="HU29" s="40" t="s">
        <v>72</v>
      </c>
      <c r="HV29" s="41" t="s">
        <v>83</v>
      </c>
      <c r="HW29" s="36" t="s">
        <v>81</v>
      </c>
      <c r="HX29" s="40" t="s">
        <v>70</v>
      </c>
      <c r="HY29" s="40" t="s">
        <v>71</v>
      </c>
      <c r="HZ29" s="40" t="s">
        <v>72</v>
      </c>
      <c r="IA29" s="41" t="s">
        <v>83</v>
      </c>
      <c r="IB29" s="36" t="s">
        <v>81</v>
      </c>
      <c r="IC29" s="40" t="s">
        <v>70</v>
      </c>
      <c r="ID29" s="40" t="s">
        <v>71</v>
      </c>
      <c r="IE29" s="40" t="s">
        <v>72</v>
      </c>
      <c r="IF29" s="41" t="s">
        <v>83</v>
      </c>
      <c r="IG29" s="36" t="s">
        <v>81</v>
      </c>
      <c r="IH29" s="40" t="s">
        <v>70</v>
      </c>
      <c r="II29" s="40" t="s">
        <v>71</v>
      </c>
      <c r="IJ29" s="40" t="s">
        <v>72</v>
      </c>
      <c r="IK29" s="41" t="s">
        <v>83</v>
      </c>
      <c r="IL29" s="36" t="s">
        <v>81</v>
      </c>
      <c r="IM29" s="40" t="s">
        <v>70</v>
      </c>
      <c r="IN29" s="40" t="s">
        <v>71</v>
      </c>
      <c r="IO29" s="40" t="s">
        <v>72</v>
      </c>
      <c r="IP29" s="41" t="s">
        <v>83</v>
      </c>
      <c r="IQ29" s="36" t="s">
        <v>81</v>
      </c>
      <c r="IR29" s="40" t="s">
        <v>70</v>
      </c>
      <c r="IS29" s="40" t="s">
        <v>71</v>
      </c>
      <c r="IT29" s="40" t="s">
        <v>72</v>
      </c>
      <c r="IU29" s="41" t="s">
        <v>83</v>
      </c>
      <c r="IV29" s="36" t="s">
        <v>81</v>
      </c>
      <c r="IW29" s="40" t="s">
        <v>70</v>
      </c>
      <c r="IX29" s="40" t="s">
        <v>71</v>
      </c>
      <c r="IY29" s="40" t="s">
        <v>72</v>
      </c>
      <c r="IZ29" s="41" t="s">
        <v>83</v>
      </c>
      <c r="JA29" s="36" t="s">
        <v>81</v>
      </c>
      <c r="JB29" s="40" t="s">
        <v>70</v>
      </c>
      <c r="JC29" s="40" t="s">
        <v>71</v>
      </c>
      <c r="JD29" s="40" t="s">
        <v>72</v>
      </c>
      <c r="JE29" s="41" t="s">
        <v>83</v>
      </c>
      <c r="JF29" s="36" t="s">
        <v>81</v>
      </c>
      <c r="JG29" s="40" t="s">
        <v>70</v>
      </c>
      <c r="JH29" s="40" t="s">
        <v>71</v>
      </c>
      <c r="JI29" s="40" t="s">
        <v>72</v>
      </c>
      <c r="JJ29" s="41" t="s">
        <v>83</v>
      </c>
      <c r="JK29" s="36" t="s">
        <v>81</v>
      </c>
      <c r="JL29" s="40" t="s">
        <v>70</v>
      </c>
      <c r="JM29" s="40" t="s">
        <v>71</v>
      </c>
      <c r="JN29" s="40" t="s">
        <v>72</v>
      </c>
      <c r="JO29" s="41" t="s">
        <v>83</v>
      </c>
      <c r="JP29" s="36" t="s">
        <v>81</v>
      </c>
      <c r="JQ29" s="40" t="s">
        <v>70</v>
      </c>
      <c r="JR29" s="40" t="s">
        <v>71</v>
      </c>
      <c r="JS29" s="40" t="s">
        <v>72</v>
      </c>
      <c r="JT29" s="41" t="s">
        <v>83</v>
      </c>
      <c r="JU29" s="36" t="s">
        <v>81</v>
      </c>
      <c r="JV29" s="40" t="s">
        <v>70</v>
      </c>
      <c r="JW29" s="40" t="s">
        <v>71</v>
      </c>
      <c r="JX29" s="40" t="s">
        <v>72</v>
      </c>
      <c r="JY29" s="41" t="s">
        <v>83</v>
      </c>
      <c r="JZ29" s="36" t="s">
        <v>81</v>
      </c>
      <c r="KA29" s="40" t="s">
        <v>70</v>
      </c>
      <c r="KB29" s="40" t="s">
        <v>71</v>
      </c>
      <c r="KC29" s="40" t="s">
        <v>72</v>
      </c>
      <c r="KD29" s="41" t="s">
        <v>83</v>
      </c>
      <c r="KE29" s="36" t="s">
        <v>81</v>
      </c>
      <c r="KF29" s="40" t="s">
        <v>70</v>
      </c>
      <c r="KG29" s="40" t="s">
        <v>71</v>
      </c>
      <c r="KH29" s="40" t="s">
        <v>72</v>
      </c>
      <c r="KI29" s="41" t="s">
        <v>83</v>
      </c>
      <c r="KJ29" s="36" t="s">
        <v>81</v>
      </c>
      <c r="KK29" s="40" t="s">
        <v>70</v>
      </c>
      <c r="KL29" s="40" t="s">
        <v>71</v>
      </c>
      <c r="KM29" s="40" t="s">
        <v>72</v>
      </c>
      <c r="KN29" s="41" t="s">
        <v>83</v>
      </c>
      <c r="KO29" s="36" t="s">
        <v>81</v>
      </c>
      <c r="KP29" s="40" t="s">
        <v>70</v>
      </c>
      <c r="KQ29" s="40" t="s">
        <v>71</v>
      </c>
      <c r="KR29" s="40" t="s">
        <v>72</v>
      </c>
      <c r="KS29" s="41" t="s">
        <v>83</v>
      </c>
      <c r="KT29" s="36" t="s">
        <v>81</v>
      </c>
      <c r="KU29" s="40" t="s">
        <v>70</v>
      </c>
      <c r="KV29" s="40" t="s">
        <v>71</v>
      </c>
      <c r="KW29" s="40" t="s">
        <v>72</v>
      </c>
      <c r="KX29" s="41" t="s">
        <v>83</v>
      </c>
      <c r="KY29" s="36" t="s">
        <v>81</v>
      </c>
      <c r="KZ29" s="40" t="s">
        <v>70</v>
      </c>
      <c r="LA29" s="40" t="s">
        <v>71</v>
      </c>
      <c r="LB29" s="40" t="s">
        <v>72</v>
      </c>
      <c r="LC29" s="41" t="s">
        <v>83</v>
      </c>
      <c r="LD29" s="36" t="s">
        <v>81</v>
      </c>
      <c r="LE29" s="40" t="s">
        <v>70</v>
      </c>
      <c r="LF29" s="40" t="s">
        <v>71</v>
      </c>
      <c r="LG29" s="40" t="s">
        <v>72</v>
      </c>
      <c r="LH29" s="41" t="s">
        <v>83</v>
      </c>
      <c r="LI29" s="36" t="s">
        <v>81</v>
      </c>
      <c r="LJ29" s="40" t="s">
        <v>70</v>
      </c>
      <c r="LK29" s="40" t="s">
        <v>71</v>
      </c>
      <c r="LL29" s="40" t="s">
        <v>72</v>
      </c>
      <c r="LM29" s="41" t="s">
        <v>83</v>
      </c>
      <c r="LN29" s="36" t="s">
        <v>81</v>
      </c>
      <c r="LO29" s="40" t="s">
        <v>70</v>
      </c>
      <c r="LP29" s="40" t="s">
        <v>71</v>
      </c>
      <c r="LQ29" s="40" t="s">
        <v>72</v>
      </c>
      <c r="LR29" s="41" t="s">
        <v>83</v>
      </c>
      <c r="LS29" s="36" t="s">
        <v>81</v>
      </c>
      <c r="LT29" s="40" t="s">
        <v>70</v>
      </c>
      <c r="LU29" s="40" t="s">
        <v>71</v>
      </c>
      <c r="LV29" s="40" t="s">
        <v>72</v>
      </c>
      <c r="LW29" s="41" t="s">
        <v>83</v>
      </c>
      <c r="LX29" s="36" t="s">
        <v>81</v>
      </c>
      <c r="LY29" s="40" t="s">
        <v>70</v>
      </c>
      <c r="LZ29" s="40" t="s">
        <v>71</v>
      </c>
      <c r="MA29" s="40" t="s">
        <v>72</v>
      </c>
      <c r="MB29" s="41" t="s">
        <v>83</v>
      </c>
      <c r="MC29" s="36" t="s">
        <v>81</v>
      </c>
      <c r="MD29" s="40" t="s">
        <v>70</v>
      </c>
      <c r="ME29" s="40" t="s">
        <v>71</v>
      </c>
      <c r="MF29" s="40" t="s">
        <v>72</v>
      </c>
      <c r="MG29" s="41" t="s">
        <v>83</v>
      </c>
      <c r="MH29" s="36" t="s">
        <v>81</v>
      </c>
      <c r="MI29" s="40" t="s">
        <v>70</v>
      </c>
      <c r="MJ29" s="40" t="s">
        <v>71</v>
      </c>
      <c r="MK29" s="40" t="s">
        <v>72</v>
      </c>
      <c r="ML29" s="41" t="s">
        <v>83</v>
      </c>
      <c r="MM29" s="36" t="s">
        <v>81</v>
      </c>
      <c r="MN29" s="40" t="s">
        <v>70</v>
      </c>
      <c r="MO29" s="40" t="s">
        <v>71</v>
      </c>
      <c r="MP29" s="40" t="s">
        <v>72</v>
      </c>
      <c r="MQ29" s="41" t="s">
        <v>83</v>
      </c>
      <c r="MR29" s="36" t="s">
        <v>81</v>
      </c>
      <c r="MS29" s="40" t="s">
        <v>70</v>
      </c>
      <c r="MT29" s="40" t="s">
        <v>71</v>
      </c>
      <c r="MU29" s="40" t="s">
        <v>72</v>
      </c>
      <c r="MV29" s="41" t="s">
        <v>83</v>
      </c>
      <c r="MW29" s="36" t="s">
        <v>81</v>
      </c>
      <c r="MX29" s="40" t="s">
        <v>70</v>
      </c>
      <c r="MY29" s="40" t="s">
        <v>71</v>
      </c>
      <c r="MZ29" s="40" t="s">
        <v>72</v>
      </c>
      <c r="NA29" s="41" t="s">
        <v>83</v>
      </c>
      <c r="NB29" s="36" t="s">
        <v>81</v>
      </c>
      <c r="NC29" s="40" t="s">
        <v>70</v>
      </c>
      <c r="ND29" s="40" t="s">
        <v>71</v>
      </c>
      <c r="NE29" s="40" t="s">
        <v>72</v>
      </c>
      <c r="NF29" s="41" t="s">
        <v>83</v>
      </c>
      <c r="NG29" s="36" t="s">
        <v>81</v>
      </c>
      <c r="NH29" s="40" t="s">
        <v>70</v>
      </c>
      <c r="NI29" s="40" t="s">
        <v>71</v>
      </c>
      <c r="NJ29" s="40" t="s">
        <v>72</v>
      </c>
      <c r="NK29" s="41" t="s">
        <v>83</v>
      </c>
      <c r="NL29" s="36" t="s">
        <v>81</v>
      </c>
      <c r="NM29" s="40" t="s">
        <v>70</v>
      </c>
      <c r="NN29" s="40" t="s">
        <v>71</v>
      </c>
      <c r="NO29" s="40" t="s">
        <v>72</v>
      </c>
      <c r="NP29" s="41" t="s">
        <v>83</v>
      </c>
      <c r="NQ29" s="36" t="s">
        <v>81</v>
      </c>
      <c r="NR29" s="40" t="s">
        <v>70</v>
      </c>
      <c r="NS29" s="40" t="s">
        <v>71</v>
      </c>
      <c r="NT29" s="40" t="s">
        <v>72</v>
      </c>
      <c r="NU29" s="41" t="s">
        <v>83</v>
      </c>
      <c r="NV29" s="36" t="s">
        <v>81</v>
      </c>
      <c r="NW29" s="40" t="s">
        <v>70</v>
      </c>
      <c r="NX29" s="40" t="s">
        <v>71</v>
      </c>
      <c r="NY29" s="40" t="s">
        <v>72</v>
      </c>
      <c r="NZ29" s="41" t="s">
        <v>83</v>
      </c>
      <c r="OA29" s="36" t="s">
        <v>81</v>
      </c>
      <c r="OB29" s="40" t="s">
        <v>70</v>
      </c>
      <c r="OC29" s="40" t="s">
        <v>71</v>
      </c>
      <c r="OD29" s="40" t="s">
        <v>72</v>
      </c>
      <c r="OE29" s="41" t="s">
        <v>83</v>
      </c>
      <c r="OF29" s="36" t="s">
        <v>81</v>
      </c>
      <c r="OG29" s="40" t="s">
        <v>70</v>
      </c>
      <c r="OH29" s="40" t="s">
        <v>71</v>
      </c>
      <c r="OI29" s="40" t="s">
        <v>72</v>
      </c>
      <c r="OJ29" s="41" t="s">
        <v>83</v>
      </c>
      <c r="OK29" s="36" t="s">
        <v>81</v>
      </c>
      <c r="OL29" s="40" t="s">
        <v>70</v>
      </c>
      <c r="OM29" s="40" t="s">
        <v>71</v>
      </c>
      <c r="ON29" s="40" t="s">
        <v>72</v>
      </c>
      <c r="OO29" s="41" t="s">
        <v>83</v>
      </c>
      <c r="OP29" s="36" t="s">
        <v>81</v>
      </c>
      <c r="OQ29" s="40" t="s">
        <v>70</v>
      </c>
      <c r="OR29" s="40" t="s">
        <v>71</v>
      </c>
      <c r="OS29" s="40" t="s">
        <v>72</v>
      </c>
      <c r="OT29" s="41" t="s">
        <v>83</v>
      </c>
      <c r="OU29" s="36" t="s">
        <v>81</v>
      </c>
      <c r="OV29" s="40" t="s">
        <v>70</v>
      </c>
      <c r="OW29" s="40" t="s">
        <v>71</v>
      </c>
      <c r="OX29" s="40" t="s">
        <v>72</v>
      </c>
      <c r="OY29" s="41" t="s">
        <v>83</v>
      </c>
      <c r="OZ29" s="36" t="s">
        <v>81</v>
      </c>
      <c r="PA29" s="40" t="s">
        <v>70</v>
      </c>
      <c r="PB29" s="40" t="s">
        <v>71</v>
      </c>
      <c r="PC29" s="40" t="s">
        <v>72</v>
      </c>
      <c r="PD29" s="41" t="s">
        <v>83</v>
      </c>
      <c r="PE29" s="36" t="s">
        <v>81</v>
      </c>
      <c r="PF29" s="40" t="s">
        <v>70</v>
      </c>
      <c r="PG29" s="40" t="s">
        <v>71</v>
      </c>
      <c r="PH29" s="40" t="s">
        <v>72</v>
      </c>
      <c r="PI29" s="41" t="s">
        <v>83</v>
      </c>
      <c r="PJ29" s="36" t="s">
        <v>81</v>
      </c>
      <c r="PK29" s="40" t="s">
        <v>70</v>
      </c>
      <c r="PL29" s="40" t="s">
        <v>71</v>
      </c>
      <c r="PM29" s="40" t="s">
        <v>72</v>
      </c>
      <c r="PN29" s="41" t="s">
        <v>83</v>
      </c>
      <c r="PO29" s="36" t="s">
        <v>81</v>
      </c>
      <c r="PP29" s="40" t="s">
        <v>70</v>
      </c>
      <c r="PQ29" s="40" t="s">
        <v>71</v>
      </c>
      <c r="PR29" s="40" t="s">
        <v>72</v>
      </c>
      <c r="PS29" s="41" t="s">
        <v>83</v>
      </c>
      <c r="PT29" s="36" t="s">
        <v>81</v>
      </c>
      <c r="PU29" s="40" t="s">
        <v>70</v>
      </c>
      <c r="PV29" s="40" t="s">
        <v>71</v>
      </c>
      <c r="PW29" s="40" t="s">
        <v>72</v>
      </c>
      <c r="PX29" s="41" t="s">
        <v>83</v>
      </c>
      <c r="PY29" s="36" t="s">
        <v>81</v>
      </c>
      <c r="PZ29" s="40" t="s">
        <v>70</v>
      </c>
      <c r="QA29" s="40" t="s">
        <v>71</v>
      </c>
      <c r="QB29" s="40" t="s">
        <v>72</v>
      </c>
      <c r="QC29" s="41" t="s">
        <v>83</v>
      </c>
      <c r="QD29" s="36" t="s">
        <v>81</v>
      </c>
      <c r="QE29" s="40" t="s">
        <v>70</v>
      </c>
      <c r="QF29" s="40" t="s">
        <v>71</v>
      </c>
      <c r="QG29" s="40" t="s">
        <v>72</v>
      </c>
      <c r="QH29" s="41" t="s">
        <v>83</v>
      </c>
      <c r="QI29" s="36" t="s">
        <v>81</v>
      </c>
      <c r="QJ29" s="40" t="s">
        <v>70</v>
      </c>
      <c r="QK29" s="40" t="s">
        <v>71</v>
      </c>
      <c r="QL29" s="40" t="s">
        <v>72</v>
      </c>
      <c r="QM29" s="41" t="s">
        <v>83</v>
      </c>
      <c r="QN29" s="36" t="s">
        <v>81</v>
      </c>
      <c r="QO29" s="40" t="s">
        <v>70</v>
      </c>
      <c r="QP29" s="40" t="s">
        <v>71</v>
      </c>
      <c r="QQ29" s="40" t="s">
        <v>72</v>
      </c>
      <c r="QR29" s="41" t="s">
        <v>83</v>
      </c>
      <c r="QS29" s="36" t="s">
        <v>81</v>
      </c>
      <c r="QT29" s="40" t="s">
        <v>70</v>
      </c>
      <c r="QU29" s="40" t="s">
        <v>71</v>
      </c>
      <c r="QV29" s="40" t="s">
        <v>72</v>
      </c>
      <c r="QW29" s="41" t="s">
        <v>83</v>
      </c>
      <c r="QX29" s="36" t="s">
        <v>81</v>
      </c>
      <c r="QY29" s="40" t="s">
        <v>70</v>
      </c>
      <c r="QZ29" s="40" t="s">
        <v>71</v>
      </c>
      <c r="RA29" s="40" t="s">
        <v>72</v>
      </c>
      <c r="RB29" s="41" t="s">
        <v>83</v>
      </c>
      <c r="RC29" s="36" t="s">
        <v>81</v>
      </c>
      <c r="RD29" s="40" t="s">
        <v>70</v>
      </c>
      <c r="RE29" s="40" t="s">
        <v>71</v>
      </c>
      <c r="RF29" s="40" t="s">
        <v>72</v>
      </c>
      <c r="RG29" s="41" t="s">
        <v>83</v>
      </c>
      <c r="RH29" s="36" t="s">
        <v>81</v>
      </c>
      <c r="RI29" s="40" t="s">
        <v>70</v>
      </c>
      <c r="RJ29" s="40" t="s">
        <v>71</v>
      </c>
      <c r="RK29" s="40" t="s">
        <v>72</v>
      </c>
      <c r="RL29" s="41" t="s">
        <v>83</v>
      </c>
      <c r="RM29" s="36" t="s">
        <v>81</v>
      </c>
      <c r="RN29" s="40" t="s">
        <v>70</v>
      </c>
      <c r="RO29" s="40" t="s">
        <v>71</v>
      </c>
      <c r="RP29" s="40" t="s">
        <v>72</v>
      </c>
      <c r="RQ29" s="41" t="s">
        <v>83</v>
      </c>
      <c r="RR29" s="36" t="s">
        <v>81</v>
      </c>
      <c r="RS29" s="40" t="s">
        <v>70</v>
      </c>
      <c r="RT29" s="40" t="s">
        <v>71</v>
      </c>
      <c r="RU29" s="40" t="s">
        <v>72</v>
      </c>
      <c r="RV29" s="41" t="s">
        <v>83</v>
      </c>
      <c r="RW29" s="36" t="s">
        <v>81</v>
      </c>
      <c r="RX29" s="40" t="s">
        <v>70</v>
      </c>
      <c r="RY29" s="40" t="s">
        <v>71</v>
      </c>
      <c r="RZ29" s="40" t="s">
        <v>72</v>
      </c>
      <c r="SA29" s="41" t="s">
        <v>83</v>
      </c>
      <c r="SB29" s="36" t="s">
        <v>81</v>
      </c>
      <c r="SC29" s="40" t="s">
        <v>70</v>
      </c>
      <c r="SD29" s="40" t="s">
        <v>71</v>
      </c>
      <c r="SE29" s="40" t="s">
        <v>72</v>
      </c>
      <c r="SF29" s="41" t="s">
        <v>83</v>
      </c>
      <c r="SG29" s="36" t="s">
        <v>81</v>
      </c>
      <c r="SH29" s="40" t="s">
        <v>70</v>
      </c>
      <c r="SI29" s="40" t="s">
        <v>71</v>
      </c>
      <c r="SJ29" s="40" t="s">
        <v>72</v>
      </c>
      <c r="SK29" s="41" t="s">
        <v>83</v>
      </c>
      <c r="SL29" s="36" t="s">
        <v>81</v>
      </c>
      <c r="SM29" s="40" t="s">
        <v>70</v>
      </c>
      <c r="SN29" s="40" t="s">
        <v>71</v>
      </c>
      <c r="SO29" s="40" t="s">
        <v>72</v>
      </c>
      <c r="SP29" s="41" t="s">
        <v>83</v>
      </c>
      <c r="SQ29" s="36" t="s">
        <v>81</v>
      </c>
      <c r="SR29" s="40" t="s">
        <v>70</v>
      </c>
      <c r="SS29" s="40" t="s">
        <v>71</v>
      </c>
      <c r="ST29" s="40" t="s">
        <v>72</v>
      </c>
      <c r="SU29" s="41" t="s">
        <v>83</v>
      </c>
      <c r="SV29" s="36" t="s">
        <v>81</v>
      </c>
      <c r="SW29" s="40" t="s">
        <v>70</v>
      </c>
      <c r="SX29" s="40" t="s">
        <v>71</v>
      </c>
      <c r="SY29" s="40" t="s">
        <v>72</v>
      </c>
      <c r="SZ29" s="41" t="s">
        <v>83</v>
      </c>
      <c r="TA29" s="36" t="s">
        <v>81</v>
      </c>
      <c r="TB29" s="40" t="s">
        <v>70</v>
      </c>
      <c r="TC29" s="40" t="s">
        <v>71</v>
      </c>
      <c r="TD29" s="40" t="s">
        <v>72</v>
      </c>
      <c r="TE29" s="41" t="s">
        <v>83</v>
      </c>
      <c r="TF29" s="36" t="s">
        <v>81</v>
      </c>
      <c r="TG29" s="40" t="s">
        <v>70</v>
      </c>
      <c r="TH29" s="40" t="s">
        <v>71</v>
      </c>
      <c r="TI29" s="40" t="s">
        <v>72</v>
      </c>
      <c r="TJ29" s="41" t="s">
        <v>83</v>
      </c>
      <c r="TK29" s="36" t="s">
        <v>81</v>
      </c>
      <c r="TL29" s="40" t="s">
        <v>70</v>
      </c>
      <c r="TM29" s="40" t="s">
        <v>71</v>
      </c>
      <c r="TN29" s="40" t="s">
        <v>72</v>
      </c>
      <c r="TO29" s="41" t="s">
        <v>83</v>
      </c>
      <c r="TP29" s="36" t="s">
        <v>81</v>
      </c>
      <c r="TQ29" s="40" t="s">
        <v>70</v>
      </c>
      <c r="TR29" s="40" t="s">
        <v>71</v>
      </c>
      <c r="TS29" s="40" t="s">
        <v>72</v>
      </c>
      <c r="TT29" s="41" t="s">
        <v>83</v>
      </c>
      <c r="TU29" s="36" t="s">
        <v>81</v>
      </c>
      <c r="TV29" s="40" t="s">
        <v>70</v>
      </c>
      <c r="TW29" s="40" t="s">
        <v>71</v>
      </c>
      <c r="TX29" s="40" t="s">
        <v>72</v>
      </c>
      <c r="TY29" s="41" t="s">
        <v>83</v>
      </c>
      <c r="TZ29" s="36" t="s">
        <v>81</v>
      </c>
      <c r="UA29" s="40" t="s">
        <v>70</v>
      </c>
      <c r="UB29" s="40" t="s">
        <v>71</v>
      </c>
      <c r="UC29" s="40" t="s">
        <v>72</v>
      </c>
      <c r="UD29" s="41" t="s">
        <v>83</v>
      </c>
      <c r="UE29" s="36" t="s">
        <v>81</v>
      </c>
      <c r="UF29" s="40" t="s">
        <v>70</v>
      </c>
      <c r="UG29" s="40" t="s">
        <v>71</v>
      </c>
      <c r="UH29" s="40" t="s">
        <v>72</v>
      </c>
      <c r="UI29" s="41" t="s">
        <v>83</v>
      </c>
      <c r="UJ29" s="36" t="s">
        <v>81</v>
      </c>
      <c r="UK29" s="40" t="s">
        <v>70</v>
      </c>
      <c r="UL29" s="40" t="s">
        <v>71</v>
      </c>
      <c r="UM29" s="40" t="s">
        <v>72</v>
      </c>
      <c r="UN29" s="41" t="s">
        <v>83</v>
      </c>
      <c r="UO29" s="36" t="s">
        <v>81</v>
      </c>
      <c r="UP29" s="40" t="s">
        <v>70</v>
      </c>
      <c r="UQ29" s="40" t="s">
        <v>71</v>
      </c>
      <c r="UR29" s="40" t="s">
        <v>72</v>
      </c>
      <c r="US29" s="41" t="s">
        <v>83</v>
      </c>
      <c r="UT29" s="36" t="s">
        <v>81</v>
      </c>
      <c r="UU29" s="40" t="s">
        <v>70</v>
      </c>
      <c r="UV29" s="40" t="s">
        <v>71</v>
      </c>
      <c r="UW29" s="40" t="s">
        <v>72</v>
      </c>
      <c r="UX29" s="41" t="s">
        <v>83</v>
      </c>
      <c r="UY29" s="36" t="s">
        <v>81</v>
      </c>
      <c r="UZ29" s="40" t="s">
        <v>70</v>
      </c>
      <c r="VA29" s="40" t="s">
        <v>71</v>
      </c>
      <c r="VB29" s="40" t="s">
        <v>72</v>
      </c>
      <c r="VC29" s="41" t="s">
        <v>83</v>
      </c>
      <c r="VD29" s="36" t="s">
        <v>81</v>
      </c>
      <c r="VE29" s="40" t="s">
        <v>70</v>
      </c>
      <c r="VF29" s="40" t="s">
        <v>71</v>
      </c>
      <c r="VG29" s="40" t="s">
        <v>72</v>
      </c>
      <c r="VH29" s="41" t="s">
        <v>83</v>
      </c>
      <c r="VI29" s="36" t="s">
        <v>81</v>
      </c>
      <c r="VJ29" s="40" t="s">
        <v>70</v>
      </c>
      <c r="VK29" s="40" t="s">
        <v>71</v>
      </c>
      <c r="VL29" s="40" t="s">
        <v>72</v>
      </c>
      <c r="VM29" s="41" t="s">
        <v>83</v>
      </c>
      <c r="VN29" s="36" t="s">
        <v>81</v>
      </c>
      <c r="VO29" s="40" t="s">
        <v>70</v>
      </c>
      <c r="VP29" s="40" t="s">
        <v>71</v>
      </c>
      <c r="VQ29" s="40" t="s">
        <v>72</v>
      </c>
      <c r="VR29" s="41" t="s">
        <v>83</v>
      </c>
      <c r="VS29" s="36" t="s">
        <v>81</v>
      </c>
      <c r="VT29" s="40" t="s">
        <v>70</v>
      </c>
      <c r="VU29" s="40" t="s">
        <v>71</v>
      </c>
      <c r="VV29" s="40" t="s">
        <v>72</v>
      </c>
      <c r="VW29" s="41" t="s">
        <v>83</v>
      </c>
      <c r="VX29" s="36" t="s">
        <v>81</v>
      </c>
      <c r="VY29" s="40" t="s">
        <v>70</v>
      </c>
      <c r="VZ29" s="40" t="s">
        <v>71</v>
      </c>
      <c r="WA29" s="40" t="s">
        <v>72</v>
      </c>
      <c r="WB29" s="41" t="s">
        <v>83</v>
      </c>
      <c r="WC29" s="36" t="s">
        <v>81</v>
      </c>
      <c r="WD29" s="40" t="s">
        <v>70</v>
      </c>
      <c r="WE29" s="40" t="s">
        <v>71</v>
      </c>
      <c r="WF29" s="40" t="s">
        <v>72</v>
      </c>
      <c r="WG29" s="41" t="s">
        <v>83</v>
      </c>
      <c r="WH29" s="36" t="s">
        <v>81</v>
      </c>
      <c r="WI29" s="40" t="s">
        <v>70</v>
      </c>
      <c r="WJ29" s="40" t="s">
        <v>71</v>
      </c>
      <c r="WK29" s="40" t="s">
        <v>72</v>
      </c>
      <c r="WL29" s="41" t="s">
        <v>83</v>
      </c>
      <c r="WM29" s="36" t="s">
        <v>81</v>
      </c>
      <c r="WN29" s="40" t="s">
        <v>70</v>
      </c>
      <c r="WO29" s="40" t="s">
        <v>71</v>
      </c>
      <c r="WP29" s="40" t="s">
        <v>72</v>
      </c>
      <c r="WQ29" s="41" t="s">
        <v>83</v>
      </c>
      <c r="WR29" s="36" t="s">
        <v>81</v>
      </c>
      <c r="WS29" s="40" t="s">
        <v>70</v>
      </c>
      <c r="WT29" s="40" t="s">
        <v>71</v>
      </c>
      <c r="WU29" s="40" t="s">
        <v>72</v>
      </c>
      <c r="WV29" s="41" t="s">
        <v>83</v>
      </c>
      <c r="WW29" s="36" t="s">
        <v>81</v>
      </c>
      <c r="WX29" s="40" t="s">
        <v>70</v>
      </c>
      <c r="WY29" s="40" t="s">
        <v>71</v>
      </c>
      <c r="WZ29" s="40" t="s">
        <v>72</v>
      </c>
      <c r="XA29" s="41" t="s">
        <v>83</v>
      </c>
      <c r="XB29" s="36" t="s">
        <v>81</v>
      </c>
      <c r="XC29" s="40" t="s">
        <v>70</v>
      </c>
      <c r="XD29" s="40" t="s">
        <v>71</v>
      </c>
      <c r="XE29" s="40" t="s">
        <v>72</v>
      </c>
      <c r="XF29" s="41" t="s">
        <v>83</v>
      </c>
      <c r="XG29" s="36" t="s">
        <v>81</v>
      </c>
      <c r="XH29" s="40" t="s">
        <v>70</v>
      </c>
      <c r="XI29" s="40" t="s">
        <v>71</v>
      </c>
      <c r="XJ29" s="40" t="s">
        <v>72</v>
      </c>
      <c r="XK29" s="41" t="s">
        <v>83</v>
      </c>
      <c r="XL29" s="36" t="s">
        <v>81</v>
      </c>
      <c r="XM29" s="40" t="s">
        <v>70</v>
      </c>
      <c r="XN29" s="40" t="s">
        <v>71</v>
      </c>
      <c r="XO29" s="40" t="s">
        <v>72</v>
      </c>
      <c r="XP29" s="41" t="s">
        <v>83</v>
      </c>
      <c r="XQ29" s="36" t="s">
        <v>81</v>
      </c>
      <c r="XR29" s="40" t="s">
        <v>70</v>
      </c>
      <c r="XS29" s="40" t="s">
        <v>71</v>
      </c>
      <c r="XT29" s="40" t="s">
        <v>72</v>
      </c>
      <c r="XU29" s="41" t="s">
        <v>83</v>
      </c>
      <c r="XV29" s="36" t="s">
        <v>81</v>
      </c>
      <c r="XW29" s="40" t="s">
        <v>70</v>
      </c>
      <c r="XX29" s="40" t="s">
        <v>71</v>
      </c>
      <c r="XY29" s="40" t="s">
        <v>72</v>
      </c>
      <c r="XZ29" s="41" t="s">
        <v>83</v>
      </c>
      <c r="YA29" s="36" t="s">
        <v>81</v>
      </c>
      <c r="YB29" s="40" t="s">
        <v>70</v>
      </c>
      <c r="YC29" s="40" t="s">
        <v>71</v>
      </c>
      <c r="YD29" s="40" t="s">
        <v>72</v>
      </c>
      <c r="YE29" s="41" t="s">
        <v>83</v>
      </c>
      <c r="YF29" s="36" t="s">
        <v>81</v>
      </c>
      <c r="YG29" s="40" t="s">
        <v>70</v>
      </c>
      <c r="YH29" s="40" t="s">
        <v>71</v>
      </c>
      <c r="YI29" s="40" t="s">
        <v>72</v>
      </c>
      <c r="YJ29" s="41" t="s">
        <v>83</v>
      </c>
      <c r="YK29" s="36" t="s">
        <v>81</v>
      </c>
      <c r="YL29" s="40" t="s">
        <v>70</v>
      </c>
      <c r="YM29" s="40" t="s">
        <v>71</v>
      </c>
      <c r="YN29" s="40" t="s">
        <v>72</v>
      </c>
      <c r="YO29" s="41" t="s">
        <v>83</v>
      </c>
      <c r="YP29" s="36" t="s">
        <v>81</v>
      </c>
      <c r="YQ29" s="40" t="s">
        <v>70</v>
      </c>
      <c r="YR29" s="40" t="s">
        <v>71</v>
      </c>
      <c r="YS29" s="40" t="s">
        <v>72</v>
      </c>
      <c r="YT29" s="41" t="s">
        <v>83</v>
      </c>
      <c r="YU29" s="36" t="s">
        <v>81</v>
      </c>
      <c r="YV29" s="40" t="s">
        <v>70</v>
      </c>
      <c r="YW29" s="40" t="s">
        <v>71</v>
      </c>
      <c r="YX29" s="40" t="s">
        <v>72</v>
      </c>
      <c r="YY29" s="41" t="s">
        <v>83</v>
      </c>
      <c r="YZ29" s="36" t="s">
        <v>81</v>
      </c>
      <c r="ZA29" s="40" t="s">
        <v>70</v>
      </c>
      <c r="ZB29" s="40" t="s">
        <v>71</v>
      </c>
      <c r="ZC29" s="40" t="s">
        <v>72</v>
      </c>
      <c r="ZD29" s="41" t="s">
        <v>83</v>
      </c>
      <c r="ZE29" s="36" t="s">
        <v>81</v>
      </c>
      <c r="ZF29" s="40" t="s">
        <v>70</v>
      </c>
      <c r="ZG29" s="40" t="s">
        <v>71</v>
      </c>
      <c r="ZH29" s="40" t="s">
        <v>72</v>
      </c>
      <c r="ZI29" s="41" t="s">
        <v>83</v>
      </c>
      <c r="ZJ29" s="36" t="s">
        <v>81</v>
      </c>
      <c r="ZK29" s="40" t="s">
        <v>70</v>
      </c>
      <c r="ZL29" s="40" t="s">
        <v>71</v>
      </c>
      <c r="ZM29" s="40" t="s">
        <v>72</v>
      </c>
      <c r="ZN29" s="41" t="s">
        <v>83</v>
      </c>
      <c r="ZO29" s="36" t="s">
        <v>81</v>
      </c>
      <c r="ZP29" s="40" t="s">
        <v>70</v>
      </c>
      <c r="ZQ29" s="40" t="s">
        <v>71</v>
      </c>
      <c r="ZR29" s="40" t="s">
        <v>72</v>
      </c>
      <c r="ZS29" s="41" t="s">
        <v>83</v>
      </c>
      <c r="ZT29" s="36" t="s">
        <v>81</v>
      </c>
      <c r="ZU29" s="40" t="s">
        <v>70</v>
      </c>
      <c r="ZV29" s="40" t="s">
        <v>71</v>
      </c>
      <c r="ZW29" s="40" t="s">
        <v>72</v>
      </c>
      <c r="ZX29" s="41" t="s">
        <v>83</v>
      </c>
      <c r="ZY29" s="36" t="s">
        <v>81</v>
      </c>
      <c r="ZZ29" s="40" t="s">
        <v>70</v>
      </c>
      <c r="AAA29" s="40" t="s">
        <v>71</v>
      </c>
      <c r="AAB29" s="40" t="s">
        <v>72</v>
      </c>
      <c r="AAC29" s="41" t="s">
        <v>83</v>
      </c>
      <c r="AAD29" s="36" t="s">
        <v>81</v>
      </c>
      <c r="AAE29" s="40" t="s">
        <v>70</v>
      </c>
      <c r="AAF29" s="40" t="s">
        <v>71</v>
      </c>
      <c r="AAG29" s="40" t="s">
        <v>72</v>
      </c>
      <c r="AAH29" s="41" t="s">
        <v>83</v>
      </c>
      <c r="AAI29" s="36" t="s">
        <v>81</v>
      </c>
      <c r="AAJ29" s="40" t="s">
        <v>70</v>
      </c>
      <c r="AAK29" s="40" t="s">
        <v>71</v>
      </c>
      <c r="AAL29" s="40" t="s">
        <v>72</v>
      </c>
      <c r="AAM29" s="41" t="s">
        <v>83</v>
      </c>
      <c r="AAN29" s="36" t="s">
        <v>81</v>
      </c>
      <c r="AAO29" s="40" t="s">
        <v>70</v>
      </c>
      <c r="AAP29" s="40" t="s">
        <v>71</v>
      </c>
      <c r="AAQ29" s="40" t="s">
        <v>72</v>
      </c>
      <c r="AAR29" s="41" t="s">
        <v>83</v>
      </c>
      <c r="AAS29" s="36" t="s">
        <v>81</v>
      </c>
      <c r="AAT29" s="40" t="s">
        <v>70</v>
      </c>
      <c r="AAU29" s="40" t="s">
        <v>71</v>
      </c>
      <c r="AAV29" s="40" t="s">
        <v>72</v>
      </c>
      <c r="AAW29" s="41" t="s">
        <v>83</v>
      </c>
      <c r="AAX29" s="36" t="s">
        <v>81</v>
      </c>
      <c r="AAY29" s="40" t="s">
        <v>70</v>
      </c>
      <c r="AAZ29" s="40" t="s">
        <v>71</v>
      </c>
      <c r="ABA29" s="40" t="s">
        <v>72</v>
      </c>
      <c r="ABB29" s="41" t="s">
        <v>83</v>
      </c>
      <c r="ABC29" s="36" t="s">
        <v>81</v>
      </c>
      <c r="ABD29" s="40" t="s">
        <v>70</v>
      </c>
      <c r="ABE29" s="40" t="s">
        <v>71</v>
      </c>
      <c r="ABF29" s="40" t="s">
        <v>72</v>
      </c>
      <c r="ABG29" s="41" t="s">
        <v>83</v>
      </c>
      <c r="ABH29" s="36" t="s">
        <v>81</v>
      </c>
      <c r="ABI29" s="40" t="s">
        <v>70</v>
      </c>
      <c r="ABJ29" s="40" t="s">
        <v>71</v>
      </c>
      <c r="ABK29" s="40" t="s">
        <v>72</v>
      </c>
      <c r="ABL29" s="41" t="s">
        <v>83</v>
      </c>
      <c r="ABM29" s="36" t="s">
        <v>81</v>
      </c>
      <c r="ABN29" s="40" t="s">
        <v>70</v>
      </c>
      <c r="ABO29" s="40" t="s">
        <v>71</v>
      </c>
      <c r="ABP29" s="40" t="s">
        <v>72</v>
      </c>
      <c r="ABQ29" s="41" t="s">
        <v>83</v>
      </c>
      <c r="ABR29" s="36" t="s">
        <v>81</v>
      </c>
      <c r="ABS29" s="40" t="s">
        <v>70</v>
      </c>
      <c r="ABT29" s="40" t="s">
        <v>71</v>
      </c>
      <c r="ABU29" s="40" t="s">
        <v>72</v>
      </c>
      <c r="ABV29" s="41" t="s">
        <v>83</v>
      </c>
      <c r="ABW29" s="36" t="s">
        <v>81</v>
      </c>
      <c r="ABX29" s="40" t="s">
        <v>70</v>
      </c>
      <c r="ABY29" s="40" t="s">
        <v>71</v>
      </c>
      <c r="ABZ29" s="40" t="s">
        <v>72</v>
      </c>
      <c r="ACA29" s="41" t="s">
        <v>83</v>
      </c>
    </row>
    <row r="30" spans="1:755" x14ac:dyDescent="0.25">
      <c r="A30" s="38" t="s">
        <v>73</v>
      </c>
      <c r="B30" s="29">
        <v>343.1</v>
      </c>
      <c r="C30" s="29" t="s">
        <v>82</v>
      </c>
      <c r="D30" s="29" t="s">
        <v>82</v>
      </c>
      <c r="E30" s="33">
        <f>SUM(B30:D30)</f>
        <v>343.1</v>
      </c>
      <c r="F30" s="38" t="s">
        <v>73</v>
      </c>
      <c r="G30" s="29">
        <v>344.1</v>
      </c>
      <c r="H30" s="29" t="s">
        <v>82</v>
      </c>
      <c r="I30" s="29" t="s">
        <v>82</v>
      </c>
      <c r="J30" s="33">
        <f>SUM(G30:I30)</f>
        <v>344.1</v>
      </c>
      <c r="K30" s="38" t="s">
        <v>73</v>
      </c>
      <c r="L30" s="29">
        <v>345.93</v>
      </c>
      <c r="M30" s="29" t="s">
        <v>82</v>
      </c>
      <c r="N30" s="29" t="s">
        <v>82</v>
      </c>
      <c r="O30" s="33">
        <f>SUM(L30:N30)</f>
        <v>345.93</v>
      </c>
      <c r="P30" s="38" t="s">
        <v>73</v>
      </c>
      <c r="Q30" s="29">
        <v>347.88</v>
      </c>
      <c r="R30" s="29" t="s">
        <v>82</v>
      </c>
      <c r="S30" s="29" t="s">
        <v>82</v>
      </c>
      <c r="T30" s="33">
        <f>SUM(Q30:S30)</f>
        <v>347.88</v>
      </c>
      <c r="U30" s="38" t="s">
        <v>73</v>
      </c>
      <c r="V30" s="29">
        <v>349.49</v>
      </c>
      <c r="W30" s="29" t="s">
        <v>82</v>
      </c>
      <c r="X30" s="29" t="s">
        <v>82</v>
      </c>
      <c r="Y30" s="33">
        <f>SUM(V30:X30)</f>
        <v>349.49</v>
      </c>
      <c r="Z30" s="38" t="s">
        <v>73</v>
      </c>
      <c r="AA30" s="29">
        <v>350.17</v>
      </c>
      <c r="AB30" s="29" t="s">
        <v>82</v>
      </c>
      <c r="AC30" s="29" t="s">
        <v>82</v>
      </c>
      <c r="AD30" s="33">
        <f>SUM(AA30:AC30)</f>
        <v>350.17</v>
      </c>
      <c r="AE30" s="38" t="s">
        <v>73</v>
      </c>
      <c r="AF30" s="29">
        <v>350.45</v>
      </c>
      <c r="AG30" s="29" t="s">
        <v>82</v>
      </c>
      <c r="AH30" s="29" t="s">
        <v>82</v>
      </c>
      <c r="AI30" s="33">
        <f>SUM(AF30:AH30)</f>
        <v>350.45</v>
      </c>
      <c r="AJ30" s="38" t="s">
        <v>73</v>
      </c>
      <c r="AK30" s="29">
        <v>350.78</v>
      </c>
      <c r="AL30" s="29" t="s">
        <v>82</v>
      </c>
      <c r="AM30" s="29" t="s">
        <v>82</v>
      </c>
      <c r="AN30" s="33">
        <f>SUM(AK30:AM30)</f>
        <v>350.78</v>
      </c>
      <c r="AO30" s="38" t="s">
        <v>73</v>
      </c>
      <c r="AP30" s="29">
        <v>353.85</v>
      </c>
      <c r="AQ30" s="29" t="s">
        <v>84</v>
      </c>
      <c r="AR30" s="29" t="s">
        <v>84</v>
      </c>
      <c r="AS30" s="33">
        <f>SUM(AP30:AR30)</f>
        <v>353.85</v>
      </c>
      <c r="AT30" s="38" t="s">
        <v>73</v>
      </c>
      <c r="AU30" s="29">
        <v>354.94</v>
      </c>
      <c r="AV30" s="29" t="s">
        <v>27</v>
      </c>
      <c r="AW30" s="29" t="s">
        <v>27</v>
      </c>
      <c r="AX30" s="33">
        <f>SUM(AU30:AW30)</f>
        <v>354.94</v>
      </c>
      <c r="AY30" s="38" t="s">
        <v>73</v>
      </c>
      <c r="AZ30" s="29">
        <v>356.06</v>
      </c>
      <c r="BA30" s="29" t="s">
        <v>27</v>
      </c>
      <c r="BB30" s="29" t="s">
        <v>27</v>
      </c>
      <c r="BC30" s="33">
        <f>SUM(AZ30:BB30)</f>
        <v>356.06</v>
      </c>
      <c r="BD30" s="38" t="s">
        <v>73</v>
      </c>
      <c r="BE30" s="29">
        <v>357.36</v>
      </c>
      <c r="BF30" s="29" t="s">
        <v>27</v>
      </c>
      <c r="BG30" s="29" t="s">
        <v>27</v>
      </c>
      <c r="BH30" s="33">
        <f>SUM(BE30:BG30)</f>
        <v>357.36</v>
      </c>
      <c r="BI30" s="38" t="s">
        <v>73</v>
      </c>
      <c r="BJ30" s="29">
        <v>358.11</v>
      </c>
      <c r="BK30" s="29" t="s">
        <v>27</v>
      </c>
      <c r="BL30" s="29" t="s">
        <v>27</v>
      </c>
      <c r="BM30" s="33">
        <f>SUM(BJ30:BL30)</f>
        <v>358.11</v>
      </c>
      <c r="BN30" s="38" t="s">
        <v>73</v>
      </c>
      <c r="BO30" s="29">
        <v>358.19</v>
      </c>
      <c r="BP30" s="29" t="s">
        <v>27</v>
      </c>
      <c r="BQ30" s="29" t="s">
        <v>27</v>
      </c>
      <c r="BR30" s="33">
        <f>SUM(BO30:BQ30)</f>
        <v>358.19</v>
      </c>
      <c r="BS30" s="38" t="s">
        <v>73</v>
      </c>
      <c r="BT30" s="29">
        <v>359.37</v>
      </c>
      <c r="BU30" s="29" t="s">
        <v>27</v>
      </c>
      <c r="BV30" s="29" t="s">
        <v>27</v>
      </c>
      <c r="BW30" s="33">
        <f>SUM(BT30:BV30)</f>
        <v>359.37</v>
      </c>
      <c r="BX30" s="38" t="s">
        <v>73</v>
      </c>
      <c r="BY30" s="29">
        <v>364.35</v>
      </c>
      <c r="BZ30" s="29" t="s">
        <v>27</v>
      </c>
      <c r="CA30" s="29" t="s">
        <v>27</v>
      </c>
      <c r="CB30" s="33">
        <f>SUM(BY30:CA30)</f>
        <v>364.35</v>
      </c>
      <c r="CC30" s="38" t="s">
        <v>73</v>
      </c>
      <c r="CD30" s="29">
        <v>367.02</v>
      </c>
      <c r="CE30" s="29" t="s">
        <v>27</v>
      </c>
      <c r="CF30" s="29" t="s">
        <v>27</v>
      </c>
      <c r="CG30" s="33">
        <f>SUM(CD30:CF30)</f>
        <v>367.02</v>
      </c>
      <c r="CH30" s="38" t="s">
        <v>73</v>
      </c>
      <c r="CI30" s="29">
        <v>369.41</v>
      </c>
      <c r="CJ30" s="29" t="s">
        <v>27</v>
      </c>
      <c r="CK30" s="29" t="s">
        <v>27</v>
      </c>
      <c r="CL30" s="33">
        <f>SUM(CI30:CK30)</f>
        <v>369.41</v>
      </c>
      <c r="CM30" s="38" t="s">
        <v>73</v>
      </c>
      <c r="CN30" s="29">
        <v>373.48</v>
      </c>
      <c r="CO30" s="29" t="s">
        <v>27</v>
      </c>
      <c r="CP30" s="29" t="s">
        <v>27</v>
      </c>
      <c r="CQ30" s="33">
        <f>SUM(CN30:CP30)</f>
        <v>373.48</v>
      </c>
      <c r="CR30" s="38" t="s">
        <v>73</v>
      </c>
      <c r="CS30" s="29">
        <v>377.52</v>
      </c>
      <c r="CT30" s="29" t="s">
        <v>27</v>
      </c>
      <c r="CU30" s="29" t="s">
        <v>27</v>
      </c>
      <c r="CV30" s="33">
        <f>SUM(CS30:CU30)</f>
        <v>377.52</v>
      </c>
      <c r="CW30" s="38" t="s">
        <v>73</v>
      </c>
      <c r="CX30" s="29">
        <v>378.76</v>
      </c>
      <c r="CY30" s="29" t="s">
        <v>27</v>
      </c>
      <c r="CZ30" s="29" t="s">
        <v>27</v>
      </c>
      <c r="DA30" s="33">
        <f>SUM(CX30:CZ30)</f>
        <v>378.76</v>
      </c>
      <c r="DB30" s="38" t="s">
        <v>73</v>
      </c>
      <c r="DC30" s="29">
        <v>381.19</v>
      </c>
      <c r="DD30" s="29" t="s">
        <v>27</v>
      </c>
      <c r="DE30" s="29" t="s">
        <v>27</v>
      </c>
      <c r="DF30" s="33">
        <f>SUM(DC30:DE30)</f>
        <v>381.19</v>
      </c>
      <c r="DG30" s="38" t="s">
        <v>73</v>
      </c>
      <c r="DH30" s="29">
        <v>382.71</v>
      </c>
      <c r="DI30" s="29" t="s">
        <v>27</v>
      </c>
      <c r="DJ30" s="29" t="s">
        <v>27</v>
      </c>
      <c r="DK30" s="33">
        <f>SUM(DH30:DJ30)</f>
        <v>382.71</v>
      </c>
      <c r="DL30" s="38" t="s">
        <v>73</v>
      </c>
      <c r="DM30" s="29">
        <v>391.37</v>
      </c>
      <c r="DN30" s="29" t="s">
        <v>27</v>
      </c>
      <c r="DO30" s="29" t="s">
        <v>27</v>
      </c>
      <c r="DP30" s="33">
        <f>SUM(DM30:DO30)</f>
        <v>391.37</v>
      </c>
      <c r="DQ30" s="38" t="s">
        <v>73</v>
      </c>
      <c r="DR30" s="29">
        <v>392.62</v>
      </c>
      <c r="DS30" s="29" t="s">
        <v>27</v>
      </c>
      <c r="DT30" s="29" t="s">
        <v>27</v>
      </c>
      <c r="DU30" s="33">
        <f>SUM(DR30:DT30)</f>
        <v>392.62</v>
      </c>
      <c r="DV30" s="38" t="s">
        <v>73</v>
      </c>
      <c r="DW30" s="29">
        <v>392.55</v>
      </c>
      <c r="DX30" s="29" t="s">
        <v>27</v>
      </c>
      <c r="DY30" s="29" t="s">
        <v>27</v>
      </c>
      <c r="DZ30" s="33">
        <f>SUM(DW30:DY30)</f>
        <v>392.55</v>
      </c>
      <c r="EA30" s="38" t="s">
        <v>73</v>
      </c>
      <c r="EB30" s="29">
        <v>396.4</v>
      </c>
      <c r="EC30" s="29" t="s">
        <v>27</v>
      </c>
      <c r="ED30" s="29" t="s">
        <v>27</v>
      </c>
      <c r="EE30" s="33">
        <f>SUM(EB30:ED30)</f>
        <v>396.4</v>
      </c>
      <c r="EF30" s="38" t="s">
        <v>73</v>
      </c>
      <c r="EG30" s="29">
        <v>398.69</v>
      </c>
      <c r="EH30" s="29" t="s">
        <v>27</v>
      </c>
      <c r="EI30" s="29" t="s">
        <v>27</v>
      </c>
      <c r="EJ30" s="33">
        <f>SUM(EG30:EI30)</f>
        <v>398.69</v>
      </c>
      <c r="EK30" s="38" t="s">
        <v>73</v>
      </c>
      <c r="EL30" s="29">
        <v>401.49</v>
      </c>
      <c r="EM30" s="29" t="s">
        <v>27</v>
      </c>
      <c r="EN30" s="29" t="s">
        <v>27</v>
      </c>
      <c r="EO30" s="33">
        <f>SUM(EL30:EN30)</f>
        <v>401.49</v>
      </c>
      <c r="EP30" s="38" t="s">
        <v>73</v>
      </c>
      <c r="EQ30" s="29">
        <v>402.99</v>
      </c>
      <c r="ER30" s="29" t="s">
        <v>27</v>
      </c>
      <c r="ES30" s="29" t="s">
        <v>27</v>
      </c>
      <c r="ET30" s="33">
        <f>SUM(EQ30:ES30)</f>
        <v>402.99</v>
      </c>
      <c r="EU30" s="38" t="s">
        <v>73</v>
      </c>
      <c r="EV30" s="29">
        <v>407.06</v>
      </c>
      <c r="EW30" s="29" t="s">
        <v>27</v>
      </c>
      <c r="EX30" s="29" t="s">
        <v>27</v>
      </c>
      <c r="EY30" s="33">
        <f>SUM(EV30:EX30)</f>
        <v>407.06</v>
      </c>
      <c r="EZ30" s="38" t="s">
        <v>73</v>
      </c>
      <c r="FA30" s="29">
        <v>408.74</v>
      </c>
      <c r="FB30" s="29" t="s">
        <v>27</v>
      </c>
      <c r="FC30" s="29" t="s">
        <v>27</v>
      </c>
      <c r="FD30" s="33">
        <f>SUM(FA30:FC30)</f>
        <v>408.74</v>
      </c>
      <c r="FE30" s="38" t="s">
        <v>73</v>
      </c>
      <c r="FF30" s="29">
        <v>410.41</v>
      </c>
      <c r="FG30" s="29" t="s">
        <v>27</v>
      </c>
      <c r="FH30" s="29" t="s">
        <v>27</v>
      </c>
      <c r="FI30" s="33">
        <f>SUM(FF30:FH30)</f>
        <v>410.41</v>
      </c>
      <c r="FJ30" s="38" t="s">
        <v>73</v>
      </c>
      <c r="FK30" s="29">
        <v>410.42</v>
      </c>
      <c r="FL30" s="29" t="s">
        <v>27</v>
      </c>
      <c r="FM30" s="29" t="s">
        <v>27</v>
      </c>
      <c r="FN30" s="33">
        <f>SUM(FK30:FM30)</f>
        <v>410.42</v>
      </c>
      <c r="FO30" s="38" t="s">
        <v>73</v>
      </c>
      <c r="FP30" s="29">
        <v>417.27</v>
      </c>
      <c r="FQ30" s="29" t="s">
        <v>27</v>
      </c>
      <c r="FR30" s="29" t="s">
        <v>27</v>
      </c>
      <c r="FS30" s="33">
        <f>SUM(FP30:FR30)</f>
        <v>417.27</v>
      </c>
      <c r="FT30" s="38" t="s">
        <v>73</v>
      </c>
      <c r="FU30" s="29">
        <v>425.91</v>
      </c>
      <c r="FV30" s="29" t="s">
        <v>27</v>
      </c>
      <c r="FW30" s="29" t="s">
        <v>27</v>
      </c>
      <c r="FX30" s="33">
        <f>SUM(FU30:FW30)</f>
        <v>425.91</v>
      </c>
      <c r="FY30" s="38" t="s">
        <v>73</v>
      </c>
      <c r="FZ30" s="29">
        <v>429.01</v>
      </c>
      <c r="GA30" s="29" t="s">
        <v>27</v>
      </c>
      <c r="GB30" s="29" t="s">
        <v>27</v>
      </c>
      <c r="GC30" s="33">
        <f>SUM(FZ30:GB30)</f>
        <v>429.01</v>
      </c>
      <c r="GD30" s="38" t="s">
        <v>73</v>
      </c>
      <c r="GE30" s="29">
        <v>427.99</v>
      </c>
      <c r="GF30" s="29" t="s">
        <v>27</v>
      </c>
      <c r="GG30" s="29" t="s">
        <v>27</v>
      </c>
      <c r="GH30" s="33">
        <f>SUM(GE30:GG30)</f>
        <v>427.99</v>
      </c>
      <c r="GI30" s="38" t="s">
        <v>73</v>
      </c>
      <c r="GJ30" s="29">
        <v>428.8</v>
      </c>
      <c r="GK30" s="29" t="s">
        <v>27</v>
      </c>
      <c r="GL30" s="29" t="s">
        <v>27</v>
      </c>
      <c r="GM30" s="33">
        <f>SUM(GJ30:GL30)</f>
        <v>428.8</v>
      </c>
      <c r="GN30" s="38" t="s">
        <v>73</v>
      </c>
      <c r="GO30" s="29">
        <v>430.21</v>
      </c>
      <c r="GP30" s="29" t="s">
        <v>27</v>
      </c>
      <c r="GQ30" s="29" t="s">
        <v>27</v>
      </c>
      <c r="GR30" s="33">
        <f>SUM(GO30:GQ30)</f>
        <v>430.21</v>
      </c>
      <c r="GS30" s="38" t="s">
        <v>73</v>
      </c>
      <c r="GT30" s="29">
        <v>430.39</v>
      </c>
      <c r="GU30" s="29" t="s">
        <v>27</v>
      </c>
      <c r="GV30" s="29" t="s">
        <v>27</v>
      </c>
      <c r="GW30" s="33">
        <f>SUM(GT30:GV30)</f>
        <v>430.39</v>
      </c>
      <c r="GX30" s="38" t="s">
        <v>73</v>
      </c>
      <c r="GY30" s="29">
        <v>429.74</v>
      </c>
      <c r="GZ30" s="29" t="s">
        <v>27</v>
      </c>
      <c r="HA30" s="29" t="s">
        <v>27</v>
      </c>
      <c r="HB30" s="33">
        <f>SUM(GY30:HA30)</f>
        <v>429.74</v>
      </c>
      <c r="HC30" s="38" t="s">
        <v>73</v>
      </c>
      <c r="HD30" s="29">
        <v>429.34</v>
      </c>
      <c r="HE30" s="29" t="s">
        <v>27</v>
      </c>
      <c r="HF30" s="29" t="s">
        <v>27</v>
      </c>
      <c r="HG30" s="33">
        <f>SUM(HD30:HF30)</f>
        <v>429.34</v>
      </c>
      <c r="HH30" s="38" t="s">
        <v>73</v>
      </c>
      <c r="HI30" s="29">
        <v>430.7</v>
      </c>
      <c r="HJ30" s="29" t="s">
        <v>27</v>
      </c>
      <c r="HK30" s="29" t="s">
        <v>27</v>
      </c>
      <c r="HL30" s="33">
        <f>SUM(HI30:HK30)</f>
        <v>430.7</v>
      </c>
      <c r="HM30" s="38" t="s">
        <v>73</v>
      </c>
      <c r="HN30" s="29">
        <v>432.46</v>
      </c>
      <c r="HO30" s="29" t="s">
        <v>27</v>
      </c>
      <c r="HP30" s="29" t="s">
        <v>27</v>
      </c>
      <c r="HQ30" s="33">
        <f>SUM(HN30:HP30)</f>
        <v>432.46</v>
      </c>
      <c r="HR30" s="38" t="s">
        <v>73</v>
      </c>
      <c r="HS30" s="29">
        <v>435.49</v>
      </c>
      <c r="HT30" s="29" t="s">
        <v>27</v>
      </c>
      <c r="HU30" s="29" t="s">
        <v>27</v>
      </c>
      <c r="HV30" s="33">
        <f>SUM(HS30:HU30)</f>
        <v>435.49</v>
      </c>
      <c r="HW30" s="38" t="s">
        <v>73</v>
      </c>
      <c r="HX30" s="29">
        <v>439.71</v>
      </c>
      <c r="HY30" s="29" t="s">
        <v>27</v>
      </c>
      <c r="HZ30" s="29" t="s">
        <v>27</v>
      </c>
      <c r="IA30" s="33">
        <f>SUM(HX30:HZ30)</f>
        <v>439.71</v>
      </c>
      <c r="IB30" s="38" t="s">
        <v>73</v>
      </c>
      <c r="IC30" s="29">
        <v>440.97</v>
      </c>
      <c r="ID30" s="29" t="s">
        <v>27</v>
      </c>
      <c r="IE30" s="29" t="s">
        <v>27</v>
      </c>
      <c r="IF30" s="33">
        <f>SUM(IC30:IE30)</f>
        <v>440.97</v>
      </c>
      <c r="IG30" s="38" t="s">
        <v>73</v>
      </c>
      <c r="IH30" s="29">
        <v>446.64</v>
      </c>
      <c r="II30" s="29" t="s">
        <v>27</v>
      </c>
      <c r="IJ30" s="29" t="s">
        <v>27</v>
      </c>
      <c r="IK30" s="33">
        <f>SUM(IH30:IJ30)</f>
        <v>446.64</v>
      </c>
      <c r="IL30" s="38" t="s">
        <v>73</v>
      </c>
      <c r="IM30" s="29">
        <v>447.18</v>
      </c>
      <c r="IN30" s="29" t="s">
        <v>27</v>
      </c>
      <c r="IO30" s="29" t="s">
        <v>27</v>
      </c>
      <c r="IP30" s="33">
        <f>SUM(IM30:IO30)</f>
        <v>447.18</v>
      </c>
      <c r="IQ30" s="38" t="s">
        <v>73</v>
      </c>
      <c r="IR30" s="29">
        <v>452.69</v>
      </c>
      <c r="IS30" s="29" t="s">
        <v>27</v>
      </c>
      <c r="IT30" s="29" t="s">
        <v>27</v>
      </c>
      <c r="IU30" s="33">
        <f>SUM(IR30:IT30)</f>
        <v>452.69</v>
      </c>
      <c r="IV30" s="38" t="s">
        <v>73</v>
      </c>
      <c r="IW30" s="29">
        <v>453.96</v>
      </c>
      <c r="IX30" s="29" t="s">
        <v>27</v>
      </c>
      <c r="IY30" s="29" t="s">
        <v>27</v>
      </c>
      <c r="IZ30" s="33">
        <f>SUM(IW30:IY30)</f>
        <v>453.96</v>
      </c>
      <c r="JA30" s="38" t="s">
        <v>73</v>
      </c>
      <c r="JB30" s="29">
        <v>455.25</v>
      </c>
      <c r="JC30" s="29" t="s">
        <v>27</v>
      </c>
      <c r="JD30" s="29" t="s">
        <v>27</v>
      </c>
      <c r="JE30" s="33">
        <f>SUM(JB30:JD30)</f>
        <v>455.25</v>
      </c>
      <c r="JF30" s="38" t="s">
        <v>73</v>
      </c>
      <c r="JG30" s="29">
        <v>456.38</v>
      </c>
      <c r="JH30" s="29" t="s">
        <v>27</v>
      </c>
      <c r="JI30" s="29" t="s">
        <v>27</v>
      </c>
      <c r="JJ30" s="33">
        <f>SUM(JG30:JI30)</f>
        <v>456.38</v>
      </c>
      <c r="JK30" s="38" t="s">
        <v>73</v>
      </c>
      <c r="JL30" s="29">
        <v>458.12</v>
      </c>
      <c r="JM30" s="29" t="s">
        <v>27</v>
      </c>
      <c r="JN30" s="29" t="s">
        <v>27</v>
      </c>
      <c r="JO30" s="33">
        <f>SUM(JL30:JN30)</f>
        <v>458.12</v>
      </c>
      <c r="JP30" s="38" t="s">
        <v>73</v>
      </c>
      <c r="JQ30" s="29">
        <v>461.32</v>
      </c>
      <c r="JR30" s="29" t="s">
        <v>27</v>
      </c>
      <c r="JS30" s="29" t="s">
        <v>27</v>
      </c>
      <c r="JT30" s="33">
        <f>SUM(JQ30:JS30)</f>
        <v>461.32</v>
      </c>
      <c r="JU30" s="38" t="s">
        <v>73</v>
      </c>
      <c r="JV30" s="29">
        <v>465.98</v>
      </c>
      <c r="JW30" s="29" t="s">
        <v>27</v>
      </c>
      <c r="JX30" s="29" t="s">
        <v>27</v>
      </c>
      <c r="JY30" s="33">
        <f>SUM(JV30:JX30)</f>
        <v>465.98</v>
      </c>
      <c r="JZ30" s="38" t="s">
        <v>73</v>
      </c>
      <c r="KA30" s="29">
        <v>468.04</v>
      </c>
      <c r="KB30" s="29" t="s">
        <v>27</v>
      </c>
      <c r="KC30" s="29" t="s">
        <v>27</v>
      </c>
      <c r="KD30" s="33">
        <f>SUM(KA30:KC30)</f>
        <v>468.04</v>
      </c>
      <c r="KE30" s="38" t="s">
        <v>73</v>
      </c>
      <c r="KF30" s="29">
        <v>438.37</v>
      </c>
      <c r="KG30" s="29" t="s">
        <v>27</v>
      </c>
      <c r="KH30" s="29" t="s">
        <v>27</v>
      </c>
      <c r="KI30" s="33">
        <f>SUM(KF30:KH30)</f>
        <v>438.37</v>
      </c>
      <c r="KJ30" s="38" t="s">
        <v>73</v>
      </c>
      <c r="KK30" s="29">
        <v>470.53</v>
      </c>
      <c r="KL30" s="29" t="s">
        <v>27</v>
      </c>
      <c r="KM30" s="29" t="s">
        <v>27</v>
      </c>
      <c r="KN30" s="33">
        <f>SUM(KK30:KM30)</f>
        <v>470.53</v>
      </c>
      <c r="KO30" s="38" t="s">
        <v>73</v>
      </c>
      <c r="KP30" s="29">
        <v>474.85</v>
      </c>
      <c r="KQ30" s="29" t="s">
        <v>27</v>
      </c>
      <c r="KR30" s="29" t="s">
        <v>27</v>
      </c>
      <c r="KS30" s="33">
        <f>SUM(KP30:KR30)</f>
        <v>474.85</v>
      </c>
      <c r="KT30" s="38" t="s">
        <v>73</v>
      </c>
      <c r="KU30" s="29">
        <v>474.26</v>
      </c>
      <c r="KV30" s="29" t="s">
        <v>27</v>
      </c>
      <c r="KW30" s="29" t="s">
        <v>27</v>
      </c>
      <c r="KX30" s="33">
        <f>SUM(KU30:KW30)</f>
        <v>474.26</v>
      </c>
      <c r="KY30" s="38" t="s">
        <v>73</v>
      </c>
      <c r="KZ30" s="29">
        <v>475.81</v>
      </c>
      <c r="LA30" s="29" t="s">
        <v>27</v>
      </c>
      <c r="LB30" s="29" t="s">
        <v>27</v>
      </c>
      <c r="LC30" s="33">
        <f>SUM(KZ30:LB30)</f>
        <v>475.81</v>
      </c>
      <c r="LD30" s="38" t="s">
        <v>73</v>
      </c>
      <c r="LE30" s="29">
        <v>480.12</v>
      </c>
      <c r="LF30" s="29" t="s">
        <v>27</v>
      </c>
      <c r="LG30" s="29" t="s">
        <v>27</v>
      </c>
      <c r="LH30" s="33">
        <f>SUM(LE30:LG30)</f>
        <v>480.12</v>
      </c>
      <c r="LI30" s="38" t="s">
        <v>73</v>
      </c>
      <c r="LJ30" s="29">
        <v>481.74</v>
      </c>
      <c r="LK30" s="29" t="s">
        <v>27</v>
      </c>
      <c r="LL30" s="29" t="s">
        <v>27</v>
      </c>
      <c r="LM30" s="33">
        <f>SUM(LJ30:LL30)</f>
        <v>481.74</v>
      </c>
      <c r="LN30" s="38" t="s">
        <v>73</v>
      </c>
      <c r="LO30" s="29">
        <v>481.29</v>
      </c>
      <c r="LP30" s="29" t="s">
        <v>27</v>
      </c>
      <c r="LQ30" s="29" t="s">
        <v>27</v>
      </c>
      <c r="LR30" s="33">
        <f>SUM(LO30:LQ30)</f>
        <v>481.29</v>
      </c>
      <c r="LS30" s="38" t="s">
        <v>73</v>
      </c>
      <c r="LT30" s="29">
        <v>485.1</v>
      </c>
      <c r="LU30" s="29" t="s">
        <v>27</v>
      </c>
      <c r="LV30" s="29" t="s">
        <v>27</v>
      </c>
      <c r="LW30" s="33">
        <f>SUM(LT30:LV30)</f>
        <v>485.1</v>
      </c>
      <c r="LX30" s="38" t="s">
        <v>73</v>
      </c>
      <c r="LY30" s="29">
        <v>485.63</v>
      </c>
      <c r="LZ30" s="29" t="s">
        <v>27</v>
      </c>
      <c r="MA30" s="29" t="s">
        <v>27</v>
      </c>
      <c r="MB30" s="33">
        <f>SUM(LY30:MA30)</f>
        <v>485.63</v>
      </c>
      <c r="MC30" s="38" t="s">
        <v>73</v>
      </c>
      <c r="MD30" s="29">
        <v>487.93</v>
      </c>
      <c r="ME30" s="29" t="s">
        <v>27</v>
      </c>
      <c r="MF30" s="29" t="s">
        <v>27</v>
      </c>
      <c r="MG30" s="33">
        <f>SUM(MD30:MF30)</f>
        <v>487.93</v>
      </c>
      <c r="MH30" s="38" t="s">
        <v>73</v>
      </c>
      <c r="MI30" s="29">
        <v>490.66</v>
      </c>
      <c r="MJ30" s="29" t="s">
        <v>27</v>
      </c>
      <c r="MK30" s="29" t="s">
        <v>27</v>
      </c>
      <c r="ML30" s="33">
        <f>SUM(MI30:MK30)</f>
        <v>490.66</v>
      </c>
      <c r="MM30" s="38" t="s">
        <v>73</v>
      </c>
      <c r="MN30" s="29">
        <v>491.16</v>
      </c>
      <c r="MO30" s="29" t="s">
        <v>27</v>
      </c>
      <c r="MP30" s="29" t="s">
        <v>27</v>
      </c>
      <c r="MQ30" s="33">
        <f>SUM(MN30:MP30)</f>
        <v>491.16</v>
      </c>
      <c r="MR30" s="38" t="s">
        <v>73</v>
      </c>
      <c r="MS30" s="29">
        <v>492.35</v>
      </c>
      <c r="MT30" s="29" t="s">
        <v>27</v>
      </c>
      <c r="MU30" s="29" t="s">
        <v>27</v>
      </c>
      <c r="MV30" s="33">
        <f>SUM(MS30:MU30)</f>
        <v>492.35</v>
      </c>
      <c r="MW30" s="38" t="s">
        <v>73</v>
      </c>
      <c r="MX30" s="29">
        <v>494.9</v>
      </c>
      <c r="MY30" s="29" t="s">
        <v>27</v>
      </c>
      <c r="MZ30" s="29" t="s">
        <v>27</v>
      </c>
      <c r="NA30" s="33">
        <f>SUM(MX30:MZ30)</f>
        <v>494.9</v>
      </c>
      <c r="NB30" s="38" t="s">
        <v>73</v>
      </c>
      <c r="NC30" s="29">
        <v>496.6</v>
      </c>
      <c r="ND30" s="29" t="s">
        <v>27</v>
      </c>
      <c r="NE30" s="29" t="s">
        <v>27</v>
      </c>
      <c r="NF30" s="33">
        <f>SUM(NC30:NE30)</f>
        <v>496.6</v>
      </c>
      <c r="NG30" s="38" t="s">
        <v>73</v>
      </c>
      <c r="NH30" s="29">
        <v>499.08</v>
      </c>
      <c r="NI30" s="29" t="s">
        <v>27</v>
      </c>
      <c r="NJ30" s="29" t="s">
        <v>27</v>
      </c>
      <c r="NK30" s="33">
        <f>SUM(NH30:NJ30)</f>
        <v>499.08</v>
      </c>
      <c r="NL30" s="38" t="s">
        <v>73</v>
      </c>
      <c r="NM30" s="29">
        <v>505.34</v>
      </c>
      <c r="NN30" s="29" t="s">
        <v>27</v>
      </c>
      <c r="NO30" s="29" t="s">
        <v>27</v>
      </c>
      <c r="NP30" s="33">
        <f>SUM(NM30:NO30)</f>
        <v>505.34</v>
      </c>
      <c r="NQ30" s="38" t="s">
        <v>73</v>
      </c>
      <c r="NR30" s="29">
        <v>506.28</v>
      </c>
      <c r="NS30" s="29" t="s">
        <v>27</v>
      </c>
      <c r="NT30" s="29" t="s">
        <v>27</v>
      </c>
      <c r="NU30" s="33">
        <f>SUM(NR30:NT30)</f>
        <v>506.28</v>
      </c>
      <c r="NV30" s="38" t="s">
        <v>73</v>
      </c>
      <c r="NW30" s="29">
        <v>508.14</v>
      </c>
      <c r="NX30" s="29" t="s">
        <v>27</v>
      </c>
      <c r="NY30" s="29" t="s">
        <v>27</v>
      </c>
      <c r="NZ30" s="33">
        <f>SUM(NW30:NY30)</f>
        <v>508.14</v>
      </c>
      <c r="OA30" s="38" t="s">
        <v>73</v>
      </c>
      <c r="OB30" s="29">
        <v>505.73</v>
      </c>
      <c r="OC30" s="29" t="s">
        <v>27</v>
      </c>
      <c r="OD30" s="29" t="s">
        <v>27</v>
      </c>
      <c r="OE30" s="33">
        <f>SUM(OB30:OD30)</f>
        <v>505.73</v>
      </c>
      <c r="OF30" s="38" t="s">
        <v>73</v>
      </c>
      <c r="OG30" s="29">
        <v>505.28</v>
      </c>
      <c r="OH30" s="29" t="s">
        <v>27</v>
      </c>
      <c r="OI30" s="29" t="s">
        <v>27</v>
      </c>
      <c r="OJ30" s="33">
        <f>SUM(OG30:OI30)</f>
        <v>505.28</v>
      </c>
      <c r="OK30" s="38" t="s">
        <v>73</v>
      </c>
      <c r="OL30" s="29">
        <v>512.64</v>
      </c>
      <c r="OM30" s="29" t="s">
        <v>27</v>
      </c>
      <c r="ON30" s="29" t="s">
        <v>27</v>
      </c>
      <c r="OO30" s="33">
        <f>SUM(OL30:ON30)</f>
        <v>512.64</v>
      </c>
      <c r="OP30" s="38" t="s">
        <v>73</v>
      </c>
      <c r="OQ30" s="29">
        <v>524.04999999999995</v>
      </c>
      <c r="OR30" s="29" t="s">
        <v>27</v>
      </c>
      <c r="OS30" s="29" t="s">
        <v>27</v>
      </c>
      <c r="OT30" s="33">
        <f>SUM(OQ30:OS30)</f>
        <v>524.04999999999995</v>
      </c>
      <c r="OU30" s="38" t="s">
        <v>73</v>
      </c>
      <c r="OV30" s="29">
        <v>550.19000000000005</v>
      </c>
      <c r="OW30" s="29" t="s">
        <v>27</v>
      </c>
      <c r="OX30" s="29" t="s">
        <v>27</v>
      </c>
      <c r="OY30" s="33">
        <f>SUM(OV30:OX30)</f>
        <v>550.19000000000005</v>
      </c>
      <c r="OZ30" s="38" t="s">
        <v>73</v>
      </c>
      <c r="PA30" s="29">
        <v>560.14</v>
      </c>
      <c r="PB30" s="29" t="s">
        <v>27</v>
      </c>
      <c r="PC30" s="29" t="s">
        <v>27</v>
      </c>
      <c r="PD30" s="33">
        <f>SUM(PA30:PC30)</f>
        <v>560.14</v>
      </c>
      <c r="PE30" s="38" t="s">
        <v>73</v>
      </c>
      <c r="PF30" s="29">
        <v>571.4</v>
      </c>
      <c r="PG30" s="29" t="s">
        <v>27</v>
      </c>
      <c r="PH30" s="29" t="s">
        <v>27</v>
      </c>
      <c r="PI30" s="33">
        <f>SUM(PF30:PH30)</f>
        <v>571.4</v>
      </c>
      <c r="PJ30" s="38" t="s">
        <v>73</v>
      </c>
      <c r="PK30" s="29">
        <v>587.83000000000004</v>
      </c>
      <c r="PL30" s="29" t="s">
        <v>27</v>
      </c>
      <c r="PM30" s="29" t="s">
        <v>27</v>
      </c>
      <c r="PN30" s="33">
        <f>SUM(PK30:PM30)</f>
        <v>587.83000000000004</v>
      </c>
      <c r="PO30" s="38" t="s">
        <v>73</v>
      </c>
      <c r="PP30" s="29">
        <v>597.78</v>
      </c>
      <c r="PQ30" s="29" t="s">
        <v>27</v>
      </c>
      <c r="PR30" s="29" t="s">
        <v>27</v>
      </c>
      <c r="PS30" s="33">
        <f>SUM(PP30:PR30)</f>
        <v>597.78</v>
      </c>
      <c r="PT30" s="38" t="s">
        <v>73</v>
      </c>
      <c r="PU30" s="29">
        <v>608.79</v>
      </c>
      <c r="PV30" s="29" t="s">
        <v>27</v>
      </c>
      <c r="PW30" s="29" t="s">
        <v>27</v>
      </c>
      <c r="PX30" s="33">
        <f>SUM(PU30:PW30)</f>
        <v>608.79</v>
      </c>
      <c r="PY30" s="38" t="s">
        <v>73</v>
      </c>
      <c r="PZ30" s="29">
        <v>632.42999999999995</v>
      </c>
      <c r="QA30" s="29" t="s">
        <v>27</v>
      </c>
      <c r="QB30" s="29" t="s">
        <v>27</v>
      </c>
      <c r="QC30" s="33">
        <f>SUM(PZ30:QB30)</f>
        <v>632.42999999999995</v>
      </c>
      <c r="QD30" s="38" t="s">
        <v>73</v>
      </c>
      <c r="QE30" s="29">
        <v>648.91999999999996</v>
      </c>
      <c r="QF30" s="29" t="s">
        <v>27</v>
      </c>
      <c r="QG30" s="29" t="s">
        <v>27</v>
      </c>
      <c r="QH30" s="33">
        <f>SUM(QE30:QG30)</f>
        <v>648.91999999999996</v>
      </c>
      <c r="QI30" s="38" t="s">
        <v>73</v>
      </c>
      <c r="QJ30" s="29">
        <v>659.68</v>
      </c>
      <c r="QK30" s="29" t="s">
        <v>27</v>
      </c>
      <c r="QL30" s="29" t="s">
        <v>27</v>
      </c>
      <c r="QM30" s="33">
        <f>SUM(QJ30:QL30)</f>
        <v>659.68</v>
      </c>
      <c r="QN30" s="38" t="s">
        <v>73</v>
      </c>
      <c r="QO30" s="29">
        <v>674.13</v>
      </c>
      <c r="QP30" s="29" t="s">
        <v>27</v>
      </c>
      <c r="QQ30" s="29" t="s">
        <v>27</v>
      </c>
      <c r="QR30" s="33">
        <f>SUM(QO30:QQ30)</f>
        <v>674.13</v>
      </c>
      <c r="QS30" s="38" t="s">
        <v>73</v>
      </c>
      <c r="QT30" s="29">
        <v>691.36</v>
      </c>
      <c r="QU30" s="29" t="s">
        <v>27</v>
      </c>
      <c r="QV30" s="29" t="s">
        <v>27</v>
      </c>
      <c r="QW30" s="33">
        <f>SUM(QT30:QV30)</f>
        <v>691.36</v>
      </c>
      <c r="QX30" s="38" t="s">
        <v>73</v>
      </c>
      <c r="QY30" s="29">
        <v>709.43</v>
      </c>
      <c r="QZ30" s="29" t="s">
        <v>27</v>
      </c>
      <c r="RA30" s="29" t="s">
        <v>27</v>
      </c>
      <c r="RB30" s="33">
        <f>SUM(QY30:RA30)</f>
        <v>709.43</v>
      </c>
      <c r="RC30" s="38" t="s">
        <v>73</v>
      </c>
      <c r="RD30" s="29">
        <v>729.89</v>
      </c>
      <c r="RE30" s="29" t="s">
        <v>27</v>
      </c>
      <c r="RF30" s="29" t="s">
        <v>27</v>
      </c>
      <c r="RG30" s="33">
        <f>SUM(RD30:RF30)</f>
        <v>729.89</v>
      </c>
      <c r="RH30" s="38" t="s">
        <v>73</v>
      </c>
      <c r="RI30" s="29">
        <v>736.22</v>
      </c>
      <c r="RJ30" s="29" t="s">
        <v>27</v>
      </c>
      <c r="RK30" s="29" t="s">
        <v>27</v>
      </c>
      <c r="RL30" s="33">
        <f>SUM(RI30:RK30)</f>
        <v>736.22</v>
      </c>
      <c r="RM30" s="38" t="s">
        <v>73</v>
      </c>
      <c r="RN30" s="29">
        <v>749.13</v>
      </c>
      <c r="RO30" s="29" t="s">
        <v>27</v>
      </c>
      <c r="RP30" s="29" t="s">
        <v>27</v>
      </c>
      <c r="RQ30" s="33">
        <f>SUM(RN30:RP30)</f>
        <v>749.13</v>
      </c>
      <c r="RR30" s="38" t="s">
        <v>73</v>
      </c>
      <c r="RS30" s="29">
        <v>752.43</v>
      </c>
      <c r="RT30" s="29" t="s">
        <v>27</v>
      </c>
      <c r="RU30" s="29" t="s">
        <v>27</v>
      </c>
      <c r="RV30" s="33">
        <f>SUM(RS30:RU30)</f>
        <v>752.43</v>
      </c>
      <c r="RW30" s="38" t="s">
        <v>73</v>
      </c>
      <c r="RX30" s="29">
        <v>757.11</v>
      </c>
      <c r="RY30" s="29" t="s">
        <v>27</v>
      </c>
      <c r="RZ30" s="29" t="s">
        <v>27</v>
      </c>
      <c r="SA30" s="33">
        <f>SUM(RX30:RZ30)</f>
        <v>757.11</v>
      </c>
      <c r="SB30" s="38" t="s">
        <v>73</v>
      </c>
      <c r="SC30" s="29">
        <v>769.31</v>
      </c>
      <c r="SD30" s="29" t="s">
        <v>27</v>
      </c>
      <c r="SE30" s="29" t="s">
        <v>27</v>
      </c>
      <c r="SF30" s="33">
        <f>SUM(SC30:SE30)</f>
        <v>769.31</v>
      </c>
      <c r="SG30" s="38" t="s">
        <v>73</v>
      </c>
      <c r="SH30" s="29">
        <v>781.45</v>
      </c>
      <c r="SI30" s="29" t="s">
        <v>27</v>
      </c>
      <c r="SJ30" s="29" t="s">
        <v>27</v>
      </c>
      <c r="SK30" s="33">
        <f>SUM(SH30:SJ30)</f>
        <v>781.45</v>
      </c>
      <c r="SL30" s="38" t="s">
        <v>73</v>
      </c>
      <c r="SM30" s="29">
        <v>783.31</v>
      </c>
      <c r="SN30" s="29" t="s">
        <v>27</v>
      </c>
      <c r="SO30" s="29" t="s">
        <v>27</v>
      </c>
      <c r="SP30" s="33">
        <f>SUM(SM30:SO30)</f>
        <v>783.31</v>
      </c>
      <c r="SQ30" s="38" t="s">
        <v>73</v>
      </c>
      <c r="SR30" s="29">
        <v>788.26</v>
      </c>
      <c r="SS30" s="29" t="s">
        <v>27</v>
      </c>
      <c r="ST30" s="29" t="s">
        <v>27</v>
      </c>
      <c r="SU30" s="33">
        <f>SUM(SR30:ST30)</f>
        <v>788.26</v>
      </c>
      <c r="SV30" s="38" t="s">
        <v>73</v>
      </c>
      <c r="SW30" s="29">
        <v>799.8</v>
      </c>
      <c r="SX30" s="29" t="s">
        <v>27</v>
      </c>
      <c r="SY30" s="29" t="s">
        <v>27</v>
      </c>
      <c r="SZ30" s="33">
        <f>SUM(SW30:SY30)</f>
        <v>799.8</v>
      </c>
      <c r="TA30" s="38" t="s">
        <v>73</v>
      </c>
      <c r="TB30" s="29">
        <v>807.66</v>
      </c>
      <c r="TC30" s="29" t="s">
        <v>27</v>
      </c>
      <c r="TD30" s="29" t="s">
        <v>27</v>
      </c>
      <c r="TE30" s="33">
        <f>SUM(TB30:TD30)</f>
        <v>807.66</v>
      </c>
      <c r="TF30" s="38" t="s">
        <v>73</v>
      </c>
      <c r="TG30" s="29">
        <v>824.68</v>
      </c>
      <c r="TH30" s="29" t="s">
        <v>27</v>
      </c>
      <c r="TI30" s="29" t="s">
        <v>27</v>
      </c>
      <c r="TJ30" s="33">
        <f>SUM(TG30:TI30)</f>
        <v>824.68</v>
      </c>
      <c r="TK30" s="38" t="s">
        <v>73</v>
      </c>
      <c r="TL30" s="29">
        <v>821.1</v>
      </c>
      <c r="TM30" s="29" t="s">
        <v>27</v>
      </c>
      <c r="TN30" s="29" t="s">
        <v>27</v>
      </c>
      <c r="TO30" s="33">
        <f>SUM(TL30:TN30)</f>
        <v>821.1</v>
      </c>
      <c r="TP30" s="38" t="s">
        <v>73</v>
      </c>
      <c r="TQ30" s="29">
        <v>822.38</v>
      </c>
      <c r="TR30" s="29" t="s">
        <v>27</v>
      </c>
      <c r="TS30" s="29" t="s">
        <v>27</v>
      </c>
      <c r="TT30" s="33">
        <f>SUM(TQ30:TS30)</f>
        <v>822.38</v>
      </c>
      <c r="TU30" s="38" t="s">
        <v>73</v>
      </c>
      <c r="TV30" s="29">
        <v>824.9</v>
      </c>
      <c r="TW30" s="29" t="s">
        <v>27</v>
      </c>
      <c r="TX30" s="29" t="s">
        <v>27</v>
      </c>
      <c r="TY30" s="33">
        <f>SUM(TV30:TX30)</f>
        <v>824.9</v>
      </c>
      <c r="TZ30" s="38" t="s">
        <v>73</v>
      </c>
      <c r="UA30" s="29">
        <v>827.6</v>
      </c>
      <c r="UB30" s="29" t="s">
        <v>27</v>
      </c>
      <c r="UC30" s="29" t="s">
        <v>27</v>
      </c>
      <c r="UD30" s="33">
        <f>SUM(UA30:UC30)</f>
        <v>827.6</v>
      </c>
      <c r="UE30" s="38" t="s">
        <v>73</v>
      </c>
      <c r="UF30" s="29">
        <v>829.23</v>
      </c>
      <c r="UG30" s="29" t="s">
        <v>27</v>
      </c>
      <c r="UH30" s="29" t="s">
        <v>27</v>
      </c>
      <c r="UI30" s="33">
        <f>SUM(UF30:UH30)</f>
        <v>829.23</v>
      </c>
      <c r="UJ30" s="38" t="s">
        <v>73</v>
      </c>
      <c r="UK30" s="29">
        <v>842.02</v>
      </c>
      <c r="UL30" s="29" t="s">
        <v>27</v>
      </c>
      <c r="UM30" s="29" t="s">
        <v>27</v>
      </c>
      <c r="UN30" s="33">
        <f>SUM(UK30:UM30)</f>
        <v>842.02</v>
      </c>
      <c r="UO30" s="38" t="s">
        <v>73</v>
      </c>
      <c r="UP30" s="29">
        <v>838.57</v>
      </c>
      <c r="UQ30" s="29" t="s">
        <v>27</v>
      </c>
      <c r="UR30" s="29" t="s">
        <v>27</v>
      </c>
      <c r="US30" s="33">
        <f>SUM(UP30:UR30)</f>
        <v>838.57</v>
      </c>
      <c r="UT30" s="38" t="s">
        <v>73</v>
      </c>
      <c r="UU30" s="29">
        <v>847.09</v>
      </c>
      <c r="UV30" s="29" t="s">
        <v>27</v>
      </c>
      <c r="UW30" s="29" t="s">
        <v>27</v>
      </c>
      <c r="UX30" s="33">
        <f>SUM(UU30:UW30)</f>
        <v>847.09</v>
      </c>
      <c r="UY30" s="38" t="s">
        <v>73</v>
      </c>
      <c r="UZ30" s="29">
        <v>842.82</v>
      </c>
      <c r="VA30" s="29" t="s">
        <v>27</v>
      </c>
      <c r="VB30" s="29" t="s">
        <v>27</v>
      </c>
      <c r="VC30" s="33">
        <f>SUM(UZ30:VB30)</f>
        <v>842.82</v>
      </c>
      <c r="VD30" s="38" t="s">
        <v>73</v>
      </c>
      <c r="VE30" s="29">
        <v>842.37</v>
      </c>
      <c r="VF30" s="29" t="s">
        <v>27</v>
      </c>
      <c r="VG30" s="29" t="s">
        <v>27</v>
      </c>
      <c r="VH30" s="33">
        <f>SUM(VE30:VG30)</f>
        <v>842.37</v>
      </c>
      <c r="VI30" s="38" t="s">
        <v>73</v>
      </c>
      <c r="VJ30" s="29">
        <v>849.37</v>
      </c>
      <c r="VK30" s="29" t="s">
        <v>27</v>
      </c>
      <c r="VL30" s="29" t="s">
        <v>27</v>
      </c>
      <c r="VM30" s="33">
        <f>SUM(VJ30:VL30)</f>
        <v>849.37</v>
      </c>
      <c r="VN30" s="38" t="s">
        <v>73</v>
      </c>
      <c r="VO30" s="29">
        <v>849.83</v>
      </c>
      <c r="VP30" s="29" t="s">
        <v>27</v>
      </c>
      <c r="VQ30" s="29" t="s">
        <v>27</v>
      </c>
      <c r="VR30" s="33">
        <f>SUM(VO30:VQ30)</f>
        <v>849.83</v>
      </c>
      <c r="VS30" s="38" t="s">
        <v>73</v>
      </c>
      <c r="VT30" s="29">
        <v>854.42</v>
      </c>
      <c r="VU30" s="29" t="s">
        <v>27</v>
      </c>
      <c r="VV30" s="29" t="s">
        <v>27</v>
      </c>
      <c r="VW30" s="33">
        <f>SUM(VT30:VV30)</f>
        <v>854.42</v>
      </c>
      <c r="VX30" s="38" t="s">
        <v>73</v>
      </c>
      <c r="VY30" s="29">
        <v>859.51</v>
      </c>
      <c r="VZ30" s="29" t="s">
        <v>27</v>
      </c>
      <c r="WA30" s="29" t="s">
        <v>27</v>
      </c>
      <c r="WB30" s="33">
        <f>SUM(VY30:WA30)</f>
        <v>859.51</v>
      </c>
      <c r="WC30" s="38" t="s">
        <v>73</v>
      </c>
      <c r="WD30" s="29">
        <v>861.6</v>
      </c>
      <c r="WE30" s="29" t="s">
        <v>27</v>
      </c>
      <c r="WF30" s="29" t="s">
        <v>27</v>
      </c>
      <c r="WG30" s="33">
        <f>SUM(WD30:WF30)</f>
        <v>861.6</v>
      </c>
      <c r="WH30" s="38" t="s">
        <v>73</v>
      </c>
      <c r="WI30" s="29">
        <v>856.65</v>
      </c>
      <c r="WJ30" s="29" t="s">
        <v>27</v>
      </c>
      <c r="WK30" s="29" t="s">
        <v>27</v>
      </c>
      <c r="WL30" s="33">
        <f>SUM(WI30:WK30)</f>
        <v>856.65</v>
      </c>
      <c r="WM30" s="38" t="s">
        <v>73</v>
      </c>
      <c r="WN30" s="29">
        <v>854.05</v>
      </c>
      <c r="WO30" s="29" t="s">
        <v>27</v>
      </c>
      <c r="WP30" s="29" t="s">
        <v>27</v>
      </c>
      <c r="WQ30" s="33">
        <f>SUM(WN30:WP30)</f>
        <v>854.05</v>
      </c>
      <c r="WR30" s="38" t="s">
        <v>73</v>
      </c>
      <c r="WS30" s="29">
        <v>856.67</v>
      </c>
      <c r="WT30" s="29" t="s">
        <v>27</v>
      </c>
      <c r="WU30" s="29" t="s">
        <v>27</v>
      </c>
      <c r="WV30" s="33">
        <f>SUM(WS30:WU30)</f>
        <v>856.67</v>
      </c>
      <c r="WW30" s="38" t="s">
        <v>73</v>
      </c>
      <c r="WX30" s="29">
        <v>859.39</v>
      </c>
      <c r="WY30" s="29" t="s">
        <v>27</v>
      </c>
      <c r="WZ30" s="29" t="s">
        <v>27</v>
      </c>
      <c r="XA30" s="33">
        <f>SUM(WX30:WZ30)</f>
        <v>859.39</v>
      </c>
      <c r="XB30" s="38" t="s">
        <v>73</v>
      </c>
      <c r="XC30" s="29">
        <v>860.97</v>
      </c>
      <c r="XD30" s="29" t="s">
        <v>27</v>
      </c>
      <c r="XE30" s="29" t="s">
        <v>27</v>
      </c>
      <c r="XF30" s="33">
        <f>SUM(XC30:XE30)</f>
        <v>860.97</v>
      </c>
      <c r="XG30" s="38" t="s">
        <v>73</v>
      </c>
      <c r="XH30" s="29">
        <v>854.64</v>
      </c>
      <c r="XI30" s="29" t="s">
        <v>27</v>
      </c>
      <c r="XJ30" s="29" t="s">
        <v>27</v>
      </c>
      <c r="XK30" s="33">
        <f>SUM(XH30:XJ30)</f>
        <v>854.64</v>
      </c>
      <c r="XL30" s="38" t="s">
        <v>73</v>
      </c>
      <c r="XM30" s="29">
        <v>846.73</v>
      </c>
      <c r="XN30" s="29" t="s">
        <v>27</v>
      </c>
      <c r="XO30" s="29" t="s">
        <v>27</v>
      </c>
      <c r="XP30" s="33">
        <f>SUM(XM30:XO30)</f>
        <v>846.73</v>
      </c>
      <c r="XQ30" s="38" t="s">
        <v>73</v>
      </c>
      <c r="XR30" s="29">
        <v>849.29</v>
      </c>
      <c r="XS30" s="29" t="s">
        <v>27</v>
      </c>
      <c r="XT30" s="29" t="s">
        <v>27</v>
      </c>
      <c r="XU30" s="33">
        <f>SUM(XR30:XT30)</f>
        <v>849.29</v>
      </c>
      <c r="XV30" s="38" t="s">
        <v>73</v>
      </c>
      <c r="XW30" s="29">
        <v>852.74</v>
      </c>
      <c r="XX30" s="29" t="s">
        <v>27</v>
      </c>
      <c r="XY30" s="29" t="s">
        <v>27</v>
      </c>
      <c r="XZ30" s="33">
        <f>SUM(XW30:XY30)</f>
        <v>852.74</v>
      </c>
      <c r="YA30" s="38" t="s">
        <v>73</v>
      </c>
      <c r="YB30" s="29">
        <v>853.37</v>
      </c>
      <c r="YC30" s="29" t="s">
        <v>27</v>
      </c>
      <c r="YD30" s="29" t="s">
        <v>27</v>
      </c>
      <c r="YE30" s="33">
        <f>SUM(YB30:YD30)</f>
        <v>853.37</v>
      </c>
      <c r="YF30" s="38" t="s">
        <v>73</v>
      </c>
      <c r="YG30" s="29">
        <v>861.39</v>
      </c>
      <c r="YH30" s="29" t="s">
        <v>27</v>
      </c>
      <c r="YI30" s="29" t="s">
        <v>27</v>
      </c>
      <c r="YJ30" s="33">
        <f>SUM(YG30:YI30)</f>
        <v>861.39</v>
      </c>
      <c r="YK30" s="38" t="s">
        <v>73</v>
      </c>
      <c r="YL30" s="29">
        <v>865.62</v>
      </c>
      <c r="YM30" s="29" t="s">
        <v>27</v>
      </c>
      <c r="YN30" s="29" t="s">
        <v>27</v>
      </c>
      <c r="YO30" s="33">
        <f>SUM(YL30:YN30)</f>
        <v>865.62</v>
      </c>
      <c r="YP30" s="38" t="s">
        <v>73</v>
      </c>
      <c r="YQ30" s="29">
        <v>867.2</v>
      </c>
      <c r="YR30" s="29" t="s">
        <v>27</v>
      </c>
      <c r="YS30" s="29" t="s">
        <v>27</v>
      </c>
      <c r="YT30" s="33">
        <f>SUM(YQ30:YS30)</f>
        <v>867.2</v>
      </c>
      <c r="YU30" s="38" t="s">
        <v>73</v>
      </c>
      <c r="YV30" s="29">
        <v>870.65</v>
      </c>
      <c r="YW30" s="29" t="s">
        <v>27</v>
      </c>
      <c r="YX30" s="29" t="s">
        <v>27</v>
      </c>
      <c r="YY30" s="33">
        <f>SUM(YV30:YX30)</f>
        <v>870.65</v>
      </c>
      <c r="YZ30" s="38" t="s">
        <v>73</v>
      </c>
      <c r="ZA30" s="29">
        <v>873.06</v>
      </c>
      <c r="ZB30" s="29" t="s">
        <v>27</v>
      </c>
      <c r="ZC30" s="29" t="s">
        <v>27</v>
      </c>
      <c r="ZD30" s="33">
        <f>SUM(ZA30:ZC30)</f>
        <v>873.06</v>
      </c>
      <c r="ZE30" s="38" t="s">
        <v>73</v>
      </c>
      <c r="ZF30" s="29">
        <v>873.85</v>
      </c>
      <c r="ZG30" s="29" t="s">
        <v>27</v>
      </c>
      <c r="ZH30" s="29" t="s">
        <v>27</v>
      </c>
      <c r="ZI30" s="33">
        <f>SUM(ZF30:ZH30)</f>
        <v>873.85</v>
      </c>
      <c r="ZJ30" s="38" t="s">
        <v>73</v>
      </c>
      <c r="ZK30" s="29">
        <v>875.77</v>
      </c>
      <c r="ZL30" s="29" t="s">
        <v>27</v>
      </c>
      <c r="ZM30" s="29" t="s">
        <v>27</v>
      </c>
      <c r="ZN30" s="33">
        <f>SUM(ZK30:ZM30)</f>
        <v>875.77</v>
      </c>
      <c r="ZO30" s="38" t="s">
        <v>73</v>
      </c>
      <c r="ZP30" s="29">
        <v>879.17</v>
      </c>
      <c r="ZQ30" s="29" t="s">
        <v>27</v>
      </c>
      <c r="ZR30" s="29" t="s">
        <v>27</v>
      </c>
      <c r="ZS30" s="33">
        <f>SUM(ZP30:ZR30)</f>
        <v>879.17</v>
      </c>
      <c r="ZT30" s="38" t="s">
        <v>73</v>
      </c>
      <c r="ZU30" s="29">
        <v>881.5</v>
      </c>
      <c r="ZV30" s="29" t="s">
        <v>27</v>
      </c>
      <c r="ZW30" s="29" t="s">
        <v>27</v>
      </c>
      <c r="ZX30" s="33">
        <f>SUM(ZU30:ZW30)</f>
        <v>881.5</v>
      </c>
      <c r="ZY30" s="38" t="s">
        <v>73</v>
      </c>
      <c r="ZZ30" s="29">
        <v>884.86</v>
      </c>
      <c r="AAA30" s="29" t="s">
        <v>27</v>
      </c>
      <c r="AAB30" s="29" t="s">
        <v>27</v>
      </c>
      <c r="AAC30" s="33">
        <f>SUM(ZZ30:AAB30)</f>
        <v>884.86</v>
      </c>
      <c r="AAD30" s="38" t="s">
        <v>73</v>
      </c>
      <c r="AAE30" s="29">
        <v>895.95</v>
      </c>
      <c r="AAF30" s="29" t="s">
        <v>27</v>
      </c>
      <c r="AAG30" s="29" t="s">
        <v>27</v>
      </c>
      <c r="AAH30" s="33">
        <f>SUM(AAE30:AAG30)</f>
        <v>895.95</v>
      </c>
      <c r="AAI30" s="38" t="s">
        <v>73</v>
      </c>
      <c r="AAJ30" s="29">
        <v>900.35</v>
      </c>
      <c r="AAK30" s="29" t="s">
        <v>27</v>
      </c>
      <c r="AAL30" s="29" t="s">
        <v>27</v>
      </c>
      <c r="AAM30" s="33">
        <f>SUM(AAJ30:AAL30)</f>
        <v>900.35</v>
      </c>
      <c r="AAN30" s="38" t="s">
        <v>73</v>
      </c>
      <c r="AAO30" s="29">
        <v>903.74</v>
      </c>
      <c r="AAP30" s="29" t="s">
        <v>27</v>
      </c>
      <c r="AAQ30" s="29" t="s">
        <v>27</v>
      </c>
      <c r="AAR30" s="33">
        <f>SUM(AAO30:AAQ30)</f>
        <v>903.74</v>
      </c>
      <c r="AAS30" s="38" t="s">
        <v>73</v>
      </c>
      <c r="AAT30" s="29">
        <v>909.3</v>
      </c>
      <c r="AAU30" s="29" t="s">
        <v>27</v>
      </c>
      <c r="AAV30" s="29" t="s">
        <v>27</v>
      </c>
      <c r="AAW30" s="33">
        <f>SUM(AAT30:AAV30)</f>
        <v>909.3</v>
      </c>
      <c r="AAX30" s="38" t="s">
        <v>73</v>
      </c>
      <c r="AAY30" s="29">
        <v>912.7</v>
      </c>
      <c r="AAZ30" s="29" t="s">
        <v>27</v>
      </c>
      <c r="ABA30" s="29" t="s">
        <v>27</v>
      </c>
      <c r="ABB30" s="33">
        <f>SUM(AAY30:ABA30)</f>
        <v>912.7</v>
      </c>
      <c r="ABC30" s="38" t="s">
        <v>73</v>
      </c>
      <c r="ABD30" s="29">
        <v>915.43</v>
      </c>
      <c r="ABE30" s="29" t="s">
        <v>27</v>
      </c>
      <c r="ABF30" s="29" t="s">
        <v>27</v>
      </c>
      <c r="ABG30" s="33">
        <f>SUM(ABD30:ABF30)</f>
        <v>915.43</v>
      </c>
      <c r="ABH30" s="38" t="s">
        <v>73</v>
      </c>
      <c r="ABI30" s="29">
        <v>916.68</v>
      </c>
      <c r="ABJ30" s="29" t="s">
        <v>27</v>
      </c>
      <c r="ABK30" s="29" t="s">
        <v>27</v>
      </c>
      <c r="ABL30" s="33">
        <f>SUM(ABI30:ABK30)</f>
        <v>916.68</v>
      </c>
      <c r="ABM30" s="38" t="s">
        <v>73</v>
      </c>
      <c r="ABN30" s="29">
        <v>926.61</v>
      </c>
      <c r="ABO30" s="29" t="s">
        <v>27</v>
      </c>
      <c r="ABP30" s="29" t="s">
        <v>27</v>
      </c>
      <c r="ABQ30" s="33">
        <f>SUM(ABN30:ABP30)</f>
        <v>926.61</v>
      </c>
      <c r="ABR30" s="38" t="s">
        <v>73</v>
      </c>
      <c r="ABS30" s="29">
        <v>951.8</v>
      </c>
      <c r="ABT30" s="29" t="s">
        <v>27</v>
      </c>
      <c r="ABU30" s="29" t="s">
        <v>27</v>
      </c>
      <c r="ABV30" s="33">
        <f>SUM(ABS30:ABU30)</f>
        <v>951.8</v>
      </c>
      <c r="ABW30" s="38" t="s">
        <v>73</v>
      </c>
      <c r="ABX30" s="29">
        <v>961.53</v>
      </c>
      <c r="ABY30" s="29" t="s">
        <v>27</v>
      </c>
      <c r="ABZ30" s="29" t="s">
        <v>27</v>
      </c>
      <c r="ACA30" s="33">
        <f>SUM(ABX30:ABZ30)</f>
        <v>961.53</v>
      </c>
    </row>
    <row r="31" spans="1:755" ht="15" customHeight="1" x14ac:dyDescent="0.25">
      <c r="A31" s="38" t="s">
        <v>74</v>
      </c>
      <c r="B31" s="29">
        <v>308.55</v>
      </c>
      <c r="C31" s="29" t="s">
        <v>82</v>
      </c>
      <c r="D31" s="29" t="s">
        <v>82</v>
      </c>
      <c r="E31" s="33">
        <f>SUM(B31:D31)</f>
        <v>308.55</v>
      </c>
      <c r="F31" s="38" t="s">
        <v>74</v>
      </c>
      <c r="G31" s="29">
        <v>311.83</v>
      </c>
      <c r="H31" s="29" t="s">
        <v>82</v>
      </c>
      <c r="I31" s="29" t="s">
        <v>82</v>
      </c>
      <c r="J31" s="33">
        <f>SUM(G31:I31)</f>
        <v>311.83</v>
      </c>
      <c r="K31" s="38" t="s">
        <v>74</v>
      </c>
      <c r="L31" s="29">
        <v>315.14</v>
      </c>
      <c r="M31" s="29" t="s">
        <v>82</v>
      </c>
      <c r="N31" s="29" t="s">
        <v>82</v>
      </c>
      <c r="O31" s="33">
        <f>SUM(L31:N31)</f>
        <v>315.14</v>
      </c>
      <c r="P31" s="38" t="s">
        <v>74</v>
      </c>
      <c r="Q31" s="29">
        <v>318.43</v>
      </c>
      <c r="R31" s="29" t="s">
        <v>82</v>
      </c>
      <c r="S31" s="29" t="s">
        <v>82</v>
      </c>
      <c r="T31" s="33">
        <f>SUM(Q31:S31)</f>
        <v>318.43</v>
      </c>
      <c r="U31" s="38" t="s">
        <v>74</v>
      </c>
      <c r="V31" s="29">
        <v>321.73</v>
      </c>
      <c r="W31" s="29" t="s">
        <v>82</v>
      </c>
      <c r="X31" s="29" t="s">
        <v>82</v>
      </c>
      <c r="Y31" s="33">
        <f>SUM(V31:X31)</f>
        <v>321.73</v>
      </c>
      <c r="Z31" s="38" t="s">
        <v>74</v>
      </c>
      <c r="AA31" s="29">
        <v>325.01</v>
      </c>
      <c r="AB31" s="29" t="s">
        <v>82</v>
      </c>
      <c r="AC31" s="29" t="s">
        <v>82</v>
      </c>
      <c r="AD31" s="33">
        <f>SUM(AA31:AC31)</f>
        <v>325.01</v>
      </c>
      <c r="AE31" s="38" t="s">
        <v>74</v>
      </c>
      <c r="AF31" s="29">
        <v>358.9</v>
      </c>
      <c r="AG31" s="29" t="s">
        <v>82</v>
      </c>
      <c r="AH31" s="29" t="s">
        <v>82</v>
      </c>
      <c r="AI31" s="33">
        <f>SUM(AF31:AH31)</f>
        <v>358.9</v>
      </c>
      <c r="AJ31" s="38" t="s">
        <v>74</v>
      </c>
      <c r="AK31" s="29">
        <v>358.9</v>
      </c>
      <c r="AL31" s="29" t="s">
        <v>82</v>
      </c>
      <c r="AM31" s="29" t="s">
        <v>82</v>
      </c>
      <c r="AN31" s="33">
        <f>SUM(AK31:AM31)</f>
        <v>358.9</v>
      </c>
      <c r="AO31" s="38" t="s">
        <v>74</v>
      </c>
      <c r="AP31" s="29">
        <v>358.9</v>
      </c>
      <c r="AQ31" s="29" t="s">
        <v>84</v>
      </c>
      <c r="AR31" s="29" t="s">
        <v>84</v>
      </c>
      <c r="AS31" s="33">
        <f>SUM(AP31:AR31)</f>
        <v>358.9</v>
      </c>
      <c r="AT31" s="38" t="s">
        <v>74</v>
      </c>
      <c r="AU31" s="29">
        <v>358.9</v>
      </c>
      <c r="AV31" s="29" t="s">
        <v>27</v>
      </c>
      <c r="AW31" s="29" t="s">
        <v>27</v>
      </c>
      <c r="AX31" s="33">
        <f>SUM(AU31:AW31)</f>
        <v>358.9</v>
      </c>
      <c r="AY31" s="38" t="s">
        <v>74</v>
      </c>
      <c r="AZ31" s="29">
        <v>358.9</v>
      </c>
      <c r="BA31" s="29" t="s">
        <v>27</v>
      </c>
      <c r="BB31" s="29" t="s">
        <v>27</v>
      </c>
      <c r="BC31" s="33">
        <f>SUM(AZ31:BB31)</f>
        <v>358.9</v>
      </c>
      <c r="BD31" s="38" t="s">
        <v>74</v>
      </c>
      <c r="BE31" s="29">
        <v>361.82</v>
      </c>
      <c r="BF31" s="29" t="s">
        <v>27</v>
      </c>
      <c r="BG31" s="29" t="s">
        <v>27</v>
      </c>
      <c r="BH31" s="33">
        <f>SUM(BE31:BG31)</f>
        <v>361.82</v>
      </c>
      <c r="BI31" s="38" t="s">
        <v>74</v>
      </c>
      <c r="BJ31" s="29">
        <v>361.82</v>
      </c>
      <c r="BK31" s="29" t="s">
        <v>27</v>
      </c>
      <c r="BL31" s="29" t="s">
        <v>27</v>
      </c>
      <c r="BM31" s="33">
        <f>SUM(BJ31:BL31)</f>
        <v>361.82</v>
      </c>
      <c r="BN31" s="38" t="s">
        <v>74</v>
      </c>
      <c r="BO31" s="29">
        <v>361.82</v>
      </c>
      <c r="BP31" s="29" t="s">
        <v>27</v>
      </c>
      <c r="BQ31" s="29" t="s">
        <v>27</v>
      </c>
      <c r="BR31" s="33">
        <f>SUM(BO31:BQ31)</f>
        <v>361.82</v>
      </c>
      <c r="BS31" s="38" t="s">
        <v>74</v>
      </c>
      <c r="BT31" s="29">
        <v>361.82</v>
      </c>
      <c r="BU31" s="29" t="s">
        <v>27</v>
      </c>
      <c r="BV31" s="29" t="s">
        <v>27</v>
      </c>
      <c r="BW31" s="33">
        <f>SUM(BT31:BV31)</f>
        <v>361.82</v>
      </c>
      <c r="BX31" s="38" t="s">
        <v>74</v>
      </c>
      <c r="BY31" s="29">
        <v>361.82</v>
      </c>
      <c r="BZ31" s="29" t="s">
        <v>27</v>
      </c>
      <c r="CA31" s="29" t="s">
        <v>27</v>
      </c>
      <c r="CB31" s="33">
        <f>SUM(BY31:CA31)</f>
        <v>361.82</v>
      </c>
      <c r="CC31" s="38" t="s">
        <v>74</v>
      </c>
      <c r="CD31" s="29">
        <v>361.82</v>
      </c>
      <c r="CE31" s="29" t="s">
        <v>27</v>
      </c>
      <c r="CF31" s="29" t="s">
        <v>27</v>
      </c>
      <c r="CG31" s="33">
        <f>SUM(CD31:CF31)</f>
        <v>361.82</v>
      </c>
      <c r="CH31" s="38" t="s">
        <v>74</v>
      </c>
      <c r="CI31" s="29">
        <v>361.82</v>
      </c>
      <c r="CJ31" s="29" t="s">
        <v>27</v>
      </c>
      <c r="CK31" s="29" t="s">
        <v>27</v>
      </c>
      <c r="CL31" s="33">
        <f>SUM(CI31:CK31)</f>
        <v>361.82</v>
      </c>
      <c r="CM31" s="38" t="s">
        <v>74</v>
      </c>
      <c r="CN31" s="29">
        <v>392.27</v>
      </c>
      <c r="CO31" s="29" t="s">
        <v>27</v>
      </c>
      <c r="CP31" s="29" t="s">
        <v>27</v>
      </c>
      <c r="CQ31" s="33">
        <f>SUM(CN31:CP31)</f>
        <v>392.27</v>
      </c>
      <c r="CR31" s="38" t="s">
        <v>74</v>
      </c>
      <c r="CS31" s="29">
        <v>396.22</v>
      </c>
      <c r="CT31" s="29" t="s">
        <v>27</v>
      </c>
      <c r="CU31" s="29" t="s">
        <v>27</v>
      </c>
      <c r="CV31" s="33">
        <f>SUM(CS31:CU31)</f>
        <v>396.22</v>
      </c>
      <c r="CW31" s="38" t="s">
        <v>74</v>
      </c>
      <c r="CX31" s="29">
        <v>396.22</v>
      </c>
      <c r="CY31" s="29" t="s">
        <v>27</v>
      </c>
      <c r="CZ31" s="29" t="s">
        <v>27</v>
      </c>
      <c r="DA31" s="33">
        <f>SUM(CX31:CZ31)</f>
        <v>396.22</v>
      </c>
      <c r="DB31" s="38" t="s">
        <v>74</v>
      </c>
      <c r="DC31" s="29">
        <v>396.22</v>
      </c>
      <c r="DD31" s="29" t="s">
        <v>27</v>
      </c>
      <c r="DE31" s="29" t="s">
        <v>27</v>
      </c>
      <c r="DF31" s="33">
        <f>SUM(DC31:DE31)</f>
        <v>396.22</v>
      </c>
      <c r="DG31" s="38" t="s">
        <v>74</v>
      </c>
      <c r="DH31" s="29">
        <v>396.22</v>
      </c>
      <c r="DI31" s="29" t="s">
        <v>27</v>
      </c>
      <c r="DJ31" s="29" t="s">
        <v>27</v>
      </c>
      <c r="DK31" s="33">
        <f>SUM(DH31:DJ31)</f>
        <v>396.22</v>
      </c>
      <c r="DL31" s="38" t="s">
        <v>74</v>
      </c>
      <c r="DM31" s="29">
        <v>396.22</v>
      </c>
      <c r="DN31" s="29" t="s">
        <v>27</v>
      </c>
      <c r="DO31" s="29" t="s">
        <v>27</v>
      </c>
      <c r="DP31" s="33">
        <f>SUM(DM31:DO31)</f>
        <v>396.22</v>
      </c>
      <c r="DQ31" s="38" t="s">
        <v>74</v>
      </c>
      <c r="DR31" s="29">
        <v>398.33</v>
      </c>
      <c r="DS31" s="29" t="s">
        <v>27</v>
      </c>
      <c r="DT31" s="29" t="s">
        <v>27</v>
      </c>
      <c r="DU31" s="33">
        <f>SUM(DR31:DT31)</f>
        <v>398.33</v>
      </c>
      <c r="DV31" s="38" t="s">
        <v>74</v>
      </c>
      <c r="DW31" s="29">
        <v>398.33</v>
      </c>
      <c r="DX31" s="29" t="s">
        <v>27</v>
      </c>
      <c r="DY31" s="29" t="s">
        <v>27</v>
      </c>
      <c r="DZ31" s="33">
        <f>SUM(DW31:DY31)</f>
        <v>398.33</v>
      </c>
      <c r="EA31" s="38" t="s">
        <v>74</v>
      </c>
      <c r="EB31" s="29">
        <v>398.33</v>
      </c>
      <c r="EC31" s="29" t="s">
        <v>27</v>
      </c>
      <c r="ED31" s="29" t="s">
        <v>27</v>
      </c>
      <c r="EE31" s="33">
        <f>SUM(EB31:ED31)</f>
        <v>398.33</v>
      </c>
      <c r="EF31" s="38" t="s">
        <v>74</v>
      </c>
      <c r="EG31" s="29">
        <v>398.33</v>
      </c>
      <c r="EH31" s="29" t="s">
        <v>27</v>
      </c>
      <c r="EI31" s="29" t="s">
        <v>27</v>
      </c>
      <c r="EJ31" s="33">
        <f>SUM(EG31:EI31)</f>
        <v>398.33</v>
      </c>
      <c r="EK31" s="38" t="s">
        <v>74</v>
      </c>
      <c r="EL31" s="29">
        <v>398.33</v>
      </c>
      <c r="EM31" s="29" t="s">
        <v>27</v>
      </c>
      <c r="EN31" s="29" t="s">
        <v>27</v>
      </c>
      <c r="EO31" s="33">
        <f>SUM(EL31:EN31)</f>
        <v>398.33</v>
      </c>
      <c r="EP31" s="38" t="s">
        <v>74</v>
      </c>
      <c r="EQ31" s="29">
        <v>398.33</v>
      </c>
      <c r="ER31" s="29" t="s">
        <v>27</v>
      </c>
      <c r="ES31" s="29" t="s">
        <v>27</v>
      </c>
      <c r="ET31" s="33">
        <f>SUM(EQ31:ES31)</f>
        <v>398.33</v>
      </c>
      <c r="EU31" s="38" t="s">
        <v>74</v>
      </c>
      <c r="EV31" s="29">
        <v>398.33</v>
      </c>
      <c r="EW31" s="29" t="s">
        <v>27</v>
      </c>
      <c r="EX31" s="29" t="s">
        <v>27</v>
      </c>
      <c r="EY31" s="33">
        <f>SUM(EV31:EX31)</f>
        <v>398.33</v>
      </c>
      <c r="EZ31" s="38" t="s">
        <v>74</v>
      </c>
      <c r="FA31" s="29">
        <v>398.33</v>
      </c>
      <c r="FB31" s="29" t="s">
        <v>27</v>
      </c>
      <c r="FC31" s="29" t="s">
        <v>27</v>
      </c>
      <c r="FD31" s="33">
        <f>SUM(FA31:FC31)</f>
        <v>398.33</v>
      </c>
      <c r="FE31" s="38" t="s">
        <v>74</v>
      </c>
      <c r="FF31" s="29">
        <v>418.25</v>
      </c>
      <c r="FG31" s="29" t="s">
        <v>27</v>
      </c>
      <c r="FH31" s="29" t="s">
        <v>27</v>
      </c>
      <c r="FI31" s="33">
        <f>SUM(FF31:FH31)</f>
        <v>418.25</v>
      </c>
      <c r="FJ31" s="38" t="s">
        <v>74</v>
      </c>
      <c r="FK31" s="29">
        <v>442.95</v>
      </c>
      <c r="FL31" s="29" t="s">
        <v>27</v>
      </c>
      <c r="FM31" s="29" t="s">
        <v>27</v>
      </c>
      <c r="FN31" s="33">
        <f>SUM(FK31:FM31)</f>
        <v>442.95</v>
      </c>
      <c r="FO31" s="38" t="s">
        <v>74</v>
      </c>
      <c r="FP31" s="29">
        <v>419.17</v>
      </c>
      <c r="FQ31" s="29" t="s">
        <v>27</v>
      </c>
      <c r="FR31" s="29" t="s">
        <v>27</v>
      </c>
      <c r="FS31" s="33">
        <f>SUM(FP31:FR31)</f>
        <v>419.17</v>
      </c>
      <c r="FT31" s="38" t="s">
        <v>74</v>
      </c>
      <c r="FU31" s="29">
        <v>419.17</v>
      </c>
      <c r="FV31" s="29" t="s">
        <v>27</v>
      </c>
      <c r="FW31" s="29" t="s">
        <v>27</v>
      </c>
      <c r="FX31" s="33">
        <f>SUM(FU31:FW31)</f>
        <v>419.17</v>
      </c>
      <c r="FY31" s="38" t="s">
        <v>74</v>
      </c>
      <c r="FZ31" s="29">
        <v>431.59</v>
      </c>
      <c r="GA31" s="29" t="s">
        <v>27</v>
      </c>
      <c r="GB31" s="29" t="s">
        <v>27</v>
      </c>
      <c r="GC31" s="33">
        <f>SUM(FZ31:GB31)</f>
        <v>431.59</v>
      </c>
      <c r="GD31" s="38" t="s">
        <v>74</v>
      </c>
      <c r="GE31" s="29">
        <v>431.59</v>
      </c>
      <c r="GF31" s="29" t="s">
        <v>27</v>
      </c>
      <c r="GG31" s="29" t="s">
        <v>27</v>
      </c>
      <c r="GH31" s="33">
        <f>SUM(GE31:GG31)</f>
        <v>431.59</v>
      </c>
      <c r="GI31" s="38" t="s">
        <v>74</v>
      </c>
      <c r="GJ31" s="29">
        <v>431.59</v>
      </c>
      <c r="GK31" s="29" t="s">
        <v>27</v>
      </c>
      <c r="GL31" s="29" t="s">
        <v>27</v>
      </c>
      <c r="GM31" s="33">
        <f>SUM(GJ31:GL31)</f>
        <v>431.59</v>
      </c>
      <c r="GN31" s="38" t="s">
        <v>74</v>
      </c>
      <c r="GO31" s="29">
        <v>431.59</v>
      </c>
      <c r="GP31" s="29" t="s">
        <v>27</v>
      </c>
      <c r="GQ31" s="29" t="s">
        <v>27</v>
      </c>
      <c r="GR31" s="33">
        <f>SUM(GO31:GQ31)</f>
        <v>431.59</v>
      </c>
      <c r="GS31" s="38" t="s">
        <v>74</v>
      </c>
      <c r="GT31" s="29">
        <v>431.59</v>
      </c>
      <c r="GU31" s="29" t="s">
        <v>27</v>
      </c>
      <c r="GV31" s="29" t="s">
        <v>27</v>
      </c>
      <c r="GW31" s="33">
        <f>SUM(GT31:GV31)</f>
        <v>431.59</v>
      </c>
      <c r="GX31" s="38" t="s">
        <v>74</v>
      </c>
      <c r="GY31" s="29">
        <v>431.59</v>
      </c>
      <c r="GZ31" s="29" t="s">
        <v>27</v>
      </c>
      <c r="HA31" s="29" t="s">
        <v>27</v>
      </c>
      <c r="HB31" s="33">
        <f>SUM(GY31:HA31)</f>
        <v>431.59</v>
      </c>
      <c r="HC31" s="38" t="s">
        <v>74</v>
      </c>
      <c r="HD31" s="29">
        <v>431.59</v>
      </c>
      <c r="HE31" s="29" t="s">
        <v>27</v>
      </c>
      <c r="HF31" s="29" t="s">
        <v>27</v>
      </c>
      <c r="HG31" s="33">
        <f>SUM(HD31:HF31)</f>
        <v>431.59</v>
      </c>
      <c r="HH31" s="38" t="s">
        <v>74</v>
      </c>
      <c r="HI31" s="29">
        <v>449.03</v>
      </c>
      <c r="HJ31" s="29" t="s">
        <v>27</v>
      </c>
      <c r="HK31" s="29" t="s">
        <v>27</v>
      </c>
      <c r="HL31" s="33">
        <f>SUM(HI31:HK31)</f>
        <v>449.03</v>
      </c>
      <c r="HM31" s="38" t="s">
        <v>74</v>
      </c>
      <c r="HN31" s="29">
        <v>449.03</v>
      </c>
      <c r="HO31" s="29" t="s">
        <v>27</v>
      </c>
      <c r="HP31" s="29" t="s">
        <v>27</v>
      </c>
      <c r="HQ31" s="33">
        <f>SUM(HN31:HP31)</f>
        <v>449.03</v>
      </c>
      <c r="HR31" s="38" t="s">
        <v>74</v>
      </c>
      <c r="HS31" s="29">
        <v>449.03</v>
      </c>
      <c r="HT31" s="29" t="s">
        <v>27</v>
      </c>
      <c r="HU31" s="29" t="s">
        <v>27</v>
      </c>
      <c r="HV31" s="33">
        <f>SUM(HS31:HU31)</f>
        <v>449.03</v>
      </c>
      <c r="HW31" s="38" t="s">
        <v>74</v>
      </c>
      <c r="HX31" s="29">
        <v>452.27</v>
      </c>
      <c r="HY31" s="29" t="s">
        <v>27</v>
      </c>
      <c r="HZ31" s="29" t="s">
        <v>27</v>
      </c>
      <c r="IA31" s="33">
        <f>SUM(HX31:HZ31)</f>
        <v>452.27</v>
      </c>
      <c r="IB31" s="38" t="s">
        <v>74</v>
      </c>
      <c r="IC31" s="29">
        <v>452.27</v>
      </c>
      <c r="ID31" s="29" t="s">
        <v>27</v>
      </c>
      <c r="IE31" s="29" t="s">
        <v>27</v>
      </c>
      <c r="IF31" s="33">
        <f>SUM(IC31:IE31)</f>
        <v>452.27</v>
      </c>
      <c r="IG31" s="38" t="s">
        <v>74</v>
      </c>
      <c r="IH31" s="29">
        <v>452.27</v>
      </c>
      <c r="II31" s="29" t="s">
        <v>27</v>
      </c>
      <c r="IJ31" s="29" t="s">
        <v>27</v>
      </c>
      <c r="IK31" s="33">
        <f>SUM(IH31:IJ31)</f>
        <v>452.27</v>
      </c>
      <c r="IL31" s="38" t="s">
        <v>74</v>
      </c>
      <c r="IM31" s="29">
        <v>452.27</v>
      </c>
      <c r="IN31" s="29" t="s">
        <v>27</v>
      </c>
      <c r="IO31" s="29" t="s">
        <v>27</v>
      </c>
      <c r="IP31" s="33">
        <f>SUM(IM31:IO31)</f>
        <v>452.27</v>
      </c>
      <c r="IQ31" s="38" t="s">
        <v>74</v>
      </c>
      <c r="IR31" s="29">
        <v>452.27</v>
      </c>
      <c r="IS31" s="29" t="s">
        <v>27</v>
      </c>
      <c r="IT31" s="29" t="s">
        <v>27</v>
      </c>
      <c r="IU31" s="33">
        <f>SUM(IR31:IT31)</f>
        <v>452.27</v>
      </c>
      <c r="IV31" s="38" t="s">
        <v>74</v>
      </c>
      <c r="IW31" s="29">
        <v>452.27</v>
      </c>
      <c r="IX31" s="29" t="s">
        <v>27</v>
      </c>
      <c r="IY31" s="29" t="s">
        <v>27</v>
      </c>
      <c r="IZ31" s="33">
        <f>SUM(IW31:IY31)</f>
        <v>452.27</v>
      </c>
      <c r="JA31" s="38" t="s">
        <v>74</v>
      </c>
      <c r="JB31" s="29">
        <v>452.27</v>
      </c>
      <c r="JC31" s="29" t="s">
        <v>27</v>
      </c>
      <c r="JD31" s="29" t="s">
        <v>27</v>
      </c>
      <c r="JE31" s="33">
        <f>SUM(JB31:JD31)</f>
        <v>452.27</v>
      </c>
      <c r="JF31" s="38" t="s">
        <v>74</v>
      </c>
      <c r="JG31" s="29">
        <v>452.27</v>
      </c>
      <c r="JH31" s="29" t="s">
        <v>27</v>
      </c>
      <c r="JI31" s="29" t="s">
        <v>27</v>
      </c>
      <c r="JJ31" s="33">
        <f>SUM(JG31:JI31)</f>
        <v>452.27</v>
      </c>
      <c r="JK31" s="38" t="s">
        <v>74</v>
      </c>
      <c r="JL31" s="29">
        <v>459.06</v>
      </c>
      <c r="JM31" s="29" t="s">
        <v>27</v>
      </c>
      <c r="JN31" s="29" t="s">
        <v>27</v>
      </c>
      <c r="JO31" s="33">
        <f>SUM(JL31:JN31)</f>
        <v>459.06</v>
      </c>
      <c r="JP31" s="38" t="s">
        <v>74</v>
      </c>
      <c r="JQ31" s="29">
        <v>459.06</v>
      </c>
      <c r="JR31" s="29" t="s">
        <v>27</v>
      </c>
      <c r="JS31" s="29" t="s">
        <v>27</v>
      </c>
      <c r="JT31" s="33">
        <f>SUM(JQ31:JS31)</f>
        <v>459.06</v>
      </c>
      <c r="JU31" s="38" t="s">
        <v>74</v>
      </c>
      <c r="JV31" s="29">
        <v>459.06</v>
      </c>
      <c r="JW31" s="29" t="s">
        <v>27</v>
      </c>
      <c r="JX31" s="29" t="s">
        <v>27</v>
      </c>
      <c r="JY31" s="33">
        <f>SUM(JV31:JX31)</f>
        <v>459.06</v>
      </c>
      <c r="JZ31" s="38" t="s">
        <v>74</v>
      </c>
      <c r="KA31" s="29">
        <v>459.06</v>
      </c>
      <c r="KB31" s="29" t="s">
        <v>27</v>
      </c>
      <c r="KC31" s="29" t="s">
        <v>27</v>
      </c>
      <c r="KD31" s="33">
        <f>SUM(KA31:KC31)</f>
        <v>459.06</v>
      </c>
      <c r="KE31" s="38" t="s">
        <v>74</v>
      </c>
      <c r="KF31" s="29">
        <v>459.06</v>
      </c>
      <c r="KG31" s="29" t="s">
        <v>27</v>
      </c>
      <c r="KH31" s="29" t="s">
        <v>27</v>
      </c>
      <c r="KI31" s="33">
        <f>SUM(KF31:KH31)</f>
        <v>459.06</v>
      </c>
      <c r="KJ31" s="38" t="s">
        <v>74</v>
      </c>
      <c r="KK31" s="29">
        <v>459.06</v>
      </c>
      <c r="KL31" s="29" t="s">
        <v>27</v>
      </c>
      <c r="KM31" s="29" t="s">
        <v>27</v>
      </c>
      <c r="KN31" s="33">
        <f>SUM(KK31:KM31)</f>
        <v>459.06</v>
      </c>
      <c r="KO31" s="38" t="s">
        <v>74</v>
      </c>
      <c r="KP31" s="29">
        <v>459.06</v>
      </c>
      <c r="KQ31" s="29" t="s">
        <v>27</v>
      </c>
      <c r="KR31" s="29" t="s">
        <v>27</v>
      </c>
      <c r="KS31" s="33">
        <f>SUM(KP31:KR31)</f>
        <v>459.06</v>
      </c>
      <c r="KT31" s="38" t="s">
        <v>74</v>
      </c>
      <c r="KU31" s="29">
        <v>459.06</v>
      </c>
      <c r="KV31" s="29" t="s">
        <v>27</v>
      </c>
      <c r="KW31" s="29" t="s">
        <v>27</v>
      </c>
      <c r="KX31" s="33">
        <f>SUM(KU31:KW31)</f>
        <v>459.06</v>
      </c>
      <c r="KY31" s="38" t="s">
        <v>74</v>
      </c>
      <c r="KZ31" s="29">
        <v>459.06</v>
      </c>
      <c r="LA31" s="29" t="s">
        <v>27</v>
      </c>
      <c r="LB31" s="29" t="s">
        <v>27</v>
      </c>
      <c r="LC31" s="33">
        <f>SUM(KZ31:LB31)</f>
        <v>459.06</v>
      </c>
      <c r="LD31" s="38" t="s">
        <v>74</v>
      </c>
      <c r="LE31" s="29">
        <v>459.06</v>
      </c>
      <c r="LF31" s="29" t="s">
        <v>27</v>
      </c>
      <c r="LG31" s="29" t="s">
        <v>27</v>
      </c>
      <c r="LH31" s="33">
        <f>SUM(LE31:LG31)</f>
        <v>459.06</v>
      </c>
      <c r="LI31" s="38" t="s">
        <v>74</v>
      </c>
      <c r="LJ31" s="29">
        <v>459.06</v>
      </c>
      <c r="LK31" s="29" t="s">
        <v>27</v>
      </c>
      <c r="LL31" s="29" t="s">
        <v>27</v>
      </c>
      <c r="LM31" s="33">
        <f>SUM(LJ31:LL31)</f>
        <v>459.06</v>
      </c>
      <c r="LN31" s="38" t="s">
        <v>74</v>
      </c>
      <c r="LO31" s="29">
        <v>459.06</v>
      </c>
      <c r="LP31" s="29" t="s">
        <v>27</v>
      </c>
      <c r="LQ31" s="29" t="s">
        <v>27</v>
      </c>
      <c r="LR31" s="33">
        <f>SUM(LO31:LQ31)</f>
        <v>459.06</v>
      </c>
      <c r="LS31" s="38" t="s">
        <v>74</v>
      </c>
      <c r="LT31" s="29">
        <v>480.49</v>
      </c>
      <c r="LU31" s="29" t="s">
        <v>27</v>
      </c>
      <c r="LV31" s="29" t="s">
        <v>27</v>
      </c>
      <c r="LW31" s="33">
        <f>SUM(LT31:LV31)</f>
        <v>480.49</v>
      </c>
      <c r="LX31" s="38" t="s">
        <v>74</v>
      </c>
      <c r="LY31" s="29">
        <v>480.49</v>
      </c>
      <c r="LZ31" s="29" t="s">
        <v>27</v>
      </c>
      <c r="MA31" s="29" t="s">
        <v>27</v>
      </c>
      <c r="MB31" s="33">
        <f>SUM(LY31:MA31)</f>
        <v>480.49</v>
      </c>
      <c r="MC31" s="38" t="s">
        <v>74</v>
      </c>
      <c r="MD31" s="29">
        <v>480.49</v>
      </c>
      <c r="ME31" s="29" t="s">
        <v>27</v>
      </c>
      <c r="MF31" s="29" t="s">
        <v>27</v>
      </c>
      <c r="MG31" s="33">
        <f>SUM(MD31:MF31)</f>
        <v>480.49</v>
      </c>
      <c r="MH31" s="38" t="s">
        <v>74</v>
      </c>
      <c r="MI31" s="29">
        <v>480.49</v>
      </c>
      <c r="MJ31" s="29" t="s">
        <v>27</v>
      </c>
      <c r="MK31" s="29" t="s">
        <v>27</v>
      </c>
      <c r="ML31" s="33">
        <f>SUM(MI31:MK31)</f>
        <v>480.49</v>
      </c>
      <c r="MM31" s="38" t="s">
        <v>74</v>
      </c>
      <c r="MN31" s="29">
        <v>485.93</v>
      </c>
      <c r="MO31" s="29" t="s">
        <v>27</v>
      </c>
      <c r="MP31" s="29" t="s">
        <v>27</v>
      </c>
      <c r="MQ31" s="33">
        <f>SUM(MN31:MP31)</f>
        <v>485.93</v>
      </c>
      <c r="MR31" s="38" t="s">
        <v>74</v>
      </c>
      <c r="MS31" s="29">
        <v>485.93</v>
      </c>
      <c r="MT31" s="29" t="s">
        <v>27</v>
      </c>
      <c r="MU31" s="29" t="s">
        <v>27</v>
      </c>
      <c r="MV31" s="33">
        <f>SUM(MS31:MU31)</f>
        <v>485.93</v>
      </c>
      <c r="MW31" s="38" t="s">
        <v>74</v>
      </c>
      <c r="MX31" s="29">
        <v>485.93</v>
      </c>
      <c r="MY31" s="29" t="s">
        <v>27</v>
      </c>
      <c r="MZ31" s="29" t="s">
        <v>27</v>
      </c>
      <c r="NA31" s="33">
        <f>SUM(MX31:MZ31)</f>
        <v>485.93</v>
      </c>
      <c r="NB31" s="38" t="s">
        <v>74</v>
      </c>
      <c r="NC31" s="29">
        <v>485.93</v>
      </c>
      <c r="ND31" s="29" t="s">
        <v>27</v>
      </c>
      <c r="NE31" s="29" t="s">
        <v>27</v>
      </c>
      <c r="NF31" s="33">
        <f>SUM(NC31:NE31)</f>
        <v>485.93</v>
      </c>
      <c r="NG31" s="38" t="s">
        <v>74</v>
      </c>
      <c r="NH31" s="29">
        <v>485.93</v>
      </c>
      <c r="NI31" s="29" t="s">
        <v>27</v>
      </c>
      <c r="NJ31" s="29" t="s">
        <v>27</v>
      </c>
      <c r="NK31" s="33">
        <f>SUM(NH31:NJ31)</f>
        <v>485.93</v>
      </c>
      <c r="NL31" s="38" t="s">
        <v>74</v>
      </c>
      <c r="NM31" s="29">
        <v>485.93</v>
      </c>
      <c r="NN31" s="29" t="s">
        <v>27</v>
      </c>
      <c r="NO31" s="29" t="s">
        <v>27</v>
      </c>
      <c r="NP31" s="33">
        <f>SUM(NM31:NO31)</f>
        <v>485.93</v>
      </c>
      <c r="NQ31" s="38" t="s">
        <v>74</v>
      </c>
      <c r="NR31" s="29">
        <v>485.93</v>
      </c>
      <c r="NS31" s="29" t="s">
        <v>27</v>
      </c>
      <c r="NT31" s="29" t="s">
        <v>27</v>
      </c>
      <c r="NU31" s="33">
        <f>SUM(NR31:NT31)</f>
        <v>485.93</v>
      </c>
      <c r="NV31" s="38" t="s">
        <v>74</v>
      </c>
      <c r="NW31" s="29">
        <v>485.93</v>
      </c>
      <c r="NX31" s="29" t="s">
        <v>27</v>
      </c>
      <c r="NY31" s="29" t="s">
        <v>27</v>
      </c>
      <c r="NZ31" s="33">
        <f>SUM(NW31:NY31)</f>
        <v>485.93</v>
      </c>
      <c r="OA31" s="38" t="s">
        <v>74</v>
      </c>
      <c r="OB31" s="29">
        <v>502</v>
      </c>
      <c r="OC31" s="29" t="s">
        <v>27</v>
      </c>
      <c r="OD31" s="29" t="s">
        <v>27</v>
      </c>
      <c r="OE31" s="33">
        <f>SUM(OB31:OD31)</f>
        <v>502</v>
      </c>
      <c r="OF31" s="38" t="s">
        <v>74</v>
      </c>
      <c r="OG31" s="29">
        <v>502</v>
      </c>
      <c r="OH31" s="29" t="s">
        <v>27</v>
      </c>
      <c r="OI31" s="29" t="s">
        <v>27</v>
      </c>
      <c r="OJ31" s="33">
        <f>SUM(OG31:OI31)</f>
        <v>502</v>
      </c>
      <c r="OK31" s="38" t="s">
        <v>74</v>
      </c>
      <c r="OL31" s="29">
        <v>502</v>
      </c>
      <c r="OM31" s="29" t="s">
        <v>27</v>
      </c>
      <c r="ON31" s="29" t="s">
        <v>27</v>
      </c>
      <c r="OO31" s="33">
        <f>SUM(OL31:ON31)</f>
        <v>502</v>
      </c>
      <c r="OP31" s="38" t="s">
        <v>74</v>
      </c>
      <c r="OQ31" s="29">
        <v>502</v>
      </c>
      <c r="OR31" s="29" t="s">
        <v>27</v>
      </c>
      <c r="OS31" s="29" t="s">
        <v>27</v>
      </c>
      <c r="OT31" s="33">
        <f>SUM(OQ31:OS31)</f>
        <v>502</v>
      </c>
      <c r="OU31" s="38" t="s">
        <v>74</v>
      </c>
      <c r="OV31" s="29">
        <v>502</v>
      </c>
      <c r="OW31" s="29" t="s">
        <v>27</v>
      </c>
      <c r="OX31" s="29" t="s">
        <v>27</v>
      </c>
      <c r="OY31" s="33">
        <f>SUM(OV31:OX31)</f>
        <v>502</v>
      </c>
      <c r="OZ31" s="38" t="s">
        <v>74</v>
      </c>
      <c r="PA31" s="29">
        <v>502</v>
      </c>
      <c r="PB31" s="29" t="s">
        <v>27</v>
      </c>
      <c r="PC31" s="29" t="s">
        <v>27</v>
      </c>
      <c r="PD31" s="33">
        <f>SUM(PA31:PC31)</f>
        <v>502</v>
      </c>
      <c r="PE31" s="38" t="s">
        <v>74</v>
      </c>
      <c r="PF31" s="29">
        <v>502</v>
      </c>
      <c r="PG31" s="29" t="s">
        <v>27</v>
      </c>
      <c r="PH31" s="29" t="s">
        <v>27</v>
      </c>
      <c r="PI31" s="33">
        <f>SUM(PF31:PH31)</f>
        <v>502</v>
      </c>
      <c r="PJ31" s="38" t="s">
        <v>74</v>
      </c>
      <c r="PK31" s="29">
        <v>502</v>
      </c>
      <c r="PL31" s="29" t="s">
        <v>27</v>
      </c>
      <c r="PM31" s="29" t="s">
        <v>27</v>
      </c>
      <c r="PN31" s="33">
        <f>SUM(PK31:PM31)</f>
        <v>502</v>
      </c>
      <c r="PO31" s="38" t="s">
        <v>74</v>
      </c>
      <c r="PP31" s="29">
        <v>502</v>
      </c>
      <c r="PQ31" s="29" t="s">
        <v>27</v>
      </c>
      <c r="PR31" s="29" t="s">
        <v>27</v>
      </c>
      <c r="PS31" s="33">
        <f>SUM(PP31:PR31)</f>
        <v>502</v>
      </c>
      <c r="PT31" s="38" t="s">
        <v>74</v>
      </c>
      <c r="PU31" s="29">
        <v>502</v>
      </c>
      <c r="PV31" s="29" t="s">
        <v>27</v>
      </c>
      <c r="PW31" s="29" t="s">
        <v>27</v>
      </c>
      <c r="PX31" s="33">
        <f>SUM(PU31:PW31)</f>
        <v>502</v>
      </c>
      <c r="PY31" s="38" t="s">
        <v>74</v>
      </c>
      <c r="PZ31" s="29">
        <v>502</v>
      </c>
      <c r="QA31" s="29" t="s">
        <v>27</v>
      </c>
      <c r="QB31" s="29" t="s">
        <v>27</v>
      </c>
      <c r="QC31" s="33">
        <f>SUM(PZ31:QB31)</f>
        <v>502</v>
      </c>
      <c r="QD31" s="38" t="s">
        <v>74</v>
      </c>
      <c r="QE31" s="29">
        <v>502</v>
      </c>
      <c r="QF31" s="29" t="s">
        <v>27</v>
      </c>
      <c r="QG31" s="29" t="s">
        <v>27</v>
      </c>
      <c r="QH31" s="33">
        <f>SUM(QE31:QG31)</f>
        <v>502</v>
      </c>
      <c r="QI31" s="38" t="s">
        <v>74</v>
      </c>
      <c r="QJ31" s="29">
        <v>536.78</v>
      </c>
      <c r="QK31" s="29" t="s">
        <v>27</v>
      </c>
      <c r="QL31" s="29" t="s">
        <v>27</v>
      </c>
      <c r="QM31" s="33">
        <f>SUM(QJ31:QL31)</f>
        <v>536.78</v>
      </c>
      <c r="QN31" s="38" t="s">
        <v>74</v>
      </c>
      <c r="QO31" s="29">
        <v>536.78</v>
      </c>
      <c r="QP31" s="29" t="s">
        <v>27</v>
      </c>
      <c r="QQ31" s="29" t="s">
        <v>27</v>
      </c>
      <c r="QR31" s="33">
        <f>SUM(QO31:QQ31)</f>
        <v>536.78</v>
      </c>
      <c r="QS31" s="38" t="s">
        <v>74</v>
      </c>
      <c r="QT31" s="29">
        <v>534.57000000000005</v>
      </c>
      <c r="QU31" s="29" t="s">
        <v>27</v>
      </c>
      <c r="QV31" s="29" t="s">
        <v>27</v>
      </c>
      <c r="QW31" s="33">
        <f>SUM(QT31:QV31)</f>
        <v>534.57000000000005</v>
      </c>
      <c r="QX31" s="38" t="s">
        <v>74</v>
      </c>
      <c r="QY31" s="29">
        <v>534.59</v>
      </c>
      <c r="QZ31" s="29" t="s">
        <v>27</v>
      </c>
      <c r="RA31" s="29" t="s">
        <v>27</v>
      </c>
      <c r="RB31" s="33">
        <f>SUM(QY31:RA31)</f>
        <v>534.59</v>
      </c>
      <c r="RC31" s="38" t="s">
        <v>74</v>
      </c>
      <c r="RD31" s="29">
        <v>534.57000000000005</v>
      </c>
      <c r="RE31" s="29" t="s">
        <v>27</v>
      </c>
      <c r="RF31" s="29" t="s">
        <v>27</v>
      </c>
      <c r="RG31" s="33">
        <f>SUM(RD31:RF31)</f>
        <v>534.57000000000005</v>
      </c>
      <c r="RH31" s="38" t="s">
        <v>74</v>
      </c>
      <c r="RI31" s="29">
        <v>534.57000000000005</v>
      </c>
      <c r="RJ31" s="29" t="s">
        <v>27</v>
      </c>
      <c r="RK31" s="29" t="s">
        <v>27</v>
      </c>
      <c r="RL31" s="33">
        <f>SUM(RI31:RK31)</f>
        <v>534.57000000000005</v>
      </c>
      <c r="RM31" s="38" t="s">
        <v>74</v>
      </c>
      <c r="RN31" s="29">
        <v>534.57000000000005</v>
      </c>
      <c r="RO31" s="29" t="s">
        <v>27</v>
      </c>
      <c r="RP31" s="29" t="s">
        <v>27</v>
      </c>
      <c r="RQ31" s="33">
        <f>SUM(RN31:RP31)</f>
        <v>534.57000000000005</v>
      </c>
      <c r="RR31" s="38" t="s">
        <v>74</v>
      </c>
      <c r="RS31" s="29">
        <v>534.57000000000005</v>
      </c>
      <c r="RT31" s="29" t="s">
        <v>27</v>
      </c>
      <c r="RU31" s="29" t="s">
        <v>27</v>
      </c>
      <c r="RV31" s="33">
        <f>SUM(RS31:RU31)</f>
        <v>534.57000000000005</v>
      </c>
      <c r="RW31" s="38" t="s">
        <v>74</v>
      </c>
      <c r="RX31" s="29">
        <v>534.57000000000005</v>
      </c>
      <c r="RY31" s="29" t="s">
        <v>27</v>
      </c>
      <c r="RZ31" s="29" t="s">
        <v>27</v>
      </c>
      <c r="SA31" s="33">
        <f>SUM(RX31:RZ31)</f>
        <v>534.57000000000005</v>
      </c>
      <c r="SB31" s="38" t="s">
        <v>74</v>
      </c>
      <c r="SC31" s="29">
        <v>534.57000000000005</v>
      </c>
      <c r="SD31" s="29" t="s">
        <v>27</v>
      </c>
      <c r="SE31" s="29" t="s">
        <v>27</v>
      </c>
      <c r="SF31" s="33">
        <f>SUM(SC31:SE31)</f>
        <v>534.57000000000005</v>
      </c>
      <c r="SG31" s="38" t="s">
        <v>74</v>
      </c>
      <c r="SH31" s="29">
        <v>534.57000000000005</v>
      </c>
      <c r="SI31" s="29" t="s">
        <v>27</v>
      </c>
      <c r="SJ31" s="29" t="s">
        <v>27</v>
      </c>
      <c r="SK31" s="33">
        <f>SUM(SH31:SJ31)</f>
        <v>534.57000000000005</v>
      </c>
      <c r="SL31" s="38" t="s">
        <v>74</v>
      </c>
      <c r="SM31" s="29">
        <v>534.57000000000005</v>
      </c>
      <c r="SN31" s="29" t="s">
        <v>27</v>
      </c>
      <c r="SO31" s="29" t="s">
        <v>27</v>
      </c>
      <c r="SP31" s="33">
        <f>SUM(SM31:SO31)</f>
        <v>534.57000000000005</v>
      </c>
      <c r="SQ31" s="38" t="s">
        <v>74</v>
      </c>
      <c r="SR31" s="29">
        <v>598.66</v>
      </c>
      <c r="SS31" s="29" t="s">
        <v>27</v>
      </c>
      <c r="ST31" s="29" t="s">
        <v>27</v>
      </c>
      <c r="SU31" s="33">
        <f>SUM(SR31:ST31)</f>
        <v>598.66</v>
      </c>
      <c r="SV31" s="38" t="s">
        <v>74</v>
      </c>
      <c r="SW31" s="29">
        <v>598.66</v>
      </c>
      <c r="SX31" s="29" t="s">
        <v>27</v>
      </c>
      <c r="SY31" s="29" t="s">
        <v>27</v>
      </c>
      <c r="SZ31" s="33">
        <f>SUM(SW31:SY31)</f>
        <v>598.66</v>
      </c>
      <c r="TA31" s="38" t="s">
        <v>74</v>
      </c>
      <c r="TB31" s="29">
        <v>598.66</v>
      </c>
      <c r="TC31" s="29" t="s">
        <v>27</v>
      </c>
      <c r="TD31" s="29" t="s">
        <v>27</v>
      </c>
      <c r="TE31" s="33">
        <f>SUM(TB31:TD31)</f>
        <v>598.66</v>
      </c>
      <c r="TF31" s="38" t="s">
        <v>74</v>
      </c>
      <c r="TG31" s="29">
        <v>583.75</v>
      </c>
      <c r="TH31" s="29" t="s">
        <v>27</v>
      </c>
      <c r="TI31" s="29" t="s">
        <v>27</v>
      </c>
      <c r="TJ31" s="33">
        <f>SUM(TG31:TI31)</f>
        <v>583.75</v>
      </c>
      <c r="TK31" s="38" t="s">
        <v>74</v>
      </c>
      <c r="TL31" s="29">
        <v>583.75</v>
      </c>
      <c r="TM31" s="29" t="s">
        <v>27</v>
      </c>
      <c r="TN31" s="29" t="s">
        <v>27</v>
      </c>
      <c r="TO31" s="33">
        <f>SUM(TL31:TN31)</f>
        <v>583.75</v>
      </c>
      <c r="TP31" s="38" t="s">
        <v>74</v>
      </c>
      <c r="TQ31" s="29">
        <v>583.75</v>
      </c>
      <c r="TR31" s="29" t="s">
        <v>27</v>
      </c>
      <c r="TS31" s="29" t="s">
        <v>27</v>
      </c>
      <c r="TT31" s="33">
        <f>SUM(TQ31:TS31)</f>
        <v>583.75</v>
      </c>
      <c r="TU31" s="38" t="s">
        <v>74</v>
      </c>
      <c r="TV31" s="29">
        <v>583.75</v>
      </c>
      <c r="TW31" s="29" t="s">
        <v>27</v>
      </c>
      <c r="TX31" s="29" t="s">
        <v>27</v>
      </c>
      <c r="TY31" s="33">
        <f>SUM(TV31:TX31)</f>
        <v>583.75</v>
      </c>
      <c r="TZ31" s="38" t="s">
        <v>74</v>
      </c>
      <c r="UA31" s="29">
        <v>583.75</v>
      </c>
      <c r="UB31" s="29" t="s">
        <v>27</v>
      </c>
      <c r="UC31" s="29" t="s">
        <v>27</v>
      </c>
      <c r="UD31" s="33">
        <f>SUM(UA31:UC31)</f>
        <v>583.75</v>
      </c>
      <c r="UE31" s="38" t="s">
        <v>74</v>
      </c>
      <c r="UF31" s="29">
        <v>583.75</v>
      </c>
      <c r="UG31" s="29" t="s">
        <v>27</v>
      </c>
      <c r="UH31" s="29" t="s">
        <v>27</v>
      </c>
      <c r="UI31" s="33">
        <f>SUM(UF31:UH31)</f>
        <v>583.75</v>
      </c>
      <c r="UJ31" s="38" t="s">
        <v>74</v>
      </c>
      <c r="UK31" s="29">
        <v>583.75</v>
      </c>
      <c r="UL31" s="29" t="s">
        <v>27</v>
      </c>
      <c r="UM31" s="29" t="s">
        <v>27</v>
      </c>
      <c r="UN31" s="33">
        <f>SUM(UK31:UM31)</f>
        <v>583.75</v>
      </c>
      <c r="UO31" s="38" t="s">
        <v>74</v>
      </c>
      <c r="UP31" s="29">
        <v>649.9</v>
      </c>
      <c r="UQ31" s="29" t="s">
        <v>27</v>
      </c>
      <c r="UR31" s="29" t="s">
        <v>27</v>
      </c>
      <c r="US31" s="33">
        <f>SUM(UP31:UR31)</f>
        <v>649.9</v>
      </c>
      <c r="UT31" s="38" t="s">
        <v>74</v>
      </c>
      <c r="UU31" s="29">
        <v>583.75</v>
      </c>
      <c r="UV31" s="29" t="s">
        <v>27</v>
      </c>
      <c r="UW31" s="29" t="s">
        <v>27</v>
      </c>
      <c r="UX31" s="33">
        <f>SUM(UU31:UW31)</f>
        <v>583.75</v>
      </c>
      <c r="UY31" s="38" t="s">
        <v>74</v>
      </c>
      <c r="UZ31" s="29">
        <v>621.70000000000005</v>
      </c>
      <c r="VA31" s="29" t="s">
        <v>27</v>
      </c>
      <c r="VB31" s="29" t="s">
        <v>27</v>
      </c>
      <c r="VC31" s="33">
        <f>SUM(UZ31:VB31)</f>
        <v>621.70000000000005</v>
      </c>
      <c r="VD31" s="38" t="s">
        <v>74</v>
      </c>
      <c r="VE31" s="29">
        <v>621.70000000000005</v>
      </c>
      <c r="VF31" s="29" t="s">
        <v>27</v>
      </c>
      <c r="VG31" s="29" t="s">
        <v>27</v>
      </c>
      <c r="VH31" s="33">
        <f>SUM(VE31:VG31)</f>
        <v>621.70000000000005</v>
      </c>
      <c r="VI31" s="38" t="s">
        <v>74</v>
      </c>
      <c r="VJ31" s="29">
        <v>621.70000000000005</v>
      </c>
      <c r="VK31" s="29" t="s">
        <v>27</v>
      </c>
      <c r="VL31" s="29" t="s">
        <v>27</v>
      </c>
      <c r="VM31" s="33">
        <f>SUM(VJ31:VL31)</f>
        <v>621.70000000000005</v>
      </c>
      <c r="VN31" s="38" t="s">
        <v>74</v>
      </c>
      <c r="VO31" s="29">
        <v>640.5</v>
      </c>
      <c r="VP31" s="29" t="s">
        <v>27</v>
      </c>
      <c r="VQ31" s="29" t="s">
        <v>27</v>
      </c>
      <c r="VR31" s="33">
        <f>SUM(VO31:VQ31)</f>
        <v>640.5</v>
      </c>
      <c r="VS31" s="38" t="s">
        <v>74</v>
      </c>
      <c r="VT31" s="29">
        <v>640.51</v>
      </c>
      <c r="VU31" s="29" t="s">
        <v>27</v>
      </c>
      <c r="VV31" s="29" t="s">
        <v>27</v>
      </c>
      <c r="VW31" s="33">
        <f>SUM(VT31:VV31)</f>
        <v>640.51</v>
      </c>
      <c r="VX31" s="38" t="s">
        <v>74</v>
      </c>
      <c r="VY31" s="29">
        <v>640.5</v>
      </c>
      <c r="VZ31" s="29" t="s">
        <v>27</v>
      </c>
      <c r="WA31" s="29" t="s">
        <v>27</v>
      </c>
      <c r="WB31" s="33">
        <f>SUM(VY31:WA31)</f>
        <v>640.5</v>
      </c>
      <c r="WC31" s="38" t="s">
        <v>74</v>
      </c>
      <c r="WD31" s="29">
        <v>640.5</v>
      </c>
      <c r="WE31" s="29" t="s">
        <v>27</v>
      </c>
      <c r="WF31" s="29" t="s">
        <v>27</v>
      </c>
      <c r="WG31" s="33">
        <f>SUM(WD31:WF31)</f>
        <v>640.5</v>
      </c>
      <c r="WH31" s="38" t="s">
        <v>74</v>
      </c>
      <c r="WI31" s="29">
        <v>640.5</v>
      </c>
      <c r="WJ31" s="29" t="s">
        <v>27</v>
      </c>
      <c r="WK31" s="29" t="s">
        <v>27</v>
      </c>
      <c r="WL31" s="33">
        <f>SUM(WI31:WK31)</f>
        <v>640.5</v>
      </c>
      <c r="WM31" s="38" t="s">
        <v>74</v>
      </c>
      <c r="WN31" s="29">
        <v>640.5</v>
      </c>
      <c r="WO31" s="29" t="s">
        <v>27</v>
      </c>
      <c r="WP31" s="29" t="s">
        <v>27</v>
      </c>
      <c r="WQ31" s="33">
        <f>SUM(WN31:WP31)</f>
        <v>640.5</v>
      </c>
      <c r="WR31" s="38" t="s">
        <v>74</v>
      </c>
      <c r="WS31" s="29">
        <v>640.5</v>
      </c>
      <c r="WT31" s="29" t="s">
        <v>27</v>
      </c>
      <c r="WU31" s="29" t="s">
        <v>27</v>
      </c>
      <c r="WV31" s="33">
        <f>SUM(WS31:WU31)</f>
        <v>640.5</v>
      </c>
      <c r="WW31" s="38" t="s">
        <v>74</v>
      </c>
      <c r="WX31" s="29">
        <v>640.5</v>
      </c>
      <c r="WY31" s="29" t="s">
        <v>27</v>
      </c>
      <c r="WZ31" s="29" t="s">
        <v>27</v>
      </c>
      <c r="XA31" s="33">
        <f>SUM(WX31:WZ31)</f>
        <v>640.5</v>
      </c>
      <c r="XB31" s="38" t="s">
        <v>74</v>
      </c>
      <c r="XC31" s="29">
        <v>640.5</v>
      </c>
      <c r="XD31" s="29" t="s">
        <v>27</v>
      </c>
      <c r="XE31" s="29" t="s">
        <v>27</v>
      </c>
      <c r="XF31" s="33">
        <f>SUM(XC31:XE31)</f>
        <v>640.5</v>
      </c>
      <c r="XG31" s="38" t="s">
        <v>74</v>
      </c>
      <c r="XH31" s="29">
        <v>662.28</v>
      </c>
      <c r="XI31" s="29" t="s">
        <v>27</v>
      </c>
      <c r="XJ31" s="29" t="s">
        <v>27</v>
      </c>
      <c r="XK31" s="33">
        <f>SUM(XH31:XJ31)</f>
        <v>662.28</v>
      </c>
      <c r="XL31" s="38" t="s">
        <v>74</v>
      </c>
      <c r="XM31" s="29">
        <v>682.77</v>
      </c>
      <c r="XN31" s="29" t="s">
        <v>27</v>
      </c>
      <c r="XO31" s="29" t="s">
        <v>27</v>
      </c>
      <c r="XP31" s="33">
        <f>SUM(XM31:XO31)</f>
        <v>682.77</v>
      </c>
      <c r="XQ31" s="38" t="s">
        <v>74</v>
      </c>
      <c r="XR31" s="29">
        <v>686.71</v>
      </c>
      <c r="XS31" s="29" t="s">
        <v>27</v>
      </c>
      <c r="XT31" s="29" t="s">
        <v>27</v>
      </c>
      <c r="XU31" s="33">
        <f>SUM(XR31:XT31)</f>
        <v>686.71</v>
      </c>
      <c r="XV31" s="38" t="s">
        <v>74</v>
      </c>
      <c r="XW31" s="29">
        <v>686.71</v>
      </c>
      <c r="XX31" s="29" t="s">
        <v>27</v>
      </c>
      <c r="XY31" s="29" t="s">
        <v>27</v>
      </c>
      <c r="XZ31" s="33">
        <f>SUM(XW31:XY31)</f>
        <v>686.71</v>
      </c>
      <c r="YA31" s="38" t="s">
        <v>74</v>
      </c>
      <c r="YB31" s="29">
        <v>686.71</v>
      </c>
      <c r="YC31" s="29" t="s">
        <v>27</v>
      </c>
      <c r="YD31" s="29" t="s">
        <v>27</v>
      </c>
      <c r="YE31" s="33">
        <f>SUM(YB31:YD31)</f>
        <v>686.71</v>
      </c>
      <c r="YF31" s="38" t="s">
        <v>74</v>
      </c>
      <c r="YG31" s="29">
        <v>686.71</v>
      </c>
      <c r="YH31" s="29" t="s">
        <v>27</v>
      </c>
      <c r="YI31" s="29" t="s">
        <v>27</v>
      </c>
      <c r="YJ31" s="33">
        <f>SUM(YG31:YI31)</f>
        <v>686.71</v>
      </c>
      <c r="YK31" s="38" t="s">
        <v>74</v>
      </c>
      <c r="YL31" s="29">
        <v>704.73</v>
      </c>
      <c r="YM31" s="29" t="s">
        <v>27</v>
      </c>
      <c r="YN31" s="29" t="s">
        <v>27</v>
      </c>
      <c r="YO31" s="33">
        <f>SUM(YL31:YN31)</f>
        <v>704.73</v>
      </c>
      <c r="YP31" s="38" t="s">
        <v>74</v>
      </c>
      <c r="YQ31" s="29">
        <v>704.73</v>
      </c>
      <c r="YR31" s="29" t="s">
        <v>27</v>
      </c>
      <c r="YS31" s="29" t="s">
        <v>27</v>
      </c>
      <c r="YT31" s="33">
        <f>SUM(YQ31:YS31)</f>
        <v>704.73</v>
      </c>
      <c r="YU31" s="38" t="s">
        <v>74</v>
      </c>
      <c r="YV31" s="29">
        <v>704.73</v>
      </c>
      <c r="YW31" s="29" t="s">
        <v>27</v>
      </c>
      <c r="YX31" s="29" t="s">
        <v>27</v>
      </c>
      <c r="YY31" s="33">
        <f>SUM(YV31:YX31)</f>
        <v>704.73</v>
      </c>
      <c r="YZ31" s="38" t="s">
        <v>74</v>
      </c>
      <c r="ZA31" s="29">
        <v>704.73</v>
      </c>
      <c r="ZB31" s="29" t="s">
        <v>27</v>
      </c>
      <c r="ZC31" s="29" t="s">
        <v>27</v>
      </c>
      <c r="ZD31" s="33">
        <f>SUM(ZA31:ZC31)</f>
        <v>704.73</v>
      </c>
      <c r="ZE31" s="38" t="s">
        <v>74</v>
      </c>
      <c r="ZF31" s="29">
        <v>704.73</v>
      </c>
      <c r="ZG31" s="29" t="s">
        <v>27</v>
      </c>
      <c r="ZH31" s="29" t="s">
        <v>27</v>
      </c>
      <c r="ZI31" s="33">
        <f>SUM(ZF31:ZH31)</f>
        <v>704.73</v>
      </c>
      <c r="ZJ31" s="38" t="s">
        <v>74</v>
      </c>
      <c r="ZK31" s="29">
        <v>704.73</v>
      </c>
      <c r="ZL31" s="29" t="s">
        <v>27</v>
      </c>
      <c r="ZM31" s="29" t="s">
        <v>27</v>
      </c>
      <c r="ZN31" s="33">
        <f>SUM(ZK31:ZM31)</f>
        <v>704.73</v>
      </c>
      <c r="ZO31" s="38" t="s">
        <v>74</v>
      </c>
      <c r="ZP31" s="29">
        <v>763.73</v>
      </c>
      <c r="ZQ31" s="29" t="s">
        <v>27</v>
      </c>
      <c r="ZR31" s="29" t="s">
        <v>27</v>
      </c>
      <c r="ZS31" s="33">
        <f>SUM(ZP31:ZR31)</f>
        <v>763.73</v>
      </c>
      <c r="ZT31" s="38" t="s">
        <v>74</v>
      </c>
      <c r="ZU31" s="29">
        <v>787.69</v>
      </c>
      <c r="ZV31" s="29" t="s">
        <v>27</v>
      </c>
      <c r="ZW31" s="29" t="s">
        <v>27</v>
      </c>
      <c r="ZX31" s="33">
        <f>SUM(ZU31:ZW31)</f>
        <v>787.69</v>
      </c>
      <c r="ZY31" s="38" t="s">
        <v>74</v>
      </c>
      <c r="ZZ31" s="29">
        <v>787.69</v>
      </c>
      <c r="AAA31" s="29" t="s">
        <v>27</v>
      </c>
      <c r="AAB31" s="29" t="s">
        <v>27</v>
      </c>
      <c r="AAC31" s="33">
        <f>SUM(ZZ31:AAB31)</f>
        <v>787.69</v>
      </c>
      <c r="AAD31" s="38" t="s">
        <v>74</v>
      </c>
      <c r="AAE31" s="29">
        <v>787.69</v>
      </c>
      <c r="AAF31" s="29" t="s">
        <v>27</v>
      </c>
      <c r="AAG31" s="29" t="s">
        <v>27</v>
      </c>
      <c r="AAH31" s="33">
        <f>SUM(AAE31:AAG31)</f>
        <v>787.69</v>
      </c>
      <c r="AAI31" s="38" t="s">
        <v>74</v>
      </c>
      <c r="AAJ31" s="29">
        <v>787.69</v>
      </c>
      <c r="AAK31" s="29" t="s">
        <v>27</v>
      </c>
      <c r="AAL31" s="29" t="s">
        <v>27</v>
      </c>
      <c r="AAM31" s="33">
        <f>SUM(AAJ31:AAL31)</f>
        <v>787.69</v>
      </c>
      <c r="AAN31" s="38" t="s">
        <v>74</v>
      </c>
      <c r="AAO31" s="29">
        <v>787.69</v>
      </c>
      <c r="AAP31" s="29" t="s">
        <v>27</v>
      </c>
      <c r="AAQ31" s="29" t="s">
        <v>27</v>
      </c>
      <c r="AAR31" s="33">
        <f>SUM(AAO31:AAQ31)</f>
        <v>787.69</v>
      </c>
      <c r="AAS31" s="38" t="s">
        <v>74</v>
      </c>
      <c r="AAT31" s="29">
        <v>787.69</v>
      </c>
      <c r="AAU31" s="29" t="s">
        <v>27</v>
      </c>
      <c r="AAV31" s="29" t="s">
        <v>27</v>
      </c>
      <c r="AAW31" s="33">
        <f>SUM(AAT31:AAV31)</f>
        <v>787.69</v>
      </c>
      <c r="AAX31" s="38" t="s">
        <v>74</v>
      </c>
      <c r="AAY31" s="29">
        <v>787.69</v>
      </c>
      <c r="AAZ31" s="29" t="s">
        <v>27</v>
      </c>
      <c r="ABA31" s="29" t="s">
        <v>27</v>
      </c>
      <c r="ABB31" s="33">
        <f>SUM(AAY31:ABA31)</f>
        <v>787.69</v>
      </c>
      <c r="ABC31" s="38" t="s">
        <v>74</v>
      </c>
      <c r="ABD31" s="29">
        <v>787.69</v>
      </c>
      <c r="ABE31" s="29" t="s">
        <v>27</v>
      </c>
      <c r="ABF31" s="29" t="s">
        <v>27</v>
      </c>
      <c r="ABG31" s="33">
        <f>SUM(ABD31:ABF31)</f>
        <v>787.69</v>
      </c>
      <c r="ABH31" s="38" t="s">
        <v>74</v>
      </c>
      <c r="ABI31" s="29">
        <v>787.69</v>
      </c>
      <c r="ABJ31" s="29" t="s">
        <v>27</v>
      </c>
      <c r="ABK31" s="29" t="s">
        <v>27</v>
      </c>
      <c r="ABL31" s="33">
        <f>SUM(ABI31:ABK31)</f>
        <v>787.69</v>
      </c>
      <c r="ABM31" s="38" t="s">
        <v>74</v>
      </c>
      <c r="ABN31" s="29">
        <v>787.69</v>
      </c>
      <c r="ABO31" s="29" t="s">
        <v>27</v>
      </c>
      <c r="ABP31" s="29" t="s">
        <v>27</v>
      </c>
      <c r="ABQ31" s="33">
        <f>SUM(ABN31:ABP31)</f>
        <v>787.69</v>
      </c>
      <c r="ABR31" s="38" t="s">
        <v>74</v>
      </c>
      <c r="ABS31" s="29">
        <v>787.69</v>
      </c>
      <c r="ABT31" s="29" t="s">
        <v>27</v>
      </c>
      <c r="ABU31" s="29" t="s">
        <v>27</v>
      </c>
      <c r="ABV31" s="33">
        <f>SUM(ABS31:ABU31)</f>
        <v>787.69</v>
      </c>
      <c r="ABW31" s="38" t="s">
        <v>74</v>
      </c>
      <c r="ABX31" s="29">
        <v>842.83</v>
      </c>
      <c r="ABY31" s="29" t="s">
        <v>27</v>
      </c>
      <c r="ABZ31" s="29" t="s">
        <v>27</v>
      </c>
      <c r="ACA31" s="33">
        <f>SUM(ABX31:ABZ31)</f>
        <v>842.83</v>
      </c>
    </row>
    <row r="32" spans="1:755" ht="15" customHeight="1" x14ac:dyDescent="0.25">
      <c r="A32" s="38" t="s">
        <v>75</v>
      </c>
      <c r="B32" s="29">
        <v>23.76</v>
      </c>
      <c r="C32" s="29" t="s">
        <v>82</v>
      </c>
      <c r="D32" s="29" t="s">
        <v>82</v>
      </c>
      <c r="E32" s="33">
        <f>SUM(B32:D32)</f>
        <v>23.76</v>
      </c>
      <c r="F32" s="38" t="s">
        <v>75</v>
      </c>
      <c r="G32" s="29">
        <v>23.76</v>
      </c>
      <c r="H32" s="29" t="s">
        <v>82</v>
      </c>
      <c r="I32" s="29" t="s">
        <v>82</v>
      </c>
      <c r="J32" s="33">
        <f>SUM(G32:I32)</f>
        <v>23.76</v>
      </c>
      <c r="K32" s="38" t="s">
        <v>75</v>
      </c>
      <c r="L32" s="29">
        <v>23.76</v>
      </c>
      <c r="M32" s="29" t="s">
        <v>82</v>
      </c>
      <c r="N32" s="29" t="s">
        <v>82</v>
      </c>
      <c r="O32" s="33">
        <f>SUM(L32:N32)</f>
        <v>23.76</v>
      </c>
      <c r="P32" s="38" t="s">
        <v>75</v>
      </c>
      <c r="Q32" s="29">
        <v>23.76</v>
      </c>
      <c r="R32" s="29" t="s">
        <v>82</v>
      </c>
      <c r="S32" s="29" t="s">
        <v>82</v>
      </c>
      <c r="T32" s="33">
        <f>SUM(Q32:S32)</f>
        <v>23.76</v>
      </c>
      <c r="U32" s="38" t="s">
        <v>75</v>
      </c>
      <c r="V32" s="29">
        <v>23.76</v>
      </c>
      <c r="W32" s="29" t="s">
        <v>82</v>
      </c>
      <c r="X32" s="29" t="s">
        <v>82</v>
      </c>
      <c r="Y32" s="33">
        <f>SUM(V32:X32)</f>
        <v>23.76</v>
      </c>
      <c r="Z32" s="38" t="s">
        <v>75</v>
      </c>
      <c r="AA32" s="29">
        <v>23.76</v>
      </c>
      <c r="AB32" s="29" t="s">
        <v>82</v>
      </c>
      <c r="AC32" s="29" t="s">
        <v>82</v>
      </c>
      <c r="AD32" s="33">
        <f>SUM(AA32:AC32)</f>
        <v>23.76</v>
      </c>
      <c r="AE32" s="38" t="s">
        <v>75</v>
      </c>
      <c r="AF32" s="29">
        <v>23.76</v>
      </c>
      <c r="AG32" s="29" t="s">
        <v>82</v>
      </c>
      <c r="AH32" s="29" t="s">
        <v>82</v>
      </c>
      <c r="AI32" s="33">
        <f>SUM(AF32:AH32)</f>
        <v>23.76</v>
      </c>
      <c r="AJ32" s="38" t="s">
        <v>75</v>
      </c>
      <c r="AK32" s="29">
        <v>23.76</v>
      </c>
      <c r="AL32" s="29" t="s">
        <v>82</v>
      </c>
      <c r="AM32" s="29" t="s">
        <v>82</v>
      </c>
      <c r="AN32" s="33">
        <f>SUM(AK32:AM32)</f>
        <v>23.76</v>
      </c>
      <c r="AO32" s="38" t="s">
        <v>75</v>
      </c>
      <c r="AP32" s="29">
        <v>23.76</v>
      </c>
      <c r="AQ32" s="29" t="s">
        <v>84</v>
      </c>
      <c r="AR32" s="29" t="s">
        <v>84</v>
      </c>
      <c r="AS32" s="33">
        <f>SUM(AP32:AR32)</f>
        <v>23.76</v>
      </c>
      <c r="AT32" s="38" t="s">
        <v>75</v>
      </c>
      <c r="AU32" s="29">
        <v>23.76</v>
      </c>
      <c r="AV32" s="29" t="s">
        <v>27</v>
      </c>
      <c r="AW32" s="29" t="s">
        <v>27</v>
      </c>
      <c r="AX32" s="33">
        <f>SUM(AU32:AW32)</f>
        <v>23.76</v>
      </c>
      <c r="AY32" s="38" t="s">
        <v>75</v>
      </c>
      <c r="AZ32" s="29">
        <v>23.76</v>
      </c>
      <c r="BA32" s="29" t="s">
        <v>27</v>
      </c>
      <c r="BB32" s="29" t="s">
        <v>27</v>
      </c>
      <c r="BC32" s="33">
        <f>SUM(AZ32:BB32)</f>
        <v>23.76</v>
      </c>
      <c r="BD32" s="38" t="s">
        <v>75</v>
      </c>
      <c r="BE32" s="29">
        <v>25.66</v>
      </c>
      <c r="BF32" s="29" t="s">
        <v>27</v>
      </c>
      <c r="BG32" s="29" t="s">
        <v>27</v>
      </c>
      <c r="BH32" s="33">
        <f>SUM(BE32:BG32)</f>
        <v>25.66</v>
      </c>
      <c r="BI32" s="38" t="s">
        <v>75</v>
      </c>
      <c r="BJ32" s="29">
        <v>25.68</v>
      </c>
      <c r="BK32" s="29" t="s">
        <v>27</v>
      </c>
      <c r="BL32" s="29" t="s">
        <v>27</v>
      </c>
      <c r="BM32" s="33">
        <f>SUM(BJ32:BL32)</f>
        <v>25.68</v>
      </c>
      <c r="BN32" s="38" t="s">
        <v>75</v>
      </c>
      <c r="BO32" s="29">
        <v>27.09</v>
      </c>
      <c r="BP32" s="29" t="s">
        <v>27</v>
      </c>
      <c r="BQ32" s="29" t="s">
        <v>27</v>
      </c>
      <c r="BR32" s="33">
        <f>SUM(BO32:BQ32)</f>
        <v>27.09</v>
      </c>
      <c r="BS32" s="38" t="s">
        <v>75</v>
      </c>
      <c r="BT32" s="29">
        <v>27.09</v>
      </c>
      <c r="BU32" s="29" t="s">
        <v>27</v>
      </c>
      <c r="BV32" s="29" t="s">
        <v>27</v>
      </c>
      <c r="BW32" s="33">
        <f>SUM(BT32:BV32)</f>
        <v>27.09</v>
      </c>
      <c r="BX32" s="38" t="s">
        <v>75</v>
      </c>
      <c r="BY32" s="29">
        <v>27.11</v>
      </c>
      <c r="BZ32" s="29" t="s">
        <v>27</v>
      </c>
      <c r="CA32" s="29" t="s">
        <v>27</v>
      </c>
      <c r="CB32" s="33">
        <f>SUM(BY32:CA32)</f>
        <v>27.11</v>
      </c>
      <c r="CC32" s="38" t="s">
        <v>75</v>
      </c>
      <c r="CD32" s="29">
        <v>27.11</v>
      </c>
      <c r="CE32" s="29" t="s">
        <v>27</v>
      </c>
      <c r="CF32" s="29" t="s">
        <v>27</v>
      </c>
      <c r="CG32" s="33">
        <f>SUM(CD32:CF32)</f>
        <v>27.11</v>
      </c>
      <c r="CH32" s="38" t="s">
        <v>75</v>
      </c>
      <c r="CI32" s="29">
        <v>27.11</v>
      </c>
      <c r="CJ32" s="29" t="s">
        <v>27</v>
      </c>
      <c r="CK32" s="29" t="s">
        <v>27</v>
      </c>
      <c r="CL32" s="33">
        <f>SUM(CI32:CK32)</f>
        <v>27.11</v>
      </c>
      <c r="CM32" s="38" t="s">
        <v>75</v>
      </c>
      <c r="CN32" s="29">
        <v>27.11</v>
      </c>
      <c r="CO32" s="29" t="s">
        <v>27</v>
      </c>
      <c r="CP32" s="29" t="s">
        <v>27</v>
      </c>
      <c r="CQ32" s="33">
        <f>SUM(CN32:CP32)</f>
        <v>27.11</v>
      </c>
      <c r="CR32" s="38" t="s">
        <v>75</v>
      </c>
      <c r="CS32" s="29">
        <v>27.44</v>
      </c>
      <c r="CT32" s="29" t="s">
        <v>27</v>
      </c>
      <c r="CU32" s="29" t="s">
        <v>27</v>
      </c>
      <c r="CV32" s="33">
        <f>SUM(CS32:CU32)</f>
        <v>27.44</v>
      </c>
      <c r="CW32" s="38" t="s">
        <v>75</v>
      </c>
      <c r="CX32" s="29">
        <v>28.14</v>
      </c>
      <c r="CY32" s="29" t="s">
        <v>27</v>
      </c>
      <c r="CZ32" s="29" t="s">
        <v>27</v>
      </c>
      <c r="DA32" s="33">
        <f>SUM(CX32:CZ32)</f>
        <v>28.14</v>
      </c>
      <c r="DB32" s="38" t="s">
        <v>75</v>
      </c>
      <c r="DC32" s="29">
        <v>28.14</v>
      </c>
      <c r="DD32" s="29" t="s">
        <v>27</v>
      </c>
      <c r="DE32" s="29" t="s">
        <v>27</v>
      </c>
      <c r="DF32" s="33">
        <f>SUM(DC32:DE32)</f>
        <v>28.14</v>
      </c>
      <c r="DG32" s="38" t="s">
        <v>75</v>
      </c>
      <c r="DH32" s="29">
        <v>28.14</v>
      </c>
      <c r="DI32" s="29" t="s">
        <v>27</v>
      </c>
      <c r="DJ32" s="29" t="s">
        <v>27</v>
      </c>
      <c r="DK32" s="33">
        <f>SUM(DH32:DJ32)</f>
        <v>28.14</v>
      </c>
      <c r="DL32" s="38" t="s">
        <v>75</v>
      </c>
      <c r="DM32" s="29">
        <v>28.33</v>
      </c>
      <c r="DN32" s="29" t="s">
        <v>27</v>
      </c>
      <c r="DO32" s="29" t="s">
        <v>27</v>
      </c>
      <c r="DP32" s="33">
        <f>SUM(DM32:DO32)</f>
        <v>28.33</v>
      </c>
      <c r="DQ32" s="38" t="s">
        <v>75</v>
      </c>
      <c r="DR32" s="29">
        <v>28.43</v>
      </c>
      <c r="DS32" s="29" t="s">
        <v>27</v>
      </c>
      <c r="DT32" s="29" t="s">
        <v>27</v>
      </c>
      <c r="DU32" s="33">
        <f>SUM(DR32:DT32)</f>
        <v>28.43</v>
      </c>
      <c r="DV32" s="38" t="s">
        <v>75</v>
      </c>
      <c r="DW32" s="29">
        <v>28.43</v>
      </c>
      <c r="DX32" s="29" t="s">
        <v>27</v>
      </c>
      <c r="DY32" s="29" t="s">
        <v>27</v>
      </c>
      <c r="DZ32" s="33">
        <f>SUM(DW32:DY32)</f>
        <v>28.43</v>
      </c>
      <c r="EA32" s="38" t="s">
        <v>75</v>
      </c>
      <c r="EB32" s="29">
        <v>28.43</v>
      </c>
      <c r="EC32" s="29" t="s">
        <v>27</v>
      </c>
      <c r="ED32" s="29" t="s">
        <v>27</v>
      </c>
      <c r="EE32" s="33">
        <f>SUM(EB32:ED32)</f>
        <v>28.43</v>
      </c>
      <c r="EF32" s="38" t="s">
        <v>75</v>
      </c>
      <c r="EG32" s="29">
        <v>28.43</v>
      </c>
      <c r="EH32" s="29" t="s">
        <v>27</v>
      </c>
      <c r="EI32" s="29" t="s">
        <v>27</v>
      </c>
      <c r="EJ32" s="33">
        <f>SUM(EG32:EI32)</f>
        <v>28.43</v>
      </c>
      <c r="EK32" s="38" t="s">
        <v>75</v>
      </c>
      <c r="EL32" s="29">
        <v>28.43</v>
      </c>
      <c r="EM32" s="29" t="s">
        <v>27</v>
      </c>
      <c r="EN32" s="29" t="s">
        <v>27</v>
      </c>
      <c r="EO32" s="33">
        <f>SUM(EL32:EN32)</f>
        <v>28.43</v>
      </c>
      <c r="EP32" s="38" t="s">
        <v>75</v>
      </c>
      <c r="EQ32" s="29">
        <v>28.43</v>
      </c>
      <c r="ER32" s="29" t="s">
        <v>27</v>
      </c>
      <c r="ES32" s="29" t="s">
        <v>27</v>
      </c>
      <c r="ET32" s="33">
        <f>SUM(EQ32:ES32)</f>
        <v>28.43</v>
      </c>
      <c r="EU32" s="38" t="s">
        <v>75</v>
      </c>
      <c r="EV32" s="29">
        <v>28.52</v>
      </c>
      <c r="EW32" s="29" t="s">
        <v>27</v>
      </c>
      <c r="EX32" s="29" t="s">
        <v>27</v>
      </c>
      <c r="EY32" s="33">
        <f>SUM(EV32:EX32)</f>
        <v>28.52</v>
      </c>
      <c r="EZ32" s="38" t="s">
        <v>75</v>
      </c>
      <c r="FA32" s="29">
        <v>28.52</v>
      </c>
      <c r="FB32" s="29" t="s">
        <v>27</v>
      </c>
      <c r="FC32" s="29" t="s">
        <v>27</v>
      </c>
      <c r="FD32" s="33">
        <f>SUM(FA32:FC32)</f>
        <v>28.52</v>
      </c>
      <c r="FE32" s="38" t="s">
        <v>75</v>
      </c>
      <c r="FF32" s="29">
        <v>28.52</v>
      </c>
      <c r="FG32" s="29" t="s">
        <v>27</v>
      </c>
      <c r="FH32" s="29" t="s">
        <v>27</v>
      </c>
      <c r="FI32" s="33">
        <f>SUM(FF32:FH32)</f>
        <v>28.52</v>
      </c>
      <c r="FJ32" s="38" t="s">
        <v>75</v>
      </c>
      <c r="FK32" s="29">
        <v>28.98</v>
      </c>
      <c r="FL32" s="29" t="s">
        <v>27</v>
      </c>
      <c r="FM32" s="29" t="s">
        <v>27</v>
      </c>
      <c r="FN32" s="33">
        <f>SUM(FK32:FM32)</f>
        <v>28.98</v>
      </c>
      <c r="FO32" s="38" t="s">
        <v>75</v>
      </c>
      <c r="FP32" s="29">
        <v>30.94</v>
      </c>
      <c r="FQ32" s="29" t="s">
        <v>27</v>
      </c>
      <c r="FR32" s="29" t="s">
        <v>27</v>
      </c>
      <c r="FS32" s="33">
        <f>SUM(FP32:FR32)</f>
        <v>30.94</v>
      </c>
      <c r="FT32" s="38" t="s">
        <v>75</v>
      </c>
      <c r="FU32" s="29">
        <v>30.94</v>
      </c>
      <c r="FV32" s="29" t="s">
        <v>27</v>
      </c>
      <c r="FW32" s="29" t="s">
        <v>27</v>
      </c>
      <c r="FX32" s="33">
        <f>SUM(FU32:FW32)</f>
        <v>30.94</v>
      </c>
      <c r="FY32" s="38" t="s">
        <v>75</v>
      </c>
      <c r="FZ32" s="29">
        <v>30.94</v>
      </c>
      <c r="GA32" s="29" t="s">
        <v>27</v>
      </c>
      <c r="GB32" s="29" t="s">
        <v>27</v>
      </c>
      <c r="GC32" s="33">
        <f>SUM(FZ32:GB32)</f>
        <v>30.94</v>
      </c>
      <c r="GD32" s="38" t="s">
        <v>75</v>
      </c>
      <c r="GE32" s="29">
        <v>31.7</v>
      </c>
      <c r="GF32" s="29" t="s">
        <v>27</v>
      </c>
      <c r="GG32" s="29" t="s">
        <v>27</v>
      </c>
      <c r="GH32" s="33">
        <f>SUM(GE32:GG32)</f>
        <v>31.7</v>
      </c>
      <c r="GI32" s="38" t="s">
        <v>75</v>
      </c>
      <c r="GJ32" s="29">
        <v>32.07</v>
      </c>
      <c r="GK32" s="29" t="s">
        <v>27</v>
      </c>
      <c r="GL32" s="29" t="s">
        <v>27</v>
      </c>
      <c r="GM32" s="33">
        <f>SUM(GJ32:GL32)</f>
        <v>32.07</v>
      </c>
      <c r="GN32" s="38" t="s">
        <v>75</v>
      </c>
      <c r="GO32" s="29">
        <v>32.07</v>
      </c>
      <c r="GP32" s="29" t="s">
        <v>27</v>
      </c>
      <c r="GQ32" s="29" t="s">
        <v>27</v>
      </c>
      <c r="GR32" s="33">
        <f>SUM(GO32:GQ32)</f>
        <v>32.07</v>
      </c>
      <c r="GS32" s="38" t="s">
        <v>75</v>
      </c>
      <c r="GT32" s="29">
        <v>32.26</v>
      </c>
      <c r="GU32" s="29" t="s">
        <v>27</v>
      </c>
      <c r="GV32" s="29" t="s">
        <v>27</v>
      </c>
      <c r="GW32" s="33">
        <f>SUM(GT32:GV32)</f>
        <v>32.26</v>
      </c>
      <c r="GX32" s="38" t="s">
        <v>75</v>
      </c>
      <c r="GY32" s="29">
        <v>32.26</v>
      </c>
      <c r="GZ32" s="29" t="s">
        <v>27</v>
      </c>
      <c r="HA32" s="29" t="s">
        <v>27</v>
      </c>
      <c r="HB32" s="33">
        <f>SUM(GY32:HA32)</f>
        <v>32.26</v>
      </c>
      <c r="HC32" s="38" t="s">
        <v>75</v>
      </c>
      <c r="HD32" s="29">
        <v>32.26</v>
      </c>
      <c r="HE32" s="29" t="s">
        <v>27</v>
      </c>
      <c r="HF32" s="29" t="s">
        <v>27</v>
      </c>
      <c r="HG32" s="33">
        <f>SUM(HD32:HF32)</f>
        <v>32.26</v>
      </c>
      <c r="HH32" s="38" t="s">
        <v>75</v>
      </c>
      <c r="HI32" s="29">
        <v>32.26</v>
      </c>
      <c r="HJ32" s="29" t="s">
        <v>27</v>
      </c>
      <c r="HK32" s="29" t="s">
        <v>27</v>
      </c>
      <c r="HL32" s="33">
        <f>SUM(HI32:HK32)</f>
        <v>32.26</v>
      </c>
      <c r="HM32" s="38" t="s">
        <v>75</v>
      </c>
      <c r="HN32" s="29">
        <v>32.340000000000003</v>
      </c>
      <c r="HO32" s="29" t="s">
        <v>27</v>
      </c>
      <c r="HP32" s="29" t="s">
        <v>27</v>
      </c>
      <c r="HQ32" s="33">
        <f>SUM(HN32:HP32)</f>
        <v>32.340000000000003</v>
      </c>
      <c r="HR32" s="38" t="s">
        <v>75</v>
      </c>
      <c r="HS32" s="29">
        <v>32.340000000000003</v>
      </c>
      <c r="HT32" s="29" t="s">
        <v>27</v>
      </c>
      <c r="HU32" s="29" t="s">
        <v>27</v>
      </c>
      <c r="HV32" s="33">
        <f>SUM(HS32:HU32)</f>
        <v>32.340000000000003</v>
      </c>
      <c r="HW32" s="38" t="s">
        <v>75</v>
      </c>
      <c r="HX32" s="29">
        <v>32.340000000000003</v>
      </c>
      <c r="HY32" s="29" t="s">
        <v>27</v>
      </c>
      <c r="HZ32" s="29" t="s">
        <v>27</v>
      </c>
      <c r="IA32" s="33">
        <f>SUM(HX32:HZ32)</f>
        <v>32.340000000000003</v>
      </c>
      <c r="IB32" s="38" t="s">
        <v>75</v>
      </c>
      <c r="IC32" s="29">
        <v>32.340000000000003</v>
      </c>
      <c r="ID32" s="29" t="s">
        <v>27</v>
      </c>
      <c r="IE32" s="29" t="s">
        <v>27</v>
      </c>
      <c r="IF32" s="33">
        <f>SUM(IC32:IE32)</f>
        <v>32.340000000000003</v>
      </c>
      <c r="IG32" s="38" t="s">
        <v>75</v>
      </c>
      <c r="IH32" s="29">
        <v>32.39</v>
      </c>
      <c r="II32" s="29" t="s">
        <v>27</v>
      </c>
      <c r="IJ32" s="29" t="s">
        <v>27</v>
      </c>
      <c r="IK32" s="33">
        <f>SUM(IH32:IJ32)</f>
        <v>32.39</v>
      </c>
      <c r="IL32" s="38" t="s">
        <v>75</v>
      </c>
      <c r="IM32" s="29">
        <v>32.39</v>
      </c>
      <c r="IN32" s="29" t="s">
        <v>27</v>
      </c>
      <c r="IO32" s="29" t="s">
        <v>27</v>
      </c>
      <c r="IP32" s="33">
        <f>SUM(IM32:IO32)</f>
        <v>32.39</v>
      </c>
      <c r="IQ32" s="38" t="s">
        <v>75</v>
      </c>
      <c r="IR32" s="29">
        <v>32.450000000000003</v>
      </c>
      <c r="IS32" s="29" t="s">
        <v>27</v>
      </c>
      <c r="IT32" s="29" t="s">
        <v>27</v>
      </c>
      <c r="IU32" s="33">
        <f>SUM(IR32:IT32)</f>
        <v>32.450000000000003</v>
      </c>
      <c r="IV32" s="38" t="s">
        <v>75</v>
      </c>
      <c r="IW32" s="29">
        <v>32.450000000000003</v>
      </c>
      <c r="IX32" s="29" t="s">
        <v>27</v>
      </c>
      <c r="IY32" s="29" t="s">
        <v>27</v>
      </c>
      <c r="IZ32" s="33">
        <f>SUM(IW32:IY32)</f>
        <v>32.450000000000003</v>
      </c>
      <c r="JA32" s="38" t="s">
        <v>75</v>
      </c>
      <c r="JB32" s="29">
        <v>32.450000000000003</v>
      </c>
      <c r="JC32" s="29" t="s">
        <v>27</v>
      </c>
      <c r="JD32" s="29" t="s">
        <v>27</v>
      </c>
      <c r="JE32" s="33">
        <f>SUM(JB32:JD32)</f>
        <v>32.450000000000003</v>
      </c>
      <c r="JF32" s="38" t="s">
        <v>75</v>
      </c>
      <c r="JG32" s="29">
        <v>32.450000000000003</v>
      </c>
      <c r="JH32" s="29" t="s">
        <v>27</v>
      </c>
      <c r="JI32" s="29" t="s">
        <v>27</v>
      </c>
      <c r="JJ32" s="33">
        <f>SUM(JG32:JI32)</f>
        <v>32.450000000000003</v>
      </c>
      <c r="JK32" s="38" t="s">
        <v>75</v>
      </c>
      <c r="JL32" s="29">
        <v>32.450000000000003</v>
      </c>
      <c r="JM32" s="29" t="s">
        <v>27</v>
      </c>
      <c r="JN32" s="29" t="s">
        <v>27</v>
      </c>
      <c r="JO32" s="33">
        <f>SUM(JL32:JN32)</f>
        <v>32.450000000000003</v>
      </c>
      <c r="JP32" s="38" t="s">
        <v>75</v>
      </c>
      <c r="JQ32" s="29">
        <v>32.53</v>
      </c>
      <c r="JR32" s="29" t="s">
        <v>27</v>
      </c>
      <c r="JS32" s="29" t="s">
        <v>27</v>
      </c>
      <c r="JT32" s="33">
        <f>SUM(JQ32:JS32)</f>
        <v>32.53</v>
      </c>
      <c r="JU32" s="38" t="s">
        <v>75</v>
      </c>
      <c r="JV32" s="29">
        <v>32.770000000000003</v>
      </c>
      <c r="JW32" s="29" t="s">
        <v>27</v>
      </c>
      <c r="JX32" s="29" t="s">
        <v>27</v>
      </c>
      <c r="JY32" s="33">
        <f>SUM(JV32:JX32)</f>
        <v>32.770000000000003</v>
      </c>
      <c r="JZ32" s="38" t="s">
        <v>75</v>
      </c>
      <c r="KA32" s="29">
        <v>32.770000000000003</v>
      </c>
      <c r="KB32" s="29" t="s">
        <v>27</v>
      </c>
      <c r="KC32" s="29" t="s">
        <v>27</v>
      </c>
      <c r="KD32" s="33">
        <f>SUM(KA32:KC32)</f>
        <v>32.770000000000003</v>
      </c>
      <c r="KE32" s="38" t="s">
        <v>75</v>
      </c>
      <c r="KF32" s="29">
        <v>32.770000000000003</v>
      </c>
      <c r="KG32" s="29" t="s">
        <v>27</v>
      </c>
      <c r="KH32" s="29" t="s">
        <v>27</v>
      </c>
      <c r="KI32" s="33">
        <f>SUM(KF32:KH32)</f>
        <v>32.770000000000003</v>
      </c>
      <c r="KJ32" s="38" t="s">
        <v>75</v>
      </c>
      <c r="KK32" s="29">
        <v>32.770000000000003</v>
      </c>
      <c r="KL32" s="29" t="s">
        <v>27</v>
      </c>
      <c r="KM32" s="29" t="s">
        <v>27</v>
      </c>
      <c r="KN32" s="33">
        <f>SUM(KK32:KM32)</f>
        <v>32.770000000000003</v>
      </c>
      <c r="KO32" s="38" t="s">
        <v>75</v>
      </c>
      <c r="KP32" s="29">
        <v>32.770000000000003</v>
      </c>
      <c r="KQ32" s="29" t="s">
        <v>27</v>
      </c>
      <c r="KR32" s="29" t="s">
        <v>27</v>
      </c>
      <c r="KS32" s="33">
        <f>SUM(KP32:KR32)</f>
        <v>32.770000000000003</v>
      </c>
      <c r="KT32" s="38" t="s">
        <v>75</v>
      </c>
      <c r="KU32" s="29">
        <v>33.090000000000003</v>
      </c>
      <c r="KV32" s="29" t="s">
        <v>27</v>
      </c>
      <c r="KW32" s="29" t="s">
        <v>27</v>
      </c>
      <c r="KX32" s="33">
        <f>SUM(KU32:KW32)</f>
        <v>33.090000000000003</v>
      </c>
      <c r="KY32" s="38" t="s">
        <v>75</v>
      </c>
      <c r="KZ32" s="29">
        <v>33.06</v>
      </c>
      <c r="LA32" s="29" t="s">
        <v>27</v>
      </c>
      <c r="LB32" s="29" t="s">
        <v>27</v>
      </c>
      <c r="LC32" s="33">
        <f>SUM(KZ32:LB32)</f>
        <v>33.06</v>
      </c>
      <c r="LD32" s="38" t="s">
        <v>75</v>
      </c>
      <c r="LE32" s="29">
        <v>33.090000000000003</v>
      </c>
      <c r="LF32" s="29" t="s">
        <v>27</v>
      </c>
      <c r="LG32" s="29" t="s">
        <v>27</v>
      </c>
      <c r="LH32" s="33">
        <f>SUM(LE32:LG32)</f>
        <v>33.090000000000003</v>
      </c>
      <c r="LI32" s="38" t="s">
        <v>75</v>
      </c>
      <c r="LJ32" s="29">
        <v>33.090000000000003</v>
      </c>
      <c r="LK32" s="29" t="s">
        <v>27</v>
      </c>
      <c r="LL32" s="29" t="s">
        <v>27</v>
      </c>
      <c r="LM32" s="33">
        <f>SUM(LJ32:LL32)</f>
        <v>33.090000000000003</v>
      </c>
      <c r="LN32" s="38" t="s">
        <v>75</v>
      </c>
      <c r="LO32" s="29">
        <v>33.090000000000003</v>
      </c>
      <c r="LP32" s="29" t="s">
        <v>27</v>
      </c>
      <c r="LQ32" s="29" t="s">
        <v>27</v>
      </c>
      <c r="LR32" s="33">
        <f>SUM(LO32:LQ32)</f>
        <v>33.090000000000003</v>
      </c>
      <c r="LS32" s="38" t="s">
        <v>75</v>
      </c>
      <c r="LT32" s="29">
        <v>33.090000000000003</v>
      </c>
      <c r="LU32" s="29" t="s">
        <v>27</v>
      </c>
      <c r="LV32" s="29" t="s">
        <v>27</v>
      </c>
      <c r="LW32" s="33">
        <f>SUM(LT32:LV32)</f>
        <v>33.090000000000003</v>
      </c>
      <c r="LX32" s="38" t="s">
        <v>75</v>
      </c>
      <c r="LY32" s="29">
        <v>33.53</v>
      </c>
      <c r="LZ32" s="29" t="s">
        <v>27</v>
      </c>
      <c r="MA32" s="29" t="s">
        <v>27</v>
      </c>
      <c r="MB32" s="33">
        <f>SUM(LY32:MA32)</f>
        <v>33.53</v>
      </c>
      <c r="MC32" s="38" t="s">
        <v>75</v>
      </c>
      <c r="MD32" s="29">
        <v>33.53</v>
      </c>
      <c r="ME32" s="29" t="s">
        <v>27</v>
      </c>
      <c r="MF32" s="29" t="s">
        <v>27</v>
      </c>
      <c r="MG32" s="33">
        <f>SUM(MD32:MF32)</f>
        <v>33.53</v>
      </c>
      <c r="MH32" s="38" t="s">
        <v>75</v>
      </c>
      <c r="MI32" s="29">
        <v>33.53</v>
      </c>
      <c r="MJ32" s="29" t="s">
        <v>27</v>
      </c>
      <c r="MK32" s="29" t="s">
        <v>27</v>
      </c>
      <c r="ML32" s="33">
        <f>SUM(MI32:MK32)</f>
        <v>33.53</v>
      </c>
      <c r="MM32" s="38" t="s">
        <v>75</v>
      </c>
      <c r="MN32" s="29">
        <v>33.53</v>
      </c>
      <c r="MO32" s="29" t="s">
        <v>27</v>
      </c>
      <c r="MP32" s="29" t="s">
        <v>27</v>
      </c>
      <c r="MQ32" s="33">
        <f>SUM(MN32:MP32)</f>
        <v>33.53</v>
      </c>
      <c r="MR32" s="38" t="s">
        <v>75</v>
      </c>
      <c r="MS32" s="29">
        <v>33.630000000000003</v>
      </c>
      <c r="MT32" s="29" t="s">
        <v>27</v>
      </c>
      <c r="MU32" s="29" t="s">
        <v>27</v>
      </c>
      <c r="MV32" s="33">
        <f>SUM(MS32:MU32)</f>
        <v>33.630000000000003</v>
      </c>
      <c r="MW32" s="38" t="s">
        <v>75</v>
      </c>
      <c r="MX32" s="29">
        <v>33.630000000000003</v>
      </c>
      <c r="MY32" s="29" t="s">
        <v>27</v>
      </c>
      <c r="MZ32" s="29" t="s">
        <v>27</v>
      </c>
      <c r="NA32" s="33">
        <f>SUM(MX32:MZ32)</f>
        <v>33.630000000000003</v>
      </c>
      <c r="NB32" s="38" t="s">
        <v>75</v>
      </c>
      <c r="NC32" s="29">
        <v>33.630000000000003</v>
      </c>
      <c r="ND32" s="29" t="s">
        <v>27</v>
      </c>
      <c r="NE32" s="29" t="s">
        <v>27</v>
      </c>
      <c r="NF32" s="33">
        <f>SUM(NC32:NE32)</f>
        <v>33.630000000000003</v>
      </c>
      <c r="NG32" s="38" t="s">
        <v>75</v>
      </c>
      <c r="NH32" s="29">
        <v>33.630000000000003</v>
      </c>
      <c r="NI32" s="29" t="s">
        <v>27</v>
      </c>
      <c r="NJ32" s="29" t="s">
        <v>27</v>
      </c>
      <c r="NK32" s="33">
        <f>SUM(NH32:NJ32)</f>
        <v>33.630000000000003</v>
      </c>
      <c r="NL32" s="38" t="s">
        <v>75</v>
      </c>
      <c r="NM32" s="29">
        <v>33.630000000000003</v>
      </c>
      <c r="NN32" s="29" t="s">
        <v>27</v>
      </c>
      <c r="NO32" s="29" t="s">
        <v>27</v>
      </c>
      <c r="NP32" s="33">
        <f>SUM(NM32:NO32)</f>
        <v>33.630000000000003</v>
      </c>
      <c r="NQ32" s="38" t="s">
        <v>75</v>
      </c>
      <c r="NR32" s="29">
        <v>33.630000000000003</v>
      </c>
      <c r="NS32" s="29" t="s">
        <v>27</v>
      </c>
      <c r="NT32" s="29" t="s">
        <v>27</v>
      </c>
      <c r="NU32" s="33">
        <f>SUM(NR32:NT32)</f>
        <v>33.630000000000003</v>
      </c>
      <c r="NV32" s="38" t="s">
        <v>75</v>
      </c>
      <c r="NW32" s="29">
        <v>33.630000000000003</v>
      </c>
      <c r="NX32" s="29" t="s">
        <v>27</v>
      </c>
      <c r="NY32" s="29" t="s">
        <v>27</v>
      </c>
      <c r="NZ32" s="33">
        <f>SUM(NW32:NY32)</f>
        <v>33.630000000000003</v>
      </c>
      <c r="OA32" s="38" t="s">
        <v>75</v>
      </c>
      <c r="OB32" s="29">
        <v>33.630000000000003</v>
      </c>
      <c r="OC32" s="29" t="s">
        <v>27</v>
      </c>
      <c r="OD32" s="29" t="s">
        <v>27</v>
      </c>
      <c r="OE32" s="33">
        <f>SUM(OB32:OD32)</f>
        <v>33.630000000000003</v>
      </c>
      <c r="OF32" s="38" t="s">
        <v>75</v>
      </c>
      <c r="OG32" s="29">
        <v>33.630000000000003</v>
      </c>
      <c r="OH32" s="29" t="s">
        <v>27</v>
      </c>
      <c r="OI32" s="29" t="s">
        <v>27</v>
      </c>
      <c r="OJ32" s="33">
        <f>SUM(OG32:OI32)</f>
        <v>33.630000000000003</v>
      </c>
      <c r="OK32" s="38" t="s">
        <v>75</v>
      </c>
      <c r="OL32" s="29">
        <v>33.630000000000003</v>
      </c>
      <c r="OM32" s="29" t="s">
        <v>27</v>
      </c>
      <c r="ON32" s="29" t="s">
        <v>27</v>
      </c>
      <c r="OO32" s="33">
        <f>SUM(OL32:ON32)</f>
        <v>33.630000000000003</v>
      </c>
      <c r="OP32" s="38" t="s">
        <v>75</v>
      </c>
      <c r="OQ32" s="29">
        <v>33.630000000000003</v>
      </c>
      <c r="OR32" s="29" t="s">
        <v>27</v>
      </c>
      <c r="OS32" s="29" t="s">
        <v>27</v>
      </c>
      <c r="OT32" s="33">
        <f>SUM(OQ32:OS32)</f>
        <v>33.630000000000003</v>
      </c>
      <c r="OU32" s="38" t="s">
        <v>75</v>
      </c>
      <c r="OV32" s="29">
        <v>33.630000000000003</v>
      </c>
      <c r="OW32" s="29" t="s">
        <v>27</v>
      </c>
      <c r="OX32" s="29" t="s">
        <v>27</v>
      </c>
      <c r="OY32" s="33">
        <f>SUM(OV32:OX32)</f>
        <v>33.630000000000003</v>
      </c>
      <c r="OZ32" s="38" t="s">
        <v>75</v>
      </c>
      <c r="PA32" s="29">
        <v>33.630000000000003</v>
      </c>
      <c r="PB32" s="29" t="s">
        <v>27</v>
      </c>
      <c r="PC32" s="29" t="s">
        <v>27</v>
      </c>
      <c r="PD32" s="33">
        <f>SUM(PA32:PC32)</f>
        <v>33.630000000000003</v>
      </c>
      <c r="PE32" s="38" t="s">
        <v>75</v>
      </c>
      <c r="PF32" s="29">
        <v>33.630000000000003</v>
      </c>
      <c r="PG32" s="29" t="s">
        <v>27</v>
      </c>
      <c r="PH32" s="29" t="s">
        <v>27</v>
      </c>
      <c r="PI32" s="33">
        <f>SUM(PF32:PH32)</f>
        <v>33.630000000000003</v>
      </c>
      <c r="PJ32" s="38" t="s">
        <v>75</v>
      </c>
      <c r="PK32" s="29">
        <v>33.630000000000003</v>
      </c>
      <c r="PL32" s="29" t="s">
        <v>27</v>
      </c>
      <c r="PM32" s="29" t="s">
        <v>27</v>
      </c>
      <c r="PN32" s="33">
        <f>SUM(PK32:PM32)</f>
        <v>33.630000000000003</v>
      </c>
      <c r="PO32" s="38" t="s">
        <v>75</v>
      </c>
      <c r="PP32" s="29">
        <v>33.630000000000003</v>
      </c>
      <c r="PQ32" s="29" t="s">
        <v>27</v>
      </c>
      <c r="PR32" s="29" t="s">
        <v>27</v>
      </c>
      <c r="PS32" s="33">
        <f>SUM(PP32:PR32)</f>
        <v>33.630000000000003</v>
      </c>
      <c r="PT32" s="38" t="s">
        <v>75</v>
      </c>
      <c r="PU32" s="29">
        <v>33.630000000000003</v>
      </c>
      <c r="PV32" s="29" t="s">
        <v>27</v>
      </c>
      <c r="PW32" s="29" t="s">
        <v>27</v>
      </c>
      <c r="PX32" s="33">
        <f>SUM(PU32:PW32)</f>
        <v>33.630000000000003</v>
      </c>
      <c r="PY32" s="38" t="s">
        <v>75</v>
      </c>
      <c r="PZ32" s="29">
        <v>33.630000000000003</v>
      </c>
      <c r="QA32" s="29" t="s">
        <v>27</v>
      </c>
      <c r="QB32" s="29" t="s">
        <v>27</v>
      </c>
      <c r="QC32" s="33">
        <f>SUM(PZ32:QB32)</f>
        <v>33.630000000000003</v>
      </c>
      <c r="QD32" s="38" t="s">
        <v>75</v>
      </c>
      <c r="QE32" s="29">
        <v>33.630000000000003</v>
      </c>
      <c r="QF32" s="29" t="s">
        <v>27</v>
      </c>
      <c r="QG32" s="29" t="s">
        <v>27</v>
      </c>
      <c r="QH32" s="33">
        <f>SUM(QE32:QG32)</f>
        <v>33.630000000000003</v>
      </c>
      <c r="QI32" s="38" t="s">
        <v>75</v>
      </c>
      <c r="QJ32" s="29">
        <v>33.630000000000003</v>
      </c>
      <c r="QK32" s="29" t="s">
        <v>27</v>
      </c>
      <c r="QL32" s="29" t="s">
        <v>27</v>
      </c>
      <c r="QM32" s="33">
        <f>SUM(QJ32:QL32)</f>
        <v>33.630000000000003</v>
      </c>
      <c r="QN32" s="38" t="s">
        <v>75</v>
      </c>
      <c r="QO32" s="29">
        <v>33.799999999999997</v>
      </c>
      <c r="QP32" s="29" t="s">
        <v>27</v>
      </c>
      <c r="QQ32" s="29" t="s">
        <v>27</v>
      </c>
      <c r="QR32" s="33">
        <f>SUM(QO32:QQ32)</f>
        <v>33.799999999999997</v>
      </c>
      <c r="QS32" s="38" t="s">
        <v>75</v>
      </c>
      <c r="QT32" s="29">
        <v>33.799999999999997</v>
      </c>
      <c r="QU32" s="29" t="s">
        <v>27</v>
      </c>
      <c r="QV32" s="29" t="s">
        <v>27</v>
      </c>
      <c r="QW32" s="33">
        <f>SUM(QT32:QV32)</f>
        <v>33.799999999999997</v>
      </c>
      <c r="QX32" s="38" t="s">
        <v>75</v>
      </c>
      <c r="QY32" s="29">
        <v>33.799999999999997</v>
      </c>
      <c r="QZ32" s="29" t="s">
        <v>27</v>
      </c>
      <c r="RA32" s="29" t="s">
        <v>27</v>
      </c>
      <c r="RB32" s="33">
        <f>SUM(QY32:RA32)</f>
        <v>33.799999999999997</v>
      </c>
      <c r="RC32" s="38" t="s">
        <v>75</v>
      </c>
      <c r="RD32" s="29">
        <v>33.799999999999997</v>
      </c>
      <c r="RE32" s="29" t="s">
        <v>27</v>
      </c>
      <c r="RF32" s="29" t="s">
        <v>27</v>
      </c>
      <c r="RG32" s="33">
        <f>SUM(RD32:RF32)</f>
        <v>33.799999999999997</v>
      </c>
      <c r="RH32" s="38" t="s">
        <v>75</v>
      </c>
      <c r="RI32" s="29">
        <v>33.799999999999997</v>
      </c>
      <c r="RJ32" s="29" t="s">
        <v>27</v>
      </c>
      <c r="RK32" s="29" t="s">
        <v>27</v>
      </c>
      <c r="RL32" s="33">
        <f>SUM(RI32:RK32)</f>
        <v>33.799999999999997</v>
      </c>
      <c r="RM32" s="38" t="s">
        <v>75</v>
      </c>
      <c r="RN32" s="29">
        <v>33.799999999999997</v>
      </c>
      <c r="RO32" s="29" t="s">
        <v>27</v>
      </c>
      <c r="RP32" s="29" t="s">
        <v>27</v>
      </c>
      <c r="RQ32" s="33">
        <f>SUM(RN32:RP32)</f>
        <v>33.799999999999997</v>
      </c>
      <c r="RR32" s="38" t="s">
        <v>75</v>
      </c>
      <c r="RS32" s="29">
        <v>34.08</v>
      </c>
      <c r="RT32" s="29" t="s">
        <v>27</v>
      </c>
      <c r="RU32" s="29" t="s">
        <v>27</v>
      </c>
      <c r="RV32" s="33">
        <f>SUM(RS32:RU32)</f>
        <v>34.08</v>
      </c>
      <c r="RW32" s="38" t="s">
        <v>75</v>
      </c>
      <c r="RX32" s="29">
        <v>34.31</v>
      </c>
      <c r="RY32" s="29" t="s">
        <v>27</v>
      </c>
      <c r="RZ32" s="29" t="s">
        <v>27</v>
      </c>
      <c r="SA32" s="33">
        <f>SUM(RX32:RZ32)</f>
        <v>34.31</v>
      </c>
      <c r="SB32" s="38" t="s">
        <v>75</v>
      </c>
      <c r="SC32" s="29">
        <v>34.31</v>
      </c>
      <c r="SD32" s="29" t="s">
        <v>27</v>
      </c>
      <c r="SE32" s="29" t="s">
        <v>27</v>
      </c>
      <c r="SF32" s="33">
        <f>SUM(SC32:SE32)</f>
        <v>34.31</v>
      </c>
      <c r="SG32" s="38" t="s">
        <v>75</v>
      </c>
      <c r="SH32" s="29">
        <v>34.31</v>
      </c>
      <c r="SI32" s="29" t="s">
        <v>27</v>
      </c>
      <c r="SJ32" s="29" t="s">
        <v>27</v>
      </c>
      <c r="SK32" s="33">
        <f>SUM(SH32:SJ32)</f>
        <v>34.31</v>
      </c>
      <c r="SL32" s="38" t="s">
        <v>75</v>
      </c>
      <c r="SM32" s="29">
        <v>34.31</v>
      </c>
      <c r="SN32" s="29" t="s">
        <v>27</v>
      </c>
      <c r="SO32" s="29" t="s">
        <v>27</v>
      </c>
      <c r="SP32" s="33">
        <f>SUM(SM32:SO32)</f>
        <v>34.31</v>
      </c>
      <c r="SQ32" s="38" t="s">
        <v>75</v>
      </c>
      <c r="SR32" s="29">
        <v>34.65</v>
      </c>
      <c r="SS32" s="29" t="s">
        <v>27</v>
      </c>
      <c r="ST32" s="29" t="s">
        <v>27</v>
      </c>
      <c r="SU32" s="33">
        <f>SUM(SR32:ST32)</f>
        <v>34.65</v>
      </c>
      <c r="SV32" s="38" t="s">
        <v>75</v>
      </c>
      <c r="SW32" s="29">
        <v>34.65</v>
      </c>
      <c r="SX32" s="29" t="s">
        <v>27</v>
      </c>
      <c r="SY32" s="29" t="s">
        <v>27</v>
      </c>
      <c r="SZ32" s="33">
        <f>SUM(SW32:SY32)</f>
        <v>34.65</v>
      </c>
      <c r="TA32" s="38" t="s">
        <v>75</v>
      </c>
      <c r="TB32" s="29">
        <v>34.65</v>
      </c>
      <c r="TC32" s="29" t="s">
        <v>27</v>
      </c>
      <c r="TD32" s="29" t="s">
        <v>27</v>
      </c>
      <c r="TE32" s="33">
        <f>SUM(TB32:TD32)</f>
        <v>34.65</v>
      </c>
      <c r="TF32" s="38" t="s">
        <v>75</v>
      </c>
      <c r="TG32" s="29">
        <v>34.65</v>
      </c>
      <c r="TH32" s="29" t="s">
        <v>27</v>
      </c>
      <c r="TI32" s="29" t="s">
        <v>27</v>
      </c>
      <c r="TJ32" s="33">
        <f>SUM(TG32:TI32)</f>
        <v>34.65</v>
      </c>
      <c r="TK32" s="38" t="s">
        <v>75</v>
      </c>
      <c r="TL32" s="29">
        <v>34.65</v>
      </c>
      <c r="TM32" s="29" t="s">
        <v>27</v>
      </c>
      <c r="TN32" s="29" t="s">
        <v>27</v>
      </c>
      <c r="TO32" s="33">
        <f>SUM(TL32:TN32)</f>
        <v>34.65</v>
      </c>
      <c r="TP32" s="38" t="s">
        <v>75</v>
      </c>
      <c r="TQ32" s="29">
        <v>34.65</v>
      </c>
      <c r="TR32" s="29" t="s">
        <v>27</v>
      </c>
      <c r="TS32" s="29" t="s">
        <v>27</v>
      </c>
      <c r="TT32" s="33">
        <f>SUM(TQ32:TS32)</f>
        <v>34.65</v>
      </c>
      <c r="TU32" s="38" t="s">
        <v>75</v>
      </c>
      <c r="TV32" s="29">
        <v>34.65</v>
      </c>
      <c r="TW32" s="29" t="s">
        <v>27</v>
      </c>
      <c r="TX32" s="29" t="s">
        <v>27</v>
      </c>
      <c r="TY32" s="33">
        <f>SUM(TV32:TX32)</f>
        <v>34.65</v>
      </c>
      <c r="TZ32" s="38" t="s">
        <v>75</v>
      </c>
      <c r="UA32" s="29">
        <v>34.65</v>
      </c>
      <c r="UB32" s="29" t="s">
        <v>27</v>
      </c>
      <c r="UC32" s="29" t="s">
        <v>27</v>
      </c>
      <c r="UD32" s="33">
        <f>SUM(UA32:UC32)</f>
        <v>34.65</v>
      </c>
      <c r="UE32" s="38" t="s">
        <v>75</v>
      </c>
      <c r="UF32" s="29">
        <v>34.65</v>
      </c>
      <c r="UG32" s="29" t="s">
        <v>27</v>
      </c>
      <c r="UH32" s="29" t="s">
        <v>27</v>
      </c>
      <c r="UI32" s="33">
        <f>SUM(UF32:UH32)</f>
        <v>34.65</v>
      </c>
      <c r="UJ32" s="38" t="s">
        <v>75</v>
      </c>
      <c r="UK32" s="29">
        <v>34.65</v>
      </c>
      <c r="UL32" s="29" t="s">
        <v>27</v>
      </c>
      <c r="UM32" s="29" t="s">
        <v>27</v>
      </c>
      <c r="UN32" s="33">
        <f>SUM(UK32:UM32)</f>
        <v>34.65</v>
      </c>
      <c r="UO32" s="38" t="s">
        <v>75</v>
      </c>
      <c r="UP32" s="29">
        <v>34.65</v>
      </c>
      <c r="UQ32" s="29" t="s">
        <v>27</v>
      </c>
      <c r="UR32" s="29" t="s">
        <v>27</v>
      </c>
      <c r="US32" s="33">
        <f>SUM(UP32:UR32)</f>
        <v>34.65</v>
      </c>
      <c r="UT32" s="38" t="s">
        <v>75</v>
      </c>
      <c r="UU32" s="29">
        <v>34.65</v>
      </c>
      <c r="UV32" s="29" t="s">
        <v>27</v>
      </c>
      <c r="UW32" s="29" t="s">
        <v>27</v>
      </c>
      <c r="UX32" s="33">
        <f>SUM(UU32:UW32)</f>
        <v>34.65</v>
      </c>
      <c r="UY32" s="38" t="s">
        <v>75</v>
      </c>
      <c r="UZ32" s="29">
        <v>34.65</v>
      </c>
      <c r="VA32" s="29" t="s">
        <v>27</v>
      </c>
      <c r="VB32" s="29" t="s">
        <v>27</v>
      </c>
      <c r="VC32" s="33">
        <f>SUM(UZ32:VB32)</f>
        <v>34.65</v>
      </c>
      <c r="VD32" s="38" t="s">
        <v>75</v>
      </c>
      <c r="VE32" s="29">
        <v>34.96</v>
      </c>
      <c r="VF32" s="29" t="s">
        <v>27</v>
      </c>
      <c r="VG32" s="29" t="s">
        <v>27</v>
      </c>
      <c r="VH32" s="33">
        <f>SUM(VE32:VG32)</f>
        <v>34.96</v>
      </c>
      <c r="VI32" s="38" t="s">
        <v>75</v>
      </c>
      <c r="VJ32" s="29">
        <v>36.04</v>
      </c>
      <c r="VK32" s="29" t="s">
        <v>27</v>
      </c>
      <c r="VL32" s="29" t="s">
        <v>27</v>
      </c>
      <c r="VM32" s="33">
        <f>SUM(VJ32:VL32)</f>
        <v>36.04</v>
      </c>
      <c r="VN32" s="38" t="s">
        <v>75</v>
      </c>
      <c r="VO32" s="29">
        <v>36.04</v>
      </c>
      <c r="VP32" s="29" t="s">
        <v>27</v>
      </c>
      <c r="VQ32" s="29" t="s">
        <v>27</v>
      </c>
      <c r="VR32" s="33">
        <f>SUM(VO32:VQ32)</f>
        <v>36.04</v>
      </c>
      <c r="VS32" s="38" t="s">
        <v>75</v>
      </c>
      <c r="VT32" s="29">
        <v>36.04</v>
      </c>
      <c r="VU32" s="29" t="s">
        <v>27</v>
      </c>
      <c r="VV32" s="29" t="s">
        <v>27</v>
      </c>
      <c r="VW32" s="33">
        <f>SUM(VT32:VV32)</f>
        <v>36.04</v>
      </c>
      <c r="VX32" s="38" t="s">
        <v>75</v>
      </c>
      <c r="VY32" s="29">
        <v>36.04</v>
      </c>
      <c r="VZ32" s="29" t="s">
        <v>27</v>
      </c>
      <c r="WA32" s="29" t="s">
        <v>27</v>
      </c>
      <c r="WB32" s="33">
        <f>SUM(VY32:WA32)</f>
        <v>36.04</v>
      </c>
      <c r="WC32" s="38" t="s">
        <v>75</v>
      </c>
      <c r="WD32" s="29">
        <v>36.04</v>
      </c>
      <c r="WE32" s="29" t="s">
        <v>27</v>
      </c>
      <c r="WF32" s="29" t="s">
        <v>27</v>
      </c>
      <c r="WG32" s="33">
        <f>SUM(WD32:WF32)</f>
        <v>36.04</v>
      </c>
      <c r="WH32" s="38" t="s">
        <v>75</v>
      </c>
      <c r="WI32" s="29">
        <v>36.04</v>
      </c>
      <c r="WJ32" s="29" t="s">
        <v>27</v>
      </c>
      <c r="WK32" s="29" t="s">
        <v>27</v>
      </c>
      <c r="WL32" s="33">
        <f>SUM(WI32:WK32)</f>
        <v>36.04</v>
      </c>
      <c r="WM32" s="38" t="s">
        <v>75</v>
      </c>
      <c r="WN32" s="29">
        <v>36.81</v>
      </c>
      <c r="WO32" s="29" t="s">
        <v>27</v>
      </c>
      <c r="WP32" s="29" t="s">
        <v>27</v>
      </c>
      <c r="WQ32" s="33">
        <f>SUM(WN32:WP32)</f>
        <v>36.81</v>
      </c>
      <c r="WR32" s="38" t="s">
        <v>75</v>
      </c>
      <c r="WS32" s="29">
        <v>36.81</v>
      </c>
      <c r="WT32" s="29" t="s">
        <v>27</v>
      </c>
      <c r="WU32" s="29" t="s">
        <v>27</v>
      </c>
      <c r="WV32" s="33">
        <f>SUM(WS32:WU32)</f>
        <v>36.81</v>
      </c>
      <c r="WW32" s="38" t="s">
        <v>75</v>
      </c>
      <c r="WX32" s="29">
        <v>36.81</v>
      </c>
      <c r="WY32" s="29" t="s">
        <v>27</v>
      </c>
      <c r="WZ32" s="29" t="s">
        <v>27</v>
      </c>
      <c r="XA32" s="33">
        <f>SUM(WX32:WZ32)</f>
        <v>36.81</v>
      </c>
      <c r="XB32" s="38" t="s">
        <v>75</v>
      </c>
      <c r="XC32" s="29">
        <v>36.81</v>
      </c>
      <c r="XD32" s="29" t="s">
        <v>27</v>
      </c>
      <c r="XE32" s="29" t="s">
        <v>27</v>
      </c>
      <c r="XF32" s="33">
        <f>SUM(XC32:XE32)</f>
        <v>36.81</v>
      </c>
      <c r="XG32" s="38" t="s">
        <v>75</v>
      </c>
      <c r="XH32" s="29">
        <v>36.81</v>
      </c>
      <c r="XI32" s="29" t="s">
        <v>27</v>
      </c>
      <c r="XJ32" s="29" t="s">
        <v>27</v>
      </c>
      <c r="XK32" s="33">
        <f>SUM(XH32:XJ32)</f>
        <v>36.81</v>
      </c>
      <c r="XL32" s="38" t="s">
        <v>75</v>
      </c>
      <c r="XM32" s="29">
        <v>36.04</v>
      </c>
      <c r="XN32" s="29" t="s">
        <v>27</v>
      </c>
      <c r="XO32" s="29" t="s">
        <v>27</v>
      </c>
      <c r="XP32" s="33">
        <f>SUM(XM32:XO32)</f>
        <v>36.04</v>
      </c>
      <c r="XQ32" s="38" t="s">
        <v>75</v>
      </c>
      <c r="XR32" s="29">
        <v>36.43</v>
      </c>
      <c r="XS32" s="29" t="s">
        <v>27</v>
      </c>
      <c r="XT32" s="29" t="s">
        <v>27</v>
      </c>
      <c r="XU32" s="33">
        <f>SUM(XR32:XT32)</f>
        <v>36.43</v>
      </c>
      <c r="XV32" s="38" t="s">
        <v>75</v>
      </c>
      <c r="XW32" s="29">
        <v>36.43</v>
      </c>
      <c r="XX32" s="29" t="s">
        <v>27</v>
      </c>
      <c r="XY32" s="29" t="s">
        <v>27</v>
      </c>
      <c r="XZ32" s="33">
        <f>SUM(XW32:XY32)</f>
        <v>36.43</v>
      </c>
      <c r="YA32" s="38" t="s">
        <v>75</v>
      </c>
      <c r="YB32" s="29">
        <v>36.43</v>
      </c>
      <c r="YC32" s="29" t="s">
        <v>27</v>
      </c>
      <c r="YD32" s="29" t="s">
        <v>27</v>
      </c>
      <c r="YE32" s="33">
        <f>SUM(YB32:YD32)</f>
        <v>36.43</v>
      </c>
      <c r="YF32" s="38" t="s">
        <v>75</v>
      </c>
      <c r="YG32" s="29">
        <v>36.43</v>
      </c>
      <c r="YH32" s="29" t="s">
        <v>27</v>
      </c>
      <c r="YI32" s="29" t="s">
        <v>27</v>
      </c>
      <c r="YJ32" s="33">
        <f>SUM(YG32:YI32)</f>
        <v>36.43</v>
      </c>
      <c r="YK32" s="38" t="s">
        <v>75</v>
      </c>
      <c r="YL32" s="29">
        <v>36.43</v>
      </c>
      <c r="YM32" s="29" t="s">
        <v>27</v>
      </c>
      <c r="YN32" s="29" t="s">
        <v>27</v>
      </c>
      <c r="YO32" s="33">
        <f>SUM(YL32:YN32)</f>
        <v>36.43</v>
      </c>
      <c r="YP32" s="38" t="s">
        <v>75</v>
      </c>
      <c r="YQ32" s="29">
        <v>36.43</v>
      </c>
      <c r="YR32" s="29" t="s">
        <v>27</v>
      </c>
      <c r="YS32" s="29" t="s">
        <v>27</v>
      </c>
      <c r="YT32" s="33">
        <f>SUM(YQ32:YS32)</f>
        <v>36.43</v>
      </c>
      <c r="YU32" s="38" t="s">
        <v>75</v>
      </c>
      <c r="YV32" s="29">
        <v>36.43</v>
      </c>
      <c r="YW32" s="29" t="s">
        <v>27</v>
      </c>
      <c r="YX32" s="29" t="s">
        <v>27</v>
      </c>
      <c r="YY32" s="33">
        <f>SUM(YV32:YX32)</f>
        <v>36.43</v>
      </c>
      <c r="YZ32" s="38" t="s">
        <v>75</v>
      </c>
      <c r="ZA32" s="29">
        <v>36.43</v>
      </c>
      <c r="ZB32" s="29" t="s">
        <v>27</v>
      </c>
      <c r="ZC32" s="29" t="s">
        <v>27</v>
      </c>
      <c r="ZD32" s="33">
        <f>SUM(ZA32:ZC32)</f>
        <v>36.43</v>
      </c>
      <c r="ZE32" s="38" t="s">
        <v>75</v>
      </c>
      <c r="ZF32" s="29">
        <v>36.43</v>
      </c>
      <c r="ZG32" s="29" t="s">
        <v>27</v>
      </c>
      <c r="ZH32" s="29" t="s">
        <v>27</v>
      </c>
      <c r="ZI32" s="33">
        <f>SUM(ZF32:ZH32)</f>
        <v>36.43</v>
      </c>
      <c r="ZJ32" s="38" t="s">
        <v>75</v>
      </c>
      <c r="ZK32" s="29">
        <v>36.43</v>
      </c>
      <c r="ZL32" s="29" t="s">
        <v>27</v>
      </c>
      <c r="ZM32" s="29" t="s">
        <v>27</v>
      </c>
      <c r="ZN32" s="33">
        <f>SUM(ZK32:ZM32)</f>
        <v>36.43</v>
      </c>
      <c r="ZO32" s="38" t="s">
        <v>75</v>
      </c>
      <c r="ZP32" s="29">
        <v>37.81</v>
      </c>
      <c r="ZQ32" s="29" t="s">
        <v>27</v>
      </c>
      <c r="ZR32" s="29" t="s">
        <v>27</v>
      </c>
      <c r="ZS32" s="33">
        <f>SUM(ZP32:ZR32)</f>
        <v>37.81</v>
      </c>
      <c r="ZT32" s="38" t="s">
        <v>75</v>
      </c>
      <c r="ZU32" s="29">
        <v>37.81</v>
      </c>
      <c r="ZV32" s="29" t="s">
        <v>27</v>
      </c>
      <c r="ZW32" s="29" t="s">
        <v>27</v>
      </c>
      <c r="ZX32" s="33">
        <f>SUM(ZU32:ZW32)</f>
        <v>37.81</v>
      </c>
      <c r="ZY32" s="38" t="s">
        <v>75</v>
      </c>
      <c r="ZZ32" s="29">
        <v>37.81</v>
      </c>
      <c r="AAA32" s="29" t="s">
        <v>27</v>
      </c>
      <c r="AAB32" s="29" t="s">
        <v>27</v>
      </c>
      <c r="AAC32" s="33">
        <f>SUM(ZZ32:AAB32)</f>
        <v>37.81</v>
      </c>
      <c r="AAD32" s="38" t="s">
        <v>75</v>
      </c>
      <c r="AAE32" s="29">
        <v>38.89</v>
      </c>
      <c r="AAF32" s="29" t="s">
        <v>27</v>
      </c>
      <c r="AAG32" s="29" t="s">
        <v>27</v>
      </c>
      <c r="AAH32" s="33">
        <f>SUM(AAE32:AAG32)</f>
        <v>38.89</v>
      </c>
      <c r="AAI32" s="38" t="s">
        <v>75</v>
      </c>
      <c r="AAJ32" s="29">
        <v>39.340000000000003</v>
      </c>
      <c r="AAK32" s="29" t="s">
        <v>27</v>
      </c>
      <c r="AAL32" s="29" t="s">
        <v>27</v>
      </c>
      <c r="AAM32" s="33">
        <f>SUM(AAJ32:AAL32)</f>
        <v>39.340000000000003</v>
      </c>
      <c r="AAN32" s="38" t="s">
        <v>75</v>
      </c>
      <c r="AAO32" s="29">
        <v>39.340000000000003</v>
      </c>
      <c r="AAP32" s="29" t="s">
        <v>27</v>
      </c>
      <c r="AAQ32" s="29" t="s">
        <v>27</v>
      </c>
      <c r="AAR32" s="33">
        <f>SUM(AAO32:AAQ32)</f>
        <v>39.340000000000003</v>
      </c>
      <c r="AAS32" s="38" t="s">
        <v>75</v>
      </c>
      <c r="AAT32" s="29">
        <v>39.369999999999997</v>
      </c>
      <c r="AAU32" s="29" t="s">
        <v>27</v>
      </c>
      <c r="AAV32" s="29" t="s">
        <v>27</v>
      </c>
      <c r="AAW32" s="33">
        <f>SUM(AAT32:AAV32)</f>
        <v>39.369999999999997</v>
      </c>
      <c r="AAX32" s="38" t="s">
        <v>75</v>
      </c>
      <c r="AAY32" s="29">
        <v>39.369999999999997</v>
      </c>
      <c r="AAZ32" s="29" t="s">
        <v>27</v>
      </c>
      <c r="ABA32" s="29" t="s">
        <v>27</v>
      </c>
      <c r="ABB32" s="33">
        <f>SUM(AAY32:ABA32)</f>
        <v>39.369999999999997</v>
      </c>
      <c r="ABC32" s="38" t="s">
        <v>75</v>
      </c>
      <c r="ABD32" s="29">
        <v>39.369999999999997</v>
      </c>
      <c r="ABE32" s="29" t="s">
        <v>27</v>
      </c>
      <c r="ABF32" s="29" t="s">
        <v>27</v>
      </c>
      <c r="ABG32" s="33">
        <f>SUM(ABD32:ABF32)</f>
        <v>39.369999999999997</v>
      </c>
      <c r="ABH32" s="38" t="s">
        <v>75</v>
      </c>
      <c r="ABI32" s="29">
        <v>39.369999999999997</v>
      </c>
      <c r="ABJ32" s="29" t="s">
        <v>27</v>
      </c>
      <c r="ABK32" s="29" t="s">
        <v>27</v>
      </c>
      <c r="ABL32" s="33">
        <f>SUM(ABI32:ABK32)</f>
        <v>39.369999999999997</v>
      </c>
      <c r="ABM32" s="38" t="s">
        <v>75</v>
      </c>
      <c r="ABN32" s="29">
        <v>39.369999999999997</v>
      </c>
      <c r="ABO32" s="29" t="s">
        <v>27</v>
      </c>
      <c r="ABP32" s="29" t="s">
        <v>27</v>
      </c>
      <c r="ABQ32" s="33">
        <f>SUM(ABN32:ABP32)</f>
        <v>39.369999999999997</v>
      </c>
      <c r="ABR32" s="38" t="s">
        <v>75</v>
      </c>
      <c r="ABS32" s="29">
        <v>39.67</v>
      </c>
      <c r="ABT32" s="29" t="s">
        <v>27</v>
      </c>
      <c r="ABU32" s="29" t="s">
        <v>27</v>
      </c>
      <c r="ABV32" s="33">
        <f>SUM(ABS32:ABU32)</f>
        <v>39.67</v>
      </c>
      <c r="ABW32" s="38" t="s">
        <v>75</v>
      </c>
      <c r="ABX32" s="29">
        <v>39.369999999999997</v>
      </c>
      <c r="ABY32" s="29" t="s">
        <v>27</v>
      </c>
      <c r="ABZ32" s="29" t="s">
        <v>27</v>
      </c>
      <c r="ACA32" s="33">
        <f>SUM(ABX32:ABZ32)</f>
        <v>39.369999999999997</v>
      </c>
    </row>
    <row r="33" spans="1:755" ht="15" customHeight="1" x14ac:dyDescent="0.25">
      <c r="A33" s="38" t="s">
        <v>76</v>
      </c>
      <c r="B33" s="29">
        <v>1.56</v>
      </c>
      <c r="C33" s="29" t="s">
        <v>82</v>
      </c>
      <c r="D33" s="29" t="s">
        <v>82</v>
      </c>
      <c r="E33" s="33">
        <f>SUM(B33:D33)</f>
        <v>1.56</v>
      </c>
      <c r="F33" s="38" t="s">
        <v>76</v>
      </c>
      <c r="G33" s="29">
        <v>1.56</v>
      </c>
      <c r="H33" s="29" t="s">
        <v>82</v>
      </c>
      <c r="I33" s="29" t="s">
        <v>82</v>
      </c>
      <c r="J33" s="33">
        <f>SUM(G33:I33)</f>
        <v>1.56</v>
      </c>
      <c r="K33" s="38" t="s">
        <v>76</v>
      </c>
      <c r="L33" s="29">
        <v>1.56</v>
      </c>
      <c r="M33" s="29" t="s">
        <v>82</v>
      </c>
      <c r="N33" s="29" t="s">
        <v>82</v>
      </c>
      <c r="O33" s="33">
        <f>SUM(L33:N33)</f>
        <v>1.56</v>
      </c>
      <c r="P33" s="38" t="s">
        <v>76</v>
      </c>
      <c r="Q33" s="29">
        <v>1.56</v>
      </c>
      <c r="R33" s="29" t="s">
        <v>82</v>
      </c>
      <c r="S33" s="29" t="s">
        <v>82</v>
      </c>
      <c r="T33" s="33">
        <f>SUM(Q33:S33)</f>
        <v>1.56</v>
      </c>
      <c r="U33" s="38" t="s">
        <v>76</v>
      </c>
      <c r="V33" s="29">
        <v>1.56</v>
      </c>
      <c r="W33" s="29" t="s">
        <v>82</v>
      </c>
      <c r="X33" s="29" t="s">
        <v>82</v>
      </c>
      <c r="Y33" s="33">
        <f>SUM(V33:X33)</f>
        <v>1.56</v>
      </c>
      <c r="Z33" s="38" t="s">
        <v>76</v>
      </c>
      <c r="AA33" s="29">
        <v>1.56</v>
      </c>
      <c r="AB33" s="29" t="s">
        <v>82</v>
      </c>
      <c r="AC33" s="29" t="s">
        <v>82</v>
      </c>
      <c r="AD33" s="33">
        <f>SUM(AA33:AC33)</f>
        <v>1.56</v>
      </c>
      <c r="AE33" s="38" t="s">
        <v>76</v>
      </c>
      <c r="AF33" s="29">
        <v>1.56</v>
      </c>
      <c r="AG33" s="29" t="s">
        <v>82</v>
      </c>
      <c r="AH33" s="29" t="s">
        <v>82</v>
      </c>
      <c r="AI33" s="33">
        <f>SUM(AF33:AH33)</f>
        <v>1.56</v>
      </c>
      <c r="AJ33" s="38" t="s">
        <v>76</v>
      </c>
      <c r="AK33" s="29">
        <v>1.56</v>
      </c>
      <c r="AL33" s="29" t="s">
        <v>82</v>
      </c>
      <c r="AM33" s="29" t="s">
        <v>82</v>
      </c>
      <c r="AN33" s="33">
        <f>SUM(AK33:AM33)</f>
        <v>1.56</v>
      </c>
      <c r="AO33" s="38" t="s">
        <v>76</v>
      </c>
      <c r="AP33" s="29">
        <v>1.56</v>
      </c>
      <c r="AQ33" s="29" t="s">
        <v>84</v>
      </c>
      <c r="AR33" s="29" t="s">
        <v>84</v>
      </c>
      <c r="AS33" s="33">
        <f>SUM(AP33:AR33)</f>
        <v>1.56</v>
      </c>
      <c r="AT33" s="38" t="s">
        <v>76</v>
      </c>
      <c r="AU33" s="29">
        <v>1.56</v>
      </c>
      <c r="AV33" s="29" t="s">
        <v>27</v>
      </c>
      <c r="AW33" s="29" t="s">
        <v>27</v>
      </c>
      <c r="AX33" s="33">
        <f>SUM(AU33:AW33)</f>
        <v>1.56</v>
      </c>
      <c r="AY33" s="38" t="s">
        <v>76</v>
      </c>
      <c r="AZ33" s="29">
        <v>1.56</v>
      </c>
      <c r="BA33" s="29" t="s">
        <v>27</v>
      </c>
      <c r="BB33" s="29" t="s">
        <v>27</v>
      </c>
      <c r="BC33" s="33">
        <f>SUM(AZ33:BB33)</f>
        <v>1.56</v>
      </c>
      <c r="BD33" s="38" t="s">
        <v>76</v>
      </c>
      <c r="BE33" s="29">
        <v>1.56</v>
      </c>
      <c r="BF33" s="29" t="s">
        <v>27</v>
      </c>
      <c r="BG33" s="29" t="s">
        <v>27</v>
      </c>
      <c r="BH33" s="33">
        <f>SUM(BE33:BG33)</f>
        <v>1.56</v>
      </c>
      <c r="BI33" s="38" t="s">
        <v>76</v>
      </c>
      <c r="BJ33" s="29">
        <v>1.56</v>
      </c>
      <c r="BK33" s="29" t="s">
        <v>27</v>
      </c>
      <c r="BL33" s="29" t="s">
        <v>27</v>
      </c>
      <c r="BM33" s="33">
        <f>SUM(BJ33:BL33)</f>
        <v>1.56</v>
      </c>
      <c r="BN33" s="38" t="s">
        <v>76</v>
      </c>
      <c r="BO33" s="29">
        <v>1.56</v>
      </c>
      <c r="BP33" s="29" t="s">
        <v>27</v>
      </c>
      <c r="BQ33" s="29" t="s">
        <v>27</v>
      </c>
      <c r="BR33" s="33">
        <f>SUM(BO33:BQ33)</f>
        <v>1.56</v>
      </c>
      <c r="BS33" s="38" t="s">
        <v>76</v>
      </c>
      <c r="BT33" s="29">
        <v>1.56</v>
      </c>
      <c r="BU33" s="29" t="s">
        <v>27</v>
      </c>
      <c r="BV33" s="29" t="s">
        <v>27</v>
      </c>
      <c r="BW33" s="33">
        <f>SUM(BT33:BV33)</f>
        <v>1.56</v>
      </c>
      <c r="BX33" s="38" t="s">
        <v>76</v>
      </c>
      <c r="BY33" s="29">
        <v>1.56</v>
      </c>
      <c r="BZ33" s="29" t="s">
        <v>27</v>
      </c>
      <c r="CA33" s="29" t="s">
        <v>27</v>
      </c>
      <c r="CB33" s="33">
        <f>SUM(BY33:CA33)</f>
        <v>1.56</v>
      </c>
      <c r="CC33" s="38" t="s">
        <v>76</v>
      </c>
      <c r="CD33" s="29">
        <v>1.56</v>
      </c>
      <c r="CE33" s="29" t="s">
        <v>27</v>
      </c>
      <c r="CF33" s="29" t="s">
        <v>27</v>
      </c>
      <c r="CG33" s="33">
        <f>SUM(CD33:CF33)</f>
        <v>1.56</v>
      </c>
      <c r="CH33" s="38" t="s">
        <v>76</v>
      </c>
      <c r="CI33" s="29">
        <v>1.56</v>
      </c>
      <c r="CJ33" s="29" t="s">
        <v>27</v>
      </c>
      <c r="CK33" s="29" t="s">
        <v>27</v>
      </c>
      <c r="CL33" s="33">
        <f>SUM(CI33:CK33)</f>
        <v>1.56</v>
      </c>
      <c r="CM33" s="38" t="s">
        <v>76</v>
      </c>
      <c r="CN33" s="29">
        <v>1.56</v>
      </c>
      <c r="CO33" s="29" t="s">
        <v>27</v>
      </c>
      <c r="CP33" s="29" t="s">
        <v>27</v>
      </c>
      <c r="CQ33" s="33">
        <f>SUM(CN33:CP33)</f>
        <v>1.56</v>
      </c>
      <c r="CR33" s="38" t="s">
        <v>76</v>
      </c>
      <c r="CS33" s="29">
        <v>1.56</v>
      </c>
      <c r="CT33" s="29" t="s">
        <v>27</v>
      </c>
      <c r="CU33" s="29" t="s">
        <v>27</v>
      </c>
      <c r="CV33" s="33">
        <f>SUM(CS33:CU33)</f>
        <v>1.56</v>
      </c>
      <c r="CW33" s="38" t="s">
        <v>76</v>
      </c>
      <c r="CX33" s="29">
        <v>1.56</v>
      </c>
      <c r="CY33" s="29" t="s">
        <v>27</v>
      </c>
      <c r="CZ33" s="29" t="s">
        <v>27</v>
      </c>
      <c r="DA33" s="33">
        <f>SUM(CX33:CZ33)</f>
        <v>1.56</v>
      </c>
      <c r="DB33" s="38" t="s">
        <v>76</v>
      </c>
      <c r="DC33" s="29">
        <v>1.56</v>
      </c>
      <c r="DD33" s="29" t="s">
        <v>27</v>
      </c>
      <c r="DE33" s="29" t="s">
        <v>27</v>
      </c>
      <c r="DF33" s="33">
        <f>SUM(DC33:DE33)</f>
        <v>1.56</v>
      </c>
      <c r="DG33" s="38" t="s">
        <v>76</v>
      </c>
      <c r="DH33" s="29">
        <v>1.56</v>
      </c>
      <c r="DI33" s="29" t="s">
        <v>27</v>
      </c>
      <c r="DJ33" s="29" t="s">
        <v>27</v>
      </c>
      <c r="DK33" s="33">
        <f>SUM(DH33:DJ33)</f>
        <v>1.56</v>
      </c>
      <c r="DL33" s="38" t="s">
        <v>76</v>
      </c>
      <c r="DM33" s="29">
        <v>1.56</v>
      </c>
      <c r="DN33" s="29" t="s">
        <v>27</v>
      </c>
      <c r="DO33" s="29" t="s">
        <v>27</v>
      </c>
      <c r="DP33" s="33">
        <f>SUM(DM33:DO33)</f>
        <v>1.56</v>
      </c>
      <c r="DQ33" s="38" t="s">
        <v>76</v>
      </c>
      <c r="DR33" s="29">
        <v>1.56</v>
      </c>
      <c r="DS33" s="29" t="s">
        <v>27</v>
      </c>
      <c r="DT33" s="29" t="s">
        <v>27</v>
      </c>
      <c r="DU33" s="33">
        <f>SUM(DR33:DT33)</f>
        <v>1.56</v>
      </c>
      <c r="DV33" s="38" t="s">
        <v>76</v>
      </c>
      <c r="DW33" s="29">
        <v>1.56</v>
      </c>
      <c r="DX33" s="29" t="s">
        <v>27</v>
      </c>
      <c r="DY33" s="29" t="s">
        <v>27</v>
      </c>
      <c r="DZ33" s="33">
        <f>SUM(DW33:DY33)</f>
        <v>1.56</v>
      </c>
      <c r="EA33" s="38" t="s">
        <v>76</v>
      </c>
      <c r="EB33" s="29">
        <v>1.56</v>
      </c>
      <c r="EC33" s="29" t="s">
        <v>27</v>
      </c>
      <c r="ED33" s="29" t="s">
        <v>27</v>
      </c>
      <c r="EE33" s="33">
        <f>SUM(EB33:ED33)</f>
        <v>1.56</v>
      </c>
      <c r="EF33" s="38" t="s">
        <v>76</v>
      </c>
      <c r="EG33" s="29">
        <v>1.56</v>
      </c>
      <c r="EH33" s="29" t="s">
        <v>27</v>
      </c>
      <c r="EI33" s="29" t="s">
        <v>27</v>
      </c>
      <c r="EJ33" s="33">
        <f>SUM(EG33:EI33)</f>
        <v>1.56</v>
      </c>
      <c r="EK33" s="38" t="s">
        <v>76</v>
      </c>
      <c r="EL33" s="29">
        <v>1.56</v>
      </c>
      <c r="EM33" s="29" t="s">
        <v>27</v>
      </c>
      <c r="EN33" s="29" t="s">
        <v>27</v>
      </c>
      <c r="EO33" s="33">
        <f>SUM(EL33:EN33)</f>
        <v>1.56</v>
      </c>
      <c r="EP33" s="38" t="s">
        <v>76</v>
      </c>
      <c r="EQ33" s="29">
        <v>1.58</v>
      </c>
      <c r="ER33" s="29" t="s">
        <v>27</v>
      </c>
      <c r="ES33" s="29" t="s">
        <v>27</v>
      </c>
      <c r="ET33" s="33">
        <f>SUM(EQ33:ES33)</f>
        <v>1.58</v>
      </c>
      <c r="EU33" s="38" t="s">
        <v>76</v>
      </c>
      <c r="EV33" s="29">
        <v>1.59</v>
      </c>
      <c r="EW33" s="29" t="s">
        <v>27</v>
      </c>
      <c r="EX33" s="29" t="s">
        <v>27</v>
      </c>
      <c r="EY33" s="33">
        <f>SUM(EV33:EX33)</f>
        <v>1.59</v>
      </c>
      <c r="EZ33" s="38" t="s">
        <v>76</v>
      </c>
      <c r="FA33" s="29">
        <v>1.59</v>
      </c>
      <c r="FB33" s="29" t="s">
        <v>27</v>
      </c>
      <c r="FC33" s="29" t="s">
        <v>27</v>
      </c>
      <c r="FD33" s="33">
        <f>SUM(FA33:FC33)</f>
        <v>1.59</v>
      </c>
      <c r="FE33" s="38" t="s">
        <v>76</v>
      </c>
      <c r="FF33" s="29">
        <v>1.59</v>
      </c>
      <c r="FG33" s="29" t="s">
        <v>27</v>
      </c>
      <c r="FH33" s="29" t="s">
        <v>27</v>
      </c>
      <c r="FI33" s="33">
        <f>SUM(FF33:FH33)</f>
        <v>1.59</v>
      </c>
      <c r="FJ33" s="38" t="s">
        <v>76</v>
      </c>
      <c r="FK33" s="29">
        <v>1.55</v>
      </c>
      <c r="FL33" s="29" t="s">
        <v>27</v>
      </c>
      <c r="FM33" s="29" t="s">
        <v>27</v>
      </c>
      <c r="FN33" s="33">
        <f>SUM(FK33:FM33)</f>
        <v>1.55</v>
      </c>
      <c r="FO33" s="38" t="s">
        <v>76</v>
      </c>
      <c r="FP33" s="29">
        <v>1.55</v>
      </c>
      <c r="FQ33" s="29" t="s">
        <v>27</v>
      </c>
      <c r="FR33" s="29" t="s">
        <v>27</v>
      </c>
      <c r="FS33" s="33">
        <f>SUM(FP33:FR33)</f>
        <v>1.55</v>
      </c>
      <c r="FT33" s="38" t="s">
        <v>76</v>
      </c>
      <c r="FU33" s="29">
        <v>1.55</v>
      </c>
      <c r="FV33" s="29" t="s">
        <v>27</v>
      </c>
      <c r="FW33" s="29" t="s">
        <v>27</v>
      </c>
      <c r="FX33" s="33">
        <f>SUM(FU33:FW33)</f>
        <v>1.55</v>
      </c>
      <c r="FY33" s="38" t="s">
        <v>76</v>
      </c>
      <c r="FZ33" s="29">
        <v>1.56</v>
      </c>
      <c r="GA33" s="29" t="s">
        <v>27</v>
      </c>
      <c r="GB33" s="29" t="s">
        <v>27</v>
      </c>
      <c r="GC33" s="33">
        <f>SUM(FZ33:GB33)</f>
        <v>1.56</v>
      </c>
      <c r="GD33" s="38" t="s">
        <v>76</v>
      </c>
      <c r="GE33" s="29">
        <v>1.56</v>
      </c>
      <c r="GF33" s="29" t="s">
        <v>27</v>
      </c>
      <c r="GG33" s="29" t="s">
        <v>27</v>
      </c>
      <c r="GH33" s="33">
        <f>SUM(GE33:GG33)</f>
        <v>1.56</v>
      </c>
      <c r="GI33" s="38" t="s">
        <v>76</v>
      </c>
      <c r="GJ33" s="29">
        <v>1.56</v>
      </c>
      <c r="GK33" s="29" t="s">
        <v>27</v>
      </c>
      <c r="GL33" s="29" t="s">
        <v>27</v>
      </c>
      <c r="GM33" s="33">
        <f>SUM(GJ33:GL33)</f>
        <v>1.56</v>
      </c>
      <c r="GN33" s="38" t="s">
        <v>76</v>
      </c>
      <c r="GO33" s="29">
        <v>1.55</v>
      </c>
      <c r="GP33" s="29" t="s">
        <v>27</v>
      </c>
      <c r="GQ33" s="29" t="s">
        <v>27</v>
      </c>
      <c r="GR33" s="33">
        <f>SUM(GO33:GQ33)</f>
        <v>1.55</v>
      </c>
      <c r="GS33" s="38" t="s">
        <v>76</v>
      </c>
      <c r="GT33" s="29">
        <v>1.55</v>
      </c>
      <c r="GU33" s="29" t="s">
        <v>27</v>
      </c>
      <c r="GV33" s="29" t="s">
        <v>27</v>
      </c>
      <c r="GW33" s="33">
        <f>SUM(GT33:GV33)</f>
        <v>1.55</v>
      </c>
      <c r="GX33" s="38" t="s">
        <v>76</v>
      </c>
      <c r="GY33" s="29">
        <v>1.56</v>
      </c>
      <c r="GZ33" s="29" t="s">
        <v>27</v>
      </c>
      <c r="HA33" s="29" t="s">
        <v>27</v>
      </c>
      <c r="HB33" s="33">
        <f>SUM(GY33:HA33)</f>
        <v>1.56</v>
      </c>
      <c r="HC33" s="38" t="s">
        <v>76</v>
      </c>
      <c r="HD33" s="29">
        <v>1.56</v>
      </c>
      <c r="HE33" s="29" t="s">
        <v>27</v>
      </c>
      <c r="HF33" s="29" t="s">
        <v>27</v>
      </c>
      <c r="HG33" s="33">
        <f>SUM(HD33:HF33)</f>
        <v>1.56</v>
      </c>
      <c r="HH33" s="38" t="s">
        <v>76</v>
      </c>
      <c r="HI33" s="29">
        <v>1.56</v>
      </c>
      <c r="HJ33" s="29" t="s">
        <v>27</v>
      </c>
      <c r="HK33" s="29" t="s">
        <v>27</v>
      </c>
      <c r="HL33" s="33">
        <f>SUM(HI33:HK33)</f>
        <v>1.56</v>
      </c>
      <c r="HM33" s="38" t="s">
        <v>76</v>
      </c>
      <c r="HN33" s="29">
        <v>1.56</v>
      </c>
      <c r="HO33" s="29" t="s">
        <v>27</v>
      </c>
      <c r="HP33" s="29" t="s">
        <v>27</v>
      </c>
      <c r="HQ33" s="33">
        <f>SUM(HN33:HP33)</f>
        <v>1.56</v>
      </c>
      <c r="HR33" s="38" t="s">
        <v>76</v>
      </c>
      <c r="HS33" s="29">
        <v>1.56</v>
      </c>
      <c r="HT33" s="29" t="s">
        <v>27</v>
      </c>
      <c r="HU33" s="29" t="s">
        <v>27</v>
      </c>
      <c r="HV33" s="33">
        <f>SUM(HS33:HU33)</f>
        <v>1.56</v>
      </c>
      <c r="HW33" s="38" t="s">
        <v>76</v>
      </c>
      <c r="HX33" s="29">
        <v>1.56</v>
      </c>
      <c r="HY33" s="29" t="s">
        <v>27</v>
      </c>
      <c r="HZ33" s="29" t="s">
        <v>27</v>
      </c>
      <c r="IA33" s="33">
        <f>SUM(HX33:HZ33)</f>
        <v>1.56</v>
      </c>
      <c r="IB33" s="38" t="s">
        <v>76</v>
      </c>
      <c r="IC33" s="29">
        <v>1.56</v>
      </c>
      <c r="ID33" s="29" t="s">
        <v>27</v>
      </c>
      <c r="IE33" s="29" t="s">
        <v>27</v>
      </c>
      <c r="IF33" s="33">
        <f>SUM(IC33:IE33)</f>
        <v>1.56</v>
      </c>
      <c r="IG33" s="38" t="s">
        <v>76</v>
      </c>
      <c r="IH33" s="29">
        <v>1.56</v>
      </c>
      <c r="II33" s="29" t="s">
        <v>27</v>
      </c>
      <c r="IJ33" s="29" t="s">
        <v>27</v>
      </c>
      <c r="IK33" s="33">
        <f>SUM(IH33:IJ33)</f>
        <v>1.56</v>
      </c>
      <c r="IL33" s="38" t="s">
        <v>76</v>
      </c>
      <c r="IM33" s="29">
        <v>1.56</v>
      </c>
      <c r="IN33" s="29" t="s">
        <v>27</v>
      </c>
      <c r="IO33" s="29" t="s">
        <v>27</v>
      </c>
      <c r="IP33" s="33">
        <f>SUM(IM33:IO33)</f>
        <v>1.56</v>
      </c>
      <c r="IQ33" s="38" t="s">
        <v>76</v>
      </c>
      <c r="IR33" s="29">
        <v>1.56</v>
      </c>
      <c r="IS33" s="29" t="s">
        <v>27</v>
      </c>
      <c r="IT33" s="29" t="s">
        <v>27</v>
      </c>
      <c r="IU33" s="33">
        <f>SUM(IR33:IT33)</f>
        <v>1.56</v>
      </c>
      <c r="IV33" s="38" t="s">
        <v>76</v>
      </c>
      <c r="IW33" s="29">
        <v>1.6</v>
      </c>
      <c r="IX33" s="29" t="s">
        <v>27</v>
      </c>
      <c r="IY33" s="29" t="s">
        <v>27</v>
      </c>
      <c r="IZ33" s="33">
        <f>SUM(IW33:IY33)</f>
        <v>1.6</v>
      </c>
      <c r="JA33" s="38" t="s">
        <v>76</v>
      </c>
      <c r="JB33" s="29">
        <v>1.61</v>
      </c>
      <c r="JC33" s="29" t="s">
        <v>27</v>
      </c>
      <c r="JD33" s="29" t="s">
        <v>27</v>
      </c>
      <c r="JE33" s="33">
        <f>SUM(JB33:JD33)</f>
        <v>1.61</v>
      </c>
      <c r="JF33" s="38" t="s">
        <v>76</v>
      </c>
      <c r="JG33" s="29">
        <v>1.61</v>
      </c>
      <c r="JH33" s="29" t="s">
        <v>27</v>
      </c>
      <c r="JI33" s="29" t="s">
        <v>27</v>
      </c>
      <c r="JJ33" s="33">
        <f>SUM(JG33:JI33)</f>
        <v>1.61</v>
      </c>
      <c r="JK33" s="38" t="s">
        <v>76</v>
      </c>
      <c r="JL33" s="29">
        <v>1.61</v>
      </c>
      <c r="JM33" s="29" t="s">
        <v>27</v>
      </c>
      <c r="JN33" s="29" t="s">
        <v>27</v>
      </c>
      <c r="JO33" s="33">
        <f>SUM(JL33:JN33)</f>
        <v>1.61</v>
      </c>
      <c r="JP33" s="38" t="s">
        <v>76</v>
      </c>
      <c r="JQ33" s="29">
        <v>1.61</v>
      </c>
      <c r="JR33" s="29" t="s">
        <v>27</v>
      </c>
      <c r="JS33" s="29" t="s">
        <v>27</v>
      </c>
      <c r="JT33" s="33">
        <f>SUM(JQ33:JS33)</f>
        <v>1.61</v>
      </c>
      <c r="JU33" s="38" t="s">
        <v>76</v>
      </c>
      <c r="JV33" s="29">
        <v>1.61</v>
      </c>
      <c r="JW33" s="29" t="s">
        <v>27</v>
      </c>
      <c r="JX33" s="29" t="s">
        <v>27</v>
      </c>
      <c r="JY33" s="33">
        <f>SUM(JV33:JX33)</f>
        <v>1.61</v>
      </c>
      <c r="JZ33" s="38" t="s">
        <v>76</v>
      </c>
      <c r="KA33" s="29">
        <v>1.61</v>
      </c>
      <c r="KB33" s="29" t="s">
        <v>27</v>
      </c>
      <c r="KC33" s="29" t="s">
        <v>27</v>
      </c>
      <c r="KD33" s="33">
        <f>SUM(KA33:KC33)</f>
        <v>1.61</v>
      </c>
      <c r="KE33" s="38" t="s">
        <v>76</v>
      </c>
      <c r="KF33" s="29">
        <v>1.61</v>
      </c>
      <c r="KG33" s="29" t="s">
        <v>27</v>
      </c>
      <c r="KH33" s="29" t="s">
        <v>27</v>
      </c>
      <c r="KI33" s="33">
        <f>SUM(KF33:KH33)</f>
        <v>1.61</v>
      </c>
      <c r="KJ33" s="38" t="s">
        <v>76</v>
      </c>
      <c r="KK33" s="29">
        <v>1.61</v>
      </c>
      <c r="KL33" s="29" t="s">
        <v>27</v>
      </c>
      <c r="KM33" s="29" t="s">
        <v>27</v>
      </c>
      <c r="KN33" s="33">
        <f>SUM(KK33:KM33)</f>
        <v>1.61</v>
      </c>
      <c r="KO33" s="38" t="s">
        <v>76</v>
      </c>
      <c r="KP33" s="29">
        <v>1.61</v>
      </c>
      <c r="KQ33" s="29" t="s">
        <v>27</v>
      </c>
      <c r="KR33" s="29" t="s">
        <v>27</v>
      </c>
      <c r="KS33" s="33">
        <f>SUM(KP33:KR33)</f>
        <v>1.61</v>
      </c>
      <c r="KT33" s="38" t="s">
        <v>76</v>
      </c>
      <c r="KU33" s="29">
        <v>1.63</v>
      </c>
      <c r="KV33" s="29" t="s">
        <v>27</v>
      </c>
      <c r="KW33" s="29" t="s">
        <v>27</v>
      </c>
      <c r="KX33" s="33">
        <f>SUM(KU33:KW33)</f>
        <v>1.63</v>
      </c>
      <c r="KY33" s="38" t="s">
        <v>76</v>
      </c>
      <c r="KZ33" s="29">
        <v>1.63</v>
      </c>
      <c r="LA33" s="29" t="s">
        <v>27</v>
      </c>
      <c r="LB33" s="29" t="s">
        <v>27</v>
      </c>
      <c r="LC33" s="33">
        <f>SUM(KZ33:LB33)</f>
        <v>1.63</v>
      </c>
      <c r="LD33" s="38" t="s">
        <v>76</v>
      </c>
      <c r="LE33" s="29">
        <v>1.63</v>
      </c>
      <c r="LF33" s="29" t="s">
        <v>27</v>
      </c>
      <c r="LG33" s="29" t="s">
        <v>27</v>
      </c>
      <c r="LH33" s="33">
        <f>SUM(LE33:LG33)</f>
        <v>1.63</v>
      </c>
      <c r="LI33" s="38" t="s">
        <v>76</v>
      </c>
      <c r="LJ33" s="29">
        <v>1.64</v>
      </c>
      <c r="LK33" s="29" t="s">
        <v>27</v>
      </c>
      <c r="LL33" s="29" t="s">
        <v>27</v>
      </c>
      <c r="LM33" s="33">
        <f>SUM(LJ33:LL33)</f>
        <v>1.64</v>
      </c>
      <c r="LN33" s="38" t="s">
        <v>76</v>
      </c>
      <c r="LO33" s="29">
        <v>1.69</v>
      </c>
      <c r="LP33" s="29" t="s">
        <v>27</v>
      </c>
      <c r="LQ33" s="29" t="s">
        <v>27</v>
      </c>
      <c r="LR33" s="33">
        <f>SUM(LO33:LQ33)</f>
        <v>1.69</v>
      </c>
      <c r="LS33" s="38" t="s">
        <v>76</v>
      </c>
      <c r="LT33" s="29">
        <v>1.69</v>
      </c>
      <c r="LU33" s="29" t="s">
        <v>27</v>
      </c>
      <c r="LV33" s="29" t="s">
        <v>27</v>
      </c>
      <c r="LW33" s="33">
        <f>SUM(LT33:LV33)</f>
        <v>1.69</v>
      </c>
      <c r="LX33" s="38" t="s">
        <v>76</v>
      </c>
      <c r="LY33" s="29">
        <v>1.69</v>
      </c>
      <c r="LZ33" s="29" t="s">
        <v>27</v>
      </c>
      <c r="MA33" s="29" t="s">
        <v>27</v>
      </c>
      <c r="MB33" s="33">
        <f>SUM(LY33:MA33)</f>
        <v>1.69</v>
      </c>
      <c r="MC33" s="38" t="s">
        <v>76</v>
      </c>
      <c r="MD33" s="29">
        <v>1.69</v>
      </c>
      <c r="ME33" s="29" t="s">
        <v>27</v>
      </c>
      <c r="MF33" s="29" t="s">
        <v>27</v>
      </c>
      <c r="MG33" s="33">
        <f>SUM(MD33:MF33)</f>
        <v>1.69</v>
      </c>
      <c r="MH33" s="38" t="s">
        <v>76</v>
      </c>
      <c r="MI33" s="29">
        <v>1.72</v>
      </c>
      <c r="MJ33" s="29" t="s">
        <v>27</v>
      </c>
      <c r="MK33" s="29" t="s">
        <v>27</v>
      </c>
      <c r="ML33" s="33">
        <f>SUM(MI33:MK33)</f>
        <v>1.72</v>
      </c>
      <c r="MM33" s="38" t="s">
        <v>76</v>
      </c>
      <c r="MN33" s="29">
        <v>1.72</v>
      </c>
      <c r="MO33" s="29" t="s">
        <v>27</v>
      </c>
      <c r="MP33" s="29" t="s">
        <v>27</v>
      </c>
      <c r="MQ33" s="33">
        <f>SUM(MN33:MP33)</f>
        <v>1.72</v>
      </c>
      <c r="MR33" s="38" t="s">
        <v>76</v>
      </c>
      <c r="MS33" s="29">
        <v>1.72</v>
      </c>
      <c r="MT33" s="29" t="s">
        <v>27</v>
      </c>
      <c r="MU33" s="29" t="s">
        <v>27</v>
      </c>
      <c r="MV33" s="33">
        <f>SUM(MS33:MU33)</f>
        <v>1.72</v>
      </c>
      <c r="MW33" s="38" t="s">
        <v>76</v>
      </c>
      <c r="MX33" s="29">
        <v>1.72</v>
      </c>
      <c r="MY33" s="29" t="s">
        <v>27</v>
      </c>
      <c r="MZ33" s="29" t="s">
        <v>27</v>
      </c>
      <c r="NA33" s="33">
        <f>SUM(MX33:MZ33)</f>
        <v>1.72</v>
      </c>
      <c r="NB33" s="38" t="s">
        <v>76</v>
      </c>
      <c r="NC33" s="29">
        <v>1.72</v>
      </c>
      <c r="ND33" s="29" t="s">
        <v>27</v>
      </c>
      <c r="NE33" s="29" t="s">
        <v>27</v>
      </c>
      <c r="NF33" s="33">
        <f>SUM(NC33:NE33)</f>
        <v>1.72</v>
      </c>
      <c r="NG33" s="38" t="s">
        <v>76</v>
      </c>
      <c r="NH33" s="29">
        <v>1.72</v>
      </c>
      <c r="NI33" s="29" t="s">
        <v>27</v>
      </c>
      <c r="NJ33" s="29" t="s">
        <v>27</v>
      </c>
      <c r="NK33" s="33">
        <f>SUM(NH33:NJ33)</f>
        <v>1.72</v>
      </c>
      <c r="NL33" s="38" t="s">
        <v>76</v>
      </c>
      <c r="NM33" s="29">
        <v>1.69</v>
      </c>
      <c r="NN33" s="29" t="s">
        <v>27</v>
      </c>
      <c r="NO33" s="29" t="s">
        <v>27</v>
      </c>
      <c r="NP33" s="33">
        <f>SUM(NM33:NO33)</f>
        <v>1.69</v>
      </c>
      <c r="NQ33" s="38" t="s">
        <v>76</v>
      </c>
      <c r="NR33" s="29">
        <v>1.64</v>
      </c>
      <c r="NS33" s="29" t="s">
        <v>27</v>
      </c>
      <c r="NT33" s="29" t="s">
        <v>27</v>
      </c>
      <c r="NU33" s="33">
        <f>SUM(NR33:NT33)</f>
        <v>1.64</v>
      </c>
      <c r="NV33" s="38" t="s">
        <v>76</v>
      </c>
      <c r="NW33" s="29">
        <v>1.64</v>
      </c>
      <c r="NX33" s="29" t="s">
        <v>27</v>
      </c>
      <c r="NY33" s="29" t="s">
        <v>27</v>
      </c>
      <c r="NZ33" s="33">
        <f>SUM(NW33:NY33)</f>
        <v>1.64</v>
      </c>
      <c r="OA33" s="38" t="s">
        <v>76</v>
      </c>
      <c r="OB33" s="29">
        <v>1.64</v>
      </c>
      <c r="OC33" s="29" t="s">
        <v>27</v>
      </c>
      <c r="OD33" s="29" t="s">
        <v>27</v>
      </c>
      <c r="OE33" s="33">
        <f>SUM(OB33:OD33)</f>
        <v>1.64</v>
      </c>
      <c r="OF33" s="38" t="s">
        <v>76</v>
      </c>
      <c r="OG33" s="29">
        <v>1.64</v>
      </c>
      <c r="OH33" s="29" t="s">
        <v>27</v>
      </c>
      <c r="OI33" s="29" t="s">
        <v>27</v>
      </c>
      <c r="OJ33" s="33">
        <f>SUM(OG33:OI33)</f>
        <v>1.64</v>
      </c>
      <c r="OK33" s="38" t="s">
        <v>76</v>
      </c>
      <c r="OL33" s="29">
        <v>1.69</v>
      </c>
      <c r="OM33" s="29" t="s">
        <v>27</v>
      </c>
      <c r="ON33" s="29" t="s">
        <v>27</v>
      </c>
      <c r="OO33" s="33">
        <f>SUM(OL33:ON33)</f>
        <v>1.69</v>
      </c>
      <c r="OP33" s="38" t="s">
        <v>76</v>
      </c>
      <c r="OQ33" s="29">
        <v>1.69</v>
      </c>
      <c r="OR33" s="29" t="s">
        <v>27</v>
      </c>
      <c r="OS33" s="29" t="s">
        <v>27</v>
      </c>
      <c r="OT33" s="33">
        <f>SUM(OQ33:OS33)</f>
        <v>1.69</v>
      </c>
      <c r="OU33" s="38" t="s">
        <v>76</v>
      </c>
      <c r="OV33" s="29">
        <v>1.64</v>
      </c>
      <c r="OW33" s="29" t="s">
        <v>27</v>
      </c>
      <c r="OX33" s="29" t="s">
        <v>27</v>
      </c>
      <c r="OY33" s="33">
        <f>SUM(OV33:OX33)</f>
        <v>1.64</v>
      </c>
      <c r="OZ33" s="38" t="s">
        <v>76</v>
      </c>
      <c r="PA33" s="29">
        <v>1.72</v>
      </c>
      <c r="PB33" s="29" t="s">
        <v>27</v>
      </c>
      <c r="PC33" s="29" t="s">
        <v>27</v>
      </c>
      <c r="PD33" s="33">
        <f>SUM(PA33:PC33)</f>
        <v>1.72</v>
      </c>
      <c r="PE33" s="38" t="s">
        <v>76</v>
      </c>
      <c r="PF33" s="29">
        <v>1.72</v>
      </c>
      <c r="PG33" s="29" t="s">
        <v>27</v>
      </c>
      <c r="PH33" s="29" t="s">
        <v>27</v>
      </c>
      <c r="PI33" s="33">
        <f>SUM(PF33:PH33)</f>
        <v>1.72</v>
      </c>
      <c r="PJ33" s="38" t="s">
        <v>76</v>
      </c>
      <c r="PK33" s="29">
        <v>1.78</v>
      </c>
      <c r="PL33" s="29" t="s">
        <v>27</v>
      </c>
      <c r="PM33" s="29" t="s">
        <v>27</v>
      </c>
      <c r="PN33" s="33">
        <f>SUM(PK33:PM33)</f>
        <v>1.78</v>
      </c>
      <c r="PO33" s="38" t="s">
        <v>76</v>
      </c>
      <c r="PP33" s="29">
        <v>1.81</v>
      </c>
      <c r="PQ33" s="29" t="s">
        <v>27</v>
      </c>
      <c r="PR33" s="29" t="s">
        <v>27</v>
      </c>
      <c r="PS33" s="33">
        <f>SUM(PP33:PR33)</f>
        <v>1.81</v>
      </c>
      <c r="PT33" s="38" t="s">
        <v>76</v>
      </c>
      <c r="PU33" s="29">
        <v>1.87</v>
      </c>
      <c r="PV33" s="29" t="s">
        <v>27</v>
      </c>
      <c r="PW33" s="29" t="s">
        <v>27</v>
      </c>
      <c r="PX33" s="33">
        <f>SUM(PU33:PW33)</f>
        <v>1.87</v>
      </c>
      <c r="PY33" s="38" t="s">
        <v>76</v>
      </c>
      <c r="PZ33" s="29">
        <v>1.89</v>
      </c>
      <c r="QA33" s="29" t="s">
        <v>27</v>
      </c>
      <c r="QB33" s="29" t="s">
        <v>27</v>
      </c>
      <c r="QC33" s="33">
        <f>SUM(PZ33:QB33)</f>
        <v>1.89</v>
      </c>
      <c r="QD33" s="38" t="s">
        <v>76</v>
      </c>
      <c r="QE33" s="29">
        <v>1.91</v>
      </c>
      <c r="QF33" s="29" t="s">
        <v>27</v>
      </c>
      <c r="QG33" s="29" t="s">
        <v>27</v>
      </c>
      <c r="QH33" s="33">
        <f>SUM(QE33:QG33)</f>
        <v>1.91</v>
      </c>
      <c r="QI33" s="38" t="s">
        <v>76</v>
      </c>
      <c r="QJ33" s="29">
        <v>1.91</v>
      </c>
      <c r="QK33" s="29" t="s">
        <v>27</v>
      </c>
      <c r="QL33" s="29" t="s">
        <v>27</v>
      </c>
      <c r="QM33" s="33">
        <f>SUM(QJ33:QL33)</f>
        <v>1.91</v>
      </c>
      <c r="QN33" s="38" t="s">
        <v>76</v>
      </c>
      <c r="QO33" s="29">
        <v>1.93</v>
      </c>
      <c r="QP33" s="29" t="s">
        <v>27</v>
      </c>
      <c r="QQ33" s="29" t="s">
        <v>27</v>
      </c>
      <c r="QR33" s="33">
        <f>SUM(QO33:QQ33)</f>
        <v>1.93</v>
      </c>
      <c r="QS33" s="38" t="s">
        <v>76</v>
      </c>
      <c r="QT33" s="29">
        <v>1.97</v>
      </c>
      <c r="QU33" s="29" t="s">
        <v>27</v>
      </c>
      <c r="QV33" s="29" t="s">
        <v>27</v>
      </c>
      <c r="QW33" s="33">
        <f>SUM(QT33:QV33)</f>
        <v>1.97</v>
      </c>
      <c r="QX33" s="38" t="s">
        <v>76</v>
      </c>
      <c r="QY33" s="29">
        <v>2.0099999999999998</v>
      </c>
      <c r="QZ33" s="29" t="s">
        <v>27</v>
      </c>
      <c r="RA33" s="29" t="s">
        <v>27</v>
      </c>
      <c r="RB33" s="33">
        <f>SUM(QY33:RA33)</f>
        <v>2.0099999999999998</v>
      </c>
      <c r="RC33" s="38" t="s">
        <v>76</v>
      </c>
      <c r="RD33" s="29">
        <v>2.0099999999999998</v>
      </c>
      <c r="RE33" s="29" t="s">
        <v>27</v>
      </c>
      <c r="RF33" s="29" t="s">
        <v>27</v>
      </c>
      <c r="RG33" s="33">
        <f>SUM(RD33:RF33)</f>
        <v>2.0099999999999998</v>
      </c>
      <c r="RH33" s="38" t="s">
        <v>76</v>
      </c>
      <c r="RI33" s="29">
        <v>2.06</v>
      </c>
      <c r="RJ33" s="29" t="s">
        <v>27</v>
      </c>
      <c r="RK33" s="29" t="s">
        <v>27</v>
      </c>
      <c r="RL33" s="33">
        <f>SUM(RI33:RK33)</f>
        <v>2.06</v>
      </c>
      <c r="RM33" s="38" t="s">
        <v>76</v>
      </c>
      <c r="RN33" s="29">
        <v>2.06</v>
      </c>
      <c r="RO33" s="29" t="s">
        <v>27</v>
      </c>
      <c r="RP33" s="29" t="s">
        <v>27</v>
      </c>
      <c r="RQ33" s="33">
        <f>SUM(RN33:RP33)</f>
        <v>2.06</v>
      </c>
      <c r="RR33" s="38" t="s">
        <v>76</v>
      </c>
      <c r="RS33" s="29">
        <v>2.11</v>
      </c>
      <c r="RT33" s="29" t="s">
        <v>27</v>
      </c>
      <c r="RU33" s="29" t="s">
        <v>27</v>
      </c>
      <c r="RV33" s="33">
        <f>SUM(RS33:RU33)</f>
        <v>2.11</v>
      </c>
      <c r="RW33" s="38" t="s">
        <v>76</v>
      </c>
      <c r="RX33" s="29">
        <v>2.16</v>
      </c>
      <c r="RY33" s="29" t="s">
        <v>27</v>
      </c>
      <c r="RZ33" s="29" t="s">
        <v>27</v>
      </c>
      <c r="SA33" s="33">
        <f>SUM(RX33:RZ33)</f>
        <v>2.16</v>
      </c>
      <c r="SB33" s="38" t="s">
        <v>76</v>
      </c>
      <c r="SC33" s="29">
        <v>2.16</v>
      </c>
      <c r="SD33" s="29" t="s">
        <v>27</v>
      </c>
      <c r="SE33" s="29" t="s">
        <v>27</v>
      </c>
      <c r="SF33" s="33">
        <f>SUM(SC33:SE33)</f>
        <v>2.16</v>
      </c>
      <c r="SG33" s="38" t="s">
        <v>76</v>
      </c>
      <c r="SH33" s="29">
        <v>2.23</v>
      </c>
      <c r="SI33" s="29" t="s">
        <v>27</v>
      </c>
      <c r="SJ33" s="29" t="s">
        <v>27</v>
      </c>
      <c r="SK33" s="33">
        <f>SUM(SH33:SJ33)</f>
        <v>2.23</v>
      </c>
      <c r="SL33" s="38" t="s">
        <v>76</v>
      </c>
      <c r="SM33" s="29">
        <v>2.23</v>
      </c>
      <c r="SN33" s="29" t="s">
        <v>27</v>
      </c>
      <c r="SO33" s="29" t="s">
        <v>27</v>
      </c>
      <c r="SP33" s="33">
        <f>SUM(SM33:SO33)</f>
        <v>2.23</v>
      </c>
      <c r="SQ33" s="38" t="s">
        <v>76</v>
      </c>
      <c r="SR33" s="29">
        <v>2.2400000000000002</v>
      </c>
      <c r="SS33" s="29" t="s">
        <v>27</v>
      </c>
      <c r="ST33" s="29" t="s">
        <v>27</v>
      </c>
      <c r="SU33" s="33">
        <f>SUM(SR33:ST33)</f>
        <v>2.2400000000000002</v>
      </c>
      <c r="SV33" s="38" t="s">
        <v>76</v>
      </c>
      <c r="SW33" s="29">
        <v>2.29</v>
      </c>
      <c r="SX33" s="29" t="s">
        <v>27</v>
      </c>
      <c r="SY33" s="29" t="s">
        <v>27</v>
      </c>
      <c r="SZ33" s="33">
        <f>SUM(SW33:SY33)</f>
        <v>2.29</v>
      </c>
      <c r="TA33" s="38" t="s">
        <v>76</v>
      </c>
      <c r="TB33" s="29">
        <v>2.2400000000000002</v>
      </c>
      <c r="TC33" s="29" t="s">
        <v>27</v>
      </c>
      <c r="TD33" s="29" t="s">
        <v>27</v>
      </c>
      <c r="TE33" s="33">
        <f>SUM(TB33:TD33)</f>
        <v>2.2400000000000002</v>
      </c>
      <c r="TF33" s="38" t="s">
        <v>76</v>
      </c>
      <c r="TG33" s="29">
        <v>2.2400000000000002</v>
      </c>
      <c r="TH33" s="29" t="s">
        <v>27</v>
      </c>
      <c r="TI33" s="29" t="s">
        <v>27</v>
      </c>
      <c r="TJ33" s="33">
        <f>SUM(TG33:TI33)</f>
        <v>2.2400000000000002</v>
      </c>
      <c r="TK33" s="38" t="s">
        <v>76</v>
      </c>
      <c r="TL33" s="29">
        <v>2.2400000000000002</v>
      </c>
      <c r="TM33" s="29" t="s">
        <v>27</v>
      </c>
      <c r="TN33" s="29" t="s">
        <v>27</v>
      </c>
      <c r="TO33" s="33">
        <f>SUM(TL33:TN33)</f>
        <v>2.2400000000000002</v>
      </c>
      <c r="TP33" s="38" t="s">
        <v>76</v>
      </c>
      <c r="TQ33" s="29">
        <v>2.2400000000000002</v>
      </c>
      <c r="TR33" s="29" t="s">
        <v>27</v>
      </c>
      <c r="TS33" s="29" t="s">
        <v>27</v>
      </c>
      <c r="TT33" s="33">
        <f>SUM(TQ33:TS33)</f>
        <v>2.2400000000000002</v>
      </c>
      <c r="TU33" s="38" t="s">
        <v>76</v>
      </c>
      <c r="TV33" s="29">
        <v>2.2400000000000002</v>
      </c>
      <c r="TW33" s="29" t="s">
        <v>27</v>
      </c>
      <c r="TX33" s="29" t="s">
        <v>27</v>
      </c>
      <c r="TY33" s="33">
        <f>SUM(TV33:TX33)</f>
        <v>2.2400000000000002</v>
      </c>
      <c r="TZ33" s="38" t="s">
        <v>76</v>
      </c>
      <c r="UA33" s="29">
        <v>2.2400000000000002</v>
      </c>
      <c r="UB33" s="29" t="s">
        <v>27</v>
      </c>
      <c r="UC33" s="29" t="s">
        <v>27</v>
      </c>
      <c r="UD33" s="33">
        <f>SUM(UA33:UC33)</f>
        <v>2.2400000000000002</v>
      </c>
      <c r="UE33" s="38" t="s">
        <v>76</v>
      </c>
      <c r="UF33" s="29">
        <v>2.2400000000000002</v>
      </c>
      <c r="UG33" s="29" t="s">
        <v>27</v>
      </c>
      <c r="UH33" s="29" t="s">
        <v>27</v>
      </c>
      <c r="UI33" s="33">
        <f>SUM(UF33:UH33)</f>
        <v>2.2400000000000002</v>
      </c>
      <c r="UJ33" s="38" t="s">
        <v>76</v>
      </c>
      <c r="UK33" s="29">
        <v>2.34</v>
      </c>
      <c r="UL33" s="29" t="s">
        <v>27</v>
      </c>
      <c r="UM33" s="29" t="s">
        <v>27</v>
      </c>
      <c r="UN33" s="33">
        <f>SUM(UK33:UM33)</f>
        <v>2.34</v>
      </c>
      <c r="UO33" s="38" t="s">
        <v>76</v>
      </c>
      <c r="UP33" s="29">
        <v>2.34</v>
      </c>
      <c r="UQ33" s="29" t="s">
        <v>27</v>
      </c>
      <c r="UR33" s="29" t="s">
        <v>27</v>
      </c>
      <c r="US33" s="33">
        <f>SUM(UP33:UR33)</f>
        <v>2.34</v>
      </c>
      <c r="UT33" s="38" t="s">
        <v>76</v>
      </c>
      <c r="UU33" s="29">
        <v>2.4300000000000002</v>
      </c>
      <c r="UV33" s="29" t="s">
        <v>27</v>
      </c>
      <c r="UW33" s="29" t="s">
        <v>27</v>
      </c>
      <c r="UX33" s="33">
        <f>SUM(UU33:UW33)</f>
        <v>2.4300000000000002</v>
      </c>
      <c r="UY33" s="38" t="s">
        <v>76</v>
      </c>
      <c r="UZ33" s="29">
        <v>2.4300000000000002</v>
      </c>
      <c r="VA33" s="29" t="s">
        <v>27</v>
      </c>
      <c r="VB33" s="29" t="s">
        <v>27</v>
      </c>
      <c r="VC33" s="33">
        <f>SUM(UZ33:VB33)</f>
        <v>2.4300000000000002</v>
      </c>
      <c r="VD33" s="38" t="s">
        <v>76</v>
      </c>
      <c r="VE33" s="29">
        <v>2.4300000000000002</v>
      </c>
      <c r="VF33" s="29" t="s">
        <v>27</v>
      </c>
      <c r="VG33" s="29" t="s">
        <v>27</v>
      </c>
      <c r="VH33" s="33">
        <f>SUM(VE33:VG33)</f>
        <v>2.4300000000000002</v>
      </c>
      <c r="VI33" s="38" t="s">
        <v>76</v>
      </c>
      <c r="VJ33" s="29">
        <v>2.63</v>
      </c>
      <c r="VK33" s="29" t="s">
        <v>27</v>
      </c>
      <c r="VL33" s="29" t="s">
        <v>27</v>
      </c>
      <c r="VM33" s="33">
        <f>SUM(VJ33:VL33)</f>
        <v>2.63</v>
      </c>
      <c r="VN33" s="38" t="s">
        <v>76</v>
      </c>
      <c r="VO33" s="29">
        <v>2.63</v>
      </c>
      <c r="VP33" s="29" t="s">
        <v>27</v>
      </c>
      <c r="VQ33" s="29" t="s">
        <v>27</v>
      </c>
      <c r="VR33" s="33">
        <f>SUM(VO33:VQ33)</f>
        <v>2.63</v>
      </c>
      <c r="VS33" s="38" t="s">
        <v>76</v>
      </c>
      <c r="VT33" s="29">
        <v>2.63</v>
      </c>
      <c r="VU33" s="29" t="s">
        <v>27</v>
      </c>
      <c r="VV33" s="29" t="s">
        <v>27</v>
      </c>
      <c r="VW33" s="33">
        <f>SUM(VT33:VV33)</f>
        <v>2.63</v>
      </c>
      <c r="VX33" s="38" t="s">
        <v>76</v>
      </c>
      <c r="VY33" s="29">
        <v>2.63</v>
      </c>
      <c r="VZ33" s="29" t="s">
        <v>27</v>
      </c>
      <c r="WA33" s="29" t="s">
        <v>27</v>
      </c>
      <c r="WB33" s="33">
        <f>SUM(VY33:WA33)</f>
        <v>2.63</v>
      </c>
      <c r="WC33" s="38" t="s">
        <v>76</v>
      </c>
      <c r="WD33" s="29">
        <v>2.63</v>
      </c>
      <c r="WE33" s="29" t="s">
        <v>27</v>
      </c>
      <c r="WF33" s="29" t="s">
        <v>27</v>
      </c>
      <c r="WG33" s="33">
        <f>SUM(WD33:WF33)</f>
        <v>2.63</v>
      </c>
      <c r="WH33" s="38" t="s">
        <v>76</v>
      </c>
      <c r="WI33" s="29">
        <v>2.63</v>
      </c>
      <c r="WJ33" s="29" t="s">
        <v>27</v>
      </c>
      <c r="WK33" s="29" t="s">
        <v>27</v>
      </c>
      <c r="WL33" s="33">
        <f>SUM(WI33:WK33)</f>
        <v>2.63</v>
      </c>
      <c r="WM33" s="38" t="s">
        <v>76</v>
      </c>
      <c r="WN33" s="29">
        <v>2.63</v>
      </c>
      <c r="WO33" s="29" t="s">
        <v>27</v>
      </c>
      <c r="WP33" s="29" t="s">
        <v>27</v>
      </c>
      <c r="WQ33" s="33">
        <f>SUM(WN33:WP33)</f>
        <v>2.63</v>
      </c>
      <c r="WR33" s="38" t="s">
        <v>76</v>
      </c>
      <c r="WS33" s="29">
        <v>2.63</v>
      </c>
      <c r="WT33" s="29" t="s">
        <v>27</v>
      </c>
      <c r="WU33" s="29" t="s">
        <v>27</v>
      </c>
      <c r="WV33" s="33">
        <f>SUM(WS33:WU33)</f>
        <v>2.63</v>
      </c>
      <c r="WW33" s="38" t="s">
        <v>76</v>
      </c>
      <c r="WX33" s="29">
        <v>2.63</v>
      </c>
      <c r="WY33" s="29" t="s">
        <v>27</v>
      </c>
      <c r="WZ33" s="29" t="s">
        <v>27</v>
      </c>
      <c r="XA33" s="33">
        <f>SUM(WX33:WZ33)</f>
        <v>2.63</v>
      </c>
      <c r="XB33" s="38" t="s">
        <v>76</v>
      </c>
      <c r="XC33" s="29">
        <v>2.63</v>
      </c>
      <c r="XD33" s="29" t="s">
        <v>27</v>
      </c>
      <c r="XE33" s="29" t="s">
        <v>27</v>
      </c>
      <c r="XF33" s="33">
        <f>SUM(XC33:XE33)</f>
        <v>2.63</v>
      </c>
      <c r="XG33" s="38" t="s">
        <v>76</v>
      </c>
      <c r="XH33" s="29">
        <v>2.63</v>
      </c>
      <c r="XI33" s="29" t="s">
        <v>27</v>
      </c>
      <c r="XJ33" s="29" t="s">
        <v>27</v>
      </c>
      <c r="XK33" s="33">
        <f>SUM(XH33:XJ33)</f>
        <v>2.63</v>
      </c>
      <c r="XL33" s="38" t="s">
        <v>76</v>
      </c>
      <c r="XM33" s="29">
        <v>2.63</v>
      </c>
      <c r="XN33" s="29" t="s">
        <v>27</v>
      </c>
      <c r="XO33" s="29" t="s">
        <v>27</v>
      </c>
      <c r="XP33" s="33">
        <f>SUM(XM33:XO33)</f>
        <v>2.63</v>
      </c>
      <c r="XQ33" s="38" t="s">
        <v>76</v>
      </c>
      <c r="XR33" s="29">
        <v>2.63</v>
      </c>
      <c r="XS33" s="29" t="s">
        <v>27</v>
      </c>
      <c r="XT33" s="29" t="s">
        <v>27</v>
      </c>
      <c r="XU33" s="33">
        <f>SUM(XR33:XT33)</f>
        <v>2.63</v>
      </c>
      <c r="XV33" s="38" t="s">
        <v>76</v>
      </c>
      <c r="XW33" s="29">
        <v>2.63</v>
      </c>
      <c r="XX33" s="29" t="s">
        <v>27</v>
      </c>
      <c r="XY33" s="29" t="s">
        <v>27</v>
      </c>
      <c r="XZ33" s="33">
        <f>SUM(XW33:XY33)</f>
        <v>2.63</v>
      </c>
      <c r="YA33" s="38" t="s">
        <v>76</v>
      </c>
      <c r="YB33" s="29">
        <v>2.63</v>
      </c>
      <c r="YC33" s="29" t="s">
        <v>27</v>
      </c>
      <c r="YD33" s="29" t="s">
        <v>27</v>
      </c>
      <c r="YE33" s="33">
        <f>SUM(YB33:YD33)</f>
        <v>2.63</v>
      </c>
      <c r="YF33" s="38" t="s">
        <v>76</v>
      </c>
      <c r="YG33" s="29">
        <v>2.65</v>
      </c>
      <c r="YH33" s="29" t="s">
        <v>27</v>
      </c>
      <c r="YI33" s="29" t="s">
        <v>27</v>
      </c>
      <c r="YJ33" s="33">
        <f>SUM(YG33:YI33)</f>
        <v>2.65</v>
      </c>
      <c r="YK33" s="38" t="s">
        <v>76</v>
      </c>
      <c r="YL33" s="29">
        <v>2.65</v>
      </c>
      <c r="YM33" s="29" t="s">
        <v>27</v>
      </c>
      <c r="YN33" s="29" t="s">
        <v>27</v>
      </c>
      <c r="YO33" s="33">
        <f>SUM(YL33:YN33)</f>
        <v>2.65</v>
      </c>
      <c r="YP33" s="38" t="s">
        <v>76</v>
      </c>
      <c r="YQ33" s="29">
        <v>2.66</v>
      </c>
      <c r="YR33" s="29" t="s">
        <v>27</v>
      </c>
      <c r="YS33" s="29" t="s">
        <v>27</v>
      </c>
      <c r="YT33" s="33">
        <f>SUM(YQ33:YS33)</f>
        <v>2.66</v>
      </c>
      <c r="YU33" s="38" t="s">
        <v>76</v>
      </c>
      <c r="YV33" s="29">
        <v>2.67</v>
      </c>
      <c r="YW33" s="29" t="s">
        <v>27</v>
      </c>
      <c r="YX33" s="29" t="s">
        <v>27</v>
      </c>
      <c r="YY33" s="33">
        <f>SUM(YV33:YX33)</f>
        <v>2.67</v>
      </c>
      <c r="YZ33" s="38" t="s">
        <v>76</v>
      </c>
      <c r="ZA33" s="29">
        <v>2.67</v>
      </c>
      <c r="ZB33" s="29" t="s">
        <v>27</v>
      </c>
      <c r="ZC33" s="29" t="s">
        <v>27</v>
      </c>
      <c r="ZD33" s="33">
        <f>SUM(ZA33:ZC33)</f>
        <v>2.67</v>
      </c>
      <c r="ZE33" s="38" t="s">
        <v>76</v>
      </c>
      <c r="ZF33" s="29">
        <v>2.7</v>
      </c>
      <c r="ZG33" s="29" t="s">
        <v>27</v>
      </c>
      <c r="ZH33" s="29" t="s">
        <v>27</v>
      </c>
      <c r="ZI33" s="33">
        <f>SUM(ZF33:ZH33)</f>
        <v>2.7</v>
      </c>
      <c r="ZJ33" s="38" t="s">
        <v>76</v>
      </c>
      <c r="ZK33" s="29">
        <v>2.7</v>
      </c>
      <c r="ZL33" s="29" t="s">
        <v>27</v>
      </c>
      <c r="ZM33" s="29" t="s">
        <v>27</v>
      </c>
      <c r="ZN33" s="33">
        <f>SUM(ZK33:ZM33)</f>
        <v>2.7</v>
      </c>
      <c r="ZO33" s="38" t="s">
        <v>76</v>
      </c>
      <c r="ZP33" s="29">
        <v>2.7</v>
      </c>
      <c r="ZQ33" s="29" t="s">
        <v>27</v>
      </c>
      <c r="ZR33" s="29" t="s">
        <v>27</v>
      </c>
      <c r="ZS33" s="33">
        <f>SUM(ZP33:ZR33)</f>
        <v>2.7</v>
      </c>
      <c r="ZT33" s="38" t="s">
        <v>76</v>
      </c>
      <c r="ZU33" s="29">
        <v>2.7</v>
      </c>
      <c r="ZV33" s="29" t="s">
        <v>27</v>
      </c>
      <c r="ZW33" s="29" t="s">
        <v>27</v>
      </c>
      <c r="ZX33" s="33">
        <f>SUM(ZU33:ZW33)</f>
        <v>2.7</v>
      </c>
      <c r="ZY33" s="38" t="s">
        <v>76</v>
      </c>
      <c r="ZZ33" s="29">
        <v>2.74</v>
      </c>
      <c r="AAA33" s="29" t="s">
        <v>27</v>
      </c>
      <c r="AAB33" s="29" t="s">
        <v>27</v>
      </c>
      <c r="AAC33" s="33">
        <f>SUM(ZZ33:AAB33)</f>
        <v>2.74</v>
      </c>
      <c r="AAD33" s="38" t="s">
        <v>76</v>
      </c>
      <c r="AAE33" s="29">
        <v>2.81</v>
      </c>
      <c r="AAF33" s="29" t="s">
        <v>27</v>
      </c>
      <c r="AAG33" s="29" t="s">
        <v>27</v>
      </c>
      <c r="AAH33" s="33">
        <f>SUM(AAE33:AAG33)</f>
        <v>2.81</v>
      </c>
      <c r="AAI33" s="38" t="s">
        <v>76</v>
      </c>
      <c r="AAJ33" s="29">
        <v>2.81</v>
      </c>
      <c r="AAK33" s="29" t="s">
        <v>27</v>
      </c>
      <c r="AAL33" s="29" t="s">
        <v>27</v>
      </c>
      <c r="AAM33" s="33">
        <f>SUM(AAJ33:AAL33)</f>
        <v>2.81</v>
      </c>
      <c r="AAN33" s="38" t="s">
        <v>76</v>
      </c>
      <c r="AAO33" s="29">
        <v>2.81</v>
      </c>
      <c r="AAP33" s="29" t="s">
        <v>27</v>
      </c>
      <c r="AAQ33" s="29" t="s">
        <v>27</v>
      </c>
      <c r="AAR33" s="33">
        <f>SUM(AAO33:AAQ33)</f>
        <v>2.81</v>
      </c>
      <c r="AAS33" s="38" t="s">
        <v>76</v>
      </c>
      <c r="AAT33" s="29">
        <v>2.81</v>
      </c>
      <c r="AAU33" s="29" t="s">
        <v>27</v>
      </c>
      <c r="AAV33" s="29" t="s">
        <v>27</v>
      </c>
      <c r="AAW33" s="33">
        <f>SUM(AAT33:AAV33)</f>
        <v>2.81</v>
      </c>
      <c r="AAX33" s="38" t="s">
        <v>76</v>
      </c>
      <c r="AAY33" s="29">
        <v>2.81</v>
      </c>
      <c r="AAZ33" s="29" t="s">
        <v>27</v>
      </c>
      <c r="ABA33" s="29" t="s">
        <v>27</v>
      </c>
      <c r="ABB33" s="33">
        <f>SUM(AAY33:ABA33)</f>
        <v>2.81</v>
      </c>
      <c r="ABC33" s="38" t="s">
        <v>76</v>
      </c>
      <c r="ABD33" s="29">
        <v>2.81</v>
      </c>
      <c r="ABE33" s="29" t="s">
        <v>27</v>
      </c>
      <c r="ABF33" s="29" t="s">
        <v>27</v>
      </c>
      <c r="ABG33" s="33">
        <f>SUM(ABD33:ABF33)</f>
        <v>2.81</v>
      </c>
      <c r="ABH33" s="38" t="s">
        <v>76</v>
      </c>
      <c r="ABI33" s="29">
        <v>2.81</v>
      </c>
      <c r="ABJ33" s="29" t="s">
        <v>27</v>
      </c>
      <c r="ABK33" s="29" t="s">
        <v>27</v>
      </c>
      <c r="ABL33" s="33">
        <f>SUM(ABI33:ABK33)</f>
        <v>2.81</v>
      </c>
      <c r="ABM33" s="38" t="s">
        <v>76</v>
      </c>
      <c r="ABN33" s="29">
        <v>2.81</v>
      </c>
      <c r="ABO33" s="29" t="s">
        <v>27</v>
      </c>
      <c r="ABP33" s="29" t="s">
        <v>27</v>
      </c>
      <c r="ABQ33" s="33">
        <f>SUM(ABN33:ABP33)</f>
        <v>2.81</v>
      </c>
      <c r="ABR33" s="38" t="s">
        <v>76</v>
      </c>
      <c r="ABS33" s="29">
        <v>2.81</v>
      </c>
      <c r="ABT33" s="29" t="s">
        <v>27</v>
      </c>
      <c r="ABU33" s="29" t="s">
        <v>27</v>
      </c>
      <c r="ABV33" s="33">
        <f>SUM(ABS33:ABU33)</f>
        <v>2.81</v>
      </c>
      <c r="ABW33" s="38" t="s">
        <v>76</v>
      </c>
      <c r="ABX33" s="29">
        <v>2.81</v>
      </c>
      <c r="ABY33" s="29" t="s">
        <v>27</v>
      </c>
      <c r="ABZ33" s="29" t="s">
        <v>27</v>
      </c>
      <c r="ACA33" s="33">
        <f>SUM(ABX33:ABZ33)</f>
        <v>2.81</v>
      </c>
    </row>
    <row r="34" spans="1:755" x14ac:dyDescent="0.25">
      <c r="A34" s="39" t="s">
        <v>77</v>
      </c>
      <c r="B34" s="37">
        <v>676.97</v>
      </c>
      <c r="C34" s="37" t="s">
        <v>82</v>
      </c>
      <c r="D34" s="37" t="s">
        <v>82</v>
      </c>
      <c r="E34" s="34">
        <f>SUM(B34:D34)</f>
        <v>676.97</v>
      </c>
      <c r="F34" s="39" t="s">
        <v>77</v>
      </c>
      <c r="G34" s="37">
        <v>681.26</v>
      </c>
      <c r="H34" s="37" t="s">
        <v>82</v>
      </c>
      <c r="I34" s="37" t="s">
        <v>82</v>
      </c>
      <c r="J34" s="34">
        <f>SUM(G34:I34)</f>
        <v>681.26</v>
      </c>
      <c r="K34" s="39" t="s">
        <v>77</v>
      </c>
      <c r="L34" s="37">
        <v>686.39</v>
      </c>
      <c r="M34" s="37" t="s">
        <v>82</v>
      </c>
      <c r="N34" s="37" t="s">
        <v>82</v>
      </c>
      <c r="O34" s="34">
        <f>SUM(L34:N34)</f>
        <v>686.39</v>
      </c>
      <c r="P34" s="39" t="s">
        <v>77</v>
      </c>
      <c r="Q34" s="37">
        <v>691.63</v>
      </c>
      <c r="R34" s="37" t="s">
        <v>82</v>
      </c>
      <c r="S34" s="37" t="s">
        <v>82</v>
      </c>
      <c r="T34" s="34">
        <f>SUM(Q34:S34)</f>
        <v>691.63</v>
      </c>
      <c r="U34" s="39" t="s">
        <v>77</v>
      </c>
      <c r="V34" s="37">
        <v>696.54</v>
      </c>
      <c r="W34" s="37" t="s">
        <v>82</v>
      </c>
      <c r="X34" s="37" t="s">
        <v>82</v>
      </c>
      <c r="Y34" s="34">
        <f>SUM(V34:X34)</f>
        <v>696.54</v>
      </c>
      <c r="Z34" s="39" t="s">
        <v>77</v>
      </c>
      <c r="AA34" s="37">
        <v>700.5</v>
      </c>
      <c r="AB34" s="37" t="s">
        <v>82</v>
      </c>
      <c r="AC34" s="37" t="s">
        <v>82</v>
      </c>
      <c r="AD34" s="34">
        <f>SUM(AA34:AC34)</f>
        <v>700.5</v>
      </c>
      <c r="AE34" s="39" t="s">
        <v>77</v>
      </c>
      <c r="AF34" s="37">
        <v>734.67</v>
      </c>
      <c r="AG34" s="37" t="s">
        <v>82</v>
      </c>
      <c r="AH34" s="37" t="s">
        <v>82</v>
      </c>
      <c r="AI34" s="34">
        <f>SUM(AF34:AH34)</f>
        <v>734.67</v>
      </c>
      <c r="AJ34" s="39" t="s">
        <v>77</v>
      </c>
      <c r="AK34" s="37">
        <v>735</v>
      </c>
      <c r="AL34" s="37" t="s">
        <v>82</v>
      </c>
      <c r="AM34" s="37" t="s">
        <v>82</v>
      </c>
      <c r="AN34" s="34">
        <f>SUM(AK34:AM34)</f>
        <v>735</v>
      </c>
      <c r="AO34" s="39" t="s">
        <v>77</v>
      </c>
      <c r="AP34" s="37">
        <v>738.07</v>
      </c>
      <c r="AQ34" s="37" t="s">
        <v>84</v>
      </c>
      <c r="AR34" s="37" t="s">
        <v>84</v>
      </c>
      <c r="AS34" s="34">
        <f>SUM(AP34:AR34)</f>
        <v>738.07</v>
      </c>
      <c r="AT34" s="39" t="s">
        <v>77</v>
      </c>
      <c r="AU34" s="37">
        <v>739.16</v>
      </c>
      <c r="AV34" s="37" t="s">
        <v>27</v>
      </c>
      <c r="AW34" s="37" t="s">
        <v>27</v>
      </c>
      <c r="AX34" s="34">
        <f>SUM(AU34:AW34)</f>
        <v>739.16</v>
      </c>
      <c r="AY34" s="39" t="s">
        <v>77</v>
      </c>
      <c r="AZ34" s="37">
        <v>740.28</v>
      </c>
      <c r="BA34" s="37" t="s">
        <v>27</v>
      </c>
      <c r="BB34" s="37" t="s">
        <v>27</v>
      </c>
      <c r="BC34" s="34">
        <f>SUM(AZ34:BB34)</f>
        <v>740.28</v>
      </c>
      <c r="BD34" s="39" t="s">
        <v>77</v>
      </c>
      <c r="BE34" s="37">
        <v>746.4</v>
      </c>
      <c r="BF34" s="37" t="s">
        <v>27</v>
      </c>
      <c r="BG34" s="37" t="s">
        <v>27</v>
      </c>
      <c r="BH34" s="34">
        <f>SUM(BE34:BG34)</f>
        <v>746.4</v>
      </c>
      <c r="BI34" s="39" t="s">
        <v>77</v>
      </c>
      <c r="BJ34" s="37">
        <v>747.18</v>
      </c>
      <c r="BK34" s="37" t="s">
        <v>27</v>
      </c>
      <c r="BL34" s="37" t="s">
        <v>27</v>
      </c>
      <c r="BM34" s="34">
        <f>SUM(BJ34:BL34)</f>
        <v>747.18</v>
      </c>
      <c r="BN34" s="39" t="s">
        <v>77</v>
      </c>
      <c r="BO34" s="37">
        <v>748.67</v>
      </c>
      <c r="BP34" s="37" t="s">
        <v>27</v>
      </c>
      <c r="BQ34" s="37" t="s">
        <v>27</v>
      </c>
      <c r="BR34" s="34">
        <f>SUM(BO34:BQ34)</f>
        <v>748.67</v>
      </c>
      <c r="BS34" s="39" t="s">
        <v>77</v>
      </c>
      <c r="BT34" s="37">
        <v>749.84</v>
      </c>
      <c r="BU34" s="37" t="s">
        <v>27</v>
      </c>
      <c r="BV34" s="37" t="s">
        <v>27</v>
      </c>
      <c r="BW34" s="34">
        <f>SUM(BT34:BV34)</f>
        <v>749.84</v>
      </c>
      <c r="BX34" s="39" t="s">
        <v>77</v>
      </c>
      <c r="BY34" s="37">
        <v>754.84</v>
      </c>
      <c r="BZ34" s="37" t="s">
        <v>27</v>
      </c>
      <c r="CA34" s="37" t="s">
        <v>27</v>
      </c>
      <c r="CB34" s="34">
        <f>SUM(BY34:CA34)</f>
        <v>754.84</v>
      </c>
      <c r="CC34" s="39" t="s">
        <v>77</v>
      </c>
      <c r="CD34" s="37">
        <v>757.52</v>
      </c>
      <c r="CE34" s="37" t="s">
        <v>27</v>
      </c>
      <c r="CF34" s="37" t="s">
        <v>27</v>
      </c>
      <c r="CG34" s="34">
        <f>SUM(CD34:CF34)</f>
        <v>757.52</v>
      </c>
      <c r="CH34" s="39" t="s">
        <v>77</v>
      </c>
      <c r="CI34" s="37">
        <v>759.9</v>
      </c>
      <c r="CJ34" s="37" t="s">
        <v>27</v>
      </c>
      <c r="CK34" s="37" t="s">
        <v>27</v>
      </c>
      <c r="CL34" s="34">
        <f>SUM(CI34:CK34)</f>
        <v>759.9</v>
      </c>
      <c r="CM34" s="39" t="s">
        <v>77</v>
      </c>
      <c r="CN34" s="37">
        <v>794.43</v>
      </c>
      <c r="CO34" s="37" t="s">
        <v>27</v>
      </c>
      <c r="CP34" s="37" t="s">
        <v>27</v>
      </c>
      <c r="CQ34" s="34">
        <f>SUM(CN34:CP34)</f>
        <v>794.43</v>
      </c>
      <c r="CR34" s="39" t="s">
        <v>77</v>
      </c>
      <c r="CS34" s="37">
        <v>802.74</v>
      </c>
      <c r="CT34" s="37" t="s">
        <v>27</v>
      </c>
      <c r="CU34" s="37" t="s">
        <v>27</v>
      </c>
      <c r="CV34" s="34">
        <f>SUM(CS34:CU34)</f>
        <v>802.74</v>
      </c>
      <c r="CW34" s="39" t="s">
        <v>77</v>
      </c>
      <c r="CX34" s="37">
        <v>804.69</v>
      </c>
      <c r="CY34" s="37" t="s">
        <v>27</v>
      </c>
      <c r="CZ34" s="37" t="s">
        <v>27</v>
      </c>
      <c r="DA34" s="34">
        <f>SUM(CX34:CZ34)</f>
        <v>804.69</v>
      </c>
      <c r="DB34" s="39" t="s">
        <v>77</v>
      </c>
      <c r="DC34" s="37">
        <v>807.12</v>
      </c>
      <c r="DD34" s="37" t="s">
        <v>27</v>
      </c>
      <c r="DE34" s="37" t="s">
        <v>27</v>
      </c>
      <c r="DF34" s="34">
        <f>SUM(DC34:DE34)</f>
        <v>807.12</v>
      </c>
      <c r="DG34" s="39" t="s">
        <v>77</v>
      </c>
      <c r="DH34" s="37">
        <v>808.64</v>
      </c>
      <c r="DI34" s="37" t="s">
        <v>27</v>
      </c>
      <c r="DJ34" s="37" t="s">
        <v>27</v>
      </c>
      <c r="DK34" s="34">
        <f>SUM(DH34:DJ34)</f>
        <v>808.64</v>
      </c>
      <c r="DL34" s="39" t="s">
        <v>77</v>
      </c>
      <c r="DM34" s="37">
        <v>817.48</v>
      </c>
      <c r="DN34" s="37" t="s">
        <v>27</v>
      </c>
      <c r="DO34" s="37" t="s">
        <v>27</v>
      </c>
      <c r="DP34" s="34">
        <f>SUM(DM34:DO34)</f>
        <v>817.48</v>
      </c>
      <c r="DQ34" s="39" t="s">
        <v>77</v>
      </c>
      <c r="DR34" s="37">
        <v>820.94</v>
      </c>
      <c r="DS34" s="37" t="s">
        <v>27</v>
      </c>
      <c r="DT34" s="37" t="s">
        <v>27</v>
      </c>
      <c r="DU34" s="34">
        <f>SUM(DR34:DT34)</f>
        <v>820.94</v>
      </c>
      <c r="DV34" s="39" t="s">
        <v>77</v>
      </c>
      <c r="DW34" s="37">
        <v>820.87</v>
      </c>
      <c r="DX34" s="37" t="s">
        <v>27</v>
      </c>
      <c r="DY34" s="37" t="s">
        <v>27</v>
      </c>
      <c r="DZ34" s="34">
        <f>SUM(DW34:DY34)</f>
        <v>820.87</v>
      </c>
      <c r="EA34" s="39" t="s">
        <v>77</v>
      </c>
      <c r="EB34" s="37">
        <v>824.72</v>
      </c>
      <c r="EC34" s="37" t="s">
        <v>27</v>
      </c>
      <c r="ED34" s="37" t="s">
        <v>27</v>
      </c>
      <c r="EE34" s="34">
        <f>SUM(EB34:ED34)</f>
        <v>824.72</v>
      </c>
      <c r="EF34" s="39" t="s">
        <v>77</v>
      </c>
      <c r="EG34" s="37">
        <v>827.01</v>
      </c>
      <c r="EH34" s="37" t="s">
        <v>27</v>
      </c>
      <c r="EI34" s="37" t="s">
        <v>27</v>
      </c>
      <c r="EJ34" s="34">
        <f>SUM(EG34:EI34)</f>
        <v>827.01</v>
      </c>
      <c r="EK34" s="39" t="s">
        <v>77</v>
      </c>
      <c r="EL34" s="37">
        <v>829.81</v>
      </c>
      <c r="EM34" s="37" t="s">
        <v>27</v>
      </c>
      <c r="EN34" s="37" t="s">
        <v>27</v>
      </c>
      <c r="EO34" s="34">
        <f>SUM(EL34:EN34)</f>
        <v>829.81</v>
      </c>
      <c r="EP34" s="39" t="s">
        <v>77</v>
      </c>
      <c r="EQ34" s="37">
        <v>831.33</v>
      </c>
      <c r="ER34" s="37" t="s">
        <v>27</v>
      </c>
      <c r="ES34" s="37" t="s">
        <v>27</v>
      </c>
      <c r="ET34" s="34">
        <f>SUM(EQ34:ES34)</f>
        <v>831.33</v>
      </c>
      <c r="EU34" s="39" t="s">
        <v>77</v>
      </c>
      <c r="EV34" s="37">
        <v>835.5</v>
      </c>
      <c r="EW34" s="37" t="s">
        <v>27</v>
      </c>
      <c r="EX34" s="37" t="s">
        <v>27</v>
      </c>
      <c r="EY34" s="34">
        <f>SUM(EV34:EX34)</f>
        <v>835.5</v>
      </c>
      <c r="EZ34" s="39" t="s">
        <v>77</v>
      </c>
      <c r="FA34" s="37">
        <v>837.18</v>
      </c>
      <c r="FB34" s="37" t="s">
        <v>27</v>
      </c>
      <c r="FC34" s="37" t="s">
        <v>27</v>
      </c>
      <c r="FD34" s="34">
        <f>SUM(FA34:FC34)</f>
        <v>837.18</v>
      </c>
      <c r="FE34" s="39" t="s">
        <v>77</v>
      </c>
      <c r="FF34" s="37">
        <v>858.77</v>
      </c>
      <c r="FG34" s="37" t="s">
        <v>27</v>
      </c>
      <c r="FH34" s="37" t="s">
        <v>27</v>
      </c>
      <c r="FI34" s="34">
        <f>SUM(FF34:FH34)</f>
        <v>858.77</v>
      </c>
      <c r="FJ34" s="39" t="s">
        <v>77</v>
      </c>
      <c r="FK34" s="37">
        <v>883.9</v>
      </c>
      <c r="FL34" s="37" t="s">
        <v>27</v>
      </c>
      <c r="FM34" s="37" t="s">
        <v>27</v>
      </c>
      <c r="FN34" s="34">
        <f>SUM(FK34:FM34)</f>
        <v>883.9</v>
      </c>
      <c r="FO34" s="39" t="s">
        <v>77</v>
      </c>
      <c r="FP34" s="37">
        <v>868.93</v>
      </c>
      <c r="FQ34" s="37" t="s">
        <v>27</v>
      </c>
      <c r="FR34" s="37" t="s">
        <v>27</v>
      </c>
      <c r="FS34" s="34">
        <f>SUM(FP34:FR34)</f>
        <v>868.93</v>
      </c>
      <c r="FT34" s="39" t="s">
        <v>77</v>
      </c>
      <c r="FU34" s="37">
        <v>877.57</v>
      </c>
      <c r="FV34" s="37" t="s">
        <v>27</v>
      </c>
      <c r="FW34" s="37" t="s">
        <v>27</v>
      </c>
      <c r="FX34" s="34">
        <f>SUM(FU34:FW34)</f>
        <v>877.57</v>
      </c>
      <c r="FY34" s="39" t="s">
        <v>77</v>
      </c>
      <c r="FZ34" s="37">
        <v>893.1</v>
      </c>
      <c r="GA34" s="37" t="s">
        <v>27</v>
      </c>
      <c r="GB34" s="37" t="s">
        <v>27</v>
      </c>
      <c r="GC34" s="34">
        <f>SUM(FZ34:GB34)</f>
        <v>893.1</v>
      </c>
      <c r="GD34" s="39" t="s">
        <v>77</v>
      </c>
      <c r="GE34" s="37">
        <v>892.84</v>
      </c>
      <c r="GF34" s="37" t="s">
        <v>27</v>
      </c>
      <c r="GG34" s="37" t="s">
        <v>27</v>
      </c>
      <c r="GH34" s="34">
        <f>SUM(GE34:GG34)</f>
        <v>892.84</v>
      </c>
      <c r="GI34" s="39" t="s">
        <v>77</v>
      </c>
      <c r="GJ34" s="37">
        <v>894.02</v>
      </c>
      <c r="GK34" s="37" t="s">
        <v>27</v>
      </c>
      <c r="GL34" s="37" t="s">
        <v>27</v>
      </c>
      <c r="GM34" s="34">
        <f>SUM(GJ34:GL34)</f>
        <v>894.02</v>
      </c>
      <c r="GN34" s="39" t="s">
        <v>77</v>
      </c>
      <c r="GO34" s="37">
        <v>895.42</v>
      </c>
      <c r="GP34" s="37" t="s">
        <v>27</v>
      </c>
      <c r="GQ34" s="37" t="s">
        <v>27</v>
      </c>
      <c r="GR34" s="34">
        <f>SUM(GO34:GQ34)</f>
        <v>895.42</v>
      </c>
      <c r="GS34" s="39" t="s">
        <v>77</v>
      </c>
      <c r="GT34" s="37">
        <v>895.79</v>
      </c>
      <c r="GU34" s="37" t="s">
        <v>27</v>
      </c>
      <c r="GV34" s="37" t="s">
        <v>27</v>
      </c>
      <c r="GW34" s="34">
        <f>SUM(GT34:GV34)</f>
        <v>895.79</v>
      </c>
      <c r="GX34" s="39" t="s">
        <v>77</v>
      </c>
      <c r="GY34" s="37">
        <v>895.15</v>
      </c>
      <c r="GZ34" s="37" t="s">
        <v>27</v>
      </c>
      <c r="HA34" s="37" t="s">
        <v>27</v>
      </c>
      <c r="HB34" s="34">
        <f>SUM(GY34:HA34)</f>
        <v>895.15</v>
      </c>
      <c r="HC34" s="39" t="s">
        <v>77</v>
      </c>
      <c r="HD34" s="37">
        <v>894.15</v>
      </c>
      <c r="HE34" s="37" t="s">
        <v>27</v>
      </c>
      <c r="HF34" s="37" t="s">
        <v>27</v>
      </c>
      <c r="HG34" s="34">
        <f>SUM(HD34:HF34)</f>
        <v>894.15</v>
      </c>
      <c r="HH34" s="39" t="s">
        <v>77</v>
      </c>
      <c r="HI34" s="37">
        <v>913.55</v>
      </c>
      <c r="HJ34" s="37" t="s">
        <v>27</v>
      </c>
      <c r="HK34" s="37" t="s">
        <v>27</v>
      </c>
      <c r="HL34" s="34">
        <f>SUM(HI34:HK34)</f>
        <v>913.55</v>
      </c>
      <c r="HM34" s="39" t="s">
        <v>77</v>
      </c>
      <c r="HN34" s="37">
        <v>915.39</v>
      </c>
      <c r="HO34" s="37" t="s">
        <v>27</v>
      </c>
      <c r="HP34" s="37" t="s">
        <v>27</v>
      </c>
      <c r="HQ34" s="34">
        <f>SUM(HN34:HP34)</f>
        <v>915.39</v>
      </c>
      <c r="HR34" s="39" t="s">
        <v>77</v>
      </c>
      <c r="HS34" s="37">
        <v>918.42</v>
      </c>
      <c r="HT34" s="37" t="s">
        <v>27</v>
      </c>
      <c r="HU34" s="37" t="s">
        <v>27</v>
      </c>
      <c r="HV34" s="34">
        <f>SUM(HS34:HU34)</f>
        <v>918.42</v>
      </c>
      <c r="HW34" s="39" t="s">
        <v>77</v>
      </c>
      <c r="HX34" s="37">
        <v>925.88</v>
      </c>
      <c r="HY34" s="37" t="s">
        <v>27</v>
      </c>
      <c r="HZ34" s="37" t="s">
        <v>27</v>
      </c>
      <c r="IA34" s="34">
        <f>SUM(HX34:HZ34)</f>
        <v>925.88</v>
      </c>
      <c r="IB34" s="39" t="s">
        <v>77</v>
      </c>
      <c r="IC34" s="37">
        <v>927.14</v>
      </c>
      <c r="ID34" s="37" t="s">
        <v>27</v>
      </c>
      <c r="IE34" s="37" t="s">
        <v>27</v>
      </c>
      <c r="IF34" s="34">
        <f>SUM(IC34:IE34)</f>
        <v>927.14</v>
      </c>
      <c r="IG34" s="39" t="s">
        <v>77</v>
      </c>
      <c r="IH34" s="37">
        <v>932.86</v>
      </c>
      <c r="II34" s="37" t="s">
        <v>27</v>
      </c>
      <c r="IJ34" s="37" t="s">
        <v>27</v>
      </c>
      <c r="IK34" s="34">
        <f>SUM(IH34:IJ34)</f>
        <v>932.86</v>
      </c>
      <c r="IL34" s="39" t="s">
        <v>77</v>
      </c>
      <c r="IM34" s="37">
        <v>933.4</v>
      </c>
      <c r="IN34" s="37" t="s">
        <v>27</v>
      </c>
      <c r="IO34" s="37" t="s">
        <v>27</v>
      </c>
      <c r="IP34" s="34">
        <f>SUM(IM34:IO34)</f>
        <v>933.4</v>
      </c>
      <c r="IQ34" s="39" t="s">
        <v>77</v>
      </c>
      <c r="IR34" s="37">
        <v>938.97</v>
      </c>
      <c r="IS34" s="37" t="s">
        <v>27</v>
      </c>
      <c r="IT34" s="37" t="s">
        <v>27</v>
      </c>
      <c r="IU34" s="34">
        <f>SUM(IR34:IT34)</f>
        <v>938.97</v>
      </c>
      <c r="IV34" s="39" t="s">
        <v>77</v>
      </c>
      <c r="IW34" s="37">
        <v>940.28</v>
      </c>
      <c r="IX34" s="37" t="s">
        <v>27</v>
      </c>
      <c r="IY34" s="37" t="s">
        <v>27</v>
      </c>
      <c r="IZ34" s="34">
        <f>SUM(IW34:IY34)</f>
        <v>940.28</v>
      </c>
      <c r="JA34" s="39" t="s">
        <v>77</v>
      </c>
      <c r="JB34" s="37">
        <v>941.58</v>
      </c>
      <c r="JC34" s="37" t="s">
        <v>27</v>
      </c>
      <c r="JD34" s="37" t="s">
        <v>27</v>
      </c>
      <c r="JE34" s="34">
        <f>SUM(JB34:JD34)</f>
        <v>941.58</v>
      </c>
      <c r="JF34" s="39" t="s">
        <v>77</v>
      </c>
      <c r="JG34" s="37">
        <v>942.71</v>
      </c>
      <c r="JH34" s="37" t="s">
        <v>27</v>
      </c>
      <c r="JI34" s="37" t="s">
        <v>27</v>
      </c>
      <c r="JJ34" s="34">
        <f>SUM(JG34:JI34)</f>
        <v>942.71</v>
      </c>
      <c r="JK34" s="39" t="s">
        <v>77</v>
      </c>
      <c r="JL34" s="37">
        <v>951.24</v>
      </c>
      <c r="JM34" s="37" t="s">
        <v>27</v>
      </c>
      <c r="JN34" s="37" t="s">
        <v>27</v>
      </c>
      <c r="JO34" s="34">
        <f>SUM(JL34:JN34)</f>
        <v>951.24</v>
      </c>
      <c r="JP34" s="39" t="s">
        <v>77</v>
      </c>
      <c r="JQ34" s="37">
        <v>954.52</v>
      </c>
      <c r="JR34" s="37" t="s">
        <v>27</v>
      </c>
      <c r="JS34" s="37" t="s">
        <v>27</v>
      </c>
      <c r="JT34" s="34">
        <f>SUM(JQ34:JS34)</f>
        <v>954.52</v>
      </c>
      <c r="JU34" s="39" t="s">
        <v>77</v>
      </c>
      <c r="JV34" s="37">
        <v>959.42</v>
      </c>
      <c r="JW34" s="37" t="s">
        <v>27</v>
      </c>
      <c r="JX34" s="37" t="s">
        <v>27</v>
      </c>
      <c r="JY34" s="34">
        <f>SUM(JV34:JX34)</f>
        <v>959.42</v>
      </c>
      <c r="JZ34" s="39" t="s">
        <v>77</v>
      </c>
      <c r="KA34" s="37">
        <v>961.48</v>
      </c>
      <c r="KB34" s="37" t="s">
        <v>27</v>
      </c>
      <c r="KC34" s="37" t="s">
        <v>27</v>
      </c>
      <c r="KD34" s="34">
        <f>SUM(KA34:KC34)</f>
        <v>961.48</v>
      </c>
      <c r="KE34" s="39" t="s">
        <v>77</v>
      </c>
      <c r="KF34" s="37">
        <v>961.81</v>
      </c>
      <c r="KG34" s="37" t="s">
        <v>27</v>
      </c>
      <c r="KH34" s="37" t="s">
        <v>27</v>
      </c>
      <c r="KI34" s="34">
        <f>SUM(KF34:KH34)</f>
        <v>961.81</v>
      </c>
      <c r="KJ34" s="39" t="s">
        <v>77</v>
      </c>
      <c r="KK34" s="37">
        <v>963.97</v>
      </c>
      <c r="KL34" s="37" t="s">
        <v>27</v>
      </c>
      <c r="KM34" s="37" t="s">
        <v>27</v>
      </c>
      <c r="KN34" s="34">
        <f>SUM(KK34:KM34)</f>
        <v>963.97</v>
      </c>
      <c r="KO34" s="39" t="s">
        <v>77</v>
      </c>
      <c r="KP34" s="37">
        <v>968.29</v>
      </c>
      <c r="KQ34" s="37" t="s">
        <v>27</v>
      </c>
      <c r="KR34" s="37" t="s">
        <v>27</v>
      </c>
      <c r="KS34" s="34">
        <f>SUM(KP34:KR34)</f>
        <v>968.29</v>
      </c>
      <c r="KT34" s="39" t="s">
        <v>77</v>
      </c>
      <c r="KU34" s="37">
        <v>968.04</v>
      </c>
      <c r="KV34" s="37" t="s">
        <v>27</v>
      </c>
      <c r="KW34" s="37" t="s">
        <v>27</v>
      </c>
      <c r="KX34" s="34">
        <f>SUM(KU34:KW34)</f>
        <v>968.04</v>
      </c>
      <c r="KY34" s="39" t="s">
        <v>77</v>
      </c>
      <c r="KZ34" s="37">
        <v>969.59</v>
      </c>
      <c r="LA34" s="37" t="s">
        <v>27</v>
      </c>
      <c r="LB34" s="37" t="s">
        <v>27</v>
      </c>
      <c r="LC34" s="34">
        <f>SUM(KZ34:LB34)</f>
        <v>969.59</v>
      </c>
      <c r="LD34" s="39" t="s">
        <v>77</v>
      </c>
      <c r="LE34" s="37">
        <v>973.9</v>
      </c>
      <c r="LF34" s="37" t="s">
        <v>27</v>
      </c>
      <c r="LG34" s="37" t="s">
        <v>27</v>
      </c>
      <c r="LH34" s="34">
        <f>SUM(LE34:LG34)</f>
        <v>973.9</v>
      </c>
      <c r="LI34" s="39" t="s">
        <v>77</v>
      </c>
      <c r="LJ34" s="37">
        <v>975.53</v>
      </c>
      <c r="LK34" s="37" t="s">
        <v>27</v>
      </c>
      <c r="LL34" s="37" t="s">
        <v>27</v>
      </c>
      <c r="LM34" s="34">
        <f>SUM(LJ34:LL34)</f>
        <v>975.53</v>
      </c>
      <c r="LN34" s="39" t="s">
        <v>77</v>
      </c>
      <c r="LO34" s="37">
        <v>975.13</v>
      </c>
      <c r="LP34" s="37" t="s">
        <v>27</v>
      </c>
      <c r="LQ34" s="37" t="s">
        <v>27</v>
      </c>
      <c r="LR34" s="34">
        <f>SUM(LO34:LQ34)</f>
        <v>975.13</v>
      </c>
      <c r="LS34" s="39" t="s">
        <v>77</v>
      </c>
      <c r="LT34" s="37">
        <v>1000.37</v>
      </c>
      <c r="LU34" s="37" t="s">
        <v>27</v>
      </c>
      <c r="LV34" s="37" t="s">
        <v>27</v>
      </c>
      <c r="LW34" s="34">
        <f>SUM(LT34:LV34)</f>
        <v>1000.37</v>
      </c>
      <c r="LX34" s="39" t="s">
        <v>77</v>
      </c>
      <c r="LY34" s="37">
        <v>1001.34</v>
      </c>
      <c r="LZ34" s="37" t="s">
        <v>27</v>
      </c>
      <c r="MA34" s="37" t="s">
        <v>27</v>
      </c>
      <c r="MB34" s="34">
        <f>SUM(LY34:MA34)</f>
        <v>1001.34</v>
      </c>
      <c r="MC34" s="39" t="s">
        <v>77</v>
      </c>
      <c r="MD34" s="37">
        <v>1003.64</v>
      </c>
      <c r="ME34" s="37" t="s">
        <v>27</v>
      </c>
      <c r="MF34" s="37" t="s">
        <v>27</v>
      </c>
      <c r="MG34" s="34">
        <f>SUM(MD34:MF34)</f>
        <v>1003.64</v>
      </c>
      <c r="MH34" s="39" t="s">
        <v>77</v>
      </c>
      <c r="MI34" s="37">
        <v>1006.4</v>
      </c>
      <c r="MJ34" s="37" t="s">
        <v>27</v>
      </c>
      <c r="MK34" s="37" t="s">
        <v>27</v>
      </c>
      <c r="ML34" s="34">
        <f>SUM(MI34:MK34)</f>
        <v>1006.4</v>
      </c>
      <c r="MM34" s="39" t="s">
        <v>77</v>
      </c>
      <c r="MN34" s="37">
        <v>1012.34</v>
      </c>
      <c r="MO34" s="37" t="s">
        <v>27</v>
      </c>
      <c r="MP34" s="37" t="s">
        <v>27</v>
      </c>
      <c r="MQ34" s="34">
        <f>SUM(MN34:MP34)</f>
        <v>1012.34</v>
      </c>
      <c r="MR34" s="39" t="s">
        <v>77</v>
      </c>
      <c r="MS34" s="37">
        <v>1013.63</v>
      </c>
      <c r="MT34" s="37" t="s">
        <v>27</v>
      </c>
      <c r="MU34" s="37" t="s">
        <v>27</v>
      </c>
      <c r="MV34" s="34">
        <f>SUM(MS34:MU34)</f>
        <v>1013.63</v>
      </c>
      <c r="MW34" s="39" t="s">
        <v>77</v>
      </c>
      <c r="MX34" s="37">
        <v>1016.18</v>
      </c>
      <c r="MY34" s="37" t="s">
        <v>27</v>
      </c>
      <c r="MZ34" s="37" t="s">
        <v>27</v>
      </c>
      <c r="NA34" s="34">
        <f>SUM(MX34:MZ34)</f>
        <v>1016.18</v>
      </c>
      <c r="NB34" s="39" t="s">
        <v>77</v>
      </c>
      <c r="NC34" s="37">
        <v>1017.88</v>
      </c>
      <c r="ND34" s="37" t="s">
        <v>27</v>
      </c>
      <c r="NE34" s="37" t="s">
        <v>27</v>
      </c>
      <c r="NF34" s="34">
        <f>SUM(NC34:NE34)</f>
        <v>1017.88</v>
      </c>
      <c r="NG34" s="39" t="s">
        <v>77</v>
      </c>
      <c r="NH34" s="37">
        <v>1020.36</v>
      </c>
      <c r="NI34" s="37" t="s">
        <v>27</v>
      </c>
      <c r="NJ34" s="37" t="s">
        <v>27</v>
      </c>
      <c r="NK34" s="34">
        <f>SUM(NH34:NJ34)</f>
        <v>1020.36</v>
      </c>
      <c r="NL34" s="39" t="s">
        <v>77</v>
      </c>
      <c r="NM34" s="37">
        <v>1026.5899999999999</v>
      </c>
      <c r="NN34" s="37" t="s">
        <v>27</v>
      </c>
      <c r="NO34" s="37" t="s">
        <v>27</v>
      </c>
      <c r="NP34" s="34">
        <f>SUM(NM34:NO34)</f>
        <v>1026.5899999999999</v>
      </c>
      <c r="NQ34" s="39" t="s">
        <v>77</v>
      </c>
      <c r="NR34" s="37">
        <v>1027.48</v>
      </c>
      <c r="NS34" s="37" t="s">
        <v>27</v>
      </c>
      <c r="NT34" s="37" t="s">
        <v>27</v>
      </c>
      <c r="NU34" s="34">
        <f>SUM(NR34:NT34)</f>
        <v>1027.48</v>
      </c>
      <c r="NV34" s="39" t="s">
        <v>77</v>
      </c>
      <c r="NW34" s="37">
        <v>1029.3399999999999</v>
      </c>
      <c r="NX34" s="37" t="s">
        <v>27</v>
      </c>
      <c r="NY34" s="37" t="s">
        <v>27</v>
      </c>
      <c r="NZ34" s="34">
        <f>SUM(NW34:NY34)</f>
        <v>1029.3399999999999</v>
      </c>
      <c r="OA34" s="39" t="s">
        <v>77</v>
      </c>
      <c r="OB34" s="37">
        <v>1043</v>
      </c>
      <c r="OC34" s="37" t="s">
        <v>27</v>
      </c>
      <c r="OD34" s="37" t="s">
        <v>27</v>
      </c>
      <c r="OE34" s="34">
        <f>SUM(OB34:OD34)</f>
        <v>1043</v>
      </c>
      <c r="OF34" s="39" t="s">
        <v>77</v>
      </c>
      <c r="OG34" s="37">
        <v>1042.55</v>
      </c>
      <c r="OH34" s="37" t="s">
        <v>27</v>
      </c>
      <c r="OI34" s="37" t="s">
        <v>27</v>
      </c>
      <c r="OJ34" s="34">
        <f>SUM(OG34:OI34)</f>
        <v>1042.55</v>
      </c>
      <c r="OK34" s="39" t="s">
        <v>77</v>
      </c>
      <c r="OL34" s="37">
        <v>1049.96</v>
      </c>
      <c r="OM34" s="37" t="s">
        <v>27</v>
      </c>
      <c r="ON34" s="37" t="s">
        <v>27</v>
      </c>
      <c r="OO34" s="34">
        <f>SUM(OL34:ON34)</f>
        <v>1049.96</v>
      </c>
      <c r="OP34" s="39" t="s">
        <v>77</v>
      </c>
      <c r="OQ34" s="37">
        <v>1061.3699999999999</v>
      </c>
      <c r="OR34" s="37" t="s">
        <v>27</v>
      </c>
      <c r="OS34" s="37" t="s">
        <v>27</v>
      </c>
      <c r="OT34" s="34">
        <f>SUM(OQ34:OS34)</f>
        <v>1061.3699999999999</v>
      </c>
      <c r="OU34" s="39" t="s">
        <v>77</v>
      </c>
      <c r="OV34" s="37">
        <v>1087.46</v>
      </c>
      <c r="OW34" s="37" t="s">
        <v>27</v>
      </c>
      <c r="OX34" s="37" t="s">
        <v>27</v>
      </c>
      <c r="OY34" s="34">
        <f>SUM(OV34:OX34)</f>
        <v>1087.46</v>
      </c>
      <c r="OZ34" s="39" t="s">
        <v>77</v>
      </c>
      <c r="PA34" s="37">
        <v>1097.49</v>
      </c>
      <c r="PB34" s="37" t="s">
        <v>27</v>
      </c>
      <c r="PC34" s="37" t="s">
        <v>27</v>
      </c>
      <c r="PD34" s="34">
        <f>SUM(PA34:PC34)</f>
        <v>1097.49</v>
      </c>
      <c r="PE34" s="39" t="s">
        <v>77</v>
      </c>
      <c r="PF34" s="37">
        <v>1108.75</v>
      </c>
      <c r="PG34" s="37" t="s">
        <v>27</v>
      </c>
      <c r="PH34" s="37" t="s">
        <v>27</v>
      </c>
      <c r="PI34" s="34">
        <f>SUM(PF34:PH34)</f>
        <v>1108.75</v>
      </c>
      <c r="PJ34" s="39" t="s">
        <v>77</v>
      </c>
      <c r="PK34" s="37">
        <v>1125.24</v>
      </c>
      <c r="PL34" s="37" t="s">
        <v>27</v>
      </c>
      <c r="PM34" s="37" t="s">
        <v>27</v>
      </c>
      <c r="PN34" s="34">
        <f>SUM(PK34:PM34)</f>
        <v>1125.24</v>
      </c>
      <c r="PO34" s="39" t="s">
        <v>77</v>
      </c>
      <c r="PP34" s="37">
        <v>1135.22</v>
      </c>
      <c r="PQ34" s="37" t="s">
        <v>27</v>
      </c>
      <c r="PR34" s="37" t="s">
        <v>27</v>
      </c>
      <c r="PS34" s="34">
        <f>SUM(PP34:PR34)</f>
        <v>1135.22</v>
      </c>
      <c r="PT34" s="39" t="s">
        <v>77</v>
      </c>
      <c r="PU34" s="37">
        <v>1146.29</v>
      </c>
      <c r="PV34" s="37" t="s">
        <v>27</v>
      </c>
      <c r="PW34" s="37" t="s">
        <v>27</v>
      </c>
      <c r="PX34" s="34">
        <f>SUM(PU34:PW34)</f>
        <v>1146.29</v>
      </c>
      <c r="PY34" s="39" t="s">
        <v>77</v>
      </c>
      <c r="PZ34" s="37">
        <v>1169.95</v>
      </c>
      <c r="QA34" s="37" t="s">
        <v>27</v>
      </c>
      <c r="QB34" s="37" t="s">
        <v>27</v>
      </c>
      <c r="QC34" s="34">
        <f>SUM(PZ34:QB34)</f>
        <v>1169.95</v>
      </c>
      <c r="QD34" s="39" t="s">
        <v>77</v>
      </c>
      <c r="QE34" s="37">
        <v>1186.46</v>
      </c>
      <c r="QF34" s="37" t="s">
        <v>27</v>
      </c>
      <c r="QG34" s="37" t="s">
        <v>27</v>
      </c>
      <c r="QH34" s="34">
        <f>SUM(QE34:QG34)</f>
        <v>1186.46</v>
      </c>
      <c r="QI34" s="39" t="s">
        <v>77</v>
      </c>
      <c r="QJ34" s="37">
        <v>1232</v>
      </c>
      <c r="QK34" s="37" t="s">
        <v>27</v>
      </c>
      <c r="QL34" s="37" t="s">
        <v>27</v>
      </c>
      <c r="QM34" s="34">
        <f>SUM(QJ34:QL34)</f>
        <v>1232</v>
      </c>
      <c r="QN34" s="39" t="s">
        <v>77</v>
      </c>
      <c r="QO34" s="37">
        <v>1246.6400000000001</v>
      </c>
      <c r="QP34" s="37" t="s">
        <v>27</v>
      </c>
      <c r="QQ34" s="37" t="s">
        <v>27</v>
      </c>
      <c r="QR34" s="34">
        <f>SUM(QO34:QQ34)</f>
        <v>1246.6400000000001</v>
      </c>
      <c r="QS34" s="39" t="s">
        <v>77</v>
      </c>
      <c r="QT34" s="37">
        <v>1261.7</v>
      </c>
      <c r="QU34" s="37" t="s">
        <v>27</v>
      </c>
      <c r="QV34" s="37" t="s">
        <v>27</v>
      </c>
      <c r="QW34" s="34">
        <f>SUM(QT34:QV34)</f>
        <v>1261.7</v>
      </c>
      <c r="QX34" s="39" t="s">
        <v>77</v>
      </c>
      <c r="QY34" s="37">
        <v>1279.83</v>
      </c>
      <c r="QZ34" s="37" t="s">
        <v>27</v>
      </c>
      <c r="RA34" s="37" t="s">
        <v>27</v>
      </c>
      <c r="RB34" s="34">
        <f>SUM(QY34:RA34)</f>
        <v>1279.83</v>
      </c>
      <c r="RC34" s="39" t="s">
        <v>77</v>
      </c>
      <c r="RD34" s="37">
        <v>1300.27</v>
      </c>
      <c r="RE34" s="37" t="s">
        <v>27</v>
      </c>
      <c r="RF34" s="37" t="s">
        <v>27</v>
      </c>
      <c r="RG34" s="34">
        <f>SUM(RD34:RF34)</f>
        <v>1300.27</v>
      </c>
      <c r="RH34" s="39" t="s">
        <v>77</v>
      </c>
      <c r="RI34" s="37">
        <v>1306.6500000000001</v>
      </c>
      <c r="RJ34" s="37" t="s">
        <v>27</v>
      </c>
      <c r="RK34" s="37" t="s">
        <v>27</v>
      </c>
      <c r="RL34" s="34">
        <f>SUM(RI34:RK34)</f>
        <v>1306.6500000000001</v>
      </c>
      <c r="RM34" s="39" t="s">
        <v>77</v>
      </c>
      <c r="RN34" s="37">
        <v>1319.56</v>
      </c>
      <c r="RO34" s="37" t="s">
        <v>27</v>
      </c>
      <c r="RP34" s="37" t="s">
        <v>27</v>
      </c>
      <c r="RQ34" s="34">
        <f>SUM(RN34:RP34)</f>
        <v>1319.56</v>
      </c>
      <c r="RR34" s="39" t="s">
        <v>77</v>
      </c>
      <c r="RS34" s="37">
        <v>1323.19</v>
      </c>
      <c r="RT34" s="37" t="s">
        <v>27</v>
      </c>
      <c r="RU34" s="37" t="s">
        <v>27</v>
      </c>
      <c r="RV34" s="34">
        <f>SUM(RS34:RU34)</f>
        <v>1323.19</v>
      </c>
      <c r="RW34" s="39" t="s">
        <v>77</v>
      </c>
      <c r="RX34" s="37">
        <v>1328.15</v>
      </c>
      <c r="RY34" s="37" t="s">
        <v>27</v>
      </c>
      <c r="RZ34" s="37" t="s">
        <v>27</v>
      </c>
      <c r="SA34" s="34">
        <f>SUM(RX34:RZ34)</f>
        <v>1328.15</v>
      </c>
      <c r="SB34" s="39" t="s">
        <v>77</v>
      </c>
      <c r="SC34" s="37">
        <v>1340.35</v>
      </c>
      <c r="SD34" s="37" t="s">
        <v>27</v>
      </c>
      <c r="SE34" s="37" t="s">
        <v>27</v>
      </c>
      <c r="SF34" s="34">
        <f>SUM(SC34:SE34)</f>
        <v>1340.35</v>
      </c>
      <c r="SG34" s="39" t="s">
        <v>77</v>
      </c>
      <c r="SH34" s="37">
        <v>1352.56</v>
      </c>
      <c r="SI34" s="37" t="s">
        <v>27</v>
      </c>
      <c r="SJ34" s="37" t="s">
        <v>27</v>
      </c>
      <c r="SK34" s="34">
        <f>SUM(SH34:SJ34)</f>
        <v>1352.56</v>
      </c>
      <c r="SL34" s="39" t="s">
        <v>77</v>
      </c>
      <c r="SM34" s="37">
        <v>1354.42</v>
      </c>
      <c r="SN34" s="37" t="s">
        <v>27</v>
      </c>
      <c r="SO34" s="37" t="s">
        <v>27</v>
      </c>
      <c r="SP34" s="34">
        <f>SUM(SM34:SO34)</f>
        <v>1354.42</v>
      </c>
      <c r="SQ34" s="39" t="s">
        <v>77</v>
      </c>
      <c r="SR34" s="37">
        <v>1423.81</v>
      </c>
      <c r="SS34" s="37" t="s">
        <v>27</v>
      </c>
      <c r="ST34" s="37" t="s">
        <v>27</v>
      </c>
      <c r="SU34" s="34">
        <f>SUM(SR34:ST34)</f>
        <v>1423.81</v>
      </c>
      <c r="SV34" s="39" t="s">
        <v>77</v>
      </c>
      <c r="SW34" s="37">
        <v>1435.4</v>
      </c>
      <c r="SX34" s="37" t="s">
        <v>27</v>
      </c>
      <c r="SY34" s="37" t="s">
        <v>27</v>
      </c>
      <c r="SZ34" s="34">
        <f>SUM(SW34:SY34)</f>
        <v>1435.4</v>
      </c>
      <c r="TA34" s="39" t="s">
        <v>77</v>
      </c>
      <c r="TB34" s="37">
        <v>1443.21</v>
      </c>
      <c r="TC34" s="37" t="s">
        <v>27</v>
      </c>
      <c r="TD34" s="37" t="s">
        <v>27</v>
      </c>
      <c r="TE34" s="34">
        <f>SUM(TB34:TD34)</f>
        <v>1443.21</v>
      </c>
      <c r="TF34" s="39" t="s">
        <v>77</v>
      </c>
      <c r="TG34" s="37">
        <v>1445.32</v>
      </c>
      <c r="TH34" s="37" t="s">
        <v>27</v>
      </c>
      <c r="TI34" s="37" t="s">
        <v>27</v>
      </c>
      <c r="TJ34" s="34">
        <f>SUM(TG34:TI34)</f>
        <v>1445.32</v>
      </c>
      <c r="TK34" s="39" t="s">
        <v>77</v>
      </c>
      <c r="TL34" s="37">
        <v>1441.74</v>
      </c>
      <c r="TM34" s="37" t="s">
        <v>27</v>
      </c>
      <c r="TN34" s="37" t="s">
        <v>27</v>
      </c>
      <c r="TO34" s="34">
        <f>SUM(TL34:TN34)</f>
        <v>1441.74</v>
      </c>
      <c r="TP34" s="39" t="s">
        <v>77</v>
      </c>
      <c r="TQ34" s="37">
        <v>1443.02</v>
      </c>
      <c r="TR34" s="37" t="s">
        <v>27</v>
      </c>
      <c r="TS34" s="37" t="s">
        <v>27</v>
      </c>
      <c r="TT34" s="34">
        <f>SUM(TQ34:TS34)</f>
        <v>1443.02</v>
      </c>
      <c r="TU34" s="39" t="s">
        <v>77</v>
      </c>
      <c r="TV34" s="37">
        <v>1445.54</v>
      </c>
      <c r="TW34" s="37" t="s">
        <v>27</v>
      </c>
      <c r="TX34" s="37" t="s">
        <v>27</v>
      </c>
      <c r="TY34" s="34">
        <f>SUM(TV34:TX34)</f>
        <v>1445.54</v>
      </c>
      <c r="TZ34" s="39" t="s">
        <v>77</v>
      </c>
      <c r="UA34" s="37">
        <v>1448.24</v>
      </c>
      <c r="UB34" s="37" t="s">
        <v>27</v>
      </c>
      <c r="UC34" s="37" t="s">
        <v>27</v>
      </c>
      <c r="UD34" s="34">
        <f>SUM(UA34:UC34)</f>
        <v>1448.24</v>
      </c>
      <c r="UE34" s="39" t="s">
        <v>77</v>
      </c>
      <c r="UF34" s="37">
        <v>1449.87</v>
      </c>
      <c r="UG34" s="37" t="s">
        <v>27</v>
      </c>
      <c r="UH34" s="37" t="s">
        <v>27</v>
      </c>
      <c r="UI34" s="34">
        <f>SUM(UF34:UH34)</f>
        <v>1449.87</v>
      </c>
      <c r="UJ34" s="39" t="s">
        <v>77</v>
      </c>
      <c r="UK34" s="37">
        <v>1462.76</v>
      </c>
      <c r="UL34" s="37" t="s">
        <v>27</v>
      </c>
      <c r="UM34" s="37" t="s">
        <v>27</v>
      </c>
      <c r="UN34" s="34">
        <f>SUM(UK34:UM34)</f>
        <v>1462.76</v>
      </c>
      <c r="UO34" s="39" t="s">
        <v>77</v>
      </c>
      <c r="UP34" s="37">
        <v>1525.46</v>
      </c>
      <c r="UQ34" s="37" t="s">
        <v>27</v>
      </c>
      <c r="UR34" s="37" t="s">
        <v>27</v>
      </c>
      <c r="US34" s="34">
        <f>SUM(UP34:UR34)</f>
        <v>1525.46</v>
      </c>
      <c r="UT34" s="39" t="s">
        <v>77</v>
      </c>
      <c r="UU34" s="37">
        <v>1467.92</v>
      </c>
      <c r="UV34" s="37" t="s">
        <v>27</v>
      </c>
      <c r="UW34" s="37" t="s">
        <v>27</v>
      </c>
      <c r="UX34" s="34">
        <f>SUM(UU34:UW34)</f>
        <v>1467.92</v>
      </c>
      <c r="UY34" s="39" t="s">
        <v>77</v>
      </c>
      <c r="UZ34" s="37">
        <v>1501.6</v>
      </c>
      <c r="VA34" s="37" t="s">
        <v>27</v>
      </c>
      <c r="VB34" s="37" t="s">
        <v>27</v>
      </c>
      <c r="VC34" s="34">
        <f>SUM(UZ34:VB34)</f>
        <v>1501.6</v>
      </c>
      <c r="VD34" s="39" t="s">
        <v>77</v>
      </c>
      <c r="VE34" s="37">
        <v>1501.46</v>
      </c>
      <c r="VF34" s="37" t="s">
        <v>27</v>
      </c>
      <c r="VG34" s="37" t="s">
        <v>27</v>
      </c>
      <c r="VH34" s="34">
        <f>SUM(VE34:VG34)</f>
        <v>1501.46</v>
      </c>
      <c r="VI34" s="39" t="s">
        <v>77</v>
      </c>
      <c r="VJ34" s="37">
        <v>1509.74</v>
      </c>
      <c r="VK34" s="37" t="s">
        <v>27</v>
      </c>
      <c r="VL34" s="37" t="s">
        <v>27</v>
      </c>
      <c r="VM34" s="34">
        <f>SUM(VJ34:VL34)</f>
        <v>1509.74</v>
      </c>
      <c r="VN34" s="39" t="s">
        <v>77</v>
      </c>
      <c r="VO34" s="37">
        <v>1529</v>
      </c>
      <c r="VP34" s="37" t="s">
        <v>27</v>
      </c>
      <c r="VQ34" s="37" t="s">
        <v>27</v>
      </c>
      <c r="VR34" s="34">
        <f>SUM(VO34:VQ34)</f>
        <v>1529</v>
      </c>
      <c r="VS34" s="39" t="s">
        <v>77</v>
      </c>
      <c r="VT34" s="37">
        <v>1533.6</v>
      </c>
      <c r="VU34" s="37" t="s">
        <v>27</v>
      </c>
      <c r="VV34" s="37" t="s">
        <v>27</v>
      </c>
      <c r="VW34" s="34">
        <f>SUM(VT34:VV34)</f>
        <v>1533.6</v>
      </c>
      <c r="VX34" s="39" t="s">
        <v>77</v>
      </c>
      <c r="VY34" s="37">
        <v>1538.68</v>
      </c>
      <c r="VZ34" s="37" t="s">
        <v>27</v>
      </c>
      <c r="WA34" s="37" t="s">
        <v>27</v>
      </c>
      <c r="WB34" s="34">
        <f>SUM(VY34:WA34)</f>
        <v>1538.68</v>
      </c>
      <c r="WC34" s="39" t="s">
        <v>77</v>
      </c>
      <c r="WD34" s="37">
        <v>1540.77</v>
      </c>
      <c r="WE34" s="37" t="s">
        <v>27</v>
      </c>
      <c r="WF34" s="37" t="s">
        <v>27</v>
      </c>
      <c r="WG34" s="34">
        <f>SUM(WD34:WF34)</f>
        <v>1540.77</v>
      </c>
      <c r="WH34" s="39" t="s">
        <v>77</v>
      </c>
      <c r="WI34" s="37">
        <v>1535.82</v>
      </c>
      <c r="WJ34" s="37" t="s">
        <v>27</v>
      </c>
      <c r="WK34" s="37" t="s">
        <v>27</v>
      </c>
      <c r="WL34" s="34">
        <f>SUM(WI34:WK34)</f>
        <v>1535.82</v>
      </c>
      <c r="WM34" s="39" t="s">
        <v>77</v>
      </c>
      <c r="WN34" s="37">
        <v>1533.99</v>
      </c>
      <c r="WO34" s="37" t="s">
        <v>27</v>
      </c>
      <c r="WP34" s="37" t="s">
        <v>27</v>
      </c>
      <c r="WQ34" s="34">
        <f>SUM(WN34:WP34)</f>
        <v>1533.99</v>
      </c>
      <c r="WR34" s="39" t="s">
        <v>77</v>
      </c>
      <c r="WS34" s="37">
        <v>1536.61</v>
      </c>
      <c r="WT34" s="37" t="s">
        <v>27</v>
      </c>
      <c r="WU34" s="37" t="s">
        <v>27</v>
      </c>
      <c r="WV34" s="34">
        <f>SUM(WS34:WU34)</f>
        <v>1536.61</v>
      </c>
      <c r="WW34" s="39" t="s">
        <v>77</v>
      </c>
      <c r="WX34" s="37">
        <v>1539.33</v>
      </c>
      <c r="WY34" s="37" t="s">
        <v>27</v>
      </c>
      <c r="WZ34" s="37" t="s">
        <v>27</v>
      </c>
      <c r="XA34" s="34">
        <f>SUM(WX34:WZ34)</f>
        <v>1539.33</v>
      </c>
      <c r="XB34" s="39" t="s">
        <v>77</v>
      </c>
      <c r="XC34" s="37">
        <v>1540.91</v>
      </c>
      <c r="XD34" s="37" t="s">
        <v>27</v>
      </c>
      <c r="XE34" s="37" t="s">
        <v>27</v>
      </c>
      <c r="XF34" s="34">
        <f>SUM(XC34:XE34)</f>
        <v>1540.91</v>
      </c>
      <c r="XG34" s="39" t="s">
        <v>77</v>
      </c>
      <c r="XH34" s="37">
        <v>1556.36</v>
      </c>
      <c r="XI34" s="37" t="s">
        <v>27</v>
      </c>
      <c r="XJ34" s="37" t="s">
        <v>27</v>
      </c>
      <c r="XK34" s="34">
        <f>SUM(XH34:XJ34)</f>
        <v>1556.36</v>
      </c>
      <c r="XL34" s="39" t="s">
        <v>77</v>
      </c>
      <c r="XM34" s="37">
        <v>1568.17</v>
      </c>
      <c r="XN34" s="37" t="s">
        <v>27</v>
      </c>
      <c r="XO34" s="37" t="s">
        <v>27</v>
      </c>
      <c r="XP34" s="34">
        <f>SUM(XM34:XO34)</f>
        <v>1568.17</v>
      </c>
      <c r="XQ34" s="39" t="s">
        <v>77</v>
      </c>
      <c r="XR34" s="37">
        <v>1575.06</v>
      </c>
      <c r="XS34" s="37" t="s">
        <v>27</v>
      </c>
      <c r="XT34" s="37" t="s">
        <v>27</v>
      </c>
      <c r="XU34" s="34">
        <f>SUM(XR34:XT34)</f>
        <v>1575.06</v>
      </c>
      <c r="XV34" s="39" t="s">
        <v>77</v>
      </c>
      <c r="XW34" s="37">
        <v>1578.51</v>
      </c>
      <c r="XX34" s="37" t="s">
        <v>27</v>
      </c>
      <c r="XY34" s="37" t="s">
        <v>27</v>
      </c>
      <c r="XZ34" s="34">
        <f>SUM(XW34:XY34)</f>
        <v>1578.51</v>
      </c>
      <c r="YA34" s="39" t="s">
        <v>77</v>
      </c>
      <c r="YB34" s="37">
        <v>1579.14</v>
      </c>
      <c r="YC34" s="37" t="s">
        <v>27</v>
      </c>
      <c r="YD34" s="37" t="s">
        <v>27</v>
      </c>
      <c r="YE34" s="34">
        <f>SUM(YB34:YD34)</f>
        <v>1579.14</v>
      </c>
      <c r="YF34" s="39" t="s">
        <v>77</v>
      </c>
      <c r="YG34" s="37">
        <v>1587.18</v>
      </c>
      <c r="YH34" s="37" t="s">
        <v>27</v>
      </c>
      <c r="YI34" s="37" t="s">
        <v>27</v>
      </c>
      <c r="YJ34" s="34">
        <f>SUM(YG34:YI34)</f>
        <v>1587.18</v>
      </c>
      <c r="YK34" s="39" t="s">
        <v>77</v>
      </c>
      <c r="YL34" s="75">
        <v>1609.43</v>
      </c>
      <c r="YM34" s="37" t="s">
        <v>27</v>
      </c>
      <c r="YN34" s="37" t="s">
        <v>27</v>
      </c>
      <c r="YO34" s="34">
        <f>SUM(YL34:YN34)</f>
        <v>1609.43</v>
      </c>
      <c r="YP34" s="39" t="s">
        <v>77</v>
      </c>
      <c r="YQ34" s="37">
        <v>1611.02</v>
      </c>
      <c r="YR34" s="37" t="s">
        <v>27</v>
      </c>
      <c r="YS34" s="37" t="s">
        <v>27</v>
      </c>
      <c r="YT34" s="34">
        <f>SUM(YQ34:YS34)</f>
        <v>1611.02</v>
      </c>
      <c r="YU34" s="39" t="s">
        <v>77</v>
      </c>
      <c r="YV34" s="37">
        <v>1614.48</v>
      </c>
      <c r="YW34" s="37" t="s">
        <v>27</v>
      </c>
      <c r="YX34" s="37" t="s">
        <v>27</v>
      </c>
      <c r="YY34" s="34">
        <f>SUM(YV34:YX34)</f>
        <v>1614.48</v>
      </c>
      <c r="YZ34" s="39" t="s">
        <v>77</v>
      </c>
      <c r="ZA34" s="37">
        <v>1616.89</v>
      </c>
      <c r="ZB34" s="37" t="s">
        <v>27</v>
      </c>
      <c r="ZC34" s="37" t="s">
        <v>27</v>
      </c>
      <c r="ZD34" s="34">
        <f>SUM(ZA34:ZC34)</f>
        <v>1616.89</v>
      </c>
      <c r="ZE34" s="39" t="s">
        <v>77</v>
      </c>
      <c r="ZF34" s="37">
        <v>1617.71</v>
      </c>
      <c r="ZG34" s="37" t="s">
        <v>27</v>
      </c>
      <c r="ZH34" s="37" t="s">
        <v>27</v>
      </c>
      <c r="ZI34" s="34">
        <f>SUM(ZF34:ZH34)</f>
        <v>1617.71</v>
      </c>
      <c r="ZJ34" s="39" t="s">
        <v>77</v>
      </c>
      <c r="ZK34" s="37">
        <v>1619.63</v>
      </c>
      <c r="ZL34" s="37" t="s">
        <v>27</v>
      </c>
      <c r="ZM34" s="37" t="s">
        <v>27</v>
      </c>
      <c r="ZN34" s="34">
        <f>SUM(ZK34:ZM34)</f>
        <v>1619.63</v>
      </c>
      <c r="ZO34" s="39" t="s">
        <v>77</v>
      </c>
      <c r="ZP34" s="37">
        <v>1683.41</v>
      </c>
      <c r="ZQ34" s="37" t="s">
        <v>27</v>
      </c>
      <c r="ZR34" s="37" t="s">
        <v>27</v>
      </c>
      <c r="ZS34" s="34">
        <f>SUM(ZP34:ZR34)</f>
        <v>1683.41</v>
      </c>
      <c r="ZT34" s="39" t="s">
        <v>77</v>
      </c>
      <c r="ZU34" s="37">
        <v>1709.7</v>
      </c>
      <c r="ZV34" s="37" t="s">
        <v>27</v>
      </c>
      <c r="ZW34" s="37" t="s">
        <v>27</v>
      </c>
      <c r="ZX34" s="34">
        <f>SUM(ZU34:ZW34)</f>
        <v>1709.7</v>
      </c>
      <c r="ZY34" s="39" t="s">
        <v>77</v>
      </c>
      <c r="ZZ34" s="75">
        <v>1713.1</v>
      </c>
      <c r="AAA34" s="37" t="s">
        <v>27</v>
      </c>
      <c r="AAB34" s="37" t="s">
        <v>27</v>
      </c>
      <c r="AAC34" s="34">
        <f>SUM(ZZ34:AAB34)</f>
        <v>1713.1</v>
      </c>
      <c r="AAD34" s="39" t="s">
        <v>77</v>
      </c>
      <c r="AAE34" s="75">
        <v>1725.34</v>
      </c>
      <c r="AAF34" s="37" t="s">
        <v>27</v>
      </c>
      <c r="AAG34" s="37" t="s">
        <v>27</v>
      </c>
      <c r="AAH34" s="34">
        <f>SUM(AAE34:AAG34)</f>
        <v>1725.34</v>
      </c>
      <c r="AAI34" s="39" t="s">
        <v>77</v>
      </c>
      <c r="AAJ34" s="75">
        <v>1730.19</v>
      </c>
      <c r="AAK34" s="37" t="s">
        <v>27</v>
      </c>
      <c r="AAL34" s="37" t="s">
        <v>27</v>
      </c>
      <c r="AAM34" s="96">
        <f>SUM(AAJ34:AAL34)</f>
        <v>1730.19</v>
      </c>
      <c r="AAN34" s="39" t="s">
        <v>77</v>
      </c>
      <c r="AAO34" s="75">
        <v>1733.58</v>
      </c>
      <c r="AAP34" s="37" t="s">
        <v>27</v>
      </c>
      <c r="AAQ34" s="37" t="s">
        <v>27</v>
      </c>
      <c r="AAR34" s="96">
        <f>SUM(AAO34:AAQ34)</f>
        <v>1733.58</v>
      </c>
      <c r="AAS34" s="39" t="s">
        <v>77</v>
      </c>
      <c r="AAT34" s="75">
        <v>1739.17</v>
      </c>
      <c r="AAU34" s="37" t="s">
        <v>27</v>
      </c>
      <c r="AAV34" s="37" t="s">
        <v>27</v>
      </c>
      <c r="AAW34" s="96">
        <f>SUM(AAT34:AAV34)</f>
        <v>1739.17</v>
      </c>
      <c r="AAX34" s="39" t="s">
        <v>77</v>
      </c>
      <c r="AAY34" s="75">
        <v>1742.57</v>
      </c>
      <c r="AAZ34" s="37" t="s">
        <v>27</v>
      </c>
      <c r="ABA34" s="37" t="s">
        <v>27</v>
      </c>
      <c r="ABB34" s="96">
        <f>SUM(AAY34:ABA34)</f>
        <v>1742.57</v>
      </c>
      <c r="ABC34" s="39" t="s">
        <v>77</v>
      </c>
      <c r="ABD34" s="75">
        <f t="shared" ref="ABD34" si="161">SUM(ABD30:ABD33)</f>
        <v>1745.2999999999997</v>
      </c>
      <c r="ABE34" s="37" t="s">
        <v>27</v>
      </c>
      <c r="ABF34" s="37" t="s">
        <v>27</v>
      </c>
      <c r="ABG34" s="96">
        <f>SUM(ABD34:ABF34)</f>
        <v>1745.2999999999997</v>
      </c>
      <c r="ABH34" s="39" t="s">
        <v>77</v>
      </c>
      <c r="ABI34" s="75">
        <v>1746.55</v>
      </c>
      <c r="ABJ34" s="37" t="s">
        <v>27</v>
      </c>
      <c r="ABK34" s="37" t="s">
        <v>27</v>
      </c>
      <c r="ABL34" s="96">
        <f>SUM(ABI34:ABK34)</f>
        <v>1746.55</v>
      </c>
      <c r="ABM34" s="39" t="s">
        <v>77</v>
      </c>
      <c r="ABN34" s="75">
        <v>1756.48</v>
      </c>
      <c r="ABO34" s="37" t="s">
        <v>27</v>
      </c>
      <c r="ABP34" s="37" t="s">
        <v>27</v>
      </c>
      <c r="ABQ34" s="96">
        <f>SUM(ABN34:ABP34)</f>
        <v>1756.48</v>
      </c>
      <c r="ABR34" s="39" t="s">
        <v>77</v>
      </c>
      <c r="ABS34" s="75">
        <v>1781.67</v>
      </c>
      <c r="ABT34" s="37" t="s">
        <v>27</v>
      </c>
      <c r="ABU34" s="37" t="s">
        <v>27</v>
      </c>
      <c r="ABV34" s="96">
        <f>SUM(ABS34:ABU34)</f>
        <v>1781.67</v>
      </c>
      <c r="ABW34" s="39" t="s">
        <v>77</v>
      </c>
      <c r="ABX34" s="75">
        <f>SUM(ABX30:ABX33)</f>
        <v>1846.54</v>
      </c>
      <c r="ABY34" s="37" t="s">
        <v>27</v>
      </c>
      <c r="ABZ34" s="37" t="s">
        <v>27</v>
      </c>
      <c r="ACA34" s="96">
        <f>SUM(ABX34:ABZ34)</f>
        <v>1846.54</v>
      </c>
    </row>
    <row r="35" spans="1:755" ht="9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</row>
  </sheetData>
  <mergeCells count="151">
    <mergeCell ref="ABW3:ACA3"/>
    <mergeCell ref="ABR3:ABV3"/>
    <mergeCell ref="EF3:EJ3"/>
    <mergeCell ref="EK3:EO3"/>
    <mergeCell ref="EP3:ET3"/>
    <mergeCell ref="EU3:EY3"/>
    <mergeCell ref="HH3:HL3"/>
    <mergeCell ref="HM3:HQ3"/>
    <mergeCell ref="HR3:HV3"/>
    <mergeCell ref="HW3:IA3"/>
    <mergeCell ref="IB3:IF3"/>
    <mergeCell ref="GD3:GH3"/>
    <mergeCell ref="GI3:GM3"/>
    <mergeCell ref="GS3:GW3"/>
    <mergeCell ref="GX3:HB3"/>
    <mergeCell ref="HC3:HG3"/>
    <mergeCell ref="JP3:JT3"/>
    <mergeCell ref="JU3:JY3"/>
    <mergeCell ref="JZ3:KD3"/>
    <mergeCell ref="KE3:KI3"/>
    <mergeCell ref="KJ3:KN3"/>
    <mergeCell ref="GN3:GR3"/>
    <mergeCell ref="IG3:IK3"/>
    <mergeCell ref="KO3:KS3"/>
    <mergeCell ref="IL3:IP3"/>
    <mergeCell ref="BD3:BH3"/>
    <mergeCell ref="BI3:BM3"/>
    <mergeCell ref="DV3:DZ3"/>
    <mergeCell ref="EA3:EE3"/>
    <mergeCell ref="CR3:CV3"/>
    <mergeCell ref="CW3:DA3"/>
    <mergeCell ref="DB3:DF3"/>
    <mergeCell ref="DG3:DK3"/>
    <mergeCell ref="DL3:DP3"/>
    <mergeCell ref="DQ3:DU3"/>
    <mergeCell ref="A3:E3"/>
    <mergeCell ref="F3:J3"/>
    <mergeCell ref="K3:O3"/>
    <mergeCell ref="P3:T3"/>
    <mergeCell ref="U3:Y3"/>
    <mergeCell ref="Z3:AD3"/>
    <mergeCell ref="AE3:AI3"/>
    <mergeCell ref="AAD3:AAH3"/>
    <mergeCell ref="BN3:BR3"/>
    <mergeCell ref="BS3:BW3"/>
    <mergeCell ref="BX3:CB3"/>
    <mergeCell ref="CC3:CG3"/>
    <mergeCell ref="CH3:CL3"/>
    <mergeCell ref="CM3:CQ3"/>
    <mergeCell ref="AJ3:AN3"/>
    <mergeCell ref="AO3:AS3"/>
    <mergeCell ref="EZ3:FD3"/>
    <mergeCell ref="FE3:FI3"/>
    <mergeCell ref="FJ3:FN3"/>
    <mergeCell ref="FO3:FS3"/>
    <mergeCell ref="FT3:FX3"/>
    <mergeCell ref="FY3:GC3"/>
    <mergeCell ref="AT3:AX3"/>
    <mergeCell ref="AY3:BC3"/>
    <mergeCell ref="IQ3:IU3"/>
    <mergeCell ref="IV3:IZ3"/>
    <mergeCell ref="JA3:JE3"/>
    <mergeCell ref="JF3:JJ3"/>
    <mergeCell ref="JK3:JO3"/>
    <mergeCell ref="LX3:MB3"/>
    <mergeCell ref="MC3:MG3"/>
    <mergeCell ref="MH3:ML3"/>
    <mergeCell ref="MM3:MQ3"/>
    <mergeCell ref="MR3:MV3"/>
    <mergeCell ref="MW3:NA3"/>
    <mergeCell ref="KT3:KX3"/>
    <mergeCell ref="KY3:LC3"/>
    <mergeCell ref="LD3:LH3"/>
    <mergeCell ref="LI3:LM3"/>
    <mergeCell ref="LN3:LR3"/>
    <mergeCell ref="LS3:LW3"/>
    <mergeCell ref="OF3:OJ3"/>
    <mergeCell ref="OK3:OO3"/>
    <mergeCell ref="OP3:OT3"/>
    <mergeCell ref="OU3:OY3"/>
    <mergeCell ref="OZ3:PD3"/>
    <mergeCell ref="PE3:PI3"/>
    <mergeCell ref="NB3:NF3"/>
    <mergeCell ref="NG3:NK3"/>
    <mergeCell ref="NL3:NP3"/>
    <mergeCell ref="NQ3:NU3"/>
    <mergeCell ref="NV3:NZ3"/>
    <mergeCell ref="OA3:OE3"/>
    <mergeCell ref="QN3:QR3"/>
    <mergeCell ref="QS3:QW3"/>
    <mergeCell ref="QX3:RB3"/>
    <mergeCell ref="RC3:RG3"/>
    <mergeCell ref="RH3:RL3"/>
    <mergeCell ref="RM3:RQ3"/>
    <mergeCell ref="PJ3:PN3"/>
    <mergeCell ref="PO3:PS3"/>
    <mergeCell ref="PT3:PX3"/>
    <mergeCell ref="PY3:QC3"/>
    <mergeCell ref="QD3:QH3"/>
    <mergeCell ref="QI3:QM3"/>
    <mergeCell ref="SV3:SZ3"/>
    <mergeCell ref="TA3:TE3"/>
    <mergeCell ref="TF3:TJ3"/>
    <mergeCell ref="TK3:TO3"/>
    <mergeCell ref="TP3:TT3"/>
    <mergeCell ref="TU3:TY3"/>
    <mergeCell ref="RR3:RV3"/>
    <mergeCell ref="RW3:SA3"/>
    <mergeCell ref="SB3:SF3"/>
    <mergeCell ref="SG3:SK3"/>
    <mergeCell ref="SL3:SP3"/>
    <mergeCell ref="SQ3:SU3"/>
    <mergeCell ref="VD3:VH3"/>
    <mergeCell ref="VI3:VM3"/>
    <mergeCell ref="VN3:VR3"/>
    <mergeCell ref="VS3:VW3"/>
    <mergeCell ref="VX3:WB3"/>
    <mergeCell ref="WC3:WG3"/>
    <mergeCell ref="TZ3:UD3"/>
    <mergeCell ref="UE3:UI3"/>
    <mergeCell ref="UJ3:UN3"/>
    <mergeCell ref="UO3:US3"/>
    <mergeCell ref="UT3:UX3"/>
    <mergeCell ref="UY3:VC3"/>
    <mergeCell ref="XL3:XP3"/>
    <mergeCell ref="XQ3:XU3"/>
    <mergeCell ref="XV3:XZ3"/>
    <mergeCell ref="YA3:YE3"/>
    <mergeCell ref="YF3:YJ3"/>
    <mergeCell ref="YK3:YO3"/>
    <mergeCell ref="WH3:WL3"/>
    <mergeCell ref="WM3:WQ3"/>
    <mergeCell ref="WR3:WV3"/>
    <mergeCell ref="WW3:XA3"/>
    <mergeCell ref="XB3:XF3"/>
    <mergeCell ref="XG3:XK3"/>
    <mergeCell ref="ABM3:ABQ3"/>
    <mergeCell ref="ABH3:ABL3"/>
    <mergeCell ref="AAS3:AAW3"/>
    <mergeCell ref="ZT3:ZX3"/>
    <mergeCell ref="ZY3:AAC3"/>
    <mergeCell ref="YP3:YT3"/>
    <mergeCell ref="YU3:YY3"/>
    <mergeCell ref="YZ3:ZD3"/>
    <mergeCell ref="ZE3:ZI3"/>
    <mergeCell ref="ZJ3:ZN3"/>
    <mergeCell ref="ZO3:ZS3"/>
    <mergeCell ref="AAI3:AAM3"/>
    <mergeCell ref="AAN3:AAR3"/>
    <mergeCell ref="ABC3:ABG3"/>
    <mergeCell ref="AAX3:ABB3"/>
  </mergeCells>
  <phoneticPr fontId="28" type="noConversion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0"/>
  <dimension ref="A1:N24"/>
  <sheetViews>
    <sheetView showGridLines="0" zoomScaleNormal="100" workbookViewId="0"/>
  </sheetViews>
  <sheetFormatPr defaultRowHeight="15" x14ac:dyDescent="0.25"/>
  <sheetData>
    <row r="1" spans="1:14" ht="15.75" customHeight="1" x14ac:dyDescent="0.25">
      <c r="A1" s="93" t="s">
        <v>178</v>
      </c>
      <c r="B1" s="26"/>
      <c r="C1" s="26"/>
      <c r="D1" s="26"/>
      <c r="E1" s="26"/>
      <c r="F1" s="26"/>
      <c r="G1" s="26"/>
      <c r="H1" s="26"/>
      <c r="I1" s="26"/>
    </row>
    <row r="2" spans="1:14" ht="15.75" customHeight="1" x14ac:dyDescent="0.25">
      <c r="A2" s="93" t="s">
        <v>112</v>
      </c>
      <c r="B2" s="26"/>
      <c r="C2" s="26"/>
      <c r="D2" s="26"/>
      <c r="E2" s="26"/>
      <c r="F2" s="26"/>
      <c r="G2" s="26"/>
      <c r="H2" s="26"/>
      <c r="I2" s="26"/>
    </row>
    <row r="3" spans="1:14" x14ac:dyDescent="0.25">
      <c r="A3" s="84">
        <f>Sumário!A3</f>
        <v>46143</v>
      </c>
    </row>
    <row r="13" spans="1:14" x14ac:dyDescent="0.25">
      <c r="N13" s="97"/>
    </row>
    <row r="23" spans="1:1" x14ac:dyDescent="0.25">
      <c r="A23" s="22" t="s">
        <v>92</v>
      </c>
    </row>
    <row r="24" spans="1:1" x14ac:dyDescent="0.25">
      <c r="A24" s="22" t="s">
        <v>93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1"/>
  <dimension ref="A1:I27"/>
  <sheetViews>
    <sheetView showGridLines="0" zoomScaleNormal="100" workbookViewId="0"/>
  </sheetViews>
  <sheetFormatPr defaultRowHeight="15" x14ac:dyDescent="0.25"/>
  <sheetData>
    <row r="1" spans="1:9" ht="15.75" customHeight="1" x14ac:dyDescent="0.25">
      <c r="A1" s="93" t="s">
        <v>179</v>
      </c>
      <c r="B1" s="26"/>
      <c r="C1" s="26"/>
      <c r="D1" s="26"/>
      <c r="E1" s="26"/>
      <c r="F1" s="26"/>
      <c r="G1" s="26"/>
      <c r="H1" s="26"/>
      <c r="I1" s="26"/>
    </row>
    <row r="2" spans="1:9" ht="15.75" customHeight="1" x14ac:dyDescent="0.25">
      <c r="A2" s="93" t="s">
        <v>112</v>
      </c>
      <c r="B2" s="26"/>
      <c r="C2" s="26"/>
      <c r="D2" s="26"/>
      <c r="E2" s="26"/>
      <c r="F2" s="26"/>
      <c r="G2" s="26"/>
      <c r="H2" s="26"/>
      <c r="I2" s="26"/>
    </row>
    <row r="3" spans="1:9" x14ac:dyDescent="0.25">
      <c r="A3" s="84">
        <f>Gráficos!A1</f>
        <v>46143</v>
      </c>
    </row>
    <row r="4" spans="1:9" x14ac:dyDescent="0.25">
      <c r="A4" s="87"/>
      <c r="B4" s="87"/>
      <c r="C4" s="87"/>
      <c r="D4" s="87"/>
      <c r="E4" s="87"/>
      <c r="F4" s="87"/>
      <c r="G4" s="87"/>
      <c r="H4" s="87"/>
    </row>
    <row r="5" spans="1:9" x14ac:dyDescent="0.25">
      <c r="A5" s="87"/>
      <c r="B5" s="87"/>
      <c r="C5" s="87"/>
      <c r="D5" s="87"/>
      <c r="E5" s="87"/>
      <c r="F5" s="87"/>
      <c r="G5" s="87"/>
      <c r="H5" s="87"/>
    </row>
    <row r="6" spans="1:9" x14ac:dyDescent="0.25">
      <c r="A6" s="87"/>
      <c r="B6" s="87"/>
      <c r="C6" s="87"/>
      <c r="D6" s="87"/>
      <c r="E6" s="87"/>
      <c r="F6" s="87"/>
      <c r="G6" s="87"/>
      <c r="H6" s="87"/>
    </row>
    <row r="26" spans="1:1" x14ac:dyDescent="0.25">
      <c r="A26" s="22" t="s">
        <v>92</v>
      </c>
    </row>
    <row r="27" spans="1:1" x14ac:dyDescent="0.25">
      <c r="A27" s="22" t="s">
        <v>93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4" name="Option Button 8">
              <controlPr defaultSize="0" autoFill="0" autoLine="0" autoPict="0">
                <anchor moveWithCells="1">
                  <from>
                    <xdr:col>0</xdr:col>
                    <xdr:colOff>209550</xdr:colOff>
                    <xdr:row>3</xdr:row>
                    <xdr:rowOff>171450</xdr:rowOff>
                  </from>
                  <to>
                    <xdr:col>2</xdr:col>
                    <xdr:colOff>76200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Option Button 9">
              <controlPr defaultSize="0" autoFill="0" autoLine="0" autoPict="0">
                <anchor moveWithCells="1">
                  <from>
                    <xdr:col>2</xdr:col>
                    <xdr:colOff>561975</xdr:colOff>
                    <xdr:row>3</xdr:row>
                    <xdr:rowOff>171450</xdr:rowOff>
                  </from>
                  <to>
                    <xdr:col>4</xdr:col>
                    <xdr:colOff>428625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6" name="Option Button 10">
              <controlPr defaultSize="0" autoFill="0" autoLine="0" autoPict="0">
                <anchor moveWithCells="1">
                  <from>
                    <xdr:col>5</xdr:col>
                    <xdr:colOff>352425</xdr:colOff>
                    <xdr:row>3</xdr:row>
                    <xdr:rowOff>180975</xdr:rowOff>
                  </from>
                  <to>
                    <xdr:col>7</xdr:col>
                    <xdr:colOff>219075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/>
  <dimension ref="A1:K41"/>
  <sheetViews>
    <sheetView showGridLines="0" zoomScaleNormal="100" workbookViewId="0"/>
  </sheetViews>
  <sheetFormatPr defaultRowHeight="15" x14ac:dyDescent="0.25"/>
  <cols>
    <col min="1" max="1" width="14.140625" customWidth="1"/>
    <col min="2" max="2" width="11.42578125" customWidth="1"/>
  </cols>
  <sheetData>
    <row r="1" spans="1:11" ht="18" customHeight="1" x14ac:dyDescent="0.25">
      <c r="A1" s="93" t="s">
        <v>181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" customHeight="1" x14ac:dyDescent="0.25">
      <c r="A2" s="93" t="s">
        <v>2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ht="15.75" x14ac:dyDescent="0.25">
      <c r="A3" s="84">
        <f>Sumário!A3</f>
        <v>46143</v>
      </c>
      <c r="B3" s="15"/>
      <c r="C3" s="14"/>
    </row>
    <row r="4" spans="1:11" ht="15.75" x14ac:dyDescent="0.25">
      <c r="A4" s="23"/>
      <c r="B4" s="15"/>
      <c r="C4" s="14"/>
    </row>
    <row r="23" spans="1:1" x14ac:dyDescent="0.25">
      <c r="A23" s="22" t="s">
        <v>114</v>
      </c>
    </row>
    <row r="24" spans="1:1" x14ac:dyDescent="0.25">
      <c r="A24" s="22" t="s">
        <v>93</v>
      </c>
    </row>
    <row r="26" spans="1:1" x14ac:dyDescent="0.25">
      <c r="A26" s="22"/>
    </row>
    <row r="40" spans="1:1" x14ac:dyDescent="0.25">
      <c r="A40" s="22"/>
    </row>
    <row r="41" spans="1:1" x14ac:dyDescent="0.25">
      <c r="A41" s="22"/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/>
  <dimension ref="A1:K44"/>
  <sheetViews>
    <sheetView showGridLines="0" zoomScaleNormal="100" workbookViewId="0">
      <selection activeCell="A3" sqref="A3"/>
    </sheetView>
  </sheetViews>
  <sheetFormatPr defaultRowHeight="15" x14ac:dyDescent="0.25"/>
  <cols>
    <col min="1" max="1" width="9.7109375" customWidth="1"/>
    <col min="2" max="2" width="11.42578125" customWidth="1"/>
  </cols>
  <sheetData>
    <row r="1" spans="1:11" ht="18" customHeight="1" x14ac:dyDescent="0.25">
      <c r="A1" s="93" t="s">
        <v>182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" customHeight="1" x14ac:dyDescent="0.25">
      <c r="A2" s="93" t="s">
        <v>175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ht="15.75" x14ac:dyDescent="0.25">
      <c r="A3" s="84">
        <f>Sumário!A3</f>
        <v>46143</v>
      </c>
      <c r="B3" s="112"/>
      <c r="C3" s="23"/>
      <c r="D3" s="20"/>
      <c r="E3" s="20"/>
      <c r="F3" s="20"/>
      <c r="G3" s="20"/>
      <c r="H3" s="20"/>
    </row>
    <row r="4" spans="1:11" x14ac:dyDescent="0.25">
      <c r="A4" s="20"/>
      <c r="B4" s="20"/>
      <c r="C4" s="20"/>
      <c r="D4" s="20"/>
      <c r="E4" s="20"/>
      <c r="F4" s="20"/>
      <c r="G4" s="20"/>
      <c r="H4" s="20"/>
    </row>
    <row r="5" spans="1:11" x14ac:dyDescent="0.25">
      <c r="A5" s="20"/>
      <c r="B5" s="20"/>
      <c r="C5" s="20"/>
      <c r="D5" s="20"/>
      <c r="E5" s="20"/>
      <c r="F5" s="20"/>
      <c r="G5" s="20"/>
      <c r="H5" s="20"/>
    </row>
    <row r="6" spans="1:11" x14ac:dyDescent="0.25">
      <c r="A6" s="20"/>
      <c r="B6" s="20"/>
      <c r="C6" s="20"/>
      <c r="D6" s="20"/>
      <c r="E6" s="20"/>
      <c r="F6" s="20"/>
      <c r="G6" s="20"/>
      <c r="H6" s="20"/>
    </row>
    <row r="7" spans="1:11" s="20" customFormat="1" x14ac:dyDescent="0.25"/>
    <row r="8" spans="1:11" s="20" customFormat="1" x14ac:dyDescent="0.25"/>
    <row r="26" spans="1:1" x14ac:dyDescent="0.25">
      <c r="A26" s="22" t="s">
        <v>30</v>
      </c>
    </row>
    <row r="27" spans="1:1" x14ac:dyDescent="0.25">
      <c r="A27" s="22" t="s">
        <v>28</v>
      </c>
    </row>
    <row r="29" spans="1:1" x14ac:dyDescent="0.25">
      <c r="A29" s="22"/>
    </row>
    <row r="43" spans="1:1" x14ac:dyDescent="0.25">
      <c r="A43" s="22"/>
    </row>
    <row r="44" spans="1:1" x14ac:dyDescent="0.25">
      <c r="A44" s="22"/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8588F-6219-4205-99A0-80C5196C65DC}">
  <sheetPr codeName="Planilha14"/>
  <dimension ref="A2:W6"/>
  <sheetViews>
    <sheetView workbookViewId="0">
      <selection activeCell="D6" sqref="D6"/>
    </sheetView>
  </sheetViews>
  <sheetFormatPr defaultRowHeight="15" x14ac:dyDescent="0.25"/>
  <cols>
    <col min="1" max="1" width="9.140625" style="20"/>
    <col min="2" max="2" width="50.85546875" style="20" bestFit="1" customWidth="1"/>
    <col min="3" max="3" width="34.140625" style="20" customWidth="1"/>
    <col min="4" max="4" width="54.28515625" style="20" bestFit="1" customWidth="1"/>
    <col min="5" max="8" width="20.140625" style="20" customWidth="1"/>
    <col min="9" max="16384" width="9.140625" style="20"/>
  </cols>
  <sheetData>
    <row r="2" spans="1:23" s="122" customFormat="1" ht="23.25" x14ac:dyDescent="0.25">
      <c r="A2" s="121"/>
      <c r="B2" s="128" t="s">
        <v>185</v>
      </c>
      <c r="C2" s="128"/>
      <c r="D2" s="128"/>
      <c r="E2" s="128"/>
      <c r="F2" s="128"/>
      <c r="G2" s="128"/>
      <c r="H2" s="128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s="122" customFormat="1" ht="15.75" x14ac:dyDescent="0.25">
      <c r="A3" s="123"/>
      <c r="B3" s="124" t="s">
        <v>29</v>
      </c>
      <c r="C3" s="124" t="s">
        <v>186</v>
      </c>
      <c r="D3" s="124" t="s">
        <v>187</v>
      </c>
      <c r="E3" s="124" t="s">
        <v>188</v>
      </c>
      <c r="F3" s="124" t="s">
        <v>189</v>
      </c>
      <c r="G3" s="124" t="s">
        <v>190</v>
      </c>
      <c r="H3" s="124" t="s">
        <v>191</v>
      </c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</row>
    <row r="4" spans="1:23" ht="60" x14ac:dyDescent="0.25">
      <c r="B4" s="125" t="s">
        <v>199</v>
      </c>
      <c r="C4" s="126" t="s">
        <v>193</v>
      </c>
      <c r="D4" s="125" t="s">
        <v>195</v>
      </c>
      <c r="E4" s="127" t="s">
        <v>192</v>
      </c>
      <c r="F4" s="125" t="s">
        <v>201</v>
      </c>
      <c r="G4" s="125" t="s">
        <v>89</v>
      </c>
      <c r="H4" s="125"/>
    </row>
    <row r="5" spans="1:23" ht="60" x14ac:dyDescent="0.25">
      <c r="B5" s="125" t="s">
        <v>198</v>
      </c>
      <c r="C5" s="126" t="s">
        <v>193</v>
      </c>
      <c r="D5" s="125" t="s">
        <v>195</v>
      </c>
      <c r="E5" s="127" t="s">
        <v>197</v>
      </c>
      <c r="F5" s="126" t="s">
        <v>200</v>
      </c>
      <c r="G5" s="125" t="s">
        <v>89</v>
      </c>
      <c r="H5" s="125"/>
    </row>
    <row r="6" spans="1:23" ht="60" customHeight="1" x14ac:dyDescent="0.25">
      <c r="B6" s="125" t="s">
        <v>202</v>
      </c>
      <c r="C6" s="126" t="s">
        <v>194</v>
      </c>
      <c r="D6" s="125" t="s">
        <v>196</v>
      </c>
      <c r="E6" s="127" t="s">
        <v>192</v>
      </c>
      <c r="F6" s="126" t="s">
        <v>200</v>
      </c>
      <c r="G6" s="125" t="s">
        <v>89</v>
      </c>
      <c r="H6" s="125"/>
    </row>
  </sheetData>
  <mergeCells count="1">
    <mergeCell ref="B2:H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9F374-BB52-4AE5-932E-A54C77CE0FD7}">
  <sheetPr codeName="Planilha4"/>
  <dimension ref="A1:K15959"/>
  <sheetViews>
    <sheetView workbookViewId="0">
      <selection activeCell="ABM38" sqref="ABM38"/>
    </sheetView>
  </sheetViews>
  <sheetFormatPr defaultRowHeight="15" x14ac:dyDescent="0.25"/>
  <sheetData>
    <row r="1" spans="1:11" x14ac:dyDescent="0.25">
      <c r="A1" t="s">
        <v>32</v>
      </c>
    </row>
    <row r="2" spans="1:11" x14ac:dyDescent="0.25">
      <c r="A2" t="s">
        <v>0</v>
      </c>
      <c r="B2" t="s">
        <v>125</v>
      </c>
      <c r="C2" t="s">
        <v>29</v>
      </c>
    </row>
    <row r="3" spans="1:11" x14ac:dyDescent="0.25">
      <c r="A3" t="s">
        <v>0</v>
      </c>
      <c r="B3" t="s">
        <v>125</v>
      </c>
      <c r="C3" t="s">
        <v>33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I3" t="s">
        <v>39</v>
      </c>
      <c r="J3" t="s">
        <v>40</v>
      </c>
      <c r="K3" t="s">
        <v>41</v>
      </c>
    </row>
    <row r="4" spans="1:11" x14ac:dyDescent="0.25">
      <c r="A4" s="1">
        <v>31472</v>
      </c>
      <c r="B4" t="s">
        <v>1</v>
      </c>
      <c r="C4" t="s">
        <v>26</v>
      </c>
      <c r="D4" t="s">
        <v>26</v>
      </c>
      <c r="E4" t="s">
        <v>26</v>
      </c>
      <c r="F4">
        <v>0.33</v>
      </c>
      <c r="G4" t="s">
        <v>26</v>
      </c>
      <c r="H4" t="s">
        <v>26</v>
      </c>
      <c r="I4" t="s">
        <v>26</v>
      </c>
      <c r="J4" t="s">
        <v>26</v>
      </c>
      <c r="K4" t="s">
        <v>26</v>
      </c>
    </row>
    <row r="5" spans="1:11" x14ac:dyDescent="0.25">
      <c r="A5" s="1">
        <v>31472</v>
      </c>
      <c r="B5" t="s">
        <v>126</v>
      </c>
      <c r="C5" t="s">
        <v>26</v>
      </c>
      <c r="D5" t="s">
        <v>26</v>
      </c>
      <c r="E5" t="s">
        <v>26</v>
      </c>
      <c r="F5">
        <v>0.38</v>
      </c>
      <c r="G5" t="s">
        <v>26</v>
      </c>
      <c r="H5" t="s">
        <v>26</v>
      </c>
      <c r="I5" t="s">
        <v>26</v>
      </c>
      <c r="J5" t="s">
        <v>26</v>
      </c>
      <c r="K5" t="s">
        <v>26</v>
      </c>
    </row>
    <row r="6" spans="1:11" x14ac:dyDescent="0.25">
      <c r="A6" s="1">
        <v>31472</v>
      </c>
      <c r="B6" t="s">
        <v>127</v>
      </c>
      <c r="C6" t="s">
        <v>26</v>
      </c>
      <c r="D6" t="s">
        <v>26</v>
      </c>
      <c r="E6" t="s">
        <v>26</v>
      </c>
      <c r="F6">
        <v>0.34</v>
      </c>
      <c r="G6" t="s">
        <v>26</v>
      </c>
      <c r="H6" t="s">
        <v>26</v>
      </c>
      <c r="I6" t="s">
        <v>26</v>
      </c>
      <c r="J6" t="s">
        <v>26</v>
      </c>
      <c r="K6" t="s">
        <v>26</v>
      </c>
    </row>
    <row r="7" spans="1:11" x14ac:dyDescent="0.25">
      <c r="A7" s="1">
        <v>31472</v>
      </c>
      <c r="B7" t="s">
        <v>113</v>
      </c>
      <c r="C7" t="s">
        <v>26</v>
      </c>
      <c r="D7" t="s">
        <v>26</v>
      </c>
      <c r="E7" t="s">
        <v>26</v>
      </c>
      <c r="F7">
        <v>0.32</v>
      </c>
      <c r="G7" t="s">
        <v>26</v>
      </c>
      <c r="H7" t="s">
        <v>26</v>
      </c>
      <c r="I7" t="s">
        <v>26</v>
      </c>
      <c r="J7" t="s">
        <v>26</v>
      </c>
      <c r="K7" t="s">
        <v>26</v>
      </c>
    </row>
    <row r="8" spans="1:11" x14ac:dyDescent="0.25">
      <c r="A8" s="1">
        <v>31472</v>
      </c>
      <c r="B8" t="s">
        <v>128</v>
      </c>
      <c r="C8" t="s">
        <v>26</v>
      </c>
      <c r="D8" t="s">
        <v>26</v>
      </c>
      <c r="E8" t="s">
        <v>26</v>
      </c>
      <c r="F8">
        <v>0.36</v>
      </c>
      <c r="G8" t="s">
        <v>26</v>
      </c>
      <c r="H8" t="s">
        <v>26</v>
      </c>
      <c r="I8" t="s">
        <v>26</v>
      </c>
      <c r="J8" t="s">
        <v>26</v>
      </c>
      <c r="K8" t="s">
        <v>26</v>
      </c>
    </row>
    <row r="9" spans="1:11" x14ac:dyDescent="0.25">
      <c r="A9" s="1">
        <v>31472</v>
      </c>
      <c r="B9" t="s">
        <v>129</v>
      </c>
      <c r="C9" t="s">
        <v>26</v>
      </c>
      <c r="D9" t="s">
        <v>26</v>
      </c>
      <c r="E9" t="s">
        <v>26</v>
      </c>
      <c r="F9">
        <v>0.3</v>
      </c>
      <c r="G9" t="s">
        <v>26</v>
      </c>
      <c r="H9" t="s">
        <v>26</v>
      </c>
      <c r="I9" t="s">
        <v>26</v>
      </c>
      <c r="J9" t="s">
        <v>26</v>
      </c>
      <c r="K9" t="s">
        <v>26</v>
      </c>
    </row>
    <row r="10" spans="1:11" x14ac:dyDescent="0.25">
      <c r="A10" s="1">
        <v>31472</v>
      </c>
      <c r="B10" t="s">
        <v>130</v>
      </c>
      <c r="C10" t="s">
        <v>26</v>
      </c>
      <c r="D10" t="s">
        <v>26</v>
      </c>
      <c r="E10" t="s">
        <v>26</v>
      </c>
      <c r="F10">
        <v>0.5</v>
      </c>
      <c r="G10" t="s">
        <v>26</v>
      </c>
      <c r="H10" t="s">
        <v>26</v>
      </c>
      <c r="I10" t="s">
        <v>26</v>
      </c>
      <c r="J10" t="s">
        <v>26</v>
      </c>
      <c r="K10" t="s">
        <v>26</v>
      </c>
    </row>
    <row r="11" spans="1:11" x14ac:dyDescent="0.25">
      <c r="A11" s="1">
        <v>31472</v>
      </c>
      <c r="B11" t="s">
        <v>131</v>
      </c>
      <c r="C11" t="s">
        <v>26</v>
      </c>
      <c r="D11" t="s">
        <v>26</v>
      </c>
      <c r="E11" t="s">
        <v>26</v>
      </c>
      <c r="F11">
        <v>0.36</v>
      </c>
      <c r="G11" t="s">
        <v>26</v>
      </c>
      <c r="H11" t="s">
        <v>26</v>
      </c>
      <c r="I11" t="s">
        <v>26</v>
      </c>
      <c r="J11" t="s">
        <v>26</v>
      </c>
      <c r="K11" t="s">
        <v>26</v>
      </c>
    </row>
    <row r="12" spans="1:11" x14ac:dyDescent="0.25">
      <c r="A12" s="1">
        <v>31472</v>
      </c>
      <c r="B12" t="s">
        <v>132</v>
      </c>
      <c r="C12" t="s">
        <v>26</v>
      </c>
      <c r="D12" t="s">
        <v>26</v>
      </c>
      <c r="E12" t="s">
        <v>26</v>
      </c>
      <c r="F12">
        <v>0.38</v>
      </c>
      <c r="G12" t="s">
        <v>26</v>
      </c>
      <c r="H12" t="s">
        <v>26</v>
      </c>
      <c r="I12" t="s">
        <v>26</v>
      </c>
      <c r="J12" t="s">
        <v>26</v>
      </c>
      <c r="K12" t="s">
        <v>26</v>
      </c>
    </row>
    <row r="13" spans="1:11" x14ac:dyDescent="0.25">
      <c r="A13" s="1">
        <v>31472</v>
      </c>
      <c r="B13" t="s">
        <v>133</v>
      </c>
      <c r="C13" t="s">
        <v>26</v>
      </c>
      <c r="D13" t="s">
        <v>26</v>
      </c>
      <c r="E13" t="s">
        <v>26</v>
      </c>
      <c r="F13">
        <v>0.53</v>
      </c>
      <c r="G13" t="s">
        <v>26</v>
      </c>
      <c r="H13" t="s">
        <v>26</v>
      </c>
      <c r="I13" t="s">
        <v>26</v>
      </c>
      <c r="J13" t="s">
        <v>26</v>
      </c>
      <c r="K13" t="s">
        <v>26</v>
      </c>
    </row>
    <row r="14" spans="1:11" x14ac:dyDescent="0.25">
      <c r="A14" s="1">
        <v>31472</v>
      </c>
      <c r="B14" t="s">
        <v>134</v>
      </c>
      <c r="C14" t="s">
        <v>26</v>
      </c>
      <c r="D14" t="s">
        <v>26</v>
      </c>
      <c r="E14" t="s">
        <v>26</v>
      </c>
      <c r="F14">
        <v>0.35</v>
      </c>
      <c r="G14" t="s">
        <v>26</v>
      </c>
      <c r="H14" t="s">
        <v>26</v>
      </c>
      <c r="I14" t="s">
        <v>26</v>
      </c>
      <c r="J14" t="s">
        <v>26</v>
      </c>
      <c r="K14" t="s">
        <v>26</v>
      </c>
    </row>
    <row r="15" spans="1:11" x14ac:dyDescent="0.25">
      <c r="A15" s="1">
        <v>31472</v>
      </c>
      <c r="B15" t="s">
        <v>135</v>
      </c>
      <c r="C15" t="s">
        <v>26</v>
      </c>
      <c r="D15" t="s">
        <v>26</v>
      </c>
      <c r="E15" t="s">
        <v>26</v>
      </c>
      <c r="F15">
        <v>0.43</v>
      </c>
      <c r="G15" t="s">
        <v>26</v>
      </c>
      <c r="H15" t="s">
        <v>26</v>
      </c>
      <c r="I15" t="s">
        <v>26</v>
      </c>
      <c r="J15" t="s">
        <v>26</v>
      </c>
      <c r="K15" t="s">
        <v>26</v>
      </c>
    </row>
    <row r="16" spans="1:11" x14ac:dyDescent="0.25">
      <c r="A16" s="1">
        <v>31472</v>
      </c>
      <c r="B16" t="s">
        <v>136</v>
      </c>
      <c r="C16" t="s">
        <v>26</v>
      </c>
      <c r="D16" t="s">
        <v>26</v>
      </c>
      <c r="E16" t="s">
        <v>26</v>
      </c>
      <c r="F16" t="s">
        <v>26</v>
      </c>
      <c r="G16" t="s">
        <v>26</v>
      </c>
      <c r="H16" t="s">
        <v>26</v>
      </c>
      <c r="I16" t="s">
        <v>26</v>
      </c>
      <c r="J16" t="s">
        <v>26</v>
      </c>
      <c r="K16" t="s">
        <v>26</v>
      </c>
    </row>
    <row r="17" spans="1:11" x14ac:dyDescent="0.25">
      <c r="A17" s="1">
        <v>31472</v>
      </c>
      <c r="B17" t="s">
        <v>137</v>
      </c>
      <c r="C17" t="s">
        <v>26</v>
      </c>
      <c r="D17" t="s">
        <v>26</v>
      </c>
      <c r="E17" t="s">
        <v>26</v>
      </c>
      <c r="F17">
        <v>0.34</v>
      </c>
      <c r="G17" t="s">
        <v>26</v>
      </c>
      <c r="H17" t="s">
        <v>26</v>
      </c>
      <c r="I17" t="s">
        <v>26</v>
      </c>
      <c r="J17" t="s">
        <v>26</v>
      </c>
      <c r="K17" t="s">
        <v>26</v>
      </c>
    </row>
    <row r="18" spans="1:11" x14ac:dyDescent="0.25">
      <c r="A18" s="1">
        <v>31472</v>
      </c>
      <c r="B18" t="s">
        <v>138</v>
      </c>
      <c r="C18" t="s">
        <v>26</v>
      </c>
      <c r="D18" t="s">
        <v>26</v>
      </c>
      <c r="E18" t="s">
        <v>26</v>
      </c>
      <c r="F18">
        <v>0.4</v>
      </c>
      <c r="G18" t="s">
        <v>26</v>
      </c>
      <c r="H18" t="s">
        <v>26</v>
      </c>
      <c r="I18" t="s">
        <v>26</v>
      </c>
      <c r="J18" t="s">
        <v>26</v>
      </c>
      <c r="K18" t="s">
        <v>26</v>
      </c>
    </row>
    <row r="19" spans="1:11" x14ac:dyDescent="0.25">
      <c r="A19" s="1">
        <v>31472</v>
      </c>
      <c r="B19" t="s">
        <v>139</v>
      </c>
      <c r="C19" t="s">
        <v>26</v>
      </c>
      <c r="D19" t="s">
        <v>26</v>
      </c>
      <c r="E19" t="s">
        <v>26</v>
      </c>
      <c r="F19">
        <v>0.4</v>
      </c>
      <c r="G19" t="s">
        <v>26</v>
      </c>
      <c r="H19" t="s">
        <v>26</v>
      </c>
      <c r="I19" t="s">
        <v>26</v>
      </c>
      <c r="J19" t="s">
        <v>26</v>
      </c>
      <c r="K19" t="s">
        <v>26</v>
      </c>
    </row>
    <row r="20" spans="1:11" x14ac:dyDescent="0.25">
      <c r="A20" s="1">
        <v>31472</v>
      </c>
      <c r="B20" t="s">
        <v>140</v>
      </c>
      <c r="C20" t="s">
        <v>26</v>
      </c>
      <c r="D20" t="s">
        <v>26</v>
      </c>
      <c r="E20" t="s">
        <v>26</v>
      </c>
      <c r="F20">
        <v>0.31</v>
      </c>
      <c r="G20" t="s">
        <v>26</v>
      </c>
      <c r="H20" t="s">
        <v>26</v>
      </c>
      <c r="I20" t="s">
        <v>26</v>
      </c>
      <c r="J20" t="s">
        <v>26</v>
      </c>
      <c r="K20" t="s">
        <v>26</v>
      </c>
    </row>
    <row r="21" spans="1:11" x14ac:dyDescent="0.25">
      <c r="A21" s="1">
        <v>31472</v>
      </c>
      <c r="B21" t="s">
        <v>141</v>
      </c>
      <c r="C21" t="s">
        <v>26</v>
      </c>
      <c r="D21" t="s">
        <v>26</v>
      </c>
      <c r="E21" t="s">
        <v>26</v>
      </c>
      <c r="F21">
        <v>0.33</v>
      </c>
      <c r="G21" t="s">
        <v>26</v>
      </c>
      <c r="H21" t="s">
        <v>26</v>
      </c>
      <c r="I21" t="s">
        <v>26</v>
      </c>
      <c r="J21" t="s">
        <v>26</v>
      </c>
      <c r="K21" t="s">
        <v>26</v>
      </c>
    </row>
    <row r="22" spans="1:11" x14ac:dyDescent="0.25">
      <c r="A22" s="1">
        <v>31472</v>
      </c>
      <c r="B22" t="s">
        <v>142</v>
      </c>
      <c r="C22" t="s">
        <v>26</v>
      </c>
      <c r="D22" t="s">
        <v>26</v>
      </c>
      <c r="E22" t="s">
        <v>26</v>
      </c>
      <c r="F22">
        <v>0.32</v>
      </c>
      <c r="G22" t="s">
        <v>26</v>
      </c>
      <c r="H22" t="s">
        <v>26</v>
      </c>
      <c r="I22" t="s">
        <v>26</v>
      </c>
      <c r="J22" t="s">
        <v>26</v>
      </c>
      <c r="K22" t="s">
        <v>26</v>
      </c>
    </row>
    <row r="23" spans="1:11" x14ac:dyDescent="0.25">
      <c r="A23" s="1">
        <v>31472</v>
      </c>
      <c r="B23" t="s">
        <v>143</v>
      </c>
      <c r="C23" t="s">
        <v>26</v>
      </c>
      <c r="D23" t="s">
        <v>26</v>
      </c>
      <c r="E23" t="s">
        <v>26</v>
      </c>
      <c r="F23">
        <v>0.28999999999999998</v>
      </c>
      <c r="G23" t="s">
        <v>26</v>
      </c>
      <c r="H23" t="s">
        <v>26</v>
      </c>
      <c r="I23" t="s">
        <v>26</v>
      </c>
      <c r="J23" t="s">
        <v>26</v>
      </c>
      <c r="K23" t="s">
        <v>26</v>
      </c>
    </row>
    <row r="24" spans="1:11" x14ac:dyDescent="0.25">
      <c r="A24" s="1">
        <v>31472</v>
      </c>
      <c r="B24" t="s">
        <v>144</v>
      </c>
      <c r="C24" t="s">
        <v>26</v>
      </c>
      <c r="D24" t="s">
        <v>26</v>
      </c>
      <c r="E24" t="s">
        <v>26</v>
      </c>
      <c r="F24">
        <v>0.35</v>
      </c>
      <c r="G24" t="s">
        <v>26</v>
      </c>
      <c r="H24" t="s">
        <v>26</v>
      </c>
      <c r="I24" t="s">
        <v>26</v>
      </c>
      <c r="J24" t="s">
        <v>26</v>
      </c>
      <c r="K24" t="s">
        <v>26</v>
      </c>
    </row>
    <row r="25" spans="1:11" x14ac:dyDescent="0.25">
      <c r="A25" s="1">
        <v>31472</v>
      </c>
      <c r="B25" t="s">
        <v>145</v>
      </c>
      <c r="C25" t="s">
        <v>26</v>
      </c>
      <c r="D25" t="s">
        <v>26</v>
      </c>
      <c r="E25" t="s">
        <v>26</v>
      </c>
      <c r="F25">
        <v>0.34</v>
      </c>
      <c r="G25" t="s">
        <v>26</v>
      </c>
      <c r="H25" t="s">
        <v>26</v>
      </c>
      <c r="I25" t="s">
        <v>26</v>
      </c>
      <c r="J25" t="s">
        <v>26</v>
      </c>
      <c r="K25" t="s">
        <v>26</v>
      </c>
    </row>
    <row r="26" spans="1:11" x14ac:dyDescent="0.25">
      <c r="A26" s="1">
        <v>31472</v>
      </c>
      <c r="B26" t="s">
        <v>146</v>
      </c>
      <c r="C26" t="s">
        <v>26</v>
      </c>
      <c r="D26" t="s">
        <v>26</v>
      </c>
      <c r="E26" t="s">
        <v>26</v>
      </c>
      <c r="F26">
        <v>0.31</v>
      </c>
      <c r="G26" t="s">
        <v>26</v>
      </c>
      <c r="H26" t="s">
        <v>26</v>
      </c>
      <c r="I26" t="s">
        <v>26</v>
      </c>
      <c r="J26" t="s">
        <v>26</v>
      </c>
      <c r="K26" t="s">
        <v>26</v>
      </c>
    </row>
    <row r="27" spans="1:11" x14ac:dyDescent="0.25">
      <c r="A27" s="1">
        <v>31472</v>
      </c>
      <c r="B27" t="s">
        <v>2</v>
      </c>
      <c r="C27" t="s">
        <v>26</v>
      </c>
      <c r="D27" t="s">
        <v>26</v>
      </c>
      <c r="E27" t="s">
        <v>26</v>
      </c>
      <c r="F27">
        <v>0.3</v>
      </c>
      <c r="G27" t="s">
        <v>26</v>
      </c>
      <c r="H27" t="s">
        <v>26</v>
      </c>
      <c r="I27" t="s">
        <v>26</v>
      </c>
      <c r="J27" t="s">
        <v>26</v>
      </c>
      <c r="K27" t="s">
        <v>26</v>
      </c>
    </row>
    <row r="28" spans="1:11" x14ac:dyDescent="0.25">
      <c r="A28" s="1">
        <v>31472</v>
      </c>
      <c r="B28" t="s">
        <v>147</v>
      </c>
      <c r="C28" t="s">
        <v>26</v>
      </c>
      <c r="D28" t="s">
        <v>26</v>
      </c>
      <c r="E28" t="s">
        <v>26</v>
      </c>
      <c r="F28">
        <v>0.28999999999999998</v>
      </c>
      <c r="G28" t="s">
        <v>26</v>
      </c>
      <c r="H28" t="s">
        <v>26</v>
      </c>
      <c r="I28" t="s">
        <v>26</v>
      </c>
      <c r="J28" t="s">
        <v>26</v>
      </c>
      <c r="K28" t="s">
        <v>26</v>
      </c>
    </row>
    <row r="29" spans="1:11" x14ac:dyDescent="0.25">
      <c r="A29" s="1">
        <v>31472</v>
      </c>
      <c r="B29" t="s">
        <v>148</v>
      </c>
      <c r="C29" t="s">
        <v>26</v>
      </c>
      <c r="D29" t="s">
        <v>26</v>
      </c>
      <c r="E29" t="s">
        <v>26</v>
      </c>
      <c r="F29">
        <v>0.32</v>
      </c>
      <c r="G29" t="s">
        <v>26</v>
      </c>
      <c r="H29" t="s">
        <v>26</v>
      </c>
      <c r="I29" t="s">
        <v>26</v>
      </c>
      <c r="J29" t="s">
        <v>26</v>
      </c>
      <c r="K29" t="s">
        <v>26</v>
      </c>
    </row>
    <row r="30" spans="1:11" x14ac:dyDescent="0.25">
      <c r="A30" s="1">
        <v>31472</v>
      </c>
      <c r="B30" t="s">
        <v>149</v>
      </c>
      <c r="C30" t="s">
        <v>26</v>
      </c>
      <c r="D30" t="s">
        <v>26</v>
      </c>
      <c r="E30" t="s">
        <v>26</v>
      </c>
      <c r="F30">
        <v>0.38</v>
      </c>
      <c r="G30" t="s">
        <v>26</v>
      </c>
      <c r="H30" t="s">
        <v>26</v>
      </c>
      <c r="I30" t="s">
        <v>26</v>
      </c>
      <c r="J30" t="s">
        <v>26</v>
      </c>
      <c r="K30" t="s">
        <v>26</v>
      </c>
    </row>
    <row r="31" spans="1:11" x14ac:dyDescent="0.25">
      <c r="A31" s="1">
        <v>31472</v>
      </c>
      <c r="B31" t="s">
        <v>150</v>
      </c>
      <c r="C31" t="s">
        <v>26</v>
      </c>
      <c r="D31" t="s">
        <v>26</v>
      </c>
      <c r="E31" t="s">
        <v>26</v>
      </c>
      <c r="F31">
        <v>0.39</v>
      </c>
      <c r="G31" t="s">
        <v>26</v>
      </c>
      <c r="H31" t="s">
        <v>26</v>
      </c>
      <c r="I31" t="s">
        <v>26</v>
      </c>
      <c r="J31" t="s">
        <v>26</v>
      </c>
      <c r="K31" t="s">
        <v>26</v>
      </c>
    </row>
    <row r="32" spans="1:11" x14ac:dyDescent="0.25">
      <c r="A32" s="1">
        <v>31472</v>
      </c>
      <c r="B32" t="s">
        <v>151</v>
      </c>
      <c r="C32" t="s">
        <v>26</v>
      </c>
      <c r="D32" t="s">
        <v>26</v>
      </c>
      <c r="E32" t="s">
        <v>26</v>
      </c>
      <c r="F32">
        <v>0.34</v>
      </c>
      <c r="G32" t="s">
        <v>26</v>
      </c>
      <c r="H32" t="s">
        <v>26</v>
      </c>
      <c r="I32" t="s">
        <v>26</v>
      </c>
      <c r="J32" t="s">
        <v>26</v>
      </c>
      <c r="K32" t="s">
        <v>26</v>
      </c>
    </row>
    <row r="33" spans="1:11" x14ac:dyDescent="0.25">
      <c r="A33" s="1">
        <v>31472</v>
      </c>
      <c r="B33" t="s">
        <v>152</v>
      </c>
      <c r="C33" t="s">
        <v>26</v>
      </c>
      <c r="D33" t="s">
        <v>26</v>
      </c>
      <c r="E33" t="s">
        <v>26</v>
      </c>
      <c r="F33">
        <v>0.31</v>
      </c>
      <c r="G33" t="s">
        <v>26</v>
      </c>
      <c r="H33" t="s">
        <v>26</v>
      </c>
      <c r="I33" t="s">
        <v>26</v>
      </c>
      <c r="J33" t="s">
        <v>26</v>
      </c>
      <c r="K33" t="s">
        <v>26</v>
      </c>
    </row>
    <row r="34" spans="1:11" x14ac:dyDescent="0.25">
      <c r="A34" s="1">
        <v>31472</v>
      </c>
      <c r="B34" t="s">
        <v>153</v>
      </c>
      <c r="C34" t="s">
        <v>26</v>
      </c>
      <c r="D34" t="s">
        <v>26</v>
      </c>
      <c r="E34" t="s">
        <v>26</v>
      </c>
      <c r="F34">
        <v>0.38</v>
      </c>
      <c r="G34" t="s">
        <v>26</v>
      </c>
      <c r="H34" t="s">
        <v>26</v>
      </c>
      <c r="I34" t="s">
        <v>26</v>
      </c>
      <c r="J34" t="s">
        <v>26</v>
      </c>
      <c r="K34" t="s">
        <v>26</v>
      </c>
    </row>
    <row r="35" spans="1:11" x14ac:dyDescent="0.25">
      <c r="A35" s="1">
        <v>31472</v>
      </c>
      <c r="B35" t="s">
        <v>154</v>
      </c>
      <c r="C35" t="s">
        <v>26</v>
      </c>
      <c r="D35" t="s">
        <v>26</v>
      </c>
      <c r="E35" t="s">
        <v>26</v>
      </c>
      <c r="F35">
        <v>0.32</v>
      </c>
      <c r="G35" t="s">
        <v>26</v>
      </c>
      <c r="H35" t="s">
        <v>26</v>
      </c>
      <c r="I35" t="s">
        <v>26</v>
      </c>
      <c r="J35" t="s">
        <v>26</v>
      </c>
      <c r="K35" t="s">
        <v>26</v>
      </c>
    </row>
    <row r="36" spans="1:11" x14ac:dyDescent="0.25">
      <c r="A36" s="1">
        <v>31472</v>
      </c>
      <c r="B36" t="s">
        <v>155</v>
      </c>
      <c r="C36" t="s">
        <v>26</v>
      </c>
      <c r="D36" t="s">
        <v>26</v>
      </c>
      <c r="E36" t="s">
        <v>26</v>
      </c>
      <c r="F36">
        <v>0.27</v>
      </c>
      <c r="G36" t="s">
        <v>26</v>
      </c>
      <c r="H36" t="s">
        <v>26</v>
      </c>
      <c r="I36" t="s">
        <v>26</v>
      </c>
      <c r="J36" t="s">
        <v>26</v>
      </c>
      <c r="K36" t="s">
        <v>26</v>
      </c>
    </row>
    <row r="37" spans="1:11" x14ac:dyDescent="0.25">
      <c r="A37" s="1">
        <v>31503</v>
      </c>
      <c r="B37" t="s">
        <v>1</v>
      </c>
      <c r="C37" t="s">
        <v>26</v>
      </c>
      <c r="D37" t="s">
        <v>26</v>
      </c>
      <c r="E37" t="s">
        <v>26</v>
      </c>
      <c r="F37">
        <v>0.33</v>
      </c>
      <c r="G37" t="s">
        <v>26</v>
      </c>
      <c r="H37" t="s">
        <v>26</v>
      </c>
      <c r="I37" t="s">
        <v>26</v>
      </c>
      <c r="J37" t="s">
        <v>26</v>
      </c>
      <c r="K37" t="s">
        <v>26</v>
      </c>
    </row>
    <row r="38" spans="1:11" x14ac:dyDescent="0.25">
      <c r="A38" s="1">
        <v>31503</v>
      </c>
      <c r="B38" t="s">
        <v>126</v>
      </c>
      <c r="C38" t="s">
        <v>26</v>
      </c>
      <c r="D38" t="s">
        <v>26</v>
      </c>
      <c r="E38" t="s">
        <v>26</v>
      </c>
      <c r="F38">
        <v>0.39</v>
      </c>
      <c r="G38" t="s">
        <v>26</v>
      </c>
      <c r="H38" t="s">
        <v>26</v>
      </c>
      <c r="I38" t="s">
        <v>26</v>
      </c>
      <c r="J38" t="s">
        <v>26</v>
      </c>
      <c r="K38" t="s">
        <v>26</v>
      </c>
    </row>
    <row r="39" spans="1:11" x14ac:dyDescent="0.25">
      <c r="A39" s="1">
        <v>31503</v>
      </c>
      <c r="B39" t="s">
        <v>127</v>
      </c>
      <c r="C39" t="s">
        <v>26</v>
      </c>
      <c r="D39" t="s">
        <v>26</v>
      </c>
      <c r="E39" t="s">
        <v>26</v>
      </c>
      <c r="F39">
        <v>0.35</v>
      </c>
      <c r="G39" t="s">
        <v>26</v>
      </c>
      <c r="H39" t="s">
        <v>26</v>
      </c>
      <c r="I39" t="s">
        <v>26</v>
      </c>
      <c r="J39" t="s">
        <v>26</v>
      </c>
      <c r="K39" t="s">
        <v>26</v>
      </c>
    </row>
    <row r="40" spans="1:11" x14ac:dyDescent="0.25">
      <c r="A40" s="1">
        <v>31503</v>
      </c>
      <c r="B40" t="s">
        <v>113</v>
      </c>
      <c r="C40" t="s">
        <v>26</v>
      </c>
      <c r="D40" t="s">
        <v>26</v>
      </c>
      <c r="E40" t="s">
        <v>26</v>
      </c>
      <c r="F40">
        <v>0.32</v>
      </c>
      <c r="G40" t="s">
        <v>26</v>
      </c>
      <c r="H40" t="s">
        <v>26</v>
      </c>
      <c r="I40" t="s">
        <v>26</v>
      </c>
      <c r="J40" t="s">
        <v>26</v>
      </c>
      <c r="K40" t="s">
        <v>26</v>
      </c>
    </row>
    <row r="41" spans="1:11" x14ac:dyDescent="0.25">
      <c r="A41" s="1">
        <v>31503</v>
      </c>
      <c r="B41" t="s">
        <v>128</v>
      </c>
      <c r="C41" t="s">
        <v>26</v>
      </c>
      <c r="D41" t="s">
        <v>26</v>
      </c>
      <c r="E41" t="s">
        <v>26</v>
      </c>
      <c r="F41">
        <v>0.37</v>
      </c>
      <c r="G41" t="s">
        <v>26</v>
      </c>
      <c r="H41" t="s">
        <v>26</v>
      </c>
      <c r="I41" t="s">
        <v>26</v>
      </c>
      <c r="J41" t="s">
        <v>26</v>
      </c>
      <c r="K41" t="s">
        <v>26</v>
      </c>
    </row>
    <row r="42" spans="1:11" x14ac:dyDescent="0.25">
      <c r="A42" s="1">
        <v>31503</v>
      </c>
      <c r="B42" t="s">
        <v>129</v>
      </c>
      <c r="C42" t="s">
        <v>26</v>
      </c>
      <c r="D42" t="s">
        <v>26</v>
      </c>
      <c r="E42" t="s">
        <v>26</v>
      </c>
      <c r="F42">
        <v>0.3</v>
      </c>
      <c r="G42" t="s">
        <v>26</v>
      </c>
      <c r="H42" t="s">
        <v>26</v>
      </c>
      <c r="I42" t="s">
        <v>26</v>
      </c>
      <c r="J42" t="s">
        <v>26</v>
      </c>
      <c r="K42" t="s">
        <v>26</v>
      </c>
    </row>
    <row r="43" spans="1:11" x14ac:dyDescent="0.25">
      <c r="A43" s="1">
        <v>31503</v>
      </c>
      <c r="B43" t="s">
        <v>130</v>
      </c>
      <c r="C43" t="s">
        <v>26</v>
      </c>
      <c r="D43" t="s">
        <v>26</v>
      </c>
      <c r="E43" t="s">
        <v>26</v>
      </c>
      <c r="F43">
        <v>0.52</v>
      </c>
      <c r="G43" t="s">
        <v>26</v>
      </c>
      <c r="H43" t="s">
        <v>26</v>
      </c>
      <c r="I43" t="s">
        <v>26</v>
      </c>
      <c r="J43" t="s">
        <v>26</v>
      </c>
      <c r="K43" t="s">
        <v>26</v>
      </c>
    </row>
    <row r="44" spans="1:11" x14ac:dyDescent="0.25">
      <c r="A44" s="1">
        <v>31503</v>
      </c>
      <c r="B44" t="s">
        <v>131</v>
      </c>
      <c r="C44" t="s">
        <v>26</v>
      </c>
      <c r="D44" t="s">
        <v>26</v>
      </c>
      <c r="E44" t="s">
        <v>26</v>
      </c>
      <c r="F44">
        <v>0.38</v>
      </c>
      <c r="G44" t="s">
        <v>26</v>
      </c>
      <c r="H44" t="s">
        <v>26</v>
      </c>
      <c r="I44" t="s">
        <v>26</v>
      </c>
      <c r="J44" t="s">
        <v>26</v>
      </c>
      <c r="K44" t="s">
        <v>26</v>
      </c>
    </row>
    <row r="45" spans="1:11" x14ac:dyDescent="0.25">
      <c r="A45" s="1">
        <v>31503</v>
      </c>
      <c r="B45" t="s">
        <v>132</v>
      </c>
      <c r="C45" t="s">
        <v>26</v>
      </c>
      <c r="D45" t="s">
        <v>26</v>
      </c>
      <c r="E45" t="s">
        <v>26</v>
      </c>
      <c r="F45">
        <v>0.38</v>
      </c>
      <c r="G45" t="s">
        <v>26</v>
      </c>
      <c r="H45" t="s">
        <v>26</v>
      </c>
      <c r="I45" t="s">
        <v>26</v>
      </c>
      <c r="J45" t="s">
        <v>26</v>
      </c>
      <c r="K45" t="s">
        <v>26</v>
      </c>
    </row>
    <row r="46" spans="1:11" x14ac:dyDescent="0.25">
      <c r="A46" s="1">
        <v>31503</v>
      </c>
      <c r="B46" t="s">
        <v>133</v>
      </c>
      <c r="C46" t="s">
        <v>26</v>
      </c>
      <c r="D46" t="s">
        <v>26</v>
      </c>
      <c r="E46" t="s">
        <v>26</v>
      </c>
      <c r="F46">
        <v>0.53</v>
      </c>
      <c r="G46" t="s">
        <v>26</v>
      </c>
      <c r="H46" t="s">
        <v>26</v>
      </c>
      <c r="I46" t="s">
        <v>26</v>
      </c>
      <c r="J46" t="s">
        <v>26</v>
      </c>
      <c r="K46" t="s">
        <v>26</v>
      </c>
    </row>
    <row r="47" spans="1:11" x14ac:dyDescent="0.25">
      <c r="A47" s="1">
        <v>31503</v>
      </c>
      <c r="B47" t="s">
        <v>134</v>
      </c>
      <c r="C47" t="s">
        <v>26</v>
      </c>
      <c r="D47" t="s">
        <v>26</v>
      </c>
      <c r="E47" t="s">
        <v>26</v>
      </c>
      <c r="F47">
        <v>0.35</v>
      </c>
      <c r="G47" t="s">
        <v>26</v>
      </c>
      <c r="H47" t="s">
        <v>26</v>
      </c>
      <c r="I47" t="s">
        <v>26</v>
      </c>
      <c r="J47" t="s">
        <v>26</v>
      </c>
      <c r="K47" t="s">
        <v>26</v>
      </c>
    </row>
    <row r="48" spans="1:11" x14ac:dyDescent="0.25">
      <c r="A48" s="1">
        <v>31503</v>
      </c>
      <c r="B48" t="s">
        <v>135</v>
      </c>
      <c r="C48" t="s">
        <v>26</v>
      </c>
      <c r="D48" t="s">
        <v>26</v>
      </c>
      <c r="E48" t="s">
        <v>26</v>
      </c>
      <c r="F48">
        <v>0.44</v>
      </c>
      <c r="G48" t="s">
        <v>26</v>
      </c>
      <c r="H48" t="s">
        <v>26</v>
      </c>
      <c r="I48" t="s">
        <v>26</v>
      </c>
      <c r="J48" t="s">
        <v>26</v>
      </c>
      <c r="K48" t="s">
        <v>26</v>
      </c>
    </row>
    <row r="49" spans="1:11" x14ac:dyDescent="0.25">
      <c r="A49" s="1">
        <v>31503</v>
      </c>
      <c r="B49" t="s">
        <v>136</v>
      </c>
      <c r="C49" t="s">
        <v>26</v>
      </c>
      <c r="D49" t="s">
        <v>26</v>
      </c>
      <c r="E49" t="s">
        <v>26</v>
      </c>
      <c r="F49" t="s">
        <v>26</v>
      </c>
      <c r="G49" t="s">
        <v>26</v>
      </c>
      <c r="H49" t="s">
        <v>26</v>
      </c>
      <c r="I49" t="s">
        <v>26</v>
      </c>
      <c r="J49" t="s">
        <v>26</v>
      </c>
      <c r="K49" t="s">
        <v>26</v>
      </c>
    </row>
    <row r="50" spans="1:11" x14ac:dyDescent="0.25">
      <c r="A50" s="1">
        <v>31503</v>
      </c>
      <c r="B50" t="s">
        <v>137</v>
      </c>
      <c r="C50" t="s">
        <v>26</v>
      </c>
      <c r="D50" t="s">
        <v>26</v>
      </c>
      <c r="E50" t="s">
        <v>26</v>
      </c>
      <c r="F50">
        <v>0.35</v>
      </c>
      <c r="G50" t="s">
        <v>26</v>
      </c>
      <c r="H50" t="s">
        <v>26</v>
      </c>
      <c r="I50" t="s">
        <v>26</v>
      </c>
      <c r="J50" t="s">
        <v>26</v>
      </c>
      <c r="K50" t="s">
        <v>26</v>
      </c>
    </row>
    <row r="51" spans="1:11" x14ac:dyDescent="0.25">
      <c r="A51" s="1">
        <v>31503</v>
      </c>
      <c r="B51" t="s">
        <v>138</v>
      </c>
      <c r="C51" t="s">
        <v>26</v>
      </c>
      <c r="D51" t="s">
        <v>26</v>
      </c>
      <c r="E51" t="s">
        <v>26</v>
      </c>
      <c r="F51">
        <v>0.4</v>
      </c>
      <c r="G51" t="s">
        <v>26</v>
      </c>
      <c r="H51" t="s">
        <v>26</v>
      </c>
      <c r="I51" t="s">
        <v>26</v>
      </c>
      <c r="J51" t="s">
        <v>26</v>
      </c>
      <c r="K51" t="s">
        <v>26</v>
      </c>
    </row>
    <row r="52" spans="1:11" x14ac:dyDescent="0.25">
      <c r="A52" s="1">
        <v>31503</v>
      </c>
      <c r="B52" t="s">
        <v>139</v>
      </c>
      <c r="C52" t="s">
        <v>26</v>
      </c>
      <c r="D52" t="s">
        <v>26</v>
      </c>
      <c r="E52" t="s">
        <v>26</v>
      </c>
      <c r="F52">
        <v>0.41</v>
      </c>
      <c r="G52" t="s">
        <v>26</v>
      </c>
      <c r="H52" t="s">
        <v>26</v>
      </c>
      <c r="I52" t="s">
        <v>26</v>
      </c>
      <c r="J52" t="s">
        <v>26</v>
      </c>
      <c r="K52" t="s">
        <v>26</v>
      </c>
    </row>
    <row r="53" spans="1:11" x14ac:dyDescent="0.25">
      <c r="A53" s="1">
        <v>31503</v>
      </c>
      <c r="B53" t="s">
        <v>140</v>
      </c>
      <c r="C53" t="s">
        <v>26</v>
      </c>
      <c r="D53" t="s">
        <v>26</v>
      </c>
      <c r="E53" t="s">
        <v>26</v>
      </c>
      <c r="F53">
        <v>0.31</v>
      </c>
      <c r="G53" t="s">
        <v>26</v>
      </c>
      <c r="H53" t="s">
        <v>26</v>
      </c>
      <c r="I53" t="s">
        <v>26</v>
      </c>
      <c r="J53" t="s">
        <v>26</v>
      </c>
      <c r="K53" t="s">
        <v>26</v>
      </c>
    </row>
    <row r="54" spans="1:11" x14ac:dyDescent="0.25">
      <c r="A54" s="1">
        <v>31503</v>
      </c>
      <c r="B54" t="s">
        <v>141</v>
      </c>
      <c r="C54" t="s">
        <v>26</v>
      </c>
      <c r="D54" t="s">
        <v>26</v>
      </c>
      <c r="E54" t="s">
        <v>26</v>
      </c>
      <c r="F54">
        <v>0.34</v>
      </c>
      <c r="G54" t="s">
        <v>26</v>
      </c>
      <c r="H54" t="s">
        <v>26</v>
      </c>
      <c r="I54" t="s">
        <v>26</v>
      </c>
      <c r="J54" t="s">
        <v>26</v>
      </c>
      <c r="K54" t="s">
        <v>26</v>
      </c>
    </row>
    <row r="55" spans="1:11" x14ac:dyDescent="0.25">
      <c r="A55" s="1">
        <v>31503</v>
      </c>
      <c r="B55" t="s">
        <v>142</v>
      </c>
      <c r="C55" t="s">
        <v>26</v>
      </c>
      <c r="D55" t="s">
        <v>26</v>
      </c>
      <c r="E55" t="s">
        <v>26</v>
      </c>
      <c r="F55">
        <v>0.32</v>
      </c>
      <c r="G55" t="s">
        <v>26</v>
      </c>
      <c r="H55" t="s">
        <v>26</v>
      </c>
      <c r="I55" t="s">
        <v>26</v>
      </c>
      <c r="J55" t="s">
        <v>26</v>
      </c>
      <c r="K55" t="s">
        <v>26</v>
      </c>
    </row>
    <row r="56" spans="1:11" x14ac:dyDescent="0.25">
      <c r="A56" s="1">
        <v>31503</v>
      </c>
      <c r="B56" t="s">
        <v>143</v>
      </c>
      <c r="C56" t="s">
        <v>26</v>
      </c>
      <c r="D56" t="s">
        <v>26</v>
      </c>
      <c r="E56" t="s">
        <v>26</v>
      </c>
      <c r="F56">
        <v>0.28999999999999998</v>
      </c>
      <c r="G56" t="s">
        <v>26</v>
      </c>
      <c r="H56" t="s">
        <v>26</v>
      </c>
      <c r="I56" t="s">
        <v>26</v>
      </c>
      <c r="J56" t="s">
        <v>26</v>
      </c>
      <c r="K56" t="s">
        <v>26</v>
      </c>
    </row>
    <row r="57" spans="1:11" x14ac:dyDescent="0.25">
      <c r="A57" s="1">
        <v>31503</v>
      </c>
      <c r="B57" t="s">
        <v>144</v>
      </c>
      <c r="C57" t="s">
        <v>26</v>
      </c>
      <c r="D57" t="s">
        <v>26</v>
      </c>
      <c r="E57" t="s">
        <v>26</v>
      </c>
      <c r="F57">
        <v>0.35</v>
      </c>
      <c r="G57" t="s">
        <v>26</v>
      </c>
      <c r="H57" t="s">
        <v>26</v>
      </c>
      <c r="I57" t="s">
        <v>26</v>
      </c>
      <c r="J57" t="s">
        <v>26</v>
      </c>
      <c r="K57" t="s">
        <v>26</v>
      </c>
    </row>
    <row r="58" spans="1:11" x14ac:dyDescent="0.25">
      <c r="A58" s="1">
        <v>31503</v>
      </c>
      <c r="B58" t="s">
        <v>145</v>
      </c>
      <c r="C58" t="s">
        <v>26</v>
      </c>
      <c r="D58" t="s">
        <v>26</v>
      </c>
      <c r="E58" t="s">
        <v>26</v>
      </c>
      <c r="F58">
        <v>0.34</v>
      </c>
      <c r="G58" t="s">
        <v>26</v>
      </c>
      <c r="H58" t="s">
        <v>26</v>
      </c>
      <c r="I58" t="s">
        <v>26</v>
      </c>
      <c r="J58" t="s">
        <v>26</v>
      </c>
      <c r="K58" t="s">
        <v>26</v>
      </c>
    </row>
    <row r="59" spans="1:11" x14ac:dyDescent="0.25">
      <c r="A59" s="1">
        <v>31503</v>
      </c>
      <c r="B59" t="s">
        <v>146</v>
      </c>
      <c r="C59" t="s">
        <v>26</v>
      </c>
      <c r="D59" t="s">
        <v>26</v>
      </c>
      <c r="E59" t="s">
        <v>26</v>
      </c>
      <c r="F59">
        <v>0.32</v>
      </c>
      <c r="G59" t="s">
        <v>26</v>
      </c>
      <c r="H59" t="s">
        <v>26</v>
      </c>
      <c r="I59" t="s">
        <v>26</v>
      </c>
      <c r="J59" t="s">
        <v>26</v>
      </c>
      <c r="K59" t="s">
        <v>26</v>
      </c>
    </row>
    <row r="60" spans="1:11" x14ac:dyDescent="0.25">
      <c r="A60" s="1">
        <v>31503</v>
      </c>
      <c r="B60" t="s">
        <v>2</v>
      </c>
      <c r="C60" t="s">
        <v>26</v>
      </c>
      <c r="D60" t="s">
        <v>26</v>
      </c>
      <c r="E60" t="s">
        <v>26</v>
      </c>
      <c r="F60">
        <v>0.3</v>
      </c>
      <c r="G60" t="s">
        <v>26</v>
      </c>
      <c r="H60" t="s">
        <v>26</v>
      </c>
      <c r="I60" t="s">
        <v>26</v>
      </c>
      <c r="J60" t="s">
        <v>26</v>
      </c>
      <c r="K60" t="s">
        <v>26</v>
      </c>
    </row>
    <row r="61" spans="1:11" x14ac:dyDescent="0.25">
      <c r="A61" s="1">
        <v>31503</v>
      </c>
      <c r="B61" t="s">
        <v>147</v>
      </c>
      <c r="C61" t="s">
        <v>26</v>
      </c>
      <c r="D61" t="s">
        <v>26</v>
      </c>
      <c r="E61" t="s">
        <v>26</v>
      </c>
      <c r="F61">
        <v>0.3</v>
      </c>
      <c r="G61" t="s">
        <v>26</v>
      </c>
      <c r="H61" t="s">
        <v>26</v>
      </c>
      <c r="I61" t="s">
        <v>26</v>
      </c>
      <c r="J61" t="s">
        <v>26</v>
      </c>
      <c r="K61" t="s">
        <v>26</v>
      </c>
    </row>
    <row r="62" spans="1:11" x14ac:dyDescent="0.25">
      <c r="A62" s="1">
        <v>31503</v>
      </c>
      <c r="B62" t="s">
        <v>148</v>
      </c>
      <c r="C62" t="s">
        <v>26</v>
      </c>
      <c r="D62" t="s">
        <v>26</v>
      </c>
      <c r="E62" t="s">
        <v>26</v>
      </c>
      <c r="F62">
        <v>0.33</v>
      </c>
      <c r="G62" t="s">
        <v>26</v>
      </c>
      <c r="H62" t="s">
        <v>26</v>
      </c>
      <c r="I62" t="s">
        <v>26</v>
      </c>
      <c r="J62" t="s">
        <v>26</v>
      </c>
      <c r="K62" t="s">
        <v>26</v>
      </c>
    </row>
    <row r="63" spans="1:11" x14ac:dyDescent="0.25">
      <c r="A63" s="1">
        <v>31503</v>
      </c>
      <c r="B63" t="s">
        <v>149</v>
      </c>
      <c r="C63" t="s">
        <v>26</v>
      </c>
      <c r="D63" t="s">
        <v>26</v>
      </c>
      <c r="E63" t="s">
        <v>26</v>
      </c>
      <c r="F63">
        <v>0.38</v>
      </c>
      <c r="G63" t="s">
        <v>26</v>
      </c>
      <c r="H63" t="s">
        <v>26</v>
      </c>
      <c r="I63" t="s">
        <v>26</v>
      </c>
      <c r="J63" t="s">
        <v>26</v>
      </c>
      <c r="K63" t="s">
        <v>26</v>
      </c>
    </row>
    <row r="64" spans="1:11" x14ac:dyDescent="0.25">
      <c r="A64" s="1">
        <v>31503</v>
      </c>
      <c r="B64" t="s">
        <v>150</v>
      </c>
      <c r="C64" t="s">
        <v>26</v>
      </c>
      <c r="D64" t="s">
        <v>26</v>
      </c>
      <c r="E64" t="s">
        <v>26</v>
      </c>
      <c r="F64">
        <v>0.4</v>
      </c>
      <c r="G64" t="s">
        <v>26</v>
      </c>
      <c r="H64" t="s">
        <v>26</v>
      </c>
      <c r="I64" t="s">
        <v>26</v>
      </c>
      <c r="J64" t="s">
        <v>26</v>
      </c>
      <c r="K64" t="s">
        <v>26</v>
      </c>
    </row>
    <row r="65" spans="1:11" x14ac:dyDescent="0.25">
      <c r="A65" s="1">
        <v>31503</v>
      </c>
      <c r="B65" t="s">
        <v>151</v>
      </c>
      <c r="C65" t="s">
        <v>26</v>
      </c>
      <c r="D65" t="s">
        <v>26</v>
      </c>
      <c r="E65" t="s">
        <v>26</v>
      </c>
      <c r="F65">
        <v>0.35</v>
      </c>
      <c r="G65" t="s">
        <v>26</v>
      </c>
      <c r="H65" t="s">
        <v>26</v>
      </c>
      <c r="I65" t="s">
        <v>26</v>
      </c>
      <c r="J65" t="s">
        <v>26</v>
      </c>
      <c r="K65" t="s">
        <v>26</v>
      </c>
    </row>
    <row r="66" spans="1:11" x14ac:dyDescent="0.25">
      <c r="A66" s="1">
        <v>31503</v>
      </c>
      <c r="B66" t="s">
        <v>152</v>
      </c>
      <c r="C66" t="s">
        <v>26</v>
      </c>
      <c r="D66" t="s">
        <v>26</v>
      </c>
      <c r="E66" t="s">
        <v>26</v>
      </c>
      <c r="F66">
        <v>0.31</v>
      </c>
      <c r="G66" t="s">
        <v>26</v>
      </c>
      <c r="H66" t="s">
        <v>26</v>
      </c>
      <c r="I66" t="s">
        <v>26</v>
      </c>
      <c r="J66" t="s">
        <v>26</v>
      </c>
      <c r="K66" t="s">
        <v>26</v>
      </c>
    </row>
    <row r="67" spans="1:11" x14ac:dyDescent="0.25">
      <c r="A67" s="1">
        <v>31503</v>
      </c>
      <c r="B67" t="s">
        <v>153</v>
      </c>
      <c r="C67" t="s">
        <v>26</v>
      </c>
      <c r="D67" t="s">
        <v>26</v>
      </c>
      <c r="E67" t="s">
        <v>26</v>
      </c>
      <c r="F67">
        <v>0.39</v>
      </c>
      <c r="G67" t="s">
        <v>26</v>
      </c>
      <c r="H67" t="s">
        <v>26</v>
      </c>
      <c r="I67" t="s">
        <v>26</v>
      </c>
      <c r="J67" t="s">
        <v>26</v>
      </c>
      <c r="K67" t="s">
        <v>26</v>
      </c>
    </row>
    <row r="68" spans="1:11" x14ac:dyDescent="0.25">
      <c r="A68" s="1">
        <v>31503</v>
      </c>
      <c r="B68" t="s">
        <v>154</v>
      </c>
      <c r="C68" t="s">
        <v>26</v>
      </c>
      <c r="D68" t="s">
        <v>26</v>
      </c>
      <c r="E68" t="s">
        <v>26</v>
      </c>
      <c r="F68">
        <v>0.32</v>
      </c>
      <c r="G68" t="s">
        <v>26</v>
      </c>
      <c r="H68" t="s">
        <v>26</v>
      </c>
      <c r="I68" t="s">
        <v>26</v>
      </c>
      <c r="J68" t="s">
        <v>26</v>
      </c>
      <c r="K68" t="s">
        <v>26</v>
      </c>
    </row>
    <row r="69" spans="1:11" x14ac:dyDescent="0.25">
      <c r="A69" s="1">
        <v>31503</v>
      </c>
      <c r="B69" t="s">
        <v>155</v>
      </c>
      <c r="C69" t="s">
        <v>26</v>
      </c>
      <c r="D69" t="s">
        <v>26</v>
      </c>
      <c r="E69" t="s">
        <v>26</v>
      </c>
      <c r="F69">
        <v>0.27</v>
      </c>
      <c r="G69" t="s">
        <v>26</v>
      </c>
      <c r="H69" t="s">
        <v>26</v>
      </c>
      <c r="I69" t="s">
        <v>26</v>
      </c>
      <c r="J69" t="s">
        <v>26</v>
      </c>
      <c r="K69" t="s">
        <v>26</v>
      </c>
    </row>
    <row r="70" spans="1:11" x14ac:dyDescent="0.25">
      <c r="A70" s="1">
        <v>31533</v>
      </c>
      <c r="B70" t="s">
        <v>1</v>
      </c>
      <c r="C70" t="s">
        <v>26</v>
      </c>
      <c r="D70" t="s">
        <v>26</v>
      </c>
      <c r="E70" t="s">
        <v>26</v>
      </c>
      <c r="F70">
        <v>0.34</v>
      </c>
      <c r="G70" t="s">
        <v>26</v>
      </c>
      <c r="H70" t="s">
        <v>26</v>
      </c>
      <c r="I70" t="s">
        <v>26</v>
      </c>
      <c r="J70" t="s">
        <v>26</v>
      </c>
      <c r="K70" t="s">
        <v>26</v>
      </c>
    </row>
    <row r="71" spans="1:11" x14ac:dyDescent="0.25">
      <c r="A71" s="1">
        <v>31533</v>
      </c>
      <c r="B71" t="s">
        <v>126</v>
      </c>
      <c r="C71" t="s">
        <v>26</v>
      </c>
      <c r="D71" t="s">
        <v>26</v>
      </c>
      <c r="E71" t="s">
        <v>26</v>
      </c>
      <c r="F71">
        <v>0.39</v>
      </c>
      <c r="G71" t="s">
        <v>26</v>
      </c>
      <c r="H71" t="s">
        <v>26</v>
      </c>
      <c r="I71" t="s">
        <v>26</v>
      </c>
      <c r="J71" t="s">
        <v>26</v>
      </c>
      <c r="K71" t="s">
        <v>26</v>
      </c>
    </row>
    <row r="72" spans="1:11" x14ac:dyDescent="0.25">
      <c r="A72" s="1">
        <v>31533</v>
      </c>
      <c r="B72" t="s">
        <v>127</v>
      </c>
      <c r="C72" t="s">
        <v>26</v>
      </c>
      <c r="D72" t="s">
        <v>26</v>
      </c>
      <c r="E72" t="s">
        <v>26</v>
      </c>
      <c r="F72">
        <v>0.35</v>
      </c>
      <c r="G72" t="s">
        <v>26</v>
      </c>
      <c r="H72" t="s">
        <v>26</v>
      </c>
      <c r="I72" t="s">
        <v>26</v>
      </c>
      <c r="J72" t="s">
        <v>26</v>
      </c>
      <c r="K72" t="s">
        <v>26</v>
      </c>
    </row>
    <row r="73" spans="1:11" x14ac:dyDescent="0.25">
      <c r="A73" s="1">
        <v>31533</v>
      </c>
      <c r="B73" t="s">
        <v>113</v>
      </c>
      <c r="C73" t="s">
        <v>26</v>
      </c>
      <c r="D73" t="s">
        <v>26</v>
      </c>
      <c r="E73" t="s">
        <v>26</v>
      </c>
      <c r="F73">
        <v>0.33</v>
      </c>
      <c r="G73" t="s">
        <v>26</v>
      </c>
      <c r="H73" t="s">
        <v>26</v>
      </c>
      <c r="I73" t="s">
        <v>26</v>
      </c>
      <c r="J73" t="s">
        <v>26</v>
      </c>
      <c r="K73" t="s">
        <v>26</v>
      </c>
    </row>
    <row r="74" spans="1:11" x14ac:dyDescent="0.25">
      <c r="A74" s="1">
        <v>31533</v>
      </c>
      <c r="B74" t="s">
        <v>128</v>
      </c>
      <c r="C74" t="s">
        <v>26</v>
      </c>
      <c r="D74" t="s">
        <v>26</v>
      </c>
      <c r="E74" t="s">
        <v>26</v>
      </c>
      <c r="F74">
        <v>0.37</v>
      </c>
      <c r="G74" t="s">
        <v>26</v>
      </c>
      <c r="H74" t="s">
        <v>26</v>
      </c>
      <c r="I74" t="s">
        <v>26</v>
      </c>
      <c r="J74" t="s">
        <v>26</v>
      </c>
      <c r="K74" t="s">
        <v>26</v>
      </c>
    </row>
    <row r="75" spans="1:11" x14ac:dyDescent="0.25">
      <c r="A75" s="1">
        <v>31533</v>
      </c>
      <c r="B75" t="s">
        <v>129</v>
      </c>
      <c r="C75" t="s">
        <v>26</v>
      </c>
      <c r="D75" t="s">
        <v>26</v>
      </c>
      <c r="E75" t="s">
        <v>26</v>
      </c>
      <c r="F75">
        <v>0.3</v>
      </c>
      <c r="G75" t="s">
        <v>26</v>
      </c>
      <c r="H75" t="s">
        <v>26</v>
      </c>
      <c r="I75" t="s">
        <v>26</v>
      </c>
      <c r="J75" t="s">
        <v>26</v>
      </c>
      <c r="K75" t="s">
        <v>26</v>
      </c>
    </row>
    <row r="76" spans="1:11" x14ac:dyDescent="0.25">
      <c r="A76" s="1">
        <v>31533</v>
      </c>
      <c r="B76" t="s">
        <v>130</v>
      </c>
      <c r="C76" t="s">
        <v>26</v>
      </c>
      <c r="D76" t="s">
        <v>26</v>
      </c>
      <c r="E76" t="s">
        <v>26</v>
      </c>
      <c r="F76">
        <v>0.52</v>
      </c>
      <c r="G76" t="s">
        <v>26</v>
      </c>
      <c r="H76" t="s">
        <v>26</v>
      </c>
      <c r="I76" t="s">
        <v>26</v>
      </c>
      <c r="J76" t="s">
        <v>26</v>
      </c>
      <c r="K76" t="s">
        <v>26</v>
      </c>
    </row>
    <row r="77" spans="1:11" x14ac:dyDescent="0.25">
      <c r="A77" s="1">
        <v>31533</v>
      </c>
      <c r="B77" t="s">
        <v>131</v>
      </c>
      <c r="C77" t="s">
        <v>26</v>
      </c>
      <c r="D77" t="s">
        <v>26</v>
      </c>
      <c r="E77" t="s">
        <v>26</v>
      </c>
      <c r="F77">
        <v>0.38</v>
      </c>
      <c r="G77" t="s">
        <v>26</v>
      </c>
      <c r="H77" t="s">
        <v>26</v>
      </c>
      <c r="I77" t="s">
        <v>26</v>
      </c>
      <c r="J77" t="s">
        <v>26</v>
      </c>
      <c r="K77" t="s">
        <v>26</v>
      </c>
    </row>
    <row r="78" spans="1:11" x14ac:dyDescent="0.25">
      <c r="A78" s="1">
        <v>31533</v>
      </c>
      <c r="B78" t="s">
        <v>132</v>
      </c>
      <c r="C78" t="s">
        <v>26</v>
      </c>
      <c r="D78" t="s">
        <v>26</v>
      </c>
      <c r="E78" t="s">
        <v>26</v>
      </c>
      <c r="F78">
        <v>0.38</v>
      </c>
      <c r="G78" t="s">
        <v>26</v>
      </c>
      <c r="H78" t="s">
        <v>26</v>
      </c>
      <c r="I78" t="s">
        <v>26</v>
      </c>
      <c r="J78" t="s">
        <v>26</v>
      </c>
      <c r="K78" t="s">
        <v>26</v>
      </c>
    </row>
    <row r="79" spans="1:11" x14ac:dyDescent="0.25">
      <c r="A79" s="1">
        <v>31533</v>
      </c>
      <c r="B79" t="s">
        <v>133</v>
      </c>
      <c r="C79" t="s">
        <v>26</v>
      </c>
      <c r="D79" t="s">
        <v>26</v>
      </c>
      <c r="E79" t="s">
        <v>26</v>
      </c>
      <c r="F79">
        <v>0.53</v>
      </c>
      <c r="G79" t="s">
        <v>26</v>
      </c>
      <c r="H79" t="s">
        <v>26</v>
      </c>
      <c r="I79" t="s">
        <v>26</v>
      </c>
      <c r="J79" t="s">
        <v>26</v>
      </c>
      <c r="K79" t="s">
        <v>26</v>
      </c>
    </row>
    <row r="80" spans="1:11" x14ac:dyDescent="0.25">
      <c r="A80" s="1">
        <v>31533</v>
      </c>
      <c r="B80" t="s">
        <v>134</v>
      </c>
      <c r="C80" t="s">
        <v>26</v>
      </c>
      <c r="D80" t="s">
        <v>26</v>
      </c>
      <c r="E80" t="s">
        <v>26</v>
      </c>
      <c r="F80">
        <v>0.35</v>
      </c>
      <c r="G80" t="s">
        <v>26</v>
      </c>
      <c r="H80" t="s">
        <v>26</v>
      </c>
      <c r="I80" t="s">
        <v>26</v>
      </c>
      <c r="J80" t="s">
        <v>26</v>
      </c>
      <c r="K80" t="s">
        <v>26</v>
      </c>
    </row>
    <row r="81" spans="1:11" x14ac:dyDescent="0.25">
      <c r="A81" s="1">
        <v>31533</v>
      </c>
      <c r="B81" t="s">
        <v>135</v>
      </c>
      <c r="C81" t="s">
        <v>26</v>
      </c>
      <c r="D81" t="s">
        <v>26</v>
      </c>
      <c r="E81" t="s">
        <v>26</v>
      </c>
      <c r="F81">
        <v>0.45</v>
      </c>
      <c r="G81" t="s">
        <v>26</v>
      </c>
      <c r="H81" t="s">
        <v>26</v>
      </c>
      <c r="I81" t="s">
        <v>26</v>
      </c>
      <c r="J81" t="s">
        <v>26</v>
      </c>
      <c r="K81" t="s">
        <v>26</v>
      </c>
    </row>
    <row r="82" spans="1:11" x14ac:dyDescent="0.25">
      <c r="A82" s="1">
        <v>31533</v>
      </c>
      <c r="B82" t="s">
        <v>136</v>
      </c>
      <c r="C82" t="s">
        <v>26</v>
      </c>
      <c r="D82" t="s">
        <v>26</v>
      </c>
      <c r="E82" t="s">
        <v>26</v>
      </c>
      <c r="F82" t="s">
        <v>26</v>
      </c>
      <c r="G82" t="s">
        <v>26</v>
      </c>
      <c r="H82" t="s">
        <v>26</v>
      </c>
      <c r="I82" t="s">
        <v>26</v>
      </c>
      <c r="J82" t="s">
        <v>26</v>
      </c>
      <c r="K82" t="s">
        <v>26</v>
      </c>
    </row>
    <row r="83" spans="1:11" x14ac:dyDescent="0.25">
      <c r="A83" s="1">
        <v>31533</v>
      </c>
      <c r="B83" t="s">
        <v>137</v>
      </c>
      <c r="C83" t="s">
        <v>26</v>
      </c>
      <c r="D83" t="s">
        <v>26</v>
      </c>
      <c r="E83" t="s">
        <v>26</v>
      </c>
      <c r="F83">
        <v>0.35</v>
      </c>
      <c r="G83" t="s">
        <v>26</v>
      </c>
      <c r="H83" t="s">
        <v>26</v>
      </c>
      <c r="I83" t="s">
        <v>26</v>
      </c>
      <c r="J83" t="s">
        <v>26</v>
      </c>
      <c r="K83" t="s">
        <v>26</v>
      </c>
    </row>
    <row r="84" spans="1:11" x14ac:dyDescent="0.25">
      <c r="A84" s="1">
        <v>31533</v>
      </c>
      <c r="B84" t="s">
        <v>138</v>
      </c>
      <c r="C84" t="s">
        <v>26</v>
      </c>
      <c r="D84" t="s">
        <v>26</v>
      </c>
      <c r="E84" t="s">
        <v>26</v>
      </c>
      <c r="F84">
        <v>0.41</v>
      </c>
      <c r="G84" t="s">
        <v>26</v>
      </c>
      <c r="H84" t="s">
        <v>26</v>
      </c>
      <c r="I84" t="s">
        <v>26</v>
      </c>
      <c r="J84" t="s">
        <v>26</v>
      </c>
      <c r="K84" t="s">
        <v>26</v>
      </c>
    </row>
    <row r="85" spans="1:11" x14ac:dyDescent="0.25">
      <c r="A85" s="1">
        <v>31533</v>
      </c>
      <c r="B85" t="s">
        <v>139</v>
      </c>
      <c r="C85" t="s">
        <v>26</v>
      </c>
      <c r="D85" t="s">
        <v>26</v>
      </c>
      <c r="E85" t="s">
        <v>26</v>
      </c>
      <c r="F85">
        <v>0.41</v>
      </c>
      <c r="G85" t="s">
        <v>26</v>
      </c>
      <c r="H85" t="s">
        <v>26</v>
      </c>
      <c r="I85" t="s">
        <v>26</v>
      </c>
      <c r="J85" t="s">
        <v>26</v>
      </c>
      <c r="K85" t="s">
        <v>26</v>
      </c>
    </row>
    <row r="86" spans="1:11" x14ac:dyDescent="0.25">
      <c r="A86" s="1">
        <v>31533</v>
      </c>
      <c r="B86" t="s">
        <v>140</v>
      </c>
      <c r="C86" t="s">
        <v>26</v>
      </c>
      <c r="D86" t="s">
        <v>26</v>
      </c>
      <c r="E86" t="s">
        <v>26</v>
      </c>
      <c r="F86">
        <v>0.31</v>
      </c>
      <c r="G86" t="s">
        <v>26</v>
      </c>
      <c r="H86" t="s">
        <v>26</v>
      </c>
      <c r="I86" t="s">
        <v>26</v>
      </c>
      <c r="J86" t="s">
        <v>26</v>
      </c>
      <c r="K86" t="s">
        <v>26</v>
      </c>
    </row>
    <row r="87" spans="1:11" x14ac:dyDescent="0.25">
      <c r="A87" s="1">
        <v>31533</v>
      </c>
      <c r="B87" t="s">
        <v>141</v>
      </c>
      <c r="C87" t="s">
        <v>26</v>
      </c>
      <c r="D87" t="s">
        <v>26</v>
      </c>
      <c r="E87" t="s">
        <v>26</v>
      </c>
      <c r="F87">
        <v>0.34</v>
      </c>
      <c r="G87" t="s">
        <v>26</v>
      </c>
      <c r="H87" t="s">
        <v>26</v>
      </c>
      <c r="I87" t="s">
        <v>26</v>
      </c>
      <c r="J87" t="s">
        <v>26</v>
      </c>
      <c r="K87" t="s">
        <v>26</v>
      </c>
    </row>
    <row r="88" spans="1:11" x14ac:dyDescent="0.25">
      <c r="A88" s="1">
        <v>31533</v>
      </c>
      <c r="B88" t="s">
        <v>142</v>
      </c>
      <c r="C88" t="s">
        <v>26</v>
      </c>
      <c r="D88" t="s">
        <v>26</v>
      </c>
      <c r="E88" t="s">
        <v>26</v>
      </c>
      <c r="F88">
        <v>0.33</v>
      </c>
      <c r="G88" t="s">
        <v>26</v>
      </c>
      <c r="H88" t="s">
        <v>26</v>
      </c>
      <c r="I88" t="s">
        <v>26</v>
      </c>
      <c r="J88" t="s">
        <v>26</v>
      </c>
      <c r="K88" t="s">
        <v>26</v>
      </c>
    </row>
    <row r="89" spans="1:11" x14ac:dyDescent="0.25">
      <c r="A89" s="1">
        <v>31533</v>
      </c>
      <c r="B89" t="s">
        <v>143</v>
      </c>
      <c r="C89" t="s">
        <v>26</v>
      </c>
      <c r="D89" t="s">
        <v>26</v>
      </c>
      <c r="E89" t="s">
        <v>26</v>
      </c>
      <c r="F89">
        <v>0.28999999999999998</v>
      </c>
      <c r="G89" t="s">
        <v>26</v>
      </c>
      <c r="H89" t="s">
        <v>26</v>
      </c>
      <c r="I89" t="s">
        <v>26</v>
      </c>
      <c r="J89" t="s">
        <v>26</v>
      </c>
      <c r="K89" t="s">
        <v>26</v>
      </c>
    </row>
    <row r="90" spans="1:11" x14ac:dyDescent="0.25">
      <c r="A90" s="1">
        <v>31533</v>
      </c>
      <c r="B90" t="s">
        <v>144</v>
      </c>
      <c r="C90" t="s">
        <v>26</v>
      </c>
      <c r="D90" t="s">
        <v>26</v>
      </c>
      <c r="E90" t="s">
        <v>26</v>
      </c>
      <c r="F90">
        <v>0.35</v>
      </c>
      <c r="G90" t="s">
        <v>26</v>
      </c>
      <c r="H90" t="s">
        <v>26</v>
      </c>
      <c r="I90" t="s">
        <v>26</v>
      </c>
      <c r="J90" t="s">
        <v>26</v>
      </c>
      <c r="K90" t="s">
        <v>26</v>
      </c>
    </row>
    <row r="91" spans="1:11" x14ac:dyDescent="0.25">
      <c r="A91" s="1">
        <v>31533</v>
      </c>
      <c r="B91" t="s">
        <v>145</v>
      </c>
      <c r="C91" t="s">
        <v>26</v>
      </c>
      <c r="D91" t="s">
        <v>26</v>
      </c>
      <c r="E91" t="s">
        <v>26</v>
      </c>
      <c r="F91">
        <v>0.34</v>
      </c>
      <c r="G91" t="s">
        <v>26</v>
      </c>
      <c r="H91" t="s">
        <v>26</v>
      </c>
      <c r="I91" t="s">
        <v>26</v>
      </c>
      <c r="J91" t="s">
        <v>26</v>
      </c>
      <c r="K91" t="s">
        <v>26</v>
      </c>
    </row>
    <row r="92" spans="1:11" x14ac:dyDescent="0.25">
      <c r="A92" s="1">
        <v>31533</v>
      </c>
      <c r="B92" t="s">
        <v>146</v>
      </c>
      <c r="C92" t="s">
        <v>26</v>
      </c>
      <c r="D92" t="s">
        <v>26</v>
      </c>
      <c r="E92" t="s">
        <v>26</v>
      </c>
      <c r="F92">
        <v>0.33</v>
      </c>
      <c r="G92" t="s">
        <v>26</v>
      </c>
      <c r="H92" t="s">
        <v>26</v>
      </c>
      <c r="I92" t="s">
        <v>26</v>
      </c>
      <c r="J92" t="s">
        <v>26</v>
      </c>
      <c r="K92" t="s">
        <v>26</v>
      </c>
    </row>
    <row r="93" spans="1:11" x14ac:dyDescent="0.25">
      <c r="A93" s="1">
        <v>31533</v>
      </c>
      <c r="B93" t="s">
        <v>2</v>
      </c>
      <c r="C93" t="s">
        <v>26</v>
      </c>
      <c r="D93" t="s">
        <v>26</v>
      </c>
      <c r="E93" t="s">
        <v>26</v>
      </c>
      <c r="F93">
        <v>0.31</v>
      </c>
      <c r="G93" t="s">
        <v>26</v>
      </c>
      <c r="H93" t="s">
        <v>26</v>
      </c>
      <c r="I93" t="s">
        <v>26</v>
      </c>
      <c r="J93" t="s">
        <v>26</v>
      </c>
      <c r="K93" t="s">
        <v>26</v>
      </c>
    </row>
    <row r="94" spans="1:11" x14ac:dyDescent="0.25">
      <c r="A94" s="1">
        <v>31533</v>
      </c>
      <c r="B94" t="s">
        <v>147</v>
      </c>
      <c r="C94" t="s">
        <v>26</v>
      </c>
      <c r="D94" t="s">
        <v>26</v>
      </c>
      <c r="E94" t="s">
        <v>26</v>
      </c>
      <c r="F94">
        <v>0.3</v>
      </c>
      <c r="G94" t="s">
        <v>26</v>
      </c>
      <c r="H94" t="s">
        <v>26</v>
      </c>
      <c r="I94" t="s">
        <v>26</v>
      </c>
      <c r="J94" t="s">
        <v>26</v>
      </c>
      <c r="K94" t="s">
        <v>26</v>
      </c>
    </row>
    <row r="95" spans="1:11" x14ac:dyDescent="0.25">
      <c r="A95" s="1">
        <v>31533</v>
      </c>
      <c r="B95" t="s">
        <v>148</v>
      </c>
      <c r="C95" t="s">
        <v>26</v>
      </c>
      <c r="D95" t="s">
        <v>26</v>
      </c>
      <c r="E95" t="s">
        <v>26</v>
      </c>
      <c r="F95">
        <v>0.34</v>
      </c>
      <c r="G95" t="s">
        <v>26</v>
      </c>
      <c r="H95" t="s">
        <v>26</v>
      </c>
      <c r="I95" t="s">
        <v>26</v>
      </c>
      <c r="J95" t="s">
        <v>26</v>
      </c>
      <c r="K95" t="s">
        <v>26</v>
      </c>
    </row>
    <row r="96" spans="1:11" x14ac:dyDescent="0.25">
      <c r="A96" s="1">
        <v>31533</v>
      </c>
      <c r="B96" t="s">
        <v>149</v>
      </c>
      <c r="C96" t="s">
        <v>26</v>
      </c>
      <c r="D96" t="s">
        <v>26</v>
      </c>
      <c r="E96" t="s">
        <v>26</v>
      </c>
      <c r="F96">
        <v>0.38</v>
      </c>
      <c r="G96" t="s">
        <v>26</v>
      </c>
      <c r="H96" t="s">
        <v>26</v>
      </c>
      <c r="I96" t="s">
        <v>26</v>
      </c>
      <c r="J96" t="s">
        <v>26</v>
      </c>
      <c r="K96" t="s">
        <v>26</v>
      </c>
    </row>
    <row r="97" spans="1:11" x14ac:dyDescent="0.25">
      <c r="A97" s="1">
        <v>31533</v>
      </c>
      <c r="B97" t="s">
        <v>150</v>
      </c>
      <c r="C97" t="s">
        <v>26</v>
      </c>
      <c r="D97" t="s">
        <v>26</v>
      </c>
      <c r="E97" t="s">
        <v>26</v>
      </c>
      <c r="F97">
        <v>0.41</v>
      </c>
      <c r="G97" t="s">
        <v>26</v>
      </c>
      <c r="H97" t="s">
        <v>26</v>
      </c>
      <c r="I97" t="s">
        <v>26</v>
      </c>
      <c r="J97" t="s">
        <v>26</v>
      </c>
      <c r="K97" t="s">
        <v>26</v>
      </c>
    </row>
    <row r="98" spans="1:11" x14ac:dyDescent="0.25">
      <c r="A98" s="1">
        <v>31533</v>
      </c>
      <c r="B98" t="s">
        <v>151</v>
      </c>
      <c r="C98" t="s">
        <v>26</v>
      </c>
      <c r="D98" t="s">
        <v>26</v>
      </c>
      <c r="E98" t="s">
        <v>26</v>
      </c>
      <c r="F98">
        <v>0.34</v>
      </c>
      <c r="G98" t="s">
        <v>26</v>
      </c>
      <c r="H98" t="s">
        <v>26</v>
      </c>
      <c r="I98" t="s">
        <v>26</v>
      </c>
      <c r="J98" t="s">
        <v>26</v>
      </c>
      <c r="K98" t="s">
        <v>26</v>
      </c>
    </row>
    <row r="99" spans="1:11" x14ac:dyDescent="0.25">
      <c r="A99" s="1">
        <v>31533</v>
      </c>
      <c r="B99" t="s">
        <v>152</v>
      </c>
      <c r="C99" t="s">
        <v>26</v>
      </c>
      <c r="D99" t="s">
        <v>26</v>
      </c>
      <c r="E99" t="s">
        <v>26</v>
      </c>
      <c r="F99">
        <v>0.31</v>
      </c>
      <c r="G99" t="s">
        <v>26</v>
      </c>
      <c r="H99" t="s">
        <v>26</v>
      </c>
      <c r="I99" t="s">
        <v>26</v>
      </c>
      <c r="J99" t="s">
        <v>26</v>
      </c>
      <c r="K99" t="s">
        <v>26</v>
      </c>
    </row>
    <row r="100" spans="1:11" x14ac:dyDescent="0.25">
      <c r="A100" s="1">
        <v>31533</v>
      </c>
      <c r="B100" t="s">
        <v>153</v>
      </c>
      <c r="C100" t="s">
        <v>26</v>
      </c>
      <c r="D100" t="s">
        <v>26</v>
      </c>
      <c r="E100" t="s">
        <v>26</v>
      </c>
      <c r="F100">
        <v>0.4</v>
      </c>
      <c r="G100" t="s">
        <v>26</v>
      </c>
      <c r="H100" t="s">
        <v>26</v>
      </c>
      <c r="I100" t="s">
        <v>26</v>
      </c>
      <c r="J100" t="s">
        <v>26</v>
      </c>
      <c r="K100" t="s">
        <v>26</v>
      </c>
    </row>
    <row r="101" spans="1:11" x14ac:dyDescent="0.25">
      <c r="A101" s="1">
        <v>31533</v>
      </c>
      <c r="B101" t="s">
        <v>154</v>
      </c>
      <c r="C101" t="s">
        <v>26</v>
      </c>
      <c r="D101" t="s">
        <v>26</v>
      </c>
      <c r="E101" t="s">
        <v>26</v>
      </c>
      <c r="F101">
        <v>0.33</v>
      </c>
      <c r="G101" t="s">
        <v>26</v>
      </c>
      <c r="H101" t="s">
        <v>26</v>
      </c>
      <c r="I101" t="s">
        <v>26</v>
      </c>
      <c r="J101" t="s">
        <v>26</v>
      </c>
      <c r="K101" t="s">
        <v>26</v>
      </c>
    </row>
    <row r="102" spans="1:11" x14ac:dyDescent="0.25">
      <c r="A102" s="1">
        <v>31533</v>
      </c>
      <c r="B102" t="s">
        <v>155</v>
      </c>
      <c r="C102" t="s">
        <v>26</v>
      </c>
      <c r="D102" t="s">
        <v>26</v>
      </c>
      <c r="E102" t="s">
        <v>26</v>
      </c>
      <c r="F102">
        <v>0.28000000000000003</v>
      </c>
      <c r="G102" t="s">
        <v>26</v>
      </c>
      <c r="H102" t="s">
        <v>26</v>
      </c>
      <c r="I102" t="s">
        <v>26</v>
      </c>
      <c r="J102" t="s">
        <v>26</v>
      </c>
      <c r="K102" t="s">
        <v>26</v>
      </c>
    </row>
    <row r="103" spans="1:11" x14ac:dyDescent="0.25">
      <c r="A103" s="1">
        <v>31564</v>
      </c>
      <c r="B103" t="s">
        <v>1</v>
      </c>
      <c r="C103" t="s">
        <v>26</v>
      </c>
      <c r="D103" t="s">
        <v>26</v>
      </c>
      <c r="E103" t="s">
        <v>26</v>
      </c>
      <c r="F103">
        <v>0.34</v>
      </c>
      <c r="G103" t="s">
        <v>26</v>
      </c>
      <c r="H103" t="s">
        <v>26</v>
      </c>
      <c r="I103" t="s">
        <v>26</v>
      </c>
      <c r="J103" t="s">
        <v>26</v>
      </c>
      <c r="K103" t="s">
        <v>26</v>
      </c>
    </row>
    <row r="104" spans="1:11" x14ac:dyDescent="0.25">
      <c r="A104" s="1">
        <v>31564</v>
      </c>
      <c r="B104" t="s">
        <v>126</v>
      </c>
      <c r="C104" t="s">
        <v>26</v>
      </c>
      <c r="D104" t="s">
        <v>26</v>
      </c>
      <c r="E104" t="s">
        <v>26</v>
      </c>
      <c r="F104">
        <v>0.39</v>
      </c>
      <c r="G104" t="s">
        <v>26</v>
      </c>
      <c r="H104" t="s">
        <v>26</v>
      </c>
      <c r="I104" t="s">
        <v>26</v>
      </c>
      <c r="J104" t="s">
        <v>26</v>
      </c>
      <c r="K104" t="s">
        <v>26</v>
      </c>
    </row>
    <row r="105" spans="1:11" x14ac:dyDescent="0.25">
      <c r="A105" s="1">
        <v>31564</v>
      </c>
      <c r="B105" t="s">
        <v>127</v>
      </c>
      <c r="C105" t="s">
        <v>26</v>
      </c>
      <c r="D105" t="s">
        <v>26</v>
      </c>
      <c r="E105" t="s">
        <v>26</v>
      </c>
      <c r="F105">
        <v>0.35</v>
      </c>
      <c r="G105" t="s">
        <v>26</v>
      </c>
      <c r="H105" t="s">
        <v>26</v>
      </c>
      <c r="I105" t="s">
        <v>26</v>
      </c>
      <c r="J105" t="s">
        <v>26</v>
      </c>
      <c r="K105" t="s">
        <v>26</v>
      </c>
    </row>
    <row r="106" spans="1:11" x14ac:dyDescent="0.25">
      <c r="A106" s="1">
        <v>31564</v>
      </c>
      <c r="B106" t="s">
        <v>113</v>
      </c>
      <c r="C106" t="s">
        <v>26</v>
      </c>
      <c r="D106" t="s">
        <v>26</v>
      </c>
      <c r="E106" t="s">
        <v>26</v>
      </c>
      <c r="F106">
        <v>0.33</v>
      </c>
      <c r="G106" t="s">
        <v>26</v>
      </c>
      <c r="H106" t="s">
        <v>26</v>
      </c>
      <c r="I106" t="s">
        <v>26</v>
      </c>
      <c r="J106" t="s">
        <v>26</v>
      </c>
      <c r="K106" t="s">
        <v>26</v>
      </c>
    </row>
    <row r="107" spans="1:11" x14ac:dyDescent="0.25">
      <c r="A107" s="1">
        <v>31564</v>
      </c>
      <c r="B107" t="s">
        <v>128</v>
      </c>
      <c r="C107" t="s">
        <v>26</v>
      </c>
      <c r="D107" t="s">
        <v>26</v>
      </c>
      <c r="E107" t="s">
        <v>26</v>
      </c>
      <c r="F107">
        <v>0.37</v>
      </c>
      <c r="G107" t="s">
        <v>26</v>
      </c>
      <c r="H107" t="s">
        <v>26</v>
      </c>
      <c r="I107" t="s">
        <v>26</v>
      </c>
      <c r="J107" t="s">
        <v>26</v>
      </c>
      <c r="K107" t="s">
        <v>26</v>
      </c>
    </row>
    <row r="108" spans="1:11" x14ac:dyDescent="0.25">
      <c r="A108" s="1">
        <v>31564</v>
      </c>
      <c r="B108" t="s">
        <v>129</v>
      </c>
      <c r="C108" t="s">
        <v>26</v>
      </c>
      <c r="D108" t="s">
        <v>26</v>
      </c>
      <c r="E108" t="s">
        <v>26</v>
      </c>
      <c r="F108">
        <v>0.3</v>
      </c>
      <c r="G108" t="s">
        <v>26</v>
      </c>
      <c r="H108" t="s">
        <v>26</v>
      </c>
      <c r="I108" t="s">
        <v>26</v>
      </c>
      <c r="J108" t="s">
        <v>26</v>
      </c>
      <c r="K108" t="s">
        <v>26</v>
      </c>
    </row>
    <row r="109" spans="1:11" x14ac:dyDescent="0.25">
      <c r="A109" s="1">
        <v>31564</v>
      </c>
      <c r="B109" t="s">
        <v>130</v>
      </c>
      <c r="C109" t="s">
        <v>26</v>
      </c>
      <c r="D109" t="s">
        <v>26</v>
      </c>
      <c r="E109" t="s">
        <v>26</v>
      </c>
      <c r="F109">
        <v>0.51</v>
      </c>
      <c r="G109" t="s">
        <v>26</v>
      </c>
      <c r="H109" t="s">
        <v>26</v>
      </c>
      <c r="I109" t="s">
        <v>26</v>
      </c>
      <c r="J109" t="s">
        <v>26</v>
      </c>
      <c r="K109" t="s">
        <v>26</v>
      </c>
    </row>
    <row r="110" spans="1:11" x14ac:dyDescent="0.25">
      <c r="A110" s="1">
        <v>31564</v>
      </c>
      <c r="B110" t="s">
        <v>131</v>
      </c>
      <c r="C110" t="s">
        <v>26</v>
      </c>
      <c r="D110" t="s">
        <v>26</v>
      </c>
      <c r="E110" t="s">
        <v>26</v>
      </c>
      <c r="F110">
        <v>0.38</v>
      </c>
      <c r="G110" t="s">
        <v>26</v>
      </c>
      <c r="H110" t="s">
        <v>26</v>
      </c>
      <c r="I110" t="s">
        <v>26</v>
      </c>
      <c r="J110" t="s">
        <v>26</v>
      </c>
      <c r="K110" t="s">
        <v>26</v>
      </c>
    </row>
    <row r="111" spans="1:11" x14ac:dyDescent="0.25">
      <c r="A111" s="1">
        <v>31564</v>
      </c>
      <c r="B111" t="s">
        <v>132</v>
      </c>
      <c r="C111" t="s">
        <v>26</v>
      </c>
      <c r="D111" t="s">
        <v>26</v>
      </c>
      <c r="E111" t="s">
        <v>26</v>
      </c>
      <c r="F111">
        <v>0.39</v>
      </c>
      <c r="G111" t="s">
        <v>26</v>
      </c>
      <c r="H111" t="s">
        <v>26</v>
      </c>
      <c r="I111" t="s">
        <v>26</v>
      </c>
      <c r="J111" t="s">
        <v>26</v>
      </c>
      <c r="K111" t="s">
        <v>26</v>
      </c>
    </row>
    <row r="112" spans="1:11" x14ac:dyDescent="0.25">
      <c r="A112" s="1">
        <v>31564</v>
      </c>
      <c r="B112" t="s">
        <v>133</v>
      </c>
      <c r="C112" t="s">
        <v>26</v>
      </c>
      <c r="D112" t="s">
        <v>26</v>
      </c>
      <c r="E112" t="s">
        <v>26</v>
      </c>
      <c r="F112">
        <v>0.54</v>
      </c>
      <c r="G112" t="s">
        <v>26</v>
      </c>
      <c r="H112" t="s">
        <v>26</v>
      </c>
      <c r="I112" t="s">
        <v>26</v>
      </c>
      <c r="J112" t="s">
        <v>26</v>
      </c>
      <c r="K112" t="s">
        <v>26</v>
      </c>
    </row>
    <row r="113" spans="1:11" x14ac:dyDescent="0.25">
      <c r="A113" s="1">
        <v>31564</v>
      </c>
      <c r="B113" t="s">
        <v>134</v>
      </c>
      <c r="C113" t="s">
        <v>26</v>
      </c>
      <c r="D113" t="s">
        <v>26</v>
      </c>
      <c r="E113" t="s">
        <v>26</v>
      </c>
      <c r="F113">
        <v>0.36</v>
      </c>
      <c r="G113" t="s">
        <v>26</v>
      </c>
      <c r="H113" t="s">
        <v>26</v>
      </c>
      <c r="I113" t="s">
        <v>26</v>
      </c>
      <c r="J113" t="s">
        <v>26</v>
      </c>
      <c r="K113" t="s">
        <v>26</v>
      </c>
    </row>
    <row r="114" spans="1:11" x14ac:dyDescent="0.25">
      <c r="A114" s="1">
        <v>31564</v>
      </c>
      <c r="B114" t="s">
        <v>135</v>
      </c>
      <c r="C114" t="s">
        <v>26</v>
      </c>
      <c r="D114" t="s">
        <v>26</v>
      </c>
      <c r="E114" t="s">
        <v>26</v>
      </c>
      <c r="F114">
        <v>0.46</v>
      </c>
      <c r="G114" t="s">
        <v>26</v>
      </c>
      <c r="H114" t="s">
        <v>26</v>
      </c>
      <c r="I114" t="s">
        <v>26</v>
      </c>
      <c r="J114" t="s">
        <v>26</v>
      </c>
      <c r="K114" t="s">
        <v>26</v>
      </c>
    </row>
    <row r="115" spans="1:11" x14ac:dyDescent="0.25">
      <c r="A115" s="1">
        <v>31564</v>
      </c>
      <c r="B115" t="s">
        <v>136</v>
      </c>
      <c r="C115" t="s">
        <v>26</v>
      </c>
      <c r="D115" t="s">
        <v>26</v>
      </c>
      <c r="E115" t="s">
        <v>26</v>
      </c>
      <c r="F115" t="s">
        <v>26</v>
      </c>
      <c r="G115" t="s">
        <v>26</v>
      </c>
      <c r="H115" t="s">
        <v>26</v>
      </c>
      <c r="I115" t="s">
        <v>26</v>
      </c>
      <c r="J115" t="s">
        <v>26</v>
      </c>
      <c r="K115" t="s">
        <v>26</v>
      </c>
    </row>
    <row r="116" spans="1:11" x14ac:dyDescent="0.25">
      <c r="A116" s="1">
        <v>31564</v>
      </c>
      <c r="B116" t="s">
        <v>137</v>
      </c>
      <c r="C116" t="s">
        <v>26</v>
      </c>
      <c r="D116" t="s">
        <v>26</v>
      </c>
      <c r="E116" t="s">
        <v>26</v>
      </c>
      <c r="F116">
        <v>0.35</v>
      </c>
      <c r="G116" t="s">
        <v>26</v>
      </c>
      <c r="H116" t="s">
        <v>26</v>
      </c>
      <c r="I116" t="s">
        <v>26</v>
      </c>
      <c r="J116" t="s">
        <v>26</v>
      </c>
      <c r="K116" t="s">
        <v>26</v>
      </c>
    </row>
    <row r="117" spans="1:11" x14ac:dyDescent="0.25">
      <c r="A117" s="1">
        <v>31564</v>
      </c>
      <c r="B117" t="s">
        <v>138</v>
      </c>
      <c r="C117" t="s">
        <v>26</v>
      </c>
      <c r="D117" t="s">
        <v>26</v>
      </c>
      <c r="E117" t="s">
        <v>26</v>
      </c>
      <c r="F117">
        <v>0.41</v>
      </c>
      <c r="G117" t="s">
        <v>26</v>
      </c>
      <c r="H117" t="s">
        <v>26</v>
      </c>
      <c r="I117" t="s">
        <v>26</v>
      </c>
      <c r="J117" t="s">
        <v>26</v>
      </c>
      <c r="K117" t="s">
        <v>26</v>
      </c>
    </row>
    <row r="118" spans="1:11" x14ac:dyDescent="0.25">
      <c r="A118" s="1">
        <v>31564</v>
      </c>
      <c r="B118" t="s">
        <v>139</v>
      </c>
      <c r="C118" t="s">
        <v>26</v>
      </c>
      <c r="D118" t="s">
        <v>26</v>
      </c>
      <c r="E118" t="s">
        <v>26</v>
      </c>
      <c r="F118">
        <v>0.41</v>
      </c>
      <c r="G118" t="s">
        <v>26</v>
      </c>
      <c r="H118" t="s">
        <v>26</v>
      </c>
      <c r="I118" t="s">
        <v>26</v>
      </c>
      <c r="J118" t="s">
        <v>26</v>
      </c>
      <c r="K118" t="s">
        <v>26</v>
      </c>
    </row>
    <row r="119" spans="1:11" x14ac:dyDescent="0.25">
      <c r="A119" s="1">
        <v>31564</v>
      </c>
      <c r="B119" t="s">
        <v>140</v>
      </c>
      <c r="C119" t="s">
        <v>26</v>
      </c>
      <c r="D119" t="s">
        <v>26</v>
      </c>
      <c r="E119" t="s">
        <v>26</v>
      </c>
      <c r="F119">
        <v>0.31</v>
      </c>
      <c r="G119" t="s">
        <v>26</v>
      </c>
      <c r="H119" t="s">
        <v>26</v>
      </c>
      <c r="I119" t="s">
        <v>26</v>
      </c>
      <c r="J119" t="s">
        <v>26</v>
      </c>
      <c r="K119" t="s">
        <v>26</v>
      </c>
    </row>
    <row r="120" spans="1:11" x14ac:dyDescent="0.25">
      <c r="A120" s="1">
        <v>31564</v>
      </c>
      <c r="B120" t="s">
        <v>141</v>
      </c>
      <c r="C120" t="s">
        <v>26</v>
      </c>
      <c r="D120" t="s">
        <v>26</v>
      </c>
      <c r="E120" t="s">
        <v>26</v>
      </c>
      <c r="F120">
        <v>0.34</v>
      </c>
      <c r="G120" t="s">
        <v>26</v>
      </c>
      <c r="H120" t="s">
        <v>26</v>
      </c>
      <c r="I120" t="s">
        <v>26</v>
      </c>
      <c r="J120" t="s">
        <v>26</v>
      </c>
      <c r="K120" t="s">
        <v>26</v>
      </c>
    </row>
    <row r="121" spans="1:11" x14ac:dyDescent="0.25">
      <c r="A121" s="1">
        <v>31564</v>
      </c>
      <c r="B121" t="s">
        <v>142</v>
      </c>
      <c r="C121" t="s">
        <v>26</v>
      </c>
      <c r="D121" t="s">
        <v>26</v>
      </c>
      <c r="E121" t="s">
        <v>26</v>
      </c>
      <c r="F121">
        <v>0.33</v>
      </c>
      <c r="G121" t="s">
        <v>26</v>
      </c>
      <c r="H121" t="s">
        <v>26</v>
      </c>
      <c r="I121" t="s">
        <v>26</v>
      </c>
      <c r="J121" t="s">
        <v>26</v>
      </c>
      <c r="K121" t="s">
        <v>26</v>
      </c>
    </row>
    <row r="122" spans="1:11" x14ac:dyDescent="0.25">
      <c r="A122" s="1">
        <v>31564</v>
      </c>
      <c r="B122" t="s">
        <v>143</v>
      </c>
      <c r="C122" t="s">
        <v>26</v>
      </c>
      <c r="D122" t="s">
        <v>26</v>
      </c>
      <c r="E122" t="s">
        <v>26</v>
      </c>
      <c r="F122">
        <v>0.3</v>
      </c>
      <c r="G122" t="s">
        <v>26</v>
      </c>
      <c r="H122" t="s">
        <v>26</v>
      </c>
      <c r="I122" t="s">
        <v>26</v>
      </c>
      <c r="J122" t="s">
        <v>26</v>
      </c>
      <c r="K122" t="s">
        <v>26</v>
      </c>
    </row>
    <row r="123" spans="1:11" x14ac:dyDescent="0.25">
      <c r="A123" s="1">
        <v>31564</v>
      </c>
      <c r="B123" t="s">
        <v>144</v>
      </c>
      <c r="C123" t="s">
        <v>26</v>
      </c>
      <c r="D123" t="s">
        <v>26</v>
      </c>
      <c r="E123" t="s">
        <v>26</v>
      </c>
      <c r="F123">
        <v>0.35</v>
      </c>
      <c r="G123" t="s">
        <v>26</v>
      </c>
      <c r="H123" t="s">
        <v>26</v>
      </c>
      <c r="I123" t="s">
        <v>26</v>
      </c>
      <c r="J123" t="s">
        <v>26</v>
      </c>
      <c r="K123" t="s">
        <v>26</v>
      </c>
    </row>
    <row r="124" spans="1:11" x14ac:dyDescent="0.25">
      <c r="A124" s="1">
        <v>31564</v>
      </c>
      <c r="B124" t="s">
        <v>145</v>
      </c>
      <c r="C124" t="s">
        <v>26</v>
      </c>
      <c r="D124" t="s">
        <v>26</v>
      </c>
      <c r="E124" t="s">
        <v>26</v>
      </c>
      <c r="F124">
        <v>0.34</v>
      </c>
      <c r="G124" t="s">
        <v>26</v>
      </c>
      <c r="H124" t="s">
        <v>26</v>
      </c>
      <c r="I124" t="s">
        <v>26</v>
      </c>
      <c r="J124" t="s">
        <v>26</v>
      </c>
      <c r="K124" t="s">
        <v>26</v>
      </c>
    </row>
    <row r="125" spans="1:11" x14ac:dyDescent="0.25">
      <c r="A125" s="1">
        <v>31564</v>
      </c>
      <c r="B125" t="s">
        <v>146</v>
      </c>
      <c r="C125" t="s">
        <v>26</v>
      </c>
      <c r="D125" t="s">
        <v>26</v>
      </c>
      <c r="E125" t="s">
        <v>26</v>
      </c>
      <c r="F125">
        <v>0.33</v>
      </c>
      <c r="G125" t="s">
        <v>26</v>
      </c>
      <c r="H125" t="s">
        <v>26</v>
      </c>
      <c r="I125" t="s">
        <v>26</v>
      </c>
      <c r="J125" t="s">
        <v>26</v>
      </c>
      <c r="K125" t="s">
        <v>26</v>
      </c>
    </row>
    <row r="126" spans="1:11" x14ac:dyDescent="0.25">
      <c r="A126" s="1">
        <v>31564</v>
      </c>
      <c r="B126" t="s">
        <v>2</v>
      </c>
      <c r="C126" t="s">
        <v>26</v>
      </c>
      <c r="D126" t="s">
        <v>26</v>
      </c>
      <c r="E126" t="s">
        <v>26</v>
      </c>
      <c r="F126">
        <v>0.32</v>
      </c>
      <c r="G126" t="s">
        <v>26</v>
      </c>
      <c r="H126" t="s">
        <v>26</v>
      </c>
      <c r="I126" t="s">
        <v>26</v>
      </c>
      <c r="J126" t="s">
        <v>26</v>
      </c>
      <c r="K126" t="s">
        <v>26</v>
      </c>
    </row>
    <row r="127" spans="1:11" x14ac:dyDescent="0.25">
      <c r="A127" s="1">
        <v>31564</v>
      </c>
      <c r="B127" t="s">
        <v>147</v>
      </c>
      <c r="C127" t="s">
        <v>26</v>
      </c>
      <c r="D127" t="s">
        <v>26</v>
      </c>
      <c r="E127" t="s">
        <v>26</v>
      </c>
      <c r="F127">
        <v>0.3</v>
      </c>
      <c r="G127" t="s">
        <v>26</v>
      </c>
      <c r="H127" t="s">
        <v>26</v>
      </c>
      <c r="I127" t="s">
        <v>26</v>
      </c>
      <c r="J127" t="s">
        <v>26</v>
      </c>
      <c r="K127" t="s">
        <v>26</v>
      </c>
    </row>
    <row r="128" spans="1:11" x14ac:dyDescent="0.25">
      <c r="A128" s="1">
        <v>31564</v>
      </c>
      <c r="B128" t="s">
        <v>148</v>
      </c>
      <c r="C128" t="s">
        <v>26</v>
      </c>
      <c r="D128" t="s">
        <v>26</v>
      </c>
      <c r="E128" t="s">
        <v>26</v>
      </c>
      <c r="F128">
        <v>0.34</v>
      </c>
      <c r="G128" t="s">
        <v>26</v>
      </c>
      <c r="H128" t="s">
        <v>26</v>
      </c>
      <c r="I128" t="s">
        <v>26</v>
      </c>
      <c r="J128" t="s">
        <v>26</v>
      </c>
      <c r="K128" t="s">
        <v>26</v>
      </c>
    </row>
    <row r="129" spans="1:11" x14ac:dyDescent="0.25">
      <c r="A129" s="1">
        <v>31564</v>
      </c>
      <c r="B129" t="s">
        <v>149</v>
      </c>
      <c r="C129" t="s">
        <v>26</v>
      </c>
      <c r="D129" t="s">
        <v>26</v>
      </c>
      <c r="E129" t="s">
        <v>26</v>
      </c>
      <c r="F129">
        <v>0.38</v>
      </c>
      <c r="G129" t="s">
        <v>26</v>
      </c>
      <c r="H129" t="s">
        <v>26</v>
      </c>
      <c r="I129" t="s">
        <v>26</v>
      </c>
      <c r="J129" t="s">
        <v>26</v>
      </c>
      <c r="K129" t="s">
        <v>26</v>
      </c>
    </row>
    <row r="130" spans="1:11" x14ac:dyDescent="0.25">
      <c r="A130" s="1">
        <v>31564</v>
      </c>
      <c r="B130" t="s">
        <v>150</v>
      </c>
      <c r="C130" t="s">
        <v>26</v>
      </c>
      <c r="D130" t="s">
        <v>26</v>
      </c>
      <c r="E130" t="s">
        <v>26</v>
      </c>
      <c r="F130">
        <v>0.41</v>
      </c>
      <c r="G130" t="s">
        <v>26</v>
      </c>
      <c r="H130" t="s">
        <v>26</v>
      </c>
      <c r="I130" t="s">
        <v>26</v>
      </c>
      <c r="J130" t="s">
        <v>26</v>
      </c>
      <c r="K130" t="s">
        <v>26</v>
      </c>
    </row>
    <row r="131" spans="1:11" x14ac:dyDescent="0.25">
      <c r="A131" s="1">
        <v>31564</v>
      </c>
      <c r="B131" t="s">
        <v>151</v>
      </c>
      <c r="C131" t="s">
        <v>26</v>
      </c>
      <c r="D131" t="s">
        <v>26</v>
      </c>
      <c r="E131" t="s">
        <v>26</v>
      </c>
      <c r="F131">
        <v>0.35</v>
      </c>
      <c r="G131" t="s">
        <v>26</v>
      </c>
      <c r="H131" t="s">
        <v>26</v>
      </c>
      <c r="I131" t="s">
        <v>26</v>
      </c>
      <c r="J131" t="s">
        <v>26</v>
      </c>
      <c r="K131" t="s">
        <v>26</v>
      </c>
    </row>
    <row r="132" spans="1:11" x14ac:dyDescent="0.25">
      <c r="A132" s="1">
        <v>31564</v>
      </c>
      <c r="B132" t="s">
        <v>152</v>
      </c>
      <c r="C132" t="s">
        <v>26</v>
      </c>
      <c r="D132" t="s">
        <v>26</v>
      </c>
      <c r="E132" t="s">
        <v>26</v>
      </c>
      <c r="F132">
        <v>0.31</v>
      </c>
      <c r="G132" t="s">
        <v>26</v>
      </c>
      <c r="H132" t="s">
        <v>26</v>
      </c>
      <c r="I132" t="s">
        <v>26</v>
      </c>
      <c r="J132" t="s">
        <v>26</v>
      </c>
      <c r="K132" t="s">
        <v>26</v>
      </c>
    </row>
    <row r="133" spans="1:11" x14ac:dyDescent="0.25">
      <c r="A133" s="1">
        <v>31564</v>
      </c>
      <c r="B133" t="s">
        <v>153</v>
      </c>
      <c r="C133" t="s">
        <v>26</v>
      </c>
      <c r="D133" t="s">
        <v>26</v>
      </c>
      <c r="E133" t="s">
        <v>26</v>
      </c>
      <c r="F133">
        <v>0.4</v>
      </c>
      <c r="G133" t="s">
        <v>26</v>
      </c>
      <c r="H133" t="s">
        <v>26</v>
      </c>
      <c r="I133" t="s">
        <v>26</v>
      </c>
      <c r="J133" t="s">
        <v>26</v>
      </c>
      <c r="K133" t="s">
        <v>26</v>
      </c>
    </row>
    <row r="134" spans="1:11" x14ac:dyDescent="0.25">
      <c r="A134" s="1">
        <v>31564</v>
      </c>
      <c r="B134" t="s">
        <v>154</v>
      </c>
      <c r="C134" t="s">
        <v>26</v>
      </c>
      <c r="D134" t="s">
        <v>26</v>
      </c>
      <c r="E134" t="s">
        <v>26</v>
      </c>
      <c r="F134">
        <v>0.33</v>
      </c>
      <c r="G134" t="s">
        <v>26</v>
      </c>
      <c r="H134" t="s">
        <v>26</v>
      </c>
      <c r="I134" t="s">
        <v>26</v>
      </c>
      <c r="J134" t="s">
        <v>26</v>
      </c>
      <c r="K134" t="s">
        <v>26</v>
      </c>
    </row>
    <row r="135" spans="1:11" x14ac:dyDescent="0.25">
      <c r="A135" s="1">
        <v>31564</v>
      </c>
      <c r="B135" t="s">
        <v>155</v>
      </c>
      <c r="C135" t="s">
        <v>26</v>
      </c>
      <c r="D135" t="s">
        <v>26</v>
      </c>
      <c r="E135" t="s">
        <v>26</v>
      </c>
      <c r="F135">
        <v>0.28000000000000003</v>
      </c>
      <c r="G135" t="s">
        <v>26</v>
      </c>
      <c r="H135" t="s">
        <v>26</v>
      </c>
      <c r="I135" t="s">
        <v>26</v>
      </c>
      <c r="J135" t="s">
        <v>26</v>
      </c>
      <c r="K135" t="s">
        <v>26</v>
      </c>
    </row>
    <row r="136" spans="1:11" x14ac:dyDescent="0.25">
      <c r="A136" s="1">
        <v>31594</v>
      </c>
      <c r="B136" t="s">
        <v>1</v>
      </c>
      <c r="C136" t="s">
        <v>26</v>
      </c>
      <c r="D136" t="s">
        <v>26</v>
      </c>
      <c r="E136" t="s">
        <v>26</v>
      </c>
      <c r="F136">
        <v>0.35</v>
      </c>
      <c r="G136" t="s">
        <v>26</v>
      </c>
      <c r="H136" t="s">
        <v>26</v>
      </c>
      <c r="I136" t="s">
        <v>26</v>
      </c>
      <c r="J136" t="s">
        <v>26</v>
      </c>
      <c r="K136" t="s">
        <v>26</v>
      </c>
    </row>
    <row r="137" spans="1:11" x14ac:dyDescent="0.25">
      <c r="A137" s="1">
        <v>31594</v>
      </c>
      <c r="B137" t="s">
        <v>126</v>
      </c>
      <c r="C137" t="s">
        <v>26</v>
      </c>
      <c r="D137" t="s">
        <v>26</v>
      </c>
      <c r="E137" t="s">
        <v>26</v>
      </c>
      <c r="F137">
        <v>0.4</v>
      </c>
      <c r="G137" t="s">
        <v>26</v>
      </c>
      <c r="H137" t="s">
        <v>26</v>
      </c>
      <c r="I137" t="s">
        <v>26</v>
      </c>
      <c r="J137" t="s">
        <v>26</v>
      </c>
      <c r="K137" t="s">
        <v>26</v>
      </c>
    </row>
    <row r="138" spans="1:11" x14ac:dyDescent="0.25">
      <c r="A138" s="1">
        <v>31594</v>
      </c>
      <c r="B138" t="s">
        <v>127</v>
      </c>
      <c r="C138" t="s">
        <v>26</v>
      </c>
      <c r="D138" t="s">
        <v>26</v>
      </c>
      <c r="E138" t="s">
        <v>26</v>
      </c>
      <c r="F138">
        <v>0.36</v>
      </c>
      <c r="G138" t="s">
        <v>26</v>
      </c>
      <c r="H138" t="s">
        <v>26</v>
      </c>
      <c r="I138" t="s">
        <v>26</v>
      </c>
      <c r="J138" t="s">
        <v>26</v>
      </c>
      <c r="K138" t="s">
        <v>26</v>
      </c>
    </row>
    <row r="139" spans="1:11" x14ac:dyDescent="0.25">
      <c r="A139" s="1">
        <v>31594</v>
      </c>
      <c r="B139" t="s">
        <v>113</v>
      </c>
      <c r="C139" t="s">
        <v>26</v>
      </c>
      <c r="D139" t="s">
        <v>26</v>
      </c>
      <c r="E139" t="s">
        <v>26</v>
      </c>
      <c r="F139">
        <v>0.34</v>
      </c>
      <c r="G139" t="s">
        <v>26</v>
      </c>
      <c r="H139" t="s">
        <v>26</v>
      </c>
      <c r="I139" t="s">
        <v>26</v>
      </c>
      <c r="J139" t="s">
        <v>26</v>
      </c>
      <c r="K139" t="s">
        <v>26</v>
      </c>
    </row>
    <row r="140" spans="1:11" x14ac:dyDescent="0.25">
      <c r="A140" s="1">
        <v>31594</v>
      </c>
      <c r="B140" t="s">
        <v>128</v>
      </c>
      <c r="C140" t="s">
        <v>26</v>
      </c>
      <c r="D140" t="s">
        <v>26</v>
      </c>
      <c r="E140" t="s">
        <v>26</v>
      </c>
      <c r="F140">
        <v>0.38</v>
      </c>
      <c r="G140" t="s">
        <v>26</v>
      </c>
      <c r="H140" t="s">
        <v>26</v>
      </c>
      <c r="I140" t="s">
        <v>26</v>
      </c>
      <c r="J140" t="s">
        <v>26</v>
      </c>
      <c r="K140" t="s">
        <v>26</v>
      </c>
    </row>
    <row r="141" spans="1:11" x14ac:dyDescent="0.25">
      <c r="A141" s="1">
        <v>31594</v>
      </c>
      <c r="B141" t="s">
        <v>129</v>
      </c>
      <c r="C141" t="s">
        <v>26</v>
      </c>
      <c r="D141" t="s">
        <v>26</v>
      </c>
      <c r="E141" t="s">
        <v>26</v>
      </c>
      <c r="F141">
        <v>0.31</v>
      </c>
      <c r="G141" t="s">
        <v>26</v>
      </c>
      <c r="H141" t="s">
        <v>26</v>
      </c>
      <c r="I141" t="s">
        <v>26</v>
      </c>
      <c r="J141" t="s">
        <v>26</v>
      </c>
      <c r="K141" t="s">
        <v>26</v>
      </c>
    </row>
    <row r="142" spans="1:11" x14ac:dyDescent="0.25">
      <c r="A142" s="1">
        <v>31594</v>
      </c>
      <c r="B142" t="s">
        <v>130</v>
      </c>
      <c r="C142" t="s">
        <v>26</v>
      </c>
      <c r="D142" t="s">
        <v>26</v>
      </c>
      <c r="E142" t="s">
        <v>26</v>
      </c>
      <c r="F142">
        <v>0.52</v>
      </c>
      <c r="G142" t="s">
        <v>26</v>
      </c>
      <c r="H142" t="s">
        <v>26</v>
      </c>
      <c r="I142" t="s">
        <v>26</v>
      </c>
      <c r="J142" t="s">
        <v>26</v>
      </c>
      <c r="K142" t="s">
        <v>26</v>
      </c>
    </row>
    <row r="143" spans="1:11" x14ac:dyDescent="0.25">
      <c r="A143" s="1">
        <v>31594</v>
      </c>
      <c r="B143" t="s">
        <v>131</v>
      </c>
      <c r="C143" t="s">
        <v>26</v>
      </c>
      <c r="D143" t="s">
        <v>26</v>
      </c>
      <c r="E143" t="s">
        <v>26</v>
      </c>
      <c r="F143">
        <v>0.41</v>
      </c>
      <c r="G143" t="s">
        <v>26</v>
      </c>
      <c r="H143" t="s">
        <v>26</v>
      </c>
      <c r="I143" t="s">
        <v>26</v>
      </c>
      <c r="J143" t="s">
        <v>26</v>
      </c>
      <c r="K143" t="s">
        <v>26</v>
      </c>
    </row>
    <row r="144" spans="1:11" x14ac:dyDescent="0.25">
      <c r="A144" s="1">
        <v>31594</v>
      </c>
      <c r="B144" t="s">
        <v>132</v>
      </c>
      <c r="C144" t="s">
        <v>26</v>
      </c>
      <c r="D144" t="s">
        <v>26</v>
      </c>
      <c r="E144" t="s">
        <v>26</v>
      </c>
      <c r="F144">
        <v>0.39</v>
      </c>
      <c r="G144" t="s">
        <v>26</v>
      </c>
      <c r="H144" t="s">
        <v>26</v>
      </c>
      <c r="I144" t="s">
        <v>26</v>
      </c>
      <c r="J144" t="s">
        <v>26</v>
      </c>
      <c r="K144" t="s">
        <v>26</v>
      </c>
    </row>
    <row r="145" spans="1:11" x14ac:dyDescent="0.25">
      <c r="A145" s="1">
        <v>31594</v>
      </c>
      <c r="B145" t="s">
        <v>133</v>
      </c>
      <c r="C145" t="s">
        <v>26</v>
      </c>
      <c r="D145" t="s">
        <v>26</v>
      </c>
      <c r="E145" t="s">
        <v>26</v>
      </c>
      <c r="F145">
        <v>0.54</v>
      </c>
      <c r="G145" t="s">
        <v>26</v>
      </c>
      <c r="H145" t="s">
        <v>26</v>
      </c>
      <c r="I145" t="s">
        <v>26</v>
      </c>
      <c r="J145" t="s">
        <v>26</v>
      </c>
      <c r="K145" t="s">
        <v>26</v>
      </c>
    </row>
    <row r="146" spans="1:11" x14ac:dyDescent="0.25">
      <c r="A146" s="1">
        <v>31594</v>
      </c>
      <c r="B146" t="s">
        <v>134</v>
      </c>
      <c r="C146" t="s">
        <v>26</v>
      </c>
      <c r="D146" t="s">
        <v>26</v>
      </c>
      <c r="E146" t="s">
        <v>26</v>
      </c>
      <c r="F146">
        <v>0.35</v>
      </c>
      <c r="G146" t="s">
        <v>26</v>
      </c>
      <c r="H146" t="s">
        <v>26</v>
      </c>
      <c r="I146" t="s">
        <v>26</v>
      </c>
      <c r="J146" t="s">
        <v>26</v>
      </c>
      <c r="K146" t="s">
        <v>26</v>
      </c>
    </row>
    <row r="147" spans="1:11" x14ac:dyDescent="0.25">
      <c r="A147" s="1">
        <v>31594</v>
      </c>
      <c r="B147" t="s">
        <v>135</v>
      </c>
      <c r="C147" t="s">
        <v>26</v>
      </c>
      <c r="D147" t="s">
        <v>26</v>
      </c>
      <c r="E147" t="s">
        <v>26</v>
      </c>
      <c r="F147">
        <v>0.46</v>
      </c>
      <c r="G147" t="s">
        <v>26</v>
      </c>
      <c r="H147" t="s">
        <v>26</v>
      </c>
      <c r="I147" t="s">
        <v>26</v>
      </c>
      <c r="J147" t="s">
        <v>26</v>
      </c>
      <c r="K147" t="s">
        <v>26</v>
      </c>
    </row>
    <row r="148" spans="1:11" x14ac:dyDescent="0.25">
      <c r="A148" s="1">
        <v>31594</v>
      </c>
      <c r="B148" t="s">
        <v>136</v>
      </c>
      <c r="C148" t="s">
        <v>26</v>
      </c>
      <c r="D148" t="s">
        <v>26</v>
      </c>
      <c r="E148" t="s">
        <v>26</v>
      </c>
      <c r="F148" t="s">
        <v>26</v>
      </c>
      <c r="G148" t="s">
        <v>26</v>
      </c>
      <c r="H148" t="s">
        <v>26</v>
      </c>
      <c r="I148" t="s">
        <v>26</v>
      </c>
      <c r="J148" t="s">
        <v>26</v>
      </c>
      <c r="K148" t="s">
        <v>26</v>
      </c>
    </row>
    <row r="149" spans="1:11" x14ac:dyDescent="0.25">
      <c r="A149" s="1">
        <v>31594</v>
      </c>
      <c r="B149" t="s">
        <v>137</v>
      </c>
      <c r="C149" t="s">
        <v>26</v>
      </c>
      <c r="D149" t="s">
        <v>26</v>
      </c>
      <c r="E149" t="s">
        <v>26</v>
      </c>
      <c r="F149">
        <v>0.36</v>
      </c>
      <c r="G149" t="s">
        <v>26</v>
      </c>
      <c r="H149" t="s">
        <v>26</v>
      </c>
      <c r="I149" t="s">
        <v>26</v>
      </c>
      <c r="J149" t="s">
        <v>26</v>
      </c>
      <c r="K149" t="s">
        <v>26</v>
      </c>
    </row>
    <row r="150" spans="1:11" x14ac:dyDescent="0.25">
      <c r="A150" s="1">
        <v>31594</v>
      </c>
      <c r="B150" t="s">
        <v>138</v>
      </c>
      <c r="C150" t="s">
        <v>26</v>
      </c>
      <c r="D150" t="s">
        <v>26</v>
      </c>
      <c r="E150" t="s">
        <v>26</v>
      </c>
      <c r="F150">
        <v>0.41</v>
      </c>
      <c r="G150" t="s">
        <v>26</v>
      </c>
      <c r="H150" t="s">
        <v>26</v>
      </c>
      <c r="I150" t="s">
        <v>26</v>
      </c>
      <c r="J150" t="s">
        <v>26</v>
      </c>
      <c r="K150" t="s">
        <v>26</v>
      </c>
    </row>
    <row r="151" spans="1:11" x14ac:dyDescent="0.25">
      <c r="A151" s="1">
        <v>31594</v>
      </c>
      <c r="B151" t="s">
        <v>139</v>
      </c>
      <c r="C151" t="s">
        <v>26</v>
      </c>
      <c r="D151" t="s">
        <v>26</v>
      </c>
      <c r="E151" t="s">
        <v>26</v>
      </c>
      <c r="F151">
        <v>0.42</v>
      </c>
      <c r="G151" t="s">
        <v>26</v>
      </c>
      <c r="H151" t="s">
        <v>26</v>
      </c>
      <c r="I151" t="s">
        <v>26</v>
      </c>
      <c r="J151" t="s">
        <v>26</v>
      </c>
      <c r="K151" t="s">
        <v>26</v>
      </c>
    </row>
    <row r="152" spans="1:11" x14ac:dyDescent="0.25">
      <c r="A152" s="1">
        <v>31594</v>
      </c>
      <c r="B152" t="s">
        <v>140</v>
      </c>
      <c r="C152" t="s">
        <v>26</v>
      </c>
      <c r="D152" t="s">
        <v>26</v>
      </c>
      <c r="E152" t="s">
        <v>26</v>
      </c>
      <c r="F152">
        <v>0.31</v>
      </c>
      <c r="G152" t="s">
        <v>26</v>
      </c>
      <c r="H152" t="s">
        <v>26</v>
      </c>
      <c r="I152" t="s">
        <v>26</v>
      </c>
      <c r="J152" t="s">
        <v>26</v>
      </c>
      <c r="K152" t="s">
        <v>26</v>
      </c>
    </row>
    <row r="153" spans="1:11" x14ac:dyDescent="0.25">
      <c r="A153" s="1">
        <v>31594</v>
      </c>
      <c r="B153" t="s">
        <v>141</v>
      </c>
      <c r="C153" t="s">
        <v>26</v>
      </c>
      <c r="D153" t="s">
        <v>26</v>
      </c>
      <c r="E153" t="s">
        <v>26</v>
      </c>
      <c r="F153">
        <v>0.35</v>
      </c>
      <c r="G153" t="s">
        <v>26</v>
      </c>
      <c r="H153" t="s">
        <v>26</v>
      </c>
      <c r="I153" t="s">
        <v>26</v>
      </c>
      <c r="J153" t="s">
        <v>26</v>
      </c>
      <c r="K153" t="s">
        <v>26</v>
      </c>
    </row>
    <row r="154" spans="1:11" x14ac:dyDescent="0.25">
      <c r="A154" s="1">
        <v>31594</v>
      </c>
      <c r="B154" t="s">
        <v>142</v>
      </c>
      <c r="C154" t="s">
        <v>26</v>
      </c>
      <c r="D154" t="s">
        <v>26</v>
      </c>
      <c r="E154" t="s">
        <v>26</v>
      </c>
      <c r="F154">
        <v>0.34</v>
      </c>
      <c r="G154" t="s">
        <v>26</v>
      </c>
      <c r="H154" t="s">
        <v>26</v>
      </c>
      <c r="I154" t="s">
        <v>26</v>
      </c>
      <c r="J154" t="s">
        <v>26</v>
      </c>
      <c r="K154" t="s">
        <v>26</v>
      </c>
    </row>
    <row r="155" spans="1:11" x14ac:dyDescent="0.25">
      <c r="A155" s="1">
        <v>31594</v>
      </c>
      <c r="B155" t="s">
        <v>143</v>
      </c>
      <c r="C155" t="s">
        <v>26</v>
      </c>
      <c r="D155" t="s">
        <v>26</v>
      </c>
      <c r="E155" t="s">
        <v>26</v>
      </c>
      <c r="F155">
        <v>0.31</v>
      </c>
      <c r="G155" t="s">
        <v>26</v>
      </c>
      <c r="H155" t="s">
        <v>26</v>
      </c>
      <c r="I155" t="s">
        <v>26</v>
      </c>
      <c r="J155" t="s">
        <v>26</v>
      </c>
      <c r="K155" t="s">
        <v>26</v>
      </c>
    </row>
    <row r="156" spans="1:11" x14ac:dyDescent="0.25">
      <c r="A156" s="1">
        <v>31594</v>
      </c>
      <c r="B156" t="s">
        <v>144</v>
      </c>
      <c r="C156" t="s">
        <v>26</v>
      </c>
      <c r="D156" t="s">
        <v>26</v>
      </c>
      <c r="E156" t="s">
        <v>26</v>
      </c>
      <c r="F156">
        <v>0.35</v>
      </c>
      <c r="G156" t="s">
        <v>26</v>
      </c>
      <c r="H156" t="s">
        <v>26</v>
      </c>
      <c r="I156" t="s">
        <v>26</v>
      </c>
      <c r="J156" t="s">
        <v>26</v>
      </c>
      <c r="K156" t="s">
        <v>26</v>
      </c>
    </row>
    <row r="157" spans="1:11" x14ac:dyDescent="0.25">
      <c r="A157" s="1">
        <v>31594</v>
      </c>
      <c r="B157" t="s">
        <v>145</v>
      </c>
      <c r="C157" t="s">
        <v>26</v>
      </c>
      <c r="D157" t="s">
        <v>26</v>
      </c>
      <c r="E157" t="s">
        <v>26</v>
      </c>
      <c r="F157">
        <v>0.34</v>
      </c>
      <c r="G157" t="s">
        <v>26</v>
      </c>
      <c r="H157" t="s">
        <v>26</v>
      </c>
      <c r="I157" t="s">
        <v>26</v>
      </c>
      <c r="J157" t="s">
        <v>26</v>
      </c>
      <c r="K157" t="s">
        <v>26</v>
      </c>
    </row>
    <row r="158" spans="1:11" x14ac:dyDescent="0.25">
      <c r="A158" s="1">
        <v>31594</v>
      </c>
      <c r="B158" t="s">
        <v>146</v>
      </c>
      <c r="C158" t="s">
        <v>26</v>
      </c>
      <c r="D158" t="s">
        <v>26</v>
      </c>
      <c r="E158" t="s">
        <v>26</v>
      </c>
      <c r="F158">
        <v>0.34</v>
      </c>
      <c r="G158" t="s">
        <v>26</v>
      </c>
      <c r="H158" t="s">
        <v>26</v>
      </c>
      <c r="I158" t="s">
        <v>26</v>
      </c>
      <c r="J158" t="s">
        <v>26</v>
      </c>
      <c r="K158" t="s">
        <v>26</v>
      </c>
    </row>
    <row r="159" spans="1:11" x14ac:dyDescent="0.25">
      <c r="A159" s="1">
        <v>31594</v>
      </c>
      <c r="B159" t="s">
        <v>2</v>
      </c>
      <c r="C159" t="s">
        <v>26</v>
      </c>
      <c r="D159" t="s">
        <v>26</v>
      </c>
      <c r="E159" t="s">
        <v>26</v>
      </c>
      <c r="F159">
        <v>0.32</v>
      </c>
      <c r="G159" t="s">
        <v>26</v>
      </c>
      <c r="H159" t="s">
        <v>26</v>
      </c>
      <c r="I159" t="s">
        <v>26</v>
      </c>
      <c r="J159" t="s">
        <v>26</v>
      </c>
      <c r="K159" t="s">
        <v>26</v>
      </c>
    </row>
    <row r="160" spans="1:11" x14ac:dyDescent="0.25">
      <c r="A160" s="1">
        <v>31594</v>
      </c>
      <c r="B160" t="s">
        <v>147</v>
      </c>
      <c r="C160" t="s">
        <v>26</v>
      </c>
      <c r="D160" t="s">
        <v>26</v>
      </c>
      <c r="E160" t="s">
        <v>26</v>
      </c>
      <c r="F160">
        <v>0.31</v>
      </c>
      <c r="G160" t="s">
        <v>26</v>
      </c>
      <c r="H160" t="s">
        <v>26</v>
      </c>
      <c r="I160" t="s">
        <v>26</v>
      </c>
      <c r="J160" t="s">
        <v>26</v>
      </c>
      <c r="K160" t="s">
        <v>26</v>
      </c>
    </row>
    <row r="161" spans="1:11" x14ac:dyDescent="0.25">
      <c r="A161" s="1">
        <v>31594</v>
      </c>
      <c r="B161" t="s">
        <v>148</v>
      </c>
      <c r="C161" t="s">
        <v>26</v>
      </c>
      <c r="D161" t="s">
        <v>26</v>
      </c>
      <c r="E161" t="s">
        <v>26</v>
      </c>
      <c r="F161">
        <v>0.35</v>
      </c>
      <c r="G161" t="s">
        <v>26</v>
      </c>
      <c r="H161" t="s">
        <v>26</v>
      </c>
      <c r="I161" t="s">
        <v>26</v>
      </c>
      <c r="J161" t="s">
        <v>26</v>
      </c>
      <c r="K161" t="s">
        <v>26</v>
      </c>
    </row>
    <row r="162" spans="1:11" x14ac:dyDescent="0.25">
      <c r="A162" s="1">
        <v>31594</v>
      </c>
      <c r="B162" t="s">
        <v>149</v>
      </c>
      <c r="C162" t="s">
        <v>26</v>
      </c>
      <c r="D162" t="s">
        <v>26</v>
      </c>
      <c r="E162" t="s">
        <v>26</v>
      </c>
      <c r="F162">
        <v>0.39</v>
      </c>
      <c r="G162" t="s">
        <v>26</v>
      </c>
      <c r="H162" t="s">
        <v>26</v>
      </c>
      <c r="I162" t="s">
        <v>26</v>
      </c>
      <c r="J162" t="s">
        <v>26</v>
      </c>
      <c r="K162" t="s">
        <v>26</v>
      </c>
    </row>
    <row r="163" spans="1:11" x14ac:dyDescent="0.25">
      <c r="A163" s="1">
        <v>31594</v>
      </c>
      <c r="B163" t="s">
        <v>150</v>
      </c>
      <c r="C163" t="s">
        <v>26</v>
      </c>
      <c r="D163" t="s">
        <v>26</v>
      </c>
      <c r="E163" t="s">
        <v>26</v>
      </c>
      <c r="F163">
        <v>0.42</v>
      </c>
      <c r="G163" t="s">
        <v>26</v>
      </c>
      <c r="H163" t="s">
        <v>26</v>
      </c>
      <c r="I163" t="s">
        <v>26</v>
      </c>
      <c r="J163" t="s">
        <v>26</v>
      </c>
      <c r="K163" t="s">
        <v>26</v>
      </c>
    </row>
    <row r="164" spans="1:11" x14ac:dyDescent="0.25">
      <c r="A164" s="1">
        <v>31594</v>
      </c>
      <c r="B164" t="s">
        <v>151</v>
      </c>
      <c r="C164" t="s">
        <v>26</v>
      </c>
      <c r="D164" t="s">
        <v>26</v>
      </c>
      <c r="E164" t="s">
        <v>26</v>
      </c>
      <c r="F164">
        <v>0.35</v>
      </c>
      <c r="G164" t="s">
        <v>26</v>
      </c>
      <c r="H164" t="s">
        <v>26</v>
      </c>
      <c r="I164" t="s">
        <v>26</v>
      </c>
      <c r="J164" t="s">
        <v>26</v>
      </c>
      <c r="K164" t="s">
        <v>26</v>
      </c>
    </row>
    <row r="165" spans="1:11" x14ac:dyDescent="0.25">
      <c r="A165" s="1">
        <v>31594</v>
      </c>
      <c r="B165" t="s">
        <v>152</v>
      </c>
      <c r="C165" t="s">
        <v>26</v>
      </c>
      <c r="D165" t="s">
        <v>26</v>
      </c>
      <c r="E165" t="s">
        <v>26</v>
      </c>
      <c r="F165">
        <v>0.33</v>
      </c>
      <c r="G165" t="s">
        <v>26</v>
      </c>
      <c r="H165" t="s">
        <v>26</v>
      </c>
      <c r="I165" t="s">
        <v>26</v>
      </c>
      <c r="J165" t="s">
        <v>26</v>
      </c>
      <c r="K165" t="s">
        <v>26</v>
      </c>
    </row>
    <row r="166" spans="1:11" x14ac:dyDescent="0.25">
      <c r="A166" s="1">
        <v>31594</v>
      </c>
      <c r="B166" t="s">
        <v>153</v>
      </c>
      <c r="C166" t="s">
        <v>26</v>
      </c>
      <c r="D166" t="s">
        <v>26</v>
      </c>
      <c r="E166" t="s">
        <v>26</v>
      </c>
      <c r="F166">
        <v>0.42</v>
      </c>
      <c r="G166" t="s">
        <v>26</v>
      </c>
      <c r="H166" t="s">
        <v>26</v>
      </c>
      <c r="I166" t="s">
        <v>26</v>
      </c>
      <c r="J166" t="s">
        <v>26</v>
      </c>
      <c r="K166" t="s">
        <v>26</v>
      </c>
    </row>
    <row r="167" spans="1:11" x14ac:dyDescent="0.25">
      <c r="A167" s="1">
        <v>31594</v>
      </c>
      <c r="B167" t="s">
        <v>154</v>
      </c>
      <c r="C167" t="s">
        <v>26</v>
      </c>
      <c r="D167" t="s">
        <v>26</v>
      </c>
      <c r="E167" t="s">
        <v>26</v>
      </c>
      <c r="F167">
        <v>0.34</v>
      </c>
      <c r="G167" t="s">
        <v>26</v>
      </c>
      <c r="H167" t="s">
        <v>26</v>
      </c>
      <c r="I167" t="s">
        <v>26</v>
      </c>
      <c r="J167" t="s">
        <v>26</v>
      </c>
      <c r="K167" t="s">
        <v>26</v>
      </c>
    </row>
    <row r="168" spans="1:11" x14ac:dyDescent="0.25">
      <c r="A168" s="1">
        <v>31594</v>
      </c>
      <c r="B168" t="s">
        <v>155</v>
      </c>
      <c r="C168" t="s">
        <v>26</v>
      </c>
      <c r="D168" t="s">
        <v>26</v>
      </c>
      <c r="E168" t="s">
        <v>26</v>
      </c>
      <c r="F168">
        <v>0.28000000000000003</v>
      </c>
      <c r="G168" t="s">
        <v>26</v>
      </c>
      <c r="H168" t="s">
        <v>26</v>
      </c>
      <c r="I168" t="s">
        <v>26</v>
      </c>
      <c r="J168" t="s">
        <v>26</v>
      </c>
      <c r="K168" t="s">
        <v>26</v>
      </c>
    </row>
    <row r="169" spans="1:11" x14ac:dyDescent="0.25">
      <c r="A169" s="1">
        <v>31625</v>
      </c>
      <c r="B169" t="s">
        <v>1</v>
      </c>
      <c r="C169" t="s">
        <v>26</v>
      </c>
      <c r="D169" t="s">
        <v>26</v>
      </c>
      <c r="E169" t="s">
        <v>26</v>
      </c>
      <c r="F169">
        <v>0.36</v>
      </c>
      <c r="G169" t="s">
        <v>26</v>
      </c>
      <c r="H169" t="s">
        <v>26</v>
      </c>
      <c r="I169" t="s">
        <v>26</v>
      </c>
      <c r="J169" t="s">
        <v>26</v>
      </c>
      <c r="K169" t="s">
        <v>26</v>
      </c>
    </row>
    <row r="170" spans="1:11" x14ac:dyDescent="0.25">
      <c r="A170" s="1">
        <v>31625</v>
      </c>
      <c r="B170" t="s">
        <v>126</v>
      </c>
      <c r="C170" t="s">
        <v>26</v>
      </c>
      <c r="D170" t="s">
        <v>26</v>
      </c>
      <c r="E170" t="s">
        <v>26</v>
      </c>
      <c r="F170">
        <v>0.4</v>
      </c>
      <c r="G170" t="s">
        <v>26</v>
      </c>
      <c r="H170" t="s">
        <v>26</v>
      </c>
      <c r="I170" t="s">
        <v>26</v>
      </c>
      <c r="J170" t="s">
        <v>26</v>
      </c>
      <c r="K170" t="s">
        <v>26</v>
      </c>
    </row>
    <row r="171" spans="1:11" x14ac:dyDescent="0.25">
      <c r="A171" s="1">
        <v>31625</v>
      </c>
      <c r="B171" t="s">
        <v>127</v>
      </c>
      <c r="C171" t="s">
        <v>26</v>
      </c>
      <c r="D171" t="s">
        <v>26</v>
      </c>
      <c r="E171" t="s">
        <v>26</v>
      </c>
      <c r="F171">
        <v>0.36</v>
      </c>
      <c r="G171" t="s">
        <v>26</v>
      </c>
      <c r="H171" t="s">
        <v>26</v>
      </c>
      <c r="I171" t="s">
        <v>26</v>
      </c>
      <c r="J171" t="s">
        <v>26</v>
      </c>
      <c r="K171" t="s">
        <v>26</v>
      </c>
    </row>
    <row r="172" spans="1:11" x14ac:dyDescent="0.25">
      <c r="A172" s="1">
        <v>31625</v>
      </c>
      <c r="B172" t="s">
        <v>113</v>
      </c>
      <c r="C172" t="s">
        <v>26</v>
      </c>
      <c r="D172" t="s">
        <v>26</v>
      </c>
      <c r="E172" t="s">
        <v>26</v>
      </c>
      <c r="F172">
        <v>0.35</v>
      </c>
      <c r="G172" t="s">
        <v>26</v>
      </c>
      <c r="H172" t="s">
        <v>26</v>
      </c>
      <c r="I172" t="s">
        <v>26</v>
      </c>
      <c r="J172" t="s">
        <v>26</v>
      </c>
      <c r="K172" t="s">
        <v>26</v>
      </c>
    </row>
    <row r="173" spans="1:11" x14ac:dyDescent="0.25">
      <c r="A173" s="1">
        <v>31625</v>
      </c>
      <c r="B173" t="s">
        <v>128</v>
      </c>
      <c r="C173" t="s">
        <v>26</v>
      </c>
      <c r="D173" t="s">
        <v>26</v>
      </c>
      <c r="E173" t="s">
        <v>26</v>
      </c>
      <c r="F173">
        <v>0.38</v>
      </c>
      <c r="G173" t="s">
        <v>26</v>
      </c>
      <c r="H173" t="s">
        <v>26</v>
      </c>
      <c r="I173" t="s">
        <v>26</v>
      </c>
      <c r="J173" t="s">
        <v>26</v>
      </c>
      <c r="K173" t="s">
        <v>26</v>
      </c>
    </row>
    <row r="174" spans="1:11" x14ac:dyDescent="0.25">
      <c r="A174" s="1">
        <v>31625</v>
      </c>
      <c r="B174" t="s">
        <v>129</v>
      </c>
      <c r="C174" t="s">
        <v>26</v>
      </c>
      <c r="D174" t="s">
        <v>26</v>
      </c>
      <c r="E174" t="s">
        <v>26</v>
      </c>
      <c r="F174">
        <v>0.33</v>
      </c>
      <c r="G174" t="s">
        <v>26</v>
      </c>
      <c r="H174" t="s">
        <v>26</v>
      </c>
      <c r="I174" t="s">
        <v>26</v>
      </c>
      <c r="J174" t="s">
        <v>26</v>
      </c>
      <c r="K174" t="s">
        <v>26</v>
      </c>
    </row>
    <row r="175" spans="1:11" x14ac:dyDescent="0.25">
      <c r="A175" s="1">
        <v>31625</v>
      </c>
      <c r="B175" t="s">
        <v>130</v>
      </c>
      <c r="C175" t="s">
        <v>26</v>
      </c>
      <c r="D175" t="s">
        <v>26</v>
      </c>
      <c r="E175" t="s">
        <v>26</v>
      </c>
      <c r="F175">
        <v>0.53</v>
      </c>
      <c r="G175" t="s">
        <v>26</v>
      </c>
      <c r="H175" t="s">
        <v>26</v>
      </c>
      <c r="I175" t="s">
        <v>26</v>
      </c>
      <c r="J175" t="s">
        <v>26</v>
      </c>
      <c r="K175" t="s">
        <v>26</v>
      </c>
    </row>
    <row r="176" spans="1:11" x14ac:dyDescent="0.25">
      <c r="A176" s="1">
        <v>31625</v>
      </c>
      <c r="B176" t="s">
        <v>131</v>
      </c>
      <c r="C176" t="s">
        <v>26</v>
      </c>
      <c r="D176" t="s">
        <v>26</v>
      </c>
      <c r="E176" t="s">
        <v>26</v>
      </c>
      <c r="F176">
        <v>0.41</v>
      </c>
      <c r="G176" t="s">
        <v>26</v>
      </c>
      <c r="H176" t="s">
        <v>26</v>
      </c>
      <c r="I176" t="s">
        <v>26</v>
      </c>
      <c r="J176" t="s">
        <v>26</v>
      </c>
      <c r="K176" t="s">
        <v>26</v>
      </c>
    </row>
    <row r="177" spans="1:11" x14ac:dyDescent="0.25">
      <c r="A177" s="1">
        <v>31625</v>
      </c>
      <c r="B177" t="s">
        <v>132</v>
      </c>
      <c r="C177" t="s">
        <v>26</v>
      </c>
      <c r="D177" t="s">
        <v>26</v>
      </c>
      <c r="E177" t="s">
        <v>26</v>
      </c>
      <c r="F177">
        <v>0.4</v>
      </c>
      <c r="G177" t="s">
        <v>26</v>
      </c>
      <c r="H177" t="s">
        <v>26</v>
      </c>
      <c r="I177" t="s">
        <v>26</v>
      </c>
      <c r="J177" t="s">
        <v>26</v>
      </c>
      <c r="K177" t="s">
        <v>26</v>
      </c>
    </row>
    <row r="178" spans="1:11" x14ac:dyDescent="0.25">
      <c r="A178" s="1">
        <v>31625</v>
      </c>
      <c r="B178" t="s">
        <v>133</v>
      </c>
      <c r="C178" t="s">
        <v>26</v>
      </c>
      <c r="D178" t="s">
        <v>26</v>
      </c>
      <c r="E178" t="s">
        <v>26</v>
      </c>
      <c r="F178">
        <v>0.55000000000000004</v>
      </c>
      <c r="G178" t="s">
        <v>26</v>
      </c>
      <c r="H178" t="s">
        <v>26</v>
      </c>
      <c r="I178" t="s">
        <v>26</v>
      </c>
      <c r="J178" t="s">
        <v>26</v>
      </c>
      <c r="K178" t="s">
        <v>26</v>
      </c>
    </row>
    <row r="179" spans="1:11" x14ac:dyDescent="0.25">
      <c r="A179" s="1">
        <v>31625</v>
      </c>
      <c r="B179" t="s">
        <v>134</v>
      </c>
      <c r="C179" t="s">
        <v>26</v>
      </c>
      <c r="D179" t="s">
        <v>26</v>
      </c>
      <c r="E179" t="s">
        <v>26</v>
      </c>
      <c r="F179">
        <v>0.36</v>
      </c>
      <c r="G179" t="s">
        <v>26</v>
      </c>
      <c r="H179" t="s">
        <v>26</v>
      </c>
      <c r="I179" t="s">
        <v>26</v>
      </c>
      <c r="J179" t="s">
        <v>26</v>
      </c>
      <c r="K179" t="s">
        <v>26</v>
      </c>
    </row>
    <row r="180" spans="1:11" x14ac:dyDescent="0.25">
      <c r="A180" s="1">
        <v>31625</v>
      </c>
      <c r="B180" t="s">
        <v>135</v>
      </c>
      <c r="C180" t="s">
        <v>26</v>
      </c>
      <c r="D180" t="s">
        <v>26</v>
      </c>
      <c r="E180" t="s">
        <v>26</v>
      </c>
      <c r="F180">
        <v>0.46</v>
      </c>
      <c r="G180" t="s">
        <v>26</v>
      </c>
      <c r="H180" t="s">
        <v>26</v>
      </c>
      <c r="I180" t="s">
        <v>26</v>
      </c>
      <c r="J180" t="s">
        <v>26</v>
      </c>
      <c r="K180" t="s">
        <v>26</v>
      </c>
    </row>
    <row r="181" spans="1:11" x14ac:dyDescent="0.25">
      <c r="A181" s="1">
        <v>31625</v>
      </c>
      <c r="B181" t="s">
        <v>136</v>
      </c>
      <c r="C181" t="s">
        <v>26</v>
      </c>
      <c r="D181" t="s">
        <v>26</v>
      </c>
      <c r="E181" t="s">
        <v>26</v>
      </c>
      <c r="F181" t="s">
        <v>26</v>
      </c>
      <c r="G181" t="s">
        <v>26</v>
      </c>
      <c r="H181" t="s">
        <v>26</v>
      </c>
      <c r="I181" t="s">
        <v>26</v>
      </c>
      <c r="J181" t="s">
        <v>26</v>
      </c>
      <c r="K181" t="s">
        <v>26</v>
      </c>
    </row>
    <row r="182" spans="1:11" x14ac:dyDescent="0.25">
      <c r="A182" s="1">
        <v>31625</v>
      </c>
      <c r="B182" t="s">
        <v>137</v>
      </c>
      <c r="C182" t="s">
        <v>26</v>
      </c>
      <c r="D182" t="s">
        <v>26</v>
      </c>
      <c r="E182" t="s">
        <v>26</v>
      </c>
      <c r="F182">
        <v>0.36</v>
      </c>
      <c r="G182" t="s">
        <v>26</v>
      </c>
      <c r="H182" t="s">
        <v>26</v>
      </c>
      <c r="I182" t="s">
        <v>26</v>
      </c>
      <c r="J182" t="s">
        <v>26</v>
      </c>
      <c r="K182" t="s">
        <v>26</v>
      </c>
    </row>
    <row r="183" spans="1:11" x14ac:dyDescent="0.25">
      <c r="A183" s="1">
        <v>31625</v>
      </c>
      <c r="B183" t="s">
        <v>138</v>
      </c>
      <c r="C183" t="s">
        <v>26</v>
      </c>
      <c r="D183" t="s">
        <v>26</v>
      </c>
      <c r="E183" t="s">
        <v>26</v>
      </c>
      <c r="F183">
        <v>0.41</v>
      </c>
      <c r="G183" t="s">
        <v>26</v>
      </c>
      <c r="H183" t="s">
        <v>26</v>
      </c>
      <c r="I183" t="s">
        <v>26</v>
      </c>
      <c r="J183" t="s">
        <v>26</v>
      </c>
      <c r="K183" t="s">
        <v>26</v>
      </c>
    </row>
    <row r="184" spans="1:11" x14ac:dyDescent="0.25">
      <c r="A184" s="1">
        <v>31625</v>
      </c>
      <c r="B184" t="s">
        <v>139</v>
      </c>
      <c r="C184" t="s">
        <v>26</v>
      </c>
      <c r="D184" t="s">
        <v>26</v>
      </c>
      <c r="E184" t="s">
        <v>26</v>
      </c>
      <c r="F184">
        <v>0.42</v>
      </c>
      <c r="G184" t="s">
        <v>26</v>
      </c>
      <c r="H184" t="s">
        <v>26</v>
      </c>
      <c r="I184" t="s">
        <v>26</v>
      </c>
      <c r="J184" t="s">
        <v>26</v>
      </c>
      <c r="K184" t="s">
        <v>26</v>
      </c>
    </row>
    <row r="185" spans="1:11" x14ac:dyDescent="0.25">
      <c r="A185" s="1">
        <v>31625</v>
      </c>
      <c r="B185" t="s">
        <v>140</v>
      </c>
      <c r="C185" t="s">
        <v>26</v>
      </c>
      <c r="D185" t="s">
        <v>26</v>
      </c>
      <c r="E185" t="s">
        <v>26</v>
      </c>
      <c r="F185">
        <v>0.31</v>
      </c>
      <c r="G185" t="s">
        <v>26</v>
      </c>
      <c r="H185" t="s">
        <v>26</v>
      </c>
      <c r="I185" t="s">
        <v>26</v>
      </c>
      <c r="J185" t="s">
        <v>26</v>
      </c>
      <c r="K185" t="s">
        <v>26</v>
      </c>
    </row>
    <row r="186" spans="1:11" x14ac:dyDescent="0.25">
      <c r="A186" s="1">
        <v>31625</v>
      </c>
      <c r="B186" t="s">
        <v>141</v>
      </c>
      <c r="C186" t="s">
        <v>26</v>
      </c>
      <c r="D186" t="s">
        <v>26</v>
      </c>
      <c r="E186" t="s">
        <v>26</v>
      </c>
      <c r="F186">
        <v>0.35</v>
      </c>
      <c r="G186" t="s">
        <v>26</v>
      </c>
      <c r="H186" t="s">
        <v>26</v>
      </c>
      <c r="I186" t="s">
        <v>26</v>
      </c>
      <c r="J186" t="s">
        <v>26</v>
      </c>
      <c r="K186" t="s">
        <v>26</v>
      </c>
    </row>
    <row r="187" spans="1:11" x14ac:dyDescent="0.25">
      <c r="A187" s="1">
        <v>31625</v>
      </c>
      <c r="B187" t="s">
        <v>142</v>
      </c>
      <c r="C187" t="s">
        <v>26</v>
      </c>
      <c r="D187" t="s">
        <v>26</v>
      </c>
      <c r="E187" t="s">
        <v>26</v>
      </c>
      <c r="F187">
        <v>0.34</v>
      </c>
      <c r="G187" t="s">
        <v>26</v>
      </c>
      <c r="H187" t="s">
        <v>26</v>
      </c>
      <c r="I187" t="s">
        <v>26</v>
      </c>
      <c r="J187" t="s">
        <v>26</v>
      </c>
      <c r="K187" t="s">
        <v>26</v>
      </c>
    </row>
    <row r="188" spans="1:11" x14ac:dyDescent="0.25">
      <c r="A188" s="1">
        <v>31625</v>
      </c>
      <c r="B188" t="s">
        <v>143</v>
      </c>
      <c r="C188" t="s">
        <v>26</v>
      </c>
      <c r="D188" t="s">
        <v>26</v>
      </c>
      <c r="E188" t="s">
        <v>26</v>
      </c>
      <c r="F188">
        <v>0.31</v>
      </c>
      <c r="G188" t="s">
        <v>26</v>
      </c>
      <c r="H188" t="s">
        <v>26</v>
      </c>
      <c r="I188" t="s">
        <v>26</v>
      </c>
      <c r="J188" t="s">
        <v>26</v>
      </c>
      <c r="K188" t="s">
        <v>26</v>
      </c>
    </row>
    <row r="189" spans="1:11" x14ac:dyDescent="0.25">
      <c r="A189" s="1">
        <v>31625</v>
      </c>
      <c r="B189" t="s">
        <v>144</v>
      </c>
      <c r="C189" t="s">
        <v>26</v>
      </c>
      <c r="D189" t="s">
        <v>26</v>
      </c>
      <c r="E189" t="s">
        <v>26</v>
      </c>
      <c r="F189">
        <v>0.35</v>
      </c>
      <c r="G189" t="s">
        <v>26</v>
      </c>
      <c r="H189" t="s">
        <v>26</v>
      </c>
      <c r="I189" t="s">
        <v>26</v>
      </c>
      <c r="J189" t="s">
        <v>26</v>
      </c>
      <c r="K189" t="s">
        <v>26</v>
      </c>
    </row>
    <row r="190" spans="1:11" x14ac:dyDescent="0.25">
      <c r="A190" s="1">
        <v>31625</v>
      </c>
      <c r="B190" t="s">
        <v>145</v>
      </c>
      <c r="C190" t="s">
        <v>26</v>
      </c>
      <c r="D190" t="s">
        <v>26</v>
      </c>
      <c r="E190" t="s">
        <v>26</v>
      </c>
      <c r="F190">
        <v>0.35</v>
      </c>
      <c r="G190" t="s">
        <v>26</v>
      </c>
      <c r="H190" t="s">
        <v>26</v>
      </c>
      <c r="I190" t="s">
        <v>26</v>
      </c>
      <c r="J190" t="s">
        <v>26</v>
      </c>
      <c r="K190" t="s">
        <v>26</v>
      </c>
    </row>
    <row r="191" spans="1:11" x14ac:dyDescent="0.25">
      <c r="A191" s="1">
        <v>31625</v>
      </c>
      <c r="B191" t="s">
        <v>146</v>
      </c>
      <c r="C191" t="s">
        <v>26</v>
      </c>
      <c r="D191" t="s">
        <v>26</v>
      </c>
      <c r="E191" t="s">
        <v>26</v>
      </c>
      <c r="F191">
        <v>0.36</v>
      </c>
      <c r="G191" t="s">
        <v>26</v>
      </c>
      <c r="H191" t="s">
        <v>26</v>
      </c>
      <c r="I191" t="s">
        <v>26</v>
      </c>
      <c r="J191" t="s">
        <v>26</v>
      </c>
      <c r="K191" t="s">
        <v>26</v>
      </c>
    </row>
    <row r="192" spans="1:11" x14ac:dyDescent="0.25">
      <c r="A192" s="1">
        <v>31625</v>
      </c>
      <c r="B192" t="s">
        <v>2</v>
      </c>
      <c r="C192" t="s">
        <v>26</v>
      </c>
      <c r="D192" t="s">
        <v>26</v>
      </c>
      <c r="E192" t="s">
        <v>26</v>
      </c>
      <c r="F192">
        <v>0.34</v>
      </c>
      <c r="G192" t="s">
        <v>26</v>
      </c>
      <c r="H192" t="s">
        <v>26</v>
      </c>
      <c r="I192" t="s">
        <v>26</v>
      </c>
      <c r="J192" t="s">
        <v>26</v>
      </c>
      <c r="K192" t="s">
        <v>26</v>
      </c>
    </row>
    <row r="193" spans="1:11" x14ac:dyDescent="0.25">
      <c r="A193" s="1">
        <v>31625</v>
      </c>
      <c r="B193" t="s">
        <v>147</v>
      </c>
      <c r="C193" t="s">
        <v>26</v>
      </c>
      <c r="D193" t="s">
        <v>26</v>
      </c>
      <c r="E193" t="s">
        <v>26</v>
      </c>
      <c r="F193">
        <v>0.32</v>
      </c>
      <c r="G193" t="s">
        <v>26</v>
      </c>
      <c r="H193" t="s">
        <v>26</v>
      </c>
      <c r="I193" t="s">
        <v>26</v>
      </c>
      <c r="J193" t="s">
        <v>26</v>
      </c>
      <c r="K193" t="s">
        <v>26</v>
      </c>
    </row>
    <row r="194" spans="1:11" x14ac:dyDescent="0.25">
      <c r="A194" s="1">
        <v>31625</v>
      </c>
      <c r="B194" t="s">
        <v>148</v>
      </c>
      <c r="C194" t="s">
        <v>26</v>
      </c>
      <c r="D194" t="s">
        <v>26</v>
      </c>
      <c r="E194" t="s">
        <v>26</v>
      </c>
      <c r="F194">
        <v>0.36</v>
      </c>
      <c r="G194" t="s">
        <v>26</v>
      </c>
      <c r="H194" t="s">
        <v>26</v>
      </c>
      <c r="I194" t="s">
        <v>26</v>
      </c>
      <c r="J194" t="s">
        <v>26</v>
      </c>
      <c r="K194" t="s">
        <v>26</v>
      </c>
    </row>
    <row r="195" spans="1:11" x14ac:dyDescent="0.25">
      <c r="A195" s="1">
        <v>31625</v>
      </c>
      <c r="B195" t="s">
        <v>149</v>
      </c>
      <c r="C195" t="s">
        <v>26</v>
      </c>
      <c r="D195" t="s">
        <v>26</v>
      </c>
      <c r="E195" t="s">
        <v>26</v>
      </c>
      <c r="F195">
        <v>0.39</v>
      </c>
      <c r="G195" t="s">
        <v>26</v>
      </c>
      <c r="H195" t="s">
        <v>26</v>
      </c>
      <c r="I195" t="s">
        <v>26</v>
      </c>
      <c r="J195" t="s">
        <v>26</v>
      </c>
      <c r="K195" t="s">
        <v>26</v>
      </c>
    </row>
    <row r="196" spans="1:11" x14ac:dyDescent="0.25">
      <c r="A196" s="1">
        <v>31625</v>
      </c>
      <c r="B196" t="s">
        <v>150</v>
      </c>
      <c r="C196" t="s">
        <v>26</v>
      </c>
      <c r="D196" t="s">
        <v>26</v>
      </c>
      <c r="E196" t="s">
        <v>26</v>
      </c>
      <c r="F196">
        <v>0.44</v>
      </c>
      <c r="G196" t="s">
        <v>26</v>
      </c>
      <c r="H196" t="s">
        <v>26</v>
      </c>
      <c r="I196" t="s">
        <v>26</v>
      </c>
      <c r="J196" t="s">
        <v>26</v>
      </c>
      <c r="K196" t="s">
        <v>26</v>
      </c>
    </row>
    <row r="197" spans="1:11" x14ac:dyDescent="0.25">
      <c r="A197" s="1">
        <v>31625</v>
      </c>
      <c r="B197" t="s">
        <v>151</v>
      </c>
      <c r="C197" t="s">
        <v>26</v>
      </c>
      <c r="D197" t="s">
        <v>26</v>
      </c>
      <c r="E197" t="s">
        <v>26</v>
      </c>
      <c r="F197">
        <v>0.36</v>
      </c>
      <c r="G197" t="s">
        <v>26</v>
      </c>
      <c r="H197" t="s">
        <v>26</v>
      </c>
      <c r="I197" t="s">
        <v>26</v>
      </c>
      <c r="J197" t="s">
        <v>26</v>
      </c>
      <c r="K197" t="s">
        <v>26</v>
      </c>
    </row>
    <row r="198" spans="1:11" x14ac:dyDescent="0.25">
      <c r="A198" s="1">
        <v>31625</v>
      </c>
      <c r="B198" t="s">
        <v>152</v>
      </c>
      <c r="C198" t="s">
        <v>26</v>
      </c>
      <c r="D198" t="s">
        <v>26</v>
      </c>
      <c r="E198" t="s">
        <v>26</v>
      </c>
      <c r="F198">
        <v>0.34</v>
      </c>
      <c r="G198" t="s">
        <v>26</v>
      </c>
      <c r="H198" t="s">
        <v>26</v>
      </c>
      <c r="I198" t="s">
        <v>26</v>
      </c>
      <c r="J198" t="s">
        <v>26</v>
      </c>
      <c r="K198" t="s">
        <v>26</v>
      </c>
    </row>
    <row r="199" spans="1:11" x14ac:dyDescent="0.25">
      <c r="A199" s="1">
        <v>31625</v>
      </c>
      <c r="B199" t="s">
        <v>153</v>
      </c>
      <c r="C199" t="s">
        <v>26</v>
      </c>
      <c r="D199" t="s">
        <v>26</v>
      </c>
      <c r="E199" t="s">
        <v>26</v>
      </c>
      <c r="F199">
        <v>0.42</v>
      </c>
      <c r="G199" t="s">
        <v>26</v>
      </c>
      <c r="H199" t="s">
        <v>26</v>
      </c>
      <c r="I199" t="s">
        <v>26</v>
      </c>
      <c r="J199" t="s">
        <v>26</v>
      </c>
      <c r="K199" t="s">
        <v>26</v>
      </c>
    </row>
    <row r="200" spans="1:11" x14ac:dyDescent="0.25">
      <c r="A200" s="1">
        <v>31625</v>
      </c>
      <c r="B200" t="s">
        <v>154</v>
      </c>
      <c r="C200" t="s">
        <v>26</v>
      </c>
      <c r="D200" t="s">
        <v>26</v>
      </c>
      <c r="E200" t="s">
        <v>26</v>
      </c>
      <c r="F200">
        <v>0.36</v>
      </c>
      <c r="G200" t="s">
        <v>26</v>
      </c>
      <c r="H200" t="s">
        <v>26</v>
      </c>
      <c r="I200" t="s">
        <v>26</v>
      </c>
      <c r="J200" t="s">
        <v>26</v>
      </c>
      <c r="K200" t="s">
        <v>26</v>
      </c>
    </row>
    <row r="201" spans="1:11" x14ac:dyDescent="0.25">
      <c r="A201" s="1">
        <v>31625</v>
      </c>
      <c r="B201" t="s">
        <v>155</v>
      </c>
      <c r="C201" t="s">
        <v>26</v>
      </c>
      <c r="D201" t="s">
        <v>26</v>
      </c>
      <c r="E201" t="s">
        <v>26</v>
      </c>
      <c r="F201">
        <v>0.3</v>
      </c>
      <c r="G201" t="s">
        <v>26</v>
      </c>
      <c r="H201" t="s">
        <v>26</v>
      </c>
      <c r="I201" t="s">
        <v>26</v>
      </c>
      <c r="J201" t="s">
        <v>26</v>
      </c>
      <c r="K201" t="s">
        <v>26</v>
      </c>
    </row>
    <row r="202" spans="1:11" x14ac:dyDescent="0.25">
      <c r="A202" s="1">
        <v>31656</v>
      </c>
      <c r="B202" t="s">
        <v>1</v>
      </c>
      <c r="C202" t="s">
        <v>26</v>
      </c>
      <c r="D202" t="s">
        <v>26</v>
      </c>
      <c r="E202" t="s">
        <v>26</v>
      </c>
      <c r="F202">
        <v>0.37</v>
      </c>
      <c r="G202" t="s">
        <v>26</v>
      </c>
      <c r="H202" t="s">
        <v>26</v>
      </c>
      <c r="I202" t="s">
        <v>26</v>
      </c>
      <c r="J202" t="s">
        <v>26</v>
      </c>
      <c r="K202" t="s">
        <v>26</v>
      </c>
    </row>
    <row r="203" spans="1:11" x14ac:dyDescent="0.25">
      <c r="A203" s="1">
        <v>31656</v>
      </c>
      <c r="B203" t="s">
        <v>126</v>
      </c>
      <c r="C203" t="s">
        <v>26</v>
      </c>
      <c r="D203" t="s">
        <v>26</v>
      </c>
      <c r="E203" t="s">
        <v>26</v>
      </c>
      <c r="F203">
        <v>0.41</v>
      </c>
      <c r="G203" t="s">
        <v>26</v>
      </c>
      <c r="H203" t="s">
        <v>26</v>
      </c>
      <c r="I203" t="s">
        <v>26</v>
      </c>
      <c r="J203" t="s">
        <v>26</v>
      </c>
      <c r="K203" t="s">
        <v>26</v>
      </c>
    </row>
    <row r="204" spans="1:11" x14ac:dyDescent="0.25">
      <c r="A204" s="1">
        <v>31656</v>
      </c>
      <c r="B204" t="s">
        <v>127</v>
      </c>
      <c r="C204" t="s">
        <v>26</v>
      </c>
      <c r="D204" t="s">
        <v>26</v>
      </c>
      <c r="E204" t="s">
        <v>26</v>
      </c>
      <c r="F204">
        <v>0.36</v>
      </c>
      <c r="G204" t="s">
        <v>26</v>
      </c>
      <c r="H204" t="s">
        <v>26</v>
      </c>
      <c r="I204" t="s">
        <v>26</v>
      </c>
      <c r="J204" t="s">
        <v>26</v>
      </c>
      <c r="K204" t="s">
        <v>26</v>
      </c>
    </row>
    <row r="205" spans="1:11" x14ac:dyDescent="0.25">
      <c r="A205" s="1">
        <v>31656</v>
      </c>
      <c r="B205" t="s">
        <v>113</v>
      </c>
      <c r="C205" t="s">
        <v>26</v>
      </c>
      <c r="D205" t="s">
        <v>26</v>
      </c>
      <c r="E205" t="s">
        <v>26</v>
      </c>
      <c r="F205">
        <v>0.36</v>
      </c>
      <c r="G205" t="s">
        <v>26</v>
      </c>
      <c r="H205" t="s">
        <v>26</v>
      </c>
      <c r="I205" t="s">
        <v>26</v>
      </c>
      <c r="J205" t="s">
        <v>26</v>
      </c>
      <c r="K205" t="s">
        <v>26</v>
      </c>
    </row>
    <row r="206" spans="1:11" x14ac:dyDescent="0.25">
      <c r="A206" s="1">
        <v>31656</v>
      </c>
      <c r="B206" t="s">
        <v>128</v>
      </c>
      <c r="C206" t="s">
        <v>26</v>
      </c>
      <c r="D206" t="s">
        <v>26</v>
      </c>
      <c r="E206" t="s">
        <v>26</v>
      </c>
      <c r="F206">
        <v>0.39</v>
      </c>
      <c r="G206" t="s">
        <v>26</v>
      </c>
      <c r="H206" t="s">
        <v>26</v>
      </c>
      <c r="I206" t="s">
        <v>26</v>
      </c>
      <c r="J206" t="s">
        <v>26</v>
      </c>
      <c r="K206" t="s">
        <v>26</v>
      </c>
    </row>
    <row r="207" spans="1:11" x14ac:dyDescent="0.25">
      <c r="A207" s="1">
        <v>31656</v>
      </c>
      <c r="B207" t="s">
        <v>129</v>
      </c>
      <c r="C207" t="s">
        <v>26</v>
      </c>
      <c r="D207" t="s">
        <v>26</v>
      </c>
      <c r="E207" t="s">
        <v>26</v>
      </c>
      <c r="F207">
        <v>0.34</v>
      </c>
      <c r="G207" t="s">
        <v>26</v>
      </c>
      <c r="H207" t="s">
        <v>26</v>
      </c>
      <c r="I207" t="s">
        <v>26</v>
      </c>
      <c r="J207" t="s">
        <v>26</v>
      </c>
      <c r="K207" t="s">
        <v>26</v>
      </c>
    </row>
    <row r="208" spans="1:11" x14ac:dyDescent="0.25">
      <c r="A208" s="1">
        <v>31656</v>
      </c>
      <c r="B208" t="s">
        <v>130</v>
      </c>
      <c r="C208" t="s">
        <v>26</v>
      </c>
      <c r="D208" t="s">
        <v>26</v>
      </c>
      <c r="E208" t="s">
        <v>26</v>
      </c>
      <c r="F208">
        <v>0.54</v>
      </c>
      <c r="G208" t="s">
        <v>26</v>
      </c>
      <c r="H208" t="s">
        <v>26</v>
      </c>
      <c r="I208" t="s">
        <v>26</v>
      </c>
      <c r="J208" t="s">
        <v>26</v>
      </c>
      <c r="K208" t="s">
        <v>26</v>
      </c>
    </row>
    <row r="209" spans="1:11" x14ac:dyDescent="0.25">
      <c r="A209" s="1">
        <v>31656</v>
      </c>
      <c r="B209" t="s">
        <v>131</v>
      </c>
      <c r="C209" t="s">
        <v>26</v>
      </c>
      <c r="D209" t="s">
        <v>26</v>
      </c>
      <c r="E209" t="s">
        <v>26</v>
      </c>
      <c r="F209">
        <v>0.42</v>
      </c>
      <c r="G209" t="s">
        <v>26</v>
      </c>
      <c r="H209" t="s">
        <v>26</v>
      </c>
      <c r="I209" t="s">
        <v>26</v>
      </c>
      <c r="J209" t="s">
        <v>26</v>
      </c>
      <c r="K209" t="s">
        <v>26</v>
      </c>
    </row>
    <row r="210" spans="1:11" x14ac:dyDescent="0.25">
      <c r="A210" s="1">
        <v>31656</v>
      </c>
      <c r="B210" t="s">
        <v>132</v>
      </c>
      <c r="C210" t="s">
        <v>26</v>
      </c>
      <c r="D210" t="s">
        <v>26</v>
      </c>
      <c r="E210" t="s">
        <v>26</v>
      </c>
      <c r="F210">
        <v>0.41</v>
      </c>
      <c r="G210" t="s">
        <v>26</v>
      </c>
      <c r="H210" t="s">
        <v>26</v>
      </c>
      <c r="I210" t="s">
        <v>26</v>
      </c>
      <c r="J210" t="s">
        <v>26</v>
      </c>
      <c r="K210" t="s">
        <v>26</v>
      </c>
    </row>
    <row r="211" spans="1:11" x14ac:dyDescent="0.25">
      <c r="A211" s="1">
        <v>31656</v>
      </c>
      <c r="B211" t="s">
        <v>133</v>
      </c>
      <c r="C211" t="s">
        <v>26</v>
      </c>
      <c r="D211" t="s">
        <v>26</v>
      </c>
      <c r="E211" t="s">
        <v>26</v>
      </c>
      <c r="F211">
        <v>0.55000000000000004</v>
      </c>
      <c r="G211" t="s">
        <v>26</v>
      </c>
      <c r="H211" t="s">
        <v>26</v>
      </c>
      <c r="I211" t="s">
        <v>26</v>
      </c>
      <c r="J211" t="s">
        <v>26</v>
      </c>
      <c r="K211" t="s">
        <v>26</v>
      </c>
    </row>
    <row r="212" spans="1:11" x14ac:dyDescent="0.25">
      <c r="A212" s="1">
        <v>31656</v>
      </c>
      <c r="B212" t="s">
        <v>134</v>
      </c>
      <c r="C212" t="s">
        <v>26</v>
      </c>
      <c r="D212" t="s">
        <v>26</v>
      </c>
      <c r="E212" t="s">
        <v>26</v>
      </c>
      <c r="F212">
        <v>0.36</v>
      </c>
      <c r="G212" t="s">
        <v>26</v>
      </c>
      <c r="H212" t="s">
        <v>26</v>
      </c>
      <c r="I212" t="s">
        <v>26</v>
      </c>
      <c r="J212" t="s">
        <v>26</v>
      </c>
      <c r="K212" t="s">
        <v>26</v>
      </c>
    </row>
    <row r="213" spans="1:11" x14ac:dyDescent="0.25">
      <c r="A213" s="1">
        <v>31656</v>
      </c>
      <c r="B213" t="s">
        <v>135</v>
      </c>
      <c r="C213" t="s">
        <v>26</v>
      </c>
      <c r="D213" t="s">
        <v>26</v>
      </c>
      <c r="E213" t="s">
        <v>26</v>
      </c>
      <c r="F213">
        <v>0.46</v>
      </c>
      <c r="G213" t="s">
        <v>26</v>
      </c>
      <c r="H213" t="s">
        <v>26</v>
      </c>
      <c r="I213" t="s">
        <v>26</v>
      </c>
      <c r="J213" t="s">
        <v>26</v>
      </c>
      <c r="K213" t="s">
        <v>26</v>
      </c>
    </row>
    <row r="214" spans="1:11" x14ac:dyDescent="0.25">
      <c r="A214" s="1">
        <v>31656</v>
      </c>
      <c r="B214" t="s">
        <v>136</v>
      </c>
      <c r="C214" t="s">
        <v>26</v>
      </c>
      <c r="D214" t="s">
        <v>26</v>
      </c>
      <c r="E214" t="s">
        <v>26</v>
      </c>
      <c r="F214" t="s">
        <v>26</v>
      </c>
      <c r="G214" t="s">
        <v>26</v>
      </c>
      <c r="H214" t="s">
        <v>26</v>
      </c>
      <c r="I214" t="s">
        <v>26</v>
      </c>
      <c r="J214" t="s">
        <v>26</v>
      </c>
      <c r="K214" t="s">
        <v>26</v>
      </c>
    </row>
    <row r="215" spans="1:11" x14ac:dyDescent="0.25">
      <c r="A215" s="1">
        <v>31656</v>
      </c>
      <c r="B215" t="s">
        <v>137</v>
      </c>
      <c r="C215" t="s">
        <v>26</v>
      </c>
      <c r="D215" t="s">
        <v>26</v>
      </c>
      <c r="E215" t="s">
        <v>26</v>
      </c>
      <c r="F215">
        <v>0.36</v>
      </c>
      <c r="G215" t="s">
        <v>26</v>
      </c>
      <c r="H215" t="s">
        <v>26</v>
      </c>
      <c r="I215" t="s">
        <v>26</v>
      </c>
      <c r="J215" t="s">
        <v>26</v>
      </c>
      <c r="K215" t="s">
        <v>26</v>
      </c>
    </row>
    <row r="216" spans="1:11" x14ac:dyDescent="0.25">
      <c r="A216" s="1">
        <v>31656</v>
      </c>
      <c r="B216" t="s">
        <v>138</v>
      </c>
      <c r="C216" t="s">
        <v>26</v>
      </c>
      <c r="D216" t="s">
        <v>26</v>
      </c>
      <c r="E216" t="s">
        <v>26</v>
      </c>
      <c r="F216">
        <v>0.42</v>
      </c>
      <c r="G216" t="s">
        <v>26</v>
      </c>
      <c r="H216" t="s">
        <v>26</v>
      </c>
      <c r="I216" t="s">
        <v>26</v>
      </c>
      <c r="J216" t="s">
        <v>26</v>
      </c>
      <c r="K216" t="s">
        <v>26</v>
      </c>
    </row>
    <row r="217" spans="1:11" x14ac:dyDescent="0.25">
      <c r="A217" s="1">
        <v>31656</v>
      </c>
      <c r="B217" t="s">
        <v>139</v>
      </c>
      <c r="C217" t="s">
        <v>26</v>
      </c>
      <c r="D217" t="s">
        <v>26</v>
      </c>
      <c r="E217" t="s">
        <v>26</v>
      </c>
      <c r="F217">
        <v>0.42</v>
      </c>
      <c r="G217" t="s">
        <v>26</v>
      </c>
      <c r="H217" t="s">
        <v>26</v>
      </c>
      <c r="I217" t="s">
        <v>26</v>
      </c>
      <c r="J217" t="s">
        <v>26</v>
      </c>
      <c r="K217" t="s">
        <v>26</v>
      </c>
    </row>
    <row r="218" spans="1:11" x14ac:dyDescent="0.25">
      <c r="A218" s="1">
        <v>31656</v>
      </c>
      <c r="B218" t="s">
        <v>140</v>
      </c>
      <c r="C218" t="s">
        <v>26</v>
      </c>
      <c r="D218" t="s">
        <v>26</v>
      </c>
      <c r="E218" t="s">
        <v>26</v>
      </c>
      <c r="F218">
        <v>0.31</v>
      </c>
      <c r="G218" t="s">
        <v>26</v>
      </c>
      <c r="H218" t="s">
        <v>26</v>
      </c>
      <c r="I218" t="s">
        <v>26</v>
      </c>
      <c r="J218" t="s">
        <v>26</v>
      </c>
      <c r="K218" t="s">
        <v>26</v>
      </c>
    </row>
    <row r="219" spans="1:11" x14ac:dyDescent="0.25">
      <c r="A219" s="1">
        <v>31656</v>
      </c>
      <c r="B219" t="s">
        <v>141</v>
      </c>
      <c r="C219" t="s">
        <v>26</v>
      </c>
      <c r="D219" t="s">
        <v>26</v>
      </c>
      <c r="E219" t="s">
        <v>26</v>
      </c>
      <c r="F219">
        <v>0.35</v>
      </c>
      <c r="G219" t="s">
        <v>26</v>
      </c>
      <c r="H219" t="s">
        <v>26</v>
      </c>
      <c r="I219" t="s">
        <v>26</v>
      </c>
      <c r="J219" t="s">
        <v>26</v>
      </c>
      <c r="K219" t="s">
        <v>26</v>
      </c>
    </row>
    <row r="220" spans="1:11" x14ac:dyDescent="0.25">
      <c r="A220" s="1">
        <v>31656</v>
      </c>
      <c r="B220" t="s">
        <v>142</v>
      </c>
      <c r="C220" t="s">
        <v>26</v>
      </c>
      <c r="D220" t="s">
        <v>26</v>
      </c>
      <c r="E220" t="s">
        <v>26</v>
      </c>
      <c r="F220">
        <v>0.35</v>
      </c>
      <c r="G220" t="s">
        <v>26</v>
      </c>
      <c r="H220" t="s">
        <v>26</v>
      </c>
      <c r="I220" t="s">
        <v>26</v>
      </c>
      <c r="J220" t="s">
        <v>26</v>
      </c>
      <c r="K220" t="s">
        <v>26</v>
      </c>
    </row>
    <row r="221" spans="1:11" x14ac:dyDescent="0.25">
      <c r="A221" s="1">
        <v>31656</v>
      </c>
      <c r="B221" t="s">
        <v>143</v>
      </c>
      <c r="C221" t="s">
        <v>26</v>
      </c>
      <c r="D221" t="s">
        <v>26</v>
      </c>
      <c r="E221" t="s">
        <v>26</v>
      </c>
      <c r="F221">
        <v>0.31</v>
      </c>
      <c r="G221" t="s">
        <v>26</v>
      </c>
      <c r="H221" t="s">
        <v>26</v>
      </c>
      <c r="I221" t="s">
        <v>26</v>
      </c>
      <c r="J221" t="s">
        <v>26</v>
      </c>
      <c r="K221" t="s">
        <v>26</v>
      </c>
    </row>
    <row r="222" spans="1:11" x14ac:dyDescent="0.25">
      <c r="A222" s="1">
        <v>31656</v>
      </c>
      <c r="B222" t="s">
        <v>144</v>
      </c>
      <c r="C222" t="s">
        <v>26</v>
      </c>
      <c r="D222" t="s">
        <v>26</v>
      </c>
      <c r="E222" t="s">
        <v>26</v>
      </c>
      <c r="F222">
        <v>0.35</v>
      </c>
      <c r="G222" t="s">
        <v>26</v>
      </c>
      <c r="H222" t="s">
        <v>26</v>
      </c>
      <c r="I222" t="s">
        <v>26</v>
      </c>
      <c r="J222" t="s">
        <v>26</v>
      </c>
      <c r="K222" t="s">
        <v>26</v>
      </c>
    </row>
    <row r="223" spans="1:11" x14ac:dyDescent="0.25">
      <c r="A223" s="1">
        <v>31656</v>
      </c>
      <c r="B223" t="s">
        <v>145</v>
      </c>
      <c r="C223" t="s">
        <v>26</v>
      </c>
      <c r="D223" t="s">
        <v>26</v>
      </c>
      <c r="E223" t="s">
        <v>26</v>
      </c>
      <c r="F223">
        <v>0.35</v>
      </c>
      <c r="G223" t="s">
        <v>26</v>
      </c>
      <c r="H223" t="s">
        <v>26</v>
      </c>
      <c r="I223" t="s">
        <v>26</v>
      </c>
      <c r="J223" t="s">
        <v>26</v>
      </c>
      <c r="K223" t="s">
        <v>26</v>
      </c>
    </row>
    <row r="224" spans="1:11" x14ac:dyDescent="0.25">
      <c r="A224" s="1">
        <v>31656</v>
      </c>
      <c r="B224" t="s">
        <v>146</v>
      </c>
      <c r="C224" t="s">
        <v>26</v>
      </c>
      <c r="D224" t="s">
        <v>26</v>
      </c>
      <c r="E224" t="s">
        <v>26</v>
      </c>
      <c r="F224">
        <v>0.37</v>
      </c>
      <c r="G224" t="s">
        <v>26</v>
      </c>
      <c r="H224" t="s">
        <v>26</v>
      </c>
      <c r="I224" t="s">
        <v>26</v>
      </c>
      <c r="J224" t="s">
        <v>26</v>
      </c>
      <c r="K224" t="s">
        <v>26</v>
      </c>
    </row>
    <row r="225" spans="1:11" x14ac:dyDescent="0.25">
      <c r="A225" s="1">
        <v>31656</v>
      </c>
      <c r="B225" t="s">
        <v>2</v>
      </c>
      <c r="C225" t="s">
        <v>26</v>
      </c>
      <c r="D225" t="s">
        <v>26</v>
      </c>
      <c r="E225" t="s">
        <v>26</v>
      </c>
      <c r="F225">
        <v>0.36</v>
      </c>
      <c r="G225" t="s">
        <v>26</v>
      </c>
      <c r="H225" t="s">
        <v>26</v>
      </c>
      <c r="I225" t="s">
        <v>26</v>
      </c>
      <c r="J225" t="s">
        <v>26</v>
      </c>
      <c r="K225" t="s">
        <v>26</v>
      </c>
    </row>
    <row r="226" spans="1:11" x14ac:dyDescent="0.25">
      <c r="A226" s="1">
        <v>31656</v>
      </c>
      <c r="B226" t="s">
        <v>147</v>
      </c>
      <c r="C226" t="s">
        <v>26</v>
      </c>
      <c r="D226" t="s">
        <v>26</v>
      </c>
      <c r="E226" t="s">
        <v>26</v>
      </c>
      <c r="F226">
        <v>0.33</v>
      </c>
      <c r="G226" t="s">
        <v>26</v>
      </c>
      <c r="H226" t="s">
        <v>26</v>
      </c>
      <c r="I226" t="s">
        <v>26</v>
      </c>
      <c r="J226" t="s">
        <v>26</v>
      </c>
      <c r="K226" t="s">
        <v>26</v>
      </c>
    </row>
    <row r="227" spans="1:11" x14ac:dyDescent="0.25">
      <c r="A227" s="1">
        <v>31656</v>
      </c>
      <c r="B227" t="s">
        <v>148</v>
      </c>
      <c r="C227" t="s">
        <v>26</v>
      </c>
      <c r="D227" t="s">
        <v>26</v>
      </c>
      <c r="E227" t="s">
        <v>26</v>
      </c>
      <c r="F227">
        <v>0.37</v>
      </c>
      <c r="G227" t="s">
        <v>26</v>
      </c>
      <c r="H227" t="s">
        <v>26</v>
      </c>
      <c r="I227" t="s">
        <v>26</v>
      </c>
      <c r="J227" t="s">
        <v>26</v>
      </c>
      <c r="K227" t="s">
        <v>26</v>
      </c>
    </row>
    <row r="228" spans="1:11" x14ac:dyDescent="0.25">
      <c r="A228" s="1">
        <v>31656</v>
      </c>
      <c r="B228" t="s">
        <v>149</v>
      </c>
      <c r="C228" t="s">
        <v>26</v>
      </c>
      <c r="D228" t="s">
        <v>26</v>
      </c>
      <c r="E228" t="s">
        <v>26</v>
      </c>
      <c r="F228">
        <v>0.4</v>
      </c>
      <c r="G228" t="s">
        <v>26</v>
      </c>
      <c r="H228" t="s">
        <v>26</v>
      </c>
      <c r="I228" t="s">
        <v>26</v>
      </c>
      <c r="J228" t="s">
        <v>26</v>
      </c>
      <c r="K228" t="s">
        <v>26</v>
      </c>
    </row>
    <row r="229" spans="1:11" x14ac:dyDescent="0.25">
      <c r="A229" s="1">
        <v>31656</v>
      </c>
      <c r="B229" t="s">
        <v>150</v>
      </c>
      <c r="C229" t="s">
        <v>26</v>
      </c>
      <c r="D229" t="s">
        <v>26</v>
      </c>
      <c r="E229" t="s">
        <v>26</v>
      </c>
      <c r="F229">
        <v>0.46</v>
      </c>
      <c r="G229" t="s">
        <v>26</v>
      </c>
      <c r="H229" t="s">
        <v>26</v>
      </c>
      <c r="I229" t="s">
        <v>26</v>
      </c>
      <c r="J229" t="s">
        <v>26</v>
      </c>
      <c r="K229" t="s">
        <v>26</v>
      </c>
    </row>
    <row r="230" spans="1:11" x14ac:dyDescent="0.25">
      <c r="A230" s="1">
        <v>31656</v>
      </c>
      <c r="B230" t="s">
        <v>151</v>
      </c>
      <c r="C230" t="s">
        <v>26</v>
      </c>
      <c r="D230" t="s">
        <v>26</v>
      </c>
      <c r="E230" t="s">
        <v>26</v>
      </c>
      <c r="F230">
        <v>0.36</v>
      </c>
      <c r="G230" t="s">
        <v>26</v>
      </c>
      <c r="H230" t="s">
        <v>26</v>
      </c>
      <c r="I230" t="s">
        <v>26</v>
      </c>
      <c r="J230" t="s">
        <v>26</v>
      </c>
      <c r="K230" t="s">
        <v>26</v>
      </c>
    </row>
    <row r="231" spans="1:11" x14ac:dyDescent="0.25">
      <c r="A231" s="1">
        <v>31656</v>
      </c>
      <c r="B231" t="s">
        <v>152</v>
      </c>
      <c r="C231" t="s">
        <v>26</v>
      </c>
      <c r="D231" t="s">
        <v>26</v>
      </c>
      <c r="E231" t="s">
        <v>26</v>
      </c>
      <c r="F231">
        <v>0.36</v>
      </c>
      <c r="G231" t="s">
        <v>26</v>
      </c>
      <c r="H231" t="s">
        <v>26</v>
      </c>
      <c r="I231" t="s">
        <v>26</v>
      </c>
      <c r="J231" t="s">
        <v>26</v>
      </c>
      <c r="K231" t="s">
        <v>26</v>
      </c>
    </row>
    <row r="232" spans="1:11" x14ac:dyDescent="0.25">
      <c r="A232" s="1">
        <v>31656</v>
      </c>
      <c r="B232" t="s">
        <v>153</v>
      </c>
      <c r="C232" t="s">
        <v>26</v>
      </c>
      <c r="D232" t="s">
        <v>26</v>
      </c>
      <c r="E232" t="s">
        <v>26</v>
      </c>
      <c r="F232">
        <v>0.44</v>
      </c>
      <c r="G232" t="s">
        <v>26</v>
      </c>
      <c r="H232" t="s">
        <v>26</v>
      </c>
      <c r="I232" t="s">
        <v>26</v>
      </c>
      <c r="J232" t="s">
        <v>26</v>
      </c>
      <c r="K232" t="s">
        <v>26</v>
      </c>
    </row>
    <row r="233" spans="1:11" x14ac:dyDescent="0.25">
      <c r="A233" s="1">
        <v>31656</v>
      </c>
      <c r="B233" t="s">
        <v>154</v>
      </c>
      <c r="C233" t="s">
        <v>26</v>
      </c>
      <c r="D233" t="s">
        <v>26</v>
      </c>
      <c r="E233" t="s">
        <v>26</v>
      </c>
      <c r="F233">
        <v>0.37</v>
      </c>
      <c r="G233" t="s">
        <v>26</v>
      </c>
      <c r="H233" t="s">
        <v>26</v>
      </c>
      <c r="I233" t="s">
        <v>26</v>
      </c>
      <c r="J233" t="s">
        <v>26</v>
      </c>
      <c r="K233" t="s">
        <v>26</v>
      </c>
    </row>
    <row r="234" spans="1:11" x14ac:dyDescent="0.25">
      <c r="A234" s="1">
        <v>31656</v>
      </c>
      <c r="B234" t="s">
        <v>155</v>
      </c>
      <c r="C234" t="s">
        <v>26</v>
      </c>
      <c r="D234" t="s">
        <v>26</v>
      </c>
      <c r="E234" t="s">
        <v>26</v>
      </c>
      <c r="F234">
        <v>0.31</v>
      </c>
      <c r="G234" t="s">
        <v>26</v>
      </c>
      <c r="H234" t="s">
        <v>26</v>
      </c>
      <c r="I234" t="s">
        <v>26</v>
      </c>
      <c r="J234" t="s">
        <v>26</v>
      </c>
      <c r="K234" t="s">
        <v>26</v>
      </c>
    </row>
    <row r="235" spans="1:11" x14ac:dyDescent="0.25">
      <c r="A235" s="1">
        <v>31686</v>
      </c>
      <c r="B235" t="s">
        <v>1</v>
      </c>
      <c r="C235" t="s">
        <v>26</v>
      </c>
      <c r="D235" t="s">
        <v>26</v>
      </c>
      <c r="E235" t="s">
        <v>26</v>
      </c>
      <c r="F235">
        <v>0.4</v>
      </c>
      <c r="G235" t="s">
        <v>26</v>
      </c>
      <c r="H235" t="s">
        <v>26</v>
      </c>
      <c r="I235" t="s">
        <v>26</v>
      </c>
      <c r="J235" t="s">
        <v>26</v>
      </c>
      <c r="K235" t="s">
        <v>26</v>
      </c>
    </row>
    <row r="236" spans="1:11" x14ac:dyDescent="0.25">
      <c r="A236" s="1">
        <v>31686</v>
      </c>
      <c r="B236" t="s">
        <v>126</v>
      </c>
      <c r="C236" t="s">
        <v>26</v>
      </c>
      <c r="D236" t="s">
        <v>26</v>
      </c>
      <c r="E236" t="s">
        <v>26</v>
      </c>
      <c r="F236">
        <v>0.43</v>
      </c>
      <c r="G236" t="s">
        <v>26</v>
      </c>
      <c r="H236" t="s">
        <v>26</v>
      </c>
      <c r="I236" t="s">
        <v>26</v>
      </c>
      <c r="J236" t="s">
        <v>26</v>
      </c>
      <c r="K236" t="s">
        <v>26</v>
      </c>
    </row>
    <row r="237" spans="1:11" x14ac:dyDescent="0.25">
      <c r="A237" s="1">
        <v>31686</v>
      </c>
      <c r="B237" t="s">
        <v>127</v>
      </c>
      <c r="C237" t="s">
        <v>26</v>
      </c>
      <c r="D237" t="s">
        <v>26</v>
      </c>
      <c r="E237" t="s">
        <v>26</v>
      </c>
      <c r="F237">
        <v>0.38</v>
      </c>
      <c r="G237" t="s">
        <v>26</v>
      </c>
      <c r="H237" t="s">
        <v>26</v>
      </c>
      <c r="I237" t="s">
        <v>26</v>
      </c>
      <c r="J237" t="s">
        <v>26</v>
      </c>
      <c r="K237" t="s">
        <v>26</v>
      </c>
    </row>
    <row r="238" spans="1:11" x14ac:dyDescent="0.25">
      <c r="A238" s="1">
        <v>31686</v>
      </c>
      <c r="B238" t="s">
        <v>113</v>
      </c>
      <c r="C238" t="s">
        <v>26</v>
      </c>
      <c r="D238" t="s">
        <v>26</v>
      </c>
      <c r="E238" t="s">
        <v>26</v>
      </c>
      <c r="F238">
        <v>0.39</v>
      </c>
      <c r="G238" t="s">
        <v>26</v>
      </c>
      <c r="H238" t="s">
        <v>26</v>
      </c>
      <c r="I238" t="s">
        <v>26</v>
      </c>
      <c r="J238" t="s">
        <v>26</v>
      </c>
      <c r="K238" t="s">
        <v>26</v>
      </c>
    </row>
    <row r="239" spans="1:11" x14ac:dyDescent="0.25">
      <c r="A239" s="1">
        <v>31686</v>
      </c>
      <c r="B239" t="s">
        <v>128</v>
      </c>
      <c r="C239" t="s">
        <v>26</v>
      </c>
      <c r="D239" t="s">
        <v>26</v>
      </c>
      <c r="E239" t="s">
        <v>26</v>
      </c>
      <c r="F239">
        <v>0.42</v>
      </c>
      <c r="G239" t="s">
        <v>26</v>
      </c>
      <c r="H239" t="s">
        <v>26</v>
      </c>
      <c r="I239" t="s">
        <v>26</v>
      </c>
      <c r="J239" t="s">
        <v>26</v>
      </c>
      <c r="K239" t="s">
        <v>26</v>
      </c>
    </row>
    <row r="240" spans="1:11" x14ac:dyDescent="0.25">
      <c r="A240" s="1">
        <v>31686</v>
      </c>
      <c r="B240" t="s">
        <v>129</v>
      </c>
      <c r="C240" t="s">
        <v>26</v>
      </c>
      <c r="D240" t="s">
        <v>26</v>
      </c>
      <c r="E240" t="s">
        <v>26</v>
      </c>
      <c r="F240">
        <v>0.37</v>
      </c>
      <c r="G240" t="s">
        <v>26</v>
      </c>
      <c r="H240" t="s">
        <v>26</v>
      </c>
      <c r="I240" t="s">
        <v>26</v>
      </c>
      <c r="J240" t="s">
        <v>26</v>
      </c>
      <c r="K240" t="s">
        <v>26</v>
      </c>
    </row>
    <row r="241" spans="1:11" x14ac:dyDescent="0.25">
      <c r="A241" s="1">
        <v>31686</v>
      </c>
      <c r="B241" t="s">
        <v>130</v>
      </c>
      <c r="C241" t="s">
        <v>26</v>
      </c>
      <c r="D241" t="s">
        <v>26</v>
      </c>
      <c r="E241" t="s">
        <v>26</v>
      </c>
      <c r="F241">
        <v>0.62</v>
      </c>
      <c r="G241" t="s">
        <v>26</v>
      </c>
      <c r="H241" t="s">
        <v>26</v>
      </c>
      <c r="I241" t="s">
        <v>26</v>
      </c>
      <c r="J241" t="s">
        <v>26</v>
      </c>
      <c r="K241" t="s">
        <v>26</v>
      </c>
    </row>
    <row r="242" spans="1:11" x14ac:dyDescent="0.25">
      <c r="A242" s="1">
        <v>31686</v>
      </c>
      <c r="B242" t="s">
        <v>131</v>
      </c>
      <c r="C242" t="s">
        <v>26</v>
      </c>
      <c r="D242" t="s">
        <v>26</v>
      </c>
      <c r="E242" t="s">
        <v>26</v>
      </c>
      <c r="F242">
        <v>0.43</v>
      </c>
      <c r="G242" t="s">
        <v>26</v>
      </c>
      <c r="H242" t="s">
        <v>26</v>
      </c>
      <c r="I242" t="s">
        <v>26</v>
      </c>
      <c r="J242" t="s">
        <v>26</v>
      </c>
      <c r="K242" t="s">
        <v>26</v>
      </c>
    </row>
    <row r="243" spans="1:11" x14ac:dyDescent="0.25">
      <c r="A243" s="1">
        <v>31686</v>
      </c>
      <c r="B243" t="s">
        <v>132</v>
      </c>
      <c r="C243" t="s">
        <v>26</v>
      </c>
      <c r="D243" t="s">
        <v>26</v>
      </c>
      <c r="E243" t="s">
        <v>26</v>
      </c>
      <c r="F243">
        <v>0.43</v>
      </c>
      <c r="G243" t="s">
        <v>26</v>
      </c>
      <c r="H243" t="s">
        <v>26</v>
      </c>
      <c r="I243" t="s">
        <v>26</v>
      </c>
      <c r="J243" t="s">
        <v>26</v>
      </c>
      <c r="K243" t="s">
        <v>26</v>
      </c>
    </row>
    <row r="244" spans="1:11" x14ac:dyDescent="0.25">
      <c r="A244" s="1">
        <v>31686</v>
      </c>
      <c r="B244" t="s">
        <v>133</v>
      </c>
      <c r="C244" t="s">
        <v>26</v>
      </c>
      <c r="D244" t="s">
        <v>26</v>
      </c>
      <c r="E244" t="s">
        <v>26</v>
      </c>
      <c r="F244">
        <v>0.61</v>
      </c>
      <c r="G244" t="s">
        <v>26</v>
      </c>
      <c r="H244" t="s">
        <v>26</v>
      </c>
      <c r="I244" t="s">
        <v>26</v>
      </c>
      <c r="J244" t="s">
        <v>26</v>
      </c>
      <c r="K244" t="s">
        <v>26</v>
      </c>
    </row>
    <row r="245" spans="1:11" x14ac:dyDescent="0.25">
      <c r="A245" s="1">
        <v>31686</v>
      </c>
      <c r="B245" t="s">
        <v>134</v>
      </c>
      <c r="C245" t="s">
        <v>26</v>
      </c>
      <c r="D245" t="s">
        <v>26</v>
      </c>
      <c r="E245" t="s">
        <v>26</v>
      </c>
      <c r="F245">
        <v>0.38</v>
      </c>
      <c r="G245" t="s">
        <v>26</v>
      </c>
      <c r="H245" t="s">
        <v>26</v>
      </c>
      <c r="I245" t="s">
        <v>26</v>
      </c>
      <c r="J245" t="s">
        <v>26</v>
      </c>
      <c r="K245" t="s">
        <v>26</v>
      </c>
    </row>
    <row r="246" spans="1:11" x14ac:dyDescent="0.25">
      <c r="A246" s="1">
        <v>31686</v>
      </c>
      <c r="B246" t="s">
        <v>135</v>
      </c>
      <c r="C246" t="s">
        <v>26</v>
      </c>
      <c r="D246" t="s">
        <v>26</v>
      </c>
      <c r="E246" t="s">
        <v>26</v>
      </c>
      <c r="F246">
        <v>0.48</v>
      </c>
      <c r="G246" t="s">
        <v>26</v>
      </c>
      <c r="H246" t="s">
        <v>26</v>
      </c>
      <c r="I246" t="s">
        <v>26</v>
      </c>
      <c r="J246" t="s">
        <v>26</v>
      </c>
      <c r="K246" t="s">
        <v>26</v>
      </c>
    </row>
    <row r="247" spans="1:11" x14ac:dyDescent="0.25">
      <c r="A247" s="1">
        <v>31686</v>
      </c>
      <c r="B247" t="s">
        <v>136</v>
      </c>
      <c r="C247" t="s">
        <v>26</v>
      </c>
      <c r="D247" t="s">
        <v>26</v>
      </c>
      <c r="E247" t="s">
        <v>26</v>
      </c>
      <c r="F247" t="s">
        <v>26</v>
      </c>
      <c r="G247" t="s">
        <v>26</v>
      </c>
      <c r="H247" t="s">
        <v>26</v>
      </c>
      <c r="I247" t="s">
        <v>26</v>
      </c>
      <c r="J247" t="s">
        <v>26</v>
      </c>
      <c r="K247" t="s">
        <v>26</v>
      </c>
    </row>
    <row r="248" spans="1:11" x14ac:dyDescent="0.25">
      <c r="A248" s="1">
        <v>31686</v>
      </c>
      <c r="B248" t="s">
        <v>137</v>
      </c>
      <c r="C248" t="s">
        <v>26</v>
      </c>
      <c r="D248" t="s">
        <v>26</v>
      </c>
      <c r="E248" t="s">
        <v>26</v>
      </c>
      <c r="F248">
        <v>0.36</v>
      </c>
      <c r="G248" t="s">
        <v>26</v>
      </c>
      <c r="H248" t="s">
        <v>26</v>
      </c>
      <c r="I248" t="s">
        <v>26</v>
      </c>
      <c r="J248" t="s">
        <v>26</v>
      </c>
      <c r="K248" t="s">
        <v>26</v>
      </c>
    </row>
    <row r="249" spans="1:11" x14ac:dyDescent="0.25">
      <c r="A249" s="1">
        <v>31686</v>
      </c>
      <c r="B249" t="s">
        <v>138</v>
      </c>
      <c r="C249" t="s">
        <v>26</v>
      </c>
      <c r="D249" t="s">
        <v>26</v>
      </c>
      <c r="E249" t="s">
        <v>26</v>
      </c>
      <c r="F249">
        <v>0.43</v>
      </c>
      <c r="G249" t="s">
        <v>26</v>
      </c>
      <c r="H249" t="s">
        <v>26</v>
      </c>
      <c r="I249" t="s">
        <v>26</v>
      </c>
      <c r="J249" t="s">
        <v>26</v>
      </c>
      <c r="K249" t="s">
        <v>26</v>
      </c>
    </row>
    <row r="250" spans="1:11" x14ac:dyDescent="0.25">
      <c r="A250" s="1">
        <v>31686</v>
      </c>
      <c r="B250" t="s">
        <v>139</v>
      </c>
      <c r="C250" t="s">
        <v>26</v>
      </c>
      <c r="D250" t="s">
        <v>26</v>
      </c>
      <c r="E250" t="s">
        <v>26</v>
      </c>
      <c r="F250">
        <v>0.44</v>
      </c>
      <c r="G250" t="s">
        <v>26</v>
      </c>
      <c r="H250" t="s">
        <v>26</v>
      </c>
      <c r="I250" t="s">
        <v>26</v>
      </c>
      <c r="J250" t="s">
        <v>26</v>
      </c>
      <c r="K250" t="s">
        <v>26</v>
      </c>
    </row>
    <row r="251" spans="1:11" x14ac:dyDescent="0.25">
      <c r="A251" s="1">
        <v>31686</v>
      </c>
      <c r="B251" t="s">
        <v>140</v>
      </c>
      <c r="C251" t="s">
        <v>26</v>
      </c>
      <c r="D251" t="s">
        <v>26</v>
      </c>
      <c r="E251" t="s">
        <v>26</v>
      </c>
      <c r="F251">
        <v>0.34</v>
      </c>
      <c r="G251" t="s">
        <v>26</v>
      </c>
      <c r="H251" t="s">
        <v>26</v>
      </c>
      <c r="I251" t="s">
        <v>26</v>
      </c>
      <c r="J251" t="s">
        <v>26</v>
      </c>
      <c r="K251" t="s">
        <v>26</v>
      </c>
    </row>
    <row r="252" spans="1:11" x14ac:dyDescent="0.25">
      <c r="A252" s="1">
        <v>31686</v>
      </c>
      <c r="B252" t="s">
        <v>141</v>
      </c>
      <c r="C252" t="s">
        <v>26</v>
      </c>
      <c r="D252" t="s">
        <v>26</v>
      </c>
      <c r="E252" t="s">
        <v>26</v>
      </c>
      <c r="F252">
        <v>0.37</v>
      </c>
      <c r="G252" t="s">
        <v>26</v>
      </c>
      <c r="H252" t="s">
        <v>26</v>
      </c>
      <c r="I252" t="s">
        <v>26</v>
      </c>
      <c r="J252" t="s">
        <v>26</v>
      </c>
      <c r="K252" t="s">
        <v>26</v>
      </c>
    </row>
    <row r="253" spans="1:11" x14ac:dyDescent="0.25">
      <c r="A253" s="1">
        <v>31686</v>
      </c>
      <c r="B253" t="s">
        <v>142</v>
      </c>
      <c r="C253" t="s">
        <v>26</v>
      </c>
      <c r="D253" t="s">
        <v>26</v>
      </c>
      <c r="E253" t="s">
        <v>26</v>
      </c>
      <c r="F253">
        <v>0.36</v>
      </c>
      <c r="G253" t="s">
        <v>26</v>
      </c>
      <c r="H253" t="s">
        <v>26</v>
      </c>
      <c r="I253" t="s">
        <v>26</v>
      </c>
      <c r="J253" t="s">
        <v>26</v>
      </c>
      <c r="K253" t="s">
        <v>26</v>
      </c>
    </row>
    <row r="254" spans="1:11" x14ac:dyDescent="0.25">
      <c r="A254" s="1">
        <v>31686</v>
      </c>
      <c r="B254" t="s">
        <v>143</v>
      </c>
      <c r="C254" t="s">
        <v>26</v>
      </c>
      <c r="D254" t="s">
        <v>26</v>
      </c>
      <c r="E254" t="s">
        <v>26</v>
      </c>
      <c r="F254">
        <v>0.33</v>
      </c>
      <c r="G254" t="s">
        <v>26</v>
      </c>
      <c r="H254" t="s">
        <v>26</v>
      </c>
      <c r="I254" t="s">
        <v>26</v>
      </c>
      <c r="J254" t="s">
        <v>26</v>
      </c>
      <c r="K254" t="s">
        <v>26</v>
      </c>
    </row>
    <row r="255" spans="1:11" x14ac:dyDescent="0.25">
      <c r="A255" s="1">
        <v>31686</v>
      </c>
      <c r="B255" t="s">
        <v>144</v>
      </c>
      <c r="C255" t="s">
        <v>26</v>
      </c>
      <c r="D255" t="s">
        <v>26</v>
      </c>
      <c r="E255" t="s">
        <v>26</v>
      </c>
      <c r="F255">
        <v>0.36</v>
      </c>
      <c r="G255" t="s">
        <v>26</v>
      </c>
      <c r="H255" t="s">
        <v>26</v>
      </c>
      <c r="I255" t="s">
        <v>26</v>
      </c>
      <c r="J255" t="s">
        <v>26</v>
      </c>
      <c r="K255" t="s">
        <v>26</v>
      </c>
    </row>
    <row r="256" spans="1:11" x14ac:dyDescent="0.25">
      <c r="A256" s="1">
        <v>31686</v>
      </c>
      <c r="B256" t="s">
        <v>145</v>
      </c>
      <c r="C256" t="s">
        <v>26</v>
      </c>
      <c r="D256" t="s">
        <v>26</v>
      </c>
      <c r="E256" t="s">
        <v>26</v>
      </c>
      <c r="F256">
        <v>0.37</v>
      </c>
      <c r="G256" t="s">
        <v>26</v>
      </c>
      <c r="H256" t="s">
        <v>26</v>
      </c>
      <c r="I256" t="s">
        <v>26</v>
      </c>
      <c r="J256" t="s">
        <v>26</v>
      </c>
      <c r="K256" t="s">
        <v>26</v>
      </c>
    </row>
    <row r="257" spans="1:11" x14ac:dyDescent="0.25">
      <c r="A257" s="1">
        <v>31686</v>
      </c>
      <c r="B257" t="s">
        <v>146</v>
      </c>
      <c r="C257" t="s">
        <v>26</v>
      </c>
      <c r="D257" t="s">
        <v>26</v>
      </c>
      <c r="E257" t="s">
        <v>26</v>
      </c>
      <c r="F257">
        <v>0.4</v>
      </c>
      <c r="G257" t="s">
        <v>26</v>
      </c>
      <c r="H257" t="s">
        <v>26</v>
      </c>
      <c r="I257" t="s">
        <v>26</v>
      </c>
      <c r="J257" t="s">
        <v>26</v>
      </c>
      <c r="K257" t="s">
        <v>26</v>
      </c>
    </row>
    <row r="258" spans="1:11" x14ac:dyDescent="0.25">
      <c r="A258" s="1">
        <v>31686</v>
      </c>
      <c r="B258" t="s">
        <v>2</v>
      </c>
      <c r="C258" t="s">
        <v>26</v>
      </c>
      <c r="D258" t="s">
        <v>26</v>
      </c>
      <c r="E258" t="s">
        <v>26</v>
      </c>
      <c r="F258">
        <v>0.37</v>
      </c>
      <c r="G258" t="s">
        <v>26</v>
      </c>
      <c r="H258" t="s">
        <v>26</v>
      </c>
      <c r="I258" t="s">
        <v>26</v>
      </c>
      <c r="J258" t="s">
        <v>26</v>
      </c>
      <c r="K258" t="s">
        <v>26</v>
      </c>
    </row>
    <row r="259" spans="1:11" x14ac:dyDescent="0.25">
      <c r="A259" s="1">
        <v>31686</v>
      </c>
      <c r="B259" t="s">
        <v>147</v>
      </c>
      <c r="C259" t="s">
        <v>26</v>
      </c>
      <c r="D259" t="s">
        <v>26</v>
      </c>
      <c r="E259" t="s">
        <v>26</v>
      </c>
      <c r="F259">
        <v>0.35</v>
      </c>
      <c r="G259" t="s">
        <v>26</v>
      </c>
      <c r="H259" t="s">
        <v>26</v>
      </c>
      <c r="I259" t="s">
        <v>26</v>
      </c>
      <c r="J259" t="s">
        <v>26</v>
      </c>
      <c r="K259" t="s">
        <v>26</v>
      </c>
    </row>
    <row r="260" spans="1:11" x14ac:dyDescent="0.25">
      <c r="A260" s="1">
        <v>31686</v>
      </c>
      <c r="B260" t="s">
        <v>148</v>
      </c>
      <c r="C260" t="s">
        <v>26</v>
      </c>
      <c r="D260" t="s">
        <v>26</v>
      </c>
      <c r="E260" t="s">
        <v>26</v>
      </c>
      <c r="F260">
        <v>0.41</v>
      </c>
      <c r="G260" t="s">
        <v>26</v>
      </c>
      <c r="H260" t="s">
        <v>26</v>
      </c>
      <c r="I260" t="s">
        <v>26</v>
      </c>
      <c r="J260" t="s">
        <v>26</v>
      </c>
      <c r="K260" t="s">
        <v>26</v>
      </c>
    </row>
    <row r="261" spans="1:11" x14ac:dyDescent="0.25">
      <c r="A261" s="1">
        <v>31686</v>
      </c>
      <c r="B261" t="s">
        <v>149</v>
      </c>
      <c r="C261" t="s">
        <v>26</v>
      </c>
      <c r="D261" t="s">
        <v>26</v>
      </c>
      <c r="E261" t="s">
        <v>26</v>
      </c>
      <c r="F261">
        <v>0.42</v>
      </c>
      <c r="G261" t="s">
        <v>26</v>
      </c>
      <c r="H261" t="s">
        <v>26</v>
      </c>
      <c r="I261" t="s">
        <v>26</v>
      </c>
      <c r="J261" t="s">
        <v>26</v>
      </c>
      <c r="K261" t="s">
        <v>26</v>
      </c>
    </row>
    <row r="262" spans="1:11" x14ac:dyDescent="0.25">
      <c r="A262" s="1">
        <v>31686</v>
      </c>
      <c r="B262" t="s">
        <v>150</v>
      </c>
      <c r="C262" t="s">
        <v>26</v>
      </c>
      <c r="D262" t="s">
        <v>26</v>
      </c>
      <c r="E262" t="s">
        <v>26</v>
      </c>
      <c r="F262">
        <v>0.48</v>
      </c>
      <c r="G262" t="s">
        <v>26</v>
      </c>
      <c r="H262" t="s">
        <v>26</v>
      </c>
      <c r="I262" t="s">
        <v>26</v>
      </c>
      <c r="J262" t="s">
        <v>26</v>
      </c>
      <c r="K262" t="s">
        <v>26</v>
      </c>
    </row>
    <row r="263" spans="1:11" x14ac:dyDescent="0.25">
      <c r="A263" s="1">
        <v>31686</v>
      </c>
      <c r="B263" t="s">
        <v>151</v>
      </c>
      <c r="C263" t="s">
        <v>26</v>
      </c>
      <c r="D263" t="s">
        <v>26</v>
      </c>
      <c r="E263" t="s">
        <v>26</v>
      </c>
      <c r="F263">
        <v>0.4</v>
      </c>
      <c r="G263" t="s">
        <v>26</v>
      </c>
      <c r="H263" t="s">
        <v>26</v>
      </c>
      <c r="I263" t="s">
        <v>26</v>
      </c>
      <c r="J263" t="s">
        <v>26</v>
      </c>
      <c r="K263" t="s">
        <v>26</v>
      </c>
    </row>
    <row r="264" spans="1:11" x14ac:dyDescent="0.25">
      <c r="A264" s="1">
        <v>31686</v>
      </c>
      <c r="B264" t="s">
        <v>152</v>
      </c>
      <c r="C264" t="s">
        <v>26</v>
      </c>
      <c r="D264" t="s">
        <v>26</v>
      </c>
      <c r="E264" t="s">
        <v>26</v>
      </c>
      <c r="F264">
        <v>0.41</v>
      </c>
      <c r="G264" t="s">
        <v>26</v>
      </c>
      <c r="H264" t="s">
        <v>26</v>
      </c>
      <c r="I264" t="s">
        <v>26</v>
      </c>
      <c r="J264" t="s">
        <v>26</v>
      </c>
      <c r="K264" t="s">
        <v>26</v>
      </c>
    </row>
    <row r="265" spans="1:11" x14ac:dyDescent="0.25">
      <c r="A265" s="1">
        <v>31686</v>
      </c>
      <c r="B265" t="s">
        <v>153</v>
      </c>
      <c r="C265" t="s">
        <v>26</v>
      </c>
      <c r="D265" t="s">
        <v>26</v>
      </c>
      <c r="E265" t="s">
        <v>26</v>
      </c>
      <c r="F265">
        <v>0.48</v>
      </c>
      <c r="G265" t="s">
        <v>26</v>
      </c>
      <c r="H265" t="s">
        <v>26</v>
      </c>
      <c r="I265" t="s">
        <v>26</v>
      </c>
      <c r="J265" t="s">
        <v>26</v>
      </c>
      <c r="K265" t="s">
        <v>26</v>
      </c>
    </row>
    <row r="266" spans="1:11" x14ac:dyDescent="0.25">
      <c r="A266" s="1">
        <v>31686</v>
      </c>
      <c r="B266" t="s">
        <v>154</v>
      </c>
      <c r="C266" t="s">
        <v>26</v>
      </c>
      <c r="D266" t="s">
        <v>26</v>
      </c>
      <c r="E266" t="s">
        <v>26</v>
      </c>
      <c r="F266">
        <v>0.39</v>
      </c>
      <c r="G266" t="s">
        <v>26</v>
      </c>
      <c r="H266" t="s">
        <v>26</v>
      </c>
      <c r="I266" t="s">
        <v>26</v>
      </c>
      <c r="J266" t="s">
        <v>26</v>
      </c>
      <c r="K266" t="s">
        <v>26</v>
      </c>
    </row>
    <row r="267" spans="1:11" x14ac:dyDescent="0.25">
      <c r="A267" s="1">
        <v>31686</v>
      </c>
      <c r="B267" t="s">
        <v>155</v>
      </c>
      <c r="C267" t="s">
        <v>26</v>
      </c>
      <c r="D267" t="s">
        <v>26</v>
      </c>
      <c r="E267" t="s">
        <v>26</v>
      </c>
      <c r="F267">
        <v>0.34</v>
      </c>
      <c r="G267" t="s">
        <v>26</v>
      </c>
      <c r="H267" t="s">
        <v>26</v>
      </c>
      <c r="I267" t="s">
        <v>26</v>
      </c>
      <c r="J267" t="s">
        <v>26</v>
      </c>
      <c r="K267" t="s">
        <v>26</v>
      </c>
    </row>
    <row r="268" spans="1:11" x14ac:dyDescent="0.25">
      <c r="A268" s="1">
        <v>31717</v>
      </c>
      <c r="B268" t="s">
        <v>1</v>
      </c>
      <c r="C268" t="s">
        <v>26</v>
      </c>
      <c r="D268" t="s">
        <v>26</v>
      </c>
      <c r="E268" t="s">
        <v>26</v>
      </c>
      <c r="F268">
        <v>0.42</v>
      </c>
      <c r="G268" t="s">
        <v>26</v>
      </c>
      <c r="H268" t="s">
        <v>26</v>
      </c>
      <c r="I268" t="s">
        <v>26</v>
      </c>
      <c r="J268" t="s">
        <v>26</v>
      </c>
      <c r="K268" t="s">
        <v>26</v>
      </c>
    </row>
    <row r="269" spans="1:11" x14ac:dyDescent="0.25">
      <c r="A269" s="1">
        <v>31717</v>
      </c>
      <c r="B269" t="s">
        <v>126</v>
      </c>
      <c r="C269" t="s">
        <v>26</v>
      </c>
      <c r="D269" t="s">
        <v>26</v>
      </c>
      <c r="E269" t="s">
        <v>26</v>
      </c>
      <c r="F269">
        <v>0.45</v>
      </c>
      <c r="G269" t="s">
        <v>26</v>
      </c>
      <c r="H269" t="s">
        <v>26</v>
      </c>
      <c r="I269" t="s">
        <v>26</v>
      </c>
      <c r="J269" t="s">
        <v>26</v>
      </c>
      <c r="K269" t="s">
        <v>26</v>
      </c>
    </row>
    <row r="270" spans="1:11" x14ac:dyDescent="0.25">
      <c r="A270" s="1">
        <v>31717</v>
      </c>
      <c r="B270" t="s">
        <v>127</v>
      </c>
      <c r="C270" t="s">
        <v>26</v>
      </c>
      <c r="D270" t="s">
        <v>26</v>
      </c>
      <c r="E270" t="s">
        <v>26</v>
      </c>
      <c r="F270">
        <v>0.4</v>
      </c>
      <c r="G270" t="s">
        <v>26</v>
      </c>
      <c r="H270" t="s">
        <v>26</v>
      </c>
      <c r="I270" t="s">
        <v>26</v>
      </c>
      <c r="J270" t="s">
        <v>26</v>
      </c>
      <c r="K270" t="s">
        <v>26</v>
      </c>
    </row>
    <row r="271" spans="1:11" x14ac:dyDescent="0.25">
      <c r="A271" s="1">
        <v>31717</v>
      </c>
      <c r="B271" t="s">
        <v>113</v>
      </c>
      <c r="C271" t="s">
        <v>26</v>
      </c>
      <c r="D271" t="s">
        <v>26</v>
      </c>
      <c r="E271" t="s">
        <v>26</v>
      </c>
      <c r="F271">
        <v>0.42</v>
      </c>
      <c r="G271" t="s">
        <v>26</v>
      </c>
      <c r="H271" t="s">
        <v>26</v>
      </c>
      <c r="I271" t="s">
        <v>26</v>
      </c>
      <c r="J271" t="s">
        <v>26</v>
      </c>
      <c r="K271" t="s">
        <v>26</v>
      </c>
    </row>
    <row r="272" spans="1:11" x14ac:dyDescent="0.25">
      <c r="A272" s="1">
        <v>31717</v>
      </c>
      <c r="B272" t="s">
        <v>128</v>
      </c>
      <c r="C272" t="s">
        <v>26</v>
      </c>
      <c r="D272" t="s">
        <v>26</v>
      </c>
      <c r="E272" t="s">
        <v>26</v>
      </c>
      <c r="F272">
        <v>0.44</v>
      </c>
      <c r="G272" t="s">
        <v>26</v>
      </c>
      <c r="H272" t="s">
        <v>26</v>
      </c>
      <c r="I272" t="s">
        <v>26</v>
      </c>
      <c r="J272" t="s">
        <v>26</v>
      </c>
      <c r="K272" t="s">
        <v>26</v>
      </c>
    </row>
    <row r="273" spans="1:11" x14ac:dyDescent="0.25">
      <c r="A273" s="1">
        <v>31717</v>
      </c>
      <c r="B273" t="s">
        <v>129</v>
      </c>
      <c r="C273" t="s">
        <v>26</v>
      </c>
      <c r="D273" t="s">
        <v>26</v>
      </c>
      <c r="E273" t="s">
        <v>26</v>
      </c>
      <c r="F273">
        <v>0.39</v>
      </c>
      <c r="G273" t="s">
        <v>26</v>
      </c>
      <c r="H273" t="s">
        <v>26</v>
      </c>
      <c r="I273" t="s">
        <v>26</v>
      </c>
      <c r="J273" t="s">
        <v>26</v>
      </c>
      <c r="K273" t="s">
        <v>26</v>
      </c>
    </row>
    <row r="274" spans="1:11" x14ac:dyDescent="0.25">
      <c r="A274" s="1">
        <v>31717</v>
      </c>
      <c r="B274" t="s">
        <v>130</v>
      </c>
      <c r="C274" t="s">
        <v>26</v>
      </c>
      <c r="D274" t="s">
        <v>26</v>
      </c>
      <c r="E274" t="s">
        <v>26</v>
      </c>
      <c r="F274">
        <v>0.63</v>
      </c>
      <c r="G274" t="s">
        <v>26</v>
      </c>
      <c r="H274" t="s">
        <v>26</v>
      </c>
      <c r="I274" t="s">
        <v>26</v>
      </c>
      <c r="J274" t="s">
        <v>26</v>
      </c>
      <c r="K274" t="s">
        <v>26</v>
      </c>
    </row>
    <row r="275" spans="1:11" x14ac:dyDescent="0.25">
      <c r="A275" s="1">
        <v>31717</v>
      </c>
      <c r="B275" t="s">
        <v>131</v>
      </c>
      <c r="C275" t="s">
        <v>26</v>
      </c>
      <c r="D275" t="s">
        <v>26</v>
      </c>
      <c r="E275" t="s">
        <v>26</v>
      </c>
      <c r="F275">
        <v>0.44</v>
      </c>
      <c r="G275" t="s">
        <v>26</v>
      </c>
      <c r="H275" t="s">
        <v>26</v>
      </c>
      <c r="I275" t="s">
        <v>26</v>
      </c>
      <c r="J275" t="s">
        <v>26</v>
      </c>
      <c r="K275" t="s">
        <v>26</v>
      </c>
    </row>
    <row r="276" spans="1:11" x14ac:dyDescent="0.25">
      <c r="A276" s="1">
        <v>31717</v>
      </c>
      <c r="B276" t="s">
        <v>132</v>
      </c>
      <c r="C276" t="s">
        <v>26</v>
      </c>
      <c r="D276" t="s">
        <v>26</v>
      </c>
      <c r="E276" t="s">
        <v>26</v>
      </c>
      <c r="F276">
        <v>0.44</v>
      </c>
      <c r="G276" t="s">
        <v>26</v>
      </c>
      <c r="H276" t="s">
        <v>26</v>
      </c>
      <c r="I276" t="s">
        <v>26</v>
      </c>
      <c r="J276" t="s">
        <v>26</v>
      </c>
      <c r="K276" t="s">
        <v>26</v>
      </c>
    </row>
    <row r="277" spans="1:11" x14ac:dyDescent="0.25">
      <c r="A277" s="1">
        <v>31717</v>
      </c>
      <c r="B277" t="s">
        <v>133</v>
      </c>
      <c r="C277" t="s">
        <v>26</v>
      </c>
      <c r="D277" t="s">
        <v>26</v>
      </c>
      <c r="E277" t="s">
        <v>26</v>
      </c>
      <c r="F277">
        <v>0.62</v>
      </c>
      <c r="G277" t="s">
        <v>26</v>
      </c>
      <c r="H277" t="s">
        <v>26</v>
      </c>
      <c r="I277" t="s">
        <v>26</v>
      </c>
      <c r="J277" t="s">
        <v>26</v>
      </c>
      <c r="K277" t="s">
        <v>26</v>
      </c>
    </row>
    <row r="278" spans="1:11" x14ac:dyDescent="0.25">
      <c r="A278" s="1">
        <v>31717</v>
      </c>
      <c r="B278" t="s">
        <v>134</v>
      </c>
      <c r="C278" t="s">
        <v>26</v>
      </c>
      <c r="D278" t="s">
        <v>26</v>
      </c>
      <c r="E278" t="s">
        <v>26</v>
      </c>
      <c r="F278">
        <v>0.42</v>
      </c>
      <c r="G278" t="s">
        <v>26</v>
      </c>
      <c r="H278" t="s">
        <v>26</v>
      </c>
      <c r="I278" t="s">
        <v>26</v>
      </c>
      <c r="J278" t="s">
        <v>26</v>
      </c>
      <c r="K278" t="s">
        <v>26</v>
      </c>
    </row>
    <row r="279" spans="1:11" x14ac:dyDescent="0.25">
      <c r="A279" s="1">
        <v>31717</v>
      </c>
      <c r="B279" t="s">
        <v>135</v>
      </c>
      <c r="C279" t="s">
        <v>26</v>
      </c>
      <c r="D279" t="s">
        <v>26</v>
      </c>
      <c r="E279" t="s">
        <v>26</v>
      </c>
      <c r="F279">
        <v>0.51</v>
      </c>
      <c r="G279" t="s">
        <v>26</v>
      </c>
      <c r="H279" t="s">
        <v>26</v>
      </c>
      <c r="I279" t="s">
        <v>26</v>
      </c>
      <c r="J279" t="s">
        <v>26</v>
      </c>
      <c r="K279" t="s">
        <v>26</v>
      </c>
    </row>
    <row r="280" spans="1:11" x14ac:dyDescent="0.25">
      <c r="A280" s="1">
        <v>31717</v>
      </c>
      <c r="B280" t="s">
        <v>136</v>
      </c>
      <c r="C280" t="s">
        <v>26</v>
      </c>
      <c r="D280" t="s">
        <v>26</v>
      </c>
      <c r="E280" t="s">
        <v>26</v>
      </c>
      <c r="F280" t="s">
        <v>26</v>
      </c>
      <c r="G280" t="s">
        <v>26</v>
      </c>
      <c r="H280" t="s">
        <v>26</v>
      </c>
      <c r="I280" t="s">
        <v>26</v>
      </c>
      <c r="J280" t="s">
        <v>26</v>
      </c>
      <c r="K280" t="s">
        <v>26</v>
      </c>
    </row>
    <row r="281" spans="1:11" x14ac:dyDescent="0.25">
      <c r="A281" s="1">
        <v>31717</v>
      </c>
      <c r="B281" t="s">
        <v>137</v>
      </c>
      <c r="C281" t="s">
        <v>26</v>
      </c>
      <c r="D281" t="s">
        <v>26</v>
      </c>
      <c r="E281" t="s">
        <v>26</v>
      </c>
      <c r="F281">
        <v>0.4</v>
      </c>
      <c r="G281" t="s">
        <v>26</v>
      </c>
      <c r="H281" t="s">
        <v>26</v>
      </c>
      <c r="I281" t="s">
        <v>26</v>
      </c>
      <c r="J281" t="s">
        <v>26</v>
      </c>
      <c r="K281" t="s">
        <v>26</v>
      </c>
    </row>
    <row r="282" spans="1:11" x14ac:dyDescent="0.25">
      <c r="A282" s="1">
        <v>31717</v>
      </c>
      <c r="B282" t="s">
        <v>138</v>
      </c>
      <c r="C282" t="s">
        <v>26</v>
      </c>
      <c r="D282" t="s">
        <v>26</v>
      </c>
      <c r="E282" t="s">
        <v>26</v>
      </c>
      <c r="F282">
        <v>0.45</v>
      </c>
      <c r="G282" t="s">
        <v>26</v>
      </c>
      <c r="H282" t="s">
        <v>26</v>
      </c>
      <c r="I282" t="s">
        <v>26</v>
      </c>
      <c r="J282" t="s">
        <v>26</v>
      </c>
      <c r="K282" t="s">
        <v>26</v>
      </c>
    </row>
    <row r="283" spans="1:11" x14ac:dyDescent="0.25">
      <c r="A283" s="1">
        <v>31717</v>
      </c>
      <c r="B283" t="s">
        <v>139</v>
      </c>
      <c r="C283" t="s">
        <v>26</v>
      </c>
      <c r="D283" t="s">
        <v>26</v>
      </c>
      <c r="E283" t="s">
        <v>26</v>
      </c>
      <c r="F283">
        <v>0.44</v>
      </c>
      <c r="G283" t="s">
        <v>26</v>
      </c>
      <c r="H283" t="s">
        <v>26</v>
      </c>
      <c r="I283" t="s">
        <v>26</v>
      </c>
      <c r="J283" t="s">
        <v>26</v>
      </c>
      <c r="K283" t="s">
        <v>26</v>
      </c>
    </row>
    <row r="284" spans="1:11" x14ac:dyDescent="0.25">
      <c r="A284" s="1">
        <v>31717</v>
      </c>
      <c r="B284" t="s">
        <v>140</v>
      </c>
      <c r="C284" t="s">
        <v>26</v>
      </c>
      <c r="D284" t="s">
        <v>26</v>
      </c>
      <c r="E284" t="s">
        <v>26</v>
      </c>
      <c r="F284">
        <v>0.35</v>
      </c>
      <c r="G284" t="s">
        <v>26</v>
      </c>
      <c r="H284" t="s">
        <v>26</v>
      </c>
      <c r="I284" t="s">
        <v>26</v>
      </c>
      <c r="J284" t="s">
        <v>26</v>
      </c>
      <c r="K284" t="s">
        <v>26</v>
      </c>
    </row>
    <row r="285" spans="1:11" x14ac:dyDescent="0.25">
      <c r="A285" s="1">
        <v>31717</v>
      </c>
      <c r="B285" t="s">
        <v>141</v>
      </c>
      <c r="C285" t="s">
        <v>26</v>
      </c>
      <c r="D285" t="s">
        <v>26</v>
      </c>
      <c r="E285" t="s">
        <v>26</v>
      </c>
      <c r="F285">
        <v>0.4</v>
      </c>
      <c r="G285" t="s">
        <v>26</v>
      </c>
      <c r="H285" t="s">
        <v>26</v>
      </c>
      <c r="I285" t="s">
        <v>26</v>
      </c>
      <c r="J285" t="s">
        <v>26</v>
      </c>
      <c r="K285" t="s">
        <v>26</v>
      </c>
    </row>
    <row r="286" spans="1:11" x14ac:dyDescent="0.25">
      <c r="A286" s="1">
        <v>31717</v>
      </c>
      <c r="B286" t="s">
        <v>142</v>
      </c>
      <c r="C286" t="s">
        <v>26</v>
      </c>
      <c r="D286" t="s">
        <v>26</v>
      </c>
      <c r="E286" t="s">
        <v>26</v>
      </c>
      <c r="F286">
        <v>0.38</v>
      </c>
      <c r="G286" t="s">
        <v>26</v>
      </c>
      <c r="H286" t="s">
        <v>26</v>
      </c>
      <c r="I286" t="s">
        <v>26</v>
      </c>
      <c r="J286" t="s">
        <v>26</v>
      </c>
      <c r="K286" t="s">
        <v>26</v>
      </c>
    </row>
    <row r="287" spans="1:11" x14ac:dyDescent="0.25">
      <c r="A287" s="1">
        <v>31717</v>
      </c>
      <c r="B287" t="s">
        <v>143</v>
      </c>
      <c r="C287" t="s">
        <v>26</v>
      </c>
      <c r="D287" t="s">
        <v>26</v>
      </c>
      <c r="E287" t="s">
        <v>26</v>
      </c>
      <c r="F287">
        <v>0.34</v>
      </c>
      <c r="G287" t="s">
        <v>26</v>
      </c>
      <c r="H287" t="s">
        <v>26</v>
      </c>
      <c r="I287" t="s">
        <v>26</v>
      </c>
      <c r="J287" t="s">
        <v>26</v>
      </c>
      <c r="K287" t="s">
        <v>26</v>
      </c>
    </row>
    <row r="288" spans="1:11" x14ac:dyDescent="0.25">
      <c r="A288" s="1">
        <v>31717</v>
      </c>
      <c r="B288" t="s">
        <v>144</v>
      </c>
      <c r="C288" t="s">
        <v>26</v>
      </c>
      <c r="D288" t="s">
        <v>26</v>
      </c>
      <c r="E288" t="s">
        <v>26</v>
      </c>
      <c r="F288">
        <v>0.38</v>
      </c>
      <c r="G288" t="s">
        <v>26</v>
      </c>
      <c r="H288" t="s">
        <v>26</v>
      </c>
      <c r="I288" t="s">
        <v>26</v>
      </c>
      <c r="J288" t="s">
        <v>26</v>
      </c>
      <c r="K288" t="s">
        <v>26</v>
      </c>
    </row>
    <row r="289" spans="1:11" x14ac:dyDescent="0.25">
      <c r="A289" s="1">
        <v>31717</v>
      </c>
      <c r="B289" t="s">
        <v>145</v>
      </c>
      <c r="C289" t="s">
        <v>26</v>
      </c>
      <c r="D289" t="s">
        <v>26</v>
      </c>
      <c r="E289" t="s">
        <v>26</v>
      </c>
      <c r="F289">
        <v>0.38</v>
      </c>
      <c r="G289" t="s">
        <v>26</v>
      </c>
      <c r="H289" t="s">
        <v>26</v>
      </c>
      <c r="I289" t="s">
        <v>26</v>
      </c>
      <c r="J289" t="s">
        <v>26</v>
      </c>
      <c r="K289" t="s">
        <v>26</v>
      </c>
    </row>
    <row r="290" spans="1:11" x14ac:dyDescent="0.25">
      <c r="A290" s="1">
        <v>31717</v>
      </c>
      <c r="B290" t="s">
        <v>146</v>
      </c>
      <c r="C290" t="s">
        <v>26</v>
      </c>
      <c r="D290" t="s">
        <v>26</v>
      </c>
      <c r="E290" t="s">
        <v>26</v>
      </c>
      <c r="F290">
        <v>0.43</v>
      </c>
      <c r="G290" t="s">
        <v>26</v>
      </c>
      <c r="H290" t="s">
        <v>26</v>
      </c>
      <c r="I290" t="s">
        <v>26</v>
      </c>
      <c r="J290" t="s">
        <v>26</v>
      </c>
      <c r="K290" t="s">
        <v>26</v>
      </c>
    </row>
    <row r="291" spans="1:11" x14ac:dyDescent="0.25">
      <c r="A291" s="1">
        <v>31717</v>
      </c>
      <c r="B291" t="s">
        <v>2</v>
      </c>
      <c r="C291" t="s">
        <v>26</v>
      </c>
      <c r="D291" t="s">
        <v>26</v>
      </c>
      <c r="E291" t="s">
        <v>26</v>
      </c>
      <c r="F291">
        <v>0.4</v>
      </c>
      <c r="G291" t="s">
        <v>26</v>
      </c>
      <c r="H291" t="s">
        <v>26</v>
      </c>
      <c r="I291" t="s">
        <v>26</v>
      </c>
      <c r="J291" t="s">
        <v>26</v>
      </c>
      <c r="K291" t="s">
        <v>26</v>
      </c>
    </row>
    <row r="292" spans="1:11" x14ac:dyDescent="0.25">
      <c r="A292" s="1">
        <v>31717</v>
      </c>
      <c r="B292" t="s">
        <v>147</v>
      </c>
      <c r="C292" t="s">
        <v>26</v>
      </c>
      <c r="D292" t="s">
        <v>26</v>
      </c>
      <c r="E292" t="s">
        <v>26</v>
      </c>
      <c r="F292">
        <v>0.38</v>
      </c>
      <c r="G292" t="s">
        <v>26</v>
      </c>
      <c r="H292" t="s">
        <v>26</v>
      </c>
      <c r="I292" t="s">
        <v>26</v>
      </c>
      <c r="J292" t="s">
        <v>26</v>
      </c>
      <c r="K292" t="s">
        <v>26</v>
      </c>
    </row>
    <row r="293" spans="1:11" x14ac:dyDescent="0.25">
      <c r="A293" s="1">
        <v>31717</v>
      </c>
      <c r="B293" t="s">
        <v>148</v>
      </c>
      <c r="C293" t="s">
        <v>26</v>
      </c>
      <c r="D293" t="s">
        <v>26</v>
      </c>
      <c r="E293" t="s">
        <v>26</v>
      </c>
      <c r="F293">
        <v>0.44</v>
      </c>
      <c r="G293" t="s">
        <v>26</v>
      </c>
      <c r="H293" t="s">
        <v>26</v>
      </c>
      <c r="I293" t="s">
        <v>26</v>
      </c>
      <c r="J293" t="s">
        <v>26</v>
      </c>
      <c r="K293" t="s">
        <v>26</v>
      </c>
    </row>
    <row r="294" spans="1:11" x14ac:dyDescent="0.25">
      <c r="A294" s="1">
        <v>31717</v>
      </c>
      <c r="B294" t="s">
        <v>149</v>
      </c>
      <c r="C294" t="s">
        <v>26</v>
      </c>
      <c r="D294" t="s">
        <v>26</v>
      </c>
      <c r="E294" t="s">
        <v>26</v>
      </c>
      <c r="F294">
        <v>0.45</v>
      </c>
      <c r="G294" t="s">
        <v>26</v>
      </c>
      <c r="H294" t="s">
        <v>26</v>
      </c>
      <c r="I294" t="s">
        <v>26</v>
      </c>
      <c r="J294" t="s">
        <v>26</v>
      </c>
      <c r="K294" t="s">
        <v>26</v>
      </c>
    </row>
    <row r="295" spans="1:11" x14ac:dyDescent="0.25">
      <c r="A295" s="1">
        <v>31717</v>
      </c>
      <c r="B295" t="s">
        <v>150</v>
      </c>
      <c r="C295" t="s">
        <v>26</v>
      </c>
      <c r="D295" t="s">
        <v>26</v>
      </c>
      <c r="E295" t="s">
        <v>26</v>
      </c>
      <c r="F295">
        <v>0.51</v>
      </c>
      <c r="G295" t="s">
        <v>26</v>
      </c>
      <c r="H295" t="s">
        <v>26</v>
      </c>
      <c r="I295" t="s">
        <v>26</v>
      </c>
      <c r="J295" t="s">
        <v>26</v>
      </c>
      <c r="K295" t="s">
        <v>26</v>
      </c>
    </row>
    <row r="296" spans="1:11" x14ac:dyDescent="0.25">
      <c r="A296" s="1">
        <v>31717</v>
      </c>
      <c r="B296" t="s">
        <v>151</v>
      </c>
      <c r="C296" t="s">
        <v>26</v>
      </c>
      <c r="D296" t="s">
        <v>26</v>
      </c>
      <c r="E296" t="s">
        <v>26</v>
      </c>
      <c r="F296">
        <v>0.42</v>
      </c>
      <c r="G296" t="s">
        <v>26</v>
      </c>
      <c r="H296" t="s">
        <v>26</v>
      </c>
      <c r="I296" t="s">
        <v>26</v>
      </c>
      <c r="J296" t="s">
        <v>26</v>
      </c>
      <c r="K296" t="s">
        <v>26</v>
      </c>
    </row>
    <row r="297" spans="1:11" x14ac:dyDescent="0.25">
      <c r="A297" s="1">
        <v>31717</v>
      </c>
      <c r="B297" t="s">
        <v>152</v>
      </c>
      <c r="C297" t="s">
        <v>26</v>
      </c>
      <c r="D297" t="s">
        <v>26</v>
      </c>
      <c r="E297" t="s">
        <v>26</v>
      </c>
      <c r="F297">
        <v>0.42</v>
      </c>
      <c r="G297" t="s">
        <v>26</v>
      </c>
      <c r="H297" t="s">
        <v>26</v>
      </c>
      <c r="I297" t="s">
        <v>26</v>
      </c>
      <c r="J297" t="s">
        <v>26</v>
      </c>
      <c r="K297" t="s">
        <v>26</v>
      </c>
    </row>
    <row r="298" spans="1:11" x14ac:dyDescent="0.25">
      <c r="A298" s="1">
        <v>31717</v>
      </c>
      <c r="B298" t="s">
        <v>153</v>
      </c>
      <c r="C298" t="s">
        <v>26</v>
      </c>
      <c r="D298" t="s">
        <v>26</v>
      </c>
      <c r="E298" t="s">
        <v>26</v>
      </c>
      <c r="F298">
        <v>0.52</v>
      </c>
      <c r="G298" t="s">
        <v>26</v>
      </c>
      <c r="H298" t="s">
        <v>26</v>
      </c>
      <c r="I298" t="s">
        <v>26</v>
      </c>
      <c r="J298" t="s">
        <v>26</v>
      </c>
      <c r="K298" t="s">
        <v>26</v>
      </c>
    </row>
    <row r="299" spans="1:11" x14ac:dyDescent="0.25">
      <c r="A299" s="1">
        <v>31717</v>
      </c>
      <c r="B299" t="s">
        <v>154</v>
      </c>
      <c r="C299" t="s">
        <v>26</v>
      </c>
      <c r="D299" t="s">
        <v>26</v>
      </c>
      <c r="E299" t="s">
        <v>26</v>
      </c>
      <c r="F299">
        <v>0.42</v>
      </c>
      <c r="G299" t="s">
        <v>26</v>
      </c>
      <c r="H299" t="s">
        <v>26</v>
      </c>
      <c r="I299" t="s">
        <v>26</v>
      </c>
      <c r="J299" t="s">
        <v>26</v>
      </c>
      <c r="K299" t="s">
        <v>26</v>
      </c>
    </row>
    <row r="300" spans="1:11" x14ac:dyDescent="0.25">
      <c r="A300" s="1">
        <v>31717</v>
      </c>
      <c r="B300" t="s">
        <v>155</v>
      </c>
      <c r="C300" t="s">
        <v>26</v>
      </c>
      <c r="D300" t="s">
        <v>26</v>
      </c>
      <c r="E300" t="s">
        <v>26</v>
      </c>
      <c r="F300">
        <v>0.36</v>
      </c>
      <c r="G300" t="s">
        <v>26</v>
      </c>
      <c r="H300" t="s">
        <v>26</v>
      </c>
      <c r="I300" t="s">
        <v>26</v>
      </c>
      <c r="J300" t="s">
        <v>26</v>
      </c>
      <c r="K300" t="s">
        <v>26</v>
      </c>
    </row>
    <row r="301" spans="1:11" x14ac:dyDescent="0.25">
      <c r="A301" s="1">
        <v>31747</v>
      </c>
      <c r="B301" t="s">
        <v>1</v>
      </c>
      <c r="C301" t="s">
        <v>26</v>
      </c>
      <c r="D301" t="s">
        <v>26</v>
      </c>
      <c r="E301" t="s">
        <v>26</v>
      </c>
      <c r="F301">
        <v>0.45</v>
      </c>
      <c r="G301" t="s">
        <v>26</v>
      </c>
      <c r="H301" t="s">
        <v>26</v>
      </c>
      <c r="I301" t="s">
        <v>26</v>
      </c>
      <c r="J301" t="s">
        <v>26</v>
      </c>
      <c r="K301" t="s">
        <v>26</v>
      </c>
    </row>
    <row r="302" spans="1:11" x14ac:dyDescent="0.25">
      <c r="A302" s="1">
        <v>31747</v>
      </c>
      <c r="B302" t="s">
        <v>126</v>
      </c>
      <c r="C302" t="s">
        <v>26</v>
      </c>
      <c r="D302" t="s">
        <v>26</v>
      </c>
      <c r="E302" t="s">
        <v>26</v>
      </c>
      <c r="F302">
        <v>0.47</v>
      </c>
      <c r="G302" t="s">
        <v>26</v>
      </c>
      <c r="H302" t="s">
        <v>26</v>
      </c>
      <c r="I302" t="s">
        <v>26</v>
      </c>
      <c r="J302" t="s">
        <v>26</v>
      </c>
      <c r="K302" t="s">
        <v>26</v>
      </c>
    </row>
    <row r="303" spans="1:11" x14ac:dyDescent="0.25">
      <c r="A303" s="1">
        <v>31747</v>
      </c>
      <c r="B303" t="s">
        <v>127</v>
      </c>
      <c r="C303" t="s">
        <v>26</v>
      </c>
      <c r="D303" t="s">
        <v>26</v>
      </c>
      <c r="E303" t="s">
        <v>26</v>
      </c>
      <c r="F303">
        <v>0.42</v>
      </c>
      <c r="G303" t="s">
        <v>26</v>
      </c>
      <c r="H303" t="s">
        <v>26</v>
      </c>
      <c r="I303" t="s">
        <v>26</v>
      </c>
      <c r="J303" t="s">
        <v>26</v>
      </c>
      <c r="K303" t="s">
        <v>26</v>
      </c>
    </row>
    <row r="304" spans="1:11" x14ac:dyDescent="0.25">
      <c r="A304" s="1">
        <v>31747</v>
      </c>
      <c r="B304" t="s">
        <v>113</v>
      </c>
      <c r="C304" t="s">
        <v>26</v>
      </c>
      <c r="D304" t="s">
        <v>26</v>
      </c>
      <c r="E304" t="s">
        <v>26</v>
      </c>
      <c r="F304">
        <v>0.45</v>
      </c>
      <c r="G304" t="s">
        <v>26</v>
      </c>
      <c r="H304" t="s">
        <v>26</v>
      </c>
      <c r="I304" t="s">
        <v>26</v>
      </c>
      <c r="J304" t="s">
        <v>26</v>
      </c>
      <c r="K304" t="s">
        <v>26</v>
      </c>
    </row>
    <row r="305" spans="1:11" x14ac:dyDescent="0.25">
      <c r="A305" s="1">
        <v>31747</v>
      </c>
      <c r="B305" t="s">
        <v>128</v>
      </c>
      <c r="C305" t="s">
        <v>26</v>
      </c>
      <c r="D305" t="s">
        <v>26</v>
      </c>
      <c r="E305" t="s">
        <v>26</v>
      </c>
      <c r="F305">
        <v>0.48</v>
      </c>
      <c r="G305" t="s">
        <v>26</v>
      </c>
      <c r="H305" t="s">
        <v>26</v>
      </c>
      <c r="I305" t="s">
        <v>26</v>
      </c>
      <c r="J305" t="s">
        <v>26</v>
      </c>
      <c r="K305" t="s">
        <v>26</v>
      </c>
    </row>
    <row r="306" spans="1:11" x14ac:dyDescent="0.25">
      <c r="A306" s="1">
        <v>31747</v>
      </c>
      <c r="B306" t="s">
        <v>129</v>
      </c>
      <c r="C306" t="s">
        <v>26</v>
      </c>
      <c r="D306" t="s">
        <v>26</v>
      </c>
      <c r="E306" t="s">
        <v>26</v>
      </c>
      <c r="F306">
        <v>0.42</v>
      </c>
      <c r="G306" t="s">
        <v>26</v>
      </c>
      <c r="H306" t="s">
        <v>26</v>
      </c>
      <c r="I306" t="s">
        <v>26</v>
      </c>
      <c r="J306" t="s">
        <v>26</v>
      </c>
      <c r="K306" t="s">
        <v>26</v>
      </c>
    </row>
    <row r="307" spans="1:11" x14ac:dyDescent="0.25">
      <c r="A307" s="1">
        <v>31747</v>
      </c>
      <c r="B307" t="s">
        <v>130</v>
      </c>
      <c r="C307" t="s">
        <v>26</v>
      </c>
      <c r="D307" t="s">
        <v>26</v>
      </c>
      <c r="E307" t="s">
        <v>26</v>
      </c>
      <c r="F307">
        <v>0.64</v>
      </c>
      <c r="G307" t="s">
        <v>26</v>
      </c>
      <c r="H307" t="s">
        <v>26</v>
      </c>
      <c r="I307" t="s">
        <v>26</v>
      </c>
      <c r="J307" t="s">
        <v>26</v>
      </c>
      <c r="K307" t="s">
        <v>26</v>
      </c>
    </row>
    <row r="308" spans="1:11" x14ac:dyDescent="0.25">
      <c r="A308" s="1">
        <v>31747</v>
      </c>
      <c r="B308" t="s">
        <v>131</v>
      </c>
      <c r="C308" t="s">
        <v>26</v>
      </c>
      <c r="D308" t="s">
        <v>26</v>
      </c>
      <c r="E308" t="s">
        <v>26</v>
      </c>
      <c r="F308">
        <v>0.45</v>
      </c>
      <c r="G308" t="s">
        <v>26</v>
      </c>
      <c r="H308" t="s">
        <v>26</v>
      </c>
      <c r="I308" t="s">
        <v>26</v>
      </c>
      <c r="J308" t="s">
        <v>26</v>
      </c>
      <c r="K308" t="s">
        <v>26</v>
      </c>
    </row>
    <row r="309" spans="1:11" x14ac:dyDescent="0.25">
      <c r="A309" s="1">
        <v>31747</v>
      </c>
      <c r="B309" t="s">
        <v>132</v>
      </c>
      <c r="C309" t="s">
        <v>26</v>
      </c>
      <c r="D309" t="s">
        <v>26</v>
      </c>
      <c r="E309" t="s">
        <v>26</v>
      </c>
      <c r="F309">
        <v>0.45</v>
      </c>
      <c r="G309" t="s">
        <v>26</v>
      </c>
      <c r="H309" t="s">
        <v>26</v>
      </c>
      <c r="I309" t="s">
        <v>26</v>
      </c>
      <c r="J309" t="s">
        <v>26</v>
      </c>
      <c r="K309" t="s">
        <v>26</v>
      </c>
    </row>
    <row r="310" spans="1:11" x14ac:dyDescent="0.25">
      <c r="A310" s="1">
        <v>31747</v>
      </c>
      <c r="B310" t="s">
        <v>133</v>
      </c>
      <c r="C310" t="s">
        <v>26</v>
      </c>
      <c r="D310" t="s">
        <v>26</v>
      </c>
      <c r="E310" t="s">
        <v>26</v>
      </c>
      <c r="F310">
        <v>0.63</v>
      </c>
      <c r="G310" t="s">
        <v>26</v>
      </c>
      <c r="H310" t="s">
        <v>26</v>
      </c>
      <c r="I310" t="s">
        <v>26</v>
      </c>
      <c r="J310" t="s">
        <v>26</v>
      </c>
      <c r="K310" t="s">
        <v>26</v>
      </c>
    </row>
    <row r="311" spans="1:11" x14ac:dyDescent="0.25">
      <c r="A311" s="1">
        <v>31747</v>
      </c>
      <c r="B311" t="s">
        <v>134</v>
      </c>
      <c r="C311" t="s">
        <v>26</v>
      </c>
      <c r="D311" t="s">
        <v>26</v>
      </c>
      <c r="E311" t="s">
        <v>26</v>
      </c>
      <c r="F311">
        <v>0.45</v>
      </c>
      <c r="G311" t="s">
        <v>26</v>
      </c>
      <c r="H311" t="s">
        <v>26</v>
      </c>
      <c r="I311" t="s">
        <v>26</v>
      </c>
      <c r="J311" t="s">
        <v>26</v>
      </c>
      <c r="K311" t="s">
        <v>26</v>
      </c>
    </row>
    <row r="312" spans="1:11" x14ac:dyDescent="0.25">
      <c r="A312" s="1">
        <v>31747</v>
      </c>
      <c r="B312" t="s">
        <v>135</v>
      </c>
      <c r="C312" t="s">
        <v>26</v>
      </c>
      <c r="D312" t="s">
        <v>26</v>
      </c>
      <c r="E312" t="s">
        <v>26</v>
      </c>
      <c r="F312">
        <v>0.54</v>
      </c>
      <c r="G312" t="s">
        <v>26</v>
      </c>
      <c r="H312" t="s">
        <v>26</v>
      </c>
      <c r="I312" t="s">
        <v>26</v>
      </c>
      <c r="J312" t="s">
        <v>26</v>
      </c>
      <c r="K312" t="s">
        <v>26</v>
      </c>
    </row>
    <row r="313" spans="1:11" x14ac:dyDescent="0.25">
      <c r="A313" s="1">
        <v>31747</v>
      </c>
      <c r="B313" t="s">
        <v>136</v>
      </c>
      <c r="C313" t="s">
        <v>26</v>
      </c>
      <c r="D313" t="s">
        <v>26</v>
      </c>
      <c r="E313" t="s">
        <v>26</v>
      </c>
      <c r="F313" t="s">
        <v>26</v>
      </c>
      <c r="G313" t="s">
        <v>26</v>
      </c>
      <c r="H313" t="s">
        <v>26</v>
      </c>
      <c r="I313" t="s">
        <v>26</v>
      </c>
      <c r="J313" t="s">
        <v>26</v>
      </c>
      <c r="K313" t="s">
        <v>26</v>
      </c>
    </row>
    <row r="314" spans="1:11" x14ac:dyDescent="0.25">
      <c r="A314" s="1">
        <v>31747</v>
      </c>
      <c r="B314" t="s">
        <v>137</v>
      </c>
      <c r="C314" t="s">
        <v>26</v>
      </c>
      <c r="D314" t="s">
        <v>26</v>
      </c>
      <c r="E314" t="s">
        <v>26</v>
      </c>
      <c r="F314">
        <v>0.42</v>
      </c>
      <c r="G314" t="s">
        <v>26</v>
      </c>
      <c r="H314" t="s">
        <v>26</v>
      </c>
      <c r="I314" t="s">
        <v>26</v>
      </c>
      <c r="J314" t="s">
        <v>26</v>
      </c>
      <c r="K314" t="s">
        <v>26</v>
      </c>
    </row>
    <row r="315" spans="1:11" x14ac:dyDescent="0.25">
      <c r="A315" s="1">
        <v>31747</v>
      </c>
      <c r="B315" t="s">
        <v>138</v>
      </c>
      <c r="C315" t="s">
        <v>26</v>
      </c>
      <c r="D315" t="s">
        <v>26</v>
      </c>
      <c r="E315" t="s">
        <v>26</v>
      </c>
      <c r="F315">
        <v>0.47</v>
      </c>
      <c r="G315" t="s">
        <v>26</v>
      </c>
      <c r="H315" t="s">
        <v>26</v>
      </c>
      <c r="I315" t="s">
        <v>26</v>
      </c>
      <c r="J315" t="s">
        <v>26</v>
      </c>
      <c r="K315" t="s">
        <v>26</v>
      </c>
    </row>
    <row r="316" spans="1:11" x14ac:dyDescent="0.25">
      <c r="A316" s="1">
        <v>31747</v>
      </c>
      <c r="B316" t="s">
        <v>139</v>
      </c>
      <c r="C316" t="s">
        <v>26</v>
      </c>
      <c r="D316" t="s">
        <v>26</v>
      </c>
      <c r="E316" t="s">
        <v>26</v>
      </c>
      <c r="F316">
        <v>0.46</v>
      </c>
      <c r="G316" t="s">
        <v>26</v>
      </c>
      <c r="H316" t="s">
        <v>26</v>
      </c>
      <c r="I316" t="s">
        <v>26</v>
      </c>
      <c r="J316" t="s">
        <v>26</v>
      </c>
      <c r="K316" t="s">
        <v>26</v>
      </c>
    </row>
    <row r="317" spans="1:11" x14ac:dyDescent="0.25">
      <c r="A317" s="1">
        <v>31747</v>
      </c>
      <c r="B317" t="s">
        <v>140</v>
      </c>
      <c r="C317" t="s">
        <v>26</v>
      </c>
      <c r="D317" t="s">
        <v>26</v>
      </c>
      <c r="E317" t="s">
        <v>26</v>
      </c>
      <c r="F317">
        <v>0.37</v>
      </c>
      <c r="G317" t="s">
        <v>26</v>
      </c>
      <c r="H317" t="s">
        <v>26</v>
      </c>
      <c r="I317" t="s">
        <v>26</v>
      </c>
      <c r="J317" t="s">
        <v>26</v>
      </c>
      <c r="K317" t="s">
        <v>26</v>
      </c>
    </row>
    <row r="318" spans="1:11" x14ac:dyDescent="0.25">
      <c r="A318" s="1">
        <v>31747</v>
      </c>
      <c r="B318" t="s">
        <v>141</v>
      </c>
      <c r="C318" t="s">
        <v>26</v>
      </c>
      <c r="D318" t="s">
        <v>26</v>
      </c>
      <c r="E318" t="s">
        <v>26</v>
      </c>
      <c r="F318">
        <v>0.44</v>
      </c>
      <c r="G318" t="s">
        <v>26</v>
      </c>
      <c r="H318" t="s">
        <v>26</v>
      </c>
      <c r="I318" t="s">
        <v>26</v>
      </c>
      <c r="J318" t="s">
        <v>26</v>
      </c>
      <c r="K318" t="s">
        <v>26</v>
      </c>
    </row>
    <row r="319" spans="1:11" x14ac:dyDescent="0.25">
      <c r="A319" s="1">
        <v>31747</v>
      </c>
      <c r="B319" t="s">
        <v>142</v>
      </c>
      <c r="C319" t="s">
        <v>26</v>
      </c>
      <c r="D319" t="s">
        <v>26</v>
      </c>
      <c r="E319" t="s">
        <v>26</v>
      </c>
      <c r="F319">
        <v>0.42</v>
      </c>
      <c r="G319" t="s">
        <v>26</v>
      </c>
      <c r="H319" t="s">
        <v>26</v>
      </c>
      <c r="I319" t="s">
        <v>26</v>
      </c>
      <c r="J319" t="s">
        <v>26</v>
      </c>
      <c r="K319" t="s">
        <v>26</v>
      </c>
    </row>
    <row r="320" spans="1:11" x14ac:dyDescent="0.25">
      <c r="A320" s="1">
        <v>31747</v>
      </c>
      <c r="B320" t="s">
        <v>143</v>
      </c>
      <c r="C320" t="s">
        <v>26</v>
      </c>
      <c r="D320" t="s">
        <v>26</v>
      </c>
      <c r="E320" t="s">
        <v>26</v>
      </c>
      <c r="F320">
        <v>0.36</v>
      </c>
      <c r="G320" t="s">
        <v>26</v>
      </c>
      <c r="H320" t="s">
        <v>26</v>
      </c>
      <c r="I320" t="s">
        <v>26</v>
      </c>
      <c r="J320" t="s">
        <v>26</v>
      </c>
      <c r="K320" t="s">
        <v>26</v>
      </c>
    </row>
    <row r="321" spans="1:11" x14ac:dyDescent="0.25">
      <c r="A321" s="1">
        <v>31747</v>
      </c>
      <c r="B321" t="s">
        <v>144</v>
      </c>
      <c r="C321" t="s">
        <v>26</v>
      </c>
      <c r="D321" t="s">
        <v>26</v>
      </c>
      <c r="E321" t="s">
        <v>26</v>
      </c>
      <c r="F321">
        <v>0.43</v>
      </c>
      <c r="G321" t="s">
        <v>26</v>
      </c>
      <c r="H321" t="s">
        <v>26</v>
      </c>
      <c r="I321" t="s">
        <v>26</v>
      </c>
      <c r="J321" t="s">
        <v>26</v>
      </c>
      <c r="K321" t="s">
        <v>26</v>
      </c>
    </row>
    <row r="322" spans="1:11" x14ac:dyDescent="0.25">
      <c r="A322" s="1">
        <v>31747</v>
      </c>
      <c r="B322" t="s">
        <v>145</v>
      </c>
      <c r="C322" t="s">
        <v>26</v>
      </c>
      <c r="D322" t="s">
        <v>26</v>
      </c>
      <c r="E322" t="s">
        <v>26</v>
      </c>
      <c r="F322">
        <v>0.41</v>
      </c>
      <c r="G322" t="s">
        <v>26</v>
      </c>
      <c r="H322" t="s">
        <v>26</v>
      </c>
      <c r="I322" t="s">
        <v>26</v>
      </c>
      <c r="J322" t="s">
        <v>26</v>
      </c>
      <c r="K322" t="s">
        <v>26</v>
      </c>
    </row>
    <row r="323" spans="1:11" x14ac:dyDescent="0.25">
      <c r="A323" s="1">
        <v>31747</v>
      </c>
      <c r="B323" t="s">
        <v>146</v>
      </c>
      <c r="C323" t="s">
        <v>26</v>
      </c>
      <c r="D323" t="s">
        <v>26</v>
      </c>
      <c r="E323" t="s">
        <v>26</v>
      </c>
      <c r="F323">
        <v>0.47</v>
      </c>
      <c r="G323" t="s">
        <v>26</v>
      </c>
      <c r="H323" t="s">
        <v>26</v>
      </c>
      <c r="I323" t="s">
        <v>26</v>
      </c>
      <c r="J323" t="s">
        <v>26</v>
      </c>
      <c r="K323" t="s">
        <v>26</v>
      </c>
    </row>
    <row r="324" spans="1:11" x14ac:dyDescent="0.25">
      <c r="A324" s="1">
        <v>31747</v>
      </c>
      <c r="B324" t="s">
        <v>2</v>
      </c>
      <c r="C324" t="s">
        <v>26</v>
      </c>
      <c r="D324" t="s">
        <v>26</v>
      </c>
      <c r="E324" t="s">
        <v>26</v>
      </c>
      <c r="F324">
        <v>0.43</v>
      </c>
      <c r="G324" t="s">
        <v>26</v>
      </c>
      <c r="H324" t="s">
        <v>26</v>
      </c>
      <c r="I324" t="s">
        <v>26</v>
      </c>
      <c r="J324" t="s">
        <v>26</v>
      </c>
      <c r="K324" t="s">
        <v>26</v>
      </c>
    </row>
    <row r="325" spans="1:11" x14ac:dyDescent="0.25">
      <c r="A325" s="1">
        <v>31747</v>
      </c>
      <c r="B325" t="s">
        <v>147</v>
      </c>
      <c r="C325" t="s">
        <v>26</v>
      </c>
      <c r="D325" t="s">
        <v>26</v>
      </c>
      <c r="E325" t="s">
        <v>26</v>
      </c>
      <c r="F325">
        <v>0.4</v>
      </c>
      <c r="G325" t="s">
        <v>26</v>
      </c>
      <c r="H325" t="s">
        <v>26</v>
      </c>
      <c r="I325" t="s">
        <v>26</v>
      </c>
      <c r="J325" t="s">
        <v>26</v>
      </c>
      <c r="K325" t="s">
        <v>26</v>
      </c>
    </row>
    <row r="326" spans="1:11" x14ac:dyDescent="0.25">
      <c r="A326" s="1">
        <v>31747</v>
      </c>
      <c r="B326" t="s">
        <v>148</v>
      </c>
      <c r="C326" t="s">
        <v>26</v>
      </c>
      <c r="D326" t="s">
        <v>26</v>
      </c>
      <c r="E326" t="s">
        <v>26</v>
      </c>
      <c r="F326">
        <v>0.47</v>
      </c>
      <c r="G326" t="s">
        <v>26</v>
      </c>
      <c r="H326" t="s">
        <v>26</v>
      </c>
      <c r="I326" t="s">
        <v>26</v>
      </c>
      <c r="J326" t="s">
        <v>26</v>
      </c>
      <c r="K326" t="s">
        <v>26</v>
      </c>
    </row>
    <row r="327" spans="1:11" x14ac:dyDescent="0.25">
      <c r="A327" s="1">
        <v>31747</v>
      </c>
      <c r="B327" t="s">
        <v>149</v>
      </c>
      <c r="C327" t="s">
        <v>26</v>
      </c>
      <c r="D327" t="s">
        <v>26</v>
      </c>
      <c r="E327" t="s">
        <v>26</v>
      </c>
      <c r="F327">
        <v>0.49</v>
      </c>
      <c r="G327" t="s">
        <v>26</v>
      </c>
      <c r="H327" t="s">
        <v>26</v>
      </c>
      <c r="I327" t="s">
        <v>26</v>
      </c>
      <c r="J327" t="s">
        <v>26</v>
      </c>
      <c r="K327" t="s">
        <v>26</v>
      </c>
    </row>
    <row r="328" spans="1:11" x14ac:dyDescent="0.25">
      <c r="A328" s="1">
        <v>31747</v>
      </c>
      <c r="B328" t="s">
        <v>150</v>
      </c>
      <c r="C328" t="s">
        <v>26</v>
      </c>
      <c r="D328" t="s">
        <v>26</v>
      </c>
      <c r="E328" t="s">
        <v>26</v>
      </c>
      <c r="F328">
        <v>0.55000000000000004</v>
      </c>
      <c r="G328" t="s">
        <v>26</v>
      </c>
      <c r="H328" t="s">
        <v>26</v>
      </c>
      <c r="I328" t="s">
        <v>26</v>
      </c>
      <c r="J328" t="s">
        <v>26</v>
      </c>
      <c r="K328" t="s">
        <v>26</v>
      </c>
    </row>
    <row r="329" spans="1:11" x14ac:dyDescent="0.25">
      <c r="A329" s="1">
        <v>31747</v>
      </c>
      <c r="B329" t="s">
        <v>151</v>
      </c>
      <c r="C329" t="s">
        <v>26</v>
      </c>
      <c r="D329" t="s">
        <v>26</v>
      </c>
      <c r="E329" t="s">
        <v>26</v>
      </c>
      <c r="F329">
        <v>0.45</v>
      </c>
      <c r="G329" t="s">
        <v>26</v>
      </c>
      <c r="H329" t="s">
        <v>26</v>
      </c>
      <c r="I329" t="s">
        <v>26</v>
      </c>
      <c r="J329" t="s">
        <v>26</v>
      </c>
      <c r="K329" t="s">
        <v>26</v>
      </c>
    </row>
    <row r="330" spans="1:11" x14ac:dyDescent="0.25">
      <c r="A330" s="1">
        <v>31747</v>
      </c>
      <c r="B330" t="s">
        <v>152</v>
      </c>
      <c r="C330" t="s">
        <v>26</v>
      </c>
      <c r="D330" t="s">
        <v>26</v>
      </c>
      <c r="E330" t="s">
        <v>26</v>
      </c>
      <c r="F330">
        <v>0.45</v>
      </c>
      <c r="G330" t="s">
        <v>26</v>
      </c>
      <c r="H330" t="s">
        <v>26</v>
      </c>
      <c r="I330" t="s">
        <v>26</v>
      </c>
      <c r="J330" t="s">
        <v>26</v>
      </c>
      <c r="K330" t="s">
        <v>26</v>
      </c>
    </row>
    <row r="331" spans="1:11" x14ac:dyDescent="0.25">
      <c r="A331" s="1">
        <v>31747</v>
      </c>
      <c r="B331" t="s">
        <v>153</v>
      </c>
      <c r="C331" t="s">
        <v>26</v>
      </c>
      <c r="D331" t="s">
        <v>26</v>
      </c>
      <c r="E331" t="s">
        <v>26</v>
      </c>
      <c r="F331">
        <v>0.59</v>
      </c>
      <c r="G331" t="s">
        <v>26</v>
      </c>
      <c r="H331" t="s">
        <v>26</v>
      </c>
      <c r="I331" t="s">
        <v>26</v>
      </c>
      <c r="J331" t="s">
        <v>26</v>
      </c>
      <c r="K331" t="s">
        <v>26</v>
      </c>
    </row>
    <row r="332" spans="1:11" x14ac:dyDescent="0.25">
      <c r="A332" s="1">
        <v>31747</v>
      </c>
      <c r="B332" t="s">
        <v>154</v>
      </c>
      <c r="C332" t="s">
        <v>26</v>
      </c>
      <c r="D332" t="s">
        <v>26</v>
      </c>
      <c r="E332" t="s">
        <v>26</v>
      </c>
      <c r="F332">
        <v>0.43</v>
      </c>
      <c r="G332" t="s">
        <v>26</v>
      </c>
      <c r="H332" t="s">
        <v>26</v>
      </c>
      <c r="I332" t="s">
        <v>26</v>
      </c>
      <c r="J332" t="s">
        <v>26</v>
      </c>
      <c r="K332" t="s">
        <v>26</v>
      </c>
    </row>
    <row r="333" spans="1:11" x14ac:dyDescent="0.25">
      <c r="A333" s="1">
        <v>31747</v>
      </c>
      <c r="B333" t="s">
        <v>155</v>
      </c>
      <c r="C333" t="s">
        <v>26</v>
      </c>
      <c r="D333" t="s">
        <v>26</v>
      </c>
      <c r="E333" t="s">
        <v>26</v>
      </c>
      <c r="F333">
        <v>0.39</v>
      </c>
      <c r="G333" t="s">
        <v>26</v>
      </c>
      <c r="H333" t="s">
        <v>26</v>
      </c>
      <c r="I333" t="s">
        <v>26</v>
      </c>
      <c r="J333" t="s">
        <v>26</v>
      </c>
      <c r="K333" t="s">
        <v>26</v>
      </c>
    </row>
    <row r="334" spans="1:11" x14ac:dyDescent="0.25">
      <c r="A334" s="1">
        <v>31778</v>
      </c>
      <c r="B334" t="s">
        <v>1</v>
      </c>
      <c r="C334" t="s">
        <v>26</v>
      </c>
      <c r="D334" t="s">
        <v>26</v>
      </c>
      <c r="E334" t="s">
        <v>26</v>
      </c>
      <c r="F334">
        <v>0.56000000000000005</v>
      </c>
      <c r="G334" t="s">
        <v>26</v>
      </c>
      <c r="H334" t="s">
        <v>26</v>
      </c>
      <c r="I334" t="s">
        <v>26</v>
      </c>
      <c r="J334" t="s">
        <v>26</v>
      </c>
      <c r="K334" t="s">
        <v>26</v>
      </c>
    </row>
    <row r="335" spans="1:11" x14ac:dyDescent="0.25">
      <c r="A335" s="1">
        <v>31778</v>
      </c>
      <c r="B335" t="s">
        <v>126</v>
      </c>
      <c r="C335" t="s">
        <v>26</v>
      </c>
      <c r="D335" t="s">
        <v>26</v>
      </c>
      <c r="E335" t="s">
        <v>26</v>
      </c>
      <c r="F335">
        <v>0.54</v>
      </c>
      <c r="G335" t="s">
        <v>26</v>
      </c>
      <c r="H335" t="s">
        <v>26</v>
      </c>
      <c r="I335" t="s">
        <v>26</v>
      </c>
      <c r="J335" t="s">
        <v>26</v>
      </c>
      <c r="K335" t="s">
        <v>26</v>
      </c>
    </row>
    <row r="336" spans="1:11" x14ac:dyDescent="0.25">
      <c r="A336" s="1">
        <v>31778</v>
      </c>
      <c r="B336" t="s">
        <v>127</v>
      </c>
      <c r="C336" t="s">
        <v>26</v>
      </c>
      <c r="D336" t="s">
        <v>26</v>
      </c>
      <c r="E336" t="s">
        <v>26</v>
      </c>
      <c r="F336">
        <v>0.54</v>
      </c>
      <c r="G336" t="s">
        <v>26</v>
      </c>
      <c r="H336" t="s">
        <v>26</v>
      </c>
      <c r="I336" t="s">
        <v>26</v>
      </c>
      <c r="J336" t="s">
        <v>26</v>
      </c>
      <c r="K336" t="s">
        <v>26</v>
      </c>
    </row>
    <row r="337" spans="1:11" x14ac:dyDescent="0.25">
      <c r="A337" s="1">
        <v>31778</v>
      </c>
      <c r="B337" t="s">
        <v>113</v>
      </c>
      <c r="C337" t="s">
        <v>26</v>
      </c>
      <c r="D337" t="s">
        <v>26</v>
      </c>
      <c r="E337" t="s">
        <v>26</v>
      </c>
      <c r="F337">
        <v>0.56999999999999995</v>
      </c>
      <c r="G337" t="s">
        <v>26</v>
      </c>
      <c r="H337" t="s">
        <v>26</v>
      </c>
      <c r="I337" t="s">
        <v>26</v>
      </c>
      <c r="J337" t="s">
        <v>26</v>
      </c>
      <c r="K337" t="s">
        <v>26</v>
      </c>
    </row>
    <row r="338" spans="1:11" x14ac:dyDescent="0.25">
      <c r="A338" s="1">
        <v>31778</v>
      </c>
      <c r="B338" t="s">
        <v>128</v>
      </c>
      <c r="C338" t="s">
        <v>26</v>
      </c>
      <c r="D338" t="s">
        <v>26</v>
      </c>
      <c r="E338" t="s">
        <v>26</v>
      </c>
      <c r="F338">
        <v>0.59</v>
      </c>
      <c r="G338" t="s">
        <v>26</v>
      </c>
      <c r="H338" t="s">
        <v>26</v>
      </c>
      <c r="I338" t="s">
        <v>26</v>
      </c>
      <c r="J338" t="s">
        <v>26</v>
      </c>
      <c r="K338" t="s">
        <v>26</v>
      </c>
    </row>
    <row r="339" spans="1:11" x14ac:dyDescent="0.25">
      <c r="A339" s="1">
        <v>31778</v>
      </c>
      <c r="B339" t="s">
        <v>129</v>
      </c>
      <c r="C339" t="s">
        <v>26</v>
      </c>
      <c r="D339" t="s">
        <v>26</v>
      </c>
      <c r="E339" t="s">
        <v>26</v>
      </c>
      <c r="F339">
        <v>0.53</v>
      </c>
      <c r="G339" t="s">
        <v>26</v>
      </c>
      <c r="H339" t="s">
        <v>26</v>
      </c>
      <c r="I339" t="s">
        <v>26</v>
      </c>
      <c r="J339" t="s">
        <v>26</v>
      </c>
      <c r="K339" t="s">
        <v>26</v>
      </c>
    </row>
    <row r="340" spans="1:11" x14ac:dyDescent="0.25">
      <c r="A340" s="1">
        <v>31778</v>
      </c>
      <c r="B340" t="s">
        <v>130</v>
      </c>
      <c r="C340" t="s">
        <v>26</v>
      </c>
      <c r="D340" t="s">
        <v>26</v>
      </c>
      <c r="E340" t="s">
        <v>26</v>
      </c>
      <c r="F340">
        <v>0.72</v>
      </c>
      <c r="G340" t="s">
        <v>26</v>
      </c>
      <c r="H340" t="s">
        <v>26</v>
      </c>
      <c r="I340" t="s">
        <v>26</v>
      </c>
      <c r="J340" t="s">
        <v>26</v>
      </c>
      <c r="K340" t="s">
        <v>26</v>
      </c>
    </row>
    <row r="341" spans="1:11" x14ac:dyDescent="0.25">
      <c r="A341" s="1">
        <v>31778</v>
      </c>
      <c r="B341" t="s">
        <v>131</v>
      </c>
      <c r="C341" t="s">
        <v>26</v>
      </c>
      <c r="D341" t="s">
        <v>26</v>
      </c>
      <c r="E341" t="s">
        <v>26</v>
      </c>
      <c r="F341">
        <v>0.47</v>
      </c>
      <c r="G341" t="s">
        <v>26</v>
      </c>
      <c r="H341" t="s">
        <v>26</v>
      </c>
      <c r="I341" t="s">
        <v>26</v>
      </c>
      <c r="J341" t="s">
        <v>26</v>
      </c>
      <c r="K341" t="s">
        <v>26</v>
      </c>
    </row>
    <row r="342" spans="1:11" x14ac:dyDescent="0.25">
      <c r="A342" s="1">
        <v>31778</v>
      </c>
      <c r="B342" t="s">
        <v>132</v>
      </c>
      <c r="C342" t="s">
        <v>26</v>
      </c>
      <c r="D342" t="s">
        <v>26</v>
      </c>
      <c r="E342" t="s">
        <v>26</v>
      </c>
      <c r="F342">
        <v>0.52</v>
      </c>
      <c r="G342" t="s">
        <v>26</v>
      </c>
      <c r="H342" t="s">
        <v>26</v>
      </c>
      <c r="I342" t="s">
        <v>26</v>
      </c>
      <c r="J342" t="s">
        <v>26</v>
      </c>
      <c r="K342" t="s">
        <v>26</v>
      </c>
    </row>
    <row r="343" spans="1:11" x14ac:dyDescent="0.25">
      <c r="A343" s="1">
        <v>31778</v>
      </c>
      <c r="B343" t="s">
        <v>133</v>
      </c>
      <c r="C343" t="s">
        <v>26</v>
      </c>
      <c r="D343" t="s">
        <v>26</v>
      </c>
      <c r="E343" t="s">
        <v>26</v>
      </c>
      <c r="F343">
        <v>0.75</v>
      </c>
      <c r="G343" t="s">
        <v>26</v>
      </c>
      <c r="H343" t="s">
        <v>26</v>
      </c>
      <c r="I343" t="s">
        <v>26</v>
      </c>
      <c r="J343" t="s">
        <v>26</v>
      </c>
      <c r="K343" t="s">
        <v>26</v>
      </c>
    </row>
    <row r="344" spans="1:11" x14ac:dyDescent="0.25">
      <c r="A344" s="1">
        <v>31778</v>
      </c>
      <c r="B344" t="s">
        <v>134</v>
      </c>
      <c r="C344" t="s">
        <v>26</v>
      </c>
      <c r="D344" t="s">
        <v>26</v>
      </c>
      <c r="E344" t="s">
        <v>26</v>
      </c>
      <c r="F344">
        <v>0.52</v>
      </c>
      <c r="G344" t="s">
        <v>26</v>
      </c>
      <c r="H344" t="s">
        <v>26</v>
      </c>
      <c r="I344" t="s">
        <v>26</v>
      </c>
      <c r="J344" t="s">
        <v>26</v>
      </c>
      <c r="K344" t="s">
        <v>26</v>
      </c>
    </row>
    <row r="345" spans="1:11" x14ac:dyDescent="0.25">
      <c r="A345" s="1">
        <v>31778</v>
      </c>
      <c r="B345" t="s">
        <v>135</v>
      </c>
      <c r="C345" t="s">
        <v>26</v>
      </c>
      <c r="D345" t="s">
        <v>26</v>
      </c>
      <c r="E345" t="s">
        <v>26</v>
      </c>
      <c r="F345">
        <v>0.61</v>
      </c>
      <c r="G345" t="s">
        <v>26</v>
      </c>
      <c r="H345" t="s">
        <v>26</v>
      </c>
      <c r="I345" t="s">
        <v>26</v>
      </c>
      <c r="J345" t="s">
        <v>26</v>
      </c>
      <c r="K345" t="s">
        <v>26</v>
      </c>
    </row>
    <row r="346" spans="1:11" x14ac:dyDescent="0.25">
      <c r="A346" s="1">
        <v>31778</v>
      </c>
      <c r="B346" t="s">
        <v>136</v>
      </c>
      <c r="C346" t="s">
        <v>26</v>
      </c>
      <c r="D346" t="s">
        <v>26</v>
      </c>
      <c r="E346" t="s">
        <v>26</v>
      </c>
      <c r="F346" t="s">
        <v>26</v>
      </c>
      <c r="G346" t="s">
        <v>26</v>
      </c>
      <c r="H346" t="s">
        <v>26</v>
      </c>
      <c r="I346" t="s">
        <v>26</v>
      </c>
      <c r="J346" t="s">
        <v>26</v>
      </c>
      <c r="K346" t="s">
        <v>26</v>
      </c>
    </row>
    <row r="347" spans="1:11" x14ac:dyDescent="0.25">
      <c r="A347" s="1">
        <v>31778</v>
      </c>
      <c r="B347" t="s">
        <v>137</v>
      </c>
      <c r="C347" t="s">
        <v>26</v>
      </c>
      <c r="D347" t="s">
        <v>26</v>
      </c>
      <c r="E347" t="s">
        <v>26</v>
      </c>
      <c r="F347">
        <v>0.54</v>
      </c>
      <c r="G347" t="s">
        <v>26</v>
      </c>
      <c r="H347" t="s">
        <v>26</v>
      </c>
      <c r="I347" t="s">
        <v>26</v>
      </c>
      <c r="J347" t="s">
        <v>26</v>
      </c>
      <c r="K347" t="s">
        <v>26</v>
      </c>
    </row>
    <row r="348" spans="1:11" x14ac:dyDescent="0.25">
      <c r="A348" s="1">
        <v>31778</v>
      </c>
      <c r="B348" t="s">
        <v>138</v>
      </c>
      <c r="C348" t="s">
        <v>26</v>
      </c>
      <c r="D348" t="s">
        <v>26</v>
      </c>
      <c r="E348" t="s">
        <v>26</v>
      </c>
      <c r="F348">
        <v>0.57999999999999996</v>
      </c>
      <c r="G348" t="s">
        <v>26</v>
      </c>
      <c r="H348" t="s">
        <v>26</v>
      </c>
      <c r="I348" t="s">
        <v>26</v>
      </c>
      <c r="J348" t="s">
        <v>26</v>
      </c>
      <c r="K348" t="s">
        <v>26</v>
      </c>
    </row>
    <row r="349" spans="1:11" x14ac:dyDescent="0.25">
      <c r="A349" s="1">
        <v>31778</v>
      </c>
      <c r="B349" t="s">
        <v>139</v>
      </c>
      <c r="C349" t="s">
        <v>26</v>
      </c>
      <c r="D349" t="s">
        <v>26</v>
      </c>
      <c r="E349" t="s">
        <v>26</v>
      </c>
      <c r="F349">
        <v>0.61</v>
      </c>
      <c r="G349" t="s">
        <v>26</v>
      </c>
      <c r="H349" t="s">
        <v>26</v>
      </c>
      <c r="I349" t="s">
        <v>26</v>
      </c>
      <c r="J349" t="s">
        <v>26</v>
      </c>
      <c r="K349" t="s">
        <v>26</v>
      </c>
    </row>
    <row r="350" spans="1:11" x14ac:dyDescent="0.25">
      <c r="A350" s="1">
        <v>31778</v>
      </c>
      <c r="B350" t="s">
        <v>140</v>
      </c>
      <c r="C350" t="s">
        <v>26</v>
      </c>
      <c r="D350" t="s">
        <v>26</v>
      </c>
      <c r="E350" t="s">
        <v>26</v>
      </c>
      <c r="F350">
        <v>0.47</v>
      </c>
      <c r="G350" t="s">
        <v>26</v>
      </c>
      <c r="H350" t="s">
        <v>26</v>
      </c>
      <c r="I350" t="s">
        <v>26</v>
      </c>
      <c r="J350" t="s">
        <v>26</v>
      </c>
      <c r="K350" t="s">
        <v>26</v>
      </c>
    </row>
    <row r="351" spans="1:11" x14ac:dyDescent="0.25">
      <c r="A351" s="1">
        <v>31778</v>
      </c>
      <c r="B351" t="s">
        <v>141</v>
      </c>
      <c r="C351" t="s">
        <v>26</v>
      </c>
      <c r="D351" t="s">
        <v>26</v>
      </c>
      <c r="E351" t="s">
        <v>26</v>
      </c>
      <c r="F351">
        <v>0.54</v>
      </c>
      <c r="G351" t="s">
        <v>26</v>
      </c>
      <c r="H351" t="s">
        <v>26</v>
      </c>
      <c r="I351" t="s">
        <v>26</v>
      </c>
      <c r="J351" t="s">
        <v>26</v>
      </c>
      <c r="K351" t="s">
        <v>26</v>
      </c>
    </row>
    <row r="352" spans="1:11" x14ac:dyDescent="0.25">
      <c r="A352" s="1">
        <v>31778</v>
      </c>
      <c r="B352" t="s">
        <v>142</v>
      </c>
      <c r="C352" t="s">
        <v>26</v>
      </c>
      <c r="D352" t="s">
        <v>26</v>
      </c>
      <c r="E352" t="s">
        <v>26</v>
      </c>
      <c r="F352">
        <v>0.53</v>
      </c>
      <c r="G352" t="s">
        <v>26</v>
      </c>
      <c r="H352" t="s">
        <v>26</v>
      </c>
      <c r="I352" t="s">
        <v>26</v>
      </c>
      <c r="J352" t="s">
        <v>26</v>
      </c>
      <c r="K352" t="s">
        <v>26</v>
      </c>
    </row>
    <row r="353" spans="1:11" x14ac:dyDescent="0.25">
      <c r="A353" s="1">
        <v>31778</v>
      </c>
      <c r="B353" t="s">
        <v>143</v>
      </c>
      <c r="C353" t="s">
        <v>26</v>
      </c>
      <c r="D353" t="s">
        <v>26</v>
      </c>
      <c r="E353" t="s">
        <v>26</v>
      </c>
      <c r="F353">
        <v>0.46</v>
      </c>
      <c r="G353" t="s">
        <v>26</v>
      </c>
      <c r="H353" t="s">
        <v>26</v>
      </c>
      <c r="I353" t="s">
        <v>26</v>
      </c>
      <c r="J353" t="s">
        <v>26</v>
      </c>
      <c r="K353" t="s">
        <v>26</v>
      </c>
    </row>
    <row r="354" spans="1:11" x14ac:dyDescent="0.25">
      <c r="A354" s="1">
        <v>31778</v>
      </c>
      <c r="B354" t="s">
        <v>144</v>
      </c>
      <c r="C354" t="s">
        <v>26</v>
      </c>
      <c r="D354" t="s">
        <v>26</v>
      </c>
      <c r="E354" t="s">
        <v>26</v>
      </c>
      <c r="F354">
        <v>0.54</v>
      </c>
      <c r="G354" t="s">
        <v>26</v>
      </c>
      <c r="H354" t="s">
        <v>26</v>
      </c>
      <c r="I354" t="s">
        <v>26</v>
      </c>
      <c r="J354" t="s">
        <v>26</v>
      </c>
      <c r="K354" t="s">
        <v>26</v>
      </c>
    </row>
    <row r="355" spans="1:11" x14ac:dyDescent="0.25">
      <c r="A355" s="1">
        <v>31778</v>
      </c>
      <c r="B355" t="s">
        <v>145</v>
      </c>
      <c r="C355" t="s">
        <v>26</v>
      </c>
      <c r="D355" t="s">
        <v>26</v>
      </c>
      <c r="E355" t="s">
        <v>26</v>
      </c>
      <c r="F355">
        <v>0.51</v>
      </c>
      <c r="G355" t="s">
        <v>26</v>
      </c>
      <c r="H355" t="s">
        <v>26</v>
      </c>
      <c r="I355" t="s">
        <v>26</v>
      </c>
      <c r="J355" t="s">
        <v>26</v>
      </c>
      <c r="K355" t="s">
        <v>26</v>
      </c>
    </row>
    <row r="356" spans="1:11" x14ac:dyDescent="0.25">
      <c r="A356" s="1">
        <v>31778</v>
      </c>
      <c r="B356" t="s">
        <v>146</v>
      </c>
      <c r="C356" t="s">
        <v>26</v>
      </c>
      <c r="D356" t="s">
        <v>26</v>
      </c>
      <c r="E356" t="s">
        <v>26</v>
      </c>
      <c r="F356">
        <v>0.56000000000000005</v>
      </c>
      <c r="G356" t="s">
        <v>26</v>
      </c>
      <c r="H356" t="s">
        <v>26</v>
      </c>
      <c r="I356" t="s">
        <v>26</v>
      </c>
      <c r="J356" t="s">
        <v>26</v>
      </c>
      <c r="K356" t="s">
        <v>26</v>
      </c>
    </row>
    <row r="357" spans="1:11" x14ac:dyDescent="0.25">
      <c r="A357" s="1">
        <v>31778</v>
      </c>
      <c r="B357" t="s">
        <v>2</v>
      </c>
      <c r="C357" t="s">
        <v>26</v>
      </c>
      <c r="D357" t="s">
        <v>26</v>
      </c>
      <c r="E357" t="s">
        <v>26</v>
      </c>
      <c r="F357">
        <v>0.56999999999999995</v>
      </c>
      <c r="G357" t="s">
        <v>26</v>
      </c>
      <c r="H357" t="s">
        <v>26</v>
      </c>
      <c r="I357" t="s">
        <v>26</v>
      </c>
      <c r="J357" t="s">
        <v>26</v>
      </c>
      <c r="K357" t="s">
        <v>26</v>
      </c>
    </row>
    <row r="358" spans="1:11" x14ac:dyDescent="0.25">
      <c r="A358" s="1">
        <v>31778</v>
      </c>
      <c r="B358" t="s">
        <v>147</v>
      </c>
      <c r="C358" t="s">
        <v>26</v>
      </c>
      <c r="D358" t="s">
        <v>26</v>
      </c>
      <c r="E358" t="s">
        <v>26</v>
      </c>
      <c r="F358">
        <v>0.49</v>
      </c>
      <c r="G358" t="s">
        <v>26</v>
      </c>
      <c r="H358" t="s">
        <v>26</v>
      </c>
      <c r="I358" t="s">
        <v>26</v>
      </c>
      <c r="J358" t="s">
        <v>26</v>
      </c>
      <c r="K358" t="s">
        <v>26</v>
      </c>
    </row>
    <row r="359" spans="1:11" x14ac:dyDescent="0.25">
      <c r="A359" s="1">
        <v>31778</v>
      </c>
      <c r="B359" t="s">
        <v>148</v>
      </c>
      <c r="C359" t="s">
        <v>26</v>
      </c>
      <c r="D359" t="s">
        <v>26</v>
      </c>
      <c r="E359" t="s">
        <v>26</v>
      </c>
      <c r="F359">
        <v>0.59</v>
      </c>
      <c r="G359" t="s">
        <v>26</v>
      </c>
      <c r="H359" t="s">
        <v>26</v>
      </c>
      <c r="I359" t="s">
        <v>26</v>
      </c>
      <c r="J359" t="s">
        <v>26</v>
      </c>
      <c r="K359" t="s">
        <v>26</v>
      </c>
    </row>
    <row r="360" spans="1:11" x14ac:dyDescent="0.25">
      <c r="A360" s="1">
        <v>31778</v>
      </c>
      <c r="B360" t="s">
        <v>149</v>
      </c>
      <c r="C360" t="s">
        <v>26</v>
      </c>
      <c r="D360" t="s">
        <v>26</v>
      </c>
      <c r="E360" t="s">
        <v>26</v>
      </c>
      <c r="F360">
        <v>0.64</v>
      </c>
      <c r="G360" t="s">
        <v>26</v>
      </c>
      <c r="H360" t="s">
        <v>26</v>
      </c>
      <c r="I360" t="s">
        <v>26</v>
      </c>
      <c r="J360" t="s">
        <v>26</v>
      </c>
      <c r="K360" t="s">
        <v>26</v>
      </c>
    </row>
    <row r="361" spans="1:11" x14ac:dyDescent="0.25">
      <c r="A361" s="1">
        <v>31778</v>
      </c>
      <c r="B361" t="s">
        <v>150</v>
      </c>
      <c r="C361" t="s">
        <v>26</v>
      </c>
      <c r="D361" t="s">
        <v>26</v>
      </c>
      <c r="E361" t="s">
        <v>26</v>
      </c>
      <c r="F361">
        <v>0.64</v>
      </c>
      <c r="G361" t="s">
        <v>26</v>
      </c>
      <c r="H361" t="s">
        <v>26</v>
      </c>
      <c r="I361" t="s">
        <v>26</v>
      </c>
      <c r="J361" t="s">
        <v>26</v>
      </c>
      <c r="K361" t="s">
        <v>26</v>
      </c>
    </row>
    <row r="362" spans="1:11" x14ac:dyDescent="0.25">
      <c r="A362" s="1">
        <v>31778</v>
      </c>
      <c r="B362" t="s">
        <v>151</v>
      </c>
      <c r="C362" t="s">
        <v>26</v>
      </c>
      <c r="D362" t="s">
        <v>26</v>
      </c>
      <c r="E362" t="s">
        <v>26</v>
      </c>
      <c r="F362">
        <v>0.52</v>
      </c>
      <c r="G362" t="s">
        <v>26</v>
      </c>
      <c r="H362" t="s">
        <v>26</v>
      </c>
      <c r="I362" t="s">
        <v>26</v>
      </c>
      <c r="J362" t="s">
        <v>26</v>
      </c>
      <c r="K362" t="s">
        <v>26</v>
      </c>
    </row>
    <row r="363" spans="1:11" x14ac:dyDescent="0.25">
      <c r="A363" s="1">
        <v>31778</v>
      </c>
      <c r="B363" t="s">
        <v>152</v>
      </c>
      <c r="C363" t="s">
        <v>26</v>
      </c>
      <c r="D363" t="s">
        <v>26</v>
      </c>
      <c r="E363" t="s">
        <v>26</v>
      </c>
      <c r="F363">
        <v>0.56000000000000005</v>
      </c>
      <c r="G363" t="s">
        <v>26</v>
      </c>
      <c r="H363" t="s">
        <v>26</v>
      </c>
      <c r="I363" t="s">
        <v>26</v>
      </c>
      <c r="J363" t="s">
        <v>26</v>
      </c>
      <c r="K363" t="s">
        <v>26</v>
      </c>
    </row>
    <row r="364" spans="1:11" x14ac:dyDescent="0.25">
      <c r="A364" s="1">
        <v>31778</v>
      </c>
      <c r="B364" t="s">
        <v>153</v>
      </c>
      <c r="C364" t="s">
        <v>26</v>
      </c>
      <c r="D364" t="s">
        <v>26</v>
      </c>
      <c r="E364" t="s">
        <v>26</v>
      </c>
      <c r="F364">
        <v>0.72</v>
      </c>
      <c r="G364" t="s">
        <v>26</v>
      </c>
      <c r="H364" t="s">
        <v>26</v>
      </c>
      <c r="I364" t="s">
        <v>26</v>
      </c>
      <c r="J364" t="s">
        <v>26</v>
      </c>
      <c r="K364" t="s">
        <v>26</v>
      </c>
    </row>
    <row r="365" spans="1:11" x14ac:dyDescent="0.25">
      <c r="A365" s="1">
        <v>31778</v>
      </c>
      <c r="B365" t="s">
        <v>154</v>
      </c>
      <c r="C365" t="s">
        <v>26</v>
      </c>
      <c r="D365" t="s">
        <v>26</v>
      </c>
      <c r="E365" t="s">
        <v>26</v>
      </c>
      <c r="F365">
        <v>0.54</v>
      </c>
      <c r="G365" t="s">
        <v>26</v>
      </c>
      <c r="H365" t="s">
        <v>26</v>
      </c>
      <c r="I365" t="s">
        <v>26</v>
      </c>
      <c r="J365" t="s">
        <v>26</v>
      </c>
      <c r="K365" t="s">
        <v>26</v>
      </c>
    </row>
    <row r="366" spans="1:11" x14ac:dyDescent="0.25">
      <c r="A366" s="1">
        <v>31778</v>
      </c>
      <c r="B366" t="s">
        <v>155</v>
      </c>
      <c r="C366" t="s">
        <v>26</v>
      </c>
      <c r="D366" t="s">
        <v>26</v>
      </c>
      <c r="E366" t="s">
        <v>26</v>
      </c>
      <c r="F366">
        <v>0.48</v>
      </c>
      <c r="G366" t="s">
        <v>26</v>
      </c>
      <c r="H366" t="s">
        <v>26</v>
      </c>
      <c r="I366" t="s">
        <v>26</v>
      </c>
      <c r="J366" t="s">
        <v>26</v>
      </c>
      <c r="K366" t="s">
        <v>26</v>
      </c>
    </row>
    <row r="367" spans="1:11" x14ac:dyDescent="0.25">
      <c r="A367" s="1">
        <v>31809</v>
      </c>
      <c r="B367" t="s">
        <v>1</v>
      </c>
      <c r="C367" t="s">
        <v>26</v>
      </c>
      <c r="D367" t="s">
        <v>26</v>
      </c>
      <c r="E367" t="s">
        <v>26</v>
      </c>
      <c r="F367">
        <v>0.67</v>
      </c>
      <c r="G367" t="s">
        <v>26</v>
      </c>
      <c r="H367" t="s">
        <v>26</v>
      </c>
      <c r="I367" t="s">
        <v>26</v>
      </c>
      <c r="J367" t="s">
        <v>26</v>
      </c>
      <c r="K367" t="s">
        <v>26</v>
      </c>
    </row>
    <row r="368" spans="1:11" x14ac:dyDescent="0.25">
      <c r="A368" s="1">
        <v>31809</v>
      </c>
      <c r="B368" t="s">
        <v>126</v>
      </c>
      <c r="C368" t="s">
        <v>26</v>
      </c>
      <c r="D368" t="s">
        <v>26</v>
      </c>
      <c r="E368" t="s">
        <v>26</v>
      </c>
      <c r="F368">
        <v>0.65</v>
      </c>
      <c r="G368" t="s">
        <v>26</v>
      </c>
      <c r="H368" t="s">
        <v>26</v>
      </c>
      <c r="I368" t="s">
        <v>26</v>
      </c>
      <c r="J368" t="s">
        <v>26</v>
      </c>
      <c r="K368" t="s">
        <v>26</v>
      </c>
    </row>
    <row r="369" spans="1:11" x14ac:dyDescent="0.25">
      <c r="A369" s="1">
        <v>31809</v>
      </c>
      <c r="B369" t="s">
        <v>127</v>
      </c>
      <c r="C369" t="s">
        <v>26</v>
      </c>
      <c r="D369" t="s">
        <v>26</v>
      </c>
      <c r="E369" t="s">
        <v>26</v>
      </c>
      <c r="F369">
        <v>0.63</v>
      </c>
      <c r="G369" t="s">
        <v>26</v>
      </c>
      <c r="H369" t="s">
        <v>26</v>
      </c>
      <c r="I369" t="s">
        <v>26</v>
      </c>
      <c r="J369" t="s">
        <v>26</v>
      </c>
      <c r="K369" t="s">
        <v>26</v>
      </c>
    </row>
    <row r="370" spans="1:11" x14ac:dyDescent="0.25">
      <c r="A370" s="1">
        <v>31809</v>
      </c>
      <c r="B370" t="s">
        <v>113</v>
      </c>
      <c r="C370" t="s">
        <v>26</v>
      </c>
      <c r="D370" t="s">
        <v>26</v>
      </c>
      <c r="E370" t="s">
        <v>26</v>
      </c>
      <c r="F370">
        <v>0.68</v>
      </c>
      <c r="G370" t="s">
        <v>26</v>
      </c>
      <c r="H370" t="s">
        <v>26</v>
      </c>
      <c r="I370" t="s">
        <v>26</v>
      </c>
      <c r="J370" t="s">
        <v>26</v>
      </c>
      <c r="K370" t="s">
        <v>26</v>
      </c>
    </row>
    <row r="371" spans="1:11" x14ac:dyDescent="0.25">
      <c r="A371" s="1">
        <v>31809</v>
      </c>
      <c r="B371" t="s">
        <v>128</v>
      </c>
      <c r="C371" t="s">
        <v>26</v>
      </c>
      <c r="D371" t="s">
        <v>26</v>
      </c>
      <c r="E371" t="s">
        <v>26</v>
      </c>
      <c r="F371">
        <v>0.71</v>
      </c>
      <c r="G371" t="s">
        <v>26</v>
      </c>
      <c r="H371" t="s">
        <v>26</v>
      </c>
      <c r="I371" t="s">
        <v>26</v>
      </c>
      <c r="J371" t="s">
        <v>26</v>
      </c>
      <c r="K371" t="s">
        <v>26</v>
      </c>
    </row>
    <row r="372" spans="1:11" x14ac:dyDescent="0.25">
      <c r="A372" s="1">
        <v>31809</v>
      </c>
      <c r="B372" t="s">
        <v>129</v>
      </c>
      <c r="C372" t="s">
        <v>26</v>
      </c>
      <c r="D372" t="s">
        <v>26</v>
      </c>
      <c r="E372" t="s">
        <v>26</v>
      </c>
      <c r="F372">
        <v>0.63</v>
      </c>
      <c r="G372" t="s">
        <v>26</v>
      </c>
      <c r="H372" t="s">
        <v>26</v>
      </c>
      <c r="I372" t="s">
        <v>26</v>
      </c>
      <c r="J372" t="s">
        <v>26</v>
      </c>
      <c r="K372" t="s">
        <v>26</v>
      </c>
    </row>
    <row r="373" spans="1:11" x14ac:dyDescent="0.25">
      <c r="A373" s="1">
        <v>31809</v>
      </c>
      <c r="B373" t="s">
        <v>130</v>
      </c>
      <c r="C373" t="s">
        <v>26</v>
      </c>
      <c r="D373" t="s">
        <v>26</v>
      </c>
      <c r="E373" t="s">
        <v>26</v>
      </c>
      <c r="F373">
        <v>0.89</v>
      </c>
      <c r="G373" t="s">
        <v>26</v>
      </c>
      <c r="H373" t="s">
        <v>26</v>
      </c>
      <c r="I373" t="s">
        <v>26</v>
      </c>
      <c r="J373" t="s">
        <v>26</v>
      </c>
      <c r="K373" t="s">
        <v>26</v>
      </c>
    </row>
    <row r="374" spans="1:11" x14ac:dyDescent="0.25">
      <c r="A374" s="1">
        <v>31809</v>
      </c>
      <c r="B374" t="s">
        <v>131</v>
      </c>
      <c r="C374" t="s">
        <v>26</v>
      </c>
      <c r="D374" t="s">
        <v>26</v>
      </c>
      <c r="E374" t="s">
        <v>26</v>
      </c>
      <c r="F374">
        <v>0.56000000000000005</v>
      </c>
      <c r="G374" t="s">
        <v>26</v>
      </c>
      <c r="H374" t="s">
        <v>26</v>
      </c>
      <c r="I374" t="s">
        <v>26</v>
      </c>
      <c r="J374" t="s">
        <v>26</v>
      </c>
      <c r="K374" t="s">
        <v>26</v>
      </c>
    </row>
    <row r="375" spans="1:11" x14ac:dyDescent="0.25">
      <c r="A375" s="1">
        <v>31809</v>
      </c>
      <c r="B375" t="s">
        <v>132</v>
      </c>
      <c r="C375" t="s">
        <v>26</v>
      </c>
      <c r="D375" t="s">
        <v>26</v>
      </c>
      <c r="E375" t="s">
        <v>26</v>
      </c>
      <c r="F375">
        <v>0.62</v>
      </c>
      <c r="G375" t="s">
        <v>26</v>
      </c>
      <c r="H375" t="s">
        <v>26</v>
      </c>
      <c r="I375" t="s">
        <v>26</v>
      </c>
      <c r="J375" t="s">
        <v>26</v>
      </c>
      <c r="K375" t="s">
        <v>26</v>
      </c>
    </row>
    <row r="376" spans="1:11" x14ac:dyDescent="0.25">
      <c r="A376" s="1">
        <v>31809</v>
      </c>
      <c r="B376" t="s">
        <v>133</v>
      </c>
      <c r="C376" t="s">
        <v>26</v>
      </c>
      <c r="D376" t="s">
        <v>26</v>
      </c>
      <c r="E376" t="s">
        <v>26</v>
      </c>
      <c r="F376">
        <v>0.94</v>
      </c>
      <c r="G376" t="s">
        <v>26</v>
      </c>
      <c r="H376" t="s">
        <v>26</v>
      </c>
      <c r="I376" t="s">
        <v>26</v>
      </c>
      <c r="J376" t="s">
        <v>26</v>
      </c>
      <c r="K376" t="s">
        <v>26</v>
      </c>
    </row>
    <row r="377" spans="1:11" x14ac:dyDescent="0.25">
      <c r="A377" s="1">
        <v>31809</v>
      </c>
      <c r="B377" t="s">
        <v>134</v>
      </c>
      <c r="C377" t="s">
        <v>26</v>
      </c>
      <c r="D377" t="s">
        <v>26</v>
      </c>
      <c r="E377" t="s">
        <v>26</v>
      </c>
      <c r="F377">
        <v>0.64</v>
      </c>
      <c r="G377" t="s">
        <v>26</v>
      </c>
      <c r="H377" t="s">
        <v>26</v>
      </c>
      <c r="I377" t="s">
        <v>26</v>
      </c>
      <c r="J377" t="s">
        <v>26</v>
      </c>
      <c r="K377" t="s">
        <v>26</v>
      </c>
    </row>
    <row r="378" spans="1:11" x14ac:dyDescent="0.25">
      <c r="A378" s="1">
        <v>31809</v>
      </c>
      <c r="B378" t="s">
        <v>135</v>
      </c>
      <c r="C378" t="s">
        <v>26</v>
      </c>
      <c r="D378" t="s">
        <v>26</v>
      </c>
      <c r="E378" t="s">
        <v>26</v>
      </c>
      <c r="F378">
        <v>0.7</v>
      </c>
      <c r="G378" t="s">
        <v>26</v>
      </c>
      <c r="H378" t="s">
        <v>26</v>
      </c>
      <c r="I378" t="s">
        <v>26</v>
      </c>
      <c r="J378" t="s">
        <v>26</v>
      </c>
      <c r="K378" t="s">
        <v>26</v>
      </c>
    </row>
    <row r="379" spans="1:11" x14ac:dyDescent="0.25">
      <c r="A379" s="1">
        <v>31809</v>
      </c>
      <c r="B379" t="s">
        <v>136</v>
      </c>
      <c r="C379" t="s">
        <v>26</v>
      </c>
      <c r="D379" t="s">
        <v>26</v>
      </c>
      <c r="E379" t="s">
        <v>26</v>
      </c>
      <c r="F379" t="s">
        <v>26</v>
      </c>
      <c r="G379" t="s">
        <v>26</v>
      </c>
      <c r="H379" t="s">
        <v>26</v>
      </c>
      <c r="I379" t="s">
        <v>26</v>
      </c>
      <c r="J379" t="s">
        <v>26</v>
      </c>
      <c r="K379" t="s">
        <v>26</v>
      </c>
    </row>
    <row r="380" spans="1:11" x14ac:dyDescent="0.25">
      <c r="A380" s="1">
        <v>31809</v>
      </c>
      <c r="B380" t="s">
        <v>137</v>
      </c>
      <c r="C380" t="s">
        <v>26</v>
      </c>
      <c r="D380" t="s">
        <v>26</v>
      </c>
      <c r="E380" t="s">
        <v>26</v>
      </c>
      <c r="F380">
        <v>0.64</v>
      </c>
      <c r="G380" t="s">
        <v>26</v>
      </c>
      <c r="H380" t="s">
        <v>26</v>
      </c>
      <c r="I380" t="s">
        <v>26</v>
      </c>
      <c r="J380" t="s">
        <v>26</v>
      </c>
      <c r="K380" t="s">
        <v>26</v>
      </c>
    </row>
    <row r="381" spans="1:11" x14ac:dyDescent="0.25">
      <c r="A381" s="1">
        <v>31809</v>
      </c>
      <c r="B381" t="s">
        <v>138</v>
      </c>
      <c r="C381" t="s">
        <v>26</v>
      </c>
      <c r="D381" t="s">
        <v>26</v>
      </c>
      <c r="E381" t="s">
        <v>26</v>
      </c>
      <c r="F381">
        <v>0.71</v>
      </c>
      <c r="G381" t="s">
        <v>26</v>
      </c>
      <c r="H381" t="s">
        <v>26</v>
      </c>
      <c r="I381" t="s">
        <v>26</v>
      </c>
      <c r="J381" t="s">
        <v>26</v>
      </c>
      <c r="K381" t="s">
        <v>26</v>
      </c>
    </row>
    <row r="382" spans="1:11" x14ac:dyDescent="0.25">
      <c r="A382" s="1">
        <v>31809</v>
      </c>
      <c r="B382" t="s">
        <v>139</v>
      </c>
      <c r="C382" t="s">
        <v>26</v>
      </c>
      <c r="D382" t="s">
        <v>26</v>
      </c>
      <c r="E382" t="s">
        <v>26</v>
      </c>
      <c r="F382">
        <v>0.75</v>
      </c>
      <c r="G382" t="s">
        <v>26</v>
      </c>
      <c r="H382" t="s">
        <v>26</v>
      </c>
      <c r="I382" t="s">
        <v>26</v>
      </c>
      <c r="J382" t="s">
        <v>26</v>
      </c>
      <c r="K382" t="s">
        <v>26</v>
      </c>
    </row>
    <row r="383" spans="1:11" x14ac:dyDescent="0.25">
      <c r="A383" s="1">
        <v>31809</v>
      </c>
      <c r="B383" t="s">
        <v>140</v>
      </c>
      <c r="C383" t="s">
        <v>26</v>
      </c>
      <c r="D383" t="s">
        <v>26</v>
      </c>
      <c r="E383" t="s">
        <v>26</v>
      </c>
      <c r="F383">
        <v>0.57999999999999996</v>
      </c>
      <c r="G383" t="s">
        <v>26</v>
      </c>
      <c r="H383" t="s">
        <v>26</v>
      </c>
      <c r="I383" t="s">
        <v>26</v>
      </c>
      <c r="J383" t="s">
        <v>26</v>
      </c>
      <c r="K383" t="s">
        <v>26</v>
      </c>
    </row>
    <row r="384" spans="1:11" x14ac:dyDescent="0.25">
      <c r="A384" s="1">
        <v>31809</v>
      </c>
      <c r="B384" t="s">
        <v>141</v>
      </c>
      <c r="C384" t="s">
        <v>26</v>
      </c>
      <c r="D384" t="s">
        <v>26</v>
      </c>
      <c r="E384" t="s">
        <v>26</v>
      </c>
      <c r="F384">
        <v>0.63</v>
      </c>
      <c r="G384" t="s">
        <v>26</v>
      </c>
      <c r="H384" t="s">
        <v>26</v>
      </c>
      <c r="I384" t="s">
        <v>26</v>
      </c>
      <c r="J384" t="s">
        <v>26</v>
      </c>
      <c r="K384" t="s">
        <v>26</v>
      </c>
    </row>
    <row r="385" spans="1:11" x14ac:dyDescent="0.25">
      <c r="A385" s="1">
        <v>31809</v>
      </c>
      <c r="B385" t="s">
        <v>142</v>
      </c>
      <c r="C385" t="s">
        <v>26</v>
      </c>
      <c r="D385" t="s">
        <v>26</v>
      </c>
      <c r="E385" t="s">
        <v>26</v>
      </c>
      <c r="F385">
        <v>0.57999999999999996</v>
      </c>
      <c r="G385" t="s">
        <v>26</v>
      </c>
      <c r="H385" t="s">
        <v>26</v>
      </c>
      <c r="I385" t="s">
        <v>26</v>
      </c>
      <c r="J385" t="s">
        <v>26</v>
      </c>
      <c r="K385" t="s">
        <v>26</v>
      </c>
    </row>
    <row r="386" spans="1:11" x14ac:dyDescent="0.25">
      <c r="A386" s="1">
        <v>31809</v>
      </c>
      <c r="B386" t="s">
        <v>143</v>
      </c>
      <c r="C386" t="s">
        <v>26</v>
      </c>
      <c r="D386" t="s">
        <v>26</v>
      </c>
      <c r="E386" t="s">
        <v>26</v>
      </c>
      <c r="F386">
        <v>0.53</v>
      </c>
      <c r="G386" t="s">
        <v>26</v>
      </c>
      <c r="H386" t="s">
        <v>26</v>
      </c>
      <c r="I386" t="s">
        <v>26</v>
      </c>
      <c r="J386" t="s">
        <v>26</v>
      </c>
      <c r="K386" t="s">
        <v>26</v>
      </c>
    </row>
    <row r="387" spans="1:11" x14ac:dyDescent="0.25">
      <c r="A387" s="1">
        <v>31809</v>
      </c>
      <c r="B387" t="s">
        <v>144</v>
      </c>
      <c r="C387" t="s">
        <v>26</v>
      </c>
      <c r="D387" t="s">
        <v>26</v>
      </c>
      <c r="E387" t="s">
        <v>26</v>
      </c>
      <c r="F387">
        <v>0.61</v>
      </c>
      <c r="G387" t="s">
        <v>26</v>
      </c>
      <c r="H387" t="s">
        <v>26</v>
      </c>
      <c r="I387" t="s">
        <v>26</v>
      </c>
      <c r="J387" t="s">
        <v>26</v>
      </c>
      <c r="K387" t="s">
        <v>26</v>
      </c>
    </row>
    <row r="388" spans="1:11" x14ac:dyDescent="0.25">
      <c r="A388" s="1">
        <v>31809</v>
      </c>
      <c r="B388" t="s">
        <v>145</v>
      </c>
      <c r="C388" t="s">
        <v>26</v>
      </c>
      <c r="D388" t="s">
        <v>26</v>
      </c>
      <c r="E388" t="s">
        <v>26</v>
      </c>
      <c r="F388">
        <v>0.61</v>
      </c>
      <c r="G388" t="s">
        <v>26</v>
      </c>
      <c r="H388" t="s">
        <v>26</v>
      </c>
      <c r="I388" t="s">
        <v>26</v>
      </c>
      <c r="J388" t="s">
        <v>26</v>
      </c>
      <c r="K388" t="s">
        <v>26</v>
      </c>
    </row>
    <row r="389" spans="1:11" x14ac:dyDescent="0.25">
      <c r="A389" s="1">
        <v>31809</v>
      </c>
      <c r="B389" t="s">
        <v>146</v>
      </c>
      <c r="C389" t="s">
        <v>26</v>
      </c>
      <c r="D389" t="s">
        <v>26</v>
      </c>
      <c r="E389" t="s">
        <v>26</v>
      </c>
      <c r="F389">
        <v>0.68</v>
      </c>
      <c r="G389" t="s">
        <v>26</v>
      </c>
      <c r="H389" t="s">
        <v>26</v>
      </c>
      <c r="I389" t="s">
        <v>26</v>
      </c>
      <c r="J389" t="s">
        <v>26</v>
      </c>
      <c r="K389" t="s">
        <v>26</v>
      </c>
    </row>
    <row r="390" spans="1:11" x14ac:dyDescent="0.25">
      <c r="A390" s="1">
        <v>31809</v>
      </c>
      <c r="B390" t="s">
        <v>2</v>
      </c>
      <c r="C390" t="s">
        <v>26</v>
      </c>
      <c r="D390" t="s">
        <v>26</v>
      </c>
      <c r="E390" t="s">
        <v>26</v>
      </c>
      <c r="F390">
        <v>0.66</v>
      </c>
      <c r="G390" t="s">
        <v>26</v>
      </c>
      <c r="H390" t="s">
        <v>26</v>
      </c>
      <c r="I390" t="s">
        <v>26</v>
      </c>
      <c r="J390" t="s">
        <v>26</v>
      </c>
      <c r="K390" t="s">
        <v>26</v>
      </c>
    </row>
    <row r="391" spans="1:11" x14ac:dyDescent="0.25">
      <c r="A391" s="1">
        <v>31809</v>
      </c>
      <c r="B391" t="s">
        <v>147</v>
      </c>
      <c r="C391" t="s">
        <v>26</v>
      </c>
      <c r="D391" t="s">
        <v>26</v>
      </c>
      <c r="E391" t="s">
        <v>26</v>
      </c>
      <c r="F391">
        <v>0.6</v>
      </c>
      <c r="G391" t="s">
        <v>26</v>
      </c>
      <c r="H391" t="s">
        <v>26</v>
      </c>
      <c r="I391" t="s">
        <v>26</v>
      </c>
      <c r="J391" t="s">
        <v>26</v>
      </c>
      <c r="K391" t="s">
        <v>26</v>
      </c>
    </row>
    <row r="392" spans="1:11" x14ac:dyDescent="0.25">
      <c r="A392" s="1">
        <v>31809</v>
      </c>
      <c r="B392" t="s">
        <v>148</v>
      </c>
      <c r="C392" t="s">
        <v>26</v>
      </c>
      <c r="D392" t="s">
        <v>26</v>
      </c>
      <c r="E392" t="s">
        <v>26</v>
      </c>
      <c r="F392">
        <v>0.71</v>
      </c>
      <c r="G392" t="s">
        <v>26</v>
      </c>
      <c r="H392" t="s">
        <v>26</v>
      </c>
      <c r="I392" t="s">
        <v>26</v>
      </c>
      <c r="J392" t="s">
        <v>26</v>
      </c>
      <c r="K392" t="s">
        <v>26</v>
      </c>
    </row>
    <row r="393" spans="1:11" x14ac:dyDescent="0.25">
      <c r="A393" s="1">
        <v>31809</v>
      </c>
      <c r="B393" t="s">
        <v>149</v>
      </c>
      <c r="C393" t="s">
        <v>26</v>
      </c>
      <c r="D393" t="s">
        <v>26</v>
      </c>
      <c r="E393" t="s">
        <v>26</v>
      </c>
      <c r="F393">
        <v>0.8</v>
      </c>
      <c r="G393" t="s">
        <v>26</v>
      </c>
      <c r="H393" t="s">
        <v>26</v>
      </c>
      <c r="I393" t="s">
        <v>26</v>
      </c>
      <c r="J393" t="s">
        <v>26</v>
      </c>
      <c r="K393" t="s">
        <v>26</v>
      </c>
    </row>
    <row r="394" spans="1:11" x14ac:dyDescent="0.25">
      <c r="A394" s="1">
        <v>31809</v>
      </c>
      <c r="B394" t="s">
        <v>150</v>
      </c>
      <c r="C394" t="s">
        <v>26</v>
      </c>
      <c r="D394" t="s">
        <v>26</v>
      </c>
      <c r="E394" t="s">
        <v>26</v>
      </c>
      <c r="F394">
        <v>0.75</v>
      </c>
      <c r="G394" t="s">
        <v>26</v>
      </c>
      <c r="H394" t="s">
        <v>26</v>
      </c>
      <c r="I394" t="s">
        <v>26</v>
      </c>
      <c r="J394" t="s">
        <v>26</v>
      </c>
      <c r="K394" t="s">
        <v>26</v>
      </c>
    </row>
    <row r="395" spans="1:11" x14ac:dyDescent="0.25">
      <c r="A395" s="1">
        <v>31809</v>
      </c>
      <c r="B395" t="s">
        <v>151</v>
      </c>
      <c r="C395" t="s">
        <v>26</v>
      </c>
      <c r="D395" t="s">
        <v>26</v>
      </c>
      <c r="E395" t="s">
        <v>26</v>
      </c>
      <c r="F395">
        <v>0.63</v>
      </c>
      <c r="G395" t="s">
        <v>26</v>
      </c>
      <c r="H395" t="s">
        <v>26</v>
      </c>
      <c r="I395" t="s">
        <v>26</v>
      </c>
      <c r="J395" t="s">
        <v>26</v>
      </c>
      <c r="K395" t="s">
        <v>26</v>
      </c>
    </row>
    <row r="396" spans="1:11" x14ac:dyDescent="0.25">
      <c r="A396" s="1">
        <v>31809</v>
      </c>
      <c r="B396" t="s">
        <v>152</v>
      </c>
      <c r="C396" t="s">
        <v>26</v>
      </c>
      <c r="D396" t="s">
        <v>26</v>
      </c>
      <c r="E396" t="s">
        <v>26</v>
      </c>
      <c r="F396">
        <v>0.64</v>
      </c>
      <c r="G396" t="s">
        <v>26</v>
      </c>
      <c r="H396" t="s">
        <v>26</v>
      </c>
      <c r="I396" t="s">
        <v>26</v>
      </c>
      <c r="J396" t="s">
        <v>26</v>
      </c>
      <c r="K396" t="s">
        <v>26</v>
      </c>
    </row>
    <row r="397" spans="1:11" x14ac:dyDescent="0.25">
      <c r="A397" s="1">
        <v>31809</v>
      </c>
      <c r="B397" t="s">
        <v>153</v>
      </c>
      <c r="C397" t="s">
        <v>26</v>
      </c>
      <c r="D397" t="s">
        <v>26</v>
      </c>
      <c r="E397" t="s">
        <v>26</v>
      </c>
      <c r="F397">
        <v>0.85</v>
      </c>
      <c r="G397" t="s">
        <v>26</v>
      </c>
      <c r="H397" t="s">
        <v>26</v>
      </c>
      <c r="I397" t="s">
        <v>26</v>
      </c>
      <c r="J397" t="s">
        <v>26</v>
      </c>
      <c r="K397" t="s">
        <v>26</v>
      </c>
    </row>
    <row r="398" spans="1:11" x14ac:dyDescent="0.25">
      <c r="A398" s="1">
        <v>31809</v>
      </c>
      <c r="B398" t="s">
        <v>154</v>
      </c>
      <c r="C398" t="s">
        <v>26</v>
      </c>
      <c r="D398" t="s">
        <v>26</v>
      </c>
      <c r="E398" t="s">
        <v>26</v>
      </c>
      <c r="F398">
        <v>0.65</v>
      </c>
      <c r="G398" t="s">
        <v>26</v>
      </c>
      <c r="H398" t="s">
        <v>26</v>
      </c>
      <c r="I398" t="s">
        <v>26</v>
      </c>
      <c r="J398" t="s">
        <v>26</v>
      </c>
      <c r="K398" t="s">
        <v>26</v>
      </c>
    </row>
    <row r="399" spans="1:11" x14ac:dyDescent="0.25">
      <c r="A399" s="1">
        <v>31809</v>
      </c>
      <c r="B399" t="s">
        <v>155</v>
      </c>
      <c r="C399" t="s">
        <v>26</v>
      </c>
      <c r="D399" t="s">
        <v>26</v>
      </c>
      <c r="E399" t="s">
        <v>26</v>
      </c>
      <c r="F399">
        <v>0.59</v>
      </c>
      <c r="G399" t="s">
        <v>26</v>
      </c>
      <c r="H399" t="s">
        <v>26</v>
      </c>
      <c r="I399" t="s">
        <v>26</v>
      </c>
      <c r="J399" t="s">
        <v>26</v>
      </c>
      <c r="K399" t="s">
        <v>26</v>
      </c>
    </row>
    <row r="400" spans="1:11" x14ac:dyDescent="0.25">
      <c r="A400" s="1">
        <v>31837</v>
      </c>
      <c r="B400" t="s">
        <v>1</v>
      </c>
      <c r="C400" t="s">
        <v>26</v>
      </c>
      <c r="D400" t="s">
        <v>26</v>
      </c>
      <c r="E400" t="s">
        <v>26</v>
      </c>
      <c r="F400">
        <v>0.85</v>
      </c>
      <c r="G400" t="s">
        <v>26</v>
      </c>
      <c r="H400" t="s">
        <v>26</v>
      </c>
      <c r="I400" t="s">
        <v>26</v>
      </c>
      <c r="J400" t="s">
        <v>26</v>
      </c>
      <c r="K400" t="s">
        <v>26</v>
      </c>
    </row>
    <row r="401" spans="1:11" x14ac:dyDescent="0.25">
      <c r="A401" s="1">
        <v>31837</v>
      </c>
      <c r="B401" t="s">
        <v>126</v>
      </c>
      <c r="C401" t="s">
        <v>26</v>
      </c>
      <c r="D401" t="s">
        <v>26</v>
      </c>
      <c r="E401" t="s">
        <v>26</v>
      </c>
      <c r="F401">
        <v>0.82</v>
      </c>
      <c r="G401" t="s">
        <v>26</v>
      </c>
      <c r="H401" t="s">
        <v>26</v>
      </c>
      <c r="I401" t="s">
        <v>26</v>
      </c>
      <c r="J401" t="s">
        <v>26</v>
      </c>
      <c r="K401" t="s">
        <v>26</v>
      </c>
    </row>
    <row r="402" spans="1:11" x14ac:dyDescent="0.25">
      <c r="A402" s="1">
        <v>31837</v>
      </c>
      <c r="B402" t="s">
        <v>127</v>
      </c>
      <c r="C402" t="s">
        <v>26</v>
      </c>
      <c r="D402" t="s">
        <v>26</v>
      </c>
      <c r="E402" t="s">
        <v>26</v>
      </c>
      <c r="F402">
        <v>0.78</v>
      </c>
      <c r="G402" t="s">
        <v>26</v>
      </c>
      <c r="H402" t="s">
        <v>26</v>
      </c>
      <c r="I402" t="s">
        <v>26</v>
      </c>
      <c r="J402" t="s">
        <v>26</v>
      </c>
      <c r="K402" t="s">
        <v>26</v>
      </c>
    </row>
    <row r="403" spans="1:11" x14ac:dyDescent="0.25">
      <c r="A403" s="1">
        <v>31837</v>
      </c>
      <c r="B403" t="s">
        <v>113</v>
      </c>
      <c r="C403" t="s">
        <v>26</v>
      </c>
      <c r="D403" t="s">
        <v>26</v>
      </c>
      <c r="E403" t="s">
        <v>26</v>
      </c>
      <c r="F403">
        <v>0.88</v>
      </c>
      <c r="G403" t="s">
        <v>26</v>
      </c>
      <c r="H403" t="s">
        <v>26</v>
      </c>
      <c r="I403" t="s">
        <v>26</v>
      </c>
      <c r="J403" t="s">
        <v>26</v>
      </c>
      <c r="K403" t="s">
        <v>26</v>
      </c>
    </row>
    <row r="404" spans="1:11" x14ac:dyDescent="0.25">
      <c r="A404" s="1">
        <v>31837</v>
      </c>
      <c r="B404" t="s">
        <v>128</v>
      </c>
      <c r="C404" t="s">
        <v>26</v>
      </c>
      <c r="D404" t="s">
        <v>26</v>
      </c>
      <c r="E404" t="s">
        <v>26</v>
      </c>
      <c r="F404">
        <v>0.9</v>
      </c>
      <c r="G404" t="s">
        <v>26</v>
      </c>
      <c r="H404" t="s">
        <v>26</v>
      </c>
      <c r="I404" t="s">
        <v>26</v>
      </c>
      <c r="J404" t="s">
        <v>26</v>
      </c>
      <c r="K404" t="s">
        <v>26</v>
      </c>
    </row>
    <row r="405" spans="1:11" x14ac:dyDescent="0.25">
      <c r="A405" s="1">
        <v>31837</v>
      </c>
      <c r="B405" t="s">
        <v>129</v>
      </c>
      <c r="C405" t="s">
        <v>26</v>
      </c>
      <c r="D405" t="s">
        <v>26</v>
      </c>
      <c r="E405" t="s">
        <v>26</v>
      </c>
      <c r="F405">
        <v>0.75</v>
      </c>
      <c r="G405" t="s">
        <v>26</v>
      </c>
      <c r="H405" t="s">
        <v>26</v>
      </c>
      <c r="I405" t="s">
        <v>26</v>
      </c>
      <c r="J405" t="s">
        <v>26</v>
      </c>
      <c r="K405" t="s">
        <v>26</v>
      </c>
    </row>
    <row r="406" spans="1:11" x14ac:dyDescent="0.25">
      <c r="A406" s="1">
        <v>31837</v>
      </c>
      <c r="B406" t="s">
        <v>130</v>
      </c>
      <c r="C406" t="s">
        <v>26</v>
      </c>
      <c r="D406" t="s">
        <v>26</v>
      </c>
      <c r="E406" t="s">
        <v>26</v>
      </c>
      <c r="F406">
        <v>1.25</v>
      </c>
      <c r="G406" t="s">
        <v>26</v>
      </c>
      <c r="H406" t="s">
        <v>26</v>
      </c>
      <c r="I406" t="s">
        <v>26</v>
      </c>
      <c r="J406" t="s">
        <v>26</v>
      </c>
      <c r="K406" t="s">
        <v>26</v>
      </c>
    </row>
    <row r="407" spans="1:11" x14ac:dyDescent="0.25">
      <c r="A407" s="1">
        <v>31837</v>
      </c>
      <c r="B407" t="s">
        <v>131</v>
      </c>
      <c r="C407" t="s">
        <v>26</v>
      </c>
      <c r="D407" t="s">
        <v>26</v>
      </c>
      <c r="E407" t="s">
        <v>26</v>
      </c>
      <c r="F407">
        <v>0.73</v>
      </c>
      <c r="G407" t="s">
        <v>26</v>
      </c>
      <c r="H407" t="s">
        <v>26</v>
      </c>
      <c r="I407" t="s">
        <v>26</v>
      </c>
      <c r="J407" t="s">
        <v>26</v>
      </c>
      <c r="K407" t="s">
        <v>26</v>
      </c>
    </row>
    <row r="408" spans="1:11" x14ac:dyDescent="0.25">
      <c r="A408" s="1">
        <v>31837</v>
      </c>
      <c r="B408" t="s">
        <v>132</v>
      </c>
      <c r="C408" t="s">
        <v>26</v>
      </c>
      <c r="D408" t="s">
        <v>26</v>
      </c>
      <c r="E408" t="s">
        <v>26</v>
      </c>
      <c r="F408">
        <v>0.74</v>
      </c>
      <c r="G408" t="s">
        <v>26</v>
      </c>
      <c r="H408" t="s">
        <v>26</v>
      </c>
      <c r="I408" t="s">
        <v>26</v>
      </c>
      <c r="J408" t="s">
        <v>26</v>
      </c>
      <c r="K408" t="s">
        <v>26</v>
      </c>
    </row>
    <row r="409" spans="1:11" x14ac:dyDescent="0.25">
      <c r="A409" s="1">
        <v>31837</v>
      </c>
      <c r="B409" t="s">
        <v>133</v>
      </c>
      <c r="C409" t="s">
        <v>26</v>
      </c>
      <c r="D409" t="s">
        <v>26</v>
      </c>
      <c r="E409" t="s">
        <v>26</v>
      </c>
      <c r="F409">
        <v>1.18</v>
      </c>
      <c r="G409" t="s">
        <v>26</v>
      </c>
      <c r="H409" t="s">
        <v>26</v>
      </c>
      <c r="I409" t="s">
        <v>26</v>
      </c>
      <c r="J409" t="s">
        <v>26</v>
      </c>
      <c r="K409" t="s">
        <v>26</v>
      </c>
    </row>
    <row r="410" spans="1:11" x14ac:dyDescent="0.25">
      <c r="A410" s="1">
        <v>31837</v>
      </c>
      <c r="B410" t="s">
        <v>134</v>
      </c>
      <c r="C410" t="s">
        <v>26</v>
      </c>
      <c r="D410" t="s">
        <v>26</v>
      </c>
      <c r="E410" t="s">
        <v>26</v>
      </c>
      <c r="F410">
        <v>0.81</v>
      </c>
      <c r="G410" t="s">
        <v>26</v>
      </c>
      <c r="H410" t="s">
        <v>26</v>
      </c>
      <c r="I410" t="s">
        <v>26</v>
      </c>
      <c r="J410" t="s">
        <v>26</v>
      </c>
      <c r="K410" t="s">
        <v>26</v>
      </c>
    </row>
    <row r="411" spans="1:11" x14ac:dyDescent="0.25">
      <c r="A411" s="1">
        <v>31837</v>
      </c>
      <c r="B411" t="s">
        <v>135</v>
      </c>
      <c r="C411" t="s">
        <v>26</v>
      </c>
      <c r="D411" t="s">
        <v>26</v>
      </c>
      <c r="E411" t="s">
        <v>26</v>
      </c>
      <c r="F411">
        <v>0.85</v>
      </c>
      <c r="G411" t="s">
        <v>26</v>
      </c>
      <c r="H411" t="s">
        <v>26</v>
      </c>
      <c r="I411" t="s">
        <v>26</v>
      </c>
      <c r="J411" t="s">
        <v>26</v>
      </c>
      <c r="K411" t="s">
        <v>26</v>
      </c>
    </row>
    <row r="412" spans="1:11" x14ac:dyDescent="0.25">
      <c r="A412" s="1">
        <v>31837</v>
      </c>
      <c r="B412" t="s">
        <v>136</v>
      </c>
      <c r="C412" t="s">
        <v>26</v>
      </c>
      <c r="D412" t="s">
        <v>26</v>
      </c>
      <c r="E412" t="s">
        <v>26</v>
      </c>
      <c r="F412" t="s">
        <v>26</v>
      </c>
      <c r="G412" t="s">
        <v>26</v>
      </c>
      <c r="H412" t="s">
        <v>26</v>
      </c>
      <c r="I412" t="s">
        <v>26</v>
      </c>
      <c r="J412" t="s">
        <v>26</v>
      </c>
      <c r="K412" t="s">
        <v>26</v>
      </c>
    </row>
    <row r="413" spans="1:11" x14ac:dyDescent="0.25">
      <c r="A413" s="1">
        <v>31837</v>
      </c>
      <c r="B413" t="s">
        <v>137</v>
      </c>
      <c r="C413" t="s">
        <v>26</v>
      </c>
      <c r="D413" t="s">
        <v>26</v>
      </c>
      <c r="E413" t="s">
        <v>26</v>
      </c>
      <c r="F413">
        <v>0.75</v>
      </c>
      <c r="G413" t="s">
        <v>26</v>
      </c>
      <c r="H413" t="s">
        <v>26</v>
      </c>
      <c r="I413" t="s">
        <v>26</v>
      </c>
      <c r="J413" t="s">
        <v>26</v>
      </c>
      <c r="K413" t="s">
        <v>26</v>
      </c>
    </row>
    <row r="414" spans="1:11" x14ac:dyDescent="0.25">
      <c r="A414" s="1">
        <v>31837</v>
      </c>
      <c r="B414" t="s">
        <v>138</v>
      </c>
      <c r="C414" t="s">
        <v>26</v>
      </c>
      <c r="D414" t="s">
        <v>26</v>
      </c>
      <c r="E414" t="s">
        <v>26</v>
      </c>
      <c r="F414">
        <v>0.89</v>
      </c>
      <c r="G414" t="s">
        <v>26</v>
      </c>
      <c r="H414" t="s">
        <v>26</v>
      </c>
      <c r="I414" t="s">
        <v>26</v>
      </c>
      <c r="J414" t="s">
        <v>26</v>
      </c>
      <c r="K414" t="s">
        <v>26</v>
      </c>
    </row>
    <row r="415" spans="1:11" x14ac:dyDescent="0.25">
      <c r="A415" s="1">
        <v>31837</v>
      </c>
      <c r="B415" t="s">
        <v>139</v>
      </c>
      <c r="C415" t="s">
        <v>26</v>
      </c>
      <c r="D415" t="s">
        <v>26</v>
      </c>
      <c r="E415" t="s">
        <v>26</v>
      </c>
      <c r="F415">
        <v>0.93</v>
      </c>
      <c r="G415" t="s">
        <v>26</v>
      </c>
      <c r="H415" t="s">
        <v>26</v>
      </c>
      <c r="I415" t="s">
        <v>26</v>
      </c>
      <c r="J415" t="s">
        <v>26</v>
      </c>
      <c r="K415" t="s">
        <v>26</v>
      </c>
    </row>
    <row r="416" spans="1:11" x14ac:dyDescent="0.25">
      <c r="A416" s="1">
        <v>31837</v>
      </c>
      <c r="B416" t="s">
        <v>140</v>
      </c>
      <c r="C416" t="s">
        <v>26</v>
      </c>
      <c r="D416" t="s">
        <v>26</v>
      </c>
      <c r="E416" t="s">
        <v>26</v>
      </c>
      <c r="F416">
        <v>0.67</v>
      </c>
      <c r="G416" t="s">
        <v>26</v>
      </c>
      <c r="H416" t="s">
        <v>26</v>
      </c>
      <c r="I416" t="s">
        <v>26</v>
      </c>
      <c r="J416" t="s">
        <v>26</v>
      </c>
      <c r="K416" t="s">
        <v>26</v>
      </c>
    </row>
    <row r="417" spans="1:11" x14ac:dyDescent="0.25">
      <c r="A417" s="1">
        <v>31837</v>
      </c>
      <c r="B417" t="s">
        <v>141</v>
      </c>
      <c r="C417" t="s">
        <v>26</v>
      </c>
      <c r="D417" t="s">
        <v>26</v>
      </c>
      <c r="E417" t="s">
        <v>26</v>
      </c>
      <c r="F417">
        <v>0.76</v>
      </c>
      <c r="G417" t="s">
        <v>26</v>
      </c>
      <c r="H417" t="s">
        <v>26</v>
      </c>
      <c r="I417" t="s">
        <v>26</v>
      </c>
      <c r="J417" t="s">
        <v>26</v>
      </c>
      <c r="K417" t="s">
        <v>26</v>
      </c>
    </row>
    <row r="418" spans="1:11" x14ac:dyDescent="0.25">
      <c r="A418" s="1">
        <v>31837</v>
      </c>
      <c r="B418" t="s">
        <v>142</v>
      </c>
      <c r="C418" t="s">
        <v>26</v>
      </c>
      <c r="D418" t="s">
        <v>26</v>
      </c>
      <c r="E418" t="s">
        <v>26</v>
      </c>
      <c r="F418">
        <v>0.72</v>
      </c>
      <c r="G418" t="s">
        <v>26</v>
      </c>
      <c r="H418" t="s">
        <v>26</v>
      </c>
      <c r="I418" t="s">
        <v>26</v>
      </c>
      <c r="J418" t="s">
        <v>26</v>
      </c>
      <c r="K418" t="s">
        <v>26</v>
      </c>
    </row>
    <row r="419" spans="1:11" x14ac:dyDescent="0.25">
      <c r="A419" s="1">
        <v>31837</v>
      </c>
      <c r="B419" t="s">
        <v>143</v>
      </c>
      <c r="C419" t="s">
        <v>26</v>
      </c>
      <c r="D419" t="s">
        <v>26</v>
      </c>
      <c r="E419" t="s">
        <v>26</v>
      </c>
      <c r="F419">
        <v>0.66</v>
      </c>
      <c r="G419" t="s">
        <v>26</v>
      </c>
      <c r="H419" t="s">
        <v>26</v>
      </c>
      <c r="I419" t="s">
        <v>26</v>
      </c>
      <c r="J419" t="s">
        <v>26</v>
      </c>
      <c r="K419" t="s">
        <v>26</v>
      </c>
    </row>
    <row r="420" spans="1:11" x14ac:dyDescent="0.25">
      <c r="A420" s="1">
        <v>31837</v>
      </c>
      <c r="B420" t="s">
        <v>144</v>
      </c>
      <c r="C420" t="s">
        <v>26</v>
      </c>
      <c r="D420" t="s">
        <v>26</v>
      </c>
      <c r="E420" t="s">
        <v>26</v>
      </c>
      <c r="F420">
        <v>0.76</v>
      </c>
      <c r="G420" t="s">
        <v>26</v>
      </c>
      <c r="H420" t="s">
        <v>26</v>
      </c>
      <c r="I420" t="s">
        <v>26</v>
      </c>
      <c r="J420" t="s">
        <v>26</v>
      </c>
      <c r="K420" t="s">
        <v>26</v>
      </c>
    </row>
    <row r="421" spans="1:11" x14ac:dyDescent="0.25">
      <c r="A421" s="1">
        <v>31837</v>
      </c>
      <c r="B421" t="s">
        <v>145</v>
      </c>
      <c r="C421" t="s">
        <v>26</v>
      </c>
      <c r="D421" t="s">
        <v>26</v>
      </c>
      <c r="E421" t="s">
        <v>26</v>
      </c>
      <c r="F421">
        <v>0.76</v>
      </c>
      <c r="G421" t="s">
        <v>26</v>
      </c>
      <c r="H421" t="s">
        <v>26</v>
      </c>
      <c r="I421" t="s">
        <v>26</v>
      </c>
      <c r="J421" t="s">
        <v>26</v>
      </c>
      <c r="K421" t="s">
        <v>26</v>
      </c>
    </row>
    <row r="422" spans="1:11" x14ac:dyDescent="0.25">
      <c r="A422" s="1">
        <v>31837</v>
      </c>
      <c r="B422" t="s">
        <v>146</v>
      </c>
      <c r="C422" t="s">
        <v>26</v>
      </c>
      <c r="D422" t="s">
        <v>26</v>
      </c>
      <c r="E422" t="s">
        <v>26</v>
      </c>
      <c r="F422">
        <v>0.85</v>
      </c>
      <c r="G422" t="s">
        <v>26</v>
      </c>
      <c r="H422" t="s">
        <v>26</v>
      </c>
      <c r="I422" t="s">
        <v>26</v>
      </c>
      <c r="J422" t="s">
        <v>26</v>
      </c>
      <c r="K422" t="s">
        <v>26</v>
      </c>
    </row>
    <row r="423" spans="1:11" x14ac:dyDescent="0.25">
      <c r="A423" s="1">
        <v>31837</v>
      </c>
      <c r="B423" t="s">
        <v>2</v>
      </c>
      <c r="C423" t="s">
        <v>26</v>
      </c>
      <c r="D423" t="s">
        <v>26</v>
      </c>
      <c r="E423" t="s">
        <v>26</v>
      </c>
      <c r="F423">
        <v>0.8</v>
      </c>
      <c r="G423" t="s">
        <v>26</v>
      </c>
      <c r="H423" t="s">
        <v>26</v>
      </c>
      <c r="I423" t="s">
        <v>26</v>
      </c>
      <c r="J423" t="s">
        <v>26</v>
      </c>
      <c r="K423" t="s">
        <v>26</v>
      </c>
    </row>
    <row r="424" spans="1:11" x14ac:dyDescent="0.25">
      <c r="A424" s="1">
        <v>31837</v>
      </c>
      <c r="B424" t="s">
        <v>147</v>
      </c>
      <c r="C424" t="s">
        <v>26</v>
      </c>
      <c r="D424" t="s">
        <v>26</v>
      </c>
      <c r="E424" t="s">
        <v>26</v>
      </c>
      <c r="F424">
        <v>0.84</v>
      </c>
      <c r="G424" t="s">
        <v>26</v>
      </c>
      <c r="H424" t="s">
        <v>26</v>
      </c>
      <c r="I424" t="s">
        <v>26</v>
      </c>
      <c r="J424" t="s">
        <v>26</v>
      </c>
      <c r="K424" t="s">
        <v>26</v>
      </c>
    </row>
    <row r="425" spans="1:11" x14ac:dyDescent="0.25">
      <c r="A425" s="1">
        <v>31837</v>
      </c>
      <c r="B425" t="s">
        <v>148</v>
      </c>
      <c r="C425" t="s">
        <v>26</v>
      </c>
      <c r="D425" t="s">
        <v>26</v>
      </c>
      <c r="E425" t="s">
        <v>26</v>
      </c>
      <c r="F425">
        <v>0.91</v>
      </c>
      <c r="G425" t="s">
        <v>26</v>
      </c>
      <c r="H425" t="s">
        <v>26</v>
      </c>
      <c r="I425" t="s">
        <v>26</v>
      </c>
      <c r="J425" t="s">
        <v>26</v>
      </c>
      <c r="K425" t="s">
        <v>26</v>
      </c>
    </row>
    <row r="426" spans="1:11" x14ac:dyDescent="0.25">
      <c r="A426" s="1">
        <v>31837</v>
      </c>
      <c r="B426" t="s">
        <v>149</v>
      </c>
      <c r="C426" t="s">
        <v>26</v>
      </c>
      <c r="D426" t="s">
        <v>26</v>
      </c>
      <c r="E426" t="s">
        <v>26</v>
      </c>
      <c r="F426">
        <v>0.96</v>
      </c>
      <c r="G426" t="s">
        <v>26</v>
      </c>
      <c r="H426" t="s">
        <v>26</v>
      </c>
      <c r="I426" t="s">
        <v>26</v>
      </c>
      <c r="J426" t="s">
        <v>26</v>
      </c>
      <c r="K426" t="s">
        <v>26</v>
      </c>
    </row>
    <row r="427" spans="1:11" x14ac:dyDescent="0.25">
      <c r="A427" s="1">
        <v>31837</v>
      </c>
      <c r="B427" t="s">
        <v>150</v>
      </c>
      <c r="C427" t="s">
        <v>26</v>
      </c>
      <c r="D427" t="s">
        <v>26</v>
      </c>
      <c r="E427" t="s">
        <v>26</v>
      </c>
      <c r="F427">
        <v>0.96</v>
      </c>
      <c r="G427" t="s">
        <v>26</v>
      </c>
      <c r="H427" t="s">
        <v>26</v>
      </c>
      <c r="I427" t="s">
        <v>26</v>
      </c>
      <c r="J427" t="s">
        <v>26</v>
      </c>
      <c r="K427" t="s">
        <v>26</v>
      </c>
    </row>
    <row r="428" spans="1:11" x14ac:dyDescent="0.25">
      <c r="A428" s="1">
        <v>31837</v>
      </c>
      <c r="B428" t="s">
        <v>151</v>
      </c>
      <c r="C428" t="s">
        <v>26</v>
      </c>
      <c r="D428" t="s">
        <v>26</v>
      </c>
      <c r="E428" t="s">
        <v>26</v>
      </c>
      <c r="F428">
        <v>0.82</v>
      </c>
      <c r="G428" t="s">
        <v>26</v>
      </c>
      <c r="H428" t="s">
        <v>26</v>
      </c>
      <c r="I428" t="s">
        <v>26</v>
      </c>
      <c r="J428" t="s">
        <v>26</v>
      </c>
      <c r="K428" t="s">
        <v>26</v>
      </c>
    </row>
    <row r="429" spans="1:11" x14ac:dyDescent="0.25">
      <c r="A429" s="1">
        <v>31837</v>
      </c>
      <c r="B429" t="s">
        <v>152</v>
      </c>
      <c r="C429" t="s">
        <v>26</v>
      </c>
      <c r="D429" t="s">
        <v>26</v>
      </c>
      <c r="E429" t="s">
        <v>26</v>
      </c>
      <c r="F429">
        <v>0.84</v>
      </c>
      <c r="G429" t="s">
        <v>26</v>
      </c>
      <c r="H429" t="s">
        <v>26</v>
      </c>
      <c r="I429" t="s">
        <v>26</v>
      </c>
      <c r="J429" t="s">
        <v>26</v>
      </c>
      <c r="K429" t="s">
        <v>26</v>
      </c>
    </row>
    <row r="430" spans="1:11" x14ac:dyDescent="0.25">
      <c r="A430" s="1">
        <v>31837</v>
      </c>
      <c r="B430" t="s">
        <v>153</v>
      </c>
      <c r="C430" t="s">
        <v>26</v>
      </c>
      <c r="D430" t="s">
        <v>26</v>
      </c>
      <c r="E430" t="s">
        <v>26</v>
      </c>
      <c r="F430">
        <v>1.04</v>
      </c>
      <c r="G430" t="s">
        <v>26</v>
      </c>
      <c r="H430" t="s">
        <v>26</v>
      </c>
      <c r="I430" t="s">
        <v>26</v>
      </c>
      <c r="J430" t="s">
        <v>26</v>
      </c>
      <c r="K430" t="s">
        <v>26</v>
      </c>
    </row>
    <row r="431" spans="1:11" x14ac:dyDescent="0.25">
      <c r="A431" s="1">
        <v>31837</v>
      </c>
      <c r="B431" t="s">
        <v>154</v>
      </c>
      <c r="C431" t="s">
        <v>26</v>
      </c>
      <c r="D431" t="s">
        <v>26</v>
      </c>
      <c r="E431" t="s">
        <v>26</v>
      </c>
      <c r="F431">
        <v>0.77</v>
      </c>
      <c r="G431" t="s">
        <v>26</v>
      </c>
      <c r="H431" t="s">
        <v>26</v>
      </c>
      <c r="I431" t="s">
        <v>26</v>
      </c>
      <c r="J431" t="s">
        <v>26</v>
      </c>
      <c r="K431" t="s">
        <v>26</v>
      </c>
    </row>
    <row r="432" spans="1:11" x14ac:dyDescent="0.25">
      <c r="A432" s="1">
        <v>31837</v>
      </c>
      <c r="B432" t="s">
        <v>155</v>
      </c>
      <c r="C432" t="s">
        <v>26</v>
      </c>
      <c r="D432" t="s">
        <v>26</v>
      </c>
      <c r="E432" t="s">
        <v>26</v>
      </c>
      <c r="F432">
        <v>0.67</v>
      </c>
      <c r="G432" t="s">
        <v>26</v>
      </c>
      <c r="H432" t="s">
        <v>26</v>
      </c>
      <c r="I432" t="s">
        <v>26</v>
      </c>
      <c r="J432" t="s">
        <v>26</v>
      </c>
      <c r="K432" t="s">
        <v>26</v>
      </c>
    </row>
    <row r="433" spans="1:11" x14ac:dyDescent="0.25">
      <c r="A433" s="1">
        <v>31868</v>
      </c>
      <c r="B433" t="s">
        <v>1</v>
      </c>
      <c r="C433" t="s">
        <v>26</v>
      </c>
      <c r="D433" t="s">
        <v>26</v>
      </c>
      <c r="E433" t="s">
        <v>26</v>
      </c>
      <c r="F433">
        <v>0.96</v>
      </c>
      <c r="G433" t="s">
        <v>26</v>
      </c>
      <c r="H433" t="s">
        <v>26</v>
      </c>
      <c r="I433" t="s">
        <v>26</v>
      </c>
      <c r="J433" t="s">
        <v>26</v>
      </c>
      <c r="K433" t="s">
        <v>26</v>
      </c>
    </row>
    <row r="434" spans="1:11" x14ac:dyDescent="0.25">
      <c r="A434" s="1">
        <v>31868</v>
      </c>
      <c r="B434" t="s">
        <v>126</v>
      </c>
      <c r="C434" t="s">
        <v>26</v>
      </c>
      <c r="D434" t="s">
        <v>26</v>
      </c>
      <c r="E434" t="s">
        <v>26</v>
      </c>
      <c r="F434">
        <v>0.96</v>
      </c>
      <c r="G434" t="s">
        <v>26</v>
      </c>
      <c r="H434" t="s">
        <v>26</v>
      </c>
      <c r="I434" t="s">
        <v>26</v>
      </c>
      <c r="J434" t="s">
        <v>26</v>
      </c>
      <c r="K434" t="s">
        <v>26</v>
      </c>
    </row>
    <row r="435" spans="1:11" x14ac:dyDescent="0.25">
      <c r="A435" s="1">
        <v>31868</v>
      </c>
      <c r="B435" t="s">
        <v>127</v>
      </c>
      <c r="C435" t="s">
        <v>26</v>
      </c>
      <c r="D435" t="s">
        <v>26</v>
      </c>
      <c r="E435" t="s">
        <v>26</v>
      </c>
      <c r="F435">
        <v>0.89</v>
      </c>
      <c r="G435" t="s">
        <v>26</v>
      </c>
      <c r="H435" t="s">
        <v>26</v>
      </c>
      <c r="I435" t="s">
        <v>26</v>
      </c>
      <c r="J435" t="s">
        <v>26</v>
      </c>
      <c r="K435" t="s">
        <v>26</v>
      </c>
    </row>
    <row r="436" spans="1:11" x14ac:dyDescent="0.25">
      <c r="A436" s="1">
        <v>31868</v>
      </c>
      <c r="B436" t="s">
        <v>113</v>
      </c>
      <c r="C436" t="s">
        <v>26</v>
      </c>
      <c r="D436" t="s">
        <v>26</v>
      </c>
      <c r="E436" t="s">
        <v>26</v>
      </c>
      <c r="F436">
        <v>0.98</v>
      </c>
      <c r="G436" t="s">
        <v>26</v>
      </c>
      <c r="H436" t="s">
        <v>26</v>
      </c>
      <c r="I436" t="s">
        <v>26</v>
      </c>
      <c r="J436" t="s">
        <v>26</v>
      </c>
      <c r="K436" t="s">
        <v>26</v>
      </c>
    </row>
    <row r="437" spans="1:11" x14ac:dyDescent="0.25">
      <c r="A437" s="1">
        <v>31868</v>
      </c>
      <c r="B437" t="s">
        <v>128</v>
      </c>
      <c r="C437" t="s">
        <v>26</v>
      </c>
      <c r="D437" t="s">
        <v>26</v>
      </c>
      <c r="E437" t="s">
        <v>26</v>
      </c>
      <c r="F437">
        <v>1.02</v>
      </c>
      <c r="G437" t="s">
        <v>26</v>
      </c>
      <c r="H437" t="s">
        <v>26</v>
      </c>
      <c r="I437" t="s">
        <v>26</v>
      </c>
      <c r="J437" t="s">
        <v>26</v>
      </c>
      <c r="K437" t="s">
        <v>26</v>
      </c>
    </row>
    <row r="438" spans="1:11" x14ac:dyDescent="0.25">
      <c r="A438" s="1">
        <v>31868</v>
      </c>
      <c r="B438" t="s">
        <v>129</v>
      </c>
      <c r="C438" t="s">
        <v>26</v>
      </c>
      <c r="D438" t="s">
        <v>26</v>
      </c>
      <c r="E438" t="s">
        <v>26</v>
      </c>
      <c r="F438">
        <v>0.83</v>
      </c>
      <c r="G438" t="s">
        <v>26</v>
      </c>
      <c r="H438" t="s">
        <v>26</v>
      </c>
      <c r="I438" t="s">
        <v>26</v>
      </c>
      <c r="J438" t="s">
        <v>26</v>
      </c>
      <c r="K438" t="s">
        <v>26</v>
      </c>
    </row>
    <row r="439" spans="1:11" x14ac:dyDescent="0.25">
      <c r="A439" s="1">
        <v>31868</v>
      </c>
      <c r="B439" t="s">
        <v>130</v>
      </c>
      <c r="C439" t="s">
        <v>26</v>
      </c>
      <c r="D439" t="s">
        <v>26</v>
      </c>
      <c r="E439" t="s">
        <v>26</v>
      </c>
      <c r="F439">
        <v>1.38</v>
      </c>
      <c r="G439" t="s">
        <v>26</v>
      </c>
      <c r="H439" t="s">
        <v>26</v>
      </c>
      <c r="I439" t="s">
        <v>26</v>
      </c>
      <c r="J439" t="s">
        <v>26</v>
      </c>
      <c r="K439" t="s">
        <v>26</v>
      </c>
    </row>
    <row r="440" spans="1:11" x14ac:dyDescent="0.25">
      <c r="A440" s="1">
        <v>31868</v>
      </c>
      <c r="B440" t="s">
        <v>131</v>
      </c>
      <c r="C440" t="s">
        <v>26</v>
      </c>
      <c r="D440" t="s">
        <v>26</v>
      </c>
      <c r="E440" t="s">
        <v>26</v>
      </c>
      <c r="F440">
        <v>0.86</v>
      </c>
      <c r="G440" t="s">
        <v>26</v>
      </c>
      <c r="H440" t="s">
        <v>26</v>
      </c>
      <c r="I440" t="s">
        <v>26</v>
      </c>
      <c r="J440" t="s">
        <v>26</v>
      </c>
      <c r="K440" t="s">
        <v>26</v>
      </c>
    </row>
    <row r="441" spans="1:11" x14ac:dyDescent="0.25">
      <c r="A441" s="1">
        <v>31868</v>
      </c>
      <c r="B441" t="s">
        <v>132</v>
      </c>
      <c r="C441" t="s">
        <v>26</v>
      </c>
      <c r="D441" t="s">
        <v>26</v>
      </c>
      <c r="E441" t="s">
        <v>26</v>
      </c>
      <c r="F441">
        <v>0.9</v>
      </c>
      <c r="G441" t="s">
        <v>26</v>
      </c>
      <c r="H441" t="s">
        <v>26</v>
      </c>
      <c r="I441" t="s">
        <v>26</v>
      </c>
      <c r="J441" t="s">
        <v>26</v>
      </c>
      <c r="K441" t="s">
        <v>26</v>
      </c>
    </row>
    <row r="442" spans="1:11" x14ac:dyDescent="0.25">
      <c r="A442" s="1">
        <v>31868</v>
      </c>
      <c r="B442" t="s">
        <v>133</v>
      </c>
      <c r="C442" t="s">
        <v>26</v>
      </c>
      <c r="D442" t="s">
        <v>26</v>
      </c>
      <c r="E442" t="s">
        <v>26</v>
      </c>
      <c r="F442">
        <v>1.38</v>
      </c>
      <c r="G442" t="s">
        <v>26</v>
      </c>
      <c r="H442" t="s">
        <v>26</v>
      </c>
      <c r="I442" t="s">
        <v>26</v>
      </c>
      <c r="J442" t="s">
        <v>26</v>
      </c>
      <c r="K442" t="s">
        <v>26</v>
      </c>
    </row>
    <row r="443" spans="1:11" x14ac:dyDescent="0.25">
      <c r="A443" s="1">
        <v>31868</v>
      </c>
      <c r="B443" t="s">
        <v>134</v>
      </c>
      <c r="C443" t="s">
        <v>26</v>
      </c>
      <c r="D443" t="s">
        <v>26</v>
      </c>
      <c r="E443" t="s">
        <v>26</v>
      </c>
      <c r="F443">
        <v>0.93</v>
      </c>
      <c r="G443" t="s">
        <v>26</v>
      </c>
      <c r="H443" t="s">
        <v>26</v>
      </c>
      <c r="I443" t="s">
        <v>26</v>
      </c>
      <c r="J443" t="s">
        <v>26</v>
      </c>
      <c r="K443" t="s">
        <v>26</v>
      </c>
    </row>
    <row r="444" spans="1:11" x14ac:dyDescent="0.25">
      <c r="A444" s="1">
        <v>31868</v>
      </c>
      <c r="B444" t="s">
        <v>135</v>
      </c>
      <c r="C444" t="s">
        <v>26</v>
      </c>
      <c r="D444" t="s">
        <v>26</v>
      </c>
      <c r="E444" t="s">
        <v>26</v>
      </c>
      <c r="F444">
        <v>0.99</v>
      </c>
      <c r="G444" t="s">
        <v>26</v>
      </c>
      <c r="H444" t="s">
        <v>26</v>
      </c>
      <c r="I444" t="s">
        <v>26</v>
      </c>
      <c r="J444" t="s">
        <v>26</v>
      </c>
      <c r="K444" t="s">
        <v>26</v>
      </c>
    </row>
    <row r="445" spans="1:11" x14ac:dyDescent="0.25">
      <c r="A445" s="1">
        <v>31868</v>
      </c>
      <c r="B445" t="s">
        <v>136</v>
      </c>
      <c r="C445" t="s">
        <v>26</v>
      </c>
      <c r="D445" t="s">
        <v>26</v>
      </c>
      <c r="E445" t="s">
        <v>26</v>
      </c>
      <c r="F445" t="s">
        <v>26</v>
      </c>
      <c r="G445" t="s">
        <v>26</v>
      </c>
      <c r="H445" t="s">
        <v>26</v>
      </c>
      <c r="I445" t="s">
        <v>26</v>
      </c>
      <c r="J445" t="s">
        <v>26</v>
      </c>
      <c r="K445" t="s">
        <v>26</v>
      </c>
    </row>
    <row r="446" spans="1:11" x14ac:dyDescent="0.25">
      <c r="A446" s="1">
        <v>31868</v>
      </c>
      <c r="B446" t="s">
        <v>137</v>
      </c>
      <c r="C446" t="s">
        <v>26</v>
      </c>
      <c r="D446" t="s">
        <v>26</v>
      </c>
      <c r="E446" t="s">
        <v>26</v>
      </c>
      <c r="F446">
        <v>0.9</v>
      </c>
      <c r="G446" t="s">
        <v>26</v>
      </c>
      <c r="H446" t="s">
        <v>26</v>
      </c>
      <c r="I446" t="s">
        <v>26</v>
      </c>
      <c r="J446" t="s">
        <v>26</v>
      </c>
      <c r="K446" t="s">
        <v>26</v>
      </c>
    </row>
    <row r="447" spans="1:11" x14ac:dyDescent="0.25">
      <c r="A447" s="1">
        <v>31868</v>
      </c>
      <c r="B447" t="s">
        <v>138</v>
      </c>
      <c r="C447" t="s">
        <v>26</v>
      </c>
      <c r="D447" t="s">
        <v>26</v>
      </c>
      <c r="E447" t="s">
        <v>26</v>
      </c>
      <c r="F447">
        <v>1.01</v>
      </c>
      <c r="G447" t="s">
        <v>26</v>
      </c>
      <c r="H447" t="s">
        <v>26</v>
      </c>
      <c r="I447" t="s">
        <v>26</v>
      </c>
      <c r="J447" t="s">
        <v>26</v>
      </c>
      <c r="K447" t="s">
        <v>26</v>
      </c>
    </row>
    <row r="448" spans="1:11" x14ac:dyDescent="0.25">
      <c r="A448" s="1">
        <v>31868</v>
      </c>
      <c r="B448" t="s">
        <v>139</v>
      </c>
      <c r="C448" t="s">
        <v>26</v>
      </c>
      <c r="D448" t="s">
        <v>26</v>
      </c>
      <c r="E448" t="s">
        <v>26</v>
      </c>
      <c r="F448">
        <v>1.01</v>
      </c>
      <c r="G448" t="s">
        <v>26</v>
      </c>
      <c r="H448" t="s">
        <v>26</v>
      </c>
      <c r="I448" t="s">
        <v>26</v>
      </c>
      <c r="J448" t="s">
        <v>26</v>
      </c>
      <c r="K448" t="s">
        <v>26</v>
      </c>
    </row>
    <row r="449" spans="1:11" x14ac:dyDescent="0.25">
      <c r="A449" s="1">
        <v>31868</v>
      </c>
      <c r="B449" t="s">
        <v>140</v>
      </c>
      <c r="C449" t="s">
        <v>26</v>
      </c>
      <c r="D449" t="s">
        <v>26</v>
      </c>
      <c r="E449" t="s">
        <v>26</v>
      </c>
      <c r="F449">
        <v>0.83</v>
      </c>
      <c r="G449" t="s">
        <v>26</v>
      </c>
      <c r="H449" t="s">
        <v>26</v>
      </c>
      <c r="I449" t="s">
        <v>26</v>
      </c>
      <c r="J449" t="s">
        <v>26</v>
      </c>
      <c r="K449" t="s">
        <v>26</v>
      </c>
    </row>
    <row r="450" spans="1:11" x14ac:dyDescent="0.25">
      <c r="A450" s="1">
        <v>31868</v>
      </c>
      <c r="B450" t="s">
        <v>141</v>
      </c>
      <c r="C450" t="s">
        <v>26</v>
      </c>
      <c r="D450" t="s">
        <v>26</v>
      </c>
      <c r="E450" t="s">
        <v>26</v>
      </c>
      <c r="F450">
        <v>0.87</v>
      </c>
      <c r="G450" t="s">
        <v>26</v>
      </c>
      <c r="H450" t="s">
        <v>26</v>
      </c>
      <c r="I450" t="s">
        <v>26</v>
      </c>
      <c r="J450" t="s">
        <v>26</v>
      </c>
      <c r="K450" t="s">
        <v>26</v>
      </c>
    </row>
    <row r="451" spans="1:11" x14ac:dyDescent="0.25">
      <c r="A451" s="1">
        <v>31868</v>
      </c>
      <c r="B451" t="s">
        <v>142</v>
      </c>
      <c r="C451" t="s">
        <v>26</v>
      </c>
      <c r="D451" t="s">
        <v>26</v>
      </c>
      <c r="E451" t="s">
        <v>26</v>
      </c>
      <c r="F451">
        <v>0.85</v>
      </c>
      <c r="G451" t="s">
        <v>26</v>
      </c>
      <c r="H451" t="s">
        <v>26</v>
      </c>
      <c r="I451" t="s">
        <v>26</v>
      </c>
      <c r="J451" t="s">
        <v>26</v>
      </c>
      <c r="K451" t="s">
        <v>26</v>
      </c>
    </row>
    <row r="452" spans="1:11" x14ac:dyDescent="0.25">
      <c r="A452" s="1">
        <v>31868</v>
      </c>
      <c r="B452" t="s">
        <v>143</v>
      </c>
      <c r="C452" t="s">
        <v>26</v>
      </c>
      <c r="D452" t="s">
        <v>26</v>
      </c>
      <c r="E452" t="s">
        <v>26</v>
      </c>
      <c r="F452">
        <v>0.75</v>
      </c>
      <c r="G452" t="s">
        <v>26</v>
      </c>
      <c r="H452" t="s">
        <v>26</v>
      </c>
      <c r="I452" t="s">
        <v>26</v>
      </c>
      <c r="J452" t="s">
        <v>26</v>
      </c>
      <c r="K452" t="s">
        <v>26</v>
      </c>
    </row>
    <row r="453" spans="1:11" x14ac:dyDescent="0.25">
      <c r="A453" s="1">
        <v>31868</v>
      </c>
      <c r="B453" t="s">
        <v>144</v>
      </c>
      <c r="C453" t="s">
        <v>26</v>
      </c>
      <c r="D453" t="s">
        <v>26</v>
      </c>
      <c r="E453" t="s">
        <v>26</v>
      </c>
      <c r="F453">
        <v>0.87</v>
      </c>
      <c r="G453" t="s">
        <v>26</v>
      </c>
      <c r="H453" t="s">
        <v>26</v>
      </c>
      <c r="I453" t="s">
        <v>26</v>
      </c>
      <c r="J453" t="s">
        <v>26</v>
      </c>
      <c r="K453" t="s">
        <v>26</v>
      </c>
    </row>
    <row r="454" spans="1:11" x14ac:dyDescent="0.25">
      <c r="A454" s="1">
        <v>31868</v>
      </c>
      <c r="B454" t="s">
        <v>145</v>
      </c>
      <c r="C454" t="s">
        <v>26</v>
      </c>
      <c r="D454" t="s">
        <v>26</v>
      </c>
      <c r="E454" t="s">
        <v>26</v>
      </c>
      <c r="F454">
        <v>0.84</v>
      </c>
      <c r="G454" t="s">
        <v>26</v>
      </c>
      <c r="H454" t="s">
        <v>26</v>
      </c>
      <c r="I454" t="s">
        <v>26</v>
      </c>
      <c r="J454" t="s">
        <v>26</v>
      </c>
      <c r="K454" t="s">
        <v>26</v>
      </c>
    </row>
    <row r="455" spans="1:11" x14ac:dyDescent="0.25">
      <c r="A455" s="1">
        <v>31868</v>
      </c>
      <c r="B455" t="s">
        <v>146</v>
      </c>
      <c r="C455" t="s">
        <v>26</v>
      </c>
      <c r="D455" t="s">
        <v>26</v>
      </c>
      <c r="E455" t="s">
        <v>26</v>
      </c>
      <c r="F455">
        <v>0.95</v>
      </c>
      <c r="G455" t="s">
        <v>26</v>
      </c>
      <c r="H455" t="s">
        <v>26</v>
      </c>
      <c r="I455" t="s">
        <v>26</v>
      </c>
      <c r="J455" t="s">
        <v>26</v>
      </c>
      <c r="K455" t="s">
        <v>26</v>
      </c>
    </row>
    <row r="456" spans="1:11" x14ac:dyDescent="0.25">
      <c r="A456" s="1">
        <v>31868</v>
      </c>
      <c r="B456" t="s">
        <v>2</v>
      </c>
      <c r="C456" t="s">
        <v>26</v>
      </c>
      <c r="D456" t="s">
        <v>26</v>
      </c>
      <c r="E456" t="s">
        <v>26</v>
      </c>
      <c r="F456">
        <v>0.87</v>
      </c>
      <c r="G456" t="s">
        <v>26</v>
      </c>
      <c r="H456" t="s">
        <v>26</v>
      </c>
      <c r="I456" t="s">
        <v>26</v>
      </c>
      <c r="J456" t="s">
        <v>26</v>
      </c>
      <c r="K456" t="s">
        <v>26</v>
      </c>
    </row>
    <row r="457" spans="1:11" x14ac:dyDescent="0.25">
      <c r="A457" s="1">
        <v>31868</v>
      </c>
      <c r="B457" t="s">
        <v>147</v>
      </c>
      <c r="C457" t="s">
        <v>26</v>
      </c>
      <c r="D457" t="s">
        <v>26</v>
      </c>
      <c r="E457" t="s">
        <v>26</v>
      </c>
      <c r="F457">
        <v>0.91</v>
      </c>
      <c r="G457" t="s">
        <v>26</v>
      </c>
      <c r="H457" t="s">
        <v>26</v>
      </c>
      <c r="I457" t="s">
        <v>26</v>
      </c>
      <c r="J457" t="s">
        <v>26</v>
      </c>
      <c r="K457" t="s">
        <v>26</v>
      </c>
    </row>
    <row r="458" spans="1:11" x14ac:dyDescent="0.25">
      <c r="A458" s="1">
        <v>31868</v>
      </c>
      <c r="B458" t="s">
        <v>148</v>
      </c>
      <c r="C458" t="s">
        <v>26</v>
      </c>
      <c r="D458" t="s">
        <v>26</v>
      </c>
      <c r="E458" t="s">
        <v>26</v>
      </c>
      <c r="F458">
        <v>1.02</v>
      </c>
      <c r="G458" t="s">
        <v>26</v>
      </c>
      <c r="H458" t="s">
        <v>26</v>
      </c>
      <c r="I458" t="s">
        <v>26</v>
      </c>
      <c r="J458" t="s">
        <v>26</v>
      </c>
      <c r="K458" t="s">
        <v>26</v>
      </c>
    </row>
    <row r="459" spans="1:11" x14ac:dyDescent="0.25">
      <c r="A459" s="1">
        <v>31868</v>
      </c>
      <c r="B459" t="s">
        <v>149</v>
      </c>
      <c r="C459" t="s">
        <v>26</v>
      </c>
      <c r="D459" t="s">
        <v>26</v>
      </c>
      <c r="E459" t="s">
        <v>26</v>
      </c>
      <c r="F459">
        <v>1.08</v>
      </c>
      <c r="G459" t="s">
        <v>26</v>
      </c>
      <c r="H459" t="s">
        <v>26</v>
      </c>
      <c r="I459" t="s">
        <v>26</v>
      </c>
      <c r="J459" t="s">
        <v>26</v>
      </c>
      <c r="K459" t="s">
        <v>26</v>
      </c>
    </row>
    <row r="460" spans="1:11" x14ac:dyDescent="0.25">
      <c r="A460" s="1">
        <v>31868</v>
      </c>
      <c r="B460" t="s">
        <v>150</v>
      </c>
      <c r="C460" t="s">
        <v>26</v>
      </c>
      <c r="D460" t="s">
        <v>26</v>
      </c>
      <c r="E460" t="s">
        <v>26</v>
      </c>
      <c r="F460">
        <v>1.08</v>
      </c>
      <c r="G460" t="s">
        <v>26</v>
      </c>
      <c r="H460" t="s">
        <v>26</v>
      </c>
      <c r="I460" t="s">
        <v>26</v>
      </c>
      <c r="J460" t="s">
        <v>26</v>
      </c>
      <c r="K460" t="s">
        <v>26</v>
      </c>
    </row>
    <row r="461" spans="1:11" x14ac:dyDescent="0.25">
      <c r="A461" s="1">
        <v>31868</v>
      </c>
      <c r="B461" t="s">
        <v>151</v>
      </c>
      <c r="C461" t="s">
        <v>26</v>
      </c>
      <c r="D461" t="s">
        <v>26</v>
      </c>
      <c r="E461" t="s">
        <v>26</v>
      </c>
      <c r="F461">
        <v>0.95</v>
      </c>
      <c r="G461" t="s">
        <v>26</v>
      </c>
      <c r="H461" t="s">
        <v>26</v>
      </c>
      <c r="I461" t="s">
        <v>26</v>
      </c>
      <c r="J461" t="s">
        <v>26</v>
      </c>
      <c r="K461" t="s">
        <v>26</v>
      </c>
    </row>
    <row r="462" spans="1:11" x14ac:dyDescent="0.25">
      <c r="A462" s="1">
        <v>31868</v>
      </c>
      <c r="B462" t="s">
        <v>152</v>
      </c>
      <c r="C462" t="s">
        <v>26</v>
      </c>
      <c r="D462" t="s">
        <v>26</v>
      </c>
      <c r="E462" t="s">
        <v>26</v>
      </c>
      <c r="F462">
        <v>0.96</v>
      </c>
      <c r="G462" t="s">
        <v>26</v>
      </c>
      <c r="H462" t="s">
        <v>26</v>
      </c>
      <c r="I462" t="s">
        <v>26</v>
      </c>
      <c r="J462" t="s">
        <v>26</v>
      </c>
      <c r="K462" t="s">
        <v>26</v>
      </c>
    </row>
    <row r="463" spans="1:11" x14ac:dyDescent="0.25">
      <c r="A463" s="1">
        <v>31868</v>
      </c>
      <c r="B463" t="s">
        <v>153</v>
      </c>
      <c r="C463" t="s">
        <v>26</v>
      </c>
      <c r="D463" t="s">
        <v>26</v>
      </c>
      <c r="E463" t="s">
        <v>26</v>
      </c>
      <c r="F463">
        <v>1.19</v>
      </c>
      <c r="G463" t="s">
        <v>26</v>
      </c>
      <c r="H463" t="s">
        <v>26</v>
      </c>
      <c r="I463" t="s">
        <v>26</v>
      </c>
      <c r="J463" t="s">
        <v>26</v>
      </c>
      <c r="K463" t="s">
        <v>26</v>
      </c>
    </row>
    <row r="464" spans="1:11" x14ac:dyDescent="0.25">
      <c r="A464" s="1">
        <v>31868</v>
      </c>
      <c r="B464" t="s">
        <v>154</v>
      </c>
      <c r="C464" t="s">
        <v>26</v>
      </c>
      <c r="D464" t="s">
        <v>26</v>
      </c>
      <c r="E464" t="s">
        <v>26</v>
      </c>
      <c r="F464">
        <v>0.86</v>
      </c>
      <c r="G464" t="s">
        <v>26</v>
      </c>
      <c r="H464" t="s">
        <v>26</v>
      </c>
      <c r="I464" t="s">
        <v>26</v>
      </c>
      <c r="J464" t="s">
        <v>26</v>
      </c>
      <c r="K464" t="s">
        <v>26</v>
      </c>
    </row>
    <row r="465" spans="1:11" x14ac:dyDescent="0.25">
      <c r="A465" s="1">
        <v>31868</v>
      </c>
      <c r="B465" t="s">
        <v>155</v>
      </c>
      <c r="C465" t="s">
        <v>26</v>
      </c>
      <c r="D465" t="s">
        <v>26</v>
      </c>
      <c r="E465" t="s">
        <v>26</v>
      </c>
      <c r="F465">
        <v>0.75</v>
      </c>
      <c r="G465" t="s">
        <v>26</v>
      </c>
      <c r="H465" t="s">
        <v>26</v>
      </c>
      <c r="I465" t="s">
        <v>26</v>
      </c>
      <c r="J465" t="s">
        <v>26</v>
      </c>
      <c r="K465" t="s">
        <v>26</v>
      </c>
    </row>
    <row r="466" spans="1:11" x14ac:dyDescent="0.25">
      <c r="A466" s="1">
        <v>31898</v>
      </c>
      <c r="B466" t="s">
        <v>1</v>
      </c>
      <c r="C466" t="s">
        <v>26</v>
      </c>
      <c r="D466" t="s">
        <v>26</v>
      </c>
      <c r="E466" t="s">
        <v>26</v>
      </c>
      <c r="F466">
        <v>1.1499999999999999</v>
      </c>
      <c r="G466" t="s">
        <v>26</v>
      </c>
      <c r="H466" t="s">
        <v>26</v>
      </c>
      <c r="I466" t="s">
        <v>26</v>
      </c>
      <c r="J466" t="s">
        <v>26</v>
      </c>
      <c r="K466" t="s">
        <v>26</v>
      </c>
    </row>
    <row r="467" spans="1:11" x14ac:dyDescent="0.25">
      <c r="A467" s="1">
        <v>31898</v>
      </c>
      <c r="B467" t="s">
        <v>126</v>
      </c>
      <c r="C467" t="s">
        <v>26</v>
      </c>
      <c r="D467" t="s">
        <v>26</v>
      </c>
      <c r="E467" t="s">
        <v>26</v>
      </c>
      <c r="F467">
        <v>1.24</v>
      </c>
      <c r="G467" t="s">
        <v>26</v>
      </c>
      <c r="H467" t="s">
        <v>26</v>
      </c>
      <c r="I467" t="s">
        <v>26</v>
      </c>
      <c r="J467" t="s">
        <v>26</v>
      </c>
      <c r="K467" t="s">
        <v>26</v>
      </c>
    </row>
    <row r="468" spans="1:11" x14ac:dyDescent="0.25">
      <c r="A468" s="1">
        <v>31898</v>
      </c>
      <c r="B468" t="s">
        <v>127</v>
      </c>
      <c r="C468" t="s">
        <v>26</v>
      </c>
      <c r="D468" t="s">
        <v>26</v>
      </c>
      <c r="E468" t="s">
        <v>26</v>
      </c>
      <c r="F468">
        <v>1.07</v>
      </c>
      <c r="G468" t="s">
        <v>26</v>
      </c>
      <c r="H468" t="s">
        <v>26</v>
      </c>
      <c r="I468" t="s">
        <v>26</v>
      </c>
      <c r="J468" t="s">
        <v>26</v>
      </c>
      <c r="K468" t="s">
        <v>26</v>
      </c>
    </row>
    <row r="469" spans="1:11" x14ac:dyDescent="0.25">
      <c r="A469" s="1">
        <v>31898</v>
      </c>
      <c r="B469" t="s">
        <v>113</v>
      </c>
      <c r="C469" t="s">
        <v>26</v>
      </c>
      <c r="D469" t="s">
        <v>26</v>
      </c>
      <c r="E469" t="s">
        <v>26</v>
      </c>
      <c r="F469">
        <v>1.17</v>
      </c>
      <c r="G469" t="s">
        <v>26</v>
      </c>
      <c r="H469" t="s">
        <v>26</v>
      </c>
      <c r="I469" t="s">
        <v>26</v>
      </c>
      <c r="J469" t="s">
        <v>26</v>
      </c>
      <c r="K469" t="s">
        <v>26</v>
      </c>
    </row>
    <row r="470" spans="1:11" x14ac:dyDescent="0.25">
      <c r="A470" s="1">
        <v>31898</v>
      </c>
      <c r="B470" t="s">
        <v>128</v>
      </c>
      <c r="C470" t="s">
        <v>26</v>
      </c>
      <c r="D470" t="s">
        <v>26</v>
      </c>
      <c r="E470" t="s">
        <v>26</v>
      </c>
      <c r="F470">
        <v>1.23</v>
      </c>
      <c r="G470" t="s">
        <v>26</v>
      </c>
      <c r="H470" t="s">
        <v>26</v>
      </c>
      <c r="I470" t="s">
        <v>26</v>
      </c>
      <c r="J470" t="s">
        <v>26</v>
      </c>
      <c r="K470" t="s">
        <v>26</v>
      </c>
    </row>
    <row r="471" spans="1:11" x14ac:dyDescent="0.25">
      <c r="A471" s="1">
        <v>31898</v>
      </c>
      <c r="B471" t="s">
        <v>129</v>
      </c>
      <c r="C471" t="s">
        <v>26</v>
      </c>
      <c r="D471" t="s">
        <v>26</v>
      </c>
      <c r="E471" t="s">
        <v>26</v>
      </c>
      <c r="F471">
        <v>1</v>
      </c>
      <c r="G471" t="s">
        <v>26</v>
      </c>
      <c r="H471" t="s">
        <v>26</v>
      </c>
      <c r="I471" t="s">
        <v>26</v>
      </c>
      <c r="J471" t="s">
        <v>26</v>
      </c>
      <c r="K471" t="s">
        <v>26</v>
      </c>
    </row>
    <row r="472" spans="1:11" x14ac:dyDescent="0.25">
      <c r="A472" s="1">
        <v>31898</v>
      </c>
      <c r="B472" t="s">
        <v>130</v>
      </c>
      <c r="C472" t="s">
        <v>26</v>
      </c>
      <c r="D472" t="s">
        <v>26</v>
      </c>
      <c r="E472" t="s">
        <v>26</v>
      </c>
      <c r="F472">
        <v>1.62</v>
      </c>
      <c r="G472" t="s">
        <v>26</v>
      </c>
      <c r="H472" t="s">
        <v>26</v>
      </c>
      <c r="I472" t="s">
        <v>26</v>
      </c>
      <c r="J472" t="s">
        <v>26</v>
      </c>
      <c r="K472" t="s">
        <v>26</v>
      </c>
    </row>
    <row r="473" spans="1:11" x14ac:dyDescent="0.25">
      <c r="A473" s="1">
        <v>31898</v>
      </c>
      <c r="B473" t="s">
        <v>131</v>
      </c>
      <c r="C473" t="s">
        <v>26</v>
      </c>
      <c r="D473" t="s">
        <v>26</v>
      </c>
      <c r="E473" t="s">
        <v>26</v>
      </c>
      <c r="F473">
        <v>1.05</v>
      </c>
      <c r="G473" t="s">
        <v>26</v>
      </c>
      <c r="H473" t="s">
        <v>26</v>
      </c>
      <c r="I473" t="s">
        <v>26</v>
      </c>
      <c r="J473" t="s">
        <v>26</v>
      </c>
      <c r="K473" t="s">
        <v>26</v>
      </c>
    </row>
    <row r="474" spans="1:11" x14ac:dyDescent="0.25">
      <c r="A474" s="1">
        <v>31898</v>
      </c>
      <c r="B474" t="s">
        <v>132</v>
      </c>
      <c r="C474" t="s">
        <v>26</v>
      </c>
      <c r="D474" t="s">
        <v>26</v>
      </c>
      <c r="E474" t="s">
        <v>26</v>
      </c>
      <c r="F474">
        <v>1.25</v>
      </c>
      <c r="G474" t="s">
        <v>26</v>
      </c>
      <c r="H474" t="s">
        <v>26</v>
      </c>
      <c r="I474" t="s">
        <v>26</v>
      </c>
      <c r="J474" t="s">
        <v>26</v>
      </c>
      <c r="K474" t="s">
        <v>26</v>
      </c>
    </row>
    <row r="475" spans="1:11" x14ac:dyDescent="0.25">
      <c r="A475" s="1">
        <v>31898</v>
      </c>
      <c r="B475" t="s">
        <v>133</v>
      </c>
      <c r="C475" t="s">
        <v>26</v>
      </c>
      <c r="D475" t="s">
        <v>26</v>
      </c>
      <c r="E475" t="s">
        <v>26</v>
      </c>
      <c r="F475">
        <v>1.65</v>
      </c>
      <c r="G475" t="s">
        <v>26</v>
      </c>
      <c r="H475" t="s">
        <v>26</v>
      </c>
      <c r="I475" t="s">
        <v>26</v>
      </c>
      <c r="J475" t="s">
        <v>26</v>
      </c>
      <c r="K475" t="s">
        <v>26</v>
      </c>
    </row>
    <row r="476" spans="1:11" x14ac:dyDescent="0.25">
      <c r="A476" s="1">
        <v>31898</v>
      </c>
      <c r="B476" t="s">
        <v>134</v>
      </c>
      <c r="C476" t="s">
        <v>26</v>
      </c>
      <c r="D476" t="s">
        <v>26</v>
      </c>
      <c r="E476" t="s">
        <v>26</v>
      </c>
      <c r="F476">
        <v>1.17</v>
      </c>
      <c r="G476" t="s">
        <v>26</v>
      </c>
      <c r="H476" t="s">
        <v>26</v>
      </c>
      <c r="I476" t="s">
        <v>26</v>
      </c>
      <c r="J476" t="s">
        <v>26</v>
      </c>
      <c r="K476" t="s">
        <v>26</v>
      </c>
    </row>
    <row r="477" spans="1:11" x14ac:dyDescent="0.25">
      <c r="A477" s="1">
        <v>31898</v>
      </c>
      <c r="B477" t="s">
        <v>135</v>
      </c>
      <c r="C477" t="s">
        <v>26</v>
      </c>
      <c r="D477" t="s">
        <v>26</v>
      </c>
      <c r="E477" t="s">
        <v>26</v>
      </c>
      <c r="F477">
        <v>1.25</v>
      </c>
      <c r="G477" t="s">
        <v>26</v>
      </c>
      <c r="H477" t="s">
        <v>26</v>
      </c>
      <c r="I477" t="s">
        <v>26</v>
      </c>
      <c r="J477" t="s">
        <v>26</v>
      </c>
      <c r="K477" t="s">
        <v>26</v>
      </c>
    </row>
    <row r="478" spans="1:11" x14ac:dyDescent="0.25">
      <c r="A478" s="1">
        <v>31898</v>
      </c>
      <c r="B478" t="s">
        <v>136</v>
      </c>
      <c r="C478" t="s">
        <v>26</v>
      </c>
      <c r="D478" t="s">
        <v>26</v>
      </c>
      <c r="E478" t="s">
        <v>26</v>
      </c>
      <c r="F478" t="s">
        <v>26</v>
      </c>
      <c r="G478" t="s">
        <v>26</v>
      </c>
      <c r="H478" t="s">
        <v>26</v>
      </c>
      <c r="I478" t="s">
        <v>26</v>
      </c>
      <c r="J478" t="s">
        <v>26</v>
      </c>
      <c r="K478" t="s">
        <v>26</v>
      </c>
    </row>
    <row r="479" spans="1:11" x14ac:dyDescent="0.25">
      <c r="A479" s="1">
        <v>31898</v>
      </c>
      <c r="B479" t="s">
        <v>137</v>
      </c>
      <c r="C479" t="s">
        <v>26</v>
      </c>
      <c r="D479" t="s">
        <v>26</v>
      </c>
      <c r="E479" t="s">
        <v>26</v>
      </c>
      <c r="F479">
        <v>1.07</v>
      </c>
      <c r="G479" t="s">
        <v>26</v>
      </c>
      <c r="H479" t="s">
        <v>26</v>
      </c>
      <c r="I479" t="s">
        <v>26</v>
      </c>
      <c r="J479" t="s">
        <v>26</v>
      </c>
      <c r="K479" t="s">
        <v>26</v>
      </c>
    </row>
    <row r="480" spans="1:11" x14ac:dyDescent="0.25">
      <c r="A480" s="1">
        <v>31898</v>
      </c>
      <c r="B480" t="s">
        <v>138</v>
      </c>
      <c r="C480" t="s">
        <v>26</v>
      </c>
      <c r="D480" t="s">
        <v>26</v>
      </c>
      <c r="E480" t="s">
        <v>26</v>
      </c>
      <c r="F480">
        <v>1.33</v>
      </c>
      <c r="G480" t="s">
        <v>26</v>
      </c>
      <c r="H480" t="s">
        <v>26</v>
      </c>
      <c r="I480" t="s">
        <v>26</v>
      </c>
      <c r="J480" t="s">
        <v>26</v>
      </c>
      <c r="K480" t="s">
        <v>26</v>
      </c>
    </row>
    <row r="481" spans="1:11" x14ac:dyDescent="0.25">
      <c r="A481" s="1">
        <v>31898</v>
      </c>
      <c r="B481" t="s">
        <v>139</v>
      </c>
      <c r="C481" t="s">
        <v>26</v>
      </c>
      <c r="D481" t="s">
        <v>26</v>
      </c>
      <c r="E481" t="s">
        <v>26</v>
      </c>
      <c r="F481">
        <v>1.23</v>
      </c>
      <c r="G481" t="s">
        <v>26</v>
      </c>
      <c r="H481" t="s">
        <v>26</v>
      </c>
      <c r="I481" t="s">
        <v>26</v>
      </c>
      <c r="J481" t="s">
        <v>26</v>
      </c>
      <c r="K481" t="s">
        <v>26</v>
      </c>
    </row>
    <row r="482" spans="1:11" x14ac:dyDescent="0.25">
      <c r="A482" s="1">
        <v>31898</v>
      </c>
      <c r="B482" t="s">
        <v>140</v>
      </c>
      <c r="C482" t="s">
        <v>26</v>
      </c>
      <c r="D482" t="s">
        <v>26</v>
      </c>
      <c r="E482" t="s">
        <v>26</v>
      </c>
      <c r="F482">
        <v>0.98</v>
      </c>
      <c r="G482" t="s">
        <v>26</v>
      </c>
      <c r="H482" t="s">
        <v>26</v>
      </c>
      <c r="I482" t="s">
        <v>26</v>
      </c>
      <c r="J482" t="s">
        <v>26</v>
      </c>
      <c r="K482" t="s">
        <v>26</v>
      </c>
    </row>
    <row r="483" spans="1:11" x14ac:dyDescent="0.25">
      <c r="A483" s="1">
        <v>31898</v>
      </c>
      <c r="B483" t="s">
        <v>141</v>
      </c>
      <c r="C483" t="s">
        <v>26</v>
      </c>
      <c r="D483" t="s">
        <v>26</v>
      </c>
      <c r="E483" t="s">
        <v>26</v>
      </c>
      <c r="F483">
        <v>1.05</v>
      </c>
      <c r="G483" t="s">
        <v>26</v>
      </c>
      <c r="H483" t="s">
        <v>26</v>
      </c>
      <c r="I483" t="s">
        <v>26</v>
      </c>
      <c r="J483" t="s">
        <v>26</v>
      </c>
      <c r="K483" t="s">
        <v>26</v>
      </c>
    </row>
    <row r="484" spans="1:11" x14ac:dyDescent="0.25">
      <c r="A484" s="1">
        <v>31898</v>
      </c>
      <c r="B484" t="s">
        <v>142</v>
      </c>
      <c r="C484" t="s">
        <v>26</v>
      </c>
      <c r="D484" t="s">
        <v>26</v>
      </c>
      <c r="E484" t="s">
        <v>26</v>
      </c>
      <c r="F484">
        <v>1.02</v>
      </c>
      <c r="G484" t="s">
        <v>26</v>
      </c>
      <c r="H484" t="s">
        <v>26</v>
      </c>
      <c r="I484" t="s">
        <v>26</v>
      </c>
      <c r="J484" t="s">
        <v>26</v>
      </c>
      <c r="K484" t="s">
        <v>26</v>
      </c>
    </row>
    <row r="485" spans="1:11" x14ac:dyDescent="0.25">
      <c r="A485" s="1">
        <v>31898</v>
      </c>
      <c r="B485" t="s">
        <v>143</v>
      </c>
      <c r="C485" t="s">
        <v>26</v>
      </c>
      <c r="D485" t="s">
        <v>26</v>
      </c>
      <c r="E485" t="s">
        <v>26</v>
      </c>
      <c r="F485">
        <v>0.91</v>
      </c>
      <c r="G485" t="s">
        <v>26</v>
      </c>
      <c r="H485" t="s">
        <v>26</v>
      </c>
      <c r="I485" t="s">
        <v>26</v>
      </c>
      <c r="J485" t="s">
        <v>26</v>
      </c>
      <c r="K485" t="s">
        <v>26</v>
      </c>
    </row>
    <row r="486" spans="1:11" x14ac:dyDescent="0.25">
      <c r="A486" s="1">
        <v>31898</v>
      </c>
      <c r="B486" t="s">
        <v>144</v>
      </c>
      <c r="C486" t="s">
        <v>26</v>
      </c>
      <c r="D486" t="s">
        <v>26</v>
      </c>
      <c r="E486" t="s">
        <v>26</v>
      </c>
      <c r="F486">
        <v>1.01</v>
      </c>
      <c r="G486" t="s">
        <v>26</v>
      </c>
      <c r="H486" t="s">
        <v>26</v>
      </c>
      <c r="I486" t="s">
        <v>26</v>
      </c>
      <c r="J486" t="s">
        <v>26</v>
      </c>
      <c r="K486" t="s">
        <v>26</v>
      </c>
    </row>
    <row r="487" spans="1:11" x14ac:dyDescent="0.25">
      <c r="A487" s="1">
        <v>31898</v>
      </c>
      <c r="B487" t="s">
        <v>145</v>
      </c>
      <c r="C487" t="s">
        <v>26</v>
      </c>
      <c r="D487" t="s">
        <v>26</v>
      </c>
      <c r="E487" t="s">
        <v>26</v>
      </c>
      <c r="F487">
        <v>1.02</v>
      </c>
      <c r="G487" t="s">
        <v>26</v>
      </c>
      <c r="H487" t="s">
        <v>26</v>
      </c>
      <c r="I487" t="s">
        <v>26</v>
      </c>
      <c r="J487" t="s">
        <v>26</v>
      </c>
      <c r="K487" t="s">
        <v>26</v>
      </c>
    </row>
    <row r="488" spans="1:11" x14ac:dyDescent="0.25">
      <c r="A488" s="1">
        <v>31898</v>
      </c>
      <c r="B488" t="s">
        <v>146</v>
      </c>
      <c r="C488" t="s">
        <v>26</v>
      </c>
      <c r="D488" t="s">
        <v>26</v>
      </c>
      <c r="E488" t="s">
        <v>26</v>
      </c>
      <c r="F488">
        <v>1.1200000000000001</v>
      </c>
      <c r="G488" t="s">
        <v>26</v>
      </c>
      <c r="H488" t="s">
        <v>26</v>
      </c>
      <c r="I488" t="s">
        <v>26</v>
      </c>
      <c r="J488" t="s">
        <v>26</v>
      </c>
      <c r="K488" t="s">
        <v>26</v>
      </c>
    </row>
    <row r="489" spans="1:11" x14ac:dyDescent="0.25">
      <c r="A489" s="1">
        <v>31898</v>
      </c>
      <c r="B489" t="s">
        <v>2</v>
      </c>
      <c r="C489" t="s">
        <v>26</v>
      </c>
      <c r="D489" t="s">
        <v>26</v>
      </c>
      <c r="E489" t="s">
        <v>26</v>
      </c>
      <c r="F489">
        <v>1.04</v>
      </c>
      <c r="G489" t="s">
        <v>26</v>
      </c>
      <c r="H489" t="s">
        <v>26</v>
      </c>
      <c r="I489" t="s">
        <v>26</v>
      </c>
      <c r="J489" t="s">
        <v>26</v>
      </c>
      <c r="K489" t="s">
        <v>26</v>
      </c>
    </row>
    <row r="490" spans="1:11" x14ac:dyDescent="0.25">
      <c r="A490" s="1">
        <v>31898</v>
      </c>
      <c r="B490" t="s">
        <v>147</v>
      </c>
      <c r="C490" t="s">
        <v>26</v>
      </c>
      <c r="D490" t="s">
        <v>26</v>
      </c>
      <c r="E490" t="s">
        <v>26</v>
      </c>
      <c r="F490">
        <v>1.1100000000000001</v>
      </c>
      <c r="G490" t="s">
        <v>26</v>
      </c>
      <c r="H490" t="s">
        <v>26</v>
      </c>
      <c r="I490" t="s">
        <v>26</v>
      </c>
      <c r="J490" t="s">
        <v>26</v>
      </c>
      <c r="K490" t="s">
        <v>26</v>
      </c>
    </row>
    <row r="491" spans="1:11" x14ac:dyDescent="0.25">
      <c r="A491" s="1">
        <v>31898</v>
      </c>
      <c r="B491" t="s">
        <v>148</v>
      </c>
      <c r="C491" t="s">
        <v>26</v>
      </c>
      <c r="D491" t="s">
        <v>26</v>
      </c>
      <c r="E491" t="s">
        <v>26</v>
      </c>
      <c r="F491">
        <v>1.21</v>
      </c>
      <c r="G491" t="s">
        <v>26</v>
      </c>
      <c r="H491" t="s">
        <v>26</v>
      </c>
      <c r="I491" t="s">
        <v>26</v>
      </c>
      <c r="J491" t="s">
        <v>26</v>
      </c>
      <c r="K491" t="s">
        <v>26</v>
      </c>
    </row>
    <row r="492" spans="1:11" x14ac:dyDescent="0.25">
      <c r="A492" s="1">
        <v>31898</v>
      </c>
      <c r="B492" t="s">
        <v>149</v>
      </c>
      <c r="C492" t="s">
        <v>26</v>
      </c>
      <c r="D492" t="s">
        <v>26</v>
      </c>
      <c r="E492" t="s">
        <v>26</v>
      </c>
      <c r="F492">
        <v>1.26</v>
      </c>
      <c r="G492" t="s">
        <v>26</v>
      </c>
      <c r="H492" t="s">
        <v>26</v>
      </c>
      <c r="I492" t="s">
        <v>26</v>
      </c>
      <c r="J492" t="s">
        <v>26</v>
      </c>
      <c r="K492" t="s">
        <v>26</v>
      </c>
    </row>
    <row r="493" spans="1:11" x14ac:dyDescent="0.25">
      <c r="A493" s="1">
        <v>31898</v>
      </c>
      <c r="B493" t="s">
        <v>150</v>
      </c>
      <c r="C493" t="s">
        <v>26</v>
      </c>
      <c r="D493" t="s">
        <v>26</v>
      </c>
      <c r="E493" t="s">
        <v>26</v>
      </c>
      <c r="F493">
        <v>1.31</v>
      </c>
      <c r="G493" t="s">
        <v>26</v>
      </c>
      <c r="H493" t="s">
        <v>26</v>
      </c>
      <c r="I493" t="s">
        <v>26</v>
      </c>
      <c r="J493" t="s">
        <v>26</v>
      </c>
      <c r="K493" t="s">
        <v>26</v>
      </c>
    </row>
    <row r="494" spans="1:11" x14ac:dyDescent="0.25">
      <c r="A494" s="1">
        <v>31898</v>
      </c>
      <c r="B494" t="s">
        <v>151</v>
      </c>
      <c r="C494" t="s">
        <v>26</v>
      </c>
      <c r="D494" t="s">
        <v>26</v>
      </c>
      <c r="E494" t="s">
        <v>26</v>
      </c>
      <c r="F494">
        <v>1.18</v>
      </c>
      <c r="G494" t="s">
        <v>26</v>
      </c>
      <c r="H494" t="s">
        <v>26</v>
      </c>
      <c r="I494" t="s">
        <v>26</v>
      </c>
      <c r="J494" t="s">
        <v>26</v>
      </c>
      <c r="K494" t="s">
        <v>26</v>
      </c>
    </row>
    <row r="495" spans="1:11" x14ac:dyDescent="0.25">
      <c r="A495" s="1">
        <v>31898</v>
      </c>
      <c r="B495" t="s">
        <v>152</v>
      </c>
      <c r="C495" t="s">
        <v>26</v>
      </c>
      <c r="D495" t="s">
        <v>26</v>
      </c>
      <c r="E495" t="s">
        <v>26</v>
      </c>
      <c r="F495">
        <v>1.1000000000000001</v>
      </c>
      <c r="G495" t="s">
        <v>26</v>
      </c>
      <c r="H495" t="s">
        <v>26</v>
      </c>
      <c r="I495" t="s">
        <v>26</v>
      </c>
      <c r="J495" t="s">
        <v>26</v>
      </c>
      <c r="K495" t="s">
        <v>26</v>
      </c>
    </row>
    <row r="496" spans="1:11" x14ac:dyDescent="0.25">
      <c r="A496" s="1">
        <v>31898</v>
      </c>
      <c r="B496" t="s">
        <v>153</v>
      </c>
      <c r="C496" t="s">
        <v>26</v>
      </c>
      <c r="D496" t="s">
        <v>26</v>
      </c>
      <c r="E496" t="s">
        <v>26</v>
      </c>
      <c r="F496">
        <v>1.37</v>
      </c>
      <c r="G496" t="s">
        <v>26</v>
      </c>
      <c r="H496" t="s">
        <v>26</v>
      </c>
      <c r="I496" t="s">
        <v>26</v>
      </c>
      <c r="J496" t="s">
        <v>26</v>
      </c>
      <c r="K496" t="s">
        <v>26</v>
      </c>
    </row>
    <row r="497" spans="1:11" x14ac:dyDescent="0.25">
      <c r="A497" s="1">
        <v>31898</v>
      </c>
      <c r="B497" t="s">
        <v>154</v>
      </c>
      <c r="C497" t="s">
        <v>26</v>
      </c>
      <c r="D497" t="s">
        <v>26</v>
      </c>
      <c r="E497" t="s">
        <v>26</v>
      </c>
      <c r="F497">
        <v>1</v>
      </c>
      <c r="G497" t="s">
        <v>26</v>
      </c>
      <c r="H497" t="s">
        <v>26</v>
      </c>
      <c r="I497" t="s">
        <v>26</v>
      </c>
      <c r="J497" t="s">
        <v>26</v>
      </c>
      <c r="K497" t="s">
        <v>26</v>
      </c>
    </row>
    <row r="498" spans="1:11" x14ac:dyDescent="0.25">
      <c r="A498" s="1">
        <v>31898</v>
      </c>
      <c r="B498" t="s">
        <v>155</v>
      </c>
      <c r="C498" t="s">
        <v>26</v>
      </c>
      <c r="D498" t="s">
        <v>26</v>
      </c>
      <c r="E498" t="s">
        <v>26</v>
      </c>
      <c r="F498">
        <v>0.92</v>
      </c>
      <c r="G498" t="s">
        <v>26</v>
      </c>
      <c r="H498" t="s">
        <v>26</v>
      </c>
      <c r="I498" t="s">
        <v>26</v>
      </c>
      <c r="J498" t="s">
        <v>26</v>
      </c>
      <c r="K498" t="s">
        <v>26</v>
      </c>
    </row>
    <row r="499" spans="1:11" x14ac:dyDescent="0.25">
      <c r="A499" s="1">
        <v>31929</v>
      </c>
      <c r="B499" t="s">
        <v>1</v>
      </c>
      <c r="C499" t="s">
        <v>26</v>
      </c>
      <c r="D499" t="s">
        <v>26</v>
      </c>
      <c r="E499" t="s">
        <v>26</v>
      </c>
      <c r="F499">
        <v>1.31</v>
      </c>
      <c r="G499" t="s">
        <v>26</v>
      </c>
      <c r="H499" t="s">
        <v>26</v>
      </c>
      <c r="I499" t="s">
        <v>26</v>
      </c>
      <c r="J499" t="s">
        <v>26</v>
      </c>
      <c r="K499" t="s">
        <v>26</v>
      </c>
    </row>
    <row r="500" spans="1:11" x14ac:dyDescent="0.25">
      <c r="A500" s="1">
        <v>31929</v>
      </c>
      <c r="B500" t="s">
        <v>126</v>
      </c>
      <c r="C500" t="s">
        <v>26</v>
      </c>
      <c r="D500" t="s">
        <v>26</v>
      </c>
      <c r="E500" t="s">
        <v>26</v>
      </c>
      <c r="F500">
        <v>1.4</v>
      </c>
      <c r="G500" t="s">
        <v>26</v>
      </c>
      <c r="H500" t="s">
        <v>26</v>
      </c>
      <c r="I500" t="s">
        <v>26</v>
      </c>
      <c r="J500" t="s">
        <v>26</v>
      </c>
      <c r="K500" t="s">
        <v>26</v>
      </c>
    </row>
    <row r="501" spans="1:11" x14ac:dyDescent="0.25">
      <c r="A501" s="1">
        <v>31929</v>
      </c>
      <c r="B501" t="s">
        <v>127</v>
      </c>
      <c r="C501" t="s">
        <v>26</v>
      </c>
      <c r="D501" t="s">
        <v>26</v>
      </c>
      <c r="E501" t="s">
        <v>26</v>
      </c>
      <c r="F501">
        <v>1.19</v>
      </c>
      <c r="G501" t="s">
        <v>26</v>
      </c>
      <c r="H501" t="s">
        <v>26</v>
      </c>
      <c r="I501" t="s">
        <v>26</v>
      </c>
      <c r="J501" t="s">
        <v>26</v>
      </c>
      <c r="K501" t="s">
        <v>26</v>
      </c>
    </row>
    <row r="502" spans="1:11" x14ac:dyDescent="0.25">
      <c r="A502" s="1">
        <v>31929</v>
      </c>
      <c r="B502" t="s">
        <v>113</v>
      </c>
      <c r="C502" t="s">
        <v>26</v>
      </c>
      <c r="D502" t="s">
        <v>26</v>
      </c>
      <c r="E502" t="s">
        <v>26</v>
      </c>
      <c r="F502">
        <v>1.34</v>
      </c>
      <c r="G502" t="s">
        <v>26</v>
      </c>
      <c r="H502" t="s">
        <v>26</v>
      </c>
      <c r="I502" t="s">
        <v>26</v>
      </c>
      <c r="J502" t="s">
        <v>26</v>
      </c>
      <c r="K502" t="s">
        <v>26</v>
      </c>
    </row>
    <row r="503" spans="1:11" x14ac:dyDescent="0.25">
      <c r="A503" s="1">
        <v>31929</v>
      </c>
      <c r="B503" t="s">
        <v>128</v>
      </c>
      <c r="C503" t="s">
        <v>26</v>
      </c>
      <c r="D503" t="s">
        <v>26</v>
      </c>
      <c r="E503" t="s">
        <v>26</v>
      </c>
      <c r="F503">
        <v>1.4</v>
      </c>
      <c r="G503" t="s">
        <v>26</v>
      </c>
      <c r="H503" t="s">
        <v>26</v>
      </c>
      <c r="I503" t="s">
        <v>26</v>
      </c>
      <c r="J503" t="s">
        <v>26</v>
      </c>
      <c r="K503" t="s">
        <v>26</v>
      </c>
    </row>
    <row r="504" spans="1:11" x14ac:dyDescent="0.25">
      <c r="A504" s="1">
        <v>31929</v>
      </c>
      <c r="B504" t="s">
        <v>129</v>
      </c>
      <c r="C504" t="s">
        <v>26</v>
      </c>
      <c r="D504" t="s">
        <v>26</v>
      </c>
      <c r="E504" t="s">
        <v>26</v>
      </c>
      <c r="F504">
        <v>1.1399999999999999</v>
      </c>
      <c r="G504" t="s">
        <v>26</v>
      </c>
      <c r="H504" t="s">
        <v>26</v>
      </c>
      <c r="I504" t="s">
        <v>26</v>
      </c>
      <c r="J504" t="s">
        <v>26</v>
      </c>
      <c r="K504" t="s">
        <v>26</v>
      </c>
    </row>
    <row r="505" spans="1:11" x14ac:dyDescent="0.25">
      <c r="A505" s="1">
        <v>31929</v>
      </c>
      <c r="B505" t="s">
        <v>130</v>
      </c>
      <c r="C505" t="s">
        <v>26</v>
      </c>
      <c r="D505" t="s">
        <v>26</v>
      </c>
      <c r="E505" t="s">
        <v>26</v>
      </c>
      <c r="F505">
        <v>1.81</v>
      </c>
      <c r="G505" t="s">
        <v>26</v>
      </c>
      <c r="H505" t="s">
        <v>26</v>
      </c>
      <c r="I505" t="s">
        <v>26</v>
      </c>
      <c r="J505" t="s">
        <v>26</v>
      </c>
      <c r="K505" t="s">
        <v>26</v>
      </c>
    </row>
    <row r="506" spans="1:11" x14ac:dyDescent="0.25">
      <c r="A506" s="1">
        <v>31929</v>
      </c>
      <c r="B506" t="s">
        <v>131</v>
      </c>
      <c r="C506" t="s">
        <v>26</v>
      </c>
      <c r="D506" t="s">
        <v>26</v>
      </c>
      <c r="E506" t="s">
        <v>26</v>
      </c>
      <c r="F506">
        <v>1.18</v>
      </c>
      <c r="G506" t="s">
        <v>26</v>
      </c>
      <c r="H506" t="s">
        <v>26</v>
      </c>
      <c r="I506" t="s">
        <v>26</v>
      </c>
      <c r="J506" t="s">
        <v>26</v>
      </c>
      <c r="K506" t="s">
        <v>26</v>
      </c>
    </row>
    <row r="507" spans="1:11" x14ac:dyDescent="0.25">
      <c r="A507" s="1">
        <v>31929</v>
      </c>
      <c r="B507" t="s">
        <v>132</v>
      </c>
      <c r="C507" t="s">
        <v>26</v>
      </c>
      <c r="D507" t="s">
        <v>26</v>
      </c>
      <c r="E507" t="s">
        <v>26</v>
      </c>
      <c r="F507">
        <v>1.47</v>
      </c>
      <c r="G507" t="s">
        <v>26</v>
      </c>
      <c r="H507" t="s">
        <v>26</v>
      </c>
      <c r="I507" t="s">
        <v>26</v>
      </c>
      <c r="J507" t="s">
        <v>26</v>
      </c>
      <c r="K507" t="s">
        <v>26</v>
      </c>
    </row>
    <row r="508" spans="1:11" x14ac:dyDescent="0.25">
      <c r="A508" s="1">
        <v>31929</v>
      </c>
      <c r="B508" t="s">
        <v>133</v>
      </c>
      <c r="C508" t="s">
        <v>26</v>
      </c>
      <c r="D508" t="s">
        <v>26</v>
      </c>
      <c r="E508" t="s">
        <v>26</v>
      </c>
      <c r="F508">
        <v>1.79</v>
      </c>
      <c r="G508" t="s">
        <v>26</v>
      </c>
      <c r="H508" t="s">
        <v>26</v>
      </c>
      <c r="I508" t="s">
        <v>26</v>
      </c>
      <c r="J508" t="s">
        <v>26</v>
      </c>
      <c r="K508" t="s">
        <v>26</v>
      </c>
    </row>
    <row r="509" spans="1:11" x14ac:dyDescent="0.25">
      <c r="A509" s="1">
        <v>31929</v>
      </c>
      <c r="B509" t="s">
        <v>134</v>
      </c>
      <c r="C509" t="s">
        <v>26</v>
      </c>
      <c r="D509" t="s">
        <v>26</v>
      </c>
      <c r="E509" t="s">
        <v>26</v>
      </c>
      <c r="F509">
        <v>1.25</v>
      </c>
      <c r="G509" t="s">
        <v>26</v>
      </c>
      <c r="H509" t="s">
        <v>26</v>
      </c>
      <c r="I509" t="s">
        <v>26</v>
      </c>
      <c r="J509" t="s">
        <v>26</v>
      </c>
      <c r="K509" t="s">
        <v>26</v>
      </c>
    </row>
    <row r="510" spans="1:11" x14ac:dyDescent="0.25">
      <c r="A510" s="1">
        <v>31929</v>
      </c>
      <c r="B510" t="s">
        <v>135</v>
      </c>
      <c r="C510" t="s">
        <v>26</v>
      </c>
      <c r="D510" t="s">
        <v>26</v>
      </c>
      <c r="E510" t="s">
        <v>26</v>
      </c>
      <c r="F510">
        <v>1.38</v>
      </c>
      <c r="G510" t="s">
        <v>26</v>
      </c>
      <c r="H510" t="s">
        <v>26</v>
      </c>
      <c r="I510" t="s">
        <v>26</v>
      </c>
      <c r="J510" t="s">
        <v>26</v>
      </c>
      <c r="K510" t="s">
        <v>26</v>
      </c>
    </row>
    <row r="511" spans="1:11" x14ac:dyDescent="0.25">
      <c r="A511" s="1">
        <v>31929</v>
      </c>
      <c r="B511" t="s">
        <v>136</v>
      </c>
      <c r="C511" t="s">
        <v>26</v>
      </c>
      <c r="D511" t="s">
        <v>26</v>
      </c>
      <c r="E511" t="s">
        <v>26</v>
      </c>
      <c r="F511" t="s">
        <v>26</v>
      </c>
      <c r="G511" t="s">
        <v>26</v>
      </c>
      <c r="H511" t="s">
        <v>26</v>
      </c>
      <c r="I511" t="s">
        <v>26</v>
      </c>
      <c r="J511" t="s">
        <v>26</v>
      </c>
      <c r="K511" t="s">
        <v>26</v>
      </c>
    </row>
    <row r="512" spans="1:11" x14ac:dyDescent="0.25">
      <c r="A512" s="1">
        <v>31929</v>
      </c>
      <c r="B512" t="s">
        <v>137</v>
      </c>
      <c r="C512" t="s">
        <v>26</v>
      </c>
      <c r="D512" t="s">
        <v>26</v>
      </c>
      <c r="E512" t="s">
        <v>26</v>
      </c>
      <c r="F512">
        <v>1.21</v>
      </c>
      <c r="G512" t="s">
        <v>26</v>
      </c>
      <c r="H512" t="s">
        <v>26</v>
      </c>
      <c r="I512" t="s">
        <v>26</v>
      </c>
      <c r="J512" t="s">
        <v>26</v>
      </c>
      <c r="K512" t="s">
        <v>26</v>
      </c>
    </row>
    <row r="513" spans="1:11" x14ac:dyDescent="0.25">
      <c r="A513" s="1">
        <v>31929</v>
      </c>
      <c r="B513" t="s">
        <v>138</v>
      </c>
      <c r="C513" t="s">
        <v>26</v>
      </c>
      <c r="D513" t="s">
        <v>26</v>
      </c>
      <c r="E513" t="s">
        <v>26</v>
      </c>
      <c r="F513">
        <v>1.41</v>
      </c>
      <c r="G513" t="s">
        <v>26</v>
      </c>
      <c r="H513" t="s">
        <v>26</v>
      </c>
      <c r="I513" t="s">
        <v>26</v>
      </c>
      <c r="J513" t="s">
        <v>26</v>
      </c>
      <c r="K513" t="s">
        <v>26</v>
      </c>
    </row>
    <row r="514" spans="1:11" x14ac:dyDescent="0.25">
      <c r="A514" s="1">
        <v>31929</v>
      </c>
      <c r="B514" t="s">
        <v>139</v>
      </c>
      <c r="C514" t="s">
        <v>26</v>
      </c>
      <c r="D514" t="s">
        <v>26</v>
      </c>
      <c r="E514" t="s">
        <v>26</v>
      </c>
      <c r="F514">
        <v>1.32</v>
      </c>
      <c r="G514" t="s">
        <v>26</v>
      </c>
      <c r="H514" t="s">
        <v>26</v>
      </c>
      <c r="I514" t="s">
        <v>26</v>
      </c>
      <c r="J514" t="s">
        <v>26</v>
      </c>
      <c r="K514" t="s">
        <v>26</v>
      </c>
    </row>
    <row r="515" spans="1:11" x14ac:dyDescent="0.25">
      <c r="A515" s="1">
        <v>31929</v>
      </c>
      <c r="B515" t="s">
        <v>140</v>
      </c>
      <c r="C515" t="s">
        <v>26</v>
      </c>
      <c r="D515" t="s">
        <v>26</v>
      </c>
      <c r="E515" t="s">
        <v>26</v>
      </c>
      <c r="F515">
        <v>1.1499999999999999</v>
      </c>
      <c r="G515" t="s">
        <v>26</v>
      </c>
      <c r="H515" t="s">
        <v>26</v>
      </c>
      <c r="I515" t="s">
        <v>26</v>
      </c>
      <c r="J515" t="s">
        <v>26</v>
      </c>
      <c r="K515" t="s">
        <v>26</v>
      </c>
    </row>
    <row r="516" spans="1:11" x14ac:dyDescent="0.25">
      <c r="A516" s="1">
        <v>31929</v>
      </c>
      <c r="B516" t="s">
        <v>141</v>
      </c>
      <c r="C516" t="s">
        <v>26</v>
      </c>
      <c r="D516" t="s">
        <v>26</v>
      </c>
      <c r="E516" t="s">
        <v>26</v>
      </c>
      <c r="F516">
        <v>1.1599999999999999</v>
      </c>
      <c r="G516" t="s">
        <v>26</v>
      </c>
      <c r="H516" t="s">
        <v>26</v>
      </c>
      <c r="I516" t="s">
        <v>26</v>
      </c>
      <c r="J516" t="s">
        <v>26</v>
      </c>
      <c r="K516" t="s">
        <v>26</v>
      </c>
    </row>
    <row r="517" spans="1:11" x14ac:dyDescent="0.25">
      <c r="A517" s="1">
        <v>31929</v>
      </c>
      <c r="B517" t="s">
        <v>142</v>
      </c>
      <c r="C517" t="s">
        <v>26</v>
      </c>
      <c r="D517" t="s">
        <v>26</v>
      </c>
      <c r="E517" t="s">
        <v>26</v>
      </c>
      <c r="F517">
        <v>1.18</v>
      </c>
      <c r="G517" t="s">
        <v>26</v>
      </c>
      <c r="H517" t="s">
        <v>26</v>
      </c>
      <c r="I517" t="s">
        <v>26</v>
      </c>
      <c r="J517" t="s">
        <v>26</v>
      </c>
      <c r="K517" t="s">
        <v>26</v>
      </c>
    </row>
    <row r="518" spans="1:11" x14ac:dyDescent="0.25">
      <c r="A518" s="1">
        <v>31929</v>
      </c>
      <c r="B518" t="s">
        <v>143</v>
      </c>
      <c r="C518" t="s">
        <v>26</v>
      </c>
      <c r="D518" t="s">
        <v>26</v>
      </c>
      <c r="E518" t="s">
        <v>26</v>
      </c>
      <c r="F518">
        <v>1.06</v>
      </c>
      <c r="G518" t="s">
        <v>26</v>
      </c>
      <c r="H518" t="s">
        <v>26</v>
      </c>
      <c r="I518" t="s">
        <v>26</v>
      </c>
      <c r="J518" t="s">
        <v>26</v>
      </c>
      <c r="K518" t="s">
        <v>26</v>
      </c>
    </row>
    <row r="519" spans="1:11" x14ac:dyDescent="0.25">
      <c r="A519" s="1">
        <v>31929</v>
      </c>
      <c r="B519" t="s">
        <v>144</v>
      </c>
      <c r="C519" t="s">
        <v>26</v>
      </c>
      <c r="D519" t="s">
        <v>26</v>
      </c>
      <c r="E519" t="s">
        <v>26</v>
      </c>
      <c r="F519">
        <v>1.1499999999999999</v>
      </c>
      <c r="G519" t="s">
        <v>26</v>
      </c>
      <c r="H519" t="s">
        <v>26</v>
      </c>
      <c r="I519" t="s">
        <v>26</v>
      </c>
      <c r="J519" t="s">
        <v>26</v>
      </c>
      <c r="K519" t="s">
        <v>26</v>
      </c>
    </row>
    <row r="520" spans="1:11" x14ac:dyDescent="0.25">
      <c r="A520" s="1">
        <v>31929</v>
      </c>
      <c r="B520" t="s">
        <v>145</v>
      </c>
      <c r="C520" t="s">
        <v>26</v>
      </c>
      <c r="D520" t="s">
        <v>26</v>
      </c>
      <c r="E520" t="s">
        <v>26</v>
      </c>
      <c r="F520">
        <v>1.1200000000000001</v>
      </c>
      <c r="G520" t="s">
        <v>26</v>
      </c>
      <c r="H520" t="s">
        <v>26</v>
      </c>
      <c r="I520" t="s">
        <v>26</v>
      </c>
      <c r="J520" t="s">
        <v>26</v>
      </c>
      <c r="K520" t="s">
        <v>26</v>
      </c>
    </row>
    <row r="521" spans="1:11" x14ac:dyDescent="0.25">
      <c r="A521" s="1">
        <v>31929</v>
      </c>
      <c r="B521" t="s">
        <v>146</v>
      </c>
      <c r="C521" t="s">
        <v>26</v>
      </c>
      <c r="D521" t="s">
        <v>26</v>
      </c>
      <c r="E521" t="s">
        <v>26</v>
      </c>
      <c r="F521">
        <v>1.26</v>
      </c>
      <c r="G521" t="s">
        <v>26</v>
      </c>
      <c r="H521" t="s">
        <v>26</v>
      </c>
      <c r="I521" t="s">
        <v>26</v>
      </c>
      <c r="J521" t="s">
        <v>26</v>
      </c>
      <c r="K521" t="s">
        <v>26</v>
      </c>
    </row>
    <row r="522" spans="1:11" x14ac:dyDescent="0.25">
      <c r="A522" s="1">
        <v>31929</v>
      </c>
      <c r="B522" t="s">
        <v>2</v>
      </c>
      <c r="C522" t="s">
        <v>26</v>
      </c>
      <c r="D522" t="s">
        <v>26</v>
      </c>
      <c r="E522" t="s">
        <v>26</v>
      </c>
      <c r="F522">
        <v>1.21</v>
      </c>
      <c r="G522" t="s">
        <v>26</v>
      </c>
      <c r="H522" t="s">
        <v>26</v>
      </c>
      <c r="I522" t="s">
        <v>26</v>
      </c>
      <c r="J522" t="s">
        <v>26</v>
      </c>
      <c r="K522" t="s">
        <v>26</v>
      </c>
    </row>
    <row r="523" spans="1:11" x14ac:dyDescent="0.25">
      <c r="A523" s="1">
        <v>31929</v>
      </c>
      <c r="B523" t="s">
        <v>147</v>
      </c>
      <c r="C523" t="s">
        <v>26</v>
      </c>
      <c r="D523" t="s">
        <v>26</v>
      </c>
      <c r="E523" t="s">
        <v>26</v>
      </c>
      <c r="F523">
        <v>1.27</v>
      </c>
      <c r="G523" t="s">
        <v>26</v>
      </c>
      <c r="H523" t="s">
        <v>26</v>
      </c>
      <c r="I523" t="s">
        <v>26</v>
      </c>
      <c r="J523" t="s">
        <v>26</v>
      </c>
      <c r="K523" t="s">
        <v>26</v>
      </c>
    </row>
    <row r="524" spans="1:11" x14ac:dyDescent="0.25">
      <c r="A524" s="1">
        <v>31929</v>
      </c>
      <c r="B524" t="s">
        <v>148</v>
      </c>
      <c r="C524" t="s">
        <v>26</v>
      </c>
      <c r="D524" t="s">
        <v>26</v>
      </c>
      <c r="E524" t="s">
        <v>26</v>
      </c>
      <c r="F524">
        <v>1.39</v>
      </c>
      <c r="G524" t="s">
        <v>26</v>
      </c>
      <c r="H524" t="s">
        <v>26</v>
      </c>
      <c r="I524" t="s">
        <v>26</v>
      </c>
      <c r="J524" t="s">
        <v>26</v>
      </c>
      <c r="K524" t="s">
        <v>26</v>
      </c>
    </row>
    <row r="525" spans="1:11" x14ac:dyDescent="0.25">
      <c r="A525" s="1">
        <v>31929</v>
      </c>
      <c r="B525" t="s">
        <v>149</v>
      </c>
      <c r="C525" t="s">
        <v>26</v>
      </c>
      <c r="D525" t="s">
        <v>26</v>
      </c>
      <c r="E525" t="s">
        <v>26</v>
      </c>
      <c r="F525">
        <v>1.46</v>
      </c>
      <c r="G525" t="s">
        <v>26</v>
      </c>
      <c r="H525" t="s">
        <v>26</v>
      </c>
      <c r="I525" t="s">
        <v>26</v>
      </c>
      <c r="J525" t="s">
        <v>26</v>
      </c>
      <c r="K525" t="s">
        <v>26</v>
      </c>
    </row>
    <row r="526" spans="1:11" x14ac:dyDescent="0.25">
      <c r="A526" s="1">
        <v>31929</v>
      </c>
      <c r="B526" t="s">
        <v>150</v>
      </c>
      <c r="C526" t="s">
        <v>26</v>
      </c>
      <c r="D526" t="s">
        <v>26</v>
      </c>
      <c r="E526" t="s">
        <v>26</v>
      </c>
      <c r="F526">
        <v>1.48</v>
      </c>
      <c r="G526" t="s">
        <v>26</v>
      </c>
      <c r="H526" t="s">
        <v>26</v>
      </c>
      <c r="I526" t="s">
        <v>26</v>
      </c>
      <c r="J526" t="s">
        <v>26</v>
      </c>
      <c r="K526" t="s">
        <v>26</v>
      </c>
    </row>
    <row r="527" spans="1:11" x14ac:dyDescent="0.25">
      <c r="A527" s="1">
        <v>31929</v>
      </c>
      <c r="B527" t="s">
        <v>151</v>
      </c>
      <c r="C527" t="s">
        <v>26</v>
      </c>
      <c r="D527" t="s">
        <v>26</v>
      </c>
      <c r="E527" t="s">
        <v>26</v>
      </c>
      <c r="F527">
        <v>1.32</v>
      </c>
      <c r="G527" t="s">
        <v>26</v>
      </c>
      <c r="H527" t="s">
        <v>26</v>
      </c>
      <c r="I527" t="s">
        <v>26</v>
      </c>
      <c r="J527" t="s">
        <v>26</v>
      </c>
      <c r="K527" t="s">
        <v>26</v>
      </c>
    </row>
    <row r="528" spans="1:11" x14ac:dyDescent="0.25">
      <c r="A528" s="1">
        <v>31929</v>
      </c>
      <c r="B528" t="s">
        <v>152</v>
      </c>
      <c r="C528" t="s">
        <v>26</v>
      </c>
      <c r="D528" t="s">
        <v>26</v>
      </c>
      <c r="E528" t="s">
        <v>26</v>
      </c>
      <c r="F528">
        <v>1.25</v>
      </c>
      <c r="G528" t="s">
        <v>26</v>
      </c>
      <c r="H528" t="s">
        <v>26</v>
      </c>
      <c r="I528" t="s">
        <v>26</v>
      </c>
      <c r="J528" t="s">
        <v>26</v>
      </c>
      <c r="K528" t="s">
        <v>26</v>
      </c>
    </row>
    <row r="529" spans="1:11" x14ac:dyDescent="0.25">
      <c r="A529" s="1">
        <v>31929</v>
      </c>
      <c r="B529" t="s">
        <v>153</v>
      </c>
      <c r="C529" t="s">
        <v>26</v>
      </c>
      <c r="D529" t="s">
        <v>26</v>
      </c>
      <c r="E529" t="s">
        <v>26</v>
      </c>
      <c r="F529">
        <v>1.51</v>
      </c>
      <c r="G529" t="s">
        <v>26</v>
      </c>
      <c r="H529" t="s">
        <v>26</v>
      </c>
      <c r="I529" t="s">
        <v>26</v>
      </c>
      <c r="J529" t="s">
        <v>26</v>
      </c>
      <c r="K529" t="s">
        <v>26</v>
      </c>
    </row>
    <row r="530" spans="1:11" x14ac:dyDescent="0.25">
      <c r="A530" s="1">
        <v>31929</v>
      </c>
      <c r="B530" t="s">
        <v>154</v>
      </c>
      <c r="C530" t="s">
        <v>26</v>
      </c>
      <c r="D530" t="s">
        <v>26</v>
      </c>
      <c r="E530" t="s">
        <v>26</v>
      </c>
      <c r="F530">
        <v>1.1499999999999999</v>
      </c>
      <c r="G530" t="s">
        <v>26</v>
      </c>
      <c r="H530" t="s">
        <v>26</v>
      </c>
      <c r="I530" t="s">
        <v>26</v>
      </c>
      <c r="J530" t="s">
        <v>26</v>
      </c>
      <c r="K530" t="s">
        <v>26</v>
      </c>
    </row>
    <row r="531" spans="1:11" x14ac:dyDescent="0.25">
      <c r="A531" s="1">
        <v>31929</v>
      </c>
      <c r="B531" t="s">
        <v>155</v>
      </c>
      <c r="C531" t="s">
        <v>26</v>
      </c>
      <c r="D531" t="s">
        <v>26</v>
      </c>
      <c r="E531" t="s">
        <v>26</v>
      </c>
      <c r="F531">
        <v>1.06</v>
      </c>
      <c r="G531" t="s">
        <v>26</v>
      </c>
      <c r="H531" t="s">
        <v>26</v>
      </c>
      <c r="I531" t="s">
        <v>26</v>
      </c>
      <c r="J531" t="s">
        <v>26</v>
      </c>
      <c r="K531" t="s">
        <v>26</v>
      </c>
    </row>
    <row r="532" spans="1:11" x14ac:dyDescent="0.25">
      <c r="A532" s="1">
        <v>31959</v>
      </c>
      <c r="B532" t="s">
        <v>1</v>
      </c>
      <c r="C532" t="s">
        <v>26</v>
      </c>
      <c r="D532" t="s">
        <v>26</v>
      </c>
      <c r="E532" t="s">
        <v>26</v>
      </c>
      <c r="F532">
        <v>1.36</v>
      </c>
      <c r="G532" t="s">
        <v>26</v>
      </c>
      <c r="H532" t="s">
        <v>26</v>
      </c>
      <c r="I532" t="s">
        <v>26</v>
      </c>
      <c r="J532" t="s">
        <v>26</v>
      </c>
      <c r="K532" t="s">
        <v>26</v>
      </c>
    </row>
    <row r="533" spans="1:11" x14ac:dyDescent="0.25">
      <c r="A533" s="1">
        <v>31959</v>
      </c>
      <c r="B533" t="s">
        <v>126</v>
      </c>
      <c r="C533" t="s">
        <v>26</v>
      </c>
      <c r="D533" t="s">
        <v>26</v>
      </c>
      <c r="E533" t="s">
        <v>26</v>
      </c>
      <c r="F533">
        <v>1.45</v>
      </c>
      <c r="G533" t="s">
        <v>26</v>
      </c>
      <c r="H533" t="s">
        <v>26</v>
      </c>
      <c r="I533" t="s">
        <v>26</v>
      </c>
      <c r="J533" t="s">
        <v>26</v>
      </c>
      <c r="K533" t="s">
        <v>26</v>
      </c>
    </row>
    <row r="534" spans="1:11" x14ac:dyDescent="0.25">
      <c r="A534" s="1">
        <v>31959</v>
      </c>
      <c r="B534" t="s">
        <v>127</v>
      </c>
      <c r="C534" t="s">
        <v>26</v>
      </c>
      <c r="D534" t="s">
        <v>26</v>
      </c>
      <c r="E534" t="s">
        <v>26</v>
      </c>
      <c r="F534">
        <v>1.25</v>
      </c>
      <c r="G534" t="s">
        <v>26</v>
      </c>
      <c r="H534" t="s">
        <v>26</v>
      </c>
      <c r="I534" t="s">
        <v>26</v>
      </c>
      <c r="J534" t="s">
        <v>26</v>
      </c>
      <c r="K534" t="s">
        <v>26</v>
      </c>
    </row>
    <row r="535" spans="1:11" x14ac:dyDescent="0.25">
      <c r="A535" s="1">
        <v>31959</v>
      </c>
      <c r="B535" t="s">
        <v>113</v>
      </c>
      <c r="C535" t="s">
        <v>26</v>
      </c>
      <c r="D535" t="s">
        <v>26</v>
      </c>
      <c r="E535" t="s">
        <v>26</v>
      </c>
      <c r="F535">
        <v>1.38</v>
      </c>
      <c r="G535" t="s">
        <v>26</v>
      </c>
      <c r="H535" t="s">
        <v>26</v>
      </c>
      <c r="I535" t="s">
        <v>26</v>
      </c>
      <c r="J535" t="s">
        <v>26</v>
      </c>
      <c r="K535" t="s">
        <v>26</v>
      </c>
    </row>
    <row r="536" spans="1:11" x14ac:dyDescent="0.25">
      <c r="A536" s="1">
        <v>31959</v>
      </c>
      <c r="B536" t="s">
        <v>128</v>
      </c>
      <c r="C536" t="s">
        <v>26</v>
      </c>
      <c r="D536" t="s">
        <v>26</v>
      </c>
      <c r="E536" t="s">
        <v>26</v>
      </c>
      <c r="F536">
        <v>1.46</v>
      </c>
      <c r="G536" t="s">
        <v>26</v>
      </c>
      <c r="H536" t="s">
        <v>26</v>
      </c>
      <c r="I536" t="s">
        <v>26</v>
      </c>
      <c r="J536" t="s">
        <v>26</v>
      </c>
      <c r="K536" t="s">
        <v>26</v>
      </c>
    </row>
    <row r="537" spans="1:11" x14ac:dyDescent="0.25">
      <c r="A537" s="1">
        <v>31959</v>
      </c>
      <c r="B537" t="s">
        <v>129</v>
      </c>
      <c r="C537" t="s">
        <v>26</v>
      </c>
      <c r="D537" t="s">
        <v>26</v>
      </c>
      <c r="E537" t="s">
        <v>26</v>
      </c>
      <c r="F537">
        <v>1.18</v>
      </c>
      <c r="G537" t="s">
        <v>26</v>
      </c>
      <c r="H537" t="s">
        <v>26</v>
      </c>
      <c r="I537" t="s">
        <v>26</v>
      </c>
      <c r="J537" t="s">
        <v>26</v>
      </c>
      <c r="K537" t="s">
        <v>26</v>
      </c>
    </row>
    <row r="538" spans="1:11" x14ac:dyDescent="0.25">
      <c r="A538" s="1">
        <v>31959</v>
      </c>
      <c r="B538" t="s">
        <v>130</v>
      </c>
      <c r="C538" t="s">
        <v>26</v>
      </c>
      <c r="D538" t="s">
        <v>26</v>
      </c>
      <c r="E538" t="s">
        <v>26</v>
      </c>
      <c r="F538">
        <v>1.82</v>
      </c>
      <c r="G538" t="s">
        <v>26</v>
      </c>
      <c r="H538" t="s">
        <v>26</v>
      </c>
      <c r="I538" t="s">
        <v>26</v>
      </c>
      <c r="J538" t="s">
        <v>26</v>
      </c>
      <c r="K538" t="s">
        <v>26</v>
      </c>
    </row>
    <row r="539" spans="1:11" x14ac:dyDescent="0.25">
      <c r="A539" s="1">
        <v>31959</v>
      </c>
      <c r="B539" t="s">
        <v>131</v>
      </c>
      <c r="C539" t="s">
        <v>26</v>
      </c>
      <c r="D539" t="s">
        <v>26</v>
      </c>
      <c r="E539" t="s">
        <v>26</v>
      </c>
      <c r="F539">
        <v>1.23</v>
      </c>
      <c r="G539" t="s">
        <v>26</v>
      </c>
      <c r="H539" t="s">
        <v>26</v>
      </c>
      <c r="I539" t="s">
        <v>26</v>
      </c>
      <c r="J539" t="s">
        <v>26</v>
      </c>
      <c r="K539" t="s">
        <v>26</v>
      </c>
    </row>
    <row r="540" spans="1:11" x14ac:dyDescent="0.25">
      <c r="A540" s="1">
        <v>31959</v>
      </c>
      <c r="B540" t="s">
        <v>132</v>
      </c>
      <c r="C540" t="s">
        <v>26</v>
      </c>
      <c r="D540" t="s">
        <v>26</v>
      </c>
      <c r="E540" t="s">
        <v>26</v>
      </c>
      <c r="F540">
        <v>1.49</v>
      </c>
      <c r="G540" t="s">
        <v>26</v>
      </c>
      <c r="H540" t="s">
        <v>26</v>
      </c>
      <c r="I540" t="s">
        <v>26</v>
      </c>
      <c r="J540" t="s">
        <v>26</v>
      </c>
      <c r="K540" t="s">
        <v>26</v>
      </c>
    </row>
    <row r="541" spans="1:11" x14ac:dyDescent="0.25">
      <c r="A541" s="1">
        <v>31959</v>
      </c>
      <c r="B541" t="s">
        <v>133</v>
      </c>
      <c r="C541" t="s">
        <v>26</v>
      </c>
      <c r="D541" t="s">
        <v>26</v>
      </c>
      <c r="E541" t="s">
        <v>26</v>
      </c>
      <c r="F541">
        <v>1.91</v>
      </c>
      <c r="G541" t="s">
        <v>26</v>
      </c>
      <c r="H541" t="s">
        <v>26</v>
      </c>
      <c r="I541" t="s">
        <v>26</v>
      </c>
      <c r="J541" t="s">
        <v>26</v>
      </c>
      <c r="K541" t="s">
        <v>26</v>
      </c>
    </row>
    <row r="542" spans="1:11" x14ac:dyDescent="0.25">
      <c r="A542" s="1">
        <v>31959</v>
      </c>
      <c r="B542" t="s">
        <v>134</v>
      </c>
      <c r="C542" t="s">
        <v>26</v>
      </c>
      <c r="D542" t="s">
        <v>26</v>
      </c>
      <c r="E542" t="s">
        <v>26</v>
      </c>
      <c r="F542">
        <v>1.33</v>
      </c>
      <c r="G542" t="s">
        <v>26</v>
      </c>
      <c r="H542" t="s">
        <v>26</v>
      </c>
      <c r="I542" t="s">
        <v>26</v>
      </c>
      <c r="J542" t="s">
        <v>26</v>
      </c>
      <c r="K542" t="s">
        <v>26</v>
      </c>
    </row>
    <row r="543" spans="1:11" x14ac:dyDescent="0.25">
      <c r="A543" s="1">
        <v>31959</v>
      </c>
      <c r="B543" t="s">
        <v>135</v>
      </c>
      <c r="C543" t="s">
        <v>26</v>
      </c>
      <c r="D543" t="s">
        <v>26</v>
      </c>
      <c r="E543" t="s">
        <v>26</v>
      </c>
      <c r="F543">
        <v>1.47</v>
      </c>
      <c r="G543" t="s">
        <v>26</v>
      </c>
      <c r="H543" t="s">
        <v>26</v>
      </c>
      <c r="I543" t="s">
        <v>26</v>
      </c>
      <c r="J543" t="s">
        <v>26</v>
      </c>
      <c r="K543" t="s">
        <v>26</v>
      </c>
    </row>
    <row r="544" spans="1:11" x14ac:dyDescent="0.25">
      <c r="A544" s="1">
        <v>31959</v>
      </c>
      <c r="B544" t="s">
        <v>136</v>
      </c>
      <c r="C544" t="s">
        <v>26</v>
      </c>
      <c r="D544" t="s">
        <v>26</v>
      </c>
      <c r="E544" t="s">
        <v>26</v>
      </c>
      <c r="F544" t="s">
        <v>26</v>
      </c>
      <c r="G544" t="s">
        <v>26</v>
      </c>
      <c r="H544" t="s">
        <v>26</v>
      </c>
      <c r="I544" t="s">
        <v>26</v>
      </c>
      <c r="J544" t="s">
        <v>26</v>
      </c>
      <c r="K544" t="s">
        <v>26</v>
      </c>
    </row>
    <row r="545" spans="1:11" x14ac:dyDescent="0.25">
      <c r="A545" s="1">
        <v>31959</v>
      </c>
      <c r="B545" t="s">
        <v>137</v>
      </c>
      <c r="C545" t="s">
        <v>26</v>
      </c>
      <c r="D545" t="s">
        <v>26</v>
      </c>
      <c r="E545" t="s">
        <v>26</v>
      </c>
      <c r="F545">
        <v>1.24</v>
      </c>
      <c r="G545" t="s">
        <v>26</v>
      </c>
      <c r="H545" t="s">
        <v>26</v>
      </c>
      <c r="I545" t="s">
        <v>26</v>
      </c>
      <c r="J545" t="s">
        <v>26</v>
      </c>
      <c r="K545" t="s">
        <v>26</v>
      </c>
    </row>
    <row r="546" spans="1:11" x14ac:dyDescent="0.25">
      <c r="A546" s="1">
        <v>31959</v>
      </c>
      <c r="B546" t="s">
        <v>138</v>
      </c>
      <c r="C546" t="s">
        <v>26</v>
      </c>
      <c r="D546" t="s">
        <v>26</v>
      </c>
      <c r="E546" t="s">
        <v>26</v>
      </c>
      <c r="F546">
        <v>1.44</v>
      </c>
      <c r="G546" t="s">
        <v>26</v>
      </c>
      <c r="H546" t="s">
        <v>26</v>
      </c>
      <c r="I546" t="s">
        <v>26</v>
      </c>
      <c r="J546" t="s">
        <v>26</v>
      </c>
      <c r="K546" t="s">
        <v>26</v>
      </c>
    </row>
    <row r="547" spans="1:11" x14ac:dyDescent="0.25">
      <c r="A547" s="1">
        <v>31959</v>
      </c>
      <c r="B547" t="s">
        <v>139</v>
      </c>
      <c r="C547" t="s">
        <v>26</v>
      </c>
      <c r="D547" t="s">
        <v>26</v>
      </c>
      <c r="E547" t="s">
        <v>26</v>
      </c>
      <c r="F547">
        <v>1.38</v>
      </c>
      <c r="G547" t="s">
        <v>26</v>
      </c>
      <c r="H547" t="s">
        <v>26</v>
      </c>
      <c r="I547" t="s">
        <v>26</v>
      </c>
      <c r="J547" t="s">
        <v>26</v>
      </c>
      <c r="K547" t="s">
        <v>26</v>
      </c>
    </row>
    <row r="548" spans="1:11" x14ac:dyDescent="0.25">
      <c r="A548" s="1">
        <v>31959</v>
      </c>
      <c r="B548" t="s">
        <v>140</v>
      </c>
      <c r="C548" t="s">
        <v>26</v>
      </c>
      <c r="D548" t="s">
        <v>26</v>
      </c>
      <c r="E548" t="s">
        <v>26</v>
      </c>
      <c r="F548">
        <v>1.23</v>
      </c>
      <c r="G548" t="s">
        <v>26</v>
      </c>
      <c r="H548" t="s">
        <v>26</v>
      </c>
      <c r="I548" t="s">
        <v>26</v>
      </c>
      <c r="J548" t="s">
        <v>26</v>
      </c>
      <c r="K548" t="s">
        <v>26</v>
      </c>
    </row>
    <row r="549" spans="1:11" x14ac:dyDescent="0.25">
      <c r="A549" s="1">
        <v>31959</v>
      </c>
      <c r="B549" t="s">
        <v>141</v>
      </c>
      <c r="C549" t="s">
        <v>26</v>
      </c>
      <c r="D549" t="s">
        <v>26</v>
      </c>
      <c r="E549" t="s">
        <v>26</v>
      </c>
      <c r="F549">
        <v>1.25</v>
      </c>
      <c r="G549" t="s">
        <v>26</v>
      </c>
      <c r="H549" t="s">
        <v>26</v>
      </c>
      <c r="I549" t="s">
        <v>26</v>
      </c>
      <c r="J549" t="s">
        <v>26</v>
      </c>
      <c r="K549" t="s">
        <v>26</v>
      </c>
    </row>
    <row r="550" spans="1:11" x14ac:dyDescent="0.25">
      <c r="A550" s="1">
        <v>31959</v>
      </c>
      <c r="B550" t="s">
        <v>142</v>
      </c>
      <c r="C550" t="s">
        <v>26</v>
      </c>
      <c r="D550" t="s">
        <v>26</v>
      </c>
      <c r="E550" t="s">
        <v>26</v>
      </c>
      <c r="F550">
        <v>1.26</v>
      </c>
      <c r="G550" t="s">
        <v>26</v>
      </c>
      <c r="H550" t="s">
        <v>26</v>
      </c>
      <c r="I550" t="s">
        <v>26</v>
      </c>
      <c r="J550" t="s">
        <v>26</v>
      </c>
      <c r="K550" t="s">
        <v>26</v>
      </c>
    </row>
    <row r="551" spans="1:11" x14ac:dyDescent="0.25">
      <c r="A551" s="1">
        <v>31959</v>
      </c>
      <c r="B551" t="s">
        <v>143</v>
      </c>
      <c r="C551" t="s">
        <v>26</v>
      </c>
      <c r="D551" t="s">
        <v>26</v>
      </c>
      <c r="E551" t="s">
        <v>26</v>
      </c>
      <c r="F551">
        <v>1.0900000000000001</v>
      </c>
      <c r="G551" t="s">
        <v>26</v>
      </c>
      <c r="H551" t="s">
        <v>26</v>
      </c>
      <c r="I551" t="s">
        <v>26</v>
      </c>
      <c r="J551" t="s">
        <v>26</v>
      </c>
      <c r="K551" t="s">
        <v>26</v>
      </c>
    </row>
    <row r="552" spans="1:11" x14ac:dyDescent="0.25">
      <c r="A552" s="1">
        <v>31959</v>
      </c>
      <c r="B552" t="s">
        <v>144</v>
      </c>
      <c r="C552" t="s">
        <v>26</v>
      </c>
      <c r="D552" t="s">
        <v>26</v>
      </c>
      <c r="E552" t="s">
        <v>26</v>
      </c>
      <c r="F552">
        <v>1.19</v>
      </c>
      <c r="G552" t="s">
        <v>26</v>
      </c>
      <c r="H552" t="s">
        <v>26</v>
      </c>
      <c r="I552" t="s">
        <v>26</v>
      </c>
      <c r="J552" t="s">
        <v>26</v>
      </c>
      <c r="K552" t="s">
        <v>26</v>
      </c>
    </row>
    <row r="553" spans="1:11" x14ac:dyDescent="0.25">
      <c r="A553" s="1">
        <v>31959</v>
      </c>
      <c r="B553" t="s">
        <v>145</v>
      </c>
      <c r="C553" t="s">
        <v>26</v>
      </c>
      <c r="D553" t="s">
        <v>26</v>
      </c>
      <c r="E553" t="s">
        <v>26</v>
      </c>
      <c r="F553">
        <v>1.1499999999999999</v>
      </c>
      <c r="G553" t="s">
        <v>26</v>
      </c>
      <c r="H553" t="s">
        <v>26</v>
      </c>
      <c r="I553" t="s">
        <v>26</v>
      </c>
      <c r="J553" t="s">
        <v>26</v>
      </c>
      <c r="K553" t="s">
        <v>26</v>
      </c>
    </row>
    <row r="554" spans="1:11" x14ac:dyDescent="0.25">
      <c r="A554" s="1">
        <v>31959</v>
      </c>
      <c r="B554" t="s">
        <v>146</v>
      </c>
      <c r="C554" t="s">
        <v>26</v>
      </c>
      <c r="D554" t="s">
        <v>26</v>
      </c>
      <c r="E554" t="s">
        <v>26</v>
      </c>
      <c r="F554">
        <v>1.31</v>
      </c>
      <c r="G554" t="s">
        <v>26</v>
      </c>
      <c r="H554" t="s">
        <v>26</v>
      </c>
      <c r="I554" t="s">
        <v>26</v>
      </c>
      <c r="J554" t="s">
        <v>26</v>
      </c>
      <c r="K554" t="s">
        <v>26</v>
      </c>
    </row>
    <row r="555" spans="1:11" x14ac:dyDescent="0.25">
      <c r="A555" s="1">
        <v>31959</v>
      </c>
      <c r="B555" t="s">
        <v>2</v>
      </c>
      <c r="C555" t="s">
        <v>26</v>
      </c>
      <c r="D555" t="s">
        <v>26</v>
      </c>
      <c r="E555" t="s">
        <v>26</v>
      </c>
      <c r="F555">
        <v>1.26</v>
      </c>
      <c r="G555" t="s">
        <v>26</v>
      </c>
      <c r="H555" t="s">
        <v>26</v>
      </c>
      <c r="I555" t="s">
        <v>26</v>
      </c>
      <c r="J555" t="s">
        <v>26</v>
      </c>
      <c r="K555" t="s">
        <v>26</v>
      </c>
    </row>
    <row r="556" spans="1:11" x14ac:dyDescent="0.25">
      <c r="A556" s="1">
        <v>31959</v>
      </c>
      <c r="B556" t="s">
        <v>147</v>
      </c>
      <c r="C556" t="s">
        <v>26</v>
      </c>
      <c r="D556" t="s">
        <v>26</v>
      </c>
      <c r="E556" t="s">
        <v>26</v>
      </c>
      <c r="F556">
        <v>1.34</v>
      </c>
      <c r="G556" t="s">
        <v>26</v>
      </c>
      <c r="H556" t="s">
        <v>26</v>
      </c>
      <c r="I556" t="s">
        <v>26</v>
      </c>
      <c r="J556" t="s">
        <v>26</v>
      </c>
      <c r="K556" t="s">
        <v>26</v>
      </c>
    </row>
    <row r="557" spans="1:11" x14ac:dyDescent="0.25">
      <c r="A557" s="1">
        <v>31959</v>
      </c>
      <c r="B557" t="s">
        <v>148</v>
      </c>
      <c r="C557" t="s">
        <v>26</v>
      </c>
      <c r="D557" t="s">
        <v>26</v>
      </c>
      <c r="E557" t="s">
        <v>26</v>
      </c>
      <c r="F557">
        <v>1.42</v>
      </c>
      <c r="G557" t="s">
        <v>26</v>
      </c>
      <c r="H557" t="s">
        <v>26</v>
      </c>
      <c r="I557" t="s">
        <v>26</v>
      </c>
      <c r="J557" t="s">
        <v>26</v>
      </c>
      <c r="K557" t="s">
        <v>26</v>
      </c>
    </row>
    <row r="558" spans="1:11" x14ac:dyDescent="0.25">
      <c r="A558" s="1">
        <v>31959</v>
      </c>
      <c r="B558" t="s">
        <v>149</v>
      </c>
      <c r="C558" t="s">
        <v>26</v>
      </c>
      <c r="D558" t="s">
        <v>26</v>
      </c>
      <c r="E558" t="s">
        <v>26</v>
      </c>
      <c r="F558">
        <v>1.52</v>
      </c>
      <c r="G558" t="s">
        <v>26</v>
      </c>
      <c r="H558" t="s">
        <v>26</v>
      </c>
      <c r="I558" t="s">
        <v>26</v>
      </c>
      <c r="J558" t="s">
        <v>26</v>
      </c>
      <c r="K558" t="s">
        <v>26</v>
      </c>
    </row>
    <row r="559" spans="1:11" x14ac:dyDescent="0.25">
      <c r="A559" s="1">
        <v>31959</v>
      </c>
      <c r="B559" t="s">
        <v>150</v>
      </c>
      <c r="C559" t="s">
        <v>26</v>
      </c>
      <c r="D559" t="s">
        <v>26</v>
      </c>
      <c r="E559" t="s">
        <v>26</v>
      </c>
      <c r="F559">
        <v>1.54</v>
      </c>
      <c r="G559" t="s">
        <v>26</v>
      </c>
      <c r="H559" t="s">
        <v>26</v>
      </c>
      <c r="I559" t="s">
        <v>26</v>
      </c>
      <c r="J559" t="s">
        <v>26</v>
      </c>
      <c r="K559" t="s">
        <v>26</v>
      </c>
    </row>
    <row r="560" spans="1:11" x14ac:dyDescent="0.25">
      <c r="A560" s="1">
        <v>31959</v>
      </c>
      <c r="B560" t="s">
        <v>151</v>
      </c>
      <c r="C560" t="s">
        <v>26</v>
      </c>
      <c r="D560" t="s">
        <v>26</v>
      </c>
      <c r="E560" t="s">
        <v>26</v>
      </c>
      <c r="F560">
        <v>1.39</v>
      </c>
      <c r="G560" t="s">
        <v>26</v>
      </c>
      <c r="H560" t="s">
        <v>26</v>
      </c>
      <c r="I560" t="s">
        <v>26</v>
      </c>
      <c r="J560" t="s">
        <v>26</v>
      </c>
      <c r="K560" t="s">
        <v>26</v>
      </c>
    </row>
    <row r="561" spans="1:11" x14ac:dyDescent="0.25">
      <c r="A561" s="1">
        <v>31959</v>
      </c>
      <c r="B561" t="s">
        <v>152</v>
      </c>
      <c r="C561" t="s">
        <v>26</v>
      </c>
      <c r="D561" t="s">
        <v>26</v>
      </c>
      <c r="E561" t="s">
        <v>26</v>
      </c>
      <c r="F561">
        <v>1.33</v>
      </c>
      <c r="G561" t="s">
        <v>26</v>
      </c>
      <c r="H561" t="s">
        <v>26</v>
      </c>
      <c r="I561" t="s">
        <v>26</v>
      </c>
      <c r="J561" t="s">
        <v>26</v>
      </c>
      <c r="K561" t="s">
        <v>26</v>
      </c>
    </row>
    <row r="562" spans="1:11" x14ac:dyDescent="0.25">
      <c r="A562" s="1">
        <v>31959</v>
      </c>
      <c r="B562" t="s">
        <v>153</v>
      </c>
      <c r="C562" t="s">
        <v>26</v>
      </c>
      <c r="D562" t="s">
        <v>26</v>
      </c>
      <c r="E562" t="s">
        <v>26</v>
      </c>
      <c r="F562">
        <v>1.57</v>
      </c>
      <c r="G562" t="s">
        <v>26</v>
      </c>
      <c r="H562" t="s">
        <v>26</v>
      </c>
      <c r="I562" t="s">
        <v>26</v>
      </c>
      <c r="J562" t="s">
        <v>26</v>
      </c>
      <c r="K562" t="s">
        <v>26</v>
      </c>
    </row>
    <row r="563" spans="1:11" x14ac:dyDescent="0.25">
      <c r="A563" s="1">
        <v>31959</v>
      </c>
      <c r="B563" t="s">
        <v>154</v>
      </c>
      <c r="C563" t="s">
        <v>26</v>
      </c>
      <c r="D563" t="s">
        <v>26</v>
      </c>
      <c r="E563" t="s">
        <v>26</v>
      </c>
      <c r="F563">
        <v>1.22</v>
      </c>
      <c r="G563" t="s">
        <v>26</v>
      </c>
      <c r="H563" t="s">
        <v>26</v>
      </c>
      <c r="I563" t="s">
        <v>26</v>
      </c>
      <c r="J563" t="s">
        <v>26</v>
      </c>
      <c r="K563" t="s">
        <v>26</v>
      </c>
    </row>
    <row r="564" spans="1:11" x14ac:dyDescent="0.25">
      <c r="A564" s="1">
        <v>31959</v>
      </c>
      <c r="B564" t="s">
        <v>155</v>
      </c>
      <c r="C564" t="s">
        <v>26</v>
      </c>
      <c r="D564" t="s">
        <v>26</v>
      </c>
      <c r="E564" t="s">
        <v>26</v>
      </c>
      <c r="F564">
        <v>1.08</v>
      </c>
      <c r="G564" t="s">
        <v>26</v>
      </c>
      <c r="H564" t="s">
        <v>26</v>
      </c>
      <c r="I564" t="s">
        <v>26</v>
      </c>
      <c r="J564" t="s">
        <v>26</v>
      </c>
      <c r="K564" t="s">
        <v>26</v>
      </c>
    </row>
    <row r="565" spans="1:11" x14ac:dyDescent="0.25">
      <c r="A565" s="1">
        <v>31990</v>
      </c>
      <c r="B565" t="s">
        <v>1</v>
      </c>
      <c r="C565" t="s">
        <v>26</v>
      </c>
      <c r="D565" t="s">
        <v>26</v>
      </c>
      <c r="E565" t="s">
        <v>26</v>
      </c>
      <c r="F565">
        <v>1.38</v>
      </c>
      <c r="G565" t="s">
        <v>26</v>
      </c>
      <c r="H565" t="s">
        <v>26</v>
      </c>
      <c r="I565" t="s">
        <v>26</v>
      </c>
      <c r="J565" t="s">
        <v>26</v>
      </c>
      <c r="K565" t="s">
        <v>26</v>
      </c>
    </row>
    <row r="566" spans="1:11" x14ac:dyDescent="0.25">
      <c r="A566" s="1">
        <v>31990</v>
      </c>
      <c r="B566" t="s">
        <v>126</v>
      </c>
      <c r="C566" t="s">
        <v>26</v>
      </c>
      <c r="D566" t="s">
        <v>26</v>
      </c>
      <c r="E566" t="s">
        <v>26</v>
      </c>
      <c r="F566">
        <v>1.48</v>
      </c>
      <c r="G566" t="s">
        <v>26</v>
      </c>
      <c r="H566" t="s">
        <v>26</v>
      </c>
      <c r="I566" t="s">
        <v>26</v>
      </c>
      <c r="J566" t="s">
        <v>26</v>
      </c>
      <c r="K566" t="s">
        <v>26</v>
      </c>
    </row>
    <row r="567" spans="1:11" x14ac:dyDescent="0.25">
      <c r="A567" s="1">
        <v>31990</v>
      </c>
      <c r="B567" t="s">
        <v>127</v>
      </c>
      <c r="C567" t="s">
        <v>26</v>
      </c>
      <c r="D567" t="s">
        <v>26</v>
      </c>
      <c r="E567" t="s">
        <v>26</v>
      </c>
      <c r="F567">
        <v>1.29</v>
      </c>
      <c r="G567" t="s">
        <v>26</v>
      </c>
      <c r="H567" t="s">
        <v>26</v>
      </c>
      <c r="I567" t="s">
        <v>26</v>
      </c>
      <c r="J567" t="s">
        <v>26</v>
      </c>
      <c r="K567" t="s">
        <v>26</v>
      </c>
    </row>
    <row r="568" spans="1:11" x14ac:dyDescent="0.25">
      <c r="A568" s="1">
        <v>31990</v>
      </c>
      <c r="B568" t="s">
        <v>113</v>
      </c>
      <c r="C568" t="s">
        <v>26</v>
      </c>
      <c r="D568" t="s">
        <v>26</v>
      </c>
      <c r="E568" t="s">
        <v>26</v>
      </c>
      <c r="F568">
        <v>1.4</v>
      </c>
      <c r="G568" t="s">
        <v>26</v>
      </c>
      <c r="H568" t="s">
        <v>26</v>
      </c>
      <c r="I568" t="s">
        <v>26</v>
      </c>
      <c r="J568" t="s">
        <v>26</v>
      </c>
      <c r="K568" t="s">
        <v>26</v>
      </c>
    </row>
    <row r="569" spans="1:11" x14ac:dyDescent="0.25">
      <c r="A569" s="1">
        <v>31990</v>
      </c>
      <c r="B569" t="s">
        <v>128</v>
      </c>
      <c r="C569" t="s">
        <v>26</v>
      </c>
      <c r="D569" t="s">
        <v>26</v>
      </c>
      <c r="E569" t="s">
        <v>26</v>
      </c>
      <c r="F569">
        <v>1.5</v>
      </c>
      <c r="G569" t="s">
        <v>26</v>
      </c>
      <c r="H569" t="s">
        <v>26</v>
      </c>
      <c r="I569" t="s">
        <v>26</v>
      </c>
      <c r="J569" t="s">
        <v>26</v>
      </c>
      <c r="K569" t="s">
        <v>26</v>
      </c>
    </row>
    <row r="570" spans="1:11" x14ac:dyDescent="0.25">
      <c r="A570" s="1">
        <v>31990</v>
      </c>
      <c r="B570" t="s">
        <v>129</v>
      </c>
      <c r="C570" t="s">
        <v>26</v>
      </c>
      <c r="D570" t="s">
        <v>26</v>
      </c>
      <c r="E570" t="s">
        <v>26</v>
      </c>
      <c r="F570">
        <v>1.24</v>
      </c>
      <c r="G570" t="s">
        <v>26</v>
      </c>
      <c r="H570" t="s">
        <v>26</v>
      </c>
      <c r="I570" t="s">
        <v>26</v>
      </c>
      <c r="J570" t="s">
        <v>26</v>
      </c>
      <c r="K570" t="s">
        <v>26</v>
      </c>
    </row>
    <row r="571" spans="1:11" x14ac:dyDescent="0.25">
      <c r="A571" s="1">
        <v>31990</v>
      </c>
      <c r="B571" t="s">
        <v>130</v>
      </c>
      <c r="C571" t="s">
        <v>26</v>
      </c>
      <c r="D571" t="s">
        <v>26</v>
      </c>
      <c r="E571" t="s">
        <v>26</v>
      </c>
      <c r="F571">
        <v>1.84</v>
      </c>
      <c r="G571" t="s">
        <v>26</v>
      </c>
      <c r="H571" t="s">
        <v>26</v>
      </c>
      <c r="I571" t="s">
        <v>26</v>
      </c>
      <c r="J571" t="s">
        <v>26</v>
      </c>
      <c r="K571" t="s">
        <v>26</v>
      </c>
    </row>
    <row r="572" spans="1:11" x14ac:dyDescent="0.25">
      <c r="A572" s="1">
        <v>31990</v>
      </c>
      <c r="B572" t="s">
        <v>131</v>
      </c>
      <c r="C572" t="s">
        <v>26</v>
      </c>
      <c r="D572" t="s">
        <v>26</v>
      </c>
      <c r="E572" t="s">
        <v>26</v>
      </c>
      <c r="F572">
        <v>1.26</v>
      </c>
      <c r="G572" t="s">
        <v>26</v>
      </c>
      <c r="H572" t="s">
        <v>26</v>
      </c>
      <c r="I572" t="s">
        <v>26</v>
      </c>
      <c r="J572" t="s">
        <v>26</v>
      </c>
      <c r="K572" t="s">
        <v>26</v>
      </c>
    </row>
    <row r="573" spans="1:11" x14ac:dyDescent="0.25">
      <c r="A573" s="1">
        <v>31990</v>
      </c>
      <c r="B573" t="s">
        <v>132</v>
      </c>
      <c r="C573" t="s">
        <v>26</v>
      </c>
      <c r="D573" t="s">
        <v>26</v>
      </c>
      <c r="E573" t="s">
        <v>26</v>
      </c>
      <c r="F573">
        <v>1.5</v>
      </c>
      <c r="G573" t="s">
        <v>26</v>
      </c>
      <c r="H573" t="s">
        <v>26</v>
      </c>
      <c r="I573" t="s">
        <v>26</v>
      </c>
      <c r="J573" t="s">
        <v>26</v>
      </c>
      <c r="K573" t="s">
        <v>26</v>
      </c>
    </row>
    <row r="574" spans="1:11" x14ac:dyDescent="0.25">
      <c r="A574" s="1">
        <v>31990</v>
      </c>
      <c r="B574" t="s">
        <v>133</v>
      </c>
      <c r="C574" t="s">
        <v>26</v>
      </c>
      <c r="D574" t="s">
        <v>26</v>
      </c>
      <c r="E574" t="s">
        <v>26</v>
      </c>
      <c r="F574">
        <v>1.98</v>
      </c>
      <c r="G574" t="s">
        <v>26</v>
      </c>
      <c r="H574" t="s">
        <v>26</v>
      </c>
      <c r="I574" t="s">
        <v>26</v>
      </c>
      <c r="J574" t="s">
        <v>26</v>
      </c>
      <c r="K574" t="s">
        <v>26</v>
      </c>
    </row>
    <row r="575" spans="1:11" x14ac:dyDescent="0.25">
      <c r="A575" s="1">
        <v>31990</v>
      </c>
      <c r="B575" t="s">
        <v>134</v>
      </c>
      <c r="C575" t="s">
        <v>26</v>
      </c>
      <c r="D575" t="s">
        <v>26</v>
      </c>
      <c r="E575" t="s">
        <v>26</v>
      </c>
      <c r="F575">
        <v>1.38</v>
      </c>
      <c r="G575" t="s">
        <v>26</v>
      </c>
      <c r="H575" t="s">
        <v>26</v>
      </c>
      <c r="I575" t="s">
        <v>26</v>
      </c>
      <c r="J575" t="s">
        <v>26</v>
      </c>
      <c r="K575" t="s">
        <v>26</v>
      </c>
    </row>
    <row r="576" spans="1:11" x14ac:dyDescent="0.25">
      <c r="A576" s="1">
        <v>31990</v>
      </c>
      <c r="B576" t="s">
        <v>135</v>
      </c>
      <c r="C576" t="s">
        <v>26</v>
      </c>
      <c r="D576" t="s">
        <v>26</v>
      </c>
      <c r="E576" t="s">
        <v>26</v>
      </c>
      <c r="F576">
        <v>1.52</v>
      </c>
      <c r="G576" t="s">
        <v>26</v>
      </c>
      <c r="H576" t="s">
        <v>26</v>
      </c>
      <c r="I576" t="s">
        <v>26</v>
      </c>
      <c r="J576" t="s">
        <v>26</v>
      </c>
      <c r="K576" t="s">
        <v>26</v>
      </c>
    </row>
    <row r="577" spans="1:11" x14ac:dyDescent="0.25">
      <c r="A577" s="1">
        <v>31990</v>
      </c>
      <c r="B577" t="s">
        <v>136</v>
      </c>
      <c r="C577" t="s">
        <v>26</v>
      </c>
      <c r="D577" t="s">
        <v>26</v>
      </c>
      <c r="E577" t="s">
        <v>26</v>
      </c>
      <c r="F577" t="s">
        <v>26</v>
      </c>
      <c r="G577" t="s">
        <v>26</v>
      </c>
      <c r="H577" t="s">
        <v>26</v>
      </c>
      <c r="I577" t="s">
        <v>26</v>
      </c>
      <c r="J577" t="s">
        <v>26</v>
      </c>
      <c r="K577" t="s">
        <v>26</v>
      </c>
    </row>
    <row r="578" spans="1:11" x14ac:dyDescent="0.25">
      <c r="A578" s="1">
        <v>31990</v>
      </c>
      <c r="B578" t="s">
        <v>137</v>
      </c>
      <c r="C578" t="s">
        <v>26</v>
      </c>
      <c r="D578" t="s">
        <v>26</v>
      </c>
      <c r="E578" t="s">
        <v>26</v>
      </c>
      <c r="F578">
        <v>1.35</v>
      </c>
      <c r="G578" t="s">
        <v>26</v>
      </c>
      <c r="H578" t="s">
        <v>26</v>
      </c>
      <c r="I578" t="s">
        <v>26</v>
      </c>
      <c r="J578" t="s">
        <v>26</v>
      </c>
      <c r="K578" t="s">
        <v>26</v>
      </c>
    </row>
    <row r="579" spans="1:11" x14ac:dyDescent="0.25">
      <c r="A579" s="1">
        <v>31990</v>
      </c>
      <c r="B579" t="s">
        <v>138</v>
      </c>
      <c r="C579" t="s">
        <v>26</v>
      </c>
      <c r="D579" t="s">
        <v>26</v>
      </c>
      <c r="E579" t="s">
        <v>26</v>
      </c>
      <c r="F579">
        <v>1.53</v>
      </c>
      <c r="G579" t="s">
        <v>26</v>
      </c>
      <c r="H579" t="s">
        <v>26</v>
      </c>
      <c r="I579" t="s">
        <v>26</v>
      </c>
      <c r="J579" t="s">
        <v>26</v>
      </c>
      <c r="K579" t="s">
        <v>26</v>
      </c>
    </row>
    <row r="580" spans="1:11" x14ac:dyDescent="0.25">
      <c r="A580" s="1">
        <v>31990</v>
      </c>
      <c r="B580" t="s">
        <v>139</v>
      </c>
      <c r="C580" t="s">
        <v>26</v>
      </c>
      <c r="D580" t="s">
        <v>26</v>
      </c>
      <c r="E580" t="s">
        <v>26</v>
      </c>
      <c r="F580">
        <v>1.4</v>
      </c>
      <c r="G580" t="s">
        <v>26</v>
      </c>
      <c r="H580" t="s">
        <v>26</v>
      </c>
      <c r="I580" t="s">
        <v>26</v>
      </c>
      <c r="J580" t="s">
        <v>26</v>
      </c>
      <c r="K580" t="s">
        <v>26</v>
      </c>
    </row>
    <row r="581" spans="1:11" x14ac:dyDescent="0.25">
      <c r="A581" s="1">
        <v>31990</v>
      </c>
      <c r="B581" t="s">
        <v>140</v>
      </c>
      <c r="C581" t="s">
        <v>26</v>
      </c>
      <c r="D581" t="s">
        <v>26</v>
      </c>
      <c r="E581" t="s">
        <v>26</v>
      </c>
      <c r="F581">
        <v>1.27</v>
      </c>
      <c r="G581" t="s">
        <v>26</v>
      </c>
      <c r="H581" t="s">
        <v>26</v>
      </c>
      <c r="I581" t="s">
        <v>26</v>
      </c>
      <c r="J581" t="s">
        <v>26</v>
      </c>
      <c r="K581" t="s">
        <v>26</v>
      </c>
    </row>
    <row r="582" spans="1:11" x14ac:dyDescent="0.25">
      <c r="A582" s="1">
        <v>31990</v>
      </c>
      <c r="B582" t="s">
        <v>141</v>
      </c>
      <c r="C582" t="s">
        <v>26</v>
      </c>
      <c r="D582" t="s">
        <v>26</v>
      </c>
      <c r="E582" t="s">
        <v>26</v>
      </c>
      <c r="F582">
        <v>1.31</v>
      </c>
      <c r="G582" t="s">
        <v>26</v>
      </c>
      <c r="H582" t="s">
        <v>26</v>
      </c>
      <c r="I582" t="s">
        <v>26</v>
      </c>
      <c r="J582" t="s">
        <v>26</v>
      </c>
      <c r="K582" t="s">
        <v>26</v>
      </c>
    </row>
    <row r="583" spans="1:11" x14ac:dyDescent="0.25">
      <c r="A583" s="1">
        <v>31990</v>
      </c>
      <c r="B583" t="s">
        <v>142</v>
      </c>
      <c r="C583" t="s">
        <v>26</v>
      </c>
      <c r="D583" t="s">
        <v>26</v>
      </c>
      <c r="E583" t="s">
        <v>26</v>
      </c>
      <c r="F583">
        <v>1.31</v>
      </c>
      <c r="G583" t="s">
        <v>26</v>
      </c>
      <c r="H583" t="s">
        <v>26</v>
      </c>
      <c r="I583" t="s">
        <v>26</v>
      </c>
      <c r="J583" t="s">
        <v>26</v>
      </c>
      <c r="K583" t="s">
        <v>26</v>
      </c>
    </row>
    <row r="584" spans="1:11" x14ac:dyDescent="0.25">
      <c r="A584" s="1">
        <v>31990</v>
      </c>
      <c r="B584" t="s">
        <v>143</v>
      </c>
      <c r="C584" t="s">
        <v>26</v>
      </c>
      <c r="D584" t="s">
        <v>26</v>
      </c>
      <c r="E584" t="s">
        <v>26</v>
      </c>
      <c r="F584">
        <v>1.1299999999999999</v>
      </c>
      <c r="G584" t="s">
        <v>26</v>
      </c>
      <c r="H584" t="s">
        <v>26</v>
      </c>
      <c r="I584" t="s">
        <v>26</v>
      </c>
      <c r="J584" t="s">
        <v>26</v>
      </c>
      <c r="K584" t="s">
        <v>26</v>
      </c>
    </row>
    <row r="585" spans="1:11" x14ac:dyDescent="0.25">
      <c r="A585" s="1">
        <v>31990</v>
      </c>
      <c r="B585" t="s">
        <v>144</v>
      </c>
      <c r="C585" t="s">
        <v>26</v>
      </c>
      <c r="D585" t="s">
        <v>26</v>
      </c>
      <c r="E585" t="s">
        <v>26</v>
      </c>
      <c r="F585">
        <v>1.2</v>
      </c>
      <c r="G585" t="s">
        <v>26</v>
      </c>
      <c r="H585" t="s">
        <v>26</v>
      </c>
      <c r="I585" t="s">
        <v>26</v>
      </c>
      <c r="J585" t="s">
        <v>26</v>
      </c>
      <c r="K585" t="s">
        <v>26</v>
      </c>
    </row>
    <row r="586" spans="1:11" x14ac:dyDescent="0.25">
      <c r="A586" s="1">
        <v>31990</v>
      </c>
      <c r="B586" t="s">
        <v>145</v>
      </c>
      <c r="C586" t="s">
        <v>26</v>
      </c>
      <c r="D586" t="s">
        <v>26</v>
      </c>
      <c r="E586" t="s">
        <v>26</v>
      </c>
      <c r="F586">
        <v>1.19</v>
      </c>
      <c r="G586" t="s">
        <v>26</v>
      </c>
      <c r="H586" t="s">
        <v>26</v>
      </c>
      <c r="I586" t="s">
        <v>26</v>
      </c>
      <c r="J586" t="s">
        <v>26</v>
      </c>
      <c r="K586" t="s">
        <v>26</v>
      </c>
    </row>
    <row r="587" spans="1:11" x14ac:dyDescent="0.25">
      <c r="A587" s="1">
        <v>31990</v>
      </c>
      <c r="B587" t="s">
        <v>146</v>
      </c>
      <c r="C587" t="s">
        <v>26</v>
      </c>
      <c r="D587" t="s">
        <v>26</v>
      </c>
      <c r="E587" t="s">
        <v>26</v>
      </c>
      <c r="F587">
        <v>1.32</v>
      </c>
      <c r="G587" t="s">
        <v>26</v>
      </c>
      <c r="H587" t="s">
        <v>26</v>
      </c>
      <c r="I587" t="s">
        <v>26</v>
      </c>
      <c r="J587" t="s">
        <v>26</v>
      </c>
      <c r="K587" t="s">
        <v>26</v>
      </c>
    </row>
    <row r="588" spans="1:11" x14ac:dyDescent="0.25">
      <c r="A588" s="1">
        <v>31990</v>
      </c>
      <c r="B588" t="s">
        <v>2</v>
      </c>
      <c r="C588" t="s">
        <v>26</v>
      </c>
      <c r="D588" t="s">
        <v>26</v>
      </c>
      <c r="E588" t="s">
        <v>26</v>
      </c>
      <c r="F588">
        <v>1.27</v>
      </c>
      <c r="G588" t="s">
        <v>26</v>
      </c>
      <c r="H588" t="s">
        <v>26</v>
      </c>
      <c r="I588" t="s">
        <v>26</v>
      </c>
      <c r="J588" t="s">
        <v>26</v>
      </c>
      <c r="K588" t="s">
        <v>26</v>
      </c>
    </row>
    <row r="589" spans="1:11" x14ac:dyDescent="0.25">
      <c r="A589" s="1">
        <v>31990</v>
      </c>
      <c r="B589" t="s">
        <v>147</v>
      </c>
      <c r="C589" t="s">
        <v>26</v>
      </c>
      <c r="D589" t="s">
        <v>26</v>
      </c>
      <c r="E589" t="s">
        <v>26</v>
      </c>
      <c r="F589">
        <v>1.38</v>
      </c>
      <c r="G589" t="s">
        <v>26</v>
      </c>
      <c r="H589" t="s">
        <v>26</v>
      </c>
      <c r="I589" t="s">
        <v>26</v>
      </c>
      <c r="J589" t="s">
        <v>26</v>
      </c>
      <c r="K589" t="s">
        <v>26</v>
      </c>
    </row>
    <row r="590" spans="1:11" x14ac:dyDescent="0.25">
      <c r="A590" s="1">
        <v>31990</v>
      </c>
      <c r="B590" t="s">
        <v>148</v>
      </c>
      <c r="C590" t="s">
        <v>26</v>
      </c>
      <c r="D590" t="s">
        <v>26</v>
      </c>
      <c r="E590" t="s">
        <v>26</v>
      </c>
      <c r="F590">
        <v>1.43</v>
      </c>
      <c r="G590" t="s">
        <v>26</v>
      </c>
      <c r="H590" t="s">
        <v>26</v>
      </c>
      <c r="I590" t="s">
        <v>26</v>
      </c>
      <c r="J590" t="s">
        <v>26</v>
      </c>
      <c r="K590" t="s">
        <v>26</v>
      </c>
    </row>
    <row r="591" spans="1:11" x14ac:dyDescent="0.25">
      <c r="A591" s="1">
        <v>31990</v>
      </c>
      <c r="B591" t="s">
        <v>149</v>
      </c>
      <c r="C591" t="s">
        <v>26</v>
      </c>
      <c r="D591" t="s">
        <v>26</v>
      </c>
      <c r="E591" t="s">
        <v>26</v>
      </c>
      <c r="F591">
        <v>1.54</v>
      </c>
      <c r="G591" t="s">
        <v>26</v>
      </c>
      <c r="H591" t="s">
        <v>26</v>
      </c>
      <c r="I591" t="s">
        <v>26</v>
      </c>
      <c r="J591" t="s">
        <v>26</v>
      </c>
      <c r="K591" t="s">
        <v>26</v>
      </c>
    </row>
    <row r="592" spans="1:11" x14ac:dyDescent="0.25">
      <c r="A592" s="1">
        <v>31990</v>
      </c>
      <c r="B592" t="s">
        <v>150</v>
      </c>
      <c r="C592" t="s">
        <v>26</v>
      </c>
      <c r="D592" t="s">
        <v>26</v>
      </c>
      <c r="E592" t="s">
        <v>26</v>
      </c>
      <c r="F592">
        <v>1.61</v>
      </c>
      <c r="G592" t="s">
        <v>26</v>
      </c>
      <c r="H592" t="s">
        <v>26</v>
      </c>
      <c r="I592" t="s">
        <v>26</v>
      </c>
      <c r="J592" t="s">
        <v>26</v>
      </c>
      <c r="K592" t="s">
        <v>26</v>
      </c>
    </row>
    <row r="593" spans="1:11" x14ac:dyDescent="0.25">
      <c r="A593" s="1">
        <v>31990</v>
      </c>
      <c r="B593" t="s">
        <v>151</v>
      </c>
      <c r="C593" t="s">
        <v>26</v>
      </c>
      <c r="D593" t="s">
        <v>26</v>
      </c>
      <c r="E593" t="s">
        <v>26</v>
      </c>
      <c r="F593">
        <v>1.43</v>
      </c>
      <c r="G593" t="s">
        <v>26</v>
      </c>
      <c r="H593" t="s">
        <v>26</v>
      </c>
      <c r="I593" t="s">
        <v>26</v>
      </c>
      <c r="J593" t="s">
        <v>26</v>
      </c>
      <c r="K593" t="s">
        <v>26</v>
      </c>
    </row>
    <row r="594" spans="1:11" x14ac:dyDescent="0.25">
      <c r="A594" s="1">
        <v>31990</v>
      </c>
      <c r="B594" t="s">
        <v>152</v>
      </c>
      <c r="C594" t="s">
        <v>26</v>
      </c>
      <c r="D594" t="s">
        <v>26</v>
      </c>
      <c r="E594" t="s">
        <v>26</v>
      </c>
      <c r="F594">
        <v>1.36</v>
      </c>
      <c r="G594" t="s">
        <v>26</v>
      </c>
      <c r="H594" t="s">
        <v>26</v>
      </c>
      <c r="I594" t="s">
        <v>26</v>
      </c>
      <c r="J594" t="s">
        <v>26</v>
      </c>
      <c r="K594" t="s">
        <v>26</v>
      </c>
    </row>
    <row r="595" spans="1:11" x14ac:dyDescent="0.25">
      <c r="A595" s="1">
        <v>31990</v>
      </c>
      <c r="B595" t="s">
        <v>153</v>
      </c>
      <c r="C595" t="s">
        <v>26</v>
      </c>
      <c r="D595" t="s">
        <v>26</v>
      </c>
      <c r="E595" t="s">
        <v>26</v>
      </c>
      <c r="F595">
        <v>1.57</v>
      </c>
      <c r="G595" t="s">
        <v>26</v>
      </c>
      <c r="H595" t="s">
        <v>26</v>
      </c>
      <c r="I595" t="s">
        <v>26</v>
      </c>
      <c r="J595" t="s">
        <v>26</v>
      </c>
      <c r="K595" t="s">
        <v>26</v>
      </c>
    </row>
    <row r="596" spans="1:11" x14ac:dyDescent="0.25">
      <c r="A596" s="1">
        <v>31990</v>
      </c>
      <c r="B596" t="s">
        <v>154</v>
      </c>
      <c r="C596" t="s">
        <v>26</v>
      </c>
      <c r="D596" t="s">
        <v>26</v>
      </c>
      <c r="E596" t="s">
        <v>26</v>
      </c>
      <c r="F596">
        <v>1.24</v>
      </c>
      <c r="G596" t="s">
        <v>26</v>
      </c>
      <c r="H596" t="s">
        <v>26</v>
      </c>
      <c r="I596" t="s">
        <v>26</v>
      </c>
      <c r="J596" t="s">
        <v>26</v>
      </c>
      <c r="K596" t="s">
        <v>26</v>
      </c>
    </row>
    <row r="597" spans="1:11" x14ac:dyDescent="0.25">
      <c r="A597" s="1">
        <v>31990</v>
      </c>
      <c r="B597" t="s">
        <v>155</v>
      </c>
      <c r="C597" t="s">
        <v>26</v>
      </c>
      <c r="D597" t="s">
        <v>26</v>
      </c>
      <c r="E597" t="s">
        <v>26</v>
      </c>
      <c r="F597">
        <v>1.1599999999999999</v>
      </c>
      <c r="G597" t="s">
        <v>26</v>
      </c>
      <c r="H597" t="s">
        <v>26</v>
      </c>
      <c r="I597" t="s">
        <v>26</v>
      </c>
      <c r="J597" t="s">
        <v>26</v>
      </c>
      <c r="K597" t="s">
        <v>26</v>
      </c>
    </row>
    <row r="598" spans="1:11" x14ac:dyDescent="0.25">
      <c r="A598" s="1">
        <v>32021</v>
      </c>
      <c r="B598" t="s">
        <v>1</v>
      </c>
      <c r="C598" t="s">
        <v>26</v>
      </c>
      <c r="D598" t="s">
        <v>26</v>
      </c>
      <c r="E598" t="s">
        <v>26</v>
      </c>
      <c r="F598">
        <v>1.48</v>
      </c>
      <c r="G598" t="s">
        <v>26</v>
      </c>
      <c r="H598" t="s">
        <v>26</v>
      </c>
      <c r="I598" t="s">
        <v>26</v>
      </c>
      <c r="J598" t="s">
        <v>26</v>
      </c>
      <c r="K598" t="s">
        <v>26</v>
      </c>
    </row>
    <row r="599" spans="1:11" x14ac:dyDescent="0.25">
      <c r="A599" s="1">
        <v>32021</v>
      </c>
      <c r="B599" t="s">
        <v>126</v>
      </c>
      <c r="C599" t="s">
        <v>26</v>
      </c>
      <c r="D599" t="s">
        <v>26</v>
      </c>
      <c r="E599" t="s">
        <v>26</v>
      </c>
      <c r="F599">
        <v>1.63</v>
      </c>
      <c r="G599" t="s">
        <v>26</v>
      </c>
      <c r="H599" t="s">
        <v>26</v>
      </c>
      <c r="I599" t="s">
        <v>26</v>
      </c>
      <c r="J599" t="s">
        <v>26</v>
      </c>
      <c r="K599" t="s">
        <v>26</v>
      </c>
    </row>
    <row r="600" spans="1:11" x14ac:dyDescent="0.25">
      <c r="A600" s="1">
        <v>32021</v>
      </c>
      <c r="B600" t="s">
        <v>127</v>
      </c>
      <c r="C600" t="s">
        <v>26</v>
      </c>
      <c r="D600" t="s">
        <v>26</v>
      </c>
      <c r="E600" t="s">
        <v>26</v>
      </c>
      <c r="F600">
        <v>1.41</v>
      </c>
      <c r="G600" t="s">
        <v>26</v>
      </c>
      <c r="H600" t="s">
        <v>26</v>
      </c>
      <c r="I600" t="s">
        <v>26</v>
      </c>
      <c r="J600" t="s">
        <v>26</v>
      </c>
      <c r="K600" t="s">
        <v>26</v>
      </c>
    </row>
    <row r="601" spans="1:11" x14ac:dyDescent="0.25">
      <c r="A601" s="1">
        <v>32021</v>
      </c>
      <c r="B601" t="s">
        <v>113</v>
      </c>
      <c r="C601" t="s">
        <v>26</v>
      </c>
      <c r="D601" t="s">
        <v>26</v>
      </c>
      <c r="E601" t="s">
        <v>26</v>
      </c>
      <c r="F601">
        <v>1.49</v>
      </c>
      <c r="G601" t="s">
        <v>26</v>
      </c>
      <c r="H601" t="s">
        <v>26</v>
      </c>
      <c r="I601" t="s">
        <v>26</v>
      </c>
      <c r="J601" t="s">
        <v>26</v>
      </c>
      <c r="K601" t="s">
        <v>26</v>
      </c>
    </row>
    <row r="602" spans="1:11" x14ac:dyDescent="0.25">
      <c r="A602" s="1">
        <v>32021</v>
      </c>
      <c r="B602" t="s">
        <v>128</v>
      </c>
      <c r="C602" t="s">
        <v>26</v>
      </c>
      <c r="D602" t="s">
        <v>26</v>
      </c>
      <c r="E602" t="s">
        <v>26</v>
      </c>
      <c r="F602">
        <v>1.61</v>
      </c>
      <c r="G602" t="s">
        <v>26</v>
      </c>
      <c r="H602" t="s">
        <v>26</v>
      </c>
      <c r="I602" t="s">
        <v>26</v>
      </c>
      <c r="J602" t="s">
        <v>26</v>
      </c>
      <c r="K602" t="s">
        <v>26</v>
      </c>
    </row>
    <row r="603" spans="1:11" x14ac:dyDescent="0.25">
      <c r="A603" s="1">
        <v>32021</v>
      </c>
      <c r="B603" t="s">
        <v>129</v>
      </c>
      <c r="C603" t="s">
        <v>26</v>
      </c>
      <c r="D603" t="s">
        <v>26</v>
      </c>
      <c r="E603" t="s">
        <v>26</v>
      </c>
      <c r="F603">
        <v>1.33</v>
      </c>
      <c r="G603" t="s">
        <v>26</v>
      </c>
      <c r="H603" t="s">
        <v>26</v>
      </c>
      <c r="I603" t="s">
        <v>26</v>
      </c>
      <c r="J603" t="s">
        <v>26</v>
      </c>
      <c r="K603" t="s">
        <v>26</v>
      </c>
    </row>
    <row r="604" spans="1:11" x14ac:dyDescent="0.25">
      <c r="A604" s="1">
        <v>32021</v>
      </c>
      <c r="B604" t="s">
        <v>130</v>
      </c>
      <c r="C604" t="s">
        <v>26</v>
      </c>
      <c r="D604" t="s">
        <v>26</v>
      </c>
      <c r="E604" t="s">
        <v>26</v>
      </c>
      <c r="F604">
        <v>2.02</v>
      </c>
      <c r="G604" t="s">
        <v>26</v>
      </c>
      <c r="H604" t="s">
        <v>26</v>
      </c>
      <c r="I604" t="s">
        <v>26</v>
      </c>
      <c r="J604" t="s">
        <v>26</v>
      </c>
      <c r="K604" t="s">
        <v>26</v>
      </c>
    </row>
    <row r="605" spans="1:11" x14ac:dyDescent="0.25">
      <c r="A605" s="1">
        <v>32021</v>
      </c>
      <c r="B605" t="s">
        <v>131</v>
      </c>
      <c r="C605" t="s">
        <v>26</v>
      </c>
      <c r="D605" t="s">
        <v>26</v>
      </c>
      <c r="E605" t="s">
        <v>26</v>
      </c>
      <c r="F605">
        <v>1.4</v>
      </c>
      <c r="G605" t="s">
        <v>26</v>
      </c>
      <c r="H605" t="s">
        <v>26</v>
      </c>
      <c r="I605" t="s">
        <v>26</v>
      </c>
      <c r="J605" t="s">
        <v>26</v>
      </c>
      <c r="K605" t="s">
        <v>26</v>
      </c>
    </row>
    <row r="606" spans="1:11" x14ac:dyDescent="0.25">
      <c r="A606" s="1">
        <v>32021</v>
      </c>
      <c r="B606" t="s">
        <v>132</v>
      </c>
      <c r="C606" t="s">
        <v>26</v>
      </c>
      <c r="D606" t="s">
        <v>26</v>
      </c>
      <c r="E606" t="s">
        <v>26</v>
      </c>
      <c r="F606">
        <v>1.65</v>
      </c>
      <c r="G606" t="s">
        <v>26</v>
      </c>
      <c r="H606" t="s">
        <v>26</v>
      </c>
      <c r="I606" t="s">
        <v>26</v>
      </c>
      <c r="J606" t="s">
        <v>26</v>
      </c>
      <c r="K606" t="s">
        <v>26</v>
      </c>
    </row>
    <row r="607" spans="1:11" x14ac:dyDescent="0.25">
      <c r="A607" s="1">
        <v>32021</v>
      </c>
      <c r="B607" t="s">
        <v>133</v>
      </c>
      <c r="C607" t="s">
        <v>26</v>
      </c>
      <c r="D607" t="s">
        <v>26</v>
      </c>
      <c r="E607" t="s">
        <v>26</v>
      </c>
      <c r="F607">
        <v>2.21</v>
      </c>
      <c r="G607" t="s">
        <v>26</v>
      </c>
      <c r="H607" t="s">
        <v>26</v>
      </c>
      <c r="I607" t="s">
        <v>26</v>
      </c>
      <c r="J607" t="s">
        <v>26</v>
      </c>
      <c r="K607" t="s">
        <v>26</v>
      </c>
    </row>
    <row r="608" spans="1:11" x14ac:dyDescent="0.25">
      <c r="A608" s="1">
        <v>32021</v>
      </c>
      <c r="B608" t="s">
        <v>134</v>
      </c>
      <c r="C608" t="s">
        <v>26</v>
      </c>
      <c r="D608" t="s">
        <v>26</v>
      </c>
      <c r="E608" t="s">
        <v>26</v>
      </c>
      <c r="F608">
        <v>1.5</v>
      </c>
      <c r="G608" t="s">
        <v>26</v>
      </c>
      <c r="H608" t="s">
        <v>26</v>
      </c>
      <c r="I608" t="s">
        <v>26</v>
      </c>
      <c r="J608" t="s">
        <v>26</v>
      </c>
      <c r="K608" t="s">
        <v>26</v>
      </c>
    </row>
    <row r="609" spans="1:11" x14ac:dyDescent="0.25">
      <c r="A609" s="1">
        <v>32021</v>
      </c>
      <c r="B609" t="s">
        <v>135</v>
      </c>
      <c r="C609" t="s">
        <v>26</v>
      </c>
      <c r="D609" t="s">
        <v>26</v>
      </c>
      <c r="E609" t="s">
        <v>26</v>
      </c>
      <c r="F609">
        <v>1.7</v>
      </c>
      <c r="G609" t="s">
        <v>26</v>
      </c>
      <c r="H609" t="s">
        <v>26</v>
      </c>
      <c r="I609" t="s">
        <v>26</v>
      </c>
      <c r="J609" t="s">
        <v>26</v>
      </c>
      <c r="K609" t="s">
        <v>26</v>
      </c>
    </row>
    <row r="610" spans="1:11" x14ac:dyDescent="0.25">
      <c r="A610" s="1">
        <v>32021</v>
      </c>
      <c r="B610" t="s">
        <v>136</v>
      </c>
      <c r="C610" t="s">
        <v>26</v>
      </c>
      <c r="D610" t="s">
        <v>26</v>
      </c>
      <c r="E610" t="s">
        <v>26</v>
      </c>
      <c r="F610" t="s">
        <v>26</v>
      </c>
      <c r="G610" t="s">
        <v>26</v>
      </c>
      <c r="H610" t="s">
        <v>26</v>
      </c>
      <c r="I610" t="s">
        <v>26</v>
      </c>
      <c r="J610" t="s">
        <v>26</v>
      </c>
      <c r="K610" t="s">
        <v>26</v>
      </c>
    </row>
    <row r="611" spans="1:11" x14ac:dyDescent="0.25">
      <c r="A611" s="1">
        <v>32021</v>
      </c>
      <c r="B611" t="s">
        <v>137</v>
      </c>
      <c r="C611" t="s">
        <v>26</v>
      </c>
      <c r="D611" t="s">
        <v>26</v>
      </c>
      <c r="E611" t="s">
        <v>26</v>
      </c>
      <c r="F611">
        <v>1.47</v>
      </c>
      <c r="G611" t="s">
        <v>26</v>
      </c>
      <c r="H611" t="s">
        <v>26</v>
      </c>
      <c r="I611" t="s">
        <v>26</v>
      </c>
      <c r="J611" t="s">
        <v>26</v>
      </c>
      <c r="K611" t="s">
        <v>26</v>
      </c>
    </row>
    <row r="612" spans="1:11" x14ac:dyDescent="0.25">
      <c r="A612" s="1">
        <v>32021</v>
      </c>
      <c r="B612" t="s">
        <v>138</v>
      </c>
      <c r="C612" t="s">
        <v>26</v>
      </c>
      <c r="D612" t="s">
        <v>26</v>
      </c>
      <c r="E612" t="s">
        <v>26</v>
      </c>
      <c r="F612">
        <v>1.71</v>
      </c>
      <c r="G612" t="s">
        <v>26</v>
      </c>
      <c r="H612" t="s">
        <v>26</v>
      </c>
      <c r="I612" t="s">
        <v>26</v>
      </c>
      <c r="J612" t="s">
        <v>26</v>
      </c>
      <c r="K612" t="s">
        <v>26</v>
      </c>
    </row>
    <row r="613" spans="1:11" x14ac:dyDescent="0.25">
      <c r="A613" s="1">
        <v>32021</v>
      </c>
      <c r="B613" t="s">
        <v>139</v>
      </c>
      <c r="C613" t="s">
        <v>26</v>
      </c>
      <c r="D613" t="s">
        <v>26</v>
      </c>
      <c r="E613" t="s">
        <v>26</v>
      </c>
      <c r="F613">
        <v>1.56</v>
      </c>
      <c r="G613" t="s">
        <v>26</v>
      </c>
      <c r="H613" t="s">
        <v>26</v>
      </c>
      <c r="I613" t="s">
        <v>26</v>
      </c>
      <c r="J613" t="s">
        <v>26</v>
      </c>
      <c r="K613" t="s">
        <v>26</v>
      </c>
    </row>
    <row r="614" spans="1:11" x14ac:dyDescent="0.25">
      <c r="A614" s="1">
        <v>32021</v>
      </c>
      <c r="B614" t="s">
        <v>140</v>
      </c>
      <c r="C614" t="s">
        <v>26</v>
      </c>
      <c r="D614" t="s">
        <v>26</v>
      </c>
      <c r="E614" t="s">
        <v>26</v>
      </c>
      <c r="F614">
        <v>1.42</v>
      </c>
      <c r="G614" t="s">
        <v>26</v>
      </c>
      <c r="H614" t="s">
        <v>26</v>
      </c>
      <c r="I614" t="s">
        <v>26</v>
      </c>
      <c r="J614" t="s">
        <v>26</v>
      </c>
      <c r="K614" t="s">
        <v>26</v>
      </c>
    </row>
    <row r="615" spans="1:11" x14ac:dyDescent="0.25">
      <c r="A615" s="1">
        <v>32021</v>
      </c>
      <c r="B615" t="s">
        <v>141</v>
      </c>
      <c r="C615" t="s">
        <v>26</v>
      </c>
      <c r="D615" t="s">
        <v>26</v>
      </c>
      <c r="E615" t="s">
        <v>26</v>
      </c>
      <c r="F615">
        <v>1.44</v>
      </c>
      <c r="G615" t="s">
        <v>26</v>
      </c>
      <c r="H615" t="s">
        <v>26</v>
      </c>
      <c r="I615" t="s">
        <v>26</v>
      </c>
      <c r="J615" t="s">
        <v>26</v>
      </c>
      <c r="K615" t="s">
        <v>26</v>
      </c>
    </row>
    <row r="616" spans="1:11" x14ac:dyDescent="0.25">
      <c r="A616" s="1">
        <v>32021</v>
      </c>
      <c r="B616" t="s">
        <v>142</v>
      </c>
      <c r="C616" t="s">
        <v>26</v>
      </c>
      <c r="D616" t="s">
        <v>26</v>
      </c>
      <c r="E616" t="s">
        <v>26</v>
      </c>
      <c r="F616">
        <v>1.44</v>
      </c>
      <c r="G616" t="s">
        <v>26</v>
      </c>
      <c r="H616" t="s">
        <v>26</v>
      </c>
      <c r="I616" t="s">
        <v>26</v>
      </c>
      <c r="J616" t="s">
        <v>26</v>
      </c>
      <c r="K616" t="s">
        <v>26</v>
      </c>
    </row>
    <row r="617" spans="1:11" x14ac:dyDescent="0.25">
      <c r="A617" s="1">
        <v>32021</v>
      </c>
      <c r="B617" t="s">
        <v>143</v>
      </c>
      <c r="C617" t="s">
        <v>26</v>
      </c>
      <c r="D617" t="s">
        <v>26</v>
      </c>
      <c r="E617" t="s">
        <v>26</v>
      </c>
      <c r="F617">
        <v>1.29</v>
      </c>
      <c r="G617" t="s">
        <v>26</v>
      </c>
      <c r="H617" t="s">
        <v>26</v>
      </c>
      <c r="I617" t="s">
        <v>26</v>
      </c>
      <c r="J617" t="s">
        <v>26</v>
      </c>
      <c r="K617" t="s">
        <v>26</v>
      </c>
    </row>
    <row r="618" spans="1:11" x14ac:dyDescent="0.25">
      <c r="A618" s="1">
        <v>32021</v>
      </c>
      <c r="B618" t="s">
        <v>144</v>
      </c>
      <c r="C618" t="s">
        <v>26</v>
      </c>
      <c r="D618" t="s">
        <v>26</v>
      </c>
      <c r="E618" t="s">
        <v>26</v>
      </c>
      <c r="F618">
        <v>1.28</v>
      </c>
      <c r="G618" t="s">
        <v>26</v>
      </c>
      <c r="H618" t="s">
        <v>26</v>
      </c>
      <c r="I618" t="s">
        <v>26</v>
      </c>
      <c r="J618" t="s">
        <v>26</v>
      </c>
      <c r="K618" t="s">
        <v>26</v>
      </c>
    </row>
    <row r="619" spans="1:11" x14ac:dyDescent="0.25">
      <c r="A619" s="1">
        <v>32021</v>
      </c>
      <c r="B619" t="s">
        <v>145</v>
      </c>
      <c r="C619" t="s">
        <v>26</v>
      </c>
      <c r="D619" t="s">
        <v>26</v>
      </c>
      <c r="E619" t="s">
        <v>26</v>
      </c>
      <c r="F619">
        <v>1.26</v>
      </c>
      <c r="G619" t="s">
        <v>26</v>
      </c>
      <c r="H619" t="s">
        <v>26</v>
      </c>
      <c r="I619" t="s">
        <v>26</v>
      </c>
      <c r="J619" t="s">
        <v>26</v>
      </c>
      <c r="K619" t="s">
        <v>26</v>
      </c>
    </row>
    <row r="620" spans="1:11" x14ac:dyDescent="0.25">
      <c r="A620" s="1">
        <v>32021</v>
      </c>
      <c r="B620" t="s">
        <v>146</v>
      </c>
      <c r="C620" t="s">
        <v>26</v>
      </c>
      <c r="D620" t="s">
        <v>26</v>
      </c>
      <c r="E620" t="s">
        <v>26</v>
      </c>
      <c r="F620">
        <v>1.43</v>
      </c>
      <c r="G620" t="s">
        <v>26</v>
      </c>
      <c r="H620" t="s">
        <v>26</v>
      </c>
      <c r="I620" t="s">
        <v>26</v>
      </c>
      <c r="J620" t="s">
        <v>26</v>
      </c>
      <c r="K620" t="s">
        <v>26</v>
      </c>
    </row>
    <row r="621" spans="1:11" x14ac:dyDescent="0.25">
      <c r="A621" s="1">
        <v>32021</v>
      </c>
      <c r="B621" t="s">
        <v>2</v>
      </c>
      <c r="C621" t="s">
        <v>26</v>
      </c>
      <c r="D621" t="s">
        <v>26</v>
      </c>
      <c r="E621" t="s">
        <v>26</v>
      </c>
      <c r="F621">
        <v>1.36</v>
      </c>
      <c r="G621" t="s">
        <v>26</v>
      </c>
      <c r="H621" t="s">
        <v>26</v>
      </c>
      <c r="I621" t="s">
        <v>26</v>
      </c>
      <c r="J621" t="s">
        <v>26</v>
      </c>
      <c r="K621" t="s">
        <v>26</v>
      </c>
    </row>
    <row r="622" spans="1:11" x14ac:dyDescent="0.25">
      <c r="A622" s="1">
        <v>32021</v>
      </c>
      <c r="B622" t="s">
        <v>147</v>
      </c>
      <c r="C622" t="s">
        <v>26</v>
      </c>
      <c r="D622" t="s">
        <v>26</v>
      </c>
      <c r="E622" t="s">
        <v>26</v>
      </c>
      <c r="F622">
        <v>1.5</v>
      </c>
      <c r="G622" t="s">
        <v>26</v>
      </c>
      <c r="H622" t="s">
        <v>26</v>
      </c>
      <c r="I622" t="s">
        <v>26</v>
      </c>
      <c r="J622" t="s">
        <v>26</v>
      </c>
      <c r="K622" t="s">
        <v>26</v>
      </c>
    </row>
    <row r="623" spans="1:11" x14ac:dyDescent="0.25">
      <c r="A623" s="1">
        <v>32021</v>
      </c>
      <c r="B623" t="s">
        <v>148</v>
      </c>
      <c r="C623" t="s">
        <v>26</v>
      </c>
      <c r="D623" t="s">
        <v>26</v>
      </c>
      <c r="E623" t="s">
        <v>26</v>
      </c>
      <c r="F623">
        <v>1.5</v>
      </c>
      <c r="G623" t="s">
        <v>26</v>
      </c>
      <c r="H623" t="s">
        <v>26</v>
      </c>
      <c r="I623" t="s">
        <v>26</v>
      </c>
      <c r="J623" t="s">
        <v>26</v>
      </c>
      <c r="K623" t="s">
        <v>26</v>
      </c>
    </row>
    <row r="624" spans="1:11" x14ac:dyDescent="0.25">
      <c r="A624" s="1">
        <v>32021</v>
      </c>
      <c r="B624" t="s">
        <v>149</v>
      </c>
      <c r="C624" t="s">
        <v>26</v>
      </c>
      <c r="D624" t="s">
        <v>26</v>
      </c>
      <c r="E624" t="s">
        <v>26</v>
      </c>
      <c r="F624">
        <v>1.63</v>
      </c>
      <c r="G624" t="s">
        <v>26</v>
      </c>
      <c r="H624" t="s">
        <v>26</v>
      </c>
      <c r="I624" t="s">
        <v>26</v>
      </c>
      <c r="J624" t="s">
        <v>26</v>
      </c>
      <c r="K624" t="s">
        <v>26</v>
      </c>
    </row>
    <row r="625" spans="1:11" x14ac:dyDescent="0.25">
      <c r="A625" s="1">
        <v>32021</v>
      </c>
      <c r="B625" t="s">
        <v>150</v>
      </c>
      <c r="C625" t="s">
        <v>26</v>
      </c>
      <c r="D625" t="s">
        <v>26</v>
      </c>
      <c r="E625" t="s">
        <v>26</v>
      </c>
      <c r="F625">
        <v>1.74</v>
      </c>
      <c r="G625" t="s">
        <v>26</v>
      </c>
      <c r="H625" t="s">
        <v>26</v>
      </c>
      <c r="I625" t="s">
        <v>26</v>
      </c>
      <c r="J625" t="s">
        <v>26</v>
      </c>
      <c r="K625" t="s">
        <v>26</v>
      </c>
    </row>
    <row r="626" spans="1:11" x14ac:dyDescent="0.25">
      <c r="A626" s="1">
        <v>32021</v>
      </c>
      <c r="B626" t="s">
        <v>151</v>
      </c>
      <c r="C626" t="s">
        <v>26</v>
      </c>
      <c r="D626" t="s">
        <v>26</v>
      </c>
      <c r="E626" t="s">
        <v>26</v>
      </c>
      <c r="F626">
        <v>1.54</v>
      </c>
      <c r="G626" t="s">
        <v>26</v>
      </c>
      <c r="H626" t="s">
        <v>26</v>
      </c>
      <c r="I626" t="s">
        <v>26</v>
      </c>
      <c r="J626" t="s">
        <v>26</v>
      </c>
      <c r="K626" t="s">
        <v>26</v>
      </c>
    </row>
    <row r="627" spans="1:11" x14ac:dyDescent="0.25">
      <c r="A627" s="1">
        <v>32021</v>
      </c>
      <c r="B627" t="s">
        <v>152</v>
      </c>
      <c r="C627" t="s">
        <v>26</v>
      </c>
      <c r="D627" t="s">
        <v>26</v>
      </c>
      <c r="E627" t="s">
        <v>26</v>
      </c>
      <c r="F627">
        <v>1.51</v>
      </c>
      <c r="G627" t="s">
        <v>26</v>
      </c>
      <c r="H627" t="s">
        <v>26</v>
      </c>
      <c r="I627" t="s">
        <v>26</v>
      </c>
      <c r="J627" t="s">
        <v>26</v>
      </c>
      <c r="K627" t="s">
        <v>26</v>
      </c>
    </row>
    <row r="628" spans="1:11" x14ac:dyDescent="0.25">
      <c r="A628" s="1">
        <v>32021</v>
      </c>
      <c r="B628" t="s">
        <v>153</v>
      </c>
      <c r="C628" t="s">
        <v>26</v>
      </c>
      <c r="D628" t="s">
        <v>26</v>
      </c>
      <c r="E628" t="s">
        <v>26</v>
      </c>
      <c r="F628">
        <v>1.7</v>
      </c>
      <c r="G628" t="s">
        <v>26</v>
      </c>
      <c r="H628" t="s">
        <v>26</v>
      </c>
      <c r="I628" t="s">
        <v>26</v>
      </c>
      <c r="J628" t="s">
        <v>26</v>
      </c>
      <c r="K628" t="s">
        <v>26</v>
      </c>
    </row>
    <row r="629" spans="1:11" x14ac:dyDescent="0.25">
      <c r="A629" s="1">
        <v>32021</v>
      </c>
      <c r="B629" t="s">
        <v>154</v>
      </c>
      <c r="C629" t="s">
        <v>26</v>
      </c>
      <c r="D629" t="s">
        <v>26</v>
      </c>
      <c r="E629" t="s">
        <v>26</v>
      </c>
      <c r="F629">
        <v>1.33</v>
      </c>
      <c r="G629" t="s">
        <v>26</v>
      </c>
      <c r="H629" t="s">
        <v>26</v>
      </c>
      <c r="I629" t="s">
        <v>26</v>
      </c>
      <c r="J629" t="s">
        <v>26</v>
      </c>
      <c r="K629" t="s">
        <v>26</v>
      </c>
    </row>
    <row r="630" spans="1:11" x14ac:dyDescent="0.25">
      <c r="A630" s="1">
        <v>32021</v>
      </c>
      <c r="B630" t="s">
        <v>155</v>
      </c>
      <c r="C630" t="s">
        <v>26</v>
      </c>
      <c r="D630" t="s">
        <v>26</v>
      </c>
      <c r="E630" t="s">
        <v>26</v>
      </c>
      <c r="F630">
        <v>1.24</v>
      </c>
      <c r="G630" t="s">
        <v>26</v>
      </c>
      <c r="H630" t="s">
        <v>26</v>
      </c>
      <c r="I630" t="s">
        <v>26</v>
      </c>
      <c r="J630" t="s">
        <v>26</v>
      </c>
      <c r="K630" t="s">
        <v>26</v>
      </c>
    </row>
    <row r="631" spans="1:11" x14ac:dyDescent="0.25">
      <c r="A631" s="1">
        <v>32051</v>
      </c>
      <c r="B631" t="s">
        <v>1</v>
      </c>
      <c r="C631" t="s">
        <v>26</v>
      </c>
      <c r="D631" t="s">
        <v>26</v>
      </c>
      <c r="E631" t="s">
        <v>26</v>
      </c>
      <c r="F631">
        <v>1.59</v>
      </c>
      <c r="G631" t="s">
        <v>26</v>
      </c>
      <c r="H631" t="s">
        <v>26</v>
      </c>
      <c r="I631" t="s">
        <v>26</v>
      </c>
      <c r="J631" t="s">
        <v>26</v>
      </c>
      <c r="K631" t="s">
        <v>26</v>
      </c>
    </row>
    <row r="632" spans="1:11" x14ac:dyDescent="0.25">
      <c r="A632" s="1">
        <v>32051</v>
      </c>
      <c r="B632" t="s">
        <v>126</v>
      </c>
      <c r="C632" t="s">
        <v>26</v>
      </c>
      <c r="D632" t="s">
        <v>26</v>
      </c>
      <c r="E632" t="s">
        <v>26</v>
      </c>
      <c r="F632">
        <v>1.76</v>
      </c>
      <c r="G632" t="s">
        <v>26</v>
      </c>
      <c r="H632" t="s">
        <v>26</v>
      </c>
      <c r="I632" t="s">
        <v>26</v>
      </c>
      <c r="J632" t="s">
        <v>26</v>
      </c>
      <c r="K632" t="s">
        <v>26</v>
      </c>
    </row>
    <row r="633" spans="1:11" x14ac:dyDescent="0.25">
      <c r="A633" s="1">
        <v>32051</v>
      </c>
      <c r="B633" t="s">
        <v>127</v>
      </c>
      <c r="C633" t="s">
        <v>26</v>
      </c>
      <c r="D633" t="s">
        <v>26</v>
      </c>
      <c r="E633" t="s">
        <v>26</v>
      </c>
      <c r="F633">
        <v>1.54</v>
      </c>
      <c r="G633" t="s">
        <v>26</v>
      </c>
      <c r="H633" t="s">
        <v>26</v>
      </c>
      <c r="I633" t="s">
        <v>26</v>
      </c>
      <c r="J633" t="s">
        <v>26</v>
      </c>
      <c r="K633" t="s">
        <v>26</v>
      </c>
    </row>
    <row r="634" spans="1:11" x14ac:dyDescent="0.25">
      <c r="A634" s="1">
        <v>32051</v>
      </c>
      <c r="B634" t="s">
        <v>113</v>
      </c>
      <c r="C634" t="s">
        <v>26</v>
      </c>
      <c r="D634" t="s">
        <v>26</v>
      </c>
      <c r="E634" t="s">
        <v>26</v>
      </c>
      <c r="F634">
        <v>1.58</v>
      </c>
      <c r="G634" t="s">
        <v>26</v>
      </c>
      <c r="H634" t="s">
        <v>26</v>
      </c>
      <c r="I634" t="s">
        <v>26</v>
      </c>
      <c r="J634" t="s">
        <v>26</v>
      </c>
      <c r="K634" t="s">
        <v>26</v>
      </c>
    </row>
    <row r="635" spans="1:11" x14ac:dyDescent="0.25">
      <c r="A635" s="1">
        <v>32051</v>
      </c>
      <c r="B635" t="s">
        <v>128</v>
      </c>
      <c r="C635" t="s">
        <v>26</v>
      </c>
      <c r="D635" t="s">
        <v>26</v>
      </c>
      <c r="E635" t="s">
        <v>26</v>
      </c>
      <c r="F635">
        <v>1.73</v>
      </c>
      <c r="G635" t="s">
        <v>26</v>
      </c>
      <c r="H635" t="s">
        <v>26</v>
      </c>
      <c r="I635" t="s">
        <v>26</v>
      </c>
      <c r="J635" t="s">
        <v>26</v>
      </c>
      <c r="K635" t="s">
        <v>26</v>
      </c>
    </row>
    <row r="636" spans="1:11" x14ac:dyDescent="0.25">
      <c r="A636" s="1">
        <v>32051</v>
      </c>
      <c r="B636" t="s">
        <v>129</v>
      </c>
      <c r="C636" t="s">
        <v>26</v>
      </c>
      <c r="D636" t="s">
        <v>26</v>
      </c>
      <c r="E636" t="s">
        <v>26</v>
      </c>
      <c r="F636">
        <v>1.46</v>
      </c>
      <c r="G636" t="s">
        <v>26</v>
      </c>
      <c r="H636" t="s">
        <v>26</v>
      </c>
      <c r="I636" t="s">
        <v>26</v>
      </c>
      <c r="J636" t="s">
        <v>26</v>
      </c>
      <c r="K636" t="s">
        <v>26</v>
      </c>
    </row>
    <row r="637" spans="1:11" x14ac:dyDescent="0.25">
      <c r="A637" s="1">
        <v>32051</v>
      </c>
      <c r="B637" t="s">
        <v>130</v>
      </c>
      <c r="C637" t="s">
        <v>26</v>
      </c>
      <c r="D637" t="s">
        <v>26</v>
      </c>
      <c r="E637" t="s">
        <v>26</v>
      </c>
      <c r="F637">
        <v>2.16</v>
      </c>
      <c r="G637" t="s">
        <v>26</v>
      </c>
      <c r="H637" t="s">
        <v>26</v>
      </c>
      <c r="I637" t="s">
        <v>26</v>
      </c>
      <c r="J637" t="s">
        <v>26</v>
      </c>
      <c r="K637" t="s">
        <v>26</v>
      </c>
    </row>
    <row r="638" spans="1:11" x14ac:dyDescent="0.25">
      <c r="A638" s="1">
        <v>32051</v>
      </c>
      <c r="B638" t="s">
        <v>131</v>
      </c>
      <c r="C638" t="s">
        <v>26</v>
      </c>
      <c r="D638" t="s">
        <v>26</v>
      </c>
      <c r="E638" t="s">
        <v>26</v>
      </c>
      <c r="F638">
        <v>1.5</v>
      </c>
      <c r="G638" t="s">
        <v>26</v>
      </c>
      <c r="H638" t="s">
        <v>26</v>
      </c>
      <c r="I638" t="s">
        <v>26</v>
      </c>
      <c r="J638" t="s">
        <v>26</v>
      </c>
      <c r="K638" t="s">
        <v>26</v>
      </c>
    </row>
    <row r="639" spans="1:11" x14ac:dyDescent="0.25">
      <c r="A639" s="1">
        <v>32051</v>
      </c>
      <c r="B639" t="s">
        <v>132</v>
      </c>
      <c r="C639" t="s">
        <v>26</v>
      </c>
      <c r="D639" t="s">
        <v>26</v>
      </c>
      <c r="E639" t="s">
        <v>26</v>
      </c>
      <c r="F639">
        <v>1.81</v>
      </c>
      <c r="G639" t="s">
        <v>26</v>
      </c>
      <c r="H639" t="s">
        <v>26</v>
      </c>
      <c r="I639" t="s">
        <v>26</v>
      </c>
      <c r="J639" t="s">
        <v>26</v>
      </c>
      <c r="K639" t="s">
        <v>26</v>
      </c>
    </row>
    <row r="640" spans="1:11" x14ac:dyDescent="0.25">
      <c r="A640" s="1">
        <v>32051</v>
      </c>
      <c r="B640" t="s">
        <v>133</v>
      </c>
      <c r="C640" t="s">
        <v>26</v>
      </c>
      <c r="D640" t="s">
        <v>26</v>
      </c>
      <c r="E640" t="s">
        <v>26</v>
      </c>
      <c r="F640">
        <v>2.35</v>
      </c>
      <c r="G640" t="s">
        <v>26</v>
      </c>
      <c r="H640" t="s">
        <v>26</v>
      </c>
      <c r="I640" t="s">
        <v>26</v>
      </c>
      <c r="J640" t="s">
        <v>26</v>
      </c>
      <c r="K640" t="s">
        <v>26</v>
      </c>
    </row>
    <row r="641" spans="1:11" x14ac:dyDescent="0.25">
      <c r="A641" s="1">
        <v>32051</v>
      </c>
      <c r="B641" t="s">
        <v>134</v>
      </c>
      <c r="C641" t="s">
        <v>26</v>
      </c>
      <c r="D641" t="s">
        <v>26</v>
      </c>
      <c r="E641" t="s">
        <v>26</v>
      </c>
      <c r="F641">
        <v>1.62</v>
      </c>
      <c r="G641" t="s">
        <v>26</v>
      </c>
      <c r="H641" t="s">
        <v>26</v>
      </c>
      <c r="I641" t="s">
        <v>26</v>
      </c>
      <c r="J641" t="s">
        <v>26</v>
      </c>
      <c r="K641" t="s">
        <v>26</v>
      </c>
    </row>
    <row r="642" spans="1:11" x14ac:dyDescent="0.25">
      <c r="A642" s="1">
        <v>32051</v>
      </c>
      <c r="B642" t="s">
        <v>135</v>
      </c>
      <c r="C642" t="s">
        <v>26</v>
      </c>
      <c r="D642" t="s">
        <v>26</v>
      </c>
      <c r="E642" t="s">
        <v>26</v>
      </c>
      <c r="F642">
        <v>1.81</v>
      </c>
      <c r="G642" t="s">
        <v>26</v>
      </c>
      <c r="H642" t="s">
        <v>26</v>
      </c>
      <c r="I642" t="s">
        <v>26</v>
      </c>
      <c r="J642" t="s">
        <v>26</v>
      </c>
      <c r="K642" t="s">
        <v>26</v>
      </c>
    </row>
    <row r="643" spans="1:11" x14ac:dyDescent="0.25">
      <c r="A643" s="1">
        <v>32051</v>
      </c>
      <c r="B643" t="s">
        <v>136</v>
      </c>
      <c r="C643" t="s">
        <v>26</v>
      </c>
      <c r="D643" t="s">
        <v>26</v>
      </c>
      <c r="E643" t="s">
        <v>26</v>
      </c>
      <c r="F643" t="s">
        <v>26</v>
      </c>
      <c r="G643" t="s">
        <v>26</v>
      </c>
      <c r="H643" t="s">
        <v>26</v>
      </c>
      <c r="I643" t="s">
        <v>26</v>
      </c>
      <c r="J643" t="s">
        <v>26</v>
      </c>
      <c r="K643" t="s">
        <v>26</v>
      </c>
    </row>
    <row r="644" spans="1:11" x14ac:dyDescent="0.25">
      <c r="A644" s="1">
        <v>32051</v>
      </c>
      <c r="B644" t="s">
        <v>137</v>
      </c>
      <c r="C644" t="s">
        <v>26</v>
      </c>
      <c r="D644" t="s">
        <v>26</v>
      </c>
      <c r="E644" t="s">
        <v>26</v>
      </c>
      <c r="F644">
        <v>1.58</v>
      </c>
      <c r="G644" t="s">
        <v>26</v>
      </c>
      <c r="H644" t="s">
        <v>26</v>
      </c>
      <c r="I644" t="s">
        <v>26</v>
      </c>
      <c r="J644" t="s">
        <v>26</v>
      </c>
      <c r="K644" t="s">
        <v>26</v>
      </c>
    </row>
    <row r="645" spans="1:11" x14ac:dyDescent="0.25">
      <c r="A645" s="1">
        <v>32051</v>
      </c>
      <c r="B645" t="s">
        <v>138</v>
      </c>
      <c r="C645" t="s">
        <v>26</v>
      </c>
      <c r="D645" t="s">
        <v>26</v>
      </c>
      <c r="E645" t="s">
        <v>26</v>
      </c>
      <c r="F645">
        <v>1.93</v>
      </c>
      <c r="G645" t="s">
        <v>26</v>
      </c>
      <c r="H645" t="s">
        <v>26</v>
      </c>
      <c r="I645" t="s">
        <v>26</v>
      </c>
      <c r="J645" t="s">
        <v>26</v>
      </c>
      <c r="K645" t="s">
        <v>26</v>
      </c>
    </row>
    <row r="646" spans="1:11" x14ac:dyDescent="0.25">
      <c r="A646" s="1">
        <v>32051</v>
      </c>
      <c r="B646" t="s">
        <v>139</v>
      </c>
      <c r="C646" t="s">
        <v>26</v>
      </c>
      <c r="D646" t="s">
        <v>26</v>
      </c>
      <c r="E646" t="s">
        <v>26</v>
      </c>
      <c r="F646">
        <v>1.7</v>
      </c>
      <c r="G646" t="s">
        <v>26</v>
      </c>
      <c r="H646" t="s">
        <v>26</v>
      </c>
      <c r="I646" t="s">
        <v>26</v>
      </c>
      <c r="J646" t="s">
        <v>26</v>
      </c>
      <c r="K646" t="s">
        <v>26</v>
      </c>
    </row>
    <row r="647" spans="1:11" x14ac:dyDescent="0.25">
      <c r="A647" s="1">
        <v>32051</v>
      </c>
      <c r="B647" t="s">
        <v>140</v>
      </c>
      <c r="C647" t="s">
        <v>26</v>
      </c>
      <c r="D647" t="s">
        <v>26</v>
      </c>
      <c r="E647" t="s">
        <v>26</v>
      </c>
      <c r="F647">
        <v>1.63</v>
      </c>
      <c r="G647" t="s">
        <v>26</v>
      </c>
      <c r="H647" t="s">
        <v>26</v>
      </c>
      <c r="I647" t="s">
        <v>26</v>
      </c>
      <c r="J647" t="s">
        <v>26</v>
      </c>
      <c r="K647" t="s">
        <v>26</v>
      </c>
    </row>
    <row r="648" spans="1:11" x14ac:dyDescent="0.25">
      <c r="A648" s="1">
        <v>32051</v>
      </c>
      <c r="B648" t="s">
        <v>141</v>
      </c>
      <c r="C648" t="s">
        <v>26</v>
      </c>
      <c r="D648" t="s">
        <v>26</v>
      </c>
      <c r="E648" t="s">
        <v>26</v>
      </c>
      <c r="F648">
        <v>1.59</v>
      </c>
      <c r="G648" t="s">
        <v>26</v>
      </c>
      <c r="H648" t="s">
        <v>26</v>
      </c>
      <c r="I648" t="s">
        <v>26</v>
      </c>
      <c r="J648" t="s">
        <v>26</v>
      </c>
      <c r="K648" t="s">
        <v>26</v>
      </c>
    </row>
    <row r="649" spans="1:11" x14ac:dyDescent="0.25">
      <c r="A649" s="1">
        <v>32051</v>
      </c>
      <c r="B649" t="s">
        <v>142</v>
      </c>
      <c r="C649" t="s">
        <v>26</v>
      </c>
      <c r="D649" t="s">
        <v>26</v>
      </c>
      <c r="E649" t="s">
        <v>26</v>
      </c>
      <c r="F649">
        <v>1.53</v>
      </c>
      <c r="G649" t="s">
        <v>26</v>
      </c>
      <c r="H649" t="s">
        <v>26</v>
      </c>
      <c r="I649" t="s">
        <v>26</v>
      </c>
      <c r="J649" t="s">
        <v>26</v>
      </c>
      <c r="K649" t="s">
        <v>26</v>
      </c>
    </row>
    <row r="650" spans="1:11" x14ac:dyDescent="0.25">
      <c r="A650" s="1">
        <v>32051</v>
      </c>
      <c r="B650" t="s">
        <v>143</v>
      </c>
      <c r="C650" t="s">
        <v>26</v>
      </c>
      <c r="D650" t="s">
        <v>26</v>
      </c>
      <c r="E650" t="s">
        <v>26</v>
      </c>
      <c r="F650">
        <v>1.38</v>
      </c>
      <c r="G650" t="s">
        <v>26</v>
      </c>
      <c r="H650" t="s">
        <v>26</v>
      </c>
      <c r="I650" t="s">
        <v>26</v>
      </c>
      <c r="J650" t="s">
        <v>26</v>
      </c>
      <c r="K650" t="s">
        <v>26</v>
      </c>
    </row>
    <row r="651" spans="1:11" x14ac:dyDescent="0.25">
      <c r="A651" s="1">
        <v>32051</v>
      </c>
      <c r="B651" t="s">
        <v>144</v>
      </c>
      <c r="C651" t="s">
        <v>26</v>
      </c>
      <c r="D651" t="s">
        <v>26</v>
      </c>
      <c r="E651" t="s">
        <v>26</v>
      </c>
      <c r="F651">
        <v>1.39</v>
      </c>
      <c r="G651" t="s">
        <v>26</v>
      </c>
      <c r="H651" t="s">
        <v>26</v>
      </c>
      <c r="I651" t="s">
        <v>26</v>
      </c>
      <c r="J651" t="s">
        <v>26</v>
      </c>
      <c r="K651" t="s">
        <v>26</v>
      </c>
    </row>
    <row r="652" spans="1:11" x14ac:dyDescent="0.25">
      <c r="A652" s="1">
        <v>32051</v>
      </c>
      <c r="B652" t="s">
        <v>145</v>
      </c>
      <c r="C652" t="s">
        <v>26</v>
      </c>
      <c r="D652" t="s">
        <v>26</v>
      </c>
      <c r="E652" t="s">
        <v>26</v>
      </c>
      <c r="F652">
        <v>1.38</v>
      </c>
      <c r="G652" t="s">
        <v>26</v>
      </c>
      <c r="H652" t="s">
        <v>26</v>
      </c>
      <c r="I652" t="s">
        <v>26</v>
      </c>
      <c r="J652" t="s">
        <v>26</v>
      </c>
      <c r="K652" t="s">
        <v>26</v>
      </c>
    </row>
    <row r="653" spans="1:11" x14ac:dyDescent="0.25">
      <c r="A653" s="1">
        <v>32051</v>
      </c>
      <c r="B653" t="s">
        <v>146</v>
      </c>
      <c r="C653" t="s">
        <v>26</v>
      </c>
      <c r="D653" t="s">
        <v>26</v>
      </c>
      <c r="E653" t="s">
        <v>26</v>
      </c>
      <c r="F653">
        <v>1.56</v>
      </c>
      <c r="G653" t="s">
        <v>26</v>
      </c>
      <c r="H653" t="s">
        <v>26</v>
      </c>
      <c r="I653" t="s">
        <v>26</v>
      </c>
      <c r="J653" t="s">
        <v>26</v>
      </c>
      <c r="K653" t="s">
        <v>26</v>
      </c>
    </row>
    <row r="654" spans="1:11" x14ac:dyDescent="0.25">
      <c r="A654" s="1">
        <v>32051</v>
      </c>
      <c r="B654" t="s">
        <v>2</v>
      </c>
      <c r="C654" t="s">
        <v>26</v>
      </c>
      <c r="D654" t="s">
        <v>26</v>
      </c>
      <c r="E654" t="s">
        <v>26</v>
      </c>
      <c r="F654">
        <v>1.46</v>
      </c>
      <c r="G654" t="s">
        <v>26</v>
      </c>
      <c r="H654" t="s">
        <v>26</v>
      </c>
      <c r="I654" t="s">
        <v>26</v>
      </c>
      <c r="J654" t="s">
        <v>26</v>
      </c>
      <c r="K654" t="s">
        <v>26</v>
      </c>
    </row>
    <row r="655" spans="1:11" x14ac:dyDescent="0.25">
      <c r="A655" s="1">
        <v>32051</v>
      </c>
      <c r="B655" t="s">
        <v>147</v>
      </c>
      <c r="C655" t="s">
        <v>26</v>
      </c>
      <c r="D655" t="s">
        <v>26</v>
      </c>
      <c r="E655" t="s">
        <v>26</v>
      </c>
      <c r="F655">
        <v>1.57</v>
      </c>
      <c r="G655" t="s">
        <v>26</v>
      </c>
      <c r="H655" t="s">
        <v>26</v>
      </c>
      <c r="I655" t="s">
        <v>26</v>
      </c>
      <c r="J655" t="s">
        <v>26</v>
      </c>
      <c r="K655" t="s">
        <v>26</v>
      </c>
    </row>
    <row r="656" spans="1:11" x14ac:dyDescent="0.25">
      <c r="A656" s="1">
        <v>32051</v>
      </c>
      <c r="B656" t="s">
        <v>148</v>
      </c>
      <c r="C656" t="s">
        <v>26</v>
      </c>
      <c r="D656" t="s">
        <v>26</v>
      </c>
      <c r="E656" t="s">
        <v>26</v>
      </c>
      <c r="F656">
        <v>1.6</v>
      </c>
      <c r="G656" t="s">
        <v>26</v>
      </c>
      <c r="H656" t="s">
        <v>26</v>
      </c>
      <c r="I656" t="s">
        <v>26</v>
      </c>
      <c r="J656" t="s">
        <v>26</v>
      </c>
      <c r="K656" t="s">
        <v>26</v>
      </c>
    </row>
    <row r="657" spans="1:11" x14ac:dyDescent="0.25">
      <c r="A657" s="1">
        <v>32051</v>
      </c>
      <c r="B657" t="s">
        <v>149</v>
      </c>
      <c r="C657" t="s">
        <v>26</v>
      </c>
      <c r="D657" t="s">
        <v>26</v>
      </c>
      <c r="E657" t="s">
        <v>26</v>
      </c>
      <c r="F657">
        <v>1.82</v>
      </c>
      <c r="G657" t="s">
        <v>26</v>
      </c>
      <c r="H657" t="s">
        <v>26</v>
      </c>
      <c r="I657" t="s">
        <v>26</v>
      </c>
      <c r="J657" t="s">
        <v>26</v>
      </c>
      <c r="K657" t="s">
        <v>26</v>
      </c>
    </row>
    <row r="658" spans="1:11" x14ac:dyDescent="0.25">
      <c r="A658" s="1">
        <v>32051</v>
      </c>
      <c r="B658" t="s">
        <v>150</v>
      </c>
      <c r="C658" t="s">
        <v>26</v>
      </c>
      <c r="D658" t="s">
        <v>26</v>
      </c>
      <c r="E658" t="s">
        <v>26</v>
      </c>
      <c r="F658">
        <v>1.83</v>
      </c>
      <c r="G658" t="s">
        <v>26</v>
      </c>
      <c r="H658" t="s">
        <v>26</v>
      </c>
      <c r="I658" t="s">
        <v>26</v>
      </c>
      <c r="J658" t="s">
        <v>26</v>
      </c>
      <c r="K658" t="s">
        <v>26</v>
      </c>
    </row>
    <row r="659" spans="1:11" x14ac:dyDescent="0.25">
      <c r="A659" s="1">
        <v>32051</v>
      </c>
      <c r="B659" t="s">
        <v>151</v>
      </c>
      <c r="C659" t="s">
        <v>26</v>
      </c>
      <c r="D659" t="s">
        <v>26</v>
      </c>
      <c r="E659" t="s">
        <v>26</v>
      </c>
      <c r="F659">
        <v>1.63</v>
      </c>
      <c r="G659" t="s">
        <v>26</v>
      </c>
      <c r="H659" t="s">
        <v>26</v>
      </c>
      <c r="I659" t="s">
        <v>26</v>
      </c>
      <c r="J659" t="s">
        <v>26</v>
      </c>
      <c r="K659" t="s">
        <v>26</v>
      </c>
    </row>
    <row r="660" spans="1:11" x14ac:dyDescent="0.25">
      <c r="A660" s="1">
        <v>32051</v>
      </c>
      <c r="B660" t="s">
        <v>152</v>
      </c>
      <c r="C660" t="s">
        <v>26</v>
      </c>
      <c r="D660" t="s">
        <v>26</v>
      </c>
      <c r="E660" t="s">
        <v>26</v>
      </c>
      <c r="F660">
        <v>1.55</v>
      </c>
      <c r="G660" t="s">
        <v>26</v>
      </c>
      <c r="H660" t="s">
        <v>26</v>
      </c>
      <c r="I660" t="s">
        <v>26</v>
      </c>
      <c r="J660" t="s">
        <v>26</v>
      </c>
      <c r="K660" t="s">
        <v>26</v>
      </c>
    </row>
    <row r="661" spans="1:11" x14ac:dyDescent="0.25">
      <c r="A661" s="1">
        <v>32051</v>
      </c>
      <c r="B661" t="s">
        <v>153</v>
      </c>
      <c r="C661" t="s">
        <v>26</v>
      </c>
      <c r="D661" t="s">
        <v>26</v>
      </c>
      <c r="E661" t="s">
        <v>26</v>
      </c>
      <c r="F661">
        <v>1.92</v>
      </c>
      <c r="G661" t="s">
        <v>26</v>
      </c>
      <c r="H661" t="s">
        <v>26</v>
      </c>
      <c r="I661" t="s">
        <v>26</v>
      </c>
      <c r="J661" t="s">
        <v>26</v>
      </c>
      <c r="K661" t="s">
        <v>26</v>
      </c>
    </row>
    <row r="662" spans="1:11" x14ac:dyDescent="0.25">
      <c r="A662" s="1">
        <v>32051</v>
      </c>
      <c r="B662" t="s">
        <v>154</v>
      </c>
      <c r="C662" t="s">
        <v>26</v>
      </c>
      <c r="D662" t="s">
        <v>26</v>
      </c>
      <c r="E662" t="s">
        <v>26</v>
      </c>
      <c r="F662">
        <v>1.42</v>
      </c>
      <c r="G662" t="s">
        <v>26</v>
      </c>
      <c r="H662" t="s">
        <v>26</v>
      </c>
      <c r="I662" t="s">
        <v>26</v>
      </c>
      <c r="J662" t="s">
        <v>26</v>
      </c>
      <c r="K662" t="s">
        <v>26</v>
      </c>
    </row>
    <row r="663" spans="1:11" x14ac:dyDescent="0.25">
      <c r="A663" s="1">
        <v>32051</v>
      </c>
      <c r="B663" t="s">
        <v>155</v>
      </c>
      <c r="C663" t="s">
        <v>26</v>
      </c>
      <c r="D663" t="s">
        <v>26</v>
      </c>
      <c r="E663" t="s">
        <v>26</v>
      </c>
      <c r="F663">
        <v>1.38</v>
      </c>
      <c r="G663" t="s">
        <v>26</v>
      </c>
      <c r="H663" t="s">
        <v>26</v>
      </c>
      <c r="I663" t="s">
        <v>26</v>
      </c>
      <c r="J663" t="s">
        <v>26</v>
      </c>
      <c r="K663" t="s">
        <v>26</v>
      </c>
    </row>
    <row r="664" spans="1:11" x14ac:dyDescent="0.25">
      <c r="A664" s="1">
        <v>32082</v>
      </c>
      <c r="B664" t="s">
        <v>1</v>
      </c>
      <c r="C664" t="s">
        <v>26</v>
      </c>
      <c r="D664" t="s">
        <v>26</v>
      </c>
      <c r="E664" t="s">
        <v>26</v>
      </c>
      <c r="F664">
        <v>1.8</v>
      </c>
      <c r="G664" t="s">
        <v>26</v>
      </c>
      <c r="H664" t="s">
        <v>26</v>
      </c>
      <c r="I664" t="s">
        <v>26</v>
      </c>
      <c r="J664" t="s">
        <v>26</v>
      </c>
      <c r="K664" t="s">
        <v>26</v>
      </c>
    </row>
    <row r="665" spans="1:11" x14ac:dyDescent="0.25">
      <c r="A665" s="1">
        <v>32082</v>
      </c>
      <c r="B665" t="s">
        <v>126</v>
      </c>
      <c r="C665" t="s">
        <v>26</v>
      </c>
      <c r="D665" t="s">
        <v>26</v>
      </c>
      <c r="E665" t="s">
        <v>26</v>
      </c>
      <c r="F665">
        <v>2.06</v>
      </c>
      <c r="G665" t="s">
        <v>26</v>
      </c>
      <c r="H665" t="s">
        <v>26</v>
      </c>
      <c r="I665" t="s">
        <v>26</v>
      </c>
      <c r="J665" t="s">
        <v>26</v>
      </c>
      <c r="K665" t="s">
        <v>26</v>
      </c>
    </row>
    <row r="666" spans="1:11" x14ac:dyDescent="0.25">
      <c r="A666" s="1">
        <v>32082</v>
      </c>
      <c r="B666" t="s">
        <v>127</v>
      </c>
      <c r="C666" t="s">
        <v>26</v>
      </c>
      <c r="D666" t="s">
        <v>26</v>
      </c>
      <c r="E666" t="s">
        <v>26</v>
      </c>
      <c r="F666">
        <v>1.74</v>
      </c>
      <c r="G666" t="s">
        <v>26</v>
      </c>
      <c r="H666" t="s">
        <v>26</v>
      </c>
      <c r="I666" t="s">
        <v>26</v>
      </c>
      <c r="J666" t="s">
        <v>26</v>
      </c>
      <c r="K666" t="s">
        <v>26</v>
      </c>
    </row>
    <row r="667" spans="1:11" x14ac:dyDescent="0.25">
      <c r="A667" s="1">
        <v>32082</v>
      </c>
      <c r="B667" t="s">
        <v>113</v>
      </c>
      <c r="C667" t="s">
        <v>26</v>
      </c>
      <c r="D667" t="s">
        <v>26</v>
      </c>
      <c r="E667" t="s">
        <v>26</v>
      </c>
      <c r="F667">
        <v>1.78</v>
      </c>
      <c r="G667" t="s">
        <v>26</v>
      </c>
      <c r="H667" t="s">
        <v>26</v>
      </c>
      <c r="I667" t="s">
        <v>26</v>
      </c>
      <c r="J667" t="s">
        <v>26</v>
      </c>
      <c r="K667" t="s">
        <v>26</v>
      </c>
    </row>
    <row r="668" spans="1:11" x14ac:dyDescent="0.25">
      <c r="A668" s="1">
        <v>32082</v>
      </c>
      <c r="B668" t="s">
        <v>128</v>
      </c>
      <c r="C668" t="s">
        <v>26</v>
      </c>
      <c r="D668" t="s">
        <v>26</v>
      </c>
      <c r="E668" t="s">
        <v>26</v>
      </c>
      <c r="F668">
        <v>2</v>
      </c>
      <c r="G668" t="s">
        <v>26</v>
      </c>
      <c r="H668" t="s">
        <v>26</v>
      </c>
      <c r="I668" t="s">
        <v>26</v>
      </c>
      <c r="J668" t="s">
        <v>26</v>
      </c>
      <c r="K668" t="s">
        <v>26</v>
      </c>
    </row>
    <row r="669" spans="1:11" x14ac:dyDescent="0.25">
      <c r="A669" s="1">
        <v>32082</v>
      </c>
      <c r="B669" t="s">
        <v>129</v>
      </c>
      <c r="C669" t="s">
        <v>26</v>
      </c>
      <c r="D669" t="s">
        <v>26</v>
      </c>
      <c r="E669" t="s">
        <v>26</v>
      </c>
      <c r="F669">
        <v>1.61</v>
      </c>
      <c r="G669" t="s">
        <v>26</v>
      </c>
      <c r="H669" t="s">
        <v>26</v>
      </c>
      <c r="I669" t="s">
        <v>26</v>
      </c>
      <c r="J669" t="s">
        <v>26</v>
      </c>
      <c r="K669" t="s">
        <v>26</v>
      </c>
    </row>
    <row r="670" spans="1:11" x14ac:dyDescent="0.25">
      <c r="A670" s="1">
        <v>32082</v>
      </c>
      <c r="B670" t="s">
        <v>130</v>
      </c>
      <c r="C670" t="s">
        <v>26</v>
      </c>
      <c r="D670" t="s">
        <v>26</v>
      </c>
      <c r="E670" t="s">
        <v>26</v>
      </c>
      <c r="F670">
        <v>2.4300000000000002</v>
      </c>
      <c r="G670" t="s">
        <v>26</v>
      </c>
      <c r="H670" t="s">
        <v>26</v>
      </c>
      <c r="I670" t="s">
        <v>26</v>
      </c>
      <c r="J670" t="s">
        <v>26</v>
      </c>
      <c r="K670" t="s">
        <v>26</v>
      </c>
    </row>
    <row r="671" spans="1:11" x14ac:dyDescent="0.25">
      <c r="A671" s="1">
        <v>32082</v>
      </c>
      <c r="B671" t="s">
        <v>131</v>
      </c>
      <c r="C671" t="s">
        <v>26</v>
      </c>
      <c r="D671" t="s">
        <v>26</v>
      </c>
      <c r="E671" t="s">
        <v>26</v>
      </c>
      <c r="F671">
        <v>1.7</v>
      </c>
      <c r="G671" t="s">
        <v>26</v>
      </c>
      <c r="H671" t="s">
        <v>26</v>
      </c>
      <c r="I671" t="s">
        <v>26</v>
      </c>
      <c r="J671" t="s">
        <v>26</v>
      </c>
      <c r="K671" t="s">
        <v>26</v>
      </c>
    </row>
    <row r="672" spans="1:11" x14ac:dyDescent="0.25">
      <c r="A672" s="1">
        <v>32082</v>
      </c>
      <c r="B672" t="s">
        <v>132</v>
      </c>
      <c r="C672" t="s">
        <v>26</v>
      </c>
      <c r="D672" t="s">
        <v>26</v>
      </c>
      <c r="E672" t="s">
        <v>26</v>
      </c>
      <c r="F672">
        <v>2.1</v>
      </c>
      <c r="G672" t="s">
        <v>26</v>
      </c>
      <c r="H672" t="s">
        <v>26</v>
      </c>
      <c r="I672" t="s">
        <v>26</v>
      </c>
      <c r="J672" t="s">
        <v>26</v>
      </c>
      <c r="K672" t="s">
        <v>26</v>
      </c>
    </row>
    <row r="673" spans="1:11" x14ac:dyDescent="0.25">
      <c r="A673" s="1">
        <v>32082</v>
      </c>
      <c r="B673" t="s">
        <v>133</v>
      </c>
      <c r="C673" t="s">
        <v>26</v>
      </c>
      <c r="D673" t="s">
        <v>26</v>
      </c>
      <c r="E673" t="s">
        <v>26</v>
      </c>
      <c r="F673">
        <v>2.7</v>
      </c>
      <c r="G673" t="s">
        <v>26</v>
      </c>
      <c r="H673" t="s">
        <v>26</v>
      </c>
      <c r="I673" t="s">
        <v>26</v>
      </c>
      <c r="J673" t="s">
        <v>26</v>
      </c>
      <c r="K673" t="s">
        <v>26</v>
      </c>
    </row>
    <row r="674" spans="1:11" x14ac:dyDescent="0.25">
      <c r="A674" s="1">
        <v>32082</v>
      </c>
      <c r="B674" t="s">
        <v>134</v>
      </c>
      <c r="C674" t="s">
        <v>26</v>
      </c>
      <c r="D674" t="s">
        <v>26</v>
      </c>
      <c r="E674" t="s">
        <v>26</v>
      </c>
      <c r="F674">
        <v>1.96</v>
      </c>
      <c r="G674" t="s">
        <v>26</v>
      </c>
      <c r="H674" t="s">
        <v>26</v>
      </c>
      <c r="I674" t="s">
        <v>26</v>
      </c>
      <c r="J674" t="s">
        <v>26</v>
      </c>
      <c r="K674" t="s">
        <v>26</v>
      </c>
    </row>
    <row r="675" spans="1:11" x14ac:dyDescent="0.25">
      <c r="A675" s="1">
        <v>32082</v>
      </c>
      <c r="B675" t="s">
        <v>135</v>
      </c>
      <c r="C675" t="s">
        <v>26</v>
      </c>
      <c r="D675" t="s">
        <v>26</v>
      </c>
      <c r="E675" t="s">
        <v>26</v>
      </c>
      <c r="F675">
        <v>2.04</v>
      </c>
      <c r="G675" t="s">
        <v>26</v>
      </c>
      <c r="H675" t="s">
        <v>26</v>
      </c>
      <c r="I675" t="s">
        <v>26</v>
      </c>
      <c r="J675" t="s">
        <v>26</v>
      </c>
      <c r="K675" t="s">
        <v>26</v>
      </c>
    </row>
    <row r="676" spans="1:11" x14ac:dyDescent="0.25">
      <c r="A676" s="1">
        <v>32082</v>
      </c>
      <c r="B676" t="s">
        <v>136</v>
      </c>
      <c r="C676" t="s">
        <v>26</v>
      </c>
      <c r="D676" t="s">
        <v>26</v>
      </c>
      <c r="E676" t="s">
        <v>26</v>
      </c>
      <c r="F676" t="s">
        <v>26</v>
      </c>
      <c r="G676" t="s">
        <v>26</v>
      </c>
      <c r="H676" t="s">
        <v>26</v>
      </c>
      <c r="I676" t="s">
        <v>26</v>
      </c>
      <c r="J676" t="s">
        <v>26</v>
      </c>
      <c r="K676" t="s">
        <v>26</v>
      </c>
    </row>
    <row r="677" spans="1:11" x14ac:dyDescent="0.25">
      <c r="A677" s="1">
        <v>32082</v>
      </c>
      <c r="B677" t="s">
        <v>137</v>
      </c>
      <c r="C677" t="s">
        <v>26</v>
      </c>
      <c r="D677" t="s">
        <v>26</v>
      </c>
      <c r="E677" t="s">
        <v>26</v>
      </c>
      <c r="F677">
        <v>1.84</v>
      </c>
      <c r="G677" t="s">
        <v>26</v>
      </c>
      <c r="H677" t="s">
        <v>26</v>
      </c>
      <c r="I677" t="s">
        <v>26</v>
      </c>
      <c r="J677" t="s">
        <v>26</v>
      </c>
      <c r="K677" t="s">
        <v>26</v>
      </c>
    </row>
    <row r="678" spans="1:11" x14ac:dyDescent="0.25">
      <c r="A678" s="1">
        <v>32082</v>
      </c>
      <c r="B678" t="s">
        <v>138</v>
      </c>
      <c r="C678" t="s">
        <v>26</v>
      </c>
      <c r="D678" t="s">
        <v>26</v>
      </c>
      <c r="E678" t="s">
        <v>26</v>
      </c>
      <c r="F678">
        <v>2.2000000000000002</v>
      </c>
      <c r="G678" t="s">
        <v>26</v>
      </c>
      <c r="H678" t="s">
        <v>26</v>
      </c>
      <c r="I678" t="s">
        <v>26</v>
      </c>
      <c r="J678" t="s">
        <v>26</v>
      </c>
      <c r="K678" t="s">
        <v>26</v>
      </c>
    </row>
    <row r="679" spans="1:11" x14ac:dyDescent="0.25">
      <c r="A679" s="1">
        <v>32082</v>
      </c>
      <c r="B679" t="s">
        <v>139</v>
      </c>
      <c r="C679" t="s">
        <v>26</v>
      </c>
      <c r="D679" t="s">
        <v>26</v>
      </c>
      <c r="E679" t="s">
        <v>26</v>
      </c>
      <c r="F679">
        <v>1.91</v>
      </c>
      <c r="G679" t="s">
        <v>26</v>
      </c>
      <c r="H679" t="s">
        <v>26</v>
      </c>
      <c r="I679" t="s">
        <v>26</v>
      </c>
      <c r="J679" t="s">
        <v>26</v>
      </c>
      <c r="K679" t="s">
        <v>26</v>
      </c>
    </row>
    <row r="680" spans="1:11" x14ac:dyDescent="0.25">
      <c r="A680" s="1">
        <v>32082</v>
      </c>
      <c r="B680" t="s">
        <v>140</v>
      </c>
      <c r="C680" t="s">
        <v>26</v>
      </c>
      <c r="D680" t="s">
        <v>26</v>
      </c>
      <c r="E680" t="s">
        <v>26</v>
      </c>
      <c r="F680">
        <v>1.82</v>
      </c>
      <c r="G680" t="s">
        <v>26</v>
      </c>
      <c r="H680" t="s">
        <v>26</v>
      </c>
      <c r="I680" t="s">
        <v>26</v>
      </c>
      <c r="J680" t="s">
        <v>26</v>
      </c>
      <c r="K680" t="s">
        <v>26</v>
      </c>
    </row>
    <row r="681" spans="1:11" x14ac:dyDescent="0.25">
      <c r="A681" s="1">
        <v>32082</v>
      </c>
      <c r="B681" t="s">
        <v>141</v>
      </c>
      <c r="C681" t="s">
        <v>26</v>
      </c>
      <c r="D681" t="s">
        <v>26</v>
      </c>
      <c r="E681" t="s">
        <v>26</v>
      </c>
      <c r="F681">
        <v>1.87</v>
      </c>
      <c r="G681" t="s">
        <v>26</v>
      </c>
      <c r="H681" t="s">
        <v>26</v>
      </c>
      <c r="I681" t="s">
        <v>26</v>
      </c>
      <c r="J681" t="s">
        <v>26</v>
      </c>
      <c r="K681" t="s">
        <v>26</v>
      </c>
    </row>
    <row r="682" spans="1:11" x14ac:dyDescent="0.25">
      <c r="A682" s="1">
        <v>32082</v>
      </c>
      <c r="B682" t="s">
        <v>142</v>
      </c>
      <c r="C682" t="s">
        <v>26</v>
      </c>
      <c r="D682" t="s">
        <v>26</v>
      </c>
      <c r="E682" t="s">
        <v>26</v>
      </c>
      <c r="F682">
        <v>1.69</v>
      </c>
      <c r="G682" t="s">
        <v>26</v>
      </c>
      <c r="H682" t="s">
        <v>26</v>
      </c>
      <c r="I682" t="s">
        <v>26</v>
      </c>
      <c r="J682" t="s">
        <v>26</v>
      </c>
      <c r="K682" t="s">
        <v>26</v>
      </c>
    </row>
    <row r="683" spans="1:11" x14ac:dyDescent="0.25">
      <c r="A683" s="1">
        <v>32082</v>
      </c>
      <c r="B683" t="s">
        <v>143</v>
      </c>
      <c r="C683" t="s">
        <v>26</v>
      </c>
      <c r="D683" t="s">
        <v>26</v>
      </c>
      <c r="E683" t="s">
        <v>26</v>
      </c>
      <c r="F683">
        <v>1.59</v>
      </c>
      <c r="G683" t="s">
        <v>26</v>
      </c>
      <c r="H683" t="s">
        <v>26</v>
      </c>
      <c r="I683" t="s">
        <v>26</v>
      </c>
      <c r="J683" t="s">
        <v>26</v>
      </c>
      <c r="K683" t="s">
        <v>26</v>
      </c>
    </row>
    <row r="684" spans="1:11" x14ac:dyDescent="0.25">
      <c r="A684" s="1">
        <v>32082</v>
      </c>
      <c r="B684" t="s">
        <v>144</v>
      </c>
      <c r="C684" t="s">
        <v>26</v>
      </c>
      <c r="D684" t="s">
        <v>26</v>
      </c>
      <c r="E684" t="s">
        <v>26</v>
      </c>
      <c r="F684">
        <v>1.56</v>
      </c>
      <c r="G684" t="s">
        <v>26</v>
      </c>
      <c r="H684" t="s">
        <v>26</v>
      </c>
      <c r="I684" t="s">
        <v>26</v>
      </c>
      <c r="J684" t="s">
        <v>26</v>
      </c>
      <c r="K684" t="s">
        <v>26</v>
      </c>
    </row>
    <row r="685" spans="1:11" x14ac:dyDescent="0.25">
      <c r="A685" s="1">
        <v>32082</v>
      </c>
      <c r="B685" t="s">
        <v>145</v>
      </c>
      <c r="C685" t="s">
        <v>26</v>
      </c>
      <c r="D685" t="s">
        <v>26</v>
      </c>
      <c r="E685" t="s">
        <v>26</v>
      </c>
      <c r="F685">
        <v>1.56</v>
      </c>
      <c r="G685" t="s">
        <v>26</v>
      </c>
      <c r="H685" t="s">
        <v>26</v>
      </c>
      <c r="I685" t="s">
        <v>26</v>
      </c>
      <c r="J685" t="s">
        <v>26</v>
      </c>
      <c r="K685" t="s">
        <v>26</v>
      </c>
    </row>
    <row r="686" spans="1:11" x14ac:dyDescent="0.25">
      <c r="A686" s="1">
        <v>32082</v>
      </c>
      <c r="B686" t="s">
        <v>146</v>
      </c>
      <c r="C686" t="s">
        <v>26</v>
      </c>
      <c r="D686" t="s">
        <v>26</v>
      </c>
      <c r="E686" t="s">
        <v>26</v>
      </c>
      <c r="F686">
        <v>1.85</v>
      </c>
      <c r="G686" t="s">
        <v>26</v>
      </c>
      <c r="H686" t="s">
        <v>26</v>
      </c>
      <c r="I686" t="s">
        <v>26</v>
      </c>
      <c r="J686" t="s">
        <v>26</v>
      </c>
      <c r="K686" t="s">
        <v>26</v>
      </c>
    </row>
    <row r="687" spans="1:11" x14ac:dyDescent="0.25">
      <c r="A687" s="1">
        <v>32082</v>
      </c>
      <c r="B687" t="s">
        <v>2</v>
      </c>
      <c r="C687" t="s">
        <v>26</v>
      </c>
      <c r="D687" t="s">
        <v>26</v>
      </c>
      <c r="E687" t="s">
        <v>26</v>
      </c>
      <c r="F687">
        <v>1.72</v>
      </c>
      <c r="G687" t="s">
        <v>26</v>
      </c>
      <c r="H687" t="s">
        <v>26</v>
      </c>
      <c r="I687" t="s">
        <v>26</v>
      </c>
      <c r="J687" t="s">
        <v>26</v>
      </c>
      <c r="K687" t="s">
        <v>26</v>
      </c>
    </row>
    <row r="688" spans="1:11" x14ac:dyDescent="0.25">
      <c r="A688" s="1">
        <v>32082</v>
      </c>
      <c r="B688" t="s">
        <v>147</v>
      </c>
      <c r="C688" t="s">
        <v>26</v>
      </c>
      <c r="D688" t="s">
        <v>26</v>
      </c>
      <c r="E688" t="s">
        <v>26</v>
      </c>
      <c r="F688">
        <v>1.72</v>
      </c>
      <c r="G688" t="s">
        <v>26</v>
      </c>
      <c r="H688" t="s">
        <v>26</v>
      </c>
      <c r="I688" t="s">
        <v>26</v>
      </c>
      <c r="J688" t="s">
        <v>26</v>
      </c>
      <c r="K688" t="s">
        <v>26</v>
      </c>
    </row>
    <row r="689" spans="1:11" x14ac:dyDescent="0.25">
      <c r="A689" s="1">
        <v>32082</v>
      </c>
      <c r="B689" t="s">
        <v>148</v>
      </c>
      <c r="C689" t="s">
        <v>26</v>
      </c>
      <c r="D689" t="s">
        <v>26</v>
      </c>
      <c r="E689" t="s">
        <v>26</v>
      </c>
      <c r="F689">
        <v>1.78</v>
      </c>
      <c r="G689" t="s">
        <v>26</v>
      </c>
      <c r="H689" t="s">
        <v>26</v>
      </c>
      <c r="I689" t="s">
        <v>26</v>
      </c>
      <c r="J689" t="s">
        <v>26</v>
      </c>
      <c r="K689" t="s">
        <v>26</v>
      </c>
    </row>
    <row r="690" spans="1:11" x14ac:dyDescent="0.25">
      <c r="A690" s="1">
        <v>32082</v>
      </c>
      <c r="B690" t="s">
        <v>149</v>
      </c>
      <c r="C690" t="s">
        <v>26</v>
      </c>
      <c r="D690" t="s">
        <v>26</v>
      </c>
      <c r="E690" t="s">
        <v>26</v>
      </c>
      <c r="F690">
        <v>2.13</v>
      </c>
      <c r="G690" t="s">
        <v>26</v>
      </c>
      <c r="H690" t="s">
        <v>26</v>
      </c>
      <c r="I690" t="s">
        <v>26</v>
      </c>
      <c r="J690" t="s">
        <v>26</v>
      </c>
      <c r="K690" t="s">
        <v>26</v>
      </c>
    </row>
    <row r="691" spans="1:11" x14ac:dyDescent="0.25">
      <c r="A691" s="1">
        <v>32082</v>
      </c>
      <c r="B691" t="s">
        <v>150</v>
      </c>
      <c r="C691" t="s">
        <v>26</v>
      </c>
      <c r="D691" t="s">
        <v>26</v>
      </c>
      <c r="E691" t="s">
        <v>26</v>
      </c>
      <c r="F691">
        <v>1.98</v>
      </c>
      <c r="G691" t="s">
        <v>26</v>
      </c>
      <c r="H691" t="s">
        <v>26</v>
      </c>
      <c r="I691" t="s">
        <v>26</v>
      </c>
      <c r="J691" t="s">
        <v>26</v>
      </c>
      <c r="K691" t="s">
        <v>26</v>
      </c>
    </row>
    <row r="692" spans="1:11" x14ac:dyDescent="0.25">
      <c r="A692" s="1">
        <v>32082</v>
      </c>
      <c r="B692" t="s">
        <v>151</v>
      </c>
      <c r="C692" t="s">
        <v>26</v>
      </c>
      <c r="D692" t="s">
        <v>26</v>
      </c>
      <c r="E692" t="s">
        <v>26</v>
      </c>
      <c r="F692">
        <v>1.91</v>
      </c>
      <c r="G692" t="s">
        <v>26</v>
      </c>
      <c r="H692" t="s">
        <v>26</v>
      </c>
      <c r="I692" t="s">
        <v>26</v>
      </c>
      <c r="J692" t="s">
        <v>26</v>
      </c>
      <c r="K692" t="s">
        <v>26</v>
      </c>
    </row>
    <row r="693" spans="1:11" x14ac:dyDescent="0.25">
      <c r="A693" s="1">
        <v>32082</v>
      </c>
      <c r="B693" t="s">
        <v>152</v>
      </c>
      <c r="C693" t="s">
        <v>26</v>
      </c>
      <c r="D693" t="s">
        <v>26</v>
      </c>
      <c r="E693" t="s">
        <v>26</v>
      </c>
      <c r="F693">
        <v>1.76</v>
      </c>
      <c r="G693" t="s">
        <v>26</v>
      </c>
      <c r="H693" t="s">
        <v>26</v>
      </c>
      <c r="I693" t="s">
        <v>26</v>
      </c>
      <c r="J693" t="s">
        <v>26</v>
      </c>
      <c r="K693" t="s">
        <v>26</v>
      </c>
    </row>
    <row r="694" spans="1:11" x14ac:dyDescent="0.25">
      <c r="A694" s="1">
        <v>32082</v>
      </c>
      <c r="B694" t="s">
        <v>153</v>
      </c>
      <c r="C694" t="s">
        <v>26</v>
      </c>
      <c r="D694" t="s">
        <v>26</v>
      </c>
      <c r="E694" t="s">
        <v>26</v>
      </c>
      <c r="F694">
        <v>2.16</v>
      </c>
      <c r="G694" t="s">
        <v>26</v>
      </c>
      <c r="H694" t="s">
        <v>26</v>
      </c>
      <c r="I694" t="s">
        <v>26</v>
      </c>
      <c r="J694" t="s">
        <v>26</v>
      </c>
      <c r="K694" t="s">
        <v>26</v>
      </c>
    </row>
    <row r="695" spans="1:11" x14ac:dyDescent="0.25">
      <c r="A695" s="1">
        <v>32082</v>
      </c>
      <c r="B695" t="s">
        <v>154</v>
      </c>
      <c r="C695" t="s">
        <v>26</v>
      </c>
      <c r="D695" t="s">
        <v>26</v>
      </c>
      <c r="E695" t="s">
        <v>26</v>
      </c>
      <c r="F695">
        <v>1.61</v>
      </c>
      <c r="G695" t="s">
        <v>26</v>
      </c>
      <c r="H695" t="s">
        <v>26</v>
      </c>
      <c r="I695" t="s">
        <v>26</v>
      </c>
      <c r="J695" t="s">
        <v>26</v>
      </c>
      <c r="K695" t="s">
        <v>26</v>
      </c>
    </row>
    <row r="696" spans="1:11" x14ac:dyDescent="0.25">
      <c r="A696" s="1">
        <v>32082</v>
      </c>
      <c r="B696" t="s">
        <v>155</v>
      </c>
      <c r="C696" t="s">
        <v>26</v>
      </c>
      <c r="D696" t="s">
        <v>26</v>
      </c>
      <c r="E696" t="s">
        <v>26</v>
      </c>
      <c r="F696">
        <v>1.5</v>
      </c>
      <c r="G696" t="s">
        <v>26</v>
      </c>
      <c r="H696" t="s">
        <v>26</v>
      </c>
      <c r="I696" t="s">
        <v>26</v>
      </c>
      <c r="J696" t="s">
        <v>26</v>
      </c>
      <c r="K696" t="s">
        <v>26</v>
      </c>
    </row>
    <row r="697" spans="1:11" x14ac:dyDescent="0.25">
      <c r="A697" s="1">
        <v>32112</v>
      </c>
      <c r="B697" t="s">
        <v>1</v>
      </c>
      <c r="C697" t="s">
        <v>26</v>
      </c>
      <c r="D697" t="s">
        <v>26</v>
      </c>
      <c r="E697" t="s">
        <v>26</v>
      </c>
      <c r="F697">
        <v>2.04</v>
      </c>
      <c r="G697" t="s">
        <v>26</v>
      </c>
      <c r="H697" t="s">
        <v>26</v>
      </c>
      <c r="I697" t="s">
        <v>26</v>
      </c>
      <c r="J697" t="s">
        <v>26</v>
      </c>
      <c r="K697" t="s">
        <v>26</v>
      </c>
    </row>
    <row r="698" spans="1:11" x14ac:dyDescent="0.25">
      <c r="A698" s="1">
        <v>32112</v>
      </c>
      <c r="B698" t="s">
        <v>126</v>
      </c>
      <c r="C698" t="s">
        <v>26</v>
      </c>
      <c r="D698" t="s">
        <v>26</v>
      </c>
      <c r="E698" t="s">
        <v>26</v>
      </c>
      <c r="F698">
        <v>2.29</v>
      </c>
      <c r="G698" t="s">
        <v>26</v>
      </c>
      <c r="H698" t="s">
        <v>26</v>
      </c>
      <c r="I698" t="s">
        <v>26</v>
      </c>
      <c r="J698" t="s">
        <v>26</v>
      </c>
      <c r="K698" t="s">
        <v>26</v>
      </c>
    </row>
    <row r="699" spans="1:11" x14ac:dyDescent="0.25">
      <c r="A699" s="1">
        <v>32112</v>
      </c>
      <c r="B699" t="s">
        <v>127</v>
      </c>
      <c r="C699" t="s">
        <v>26</v>
      </c>
      <c r="D699" t="s">
        <v>26</v>
      </c>
      <c r="E699" t="s">
        <v>26</v>
      </c>
      <c r="F699">
        <v>1.97</v>
      </c>
      <c r="G699" t="s">
        <v>26</v>
      </c>
      <c r="H699" t="s">
        <v>26</v>
      </c>
      <c r="I699" t="s">
        <v>26</v>
      </c>
      <c r="J699" t="s">
        <v>26</v>
      </c>
      <c r="K699" t="s">
        <v>26</v>
      </c>
    </row>
    <row r="700" spans="1:11" x14ac:dyDescent="0.25">
      <c r="A700" s="1">
        <v>32112</v>
      </c>
      <c r="B700" t="s">
        <v>113</v>
      </c>
      <c r="C700" t="s">
        <v>26</v>
      </c>
      <c r="D700" t="s">
        <v>26</v>
      </c>
      <c r="E700" t="s">
        <v>26</v>
      </c>
      <c r="F700">
        <v>2.02</v>
      </c>
      <c r="G700" t="s">
        <v>26</v>
      </c>
      <c r="H700" t="s">
        <v>26</v>
      </c>
      <c r="I700" t="s">
        <v>26</v>
      </c>
      <c r="J700" t="s">
        <v>26</v>
      </c>
      <c r="K700" t="s">
        <v>26</v>
      </c>
    </row>
    <row r="701" spans="1:11" x14ac:dyDescent="0.25">
      <c r="A701" s="1">
        <v>32112</v>
      </c>
      <c r="B701" t="s">
        <v>128</v>
      </c>
      <c r="C701" t="s">
        <v>26</v>
      </c>
      <c r="D701" t="s">
        <v>26</v>
      </c>
      <c r="E701" t="s">
        <v>26</v>
      </c>
      <c r="F701">
        <v>2.2799999999999998</v>
      </c>
      <c r="G701" t="s">
        <v>26</v>
      </c>
      <c r="H701" t="s">
        <v>26</v>
      </c>
      <c r="I701" t="s">
        <v>26</v>
      </c>
      <c r="J701" t="s">
        <v>26</v>
      </c>
      <c r="K701" t="s">
        <v>26</v>
      </c>
    </row>
    <row r="702" spans="1:11" x14ac:dyDescent="0.25">
      <c r="A702" s="1">
        <v>32112</v>
      </c>
      <c r="B702" t="s">
        <v>129</v>
      </c>
      <c r="C702" t="s">
        <v>26</v>
      </c>
      <c r="D702" t="s">
        <v>26</v>
      </c>
      <c r="E702" t="s">
        <v>26</v>
      </c>
      <c r="F702">
        <v>1.85</v>
      </c>
      <c r="G702" t="s">
        <v>26</v>
      </c>
      <c r="H702" t="s">
        <v>26</v>
      </c>
      <c r="I702" t="s">
        <v>26</v>
      </c>
      <c r="J702" t="s">
        <v>26</v>
      </c>
      <c r="K702" t="s">
        <v>26</v>
      </c>
    </row>
    <row r="703" spans="1:11" x14ac:dyDescent="0.25">
      <c r="A703" s="1">
        <v>32112</v>
      </c>
      <c r="B703" t="s">
        <v>130</v>
      </c>
      <c r="C703" t="s">
        <v>26</v>
      </c>
      <c r="D703" t="s">
        <v>26</v>
      </c>
      <c r="E703" t="s">
        <v>26</v>
      </c>
      <c r="F703">
        <v>2.73</v>
      </c>
      <c r="G703" t="s">
        <v>26</v>
      </c>
      <c r="H703" t="s">
        <v>26</v>
      </c>
      <c r="I703" t="s">
        <v>26</v>
      </c>
      <c r="J703" t="s">
        <v>26</v>
      </c>
      <c r="K703" t="s">
        <v>26</v>
      </c>
    </row>
    <row r="704" spans="1:11" x14ac:dyDescent="0.25">
      <c r="A704" s="1">
        <v>32112</v>
      </c>
      <c r="B704" t="s">
        <v>131</v>
      </c>
      <c r="C704" t="s">
        <v>26</v>
      </c>
      <c r="D704" t="s">
        <v>26</v>
      </c>
      <c r="E704" t="s">
        <v>26</v>
      </c>
      <c r="F704">
        <v>1.91</v>
      </c>
      <c r="G704" t="s">
        <v>26</v>
      </c>
      <c r="H704" t="s">
        <v>26</v>
      </c>
      <c r="I704" t="s">
        <v>26</v>
      </c>
      <c r="J704" t="s">
        <v>26</v>
      </c>
      <c r="K704" t="s">
        <v>26</v>
      </c>
    </row>
    <row r="705" spans="1:11" x14ac:dyDescent="0.25">
      <c r="A705" s="1">
        <v>32112</v>
      </c>
      <c r="B705" t="s">
        <v>132</v>
      </c>
      <c r="C705" t="s">
        <v>26</v>
      </c>
      <c r="D705" t="s">
        <v>26</v>
      </c>
      <c r="E705" t="s">
        <v>26</v>
      </c>
      <c r="F705">
        <v>2.29</v>
      </c>
      <c r="G705" t="s">
        <v>26</v>
      </c>
      <c r="H705" t="s">
        <v>26</v>
      </c>
      <c r="I705" t="s">
        <v>26</v>
      </c>
      <c r="J705" t="s">
        <v>26</v>
      </c>
      <c r="K705" t="s">
        <v>26</v>
      </c>
    </row>
    <row r="706" spans="1:11" x14ac:dyDescent="0.25">
      <c r="A706" s="1">
        <v>32112</v>
      </c>
      <c r="B706" t="s">
        <v>133</v>
      </c>
      <c r="C706" t="s">
        <v>26</v>
      </c>
      <c r="D706" t="s">
        <v>26</v>
      </c>
      <c r="E706" t="s">
        <v>26</v>
      </c>
      <c r="F706">
        <v>3.06</v>
      </c>
      <c r="G706" t="s">
        <v>26</v>
      </c>
      <c r="H706" t="s">
        <v>26</v>
      </c>
      <c r="I706" t="s">
        <v>26</v>
      </c>
      <c r="J706" t="s">
        <v>26</v>
      </c>
      <c r="K706" t="s">
        <v>26</v>
      </c>
    </row>
    <row r="707" spans="1:11" x14ac:dyDescent="0.25">
      <c r="A707" s="1">
        <v>32112</v>
      </c>
      <c r="B707" t="s">
        <v>134</v>
      </c>
      <c r="C707" t="s">
        <v>26</v>
      </c>
      <c r="D707" t="s">
        <v>26</v>
      </c>
      <c r="E707" t="s">
        <v>26</v>
      </c>
      <c r="F707">
        <v>2.21</v>
      </c>
      <c r="G707" t="s">
        <v>26</v>
      </c>
      <c r="H707" t="s">
        <v>26</v>
      </c>
      <c r="I707" t="s">
        <v>26</v>
      </c>
      <c r="J707" t="s">
        <v>26</v>
      </c>
      <c r="K707" t="s">
        <v>26</v>
      </c>
    </row>
    <row r="708" spans="1:11" x14ac:dyDescent="0.25">
      <c r="A708" s="1">
        <v>32112</v>
      </c>
      <c r="B708" t="s">
        <v>135</v>
      </c>
      <c r="C708" t="s">
        <v>26</v>
      </c>
      <c r="D708" t="s">
        <v>26</v>
      </c>
      <c r="E708" t="s">
        <v>26</v>
      </c>
      <c r="F708">
        <v>2.2400000000000002</v>
      </c>
      <c r="G708" t="s">
        <v>26</v>
      </c>
      <c r="H708" t="s">
        <v>26</v>
      </c>
      <c r="I708" t="s">
        <v>26</v>
      </c>
      <c r="J708" t="s">
        <v>26</v>
      </c>
      <c r="K708" t="s">
        <v>26</v>
      </c>
    </row>
    <row r="709" spans="1:11" x14ac:dyDescent="0.25">
      <c r="A709" s="1">
        <v>32112</v>
      </c>
      <c r="B709" t="s">
        <v>136</v>
      </c>
      <c r="C709" t="s">
        <v>26</v>
      </c>
      <c r="D709" t="s">
        <v>26</v>
      </c>
      <c r="E709" t="s">
        <v>26</v>
      </c>
      <c r="F709" t="s">
        <v>26</v>
      </c>
      <c r="G709" t="s">
        <v>26</v>
      </c>
      <c r="H709" t="s">
        <v>26</v>
      </c>
      <c r="I709" t="s">
        <v>26</v>
      </c>
      <c r="J709" t="s">
        <v>26</v>
      </c>
      <c r="K709" t="s">
        <v>26</v>
      </c>
    </row>
    <row r="710" spans="1:11" x14ac:dyDescent="0.25">
      <c r="A710" s="1">
        <v>32112</v>
      </c>
      <c r="B710" t="s">
        <v>137</v>
      </c>
      <c r="C710" t="s">
        <v>26</v>
      </c>
      <c r="D710" t="s">
        <v>26</v>
      </c>
      <c r="E710" t="s">
        <v>26</v>
      </c>
      <c r="F710">
        <v>2.12</v>
      </c>
      <c r="G710" t="s">
        <v>26</v>
      </c>
      <c r="H710" t="s">
        <v>26</v>
      </c>
      <c r="I710" t="s">
        <v>26</v>
      </c>
      <c r="J710" t="s">
        <v>26</v>
      </c>
      <c r="K710" t="s">
        <v>26</v>
      </c>
    </row>
    <row r="711" spans="1:11" x14ac:dyDescent="0.25">
      <c r="A711" s="1">
        <v>32112</v>
      </c>
      <c r="B711" t="s">
        <v>138</v>
      </c>
      <c r="C711" t="s">
        <v>26</v>
      </c>
      <c r="D711" t="s">
        <v>26</v>
      </c>
      <c r="E711" t="s">
        <v>26</v>
      </c>
      <c r="F711">
        <v>2.6</v>
      </c>
      <c r="G711" t="s">
        <v>26</v>
      </c>
      <c r="H711" t="s">
        <v>26</v>
      </c>
      <c r="I711" t="s">
        <v>26</v>
      </c>
      <c r="J711" t="s">
        <v>26</v>
      </c>
      <c r="K711" t="s">
        <v>26</v>
      </c>
    </row>
    <row r="712" spans="1:11" x14ac:dyDescent="0.25">
      <c r="A712" s="1">
        <v>32112</v>
      </c>
      <c r="B712" t="s">
        <v>139</v>
      </c>
      <c r="C712" t="s">
        <v>26</v>
      </c>
      <c r="D712" t="s">
        <v>26</v>
      </c>
      <c r="E712" t="s">
        <v>26</v>
      </c>
      <c r="F712">
        <v>2.11</v>
      </c>
      <c r="G712" t="s">
        <v>26</v>
      </c>
      <c r="H712" t="s">
        <v>26</v>
      </c>
      <c r="I712" t="s">
        <v>26</v>
      </c>
      <c r="J712" t="s">
        <v>26</v>
      </c>
      <c r="K712" t="s">
        <v>26</v>
      </c>
    </row>
    <row r="713" spans="1:11" x14ac:dyDescent="0.25">
      <c r="A713" s="1">
        <v>32112</v>
      </c>
      <c r="B713" t="s">
        <v>140</v>
      </c>
      <c r="C713" t="s">
        <v>26</v>
      </c>
      <c r="D713" t="s">
        <v>26</v>
      </c>
      <c r="E713" t="s">
        <v>26</v>
      </c>
      <c r="F713">
        <v>1.99</v>
      </c>
      <c r="G713" t="s">
        <v>26</v>
      </c>
      <c r="H713" t="s">
        <v>26</v>
      </c>
      <c r="I713" t="s">
        <v>26</v>
      </c>
      <c r="J713" t="s">
        <v>26</v>
      </c>
      <c r="K713" t="s">
        <v>26</v>
      </c>
    </row>
    <row r="714" spans="1:11" x14ac:dyDescent="0.25">
      <c r="A714" s="1">
        <v>32112</v>
      </c>
      <c r="B714" t="s">
        <v>141</v>
      </c>
      <c r="C714" t="s">
        <v>26</v>
      </c>
      <c r="D714" t="s">
        <v>26</v>
      </c>
      <c r="E714" t="s">
        <v>26</v>
      </c>
      <c r="F714">
        <v>2.11</v>
      </c>
      <c r="G714" t="s">
        <v>26</v>
      </c>
      <c r="H714" t="s">
        <v>26</v>
      </c>
      <c r="I714" t="s">
        <v>26</v>
      </c>
      <c r="J714" t="s">
        <v>26</v>
      </c>
      <c r="K714" t="s">
        <v>26</v>
      </c>
    </row>
    <row r="715" spans="1:11" x14ac:dyDescent="0.25">
      <c r="A715" s="1">
        <v>32112</v>
      </c>
      <c r="B715" t="s">
        <v>142</v>
      </c>
      <c r="C715" t="s">
        <v>26</v>
      </c>
      <c r="D715" t="s">
        <v>26</v>
      </c>
      <c r="E715" t="s">
        <v>26</v>
      </c>
      <c r="F715">
        <v>1.92</v>
      </c>
      <c r="G715" t="s">
        <v>26</v>
      </c>
      <c r="H715" t="s">
        <v>26</v>
      </c>
      <c r="I715" t="s">
        <v>26</v>
      </c>
      <c r="J715" t="s">
        <v>26</v>
      </c>
      <c r="K715" t="s">
        <v>26</v>
      </c>
    </row>
    <row r="716" spans="1:11" x14ac:dyDescent="0.25">
      <c r="A716" s="1">
        <v>32112</v>
      </c>
      <c r="B716" t="s">
        <v>143</v>
      </c>
      <c r="C716" t="s">
        <v>26</v>
      </c>
      <c r="D716" t="s">
        <v>26</v>
      </c>
      <c r="E716" t="s">
        <v>26</v>
      </c>
      <c r="F716">
        <v>1.79</v>
      </c>
      <c r="G716" t="s">
        <v>26</v>
      </c>
      <c r="H716" t="s">
        <v>26</v>
      </c>
      <c r="I716" t="s">
        <v>26</v>
      </c>
      <c r="J716" t="s">
        <v>26</v>
      </c>
      <c r="K716" t="s">
        <v>26</v>
      </c>
    </row>
    <row r="717" spans="1:11" x14ac:dyDescent="0.25">
      <c r="A717" s="1">
        <v>32112</v>
      </c>
      <c r="B717" t="s">
        <v>144</v>
      </c>
      <c r="C717" t="s">
        <v>26</v>
      </c>
      <c r="D717" t="s">
        <v>26</v>
      </c>
      <c r="E717" t="s">
        <v>26</v>
      </c>
      <c r="F717">
        <v>1.84</v>
      </c>
      <c r="G717" t="s">
        <v>26</v>
      </c>
      <c r="H717" t="s">
        <v>26</v>
      </c>
      <c r="I717" t="s">
        <v>26</v>
      </c>
      <c r="J717" t="s">
        <v>26</v>
      </c>
      <c r="K717" t="s">
        <v>26</v>
      </c>
    </row>
    <row r="718" spans="1:11" x14ac:dyDescent="0.25">
      <c r="A718" s="1">
        <v>32112</v>
      </c>
      <c r="B718" t="s">
        <v>145</v>
      </c>
      <c r="C718" t="s">
        <v>26</v>
      </c>
      <c r="D718" t="s">
        <v>26</v>
      </c>
      <c r="E718" t="s">
        <v>26</v>
      </c>
      <c r="F718">
        <v>1.77</v>
      </c>
      <c r="G718" t="s">
        <v>26</v>
      </c>
      <c r="H718" t="s">
        <v>26</v>
      </c>
      <c r="I718" t="s">
        <v>26</v>
      </c>
      <c r="J718" t="s">
        <v>26</v>
      </c>
      <c r="K718" t="s">
        <v>26</v>
      </c>
    </row>
    <row r="719" spans="1:11" x14ac:dyDescent="0.25">
      <c r="A719" s="1">
        <v>32112</v>
      </c>
      <c r="B719" t="s">
        <v>146</v>
      </c>
      <c r="C719" t="s">
        <v>26</v>
      </c>
      <c r="D719" t="s">
        <v>26</v>
      </c>
      <c r="E719" t="s">
        <v>26</v>
      </c>
      <c r="F719">
        <v>2.14</v>
      </c>
      <c r="G719" t="s">
        <v>26</v>
      </c>
      <c r="H719" t="s">
        <v>26</v>
      </c>
      <c r="I719" t="s">
        <v>26</v>
      </c>
      <c r="J719" t="s">
        <v>26</v>
      </c>
      <c r="K719" t="s">
        <v>26</v>
      </c>
    </row>
    <row r="720" spans="1:11" x14ac:dyDescent="0.25">
      <c r="A720" s="1">
        <v>32112</v>
      </c>
      <c r="B720" t="s">
        <v>2</v>
      </c>
      <c r="C720" t="s">
        <v>26</v>
      </c>
      <c r="D720" t="s">
        <v>26</v>
      </c>
      <c r="E720" t="s">
        <v>26</v>
      </c>
      <c r="F720">
        <v>1.93</v>
      </c>
      <c r="G720" t="s">
        <v>26</v>
      </c>
      <c r="H720" t="s">
        <v>26</v>
      </c>
      <c r="I720" t="s">
        <v>26</v>
      </c>
      <c r="J720" t="s">
        <v>26</v>
      </c>
      <c r="K720" t="s">
        <v>26</v>
      </c>
    </row>
    <row r="721" spans="1:11" x14ac:dyDescent="0.25">
      <c r="A721" s="1">
        <v>32112</v>
      </c>
      <c r="B721" t="s">
        <v>147</v>
      </c>
      <c r="C721" t="s">
        <v>26</v>
      </c>
      <c r="D721" t="s">
        <v>26</v>
      </c>
      <c r="E721" t="s">
        <v>26</v>
      </c>
      <c r="F721">
        <v>1.96</v>
      </c>
      <c r="G721" t="s">
        <v>26</v>
      </c>
      <c r="H721" t="s">
        <v>26</v>
      </c>
      <c r="I721" t="s">
        <v>26</v>
      </c>
      <c r="J721" t="s">
        <v>26</v>
      </c>
      <c r="K721" t="s">
        <v>26</v>
      </c>
    </row>
    <row r="722" spans="1:11" x14ac:dyDescent="0.25">
      <c r="A722" s="1">
        <v>32112</v>
      </c>
      <c r="B722" t="s">
        <v>148</v>
      </c>
      <c r="C722" t="s">
        <v>26</v>
      </c>
      <c r="D722" t="s">
        <v>26</v>
      </c>
      <c r="E722" t="s">
        <v>26</v>
      </c>
      <c r="F722">
        <v>2.0299999999999998</v>
      </c>
      <c r="G722" t="s">
        <v>26</v>
      </c>
      <c r="H722" t="s">
        <v>26</v>
      </c>
      <c r="I722" t="s">
        <v>26</v>
      </c>
      <c r="J722" t="s">
        <v>26</v>
      </c>
      <c r="K722" t="s">
        <v>26</v>
      </c>
    </row>
    <row r="723" spans="1:11" x14ac:dyDescent="0.25">
      <c r="A723" s="1">
        <v>32112</v>
      </c>
      <c r="B723" t="s">
        <v>149</v>
      </c>
      <c r="C723" t="s">
        <v>26</v>
      </c>
      <c r="D723" t="s">
        <v>26</v>
      </c>
      <c r="E723" t="s">
        <v>26</v>
      </c>
      <c r="F723">
        <v>2.37</v>
      </c>
      <c r="G723" t="s">
        <v>26</v>
      </c>
      <c r="H723" t="s">
        <v>26</v>
      </c>
      <c r="I723" t="s">
        <v>26</v>
      </c>
      <c r="J723" t="s">
        <v>26</v>
      </c>
      <c r="K723" t="s">
        <v>26</v>
      </c>
    </row>
    <row r="724" spans="1:11" x14ac:dyDescent="0.25">
      <c r="A724" s="1">
        <v>32112</v>
      </c>
      <c r="B724" t="s">
        <v>150</v>
      </c>
      <c r="C724" t="s">
        <v>26</v>
      </c>
      <c r="D724" t="s">
        <v>26</v>
      </c>
      <c r="E724" t="s">
        <v>26</v>
      </c>
      <c r="F724">
        <v>2.31</v>
      </c>
      <c r="G724" t="s">
        <v>26</v>
      </c>
      <c r="H724" t="s">
        <v>26</v>
      </c>
      <c r="I724" t="s">
        <v>26</v>
      </c>
      <c r="J724" t="s">
        <v>26</v>
      </c>
      <c r="K724" t="s">
        <v>26</v>
      </c>
    </row>
    <row r="725" spans="1:11" x14ac:dyDescent="0.25">
      <c r="A725" s="1">
        <v>32112</v>
      </c>
      <c r="B725" t="s">
        <v>151</v>
      </c>
      <c r="C725" t="s">
        <v>26</v>
      </c>
      <c r="D725" t="s">
        <v>26</v>
      </c>
      <c r="E725" t="s">
        <v>26</v>
      </c>
      <c r="F725">
        <v>2.2000000000000002</v>
      </c>
      <c r="G725" t="s">
        <v>26</v>
      </c>
      <c r="H725" t="s">
        <v>26</v>
      </c>
      <c r="I725" t="s">
        <v>26</v>
      </c>
      <c r="J725" t="s">
        <v>26</v>
      </c>
      <c r="K725" t="s">
        <v>26</v>
      </c>
    </row>
    <row r="726" spans="1:11" x14ac:dyDescent="0.25">
      <c r="A726" s="1">
        <v>32112</v>
      </c>
      <c r="B726" t="s">
        <v>152</v>
      </c>
      <c r="C726" t="s">
        <v>26</v>
      </c>
      <c r="D726" t="s">
        <v>26</v>
      </c>
      <c r="E726" t="s">
        <v>26</v>
      </c>
      <c r="F726">
        <v>2.02</v>
      </c>
      <c r="G726" t="s">
        <v>26</v>
      </c>
      <c r="H726" t="s">
        <v>26</v>
      </c>
      <c r="I726" t="s">
        <v>26</v>
      </c>
      <c r="J726" t="s">
        <v>26</v>
      </c>
      <c r="K726" t="s">
        <v>26</v>
      </c>
    </row>
    <row r="727" spans="1:11" x14ac:dyDescent="0.25">
      <c r="A727" s="1">
        <v>32112</v>
      </c>
      <c r="B727" t="s">
        <v>153</v>
      </c>
      <c r="C727" t="s">
        <v>26</v>
      </c>
      <c r="D727" t="s">
        <v>26</v>
      </c>
      <c r="E727" t="s">
        <v>26</v>
      </c>
      <c r="F727">
        <v>2.42</v>
      </c>
      <c r="G727" t="s">
        <v>26</v>
      </c>
      <c r="H727" t="s">
        <v>26</v>
      </c>
      <c r="I727" t="s">
        <v>26</v>
      </c>
      <c r="J727" t="s">
        <v>26</v>
      </c>
      <c r="K727" t="s">
        <v>26</v>
      </c>
    </row>
    <row r="728" spans="1:11" x14ac:dyDescent="0.25">
      <c r="A728" s="1">
        <v>32112</v>
      </c>
      <c r="B728" t="s">
        <v>154</v>
      </c>
      <c r="C728" t="s">
        <v>26</v>
      </c>
      <c r="D728" t="s">
        <v>26</v>
      </c>
      <c r="E728" t="s">
        <v>26</v>
      </c>
      <c r="F728">
        <v>1.84</v>
      </c>
      <c r="G728" t="s">
        <v>26</v>
      </c>
      <c r="H728" t="s">
        <v>26</v>
      </c>
      <c r="I728" t="s">
        <v>26</v>
      </c>
      <c r="J728" t="s">
        <v>26</v>
      </c>
      <c r="K728" t="s">
        <v>26</v>
      </c>
    </row>
    <row r="729" spans="1:11" x14ac:dyDescent="0.25">
      <c r="A729" s="1">
        <v>32112</v>
      </c>
      <c r="B729" t="s">
        <v>155</v>
      </c>
      <c r="C729" t="s">
        <v>26</v>
      </c>
      <c r="D729" t="s">
        <v>26</v>
      </c>
      <c r="E729" t="s">
        <v>26</v>
      </c>
      <c r="F729">
        <v>1.73</v>
      </c>
      <c r="G729" t="s">
        <v>26</v>
      </c>
      <c r="H729" t="s">
        <v>26</v>
      </c>
      <c r="I729" t="s">
        <v>26</v>
      </c>
      <c r="J729" t="s">
        <v>26</v>
      </c>
      <c r="K729" t="s">
        <v>26</v>
      </c>
    </row>
    <row r="730" spans="1:11" x14ac:dyDescent="0.25">
      <c r="A730" s="1">
        <v>32143</v>
      </c>
      <c r="B730" t="s">
        <v>1</v>
      </c>
      <c r="C730" t="s">
        <v>26</v>
      </c>
      <c r="D730" t="s">
        <v>26</v>
      </c>
      <c r="E730" t="s">
        <v>26</v>
      </c>
      <c r="F730">
        <v>2.42</v>
      </c>
      <c r="G730" t="s">
        <v>26</v>
      </c>
      <c r="H730" t="s">
        <v>26</v>
      </c>
      <c r="I730" t="s">
        <v>26</v>
      </c>
      <c r="J730" t="s">
        <v>26</v>
      </c>
      <c r="K730" t="s">
        <v>26</v>
      </c>
    </row>
    <row r="731" spans="1:11" x14ac:dyDescent="0.25">
      <c r="A731" s="1">
        <v>32143</v>
      </c>
      <c r="B731" t="s">
        <v>126</v>
      </c>
      <c r="C731" t="s">
        <v>26</v>
      </c>
      <c r="D731" t="s">
        <v>26</v>
      </c>
      <c r="E731" t="s">
        <v>26</v>
      </c>
      <c r="F731">
        <v>2.73</v>
      </c>
      <c r="G731" t="s">
        <v>26</v>
      </c>
      <c r="H731" t="s">
        <v>26</v>
      </c>
      <c r="I731" t="s">
        <v>26</v>
      </c>
      <c r="J731" t="s">
        <v>26</v>
      </c>
      <c r="K731" t="s">
        <v>26</v>
      </c>
    </row>
    <row r="732" spans="1:11" x14ac:dyDescent="0.25">
      <c r="A732" s="1">
        <v>32143</v>
      </c>
      <c r="B732" t="s">
        <v>127</v>
      </c>
      <c r="C732" t="s">
        <v>26</v>
      </c>
      <c r="D732" t="s">
        <v>26</v>
      </c>
      <c r="E732" t="s">
        <v>26</v>
      </c>
      <c r="F732">
        <v>2.41</v>
      </c>
      <c r="G732" t="s">
        <v>26</v>
      </c>
      <c r="H732" t="s">
        <v>26</v>
      </c>
      <c r="I732" t="s">
        <v>26</v>
      </c>
      <c r="J732" t="s">
        <v>26</v>
      </c>
      <c r="K732" t="s">
        <v>26</v>
      </c>
    </row>
    <row r="733" spans="1:11" x14ac:dyDescent="0.25">
      <c r="A733" s="1">
        <v>32143</v>
      </c>
      <c r="B733" t="s">
        <v>113</v>
      </c>
      <c r="C733" t="s">
        <v>26</v>
      </c>
      <c r="D733" t="s">
        <v>26</v>
      </c>
      <c r="E733" t="s">
        <v>26</v>
      </c>
      <c r="F733">
        <v>2.39</v>
      </c>
      <c r="G733" t="s">
        <v>26</v>
      </c>
      <c r="H733" t="s">
        <v>26</v>
      </c>
      <c r="I733" t="s">
        <v>26</v>
      </c>
      <c r="J733" t="s">
        <v>26</v>
      </c>
      <c r="K733" t="s">
        <v>26</v>
      </c>
    </row>
    <row r="734" spans="1:11" x14ac:dyDescent="0.25">
      <c r="A734" s="1">
        <v>32143</v>
      </c>
      <c r="B734" t="s">
        <v>128</v>
      </c>
      <c r="C734" t="s">
        <v>26</v>
      </c>
      <c r="D734" t="s">
        <v>26</v>
      </c>
      <c r="E734" t="s">
        <v>26</v>
      </c>
      <c r="F734">
        <v>2.65</v>
      </c>
      <c r="G734" t="s">
        <v>26</v>
      </c>
      <c r="H734" t="s">
        <v>26</v>
      </c>
      <c r="I734" t="s">
        <v>26</v>
      </c>
      <c r="J734" t="s">
        <v>26</v>
      </c>
      <c r="K734" t="s">
        <v>26</v>
      </c>
    </row>
    <row r="735" spans="1:11" x14ac:dyDescent="0.25">
      <c r="A735" s="1">
        <v>32143</v>
      </c>
      <c r="B735" t="s">
        <v>129</v>
      </c>
      <c r="C735" t="s">
        <v>26</v>
      </c>
      <c r="D735" t="s">
        <v>26</v>
      </c>
      <c r="E735" t="s">
        <v>26</v>
      </c>
      <c r="F735">
        <v>2.2000000000000002</v>
      </c>
      <c r="G735" t="s">
        <v>26</v>
      </c>
      <c r="H735" t="s">
        <v>26</v>
      </c>
      <c r="I735" t="s">
        <v>26</v>
      </c>
      <c r="J735" t="s">
        <v>26</v>
      </c>
      <c r="K735" t="s">
        <v>26</v>
      </c>
    </row>
    <row r="736" spans="1:11" x14ac:dyDescent="0.25">
      <c r="A736" s="1">
        <v>32143</v>
      </c>
      <c r="B736" t="s">
        <v>130</v>
      </c>
      <c r="C736" t="s">
        <v>26</v>
      </c>
      <c r="D736" t="s">
        <v>26</v>
      </c>
      <c r="E736" t="s">
        <v>26</v>
      </c>
      <c r="F736">
        <v>3.41</v>
      </c>
      <c r="G736" t="s">
        <v>26</v>
      </c>
      <c r="H736" t="s">
        <v>26</v>
      </c>
      <c r="I736" t="s">
        <v>26</v>
      </c>
      <c r="J736" t="s">
        <v>26</v>
      </c>
      <c r="K736" t="s">
        <v>26</v>
      </c>
    </row>
    <row r="737" spans="1:11" x14ac:dyDescent="0.25">
      <c r="A737" s="1">
        <v>32143</v>
      </c>
      <c r="B737" t="s">
        <v>131</v>
      </c>
      <c r="C737" t="s">
        <v>26</v>
      </c>
      <c r="D737" t="s">
        <v>26</v>
      </c>
      <c r="E737" t="s">
        <v>26</v>
      </c>
      <c r="F737">
        <v>2.23</v>
      </c>
      <c r="G737" t="s">
        <v>26</v>
      </c>
      <c r="H737" t="s">
        <v>26</v>
      </c>
      <c r="I737" t="s">
        <v>26</v>
      </c>
      <c r="J737" t="s">
        <v>26</v>
      </c>
      <c r="K737" t="s">
        <v>26</v>
      </c>
    </row>
    <row r="738" spans="1:11" x14ac:dyDescent="0.25">
      <c r="A738" s="1">
        <v>32143</v>
      </c>
      <c r="B738" t="s">
        <v>132</v>
      </c>
      <c r="C738" t="s">
        <v>26</v>
      </c>
      <c r="D738" t="s">
        <v>26</v>
      </c>
      <c r="E738" t="s">
        <v>26</v>
      </c>
      <c r="F738">
        <v>2.76</v>
      </c>
      <c r="G738" t="s">
        <v>26</v>
      </c>
      <c r="H738" t="s">
        <v>26</v>
      </c>
      <c r="I738" t="s">
        <v>26</v>
      </c>
      <c r="J738" t="s">
        <v>26</v>
      </c>
      <c r="K738" t="s">
        <v>26</v>
      </c>
    </row>
    <row r="739" spans="1:11" x14ac:dyDescent="0.25">
      <c r="A739" s="1">
        <v>32143</v>
      </c>
      <c r="B739" t="s">
        <v>133</v>
      </c>
      <c r="C739" t="s">
        <v>26</v>
      </c>
      <c r="D739" t="s">
        <v>26</v>
      </c>
      <c r="E739" t="s">
        <v>26</v>
      </c>
      <c r="F739">
        <v>3.6</v>
      </c>
      <c r="G739" t="s">
        <v>26</v>
      </c>
      <c r="H739" t="s">
        <v>26</v>
      </c>
      <c r="I739" t="s">
        <v>26</v>
      </c>
      <c r="J739" t="s">
        <v>26</v>
      </c>
      <c r="K739" t="s">
        <v>26</v>
      </c>
    </row>
    <row r="740" spans="1:11" x14ac:dyDescent="0.25">
      <c r="A740" s="1">
        <v>32143</v>
      </c>
      <c r="B740" t="s">
        <v>134</v>
      </c>
      <c r="C740" t="s">
        <v>26</v>
      </c>
      <c r="D740" t="s">
        <v>26</v>
      </c>
      <c r="E740" t="s">
        <v>26</v>
      </c>
      <c r="F740">
        <v>2.61</v>
      </c>
      <c r="G740" t="s">
        <v>26</v>
      </c>
      <c r="H740" t="s">
        <v>26</v>
      </c>
      <c r="I740" t="s">
        <v>26</v>
      </c>
      <c r="J740" t="s">
        <v>26</v>
      </c>
      <c r="K740" t="s">
        <v>26</v>
      </c>
    </row>
    <row r="741" spans="1:11" x14ac:dyDescent="0.25">
      <c r="A741" s="1">
        <v>32143</v>
      </c>
      <c r="B741" t="s">
        <v>135</v>
      </c>
      <c r="C741" t="s">
        <v>26</v>
      </c>
      <c r="D741" t="s">
        <v>26</v>
      </c>
      <c r="E741" t="s">
        <v>26</v>
      </c>
      <c r="F741">
        <v>2.58</v>
      </c>
      <c r="G741" t="s">
        <v>26</v>
      </c>
      <c r="H741" t="s">
        <v>26</v>
      </c>
      <c r="I741" t="s">
        <v>26</v>
      </c>
      <c r="J741" t="s">
        <v>26</v>
      </c>
      <c r="K741" t="s">
        <v>26</v>
      </c>
    </row>
    <row r="742" spans="1:11" x14ac:dyDescent="0.25">
      <c r="A742" s="1">
        <v>32143</v>
      </c>
      <c r="B742" t="s">
        <v>136</v>
      </c>
      <c r="C742" t="s">
        <v>26</v>
      </c>
      <c r="D742" t="s">
        <v>26</v>
      </c>
      <c r="E742" t="s">
        <v>26</v>
      </c>
      <c r="F742" t="s">
        <v>26</v>
      </c>
      <c r="G742" t="s">
        <v>26</v>
      </c>
      <c r="H742" t="s">
        <v>26</v>
      </c>
      <c r="I742" t="s">
        <v>26</v>
      </c>
      <c r="J742" t="s">
        <v>26</v>
      </c>
      <c r="K742" t="s">
        <v>26</v>
      </c>
    </row>
    <row r="743" spans="1:11" x14ac:dyDescent="0.25">
      <c r="A743" s="1">
        <v>32143</v>
      </c>
      <c r="B743" t="s">
        <v>137</v>
      </c>
      <c r="C743" t="s">
        <v>26</v>
      </c>
      <c r="D743" t="s">
        <v>26</v>
      </c>
      <c r="E743" t="s">
        <v>26</v>
      </c>
      <c r="F743">
        <v>2.5499999999999998</v>
      </c>
      <c r="G743" t="s">
        <v>26</v>
      </c>
      <c r="H743" t="s">
        <v>26</v>
      </c>
      <c r="I743" t="s">
        <v>26</v>
      </c>
      <c r="J743" t="s">
        <v>26</v>
      </c>
      <c r="K743" t="s">
        <v>26</v>
      </c>
    </row>
    <row r="744" spans="1:11" x14ac:dyDescent="0.25">
      <c r="A744" s="1">
        <v>32143</v>
      </c>
      <c r="B744" t="s">
        <v>138</v>
      </c>
      <c r="C744" t="s">
        <v>26</v>
      </c>
      <c r="D744" t="s">
        <v>26</v>
      </c>
      <c r="E744" t="s">
        <v>26</v>
      </c>
      <c r="F744">
        <v>3.09</v>
      </c>
      <c r="G744" t="s">
        <v>26</v>
      </c>
      <c r="H744" t="s">
        <v>26</v>
      </c>
      <c r="I744" t="s">
        <v>26</v>
      </c>
      <c r="J744" t="s">
        <v>26</v>
      </c>
      <c r="K744" t="s">
        <v>26</v>
      </c>
    </row>
    <row r="745" spans="1:11" x14ac:dyDescent="0.25">
      <c r="A745" s="1">
        <v>32143</v>
      </c>
      <c r="B745" t="s">
        <v>139</v>
      </c>
      <c r="C745" t="s">
        <v>26</v>
      </c>
      <c r="D745" t="s">
        <v>26</v>
      </c>
      <c r="E745" t="s">
        <v>26</v>
      </c>
      <c r="F745">
        <v>2.65</v>
      </c>
      <c r="G745" t="s">
        <v>26</v>
      </c>
      <c r="H745" t="s">
        <v>26</v>
      </c>
      <c r="I745" t="s">
        <v>26</v>
      </c>
      <c r="J745" t="s">
        <v>26</v>
      </c>
      <c r="K745" t="s">
        <v>26</v>
      </c>
    </row>
    <row r="746" spans="1:11" x14ac:dyDescent="0.25">
      <c r="A746" s="1">
        <v>32143</v>
      </c>
      <c r="B746" t="s">
        <v>140</v>
      </c>
      <c r="C746" t="s">
        <v>26</v>
      </c>
      <c r="D746" t="s">
        <v>26</v>
      </c>
      <c r="E746" t="s">
        <v>26</v>
      </c>
      <c r="F746">
        <v>2.37</v>
      </c>
      <c r="G746" t="s">
        <v>26</v>
      </c>
      <c r="H746" t="s">
        <v>26</v>
      </c>
      <c r="I746" t="s">
        <v>26</v>
      </c>
      <c r="J746" t="s">
        <v>26</v>
      </c>
      <c r="K746" t="s">
        <v>26</v>
      </c>
    </row>
    <row r="747" spans="1:11" x14ac:dyDescent="0.25">
      <c r="A747" s="1">
        <v>32143</v>
      </c>
      <c r="B747" t="s">
        <v>141</v>
      </c>
      <c r="C747" t="s">
        <v>26</v>
      </c>
      <c r="D747" t="s">
        <v>26</v>
      </c>
      <c r="E747" t="s">
        <v>26</v>
      </c>
      <c r="F747">
        <v>2.4500000000000002</v>
      </c>
      <c r="G747" t="s">
        <v>26</v>
      </c>
      <c r="H747" t="s">
        <v>26</v>
      </c>
      <c r="I747" t="s">
        <v>26</v>
      </c>
      <c r="J747" t="s">
        <v>26</v>
      </c>
      <c r="K747" t="s">
        <v>26</v>
      </c>
    </row>
    <row r="748" spans="1:11" x14ac:dyDescent="0.25">
      <c r="A748" s="1">
        <v>32143</v>
      </c>
      <c r="B748" t="s">
        <v>142</v>
      </c>
      <c r="C748" t="s">
        <v>26</v>
      </c>
      <c r="D748" t="s">
        <v>26</v>
      </c>
      <c r="E748" t="s">
        <v>26</v>
      </c>
      <c r="F748">
        <v>2.33</v>
      </c>
      <c r="G748" t="s">
        <v>26</v>
      </c>
      <c r="H748" t="s">
        <v>26</v>
      </c>
      <c r="I748" t="s">
        <v>26</v>
      </c>
      <c r="J748" t="s">
        <v>26</v>
      </c>
      <c r="K748" t="s">
        <v>26</v>
      </c>
    </row>
    <row r="749" spans="1:11" x14ac:dyDescent="0.25">
      <c r="A749" s="1">
        <v>32143</v>
      </c>
      <c r="B749" t="s">
        <v>143</v>
      </c>
      <c r="C749" t="s">
        <v>26</v>
      </c>
      <c r="D749" t="s">
        <v>26</v>
      </c>
      <c r="E749" t="s">
        <v>26</v>
      </c>
      <c r="F749">
        <v>2.11</v>
      </c>
      <c r="G749" t="s">
        <v>26</v>
      </c>
      <c r="H749" t="s">
        <v>26</v>
      </c>
      <c r="I749" t="s">
        <v>26</v>
      </c>
      <c r="J749" t="s">
        <v>26</v>
      </c>
      <c r="K749" t="s">
        <v>26</v>
      </c>
    </row>
    <row r="750" spans="1:11" x14ac:dyDescent="0.25">
      <c r="A750" s="1">
        <v>32143</v>
      </c>
      <c r="B750" t="s">
        <v>144</v>
      </c>
      <c r="C750" t="s">
        <v>26</v>
      </c>
      <c r="D750" t="s">
        <v>26</v>
      </c>
      <c r="E750" t="s">
        <v>26</v>
      </c>
      <c r="F750">
        <v>2.17</v>
      </c>
      <c r="G750" t="s">
        <v>26</v>
      </c>
      <c r="H750" t="s">
        <v>26</v>
      </c>
      <c r="I750" t="s">
        <v>26</v>
      </c>
      <c r="J750" t="s">
        <v>26</v>
      </c>
      <c r="K750" t="s">
        <v>26</v>
      </c>
    </row>
    <row r="751" spans="1:11" x14ac:dyDescent="0.25">
      <c r="A751" s="1">
        <v>32143</v>
      </c>
      <c r="B751" t="s">
        <v>145</v>
      </c>
      <c r="C751" t="s">
        <v>26</v>
      </c>
      <c r="D751" t="s">
        <v>26</v>
      </c>
      <c r="E751" t="s">
        <v>26</v>
      </c>
      <c r="F751">
        <v>2.23</v>
      </c>
      <c r="G751" t="s">
        <v>26</v>
      </c>
      <c r="H751" t="s">
        <v>26</v>
      </c>
      <c r="I751" t="s">
        <v>26</v>
      </c>
      <c r="J751" t="s">
        <v>26</v>
      </c>
      <c r="K751" t="s">
        <v>26</v>
      </c>
    </row>
    <row r="752" spans="1:11" x14ac:dyDescent="0.25">
      <c r="A752" s="1">
        <v>32143</v>
      </c>
      <c r="B752" t="s">
        <v>146</v>
      </c>
      <c r="C752" t="s">
        <v>26</v>
      </c>
      <c r="D752" t="s">
        <v>26</v>
      </c>
      <c r="E752" t="s">
        <v>26</v>
      </c>
      <c r="F752">
        <v>2.46</v>
      </c>
      <c r="G752" t="s">
        <v>26</v>
      </c>
      <c r="H752" t="s">
        <v>26</v>
      </c>
      <c r="I752" t="s">
        <v>26</v>
      </c>
      <c r="J752" t="s">
        <v>26</v>
      </c>
      <c r="K752" t="s">
        <v>26</v>
      </c>
    </row>
    <row r="753" spans="1:11" x14ac:dyDescent="0.25">
      <c r="A753" s="1">
        <v>32143</v>
      </c>
      <c r="B753" t="s">
        <v>2</v>
      </c>
      <c r="C753" t="s">
        <v>26</v>
      </c>
      <c r="D753" t="s">
        <v>26</v>
      </c>
      <c r="E753" t="s">
        <v>26</v>
      </c>
      <c r="F753">
        <v>2.35</v>
      </c>
      <c r="G753" t="s">
        <v>26</v>
      </c>
      <c r="H753" t="s">
        <v>26</v>
      </c>
      <c r="I753" t="s">
        <v>26</v>
      </c>
      <c r="J753" t="s">
        <v>26</v>
      </c>
      <c r="K753" t="s">
        <v>26</v>
      </c>
    </row>
    <row r="754" spans="1:11" x14ac:dyDescent="0.25">
      <c r="A754" s="1">
        <v>32143</v>
      </c>
      <c r="B754" t="s">
        <v>147</v>
      </c>
      <c r="C754" t="s">
        <v>26</v>
      </c>
      <c r="D754" t="s">
        <v>26</v>
      </c>
      <c r="E754" t="s">
        <v>26</v>
      </c>
      <c r="F754">
        <v>2.36</v>
      </c>
      <c r="G754" t="s">
        <v>26</v>
      </c>
      <c r="H754" t="s">
        <v>26</v>
      </c>
      <c r="I754" t="s">
        <v>26</v>
      </c>
      <c r="J754" t="s">
        <v>26</v>
      </c>
      <c r="K754" t="s">
        <v>26</v>
      </c>
    </row>
    <row r="755" spans="1:11" x14ac:dyDescent="0.25">
      <c r="A755" s="1">
        <v>32143</v>
      </c>
      <c r="B755" t="s">
        <v>148</v>
      </c>
      <c r="C755" t="s">
        <v>26</v>
      </c>
      <c r="D755" t="s">
        <v>26</v>
      </c>
      <c r="E755" t="s">
        <v>26</v>
      </c>
      <c r="F755">
        <v>2.39</v>
      </c>
      <c r="G755" t="s">
        <v>26</v>
      </c>
      <c r="H755" t="s">
        <v>26</v>
      </c>
      <c r="I755" t="s">
        <v>26</v>
      </c>
      <c r="J755" t="s">
        <v>26</v>
      </c>
      <c r="K755" t="s">
        <v>26</v>
      </c>
    </row>
    <row r="756" spans="1:11" x14ac:dyDescent="0.25">
      <c r="A756" s="1">
        <v>32143</v>
      </c>
      <c r="B756" t="s">
        <v>149</v>
      </c>
      <c r="C756" t="s">
        <v>26</v>
      </c>
      <c r="D756" t="s">
        <v>26</v>
      </c>
      <c r="E756" t="s">
        <v>26</v>
      </c>
      <c r="F756">
        <v>2.82</v>
      </c>
      <c r="G756" t="s">
        <v>26</v>
      </c>
      <c r="H756" t="s">
        <v>26</v>
      </c>
      <c r="I756" t="s">
        <v>26</v>
      </c>
      <c r="J756" t="s">
        <v>26</v>
      </c>
      <c r="K756" t="s">
        <v>26</v>
      </c>
    </row>
    <row r="757" spans="1:11" x14ac:dyDescent="0.25">
      <c r="A757" s="1">
        <v>32143</v>
      </c>
      <c r="B757" t="s">
        <v>150</v>
      </c>
      <c r="C757" t="s">
        <v>26</v>
      </c>
      <c r="D757" t="s">
        <v>26</v>
      </c>
      <c r="E757" t="s">
        <v>26</v>
      </c>
      <c r="F757">
        <v>2.62</v>
      </c>
      <c r="G757" t="s">
        <v>26</v>
      </c>
      <c r="H757" t="s">
        <v>26</v>
      </c>
      <c r="I757" t="s">
        <v>26</v>
      </c>
      <c r="J757" t="s">
        <v>26</v>
      </c>
      <c r="K757" t="s">
        <v>26</v>
      </c>
    </row>
    <row r="758" spans="1:11" x14ac:dyDescent="0.25">
      <c r="A758" s="1">
        <v>32143</v>
      </c>
      <c r="B758" t="s">
        <v>151</v>
      </c>
      <c r="C758" t="s">
        <v>26</v>
      </c>
      <c r="D758" t="s">
        <v>26</v>
      </c>
      <c r="E758" t="s">
        <v>26</v>
      </c>
      <c r="F758">
        <v>2.5099999999999998</v>
      </c>
      <c r="G758" t="s">
        <v>26</v>
      </c>
      <c r="H758" t="s">
        <v>26</v>
      </c>
      <c r="I758" t="s">
        <v>26</v>
      </c>
      <c r="J758" t="s">
        <v>26</v>
      </c>
      <c r="K758" t="s">
        <v>26</v>
      </c>
    </row>
    <row r="759" spans="1:11" x14ac:dyDescent="0.25">
      <c r="A759" s="1">
        <v>32143</v>
      </c>
      <c r="B759" t="s">
        <v>152</v>
      </c>
      <c r="C759" t="s">
        <v>26</v>
      </c>
      <c r="D759" t="s">
        <v>26</v>
      </c>
      <c r="E759" t="s">
        <v>26</v>
      </c>
      <c r="F759">
        <v>2.35</v>
      </c>
      <c r="G759" t="s">
        <v>26</v>
      </c>
      <c r="H759" t="s">
        <v>26</v>
      </c>
      <c r="I759" t="s">
        <v>26</v>
      </c>
      <c r="J759" t="s">
        <v>26</v>
      </c>
      <c r="K759" t="s">
        <v>26</v>
      </c>
    </row>
    <row r="760" spans="1:11" x14ac:dyDescent="0.25">
      <c r="A760" s="1">
        <v>32143</v>
      </c>
      <c r="B760" t="s">
        <v>153</v>
      </c>
      <c r="C760" t="s">
        <v>26</v>
      </c>
      <c r="D760" t="s">
        <v>26</v>
      </c>
      <c r="E760" t="s">
        <v>26</v>
      </c>
      <c r="F760">
        <v>3.01</v>
      </c>
      <c r="G760" t="s">
        <v>26</v>
      </c>
      <c r="H760" t="s">
        <v>26</v>
      </c>
      <c r="I760" t="s">
        <v>26</v>
      </c>
      <c r="J760" t="s">
        <v>26</v>
      </c>
      <c r="K760" t="s">
        <v>26</v>
      </c>
    </row>
    <row r="761" spans="1:11" x14ac:dyDescent="0.25">
      <c r="A761" s="1">
        <v>32143</v>
      </c>
      <c r="B761" t="s">
        <v>154</v>
      </c>
      <c r="C761" t="s">
        <v>26</v>
      </c>
      <c r="D761" t="s">
        <v>26</v>
      </c>
      <c r="E761" t="s">
        <v>26</v>
      </c>
      <c r="F761">
        <v>2.14</v>
      </c>
      <c r="G761" t="s">
        <v>26</v>
      </c>
      <c r="H761" t="s">
        <v>26</v>
      </c>
      <c r="I761" t="s">
        <v>26</v>
      </c>
      <c r="J761" t="s">
        <v>26</v>
      </c>
      <c r="K761" t="s">
        <v>26</v>
      </c>
    </row>
    <row r="762" spans="1:11" x14ac:dyDescent="0.25">
      <c r="A762" s="1">
        <v>32143</v>
      </c>
      <c r="B762" t="s">
        <v>155</v>
      </c>
      <c r="C762" t="s">
        <v>26</v>
      </c>
      <c r="D762" t="s">
        <v>26</v>
      </c>
      <c r="E762" t="s">
        <v>26</v>
      </c>
      <c r="F762">
        <v>2.06</v>
      </c>
      <c r="G762" t="s">
        <v>26</v>
      </c>
      <c r="H762" t="s">
        <v>26</v>
      </c>
      <c r="I762" t="s">
        <v>26</v>
      </c>
      <c r="J762" t="s">
        <v>26</v>
      </c>
      <c r="K762" t="s">
        <v>26</v>
      </c>
    </row>
    <row r="763" spans="1:11" x14ac:dyDescent="0.25">
      <c r="A763" s="1">
        <v>32174</v>
      </c>
      <c r="B763" t="s">
        <v>1</v>
      </c>
      <c r="C763" t="s">
        <v>26</v>
      </c>
      <c r="D763" t="s">
        <v>26</v>
      </c>
      <c r="E763" t="s">
        <v>26</v>
      </c>
      <c r="F763">
        <v>2.8</v>
      </c>
      <c r="G763" t="s">
        <v>26</v>
      </c>
      <c r="H763" t="s">
        <v>26</v>
      </c>
      <c r="I763" t="s">
        <v>26</v>
      </c>
      <c r="J763" t="s">
        <v>26</v>
      </c>
      <c r="K763" t="s">
        <v>26</v>
      </c>
    </row>
    <row r="764" spans="1:11" x14ac:dyDescent="0.25">
      <c r="A764" s="1">
        <v>32174</v>
      </c>
      <c r="B764" t="s">
        <v>126</v>
      </c>
      <c r="C764" t="s">
        <v>26</v>
      </c>
      <c r="D764" t="s">
        <v>26</v>
      </c>
      <c r="E764" t="s">
        <v>26</v>
      </c>
      <c r="F764">
        <v>3.21</v>
      </c>
      <c r="G764" t="s">
        <v>26</v>
      </c>
      <c r="H764" t="s">
        <v>26</v>
      </c>
      <c r="I764" t="s">
        <v>26</v>
      </c>
      <c r="J764" t="s">
        <v>26</v>
      </c>
      <c r="K764" t="s">
        <v>26</v>
      </c>
    </row>
    <row r="765" spans="1:11" x14ac:dyDescent="0.25">
      <c r="A765" s="1">
        <v>32174</v>
      </c>
      <c r="B765" t="s">
        <v>127</v>
      </c>
      <c r="C765" t="s">
        <v>26</v>
      </c>
      <c r="D765" t="s">
        <v>26</v>
      </c>
      <c r="E765" t="s">
        <v>26</v>
      </c>
      <c r="F765">
        <v>2.81</v>
      </c>
      <c r="G765" t="s">
        <v>26</v>
      </c>
      <c r="H765" t="s">
        <v>26</v>
      </c>
      <c r="I765" t="s">
        <v>26</v>
      </c>
      <c r="J765" t="s">
        <v>26</v>
      </c>
      <c r="K765" t="s">
        <v>26</v>
      </c>
    </row>
    <row r="766" spans="1:11" x14ac:dyDescent="0.25">
      <c r="A766" s="1">
        <v>32174</v>
      </c>
      <c r="B766" t="s">
        <v>113</v>
      </c>
      <c r="C766" t="s">
        <v>26</v>
      </c>
      <c r="D766" t="s">
        <v>26</v>
      </c>
      <c r="E766" t="s">
        <v>26</v>
      </c>
      <c r="F766">
        <v>2.75</v>
      </c>
      <c r="G766" t="s">
        <v>26</v>
      </c>
      <c r="H766" t="s">
        <v>26</v>
      </c>
      <c r="I766" t="s">
        <v>26</v>
      </c>
      <c r="J766" t="s">
        <v>26</v>
      </c>
      <c r="K766" t="s">
        <v>26</v>
      </c>
    </row>
    <row r="767" spans="1:11" x14ac:dyDescent="0.25">
      <c r="A767" s="1">
        <v>32174</v>
      </c>
      <c r="B767" t="s">
        <v>128</v>
      </c>
      <c r="C767" t="s">
        <v>26</v>
      </c>
      <c r="D767" t="s">
        <v>26</v>
      </c>
      <c r="E767" t="s">
        <v>26</v>
      </c>
      <c r="F767">
        <v>3.05</v>
      </c>
      <c r="G767" t="s">
        <v>26</v>
      </c>
      <c r="H767" t="s">
        <v>26</v>
      </c>
      <c r="I767" t="s">
        <v>26</v>
      </c>
      <c r="J767" t="s">
        <v>26</v>
      </c>
      <c r="K767" t="s">
        <v>26</v>
      </c>
    </row>
    <row r="768" spans="1:11" x14ac:dyDescent="0.25">
      <c r="A768" s="1">
        <v>32174</v>
      </c>
      <c r="B768" t="s">
        <v>129</v>
      </c>
      <c r="C768" t="s">
        <v>26</v>
      </c>
      <c r="D768" t="s">
        <v>26</v>
      </c>
      <c r="E768" t="s">
        <v>26</v>
      </c>
      <c r="F768">
        <v>2.58</v>
      </c>
      <c r="G768" t="s">
        <v>26</v>
      </c>
      <c r="H768" t="s">
        <v>26</v>
      </c>
      <c r="I768" t="s">
        <v>26</v>
      </c>
      <c r="J768" t="s">
        <v>26</v>
      </c>
      <c r="K768" t="s">
        <v>26</v>
      </c>
    </row>
    <row r="769" spans="1:11" x14ac:dyDescent="0.25">
      <c r="A769" s="1">
        <v>32174</v>
      </c>
      <c r="B769" t="s">
        <v>130</v>
      </c>
      <c r="C769" t="s">
        <v>26</v>
      </c>
      <c r="D769" t="s">
        <v>26</v>
      </c>
      <c r="E769" t="s">
        <v>26</v>
      </c>
      <c r="F769">
        <v>3.89</v>
      </c>
      <c r="G769" t="s">
        <v>26</v>
      </c>
      <c r="H769" t="s">
        <v>26</v>
      </c>
      <c r="I769" t="s">
        <v>26</v>
      </c>
      <c r="J769" t="s">
        <v>26</v>
      </c>
      <c r="K769" t="s">
        <v>26</v>
      </c>
    </row>
    <row r="770" spans="1:11" x14ac:dyDescent="0.25">
      <c r="A770" s="1">
        <v>32174</v>
      </c>
      <c r="B770" t="s">
        <v>131</v>
      </c>
      <c r="C770" t="s">
        <v>26</v>
      </c>
      <c r="D770" t="s">
        <v>26</v>
      </c>
      <c r="E770" t="s">
        <v>26</v>
      </c>
      <c r="F770">
        <v>2.62</v>
      </c>
      <c r="G770" t="s">
        <v>26</v>
      </c>
      <c r="H770" t="s">
        <v>26</v>
      </c>
      <c r="I770" t="s">
        <v>26</v>
      </c>
      <c r="J770" t="s">
        <v>26</v>
      </c>
      <c r="K770" t="s">
        <v>26</v>
      </c>
    </row>
    <row r="771" spans="1:11" x14ac:dyDescent="0.25">
      <c r="A771" s="1">
        <v>32174</v>
      </c>
      <c r="B771" t="s">
        <v>132</v>
      </c>
      <c r="C771" t="s">
        <v>26</v>
      </c>
      <c r="D771" t="s">
        <v>26</v>
      </c>
      <c r="E771" t="s">
        <v>26</v>
      </c>
      <c r="F771">
        <v>3.28</v>
      </c>
      <c r="G771" t="s">
        <v>26</v>
      </c>
      <c r="H771" t="s">
        <v>26</v>
      </c>
      <c r="I771" t="s">
        <v>26</v>
      </c>
      <c r="J771" t="s">
        <v>26</v>
      </c>
      <c r="K771" t="s">
        <v>26</v>
      </c>
    </row>
    <row r="772" spans="1:11" x14ac:dyDescent="0.25">
      <c r="A772" s="1">
        <v>32174</v>
      </c>
      <c r="B772" t="s">
        <v>133</v>
      </c>
      <c r="C772" t="s">
        <v>26</v>
      </c>
      <c r="D772" t="s">
        <v>26</v>
      </c>
      <c r="E772" t="s">
        <v>26</v>
      </c>
      <c r="F772">
        <v>4.34</v>
      </c>
      <c r="G772" t="s">
        <v>26</v>
      </c>
      <c r="H772" t="s">
        <v>26</v>
      </c>
      <c r="I772" t="s">
        <v>26</v>
      </c>
      <c r="J772" t="s">
        <v>26</v>
      </c>
      <c r="K772" t="s">
        <v>26</v>
      </c>
    </row>
    <row r="773" spans="1:11" x14ac:dyDescent="0.25">
      <c r="A773" s="1">
        <v>32174</v>
      </c>
      <c r="B773" t="s">
        <v>134</v>
      </c>
      <c r="C773" t="s">
        <v>26</v>
      </c>
      <c r="D773" t="s">
        <v>26</v>
      </c>
      <c r="E773" t="s">
        <v>26</v>
      </c>
      <c r="F773">
        <v>3.03</v>
      </c>
      <c r="G773" t="s">
        <v>26</v>
      </c>
      <c r="H773" t="s">
        <v>26</v>
      </c>
      <c r="I773" t="s">
        <v>26</v>
      </c>
      <c r="J773" t="s">
        <v>26</v>
      </c>
      <c r="K773" t="s">
        <v>26</v>
      </c>
    </row>
    <row r="774" spans="1:11" x14ac:dyDescent="0.25">
      <c r="A774" s="1">
        <v>32174</v>
      </c>
      <c r="B774" t="s">
        <v>135</v>
      </c>
      <c r="C774" t="s">
        <v>26</v>
      </c>
      <c r="D774" t="s">
        <v>26</v>
      </c>
      <c r="E774" t="s">
        <v>26</v>
      </c>
      <c r="F774">
        <v>3.05</v>
      </c>
      <c r="G774" t="s">
        <v>26</v>
      </c>
      <c r="H774" t="s">
        <v>26</v>
      </c>
      <c r="I774" t="s">
        <v>26</v>
      </c>
      <c r="J774" t="s">
        <v>26</v>
      </c>
      <c r="K774" t="s">
        <v>26</v>
      </c>
    </row>
    <row r="775" spans="1:11" x14ac:dyDescent="0.25">
      <c r="A775" s="1">
        <v>32174</v>
      </c>
      <c r="B775" t="s">
        <v>136</v>
      </c>
      <c r="C775" t="s">
        <v>26</v>
      </c>
      <c r="D775" t="s">
        <v>26</v>
      </c>
      <c r="E775" t="s">
        <v>26</v>
      </c>
      <c r="F775" t="s">
        <v>26</v>
      </c>
      <c r="G775" t="s">
        <v>26</v>
      </c>
      <c r="H775" t="s">
        <v>26</v>
      </c>
      <c r="I775" t="s">
        <v>26</v>
      </c>
      <c r="J775" t="s">
        <v>26</v>
      </c>
      <c r="K775" t="s">
        <v>26</v>
      </c>
    </row>
    <row r="776" spans="1:11" x14ac:dyDescent="0.25">
      <c r="A776" s="1">
        <v>32174</v>
      </c>
      <c r="B776" t="s">
        <v>137</v>
      </c>
      <c r="C776" t="s">
        <v>26</v>
      </c>
      <c r="D776" t="s">
        <v>26</v>
      </c>
      <c r="E776" t="s">
        <v>26</v>
      </c>
      <c r="F776">
        <v>3.08</v>
      </c>
      <c r="G776" t="s">
        <v>26</v>
      </c>
      <c r="H776" t="s">
        <v>26</v>
      </c>
      <c r="I776" t="s">
        <v>26</v>
      </c>
      <c r="J776" t="s">
        <v>26</v>
      </c>
      <c r="K776" t="s">
        <v>26</v>
      </c>
    </row>
    <row r="777" spans="1:11" x14ac:dyDescent="0.25">
      <c r="A777" s="1">
        <v>32174</v>
      </c>
      <c r="B777" t="s">
        <v>138</v>
      </c>
      <c r="C777" t="s">
        <v>26</v>
      </c>
      <c r="D777" t="s">
        <v>26</v>
      </c>
      <c r="E777" t="s">
        <v>26</v>
      </c>
      <c r="F777">
        <v>3.57</v>
      </c>
      <c r="G777" t="s">
        <v>26</v>
      </c>
      <c r="H777" t="s">
        <v>26</v>
      </c>
      <c r="I777" t="s">
        <v>26</v>
      </c>
      <c r="J777" t="s">
        <v>26</v>
      </c>
      <c r="K777" t="s">
        <v>26</v>
      </c>
    </row>
    <row r="778" spans="1:11" x14ac:dyDescent="0.25">
      <c r="A778" s="1">
        <v>32174</v>
      </c>
      <c r="B778" t="s">
        <v>139</v>
      </c>
      <c r="C778" t="s">
        <v>26</v>
      </c>
      <c r="D778" t="s">
        <v>26</v>
      </c>
      <c r="E778" t="s">
        <v>26</v>
      </c>
      <c r="F778">
        <v>3.12</v>
      </c>
      <c r="G778" t="s">
        <v>26</v>
      </c>
      <c r="H778" t="s">
        <v>26</v>
      </c>
      <c r="I778" t="s">
        <v>26</v>
      </c>
      <c r="J778" t="s">
        <v>26</v>
      </c>
      <c r="K778" t="s">
        <v>26</v>
      </c>
    </row>
    <row r="779" spans="1:11" x14ac:dyDescent="0.25">
      <c r="A779" s="1">
        <v>32174</v>
      </c>
      <c r="B779" t="s">
        <v>140</v>
      </c>
      <c r="C779" t="s">
        <v>26</v>
      </c>
      <c r="D779" t="s">
        <v>26</v>
      </c>
      <c r="E779" t="s">
        <v>26</v>
      </c>
      <c r="F779">
        <v>2.81</v>
      </c>
      <c r="G779" t="s">
        <v>26</v>
      </c>
      <c r="H779" t="s">
        <v>26</v>
      </c>
      <c r="I779" t="s">
        <v>26</v>
      </c>
      <c r="J779" t="s">
        <v>26</v>
      </c>
      <c r="K779" t="s">
        <v>26</v>
      </c>
    </row>
    <row r="780" spans="1:11" x14ac:dyDescent="0.25">
      <c r="A780" s="1">
        <v>32174</v>
      </c>
      <c r="B780" t="s">
        <v>141</v>
      </c>
      <c r="C780" t="s">
        <v>26</v>
      </c>
      <c r="D780" t="s">
        <v>26</v>
      </c>
      <c r="E780" t="s">
        <v>26</v>
      </c>
      <c r="F780">
        <v>2.81</v>
      </c>
      <c r="G780" t="s">
        <v>26</v>
      </c>
      <c r="H780" t="s">
        <v>26</v>
      </c>
      <c r="I780" t="s">
        <v>26</v>
      </c>
      <c r="J780" t="s">
        <v>26</v>
      </c>
      <c r="K780" t="s">
        <v>26</v>
      </c>
    </row>
    <row r="781" spans="1:11" x14ac:dyDescent="0.25">
      <c r="A781" s="1">
        <v>32174</v>
      </c>
      <c r="B781" t="s">
        <v>142</v>
      </c>
      <c r="C781" t="s">
        <v>26</v>
      </c>
      <c r="D781" t="s">
        <v>26</v>
      </c>
      <c r="E781" t="s">
        <v>26</v>
      </c>
      <c r="F781">
        <v>2.7</v>
      </c>
      <c r="G781" t="s">
        <v>26</v>
      </c>
      <c r="H781" t="s">
        <v>26</v>
      </c>
      <c r="I781" t="s">
        <v>26</v>
      </c>
      <c r="J781" t="s">
        <v>26</v>
      </c>
      <c r="K781" t="s">
        <v>26</v>
      </c>
    </row>
    <row r="782" spans="1:11" x14ac:dyDescent="0.25">
      <c r="A782" s="1">
        <v>32174</v>
      </c>
      <c r="B782" t="s">
        <v>143</v>
      </c>
      <c r="C782" t="s">
        <v>26</v>
      </c>
      <c r="D782" t="s">
        <v>26</v>
      </c>
      <c r="E782" t="s">
        <v>26</v>
      </c>
      <c r="F782">
        <v>2.4700000000000002</v>
      </c>
      <c r="G782" t="s">
        <v>26</v>
      </c>
      <c r="H782" t="s">
        <v>26</v>
      </c>
      <c r="I782" t="s">
        <v>26</v>
      </c>
      <c r="J782" t="s">
        <v>26</v>
      </c>
      <c r="K782" t="s">
        <v>26</v>
      </c>
    </row>
    <row r="783" spans="1:11" x14ac:dyDescent="0.25">
      <c r="A783" s="1">
        <v>32174</v>
      </c>
      <c r="B783" t="s">
        <v>144</v>
      </c>
      <c r="C783" t="s">
        <v>26</v>
      </c>
      <c r="D783" t="s">
        <v>26</v>
      </c>
      <c r="E783" t="s">
        <v>26</v>
      </c>
      <c r="F783">
        <v>2.59</v>
      </c>
      <c r="G783" t="s">
        <v>26</v>
      </c>
      <c r="H783" t="s">
        <v>26</v>
      </c>
      <c r="I783" t="s">
        <v>26</v>
      </c>
      <c r="J783" t="s">
        <v>26</v>
      </c>
      <c r="K783" t="s">
        <v>26</v>
      </c>
    </row>
    <row r="784" spans="1:11" x14ac:dyDescent="0.25">
      <c r="A784" s="1">
        <v>32174</v>
      </c>
      <c r="B784" t="s">
        <v>145</v>
      </c>
      <c r="C784" t="s">
        <v>26</v>
      </c>
      <c r="D784" t="s">
        <v>26</v>
      </c>
      <c r="E784" t="s">
        <v>26</v>
      </c>
      <c r="F784">
        <v>2.57</v>
      </c>
      <c r="G784" t="s">
        <v>26</v>
      </c>
      <c r="H784" t="s">
        <v>26</v>
      </c>
      <c r="I784" t="s">
        <v>26</v>
      </c>
      <c r="J784" t="s">
        <v>26</v>
      </c>
      <c r="K784" t="s">
        <v>26</v>
      </c>
    </row>
    <row r="785" spans="1:11" x14ac:dyDescent="0.25">
      <c r="A785" s="1">
        <v>32174</v>
      </c>
      <c r="B785" t="s">
        <v>146</v>
      </c>
      <c r="C785" t="s">
        <v>26</v>
      </c>
      <c r="D785" t="s">
        <v>26</v>
      </c>
      <c r="E785" t="s">
        <v>26</v>
      </c>
      <c r="F785">
        <v>2.78</v>
      </c>
      <c r="G785" t="s">
        <v>26</v>
      </c>
      <c r="H785" t="s">
        <v>26</v>
      </c>
      <c r="I785" t="s">
        <v>26</v>
      </c>
      <c r="J785" t="s">
        <v>26</v>
      </c>
      <c r="K785" t="s">
        <v>26</v>
      </c>
    </row>
    <row r="786" spans="1:11" x14ac:dyDescent="0.25">
      <c r="A786" s="1">
        <v>32174</v>
      </c>
      <c r="B786" t="s">
        <v>2</v>
      </c>
      <c r="C786" t="s">
        <v>26</v>
      </c>
      <c r="D786" t="s">
        <v>26</v>
      </c>
      <c r="E786" t="s">
        <v>26</v>
      </c>
      <c r="F786">
        <v>2.67</v>
      </c>
      <c r="G786" t="s">
        <v>26</v>
      </c>
      <c r="H786" t="s">
        <v>26</v>
      </c>
      <c r="I786" t="s">
        <v>26</v>
      </c>
      <c r="J786" t="s">
        <v>26</v>
      </c>
      <c r="K786" t="s">
        <v>26</v>
      </c>
    </row>
    <row r="787" spans="1:11" x14ac:dyDescent="0.25">
      <c r="A787" s="1">
        <v>32174</v>
      </c>
      <c r="B787" t="s">
        <v>147</v>
      </c>
      <c r="C787" t="s">
        <v>26</v>
      </c>
      <c r="D787" t="s">
        <v>26</v>
      </c>
      <c r="E787" t="s">
        <v>26</v>
      </c>
      <c r="F787">
        <v>2.65</v>
      </c>
      <c r="G787" t="s">
        <v>26</v>
      </c>
      <c r="H787" t="s">
        <v>26</v>
      </c>
      <c r="I787" t="s">
        <v>26</v>
      </c>
      <c r="J787" t="s">
        <v>26</v>
      </c>
      <c r="K787" t="s">
        <v>26</v>
      </c>
    </row>
    <row r="788" spans="1:11" x14ac:dyDescent="0.25">
      <c r="A788" s="1">
        <v>32174</v>
      </c>
      <c r="B788" t="s">
        <v>148</v>
      </c>
      <c r="C788" t="s">
        <v>26</v>
      </c>
      <c r="D788" t="s">
        <v>26</v>
      </c>
      <c r="E788" t="s">
        <v>26</v>
      </c>
      <c r="F788">
        <v>2.78</v>
      </c>
      <c r="G788" t="s">
        <v>26</v>
      </c>
      <c r="H788" t="s">
        <v>26</v>
      </c>
      <c r="I788" t="s">
        <v>26</v>
      </c>
      <c r="J788" t="s">
        <v>26</v>
      </c>
      <c r="K788" t="s">
        <v>26</v>
      </c>
    </row>
    <row r="789" spans="1:11" x14ac:dyDescent="0.25">
      <c r="A789" s="1">
        <v>32174</v>
      </c>
      <c r="B789" t="s">
        <v>149</v>
      </c>
      <c r="C789" t="s">
        <v>26</v>
      </c>
      <c r="D789" t="s">
        <v>26</v>
      </c>
      <c r="E789" t="s">
        <v>26</v>
      </c>
      <c r="F789">
        <v>3.28</v>
      </c>
      <c r="G789" t="s">
        <v>26</v>
      </c>
      <c r="H789" t="s">
        <v>26</v>
      </c>
      <c r="I789" t="s">
        <v>26</v>
      </c>
      <c r="J789" t="s">
        <v>26</v>
      </c>
      <c r="K789" t="s">
        <v>26</v>
      </c>
    </row>
    <row r="790" spans="1:11" x14ac:dyDescent="0.25">
      <c r="A790" s="1">
        <v>32174</v>
      </c>
      <c r="B790" t="s">
        <v>150</v>
      </c>
      <c r="C790" t="s">
        <v>26</v>
      </c>
      <c r="D790" t="s">
        <v>26</v>
      </c>
      <c r="E790" t="s">
        <v>26</v>
      </c>
      <c r="F790">
        <v>3.06</v>
      </c>
      <c r="G790" t="s">
        <v>26</v>
      </c>
      <c r="H790" t="s">
        <v>26</v>
      </c>
      <c r="I790" t="s">
        <v>26</v>
      </c>
      <c r="J790" t="s">
        <v>26</v>
      </c>
      <c r="K790" t="s">
        <v>26</v>
      </c>
    </row>
    <row r="791" spans="1:11" x14ac:dyDescent="0.25">
      <c r="A791" s="1">
        <v>32174</v>
      </c>
      <c r="B791" t="s">
        <v>151</v>
      </c>
      <c r="C791" t="s">
        <v>26</v>
      </c>
      <c r="D791" t="s">
        <v>26</v>
      </c>
      <c r="E791" t="s">
        <v>26</v>
      </c>
      <c r="F791">
        <v>2.86</v>
      </c>
      <c r="G791" t="s">
        <v>26</v>
      </c>
      <c r="H791" t="s">
        <v>26</v>
      </c>
      <c r="I791" t="s">
        <v>26</v>
      </c>
      <c r="J791" t="s">
        <v>26</v>
      </c>
      <c r="K791" t="s">
        <v>26</v>
      </c>
    </row>
    <row r="792" spans="1:11" x14ac:dyDescent="0.25">
      <c r="A792" s="1">
        <v>32174</v>
      </c>
      <c r="B792" t="s">
        <v>152</v>
      </c>
      <c r="C792" t="s">
        <v>26</v>
      </c>
      <c r="D792" t="s">
        <v>26</v>
      </c>
      <c r="E792" t="s">
        <v>26</v>
      </c>
      <c r="F792">
        <v>2.73</v>
      </c>
      <c r="G792" t="s">
        <v>26</v>
      </c>
      <c r="H792" t="s">
        <v>26</v>
      </c>
      <c r="I792" t="s">
        <v>26</v>
      </c>
      <c r="J792" t="s">
        <v>26</v>
      </c>
      <c r="K792" t="s">
        <v>26</v>
      </c>
    </row>
    <row r="793" spans="1:11" x14ac:dyDescent="0.25">
      <c r="A793" s="1">
        <v>32174</v>
      </c>
      <c r="B793" t="s">
        <v>153</v>
      </c>
      <c r="C793" t="s">
        <v>26</v>
      </c>
      <c r="D793" t="s">
        <v>26</v>
      </c>
      <c r="E793" t="s">
        <v>26</v>
      </c>
      <c r="F793">
        <v>3.31</v>
      </c>
      <c r="G793" t="s">
        <v>26</v>
      </c>
      <c r="H793" t="s">
        <v>26</v>
      </c>
      <c r="I793" t="s">
        <v>26</v>
      </c>
      <c r="J793" t="s">
        <v>26</v>
      </c>
      <c r="K793" t="s">
        <v>26</v>
      </c>
    </row>
    <row r="794" spans="1:11" x14ac:dyDescent="0.25">
      <c r="A794" s="1">
        <v>32174</v>
      </c>
      <c r="B794" t="s">
        <v>154</v>
      </c>
      <c r="C794" t="s">
        <v>26</v>
      </c>
      <c r="D794" t="s">
        <v>26</v>
      </c>
      <c r="E794" t="s">
        <v>26</v>
      </c>
      <c r="F794">
        <v>2.58</v>
      </c>
      <c r="G794" t="s">
        <v>26</v>
      </c>
      <c r="H794" t="s">
        <v>26</v>
      </c>
      <c r="I794" t="s">
        <v>26</v>
      </c>
      <c r="J794" t="s">
        <v>26</v>
      </c>
      <c r="K794" t="s">
        <v>26</v>
      </c>
    </row>
    <row r="795" spans="1:11" x14ac:dyDescent="0.25">
      <c r="A795" s="1">
        <v>32174</v>
      </c>
      <c r="B795" t="s">
        <v>155</v>
      </c>
      <c r="C795" t="s">
        <v>26</v>
      </c>
      <c r="D795" t="s">
        <v>26</v>
      </c>
      <c r="E795" t="s">
        <v>26</v>
      </c>
      <c r="F795">
        <v>2.44</v>
      </c>
      <c r="G795" t="s">
        <v>26</v>
      </c>
      <c r="H795" t="s">
        <v>26</v>
      </c>
      <c r="I795" t="s">
        <v>26</v>
      </c>
      <c r="J795" t="s">
        <v>26</v>
      </c>
      <c r="K795" t="s">
        <v>26</v>
      </c>
    </row>
    <row r="796" spans="1:11" x14ac:dyDescent="0.25">
      <c r="A796" s="1">
        <v>32203</v>
      </c>
      <c r="B796" t="s">
        <v>1</v>
      </c>
      <c r="C796" t="s">
        <v>26</v>
      </c>
      <c r="D796" t="s">
        <v>26</v>
      </c>
      <c r="E796" t="s">
        <v>26</v>
      </c>
      <c r="F796">
        <v>3.37</v>
      </c>
      <c r="G796" t="s">
        <v>26</v>
      </c>
      <c r="H796" t="s">
        <v>26</v>
      </c>
      <c r="I796" t="s">
        <v>26</v>
      </c>
      <c r="J796" t="s">
        <v>26</v>
      </c>
      <c r="K796" t="s">
        <v>26</v>
      </c>
    </row>
    <row r="797" spans="1:11" x14ac:dyDescent="0.25">
      <c r="A797" s="1">
        <v>32203</v>
      </c>
      <c r="B797" t="s">
        <v>126</v>
      </c>
      <c r="C797" t="s">
        <v>26</v>
      </c>
      <c r="D797" t="s">
        <v>26</v>
      </c>
      <c r="E797" t="s">
        <v>26</v>
      </c>
      <c r="F797">
        <v>3.8</v>
      </c>
      <c r="G797" t="s">
        <v>26</v>
      </c>
      <c r="H797" t="s">
        <v>26</v>
      </c>
      <c r="I797" t="s">
        <v>26</v>
      </c>
      <c r="J797" t="s">
        <v>26</v>
      </c>
      <c r="K797" t="s">
        <v>26</v>
      </c>
    </row>
    <row r="798" spans="1:11" x14ac:dyDescent="0.25">
      <c r="A798" s="1">
        <v>32203</v>
      </c>
      <c r="B798" t="s">
        <v>127</v>
      </c>
      <c r="C798" t="s">
        <v>26</v>
      </c>
      <c r="D798" t="s">
        <v>26</v>
      </c>
      <c r="E798" t="s">
        <v>26</v>
      </c>
      <c r="F798">
        <v>3.33</v>
      </c>
      <c r="G798" t="s">
        <v>26</v>
      </c>
      <c r="H798" t="s">
        <v>26</v>
      </c>
      <c r="I798" t="s">
        <v>26</v>
      </c>
      <c r="J798" t="s">
        <v>26</v>
      </c>
      <c r="K798" t="s">
        <v>26</v>
      </c>
    </row>
    <row r="799" spans="1:11" x14ac:dyDescent="0.25">
      <c r="A799" s="1">
        <v>32203</v>
      </c>
      <c r="B799" t="s">
        <v>113</v>
      </c>
      <c r="C799" t="s">
        <v>26</v>
      </c>
      <c r="D799" t="s">
        <v>26</v>
      </c>
      <c r="E799" t="s">
        <v>26</v>
      </c>
      <c r="F799">
        <v>3.34</v>
      </c>
      <c r="G799" t="s">
        <v>26</v>
      </c>
      <c r="H799" t="s">
        <v>26</v>
      </c>
      <c r="I799" t="s">
        <v>26</v>
      </c>
      <c r="J799" t="s">
        <v>26</v>
      </c>
      <c r="K799" t="s">
        <v>26</v>
      </c>
    </row>
    <row r="800" spans="1:11" x14ac:dyDescent="0.25">
      <c r="A800" s="1">
        <v>32203</v>
      </c>
      <c r="B800" t="s">
        <v>128</v>
      </c>
      <c r="C800" t="s">
        <v>26</v>
      </c>
      <c r="D800" t="s">
        <v>26</v>
      </c>
      <c r="E800" t="s">
        <v>26</v>
      </c>
      <c r="F800">
        <v>3.63</v>
      </c>
      <c r="G800" t="s">
        <v>26</v>
      </c>
      <c r="H800" t="s">
        <v>26</v>
      </c>
      <c r="I800" t="s">
        <v>26</v>
      </c>
      <c r="J800" t="s">
        <v>26</v>
      </c>
      <c r="K800" t="s">
        <v>26</v>
      </c>
    </row>
    <row r="801" spans="1:11" x14ac:dyDescent="0.25">
      <c r="A801" s="1">
        <v>32203</v>
      </c>
      <c r="B801" t="s">
        <v>129</v>
      </c>
      <c r="C801" t="s">
        <v>26</v>
      </c>
      <c r="D801" t="s">
        <v>26</v>
      </c>
      <c r="E801" t="s">
        <v>26</v>
      </c>
      <c r="F801">
        <v>3.04</v>
      </c>
      <c r="G801" t="s">
        <v>26</v>
      </c>
      <c r="H801" t="s">
        <v>26</v>
      </c>
      <c r="I801" t="s">
        <v>26</v>
      </c>
      <c r="J801" t="s">
        <v>26</v>
      </c>
      <c r="K801" t="s">
        <v>26</v>
      </c>
    </row>
    <row r="802" spans="1:11" x14ac:dyDescent="0.25">
      <c r="A802" s="1">
        <v>32203</v>
      </c>
      <c r="B802" t="s">
        <v>130</v>
      </c>
      <c r="C802" t="s">
        <v>26</v>
      </c>
      <c r="D802" t="s">
        <v>26</v>
      </c>
      <c r="E802" t="s">
        <v>26</v>
      </c>
      <c r="F802">
        <v>4.59</v>
      </c>
      <c r="G802" t="s">
        <v>26</v>
      </c>
      <c r="H802" t="s">
        <v>26</v>
      </c>
      <c r="I802" t="s">
        <v>26</v>
      </c>
      <c r="J802" t="s">
        <v>26</v>
      </c>
      <c r="K802" t="s">
        <v>26</v>
      </c>
    </row>
    <row r="803" spans="1:11" x14ac:dyDescent="0.25">
      <c r="A803" s="1">
        <v>32203</v>
      </c>
      <c r="B803" t="s">
        <v>131</v>
      </c>
      <c r="C803" t="s">
        <v>26</v>
      </c>
      <c r="D803" t="s">
        <v>26</v>
      </c>
      <c r="E803" t="s">
        <v>26</v>
      </c>
      <c r="F803">
        <v>3.04</v>
      </c>
      <c r="G803" t="s">
        <v>26</v>
      </c>
      <c r="H803" t="s">
        <v>26</v>
      </c>
      <c r="I803" t="s">
        <v>26</v>
      </c>
      <c r="J803" t="s">
        <v>26</v>
      </c>
      <c r="K803" t="s">
        <v>26</v>
      </c>
    </row>
    <row r="804" spans="1:11" x14ac:dyDescent="0.25">
      <c r="A804" s="1">
        <v>32203</v>
      </c>
      <c r="B804" t="s">
        <v>132</v>
      </c>
      <c r="C804" t="s">
        <v>26</v>
      </c>
      <c r="D804" t="s">
        <v>26</v>
      </c>
      <c r="E804" t="s">
        <v>26</v>
      </c>
      <c r="F804">
        <v>3.92</v>
      </c>
      <c r="G804" t="s">
        <v>26</v>
      </c>
      <c r="H804" t="s">
        <v>26</v>
      </c>
      <c r="I804" t="s">
        <v>26</v>
      </c>
      <c r="J804" t="s">
        <v>26</v>
      </c>
      <c r="K804" t="s">
        <v>26</v>
      </c>
    </row>
    <row r="805" spans="1:11" x14ac:dyDescent="0.25">
      <c r="A805" s="1">
        <v>32203</v>
      </c>
      <c r="B805" t="s">
        <v>133</v>
      </c>
      <c r="C805" t="s">
        <v>26</v>
      </c>
      <c r="D805" t="s">
        <v>26</v>
      </c>
      <c r="E805" t="s">
        <v>26</v>
      </c>
      <c r="F805">
        <v>5.41</v>
      </c>
      <c r="G805" t="s">
        <v>26</v>
      </c>
      <c r="H805" t="s">
        <v>26</v>
      </c>
      <c r="I805" t="s">
        <v>26</v>
      </c>
      <c r="J805" t="s">
        <v>26</v>
      </c>
      <c r="K805" t="s">
        <v>26</v>
      </c>
    </row>
    <row r="806" spans="1:11" x14ac:dyDescent="0.25">
      <c r="A806" s="1">
        <v>32203</v>
      </c>
      <c r="B806" t="s">
        <v>134</v>
      </c>
      <c r="C806" t="s">
        <v>26</v>
      </c>
      <c r="D806" t="s">
        <v>26</v>
      </c>
      <c r="E806" t="s">
        <v>26</v>
      </c>
      <c r="F806">
        <v>3.52</v>
      </c>
      <c r="G806" t="s">
        <v>26</v>
      </c>
      <c r="H806" t="s">
        <v>26</v>
      </c>
      <c r="I806" t="s">
        <v>26</v>
      </c>
      <c r="J806" t="s">
        <v>26</v>
      </c>
      <c r="K806" t="s">
        <v>26</v>
      </c>
    </row>
    <row r="807" spans="1:11" x14ac:dyDescent="0.25">
      <c r="A807" s="1">
        <v>32203</v>
      </c>
      <c r="B807" t="s">
        <v>135</v>
      </c>
      <c r="C807" t="s">
        <v>26</v>
      </c>
      <c r="D807" t="s">
        <v>26</v>
      </c>
      <c r="E807" t="s">
        <v>26</v>
      </c>
      <c r="F807">
        <v>3.79</v>
      </c>
      <c r="G807" t="s">
        <v>26</v>
      </c>
      <c r="H807" t="s">
        <v>26</v>
      </c>
      <c r="I807" t="s">
        <v>26</v>
      </c>
      <c r="J807" t="s">
        <v>26</v>
      </c>
      <c r="K807" t="s">
        <v>26</v>
      </c>
    </row>
    <row r="808" spans="1:11" x14ac:dyDescent="0.25">
      <c r="A808" s="1">
        <v>32203</v>
      </c>
      <c r="B808" t="s">
        <v>136</v>
      </c>
      <c r="C808" t="s">
        <v>26</v>
      </c>
      <c r="D808" t="s">
        <v>26</v>
      </c>
      <c r="E808" t="s">
        <v>26</v>
      </c>
      <c r="F808" t="s">
        <v>26</v>
      </c>
      <c r="G808" t="s">
        <v>26</v>
      </c>
      <c r="H808" t="s">
        <v>26</v>
      </c>
      <c r="I808" t="s">
        <v>26</v>
      </c>
      <c r="J808" t="s">
        <v>26</v>
      </c>
      <c r="K808" t="s">
        <v>26</v>
      </c>
    </row>
    <row r="809" spans="1:11" x14ac:dyDescent="0.25">
      <c r="A809" s="1">
        <v>32203</v>
      </c>
      <c r="B809" t="s">
        <v>137</v>
      </c>
      <c r="C809" t="s">
        <v>26</v>
      </c>
      <c r="D809" t="s">
        <v>26</v>
      </c>
      <c r="E809" t="s">
        <v>26</v>
      </c>
      <c r="F809">
        <v>3.73</v>
      </c>
      <c r="G809" t="s">
        <v>26</v>
      </c>
      <c r="H809" t="s">
        <v>26</v>
      </c>
      <c r="I809" t="s">
        <v>26</v>
      </c>
      <c r="J809" t="s">
        <v>26</v>
      </c>
      <c r="K809" t="s">
        <v>26</v>
      </c>
    </row>
    <row r="810" spans="1:11" x14ac:dyDescent="0.25">
      <c r="A810" s="1">
        <v>32203</v>
      </c>
      <c r="B810" t="s">
        <v>138</v>
      </c>
      <c r="C810" t="s">
        <v>26</v>
      </c>
      <c r="D810" t="s">
        <v>26</v>
      </c>
      <c r="E810" t="s">
        <v>26</v>
      </c>
      <c r="F810">
        <v>4.16</v>
      </c>
      <c r="G810" t="s">
        <v>26</v>
      </c>
      <c r="H810" t="s">
        <v>26</v>
      </c>
      <c r="I810" t="s">
        <v>26</v>
      </c>
      <c r="J810" t="s">
        <v>26</v>
      </c>
      <c r="K810" t="s">
        <v>26</v>
      </c>
    </row>
    <row r="811" spans="1:11" x14ac:dyDescent="0.25">
      <c r="A811" s="1">
        <v>32203</v>
      </c>
      <c r="B811" t="s">
        <v>139</v>
      </c>
      <c r="C811" t="s">
        <v>26</v>
      </c>
      <c r="D811" t="s">
        <v>26</v>
      </c>
      <c r="E811" t="s">
        <v>26</v>
      </c>
      <c r="F811">
        <v>3.74</v>
      </c>
      <c r="G811" t="s">
        <v>26</v>
      </c>
      <c r="H811" t="s">
        <v>26</v>
      </c>
      <c r="I811" t="s">
        <v>26</v>
      </c>
      <c r="J811" t="s">
        <v>26</v>
      </c>
      <c r="K811" t="s">
        <v>26</v>
      </c>
    </row>
    <row r="812" spans="1:11" x14ac:dyDescent="0.25">
      <c r="A812" s="1">
        <v>32203</v>
      </c>
      <c r="B812" t="s">
        <v>140</v>
      </c>
      <c r="C812" t="s">
        <v>26</v>
      </c>
      <c r="D812" t="s">
        <v>26</v>
      </c>
      <c r="E812" t="s">
        <v>26</v>
      </c>
      <c r="F812">
        <v>3.37</v>
      </c>
      <c r="G812" t="s">
        <v>26</v>
      </c>
      <c r="H812" t="s">
        <v>26</v>
      </c>
      <c r="I812" t="s">
        <v>26</v>
      </c>
      <c r="J812" t="s">
        <v>26</v>
      </c>
      <c r="K812" t="s">
        <v>26</v>
      </c>
    </row>
    <row r="813" spans="1:11" x14ac:dyDescent="0.25">
      <c r="A813" s="1">
        <v>32203</v>
      </c>
      <c r="B813" t="s">
        <v>141</v>
      </c>
      <c r="C813" t="s">
        <v>26</v>
      </c>
      <c r="D813" t="s">
        <v>26</v>
      </c>
      <c r="E813" t="s">
        <v>26</v>
      </c>
      <c r="F813">
        <v>3.23</v>
      </c>
      <c r="G813" t="s">
        <v>26</v>
      </c>
      <c r="H813" t="s">
        <v>26</v>
      </c>
      <c r="I813" t="s">
        <v>26</v>
      </c>
      <c r="J813" t="s">
        <v>26</v>
      </c>
      <c r="K813" t="s">
        <v>26</v>
      </c>
    </row>
    <row r="814" spans="1:11" x14ac:dyDescent="0.25">
      <c r="A814" s="1">
        <v>32203</v>
      </c>
      <c r="B814" t="s">
        <v>142</v>
      </c>
      <c r="C814" t="s">
        <v>26</v>
      </c>
      <c r="D814" t="s">
        <v>26</v>
      </c>
      <c r="E814" t="s">
        <v>26</v>
      </c>
      <c r="F814">
        <v>3.19</v>
      </c>
      <c r="G814" t="s">
        <v>26</v>
      </c>
      <c r="H814" t="s">
        <v>26</v>
      </c>
      <c r="I814" t="s">
        <v>26</v>
      </c>
      <c r="J814" t="s">
        <v>26</v>
      </c>
      <c r="K814" t="s">
        <v>26</v>
      </c>
    </row>
    <row r="815" spans="1:11" x14ac:dyDescent="0.25">
      <c r="A815" s="1">
        <v>32203</v>
      </c>
      <c r="B815" t="s">
        <v>143</v>
      </c>
      <c r="C815" t="s">
        <v>26</v>
      </c>
      <c r="D815" t="s">
        <v>26</v>
      </c>
      <c r="E815" t="s">
        <v>26</v>
      </c>
      <c r="F815">
        <v>3.01</v>
      </c>
      <c r="G815" t="s">
        <v>26</v>
      </c>
      <c r="H815" t="s">
        <v>26</v>
      </c>
      <c r="I815" t="s">
        <v>26</v>
      </c>
      <c r="J815" t="s">
        <v>26</v>
      </c>
      <c r="K815" t="s">
        <v>26</v>
      </c>
    </row>
    <row r="816" spans="1:11" x14ac:dyDescent="0.25">
      <c r="A816" s="1">
        <v>32203</v>
      </c>
      <c r="B816" t="s">
        <v>144</v>
      </c>
      <c r="C816" t="s">
        <v>26</v>
      </c>
      <c r="D816" t="s">
        <v>26</v>
      </c>
      <c r="E816" t="s">
        <v>26</v>
      </c>
      <c r="F816">
        <v>3.09</v>
      </c>
      <c r="G816" t="s">
        <v>26</v>
      </c>
      <c r="H816" t="s">
        <v>26</v>
      </c>
      <c r="I816" t="s">
        <v>26</v>
      </c>
      <c r="J816" t="s">
        <v>26</v>
      </c>
      <c r="K816" t="s">
        <v>26</v>
      </c>
    </row>
    <row r="817" spans="1:11" x14ac:dyDescent="0.25">
      <c r="A817" s="1">
        <v>32203</v>
      </c>
      <c r="B817" t="s">
        <v>145</v>
      </c>
      <c r="C817" t="s">
        <v>26</v>
      </c>
      <c r="D817" t="s">
        <v>26</v>
      </c>
      <c r="E817" t="s">
        <v>26</v>
      </c>
      <c r="F817">
        <v>3.01</v>
      </c>
      <c r="G817" t="s">
        <v>26</v>
      </c>
      <c r="H817" t="s">
        <v>26</v>
      </c>
      <c r="I817" t="s">
        <v>26</v>
      </c>
      <c r="J817" t="s">
        <v>26</v>
      </c>
      <c r="K817" t="s">
        <v>26</v>
      </c>
    </row>
    <row r="818" spans="1:11" x14ac:dyDescent="0.25">
      <c r="A818" s="1">
        <v>32203</v>
      </c>
      <c r="B818" t="s">
        <v>146</v>
      </c>
      <c r="C818" t="s">
        <v>26</v>
      </c>
      <c r="D818" t="s">
        <v>26</v>
      </c>
      <c r="E818" t="s">
        <v>26</v>
      </c>
      <c r="F818">
        <v>3.32</v>
      </c>
      <c r="G818" t="s">
        <v>26</v>
      </c>
      <c r="H818" t="s">
        <v>26</v>
      </c>
      <c r="I818" t="s">
        <v>26</v>
      </c>
      <c r="J818" t="s">
        <v>26</v>
      </c>
      <c r="K818" t="s">
        <v>26</v>
      </c>
    </row>
    <row r="819" spans="1:11" x14ac:dyDescent="0.25">
      <c r="A819" s="1">
        <v>32203</v>
      </c>
      <c r="B819" t="s">
        <v>2</v>
      </c>
      <c r="C819" t="s">
        <v>26</v>
      </c>
      <c r="D819" t="s">
        <v>26</v>
      </c>
      <c r="E819" t="s">
        <v>26</v>
      </c>
      <c r="F819">
        <v>3.13</v>
      </c>
      <c r="G819" t="s">
        <v>26</v>
      </c>
      <c r="H819" t="s">
        <v>26</v>
      </c>
      <c r="I819" t="s">
        <v>26</v>
      </c>
      <c r="J819" t="s">
        <v>26</v>
      </c>
      <c r="K819" t="s">
        <v>26</v>
      </c>
    </row>
    <row r="820" spans="1:11" x14ac:dyDescent="0.25">
      <c r="A820" s="1">
        <v>32203</v>
      </c>
      <c r="B820" t="s">
        <v>147</v>
      </c>
      <c r="C820" t="s">
        <v>26</v>
      </c>
      <c r="D820" t="s">
        <v>26</v>
      </c>
      <c r="E820" t="s">
        <v>26</v>
      </c>
      <c r="F820">
        <v>3.48</v>
      </c>
      <c r="G820" t="s">
        <v>26</v>
      </c>
      <c r="H820" t="s">
        <v>26</v>
      </c>
      <c r="I820" t="s">
        <v>26</v>
      </c>
      <c r="J820" t="s">
        <v>26</v>
      </c>
      <c r="K820" t="s">
        <v>26</v>
      </c>
    </row>
    <row r="821" spans="1:11" x14ac:dyDescent="0.25">
      <c r="A821" s="1">
        <v>32203</v>
      </c>
      <c r="B821" t="s">
        <v>148</v>
      </c>
      <c r="C821" t="s">
        <v>26</v>
      </c>
      <c r="D821" t="s">
        <v>26</v>
      </c>
      <c r="E821" t="s">
        <v>26</v>
      </c>
      <c r="F821">
        <v>3.31</v>
      </c>
      <c r="G821" t="s">
        <v>26</v>
      </c>
      <c r="H821" t="s">
        <v>26</v>
      </c>
      <c r="I821" t="s">
        <v>26</v>
      </c>
      <c r="J821" t="s">
        <v>26</v>
      </c>
      <c r="K821" t="s">
        <v>26</v>
      </c>
    </row>
    <row r="822" spans="1:11" x14ac:dyDescent="0.25">
      <c r="A822" s="1">
        <v>32203</v>
      </c>
      <c r="B822" t="s">
        <v>149</v>
      </c>
      <c r="C822" t="s">
        <v>26</v>
      </c>
      <c r="D822" t="s">
        <v>26</v>
      </c>
      <c r="E822" t="s">
        <v>26</v>
      </c>
      <c r="F822">
        <v>3.85</v>
      </c>
      <c r="G822" t="s">
        <v>26</v>
      </c>
      <c r="H822" t="s">
        <v>26</v>
      </c>
      <c r="I822" t="s">
        <v>26</v>
      </c>
      <c r="J822" t="s">
        <v>26</v>
      </c>
      <c r="K822" t="s">
        <v>26</v>
      </c>
    </row>
    <row r="823" spans="1:11" x14ac:dyDescent="0.25">
      <c r="A823" s="1">
        <v>32203</v>
      </c>
      <c r="B823" t="s">
        <v>150</v>
      </c>
      <c r="C823" t="s">
        <v>26</v>
      </c>
      <c r="D823" t="s">
        <v>26</v>
      </c>
      <c r="E823" t="s">
        <v>26</v>
      </c>
      <c r="F823">
        <v>3.5</v>
      </c>
      <c r="G823" t="s">
        <v>26</v>
      </c>
      <c r="H823" t="s">
        <v>26</v>
      </c>
      <c r="I823" t="s">
        <v>26</v>
      </c>
      <c r="J823" t="s">
        <v>26</v>
      </c>
      <c r="K823" t="s">
        <v>26</v>
      </c>
    </row>
    <row r="824" spans="1:11" x14ac:dyDescent="0.25">
      <c r="A824" s="1">
        <v>32203</v>
      </c>
      <c r="B824" t="s">
        <v>151</v>
      </c>
      <c r="C824" t="s">
        <v>26</v>
      </c>
      <c r="D824" t="s">
        <v>26</v>
      </c>
      <c r="E824" t="s">
        <v>26</v>
      </c>
      <c r="F824">
        <v>3.48</v>
      </c>
      <c r="G824" t="s">
        <v>26</v>
      </c>
      <c r="H824" t="s">
        <v>26</v>
      </c>
      <c r="I824" t="s">
        <v>26</v>
      </c>
      <c r="J824" t="s">
        <v>26</v>
      </c>
      <c r="K824" t="s">
        <v>26</v>
      </c>
    </row>
    <row r="825" spans="1:11" x14ac:dyDescent="0.25">
      <c r="A825" s="1">
        <v>32203</v>
      </c>
      <c r="B825" t="s">
        <v>152</v>
      </c>
      <c r="C825" t="s">
        <v>26</v>
      </c>
      <c r="D825" t="s">
        <v>26</v>
      </c>
      <c r="E825" t="s">
        <v>26</v>
      </c>
      <c r="F825">
        <v>3.15</v>
      </c>
      <c r="G825" t="s">
        <v>26</v>
      </c>
      <c r="H825" t="s">
        <v>26</v>
      </c>
      <c r="I825" t="s">
        <v>26</v>
      </c>
      <c r="J825" t="s">
        <v>26</v>
      </c>
      <c r="K825" t="s">
        <v>26</v>
      </c>
    </row>
    <row r="826" spans="1:11" x14ac:dyDescent="0.25">
      <c r="A826" s="1">
        <v>32203</v>
      </c>
      <c r="B826" t="s">
        <v>153</v>
      </c>
      <c r="C826" t="s">
        <v>26</v>
      </c>
      <c r="D826" t="s">
        <v>26</v>
      </c>
      <c r="E826" t="s">
        <v>26</v>
      </c>
      <c r="F826">
        <v>3.65</v>
      </c>
      <c r="G826" t="s">
        <v>26</v>
      </c>
      <c r="H826" t="s">
        <v>26</v>
      </c>
      <c r="I826" t="s">
        <v>26</v>
      </c>
      <c r="J826" t="s">
        <v>26</v>
      </c>
      <c r="K826" t="s">
        <v>26</v>
      </c>
    </row>
    <row r="827" spans="1:11" x14ac:dyDescent="0.25">
      <c r="A827" s="1">
        <v>32203</v>
      </c>
      <c r="B827" t="s">
        <v>154</v>
      </c>
      <c r="C827" t="s">
        <v>26</v>
      </c>
      <c r="D827" t="s">
        <v>26</v>
      </c>
      <c r="E827" t="s">
        <v>26</v>
      </c>
      <c r="F827">
        <v>3.1</v>
      </c>
      <c r="G827" t="s">
        <v>26</v>
      </c>
      <c r="H827" t="s">
        <v>26</v>
      </c>
      <c r="I827" t="s">
        <v>26</v>
      </c>
      <c r="J827" t="s">
        <v>26</v>
      </c>
      <c r="K827" t="s">
        <v>26</v>
      </c>
    </row>
    <row r="828" spans="1:11" x14ac:dyDescent="0.25">
      <c r="A828" s="1">
        <v>32203</v>
      </c>
      <c r="B828" t="s">
        <v>155</v>
      </c>
      <c r="C828" t="s">
        <v>26</v>
      </c>
      <c r="D828" t="s">
        <v>26</v>
      </c>
      <c r="E828" t="s">
        <v>26</v>
      </c>
      <c r="F828">
        <v>2.9</v>
      </c>
      <c r="G828" t="s">
        <v>26</v>
      </c>
      <c r="H828" t="s">
        <v>26</v>
      </c>
      <c r="I828" t="s">
        <v>26</v>
      </c>
      <c r="J828" t="s">
        <v>26</v>
      </c>
      <c r="K828" t="s">
        <v>26</v>
      </c>
    </row>
    <row r="829" spans="1:11" x14ac:dyDescent="0.25">
      <c r="A829" s="1">
        <v>32234</v>
      </c>
      <c r="B829" t="s">
        <v>1</v>
      </c>
      <c r="C829" t="s">
        <v>26</v>
      </c>
      <c r="D829" t="s">
        <v>26</v>
      </c>
      <c r="E829" t="s">
        <v>26</v>
      </c>
      <c r="F829">
        <v>3.92</v>
      </c>
      <c r="G829" t="s">
        <v>26</v>
      </c>
      <c r="H829" t="s">
        <v>26</v>
      </c>
      <c r="I829" t="s">
        <v>26</v>
      </c>
      <c r="J829" t="s">
        <v>26</v>
      </c>
      <c r="K829" t="s">
        <v>26</v>
      </c>
    </row>
    <row r="830" spans="1:11" x14ac:dyDescent="0.25">
      <c r="A830" s="1">
        <v>32234</v>
      </c>
      <c r="B830" t="s">
        <v>126</v>
      </c>
      <c r="C830" t="s">
        <v>26</v>
      </c>
      <c r="D830" t="s">
        <v>26</v>
      </c>
      <c r="E830" t="s">
        <v>26</v>
      </c>
      <c r="F830">
        <v>4.3600000000000003</v>
      </c>
      <c r="G830" t="s">
        <v>26</v>
      </c>
      <c r="H830" t="s">
        <v>26</v>
      </c>
      <c r="I830" t="s">
        <v>26</v>
      </c>
      <c r="J830" t="s">
        <v>26</v>
      </c>
      <c r="K830" t="s">
        <v>26</v>
      </c>
    </row>
    <row r="831" spans="1:11" x14ac:dyDescent="0.25">
      <c r="A831" s="1">
        <v>32234</v>
      </c>
      <c r="B831" t="s">
        <v>127</v>
      </c>
      <c r="C831" t="s">
        <v>26</v>
      </c>
      <c r="D831" t="s">
        <v>26</v>
      </c>
      <c r="E831" t="s">
        <v>26</v>
      </c>
      <c r="F831">
        <v>3.95</v>
      </c>
      <c r="G831" t="s">
        <v>26</v>
      </c>
      <c r="H831" t="s">
        <v>26</v>
      </c>
      <c r="I831" t="s">
        <v>26</v>
      </c>
      <c r="J831" t="s">
        <v>26</v>
      </c>
      <c r="K831" t="s">
        <v>26</v>
      </c>
    </row>
    <row r="832" spans="1:11" x14ac:dyDescent="0.25">
      <c r="A832" s="1">
        <v>32234</v>
      </c>
      <c r="B832" t="s">
        <v>113</v>
      </c>
      <c r="C832" t="s">
        <v>26</v>
      </c>
      <c r="D832" t="s">
        <v>26</v>
      </c>
      <c r="E832" t="s">
        <v>26</v>
      </c>
      <c r="F832">
        <v>3.88</v>
      </c>
      <c r="G832" t="s">
        <v>26</v>
      </c>
      <c r="H832" t="s">
        <v>26</v>
      </c>
      <c r="I832" t="s">
        <v>26</v>
      </c>
      <c r="J832" t="s">
        <v>26</v>
      </c>
      <c r="K832" t="s">
        <v>26</v>
      </c>
    </row>
    <row r="833" spans="1:11" x14ac:dyDescent="0.25">
      <c r="A833" s="1">
        <v>32234</v>
      </c>
      <c r="B833" t="s">
        <v>128</v>
      </c>
      <c r="C833" t="s">
        <v>26</v>
      </c>
      <c r="D833" t="s">
        <v>26</v>
      </c>
      <c r="E833" t="s">
        <v>26</v>
      </c>
      <c r="F833">
        <v>4.24</v>
      </c>
      <c r="G833" t="s">
        <v>26</v>
      </c>
      <c r="H833" t="s">
        <v>26</v>
      </c>
      <c r="I833" t="s">
        <v>26</v>
      </c>
      <c r="J833" t="s">
        <v>26</v>
      </c>
      <c r="K833" t="s">
        <v>26</v>
      </c>
    </row>
    <row r="834" spans="1:11" x14ac:dyDescent="0.25">
      <c r="A834" s="1">
        <v>32234</v>
      </c>
      <c r="B834" t="s">
        <v>129</v>
      </c>
      <c r="C834" t="s">
        <v>26</v>
      </c>
      <c r="D834" t="s">
        <v>26</v>
      </c>
      <c r="E834" t="s">
        <v>26</v>
      </c>
      <c r="F834">
        <v>3.52</v>
      </c>
      <c r="G834" t="s">
        <v>26</v>
      </c>
      <c r="H834" t="s">
        <v>26</v>
      </c>
      <c r="I834" t="s">
        <v>26</v>
      </c>
      <c r="J834" t="s">
        <v>26</v>
      </c>
      <c r="K834" t="s">
        <v>26</v>
      </c>
    </row>
    <row r="835" spans="1:11" x14ac:dyDescent="0.25">
      <c r="A835" s="1">
        <v>32234</v>
      </c>
      <c r="B835" t="s">
        <v>130</v>
      </c>
      <c r="C835" t="s">
        <v>26</v>
      </c>
      <c r="D835" t="s">
        <v>26</v>
      </c>
      <c r="E835" t="s">
        <v>26</v>
      </c>
      <c r="F835">
        <v>5.4</v>
      </c>
      <c r="G835" t="s">
        <v>26</v>
      </c>
      <c r="H835" t="s">
        <v>26</v>
      </c>
      <c r="I835" t="s">
        <v>26</v>
      </c>
      <c r="J835" t="s">
        <v>26</v>
      </c>
      <c r="K835" t="s">
        <v>26</v>
      </c>
    </row>
    <row r="836" spans="1:11" x14ac:dyDescent="0.25">
      <c r="A836" s="1">
        <v>32234</v>
      </c>
      <c r="B836" t="s">
        <v>131</v>
      </c>
      <c r="C836" t="s">
        <v>26</v>
      </c>
      <c r="D836" t="s">
        <v>26</v>
      </c>
      <c r="E836" t="s">
        <v>26</v>
      </c>
      <c r="F836">
        <v>3.44</v>
      </c>
      <c r="G836" t="s">
        <v>26</v>
      </c>
      <c r="H836" t="s">
        <v>26</v>
      </c>
      <c r="I836" t="s">
        <v>26</v>
      </c>
      <c r="J836" t="s">
        <v>26</v>
      </c>
      <c r="K836" t="s">
        <v>26</v>
      </c>
    </row>
    <row r="837" spans="1:11" x14ac:dyDescent="0.25">
      <c r="A837" s="1">
        <v>32234</v>
      </c>
      <c r="B837" t="s">
        <v>132</v>
      </c>
      <c r="C837" t="s">
        <v>26</v>
      </c>
      <c r="D837" t="s">
        <v>26</v>
      </c>
      <c r="E837" t="s">
        <v>26</v>
      </c>
      <c r="F837">
        <v>4.45</v>
      </c>
      <c r="G837" t="s">
        <v>26</v>
      </c>
      <c r="H837" t="s">
        <v>26</v>
      </c>
      <c r="I837" t="s">
        <v>26</v>
      </c>
      <c r="J837" t="s">
        <v>26</v>
      </c>
      <c r="K837" t="s">
        <v>26</v>
      </c>
    </row>
    <row r="838" spans="1:11" x14ac:dyDescent="0.25">
      <c r="A838" s="1">
        <v>32234</v>
      </c>
      <c r="B838" t="s">
        <v>133</v>
      </c>
      <c r="C838" t="s">
        <v>26</v>
      </c>
      <c r="D838" t="s">
        <v>26</v>
      </c>
      <c r="E838" t="s">
        <v>26</v>
      </c>
      <c r="F838">
        <v>6.23</v>
      </c>
      <c r="G838" t="s">
        <v>26</v>
      </c>
      <c r="H838" t="s">
        <v>26</v>
      </c>
      <c r="I838" t="s">
        <v>26</v>
      </c>
      <c r="J838" t="s">
        <v>26</v>
      </c>
      <c r="K838" t="s">
        <v>26</v>
      </c>
    </row>
    <row r="839" spans="1:11" x14ac:dyDescent="0.25">
      <c r="A839" s="1">
        <v>32234</v>
      </c>
      <c r="B839" t="s">
        <v>134</v>
      </c>
      <c r="C839" t="s">
        <v>26</v>
      </c>
      <c r="D839" t="s">
        <v>26</v>
      </c>
      <c r="E839" t="s">
        <v>26</v>
      </c>
      <c r="F839">
        <v>4.04</v>
      </c>
      <c r="G839" t="s">
        <v>26</v>
      </c>
      <c r="H839" t="s">
        <v>26</v>
      </c>
      <c r="I839" t="s">
        <v>26</v>
      </c>
      <c r="J839" t="s">
        <v>26</v>
      </c>
      <c r="K839" t="s">
        <v>26</v>
      </c>
    </row>
    <row r="840" spans="1:11" x14ac:dyDescent="0.25">
      <c r="A840" s="1">
        <v>32234</v>
      </c>
      <c r="B840" t="s">
        <v>135</v>
      </c>
      <c r="C840" t="s">
        <v>26</v>
      </c>
      <c r="D840" t="s">
        <v>26</v>
      </c>
      <c r="E840" t="s">
        <v>26</v>
      </c>
      <c r="F840">
        <v>4.4800000000000004</v>
      </c>
      <c r="G840" t="s">
        <v>26</v>
      </c>
      <c r="H840" t="s">
        <v>26</v>
      </c>
      <c r="I840" t="s">
        <v>26</v>
      </c>
      <c r="J840" t="s">
        <v>26</v>
      </c>
      <c r="K840" t="s">
        <v>26</v>
      </c>
    </row>
    <row r="841" spans="1:11" x14ac:dyDescent="0.25">
      <c r="A841" s="1">
        <v>32234</v>
      </c>
      <c r="B841" t="s">
        <v>136</v>
      </c>
      <c r="C841" t="s">
        <v>26</v>
      </c>
      <c r="D841" t="s">
        <v>26</v>
      </c>
      <c r="E841" t="s">
        <v>26</v>
      </c>
      <c r="F841" t="s">
        <v>26</v>
      </c>
      <c r="G841" t="s">
        <v>26</v>
      </c>
      <c r="H841" t="s">
        <v>26</v>
      </c>
      <c r="I841" t="s">
        <v>26</v>
      </c>
      <c r="J841" t="s">
        <v>26</v>
      </c>
      <c r="K841" t="s">
        <v>26</v>
      </c>
    </row>
    <row r="842" spans="1:11" x14ac:dyDescent="0.25">
      <c r="A842" s="1">
        <v>32234</v>
      </c>
      <c r="B842" t="s">
        <v>137</v>
      </c>
      <c r="C842" t="s">
        <v>26</v>
      </c>
      <c r="D842" t="s">
        <v>26</v>
      </c>
      <c r="E842" t="s">
        <v>26</v>
      </c>
      <c r="F842">
        <v>4.22</v>
      </c>
      <c r="G842" t="s">
        <v>26</v>
      </c>
      <c r="H842" t="s">
        <v>26</v>
      </c>
      <c r="I842" t="s">
        <v>26</v>
      </c>
      <c r="J842" t="s">
        <v>26</v>
      </c>
      <c r="K842" t="s">
        <v>26</v>
      </c>
    </row>
    <row r="843" spans="1:11" x14ac:dyDescent="0.25">
      <c r="A843" s="1">
        <v>32234</v>
      </c>
      <c r="B843" t="s">
        <v>138</v>
      </c>
      <c r="C843" t="s">
        <v>26</v>
      </c>
      <c r="D843" t="s">
        <v>26</v>
      </c>
      <c r="E843" t="s">
        <v>26</v>
      </c>
      <c r="F843">
        <v>4.74</v>
      </c>
      <c r="G843" t="s">
        <v>26</v>
      </c>
      <c r="H843" t="s">
        <v>26</v>
      </c>
      <c r="I843" t="s">
        <v>26</v>
      </c>
      <c r="J843" t="s">
        <v>26</v>
      </c>
      <c r="K843" t="s">
        <v>26</v>
      </c>
    </row>
    <row r="844" spans="1:11" x14ac:dyDescent="0.25">
      <c r="A844" s="1">
        <v>32234</v>
      </c>
      <c r="B844" t="s">
        <v>139</v>
      </c>
      <c r="C844" t="s">
        <v>26</v>
      </c>
      <c r="D844" t="s">
        <v>26</v>
      </c>
      <c r="E844" t="s">
        <v>26</v>
      </c>
      <c r="F844">
        <v>4.51</v>
      </c>
      <c r="G844" t="s">
        <v>26</v>
      </c>
      <c r="H844" t="s">
        <v>26</v>
      </c>
      <c r="I844" t="s">
        <v>26</v>
      </c>
      <c r="J844" t="s">
        <v>26</v>
      </c>
      <c r="K844" t="s">
        <v>26</v>
      </c>
    </row>
    <row r="845" spans="1:11" x14ac:dyDescent="0.25">
      <c r="A845" s="1">
        <v>32234</v>
      </c>
      <c r="B845" t="s">
        <v>140</v>
      </c>
      <c r="C845" t="s">
        <v>26</v>
      </c>
      <c r="D845" t="s">
        <v>26</v>
      </c>
      <c r="E845" t="s">
        <v>26</v>
      </c>
      <c r="F845">
        <v>3.93</v>
      </c>
      <c r="G845" t="s">
        <v>26</v>
      </c>
      <c r="H845" t="s">
        <v>26</v>
      </c>
      <c r="I845" t="s">
        <v>26</v>
      </c>
      <c r="J845" t="s">
        <v>26</v>
      </c>
      <c r="K845" t="s">
        <v>26</v>
      </c>
    </row>
    <row r="846" spans="1:11" x14ac:dyDescent="0.25">
      <c r="A846" s="1">
        <v>32234</v>
      </c>
      <c r="B846" t="s">
        <v>141</v>
      </c>
      <c r="C846" t="s">
        <v>26</v>
      </c>
      <c r="D846" t="s">
        <v>26</v>
      </c>
      <c r="E846" t="s">
        <v>26</v>
      </c>
      <c r="F846">
        <v>3.81</v>
      </c>
      <c r="G846" t="s">
        <v>26</v>
      </c>
      <c r="H846" t="s">
        <v>26</v>
      </c>
      <c r="I846" t="s">
        <v>26</v>
      </c>
      <c r="J846" t="s">
        <v>26</v>
      </c>
      <c r="K846" t="s">
        <v>26</v>
      </c>
    </row>
    <row r="847" spans="1:11" x14ac:dyDescent="0.25">
      <c r="A847" s="1">
        <v>32234</v>
      </c>
      <c r="B847" t="s">
        <v>142</v>
      </c>
      <c r="C847" t="s">
        <v>26</v>
      </c>
      <c r="D847" t="s">
        <v>26</v>
      </c>
      <c r="E847" t="s">
        <v>26</v>
      </c>
      <c r="F847">
        <v>3.85</v>
      </c>
      <c r="G847" t="s">
        <v>26</v>
      </c>
      <c r="H847" t="s">
        <v>26</v>
      </c>
      <c r="I847" t="s">
        <v>26</v>
      </c>
      <c r="J847" t="s">
        <v>26</v>
      </c>
      <c r="K847" t="s">
        <v>26</v>
      </c>
    </row>
    <row r="848" spans="1:11" x14ac:dyDescent="0.25">
      <c r="A848" s="1">
        <v>32234</v>
      </c>
      <c r="B848" t="s">
        <v>143</v>
      </c>
      <c r="C848" t="s">
        <v>26</v>
      </c>
      <c r="D848" t="s">
        <v>26</v>
      </c>
      <c r="E848" t="s">
        <v>26</v>
      </c>
      <c r="F848">
        <v>3.5</v>
      </c>
      <c r="G848" t="s">
        <v>26</v>
      </c>
      <c r="H848" t="s">
        <v>26</v>
      </c>
      <c r="I848" t="s">
        <v>26</v>
      </c>
      <c r="J848" t="s">
        <v>26</v>
      </c>
      <c r="K848" t="s">
        <v>26</v>
      </c>
    </row>
    <row r="849" spans="1:11" x14ac:dyDescent="0.25">
      <c r="A849" s="1">
        <v>32234</v>
      </c>
      <c r="B849" t="s">
        <v>144</v>
      </c>
      <c r="C849" t="s">
        <v>26</v>
      </c>
      <c r="D849" t="s">
        <v>26</v>
      </c>
      <c r="E849" t="s">
        <v>26</v>
      </c>
      <c r="F849">
        <v>3.7</v>
      </c>
      <c r="G849" t="s">
        <v>26</v>
      </c>
      <c r="H849" t="s">
        <v>26</v>
      </c>
      <c r="I849" t="s">
        <v>26</v>
      </c>
      <c r="J849" t="s">
        <v>26</v>
      </c>
      <c r="K849" t="s">
        <v>26</v>
      </c>
    </row>
    <row r="850" spans="1:11" x14ac:dyDescent="0.25">
      <c r="A850" s="1">
        <v>32234</v>
      </c>
      <c r="B850" t="s">
        <v>145</v>
      </c>
      <c r="C850" t="s">
        <v>26</v>
      </c>
      <c r="D850" t="s">
        <v>26</v>
      </c>
      <c r="E850" t="s">
        <v>26</v>
      </c>
      <c r="F850">
        <v>3.57</v>
      </c>
      <c r="G850" t="s">
        <v>26</v>
      </c>
      <c r="H850" t="s">
        <v>26</v>
      </c>
      <c r="I850" t="s">
        <v>26</v>
      </c>
      <c r="J850" t="s">
        <v>26</v>
      </c>
      <c r="K850" t="s">
        <v>26</v>
      </c>
    </row>
    <row r="851" spans="1:11" x14ac:dyDescent="0.25">
      <c r="A851" s="1">
        <v>32234</v>
      </c>
      <c r="B851" t="s">
        <v>146</v>
      </c>
      <c r="C851" t="s">
        <v>26</v>
      </c>
      <c r="D851" t="s">
        <v>26</v>
      </c>
      <c r="E851" t="s">
        <v>26</v>
      </c>
      <c r="F851">
        <v>3.89</v>
      </c>
      <c r="G851" t="s">
        <v>26</v>
      </c>
      <c r="H851" t="s">
        <v>26</v>
      </c>
      <c r="I851" t="s">
        <v>26</v>
      </c>
      <c r="J851" t="s">
        <v>26</v>
      </c>
      <c r="K851" t="s">
        <v>26</v>
      </c>
    </row>
    <row r="852" spans="1:11" x14ac:dyDescent="0.25">
      <c r="A852" s="1">
        <v>32234</v>
      </c>
      <c r="B852" t="s">
        <v>2</v>
      </c>
      <c r="C852" t="s">
        <v>26</v>
      </c>
      <c r="D852" t="s">
        <v>26</v>
      </c>
      <c r="E852" t="s">
        <v>26</v>
      </c>
      <c r="F852">
        <v>3.59</v>
      </c>
      <c r="G852" t="s">
        <v>26</v>
      </c>
      <c r="H852" t="s">
        <v>26</v>
      </c>
      <c r="I852" t="s">
        <v>26</v>
      </c>
      <c r="J852" t="s">
        <v>26</v>
      </c>
      <c r="K852" t="s">
        <v>26</v>
      </c>
    </row>
    <row r="853" spans="1:11" x14ac:dyDescent="0.25">
      <c r="A853" s="1">
        <v>32234</v>
      </c>
      <c r="B853" t="s">
        <v>147</v>
      </c>
      <c r="C853" t="s">
        <v>26</v>
      </c>
      <c r="D853" t="s">
        <v>26</v>
      </c>
      <c r="E853" t="s">
        <v>26</v>
      </c>
      <c r="F853">
        <v>4.1500000000000004</v>
      </c>
      <c r="G853" t="s">
        <v>26</v>
      </c>
      <c r="H853" t="s">
        <v>26</v>
      </c>
      <c r="I853" t="s">
        <v>26</v>
      </c>
      <c r="J853" t="s">
        <v>26</v>
      </c>
      <c r="K853" t="s">
        <v>26</v>
      </c>
    </row>
    <row r="854" spans="1:11" x14ac:dyDescent="0.25">
      <c r="A854" s="1">
        <v>32234</v>
      </c>
      <c r="B854" t="s">
        <v>148</v>
      </c>
      <c r="C854" t="s">
        <v>26</v>
      </c>
      <c r="D854" t="s">
        <v>26</v>
      </c>
      <c r="E854" t="s">
        <v>26</v>
      </c>
      <c r="F854">
        <v>3.8</v>
      </c>
      <c r="G854" t="s">
        <v>26</v>
      </c>
      <c r="H854" t="s">
        <v>26</v>
      </c>
      <c r="I854" t="s">
        <v>26</v>
      </c>
      <c r="J854" t="s">
        <v>26</v>
      </c>
      <c r="K854" t="s">
        <v>26</v>
      </c>
    </row>
    <row r="855" spans="1:11" x14ac:dyDescent="0.25">
      <c r="A855" s="1">
        <v>32234</v>
      </c>
      <c r="B855" t="s">
        <v>149</v>
      </c>
      <c r="C855" t="s">
        <v>26</v>
      </c>
      <c r="D855" t="s">
        <v>26</v>
      </c>
      <c r="E855" t="s">
        <v>26</v>
      </c>
      <c r="F855">
        <v>4.41</v>
      </c>
      <c r="G855" t="s">
        <v>26</v>
      </c>
      <c r="H855" t="s">
        <v>26</v>
      </c>
      <c r="I855" t="s">
        <v>26</v>
      </c>
      <c r="J855" t="s">
        <v>26</v>
      </c>
      <c r="K855" t="s">
        <v>26</v>
      </c>
    </row>
    <row r="856" spans="1:11" x14ac:dyDescent="0.25">
      <c r="A856" s="1">
        <v>32234</v>
      </c>
      <c r="B856" t="s">
        <v>150</v>
      </c>
      <c r="C856" t="s">
        <v>26</v>
      </c>
      <c r="D856" t="s">
        <v>26</v>
      </c>
      <c r="E856" t="s">
        <v>26</v>
      </c>
      <c r="F856">
        <v>3.99</v>
      </c>
      <c r="G856" t="s">
        <v>26</v>
      </c>
      <c r="H856" t="s">
        <v>26</v>
      </c>
      <c r="I856" t="s">
        <v>26</v>
      </c>
      <c r="J856" t="s">
        <v>26</v>
      </c>
      <c r="K856" t="s">
        <v>26</v>
      </c>
    </row>
    <row r="857" spans="1:11" x14ac:dyDescent="0.25">
      <c r="A857" s="1">
        <v>32234</v>
      </c>
      <c r="B857" t="s">
        <v>151</v>
      </c>
      <c r="C857" t="s">
        <v>26</v>
      </c>
      <c r="D857" t="s">
        <v>26</v>
      </c>
      <c r="E857" t="s">
        <v>26</v>
      </c>
      <c r="F857">
        <v>4.1900000000000004</v>
      </c>
      <c r="G857" t="s">
        <v>26</v>
      </c>
      <c r="H857" t="s">
        <v>26</v>
      </c>
      <c r="I857" t="s">
        <v>26</v>
      </c>
      <c r="J857" t="s">
        <v>26</v>
      </c>
      <c r="K857" t="s">
        <v>26</v>
      </c>
    </row>
    <row r="858" spans="1:11" x14ac:dyDescent="0.25">
      <c r="A858" s="1">
        <v>32234</v>
      </c>
      <c r="B858" t="s">
        <v>152</v>
      </c>
      <c r="C858" t="s">
        <v>26</v>
      </c>
      <c r="D858" t="s">
        <v>26</v>
      </c>
      <c r="E858" t="s">
        <v>26</v>
      </c>
      <c r="F858">
        <v>3.72</v>
      </c>
      <c r="G858" t="s">
        <v>26</v>
      </c>
      <c r="H858" t="s">
        <v>26</v>
      </c>
      <c r="I858" t="s">
        <v>26</v>
      </c>
      <c r="J858" t="s">
        <v>26</v>
      </c>
      <c r="K858" t="s">
        <v>26</v>
      </c>
    </row>
    <row r="859" spans="1:11" x14ac:dyDescent="0.25">
      <c r="A859" s="1">
        <v>32234</v>
      </c>
      <c r="B859" t="s">
        <v>153</v>
      </c>
      <c r="C859" t="s">
        <v>26</v>
      </c>
      <c r="D859" t="s">
        <v>26</v>
      </c>
      <c r="E859" t="s">
        <v>26</v>
      </c>
      <c r="F859">
        <v>4.2300000000000004</v>
      </c>
      <c r="G859" t="s">
        <v>26</v>
      </c>
      <c r="H859" t="s">
        <v>26</v>
      </c>
      <c r="I859" t="s">
        <v>26</v>
      </c>
      <c r="J859" t="s">
        <v>26</v>
      </c>
      <c r="K859" t="s">
        <v>26</v>
      </c>
    </row>
    <row r="860" spans="1:11" x14ac:dyDescent="0.25">
      <c r="A860" s="1">
        <v>32234</v>
      </c>
      <c r="B860" t="s">
        <v>154</v>
      </c>
      <c r="C860" t="s">
        <v>26</v>
      </c>
      <c r="D860" t="s">
        <v>26</v>
      </c>
      <c r="E860" t="s">
        <v>26</v>
      </c>
      <c r="F860">
        <v>3.62</v>
      </c>
      <c r="G860" t="s">
        <v>26</v>
      </c>
      <c r="H860" t="s">
        <v>26</v>
      </c>
      <c r="I860" t="s">
        <v>26</v>
      </c>
      <c r="J860" t="s">
        <v>26</v>
      </c>
      <c r="K860" t="s">
        <v>26</v>
      </c>
    </row>
    <row r="861" spans="1:11" x14ac:dyDescent="0.25">
      <c r="A861" s="1">
        <v>32234</v>
      </c>
      <c r="B861" t="s">
        <v>155</v>
      </c>
      <c r="C861" t="s">
        <v>26</v>
      </c>
      <c r="D861" t="s">
        <v>26</v>
      </c>
      <c r="E861" t="s">
        <v>26</v>
      </c>
      <c r="F861">
        <v>3.33</v>
      </c>
      <c r="G861" t="s">
        <v>26</v>
      </c>
      <c r="H861" t="s">
        <v>26</v>
      </c>
      <c r="I861" t="s">
        <v>26</v>
      </c>
      <c r="J861" t="s">
        <v>26</v>
      </c>
      <c r="K861" t="s">
        <v>26</v>
      </c>
    </row>
    <row r="862" spans="1:11" x14ac:dyDescent="0.25">
      <c r="A862" s="1">
        <v>32264</v>
      </c>
      <c r="B862" t="s">
        <v>1</v>
      </c>
      <c r="C862" t="s">
        <v>26</v>
      </c>
      <c r="D862" t="s">
        <v>26</v>
      </c>
      <c r="E862" t="s">
        <v>26</v>
      </c>
      <c r="F862">
        <v>4.66</v>
      </c>
      <c r="G862" t="s">
        <v>26</v>
      </c>
      <c r="H862" t="s">
        <v>26</v>
      </c>
      <c r="I862" t="s">
        <v>26</v>
      </c>
      <c r="J862" t="s">
        <v>26</v>
      </c>
      <c r="K862" t="s">
        <v>26</v>
      </c>
    </row>
    <row r="863" spans="1:11" x14ac:dyDescent="0.25">
      <c r="A863" s="1">
        <v>32264</v>
      </c>
      <c r="B863" t="s">
        <v>126</v>
      </c>
      <c r="C863" t="s">
        <v>26</v>
      </c>
      <c r="D863" t="s">
        <v>26</v>
      </c>
      <c r="E863" t="s">
        <v>26</v>
      </c>
      <c r="F863">
        <v>5.05</v>
      </c>
      <c r="G863" t="s">
        <v>26</v>
      </c>
      <c r="H863" t="s">
        <v>26</v>
      </c>
      <c r="I863" t="s">
        <v>26</v>
      </c>
      <c r="J863" t="s">
        <v>26</v>
      </c>
      <c r="K863" t="s">
        <v>26</v>
      </c>
    </row>
    <row r="864" spans="1:11" x14ac:dyDescent="0.25">
      <c r="A864" s="1">
        <v>32264</v>
      </c>
      <c r="B864" t="s">
        <v>127</v>
      </c>
      <c r="C864" t="s">
        <v>26</v>
      </c>
      <c r="D864" t="s">
        <v>26</v>
      </c>
      <c r="E864" t="s">
        <v>26</v>
      </c>
      <c r="F864">
        <v>4.53</v>
      </c>
      <c r="G864" t="s">
        <v>26</v>
      </c>
      <c r="H864" t="s">
        <v>26</v>
      </c>
      <c r="I864" t="s">
        <v>26</v>
      </c>
      <c r="J864" t="s">
        <v>26</v>
      </c>
      <c r="K864" t="s">
        <v>26</v>
      </c>
    </row>
    <row r="865" spans="1:11" x14ac:dyDescent="0.25">
      <c r="A865" s="1">
        <v>32264</v>
      </c>
      <c r="B865" t="s">
        <v>113</v>
      </c>
      <c r="C865" t="s">
        <v>26</v>
      </c>
      <c r="D865" t="s">
        <v>26</v>
      </c>
      <c r="E865" t="s">
        <v>26</v>
      </c>
      <c r="F865">
        <v>4.68</v>
      </c>
      <c r="G865" t="s">
        <v>26</v>
      </c>
      <c r="H865" t="s">
        <v>26</v>
      </c>
      <c r="I865" t="s">
        <v>26</v>
      </c>
      <c r="J865" t="s">
        <v>26</v>
      </c>
      <c r="K865" t="s">
        <v>26</v>
      </c>
    </row>
    <row r="866" spans="1:11" x14ac:dyDescent="0.25">
      <c r="A866" s="1">
        <v>32264</v>
      </c>
      <c r="B866" t="s">
        <v>128</v>
      </c>
      <c r="C866" t="s">
        <v>26</v>
      </c>
      <c r="D866" t="s">
        <v>26</v>
      </c>
      <c r="E866" t="s">
        <v>26</v>
      </c>
      <c r="F866">
        <v>4.8899999999999997</v>
      </c>
      <c r="G866" t="s">
        <v>26</v>
      </c>
      <c r="H866" t="s">
        <v>26</v>
      </c>
      <c r="I866" t="s">
        <v>26</v>
      </c>
      <c r="J866" t="s">
        <v>26</v>
      </c>
      <c r="K866" t="s">
        <v>26</v>
      </c>
    </row>
    <row r="867" spans="1:11" x14ac:dyDescent="0.25">
      <c r="A867" s="1">
        <v>32264</v>
      </c>
      <c r="B867" t="s">
        <v>129</v>
      </c>
      <c r="C867" t="s">
        <v>26</v>
      </c>
      <c r="D867" t="s">
        <v>26</v>
      </c>
      <c r="E867" t="s">
        <v>26</v>
      </c>
      <c r="F867">
        <v>4.2</v>
      </c>
      <c r="G867" t="s">
        <v>26</v>
      </c>
      <c r="H867" t="s">
        <v>26</v>
      </c>
      <c r="I867" t="s">
        <v>26</v>
      </c>
      <c r="J867" t="s">
        <v>26</v>
      </c>
      <c r="K867" t="s">
        <v>26</v>
      </c>
    </row>
    <row r="868" spans="1:11" x14ac:dyDescent="0.25">
      <c r="A868" s="1">
        <v>32264</v>
      </c>
      <c r="B868" t="s">
        <v>130</v>
      </c>
      <c r="C868" t="s">
        <v>26</v>
      </c>
      <c r="D868" t="s">
        <v>26</v>
      </c>
      <c r="E868" t="s">
        <v>26</v>
      </c>
      <c r="F868">
        <v>6.21</v>
      </c>
      <c r="G868" t="s">
        <v>26</v>
      </c>
      <c r="H868" t="s">
        <v>26</v>
      </c>
      <c r="I868" t="s">
        <v>26</v>
      </c>
      <c r="J868" t="s">
        <v>26</v>
      </c>
      <c r="K868" t="s">
        <v>26</v>
      </c>
    </row>
    <row r="869" spans="1:11" x14ac:dyDescent="0.25">
      <c r="A869" s="1">
        <v>32264</v>
      </c>
      <c r="B869" t="s">
        <v>131</v>
      </c>
      <c r="C869" t="s">
        <v>26</v>
      </c>
      <c r="D869" t="s">
        <v>26</v>
      </c>
      <c r="E869" t="s">
        <v>26</v>
      </c>
      <c r="F869">
        <v>3.93</v>
      </c>
      <c r="G869" t="s">
        <v>26</v>
      </c>
      <c r="H869" t="s">
        <v>26</v>
      </c>
      <c r="I869" t="s">
        <v>26</v>
      </c>
      <c r="J869" t="s">
        <v>26</v>
      </c>
      <c r="K869" t="s">
        <v>26</v>
      </c>
    </row>
    <row r="870" spans="1:11" x14ac:dyDescent="0.25">
      <c r="A870" s="1">
        <v>32264</v>
      </c>
      <c r="B870" t="s">
        <v>132</v>
      </c>
      <c r="C870" t="s">
        <v>26</v>
      </c>
      <c r="D870" t="s">
        <v>26</v>
      </c>
      <c r="E870" t="s">
        <v>26</v>
      </c>
      <c r="F870">
        <v>5.23</v>
      </c>
      <c r="G870" t="s">
        <v>26</v>
      </c>
      <c r="H870" t="s">
        <v>26</v>
      </c>
      <c r="I870" t="s">
        <v>26</v>
      </c>
      <c r="J870" t="s">
        <v>26</v>
      </c>
      <c r="K870" t="s">
        <v>26</v>
      </c>
    </row>
    <row r="871" spans="1:11" x14ac:dyDescent="0.25">
      <c r="A871" s="1">
        <v>32264</v>
      </c>
      <c r="B871" t="s">
        <v>133</v>
      </c>
      <c r="C871" t="s">
        <v>26</v>
      </c>
      <c r="D871" t="s">
        <v>26</v>
      </c>
      <c r="E871" t="s">
        <v>26</v>
      </c>
      <c r="F871">
        <v>6.93</v>
      </c>
      <c r="G871" t="s">
        <v>26</v>
      </c>
      <c r="H871" t="s">
        <v>26</v>
      </c>
      <c r="I871" t="s">
        <v>26</v>
      </c>
      <c r="J871" t="s">
        <v>26</v>
      </c>
      <c r="K871" t="s">
        <v>26</v>
      </c>
    </row>
    <row r="872" spans="1:11" x14ac:dyDescent="0.25">
      <c r="A872" s="1">
        <v>32264</v>
      </c>
      <c r="B872" t="s">
        <v>134</v>
      </c>
      <c r="C872" t="s">
        <v>26</v>
      </c>
      <c r="D872" t="s">
        <v>26</v>
      </c>
      <c r="E872" t="s">
        <v>26</v>
      </c>
      <c r="F872">
        <v>4.63</v>
      </c>
      <c r="G872" t="s">
        <v>26</v>
      </c>
      <c r="H872" t="s">
        <v>26</v>
      </c>
      <c r="I872" t="s">
        <v>26</v>
      </c>
      <c r="J872" t="s">
        <v>26</v>
      </c>
      <c r="K872" t="s">
        <v>26</v>
      </c>
    </row>
    <row r="873" spans="1:11" x14ac:dyDescent="0.25">
      <c r="A873" s="1">
        <v>32264</v>
      </c>
      <c r="B873" t="s">
        <v>135</v>
      </c>
      <c r="C873" t="s">
        <v>26</v>
      </c>
      <c r="D873" t="s">
        <v>26</v>
      </c>
      <c r="E873" t="s">
        <v>26</v>
      </c>
      <c r="F873">
        <v>5.43</v>
      </c>
      <c r="G873" t="s">
        <v>26</v>
      </c>
      <c r="H873" t="s">
        <v>26</v>
      </c>
      <c r="I873" t="s">
        <v>26</v>
      </c>
      <c r="J873" t="s">
        <v>26</v>
      </c>
      <c r="K873" t="s">
        <v>26</v>
      </c>
    </row>
    <row r="874" spans="1:11" x14ac:dyDescent="0.25">
      <c r="A874" s="1">
        <v>32264</v>
      </c>
      <c r="B874" t="s">
        <v>136</v>
      </c>
      <c r="C874" t="s">
        <v>26</v>
      </c>
      <c r="D874" t="s">
        <v>26</v>
      </c>
      <c r="E874" t="s">
        <v>26</v>
      </c>
      <c r="F874" t="s">
        <v>26</v>
      </c>
      <c r="G874" t="s">
        <v>26</v>
      </c>
      <c r="H874" t="s">
        <v>26</v>
      </c>
      <c r="I874" t="s">
        <v>26</v>
      </c>
      <c r="J874" t="s">
        <v>26</v>
      </c>
      <c r="K874" t="s">
        <v>26</v>
      </c>
    </row>
    <row r="875" spans="1:11" x14ac:dyDescent="0.25">
      <c r="A875" s="1">
        <v>32264</v>
      </c>
      <c r="B875" t="s">
        <v>137</v>
      </c>
      <c r="C875" t="s">
        <v>26</v>
      </c>
      <c r="D875" t="s">
        <v>26</v>
      </c>
      <c r="E875" t="s">
        <v>26</v>
      </c>
      <c r="F875">
        <v>4.88</v>
      </c>
      <c r="G875" t="s">
        <v>26</v>
      </c>
      <c r="H875" t="s">
        <v>26</v>
      </c>
      <c r="I875" t="s">
        <v>26</v>
      </c>
      <c r="J875" t="s">
        <v>26</v>
      </c>
      <c r="K875" t="s">
        <v>26</v>
      </c>
    </row>
    <row r="876" spans="1:11" x14ac:dyDescent="0.25">
      <c r="A876" s="1">
        <v>32264</v>
      </c>
      <c r="B876" t="s">
        <v>138</v>
      </c>
      <c r="C876" t="s">
        <v>26</v>
      </c>
      <c r="D876" t="s">
        <v>26</v>
      </c>
      <c r="E876" t="s">
        <v>26</v>
      </c>
      <c r="F876">
        <v>5.47</v>
      </c>
      <c r="G876" t="s">
        <v>26</v>
      </c>
      <c r="H876" t="s">
        <v>26</v>
      </c>
      <c r="I876" t="s">
        <v>26</v>
      </c>
      <c r="J876" t="s">
        <v>26</v>
      </c>
      <c r="K876" t="s">
        <v>26</v>
      </c>
    </row>
    <row r="877" spans="1:11" x14ac:dyDescent="0.25">
      <c r="A877" s="1">
        <v>32264</v>
      </c>
      <c r="B877" t="s">
        <v>139</v>
      </c>
      <c r="C877" t="s">
        <v>26</v>
      </c>
      <c r="D877" t="s">
        <v>26</v>
      </c>
      <c r="E877" t="s">
        <v>26</v>
      </c>
      <c r="F877">
        <v>5.12</v>
      </c>
      <c r="G877" t="s">
        <v>26</v>
      </c>
      <c r="H877" t="s">
        <v>26</v>
      </c>
      <c r="I877" t="s">
        <v>26</v>
      </c>
      <c r="J877" t="s">
        <v>26</v>
      </c>
      <c r="K877" t="s">
        <v>26</v>
      </c>
    </row>
    <row r="878" spans="1:11" x14ac:dyDescent="0.25">
      <c r="A878" s="1">
        <v>32264</v>
      </c>
      <c r="B878" t="s">
        <v>140</v>
      </c>
      <c r="C878" t="s">
        <v>26</v>
      </c>
      <c r="D878" t="s">
        <v>26</v>
      </c>
      <c r="E878" t="s">
        <v>26</v>
      </c>
      <c r="F878">
        <v>4.5599999999999996</v>
      </c>
      <c r="G878" t="s">
        <v>26</v>
      </c>
      <c r="H878" t="s">
        <v>26</v>
      </c>
      <c r="I878" t="s">
        <v>26</v>
      </c>
      <c r="J878" t="s">
        <v>26</v>
      </c>
      <c r="K878" t="s">
        <v>26</v>
      </c>
    </row>
    <row r="879" spans="1:11" x14ac:dyDescent="0.25">
      <c r="A879" s="1">
        <v>32264</v>
      </c>
      <c r="B879" t="s">
        <v>141</v>
      </c>
      <c r="C879" t="s">
        <v>26</v>
      </c>
      <c r="D879" t="s">
        <v>26</v>
      </c>
      <c r="E879" t="s">
        <v>26</v>
      </c>
      <c r="F879">
        <v>4.45</v>
      </c>
      <c r="G879" t="s">
        <v>26</v>
      </c>
      <c r="H879" t="s">
        <v>26</v>
      </c>
      <c r="I879" t="s">
        <v>26</v>
      </c>
      <c r="J879" t="s">
        <v>26</v>
      </c>
      <c r="K879" t="s">
        <v>26</v>
      </c>
    </row>
    <row r="880" spans="1:11" x14ac:dyDescent="0.25">
      <c r="A880" s="1">
        <v>32264</v>
      </c>
      <c r="B880" t="s">
        <v>142</v>
      </c>
      <c r="C880" t="s">
        <v>26</v>
      </c>
      <c r="D880" t="s">
        <v>26</v>
      </c>
      <c r="E880" t="s">
        <v>26</v>
      </c>
      <c r="F880">
        <v>4.45</v>
      </c>
      <c r="G880" t="s">
        <v>26</v>
      </c>
      <c r="H880" t="s">
        <v>26</v>
      </c>
      <c r="I880" t="s">
        <v>26</v>
      </c>
      <c r="J880" t="s">
        <v>26</v>
      </c>
      <c r="K880" t="s">
        <v>26</v>
      </c>
    </row>
    <row r="881" spans="1:11" x14ac:dyDescent="0.25">
      <c r="A881" s="1">
        <v>32264</v>
      </c>
      <c r="B881" t="s">
        <v>143</v>
      </c>
      <c r="C881" t="s">
        <v>26</v>
      </c>
      <c r="D881" t="s">
        <v>26</v>
      </c>
      <c r="E881" t="s">
        <v>26</v>
      </c>
      <c r="F881">
        <v>4.1500000000000004</v>
      </c>
      <c r="G881" t="s">
        <v>26</v>
      </c>
      <c r="H881" t="s">
        <v>26</v>
      </c>
      <c r="I881" t="s">
        <v>26</v>
      </c>
      <c r="J881" t="s">
        <v>26</v>
      </c>
      <c r="K881" t="s">
        <v>26</v>
      </c>
    </row>
    <row r="882" spans="1:11" x14ac:dyDescent="0.25">
      <c r="A882" s="1">
        <v>32264</v>
      </c>
      <c r="B882" t="s">
        <v>144</v>
      </c>
      <c r="C882" t="s">
        <v>26</v>
      </c>
      <c r="D882" t="s">
        <v>26</v>
      </c>
      <c r="E882" t="s">
        <v>26</v>
      </c>
      <c r="F882">
        <v>4.28</v>
      </c>
      <c r="G882" t="s">
        <v>26</v>
      </c>
      <c r="H882" t="s">
        <v>26</v>
      </c>
      <c r="I882" t="s">
        <v>26</v>
      </c>
      <c r="J882" t="s">
        <v>26</v>
      </c>
      <c r="K882" t="s">
        <v>26</v>
      </c>
    </row>
    <row r="883" spans="1:11" x14ac:dyDescent="0.25">
      <c r="A883" s="1">
        <v>32264</v>
      </c>
      <c r="B883" t="s">
        <v>145</v>
      </c>
      <c r="C883" t="s">
        <v>26</v>
      </c>
      <c r="D883" t="s">
        <v>26</v>
      </c>
      <c r="E883" t="s">
        <v>26</v>
      </c>
      <c r="F883">
        <v>4.0599999999999996</v>
      </c>
      <c r="G883" t="s">
        <v>26</v>
      </c>
      <c r="H883" t="s">
        <v>26</v>
      </c>
      <c r="I883" t="s">
        <v>26</v>
      </c>
      <c r="J883" t="s">
        <v>26</v>
      </c>
      <c r="K883" t="s">
        <v>26</v>
      </c>
    </row>
    <row r="884" spans="1:11" x14ac:dyDescent="0.25">
      <c r="A884" s="1">
        <v>32264</v>
      </c>
      <c r="B884" t="s">
        <v>146</v>
      </c>
      <c r="C884" t="s">
        <v>26</v>
      </c>
      <c r="D884" t="s">
        <v>26</v>
      </c>
      <c r="E884" t="s">
        <v>26</v>
      </c>
      <c r="F884">
        <v>4.4800000000000004</v>
      </c>
      <c r="G884" t="s">
        <v>26</v>
      </c>
      <c r="H884" t="s">
        <v>26</v>
      </c>
      <c r="I884" t="s">
        <v>26</v>
      </c>
      <c r="J884" t="s">
        <v>26</v>
      </c>
      <c r="K884" t="s">
        <v>26</v>
      </c>
    </row>
    <row r="885" spans="1:11" x14ac:dyDescent="0.25">
      <c r="A885" s="1">
        <v>32264</v>
      </c>
      <c r="B885" t="s">
        <v>2</v>
      </c>
      <c r="C885" t="s">
        <v>26</v>
      </c>
      <c r="D885" t="s">
        <v>26</v>
      </c>
      <c r="E885" t="s">
        <v>26</v>
      </c>
      <c r="F885">
        <v>4.16</v>
      </c>
      <c r="G885" t="s">
        <v>26</v>
      </c>
      <c r="H885" t="s">
        <v>26</v>
      </c>
      <c r="I885" t="s">
        <v>26</v>
      </c>
      <c r="J885" t="s">
        <v>26</v>
      </c>
      <c r="K885" t="s">
        <v>26</v>
      </c>
    </row>
    <row r="886" spans="1:11" x14ac:dyDescent="0.25">
      <c r="A886" s="1">
        <v>32264</v>
      </c>
      <c r="B886" t="s">
        <v>147</v>
      </c>
      <c r="C886" t="s">
        <v>26</v>
      </c>
      <c r="D886" t="s">
        <v>26</v>
      </c>
      <c r="E886" t="s">
        <v>26</v>
      </c>
      <c r="F886">
        <v>4.74</v>
      </c>
      <c r="G886" t="s">
        <v>26</v>
      </c>
      <c r="H886" t="s">
        <v>26</v>
      </c>
      <c r="I886" t="s">
        <v>26</v>
      </c>
      <c r="J886" t="s">
        <v>26</v>
      </c>
      <c r="K886" t="s">
        <v>26</v>
      </c>
    </row>
    <row r="887" spans="1:11" x14ac:dyDescent="0.25">
      <c r="A887" s="1">
        <v>32264</v>
      </c>
      <c r="B887" t="s">
        <v>148</v>
      </c>
      <c r="C887" t="s">
        <v>26</v>
      </c>
      <c r="D887" t="s">
        <v>26</v>
      </c>
      <c r="E887" t="s">
        <v>26</v>
      </c>
      <c r="F887">
        <v>4.7300000000000004</v>
      </c>
      <c r="G887" t="s">
        <v>26</v>
      </c>
      <c r="H887" t="s">
        <v>26</v>
      </c>
      <c r="I887" t="s">
        <v>26</v>
      </c>
      <c r="J887" t="s">
        <v>26</v>
      </c>
      <c r="K887" t="s">
        <v>26</v>
      </c>
    </row>
    <row r="888" spans="1:11" x14ac:dyDescent="0.25">
      <c r="A888" s="1">
        <v>32264</v>
      </c>
      <c r="B888" t="s">
        <v>149</v>
      </c>
      <c r="C888" t="s">
        <v>26</v>
      </c>
      <c r="D888" t="s">
        <v>26</v>
      </c>
      <c r="E888" t="s">
        <v>26</v>
      </c>
      <c r="F888">
        <v>5.05</v>
      </c>
      <c r="G888" t="s">
        <v>26</v>
      </c>
      <c r="H888" t="s">
        <v>26</v>
      </c>
      <c r="I888" t="s">
        <v>26</v>
      </c>
      <c r="J888" t="s">
        <v>26</v>
      </c>
      <c r="K888" t="s">
        <v>26</v>
      </c>
    </row>
    <row r="889" spans="1:11" x14ac:dyDescent="0.25">
      <c r="A889" s="1">
        <v>32264</v>
      </c>
      <c r="B889" t="s">
        <v>150</v>
      </c>
      <c r="C889" t="s">
        <v>26</v>
      </c>
      <c r="D889" t="s">
        <v>26</v>
      </c>
      <c r="E889" t="s">
        <v>26</v>
      </c>
      <c r="F889">
        <v>4.87</v>
      </c>
      <c r="G889" t="s">
        <v>26</v>
      </c>
      <c r="H889" t="s">
        <v>26</v>
      </c>
      <c r="I889" t="s">
        <v>26</v>
      </c>
      <c r="J889" t="s">
        <v>26</v>
      </c>
      <c r="K889" t="s">
        <v>26</v>
      </c>
    </row>
    <row r="890" spans="1:11" x14ac:dyDescent="0.25">
      <c r="A890" s="1">
        <v>32264</v>
      </c>
      <c r="B890" t="s">
        <v>151</v>
      </c>
      <c r="C890" t="s">
        <v>26</v>
      </c>
      <c r="D890" t="s">
        <v>26</v>
      </c>
      <c r="E890" t="s">
        <v>26</v>
      </c>
      <c r="F890">
        <v>4.78</v>
      </c>
      <c r="G890" t="s">
        <v>26</v>
      </c>
      <c r="H890" t="s">
        <v>26</v>
      </c>
      <c r="I890" t="s">
        <v>26</v>
      </c>
      <c r="J890" t="s">
        <v>26</v>
      </c>
      <c r="K890" t="s">
        <v>26</v>
      </c>
    </row>
    <row r="891" spans="1:11" x14ac:dyDescent="0.25">
      <c r="A891" s="1">
        <v>32264</v>
      </c>
      <c r="B891" t="s">
        <v>152</v>
      </c>
      <c r="C891" t="s">
        <v>26</v>
      </c>
      <c r="D891" t="s">
        <v>26</v>
      </c>
      <c r="E891" t="s">
        <v>26</v>
      </c>
      <c r="F891">
        <v>4.2300000000000004</v>
      </c>
      <c r="G891" t="s">
        <v>26</v>
      </c>
      <c r="H891" t="s">
        <v>26</v>
      </c>
      <c r="I891" t="s">
        <v>26</v>
      </c>
      <c r="J891" t="s">
        <v>26</v>
      </c>
      <c r="K891" t="s">
        <v>26</v>
      </c>
    </row>
    <row r="892" spans="1:11" x14ac:dyDescent="0.25">
      <c r="A892" s="1">
        <v>32264</v>
      </c>
      <c r="B892" t="s">
        <v>153</v>
      </c>
      <c r="C892" t="s">
        <v>26</v>
      </c>
      <c r="D892" t="s">
        <v>26</v>
      </c>
      <c r="E892" t="s">
        <v>26</v>
      </c>
      <c r="F892">
        <v>4.75</v>
      </c>
      <c r="G892" t="s">
        <v>26</v>
      </c>
      <c r="H892" t="s">
        <v>26</v>
      </c>
      <c r="I892" t="s">
        <v>26</v>
      </c>
      <c r="J892" t="s">
        <v>26</v>
      </c>
      <c r="K892" t="s">
        <v>26</v>
      </c>
    </row>
    <row r="893" spans="1:11" x14ac:dyDescent="0.25">
      <c r="A893" s="1">
        <v>32264</v>
      </c>
      <c r="B893" t="s">
        <v>154</v>
      </c>
      <c r="C893" t="s">
        <v>26</v>
      </c>
      <c r="D893" t="s">
        <v>26</v>
      </c>
      <c r="E893" t="s">
        <v>26</v>
      </c>
      <c r="F893">
        <v>4.33</v>
      </c>
      <c r="G893" t="s">
        <v>26</v>
      </c>
      <c r="H893" t="s">
        <v>26</v>
      </c>
      <c r="I893" t="s">
        <v>26</v>
      </c>
      <c r="J893" t="s">
        <v>26</v>
      </c>
      <c r="K893" t="s">
        <v>26</v>
      </c>
    </row>
    <row r="894" spans="1:11" x14ac:dyDescent="0.25">
      <c r="A894" s="1">
        <v>32264</v>
      </c>
      <c r="B894" t="s">
        <v>155</v>
      </c>
      <c r="C894" t="s">
        <v>26</v>
      </c>
      <c r="D894" t="s">
        <v>26</v>
      </c>
      <c r="E894" t="s">
        <v>26</v>
      </c>
      <c r="F894">
        <v>4.05</v>
      </c>
      <c r="G894" t="s">
        <v>26</v>
      </c>
      <c r="H894" t="s">
        <v>26</v>
      </c>
      <c r="I894" t="s">
        <v>26</v>
      </c>
      <c r="J894" t="s">
        <v>26</v>
      </c>
      <c r="K894" t="s">
        <v>26</v>
      </c>
    </row>
    <row r="895" spans="1:11" x14ac:dyDescent="0.25">
      <c r="A895" s="1">
        <v>32295</v>
      </c>
      <c r="B895" t="s">
        <v>1</v>
      </c>
      <c r="C895" t="s">
        <v>26</v>
      </c>
      <c r="D895" t="s">
        <v>26</v>
      </c>
      <c r="E895" t="s">
        <v>26</v>
      </c>
      <c r="F895">
        <v>5.65</v>
      </c>
      <c r="G895" t="s">
        <v>26</v>
      </c>
      <c r="H895" t="s">
        <v>26</v>
      </c>
      <c r="I895" t="s">
        <v>26</v>
      </c>
      <c r="J895" t="s">
        <v>26</v>
      </c>
      <c r="K895" t="s">
        <v>26</v>
      </c>
    </row>
    <row r="896" spans="1:11" x14ac:dyDescent="0.25">
      <c r="A896" s="1">
        <v>32295</v>
      </c>
      <c r="B896" t="s">
        <v>126</v>
      </c>
      <c r="C896" t="s">
        <v>26</v>
      </c>
      <c r="D896" t="s">
        <v>26</v>
      </c>
      <c r="E896" t="s">
        <v>26</v>
      </c>
      <c r="F896">
        <v>6.14</v>
      </c>
      <c r="G896" t="s">
        <v>26</v>
      </c>
      <c r="H896" t="s">
        <v>26</v>
      </c>
      <c r="I896" t="s">
        <v>26</v>
      </c>
      <c r="J896" t="s">
        <v>26</v>
      </c>
      <c r="K896" t="s">
        <v>26</v>
      </c>
    </row>
    <row r="897" spans="1:11" x14ac:dyDescent="0.25">
      <c r="A897" s="1">
        <v>32295</v>
      </c>
      <c r="B897" t="s">
        <v>127</v>
      </c>
      <c r="C897" t="s">
        <v>26</v>
      </c>
      <c r="D897" t="s">
        <v>26</v>
      </c>
      <c r="E897" t="s">
        <v>26</v>
      </c>
      <c r="F897">
        <v>5.46</v>
      </c>
      <c r="G897" t="s">
        <v>26</v>
      </c>
      <c r="H897" t="s">
        <v>26</v>
      </c>
      <c r="I897" t="s">
        <v>26</v>
      </c>
      <c r="J897" t="s">
        <v>26</v>
      </c>
      <c r="K897" t="s">
        <v>26</v>
      </c>
    </row>
    <row r="898" spans="1:11" x14ac:dyDescent="0.25">
      <c r="A898" s="1">
        <v>32295</v>
      </c>
      <c r="B898" t="s">
        <v>113</v>
      </c>
      <c r="C898" t="s">
        <v>26</v>
      </c>
      <c r="D898" t="s">
        <v>26</v>
      </c>
      <c r="E898" t="s">
        <v>26</v>
      </c>
      <c r="F898">
        <v>5.69</v>
      </c>
      <c r="G898" t="s">
        <v>26</v>
      </c>
      <c r="H898" t="s">
        <v>26</v>
      </c>
      <c r="I898" t="s">
        <v>26</v>
      </c>
      <c r="J898" t="s">
        <v>26</v>
      </c>
      <c r="K898" t="s">
        <v>26</v>
      </c>
    </row>
    <row r="899" spans="1:11" x14ac:dyDescent="0.25">
      <c r="A899" s="1">
        <v>32295</v>
      </c>
      <c r="B899" t="s">
        <v>128</v>
      </c>
      <c r="C899" t="s">
        <v>26</v>
      </c>
      <c r="D899" t="s">
        <v>26</v>
      </c>
      <c r="E899" t="s">
        <v>26</v>
      </c>
      <c r="F899">
        <v>5.96</v>
      </c>
      <c r="G899" t="s">
        <v>26</v>
      </c>
      <c r="H899" t="s">
        <v>26</v>
      </c>
      <c r="I899" t="s">
        <v>26</v>
      </c>
      <c r="J899" t="s">
        <v>26</v>
      </c>
      <c r="K899" t="s">
        <v>26</v>
      </c>
    </row>
    <row r="900" spans="1:11" x14ac:dyDescent="0.25">
      <c r="A900" s="1">
        <v>32295</v>
      </c>
      <c r="B900" t="s">
        <v>129</v>
      </c>
      <c r="C900" t="s">
        <v>26</v>
      </c>
      <c r="D900" t="s">
        <v>26</v>
      </c>
      <c r="E900" t="s">
        <v>26</v>
      </c>
      <c r="F900">
        <v>5.03</v>
      </c>
      <c r="G900" t="s">
        <v>26</v>
      </c>
      <c r="H900" t="s">
        <v>26</v>
      </c>
      <c r="I900" t="s">
        <v>26</v>
      </c>
      <c r="J900" t="s">
        <v>26</v>
      </c>
      <c r="K900" t="s">
        <v>26</v>
      </c>
    </row>
    <row r="901" spans="1:11" x14ac:dyDescent="0.25">
      <c r="A901" s="1">
        <v>32295</v>
      </c>
      <c r="B901" t="s">
        <v>130</v>
      </c>
      <c r="C901" t="s">
        <v>26</v>
      </c>
      <c r="D901" t="s">
        <v>26</v>
      </c>
      <c r="E901" t="s">
        <v>26</v>
      </c>
      <c r="F901">
        <v>7.23</v>
      </c>
      <c r="G901" t="s">
        <v>26</v>
      </c>
      <c r="H901" t="s">
        <v>26</v>
      </c>
      <c r="I901" t="s">
        <v>26</v>
      </c>
      <c r="J901" t="s">
        <v>26</v>
      </c>
      <c r="K901" t="s">
        <v>26</v>
      </c>
    </row>
    <row r="902" spans="1:11" x14ac:dyDescent="0.25">
      <c r="A902" s="1">
        <v>32295</v>
      </c>
      <c r="B902" t="s">
        <v>131</v>
      </c>
      <c r="C902" t="s">
        <v>26</v>
      </c>
      <c r="D902" t="s">
        <v>26</v>
      </c>
      <c r="E902" t="s">
        <v>26</v>
      </c>
      <c r="F902">
        <v>4.82</v>
      </c>
      <c r="G902" t="s">
        <v>26</v>
      </c>
      <c r="H902" t="s">
        <v>26</v>
      </c>
      <c r="I902" t="s">
        <v>26</v>
      </c>
      <c r="J902" t="s">
        <v>26</v>
      </c>
      <c r="K902" t="s">
        <v>26</v>
      </c>
    </row>
    <row r="903" spans="1:11" x14ac:dyDescent="0.25">
      <c r="A903" s="1">
        <v>32295</v>
      </c>
      <c r="B903" t="s">
        <v>132</v>
      </c>
      <c r="C903" t="s">
        <v>26</v>
      </c>
      <c r="D903" t="s">
        <v>26</v>
      </c>
      <c r="E903" t="s">
        <v>26</v>
      </c>
      <c r="F903">
        <v>6.33</v>
      </c>
      <c r="G903" t="s">
        <v>26</v>
      </c>
      <c r="H903" t="s">
        <v>26</v>
      </c>
      <c r="I903" t="s">
        <v>26</v>
      </c>
      <c r="J903" t="s">
        <v>26</v>
      </c>
      <c r="K903" t="s">
        <v>26</v>
      </c>
    </row>
    <row r="904" spans="1:11" x14ac:dyDescent="0.25">
      <c r="A904" s="1">
        <v>32295</v>
      </c>
      <c r="B904" t="s">
        <v>133</v>
      </c>
      <c r="C904" t="s">
        <v>26</v>
      </c>
      <c r="D904" t="s">
        <v>26</v>
      </c>
      <c r="E904" t="s">
        <v>26</v>
      </c>
      <c r="F904">
        <v>8.1999999999999993</v>
      </c>
      <c r="G904" t="s">
        <v>26</v>
      </c>
      <c r="H904" t="s">
        <v>26</v>
      </c>
      <c r="I904" t="s">
        <v>26</v>
      </c>
      <c r="J904" t="s">
        <v>26</v>
      </c>
      <c r="K904" t="s">
        <v>26</v>
      </c>
    </row>
    <row r="905" spans="1:11" x14ac:dyDescent="0.25">
      <c r="A905" s="1">
        <v>32295</v>
      </c>
      <c r="B905" t="s">
        <v>134</v>
      </c>
      <c r="C905" t="s">
        <v>26</v>
      </c>
      <c r="D905" t="s">
        <v>26</v>
      </c>
      <c r="E905" t="s">
        <v>26</v>
      </c>
      <c r="F905">
        <v>5.72</v>
      </c>
      <c r="G905" t="s">
        <v>26</v>
      </c>
      <c r="H905" t="s">
        <v>26</v>
      </c>
      <c r="I905" t="s">
        <v>26</v>
      </c>
      <c r="J905" t="s">
        <v>26</v>
      </c>
      <c r="K905" t="s">
        <v>26</v>
      </c>
    </row>
    <row r="906" spans="1:11" x14ac:dyDescent="0.25">
      <c r="A906" s="1">
        <v>32295</v>
      </c>
      <c r="B906" t="s">
        <v>135</v>
      </c>
      <c r="C906" t="s">
        <v>26</v>
      </c>
      <c r="D906" t="s">
        <v>26</v>
      </c>
      <c r="E906" t="s">
        <v>26</v>
      </c>
      <c r="F906">
        <v>6.62</v>
      </c>
      <c r="G906" t="s">
        <v>26</v>
      </c>
      <c r="H906" t="s">
        <v>26</v>
      </c>
      <c r="I906" t="s">
        <v>26</v>
      </c>
      <c r="J906" t="s">
        <v>26</v>
      </c>
      <c r="K906" t="s">
        <v>26</v>
      </c>
    </row>
    <row r="907" spans="1:11" x14ac:dyDescent="0.25">
      <c r="A907" s="1">
        <v>32295</v>
      </c>
      <c r="B907" t="s">
        <v>136</v>
      </c>
      <c r="C907" t="s">
        <v>26</v>
      </c>
      <c r="D907" t="s">
        <v>26</v>
      </c>
      <c r="E907" t="s">
        <v>26</v>
      </c>
      <c r="F907" t="s">
        <v>26</v>
      </c>
      <c r="G907" t="s">
        <v>26</v>
      </c>
      <c r="H907" t="s">
        <v>26</v>
      </c>
      <c r="I907" t="s">
        <v>26</v>
      </c>
      <c r="J907" t="s">
        <v>26</v>
      </c>
      <c r="K907" t="s">
        <v>26</v>
      </c>
    </row>
    <row r="908" spans="1:11" x14ac:dyDescent="0.25">
      <c r="A908" s="1">
        <v>32295</v>
      </c>
      <c r="B908" t="s">
        <v>137</v>
      </c>
      <c r="C908" t="s">
        <v>26</v>
      </c>
      <c r="D908" t="s">
        <v>26</v>
      </c>
      <c r="E908" t="s">
        <v>26</v>
      </c>
      <c r="F908">
        <v>5.9</v>
      </c>
      <c r="G908" t="s">
        <v>26</v>
      </c>
      <c r="H908" t="s">
        <v>26</v>
      </c>
      <c r="I908" t="s">
        <v>26</v>
      </c>
      <c r="J908" t="s">
        <v>26</v>
      </c>
      <c r="K908" t="s">
        <v>26</v>
      </c>
    </row>
    <row r="909" spans="1:11" x14ac:dyDescent="0.25">
      <c r="A909" s="1">
        <v>32295</v>
      </c>
      <c r="B909" t="s">
        <v>138</v>
      </c>
      <c r="C909" t="s">
        <v>26</v>
      </c>
      <c r="D909" t="s">
        <v>26</v>
      </c>
      <c r="E909" t="s">
        <v>26</v>
      </c>
      <c r="F909">
        <v>6.75</v>
      </c>
      <c r="G909" t="s">
        <v>26</v>
      </c>
      <c r="H909" t="s">
        <v>26</v>
      </c>
      <c r="I909" t="s">
        <v>26</v>
      </c>
      <c r="J909" t="s">
        <v>26</v>
      </c>
      <c r="K909" t="s">
        <v>26</v>
      </c>
    </row>
    <row r="910" spans="1:11" x14ac:dyDescent="0.25">
      <c r="A910" s="1">
        <v>32295</v>
      </c>
      <c r="B910" t="s">
        <v>139</v>
      </c>
      <c r="C910" t="s">
        <v>26</v>
      </c>
      <c r="D910" t="s">
        <v>26</v>
      </c>
      <c r="E910" t="s">
        <v>26</v>
      </c>
      <c r="F910">
        <v>6.15</v>
      </c>
      <c r="G910" t="s">
        <v>26</v>
      </c>
      <c r="H910" t="s">
        <v>26</v>
      </c>
      <c r="I910" t="s">
        <v>26</v>
      </c>
      <c r="J910" t="s">
        <v>26</v>
      </c>
      <c r="K910" t="s">
        <v>26</v>
      </c>
    </row>
    <row r="911" spans="1:11" x14ac:dyDescent="0.25">
      <c r="A911" s="1">
        <v>32295</v>
      </c>
      <c r="B911" t="s">
        <v>140</v>
      </c>
      <c r="C911" t="s">
        <v>26</v>
      </c>
      <c r="D911" t="s">
        <v>26</v>
      </c>
      <c r="E911" t="s">
        <v>26</v>
      </c>
      <c r="F911">
        <v>5.54</v>
      </c>
      <c r="G911" t="s">
        <v>26</v>
      </c>
      <c r="H911" t="s">
        <v>26</v>
      </c>
      <c r="I911" t="s">
        <v>26</v>
      </c>
      <c r="J911" t="s">
        <v>26</v>
      </c>
      <c r="K911" t="s">
        <v>26</v>
      </c>
    </row>
    <row r="912" spans="1:11" x14ac:dyDescent="0.25">
      <c r="A912" s="1">
        <v>32295</v>
      </c>
      <c r="B912" t="s">
        <v>141</v>
      </c>
      <c r="C912" t="s">
        <v>26</v>
      </c>
      <c r="D912" t="s">
        <v>26</v>
      </c>
      <c r="E912" t="s">
        <v>26</v>
      </c>
      <c r="F912">
        <v>5.53</v>
      </c>
      <c r="G912" t="s">
        <v>26</v>
      </c>
      <c r="H912" t="s">
        <v>26</v>
      </c>
      <c r="I912" t="s">
        <v>26</v>
      </c>
      <c r="J912" t="s">
        <v>26</v>
      </c>
      <c r="K912" t="s">
        <v>26</v>
      </c>
    </row>
    <row r="913" spans="1:11" x14ac:dyDescent="0.25">
      <c r="A913" s="1">
        <v>32295</v>
      </c>
      <c r="B913" t="s">
        <v>142</v>
      </c>
      <c r="C913" t="s">
        <v>26</v>
      </c>
      <c r="D913" t="s">
        <v>26</v>
      </c>
      <c r="E913" t="s">
        <v>26</v>
      </c>
      <c r="F913">
        <v>5.34</v>
      </c>
      <c r="G913" t="s">
        <v>26</v>
      </c>
      <c r="H913" t="s">
        <v>26</v>
      </c>
      <c r="I913" t="s">
        <v>26</v>
      </c>
      <c r="J913" t="s">
        <v>26</v>
      </c>
      <c r="K913" t="s">
        <v>26</v>
      </c>
    </row>
    <row r="914" spans="1:11" x14ac:dyDescent="0.25">
      <c r="A914" s="1">
        <v>32295</v>
      </c>
      <c r="B914" t="s">
        <v>143</v>
      </c>
      <c r="C914" t="s">
        <v>26</v>
      </c>
      <c r="D914" t="s">
        <v>26</v>
      </c>
      <c r="E914" t="s">
        <v>26</v>
      </c>
      <c r="F914">
        <v>4.79</v>
      </c>
      <c r="G914" t="s">
        <v>26</v>
      </c>
      <c r="H914" t="s">
        <v>26</v>
      </c>
      <c r="I914" t="s">
        <v>26</v>
      </c>
      <c r="J914" t="s">
        <v>26</v>
      </c>
      <c r="K914" t="s">
        <v>26</v>
      </c>
    </row>
    <row r="915" spans="1:11" x14ac:dyDescent="0.25">
      <c r="A915" s="1">
        <v>32295</v>
      </c>
      <c r="B915" t="s">
        <v>144</v>
      </c>
      <c r="C915" t="s">
        <v>26</v>
      </c>
      <c r="D915" t="s">
        <v>26</v>
      </c>
      <c r="E915" t="s">
        <v>26</v>
      </c>
      <c r="F915">
        <v>5.05</v>
      </c>
      <c r="G915" t="s">
        <v>26</v>
      </c>
      <c r="H915" t="s">
        <v>26</v>
      </c>
      <c r="I915" t="s">
        <v>26</v>
      </c>
      <c r="J915" t="s">
        <v>26</v>
      </c>
      <c r="K915" t="s">
        <v>26</v>
      </c>
    </row>
    <row r="916" spans="1:11" x14ac:dyDescent="0.25">
      <c r="A916" s="1">
        <v>32295</v>
      </c>
      <c r="B916" t="s">
        <v>145</v>
      </c>
      <c r="C916" t="s">
        <v>26</v>
      </c>
      <c r="D916" t="s">
        <v>26</v>
      </c>
      <c r="E916" t="s">
        <v>26</v>
      </c>
      <c r="F916">
        <v>4.88</v>
      </c>
      <c r="G916" t="s">
        <v>26</v>
      </c>
      <c r="H916" t="s">
        <v>26</v>
      </c>
      <c r="I916" t="s">
        <v>26</v>
      </c>
      <c r="J916" t="s">
        <v>26</v>
      </c>
      <c r="K916" t="s">
        <v>26</v>
      </c>
    </row>
    <row r="917" spans="1:11" x14ac:dyDescent="0.25">
      <c r="A917" s="1">
        <v>32295</v>
      </c>
      <c r="B917" t="s">
        <v>146</v>
      </c>
      <c r="C917" t="s">
        <v>26</v>
      </c>
      <c r="D917" t="s">
        <v>26</v>
      </c>
      <c r="E917" t="s">
        <v>26</v>
      </c>
      <c r="F917">
        <v>5.34</v>
      </c>
      <c r="G917" t="s">
        <v>26</v>
      </c>
      <c r="H917" t="s">
        <v>26</v>
      </c>
      <c r="I917" t="s">
        <v>26</v>
      </c>
      <c r="J917" t="s">
        <v>26</v>
      </c>
      <c r="K917" t="s">
        <v>26</v>
      </c>
    </row>
    <row r="918" spans="1:11" x14ac:dyDescent="0.25">
      <c r="A918" s="1">
        <v>32295</v>
      </c>
      <c r="B918" t="s">
        <v>2</v>
      </c>
      <c r="C918" t="s">
        <v>26</v>
      </c>
      <c r="D918" t="s">
        <v>26</v>
      </c>
      <c r="E918" t="s">
        <v>26</v>
      </c>
      <c r="F918">
        <v>5.13</v>
      </c>
      <c r="G918" t="s">
        <v>26</v>
      </c>
      <c r="H918" t="s">
        <v>26</v>
      </c>
      <c r="I918" t="s">
        <v>26</v>
      </c>
      <c r="J918" t="s">
        <v>26</v>
      </c>
      <c r="K918" t="s">
        <v>26</v>
      </c>
    </row>
    <row r="919" spans="1:11" x14ac:dyDescent="0.25">
      <c r="A919" s="1">
        <v>32295</v>
      </c>
      <c r="B919" t="s">
        <v>147</v>
      </c>
      <c r="C919" t="s">
        <v>26</v>
      </c>
      <c r="D919" t="s">
        <v>26</v>
      </c>
      <c r="E919" t="s">
        <v>26</v>
      </c>
      <c r="F919">
        <v>5.88</v>
      </c>
      <c r="G919" t="s">
        <v>26</v>
      </c>
      <c r="H919" t="s">
        <v>26</v>
      </c>
      <c r="I919" t="s">
        <v>26</v>
      </c>
      <c r="J919" t="s">
        <v>26</v>
      </c>
      <c r="K919" t="s">
        <v>26</v>
      </c>
    </row>
    <row r="920" spans="1:11" x14ac:dyDescent="0.25">
      <c r="A920" s="1">
        <v>32295</v>
      </c>
      <c r="B920" t="s">
        <v>148</v>
      </c>
      <c r="C920" t="s">
        <v>26</v>
      </c>
      <c r="D920" t="s">
        <v>26</v>
      </c>
      <c r="E920" t="s">
        <v>26</v>
      </c>
      <c r="F920">
        <v>5.72</v>
      </c>
      <c r="G920" t="s">
        <v>26</v>
      </c>
      <c r="H920" t="s">
        <v>26</v>
      </c>
      <c r="I920" t="s">
        <v>26</v>
      </c>
      <c r="J920" t="s">
        <v>26</v>
      </c>
      <c r="K920" t="s">
        <v>26</v>
      </c>
    </row>
    <row r="921" spans="1:11" x14ac:dyDescent="0.25">
      <c r="A921" s="1">
        <v>32295</v>
      </c>
      <c r="B921" t="s">
        <v>149</v>
      </c>
      <c r="C921" t="s">
        <v>26</v>
      </c>
      <c r="D921" t="s">
        <v>26</v>
      </c>
      <c r="E921" t="s">
        <v>26</v>
      </c>
      <c r="F921">
        <v>6.31</v>
      </c>
      <c r="G921" t="s">
        <v>26</v>
      </c>
      <c r="H921" t="s">
        <v>26</v>
      </c>
      <c r="I921" t="s">
        <v>26</v>
      </c>
      <c r="J921" t="s">
        <v>26</v>
      </c>
      <c r="K921" t="s">
        <v>26</v>
      </c>
    </row>
    <row r="922" spans="1:11" x14ac:dyDescent="0.25">
      <c r="A922" s="1">
        <v>32295</v>
      </c>
      <c r="B922" t="s">
        <v>150</v>
      </c>
      <c r="C922" t="s">
        <v>26</v>
      </c>
      <c r="D922" t="s">
        <v>26</v>
      </c>
      <c r="E922" t="s">
        <v>26</v>
      </c>
      <c r="F922">
        <v>5.7</v>
      </c>
      <c r="G922" t="s">
        <v>26</v>
      </c>
      <c r="H922" t="s">
        <v>26</v>
      </c>
      <c r="I922" t="s">
        <v>26</v>
      </c>
      <c r="J922" t="s">
        <v>26</v>
      </c>
      <c r="K922" t="s">
        <v>26</v>
      </c>
    </row>
    <row r="923" spans="1:11" x14ac:dyDescent="0.25">
      <c r="A923" s="1">
        <v>32295</v>
      </c>
      <c r="B923" t="s">
        <v>151</v>
      </c>
      <c r="C923" t="s">
        <v>26</v>
      </c>
      <c r="D923" t="s">
        <v>26</v>
      </c>
      <c r="E923" t="s">
        <v>26</v>
      </c>
      <c r="F923">
        <v>5.76</v>
      </c>
      <c r="G923" t="s">
        <v>26</v>
      </c>
      <c r="H923" t="s">
        <v>26</v>
      </c>
      <c r="I923" t="s">
        <v>26</v>
      </c>
      <c r="J923" t="s">
        <v>26</v>
      </c>
      <c r="K923" t="s">
        <v>26</v>
      </c>
    </row>
    <row r="924" spans="1:11" x14ac:dyDescent="0.25">
      <c r="A924" s="1">
        <v>32295</v>
      </c>
      <c r="B924" t="s">
        <v>152</v>
      </c>
      <c r="C924" t="s">
        <v>26</v>
      </c>
      <c r="D924" t="s">
        <v>26</v>
      </c>
      <c r="E924" t="s">
        <v>26</v>
      </c>
      <c r="F924">
        <v>5.18</v>
      </c>
      <c r="G924" t="s">
        <v>26</v>
      </c>
      <c r="H924" t="s">
        <v>26</v>
      </c>
      <c r="I924" t="s">
        <v>26</v>
      </c>
      <c r="J924" t="s">
        <v>26</v>
      </c>
      <c r="K924" t="s">
        <v>26</v>
      </c>
    </row>
    <row r="925" spans="1:11" x14ac:dyDescent="0.25">
      <c r="A925" s="1">
        <v>32295</v>
      </c>
      <c r="B925" t="s">
        <v>153</v>
      </c>
      <c r="C925" t="s">
        <v>26</v>
      </c>
      <c r="D925" t="s">
        <v>26</v>
      </c>
      <c r="E925" t="s">
        <v>26</v>
      </c>
      <c r="F925">
        <v>5.68</v>
      </c>
      <c r="G925" t="s">
        <v>26</v>
      </c>
      <c r="H925" t="s">
        <v>26</v>
      </c>
      <c r="I925" t="s">
        <v>26</v>
      </c>
      <c r="J925" t="s">
        <v>26</v>
      </c>
      <c r="K925" t="s">
        <v>26</v>
      </c>
    </row>
    <row r="926" spans="1:11" x14ac:dyDescent="0.25">
      <c r="A926" s="1">
        <v>32295</v>
      </c>
      <c r="B926" t="s">
        <v>154</v>
      </c>
      <c r="C926" t="s">
        <v>26</v>
      </c>
      <c r="D926" t="s">
        <v>26</v>
      </c>
      <c r="E926" t="s">
        <v>26</v>
      </c>
      <c r="F926">
        <v>5.14</v>
      </c>
      <c r="G926" t="s">
        <v>26</v>
      </c>
      <c r="H926" t="s">
        <v>26</v>
      </c>
      <c r="I926" t="s">
        <v>26</v>
      </c>
      <c r="J926" t="s">
        <v>26</v>
      </c>
      <c r="K926" t="s">
        <v>26</v>
      </c>
    </row>
    <row r="927" spans="1:11" x14ac:dyDescent="0.25">
      <c r="A927" s="1">
        <v>32295</v>
      </c>
      <c r="B927" t="s">
        <v>155</v>
      </c>
      <c r="C927" t="s">
        <v>26</v>
      </c>
      <c r="D927" t="s">
        <v>26</v>
      </c>
      <c r="E927" t="s">
        <v>26</v>
      </c>
      <c r="F927">
        <v>4.8499999999999996</v>
      </c>
      <c r="G927" t="s">
        <v>26</v>
      </c>
      <c r="H927" t="s">
        <v>26</v>
      </c>
      <c r="I927" t="s">
        <v>26</v>
      </c>
      <c r="J927" t="s">
        <v>26</v>
      </c>
      <c r="K927" t="s">
        <v>26</v>
      </c>
    </row>
    <row r="928" spans="1:11" x14ac:dyDescent="0.25">
      <c r="A928" s="1">
        <v>32325</v>
      </c>
      <c r="B928" t="s">
        <v>1</v>
      </c>
      <c r="C928" t="s">
        <v>26</v>
      </c>
      <c r="D928" t="s">
        <v>26</v>
      </c>
      <c r="E928" t="s">
        <v>26</v>
      </c>
      <c r="F928">
        <v>6.78</v>
      </c>
      <c r="G928" t="s">
        <v>26</v>
      </c>
      <c r="H928" t="s">
        <v>26</v>
      </c>
      <c r="I928" t="s">
        <v>26</v>
      </c>
      <c r="J928" t="s">
        <v>26</v>
      </c>
      <c r="K928" t="s">
        <v>26</v>
      </c>
    </row>
    <row r="929" spans="1:11" x14ac:dyDescent="0.25">
      <c r="A929" s="1">
        <v>32325</v>
      </c>
      <c r="B929" t="s">
        <v>126</v>
      </c>
      <c r="C929" t="s">
        <v>26</v>
      </c>
      <c r="D929" t="s">
        <v>26</v>
      </c>
      <c r="E929" t="s">
        <v>26</v>
      </c>
      <c r="F929">
        <v>7.28</v>
      </c>
      <c r="G929" t="s">
        <v>26</v>
      </c>
      <c r="H929" t="s">
        <v>26</v>
      </c>
      <c r="I929" t="s">
        <v>26</v>
      </c>
      <c r="J929" t="s">
        <v>26</v>
      </c>
      <c r="K929" t="s">
        <v>26</v>
      </c>
    </row>
    <row r="930" spans="1:11" x14ac:dyDescent="0.25">
      <c r="A930" s="1">
        <v>32325</v>
      </c>
      <c r="B930" t="s">
        <v>127</v>
      </c>
      <c r="C930" t="s">
        <v>26</v>
      </c>
      <c r="D930" t="s">
        <v>26</v>
      </c>
      <c r="E930" t="s">
        <v>26</v>
      </c>
      <c r="F930">
        <v>6.54</v>
      </c>
      <c r="G930" t="s">
        <v>26</v>
      </c>
      <c r="H930" t="s">
        <v>26</v>
      </c>
      <c r="I930" t="s">
        <v>26</v>
      </c>
      <c r="J930" t="s">
        <v>26</v>
      </c>
      <c r="K930" t="s">
        <v>26</v>
      </c>
    </row>
    <row r="931" spans="1:11" x14ac:dyDescent="0.25">
      <c r="A931" s="1">
        <v>32325</v>
      </c>
      <c r="B931" t="s">
        <v>113</v>
      </c>
      <c r="C931" t="s">
        <v>26</v>
      </c>
      <c r="D931" t="s">
        <v>26</v>
      </c>
      <c r="E931" t="s">
        <v>26</v>
      </c>
      <c r="F931">
        <v>6.82</v>
      </c>
      <c r="G931" t="s">
        <v>26</v>
      </c>
      <c r="H931" t="s">
        <v>26</v>
      </c>
      <c r="I931" t="s">
        <v>26</v>
      </c>
      <c r="J931" t="s">
        <v>26</v>
      </c>
      <c r="K931" t="s">
        <v>26</v>
      </c>
    </row>
    <row r="932" spans="1:11" x14ac:dyDescent="0.25">
      <c r="A932" s="1">
        <v>32325</v>
      </c>
      <c r="B932" t="s">
        <v>128</v>
      </c>
      <c r="C932" t="s">
        <v>26</v>
      </c>
      <c r="D932" t="s">
        <v>26</v>
      </c>
      <c r="E932" t="s">
        <v>26</v>
      </c>
      <c r="F932">
        <v>7.19</v>
      </c>
      <c r="G932" t="s">
        <v>26</v>
      </c>
      <c r="H932" t="s">
        <v>26</v>
      </c>
      <c r="I932" t="s">
        <v>26</v>
      </c>
      <c r="J932" t="s">
        <v>26</v>
      </c>
      <c r="K932" t="s">
        <v>26</v>
      </c>
    </row>
    <row r="933" spans="1:11" x14ac:dyDescent="0.25">
      <c r="A933" s="1">
        <v>32325</v>
      </c>
      <c r="B933" t="s">
        <v>129</v>
      </c>
      <c r="C933" t="s">
        <v>26</v>
      </c>
      <c r="D933" t="s">
        <v>26</v>
      </c>
      <c r="E933" t="s">
        <v>26</v>
      </c>
      <c r="F933">
        <v>6.05</v>
      </c>
      <c r="G933" t="s">
        <v>26</v>
      </c>
      <c r="H933" t="s">
        <v>26</v>
      </c>
      <c r="I933" t="s">
        <v>26</v>
      </c>
      <c r="J933" t="s">
        <v>26</v>
      </c>
      <c r="K933" t="s">
        <v>26</v>
      </c>
    </row>
    <row r="934" spans="1:11" x14ac:dyDescent="0.25">
      <c r="A934" s="1">
        <v>32325</v>
      </c>
      <c r="B934" t="s">
        <v>130</v>
      </c>
      <c r="C934" t="s">
        <v>26</v>
      </c>
      <c r="D934" t="s">
        <v>26</v>
      </c>
      <c r="E934" t="s">
        <v>26</v>
      </c>
      <c r="F934">
        <v>8.26</v>
      </c>
      <c r="G934" t="s">
        <v>26</v>
      </c>
      <c r="H934" t="s">
        <v>26</v>
      </c>
      <c r="I934" t="s">
        <v>26</v>
      </c>
      <c r="J934" t="s">
        <v>26</v>
      </c>
      <c r="K934" t="s">
        <v>26</v>
      </c>
    </row>
    <row r="935" spans="1:11" x14ac:dyDescent="0.25">
      <c r="A935" s="1">
        <v>32325</v>
      </c>
      <c r="B935" t="s">
        <v>131</v>
      </c>
      <c r="C935" t="s">
        <v>26</v>
      </c>
      <c r="D935" t="s">
        <v>26</v>
      </c>
      <c r="E935" t="s">
        <v>26</v>
      </c>
      <c r="F935">
        <v>5.57</v>
      </c>
      <c r="G935" t="s">
        <v>26</v>
      </c>
      <c r="H935" t="s">
        <v>26</v>
      </c>
      <c r="I935" t="s">
        <v>26</v>
      </c>
      <c r="J935" t="s">
        <v>26</v>
      </c>
      <c r="K935" t="s">
        <v>26</v>
      </c>
    </row>
    <row r="936" spans="1:11" x14ac:dyDescent="0.25">
      <c r="A936" s="1">
        <v>32325</v>
      </c>
      <c r="B936" t="s">
        <v>132</v>
      </c>
      <c r="C936" t="s">
        <v>26</v>
      </c>
      <c r="D936" t="s">
        <v>26</v>
      </c>
      <c r="E936" t="s">
        <v>26</v>
      </c>
      <c r="F936">
        <v>7.43</v>
      </c>
      <c r="G936" t="s">
        <v>26</v>
      </c>
      <c r="H936" t="s">
        <v>26</v>
      </c>
      <c r="I936" t="s">
        <v>26</v>
      </c>
      <c r="J936" t="s">
        <v>26</v>
      </c>
      <c r="K936" t="s">
        <v>26</v>
      </c>
    </row>
    <row r="937" spans="1:11" x14ac:dyDescent="0.25">
      <c r="A937" s="1">
        <v>32325</v>
      </c>
      <c r="B937" t="s">
        <v>133</v>
      </c>
      <c r="C937" t="s">
        <v>26</v>
      </c>
      <c r="D937" t="s">
        <v>26</v>
      </c>
      <c r="E937" t="s">
        <v>26</v>
      </c>
      <c r="F937">
        <v>9.57</v>
      </c>
      <c r="G937" t="s">
        <v>26</v>
      </c>
      <c r="H937" t="s">
        <v>26</v>
      </c>
      <c r="I937" t="s">
        <v>26</v>
      </c>
      <c r="J937" t="s">
        <v>26</v>
      </c>
      <c r="K937" t="s">
        <v>26</v>
      </c>
    </row>
    <row r="938" spans="1:11" x14ac:dyDescent="0.25">
      <c r="A938" s="1">
        <v>32325</v>
      </c>
      <c r="B938" t="s">
        <v>134</v>
      </c>
      <c r="C938" t="s">
        <v>26</v>
      </c>
      <c r="D938" t="s">
        <v>26</v>
      </c>
      <c r="E938" t="s">
        <v>26</v>
      </c>
      <c r="F938">
        <v>6.95</v>
      </c>
      <c r="G938" t="s">
        <v>26</v>
      </c>
      <c r="H938" t="s">
        <v>26</v>
      </c>
      <c r="I938" t="s">
        <v>26</v>
      </c>
      <c r="J938" t="s">
        <v>26</v>
      </c>
      <c r="K938" t="s">
        <v>26</v>
      </c>
    </row>
    <row r="939" spans="1:11" x14ac:dyDescent="0.25">
      <c r="A939" s="1">
        <v>32325</v>
      </c>
      <c r="B939" t="s">
        <v>135</v>
      </c>
      <c r="C939" t="s">
        <v>26</v>
      </c>
      <c r="D939" t="s">
        <v>26</v>
      </c>
      <c r="E939" t="s">
        <v>26</v>
      </c>
      <c r="F939">
        <v>7.95</v>
      </c>
      <c r="G939" t="s">
        <v>26</v>
      </c>
      <c r="H939" t="s">
        <v>26</v>
      </c>
      <c r="I939" t="s">
        <v>26</v>
      </c>
      <c r="J939" t="s">
        <v>26</v>
      </c>
      <c r="K939" t="s">
        <v>26</v>
      </c>
    </row>
    <row r="940" spans="1:11" x14ac:dyDescent="0.25">
      <c r="A940" s="1">
        <v>32325</v>
      </c>
      <c r="B940" t="s">
        <v>136</v>
      </c>
      <c r="C940" t="s">
        <v>26</v>
      </c>
      <c r="D940" t="s">
        <v>26</v>
      </c>
      <c r="E940" t="s">
        <v>26</v>
      </c>
      <c r="F940" t="s">
        <v>26</v>
      </c>
      <c r="G940" t="s">
        <v>26</v>
      </c>
      <c r="H940" t="s">
        <v>26</v>
      </c>
      <c r="I940" t="s">
        <v>26</v>
      </c>
      <c r="J940" t="s">
        <v>26</v>
      </c>
      <c r="K940" t="s">
        <v>26</v>
      </c>
    </row>
    <row r="941" spans="1:11" x14ac:dyDescent="0.25">
      <c r="A941" s="1">
        <v>32325</v>
      </c>
      <c r="B941" t="s">
        <v>137</v>
      </c>
      <c r="C941" t="s">
        <v>26</v>
      </c>
      <c r="D941" t="s">
        <v>26</v>
      </c>
      <c r="E941" t="s">
        <v>26</v>
      </c>
      <c r="F941">
        <v>7.11</v>
      </c>
      <c r="G941" t="s">
        <v>26</v>
      </c>
      <c r="H941" t="s">
        <v>26</v>
      </c>
      <c r="I941" t="s">
        <v>26</v>
      </c>
      <c r="J941" t="s">
        <v>26</v>
      </c>
      <c r="K941" t="s">
        <v>26</v>
      </c>
    </row>
    <row r="942" spans="1:11" x14ac:dyDescent="0.25">
      <c r="A942" s="1">
        <v>32325</v>
      </c>
      <c r="B942" t="s">
        <v>138</v>
      </c>
      <c r="C942" t="s">
        <v>26</v>
      </c>
      <c r="D942" t="s">
        <v>26</v>
      </c>
      <c r="E942" t="s">
        <v>26</v>
      </c>
      <c r="F942">
        <v>8.16</v>
      </c>
      <c r="G942" t="s">
        <v>26</v>
      </c>
      <c r="H942" t="s">
        <v>26</v>
      </c>
      <c r="I942" t="s">
        <v>26</v>
      </c>
      <c r="J942" t="s">
        <v>26</v>
      </c>
      <c r="K942" t="s">
        <v>26</v>
      </c>
    </row>
    <row r="943" spans="1:11" x14ac:dyDescent="0.25">
      <c r="A943" s="1">
        <v>32325</v>
      </c>
      <c r="B943" t="s">
        <v>139</v>
      </c>
      <c r="C943" t="s">
        <v>26</v>
      </c>
      <c r="D943" t="s">
        <v>26</v>
      </c>
      <c r="E943" t="s">
        <v>26</v>
      </c>
      <c r="F943">
        <v>7.18</v>
      </c>
      <c r="G943" t="s">
        <v>26</v>
      </c>
      <c r="H943" t="s">
        <v>26</v>
      </c>
      <c r="I943" t="s">
        <v>26</v>
      </c>
      <c r="J943" t="s">
        <v>26</v>
      </c>
      <c r="K943" t="s">
        <v>26</v>
      </c>
    </row>
    <row r="944" spans="1:11" x14ac:dyDescent="0.25">
      <c r="A944" s="1">
        <v>32325</v>
      </c>
      <c r="B944" t="s">
        <v>140</v>
      </c>
      <c r="C944" t="s">
        <v>26</v>
      </c>
      <c r="D944" t="s">
        <v>26</v>
      </c>
      <c r="E944" t="s">
        <v>26</v>
      </c>
      <c r="F944">
        <v>6.64</v>
      </c>
      <c r="G944" t="s">
        <v>26</v>
      </c>
      <c r="H944" t="s">
        <v>26</v>
      </c>
      <c r="I944" t="s">
        <v>26</v>
      </c>
      <c r="J944" t="s">
        <v>26</v>
      </c>
      <c r="K944" t="s">
        <v>26</v>
      </c>
    </row>
    <row r="945" spans="1:11" x14ac:dyDescent="0.25">
      <c r="A945" s="1">
        <v>32325</v>
      </c>
      <c r="B945" t="s">
        <v>141</v>
      </c>
      <c r="C945" t="s">
        <v>26</v>
      </c>
      <c r="D945" t="s">
        <v>26</v>
      </c>
      <c r="E945" t="s">
        <v>26</v>
      </c>
      <c r="F945">
        <v>6.74</v>
      </c>
      <c r="G945" t="s">
        <v>26</v>
      </c>
      <c r="H945" t="s">
        <v>26</v>
      </c>
      <c r="I945" t="s">
        <v>26</v>
      </c>
      <c r="J945" t="s">
        <v>26</v>
      </c>
      <c r="K945" t="s">
        <v>26</v>
      </c>
    </row>
    <row r="946" spans="1:11" x14ac:dyDescent="0.25">
      <c r="A946" s="1">
        <v>32325</v>
      </c>
      <c r="B946" t="s">
        <v>142</v>
      </c>
      <c r="C946" t="s">
        <v>26</v>
      </c>
      <c r="D946" t="s">
        <v>26</v>
      </c>
      <c r="E946" t="s">
        <v>26</v>
      </c>
      <c r="F946">
        <v>6.3</v>
      </c>
      <c r="G946" t="s">
        <v>26</v>
      </c>
      <c r="H946" t="s">
        <v>26</v>
      </c>
      <c r="I946" t="s">
        <v>26</v>
      </c>
      <c r="J946" t="s">
        <v>26</v>
      </c>
      <c r="K946" t="s">
        <v>26</v>
      </c>
    </row>
    <row r="947" spans="1:11" x14ac:dyDescent="0.25">
      <c r="A947" s="1">
        <v>32325</v>
      </c>
      <c r="B947" t="s">
        <v>143</v>
      </c>
      <c r="C947" t="s">
        <v>26</v>
      </c>
      <c r="D947" t="s">
        <v>26</v>
      </c>
      <c r="E947" t="s">
        <v>26</v>
      </c>
      <c r="F947">
        <v>5.82</v>
      </c>
      <c r="G947" t="s">
        <v>26</v>
      </c>
      <c r="H947" t="s">
        <v>26</v>
      </c>
      <c r="I947" t="s">
        <v>26</v>
      </c>
      <c r="J947" t="s">
        <v>26</v>
      </c>
      <c r="K947" t="s">
        <v>26</v>
      </c>
    </row>
    <row r="948" spans="1:11" x14ac:dyDescent="0.25">
      <c r="A948" s="1">
        <v>32325</v>
      </c>
      <c r="B948" t="s">
        <v>144</v>
      </c>
      <c r="C948" t="s">
        <v>26</v>
      </c>
      <c r="D948" t="s">
        <v>26</v>
      </c>
      <c r="E948" t="s">
        <v>26</v>
      </c>
      <c r="F948">
        <v>6.14</v>
      </c>
      <c r="G948" t="s">
        <v>26</v>
      </c>
      <c r="H948" t="s">
        <v>26</v>
      </c>
      <c r="I948" t="s">
        <v>26</v>
      </c>
      <c r="J948" t="s">
        <v>26</v>
      </c>
      <c r="K948" t="s">
        <v>26</v>
      </c>
    </row>
    <row r="949" spans="1:11" x14ac:dyDescent="0.25">
      <c r="A949" s="1">
        <v>32325</v>
      </c>
      <c r="B949" t="s">
        <v>145</v>
      </c>
      <c r="C949" t="s">
        <v>26</v>
      </c>
      <c r="D949" t="s">
        <v>26</v>
      </c>
      <c r="E949" t="s">
        <v>26</v>
      </c>
      <c r="F949">
        <v>5.93</v>
      </c>
      <c r="G949" t="s">
        <v>26</v>
      </c>
      <c r="H949" t="s">
        <v>26</v>
      </c>
      <c r="I949" t="s">
        <v>26</v>
      </c>
      <c r="J949" t="s">
        <v>26</v>
      </c>
      <c r="K949" t="s">
        <v>26</v>
      </c>
    </row>
    <row r="950" spans="1:11" x14ac:dyDescent="0.25">
      <c r="A950" s="1">
        <v>32325</v>
      </c>
      <c r="B950" t="s">
        <v>146</v>
      </c>
      <c r="C950" t="s">
        <v>26</v>
      </c>
      <c r="D950" t="s">
        <v>26</v>
      </c>
      <c r="E950" t="s">
        <v>26</v>
      </c>
      <c r="F950">
        <v>6.45</v>
      </c>
      <c r="G950" t="s">
        <v>26</v>
      </c>
      <c r="H950" t="s">
        <v>26</v>
      </c>
      <c r="I950" t="s">
        <v>26</v>
      </c>
      <c r="J950" t="s">
        <v>26</v>
      </c>
      <c r="K950" t="s">
        <v>26</v>
      </c>
    </row>
    <row r="951" spans="1:11" x14ac:dyDescent="0.25">
      <c r="A951" s="1">
        <v>32325</v>
      </c>
      <c r="B951" t="s">
        <v>2</v>
      </c>
      <c r="C951" t="s">
        <v>26</v>
      </c>
      <c r="D951" t="s">
        <v>26</v>
      </c>
      <c r="E951" t="s">
        <v>26</v>
      </c>
      <c r="F951">
        <v>6.06</v>
      </c>
      <c r="G951" t="s">
        <v>26</v>
      </c>
      <c r="H951" t="s">
        <v>26</v>
      </c>
      <c r="I951" t="s">
        <v>26</v>
      </c>
      <c r="J951" t="s">
        <v>26</v>
      </c>
      <c r="K951" t="s">
        <v>26</v>
      </c>
    </row>
    <row r="952" spans="1:11" x14ac:dyDescent="0.25">
      <c r="A952" s="1">
        <v>32325</v>
      </c>
      <c r="B952" t="s">
        <v>147</v>
      </c>
      <c r="C952" t="s">
        <v>26</v>
      </c>
      <c r="D952" t="s">
        <v>26</v>
      </c>
      <c r="E952" t="s">
        <v>26</v>
      </c>
      <c r="F952">
        <v>7.08</v>
      </c>
      <c r="G952" t="s">
        <v>26</v>
      </c>
      <c r="H952" t="s">
        <v>26</v>
      </c>
      <c r="I952" t="s">
        <v>26</v>
      </c>
      <c r="J952" t="s">
        <v>26</v>
      </c>
      <c r="K952" t="s">
        <v>26</v>
      </c>
    </row>
    <row r="953" spans="1:11" x14ac:dyDescent="0.25">
      <c r="A953" s="1">
        <v>32325</v>
      </c>
      <c r="B953" t="s">
        <v>148</v>
      </c>
      <c r="C953" t="s">
        <v>26</v>
      </c>
      <c r="D953" t="s">
        <v>26</v>
      </c>
      <c r="E953" t="s">
        <v>26</v>
      </c>
      <c r="F953">
        <v>6.85</v>
      </c>
      <c r="G953" t="s">
        <v>26</v>
      </c>
      <c r="H953" t="s">
        <v>26</v>
      </c>
      <c r="I953" t="s">
        <v>26</v>
      </c>
      <c r="J953" t="s">
        <v>26</v>
      </c>
      <c r="K953" t="s">
        <v>26</v>
      </c>
    </row>
    <row r="954" spans="1:11" x14ac:dyDescent="0.25">
      <c r="A954" s="1">
        <v>32325</v>
      </c>
      <c r="B954" t="s">
        <v>149</v>
      </c>
      <c r="C954" t="s">
        <v>26</v>
      </c>
      <c r="D954" t="s">
        <v>26</v>
      </c>
      <c r="E954" t="s">
        <v>26</v>
      </c>
      <c r="F954">
        <v>7.66</v>
      </c>
      <c r="G954" t="s">
        <v>26</v>
      </c>
      <c r="H954" t="s">
        <v>26</v>
      </c>
      <c r="I954" t="s">
        <v>26</v>
      </c>
      <c r="J954" t="s">
        <v>26</v>
      </c>
      <c r="K954" t="s">
        <v>26</v>
      </c>
    </row>
    <row r="955" spans="1:11" x14ac:dyDescent="0.25">
      <c r="A955" s="1">
        <v>32325</v>
      </c>
      <c r="B955" t="s">
        <v>150</v>
      </c>
      <c r="C955" t="s">
        <v>26</v>
      </c>
      <c r="D955" t="s">
        <v>26</v>
      </c>
      <c r="E955" t="s">
        <v>26</v>
      </c>
      <c r="F955">
        <v>6.94</v>
      </c>
      <c r="G955" t="s">
        <v>26</v>
      </c>
      <c r="H955" t="s">
        <v>26</v>
      </c>
      <c r="I955" t="s">
        <v>26</v>
      </c>
      <c r="J955" t="s">
        <v>26</v>
      </c>
      <c r="K955" t="s">
        <v>26</v>
      </c>
    </row>
    <row r="956" spans="1:11" x14ac:dyDescent="0.25">
      <c r="A956" s="1">
        <v>32325</v>
      </c>
      <c r="B956" t="s">
        <v>151</v>
      </c>
      <c r="C956" t="s">
        <v>26</v>
      </c>
      <c r="D956" t="s">
        <v>26</v>
      </c>
      <c r="E956" t="s">
        <v>26</v>
      </c>
      <c r="F956">
        <v>6.89</v>
      </c>
      <c r="G956" t="s">
        <v>26</v>
      </c>
      <c r="H956" t="s">
        <v>26</v>
      </c>
      <c r="I956" t="s">
        <v>26</v>
      </c>
      <c r="J956" t="s">
        <v>26</v>
      </c>
      <c r="K956" t="s">
        <v>26</v>
      </c>
    </row>
    <row r="957" spans="1:11" x14ac:dyDescent="0.25">
      <c r="A957" s="1">
        <v>32325</v>
      </c>
      <c r="B957" t="s">
        <v>152</v>
      </c>
      <c r="C957" t="s">
        <v>26</v>
      </c>
      <c r="D957" t="s">
        <v>26</v>
      </c>
      <c r="E957" t="s">
        <v>26</v>
      </c>
      <c r="F957">
        <v>6.12</v>
      </c>
      <c r="G957" t="s">
        <v>26</v>
      </c>
      <c r="H957" t="s">
        <v>26</v>
      </c>
      <c r="I957" t="s">
        <v>26</v>
      </c>
      <c r="J957" t="s">
        <v>26</v>
      </c>
      <c r="K957" t="s">
        <v>26</v>
      </c>
    </row>
    <row r="958" spans="1:11" x14ac:dyDescent="0.25">
      <c r="A958" s="1">
        <v>32325</v>
      </c>
      <c r="B958" t="s">
        <v>153</v>
      </c>
      <c r="C958" t="s">
        <v>26</v>
      </c>
      <c r="D958" t="s">
        <v>26</v>
      </c>
      <c r="E958" t="s">
        <v>26</v>
      </c>
      <c r="F958">
        <v>7.15</v>
      </c>
      <c r="G958" t="s">
        <v>26</v>
      </c>
      <c r="H958" t="s">
        <v>26</v>
      </c>
      <c r="I958" t="s">
        <v>26</v>
      </c>
      <c r="J958" t="s">
        <v>26</v>
      </c>
      <c r="K958" t="s">
        <v>26</v>
      </c>
    </row>
    <row r="959" spans="1:11" x14ac:dyDescent="0.25">
      <c r="A959" s="1">
        <v>32325</v>
      </c>
      <c r="B959" t="s">
        <v>154</v>
      </c>
      <c r="C959" t="s">
        <v>26</v>
      </c>
      <c r="D959" t="s">
        <v>26</v>
      </c>
      <c r="E959" t="s">
        <v>26</v>
      </c>
      <c r="F959">
        <v>6.11</v>
      </c>
      <c r="G959" t="s">
        <v>26</v>
      </c>
      <c r="H959" t="s">
        <v>26</v>
      </c>
      <c r="I959" t="s">
        <v>26</v>
      </c>
      <c r="J959" t="s">
        <v>26</v>
      </c>
      <c r="K959" t="s">
        <v>26</v>
      </c>
    </row>
    <row r="960" spans="1:11" x14ac:dyDescent="0.25">
      <c r="A960" s="1">
        <v>32325</v>
      </c>
      <c r="B960" t="s">
        <v>155</v>
      </c>
      <c r="C960" t="s">
        <v>26</v>
      </c>
      <c r="D960" t="s">
        <v>26</v>
      </c>
      <c r="E960" t="s">
        <v>26</v>
      </c>
      <c r="F960">
        <v>5.84</v>
      </c>
      <c r="G960" t="s">
        <v>26</v>
      </c>
      <c r="H960" t="s">
        <v>26</v>
      </c>
      <c r="I960" t="s">
        <v>26</v>
      </c>
      <c r="J960" t="s">
        <v>26</v>
      </c>
      <c r="K960" t="s">
        <v>26</v>
      </c>
    </row>
    <row r="961" spans="1:11" x14ac:dyDescent="0.25">
      <c r="A961" s="1">
        <v>32356</v>
      </c>
      <c r="B961" t="s">
        <v>1</v>
      </c>
      <c r="C961" t="s">
        <v>26</v>
      </c>
      <c r="D961" t="s">
        <v>26</v>
      </c>
      <c r="E961" t="s">
        <v>26</v>
      </c>
      <c r="F961">
        <v>8.42</v>
      </c>
      <c r="G961" t="s">
        <v>26</v>
      </c>
      <c r="H961" t="s">
        <v>26</v>
      </c>
      <c r="I961" t="s">
        <v>26</v>
      </c>
      <c r="J961" t="s">
        <v>26</v>
      </c>
      <c r="K961" t="s">
        <v>26</v>
      </c>
    </row>
    <row r="962" spans="1:11" x14ac:dyDescent="0.25">
      <c r="A962" s="1">
        <v>32356</v>
      </c>
      <c r="B962" t="s">
        <v>126</v>
      </c>
      <c r="C962" t="s">
        <v>26</v>
      </c>
      <c r="D962" t="s">
        <v>26</v>
      </c>
      <c r="E962" t="s">
        <v>26</v>
      </c>
      <c r="F962">
        <v>8.9700000000000006</v>
      </c>
      <c r="G962" t="s">
        <v>26</v>
      </c>
      <c r="H962" t="s">
        <v>26</v>
      </c>
      <c r="I962" t="s">
        <v>26</v>
      </c>
      <c r="J962" t="s">
        <v>26</v>
      </c>
      <c r="K962" t="s">
        <v>26</v>
      </c>
    </row>
    <row r="963" spans="1:11" x14ac:dyDescent="0.25">
      <c r="A963" s="1">
        <v>32356</v>
      </c>
      <c r="B963" t="s">
        <v>127</v>
      </c>
      <c r="C963" t="s">
        <v>26</v>
      </c>
      <c r="D963" t="s">
        <v>26</v>
      </c>
      <c r="E963" t="s">
        <v>26</v>
      </c>
      <c r="F963">
        <v>8.17</v>
      </c>
      <c r="G963" t="s">
        <v>26</v>
      </c>
      <c r="H963" t="s">
        <v>26</v>
      </c>
      <c r="I963" t="s">
        <v>26</v>
      </c>
      <c r="J963" t="s">
        <v>26</v>
      </c>
      <c r="K963" t="s">
        <v>26</v>
      </c>
    </row>
    <row r="964" spans="1:11" x14ac:dyDescent="0.25">
      <c r="A964" s="1">
        <v>32356</v>
      </c>
      <c r="B964" t="s">
        <v>113</v>
      </c>
      <c r="C964" t="s">
        <v>26</v>
      </c>
      <c r="D964" t="s">
        <v>26</v>
      </c>
      <c r="E964" t="s">
        <v>26</v>
      </c>
      <c r="F964">
        <v>8.4499999999999993</v>
      </c>
      <c r="G964" t="s">
        <v>26</v>
      </c>
      <c r="H964" t="s">
        <v>26</v>
      </c>
      <c r="I964" t="s">
        <v>26</v>
      </c>
      <c r="J964" t="s">
        <v>26</v>
      </c>
      <c r="K964" t="s">
        <v>26</v>
      </c>
    </row>
    <row r="965" spans="1:11" x14ac:dyDescent="0.25">
      <c r="A965" s="1">
        <v>32356</v>
      </c>
      <c r="B965" t="s">
        <v>128</v>
      </c>
      <c r="C965" t="s">
        <v>26</v>
      </c>
      <c r="D965" t="s">
        <v>26</v>
      </c>
      <c r="E965" t="s">
        <v>26</v>
      </c>
      <c r="F965">
        <v>8.99</v>
      </c>
      <c r="G965" t="s">
        <v>26</v>
      </c>
      <c r="H965" t="s">
        <v>26</v>
      </c>
      <c r="I965" t="s">
        <v>26</v>
      </c>
      <c r="J965" t="s">
        <v>26</v>
      </c>
      <c r="K965" t="s">
        <v>26</v>
      </c>
    </row>
    <row r="966" spans="1:11" x14ac:dyDescent="0.25">
      <c r="A966" s="1">
        <v>32356</v>
      </c>
      <c r="B966" t="s">
        <v>129</v>
      </c>
      <c r="C966" t="s">
        <v>26</v>
      </c>
      <c r="D966" t="s">
        <v>26</v>
      </c>
      <c r="E966" t="s">
        <v>26</v>
      </c>
      <c r="F966">
        <v>7.55</v>
      </c>
      <c r="G966" t="s">
        <v>26</v>
      </c>
      <c r="H966" t="s">
        <v>26</v>
      </c>
      <c r="I966" t="s">
        <v>26</v>
      </c>
      <c r="J966" t="s">
        <v>26</v>
      </c>
      <c r="K966" t="s">
        <v>26</v>
      </c>
    </row>
    <row r="967" spans="1:11" x14ac:dyDescent="0.25">
      <c r="A967" s="1">
        <v>32356</v>
      </c>
      <c r="B967" t="s">
        <v>130</v>
      </c>
      <c r="C967" t="s">
        <v>26</v>
      </c>
      <c r="D967" t="s">
        <v>26</v>
      </c>
      <c r="E967" t="s">
        <v>26</v>
      </c>
      <c r="F967">
        <v>10.119999999999999</v>
      </c>
      <c r="G967" t="s">
        <v>26</v>
      </c>
      <c r="H967" t="s">
        <v>26</v>
      </c>
      <c r="I967" t="s">
        <v>26</v>
      </c>
      <c r="J967" t="s">
        <v>26</v>
      </c>
      <c r="K967" t="s">
        <v>26</v>
      </c>
    </row>
    <row r="968" spans="1:11" x14ac:dyDescent="0.25">
      <c r="A968" s="1">
        <v>32356</v>
      </c>
      <c r="B968" t="s">
        <v>131</v>
      </c>
      <c r="C968" t="s">
        <v>26</v>
      </c>
      <c r="D968" t="s">
        <v>26</v>
      </c>
      <c r="E968" t="s">
        <v>26</v>
      </c>
      <c r="F968">
        <v>6.93</v>
      </c>
      <c r="G968" t="s">
        <v>26</v>
      </c>
      <c r="H968" t="s">
        <v>26</v>
      </c>
      <c r="I968" t="s">
        <v>26</v>
      </c>
      <c r="J968" t="s">
        <v>26</v>
      </c>
      <c r="K968" t="s">
        <v>26</v>
      </c>
    </row>
    <row r="969" spans="1:11" x14ac:dyDescent="0.25">
      <c r="A969" s="1">
        <v>32356</v>
      </c>
      <c r="B969" t="s">
        <v>132</v>
      </c>
      <c r="C969" t="s">
        <v>26</v>
      </c>
      <c r="D969" t="s">
        <v>26</v>
      </c>
      <c r="E969" t="s">
        <v>26</v>
      </c>
      <c r="F969">
        <v>9.18</v>
      </c>
      <c r="G969" t="s">
        <v>26</v>
      </c>
      <c r="H969" t="s">
        <v>26</v>
      </c>
      <c r="I969" t="s">
        <v>26</v>
      </c>
      <c r="J969" t="s">
        <v>26</v>
      </c>
      <c r="K969" t="s">
        <v>26</v>
      </c>
    </row>
    <row r="970" spans="1:11" x14ac:dyDescent="0.25">
      <c r="A970" s="1">
        <v>32356</v>
      </c>
      <c r="B970" t="s">
        <v>133</v>
      </c>
      <c r="C970" t="s">
        <v>26</v>
      </c>
      <c r="D970" t="s">
        <v>26</v>
      </c>
      <c r="E970" t="s">
        <v>26</v>
      </c>
      <c r="F970">
        <v>11.55</v>
      </c>
      <c r="G970" t="s">
        <v>26</v>
      </c>
      <c r="H970" t="s">
        <v>26</v>
      </c>
      <c r="I970" t="s">
        <v>26</v>
      </c>
      <c r="J970" t="s">
        <v>26</v>
      </c>
      <c r="K970" t="s">
        <v>26</v>
      </c>
    </row>
    <row r="971" spans="1:11" x14ac:dyDescent="0.25">
      <c r="A971" s="1">
        <v>32356</v>
      </c>
      <c r="B971" t="s">
        <v>134</v>
      </c>
      <c r="C971" t="s">
        <v>26</v>
      </c>
      <c r="D971" t="s">
        <v>26</v>
      </c>
      <c r="E971" t="s">
        <v>26</v>
      </c>
      <c r="F971">
        <v>8.57</v>
      </c>
      <c r="G971" t="s">
        <v>26</v>
      </c>
      <c r="H971" t="s">
        <v>26</v>
      </c>
      <c r="I971" t="s">
        <v>26</v>
      </c>
      <c r="J971" t="s">
        <v>26</v>
      </c>
      <c r="K971" t="s">
        <v>26</v>
      </c>
    </row>
    <row r="972" spans="1:11" x14ac:dyDescent="0.25">
      <c r="A972" s="1">
        <v>32356</v>
      </c>
      <c r="B972" t="s">
        <v>135</v>
      </c>
      <c r="C972" t="s">
        <v>26</v>
      </c>
      <c r="D972" t="s">
        <v>26</v>
      </c>
      <c r="E972" t="s">
        <v>26</v>
      </c>
      <c r="F972">
        <v>9.6</v>
      </c>
      <c r="G972" t="s">
        <v>26</v>
      </c>
      <c r="H972" t="s">
        <v>26</v>
      </c>
      <c r="I972" t="s">
        <v>26</v>
      </c>
      <c r="J972" t="s">
        <v>26</v>
      </c>
      <c r="K972" t="s">
        <v>26</v>
      </c>
    </row>
    <row r="973" spans="1:11" x14ac:dyDescent="0.25">
      <c r="A973" s="1">
        <v>32356</v>
      </c>
      <c r="B973" t="s">
        <v>136</v>
      </c>
      <c r="C973" t="s">
        <v>26</v>
      </c>
      <c r="D973" t="s">
        <v>26</v>
      </c>
      <c r="E973" t="s">
        <v>26</v>
      </c>
      <c r="F973" t="s">
        <v>26</v>
      </c>
      <c r="G973" t="s">
        <v>26</v>
      </c>
      <c r="H973" t="s">
        <v>26</v>
      </c>
      <c r="I973" t="s">
        <v>26</v>
      </c>
      <c r="J973" t="s">
        <v>26</v>
      </c>
      <c r="K973" t="s">
        <v>26</v>
      </c>
    </row>
    <row r="974" spans="1:11" x14ac:dyDescent="0.25">
      <c r="A974" s="1">
        <v>32356</v>
      </c>
      <c r="B974" t="s">
        <v>137</v>
      </c>
      <c r="C974" t="s">
        <v>26</v>
      </c>
      <c r="D974" t="s">
        <v>26</v>
      </c>
      <c r="E974" t="s">
        <v>26</v>
      </c>
      <c r="F974">
        <v>8.74</v>
      </c>
      <c r="G974" t="s">
        <v>26</v>
      </c>
      <c r="H974" t="s">
        <v>26</v>
      </c>
      <c r="I974" t="s">
        <v>26</v>
      </c>
      <c r="J974" t="s">
        <v>26</v>
      </c>
      <c r="K974" t="s">
        <v>26</v>
      </c>
    </row>
    <row r="975" spans="1:11" x14ac:dyDescent="0.25">
      <c r="A975" s="1">
        <v>32356</v>
      </c>
      <c r="B975" t="s">
        <v>138</v>
      </c>
      <c r="C975" t="s">
        <v>26</v>
      </c>
      <c r="D975" t="s">
        <v>26</v>
      </c>
      <c r="E975" t="s">
        <v>26</v>
      </c>
      <c r="F975">
        <v>10.220000000000001</v>
      </c>
      <c r="G975" t="s">
        <v>26</v>
      </c>
      <c r="H975" t="s">
        <v>26</v>
      </c>
      <c r="I975" t="s">
        <v>26</v>
      </c>
      <c r="J975" t="s">
        <v>26</v>
      </c>
      <c r="K975" t="s">
        <v>26</v>
      </c>
    </row>
    <row r="976" spans="1:11" x14ac:dyDescent="0.25">
      <c r="A976" s="1">
        <v>32356</v>
      </c>
      <c r="B976" t="s">
        <v>139</v>
      </c>
      <c r="C976" t="s">
        <v>26</v>
      </c>
      <c r="D976" t="s">
        <v>26</v>
      </c>
      <c r="E976" t="s">
        <v>26</v>
      </c>
      <c r="F976">
        <v>8.86</v>
      </c>
      <c r="G976" t="s">
        <v>26</v>
      </c>
      <c r="H976" t="s">
        <v>26</v>
      </c>
      <c r="I976" t="s">
        <v>26</v>
      </c>
      <c r="J976" t="s">
        <v>26</v>
      </c>
      <c r="K976" t="s">
        <v>26</v>
      </c>
    </row>
    <row r="977" spans="1:11" x14ac:dyDescent="0.25">
      <c r="A977" s="1">
        <v>32356</v>
      </c>
      <c r="B977" t="s">
        <v>140</v>
      </c>
      <c r="C977" t="s">
        <v>26</v>
      </c>
      <c r="D977" t="s">
        <v>26</v>
      </c>
      <c r="E977" t="s">
        <v>26</v>
      </c>
      <c r="F977">
        <v>8.3699999999999992</v>
      </c>
      <c r="G977" t="s">
        <v>26</v>
      </c>
      <c r="H977" t="s">
        <v>26</v>
      </c>
      <c r="I977" t="s">
        <v>26</v>
      </c>
      <c r="J977" t="s">
        <v>26</v>
      </c>
      <c r="K977" t="s">
        <v>26</v>
      </c>
    </row>
    <row r="978" spans="1:11" x14ac:dyDescent="0.25">
      <c r="A978" s="1">
        <v>32356</v>
      </c>
      <c r="B978" t="s">
        <v>141</v>
      </c>
      <c r="C978" t="s">
        <v>26</v>
      </c>
      <c r="D978" t="s">
        <v>26</v>
      </c>
      <c r="E978" t="s">
        <v>26</v>
      </c>
      <c r="F978">
        <v>8.0500000000000007</v>
      </c>
      <c r="G978" t="s">
        <v>26</v>
      </c>
      <c r="H978" t="s">
        <v>26</v>
      </c>
      <c r="I978" t="s">
        <v>26</v>
      </c>
      <c r="J978" t="s">
        <v>26</v>
      </c>
      <c r="K978" t="s">
        <v>26</v>
      </c>
    </row>
    <row r="979" spans="1:11" x14ac:dyDescent="0.25">
      <c r="A979" s="1">
        <v>32356</v>
      </c>
      <c r="B979" t="s">
        <v>142</v>
      </c>
      <c r="C979" t="s">
        <v>26</v>
      </c>
      <c r="D979" t="s">
        <v>26</v>
      </c>
      <c r="E979" t="s">
        <v>26</v>
      </c>
      <c r="F979">
        <v>8.0500000000000007</v>
      </c>
      <c r="G979" t="s">
        <v>26</v>
      </c>
      <c r="H979" t="s">
        <v>26</v>
      </c>
      <c r="I979" t="s">
        <v>26</v>
      </c>
      <c r="J979" t="s">
        <v>26</v>
      </c>
      <c r="K979" t="s">
        <v>26</v>
      </c>
    </row>
    <row r="980" spans="1:11" x14ac:dyDescent="0.25">
      <c r="A980" s="1">
        <v>32356</v>
      </c>
      <c r="B980" t="s">
        <v>143</v>
      </c>
      <c r="C980" t="s">
        <v>26</v>
      </c>
      <c r="D980" t="s">
        <v>26</v>
      </c>
      <c r="E980" t="s">
        <v>26</v>
      </c>
      <c r="F980">
        <v>7.07</v>
      </c>
      <c r="G980" t="s">
        <v>26</v>
      </c>
      <c r="H980" t="s">
        <v>26</v>
      </c>
      <c r="I980" t="s">
        <v>26</v>
      </c>
      <c r="J980" t="s">
        <v>26</v>
      </c>
      <c r="K980" t="s">
        <v>26</v>
      </c>
    </row>
    <row r="981" spans="1:11" x14ac:dyDescent="0.25">
      <c r="A981" s="1">
        <v>32356</v>
      </c>
      <c r="B981" t="s">
        <v>144</v>
      </c>
      <c r="C981" t="s">
        <v>26</v>
      </c>
      <c r="D981" t="s">
        <v>26</v>
      </c>
      <c r="E981" t="s">
        <v>26</v>
      </c>
      <c r="F981">
        <v>7.92</v>
      </c>
      <c r="G981" t="s">
        <v>26</v>
      </c>
      <c r="H981" t="s">
        <v>26</v>
      </c>
      <c r="I981" t="s">
        <v>26</v>
      </c>
      <c r="J981" t="s">
        <v>26</v>
      </c>
      <c r="K981" t="s">
        <v>26</v>
      </c>
    </row>
    <row r="982" spans="1:11" x14ac:dyDescent="0.25">
      <c r="A982" s="1">
        <v>32356</v>
      </c>
      <c r="B982" t="s">
        <v>145</v>
      </c>
      <c r="C982" t="s">
        <v>26</v>
      </c>
      <c r="D982" t="s">
        <v>26</v>
      </c>
      <c r="E982" t="s">
        <v>26</v>
      </c>
      <c r="F982">
        <v>7.5</v>
      </c>
      <c r="G982" t="s">
        <v>26</v>
      </c>
      <c r="H982" t="s">
        <v>26</v>
      </c>
      <c r="I982" t="s">
        <v>26</v>
      </c>
      <c r="J982" t="s">
        <v>26</v>
      </c>
      <c r="K982" t="s">
        <v>26</v>
      </c>
    </row>
    <row r="983" spans="1:11" x14ac:dyDescent="0.25">
      <c r="A983" s="1">
        <v>32356</v>
      </c>
      <c r="B983" t="s">
        <v>146</v>
      </c>
      <c r="C983" t="s">
        <v>26</v>
      </c>
      <c r="D983" t="s">
        <v>26</v>
      </c>
      <c r="E983" t="s">
        <v>26</v>
      </c>
      <c r="F983">
        <v>8.02</v>
      </c>
      <c r="G983" t="s">
        <v>26</v>
      </c>
      <c r="H983" t="s">
        <v>26</v>
      </c>
      <c r="I983" t="s">
        <v>26</v>
      </c>
      <c r="J983" t="s">
        <v>26</v>
      </c>
      <c r="K983" t="s">
        <v>26</v>
      </c>
    </row>
    <row r="984" spans="1:11" x14ac:dyDescent="0.25">
      <c r="A984" s="1">
        <v>32356</v>
      </c>
      <c r="B984" t="s">
        <v>2</v>
      </c>
      <c r="C984" t="s">
        <v>26</v>
      </c>
      <c r="D984" t="s">
        <v>26</v>
      </c>
      <c r="E984" t="s">
        <v>26</v>
      </c>
      <c r="F984">
        <v>7.24</v>
      </c>
      <c r="G984" t="s">
        <v>26</v>
      </c>
      <c r="H984" t="s">
        <v>26</v>
      </c>
      <c r="I984" t="s">
        <v>26</v>
      </c>
      <c r="J984" t="s">
        <v>26</v>
      </c>
      <c r="K984" t="s">
        <v>26</v>
      </c>
    </row>
    <row r="985" spans="1:11" x14ac:dyDescent="0.25">
      <c r="A985" s="1">
        <v>32356</v>
      </c>
      <c r="B985" t="s">
        <v>147</v>
      </c>
      <c r="C985" t="s">
        <v>26</v>
      </c>
      <c r="D985" t="s">
        <v>26</v>
      </c>
      <c r="E985" t="s">
        <v>26</v>
      </c>
      <c r="F985">
        <v>8.9600000000000009</v>
      </c>
      <c r="G985" t="s">
        <v>26</v>
      </c>
      <c r="H985" t="s">
        <v>26</v>
      </c>
      <c r="I985" t="s">
        <v>26</v>
      </c>
      <c r="J985" t="s">
        <v>26</v>
      </c>
      <c r="K985" t="s">
        <v>26</v>
      </c>
    </row>
    <row r="986" spans="1:11" x14ac:dyDescent="0.25">
      <c r="A986" s="1">
        <v>32356</v>
      </c>
      <c r="B986" t="s">
        <v>148</v>
      </c>
      <c r="C986" t="s">
        <v>26</v>
      </c>
      <c r="D986" t="s">
        <v>26</v>
      </c>
      <c r="E986" t="s">
        <v>26</v>
      </c>
      <c r="F986">
        <v>8.42</v>
      </c>
      <c r="G986" t="s">
        <v>26</v>
      </c>
      <c r="H986" t="s">
        <v>26</v>
      </c>
      <c r="I986" t="s">
        <v>26</v>
      </c>
      <c r="J986" t="s">
        <v>26</v>
      </c>
      <c r="K986" t="s">
        <v>26</v>
      </c>
    </row>
    <row r="987" spans="1:11" x14ac:dyDescent="0.25">
      <c r="A987" s="1">
        <v>32356</v>
      </c>
      <c r="B987" t="s">
        <v>149</v>
      </c>
      <c r="C987" t="s">
        <v>26</v>
      </c>
      <c r="D987" t="s">
        <v>26</v>
      </c>
      <c r="E987" t="s">
        <v>26</v>
      </c>
      <c r="F987">
        <v>9.5500000000000007</v>
      </c>
      <c r="G987" t="s">
        <v>26</v>
      </c>
      <c r="H987" t="s">
        <v>26</v>
      </c>
      <c r="I987" t="s">
        <v>26</v>
      </c>
      <c r="J987" t="s">
        <v>26</v>
      </c>
      <c r="K987" t="s">
        <v>26</v>
      </c>
    </row>
    <row r="988" spans="1:11" x14ac:dyDescent="0.25">
      <c r="A988" s="1">
        <v>32356</v>
      </c>
      <c r="B988" t="s">
        <v>150</v>
      </c>
      <c r="C988" t="s">
        <v>26</v>
      </c>
      <c r="D988" t="s">
        <v>26</v>
      </c>
      <c r="E988" t="s">
        <v>26</v>
      </c>
      <c r="F988">
        <v>8.9499999999999993</v>
      </c>
      <c r="G988" t="s">
        <v>26</v>
      </c>
      <c r="H988" t="s">
        <v>26</v>
      </c>
      <c r="I988" t="s">
        <v>26</v>
      </c>
      <c r="J988" t="s">
        <v>26</v>
      </c>
      <c r="K988" t="s">
        <v>26</v>
      </c>
    </row>
    <row r="989" spans="1:11" x14ac:dyDescent="0.25">
      <c r="A989" s="1">
        <v>32356</v>
      </c>
      <c r="B989" t="s">
        <v>151</v>
      </c>
      <c r="C989" t="s">
        <v>26</v>
      </c>
      <c r="D989" t="s">
        <v>26</v>
      </c>
      <c r="E989" t="s">
        <v>26</v>
      </c>
      <c r="F989">
        <v>8.5399999999999991</v>
      </c>
      <c r="G989" t="s">
        <v>26</v>
      </c>
      <c r="H989" t="s">
        <v>26</v>
      </c>
      <c r="I989" t="s">
        <v>26</v>
      </c>
      <c r="J989" t="s">
        <v>26</v>
      </c>
      <c r="K989" t="s">
        <v>26</v>
      </c>
    </row>
    <row r="990" spans="1:11" x14ac:dyDescent="0.25">
      <c r="A990" s="1">
        <v>32356</v>
      </c>
      <c r="B990" t="s">
        <v>152</v>
      </c>
      <c r="C990" t="s">
        <v>26</v>
      </c>
      <c r="D990" t="s">
        <v>26</v>
      </c>
      <c r="E990" t="s">
        <v>26</v>
      </c>
      <c r="F990">
        <v>7.53</v>
      </c>
      <c r="G990" t="s">
        <v>26</v>
      </c>
      <c r="H990" t="s">
        <v>26</v>
      </c>
      <c r="I990" t="s">
        <v>26</v>
      </c>
      <c r="J990" t="s">
        <v>26</v>
      </c>
      <c r="K990" t="s">
        <v>26</v>
      </c>
    </row>
    <row r="991" spans="1:11" x14ac:dyDescent="0.25">
      <c r="A991" s="1">
        <v>32356</v>
      </c>
      <c r="B991" t="s">
        <v>153</v>
      </c>
      <c r="C991" t="s">
        <v>26</v>
      </c>
      <c r="D991" t="s">
        <v>26</v>
      </c>
      <c r="E991" t="s">
        <v>26</v>
      </c>
      <c r="F991">
        <v>8.3699999999999992</v>
      </c>
      <c r="G991" t="s">
        <v>26</v>
      </c>
      <c r="H991" t="s">
        <v>26</v>
      </c>
      <c r="I991" t="s">
        <v>26</v>
      </c>
      <c r="J991" t="s">
        <v>26</v>
      </c>
      <c r="K991" t="s">
        <v>26</v>
      </c>
    </row>
    <row r="992" spans="1:11" x14ac:dyDescent="0.25">
      <c r="A992" s="1">
        <v>32356</v>
      </c>
      <c r="B992" t="s">
        <v>154</v>
      </c>
      <c r="C992" t="s">
        <v>26</v>
      </c>
      <c r="D992" t="s">
        <v>26</v>
      </c>
      <c r="E992" t="s">
        <v>26</v>
      </c>
      <c r="F992">
        <v>7.5</v>
      </c>
      <c r="G992" t="s">
        <v>26</v>
      </c>
      <c r="H992" t="s">
        <v>26</v>
      </c>
      <c r="I992" t="s">
        <v>26</v>
      </c>
      <c r="J992" t="s">
        <v>26</v>
      </c>
      <c r="K992" t="s">
        <v>26</v>
      </c>
    </row>
    <row r="993" spans="1:11" x14ac:dyDescent="0.25">
      <c r="A993" s="1">
        <v>32356</v>
      </c>
      <c r="B993" t="s">
        <v>155</v>
      </c>
      <c r="C993" t="s">
        <v>26</v>
      </c>
      <c r="D993" t="s">
        <v>26</v>
      </c>
      <c r="E993" t="s">
        <v>26</v>
      </c>
      <c r="F993">
        <v>7.44</v>
      </c>
      <c r="G993" t="s">
        <v>26</v>
      </c>
      <c r="H993" t="s">
        <v>26</v>
      </c>
      <c r="I993" t="s">
        <v>26</v>
      </c>
      <c r="J993" t="s">
        <v>26</v>
      </c>
      <c r="K993" t="s">
        <v>26</v>
      </c>
    </row>
    <row r="994" spans="1:11" x14ac:dyDescent="0.25">
      <c r="A994" s="1">
        <v>32387</v>
      </c>
      <c r="B994" t="s">
        <v>1</v>
      </c>
      <c r="C994" t="s">
        <v>26</v>
      </c>
      <c r="D994" t="s">
        <v>26</v>
      </c>
      <c r="E994" t="s">
        <v>26</v>
      </c>
      <c r="F994">
        <v>10.54</v>
      </c>
      <c r="G994" t="s">
        <v>26</v>
      </c>
      <c r="H994" t="s">
        <v>26</v>
      </c>
      <c r="I994" t="s">
        <v>26</v>
      </c>
      <c r="J994" t="s">
        <v>26</v>
      </c>
      <c r="K994" t="s">
        <v>26</v>
      </c>
    </row>
    <row r="995" spans="1:11" x14ac:dyDescent="0.25">
      <c r="A995" s="1">
        <v>32387</v>
      </c>
      <c r="B995" t="s">
        <v>126</v>
      </c>
      <c r="C995" t="s">
        <v>26</v>
      </c>
      <c r="D995" t="s">
        <v>26</v>
      </c>
      <c r="E995" t="s">
        <v>26</v>
      </c>
      <c r="F995">
        <v>11.29</v>
      </c>
      <c r="G995" t="s">
        <v>26</v>
      </c>
      <c r="H995" t="s">
        <v>26</v>
      </c>
      <c r="I995" t="s">
        <v>26</v>
      </c>
      <c r="J995" t="s">
        <v>26</v>
      </c>
      <c r="K995" t="s">
        <v>26</v>
      </c>
    </row>
    <row r="996" spans="1:11" x14ac:dyDescent="0.25">
      <c r="A996" s="1">
        <v>32387</v>
      </c>
      <c r="B996" t="s">
        <v>127</v>
      </c>
      <c r="C996" t="s">
        <v>26</v>
      </c>
      <c r="D996" t="s">
        <v>26</v>
      </c>
      <c r="E996" t="s">
        <v>26</v>
      </c>
      <c r="F996">
        <v>10.33</v>
      </c>
      <c r="G996" t="s">
        <v>26</v>
      </c>
      <c r="H996" t="s">
        <v>26</v>
      </c>
      <c r="I996" t="s">
        <v>26</v>
      </c>
      <c r="J996" t="s">
        <v>26</v>
      </c>
      <c r="K996" t="s">
        <v>26</v>
      </c>
    </row>
    <row r="997" spans="1:11" x14ac:dyDescent="0.25">
      <c r="A997" s="1">
        <v>32387</v>
      </c>
      <c r="B997" t="s">
        <v>113</v>
      </c>
      <c r="C997" t="s">
        <v>26</v>
      </c>
      <c r="D997" t="s">
        <v>26</v>
      </c>
      <c r="E997" t="s">
        <v>26</v>
      </c>
      <c r="F997">
        <v>10.55</v>
      </c>
      <c r="G997" t="s">
        <v>26</v>
      </c>
      <c r="H997" t="s">
        <v>26</v>
      </c>
      <c r="I997" t="s">
        <v>26</v>
      </c>
      <c r="J997" t="s">
        <v>26</v>
      </c>
      <c r="K997" t="s">
        <v>26</v>
      </c>
    </row>
    <row r="998" spans="1:11" x14ac:dyDescent="0.25">
      <c r="A998" s="1">
        <v>32387</v>
      </c>
      <c r="B998" t="s">
        <v>128</v>
      </c>
      <c r="C998" t="s">
        <v>26</v>
      </c>
      <c r="D998" t="s">
        <v>26</v>
      </c>
      <c r="E998" t="s">
        <v>26</v>
      </c>
      <c r="F998">
        <v>11.31</v>
      </c>
      <c r="G998" t="s">
        <v>26</v>
      </c>
      <c r="H998" t="s">
        <v>26</v>
      </c>
      <c r="I998" t="s">
        <v>26</v>
      </c>
      <c r="J998" t="s">
        <v>26</v>
      </c>
      <c r="K998" t="s">
        <v>26</v>
      </c>
    </row>
    <row r="999" spans="1:11" x14ac:dyDescent="0.25">
      <c r="A999" s="1">
        <v>32387</v>
      </c>
      <c r="B999" t="s">
        <v>129</v>
      </c>
      <c r="C999" t="s">
        <v>26</v>
      </c>
      <c r="D999" t="s">
        <v>26</v>
      </c>
      <c r="E999" t="s">
        <v>26</v>
      </c>
      <c r="F999">
        <v>9.4</v>
      </c>
      <c r="G999" t="s">
        <v>26</v>
      </c>
      <c r="H999" t="s">
        <v>26</v>
      </c>
      <c r="I999" t="s">
        <v>26</v>
      </c>
      <c r="J999" t="s">
        <v>26</v>
      </c>
      <c r="K999" t="s">
        <v>26</v>
      </c>
    </row>
    <row r="1000" spans="1:11" x14ac:dyDescent="0.25">
      <c r="A1000" s="1">
        <v>32387</v>
      </c>
      <c r="B1000" t="s">
        <v>130</v>
      </c>
      <c r="C1000" t="s">
        <v>26</v>
      </c>
      <c r="D1000" t="s">
        <v>26</v>
      </c>
      <c r="E1000" t="s">
        <v>26</v>
      </c>
      <c r="F1000">
        <v>13.26</v>
      </c>
      <c r="G1000" t="s">
        <v>26</v>
      </c>
      <c r="H1000" t="s">
        <v>26</v>
      </c>
      <c r="I1000" t="s">
        <v>26</v>
      </c>
      <c r="J1000" t="s">
        <v>26</v>
      </c>
      <c r="K1000" t="s">
        <v>26</v>
      </c>
    </row>
    <row r="1001" spans="1:11" x14ac:dyDescent="0.25">
      <c r="A1001" s="1">
        <v>32387</v>
      </c>
      <c r="B1001" t="s">
        <v>131</v>
      </c>
      <c r="C1001" t="s">
        <v>26</v>
      </c>
      <c r="D1001" t="s">
        <v>26</v>
      </c>
      <c r="E1001" t="s">
        <v>26</v>
      </c>
      <c r="F1001">
        <v>8.85</v>
      </c>
      <c r="G1001" t="s">
        <v>26</v>
      </c>
      <c r="H1001" t="s">
        <v>26</v>
      </c>
      <c r="I1001" t="s">
        <v>26</v>
      </c>
      <c r="J1001" t="s">
        <v>26</v>
      </c>
      <c r="K1001" t="s">
        <v>26</v>
      </c>
    </row>
    <row r="1002" spans="1:11" x14ac:dyDescent="0.25">
      <c r="A1002" s="1">
        <v>32387</v>
      </c>
      <c r="B1002" t="s">
        <v>132</v>
      </c>
      <c r="C1002" t="s">
        <v>26</v>
      </c>
      <c r="D1002" t="s">
        <v>26</v>
      </c>
      <c r="E1002" t="s">
        <v>26</v>
      </c>
      <c r="F1002">
        <v>11.64</v>
      </c>
      <c r="G1002" t="s">
        <v>26</v>
      </c>
      <c r="H1002" t="s">
        <v>26</v>
      </c>
      <c r="I1002" t="s">
        <v>26</v>
      </c>
      <c r="J1002" t="s">
        <v>26</v>
      </c>
      <c r="K1002" t="s">
        <v>26</v>
      </c>
    </row>
    <row r="1003" spans="1:11" x14ac:dyDescent="0.25">
      <c r="A1003" s="1">
        <v>32387</v>
      </c>
      <c r="B1003" t="s">
        <v>133</v>
      </c>
      <c r="C1003" t="s">
        <v>26</v>
      </c>
      <c r="D1003" t="s">
        <v>26</v>
      </c>
      <c r="E1003" t="s">
        <v>26</v>
      </c>
      <c r="F1003">
        <v>14.01</v>
      </c>
      <c r="G1003" t="s">
        <v>26</v>
      </c>
      <c r="H1003" t="s">
        <v>26</v>
      </c>
      <c r="I1003" t="s">
        <v>26</v>
      </c>
      <c r="J1003" t="s">
        <v>26</v>
      </c>
      <c r="K1003" t="s">
        <v>26</v>
      </c>
    </row>
    <row r="1004" spans="1:11" x14ac:dyDescent="0.25">
      <c r="A1004" s="1">
        <v>32387</v>
      </c>
      <c r="B1004" t="s">
        <v>134</v>
      </c>
      <c r="C1004" t="s">
        <v>26</v>
      </c>
      <c r="D1004" t="s">
        <v>26</v>
      </c>
      <c r="E1004" t="s">
        <v>26</v>
      </c>
      <c r="F1004">
        <v>10.58</v>
      </c>
      <c r="G1004" t="s">
        <v>26</v>
      </c>
      <c r="H1004" t="s">
        <v>26</v>
      </c>
      <c r="I1004" t="s">
        <v>26</v>
      </c>
      <c r="J1004" t="s">
        <v>26</v>
      </c>
      <c r="K1004" t="s">
        <v>26</v>
      </c>
    </row>
    <row r="1005" spans="1:11" x14ac:dyDescent="0.25">
      <c r="A1005" s="1">
        <v>32387</v>
      </c>
      <c r="B1005" t="s">
        <v>135</v>
      </c>
      <c r="C1005" t="s">
        <v>26</v>
      </c>
      <c r="D1005" t="s">
        <v>26</v>
      </c>
      <c r="E1005" t="s">
        <v>26</v>
      </c>
      <c r="F1005">
        <v>12.33</v>
      </c>
      <c r="G1005" t="s">
        <v>26</v>
      </c>
      <c r="H1005" t="s">
        <v>26</v>
      </c>
      <c r="I1005" t="s">
        <v>26</v>
      </c>
      <c r="J1005" t="s">
        <v>26</v>
      </c>
      <c r="K1005" t="s">
        <v>26</v>
      </c>
    </row>
    <row r="1006" spans="1:11" x14ac:dyDescent="0.25">
      <c r="A1006" s="1">
        <v>32387</v>
      </c>
      <c r="B1006" t="s">
        <v>136</v>
      </c>
      <c r="C1006" t="s">
        <v>26</v>
      </c>
      <c r="D1006" t="s">
        <v>26</v>
      </c>
      <c r="E1006" t="s">
        <v>26</v>
      </c>
      <c r="F1006" t="s">
        <v>26</v>
      </c>
      <c r="G1006" t="s">
        <v>26</v>
      </c>
      <c r="H1006" t="s">
        <v>26</v>
      </c>
      <c r="I1006" t="s">
        <v>26</v>
      </c>
      <c r="J1006" t="s">
        <v>26</v>
      </c>
      <c r="K1006" t="s">
        <v>26</v>
      </c>
    </row>
    <row r="1007" spans="1:11" x14ac:dyDescent="0.25">
      <c r="A1007" s="1">
        <v>32387</v>
      </c>
      <c r="B1007" t="s">
        <v>137</v>
      </c>
      <c r="C1007" t="s">
        <v>26</v>
      </c>
      <c r="D1007" t="s">
        <v>26</v>
      </c>
      <c r="E1007" t="s">
        <v>26</v>
      </c>
      <c r="F1007">
        <v>10.99</v>
      </c>
      <c r="G1007" t="s">
        <v>26</v>
      </c>
      <c r="H1007" t="s">
        <v>26</v>
      </c>
      <c r="I1007" t="s">
        <v>26</v>
      </c>
      <c r="J1007" t="s">
        <v>26</v>
      </c>
      <c r="K1007" t="s">
        <v>26</v>
      </c>
    </row>
    <row r="1008" spans="1:11" x14ac:dyDescent="0.25">
      <c r="A1008" s="1">
        <v>32387</v>
      </c>
      <c r="B1008" t="s">
        <v>138</v>
      </c>
      <c r="C1008" t="s">
        <v>26</v>
      </c>
      <c r="D1008" t="s">
        <v>26</v>
      </c>
      <c r="E1008" t="s">
        <v>26</v>
      </c>
      <c r="F1008">
        <v>12.91</v>
      </c>
      <c r="G1008" t="s">
        <v>26</v>
      </c>
      <c r="H1008" t="s">
        <v>26</v>
      </c>
      <c r="I1008" t="s">
        <v>26</v>
      </c>
      <c r="J1008" t="s">
        <v>26</v>
      </c>
      <c r="K1008" t="s">
        <v>26</v>
      </c>
    </row>
    <row r="1009" spans="1:11" x14ac:dyDescent="0.25">
      <c r="A1009" s="1">
        <v>32387</v>
      </c>
      <c r="B1009" t="s">
        <v>139</v>
      </c>
      <c r="C1009" t="s">
        <v>26</v>
      </c>
      <c r="D1009" t="s">
        <v>26</v>
      </c>
      <c r="E1009" t="s">
        <v>26</v>
      </c>
      <c r="F1009">
        <v>11.55</v>
      </c>
      <c r="G1009" t="s">
        <v>26</v>
      </c>
      <c r="H1009" t="s">
        <v>26</v>
      </c>
      <c r="I1009" t="s">
        <v>26</v>
      </c>
      <c r="J1009" t="s">
        <v>26</v>
      </c>
      <c r="K1009" t="s">
        <v>26</v>
      </c>
    </row>
    <row r="1010" spans="1:11" x14ac:dyDescent="0.25">
      <c r="A1010" s="1">
        <v>32387</v>
      </c>
      <c r="B1010" t="s">
        <v>140</v>
      </c>
      <c r="C1010" t="s">
        <v>26</v>
      </c>
      <c r="D1010" t="s">
        <v>26</v>
      </c>
      <c r="E1010" t="s">
        <v>26</v>
      </c>
      <c r="F1010">
        <v>10.42</v>
      </c>
      <c r="G1010" t="s">
        <v>26</v>
      </c>
      <c r="H1010" t="s">
        <v>26</v>
      </c>
      <c r="I1010" t="s">
        <v>26</v>
      </c>
      <c r="J1010" t="s">
        <v>26</v>
      </c>
      <c r="K1010" t="s">
        <v>26</v>
      </c>
    </row>
    <row r="1011" spans="1:11" x14ac:dyDescent="0.25">
      <c r="A1011" s="1">
        <v>32387</v>
      </c>
      <c r="B1011" t="s">
        <v>141</v>
      </c>
      <c r="C1011" t="s">
        <v>26</v>
      </c>
      <c r="D1011" t="s">
        <v>26</v>
      </c>
      <c r="E1011" t="s">
        <v>26</v>
      </c>
      <c r="F1011">
        <v>10.15</v>
      </c>
      <c r="G1011" t="s">
        <v>26</v>
      </c>
      <c r="H1011" t="s">
        <v>26</v>
      </c>
      <c r="I1011" t="s">
        <v>26</v>
      </c>
      <c r="J1011" t="s">
        <v>26</v>
      </c>
      <c r="K1011" t="s">
        <v>26</v>
      </c>
    </row>
    <row r="1012" spans="1:11" x14ac:dyDescent="0.25">
      <c r="A1012" s="1">
        <v>32387</v>
      </c>
      <c r="B1012" t="s">
        <v>142</v>
      </c>
      <c r="C1012" t="s">
        <v>26</v>
      </c>
      <c r="D1012" t="s">
        <v>26</v>
      </c>
      <c r="E1012" t="s">
        <v>26</v>
      </c>
      <c r="F1012">
        <v>9.7899999999999991</v>
      </c>
      <c r="G1012" t="s">
        <v>26</v>
      </c>
      <c r="H1012" t="s">
        <v>26</v>
      </c>
      <c r="I1012" t="s">
        <v>26</v>
      </c>
      <c r="J1012" t="s">
        <v>26</v>
      </c>
      <c r="K1012" t="s">
        <v>26</v>
      </c>
    </row>
    <row r="1013" spans="1:11" x14ac:dyDescent="0.25">
      <c r="A1013" s="1">
        <v>32387</v>
      </c>
      <c r="B1013" t="s">
        <v>143</v>
      </c>
      <c r="C1013" t="s">
        <v>26</v>
      </c>
      <c r="D1013" t="s">
        <v>26</v>
      </c>
      <c r="E1013" t="s">
        <v>26</v>
      </c>
      <c r="F1013">
        <v>9.7899999999999991</v>
      </c>
      <c r="G1013" t="s">
        <v>26</v>
      </c>
      <c r="H1013" t="s">
        <v>26</v>
      </c>
      <c r="I1013" t="s">
        <v>26</v>
      </c>
      <c r="J1013" t="s">
        <v>26</v>
      </c>
      <c r="K1013" t="s">
        <v>26</v>
      </c>
    </row>
    <row r="1014" spans="1:11" x14ac:dyDescent="0.25">
      <c r="A1014" s="1">
        <v>32387</v>
      </c>
      <c r="B1014" t="s">
        <v>144</v>
      </c>
      <c r="C1014" t="s">
        <v>26</v>
      </c>
      <c r="D1014" t="s">
        <v>26</v>
      </c>
      <c r="E1014" t="s">
        <v>26</v>
      </c>
      <c r="F1014">
        <v>9.9</v>
      </c>
      <c r="G1014" t="s">
        <v>26</v>
      </c>
      <c r="H1014" t="s">
        <v>26</v>
      </c>
      <c r="I1014" t="s">
        <v>26</v>
      </c>
      <c r="J1014" t="s">
        <v>26</v>
      </c>
      <c r="K1014" t="s">
        <v>26</v>
      </c>
    </row>
    <row r="1015" spans="1:11" x14ac:dyDescent="0.25">
      <c r="A1015" s="1">
        <v>32387</v>
      </c>
      <c r="B1015" t="s">
        <v>145</v>
      </c>
      <c r="C1015" t="s">
        <v>26</v>
      </c>
      <c r="D1015" t="s">
        <v>26</v>
      </c>
      <c r="E1015" t="s">
        <v>26</v>
      </c>
      <c r="F1015">
        <v>9.39</v>
      </c>
      <c r="G1015" t="s">
        <v>26</v>
      </c>
      <c r="H1015" t="s">
        <v>26</v>
      </c>
      <c r="I1015" t="s">
        <v>26</v>
      </c>
      <c r="J1015" t="s">
        <v>26</v>
      </c>
      <c r="K1015" t="s">
        <v>26</v>
      </c>
    </row>
    <row r="1016" spans="1:11" x14ac:dyDescent="0.25">
      <c r="A1016" s="1">
        <v>32387</v>
      </c>
      <c r="B1016" t="s">
        <v>146</v>
      </c>
      <c r="C1016" t="s">
        <v>26</v>
      </c>
      <c r="D1016" t="s">
        <v>26</v>
      </c>
      <c r="E1016" t="s">
        <v>26</v>
      </c>
      <c r="F1016">
        <v>10.119999999999999</v>
      </c>
      <c r="G1016" t="s">
        <v>26</v>
      </c>
      <c r="H1016" t="s">
        <v>26</v>
      </c>
      <c r="I1016" t="s">
        <v>26</v>
      </c>
      <c r="J1016" t="s">
        <v>26</v>
      </c>
      <c r="K1016" t="s">
        <v>26</v>
      </c>
    </row>
    <row r="1017" spans="1:11" x14ac:dyDescent="0.25">
      <c r="A1017" s="1">
        <v>32387</v>
      </c>
      <c r="B1017" t="s">
        <v>2</v>
      </c>
      <c r="C1017" t="s">
        <v>26</v>
      </c>
      <c r="D1017" t="s">
        <v>26</v>
      </c>
      <c r="E1017" t="s">
        <v>26</v>
      </c>
      <c r="F1017">
        <v>9.1300000000000008</v>
      </c>
      <c r="G1017" t="s">
        <v>26</v>
      </c>
      <c r="H1017" t="s">
        <v>26</v>
      </c>
      <c r="I1017" t="s">
        <v>26</v>
      </c>
      <c r="J1017" t="s">
        <v>26</v>
      </c>
      <c r="K1017" t="s">
        <v>26</v>
      </c>
    </row>
    <row r="1018" spans="1:11" x14ac:dyDescent="0.25">
      <c r="A1018" s="1">
        <v>32387</v>
      </c>
      <c r="B1018" t="s">
        <v>147</v>
      </c>
      <c r="C1018" t="s">
        <v>26</v>
      </c>
      <c r="D1018" t="s">
        <v>26</v>
      </c>
      <c r="E1018" t="s">
        <v>26</v>
      </c>
      <c r="F1018">
        <v>11.19</v>
      </c>
      <c r="G1018" t="s">
        <v>26</v>
      </c>
      <c r="H1018" t="s">
        <v>26</v>
      </c>
      <c r="I1018" t="s">
        <v>26</v>
      </c>
      <c r="J1018" t="s">
        <v>26</v>
      </c>
      <c r="K1018" t="s">
        <v>26</v>
      </c>
    </row>
    <row r="1019" spans="1:11" x14ac:dyDescent="0.25">
      <c r="A1019" s="1">
        <v>32387</v>
      </c>
      <c r="B1019" t="s">
        <v>148</v>
      </c>
      <c r="C1019" t="s">
        <v>26</v>
      </c>
      <c r="D1019" t="s">
        <v>26</v>
      </c>
      <c r="E1019" t="s">
        <v>26</v>
      </c>
      <c r="F1019">
        <v>10.49</v>
      </c>
      <c r="G1019" t="s">
        <v>26</v>
      </c>
      <c r="H1019" t="s">
        <v>26</v>
      </c>
      <c r="I1019" t="s">
        <v>26</v>
      </c>
      <c r="J1019" t="s">
        <v>26</v>
      </c>
      <c r="K1019" t="s">
        <v>26</v>
      </c>
    </row>
    <row r="1020" spans="1:11" x14ac:dyDescent="0.25">
      <c r="A1020" s="1">
        <v>32387</v>
      </c>
      <c r="B1020" t="s">
        <v>149</v>
      </c>
      <c r="C1020" t="s">
        <v>26</v>
      </c>
      <c r="D1020" t="s">
        <v>26</v>
      </c>
      <c r="E1020" t="s">
        <v>26</v>
      </c>
      <c r="F1020">
        <v>11.87</v>
      </c>
      <c r="G1020" t="s">
        <v>26</v>
      </c>
      <c r="H1020" t="s">
        <v>26</v>
      </c>
      <c r="I1020" t="s">
        <v>26</v>
      </c>
      <c r="J1020" t="s">
        <v>26</v>
      </c>
      <c r="K1020" t="s">
        <v>26</v>
      </c>
    </row>
    <row r="1021" spans="1:11" x14ac:dyDescent="0.25">
      <c r="A1021" s="1">
        <v>32387</v>
      </c>
      <c r="B1021" t="s">
        <v>150</v>
      </c>
      <c r="C1021" t="s">
        <v>26</v>
      </c>
      <c r="D1021" t="s">
        <v>26</v>
      </c>
      <c r="E1021" t="s">
        <v>26</v>
      </c>
      <c r="F1021">
        <v>11.73</v>
      </c>
      <c r="G1021" t="s">
        <v>26</v>
      </c>
      <c r="H1021" t="s">
        <v>26</v>
      </c>
      <c r="I1021" t="s">
        <v>26</v>
      </c>
      <c r="J1021" t="s">
        <v>26</v>
      </c>
      <c r="K1021" t="s">
        <v>26</v>
      </c>
    </row>
    <row r="1022" spans="1:11" x14ac:dyDescent="0.25">
      <c r="A1022" s="1">
        <v>32387</v>
      </c>
      <c r="B1022" t="s">
        <v>151</v>
      </c>
      <c r="C1022" t="s">
        <v>26</v>
      </c>
      <c r="D1022" t="s">
        <v>26</v>
      </c>
      <c r="E1022" t="s">
        <v>26</v>
      </c>
      <c r="F1022">
        <v>10.69</v>
      </c>
      <c r="G1022" t="s">
        <v>26</v>
      </c>
      <c r="H1022" t="s">
        <v>26</v>
      </c>
      <c r="I1022" t="s">
        <v>26</v>
      </c>
      <c r="J1022" t="s">
        <v>26</v>
      </c>
      <c r="K1022" t="s">
        <v>26</v>
      </c>
    </row>
    <row r="1023" spans="1:11" x14ac:dyDescent="0.25">
      <c r="A1023" s="1">
        <v>32387</v>
      </c>
      <c r="B1023" t="s">
        <v>152</v>
      </c>
      <c r="C1023" t="s">
        <v>26</v>
      </c>
      <c r="D1023" t="s">
        <v>26</v>
      </c>
      <c r="E1023" t="s">
        <v>26</v>
      </c>
      <c r="F1023">
        <v>9.51</v>
      </c>
      <c r="G1023" t="s">
        <v>26</v>
      </c>
      <c r="H1023" t="s">
        <v>26</v>
      </c>
      <c r="I1023" t="s">
        <v>26</v>
      </c>
      <c r="J1023" t="s">
        <v>26</v>
      </c>
      <c r="K1023" t="s">
        <v>26</v>
      </c>
    </row>
    <row r="1024" spans="1:11" x14ac:dyDescent="0.25">
      <c r="A1024" s="1">
        <v>32387</v>
      </c>
      <c r="B1024" t="s">
        <v>153</v>
      </c>
      <c r="C1024" t="s">
        <v>26</v>
      </c>
      <c r="D1024" t="s">
        <v>26</v>
      </c>
      <c r="E1024" t="s">
        <v>26</v>
      </c>
      <c r="F1024">
        <v>11.01</v>
      </c>
      <c r="G1024" t="s">
        <v>26</v>
      </c>
      <c r="H1024" t="s">
        <v>26</v>
      </c>
      <c r="I1024" t="s">
        <v>26</v>
      </c>
      <c r="J1024" t="s">
        <v>26</v>
      </c>
      <c r="K1024" t="s">
        <v>26</v>
      </c>
    </row>
    <row r="1025" spans="1:11" x14ac:dyDescent="0.25">
      <c r="A1025" s="1">
        <v>32387</v>
      </c>
      <c r="B1025" t="s">
        <v>154</v>
      </c>
      <c r="C1025" t="s">
        <v>26</v>
      </c>
      <c r="D1025" t="s">
        <v>26</v>
      </c>
      <c r="E1025" t="s">
        <v>26</v>
      </c>
      <c r="F1025">
        <v>9.52</v>
      </c>
      <c r="G1025" t="s">
        <v>26</v>
      </c>
      <c r="H1025" t="s">
        <v>26</v>
      </c>
      <c r="I1025" t="s">
        <v>26</v>
      </c>
      <c r="J1025" t="s">
        <v>26</v>
      </c>
      <c r="K1025" t="s">
        <v>26</v>
      </c>
    </row>
    <row r="1026" spans="1:11" x14ac:dyDescent="0.25">
      <c r="A1026" s="1">
        <v>32387</v>
      </c>
      <c r="B1026" t="s">
        <v>155</v>
      </c>
      <c r="C1026" t="s">
        <v>26</v>
      </c>
      <c r="D1026" t="s">
        <v>26</v>
      </c>
      <c r="E1026" t="s">
        <v>26</v>
      </c>
      <c r="F1026">
        <v>9.07</v>
      </c>
      <c r="G1026" t="s">
        <v>26</v>
      </c>
      <c r="H1026" t="s">
        <v>26</v>
      </c>
      <c r="I1026" t="s">
        <v>26</v>
      </c>
      <c r="J1026" t="s">
        <v>26</v>
      </c>
      <c r="K1026" t="s">
        <v>26</v>
      </c>
    </row>
    <row r="1027" spans="1:11" x14ac:dyDescent="0.25">
      <c r="A1027" s="1">
        <v>32417</v>
      </c>
      <c r="B1027" t="s">
        <v>1</v>
      </c>
      <c r="C1027" t="s">
        <v>26</v>
      </c>
      <c r="D1027" t="s">
        <v>26</v>
      </c>
      <c r="E1027" t="s">
        <v>26</v>
      </c>
      <c r="F1027">
        <v>13.39</v>
      </c>
      <c r="G1027" t="s">
        <v>26</v>
      </c>
      <c r="H1027" t="s">
        <v>26</v>
      </c>
      <c r="I1027" t="s">
        <v>26</v>
      </c>
      <c r="J1027" t="s">
        <v>26</v>
      </c>
      <c r="K1027" t="s">
        <v>26</v>
      </c>
    </row>
    <row r="1028" spans="1:11" x14ac:dyDescent="0.25">
      <c r="A1028" s="1">
        <v>32417</v>
      </c>
      <c r="B1028" t="s">
        <v>126</v>
      </c>
      <c r="C1028" t="s">
        <v>26</v>
      </c>
      <c r="D1028" t="s">
        <v>26</v>
      </c>
      <c r="E1028" t="s">
        <v>26</v>
      </c>
      <c r="F1028">
        <v>14.09</v>
      </c>
      <c r="G1028" t="s">
        <v>26</v>
      </c>
      <c r="H1028" t="s">
        <v>26</v>
      </c>
      <c r="I1028" t="s">
        <v>26</v>
      </c>
      <c r="J1028" t="s">
        <v>26</v>
      </c>
      <c r="K1028" t="s">
        <v>26</v>
      </c>
    </row>
    <row r="1029" spans="1:11" x14ac:dyDescent="0.25">
      <c r="A1029" s="1">
        <v>32417</v>
      </c>
      <c r="B1029" t="s">
        <v>127</v>
      </c>
      <c r="C1029" t="s">
        <v>26</v>
      </c>
      <c r="D1029" t="s">
        <v>26</v>
      </c>
      <c r="E1029" t="s">
        <v>26</v>
      </c>
      <c r="F1029">
        <v>12.89</v>
      </c>
      <c r="G1029" t="s">
        <v>26</v>
      </c>
      <c r="H1029" t="s">
        <v>26</v>
      </c>
      <c r="I1029" t="s">
        <v>26</v>
      </c>
      <c r="J1029" t="s">
        <v>26</v>
      </c>
      <c r="K1029" t="s">
        <v>26</v>
      </c>
    </row>
    <row r="1030" spans="1:11" x14ac:dyDescent="0.25">
      <c r="A1030" s="1">
        <v>32417</v>
      </c>
      <c r="B1030" t="s">
        <v>113</v>
      </c>
      <c r="C1030" t="s">
        <v>26</v>
      </c>
      <c r="D1030" t="s">
        <v>26</v>
      </c>
      <c r="E1030" t="s">
        <v>26</v>
      </c>
      <c r="F1030">
        <v>13.43</v>
      </c>
      <c r="G1030" t="s">
        <v>26</v>
      </c>
      <c r="H1030" t="s">
        <v>26</v>
      </c>
      <c r="I1030" t="s">
        <v>26</v>
      </c>
      <c r="J1030" t="s">
        <v>26</v>
      </c>
      <c r="K1030" t="s">
        <v>26</v>
      </c>
    </row>
    <row r="1031" spans="1:11" x14ac:dyDescent="0.25">
      <c r="A1031" s="1">
        <v>32417</v>
      </c>
      <c r="B1031" t="s">
        <v>128</v>
      </c>
      <c r="C1031" t="s">
        <v>26</v>
      </c>
      <c r="D1031" t="s">
        <v>26</v>
      </c>
      <c r="E1031" t="s">
        <v>26</v>
      </c>
      <c r="F1031">
        <v>14.62</v>
      </c>
      <c r="G1031" t="s">
        <v>26</v>
      </c>
      <c r="H1031" t="s">
        <v>26</v>
      </c>
      <c r="I1031" t="s">
        <v>26</v>
      </c>
      <c r="J1031" t="s">
        <v>26</v>
      </c>
      <c r="K1031" t="s">
        <v>26</v>
      </c>
    </row>
    <row r="1032" spans="1:11" x14ac:dyDescent="0.25">
      <c r="A1032" s="1">
        <v>32417</v>
      </c>
      <c r="B1032" t="s">
        <v>129</v>
      </c>
      <c r="C1032" t="s">
        <v>26</v>
      </c>
      <c r="D1032" t="s">
        <v>26</v>
      </c>
      <c r="E1032" t="s">
        <v>26</v>
      </c>
      <c r="F1032">
        <v>11.96</v>
      </c>
      <c r="G1032" t="s">
        <v>26</v>
      </c>
      <c r="H1032" t="s">
        <v>26</v>
      </c>
      <c r="I1032" t="s">
        <v>26</v>
      </c>
      <c r="J1032" t="s">
        <v>26</v>
      </c>
      <c r="K1032" t="s">
        <v>26</v>
      </c>
    </row>
    <row r="1033" spans="1:11" x14ac:dyDescent="0.25">
      <c r="A1033" s="1">
        <v>32417</v>
      </c>
      <c r="B1033" t="s">
        <v>130</v>
      </c>
      <c r="C1033" t="s">
        <v>26</v>
      </c>
      <c r="D1033" t="s">
        <v>26</v>
      </c>
      <c r="E1033" t="s">
        <v>26</v>
      </c>
      <c r="F1033">
        <v>16.8</v>
      </c>
      <c r="G1033" t="s">
        <v>26</v>
      </c>
      <c r="H1033" t="s">
        <v>26</v>
      </c>
      <c r="I1033" t="s">
        <v>26</v>
      </c>
      <c r="J1033" t="s">
        <v>26</v>
      </c>
      <c r="K1033" t="s">
        <v>26</v>
      </c>
    </row>
    <row r="1034" spans="1:11" x14ac:dyDescent="0.25">
      <c r="A1034" s="1">
        <v>32417</v>
      </c>
      <c r="B1034" t="s">
        <v>131</v>
      </c>
      <c r="C1034" t="s">
        <v>26</v>
      </c>
      <c r="D1034" t="s">
        <v>26</v>
      </c>
      <c r="E1034" t="s">
        <v>26</v>
      </c>
      <c r="F1034">
        <v>10.96</v>
      </c>
      <c r="G1034" t="s">
        <v>26</v>
      </c>
      <c r="H1034" t="s">
        <v>26</v>
      </c>
      <c r="I1034" t="s">
        <v>26</v>
      </c>
      <c r="J1034" t="s">
        <v>26</v>
      </c>
      <c r="K1034" t="s">
        <v>26</v>
      </c>
    </row>
    <row r="1035" spans="1:11" x14ac:dyDescent="0.25">
      <c r="A1035" s="1">
        <v>32417</v>
      </c>
      <c r="B1035" t="s">
        <v>132</v>
      </c>
      <c r="C1035" t="s">
        <v>26</v>
      </c>
      <c r="D1035" t="s">
        <v>26</v>
      </c>
      <c r="E1035" t="s">
        <v>26</v>
      </c>
      <c r="F1035">
        <v>14.67</v>
      </c>
      <c r="G1035" t="s">
        <v>26</v>
      </c>
      <c r="H1035" t="s">
        <v>26</v>
      </c>
      <c r="I1035" t="s">
        <v>26</v>
      </c>
      <c r="J1035" t="s">
        <v>26</v>
      </c>
      <c r="K1035" t="s">
        <v>26</v>
      </c>
    </row>
    <row r="1036" spans="1:11" x14ac:dyDescent="0.25">
      <c r="A1036" s="1">
        <v>32417</v>
      </c>
      <c r="B1036" t="s">
        <v>133</v>
      </c>
      <c r="C1036" t="s">
        <v>26</v>
      </c>
      <c r="D1036" t="s">
        <v>26</v>
      </c>
      <c r="E1036" t="s">
        <v>26</v>
      </c>
      <c r="F1036">
        <v>17.010000000000002</v>
      </c>
      <c r="G1036" t="s">
        <v>26</v>
      </c>
      <c r="H1036" t="s">
        <v>26</v>
      </c>
      <c r="I1036" t="s">
        <v>26</v>
      </c>
      <c r="J1036" t="s">
        <v>26</v>
      </c>
      <c r="K1036" t="s">
        <v>26</v>
      </c>
    </row>
    <row r="1037" spans="1:11" x14ac:dyDescent="0.25">
      <c r="A1037" s="1">
        <v>32417</v>
      </c>
      <c r="B1037" t="s">
        <v>134</v>
      </c>
      <c r="C1037" t="s">
        <v>26</v>
      </c>
      <c r="D1037" t="s">
        <v>26</v>
      </c>
      <c r="E1037" t="s">
        <v>26</v>
      </c>
      <c r="F1037">
        <v>13.06</v>
      </c>
      <c r="G1037" t="s">
        <v>26</v>
      </c>
      <c r="H1037" t="s">
        <v>26</v>
      </c>
      <c r="I1037" t="s">
        <v>26</v>
      </c>
      <c r="J1037" t="s">
        <v>26</v>
      </c>
      <c r="K1037" t="s">
        <v>26</v>
      </c>
    </row>
    <row r="1038" spans="1:11" x14ac:dyDescent="0.25">
      <c r="A1038" s="1">
        <v>32417</v>
      </c>
      <c r="B1038" t="s">
        <v>135</v>
      </c>
      <c r="C1038" t="s">
        <v>26</v>
      </c>
      <c r="D1038" t="s">
        <v>26</v>
      </c>
      <c r="E1038" t="s">
        <v>26</v>
      </c>
      <c r="F1038">
        <v>15.65</v>
      </c>
      <c r="G1038" t="s">
        <v>26</v>
      </c>
      <c r="H1038" t="s">
        <v>26</v>
      </c>
      <c r="I1038" t="s">
        <v>26</v>
      </c>
      <c r="J1038" t="s">
        <v>26</v>
      </c>
      <c r="K1038" t="s">
        <v>26</v>
      </c>
    </row>
    <row r="1039" spans="1:11" x14ac:dyDescent="0.25">
      <c r="A1039" s="1">
        <v>32417</v>
      </c>
      <c r="B1039" t="s">
        <v>136</v>
      </c>
      <c r="C1039" t="s">
        <v>26</v>
      </c>
      <c r="D1039" t="s">
        <v>26</v>
      </c>
      <c r="E1039" t="s">
        <v>26</v>
      </c>
      <c r="F1039" t="s">
        <v>26</v>
      </c>
      <c r="G1039" t="s">
        <v>26</v>
      </c>
      <c r="H1039" t="s">
        <v>26</v>
      </c>
      <c r="I1039" t="s">
        <v>26</v>
      </c>
      <c r="J1039" t="s">
        <v>26</v>
      </c>
      <c r="K1039" t="s">
        <v>26</v>
      </c>
    </row>
    <row r="1040" spans="1:11" x14ac:dyDescent="0.25">
      <c r="A1040" s="1">
        <v>32417</v>
      </c>
      <c r="B1040" t="s">
        <v>137</v>
      </c>
      <c r="C1040" t="s">
        <v>26</v>
      </c>
      <c r="D1040" t="s">
        <v>26</v>
      </c>
      <c r="E1040" t="s">
        <v>26</v>
      </c>
      <c r="F1040">
        <v>13.32</v>
      </c>
      <c r="G1040" t="s">
        <v>26</v>
      </c>
      <c r="H1040" t="s">
        <v>26</v>
      </c>
      <c r="I1040" t="s">
        <v>26</v>
      </c>
      <c r="J1040" t="s">
        <v>26</v>
      </c>
      <c r="K1040" t="s">
        <v>26</v>
      </c>
    </row>
    <row r="1041" spans="1:11" x14ac:dyDescent="0.25">
      <c r="A1041" s="1">
        <v>32417</v>
      </c>
      <c r="B1041" t="s">
        <v>138</v>
      </c>
      <c r="C1041" t="s">
        <v>26</v>
      </c>
      <c r="D1041" t="s">
        <v>26</v>
      </c>
      <c r="E1041" t="s">
        <v>26</v>
      </c>
      <c r="F1041">
        <v>15.67</v>
      </c>
      <c r="G1041" t="s">
        <v>26</v>
      </c>
      <c r="H1041" t="s">
        <v>26</v>
      </c>
      <c r="I1041" t="s">
        <v>26</v>
      </c>
      <c r="J1041" t="s">
        <v>26</v>
      </c>
      <c r="K1041" t="s">
        <v>26</v>
      </c>
    </row>
    <row r="1042" spans="1:11" x14ac:dyDescent="0.25">
      <c r="A1042" s="1">
        <v>32417</v>
      </c>
      <c r="B1042" t="s">
        <v>139</v>
      </c>
      <c r="C1042" t="s">
        <v>26</v>
      </c>
      <c r="D1042" t="s">
        <v>26</v>
      </c>
      <c r="E1042" t="s">
        <v>26</v>
      </c>
      <c r="F1042">
        <v>13.65</v>
      </c>
      <c r="G1042" t="s">
        <v>26</v>
      </c>
      <c r="H1042" t="s">
        <v>26</v>
      </c>
      <c r="I1042" t="s">
        <v>26</v>
      </c>
      <c r="J1042" t="s">
        <v>26</v>
      </c>
      <c r="K1042" t="s">
        <v>26</v>
      </c>
    </row>
    <row r="1043" spans="1:11" x14ac:dyDescent="0.25">
      <c r="A1043" s="1">
        <v>32417</v>
      </c>
      <c r="B1043" t="s">
        <v>140</v>
      </c>
      <c r="C1043" t="s">
        <v>26</v>
      </c>
      <c r="D1043" t="s">
        <v>26</v>
      </c>
      <c r="E1043" t="s">
        <v>26</v>
      </c>
      <c r="F1043">
        <v>13.58</v>
      </c>
      <c r="G1043" t="s">
        <v>26</v>
      </c>
      <c r="H1043" t="s">
        <v>26</v>
      </c>
      <c r="I1043" t="s">
        <v>26</v>
      </c>
      <c r="J1043" t="s">
        <v>26</v>
      </c>
      <c r="K1043" t="s">
        <v>26</v>
      </c>
    </row>
    <row r="1044" spans="1:11" x14ac:dyDescent="0.25">
      <c r="A1044" s="1">
        <v>32417</v>
      </c>
      <c r="B1044" t="s">
        <v>141</v>
      </c>
      <c r="C1044" t="s">
        <v>26</v>
      </c>
      <c r="D1044" t="s">
        <v>26</v>
      </c>
      <c r="E1044" t="s">
        <v>26</v>
      </c>
      <c r="F1044">
        <v>12.61</v>
      </c>
      <c r="G1044" t="s">
        <v>26</v>
      </c>
      <c r="H1044" t="s">
        <v>26</v>
      </c>
      <c r="I1044" t="s">
        <v>26</v>
      </c>
      <c r="J1044" t="s">
        <v>26</v>
      </c>
      <c r="K1044" t="s">
        <v>26</v>
      </c>
    </row>
    <row r="1045" spans="1:11" x14ac:dyDescent="0.25">
      <c r="A1045" s="1">
        <v>32417</v>
      </c>
      <c r="B1045" t="s">
        <v>142</v>
      </c>
      <c r="C1045" t="s">
        <v>26</v>
      </c>
      <c r="D1045" t="s">
        <v>26</v>
      </c>
      <c r="E1045" t="s">
        <v>26</v>
      </c>
      <c r="F1045">
        <v>12.68</v>
      </c>
      <c r="G1045" t="s">
        <v>26</v>
      </c>
      <c r="H1045" t="s">
        <v>26</v>
      </c>
      <c r="I1045" t="s">
        <v>26</v>
      </c>
      <c r="J1045" t="s">
        <v>26</v>
      </c>
      <c r="K1045" t="s">
        <v>26</v>
      </c>
    </row>
    <row r="1046" spans="1:11" x14ac:dyDescent="0.25">
      <c r="A1046" s="1">
        <v>32417</v>
      </c>
      <c r="B1046" t="s">
        <v>143</v>
      </c>
      <c r="C1046" t="s">
        <v>26</v>
      </c>
      <c r="D1046" t="s">
        <v>26</v>
      </c>
      <c r="E1046" t="s">
        <v>26</v>
      </c>
      <c r="F1046">
        <v>12.28</v>
      </c>
      <c r="G1046" t="s">
        <v>26</v>
      </c>
      <c r="H1046" t="s">
        <v>26</v>
      </c>
      <c r="I1046" t="s">
        <v>26</v>
      </c>
      <c r="J1046" t="s">
        <v>26</v>
      </c>
      <c r="K1046" t="s">
        <v>26</v>
      </c>
    </row>
    <row r="1047" spans="1:11" x14ac:dyDescent="0.25">
      <c r="A1047" s="1">
        <v>32417</v>
      </c>
      <c r="B1047" t="s">
        <v>144</v>
      </c>
      <c r="C1047" t="s">
        <v>26</v>
      </c>
      <c r="D1047" t="s">
        <v>26</v>
      </c>
      <c r="E1047" t="s">
        <v>26</v>
      </c>
      <c r="F1047">
        <v>13.21</v>
      </c>
      <c r="G1047" t="s">
        <v>26</v>
      </c>
      <c r="H1047" t="s">
        <v>26</v>
      </c>
      <c r="I1047" t="s">
        <v>26</v>
      </c>
      <c r="J1047" t="s">
        <v>26</v>
      </c>
      <c r="K1047" t="s">
        <v>26</v>
      </c>
    </row>
    <row r="1048" spans="1:11" x14ac:dyDescent="0.25">
      <c r="A1048" s="1">
        <v>32417</v>
      </c>
      <c r="B1048" t="s">
        <v>145</v>
      </c>
      <c r="C1048" t="s">
        <v>26</v>
      </c>
      <c r="D1048" t="s">
        <v>26</v>
      </c>
      <c r="E1048" t="s">
        <v>26</v>
      </c>
      <c r="F1048">
        <v>11.77</v>
      </c>
      <c r="G1048" t="s">
        <v>26</v>
      </c>
      <c r="H1048" t="s">
        <v>26</v>
      </c>
      <c r="I1048" t="s">
        <v>26</v>
      </c>
      <c r="J1048" t="s">
        <v>26</v>
      </c>
      <c r="K1048" t="s">
        <v>26</v>
      </c>
    </row>
    <row r="1049" spans="1:11" x14ac:dyDescent="0.25">
      <c r="A1049" s="1">
        <v>32417</v>
      </c>
      <c r="B1049" t="s">
        <v>146</v>
      </c>
      <c r="C1049" t="s">
        <v>26</v>
      </c>
      <c r="D1049" t="s">
        <v>26</v>
      </c>
      <c r="E1049" t="s">
        <v>26</v>
      </c>
      <c r="F1049">
        <v>12.72</v>
      </c>
      <c r="G1049" t="s">
        <v>26</v>
      </c>
      <c r="H1049" t="s">
        <v>26</v>
      </c>
      <c r="I1049" t="s">
        <v>26</v>
      </c>
      <c r="J1049" t="s">
        <v>26</v>
      </c>
      <c r="K1049" t="s">
        <v>26</v>
      </c>
    </row>
    <row r="1050" spans="1:11" x14ac:dyDescent="0.25">
      <c r="A1050" s="1">
        <v>32417</v>
      </c>
      <c r="B1050" t="s">
        <v>2</v>
      </c>
      <c r="C1050" t="s">
        <v>26</v>
      </c>
      <c r="D1050" t="s">
        <v>26</v>
      </c>
      <c r="E1050" t="s">
        <v>26</v>
      </c>
      <c r="F1050">
        <v>11.76</v>
      </c>
      <c r="G1050" t="s">
        <v>26</v>
      </c>
      <c r="H1050" t="s">
        <v>26</v>
      </c>
      <c r="I1050" t="s">
        <v>26</v>
      </c>
      <c r="J1050" t="s">
        <v>26</v>
      </c>
      <c r="K1050" t="s">
        <v>26</v>
      </c>
    </row>
    <row r="1051" spans="1:11" x14ac:dyDescent="0.25">
      <c r="A1051" s="1">
        <v>32417</v>
      </c>
      <c r="B1051" t="s">
        <v>147</v>
      </c>
      <c r="C1051" t="s">
        <v>26</v>
      </c>
      <c r="D1051" t="s">
        <v>26</v>
      </c>
      <c r="E1051" t="s">
        <v>26</v>
      </c>
      <c r="F1051">
        <v>14.02</v>
      </c>
      <c r="G1051" t="s">
        <v>26</v>
      </c>
      <c r="H1051" t="s">
        <v>26</v>
      </c>
      <c r="I1051" t="s">
        <v>26</v>
      </c>
      <c r="J1051" t="s">
        <v>26</v>
      </c>
      <c r="K1051" t="s">
        <v>26</v>
      </c>
    </row>
    <row r="1052" spans="1:11" x14ac:dyDescent="0.25">
      <c r="A1052" s="1">
        <v>32417</v>
      </c>
      <c r="B1052" t="s">
        <v>148</v>
      </c>
      <c r="C1052" t="s">
        <v>26</v>
      </c>
      <c r="D1052" t="s">
        <v>26</v>
      </c>
      <c r="E1052" t="s">
        <v>26</v>
      </c>
      <c r="F1052">
        <v>13.45</v>
      </c>
      <c r="G1052" t="s">
        <v>26</v>
      </c>
      <c r="H1052" t="s">
        <v>26</v>
      </c>
      <c r="I1052" t="s">
        <v>26</v>
      </c>
      <c r="J1052" t="s">
        <v>26</v>
      </c>
      <c r="K1052" t="s">
        <v>26</v>
      </c>
    </row>
    <row r="1053" spans="1:11" x14ac:dyDescent="0.25">
      <c r="A1053" s="1">
        <v>32417</v>
      </c>
      <c r="B1053" t="s">
        <v>149</v>
      </c>
      <c r="C1053" t="s">
        <v>26</v>
      </c>
      <c r="D1053" t="s">
        <v>26</v>
      </c>
      <c r="E1053" t="s">
        <v>26</v>
      </c>
      <c r="F1053">
        <v>15.21</v>
      </c>
      <c r="G1053" t="s">
        <v>26</v>
      </c>
      <c r="H1053" t="s">
        <v>26</v>
      </c>
      <c r="I1053" t="s">
        <v>26</v>
      </c>
      <c r="J1053" t="s">
        <v>26</v>
      </c>
      <c r="K1053" t="s">
        <v>26</v>
      </c>
    </row>
    <row r="1054" spans="1:11" x14ac:dyDescent="0.25">
      <c r="A1054" s="1">
        <v>32417</v>
      </c>
      <c r="B1054" t="s">
        <v>150</v>
      </c>
      <c r="C1054" t="s">
        <v>26</v>
      </c>
      <c r="D1054" t="s">
        <v>26</v>
      </c>
      <c r="E1054" t="s">
        <v>26</v>
      </c>
      <c r="F1054">
        <v>14.93</v>
      </c>
      <c r="G1054" t="s">
        <v>26</v>
      </c>
      <c r="H1054" t="s">
        <v>26</v>
      </c>
      <c r="I1054" t="s">
        <v>26</v>
      </c>
      <c r="J1054" t="s">
        <v>26</v>
      </c>
      <c r="K1054" t="s">
        <v>26</v>
      </c>
    </row>
    <row r="1055" spans="1:11" x14ac:dyDescent="0.25">
      <c r="A1055" s="1">
        <v>32417</v>
      </c>
      <c r="B1055" t="s">
        <v>151</v>
      </c>
      <c r="C1055" t="s">
        <v>26</v>
      </c>
      <c r="D1055" t="s">
        <v>26</v>
      </c>
      <c r="E1055" t="s">
        <v>26</v>
      </c>
      <c r="F1055">
        <v>14.04</v>
      </c>
      <c r="G1055" t="s">
        <v>26</v>
      </c>
      <c r="H1055" t="s">
        <v>26</v>
      </c>
      <c r="I1055" t="s">
        <v>26</v>
      </c>
      <c r="J1055" t="s">
        <v>26</v>
      </c>
      <c r="K1055" t="s">
        <v>26</v>
      </c>
    </row>
    <row r="1056" spans="1:11" x14ac:dyDescent="0.25">
      <c r="A1056" s="1">
        <v>32417</v>
      </c>
      <c r="B1056" t="s">
        <v>152</v>
      </c>
      <c r="C1056" t="s">
        <v>26</v>
      </c>
      <c r="D1056" t="s">
        <v>26</v>
      </c>
      <c r="E1056" t="s">
        <v>26</v>
      </c>
      <c r="F1056">
        <v>11.83</v>
      </c>
      <c r="G1056" t="s">
        <v>26</v>
      </c>
      <c r="H1056" t="s">
        <v>26</v>
      </c>
      <c r="I1056" t="s">
        <v>26</v>
      </c>
      <c r="J1056" t="s">
        <v>26</v>
      </c>
      <c r="K1056" t="s">
        <v>26</v>
      </c>
    </row>
    <row r="1057" spans="1:11" x14ac:dyDescent="0.25">
      <c r="A1057" s="1">
        <v>32417</v>
      </c>
      <c r="B1057" t="s">
        <v>153</v>
      </c>
      <c r="C1057" t="s">
        <v>26</v>
      </c>
      <c r="D1057" t="s">
        <v>26</v>
      </c>
      <c r="E1057" t="s">
        <v>26</v>
      </c>
      <c r="F1057">
        <v>14.29</v>
      </c>
      <c r="G1057" t="s">
        <v>26</v>
      </c>
      <c r="H1057" t="s">
        <v>26</v>
      </c>
      <c r="I1057" t="s">
        <v>26</v>
      </c>
      <c r="J1057" t="s">
        <v>26</v>
      </c>
      <c r="K1057" t="s">
        <v>26</v>
      </c>
    </row>
    <row r="1058" spans="1:11" x14ac:dyDescent="0.25">
      <c r="A1058" s="1">
        <v>32417</v>
      </c>
      <c r="B1058" t="s">
        <v>154</v>
      </c>
      <c r="C1058" t="s">
        <v>26</v>
      </c>
      <c r="D1058" t="s">
        <v>26</v>
      </c>
      <c r="E1058" t="s">
        <v>26</v>
      </c>
      <c r="F1058">
        <v>11.9</v>
      </c>
      <c r="G1058" t="s">
        <v>26</v>
      </c>
      <c r="H1058" t="s">
        <v>26</v>
      </c>
      <c r="I1058" t="s">
        <v>26</v>
      </c>
      <c r="J1058" t="s">
        <v>26</v>
      </c>
      <c r="K1058" t="s">
        <v>26</v>
      </c>
    </row>
    <row r="1059" spans="1:11" x14ac:dyDescent="0.25">
      <c r="A1059" s="1">
        <v>32417</v>
      </c>
      <c r="B1059" t="s">
        <v>155</v>
      </c>
      <c r="C1059" t="s">
        <v>26</v>
      </c>
      <c r="D1059" t="s">
        <v>26</v>
      </c>
      <c r="E1059" t="s">
        <v>26</v>
      </c>
      <c r="F1059">
        <v>11.64</v>
      </c>
      <c r="G1059" t="s">
        <v>26</v>
      </c>
      <c r="H1059" t="s">
        <v>26</v>
      </c>
      <c r="I1059" t="s">
        <v>26</v>
      </c>
      <c r="J1059" t="s">
        <v>26</v>
      </c>
      <c r="K1059" t="s">
        <v>26</v>
      </c>
    </row>
    <row r="1060" spans="1:11" x14ac:dyDescent="0.25">
      <c r="A1060" s="1">
        <v>32448</v>
      </c>
      <c r="B1060" t="s">
        <v>1</v>
      </c>
      <c r="C1060" t="s">
        <v>26</v>
      </c>
      <c r="D1060" t="s">
        <v>26</v>
      </c>
      <c r="E1060" t="s">
        <v>26</v>
      </c>
      <c r="F1060">
        <v>17.52</v>
      </c>
      <c r="G1060" t="s">
        <v>26</v>
      </c>
      <c r="H1060" t="s">
        <v>26</v>
      </c>
      <c r="I1060" t="s">
        <v>26</v>
      </c>
      <c r="J1060" t="s">
        <v>26</v>
      </c>
      <c r="K1060" t="s">
        <v>26</v>
      </c>
    </row>
    <row r="1061" spans="1:11" x14ac:dyDescent="0.25">
      <c r="A1061" s="1">
        <v>32448</v>
      </c>
      <c r="B1061" t="s">
        <v>126</v>
      </c>
      <c r="C1061" t="s">
        <v>26</v>
      </c>
      <c r="D1061" t="s">
        <v>26</v>
      </c>
      <c r="E1061" t="s">
        <v>26</v>
      </c>
      <c r="F1061">
        <v>18.649999999999999</v>
      </c>
      <c r="G1061" t="s">
        <v>26</v>
      </c>
      <c r="H1061" t="s">
        <v>26</v>
      </c>
      <c r="I1061" t="s">
        <v>26</v>
      </c>
      <c r="J1061" t="s">
        <v>26</v>
      </c>
      <c r="K1061" t="s">
        <v>26</v>
      </c>
    </row>
    <row r="1062" spans="1:11" x14ac:dyDescent="0.25">
      <c r="A1062" s="1">
        <v>32448</v>
      </c>
      <c r="B1062" t="s">
        <v>127</v>
      </c>
      <c r="C1062" t="s">
        <v>26</v>
      </c>
      <c r="D1062" t="s">
        <v>26</v>
      </c>
      <c r="E1062" t="s">
        <v>26</v>
      </c>
      <c r="F1062">
        <v>17.05</v>
      </c>
      <c r="G1062" t="s">
        <v>26</v>
      </c>
      <c r="H1062" t="s">
        <v>26</v>
      </c>
      <c r="I1062" t="s">
        <v>26</v>
      </c>
      <c r="J1062" t="s">
        <v>26</v>
      </c>
      <c r="K1062" t="s">
        <v>26</v>
      </c>
    </row>
    <row r="1063" spans="1:11" x14ac:dyDescent="0.25">
      <c r="A1063" s="1">
        <v>32448</v>
      </c>
      <c r="B1063" t="s">
        <v>113</v>
      </c>
      <c r="C1063" t="s">
        <v>26</v>
      </c>
      <c r="D1063" t="s">
        <v>26</v>
      </c>
      <c r="E1063" t="s">
        <v>26</v>
      </c>
      <c r="F1063">
        <v>17.52</v>
      </c>
      <c r="G1063" t="s">
        <v>26</v>
      </c>
      <c r="H1063" t="s">
        <v>26</v>
      </c>
      <c r="I1063" t="s">
        <v>26</v>
      </c>
      <c r="J1063" t="s">
        <v>26</v>
      </c>
      <c r="K1063" t="s">
        <v>26</v>
      </c>
    </row>
    <row r="1064" spans="1:11" x14ac:dyDescent="0.25">
      <c r="A1064" s="1">
        <v>32448</v>
      </c>
      <c r="B1064" t="s">
        <v>128</v>
      </c>
      <c r="C1064" t="s">
        <v>26</v>
      </c>
      <c r="D1064" t="s">
        <v>26</v>
      </c>
      <c r="E1064" t="s">
        <v>26</v>
      </c>
      <c r="F1064">
        <v>19.2</v>
      </c>
      <c r="G1064" t="s">
        <v>26</v>
      </c>
      <c r="H1064" t="s">
        <v>26</v>
      </c>
      <c r="I1064" t="s">
        <v>26</v>
      </c>
      <c r="J1064" t="s">
        <v>26</v>
      </c>
      <c r="K1064" t="s">
        <v>26</v>
      </c>
    </row>
    <row r="1065" spans="1:11" x14ac:dyDescent="0.25">
      <c r="A1065" s="1">
        <v>32448</v>
      </c>
      <c r="B1065" t="s">
        <v>129</v>
      </c>
      <c r="C1065" t="s">
        <v>26</v>
      </c>
      <c r="D1065" t="s">
        <v>26</v>
      </c>
      <c r="E1065" t="s">
        <v>26</v>
      </c>
      <c r="F1065">
        <v>15.46</v>
      </c>
      <c r="G1065" t="s">
        <v>26</v>
      </c>
      <c r="H1065" t="s">
        <v>26</v>
      </c>
      <c r="I1065" t="s">
        <v>26</v>
      </c>
      <c r="J1065" t="s">
        <v>26</v>
      </c>
      <c r="K1065" t="s">
        <v>26</v>
      </c>
    </row>
    <row r="1066" spans="1:11" x14ac:dyDescent="0.25">
      <c r="A1066" s="1">
        <v>32448</v>
      </c>
      <c r="B1066" t="s">
        <v>130</v>
      </c>
      <c r="C1066" t="s">
        <v>26</v>
      </c>
      <c r="D1066" t="s">
        <v>26</v>
      </c>
      <c r="E1066" t="s">
        <v>26</v>
      </c>
      <c r="F1066">
        <v>21.87</v>
      </c>
      <c r="G1066" t="s">
        <v>26</v>
      </c>
      <c r="H1066" t="s">
        <v>26</v>
      </c>
      <c r="I1066" t="s">
        <v>26</v>
      </c>
      <c r="J1066" t="s">
        <v>26</v>
      </c>
      <c r="K1066" t="s">
        <v>26</v>
      </c>
    </row>
    <row r="1067" spans="1:11" x14ac:dyDescent="0.25">
      <c r="A1067" s="1">
        <v>32448</v>
      </c>
      <c r="B1067" t="s">
        <v>131</v>
      </c>
      <c r="C1067" t="s">
        <v>26</v>
      </c>
      <c r="D1067" t="s">
        <v>26</v>
      </c>
      <c r="E1067" t="s">
        <v>26</v>
      </c>
      <c r="F1067">
        <v>14.66</v>
      </c>
      <c r="G1067" t="s">
        <v>26</v>
      </c>
      <c r="H1067" t="s">
        <v>26</v>
      </c>
      <c r="I1067" t="s">
        <v>26</v>
      </c>
      <c r="J1067" t="s">
        <v>26</v>
      </c>
      <c r="K1067" t="s">
        <v>26</v>
      </c>
    </row>
    <row r="1068" spans="1:11" x14ac:dyDescent="0.25">
      <c r="A1068" s="1">
        <v>32448</v>
      </c>
      <c r="B1068" t="s">
        <v>132</v>
      </c>
      <c r="C1068" t="s">
        <v>26</v>
      </c>
      <c r="D1068" t="s">
        <v>26</v>
      </c>
      <c r="E1068" t="s">
        <v>26</v>
      </c>
      <c r="F1068">
        <v>19</v>
      </c>
      <c r="G1068" t="s">
        <v>26</v>
      </c>
      <c r="H1068" t="s">
        <v>26</v>
      </c>
      <c r="I1068" t="s">
        <v>26</v>
      </c>
      <c r="J1068" t="s">
        <v>26</v>
      </c>
      <c r="K1068" t="s">
        <v>26</v>
      </c>
    </row>
    <row r="1069" spans="1:11" x14ac:dyDescent="0.25">
      <c r="A1069" s="1">
        <v>32448</v>
      </c>
      <c r="B1069" t="s">
        <v>133</v>
      </c>
      <c r="C1069" t="s">
        <v>26</v>
      </c>
      <c r="D1069" t="s">
        <v>26</v>
      </c>
      <c r="E1069" t="s">
        <v>26</v>
      </c>
      <c r="F1069">
        <v>21.74</v>
      </c>
      <c r="G1069" t="s">
        <v>26</v>
      </c>
      <c r="H1069" t="s">
        <v>26</v>
      </c>
      <c r="I1069" t="s">
        <v>26</v>
      </c>
      <c r="J1069" t="s">
        <v>26</v>
      </c>
      <c r="K1069" t="s">
        <v>26</v>
      </c>
    </row>
    <row r="1070" spans="1:11" x14ac:dyDescent="0.25">
      <c r="A1070" s="1">
        <v>32448</v>
      </c>
      <c r="B1070" t="s">
        <v>134</v>
      </c>
      <c r="C1070" t="s">
        <v>26</v>
      </c>
      <c r="D1070" t="s">
        <v>26</v>
      </c>
      <c r="E1070" t="s">
        <v>26</v>
      </c>
      <c r="F1070">
        <v>17.91</v>
      </c>
      <c r="G1070" t="s">
        <v>26</v>
      </c>
      <c r="H1070" t="s">
        <v>26</v>
      </c>
      <c r="I1070" t="s">
        <v>26</v>
      </c>
      <c r="J1070" t="s">
        <v>26</v>
      </c>
      <c r="K1070" t="s">
        <v>26</v>
      </c>
    </row>
    <row r="1071" spans="1:11" x14ac:dyDescent="0.25">
      <c r="A1071" s="1">
        <v>32448</v>
      </c>
      <c r="B1071" t="s">
        <v>135</v>
      </c>
      <c r="C1071" t="s">
        <v>26</v>
      </c>
      <c r="D1071" t="s">
        <v>26</v>
      </c>
      <c r="E1071" t="s">
        <v>26</v>
      </c>
      <c r="F1071">
        <v>20.07</v>
      </c>
      <c r="G1071" t="s">
        <v>26</v>
      </c>
      <c r="H1071" t="s">
        <v>26</v>
      </c>
      <c r="I1071" t="s">
        <v>26</v>
      </c>
      <c r="J1071" t="s">
        <v>26</v>
      </c>
      <c r="K1071" t="s">
        <v>26</v>
      </c>
    </row>
    <row r="1072" spans="1:11" x14ac:dyDescent="0.25">
      <c r="A1072" s="1">
        <v>32448</v>
      </c>
      <c r="B1072" t="s">
        <v>136</v>
      </c>
      <c r="C1072" t="s">
        <v>26</v>
      </c>
      <c r="D1072" t="s">
        <v>26</v>
      </c>
      <c r="E1072" t="s">
        <v>26</v>
      </c>
      <c r="F1072" t="s">
        <v>26</v>
      </c>
      <c r="G1072" t="s">
        <v>26</v>
      </c>
      <c r="H1072" t="s">
        <v>26</v>
      </c>
      <c r="I1072" t="s">
        <v>26</v>
      </c>
      <c r="J1072" t="s">
        <v>26</v>
      </c>
      <c r="K1072" t="s">
        <v>26</v>
      </c>
    </row>
    <row r="1073" spans="1:11" x14ac:dyDescent="0.25">
      <c r="A1073" s="1">
        <v>32448</v>
      </c>
      <c r="B1073" t="s">
        <v>137</v>
      </c>
      <c r="C1073" t="s">
        <v>26</v>
      </c>
      <c r="D1073" t="s">
        <v>26</v>
      </c>
      <c r="E1073" t="s">
        <v>26</v>
      </c>
      <c r="F1073">
        <v>18.12</v>
      </c>
      <c r="G1073" t="s">
        <v>26</v>
      </c>
      <c r="H1073" t="s">
        <v>26</v>
      </c>
      <c r="I1073" t="s">
        <v>26</v>
      </c>
      <c r="J1073" t="s">
        <v>26</v>
      </c>
      <c r="K1073" t="s">
        <v>26</v>
      </c>
    </row>
    <row r="1074" spans="1:11" x14ac:dyDescent="0.25">
      <c r="A1074" s="1">
        <v>32448</v>
      </c>
      <c r="B1074" t="s">
        <v>138</v>
      </c>
      <c r="C1074" t="s">
        <v>26</v>
      </c>
      <c r="D1074" t="s">
        <v>26</v>
      </c>
      <c r="E1074" t="s">
        <v>26</v>
      </c>
      <c r="F1074">
        <v>20.56</v>
      </c>
      <c r="G1074" t="s">
        <v>26</v>
      </c>
      <c r="H1074" t="s">
        <v>26</v>
      </c>
      <c r="I1074" t="s">
        <v>26</v>
      </c>
      <c r="J1074" t="s">
        <v>26</v>
      </c>
      <c r="K1074" t="s">
        <v>26</v>
      </c>
    </row>
    <row r="1075" spans="1:11" x14ac:dyDescent="0.25">
      <c r="A1075" s="1">
        <v>32448</v>
      </c>
      <c r="B1075" t="s">
        <v>139</v>
      </c>
      <c r="C1075" t="s">
        <v>26</v>
      </c>
      <c r="D1075" t="s">
        <v>26</v>
      </c>
      <c r="E1075" t="s">
        <v>26</v>
      </c>
      <c r="F1075">
        <v>18.78</v>
      </c>
      <c r="G1075" t="s">
        <v>26</v>
      </c>
      <c r="H1075" t="s">
        <v>26</v>
      </c>
      <c r="I1075" t="s">
        <v>26</v>
      </c>
      <c r="J1075" t="s">
        <v>26</v>
      </c>
      <c r="K1075" t="s">
        <v>26</v>
      </c>
    </row>
    <row r="1076" spans="1:11" x14ac:dyDescent="0.25">
      <c r="A1076" s="1">
        <v>32448</v>
      </c>
      <c r="B1076" t="s">
        <v>140</v>
      </c>
      <c r="C1076" t="s">
        <v>26</v>
      </c>
      <c r="D1076" t="s">
        <v>26</v>
      </c>
      <c r="E1076" t="s">
        <v>26</v>
      </c>
      <c r="F1076">
        <v>18.18</v>
      </c>
      <c r="G1076" t="s">
        <v>26</v>
      </c>
      <c r="H1076" t="s">
        <v>26</v>
      </c>
      <c r="I1076" t="s">
        <v>26</v>
      </c>
      <c r="J1076" t="s">
        <v>26</v>
      </c>
      <c r="K1076" t="s">
        <v>26</v>
      </c>
    </row>
    <row r="1077" spans="1:11" x14ac:dyDescent="0.25">
      <c r="A1077" s="1">
        <v>32448</v>
      </c>
      <c r="B1077" t="s">
        <v>141</v>
      </c>
      <c r="C1077" t="s">
        <v>26</v>
      </c>
      <c r="D1077" t="s">
        <v>26</v>
      </c>
      <c r="E1077" t="s">
        <v>26</v>
      </c>
      <c r="F1077">
        <v>17.75</v>
      </c>
      <c r="G1077" t="s">
        <v>26</v>
      </c>
      <c r="H1077" t="s">
        <v>26</v>
      </c>
      <c r="I1077" t="s">
        <v>26</v>
      </c>
      <c r="J1077" t="s">
        <v>26</v>
      </c>
      <c r="K1077" t="s">
        <v>26</v>
      </c>
    </row>
    <row r="1078" spans="1:11" x14ac:dyDescent="0.25">
      <c r="A1078" s="1">
        <v>32448</v>
      </c>
      <c r="B1078" t="s">
        <v>142</v>
      </c>
      <c r="C1078" t="s">
        <v>26</v>
      </c>
      <c r="D1078" t="s">
        <v>26</v>
      </c>
      <c r="E1078" t="s">
        <v>26</v>
      </c>
      <c r="F1078">
        <v>16.3</v>
      </c>
      <c r="G1078" t="s">
        <v>26</v>
      </c>
      <c r="H1078" t="s">
        <v>26</v>
      </c>
      <c r="I1078" t="s">
        <v>26</v>
      </c>
      <c r="J1078" t="s">
        <v>26</v>
      </c>
      <c r="K1078" t="s">
        <v>26</v>
      </c>
    </row>
    <row r="1079" spans="1:11" x14ac:dyDescent="0.25">
      <c r="A1079" s="1">
        <v>32448</v>
      </c>
      <c r="B1079" t="s">
        <v>143</v>
      </c>
      <c r="C1079" t="s">
        <v>26</v>
      </c>
      <c r="D1079" t="s">
        <v>26</v>
      </c>
      <c r="E1079" t="s">
        <v>26</v>
      </c>
      <c r="F1079">
        <v>15.44</v>
      </c>
      <c r="G1079" t="s">
        <v>26</v>
      </c>
      <c r="H1079" t="s">
        <v>26</v>
      </c>
      <c r="I1079" t="s">
        <v>26</v>
      </c>
      <c r="J1079" t="s">
        <v>26</v>
      </c>
      <c r="K1079" t="s">
        <v>26</v>
      </c>
    </row>
    <row r="1080" spans="1:11" x14ac:dyDescent="0.25">
      <c r="A1080" s="1">
        <v>32448</v>
      </c>
      <c r="B1080" t="s">
        <v>144</v>
      </c>
      <c r="C1080" t="s">
        <v>26</v>
      </c>
      <c r="D1080" t="s">
        <v>26</v>
      </c>
      <c r="E1080" t="s">
        <v>26</v>
      </c>
      <c r="F1080">
        <v>16.899999999999999</v>
      </c>
      <c r="G1080" t="s">
        <v>26</v>
      </c>
      <c r="H1080" t="s">
        <v>26</v>
      </c>
      <c r="I1080" t="s">
        <v>26</v>
      </c>
      <c r="J1080" t="s">
        <v>26</v>
      </c>
      <c r="K1080" t="s">
        <v>26</v>
      </c>
    </row>
    <row r="1081" spans="1:11" x14ac:dyDescent="0.25">
      <c r="A1081" s="1">
        <v>32448</v>
      </c>
      <c r="B1081" t="s">
        <v>145</v>
      </c>
      <c r="C1081" t="s">
        <v>26</v>
      </c>
      <c r="D1081" t="s">
        <v>26</v>
      </c>
      <c r="E1081" t="s">
        <v>26</v>
      </c>
      <c r="F1081">
        <v>15.25</v>
      </c>
      <c r="G1081" t="s">
        <v>26</v>
      </c>
      <c r="H1081" t="s">
        <v>26</v>
      </c>
      <c r="I1081" t="s">
        <v>26</v>
      </c>
      <c r="J1081" t="s">
        <v>26</v>
      </c>
      <c r="K1081" t="s">
        <v>26</v>
      </c>
    </row>
    <row r="1082" spans="1:11" x14ac:dyDescent="0.25">
      <c r="A1082" s="1">
        <v>32448</v>
      </c>
      <c r="B1082" t="s">
        <v>146</v>
      </c>
      <c r="C1082" t="s">
        <v>26</v>
      </c>
      <c r="D1082" t="s">
        <v>26</v>
      </c>
      <c r="E1082" t="s">
        <v>26</v>
      </c>
      <c r="F1082">
        <v>17.13</v>
      </c>
      <c r="G1082" t="s">
        <v>26</v>
      </c>
      <c r="H1082" t="s">
        <v>26</v>
      </c>
      <c r="I1082" t="s">
        <v>26</v>
      </c>
      <c r="J1082" t="s">
        <v>26</v>
      </c>
      <c r="K1082" t="s">
        <v>26</v>
      </c>
    </row>
    <row r="1083" spans="1:11" x14ac:dyDescent="0.25">
      <c r="A1083" s="1">
        <v>32448</v>
      </c>
      <c r="B1083" t="s">
        <v>2</v>
      </c>
      <c r="C1083" t="s">
        <v>26</v>
      </c>
      <c r="D1083" t="s">
        <v>26</v>
      </c>
      <c r="E1083" t="s">
        <v>26</v>
      </c>
      <c r="F1083">
        <v>15.78</v>
      </c>
      <c r="G1083" t="s">
        <v>26</v>
      </c>
      <c r="H1083" t="s">
        <v>26</v>
      </c>
      <c r="I1083" t="s">
        <v>26</v>
      </c>
      <c r="J1083" t="s">
        <v>26</v>
      </c>
      <c r="K1083" t="s">
        <v>26</v>
      </c>
    </row>
    <row r="1084" spans="1:11" x14ac:dyDescent="0.25">
      <c r="A1084" s="1">
        <v>32448</v>
      </c>
      <c r="B1084" t="s">
        <v>147</v>
      </c>
      <c r="C1084" t="s">
        <v>26</v>
      </c>
      <c r="D1084" t="s">
        <v>26</v>
      </c>
      <c r="E1084" t="s">
        <v>26</v>
      </c>
      <c r="F1084">
        <v>18.329999999999998</v>
      </c>
      <c r="G1084" t="s">
        <v>26</v>
      </c>
      <c r="H1084" t="s">
        <v>26</v>
      </c>
      <c r="I1084" t="s">
        <v>26</v>
      </c>
      <c r="J1084" t="s">
        <v>26</v>
      </c>
      <c r="K1084" t="s">
        <v>26</v>
      </c>
    </row>
    <row r="1085" spans="1:11" x14ac:dyDescent="0.25">
      <c r="A1085" s="1">
        <v>32448</v>
      </c>
      <c r="B1085" t="s">
        <v>148</v>
      </c>
      <c r="C1085" t="s">
        <v>26</v>
      </c>
      <c r="D1085" t="s">
        <v>26</v>
      </c>
      <c r="E1085" t="s">
        <v>26</v>
      </c>
      <c r="F1085">
        <v>17.399999999999999</v>
      </c>
      <c r="G1085" t="s">
        <v>26</v>
      </c>
      <c r="H1085" t="s">
        <v>26</v>
      </c>
      <c r="I1085" t="s">
        <v>26</v>
      </c>
      <c r="J1085" t="s">
        <v>26</v>
      </c>
      <c r="K1085" t="s">
        <v>26</v>
      </c>
    </row>
    <row r="1086" spans="1:11" x14ac:dyDescent="0.25">
      <c r="A1086" s="1">
        <v>32448</v>
      </c>
      <c r="B1086" t="s">
        <v>149</v>
      </c>
      <c r="C1086" t="s">
        <v>26</v>
      </c>
      <c r="D1086" t="s">
        <v>26</v>
      </c>
      <c r="E1086" t="s">
        <v>26</v>
      </c>
      <c r="F1086">
        <v>20.059999999999999</v>
      </c>
      <c r="G1086" t="s">
        <v>26</v>
      </c>
      <c r="H1086" t="s">
        <v>26</v>
      </c>
      <c r="I1086" t="s">
        <v>26</v>
      </c>
      <c r="J1086" t="s">
        <v>26</v>
      </c>
      <c r="K1086" t="s">
        <v>26</v>
      </c>
    </row>
    <row r="1087" spans="1:11" x14ac:dyDescent="0.25">
      <c r="A1087" s="1">
        <v>32448</v>
      </c>
      <c r="B1087" t="s">
        <v>150</v>
      </c>
      <c r="C1087" t="s">
        <v>26</v>
      </c>
      <c r="D1087" t="s">
        <v>26</v>
      </c>
      <c r="E1087" t="s">
        <v>26</v>
      </c>
      <c r="F1087">
        <v>19.87</v>
      </c>
      <c r="G1087" t="s">
        <v>26</v>
      </c>
      <c r="H1087" t="s">
        <v>26</v>
      </c>
      <c r="I1087" t="s">
        <v>26</v>
      </c>
      <c r="J1087" t="s">
        <v>26</v>
      </c>
      <c r="K1087" t="s">
        <v>26</v>
      </c>
    </row>
    <row r="1088" spans="1:11" x14ac:dyDescent="0.25">
      <c r="A1088" s="1">
        <v>32448</v>
      </c>
      <c r="B1088" t="s">
        <v>151</v>
      </c>
      <c r="C1088" t="s">
        <v>26</v>
      </c>
      <c r="D1088" t="s">
        <v>26</v>
      </c>
      <c r="E1088" t="s">
        <v>26</v>
      </c>
      <c r="F1088">
        <v>18.260000000000002</v>
      </c>
      <c r="G1088" t="s">
        <v>26</v>
      </c>
      <c r="H1088" t="s">
        <v>26</v>
      </c>
      <c r="I1088" t="s">
        <v>26</v>
      </c>
      <c r="J1088" t="s">
        <v>26</v>
      </c>
      <c r="K1088" t="s">
        <v>26</v>
      </c>
    </row>
    <row r="1089" spans="1:11" x14ac:dyDescent="0.25">
      <c r="A1089" s="1">
        <v>32448</v>
      </c>
      <c r="B1089" t="s">
        <v>152</v>
      </c>
      <c r="C1089" t="s">
        <v>26</v>
      </c>
      <c r="D1089" t="s">
        <v>26</v>
      </c>
      <c r="E1089" t="s">
        <v>26</v>
      </c>
      <c r="F1089">
        <v>14.85</v>
      </c>
      <c r="G1089" t="s">
        <v>26</v>
      </c>
      <c r="H1089" t="s">
        <v>26</v>
      </c>
      <c r="I1089" t="s">
        <v>26</v>
      </c>
      <c r="J1089" t="s">
        <v>26</v>
      </c>
      <c r="K1089" t="s">
        <v>26</v>
      </c>
    </row>
    <row r="1090" spans="1:11" x14ac:dyDescent="0.25">
      <c r="A1090" s="1">
        <v>32448</v>
      </c>
      <c r="B1090" t="s">
        <v>153</v>
      </c>
      <c r="C1090" t="s">
        <v>26</v>
      </c>
      <c r="D1090" t="s">
        <v>26</v>
      </c>
      <c r="E1090" t="s">
        <v>26</v>
      </c>
      <c r="F1090">
        <v>18.329999999999998</v>
      </c>
      <c r="G1090" t="s">
        <v>26</v>
      </c>
      <c r="H1090" t="s">
        <v>26</v>
      </c>
      <c r="I1090" t="s">
        <v>26</v>
      </c>
      <c r="J1090" t="s">
        <v>26</v>
      </c>
      <c r="K1090" t="s">
        <v>26</v>
      </c>
    </row>
    <row r="1091" spans="1:11" x14ac:dyDescent="0.25">
      <c r="A1091" s="1">
        <v>32448</v>
      </c>
      <c r="B1091" t="s">
        <v>154</v>
      </c>
      <c r="C1091" t="s">
        <v>26</v>
      </c>
      <c r="D1091" t="s">
        <v>26</v>
      </c>
      <c r="E1091" t="s">
        <v>26</v>
      </c>
      <c r="F1091">
        <v>15.44</v>
      </c>
      <c r="G1091" t="s">
        <v>26</v>
      </c>
      <c r="H1091" t="s">
        <v>26</v>
      </c>
      <c r="I1091" t="s">
        <v>26</v>
      </c>
      <c r="J1091" t="s">
        <v>26</v>
      </c>
      <c r="K1091" t="s">
        <v>26</v>
      </c>
    </row>
    <row r="1092" spans="1:11" x14ac:dyDescent="0.25">
      <c r="A1092" s="1">
        <v>32448</v>
      </c>
      <c r="B1092" t="s">
        <v>155</v>
      </c>
      <c r="C1092" t="s">
        <v>26</v>
      </c>
      <c r="D1092" t="s">
        <v>26</v>
      </c>
      <c r="E1092" t="s">
        <v>26</v>
      </c>
      <c r="F1092">
        <v>15.12</v>
      </c>
      <c r="G1092" t="s">
        <v>26</v>
      </c>
      <c r="H1092" t="s">
        <v>26</v>
      </c>
      <c r="I1092" t="s">
        <v>26</v>
      </c>
      <c r="J1092" t="s">
        <v>26</v>
      </c>
      <c r="K1092" t="s">
        <v>26</v>
      </c>
    </row>
    <row r="1093" spans="1:11" x14ac:dyDescent="0.25">
      <c r="A1093" s="1">
        <v>32478</v>
      </c>
      <c r="B1093" t="s">
        <v>1</v>
      </c>
      <c r="C1093" t="s">
        <v>26</v>
      </c>
      <c r="D1093" t="s">
        <v>26</v>
      </c>
      <c r="E1093" t="s">
        <v>26</v>
      </c>
      <c r="F1093">
        <v>22.63</v>
      </c>
      <c r="G1093" t="s">
        <v>26</v>
      </c>
      <c r="H1093" t="s">
        <v>26</v>
      </c>
      <c r="I1093" t="s">
        <v>26</v>
      </c>
      <c r="J1093" t="s">
        <v>26</v>
      </c>
      <c r="K1093" t="s">
        <v>26</v>
      </c>
    </row>
    <row r="1094" spans="1:11" x14ac:dyDescent="0.25">
      <c r="A1094" s="1">
        <v>32478</v>
      </c>
      <c r="B1094" t="s">
        <v>126</v>
      </c>
      <c r="C1094" t="s">
        <v>26</v>
      </c>
      <c r="D1094" t="s">
        <v>26</v>
      </c>
      <c r="E1094" t="s">
        <v>26</v>
      </c>
      <c r="F1094">
        <v>24.64</v>
      </c>
      <c r="G1094" t="s">
        <v>26</v>
      </c>
      <c r="H1094" t="s">
        <v>26</v>
      </c>
      <c r="I1094" t="s">
        <v>26</v>
      </c>
      <c r="J1094" t="s">
        <v>26</v>
      </c>
      <c r="K1094" t="s">
        <v>26</v>
      </c>
    </row>
    <row r="1095" spans="1:11" x14ac:dyDescent="0.25">
      <c r="A1095" s="1">
        <v>32478</v>
      </c>
      <c r="B1095" t="s">
        <v>127</v>
      </c>
      <c r="C1095" t="s">
        <v>26</v>
      </c>
      <c r="D1095" t="s">
        <v>26</v>
      </c>
      <c r="E1095" t="s">
        <v>26</v>
      </c>
      <c r="F1095">
        <v>22.42</v>
      </c>
      <c r="G1095" t="s">
        <v>26</v>
      </c>
      <c r="H1095" t="s">
        <v>26</v>
      </c>
      <c r="I1095" t="s">
        <v>26</v>
      </c>
      <c r="J1095" t="s">
        <v>26</v>
      </c>
      <c r="K1095" t="s">
        <v>26</v>
      </c>
    </row>
    <row r="1096" spans="1:11" x14ac:dyDescent="0.25">
      <c r="A1096" s="1">
        <v>32478</v>
      </c>
      <c r="B1096" t="s">
        <v>113</v>
      </c>
      <c r="C1096" t="s">
        <v>26</v>
      </c>
      <c r="D1096" t="s">
        <v>26</v>
      </c>
      <c r="E1096" t="s">
        <v>26</v>
      </c>
      <c r="F1096">
        <v>22.49</v>
      </c>
      <c r="G1096" t="s">
        <v>26</v>
      </c>
      <c r="H1096" t="s">
        <v>26</v>
      </c>
      <c r="I1096" t="s">
        <v>26</v>
      </c>
      <c r="J1096" t="s">
        <v>26</v>
      </c>
      <c r="K1096" t="s">
        <v>26</v>
      </c>
    </row>
    <row r="1097" spans="1:11" x14ac:dyDescent="0.25">
      <c r="A1097" s="1">
        <v>32478</v>
      </c>
      <c r="B1097" t="s">
        <v>128</v>
      </c>
      <c r="C1097" t="s">
        <v>26</v>
      </c>
      <c r="D1097" t="s">
        <v>26</v>
      </c>
      <c r="E1097" t="s">
        <v>26</v>
      </c>
      <c r="F1097">
        <v>24.56</v>
      </c>
      <c r="G1097" t="s">
        <v>26</v>
      </c>
      <c r="H1097" t="s">
        <v>26</v>
      </c>
      <c r="I1097" t="s">
        <v>26</v>
      </c>
      <c r="J1097" t="s">
        <v>26</v>
      </c>
      <c r="K1097" t="s">
        <v>26</v>
      </c>
    </row>
    <row r="1098" spans="1:11" x14ac:dyDescent="0.25">
      <c r="A1098" s="1">
        <v>32478</v>
      </c>
      <c r="B1098" t="s">
        <v>129</v>
      </c>
      <c r="C1098" t="s">
        <v>26</v>
      </c>
      <c r="D1098" t="s">
        <v>26</v>
      </c>
      <c r="E1098" t="s">
        <v>26</v>
      </c>
      <c r="F1098">
        <v>20.3</v>
      </c>
      <c r="G1098" t="s">
        <v>26</v>
      </c>
      <c r="H1098" t="s">
        <v>26</v>
      </c>
      <c r="I1098" t="s">
        <v>26</v>
      </c>
      <c r="J1098" t="s">
        <v>26</v>
      </c>
      <c r="K1098" t="s">
        <v>26</v>
      </c>
    </row>
    <row r="1099" spans="1:11" x14ac:dyDescent="0.25">
      <c r="A1099" s="1">
        <v>32478</v>
      </c>
      <c r="B1099" t="s">
        <v>130</v>
      </c>
      <c r="C1099" t="s">
        <v>26</v>
      </c>
      <c r="D1099" t="s">
        <v>26</v>
      </c>
      <c r="E1099" t="s">
        <v>26</v>
      </c>
      <c r="F1099">
        <v>30.05</v>
      </c>
      <c r="G1099" t="s">
        <v>26</v>
      </c>
      <c r="H1099" t="s">
        <v>26</v>
      </c>
      <c r="I1099" t="s">
        <v>26</v>
      </c>
      <c r="J1099" t="s">
        <v>26</v>
      </c>
      <c r="K1099" t="s">
        <v>26</v>
      </c>
    </row>
    <row r="1100" spans="1:11" x14ac:dyDescent="0.25">
      <c r="A1100" s="1">
        <v>32478</v>
      </c>
      <c r="B1100" t="s">
        <v>131</v>
      </c>
      <c r="C1100" t="s">
        <v>26</v>
      </c>
      <c r="D1100" t="s">
        <v>26</v>
      </c>
      <c r="E1100" t="s">
        <v>26</v>
      </c>
      <c r="F1100">
        <v>19.3</v>
      </c>
      <c r="G1100" t="s">
        <v>26</v>
      </c>
      <c r="H1100" t="s">
        <v>26</v>
      </c>
      <c r="I1100" t="s">
        <v>26</v>
      </c>
      <c r="J1100" t="s">
        <v>26</v>
      </c>
      <c r="K1100" t="s">
        <v>26</v>
      </c>
    </row>
    <row r="1101" spans="1:11" x14ac:dyDescent="0.25">
      <c r="A1101" s="1">
        <v>32478</v>
      </c>
      <c r="B1101" t="s">
        <v>132</v>
      </c>
      <c r="C1101" t="s">
        <v>26</v>
      </c>
      <c r="D1101" t="s">
        <v>26</v>
      </c>
      <c r="E1101" t="s">
        <v>26</v>
      </c>
      <c r="F1101">
        <v>24.95</v>
      </c>
      <c r="G1101" t="s">
        <v>26</v>
      </c>
      <c r="H1101" t="s">
        <v>26</v>
      </c>
      <c r="I1101" t="s">
        <v>26</v>
      </c>
      <c r="J1101" t="s">
        <v>26</v>
      </c>
      <c r="K1101" t="s">
        <v>26</v>
      </c>
    </row>
    <row r="1102" spans="1:11" x14ac:dyDescent="0.25">
      <c r="A1102" s="1">
        <v>32478</v>
      </c>
      <c r="B1102" t="s">
        <v>133</v>
      </c>
      <c r="C1102" t="s">
        <v>26</v>
      </c>
      <c r="D1102" t="s">
        <v>26</v>
      </c>
      <c r="E1102" t="s">
        <v>26</v>
      </c>
      <c r="F1102">
        <v>28.23</v>
      </c>
      <c r="G1102" t="s">
        <v>26</v>
      </c>
      <c r="H1102" t="s">
        <v>26</v>
      </c>
      <c r="I1102" t="s">
        <v>26</v>
      </c>
      <c r="J1102" t="s">
        <v>26</v>
      </c>
      <c r="K1102" t="s">
        <v>26</v>
      </c>
    </row>
    <row r="1103" spans="1:11" x14ac:dyDescent="0.25">
      <c r="A1103" s="1">
        <v>32478</v>
      </c>
      <c r="B1103" t="s">
        <v>134</v>
      </c>
      <c r="C1103" t="s">
        <v>26</v>
      </c>
      <c r="D1103" t="s">
        <v>26</v>
      </c>
      <c r="E1103" t="s">
        <v>26</v>
      </c>
      <c r="F1103">
        <v>23.66</v>
      </c>
      <c r="G1103" t="s">
        <v>26</v>
      </c>
      <c r="H1103" t="s">
        <v>26</v>
      </c>
      <c r="I1103" t="s">
        <v>26</v>
      </c>
      <c r="J1103" t="s">
        <v>26</v>
      </c>
      <c r="K1103" t="s">
        <v>26</v>
      </c>
    </row>
    <row r="1104" spans="1:11" x14ac:dyDescent="0.25">
      <c r="A1104" s="1">
        <v>32478</v>
      </c>
      <c r="B1104" t="s">
        <v>135</v>
      </c>
      <c r="C1104" t="s">
        <v>26</v>
      </c>
      <c r="D1104" t="s">
        <v>26</v>
      </c>
      <c r="E1104" t="s">
        <v>26</v>
      </c>
      <c r="F1104">
        <v>27.21</v>
      </c>
      <c r="G1104" t="s">
        <v>26</v>
      </c>
      <c r="H1104" t="s">
        <v>26</v>
      </c>
      <c r="I1104" t="s">
        <v>26</v>
      </c>
      <c r="J1104" t="s">
        <v>26</v>
      </c>
      <c r="K1104" t="s">
        <v>26</v>
      </c>
    </row>
    <row r="1105" spans="1:11" x14ac:dyDescent="0.25">
      <c r="A1105" s="1">
        <v>32478</v>
      </c>
      <c r="B1105" t="s">
        <v>136</v>
      </c>
      <c r="C1105" t="s">
        <v>26</v>
      </c>
      <c r="D1105" t="s">
        <v>26</v>
      </c>
      <c r="E1105" t="s">
        <v>26</v>
      </c>
      <c r="F1105" t="s">
        <v>26</v>
      </c>
      <c r="G1105" t="s">
        <v>26</v>
      </c>
      <c r="H1105" t="s">
        <v>26</v>
      </c>
      <c r="I1105" t="s">
        <v>26</v>
      </c>
      <c r="J1105" t="s">
        <v>26</v>
      </c>
      <c r="K1105" t="s">
        <v>26</v>
      </c>
    </row>
    <row r="1106" spans="1:11" x14ac:dyDescent="0.25">
      <c r="A1106" s="1">
        <v>32478</v>
      </c>
      <c r="B1106" t="s">
        <v>137</v>
      </c>
      <c r="C1106" t="s">
        <v>26</v>
      </c>
      <c r="D1106" t="s">
        <v>26</v>
      </c>
      <c r="E1106" t="s">
        <v>26</v>
      </c>
      <c r="F1106">
        <v>23.36</v>
      </c>
      <c r="G1106" t="s">
        <v>26</v>
      </c>
      <c r="H1106" t="s">
        <v>26</v>
      </c>
      <c r="I1106" t="s">
        <v>26</v>
      </c>
      <c r="J1106" t="s">
        <v>26</v>
      </c>
      <c r="K1106" t="s">
        <v>26</v>
      </c>
    </row>
    <row r="1107" spans="1:11" x14ac:dyDescent="0.25">
      <c r="A1107" s="1">
        <v>32478</v>
      </c>
      <c r="B1107" t="s">
        <v>138</v>
      </c>
      <c r="C1107" t="s">
        <v>26</v>
      </c>
      <c r="D1107" t="s">
        <v>26</v>
      </c>
      <c r="E1107" t="s">
        <v>26</v>
      </c>
      <c r="F1107">
        <v>27.39</v>
      </c>
      <c r="G1107" t="s">
        <v>26</v>
      </c>
      <c r="H1107" t="s">
        <v>26</v>
      </c>
      <c r="I1107" t="s">
        <v>26</v>
      </c>
      <c r="J1107" t="s">
        <v>26</v>
      </c>
      <c r="K1107" t="s">
        <v>26</v>
      </c>
    </row>
    <row r="1108" spans="1:11" x14ac:dyDescent="0.25">
      <c r="A1108" s="1">
        <v>32478</v>
      </c>
      <c r="B1108" t="s">
        <v>139</v>
      </c>
      <c r="C1108" t="s">
        <v>26</v>
      </c>
      <c r="D1108" t="s">
        <v>26</v>
      </c>
      <c r="E1108" t="s">
        <v>26</v>
      </c>
      <c r="F1108">
        <v>24.54</v>
      </c>
      <c r="G1108" t="s">
        <v>26</v>
      </c>
      <c r="H1108" t="s">
        <v>26</v>
      </c>
      <c r="I1108" t="s">
        <v>26</v>
      </c>
      <c r="J1108" t="s">
        <v>26</v>
      </c>
      <c r="K1108" t="s">
        <v>26</v>
      </c>
    </row>
    <row r="1109" spans="1:11" x14ac:dyDescent="0.25">
      <c r="A1109" s="1">
        <v>32478</v>
      </c>
      <c r="B1109" t="s">
        <v>140</v>
      </c>
      <c r="C1109" t="s">
        <v>26</v>
      </c>
      <c r="D1109" t="s">
        <v>26</v>
      </c>
      <c r="E1109" t="s">
        <v>26</v>
      </c>
      <c r="F1109">
        <v>23.83</v>
      </c>
      <c r="G1109" t="s">
        <v>26</v>
      </c>
      <c r="H1109" t="s">
        <v>26</v>
      </c>
      <c r="I1109" t="s">
        <v>26</v>
      </c>
      <c r="J1109" t="s">
        <v>26</v>
      </c>
      <c r="K1109" t="s">
        <v>26</v>
      </c>
    </row>
    <row r="1110" spans="1:11" x14ac:dyDescent="0.25">
      <c r="A1110" s="1">
        <v>32478</v>
      </c>
      <c r="B1110" t="s">
        <v>141</v>
      </c>
      <c r="C1110" t="s">
        <v>26</v>
      </c>
      <c r="D1110" t="s">
        <v>26</v>
      </c>
      <c r="E1110" t="s">
        <v>26</v>
      </c>
      <c r="F1110">
        <v>22.33</v>
      </c>
      <c r="G1110" t="s">
        <v>26</v>
      </c>
      <c r="H1110" t="s">
        <v>26</v>
      </c>
      <c r="I1110" t="s">
        <v>26</v>
      </c>
      <c r="J1110" t="s">
        <v>26</v>
      </c>
      <c r="K1110" t="s">
        <v>26</v>
      </c>
    </row>
    <row r="1111" spans="1:11" x14ac:dyDescent="0.25">
      <c r="A1111" s="1">
        <v>32478</v>
      </c>
      <c r="B1111" t="s">
        <v>142</v>
      </c>
      <c r="C1111" t="s">
        <v>26</v>
      </c>
      <c r="D1111" t="s">
        <v>26</v>
      </c>
      <c r="E1111" t="s">
        <v>26</v>
      </c>
      <c r="F1111">
        <v>22.04</v>
      </c>
      <c r="G1111" t="s">
        <v>26</v>
      </c>
      <c r="H1111" t="s">
        <v>26</v>
      </c>
      <c r="I1111" t="s">
        <v>26</v>
      </c>
      <c r="J1111" t="s">
        <v>26</v>
      </c>
      <c r="K1111" t="s">
        <v>26</v>
      </c>
    </row>
    <row r="1112" spans="1:11" x14ac:dyDescent="0.25">
      <c r="A1112" s="1">
        <v>32478</v>
      </c>
      <c r="B1112" t="s">
        <v>143</v>
      </c>
      <c r="C1112" t="s">
        <v>26</v>
      </c>
      <c r="D1112" t="s">
        <v>26</v>
      </c>
      <c r="E1112" t="s">
        <v>26</v>
      </c>
      <c r="F1112">
        <v>20.25</v>
      </c>
      <c r="G1112" t="s">
        <v>26</v>
      </c>
      <c r="H1112" t="s">
        <v>26</v>
      </c>
      <c r="I1112" t="s">
        <v>26</v>
      </c>
      <c r="J1112" t="s">
        <v>26</v>
      </c>
      <c r="K1112" t="s">
        <v>26</v>
      </c>
    </row>
    <row r="1113" spans="1:11" x14ac:dyDescent="0.25">
      <c r="A1113" s="1">
        <v>32478</v>
      </c>
      <c r="B1113" t="s">
        <v>144</v>
      </c>
      <c r="C1113" t="s">
        <v>26</v>
      </c>
      <c r="D1113" t="s">
        <v>26</v>
      </c>
      <c r="E1113" t="s">
        <v>26</v>
      </c>
      <c r="F1113">
        <v>22.64</v>
      </c>
      <c r="G1113" t="s">
        <v>26</v>
      </c>
      <c r="H1113" t="s">
        <v>26</v>
      </c>
      <c r="I1113" t="s">
        <v>26</v>
      </c>
      <c r="J1113" t="s">
        <v>26</v>
      </c>
      <c r="K1113" t="s">
        <v>26</v>
      </c>
    </row>
    <row r="1114" spans="1:11" x14ac:dyDescent="0.25">
      <c r="A1114" s="1">
        <v>32478</v>
      </c>
      <c r="B1114" t="s">
        <v>145</v>
      </c>
      <c r="C1114" t="s">
        <v>26</v>
      </c>
      <c r="D1114" t="s">
        <v>26</v>
      </c>
      <c r="E1114" t="s">
        <v>26</v>
      </c>
      <c r="F1114">
        <v>19.989999999999998</v>
      </c>
      <c r="G1114" t="s">
        <v>26</v>
      </c>
      <c r="H1114" t="s">
        <v>26</v>
      </c>
      <c r="I1114" t="s">
        <v>26</v>
      </c>
      <c r="J1114" t="s">
        <v>26</v>
      </c>
      <c r="K1114" t="s">
        <v>26</v>
      </c>
    </row>
    <row r="1115" spans="1:11" x14ac:dyDescent="0.25">
      <c r="A1115" s="1">
        <v>32478</v>
      </c>
      <c r="B1115" t="s">
        <v>146</v>
      </c>
      <c r="C1115" t="s">
        <v>26</v>
      </c>
      <c r="D1115" t="s">
        <v>26</v>
      </c>
      <c r="E1115" t="s">
        <v>26</v>
      </c>
      <c r="F1115">
        <v>21.86</v>
      </c>
      <c r="G1115" t="s">
        <v>26</v>
      </c>
      <c r="H1115" t="s">
        <v>26</v>
      </c>
      <c r="I1115" t="s">
        <v>26</v>
      </c>
      <c r="J1115" t="s">
        <v>26</v>
      </c>
      <c r="K1115" t="s">
        <v>26</v>
      </c>
    </row>
    <row r="1116" spans="1:11" x14ac:dyDescent="0.25">
      <c r="A1116" s="1">
        <v>32478</v>
      </c>
      <c r="B1116" t="s">
        <v>2</v>
      </c>
      <c r="C1116" t="s">
        <v>26</v>
      </c>
      <c r="D1116" t="s">
        <v>26</v>
      </c>
      <c r="E1116" t="s">
        <v>26</v>
      </c>
      <c r="F1116">
        <v>21.6</v>
      </c>
      <c r="G1116" t="s">
        <v>26</v>
      </c>
      <c r="H1116" t="s">
        <v>26</v>
      </c>
      <c r="I1116" t="s">
        <v>26</v>
      </c>
      <c r="J1116" t="s">
        <v>26</v>
      </c>
      <c r="K1116" t="s">
        <v>26</v>
      </c>
    </row>
    <row r="1117" spans="1:11" x14ac:dyDescent="0.25">
      <c r="A1117" s="1">
        <v>32478</v>
      </c>
      <c r="B1117" t="s">
        <v>147</v>
      </c>
      <c r="C1117" t="s">
        <v>26</v>
      </c>
      <c r="D1117" t="s">
        <v>26</v>
      </c>
      <c r="E1117" t="s">
        <v>26</v>
      </c>
      <c r="F1117">
        <v>23.39</v>
      </c>
      <c r="G1117" t="s">
        <v>26</v>
      </c>
      <c r="H1117" t="s">
        <v>26</v>
      </c>
      <c r="I1117" t="s">
        <v>26</v>
      </c>
      <c r="J1117" t="s">
        <v>26</v>
      </c>
      <c r="K1117" t="s">
        <v>26</v>
      </c>
    </row>
    <row r="1118" spans="1:11" x14ac:dyDescent="0.25">
      <c r="A1118" s="1">
        <v>32478</v>
      </c>
      <c r="B1118" t="s">
        <v>148</v>
      </c>
      <c r="C1118" t="s">
        <v>26</v>
      </c>
      <c r="D1118" t="s">
        <v>26</v>
      </c>
      <c r="E1118" t="s">
        <v>26</v>
      </c>
      <c r="F1118">
        <v>22.34</v>
      </c>
      <c r="G1118" t="s">
        <v>26</v>
      </c>
      <c r="H1118" t="s">
        <v>26</v>
      </c>
      <c r="I1118" t="s">
        <v>26</v>
      </c>
      <c r="J1118" t="s">
        <v>26</v>
      </c>
      <c r="K1118" t="s">
        <v>26</v>
      </c>
    </row>
    <row r="1119" spans="1:11" x14ac:dyDescent="0.25">
      <c r="A1119" s="1">
        <v>32478</v>
      </c>
      <c r="B1119" t="s">
        <v>149</v>
      </c>
      <c r="C1119" t="s">
        <v>26</v>
      </c>
      <c r="D1119" t="s">
        <v>26</v>
      </c>
      <c r="E1119" t="s">
        <v>26</v>
      </c>
      <c r="F1119">
        <v>25.15</v>
      </c>
      <c r="G1119" t="s">
        <v>26</v>
      </c>
      <c r="H1119" t="s">
        <v>26</v>
      </c>
      <c r="I1119" t="s">
        <v>26</v>
      </c>
      <c r="J1119" t="s">
        <v>26</v>
      </c>
      <c r="K1119" t="s">
        <v>26</v>
      </c>
    </row>
    <row r="1120" spans="1:11" x14ac:dyDescent="0.25">
      <c r="A1120" s="1">
        <v>32478</v>
      </c>
      <c r="B1120" t="s">
        <v>150</v>
      </c>
      <c r="C1120" t="s">
        <v>26</v>
      </c>
      <c r="D1120" t="s">
        <v>26</v>
      </c>
      <c r="E1120" t="s">
        <v>26</v>
      </c>
      <c r="F1120">
        <v>25.09</v>
      </c>
      <c r="G1120" t="s">
        <v>26</v>
      </c>
      <c r="H1120" t="s">
        <v>26</v>
      </c>
      <c r="I1120" t="s">
        <v>26</v>
      </c>
      <c r="J1120" t="s">
        <v>26</v>
      </c>
      <c r="K1120" t="s">
        <v>26</v>
      </c>
    </row>
    <row r="1121" spans="1:11" x14ac:dyDescent="0.25">
      <c r="A1121" s="1">
        <v>32478</v>
      </c>
      <c r="B1121" t="s">
        <v>151</v>
      </c>
      <c r="C1121" t="s">
        <v>26</v>
      </c>
      <c r="D1121" t="s">
        <v>26</v>
      </c>
      <c r="E1121" t="s">
        <v>26</v>
      </c>
      <c r="F1121">
        <v>23.96</v>
      </c>
      <c r="G1121" t="s">
        <v>26</v>
      </c>
      <c r="H1121" t="s">
        <v>26</v>
      </c>
      <c r="I1121" t="s">
        <v>26</v>
      </c>
      <c r="J1121" t="s">
        <v>26</v>
      </c>
      <c r="K1121" t="s">
        <v>26</v>
      </c>
    </row>
    <row r="1122" spans="1:11" x14ac:dyDescent="0.25">
      <c r="A1122" s="1">
        <v>32478</v>
      </c>
      <c r="B1122" t="s">
        <v>152</v>
      </c>
      <c r="C1122" t="s">
        <v>26</v>
      </c>
      <c r="D1122" t="s">
        <v>26</v>
      </c>
      <c r="E1122" t="s">
        <v>26</v>
      </c>
      <c r="F1122">
        <v>18.75</v>
      </c>
      <c r="G1122" t="s">
        <v>26</v>
      </c>
      <c r="H1122" t="s">
        <v>26</v>
      </c>
      <c r="I1122" t="s">
        <v>26</v>
      </c>
      <c r="J1122" t="s">
        <v>26</v>
      </c>
      <c r="K1122" t="s">
        <v>26</v>
      </c>
    </row>
    <row r="1123" spans="1:11" x14ac:dyDescent="0.25">
      <c r="A1123" s="1">
        <v>32478</v>
      </c>
      <c r="B1123" t="s">
        <v>153</v>
      </c>
      <c r="C1123" t="s">
        <v>26</v>
      </c>
      <c r="D1123" t="s">
        <v>26</v>
      </c>
      <c r="E1123" t="s">
        <v>26</v>
      </c>
      <c r="F1123">
        <v>24.39</v>
      </c>
      <c r="G1123" t="s">
        <v>26</v>
      </c>
      <c r="H1123" t="s">
        <v>26</v>
      </c>
      <c r="I1123" t="s">
        <v>26</v>
      </c>
      <c r="J1123" t="s">
        <v>26</v>
      </c>
      <c r="K1123" t="s">
        <v>26</v>
      </c>
    </row>
    <row r="1124" spans="1:11" x14ac:dyDescent="0.25">
      <c r="A1124" s="1">
        <v>32478</v>
      </c>
      <c r="B1124" t="s">
        <v>154</v>
      </c>
      <c r="C1124" t="s">
        <v>26</v>
      </c>
      <c r="D1124" t="s">
        <v>26</v>
      </c>
      <c r="E1124" t="s">
        <v>26</v>
      </c>
      <c r="F1124">
        <v>20.010000000000002</v>
      </c>
      <c r="G1124" t="s">
        <v>26</v>
      </c>
      <c r="H1124" t="s">
        <v>26</v>
      </c>
      <c r="I1124" t="s">
        <v>26</v>
      </c>
      <c r="J1124" t="s">
        <v>26</v>
      </c>
      <c r="K1124" t="s">
        <v>26</v>
      </c>
    </row>
    <row r="1125" spans="1:11" x14ac:dyDescent="0.25">
      <c r="A1125" s="1">
        <v>32478</v>
      </c>
      <c r="B1125" t="s">
        <v>155</v>
      </c>
      <c r="C1125" t="s">
        <v>26</v>
      </c>
      <c r="D1125" t="s">
        <v>26</v>
      </c>
      <c r="E1125" t="s">
        <v>26</v>
      </c>
      <c r="F1125">
        <v>20.04</v>
      </c>
      <c r="G1125" t="s">
        <v>26</v>
      </c>
      <c r="H1125" t="s">
        <v>26</v>
      </c>
      <c r="I1125" t="s">
        <v>26</v>
      </c>
      <c r="J1125" t="s">
        <v>26</v>
      </c>
      <c r="K1125" t="s">
        <v>26</v>
      </c>
    </row>
    <row r="1126" spans="1:11" x14ac:dyDescent="0.25">
      <c r="A1126" s="1">
        <v>32509</v>
      </c>
      <c r="B1126" t="s">
        <v>1</v>
      </c>
      <c r="C1126" t="s">
        <v>26</v>
      </c>
      <c r="D1126" t="s">
        <v>26</v>
      </c>
      <c r="E1126" t="s">
        <v>26</v>
      </c>
      <c r="F1126">
        <v>31.93</v>
      </c>
      <c r="G1126" t="s">
        <v>26</v>
      </c>
      <c r="H1126" t="s">
        <v>26</v>
      </c>
      <c r="I1126" t="s">
        <v>26</v>
      </c>
      <c r="J1126" t="s">
        <v>26</v>
      </c>
      <c r="K1126" t="s">
        <v>26</v>
      </c>
    </row>
    <row r="1127" spans="1:11" x14ac:dyDescent="0.25">
      <c r="A1127" s="1">
        <v>32509</v>
      </c>
      <c r="B1127" t="s">
        <v>126</v>
      </c>
      <c r="C1127" t="s">
        <v>26</v>
      </c>
      <c r="D1127" t="s">
        <v>26</v>
      </c>
      <c r="E1127" t="s">
        <v>26</v>
      </c>
      <c r="F1127">
        <v>33.56</v>
      </c>
      <c r="G1127" t="s">
        <v>26</v>
      </c>
      <c r="H1127" t="s">
        <v>26</v>
      </c>
      <c r="I1127" t="s">
        <v>26</v>
      </c>
      <c r="J1127" t="s">
        <v>26</v>
      </c>
      <c r="K1127" t="s">
        <v>26</v>
      </c>
    </row>
    <row r="1128" spans="1:11" x14ac:dyDescent="0.25">
      <c r="A1128" s="1">
        <v>32509</v>
      </c>
      <c r="B1128" t="s">
        <v>127</v>
      </c>
      <c r="C1128" t="s">
        <v>26</v>
      </c>
      <c r="D1128" t="s">
        <v>26</v>
      </c>
      <c r="E1128" t="s">
        <v>26</v>
      </c>
      <c r="F1128">
        <v>31.27</v>
      </c>
      <c r="G1128" t="s">
        <v>26</v>
      </c>
      <c r="H1128" t="s">
        <v>26</v>
      </c>
      <c r="I1128" t="s">
        <v>26</v>
      </c>
      <c r="J1128" t="s">
        <v>26</v>
      </c>
      <c r="K1128" t="s">
        <v>26</v>
      </c>
    </row>
    <row r="1129" spans="1:11" x14ac:dyDescent="0.25">
      <c r="A1129" s="1">
        <v>32509</v>
      </c>
      <c r="B1129" t="s">
        <v>113</v>
      </c>
      <c r="C1129" t="s">
        <v>26</v>
      </c>
      <c r="D1129" t="s">
        <v>26</v>
      </c>
      <c r="E1129" t="s">
        <v>26</v>
      </c>
      <c r="F1129">
        <v>32.07</v>
      </c>
      <c r="G1129" t="s">
        <v>26</v>
      </c>
      <c r="H1129" t="s">
        <v>26</v>
      </c>
      <c r="I1129" t="s">
        <v>26</v>
      </c>
      <c r="J1129" t="s">
        <v>26</v>
      </c>
      <c r="K1129" t="s">
        <v>26</v>
      </c>
    </row>
    <row r="1130" spans="1:11" x14ac:dyDescent="0.25">
      <c r="A1130" s="1">
        <v>32509</v>
      </c>
      <c r="B1130" t="s">
        <v>128</v>
      </c>
      <c r="C1130" t="s">
        <v>26</v>
      </c>
      <c r="D1130" t="s">
        <v>26</v>
      </c>
      <c r="E1130" t="s">
        <v>26</v>
      </c>
      <c r="F1130">
        <v>33.770000000000003</v>
      </c>
      <c r="G1130" t="s">
        <v>26</v>
      </c>
      <c r="H1130" t="s">
        <v>26</v>
      </c>
      <c r="I1130" t="s">
        <v>26</v>
      </c>
      <c r="J1130" t="s">
        <v>26</v>
      </c>
      <c r="K1130" t="s">
        <v>26</v>
      </c>
    </row>
    <row r="1131" spans="1:11" x14ac:dyDescent="0.25">
      <c r="A1131" s="1">
        <v>32509</v>
      </c>
      <c r="B1131" t="s">
        <v>129</v>
      </c>
      <c r="C1131" t="s">
        <v>26</v>
      </c>
      <c r="D1131" t="s">
        <v>26</v>
      </c>
      <c r="E1131" t="s">
        <v>26</v>
      </c>
      <c r="F1131">
        <v>28.77</v>
      </c>
      <c r="G1131" t="s">
        <v>26</v>
      </c>
      <c r="H1131" t="s">
        <v>26</v>
      </c>
      <c r="I1131" t="s">
        <v>26</v>
      </c>
      <c r="J1131" t="s">
        <v>26</v>
      </c>
      <c r="K1131" t="s">
        <v>26</v>
      </c>
    </row>
    <row r="1132" spans="1:11" x14ac:dyDescent="0.25">
      <c r="A1132" s="1">
        <v>32509</v>
      </c>
      <c r="B1132" t="s">
        <v>130</v>
      </c>
      <c r="C1132" t="s">
        <v>26</v>
      </c>
      <c r="D1132" t="s">
        <v>26</v>
      </c>
      <c r="E1132" t="s">
        <v>26</v>
      </c>
      <c r="F1132">
        <v>40.06</v>
      </c>
      <c r="G1132" t="s">
        <v>26</v>
      </c>
      <c r="H1132" t="s">
        <v>26</v>
      </c>
      <c r="I1132" t="s">
        <v>26</v>
      </c>
      <c r="J1132" t="s">
        <v>26</v>
      </c>
      <c r="K1132" t="s">
        <v>26</v>
      </c>
    </row>
    <row r="1133" spans="1:11" x14ac:dyDescent="0.25">
      <c r="A1133" s="1">
        <v>32509</v>
      </c>
      <c r="B1133" t="s">
        <v>131</v>
      </c>
      <c r="C1133" t="s">
        <v>26</v>
      </c>
      <c r="D1133" t="s">
        <v>26</v>
      </c>
      <c r="E1133" t="s">
        <v>26</v>
      </c>
      <c r="F1133">
        <v>26.57</v>
      </c>
      <c r="G1133" t="s">
        <v>26</v>
      </c>
      <c r="H1133" t="s">
        <v>26</v>
      </c>
      <c r="I1133" t="s">
        <v>26</v>
      </c>
      <c r="J1133" t="s">
        <v>26</v>
      </c>
      <c r="K1133" t="s">
        <v>26</v>
      </c>
    </row>
    <row r="1134" spans="1:11" x14ac:dyDescent="0.25">
      <c r="A1134" s="1">
        <v>32509</v>
      </c>
      <c r="B1134" t="s">
        <v>132</v>
      </c>
      <c r="C1134" t="s">
        <v>26</v>
      </c>
      <c r="D1134" t="s">
        <v>26</v>
      </c>
      <c r="E1134" t="s">
        <v>26</v>
      </c>
      <c r="F1134">
        <v>34.1</v>
      </c>
      <c r="G1134" t="s">
        <v>26</v>
      </c>
      <c r="H1134" t="s">
        <v>26</v>
      </c>
      <c r="I1134" t="s">
        <v>26</v>
      </c>
      <c r="J1134" t="s">
        <v>26</v>
      </c>
      <c r="K1134" t="s">
        <v>26</v>
      </c>
    </row>
    <row r="1135" spans="1:11" x14ac:dyDescent="0.25">
      <c r="A1135" s="1">
        <v>32509</v>
      </c>
      <c r="B1135" t="s">
        <v>133</v>
      </c>
      <c r="C1135" t="s">
        <v>26</v>
      </c>
      <c r="D1135" t="s">
        <v>26</v>
      </c>
      <c r="E1135" t="s">
        <v>26</v>
      </c>
      <c r="F1135">
        <v>38.96</v>
      </c>
      <c r="G1135" t="s">
        <v>26</v>
      </c>
      <c r="H1135" t="s">
        <v>26</v>
      </c>
      <c r="I1135" t="s">
        <v>26</v>
      </c>
      <c r="J1135" t="s">
        <v>26</v>
      </c>
      <c r="K1135" t="s">
        <v>26</v>
      </c>
    </row>
    <row r="1136" spans="1:11" x14ac:dyDescent="0.25">
      <c r="A1136" s="1">
        <v>32509</v>
      </c>
      <c r="B1136" t="s">
        <v>134</v>
      </c>
      <c r="C1136" t="s">
        <v>26</v>
      </c>
      <c r="D1136" t="s">
        <v>26</v>
      </c>
      <c r="E1136" t="s">
        <v>26</v>
      </c>
      <c r="F1136">
        <v>31.97</v>
      </c>
      <c r="G1136" t="s">
        <v>26</v>
      </c>
      <c r="H1136" t="s">
        <v>26</v>
      </c>
      <c r="I1136" t="s">
        <v>26</v>
      </c>
      <c r="J1136" t="s">
        <v>26</v>
      </c>
      <c r="K1136" t="s">
        <v>26</v>
      </c>
    </row>
    <row r="1137" spans="1:11" x14ac:dyDescent="0.25">
      <c r="A1137" s="1">
        <v>32509</v>
      </c>
      <c r="B1137" t="s">
        <v>135</v>
      </c>
      <c r="C1137" t="s">
        <v>26</v>
      </c>
      <c r="D1137" t="s">
        <v>26</v>
      </c>
      <c r="E1137" t="s">
        <v>26</v>
      </c>
      <c r="F1137">
        <v>38.340000000000003</v>
      </c>
      <c r="G1137" t="s">
        <v>26</v>
      </c>
      <c r="H1137" t="s">
        <v>26</v>
      </c>
      <c r="I1137" t="s">
        <v>26</v>
      </c>
      <c r="J1137" t="s">
        <v>26</v>
      </c>
      <c r="K1137" t="s">
        <v>26</v>
      </c>
    </row>
    <row r="1138" spans="1:11" x14ac:dyDescent="0.25">
      <c r="A1138" s="1">
        <v>32509</v>
      </c>
      <c r="B1138" t="s">
        <v>136</v>
      </c>
      <c r="C1138" t="s">
        <v>26</v>
      </c>
      <c r="D1138" t="s">
        <v>26</v>
      </c>
      <c r="E1138" t="s">
        <v>26</v>
      </c>
      <c r="F1138" t="s">
        <v>26</v>
      </c>
      <c r="G1138" t="s">
        <v>26</v>
      </c>
      <c r="H1138" t="s">
        <v>26</v>
      </c>
      <c r="I1138" t="s">
        <v>26</v>
      </c>
      <c r="J1138" t="s">
        <v>26</v>
      </c>
      <c r="K1138" t="s">
        <v>26</v>
      </c>
    </row>
    <row r="1139" spans="1:11" x14ac:dyDescent="0.25">
      <c r="A1139" s="1">
        <v>32509</v>
      </c>
      <c r="B1139" t="s">
        <v>137</v>
      </c>
      <c r="C1139" t="s">
        <v>26</v>
      </c>
      <c r="D1139" t="s">
        <v>26</v>
      </c>
      <c r="E1139" t="s">
        <v>26</v>
      </c>
      <c r="F1139">
        <v>32.26</v>
      </c>
      <c r="G1139" t="s">
        <v>26</v>
      </c>
      <c r="H1139" t="s">
        <v>26</v>
      </c>
      <c r="I1139" t="s">
        <v>26</v>
      </c>
      <c r="J1139" t="s">
        <v>26</v>
      </c>
      <c r="K1139" t="s">
        <v>26</v>
      </c>
    </row>
    <row r="1140" spans="1:11" x14ac:dyDescent="0.25">
      <c r="A1140" s="1">
        <v>32509</v>
      </c>
      <c r="B1140" t="s">
        <v>138</v>
      </c>
      <c r="C1140" t="s">
        <v>26</v>
      </c>
      <c r="D1140" t="s">
        <v>26</v>
      </c>
      <c r="E1140" t="s">
        <v>26</v>
      </c>
      <c r="F1140">
        <v>35.799999999999997</v>
      </c>
      <c r="G1140" t="s">
        <v>26</v>
      </c>
      <c r="H1140" t="s">
        <v>26</v>
      </c>
      <c r="I1140" t="s">
        <v>26</v>
      </c>
      <c r="J1140" t="s">
        <v>26</v>
      </c>
      <c r="K1140" t="s">
        <v>26</v>
      </c>
    </row>
    <row r="1141" spans="1:11" x14ac:dyDescent="0.25">
      <c r="A1141" s="1">
        <v>32509</v>
      </c>
      <c r="B1141" t="s">
        <v>139</v>
      </c>
      <c r="C1141" t="s">
        <v>26</v>
      </c>
      <c r="D1141" t="s">
        <v>26</v>
      </c>
      <c r="E1141" t="s">
        <v>26</v>
      </c>
      <c r="F1141">
        <v>33.44</v>
      </c>
      <c r="G1141" t="s">
        <v>26</v>
      </c>
      <c r="H1141" t="s">
        <v>26</v>
      </c>
      <c r="I1141" t="s">
        <v>26</v>
      </c>
      <c r="J1141" t="s">
        <v>26</v>
      </c>
      <c r="K1141" t="s">
        <v>26</v>
      </c>
    </row>
    <row r="1142" spans="1:11" x14ac:dyDescent="0.25">
      <c r="A1142" s="1">
        <v>32509</v>
      </c>
      <c r="B1142" t="s">
        <v>140</v>
      </c>
      <c r="C1142" t="s">
        <v>26</v>
      </c>
      <c r="D1142" t="s">
        <v>26</v>
      </c>
      <c r="E1142" t="s">
        <v>26</v>
      </c>
      <c r="F1142">
        <v>30.1</v>
      </c>
      <c r="G1142" t="s">
        <v>26</v>
      </c>
      <c r="H1142" t="s">
        <v>26</v>
      </c>
      <c r="I1142" t="s">
        <v>26</v>
      </c>
      <c r="J1142" t="s">
        <v>26</v>
      </c>
      <c r="K1142" t="s">
        <v>26</v>
      </c>
    </row>
    <row r="1143" spans="1:11" x14ac:dyDescent="0.25">
      <c r="A1143" s="1">
        <v>32509</v>
      </c>
      <c r="B1143" t="s">
        <v>141</v>
      </c>
      <c r="C1143" t="s">
        <v>26</v>
      </c>
      <c r="D1143" t="s">
        <v>26</v>
      </c>
      <c r="E1143" t="s">
        <v>26</v>
      </c>
      <c r="F1143">
        <v>31.35</v>
      </c>
      <c r="G1143" t="s">
        <v>26</v>
      </c>
      <c r="H1143" t="s">
        <v>26</v>
      </c>
      <c r="I1143" t="s">
        <v>26</v>
      </c>
      <c r="J1143" t="s">
        <v>26</v>
      </c>
      <c r="K1143" t="s">
        <v>26</v>
      </c>
    </row>
    <row r="1144" spans="1:11" x14ac:dyDescent="0.25">
      <c r="A1144" s="1">
        <v>32509</v>
      </c>
      <c r="B1144" t="s">
        <v>142</v>
      </c>
      <c r="C1144" t="s">
        <v>26</v>
      </c>
      <c r="D1144" t="s">
        <v>26</v>
      </c>
      <c r="E1144" t="s">
        <v>26</v>
      </c>
      <c r="F1144">
        <v>31.01</v>
      </c>
      <c r="G1144" t="s">
        <v>26</v>
      </c>
      <c r="H1144" t="s">
        <v>26</v>
      </c>
      <c r="I1144" t="s">
        <v>26</v>
      </c>
      <c r="J1144" t="s">
        <v>26</v>
      </c>
      <c r="K1144" t="s">
        <v>26</v>
      </c>
    </row>
    <row r="1145" spans="1:11" x14ac:dyDescent="0.25">
      <c r="A1145" s="1">
        <v>32509</v>
      </c>
      <c r="B1145" t="s">
        <v>143</v>
      </c>
      <c r="C1145" t="s">
        <v>26</v>
      </c>
      <c r="D1145" t="s">
        <v>26</v>
      </c>
      <c r="E1145" t="s">
        <v>26</v>
      </c>
      <c r="F1145">
        <v>30.4</v>
      </c>
      <c r="G1145" t="s">
        <v>26</v>
      </c>
      <c r="H1145" t="s">
        <v>26</v>
      </c>
      <c r="I1145" t="s">
        <v>26</v>
      </c>
      <c r="J1145" t="s">
        <v>26</v>
      </c>
      <c r="K1145" t="s">
        <v>26</v>
      </c>
    </row>
    <row r="1146" spans="1:11" x14ac:dyDescent="0.25">
      <c r="A1146" s="1">
        <v>32509</v>
      </c>
      <c r="B1146" t="s">
        <v>144</v>
      </c>
      <c r="C1146" t="s">
        <v>26</v>
      </c>
      <c r="D1146" t="s">
        <v>26</v>
      </c>
      <c r="E1146" t="s">
        <v>26</v>
      </c>
      <c r="F1146">
        <v>31.98</v>
      </c>
      <c r="G1146" t="s">
        <v>26</v>
      </c>
      <c r="H1146" t="s">
        <v>26</v>
      </c>
      <c r="I1146" t="s">
        <v>26</v>
      </c>
      <c r="J1146" t="s">
        <v>26</v>
      </c>
      <c r="K1146" t="s">
        <v>26</v>
      </c>
    </row>
    <row r="1147" spans="1:11" x14ac:dyDescent="0.25">
      <c r="A1147" s="1">
        <v>32509</v>
      </c>
      <c r="B1147" t="s">
        <v>145</v>
      </c>
      <c r="C1147" t="s">
        <v>26</v>
      </c>
      <c r="D1147" t="s">
        <v>26</v>
      </c>
      <c r="E1147" t="s">
        <v>26</v>
      </c>
      <c r="F1147">
        <v>29.1</v>
      </c>
      <c r="G1147" t="s">
        <v>26</v>
      </c>
      <c r="H1147" t="s">
        <v>26</v>
      </c>
      <c r="I1147" t="s">
        <v>26</v>
      </c>
      <c r="J1147" t="s">
        <v>26</v>
      </c>
      <c r="K1147" t="s">
        <v>26</v>
      </c>
    </row>
    <row r="1148" spans="1:11" x14ac:dyDescent="0.25">
      <c r="A1148" s="1">
        <v>32509</v>
      </c>
      <c r="B1148" t="s">
        <v>146</v>
      </c>
      <c r="C1148" t="s">
        <v>26</v>
      </c>
      <c r="D1148" t="s">
        <v>26</v>
      </c>
      <c r="E1148" t="s">
        <v>26</v>
      </c>
      <c r="F1148">
        <v>31.56</v>
      </c>
      <c r="G1148" t="s">
        <v>26</v>
      </c>
      <c r="H1148" t="s">
        <v>26</v>
      </c>
      <c r="I1148" t="s">
        <v>26</v>
      </c>
      <c r="J1148" t="s">
        <v>26</v>
      </c>
      <c r="K1148" t="s">
        <v>26</v>
      </c>
    </row>
    <row r="1149" spans="1:11" x14ac:dyDescent="0.25">
      <c r="A1149" s="1">
        <v>32509</v>
      </c>
      <c r="B1149" t="s">
        <v>2</v>
      </c>
      <c r="C1149" t="s">
        <v>26</v>
      </c>
      <c r="D1149" t="s">
        <v>26</v>
      </c>
      <c r="E1149" t="s">
        <v>26</v>
      </c>
      <c r="F1149">
        <v>30.39</v>
      </c>
      <c r="G1149" t="s">
        <v>26</v>
      </c>
      <c r="H1149" t="s">
        <v>26</v>
      </c>
      <c r="I1149" t="s">
        <v>26</v>
      </c>
      <c r="J1149" t="s">
        <v>26</v>
      </c>
      <c r="K1149" t="s">
        <v>26</v>
      </c>
    </row>
    <row r="1150" spans="1:11" x14ac:dyDescent="0.25">
      <c r="A1150" s="1">
        <v>32509</v>
      </c>
      <c r="B1150" t="s">
        <v>147</v>
      </c>
      <c r="C1150" t="s">
        <v>26</v>
      </c>
      <c r="D1150" t="s">
        <v>26</v>
      </c>
      <c r="E1150" t="s">
        <v>26</v>
      </c>
      <c r="F1150">
        <v>32.19</v>
      </c>
      <c r="G1150" t="s">
        <v>26</v>
      </c>
      <c r="H1150" t="s">
        <v>26</v>
      </c>
      <c r="I1150" t="s">
        <v>26</v>
      </c>
      <c r="J1150" t="s">
        <v>26</v>
      </c>
      <c r="K1150" t="s">
        <v>26</v>
      </c>
    </row>
    <row r="1151" spans="1:11" x14ac:dyDescent="0.25">
      <c r="A1151" s="1">
        <v>32509</v>
      </c>
      <c r="B1151" t="s">
        <v>148</v>
      </c>
      <c r="C1151" t="s">
        <v>26</v>
      </c>
      <c r="D1151" t="s">
        <v>26</v>
      </c>
      <c r="E1151" t="s">
        <v>26</v>
      </c>
      <c r="F1151">
        <v>32.22</v>
      </c>
      <c r="G1151" t="s">
        <v>26</v>
      </c>
      <c r="H1151" t="s">
        <v>26</v>
      </c>
      <c r="I1151" t="s">
        <v>26</v>
      </c>
      <c r="J1151" t="s">
        <v>26</v>
      </c>
      <c r="K1151" t="s">
        <v>26</v>
      </c>
    </row>
    <row r="1152" spans="1:11" x14ac:dyDescent="0.25">
      <c r="A1152" s="1">
        <v>32509</v>
      </c>
      <c r="B1152" t="s">
        <v>149</v>
      </c>
      <c r="C1152" t="s">
        <v>26</v>
      </c>
      <c r="D1152" t="s">
        <v>26</v>
      </c>
      <c r="E1152" t="s">
        <v>26</v>
      </c>
      <c r="F1152">
        <v>34.46</v>
      </c>
      <c r="G1152" t="s">
        <v>26</v>
      </c>
      <c r="H1152" t="s">
        <v>26</v>
      </c>
      <c r="I1152" t="s">
        <v>26</v>
      </c>
      <c r="J1152" t="s">
        <v>26</v>
      </c>
      <c r="K1152" t="s">
        <v>26</v>
      </c>
    </row>
    <row r="1153" spans="1:11" x14ac:dyDescent="0.25">
      <c r="A1153" s="1">
        <v>32509</v>
      </c>
      <c r="B1153" t="s">
        <v>150</v>
      </c>
      <c r="C1153" t="s">
        <v>26</v>
      </c>
      <c r="D1153" t="s">
        <v>26</v>
      </c>
      <c r="E1153" t="s">
        <v>26</v>
      </c>
      <c r="F1153">
        <v>35.56</v>
      </c>
      <c r="G1153" t="s">
        <v>26</v>
      </c>
      <c r="H1153" t="s">
        <v>26</v>
      </c>
      <c r="I1153" t="s">
        <v>26</v>
      </c>
      <c r="J1153" t="s">
        <v>26</v>
      </c>
      <c r="K1153" t="s">
        <v>26</v>
      </c>
    </row>
    <row r="1154" spans="1:11" x14ac:dyDescent="0.25">
      <c r="A1154" s="1">
        <v>32509</v>
      </c>
      <c r="B1154" t="s">
        <v>151</v>
      </c>
      <c r="C1154" t="s">
        <v>26</v>
      </c>
      <c r="D1154" t="s">
        <v>26</v>
      </c>
      <c r="E1154" t="s">
        <v>26</v>
      </c>
      <c r="F1154">
        <v>32.68</v>
      </c>
      <c r="G1154" t="s">
        <v>26</v>
      </c>
      <c r="H1154" t="s">
        <v>26</v>
      </c>
      <c r="I1154" t="s">
        <v>26</v>
      </c>
      <c r="J1154" t="s">
        <v>26</v>
      </c>
      <c r="K1154" t="s">
        <v>26</v>
      </c>
    </row>
    <row r="1155" spans="1:11" x14ac:dyDescent="0.25">
      <c r="A1155" s="1">
        <v>32509</v>
      </c>
      <c r="B1155" t="s">
        <v>152</v>
      </c>
      <c r="C1155" t="s">
        <v>26</v>
      </c>
      <c r="D1155" t="s">
        <v>26</v>
      </c>
      <c r="E1155" t="s">
        <v>26</v>
      </c>
      <c r="F1155">
        <v>27.54</v>
      </c>
      <c r="G1155" t="s">
        <v>26</v>
      </c>
      <c r="H1155" t="s">
        <v>26</v>
      </c>
      <c r="I1155" t="s">
        <v>26</v>
      </c>
      <c r="J1155" t="s">
        <v>26</v>
      </c>
      <c r="K1155" t="s">
        <v>26</v>
      </c>
    </row>
    <row r="1156" spans="1:11" x14ac:dyDescent="0.25">
      <c r="A1156" s="1">
        <v>32509</v>
      </c>
      <c r="B1156" t="s">
        <v>153</v>
      </c>
      <c r="C1156" t="s">
        <v>26</v>
      </c>
      <c r="D1156" t="s">
        <v>26</v>
      </c>
      <c r="E1156" t="s">
        <v>26</v>
      </c>
      <c r="F1156">
        <v>34.619999999999997</v>
      </c>
      <c r="G1156" t="s">
        <v>26</v>
      </c>
      <c r="H1156" t="s">
        <v>26</v>
      </c>
      <c r="I1156" t="s">
        <v>26</v>
      </c>
      <c r="J1156" t="s">
        <v>26</v>
      </c>
      <c r="K1156" t="s">
        <v>26</v>
      </c>
    </row>
    <row r="1157" spans="1:11" x14ac:dyDescent="0.25">
      <c r="A1157" s="1">
        <v>32509</v>
      </c>
      <c r="B1157" t="s">
        <v>154</v>
      </c>
      <c r="C1157" t="s">
        <v>26</v>
      </c>
      <c r="D1157" t="s">
        <v>26</v>
      </c>
      <c r="E1157" t="s">
        <v>26</v>
      </c>
      <c r="F1157">
        <v>28.81</v>
      </c>
      <c r="G1157" t="s">
        <v>26</v>
      </c>
      <c r="H1157" t="s">
        <v>26</v>
      </c>
      <c r="I1157" t="s">
        <v>26</v>
      </c>
      <c r="J1157" t="s">
        <v>26</v>
      </c>
      <c r="K1157" t="s">
        <v>26</v>
      </c>
    </row>
    <row r="1158" spans="1:11" x14ac:dyDescent="0.25">
      <c r="A1158" s="1">
        <v>32509</v>
      </c>
      <c r="B1158" t="s">
        <v>155</v>
      </c>
      <c r="C1158" t="s">
        <v>26</v>
      </c>
      <c r="D1158" t="s">
        <v>26</v>
      </c>
      <c r="E1158" t="s">
        <v>26</v>
      </c>
      <c r="F1158">
        <v>28.04</v>
      </c>
      <c r="G1158" t="s">
        <v>26</v>
      </c>
      <c r="H1158" t="s">
        <v>26</v>
      </c>
      <c r="I1158" t="s">
        <v>26</v>
      </c>
      <c r="J1158" t="s">
        <v>26</v>
      </c>
      <c r="K1158" t="s">
        <v>26</v>
      </c>
    </row>
    <row r="1159" spans="1:11" x14ac:dyDescent="0.25">
      <c r="A1159" s="1">
        <v>32540</v>
      </c>
      <c r="B1159" t="s">
        <v>1</v>
      </c>
      <c r="C1159" t="s">
        <v>26</v>
      </c>
      <c r="D1159" t="s">
        <v>26</v>
      </c>
      <c r="E1159" t="s">
        <v>26</v>
      </c>
      <c r="F1159">
        <v>33.25</v>
      </c>
      <c r="G1159" t="s">
        <v>26</v>
      </c>
      <c r="H1159" t="s">
        <v>26</v>
      </c>
      <c r="I1159" t="s">
        <v>26</v>
      </c>
      <c r="J1159" t="s">
        <v>26</v>
      </c>
      <c r="K1159" t="s">
        <v>26</v>
      </c>
    </row>
    <row r="1160" spans="1:11" x14ac:dyDescent="0.25">
      <c r="A1160" s="1">
        <v>32540</v>
      </c>
      <c r="B1160" t="s">
        <v>126</v>
      </c>
      <c r="C1160" t="s">
        <v>26</v>
      </c>
      <c r="D1160" t="s">
        <v>26</v>
      </c>
      <c r="E1160" t="s">
        <v>26</v>
      </c>
      <c r="F1160">
        <v>34.950000000000003</v>
      </c>
      <c r="G1160" t="s">
        <v>26</v>
      </c>
      <c r="H1160" t="s">
        <v>26</v>
      </c>
      <c r="I1160" t="s">
        <v>26</v>
      </c>
      <c r="J1160" t="s">
        <v>26</v>
      </c>
      <c r="K1160" t="s">
        <v>26</v>
      </c>
    </row>
    <row r="1161" spans="1:11" x14ac:dyDescent="0.25">
      <c r="A1161" s="1">
        <v>32540</v>
      </c>
      <c r="B1161" t="s">
        <v>127</v>
      </c>
      <c r="C1161" t="s">
        <v>26</v>
      </c>
      <c r="D1161" t="s">
        <v>26</v>
      </c>
      <c r="E1161" t="s">
        <v>26</v>
      </c>
      <c r="F1161">
        <v>32.89</v>
      </c>
      <c r="G1161" t="s">
        <v>26</v>
      </c>
      <c r="H1161" t="s">
        <v>26</v>
      </c>
      <c r="I1161" t="s">
        <v>26</v>
      </c>
      <c r="J1161" t="s">
        <v>26</v>
      </c>
      <c r="K1161" t="s">
        <v>26</v>
      </c>
    </row>
    <row r="1162" spans="1:11" x14ac:dyDescent="0.25">
      <c r="A1162" s="1">
        <v>32540</v>
      </c>
      <c r="B1162" t="s">
        <v>113</v>
      </c>
      <c r="C1162" t="s">
        <v>26</v>
      </c>
      <c r="D1162" t="s">
        <v>26</v>
      </c>
      <c r="E1162" t="s">
        <v>26</v>
      </c>
      <c r="F1162">
        <v>33.270000000000003</v>
      </c>
      <c r="G1162" t="s">
        <v>26</v>
      </c>
      <c r="H1162" t="s">
        <v>26</v>
      </c>
      <c r="I1162" t="s">
        <v>26</v>
      </c>
      <c r="J1162" t="s">
        <v>26</v>
      </c>
      <c r="K1162" t="s">
        <v>26</v>
      </c>
    </row>
    <row r="1163" spans="1:11" x14ac:dyDescent="0.25">
      <c r="A1163" s="1">
        <v>32540</v>
      </c>
      <c r="B1163" t="s">
        <v>128</v>
      </c>
      <c r="C1163" t="s">
        <v>26</v>
      </c>
      <c r="D1163" t="s">
        <v>26</v>
      </c>
      <c r="E1163" t="s">
        <v>26</v>
      </c>
      <c r="F1163">
        <v>35.03</v>
      </c>
      <c r="G1163" t="s">
        <v>26</v>
      </c>
      <c r="H1163" t="s">
        <v>26</v>
      </c>
      <c r="I1163" t="s">
        <v>26</v>
      </c>
      <c r="J1163" t="s">
        <v>26</v>
      </c>
      <c r="K1163" t="s">
        <v>26</v>
      </c>
    </row>
    <row r="1164" spans="1:11" x14ac:dyDescent="0.25">
      <c r="A1164" s="1">
        <v>32540</v>
      </c>
      <c r="B1164" t="s">
        <v>129</v>
      </c>
      <c r="C1164" t="s">
        <v>26</v>
      </c>
      <c r="D1164" t="s">
        <v>26</v>
      </c>
      <c r="E1164" t="s">
        <v>26</v>
      </c>
      <c r="F1164">
        <v>30.41</v>
      </c>
      <c r="G1164" t="s">
        <v>26</v>
      </c>
      <c r="H1164" t="s">
        <v>26</v>
      </c>
      <c r="I1164" t="s">
        <v>26</v>
      </c>
      <c r="J1164" t="s">
        <v>26</v>
      </c>
      <c r="K1164" t="s">
        <v>26</v>
      </c>
    </row>
    <row r="1165" spans="1:11" x14ac:dyDescent="0.25">
      <c r="A1165" s="1">
        <v>32540</v>
      </c>
      <c r="B1165" t="s">
        <v>130</v>
      </c>
      <c r="C1165" t="s">
        <v>26</v>
      </c>
      <c r="D1165" t="s">
        <v>26</v>
      </c>
      <c r="E1165" t="s">
        <v>26</v>
      </c>
      <c r="F1165">
        <v>43.54</v>
      </c>
      <c r="G1165" t="s">
        <v>26</v>
      </c>
      <c r="H1165" t="s">
        <v>26</v>
      </c>
      <c r="I1165" t="s">
        <v>26</v>
      </c>
      <c r="J1165" t="s">
        <v>26</v>
      </c>
      <c r="K1165" t="s">
        <v>26</v>
      </c>
    </row>
    <row r="1166" spans="1:11" x14ac:dyDescent="0.25">
      <c r="A1166" s="1">
        <v>32540</v>
      </c>
      <c r="B1166" t="s">
        <v>131</v>
      </c>
      <c r="C1166" t="s">
        <v>26</v>
      </c>
      <c r="D1166" t="s">
        <v>26</v>
      </c>
      <c r="E1166" t="s">
        <v>26</v>
      </c>
      <c r="F1166">
        <v>27.72</v>
      </c>
      <c r="G1166" t="s">
        <v>26</v>
      </c>
      <c r="H1166" t="s">
        <v>26</v>
      </c>
      <c r="I1166" t="s">
        <v>26</v>
      </c>
      <c r="J1166" t="s">
        <v>26</v>
      </c>
      <c r="K1166" t="s">
        <v>26</v>
      </c>
    </row>
    <row r="1167" spans="1:11" x14ac:dyDescent="0.25">
      <c r="A1167" s="1">
        <v>32540</v>
      </c>
      <c r="B1167" t="s">
        <v>132</v>
      </c>
      <c r="C1167" t="s">
        <v>26</v>
      </c>
      <c r="D1167" t="s">
        <v>26</v>
      </c>
      <c r="E1167" t="s">
        <v>26</v>
      </c>
      <c r="F1167">
        <v>34.96</v>
      </c>
      <c r="G1167" t="s">
        <v>26</v>
      </c>
      <c r="H1167" t="s">
        <v>26</v>
      </c>
      <c r="I1167" t="s">
        <v>26</v>
      </c>
      <c r="J1167" t="s">
        <v>26</v>
      </c>
      <c r="K1167" t="s">
        <v>26</v>
      </c>
    </row>
    <row r="1168" spans="1:11" x14ac:dyDescent="0.25">
      <c r="A1168" s="1">
        <v>32540</v>
      </c>
      <c r="B1168" t="s">
        <v>133</v>
      </c>
      <c r="C1168" t="s">
        <v>26</v>
      </c>
      <c r="D1168" t="s">
        <v>26</v>
      </c>
      <c r="E1168" t="s">
        <v>26</v>
      </c>
      <c r="F1168">
        <v>41.42</v>
      </c>
      <c r="G1168" t="s">
        <v>26</v>
      </c>
      <c r="H1168" t="s">
        <v>26</v>
      </c>
      <c r="I1168" t="s">
        <v>26</v>
      </c>
      <c r="J1168" t="s">
        <v>26</v>
      </c>
      <c r="K1168" t="s">
        <v>26</v>
      </c>
    </row>
    <row r="1169" spans="1:11" x14ac:dyDescent="0.25">
      <c r="A1169" s="1">
        <v>32540</v>
      </c>
      <c r="B1169" t="s">
        <v>134</v>
      </c>
      <c r="C1169" t="s">
        <v>26</v>
      </c>
      <c r="D1169" t="s">
        <v>26</v>
      </c>
      <c r="E1169" t="s">
        <v>26</v>
      </c>
      <c r="F1169">
        <v>33.450000000000003</v>
      </c>
      <c r="G1169" t="s">
        <v>26</v>
      </c>
      <c r="H1169" t="s">
        <v>26</v>
      </c>
      <c r="I1169" t="s">
        <v>26</v>
      </c>
      <c r="J1169" t="s">
        <v>26</v>
      </c>
      <c r="K1169" t="s">
        <v>26</v>
      </c>
    </row>
    <row r="1170" spans="1:11" x14ac:dyDescent="0.25">
      <c r="A1170" s="1">
        <v>32540</v>
      </c>
      <c r="B1170" t="s">
        <v>135</v>
      </c>
      <c r="C1170" t="s">
        <v>26</v>
      </c>
      <c r="D1170" t="s">
        <v>26</v>
      </c>
      <c r="E1170" t="s">
        <v>26</v>
      </c>
      <c r="F1170">
        <v>41</v>
      </c>
      <c r="G1170" t="s">
        <v>26</v>
      </c>
      <c r="H1170" t="s">
        <v>26</v>
      </c>
      <c r="I1170" t="s">
        <v>26</v>
      </c>
      <c r="J1170" t="s">
        <v>26</v>
      </c>
      <c r="K1170" t="s">
        <v>26</v>
      </c>
    </row>
    <row r="1171" spans="1:11" x14ac:dyDescent="0.25">
      <c r="A1171" s="1">
        <v>32540</v>
      </c>
      <c r="B1171" t="s">
        <v>136</v>
      </c>
      <c r="C1171" t="s">
        <v>26</v>
      </c>
      <c r="D1171" t="s">
        <v>26</v>
      </c>
      <c r="E1171" t="s">
        <v>26</v>
      </c>
      <c r="F1171" t="s">
        <v>26</v>
      </c>
      <c r="G1171" t="s">
        <v>26</v>
      </c>
      <c r="H1171" t="s">
        <v>26</v>
      </c>
      <c r="I1171" t="s">
        <v>26</v>
      </c>
      <c r="J1171" t="s">
        <v>26</v>
      </c>
      <c r="K1171" t="s">
        <v>26</v>
      </c>
    </row>
    <row r="1172" spans="1:11" x14ac:dyDescent="0.25">
      <c r="A1172" s="1">
        <v>32540</v>
      </c>
      <c r="B1172" t="s">
        <v>137</v>
      </c>
      <c r="C1172" t="s">
        <v>26</v>
      </c>
      <c r="D1172" t="s">
        <v>26</v>
      </c>
      <c r="E1172" t="s">
        <v>26</v>
      </c>
      <c r="F1172">
        <v>34.380000000000003</v>
      </c>
      <c r="G1172" t="s">
        <v>26</v>
      </c>
      <c r="H1172" t="s">
        <v>26</v>
      </c>
      <c r="I1172" t="s">
        <v>26</v>
      </c>
      <c r="J1172" t="s">
        <v>26</v>
      </c>
      <c r="K1172" t="s">
        <v>26</v>
      </c>
    </row>
    <row r="1173" spans="1:11" x14ac:dyDescent="0.25">
      <c r="A1173" s="1">
        <v>32540</v>
      </c>
      <c r="B1173" t="s">
        <v>138</v>
      </c>
      <c r="C1173" t="s">
        <v>26</v>
      </c>
      <c r="D1173" t="s">
        <v>26</v>
      </c>
      <c r="E1173" t="s">
        <v>26</v>
      </c>
      <c r="F1173">
        <v>37.68</v>
      </c>
      <c r="G1173" t="s">
        <v>26</v>
      </c>
      <c r="H1173" t="s">
        <v>26</v>
      </c>
      <c r="I1173" t="s">
        <v>26</v>
      </c>
      <c r="J1173" t="s">
        <v>26</v>
      </c>
      <c r="K1173" t="s">
        <v>26</v>
      </c>
    </row>
    <row r="1174" spans="1:11" x14ac:dyDescent="0.25">
      <c r="A1174" s="1">
        <v>32540</v>
      </c>
      <c r="B1174" t="s">
        <v>139</v>
      </c>
      <c r="C1174" t="s">
        <v>26</v>
      </c>
      <c r="D1174" t="s">
        <v>26</v>
      </c>
      <c r="E1174" t="s">
        <v>26</v>
      </c>
      <c r="F1174">
        <v>36.04</v>
      </c>
      <c r="G1174" t="s">
        <v>26</v>
      </c>
      <c r="H1174" t="s">
        <v>26</v>
      </c>
      <c r="I1174" t="s">
        <v>26</v>
      </c>
      <c r="J1174" t="s">
        <v>26</v>
      </c>
      <c r="K1174" t="s">
        <v>26</v>
      </c>
    </row>
    <row r="1175" spans="1:11" x14ac:dyDescent="0.25">
      <c r="A1175" s="1">
        <v>32540</v>
      </c>
      <c r="B1175" t="s">
        <v>140</v>
      </c>
      <c r="C1175" t="s">
        <v>26</v>
      </c>
      <c r="D1175" t="s">
        <v>26</v>
      </c>
      <c r="E1175" t="s">
        <v>26</v>
      </c>
      <c r="F1175">
        <v>31.36</v>
      </c>
      <c r="G1175" t="s">
        <v>26</v>
      </c>
      <c r="H1175" t="s">
        <v>26</v>
      </c>
      <c r="I1175" t="s">
        <v>26</v>
      </c>
      <c r="J1175" t="s">
        <v>26</v>
      </c>
      <c r="K1175" t="s">
        <v>26</v>
      </c>
    </row>
    <row r="1176" spans="1:11" x14ac:dyDescent="0.25">
      <c r="A1176" s="1">
        <v>32540</v>
      </c>
      <c r="B1176" t="s">
        <v>141</v>
      </c>
      <c r="C1176" t="s">
        <v>26</v>
      </c>
      <c r="D1176" t="s">
        <v>26</v>
      </c>
      <c r="E1176" t="s">
        <v>26</v>
      </c>
      <c r="F1176">
        <v>32.17</v>
      </c>
      <c r="G1176" t="s">
        <v>26</v>
      </c>
      <c r="H1176" t="s">
        <v>26</v>
      </c>
      <c r="I1176" t="s">
        <v>26</v>
      </c>
      <c r="J1176" t="s">
        <v>26</v>
      </c>
      <c r="K1176" t="s">
        <v>26</v>
      </c>
    </row>
    <row r="1177" spans="1:11" x14ac:dyDescent="0.25">
      <c r="A1177" s="1">
        <v>32540</v>
      </c>
      <c r="B1177" t="s">
        <v>142</v>
      </c>
      <c r="C1177" t="s">
        <v>26</v>
      </c>
      <c r="D1177" t="s">
        <v>26</v>
      </c>
      <c r="E1177" t="s">
        <v>26</v>
      </c>
      <c r="F1177">
        <v>32.22</v>
      </c>
      <c r="G1177" t="s">
        <v>26</v>
      </c>
      <c r="H1177" t="s">
        <v>26</v>
      </c>
      <c r="I1177" t="s">
        <v>26</v>
      </c>
      <c r="J1177" t="s">
        <v>26</v>
      </c>
      <c r="K1177" t="s">
        <v>26</v>
      </c>
    </row>
    <row r="1178" spans="1:11" x14ac:dyDescent="0.25">
      <c r="A1178" s="1">
        <v>32540</v>
      </c>
      <c r="B1178" t="s">
        <v>143</v>
      </c>
      <c r="C1178" t="s">
        <v>26</v>
      </c>
      <c r="D1178" t="s">
        <v>26</v>
      </c>
      <c r="E1178" t="s">
        <v>26</v>
      </c>
      <c r="F1178">
        <v>31.96</v>
      </c>
      <c r="G1178" t="s">
        <v>26</v>
      </c>
      <c r="H1178" t="s">
        <v>26</v>
      </c>
      <c r="I1178" t="s">
        <v>26</v>
      </c>
      <c r="J1178" t="s">
        <v>26</v>
      </c>
      <c r="K1178" t="s">
        <v>26</v>
      </c>
    </row>
    <row r="1179" spans="1:11" x14ac:dyDescent="0.25">
      <c r="A1179" s="1">
        <v>32540</v>
      </c>
      <c r="B1179" t="s">
        <v>144</v>
      </c>
      <c r="C1179" t="s">
        <v>26</v>
      </c>
      <c r="D1179" t="s">
        <v>26</v>
      </c>
      <c r="E1179" t="s">
        <v>26</v>
      </c>
      <c r="F1179">
        <v>34.39</v>
      </c>
      <c r="G1179" t="s">
        <v>26</v>
      </c>
      <c r="H1179" t="s">
        <v>26</v>
      </c>
      <c r="I1179" t="s">
        <v>26</v>
      </c>
      <c r="J1179" t="s">
        <v>26</v>
      </c>
      <c r="K1179" t="s">
        <v>26</v>
      </c>
    </row>
    <row r="1180" spans="1:11" x14ac:dyDescent="0.25">
      <c r="A1180" s="1">
        <v>32540</v>
      </c>
      <c r="B1180" t="s">
        <v>145</v>
      </c>
      <c r="C1180" t="s">
        <v>26</v>
      </c>
      <c r="D1180" t="s">
        <v>26</v>
      </c>
      <c r="E1180" t="s">
        <v>26</v>
      </c>
      <c r="F1180">
        <v>30.35</v>
      </c>
      <c r="G1180" t="s">
        <v>26</v>
      </c>
      <c r="H1180" t="s">
        <v>26</v>
      </c>
      <c r="I1180" t="s">
        <v>26</v>
      </c>
      <c r="J1180" t="s">
        <v>26</v>
      </c>
      <c r="K1180" t="s">
        <v>26</v>
      </c>
    </row>
    <row r="1181" spans="1:11" x14ac:dyDescent="0.25">
      <c r="A1181" s="1">
        <v>32540</v>
      </c>
      <c r="B1181" t="s">
        <v>146</v>
      </c>
      <c r="C1181" t="s">
        <v>26</v>
      </c>
      <c r="D1181" t="s">
        <v>26</v>
      </c>
      <c r="E1181" t="s">
        <v>26</v>
      </c>
      <c r="F1181">
        <v>34</v>
      </c>
      <c r="G1181" t="s">
        <v>26</v>
      </c>
      <c r="H1181" t="s">
        <v>26</v>
      </c>
      <c r="I1181" t="s">
        <v>26</v>
      </c>
      <c r="J1181" t="s">
        <v>26</v>
      </c>
      <c r="K1181" t="s">
        <v>26</v>
      </c>
    </row>
    <row r="1182" spans="1:11" x14ac:dyDescent="0.25">
      <c r="A1182" s="1">
        <v>32540</v>
      </c>
      <c r="B1182" t="s">
        <v>2</v>
      </c>
      <c r="C1182" t="s">
        <v>26</v>
      </c>
      <c r="D1182" t="s">
        <v>26</v>
      </c>
      <c r="E1182" t="s">
        <v>26</v>
      </c>
      <c r="F1182">
        <v>32.119999999999997</v>
      </c>
      <c r="G1182" t="s">
        <v>26</v>
      </c>
      <c r="H1182" t="s">
        <v>26</v>
      </c>
      <c r="I1182" t="s">
        <v>26</v>
      </c>
      <c r="J1182" t="s">
        <v>26</v>
      </c>
      <c r="K1182" t="s">
        <v>26</v>
      </c>
    </row>
    <row r="1183" spans="1:11" x14ac:dyDescent="0.25">
      <c r="A1183" s="1">
        <v>32540</v>
      </c>
      <c r="B1183" t="s">
        <v>147</v>
      </c>
      <c r="C1183" t="s">
        <v>26</v>
      </c>
      <c r="D1183" t="s">
        <v>26</v>
      </c>
      <c r="E1183" t="s">
        <v>26</v>
      </c>
      <c r="F1183">
        <v>32.97</v>
      </c>
      <c r="G1183" t="s">
        <v>26</v>
      </c>
      <c r="H1183" t="s">
        <v>26</v>
      </c>
      <c r="I1183" t="s">
        <v>26</v>
      </c>
      <c r="J1183" t="s">
        <v>26</v>
      </c>
      <c r="K1183" t="s">
        <v>26</v>
      </c>
    </row>
    <row r="1184" spans="1:11" x14ac:dyDescent="0.25">
      <c r="A1184" s="1">
        <v>32540</v>
      </c>
      <c r="B1184" t="s">
        <v>148</v>
      </c>
      <c r="C1184" t="s">
        <v>26</v>
      </c>
      <c r="D1184" t="s">
        <v>26</v>
      </c>
      <c r="E1184" t="s">
        <v>26</v>
      </c>
      <c r="F1184">
        <v>33.29</v>
      </c>
      <c r="G1184" t="s">
        <v>26</v>
      </c>
      <c r="H1184" t="s">
        <v>26</v>
      </c>
      <c r="I1184" t="s">
        <v>26</v>
      </c>
      <c r="J1184" t="s">
        <v>26</v>
      </c>
      <c r="K1184" t="s">
        <v>26</v>
      </c>
    </row>
    <row r="1185" spans="1:11" x14ac:dyDescent="0.25">
      <c r="A1185" s="1">
        <v>32540</v>
      </c>
      <c r="B1185" t="s">
        <v>149</v>
      </c>
      <c r="C1185" t="s">
        <v>26</v>
      </c>
      <c r="D1185" t="s">
        <v>26</v>
      </c>
      <c r="E1185" t="s">
        <v>26</v>
      </c>
      <c r="F1185">
        <v>35.44</v>
      </c>
      <c r="G1185" t="s">
        <v>26</v>
      </c>
      <c r="H1185" t="s">
        <v>26</v>
      </c>
      <c r="I1185" t="s">
        <v>26</v>
      </c>
      <c r="J1185" t="s">
        <v>26</v>
      </c>
      <c r="K1185" t="s">
        <v>26</v>
      </c>
    </row>
    <row r="1186" spans="1:11" x14ac:dyDescent="0.25">
      <c r="A1186" s="1">
        <v>32540</v>
      </c>
      <c r="B1186" t="s">
        <v>150</v>
      </c>
      <c r="C1186" t="s">
        <v>26</v>
      </c>
      <c r="D1186" t="s">
        <v>26</v>
      </c>
      <c r="E1186" t="s">
        <v>26</v>
      </c>
      <c r="F1186">
        <v>37.549999999999997</v>
      </c>
      <c r="G1186" t="s">
        <v>26</v>
      </c>
      <c r="H1186" t="s">
        <v>26</v>
      </c>
      <c r="I1186" t="s">
        <v>26</v>
      </c>
      <c r="J1186" t="s">
        <v>26</v>
      </c>
      <c r="K1186" t="s">
        <v>26</v>
      </c>
    </row>
    <row r="1187" spans="1:11" x14ac:dyDescent="0.25">
      <c r="A1187" s="1">
        <v>32540</v>
      </c>
      <c r="B1187" t="s">
        <v>151</v>
      </c>
      <c r="C1187" t="s">
        <v>26</v>
      </c>
      <c r="D1187" t="s">
        <v>26</v>
      </c>
      <c r="E1187" t="s">
        <v>26</v>
      </c>
      <c r="F1187">
        <v>33.92</v>
      </c>
      <c r="G1187" t="s">
        <v>26</v>
      </c>
      <c r="H1187" t="s">
        <v>26</v>
      </c>
      <c r="I1187" t="s">
        <v>26</v>
      </c>
      <c r="J1187" t="s">
        <v>26</v>
      </c>
      <c r="K1187" t="s">
        <v>26</v>
      </c>
    </row>
    <row r="1188" spans="1:11" x14ac:dyDescent="0.25">
      <c r="A1188" s="1">
        <v>32540</v>
      </c>
      <c r="B1188" t="s">
        <v>152</v>
      </c>
      <c r="C1188" t="s">
        <v>26</v>
      </c>
      <c r="D1188" t="s">
        <v>26</v>
      </c>
      <c r="E1188" t="s">
        <v>26</v>
      </c>
      <c r="F1188">
        <v>30.26</v>
      </c>
      <c r="G1188" t="s">
        <v>26</v>
      </c>
      <c r="H1188" t="s">
        <v>26</v>
      </c>
      <c r="I1188" t="s">
        <v>26</v>
      </c>
      <c r="J1188" t="s">
        <v>26</v>
      </c>
      <c r="K1188" t="s">
        <v>26</v>
      </c>
    </row>
    <row r="1189" spans="1:11" x14ac:dyDescent="0.25">
      <c r="A1189" s="1">
        <v>32540</v>
      </c>
      <c r="B1189" t="s">
        <v>153</v>
      </c>
      <c r="C1189" t="s">
        <v>26</v>
      </c>
      <c r="D1189" t="s">
        <v>26</v>
      </c>
      <c r="E1189" t="s">
        <v>26</v>
      </c>
      <c r="F1189">
        <v>36.159999999999997</v>
      </c>
      <c r="G1189" t="s">
        <v>26</v>
      </c>
      <c r="H1189" t="s">
        <v>26</v>
      </c>
      <c r="I1189" t="s">
        <v>26</v>
      </c>
      <c r="J1189" t="s">
        <v>26</v>
      </c>
      <c r="K1189" t="s">
        <v>26</v>
      </c>
    </row>
    <row r="1190" spans="1:11" x14ac:dyDescent="0.25">
      <c r="A1190" s="1">
        <v>32540</v>
      </c>
      <c r="B1190" t="s">
        <v>154</v>
      </c>
      <c r="C1190" t="s">
        <v>26</v>
      </c>
      <c r="D1190" t="s">
        <v>26</v>
      </c>
      <c r="E1190" t="s">
        <v>26</v>
      </c>
      <c r="F1190">
        <v>30.39</v>
      </c>
      <c r="G1190" t="s">
        <v>26</v>
      </c>
      <c r="H1190" t="s">
        <v>26</v>
      </c>
      <c r="I1190" t="s">
        <v>26</v>
      </c>
      <c r="J1190" t="s">
        <v>26</v>
      </c>
      <c r="K1190" t="s">
        <v>26</v>
      </c>
    </row>
    <row r="1191" spans="1:11" x14ac:dyDescent="0.25">
      <c r="A1191" s="1">
        <v>32540</v>
      </c>
      <c r="B1191" t="s">
        <v>155</v>
      </c>
      <c r="C1191" t="s">
        <v>26</v>
      </c>
      <c r="D1191" t="s">
        <v>26</v>
      </c>
      <c r="E1191" t="s">
        <v>26</v>
      </c>
      <c r="F1191">
        <v>29.52</v>
      </c>
      <c r="G1191" t="s">
        <v>26</v>
      </c>
      <c r="H1191" t="s">
        <v>26</v>
      </c>
      <c r="I1191" t="s">
        <v>26</v>
      </c>
      <c r="J1191" t="s">
        <v>26</v>
      </c>
      <c r="K1191" t="s">
        <v>26</v>
      </c>
    </row>
    <row r="1192" spans="1:11" x14ac:dyDescent="0.25">
      <c r="A1192" s="1">
        <v>32568</v>
      </c>
      <c r="B1192" t="s">
        <v>1</v>
      </c>
      <c r="C1192" t="s">
        <v>26</v>
      </c>
      <c r="D1192" t="s">
        <v>26</v>
      </c>
      <c r="E1192" t="s">
        <v>26</v>
      </c>
      <c r="F1192">
        <v>34.869999999999997</v>
      </c>
      <c r="G1192" t="s">
        <v>26</v>
      </c>
      <c r="H1192" t="s">
        <v>26</v>
      </c>
      <c r="I1192" t="s">
        <v>26</v>
      </c>
      <c r="J1192" t="s">
        <v>26</v>
      </c>
      <c r="K1192" t="s">
        <v>26</v>
      </c>
    </row>
    <row r="1193" spans="1:11" x14ac:dyDescent="0.25">
      <c r="A1193" s="1">
        <v>32568</v>
      </c>
      <c r="B1193" t="s">
        <v>126</v>
      </c>
      <c r="C1193" t="s">
        <v>26</v>
      </c>
      <c r="D1193" t="s">
        <v>26</v>
      </c>
      <c r="E1193" t="s">
        <v>26</v>
      </c>
      <c r="F1193">
        <v>36.65</v>
      </c>
      <c r="G1193" t="s">
        <v>26</v>
      </c>
      <c r="H1193" t="s">
        <v>26</v>
      </c>
      <c r="I1193" t="s">
        <v>26</v>
      </c>
      <c r="J1193" t="s">
        <v>26</v>
      </c>
      <c r="K1193" t="s">
        <v>26</v>
      </c>
    </row>
    <row r="1194" spans="1:11" x14ac:dyDescent="0.25">
      <c r="A1194" s="1">
        <v>32568</v>
      </c>
      <c r="B1194" t="s">
        <v>127</v>
      </c>
      <c r="C1194" t="s">
        <v>26</v>
      </c>
      <c r="D1194" t="s">
        <v>26</v>
      </c>
      <c r="E1194" t="s">
        <v>26</v>
      </c>
      <c r="F1194">
        <v>34.840000000000003</v>
      </c>
      <c r="G1194" t="s">
        <v>26</v>
      </c>
      <c r="H1194" t="s">
        <v>26</v>
      </c>
      <c r="I1194" t="s">
        <v>26</v>
      </c>
      <c r="J1194" t="s">
        <v>26</v>
      </c>
      <c r="K1194" t="s">
        <v>26</v>
      </c>
    </row>
    <row r="1195" spans="1:11" x14ac:dyDescent="0.25">
      <c r="A1195" s="1">
        <v>32568</v>
      </c>
      <c r="B1195" t="s">
        <v>113</v>
      </c>
      <c r="C1195" t="s">
        <v>26</v>
      </c>
      <c r="D1195" t="s">
        <v>26</v>
      </c>
      <c r="E1195" t="s">
        <v>26</v>
      </c>
      <c r="F1195">
        <v>34.630000000000003</v>
      </c>
      <c r="G1195" t="s">
        <v>26</v>
      </c>
      <c r="H1195" t="s">
        <v>26</v>
      </c>
      <c r="I1195" t="s">
        <v>26</v>
      </c>
      <c r="J1195" t="s">
        <v>26</v>
      </c>
      <c r="K1195" t="s">
        <v>26</v>
      </c>
    </row>
    <row r="1196" spans="1:11" x14ac:dyDescent="0.25">
      <c r="A1196" s="1">
        <v>32568</v>
      </c>
      <c r="B1196" t="s">
        <v>128</v>
      </c>
      <c r="C1196" t="s">
        <v>26</v>
      </c>
      <c r="D1196" t="s">
        <v>26</v>
      </c>
      <c r="E1196" t="s">
        <v>26</v>
      </c>
      <c r="F1196">
        <v>37.369999999999997</v>
      </c>
      <c r="G1196" t="s">
        <v>26</v>
      </c>
      <c r="H1196" t="s">
        <v>26</v>
      </c>
      <c r="I1196" t="s">
        <v>26</v>
      </c>
      <c r="J1196" t="s">
        <v>26</v>
      </c>
      <c r="K1196" t="s">
        <v>26</v>
      </c>
    </row>
    <row r="1197" spans="1:11" x14ac:dyDescent="0.25">
      <c r="A1197" s="1">
        <v>32568</v>
      </c>
      <c r="B1197" t="s">
        <v>129</v>
      </c>
      <c r="C1197" t="s">
        <v>26</v>
      </c>
      <c r="D1197" t="s">
        <v>26</v>
      </c>
      <c r="E1197" t="s">
        <v>26</v>
      </c>
      <c r="F1197">
        <v>32.200000000000003</v>
      </c>
      <c r="G1197" t="s">
        <v>26</v>
      </c>
      <c r="H1197" t="s">
        <v>26</v>
      </c>
      <c r="I1197" t="s">
        <v>26</v>
      </c>
      <c r="J1197" t="s">
        <v>26</v>
      </c>
      <c r="K1197" t="s">
        <v>26</v>
      </c>
    </row>
    <row r="1198" spans="1:11" x14ac:dyDescent="0.25">
      <c r="A1198" s="1">
        <v>32568</v>
      </c>
      <c r="B1198" t="s">
        <v>130</v>
      </c>
      <c r="C1198" t="s">
        <v>26</v>
      </c>
      <c r="D1198" t="s">
        <v>26</v>
      </c>
      <c r="E1198" t="s">
        <v>26</v>
      </c>
      <c r="F1198">
        <v>44.42</v>
      </c>
      <c r="G1198" t="s">
        <v>26</v>
      </c>
      <c r="H1198" t="s">
        <v>26</v>
      </c>
      <c r="I1198" t="s">
        <v>26</v>
      </c>
      <c r="J1198" t="s">
        <v>26</v>
      </c>
      <c r="K1198" t="s">
        <v>26</v>
      </c>
    </row>
    <row r="1199" spans="1:11" x14ac:dyDescent="0.25">
      <c r="A1199" s="1">
        <v>32568</v>
      </c>
      <c r="B1199" t="s">
        <v>131</v>
      </c>
      <c r="C1199" t="s">
        <v>26</v>
      </c>
      <c r="D1199" t="s">
        <v>26</v>
      </c>
      <c r="E1199" t="s">
        <v>26</v>
      </c>
      <c r="F1199">
        <v>29.72</v>
      </c>
      <c r="G1199" t="s">
        <v>26</v>
      </c>
      <c r="H1199" t="s">
        <v>26</v>
      </c>
      <c r="I1199" t="s">
        <v>26</v>
      </c>
      <c r="J1199" t="s">
        <v>26</v>
      </c>
      <c r="K1199" t="s">
        <v>26</v>
      </c>
    </row>
    <row r="1200" spans="1:11" x14ac:dyDescent="0.25">
      <c r="A1200" s="1">
        <v>32568</v>
      </c>
      <c r="B1200" t="s">
        <v>132</v>
      </c>
      <c r="C1200" t="s">
        <v>26</v>
      </c>
      <c r="D1200" t="s">
        <v>26</v>
      </c>
      <c r="E1200" t="s">
        <v>26</v>
      </c>
      <c r="F1200">
        <v>36.78</v>
      </c>
      <c r="G1200" t="s">
        <v>26</v>
      </c>
      <c r="H1200" t="s">
        <v>26</v>
      </c>
      <c r="I1200" t="s">
        <v>26</v>
      </c>
      <c r="J1200" t="s">
        <v>26</v>
      </c>
      <c r="K1200" t="s">
        <v>26</v>
      </c>
    </row>
    <row r="1201" spans="1:11" x14ac:dyDescent="0.25">
      <c r="A1201" s="1">
        <v>32568</v>
      </c>
      <c r="B1201" t="s">
        <v>133</v>
      </c>
      <c r="C1201" t="s">
        <v>26</v>
      </c>
      <c r="D1201" t="s">
        <v>26</v>
      </c>
      <c r="E1201" t="s">
        <v>26</v>
      </c>
      <c r="F1201">
        <v>44.94</v>
      </c>
      <c r="G1201" t="s">
        <v>26</v>
      </c>
      <c r="H1201" t="s">
        <v>26</v>
      </c>
      <c r="I1201" t="s">
        <v>26</v>
      </c>
      <c r="J1201" t="s">
        <v>26</v>
      </c>
      <c r="K1201" t="s">
        <v>26</v>
      </c>
    </row>
    <row r="1202" spans="1:11" x14ac:dyDescent="0.25">
      <c r="A1202" s="1">
        <v>32568</v>
      </c>
      <c r="B1202" t="s">
        <v>134</v>
      </c>
      <c r="C1202" t="s">
        <v>26</v>
      </c>
      <c r="D1202" t="s">
        <v>26</v>
      </c>
      <c r="E1202" t="s">
        <v>26</v>
      </c>
      <c r="F1202">
        <v>34.92</v>
      </c>
      <c r="G1202" t="s">
        <v>26</v>
      </c>
      <c r="H1202" t="s">
        <v>26</v>
      </c>
      <c r="I1202" t="s">
        <v>26</v>
      </c>
      <c r="J1202" t="s">
        <v>26</v>
      </c>
      <c r="K1202" t="s">
        <v>26</v>
      </c>
    </row>
    <row r="1203" spans="1:11" x14ac:dyDescent="0.25">
      <c r="A1203" s="1">
        <v>32568</v>
      </c>
      <c r="B1203" t="s">
        <v>135</v>
      </c>
      <c r="C1203" t="s">
        <v>26</v>
      </c>
      <c r="D1203" t="s">
        <v>26</v>
      </c>
      <c r="E1203" t="s">
        <v>26</v>
      </c>
      <c r="F1203">
        <v>42.3</v>
      </c>
      <c r="G1203" t="s">
        <v>26</v>
      </c>
      <c r="H1203" t="s">
        <v>26</v>
      </c>
      <c r="I1203" t="s">
        <v>26</v>
      </c>
      <c r="J1203" t="s">
        <v>26</v>
      </c>
      <c r="K1203" t="s">
        <v>26</v>
      </c>
    </row>
    <row r="1204" spans="1:11" x14ac:dyDescent="0.25">
      <c r="A1204" s="1">
        <v>32568</v>
      </c>
      <c r="B1204" t="s">
        <v>136</v>
      </c>
      <c r="C1204" t="s">
        <v>26</v>
      </c>
      <c r="D1204" t="s">
        <v>26</v>
      </c>
      <c r="E1204" t="s">
        <v>26</v>
      </c>
      <c r="F1204" t="s">
        <v>26</v>
      </c>
      <c r="G1204" t="s">
        <v>26</v>
      </c>
      <c r="H1204" t="s">
        <v>26</v>
      </c>
      <c r="I1204" t="s">
        <v>26</v>
      </c>
      <c r="J1204" t="s">
        <v>26</v>
      </c>
      <c r="K1204" t="s">
        <v>26</v>
      </c>
    </row>
    <row r="1205" spans="1:11" x14ac:dyDescent="0.25">
      <c r="A1205" s="1">
        <v>32568</v>
      </c>
      <c r="B1205" t="s">
        <v>137</v>
      </c>
      <c r="C1205" t="s">
        <v>26</v>
      </c>
      <c r="D1205" t="s">
        <v>26</v>
      </c>
      <c r="E1205" t="s">
        <v>26</v>
      </c>
      <c r="F1205">
        <v>35.69</v>
      </c>
      <c r="G1205" t="s">
        <v>26</v>
      </c>
      <c r="H1205" t="s">
        <v>26</v>
      </c>
      <c r="I1205" t="s">
        <v>26</v>
      </c>
      <c r="J1205" t="s">
        <v>26</v>
      </c>
      <c r="K1205" t="s">
        <v>26</v>
      </c>
    </row>
    <row r="1206" spans="1:11" x14ac:dyDescent="0.25">
      <c r="A1206" s="1">
        <v>32568</v>
      </c>
      <c r="B1206" t="s">
        <v>138</v>
      </c>
      <c r="C1206" t="s">
        <v>26</v>
      </c>
      <c r="D1206" t="s">
        <v>26</v>
      </c>
      <c r="E1206" t="s">
        <v>26</v>
      </c>
      <c r="F1206">
        <v>40.86</v>
      </c>
      <c r="G1206" t="s">
        <v>26</v>
      </c>
      <c r="H1206" t="s">
        <v>26</v>
      </c>
      <c r="I1206" t="s">
        <v>26</v>
      </c>
      <c r="J1206" t="s">
        <v>26</v>
      </c>
      <c r="K1206" t="s">
        <v>26</v>
      </c>
    </row>
    <row r="1207" spans="1:11" x14ac:dyDescent="0.25">
      <c r="A1207" s="1">
        <v>32568</v>
      </c>
      <c r="B1207" t="s">
        <v>139</v>
      </c>
      <c r="C1207" t="s">
        <v>26</v>
      </c>
      <c r="D1207" t="s">
        <v>26</v>
      </c>
      <c r="E1207" t="s">
        <v>26</v>
      </c>
      <c r="F1207">
        <v>38.880000000000003</v>
      </c>
      <c r="G1207" t="s">
        <v>26</v>
      </c>
      <c r="H1207" t="s">
        <v>26</v>
      </c>
      <c r="I1207" t="s">
        <v>26</v>
      </c>
      <c r="J1207" t="s">
        <v>26</v>
      </c>
      <c r="K1207" t="s">
        <v>26</v>
      </c>
    </row>
    <row r="1208" spans="1:11" x14ac:dyDescent="0.25">
      <c r="A1208" s="1">
        <v>32568</v>
      </c>
      <c r="B1208" t="s">
        <v>140</v>
      </c>
      <c r="C1208" t="s">
        <v>26</v>
      </c>
      <c r="D1208" t="s">
        <v>26</v>
      </c>
      <c r="E1208" t="s">
        <v>26</v>
      </c>
      <c r="F1208">
        <v>33.53</v>
      </c>
      <c r="G1208" t="s">
        <v>26</v>
      </c>
      <c r="H1208" t="s">
        <v>26</v>
      </c>
      <c r="I1208" t="s">
        <v>26</v>
      </c>
      <c r="J1208" t="s">
        <v>26</v>
      </c>
      <c r="K1208" t="s">
        <v>26</v>
      </c>
    </row>
    <row r="1209" spans="1:11" x14ac:dyDescent="0.25">
      <c r="A1209" s="1">
        <v>32568</v>
      </c>
      <c r="B1209" t="s">
        <v>141</v>
      </c>
      <c r="C1209" t="s">
        <v>26</v>
      </c>
      <c r="D1209" t="s">
        <v>26</v>
      </c>
      <c r="E1209" t="s">
        <v>26</v>
      </c>
      <c r="F1209">
        <v>34.46</v>
      </c>
      <c r="G1209" t="s">
        <v>26</v>
      </c>
      <c r="H1209" t="s">
        <v>26</v>
      </c>
      <c r="I1209" t="s">
        <v>26</v>
      </c>
      <c r="J1209" t="s">
        <v>26</v>
      </c>
      <c r="K1209" t="s">
        <v>26</v>
      </c>
    </row>
    <row r="1210" spans="1:11" x14ac:dyDescent="0.25">
      <c r="A1210" s="1">
        <v>32568</v>
      </c>
      <c r="B1210" t="s">
        <v>142</v>
      </c>
      <c r="C1210" t="s">
        <v>26</v>
      </c>
      <c r="D1210" t="s">
        <v>26</v>
      </c>
      <c r="E1210" t="s">
        <v>26</v>
      </c>
      <c r="F1210">
        <v>33.26</v>
      </c>
      <c r="G1210" t="s">
        <v>26</v>
      </c>
      <c r="H1210" t="s">
        <v>26</v>
      </c>
      <c r="I1210" t="s">
        <v>26</v>
      </c>
      <c r="J1210" t="s">
        <v>26</v>
      </c>
      <c r="K1210" t="s">
        <v>26</v>
      </c>
    </row>
    <row r="1211" spans="1:11" x14ac:dyDescent="0.25">
      <c r="A1211" s="1">
        <v>32568</v>
      </c>
      <c r="B1211" t="s">
        <v>143</v>
      </c>
      <c r="C1211" t="s">
        <v>26</v>
      </c>
      <c r="D1211" t="s">
        <v>26</v>
      </c>
      <c r="E1211" t="s">
        <v>26</v>
      </c>
      <c r="F1211">
        <v>32.36</v>
      </c>
      <c r="G1211" t="s">
        <v>26</v>
      </c>
      <c r="H1211" t="s">
        <v>26</v>
      </c>
      <c r="I1211" t="s">
        <v>26</v>
      </c>
      <c r="J1211" t="s">
        <v>26</v>
      </c>
      <c r="K1211" t="s">
        <v>26</v>
      </c>
    </row>
    <row r="1212" spans="1:11" x14ac:dyDescent="0.25">
      <c r="A1212" s="1">
        <v>32568</v>
      </c>
      <c r="B1212" t="s">
        <v>144</v>
      </c>
      <c r="C1212" t="s">
        <v>26</v>
      </c>
      <c r="D1212" t="s">
        <v>26</v>
      </c>
      <c r="E1212" t="s">
        <v>26</v>
      </c>
      <c r="F1212">
        <v>36.94</v>
      </c>
      <c r="G1212" t="s">
        <v>26</v>
      </c>
      <c r="H1212" t="s">
        <v>26</v>
      </c>
      <c r="I1212" t="s">
        <v>26</v>
      </c>
      <c r="J1212" t="s">
        <v>26</v>
      </c>
      <c r="K1212" t="s">
        <v>26</v>
      </c>
    </row>
    <row r="1213" spans="1:11" x14ac:dyDescent="0.25">
      <c r="A1213" s="1">
        <v>32568</v>
      </c>
      <c r="B1213" t="s">
        <v>145</v>
      </c>
      <c r="C1213" t="s">
        <v>26</v>
      </c>
      <c r="D1213" t="s">
        <v>26</v>
      </c>
      <c r="E1213" t="s">
        <v>26</v>
      </c>
      <c r="F1213">
        <v>32.200000000000003</v>
      </c>
      <c r="G1213" t="s">
        <v>26</v>
      </c>
      <c r="H1213" t="s">
        <v>26</v>
      </c>
      <c r="I1213" t="s">
        <v>26</v>
      </c>
      <c r="J1213" t="s">
        <v>26</v>
      </c>
      <c r="K1213" t="s">
        <v>26</v>
      </c>
    </row>
    <row r="1214" spans="1:11" x14ac:dyDescent="0.25">
      <c r="A1214" s="1">
        <v>32568</v>
      </c>
      <c r="B1214" t="s">
        <v>146</v>
      </c>
      <c r="C1214" t="s">
        <v>26</v>
      </c>
      <c r="D1214" t="s">
        <v>26</v>
      </c>
      <c r="E1214" t="s">
        <v>26</v>
      </c>
      <c r="F1214">
        <v>35.57</v>
      </c>
      <c r="G1214" t="s">
        <v>26</v>
      </c>
      <c r="H1214" t="s">
        <v>26</v>
      </c>
      <c r="I1214" t="s">
        <v>26</v>
      </c>
      <c r="J1214" t="s">
        <v>26</v>
      </c>
      <c r="K1214" t="s">
        <v>26</v>
      </c>
    </row>
    <row r="1215" spans="1:11" x14ac:dyDescent="0.25">
      <c r="A1215" s="1">
        <v>32568</v>
      </c>
      <c r="B1215" t="s">
        <v>2</v>
      </c>
      <c r="C1215" t="s">
        <v>26</v>
      </c>
      <c r="D1215" t="s">
        <v>26</v>
      </c>
      <c r="E1215" t="s">
        <v>26</v>
      </c>
      <c r="F1215">
        <v>33.68</v>
      </c>
      <c r="G1215" t="s">
        <v>26</v>
      </c>
      <c r="H1215" t="s">
        <v>26</v>
      </c>
      <c r="I1215" t="s">
        <v>26</v>
      </c>
      <c r="J1215" t="s">
        <v>26</v>
      </c>
      <c r="K1215" t="s">
        <v>26</v>
      </c>
    </row>
    <row r="1216" spans="1:11" x14ac:dyDescent="0.25">
      <c r="A1216" s="1">
        <v>32568</v>
      </c>
      <c r="B1216" t="s">
        <v>147</v>
      </c>
      <c r="C1216" t="s">
        <v>26</v>
      </c>
      <c r="D1216" t="s">
        <v>26</v>
      </c>
      <c r="E1216" t="s">
        <v>26</v>
      </c>
      <c r="F1216">
        <v>34.33</v>
      </c>
      <c r="G1216" t="s">
        <v>26</v>
      </c>
      <c r="H1216" t="s">
        <v>26</v>
      </c>
      <c r="I1216" t="s">
        <v>26</v>
      </c>
      <c r="J1216" t="s">
        <v>26</v>
      </c>
      <c r="K1216" t="s">
        <v>26</v>
      </c>
    </row>
    <row r="1217" spans="1:11" x14ac:dyDescent="0.25">
      <c r="A1217" s="1">
        <v>32568</v>
      </c>
      <c r="B1217" t="s">
        <v>148</v>
      </c>
      <c r="C1217" t="s">
        <v>26</v>
      </c>
      <c r="D1217" t="s">
        <v>26</v>
      </c>
      <c r="E1217" t="s">
        <v>26</v>
      </c>
      <c r="F1217">
        <v>34.61</v>
      </c>
      <c r="G1217" t="s">
        <v>26</v>
      </c>
      <c r="H1217" t="s">
        <v>26</v>
      </c>
      <c r="I1217" t="s">
        <v>26</v>
      </c>
      <c r="J1217" t="s">
        <v>26</v>
      </c>
      <c r="K1217" t="s">
        <v>26</v>
      </c>
    </row>
    <row r="1218" spans="1:11" x14ac:dyDescent="0.25">
      <c r="A1218" s="1">
        <v>32568</v>
      </c>
      <c r="B1218" t="s">
        <v>149</v>
      </c>
      <c r="C1218" t="s">
        <v>26</v>
      </c>
      <c r="D1218" t="s">
        <v>26</v>
      </c>
      <c r="E1218" t="s">
        <v>26</v>
      </c>
      <c r="F1218">
        <v>38.22</v>
      </c>
      <c r="G1218" t="s">
        <v>26</v>
      </c>
      <c r="H1218" t="s">
        <v>26</v>
      </c>
      <c r="I1218" t="s">
        <v>26</v>
      </c>
      <c r="J1218" t="s">
        <v>26</v>
      </c>
      <c r="K1218" t="s">
        <v>26</v>
      </c>
    </row>
    <row r="1219" spans="1:11" x14ac:dyDescent="0.25">
      <c r="A1219" s="1">
        <v>32568</v>
      </c>
      <c r="B1219" t="s">
        <v>150</v>
      </c>
      <c r="C1219" t="s">
        <v>26</v>
      </c>
      <c r="D1219" t="s">
        <v>26</v>
      </c>
      <c r="E1219" t="s">
        <v>26</v>
      </c>
      <c r="F1219">
        <v>39.450000000000003</v>
      </c>
      <c r="G1219" t="s">
        <v>26</v>
      </c>
      <c r="H1219" t="s">
        <v>26</v>
      </c>
      <c r="I1219" t="s">
        <v>26</v>
      </c>
      <c r="J1219" t="s">
        <v>26</v>
      </c>
      <c r="K1219" t="s">
        <v>26</v>
      </c>
    </row>
    <row r="1220" spans="1:11" x14ac:dyDescent="0.25">
      <c r="A1220" s="1">
        <v>32568</v>
      </c>
      <c r="B1220" t="s">
        <v>151</v>
      </c>
      <c r="C1220" t="s">
        <v>26</v>
      </c>
      <c r="D1220" t="s">
        <v>26</v>
      </c>
      <c r="E1220" t="s">
        <v>26</v>
      </c>
      <c r="F1220">
        <v>36.020000000000003</v>
      </c>
      <c r="G1220" t="s">
        <v>26</v>
      </c>
      <c r="H1220" t="s">
        <v>26</v>
      </c>
      <c r="I1220" t="s">
        <v>26</v>
      </c>
      <c r="J1220" t="s">
        <v>26</v>
      </c>
      <c r="K1220" t="s">
        <v>26</v>
      </c>
    </row>
    <row r="1221" spans="1:11" x14ac:dyDescent="0.25">
      <c r="A1221" s="1">
        <v>32568</v>
      </c>
      <c r="B1221" t="s">
        <v>152</v>
      </c>
      <c r="C1221" t="s">
        <v>26</v>
      </c>
      <c r="D1221" t="s">
        <v>26</v>
      </c>
      <c r="E1221" t="s">
        <v>26</v>
      </c>
      <c r="F1221">
        <v>31.98</v>
      </c>
      <c r="G1221" t="s">
        <v>26</v>
      </c>
      <c r="H1221" t="s">
        <v>26</v>
      </c>
      <c r="I1221" t="s">
        <v>26</v>
      </c>
      <c r="J1221" t="s">
        <v>26</v>
      </c>
      <c r="K1221" t="s">
        <v>26</v>
      </c>
    </row>
    <row r="1222" spans="1:11" x14ac:dyDescent="0.25">
      <c r="A1222" s="1">
        <v>32568</v>
      </c>
      <c r="B1222" t="s">
        <v>153</v>
      </c>
      <c r="C1222" t="s">
        <v>26</v>
      </c>
      <c r="D1222" t="s">
        <v>26</v>
      </c>
      <c r="E1222" t="s">
        <v>26</v>
      </c>
      <c r="F1222">
        <v>37.89</v>
      </c>
      <c r="G1222" t="s">
        <v>26</v>
      </c>
      <c r="H1222" t="s">
        <v>26</v>
      </c>
      <c r="I1222" t="s">
        <v>26</v>
      </c>
      <c r="J1222" t="s">
        <v>26</v>
      </c>
      <c r="K1222" t="s">
        <v>26</v>
      </c>
    </row>
    <row r="1223" spans="1:11" x14ac:dyDescent="0.25">
      <c r="A1223" s="1">
        <v>32568</v>
      </c>
      <c r="B1223" t="s">
        <v>154</v>
      </c>
      <c r="C1223" t="s">
        <v>26</v>
      </c>
      <c r="D1223" t="s">
        <v>26</v>
      </c>
      <c r="E1223" t="s">
        <v>26</v>
      </c>
      <c r="F1223">
        <v>32.56</v>
      </c>
      <c r="G1223" t="s">
        <v>26</v>
      </c>
      <c r="H1223" t="s">
        <v>26</v>
      </c>
      <c r="I1223" t="s">
        <v>26</v>
      </c>
      <c r="J1223" t="s">
        <v>26</v>
      </c>
      <c r="K1223" t="s">
        <v>26</v>
      </c>
    </row>
    <row r="1224" spans="1:11" x14ac:dyDescent="0.25">
      <c r="A1224" s="1">
        <v>32568</v>
      </c>
      <c r="B1224" t="s">
        <v>155</v>
      </c>
      <c r="C1224" t="s">
        <v>26</v>
      </c>
      <c r="D1224" t="s">
        <v>26</v>
      </c>
      <c r="E1224" t="s">
        <v>26</v>
      </c>
      <c r="F1224">
        <v>31.18</v>
      </c>
      <c r="G1224" t="s">
        <v>26</v>
      </c>
      <c r="H1224" t="s">
        <v>26</v>
      </c>
      <c r="I1224" t="s">
        <v>26</v>
      </c>
      <c r="J1224" t="s">
        <v>26</v>
      </c>
      <c r="K1224" t="s">
        <v>26</v>
      </c>
    </row>
    <row r="1225" spans="1:11" x14ac:dyDescent="0.25">
      <c r="A1225" s="1">
        <v>32599</v>
      </c>
      <c r="B1225" t="s">
        <v>1</v>
      </c>
      <c r="C1225" t="s">
        <v>26</v>
      </c>
      <c r="D1225" t="s">
        <v>26</v>
      </c>
      <c r="E1225" t="s">
        <v>26</v>
      </c>
      <c r="F1225">
        <v>38.4</v>
      </c>
      <c r="G1225" t="s">
        <v>26</v>
      </c>
      <c r="H1225" t="s">
        <v>26</v>
      </c>
      <c r="I1225" t="s">
        <v>26</v>
      </c>
      <c r="J1225" t="s">
        <v>26</v>
      </c>
      <c r="K1225" t="s">
        <v>26</v>
      </c>
    </row>
    <row r="1226" spans="1:11" x14ac:dyDescent="0.25">
      <c r="A1226" s="1">
        <v>32599</v>
      </c>
      <c r="B1226" t="s">
        <v>126</v>
      </c>
      <c r="C1226" t="s">
        <v>26</v>
      </c>
      <c r="D1226" t="s">
        <v>26</v>
      </c>
      <c r="E1226" t="s">
        <v>26</v>
      </c>
      <c r="F1226">
        <v>40.21</v>
      </c>
      <c r="G1226" t="s">
        <v>26</v>
      </c>
      <c r="H1226" t="s">
        <v>26</v>
      </c>
      <c r="I1226" t="s">
        <v>26</v>
      </c>
      <c r="J1226" t="s">
        <v>26</v>
      </c>
      <c r="K1226" t="s">
        <v>26</v>
      </c>
    </row>
    <row r="1227" spans="1:11" x14ac:dyDescent="0.25">
      <c r="A1227" s="1">
        <v>32599</v>
      </c>
      <c r="B1227" t="s">
        <v>127</v>
      </c>
      <c r="C1227" t="s">
        <v>26</v>
      </c>
      <c r="D1227" t="s">
        <v>26</v>
      </c>
      <c r="E1227" t="s">
        <v>26</v>
      </c>
      <c r="F1227">
        <v>38.770000000000003</v>
      </c>
      <c r="G1227" t="s">
        <v>26</v>
      </c>
      <c r="H1227" t="s">
        <v>26</v>
      </c>
      <c r="I1227" t="s">
        <v>26</v>
      </c>
      <c r="J1227" t="s">
        <v>26</v>
      </c>
      <c r="K1227" t="s">
        <v>26</v>
      </c>
    </row>
    <row r="1228" spans="1:11" x14ac:dyDescent="0.25">
      <c r="A1228" s="1">
        <v>32599</v>
      </c>
      <c r="B1228" t="s">
        <v>113</v>
      </c>
      <c r="C1228" t="s">
        <v>26</v>
      </c>
      <c r="D1228" t="s">
        <v>26</v>
      </c>
      <c r="E1228" t="s">
        <v>26</v>
      </c>
      <c r="F1228">
        <v>37.83</v>
      </c>
      <c r="G1228" t="s">
        <v>26</v>
      </c>
      <c r="H1228" t="s">
        <v>26</v>
      </c>
      <c r="I1228" t="s">
        <v>26</v>
      </c>
      <c r="J1228" t="s">
        <v>26</v>
      </c>
      <c r="K1228" t="s">
        <v>26</v>
      </c>
    </row>
    <row r="1229" spans="1:11" x14ac:dyDescent="0.25">
      <c r="A1229" s="1">
        <v>32599</v>
      </c>
      <c r="B1229" t="s">
        <v>128</v>
      </c>
      <c r="C1229" t="s">
        <v>26</v>
      </c>
      <c r="D1229" t="s">
        <v>26</v>
      </c>
      <c r="E1229" t="s">
        <v>26</v>
      </c>
      <c r="F1229">
        <v>42.55</v>
      </c>
      <c r="G1229" t="s">
        <v>26</v>
      </c>
      <c r="H1229" t="s">
        <v>26</v>
      </c>
      <c r="I1229" t="s">
        <v>26</v>
      </c>
      <c r="J1229" t="s">
        <v>26</v>
      </c>
      <c r="K1229" t="s">
        <v>26</v>
      </c>
    </row>
    <row r="1230" spans="1:11" x14ac:dyDescent="0.25">
      <c r="A1230" s="1">
        <v>32599</v>
      </c>
      <c r="B1230" t="s">
        <v>129</v>
      </c>
      <c r="C1230" t="s">
        <v>26</v>
      </c>
      <c r="D1230" t="s">
        <v>26</v>
      </c>
      <c r="E1230" t="s">
        <v>26</v>
      </c>
      <c r="F1230">
        <v>35.15</v>
      </c>
      <c r="G1230" t="s">
        <v>26</v>
      </c>
      <c r="H1230" t="s">
        <v>26</v>
      </c>
      <c r="I1230" t="s">
        <v>26</v>
      </c>
      <c r="J1230" t="s">
        <v>26</v>
      </c>
      <c r="K1230" t="s">
        <v>26</v>
      </c>
    </row>
    <row r="1231" spans="1:11" x14ac:dyDescent="0.25">
      <c r="A1231" s="1">
        <v>32599</v>
      </c>
      <c r="B1231" t="s">
        <v>130</v>
      </c>
      <c r="C1231" t="s">
        <v>26</v>
      </c>
      <c r="D1231" t="s">
        <v>26</v>
      </c>
      <c r="E1231" t="s">
        <v>26</v>
      </c>
      <c r="F1231">
        <v>48.72</v>
      </c>
      <c r="G1231" t="s">
        <v>26</v>
      </c>
      <c r="H1231" t="s">
        <v>26</v>
      </c>
      <c r="I1231" t="s">
        <v>26</v>
      </c>
      <c r="J1231" t="s">
        <v>26</v>
      </c>
      <c r="K1231" t="s">
        <v>26</v>
      </c>
    </row>
    <row r="1232" spans="1:11" x14ac:dyDescent="0.25">
      <c r="A1232" s="1">
        <v>32599</v>
      </c>
      <c r="B1232" t="s">
        <v>131</v>
      </c>
      <c r="C1232" t="s">
        <v>26</v>
      </c>
      <c r="D1232" t="s">
        <v>26</v>
      </c>
      <c r="E1232" t="s">
        <v>26</v>
      </c>
      <c r="F1232">
        <v>31.47</v>
      </c>
      <c r="G1232" t="s">
        <v>26</v>
      </c>
      <c r="H1232" t="s">
        <v>26</v>
      </c>
      <c r="I1232" t="s">
        <v>26</v>
      </c>
      <c r="J1232" t="s">
        <v>26</v>
      </c>
      <c r="K1232" t="s">
        <v>26</v>
      </c>
    </row>
    <row r="1233" spans="1:11" x14ac:dyDescent="0.25">
      <c r="A1233" s="1">
        <v>32599</v>
      </c>
      <c r="B1233" t="s">
        <v>132</v>
      </c>
      <c r="C1233" t="s">
        <v>26</v>
      </c>
      <c r="D1233" t="s">
        <v>26</v>
      </c>
      <c r="E1233" t="s">
        <v>26</v>
      </c>
      <c r="F1233">
        <v>39.979999999999997</v>
      </c>
      <c r="G1233" t="s">
        <v>26</v>
      </c>
      <c r="H1233" t="s">
        <v>26</v>
      </c>
      <c r="I1233" t="s">
        <v>26</v>
      </c>
      <c r="J1233" t="s">
        <v>26</v>
      </c>
      <c r="K1233" t="s">
        <v>26</v>
      </c>
    </row>
    <row r="1234" spans="1:11" x14ac:dyDescent="0.25">
      <c r="A1234" s="1">
        <v>32599</v>
      </c>
      <c r="B1234" t="s">
        <v>133</v>
      </c>
      <c r="C1234" t="s">
        <v>26</v>
      </c>
      <c r="D1234" t="s">
        <v>26</v>
      </c>
      <c r="E1234" t="s">
        <v>26</v>
      </c>
      <c r="F1234">
        <v>49.72</v>
      </c>
      <c r="G1234" t="s">
        <v>26</v>
      </c>
      <c r="H1234" t="s">
        <v>26</v>
      </c>
      <c r="I1234" t="s">
        <v>26</v>
      </c>
      <c r="J1234" t="s">
        <v>26</v>
      </c>
      <c r="K1234" t="s">
        <v>26</v>
      </c>
    </row>
    <row r="1235" spans="1:11" x14ac:dyDescent="0.25">
      <c r="A1235" s="1">
        <v>32599</v>
      </c>
      <c r="B1235" t="s">
        <v>134</v>
      </c>
      <c r="C1235" t="s">
        <v>26</v>
      </c>
      <c r="D1235" t="s">
        <v>26</v>
      </c>
      <c r="E1235" t="s">
        <v>26</v>
      </c>
      <c r="F1235">
        <v>38.94</v>
      </c>
      <c r="G1235" t="s">
        <v>26</v>
      </c>
      <c r="H1235" t="s">
        <v>26</v>
      </c>
      <c r="I1235" t="s">
        <v>26</v>
      </c>
      <c r="J1235" t="s">
        <v>26</v>
      </c>
      <c r="K1235" t="s">
        <v>26</v>
      </c>
    </row>
    <row r="1236" spans="1:11" x14ac:dyDescent="0.25">
      <c r="A1236" s="1">
        <v>32599</v>
      </c>
      <c r="B1236" t="s">
        <v>135</v>
      </c>
      <c r="C1236" t="s">
        <v>26</v>
      </c>
      <c r="D1236" t="s">
        <v>26</v>
      </c>
      <c r="E1236" t="s">
        <v>26</v>
      </c>
      <c r="F1236">
        <v>46.54</v>
      </c>
      <c r="G1236" t="s">
        <v>26</v>
      </c>
      <c r="H1236" t="s">
        <v>26</v>
      </c>
      <c r="I1236" t="s">
        <v>26</v>
      </c>
      <c r="J1236" t="s">
        <v>26</v>
      </c>
      <c r="K1236" t="s">
        <v>26</v>
      </c>
    </row>
    <row r="1237" spans="1:11" x14ac:dyDescent="0.25">
      <c r="A1237" s="1">
        <v>32599</v>
      </c>
      <c r="B1237" t="s">
        <v>136</v>
      </c>
      <c r="C1237" t="s">
        <v>26</v>
      </c>
      <c r="D1237" t="s">
        <v>26</v>
      </c>
      <c r="E1237" t="s">
        <v>26</v>
      </c>
      <c r="F1237" t="s">
        <v>26</v>
      </c>
      <c r="G1237" t="s">
        <v>26</v>
      </c>
      <c r="H1237" t="s">
        <v>26</v>
      </c>
      <c r="I1237" t="s">
        <v>26</v>
      </c>
      <c r="J1237" t="s">
        <v>26</v>
      </c>
      <c r="K1237" t="s">
        <v>26</v>
      </c>
    </row>
    <row r="1238" spans="1:11" x14ac:dyDescent="0.25">
      <c r="A1238" s="1">
        <v>32599</v>
      </c>
      <c r="B1238" t="s">
        <v>137</v>
      </c>
      <c r="C1238" t="s">
        <v>26</v>
      </c>
      <c r="D1238" t="s">
        <v>26</v>
      </c>
      <c r="E1238" t="s">
        <v>26</v>
      </c>
      <c r="F1238">
        <v>38.19</v>
      </c>
      <c r="G1238" t="s">
        <v>26</v>
      </c>
      <c r="H1238" t="s">
        <v>26</v>
      </c>
      <c r="I1238" t="s">
        <v>26</v>
      </c>
      <c r="J1238" t="s">
        <v>26</v>
      </c>
      <c r="K1238" t="s">
        <v>26</v>
      </c>
    </row>
    <row r="1239" spans="1:11" x14ac:dyDescent="0.25">
      <c r="A1239" s="1">
        <v>32599</v>
      </c>
      <c r="B1239" t="s">
        <v>138</v>
      </c>
      <c r="C1239" t="s">
        <v>26</v>
      </c>
      <c r="D1239" t="s">
        <v>26</v>
      </c>
      <c r="E1239" t="s">
        <v>26</v>
      </c>
      <c r="F1239">
        <v>44.29</v>
      </c>
      <c r="G1239" t="s">
        <v>26</v>
      </c>
      <c r="H1239" t="s">
        <v>26</v>
      </c>
      <c r="I1239" t="s">
        <v>26</v>
      </c>
      <c r="J1239" t="s">
        <v>26</v>
      </c>
      <c r="K1239" t="s">
        <v>26</v>
      </c>
    </row>
    <row r="1240" spans="1:11" x14ac:dyDescent="0.25">
      <c r="A1240" s="1">
        <v>32599</v>
      </c>
      <c r="B1240" t="s">
        <v>139</v>
      </c>
      <c r="C1240" t="s">
        <v>26</v>
      </c>
      <c r="D1240" t="s">
        <v>26</v>
      </c>
      <c r="E1240" t="s">
        <v>26</v>
      </c>
      <c r="F1240">
        <v>45.24</v>
      </c>
      <c r="G1240" t="s">
        <v>26</v>
      </c>
      <c r="H1240" t="s">
        <v>26</v>
      </c>
      <c r="I1240" t="s">
        <v>26</v>
      </c>
      <c r="J1240" t="s">
        <v>26</v>
      </c>
      <c r="K1240" t="s">
        <v>26</v>
      </c>
    </row>
    <row r="1241" spans="1:11" x14ac:dyDescent="0.25">
      <c r="A1241" s="1">
        <v>32599</v>
      </c>
      <c r="B1241" t="s">
        <v>140</v>
      </c>
      <c r="C1241" t="s">
        <v>26</v>
      </c>
      <c r="D1241" t="s">
        <v>26</v>
      </c>
      <c r="E1241" t="s">
        <v>26</v>
      </c>
      <c r="F1241">
        <v>38.46</v>
      </c>
      <c r="G1241" t="s">
        <v>26</v>
      </c>
      <c r="H1241" t="s">
        <v>26</v>
      </c>
      <c r="I1241" t="s">
        <v>26</v>
      </c>
      <c r="J1241" t="s">
        <v>26</v>
      </c>
      <c r="K1241" t="s">
        <v>26</v>
      </c>
    </row>
    <row r="1242" spans="1:11" x14ac:dyDescent="0.25">
      <c r="A1242" s="1">
        <v>32599</v>
      </c>
      <c r="B1242" t="s">
        <v>141</v>
      </c>
      <c r="C1242" t="s">
        <v>26</v>
      </c>
      <c r="D1242" t="s">
        <v>26</v>
      </c>
      <c r="E1242" t="s">
        <v>26</v>
      </c>
      <c r="F1242">
        <v>40.630000000000003</v>
      </c>
      <c r="G1242" t="s">
        <v>26</v>
      </c>
      <c r="H1242" t="s">
        <v>26</v>
      </c>
      <c r="I1242" t="s">
        <v>26</v>
      </c>
      <c r="J1242" t="s">
        <v>26</v>
      </c>
      <c r="K1242" t="s">
        <v>26</v>
      </c>
    </row>
    <row r="1243" spans="1:11" x14ac:dyDescent="0.25">
      <c r="A1243" s="1">
        <v>32599</v>
      </c>
      <c r="B1243" t="s">
        <v>142</v>
      </c>
      <c r="C1243" t="s">
        <v>26</v>
      </c>
      <c r="D1243" t="s">
        <v>26</v>
      </c>
      <c r="E1243" t="s">
        <v>26</v>
      </c>
      <c r="F1243">
        <v>35.31</v>
      </c>
      <c r="G1243" t="s">
        <v>26</v>
      </c>
      <c r="H1243" t="s">
        <v>26</v>
      </c>
      <c r="I1243" t="s">
        <v>26</v>
      </c>
      <c r="J1243" t="s">
        <v>26</v>
      </c>
      <c r="K1243" t="s">
        <v>26</v>
      </c>
    </row>
    <row r="1244" spans="1:11" x14ac:dyDescent="0.25">
      <c r="A1244" s="1">
        <v>32599</v>
      </c>
      <c r="B1244" t="s">
        <v>143</v>
      </c>
      <c r="C1244" t="s">
        <v>26</v>
      </c>
      <c r="D1244" t="s">
        <v>26</v>
      </c>
      <c r="E1244" t="s">
        <v>26</v>
      </c>
      <c r="F1244">
        <v>35.520000000000003</v>
      </c>
      <c r="G1244" t="s">
        <v>26</v>
      </c>
      <c r="H1244" t="s">
        <v>26</v>
      </c>
      <c r="I1244" t="s">
        <v>26</v>
      </c>
      <c r="J1244" t="s">
        <v>26</v>
      </c>
      <c r="K1244" t="s">
        <v>26</v>
      </c>
    </row>
    <row r="1245" spans="1:11" x14ac:dyDescent="0.25">
      <c r="A1245" s="1">
        <v>32599</v>
      </c>
      <c r="B1245" t="s">
        <v>144</v>
      </c>
      <c r="C1245" t="s">
        <v>26</v>
      </c>
      <c r="D1245" t="s">
        <v>26</v>
      </c>
      <c r="E1245" t="s">
        <v>26</v>
      </c>
      <c r="F1245">
        <v>39.840000000000003</v>
      </c>
      <c r="G1245" t="s">
        <v>26</v>
      </c>
      <c r="H1245" t="s">
        <v>26</v>
      </c>
      <c r="I1245" t="s">
        <v>26</v>
      </c>
      <c r="J1245" t="s">
        <v>26</v>
      </c>
      <c r="K1245" t="s">
        <v>26</v>
      </c>
    </row>
    <row r="1246" spans="1:11" x14ac:dyDescent="0.25">
      <c r="A1246" s="1">
        <v>32599</v>
      </c>
      <c r="B1246" t="s">
        <v>145</v>
      </c>
      <c r="C1246" t="s">
        <v>26</v>
      </c>
      <c r="D1246" t="s">
        <v>26</v>
      </c>
      <c r="E1246" t="s">
        <v>26</v>
      </c>
      <c r="F1246">
        <v>35.369999999999997</v>
      </c>
      <c r="G1246" t="s">
        <v>26</v>
      </c>
      <c r="H1246" t="s">
        <v>26</v>
      </c>
      <c r="I1246" t="s">
        <v>26</v>
      </c>
      <c r="J1246" t="s">
        <v>26</v>
      </c>
      <c r="K1246" t="s">
        <v>26</v>
      </c>
    </row>
    <row r="1247" spans="1:11" x14ac:dyDescent="0.25">
      <c r="A1247" s="1">
        <v>32599</v>
      </c>
      <c r="B1247" t="s">
        <v>146</v>
      </c>
      <c r="C1247" t="s">
        <v>26</v>
      </c>
      <c r="D1247" t="s">
        <v>26</v>
      </c>
      <c r="E1247" t="s">
        <v>26</v>
      </c>
      <c r="F1247">
        <v>38.549999999999997</v>
      </c>
      <c r="G1247" t="s">
        <v>26</v>
      </c>
      <c r="H1247" t="s">
        <v>26</v>
      </c>
      <c r="I1247" t="s">
        <v>26</v>
      </c>
      <c r="J1247" t="s">
        <v>26</v>
      </c>
      <c r="K1247" t="s">
        <v>26</v>
      </c>
    </row>
    <row r="1248" spans="1:11" x14ac:dyDescent="0.25">
      <c r="A1248" s="1">
        <v>32599</v>
      </c>
      <c r="B1248" t="s">
        <v>2</v>
      </c>
      <c r="C1248" t="s">
        <v>26</v>
      </c>
      <c r="D1248" t="s">
        <v>26</v>
      </c>
      <c r="E1248" t="s">
        <v>26</v>
      </c>
      <c r="F1248">
        <v>35.29</v>
      </c>
      <c r="G1248" t="s">
        <v>26</v>
      </c>
      <c r="H1248" t="s">
        <v>26</v>
      </c>
      <c r="I1248" t="s">
        <v>26</v>
      </c>
      <c r="J1248" t="s">
        <v>26</v>
      </c>
      <c r="K1248" t="s">
        <v>26</v>
      </c>
    </row>
    <row r="1249" spans="1:11" x14ac:dyDescent="0.25">
      <c r="A1249" s="1">
        <v>32599</v>
      </c>
      <c r="B1249" t="s">
        <v>147</v>
      </c>
      <c r="C1249" t="s">
        <v>26</v>
      </c>
      <c r="D1249" t="s">
        <v>26</v>
      </c>
      <c r="E1249" t="s">
        <v>26</v>
      </c>
      <c r="F1249">
        <v>39.200000000000003</v>
      </c>
      <c r="G1249" t="s">
        <v>26</v>
      </c>
      <c r="H1249" t="s">
        <v>26</v>
      </c>
      <c r="I1249" t="s">
        <v>26</v>
      </c>
      <c r="J1249" t="s">
        <v>26</v>
      </c>
      <c r="K1249" t="s">
        <v>26</v>
      </c>
    </row>
    <row r="1250" spans="1:11" x14ac:dyDescent="0.25">
      <c r="A1250" s="1">
        <v>32599</v>
      </c>
      <c r="B1250" t="s">
        <v>148</v>
      </c>
      <c r="C1250" t="s">
        <v>26</v>
      </c>
      <c r="D1250" t="s">
        <v>26</v>
      </c>
      <c r="E1250" t="s">
        <v>26</v>
      </c>
      <c r="F1250">
        <v>37.35</v>
      </c>
      <c r="G1250" t="s">
        <v>26</v>
      </c>
      <c r="H1250" t="s">
        <v>26</v>
      </c>
      <c r="I1250" t="s">
        <v>26</v>
      </c>
      <c r="J1250" t="s">
        <v>26</v>
      </c>
      <c r="K1250" t="s">
        <v>26</v>
      </c>
    </row>
    <row r="1251" spans="1:11" x14ac:dyDescent="0.25">
      <c r="A1251" s="1">
        <v>32599</v>
      </c>
      <c r="B1251" t="s">
        <v>149</v>
      </c>
      <c r="C1251" t="s">
        <v>26</v>
      </c>
      <c r="D1251" t="s">
        <v>26</v>
      </c>
      <c r="E1251" t="s">
        <v>26</v>
      </c>
      <c r="F1251">
        <v>43.62</v>
      </c>
      <c r="G1251" t="s">
        <v>26</v>
      </c>
      <c r="H1251" t="s">
        <v>26</v>
      </c>
      <c r="I1251" t="s">
        <v>26</v>
      </c>
      <c r="J1251" t="s">
        <v>26</v>
      </c>
      <c r="K1251" t="s">
        <v>26</v>
      </c>
    </row>
    <row r="1252" spans="1:11" x14ac:dyDescent="0.25">
      <c r="A1252" s="1">
        <v>32599</v>
      </c>
      <c r="B1252" t="s">
        <v>150</v>
      </c>
      <c r="C1252" t="s">
        <v>26</v>
      </c>
      <c r="D1252" t="s">
        <v>26</v>
      </c>
      <c r="E1252" t="s">
        <v>26</v>
      </c>
      <c r="F1252">
        <v>43.53</v>
      </c>
      <c r="G1252" t="s">
        <v>26</v>
      </c>
      <c r="H1252" t="s">
        <v>26</v>
      </c>
      <c r="I1252" t="s">
        <v>26</v>
      </c>
      <c r="J1252" t="s">
        <v>26</v>
      </c>
      <c r="K1252" t="s">
        <v>26</v>
      </c>
    </row>
    <row r="1253" spans="1:11" x14ac:dyDescent="0.25">
      <c r="A1253" s="1">
        <v>32599</v>
      </c>
      <c r="B1253" t="s">
        <v>151</v>
      </c>
      <c r="C1253" t="s">
        <v>26</v>
      </c>
      <c r="D1253" t="s">
        <v>26</v>
      </c>
      <c r="E1253" t="s">
        <v>26</v>
      </c>
      <c r="F1253">
        <v>41.43</v>
      </c>
      <c r="G1253" t="s">
        <v>26</v>
      </c>
      <c r="H1253" t="s">
        <v>26</v>
      </c>
      <c r="I1253" t="s">
        <v>26</v>
      </c>
      <c r="J1253" t="s">
        <v>26</v>
      </c>
      <c r="K1253" t="s">
        <v>26</v>
      </c>
    </row>
    <row r="1254" spans="1:11" x14ac:dyDescent="0.25">
      <c r="A1254" s="1">
        <v>32599</v>
      </c>
      <c r="B1254" t="s">
        <v>152</v>
      </c>
      <c r="C1254" t="s">
        <v>26</v>
      </c>
      <c r="D1254" t="s">
        <v>26</v>
      </c>
      <c r="E1254" t="s">
        <v>26</v>
      </c>
      <c r="F1254">
        <v>34.96</v>
      </c>
      <c r="G1254" t="s">
        <v>26</v>
      </c>
      <c r="H1254" t="s">
        <v>26</v>
      </c>
      <c r="I1254" t="s">
        <v>26</v>
      </c>
      <c r="J1254" t="s">
        <v>26</v>
      </c>
      <c r="K1254" t="s">
        <v>26</v>
      </c>
    </row>
    <row r="1255" spans="1:11" x14ac:dyDescent="0.25">
      <c r="A1255" s="1">
        <v>32599</v>
      </c>
      <c r="B1255" t="s">
        <v>153</v>
      </c>
      <c r="C1255" t="s">
        <v>26</v>
      </c>
      <c r="D1255" t="s">
        <v>26</v>
      </c>
      <c r="E1255" t="s">
        <v>26</v>
      </c>
      <c r="F1255">
        <v>40.53</v>
      </c>
      <c r="G1255" t="s">
        <v>26</v>
      </c>
      <c r="H1255" t="s">
        <v>26</v>
      </c>
      <c r="I1255" t="s">
        <v>26</v>
      </c>
      <c r="J1255" t="s">
        <v>26</v>
      </c>
      <c r="K1255" t="s">
        <v>26</v>
      </c>
    </row>
    <row r="1256" spans="1:11" x14ac:dyDescent="0.25">
      <c r="A1256" s="1">
        <v>32599</v>
      </c>
      <c r="B1256" t="s">
        <v>154</v>
      </c>
      <c r="C1256" t="s">
        <v>26</v>
      </c>
      <c r="D1256" t="s">
        <v>26</v>
      </c>
      <c r="E1256" t="s">
        <v>26</v>
      </c>
      <c r="F1256">
        <v>36.630000000000003</v>
      </c>
      <c r="G1256" t="s">
        <v>26</v>
      </c>
      <c r="H1256" t="s">
        <v>26</v>
      </c>
      <c r="I1256" t="s">
        <v>26</v>
      </c>
      <c r="J1256" t="s">
        <v>26</v>
      </c>
      <c r="K1256" t="s">
        <v>26</v>
      </c>
    </row>
    <row r="1257" spans="1:11" x14ac:dyDescent="0.25">
      <c r="A1257" s="1">
        <v>32599</v>
      </c>
      <c r="B1257" t="s">
        <v>155</v>
      </c>
      <c r="C1257" t="s">
        <v>26</v>
      </c>
      <c r="D1257" t="s">
        <v>26</v>
      </c>
      <c r="E1257" t="s">
        <v>26</v>
      </c>
      <c r="F1257">
        <v>33.71</v>
      </c>
      <c r="G1257" t="s">
        <v>26</v>
      </c>
      <c r="H1257" t="s">
        <v>26</v>
      </c>
      <c r="I1257" t="s">
        <v>26</v>
      </c>
      <c r="J1257" t="s">
        <v>26</v>
      </c>
      <c r="K1257" t="s">
        <v>26</v>
      </c>
    </row>
    <row r="1258" spans="1:11" x14ac:dyDescent="0.25">
      <c r="A1258" s="1">
        <v>32629</v>
      </c>
      <c r="B1258" t="s">
        <v>1</v>
      </c>
      <c r="C1258" t="s">
        <v>26</v>
      </c>
      <c r="D1258" t="s">
        <v>26</v>
      </c>
      <c r="E1258" t="s">
        <v>26</v>
      </c>
      <c r="F1258">
        <v>44.28</v>
      </c>
      <c r="G1258" t="s">
        <v>26</v>
      </c>
      <c r="H1258" t="s">
        <v>26</v>
      </c>
      <c r="I1258" t="s">
        <v>26</v>
      </c>
      <c r="J1258" t="s">
        <v>26</v>
      </c>
      <c r="K1258" t="s">
        <v>26</v>
      </c>
    </row>
    <row r="1259" spans="1:11" x14ac:dyDescent="0.25">
      <c r="A1259" s="1">
        <v>32629</v>
      </c>
      <c r="B1259" t="s">
        <v>126</v>
      </c>
      <c r="C1259" t="s">
        <v>26</v>
      </c>
      <c r="D1259" t="s">
        <v>26</v>
      </c>
      <c r="E1259" t="s">
        <v>26</v>
      </c>
      <c r="F1259">
        <v>45.76</v>
      </c>
      <c r="G1259" t="s">
        <v>26</v>
      </c>
      <c r="H1259" t="s">
        <v>26</v>
      </c>
      <c r="I1259" t="s">
        <v>26</v>
      </c>
      <c r="J1259" t="s">
        <v>26</v>
      </c>
      <c r="K1259" t="s">
        <v>26</v>
      </c>
    </row>
    <row r="1260" spans="1:11" x14ac:dyDescent="0.25">
      <c r="A1260" s="1">
        <v>32629</v>
      </c>
      <c r="B1260" t="s">
        <v>127</v>
      </c>
      <c r="C1260" t="s">
        <v>26</v>
      </c>
      <c r="D1260" t="s">
        <v>26</v>
      </c>
      <c r="E1260" t="s">
        <v>26</v>
      </c>
      <c r="F1260">
        <v>43.71</v>
      </c>
      <c r="G1260" t="s">
        <v>26</v>
      </c>
      <c r="H1260" t="s">
        <v>26</v>
      </c>
      <c r="I1260" t="s">
        <v>26</v>
      </c>
      <c r="J1260" t="s">
        <v>26</v>
      </c>
      <c r="K1260" t="s">
        <v>26</v>
      </c>
    </row>
    <row r="1261" spans="1:11" x14ac:dyDescent="0.25">
      <c r="A1261" s="1">
        <v>32629</v>
      </c>
      <c r="B1261" t="s">
        <v>113</v>
      </c>
      <c r="C1261" t="s">
        <v>26</v>
      </c>
      <c r="D1261" t="s">
        <v>26</v>
      </c>
      <c r="E1261" t="s">
        <v>26</v>
      </c>
      <c r="F1261">
        <v>44.01</v>
      </c>
      <c r="G1261" t="s">
        <v>26</v>
      </c>
      <c r="H1261" t="s">
        <v>26</v>
      </c>
      <c r="I1261" t="s">
        <v>26</v>
      </c>
      <c r="J1261" t="s">
        <v>26</v>
      </c>
      <c r="K1261" t="s">
        <v>26</v>
      </c>
    </row>
    <row r="1262" spans="1:11" x14ac:dyDescent="0.25">
      <c r="A1262" s="1">
        <v>32629</v>
      </c>
      <c r="B1262" t="s">
        <v>128</v>
      </c>
      <c r="C1262" t="s">
        <v>26</v>
      </c>
      <c r="D1262" t="s">
        <v>26</v>
      </c>
      <c r="E1262" t="s">
        <v>26</v>
      </c>
      <c r="F1262">
        <v>47.64</v>
      </c>
      <c r="G1262" t="s">
        <v>26</v>
      </c>
      <c r="H1262" t="s">
        <v>26</v>
      </c>
      <c r="I1262" t="s">
        <v>26</v>
      </c>
      <c r="J1262" t="s">
        <v>26</v>
      </c>
      <c r="K1262" t="s">
        <v>26</v>
      </c>
    </row>
    <row r="1263" spans="1:11" x14ac:dyDescent="0.25">
      <c r="A1263" s="1">
        <v>32629</v>
      </c>
      <c r="B1263" t="s">
        <v>129</v>
      </c>
      <c r="C1263" t="s">
        <v>26</v>
      </c>
      <c r="D1263" t="s">
        <v>26</v>
      </c>
      <c r="E1263" t="s">
        <v>26</v>
      </c>
      <c r="F1263">
        <v>41.79</v>
      </c>
      <c r="G1263" t="s">
        <v>26</v>
      </c>
      <c r="H1263" t="s">
        <v>26</v>
      </c>
      <c r="I1263" t="s">
        <v>26</v>
      </c>
      <c r="J1263" t="s">
        <v>26</v>
      </c>
      <c r="K1263" t="s">
        <v>26</v>
      </c>
    </row>
    <row r="1264" spans="1:11" x14ac:dyDescent="0.25">
      <c r="A1264" s="1">
        <v>32629</v>
      </c>
      <c r="B1264" t="s">
        <v>130</v>
      </c>
      <c r="C1264" t="s">
        <v>26</v>
      </c>
      <c r="D1264" t="s">
        <v>26</v>
      </c>
      <c r="E1264" t="s">
        <v>26</v>
      </c>
      <c r="F1264">
        <v>56.13</v>
      </c>
      <c r="G1264" t="s">
        <v>26</v>
      </c>
      <c r="H1264" t="s">
        <v>26</v>
      </c>
      <c r="I1264" t="s">
        <v>26</v>
      </c>
      <c r="J1264" t="s">
        <v>26</v>
      </c>
      <c r="K1264" t="s">
        <v>26</v>
      </c>
    </row>
    <row r="1265" spans="1:11" x14ac:dyDescent="0.25">
      <c r="A1265" s="1">
        <v>32629</v>
      </c>
      <c r="B1265" t="s">
        <v>131</v>
      </c>
      <c r="C1265" t="s">
        <v>26</v>
      </c>
      <c r="D1265" t="s">
        <v>26</v>
      </c>
      <c r="E1265" t="s">
        <v>26</v>
      </c>
      <c r="F1265">
        <v>36.630000000000003</v>
      </c>
      <c r="G1265" t="s">
        <v>26</v>
      </c>
      <c r="H1265" t="s">
        <v>26</v>
      </c>
      <c r="I1265" t="s">
        <v>26</v>
      </c>
      <c r="J1265" t="s">
        <v>26</v>
      </c>
      <c r="K1265" t="s">
        <v>26</v>
      </c>
    </row>
    <row r="1266" spans="1:11" x14ac:dyDescent="0.25">
      <c r="A1266" s="1">
        <v>32629</v>
      </c>
      <c r="B1266" t="s">
        <v>132</v>
      </c>
      <c r="C1266" t="s">
        <v>26</v>
      </c>
      <c r="D1266" t="s">
        <v>26</v>
      </c>
      <c r="E1266" t="s">
        <v>26</v>
      </c>
      <c r="F1266">
        <v>44.58</v>
      </c>
      <c r="G1266" t="s">
        <v>26</v>
      </c>
      <c r="H1266" t="s">
        <v>26</v>
      </c>
      <c r="I1266" t="s">
        <v>26</v>
      </c>
      <c r="J1266" t="s">
        <v>26</v>
      </c>
      <c r="K1266" t="s">
        <v>26</v>
      </c>
    </row>
    <row r="1267" spans="1:11" x14ac:dyDescent="0.25">
      <c r="A1267" s="1">
        <v>32629</v>
      </c>
      <c r="B1267" t="s">
        <v>133</v>
      </c>
      <c r="C1267" t="s">
        <v>26</v>
      </c>
      <c r="D1267" t="s">
        <v>26</v>
      </c>
      <c r="E1267" t="s">
        <v>26</v>
      </c>
      <c r="F1267">
        <v>60.16</v>
      </c>
      <c r="G1267" t="s">
        <v>26</v>
      </c>
      <c r="H1267" t="s">
        <v>26</v>
      </c>
      <c r="I1267" t="s">
        <v>26</v>
      </c>
      <c r="J1267" t="s">
        <v>26</v>
      </c>
      <c r="K1267" t="s">
        <v>26</v>
      </c>
    </row>
    <row r="1268" spans="1:11" x14ac:dyDescent="0.25">
      <c r="A1268" s="1">
        <v>32629</v>
      </c>
      <c r="B1268" t="s">
        <v>134</v>
      </c>
      <c r="C1268" t="s">
        <v>26</v>
      </c>
      <c r="D1268" t="s">
        <v>26</v>
      </c>
      <c r="E1268" t="s">
        <v>26</v>
      </c>
      <c r="F1268">
        <v>44.17</v>
      </c>
      <c r="G1268" t="s">
        <v>26</v>
      </c>
      <c r="H1268" t="s">
        <v>26</v>
      </c>
      <c r="I1268" t="s">
        <v>26</v>
      </c>
      <c r="J1268" t="s">
        <v>26</v>
      </c>
      <c r="K1268" t="s">
        <v>26</v>
      </c>
    </row>
    <row r="1269" spans="1:11" x14ac:dyDescent="0.25">
      <c r="A1269" s="1">
        <v>32629</v>
      </c>
      <c r="B1269" t="s">
        <v>135</v>
      </c>
      <c r="C1269" t="s">
        <v>26</v>
      </c>
      <c r="D1269" t="s">
        <v>26</v>
      </c>
      <c r="E1269" t="s">
        <v>26</v>
      </c>
      <c r="F1269">
        <v>57.77</v>
      </c>
      <c r="G1269" t="s">
        <v>26</v>
      </c>
      <c r="H1269" t="s">
        <v>26</v>
      </c>
      <c r="I1269" t="s">
        <v>26</v>
      </c>
      <c r="J1269" t="s">
        <v>26</v>
      </c>
      <c r="K1269" t="s">
        <v>26</v>
      </c>
    </row>
    <row r="1270" spans="1:11" x14ac:dyDescent="0.25">
      <c r="A1270" s="1">
        <v>32629</v>
      </c>
      <c r="B1270" t="s">
        <v>136</v>
      </c>
      <c r="C1270" t="s">
        <v>26</v>
      </c>
      <c r="D1270" t="s">
        <v>26</v>
      </c>
      <c r="E1270" t="s">
        <v>26</v>
      </c>
      <c r="F1270" t="s">
        <v>26</v>
      </c>
      <c r="G1270" t="s">
        <v>26</v>
      </c>
      <c r="H1270" t="s">
        <v>26</v>
      </c>
      <c r="I1270" t="s">
        <v>26</v>
      </c>
      <c r="J1270" t="s">
        <v>26</v>
      </c>
      <c r="K1270" t="s">
        <v>26</v>
      </c>
    </row>
    <row r="1271" spans="1:11" x14ac:dyDescent="0.25">
      <c r="A1271" s="1">
        <v>32629</v>
      </c>
      <c r="B1271" t="s">
        <v>137</v>
      </c>
      <c r="C1271" t="s">
        <v>26</v>
      </c>
      <c r="D1271" t="s">
        <v>26</v>
      </c>
      <c r="E1271" t="s">
        <v>26</v>
      </c>
      <c r="F1271">
        <v>44.48</v>
      </c>
      <c r="G1271" t="s">
        <v>26</v>
      </c>
      <c r="H1271" t="s">
        <v>26</v>
      </c>
      <c r="I1271" t="s">
        <v>26</v>
      </c>
      <c r="J1271" t="s">
        <v>26</v>
      </c>
      <c r="K1271" t="s">
        <v>26</v>
      </c>
    </row>
    <row r="1272" spans="1:11" x14ac:dyDescent="0.25">
      <c r="A1272" s="1">
        <v>32629</v>
      </c>
      <c r="B1272" t="s">
        <v>138</v>
      </c>
      <c r="C1272" t="s">
        <v>26</v>
      </c>
      <c r="D1272" t="s">
        <v>26</v>
      </c>
      <c r="E1272" t="s">
        <v>26</v>
      </c>
      <c r="F1272">
        <v>49.45</v>
      </c>
      <c r="G1272" t="s">
        <v>26</v>
      </c>
      <c r="H1272" t="s">
        <v>26</v>
      </c>
      <c r="I1272" t="s">
        <v>26</v>
      </c>
      <c r="J1272" t="s">
        <v>26</v>
      </c>
      <c r="K1272" t="s">
        <v>26</v>
      </c>
    </row>
    <row r="1273" spans="1:11" x14ac:dyDescent="0.25">
      <c r="A1273" s="1">
        <v>32629</v>
      </c>
      <c r="B1273" t="s">
        <v>139</v>
      </c>
      <c r="C1273" t="s">
        <v>26</v>
      </c>
      <c r="D1273" t="s">
        <v>26</v>
      </c>
      <c r="E1273" t="s">
        <v>26</v>
      </c>
      <c r="F1273">
        <v>51.04</v>
      </c>
      <c r="G1273" t="s">
        <v>26</v>
      </c>
      <c r="H1273" t="s">
        <v>26</v>
      </c>
      <c r="I1273" t="s">
        <v>26</v>
      </c>
      <c r="J1273" t="s">
        <v>26</v>
      </c>
      <c r="K1273" t="s">
        <v>26</v>
      </c>
    </row>
    <row r="1274" spans="1:11" x14ac:dyDescent="0.25">
      <c r="A1274" s="1">
        <v>32629</v>
      </c>
      <c r="B1274" t="s">
        <v>140</v>
      </c>
      <c r="C1274" t="s">
        <v>26</v>
      </c>
      <c r="D1274" t="s">
        <v>26</v>
      </c>
      <c r="E1274" t="s">
        <v>26</v>
      </c>
      <c r="F1274">
        <v>41.93</v>
      </c>
      <c r="G1274" t="s">
        <v>26</v>
      </c>
      <c r="H1274" t="s">
        <v>26</v>
      </c>
      <c r="I1274" t="s">
        <v>26</v>
      </c>
      <c r="J1274" t="s">
        <v>26</v>
      </c>
      <c r="K1274" t="s">
        <v>26</v>
      </c>
    </row>
    <row r="1275" spans="1:11" x14ac:dyDescent="0.25">
      <c r="A1275" s="1">
        <v>32629</v>
      </c>
      <c r="B1275" t="s">
        <v>141</v>
      </c>
      <c r="C1275" t="s">
        <v>26</v>
      </c>
      <c r="D1275" t="s">
        <v>26</v>
      </c>
      <c r="E1275" t="s">
        <v>26</v>
      </c>
      <c r="F1275">
        <v>44.44</v>
      </c>
      <c r="G1275" t="s">
        <v>26</v>
      </c>
      <c r="H1275" t="s">
        <v>26</v>
      </c>
      <c r="I1275" t="s">
        <v>26</v>
      </c>
      <c r="J1275" t="s">
        <v>26</v>
      </c>
      <c r="K1275" t="s">
        <v>26</v>
      </c>
    </row>
    <row r="1276" spans="1:11" x14ac:dyDescent="0.25">
      <c r="A1276" s="1">
        <v>32629</v>
      </c>
      <c r="B1276" t="s">
        <v>142</v>
      </c>
      <c r="C1276" t="s">
        <v>26</v>
      </c>
      <c r="D1276" t="s">
        <v>26</v>
      </c>
      <c r="E1276" t="s">
        <v>26</v>
      </c>
      <c r="F1276">
        <v>39.92</v>
      </c>
      <c r="G1276" t="s">
        <v>26</v>
      </c>
      <c r="H1276" t="s">
        <v>26</v>
      </c>
      <c r="I1276" t="s">
        <v>26</v>
      </c>
      <c r="J1276" t="s">
        <v>26</v>
      </c>
      <c r="K1276" t="s">
        <v>26</v>
      </c>
    </row>
    <row r="1277" spans="1:11" x14ac:dyDescent="0.25">
      <c r="A1277" s="1">
        <v>32629</v>
      </c>
      <c r="B1277" t="s">
        <v>143</v>
      </c>
      <c r="C1277" t="s">
        <v>26</v>
      </c>
      <c r="D1277" t="s">
        <v>26</v>
      </c>
      <c r="E1277" t="s">
        <v>26</v>
      </c>
      <c r="F1277">
        <v>42.18</v>
      </c>
      <c r="G1277" t="s">
        <v>26</v>
      </c>
      <c r="H1277" t="s">
        <v>26</v>
      </c>
      <c r="I1277" t="s">
        <v>26</v>
      </c>
      <c r="J1277" t="s">
        <v>26</v>
      </c>
      <c r="K1277" t="s">
        <v>26</v>
      </c>
    </row>
    <row r="1278" spans="1:11" x14ac:dyDescent="0.25">
      <c r="A1278" s="1">
        <v>32629</v>
      </c>
      <c r="B1278" t="s">
        <v>144</v>
      </c>
      <c r="C1278" t="s">
        <v>26</v>
      </c>
      <c r="D1278" t="s">
        <v>26</v>
      </c>
      <c r="E1278" t="s">
        <v>26</v>
      </c>
      <c r="F1278">
        <v>47.11</v>
      </c>
      <c r="G1278" t="s">
        <v>26</v>
      </c>
      <c r="H1278" t="s">
        <v>26</v>
      </c>
      <c r="I1278" t="s">
        <v>26</v>
      </c>
      <c r="J1278" t="s">
        <v>26</v>
      </c>
      <c r="K1278" t="s">
        <v>26</v>
      </c>
    </row>
    <row r="1279" spans="1:11" x14ac:dyDescent="0.25">
      <c r="A1279" s="1">
        <v>32629</v>
      </c>
      <c r="B1279" t="s">
        <v>145</v>
      </c>
      <c r="C1279" t="s">
        <v>26</v>
      </c>
      <c r="D1279" t="s">
        <v>26</v>
      </c>
      <c r="E1279" t="s">
        <v>26</v>
      </c>
      <c r="F1279">
        <v>39.65</v>
      </c>
      <c r="G1279" t="s">
        <v>26</v>
      </c>
      <c r="H1279" t="s">
        <v>26</v>
      </c>
      <c r="I1279" t="s">
        <v>26</v>
      </c>
      <c r="J1279" t="s">
        <v>26</v>
      </c>
      <c r="K1279" t="s">
        <v>26</v>
      </c>
    </row>
    <row r="1280" spans="1:11" x14ac:dyDescent="0.25">
      <c r="A1280" s="1">
        <v>32629</v>
      </c>
      <c r="B1280" t="s">
        <v>146</v>
      </c>
      <c r="C1280" t="s">
        <v>26</v>
      </c>
      <c r="D1280" t="s">
        <v>26</v>
      </c>
      <c r="E1280" t="s">
        <v>26</v>
      </c>
      <c r="F1280">
        <v>43.84</v>
      </c>
      <c r="G1280" t="s">
        <v>26</v>
      </c>
      <c r="H1280" t="s">
        <v>26</v>
      </c>
      <c r="I1280" t="s">
        <v>26</v>
      </c>
      <c r="J1280" t="s">
        <v>26</v>
      </c>
      <c r="K1280" t="s">
        <v>26</v>
      </c>
    </row>
    <row r="1281" spans="1:11" x14ac:dyDescent="0.25">
      <c r="A1281" s="1">
        <v>32629</v>
      </c>
      <c r="B1281" t="s">
        <v>2</v>
      </c>
      <c r="C1281" t="s">
        <v>26</v>
      </c>
      <c r="D1281" t="s">
        <v>26</v>
      </c>
      <c r="E1281" t="s">
        <v>26</v>
      </c>
      <c r="F1281">
        <v>42.08</v>
      </c>
      <c r="G1281" t="s">
        <v>26</v>
      </c>
      <c r="H1281" t="s">
        <v>26</v>
      </c>
      <c r="I1281" t="s">
        <v>26</v>
      </c>
      <c r="J1281" t="s">
        <v>26</v>
      </c>
      <c r="K1281" t="s">
        <v>26</v>
      </c>
    </row>
    <row r="1282" spans="1:11" x14ac:dyDescent="0.25">
      <c r="A1282" s="1">
        <v>32629</v>
      </c>
      <c r="B1282" t="s">
        <v>147</v>
      </c>
      <c r="C1282" t="s">
        <v>26</v>
      </c>
      <c r="D1282" t="s">
        <v>26</v>
      </c>
      <c r="E1282" t="s">
        <v>26</v>
      </c>
      <c r="F1282">
        <v>41.9</v>
      </c>
      <c r="G1282" t="s">
        <v>26</v>
      </c>
      <c r="H1282" t="s">
        <v>26</v>
      </c>
      <c r="I1282" t="s">
        <v>26</v>
      </c>
      <c r="J1282" t="s">
        <v>26</v>
      </c>
      <c r="K1282" t="s">
        <v>26</v>
      </c>
    </row>
    <row r="1283" spans="1:11" x14ac:dyDescent="0.25">
      <c r="A1283" s="1">
        <v>32629</v>
      </c>
      <c r="B1283" t="s">
        <v>148</v>
      </c>
      <c r="C1283" t="s">
        <v>26</v>
      </c>
      <c r="D1283" t="s">
        <v>26</v>
      </c>
      <c r="E1283" t="s">
        <v>26</v>
      </c>
      <c r="F1283">
        <v>44.88</v>
      </c>
      <c r="G1283" t="s">
        <v>26</v>
      </c>
      <c r="H1283" t="s">
        <v>26</v>
      </c>
      <c r="I1283" t="s">
        <v>26</v>
      </c>
      <c r="J1283" t="s">
        <v>26</v>
      </c>
      <c r="K1283" t="s">
        <v>26</v>
      </c>
    </row>
    <row r="1284" spans="1:11" x14ac:dyDescent="0.25">
      <c r="A1284" s="1">
        <v>32629</v>
      </c>
      <c r="B1284" t="s">
        <v>149</v>
      </c>
      <c r="C1284" t="s">
        <v>26</v>
      </c>
      <c r="D1284" t="s">
        <v>26</v>
      </c>
      <c r="E1284" t="s">
        <v>26</v>
      </c>
      <c r="F1284">
        <v>49.5</v>
      </c>
      <c r="G1284" t="s">
        <v>26</v>
      </c>
      <c r="H1284" t="s">
        <v>26</v>
      </c>
      <c r="I1284" t="s">
        <v>26</v>
      </c>
      <c r="J1284" t="s">
        <v>26</v>
      </c>
      <c r="K1284" t="s">
        <v>26</v>
      </c>
    </row>
    <row r="1285" spans="1:11" x14ac:dyDescent="0.25">
      <c r="A1285" s="1">
        <v>32629</v>
      </c>
      <c r="B1285" t="s">
        <v>150</v>
      </c>
      <c r="C1285" t="s">
        <v>26</v>
      </c>
      <c r="D1285" t="s">
        <v>26</v>
      </c>
      <c r="E1285" t="s">
        <v>26</v>
      </c>
      <c r="F1285">
        <v>51.01</v>
      </c>
      <c r="G1285" t="s">
        <v>26</v>
      </c>
      <c r="H1285" t="s">
        <v>26</v>
      </c>
      <c r="I1285" t="s">
        <v>26</v>
      </c>
      <c r="J1285" t="s">
        <v>26</v>
      </c>
      <c r="K1285" t="s">
        <v>26</v>
      </c>
    </row>
    <row r="1286" spans="1:11" x14ac:dyDescent="0.25">
      <c r="A1286" s="1">
        <v>32629</v>
      </c>
      <c r="B1286" t="s">
        <v>151</v>
      </c>
      <c r="C1286" t="s">
        <v>26</v>
      </c>
      <c r="D1286" t="s">
        <v>26</v>
      </c>
      <c r="E1286" t="s">
        <v>26</v>
      </c>
      <c r="F1286">
        <v>44.95</v>
      </c>
      <c r="G1286" t="s">
        <v>26</v>
      </c>
      <c r="H1286" t="s">
        <v>26</v>
      </c>
      <c r="I1286" t="s">
        <v>26</v>
      </c>
      <c r="J1286" t="s">
        <v>26</v>
      </c>
      <c r="K1286" t="s">
        <v>26</v>
      </c>
    </row>
    <row r="1287" spans="1:11" x14ac:dyDescent="0.25">
      <c r="A1287" s="1">
        <v>32629</v>
      </c>
      <c r="B1287" t="s">
        <v>152</v>
      </c>
      <c r="C1287" t="s">
        <v>26</v>
      </c>
      <c r="D1287" t="s">
        <v>26</v>
      </c>
      <c r="E1287" t="s">
        <v>26</v>
      </c>
      <c r="F1287">
        <v>40.36</v>
      </c>
      <c r="G1287" t="s">
        <v>26</v>
      </c>
      <c r="H1287" t="s">
        <v>26</v>
      </c>
      <c r="I1287" t="s">
        <v>26</v>
      </c>
      <c r="J1287" t="s">
        <v>26</v>
      </c>
      <c r="K1287" t="s">
        <v>26</v>
      </c>
    </row>
    <row r="1288" spans="1:11" x14ac:dyDescent="0.25">
      <c r="A1288" s="1">
        <v>32629</v>
      </c>
      <c r="B1288" t="s">
        <v>153</v>
      </c>
      <c r="C1288" t="s">
        <v>26</v>
      </c>
      <c r="D1288" t="s">
        <v>26</v>
      </c>
      <c r="E1288" t="s">
        <v>26</v>
      </c>
      <c r="F1288">
        <v>48.01</v>
      </c>
      <c r="G1288" t="s">
        <v>26</v>
      </c>
      <c r="H1288" t="s">
        <v>26</v>
      </c>
      <c r="I1288" t="s">
        <v>26</v>
      </c>
      <c r="J1288" t="s">
        <v>26</v>
      </c>
      <c r="K1288" t="s">
        <v>26</v>
      </c>
    </row>
    <row r="1289" spans="1:11" x14ac:dyDescent="0.25">
      <c r="A1289" s="1">
        <v>32629</v>
      </c>
      <c r="B1289" t="s">
        <v>154</v>
      </c>
      <c r="C1289" t="s">
        <v>26</v>
      </c>
      <c r="D1289" t="s">
        <v>26</v>
      </c>
      <c r="E1289" t="s">
        <v>26</v>
      </c>
      <c r="F1289">
        <v>44.92</v>
      </c>
      <c r="G1289" t="s">
        <v>26</v>
      </c>
      <c r="H1289" t="s">
        <v>26</v>
      </c>
      <c r="I1289" t="s">
        <v>26</v>
      </c>
      <c r="J1289" t="s">
        <v>26</v>
      </c>
      <c r="K1289" t="s">
        <v>26</v>
      </c>
    </row>
    <row r="1290" spans="1:11" x14ac:dyDescent="0.25">
      <c r="A1290" s="1">
        <v>32629</v>
      </c>
      <c r="B1290" t="s">
        <v>155</v>
      </c>
      <c r="C1290" t="s">
        <v>26</v>
      </c>
      <c r="D1290" t="s">
        <v>26</v>
      </c>
      <c r="E1290" t="s">
        <v>26</v>
      </c>
      <c r="F1290">
        <v>39.78</v>
      </c>
      <c r="G1290" t="s">
        <v>26</v>
      </c>
      <c r="H1290" t="s">
        <v>26</v>
      </c>
      <c r="I1290" t="s">
        <v>26</v>
      </c>
      <c r="J1290" t="s">
        <v>26</v>
      </c>
      <c r="K1290" t="s">
        <v>26</v>
      </c>
    </row>
    <row r="1291" spans="1:11" x14ac:dyDescent="0.25">
      <c r="A1291" s="1">
        <v>32660</v>
      </c>
      <c r="B1291" t="s">
        <v>1</v>
      </c>
      <c r="C1291" t="s">
        <v>26</v>
      </c>
      <c r="D1291" t="s">
        <v>26</v>
      </c>
      <c r="E1291" t="s">
        <v>26</v>
      </c>
      <c r="F1291">
        <v>63.54</v>
      </c>
      <c r="G1291" t="s">
        <v>26</v>
      </c>
      <c r="H1291" t="s">
        <v>26</v>
      </c>
      <c r="I1291" t="s">
        <v>26</v>
      </c>
      <c r="J1291" t="s">
        <v>26</v>
      </c>
      <c r="K1291" t="s">
        <v>26</v>
      </c>
    </row>
    <row r="1292" spans="1:11" x14ac:dyDescent="0.25">
      <c r="A1292" s="1">
        <v>32660</v>
      </c>
      <c r="B1292" t="s">
        <v>126</v>
      </c>
      <c r="C1292" t="s">
        <v>26</v>
      </c>
      <c r="D1292" t="s">
        <v>26</v>
      </c>
      <c r="E1292" t="s">
        <v>26</v>
      </c>
      <c r="F1292">
        <v>63.33</v>
      </c>
      <c r="G1292" t="s">
        <v>26</v>
      </c>
      <c r="H1292" t="s">
        <v>26</v>
      </c>
      <c r="I1292" t="s">
        <v>26</v>
      </c>
      <c r="J1292" t="s">
        <v>26</v>
      </c>
      <c r="K1292" t="s">
        <v>26</v>
      </c>
    </row>
    <row r="1293" spans="1:11" x14ac:dyDescent="0.25">
      <c r="A1293" s="1">
        <v>32660</v>
      </c>
      <c r="B1293" t="s">
        <v>127</v>
      </c>
      <c r="C1293" t="s">
        <v>26</v>
      </c>
      <c r="D1293" t="s">
        <v>26</v>
      </c>
      <c r="E1293" t="s">
        <v>26</v>
      </c>
      <c r="F1293">
        <v>59.26</v>
      </c>
      <c r="G1293" t="s">
        <v>26</v>
      </c>
      <c r="H1293" t="s">
        <v>26</v>
      </c>
      <c r="I1293" t="s">
        <v>26</v>
      </c>
      <c r="J1293" t="s">
        <v>26</v>
      </c>
      <c r="K1293" t="s">
        <v>26</v>
      </c>
    </row>
    <row r="1294" spans="1:11" x14ac:dyDescent="0.25">
      <c r="A1294" s="1">
        <v>32660</v>
      </c>
      <c r="B1294" t="s">
        <v>113</v>
      </c>
      <c r="C1294" t="s">
        <v>26</v>
      </c>
      <c r="D1294" t="s">
        <v>26</v>
      </c>
      <c r="E1294" t="s">
        <v>26</v>
      </c>
      <c r="F1294">
        <v>63.85</v>
      </c>
      <c r="G1294" t="s">
        <v>26</v>
      </c>
      <c r="H1294" t="s">
        <v>26</v>
      </c>
      <c r="I1294" t="s">
        <v>26</v>
      </c>
      <c r="J1294" t="s">
        <v>26</v>
      </c>
      <c r="K1294" t="s">
        <v>26</v>
      </c>
    </row>
    <row r="1295" spans="1:11" x14ac:dyDescent="0.25">
      <c r="A1295" s="1">
        <v>32660</v>
      </c>
      <c r="B1295" t="s">
        <v>128</v>
      </c>
      <c r="C1295" t="s">
        <v>26</v>
      </c>
      <c r="D1295" t="s">
        <v>26</v>
      </c>
      <c r="E1295" t="s">
        <v>26</v>
      </c>
      <c r="F1295">
        <v>71.52</v>
      </c>
      <c r="G1295" t="s">
        <v>26</v>
      </c>
      <c r="H1295" t="s">
        <v>26</v>
      </c>
      <c r="I1295" t="s">
        <v>26</v>
      </c>
      <c r="J1295" t="s">
        <v>26</v>
      </c>
      <c r="K1295" t="s">
        <v>26</v>
      </c>
    </row>
    <row r="1296" spans="1:11" x14ac:dyDescent="0.25">
      <c r="A1296" s="1">
        <v>32660</v>
      </c>
      <c r="B1296" t="s">
        <v>129</v>
      </c>
      <c r="C1296" t="s">
        <v>26</v>
      </c>
      <c r="D1296" t="s">
        <v>26</v>
      </c>
      <c r="E1296" t="s">
        <v>26</v>
      </c>
      <c r="F1296">
        <v>58.36</v>
      </c>
      <c r="G1296" t="s">
        <v>26</v>
      </c>
      <c r="H1296" t="s">
        <v>26</v>
      </c>
      <c r="I1296" t="s">
        <v>26</v>
      </c>
      <c r="J1296" t="s">
        <v>26</v>
      </c>
      <c r="K1296" t="s">
        <v>26</v>
      </c>
    </row>
    <row r="1297" spans="1:11" x14ac:dyDescent="0.25">
      <c r="A1297" s="1">
        <v>32660</v>
      </c>
      <c r="B1297" t="s">
        <v>130</v>
      </c>
      <c r="C1297" t="s">
        <v>26</v>
      </c>
      <c r="D1297" t="s">
        <v>26</v>
      </c>
      <c r="E1297" t="s">
        <v>26</v>
      </c>
      <c r="F1297">
        <v>73.36</v>
      </c>
      <c r="G1297" t="s">
        <v>26</v>
      </c>
      <c r="H1297" t="s">
        <v>26</v>
      </c>
      <c r="I1297" t="s">
        <v>26</v>
      </c>
      <c r="J1297" t="s">
        <v>26</v>
      </c>
      <c r="K1297" t="s">
        <v>26</v>
      </c>
    </row>
    <row r="1298" spans="1:11" x14ac:dyDescent="0.25">
      <c r="A1298" s="1">
        <v>32660</v>
      </c>
      <c r="B1298" t="s">
        <v>131</v>
      </c>
      <c r="C1298" t="s">
        <v>26</v>
      </c>
      <c r="D1298" t="s">
        <v>26</v>
      </c>
      <c r="E1298" t="s">
        <v>26</v>
      </c>
      <c r="F1298">
        <v>49.11</v>
      </c>
      <c r="G1298" t="s">
        <v>26</v>
      </c>
      <c r="H1298" t="s">
        <v>26</v>
      </c>
      <c r="I1298" t="s">
        <v>26</v>
      </c>
      <c r="J1298" t="s">
        <v>26</v>
      </c>
      <c r="K1298" t="s">
        <v>26</v>
      </c>
    </row>
    <row r="1299" spans="1:11" x14ac:dyDescent="0.25">
      <c r="A1299" s="1">
        <v>32660</v>
      </c>
      <c r="B1299" t="s">
        <v>132</v>
      </c>
      <c r="C1299" t="s">
        <v>26</v>
      </c>
      <c r="D1299" t="s">
        <v>26</v>
      </c>
      <c r="E1299" t="s">
        <v>26</v>
      </c>
      <c r="F1299">
        <v>63.79</v>
      </c>
      <c r="G1299" t="s">
        <v>26</v>
      </c>
      <c r="H1299" t="s">
        <v>26</v>
      </c>
      <c r="I1299" t="s">
        <v>26</v>
      </c>
      <c r="J1299" t="s">
        <v>26</v>
      </c>
      <c r="K1299" t="s">
        <v>26</v>
      </c>
    </row>
    <row r="1300" spans="1:11" x14ac:dyDescent="0.25">
      <c r="A1300" s="1">
        <v>32660</v>
      </c>
      <c r="B1300" t="s">
        <v>133</v>
      </c>
      <c r="C1300" t="s">
        <v>26</v>
      </c>
      <c r="D1300" t="s">
        <v>26</v>
      </c>
      <c r="E1300" t="s">
        <v>26</v>
      </c>
      <c r="F1300">
        <v>81.760000000000005</v>
      </c>
      <c r="G1300" t="s">
        <v>26</v>
      </c>
      <c r="H1300" t="s">
        <v>26</v>
      </c>
      <c r="I1300" t="s">
        <v>26</v>
      </c>
      <c r="J1300" t="s">
        <v>26</v>
      </c>
      <c r="K1300" t="s">
        <v>26</v>
      </c>
    </row>
    <row r="1301" spans="1:11" x14ac:dyDescent="0.25">
      <c r="A1301" s="1">
        <v>32660</v>
      </c>
      <c r="B1301" t="s">
        <v>134</v>
      </c>
      <c r="C1301" t="s">
        <v>26</v>
      </c>
      <c r="D1301" t="s">
        <v>26</v>
      </c>
      <c r="E1301" t="s">
        <v>26</v>
      </c>
      <c r="F1301">
        <v>60.57</v>
      </c>
      <c r="G1301" t="s">
        <v>26</v>
      </c>
      <c r="H1301" t="s">
        <v>26</v>
      </c>
      <c r="I1301" t="s">
        <v>26</v>
      </c>
      <c r="J1301" t="s">
        <v>26</v>
      </c>
      <c r="K1301" t="s">
        <v>26</v>
      </c>
    </row>
    <row r="1302" spans="1:11" x14ac:dyDescent="0.25">
      <c r="A1302" s="1">
        <v>32660</v>
      </c>
      <c r="B1302" t="s">
        <v>135</v>
      </c>
      <c r="C1302" t="s">
        <v>26</v>
      </c>
      <c r="D1302" t="s">
        <v>26</v>
      </c>
      <c r="E1302" t="s">
        <v>26</v>
      </c>
      <c r="F1302">
        <v>73.790000000000006</v>
      </c>
      <c r="G1302" t="s">
        <v>26</v>
      </c>
      <c r="H1302" t="s">
        <v>26</v>
      </c>
      <c r="I1302" t="s">
        <v>26</v>
      </c>
      <c r="J1302" t="s">
        <v>26</v>
      </c>
      <c r="K1302" t="s">
        <v>26</v>
      </c>
    </row>
    <row r="1303" spans="1:11" x14ac:dyDescent="0.25">
      <c r="A1303" s="1">
        <v>32660</v>
      </c>
      <c r="B1303" t="s">
        <v>136</v>
      </c>
      <c r="C1303" t="s">
        <v>26</v>
      </c>
      <c r="D1303" t="s">
        <v>26</v>
      </c>
      <c r="E1303" t="s">
        <v>26</v>
      </c>
      <c r="F1303" t="s">
        <v>26</v>
      </c>
      <c r="G1303" t="s">
        <v>26</v>
      </c>
      <c r="H1303" t="s">
        <v>26</v>
      </c>
      <c r="I1303" t="s">
        <v>26</v>
      </c>
      <c r="J1303" t="s">
        <v>26</v>
      </c>
      <c r="K1303" t="s">
        <v>26</v>
      </c>
    </row>
    <row r="1304" spans="1:11" x14ac:dyDescent="0.25">
      <c r="A1304" s="1">
        <v>32660</v>
      </c>
      <c r="B1304" t="s">
        <v>137</v>
      </c>
      <c r="C1304" t="s">
        <v>26</v>
      </c>
      <c r="D1304" t="s">
        <v>26</v>
      </c>
      <c r="E1304" t="s">
        <v>26</v>
      </c>
      <c r="F1304">
        <v>60.92</v>
      </c>
      <c r="G1304" t="s">
        <v>26</v>
      </c>
      <c r="H1304" t="s">
        <v>26</v>
      </c>
      <c r="I1304" t="s">
        <v>26</v>
      </c>
      <c r="J1304" t="s">
        <v>26</v>
      </c>
      <c r="K1304" t="s">
        <v>26</v>
      </c>
    </row>
    <row r="1305" spans="1:11" x14ac:dyDescent="0.25">
      <c r="A1305" s="1">
        <v>32660</v>
      </c>
      <c r="B1305" t="s">
        <v>138</v>
      </c>
      <c r="C1305" t="s">
        <v>26</v>
      </c>
      <c r="D1305" t="s">
        <v>26</v>
      </c>
      <c r="E1305" t="s">
        <v>26</v>
      </c>
      <c r="F1305">
        <v>67.59</v>
      </c>
      <c r="G1305" t="s">
        <v>26</v>
      </c>
      <c r="H1305" t="s">
        <v>26</v>
      </c>
      <c r="I1305" t="s">
        <v>26</v>
      </c>
      <c r="J1305" t="s">
        <v>26</v>
      </c>
      <c r="K1305" t="s">
        <v>26</v>
      </c>
    </row>
    <row r="1306" spans="1:11" x14ac:dyDescent="0.25">
      <c r="A1306" s="1">
        <v>32660</v>
      </c>
      <c r="B1306" t="s">
        <v>139</v>
      </c>
      <c r="C1306" t="s">
        <v>26</v>
      </c>
      <c r="D1306" t="s">
        <v>26</v>
      </c>
      <c r="E1306" t="s">
        <v>26</v>
      </c>
      <c r="F1306">
        <v>70.31</v>
      </c>
      <c r="G1306" t="s">
        <v>26</v>
      </c>
      <c r="H1306" t="s">
        <v>26</v>
      </c>
      <c r="I1306" t="s">
        <v>26</v>
      </c>
      <c r="J1306" t="s">
        <v>26</v>
      </c>
      <c r="K1306" t="s">
        <v>26</v>
      </c>
    </row>
    <row r="1307" spans="1:11" x14ac:dyDescent="0.25">
      <c r="A1307" s="1">
        <v>32660</v>
      </c>
      <c r="B1307" t="s">
        <v>140</v>
      </c>
      <c r="C1307" t="s">
        <v>26</v>
      </c>
      <c r="D1307" t="s">
        <v>26</v>
      </c>
      <c r="E1307" t="s">
        <v>26</v>
      </c>
      <c r="F1307">
        <v>56.63</v>
      </c>
      <c r="G1307" t="s">
        <v>26</v>
      </c>
      <c r="H1307" t="s">
        <v>26</v>
      </c>
      <c r="I1307" t="s">
        <v>26</v>
      </c>
      <c r="J1307" t="s">
        <v>26</v>
      </c>
      <c r="K1307" t="s">
        <v>26</v>
      </c>
    </row>
    <row r="1308" spans="1:11" x14ac:dyDescent="0.25">
      <c r="A1308" s="1">
        <v>32660</v>
      </c>
      <c r="B1308" t="s">
        <v>141</v>
      </c>
      <c r="C1308" t="s">
        <v>26</v>
      </c>
      <c r="D1308" t="s">
        <v>26</v>
      </c>
      <c r="E1308" t="s">
        <v>26</v>
      </c>
      <c r="F1308">
        <v>59.82</v>
      </c>
      <c r="G1308" t="s">
        <v>26</v>
      </c>
      <c r="H1308" t="s">
        <v>26</v>
      </c>
      <c r="I1308" t="s">
        <v>26</v>
      </c>
      <c r="J1308" t="s">
        <v>26</v>
      </c>
      <c r="K1308" t="s">
        <v>26</v>
      </c>
    </row>
    <row r="1309" spans="1:11" x14ac:dyDescent="0.25">
      <c r="A1309" s="1">
        <v>32660</v>
      </c>
      <c r="B1309" t="s">
        <v>142</v>
      </c>
      <c r="C1309" t="s">
        <v>26</v>
      </c>
      <c r="D1309" t="s">
        <v>26</v>
      </c>
      <c r="E1309" t="s">
        <v>26</v>
      </c>
      <c r="F1309">
        <v>53.65</v>
      </c>
      <c r="G1309" t="s">
        <v>26</v>
      </c>
      <c r="H1309" t="s">
        <v>26</v>
      </c>
      <c r="I1309" t="s">
        <v>26</v>
      </c>
      <c r="J1309" t="s">
        <v>26</v>
      </c>
      <c r="K1309" t="s">
        <v>26</v>
      </c>
    </row>
    <row r="1310" spans="1:11" x14ac:dyDescent="0.25">
      <c r="A1310" s="1">
        <v>32660</v>
      </c>
      <c r="B1310" t="s">
        <v>143</v>
      </c>
      <c r="C1310" t="s">
        <v>26</v>
      </c>
      <c r="D1310" t="s">
        <v>26</v>
      </c>
      <c r="E1310" t="s">
        <v>26</v>
      </c>
      <c r="F1310">
        <v>53.17</v>
      </c>
      <c r="G1310" t="s">
        <v>26</v>
      </c>
      <c r="H1310" t="s">
        <v>26</v>
      </c>
      <c r="I1310" t="s">
        <v>26</v>
      </c>
      <c r="J1310" t="s">
        <v>26</v>
      </c>
      <c r="K1310" t="s">
        <v>26</v>
      </c>
    </row>
    <row r="1311" spans="1:11" x14ac:dyDescent="0.25">
      <c r="A1311" s="1">
        <v>32660</v>
      </c>
      <c r="B1311" t="s">
        <v>144</v>
      </c>
      <c r="C1311" t="s">
        <v>26</v>
      </c>
      <c r="D1311" t="s">
        <v>26</v>
      </c>
      <c r="E1311" t="s">
        <v>26</v>
      </c>
      <c r="F1311">
        <v>63.53</v>
      </c>
      <c r="G1311" t="s">
        <v>26</v>
      </c>
      <c r="H1311" t="s">
        <v>26</v>
      </c>
      <c r="I1311" t="s">
        <v>26</v>
      </c>
      <c r="J1311" t="s">
        <v>26</v>
      </c>
      <c r="K1311" t="s">
        <v>26</v>
      </c>
    </row>
    <row r="1312" spans="1:11" x14ac:dyDescent="0.25">
      <c r="A1312" s="1">
        <v>32660</v>
      </c>
      <c r="B1312" t="s">
        <v>145</v>
      </c>
      <c r="C1312" t="s">
        <v>26</v>
      </c>
      <c r="D1312" t="s">
        <v>26</v>
      </c>
      <c r="E1312" t="s">
        <v>26</v>
      </c>
      <c r="F1312">
        <v>54.09</v>
      </c>
      <c r="G1312" t="s">
        <v>26</v>
      </c>
      <c r="H1312" t="s">
        <v>26</v>
      </c>
      <c r="I1312" t="s">
        <v>26</v>
      </c>
      <c r="J1312" t="s">
        <v>26</v>
      </c>
      <c r="K1312" t="s">
        <v>26</v>
      </c>
    </row>
    <row r="1313" spans="1:11" x14ac:dyDescent="0.25">
      <c r="A1313" s="1">
        <v>32660</v>
      </c>
      <c r="B1313" t="s">
        <v>146</v>
      </c>
      <c r="C1313" t="s">
        <v>26</v>
      </c>
      <c r="D1313" t="s">
        <v>26</v>
      </c>
      <c r="E1313" t="s">
        <v>26</v>
      </c>
      <c r="F1313">
        <v>61.54</v>
      </c>
      <c r="G1313" t="s">
        <v>26</v>
      </c>
      <c r="H1313" t="s">
        <v>26</v>
      </c>
      <c r="I1313" t="s">
        <v>26</v>
      </c>
      <c r="J1313" t="s">
        <v>26</v>
      </c>
      <c r="K1313" t="s">
        <v>26</v>
      </c>
    </row>
    <row r="1314" spans="1:11" x14ac:dyDescent="0.25">
      <c r="A1314" s="1">
        <v>32660</v>
      </c>
      <c r="B1314" t="s">
        <v>2</v>
      </c>
      <c r="C1314" t="s">
        <v>26</v>
      </c>
      <c r="D1314" t="s">
        <v>26</v>
      </c>
      <c r="E1314" t="s">
        <v>26</v>
      </c>
      <c r="F1314">
        <v>56.27</v>
      </c>
      <c r="G1314" t="s">
        <v>26</v>
      </c>
      <c r="H1314" t="s">
        <v>26</v>
      </c>
      <c r="I1314" t="s">
        <v>26</v>
      </c>
      <c r="J1314" t="s">
        <v>26</v>
      </c>
      <c r="K1314" t="s">
        <v>26</v>
      </c>
    </row>
    <row r="1315" spans="1:11" x14ac:dyDescent="0.25">
      <c r="A1315" s="1">
        <v>32660</v>
      </c>
      <c r="B1315" t="s">
        <v>147</v>
      </c>
      <c r="C1315" t="s">
        <v>26</v>
      </c>
      <c r="D1315" t="s">
        <v>26</v>
      </c>
      <c r="E1315" t="s">
        <v>26</v>
      </c>
      <c r="F1315">
        <v>59.39</v>
      </c>
      <c r="G1315" t="s">
        <v>26</v>
      </c>
      <c r="H1315" t="s">
        <v>26</v>
      </c>
      <c r="I1315" t="s">
        <v>26</v>
      </c>
      <c r="J1315" t="s">
        <v>26</v>
      </c>
      <c r="K1315" t="s">
        <v>26</v>
      </c>
    </row>
    <row r="1316" spans="1:11" x14ac:dyDescent="0.25">
      <c r="A1316" s="1">
        <v>32660</v>
      </c>
      <c r="B1316" t="s">
        <v>148</v>
      </c>
      <c r="C1316" t="s">
        <v>26</v>
      </c>
      <c r="D1316" t="s">
        <v>26</v>
      </c>
      <c r="E1316" t="s">
        <v>26</v>
      </c>
      <c r="F1316">
        <v>66.239999999999995</v>
      </c>
      <c r="G1316" t="s">
        <v>26</v>
      </c>
      <c r="H1316" t="s">
        <v>26</v>
      </c>
      <c r="I1316" t="s">
        <v>26</v>
      </c>
      <c r="J1316" t="s">
        <v>26</v>
      </c>
      <c r="K1316" t="s">
        <v>26</v>
      </c>
    </row>
    <row r="1317" spans="1:11" x14ac:dyDescent="0.25">
      <c r="A1317" s="1">
        <v>32660</v>
      </c>
      <c r="B1317" t="s">
        <v>149</v>
      </c>
      <c r="C1317" t="s">
        <v>26</v>
      </c>
      <c r="D1317" t="s">
        <v>26</v>
      </c>
      <c r="E1317" t="s">
        <v>26</v>
      </c>
      <c r="F1317">
        <v>75.98</v>
      </c>
      <c r="G1317" t="s">
        <v>26</v>
      </c>
      <c r="H1317" t="s">
        <v>26</v>
      </c>
      <c r="I1317" t="s">
        <v>26</v>
      </c>
      <c r="J1317" t="s">
        <v>26</v>
      </c>
      <c r="K1317" t="s">
        <v>26</v>
      </c>
    </row>
    <row r="1318" spans="1:11" x14ac:dyDescent="0.25">
      <c r="A1318" s="1">
        <v>32660</v>
      </c>
      <c r="B1318" t="s">
        <v>150</v>
      </c>
      <c r="C1318" t="s">
        <v>26</v>
      </c>
      <c r="D1318" t="s">
        <v>26</v>
      </c>
      <c r="E1318" t="s">
        <v>26</v>
      </c>
      <c r="F1318">
        <v>75.37</v>
      </c>
      <c r="G1318" t="s">
        <v>26</v>
      </c>
      <c r="H1318" t="s">
        <v>26</v>
      </c>
      <c r="I1318" t="s">
        <v>26</v>
      </c>
      <c r="J1318" t="s">
        <v>26</v>
      </c>
      <c r="K1318" t="s">
        <v>26</v>
      </c>
    </row>
    <row r="1319" spans="1:11" x14ac:dyDescent="0.25">
      <c r="A1319" s="1">
        <v>32660</v>
      </c>
      <c r="B1319" t="s">
        <v>151</v>
      </c>
      <c r="C1319" t="s">
        <v>26</v>
      </c>
      <c r="D1319" t="s">
        <v>26</v>
      </c>
      <c r="E1319" t="s">
        <v>26</v>
      </c>
      <c r="F1319">
        <v>66.37</v>
      </c>
      <c r="G1319" t="s">
        <v>26</v>
      </c>
      <c r="H1319" t="s">
        <v>26</v>
      </c>
      <c r="I1319" t="s">
        <v>26</v>
      </c>
      <c r="J1319" t="s">
        <v>26</v>
      </c>
      <c r="K1319" t="s">
        <v>26</v>
      </c>
    </row>
    <row r="1320" spans="1:11" x14ac:dyDescent="0.25">
      <c r="A1320" s="1">
        <v>32660</v>
      </c>
      <c r="B1320" t="s">
        <v>152</v>
      </c>
      <c r="C1320" t="s">
        <v>26</v>
      </c>
      <c r="D1320" t="s">
        <v>26</v>
      </c>
      <c r="E1320" t="s">
        <v>26</v>
      </c>
      <c r="F1320">
        <v>58.73</v>
      </c>
      <c r="G1320" t="s">
        <v>26</v>
      </c>
      <c r="H1320" t="s">
        <v>26</v>
      </c>
      <c r="I1320" t="s">
        <v>26</v>
      </c>
      <c r="J1320" t="s">
        <v>26</v>
      </c>
      <c r="K1320" t="s">
        <v>26</v>
      </c>
    </row>
    <row r="1321" spans="1:11" x14ac:dyDescent="0.25">
      <c r="A1321" s="1">
        <v>32660</v>
      </c>
      <c r="B1321" t="s">
        <v>153</v>
      </c>
      <c r="C1321" t="s">
        <v>26</v>
      </c>
      <c r="D1321" t="s">
        <v>26</v>
      </c>
      <c r="E1321" t="s">
        <v>26</v>
      </c>
      <c r="F1321">
        <v>64.790000000000006</v>
      </c>
      <c r="G1321" t="s">
        <v>26</v>
      </c>
      <c r="H1321" t="s">
        <v>26</v>
      </c>
      <c r="I1321" t="s">
        <v>26</v>
      </c>
      <c r="J1321" t="s">
        <v>26</v>
      </c>
      <c r="K1321" t="s">
        <v>26</v>
      </c>
    </row>
    <row r="1322" spans="1:11" x14ac:dyDescent="0.25">
      <c r="A1322" s="1">
        <v>32660</v>
      </c>
      <c r="B1322" t="s">
        <v>154</v>
      </c>
      <c r="C1322" t="s">
        <v>26</v>
      </c>
      <c r="D1322" t="s">
        <v>26</v>
      </c>
      <c r="E1322" t="s">
        <v>26</v>
      </c>
      <c r="F1322">
        <v>57.4</v>
      </c>
      <c r="G1322" t="s">
        <v>26</v>
      </c>
      <c r="H1322" t="s">
        <v>26</v>
      </c>
      <c r="I1322" t="s">
        <v>26</v>
      </c>
      <c r="J1322" t="s">
        <v>26</v>
      </c>
      <c r="K1322" t="s">
        <v>26</v>
      </c>
    </row>
    <row r="1323" spans="1:11" x14ac:dyDescent="0.25">
      <c r="A1323" s="1">
        <v>32660</v>
      </c>
      <c r="B1323" t="s">
        <v>155</v>
      </c>
      <c r="C1323" t="s">
        <v>26</v>
      </c>
      <c r="D1323" t="s">
        <v>26</v>
      </c>
      <c r="E1323" t="s">
        <v>26</v>
      </c>
      <c r="F1323">
        <v>57.62</v>
      </c>
      <c r="G1323" t="s">
        <v>26</v>
      </c>
      <c r="H1323" t="s">
        <v>26</v>
      </c>
      <c r="I1323" t="s">
        <v>26</v>
      </c>
      <c r="J1323" t="s">
        <v>26</v>
      </c>
      <c r="K1323" t="s">
        <v>26</v>
      </c>
    </row>
    <row r="1324" spans="1:11" x14ac:dyDescent="0.25">
      <c r="A1324" s="1">
        <v>32690</v>
      </c>
      <c r="B1324" t="s">
        <v>1</v>
      </c>
      <c r="C1324" t="s">
        <v>26</v>
      </c>
      <c r="D1324" t="s">
        <v>26</v>
      </c>
      <c r="E1324" t="s">
        <v>26</v>
      </c>
      <c r="F1324">
        <v>86.06</v>
      </c>
      <c r="G1324" t="s">
        <v>26</v>
      </c>
      <c r="H1324" t="s">
        <v>26</v>
      </c>
      <c r="I1324" t="s">
        <v>26</v>
      </c>
      <c r="J1324" t="s">
        <v>26</v>
      </c>
      <c r="K1324" t="s">
        <v>26</v>
      </c>
    </row>
    <row r="1325" spans="1:11" x14ac:dyDescent="0.25">
      <c r="A1325" s="1">
        <v>32690</v>
      </c>
      <c r="B1325" t="s">
        <v>126</v>
      </c>
      <c r="C1325" t="s">
        <v>26</v>
      </c>
      <c r="D1325" t="s">
        <v>26</v>
      </c>
      <c r="E1325" t="s">
        <v>26</v>
      </c>
      <c r="F1325">
        <v>83.54</v>
      </c>
      <c r="G1325" t="s">
        <v>26</v>
      </c>
      <c r="H1325" t="s">
        <v>26</v>
      </c>
      <c r="I1325" t="s">
        <v>26</v>
      </c>
      <c r="J1325" t="s">
        <v>26</v>
      </c>
      <c r="K1325" t="s">
        <v>26</v>
      </c>
    </row>
    <row r="1326" spans="1:11" x14ac:dyDescent="0.25">
      <c r="A1326" s="1">
        <v>32690</v>
      </c>
      <c r="B1326" t="s">
        <v>127</v>
      </c>
      <c r="C1326" t="s">
        <v>26</v>
      </c>
      <c r="D1326" t="s">
        <v>26</v>
      </c>
      <c r="E1326" t="s">
        <v>26</v>
      </c>
      <c r="F1326">
        <v>79.56</v>
      </c>
      <c r="G1326" t="s">
        <v>26</v>
      </c>
      <c r="H1326" t="s">
        <v>26</v>
      </c>
      <c r="I1326" t="s">
        <v>26</v>
      </c>
      <c r="J1326" t="s">
        <v>26</v>
      </c>
      <c r="K1326" t="s">
        <v>26</v>
      </c>
    </row>
    <row r="1327" spans="1:11" x14ac:dyDescent="0.25">
      <c r="A1327" s="1">
        <v>32690</v>
      </c>
      <c r="B1327" t="s">
        <v>113</v>
      </c>
      <c r="C1327" t="s">
        <v>26</v>
      </c>
      <c r="D1327" t="s">
        <v>26</v>
      </c>
      <c r="E1327" t="s">
        <v>26</v>
      </c>
      <c r="F1327">
        <v>86.99</v>
      </c>
      <c r="G1327" t="s">
        <v>26</v>
      </c>
      <c r="H1327" t="s">
        <v>26</v>
      </c>
      <c r="I1327" t="s">
        <v>26</v>
      </c>
      <c r="J1327" t="s">
        <v>26</v>
      </c>
      <c r="K1327" t="s">
        <v>26</v>
      </c>
    </row>
    <row r="1328" spans="1:11" x14ac:dyDescent="0.25">
      <c r="A1328" s="1">
        <v>32690</v>
      </c>
      <c r="B1328" t="s">
        <v>128</v>
      </c>
      <c r="C1328" t="s">
        <v>26</v>
      </c>
      <c r="D1328" t="s">
        <v>26</v>
      </c>
      <c r="E1328" t="s">
        <v>26</v>
      </c>
      <c r="F1328">
        <v>96.03</v>
      </c>
      <c r="G1328" t="s">
        <v>26</v>
      </c>
      <c r="H1328" t="s">
        <v>26</v>
      </c>
      <c r="I1328" t="s">
        <v>26</v>
      </c>
      <c r="J1328" t="s">
        <v>26</v>
      </c>
      <c r="K1328" t="s">
        <v>26</v>
      </c>
    </row>
    <row r="1329" spans="1:11" x14ac:dyDescent="0.25">
      <c r="A1329" s="1">
        <v>32690</v>
      </c>
      <c r="B1329" t="s">
        <v>129</v>
      </c>
      <c r="C1329" t="s">
        <v>26</v>
      </c>
      <c r="D1329" t="s">
        <v>26</v>
      </c>
      <c r="E1329" t="s">
        <v>26</v>
      </c>
      <c r="F1329">
        <v>79.22</v>
      </c>
      <c r="G1329" t="s">
        <v>26</v>
      </c>
      <c r="H1329" t="s">
        <v>26</v>
      </c>
      <c r="I1329" t="s">
        <v>26</v>
      </c>
      <c r="J1329" t="s">
        <v>26</v>
      </c>
      <c r="K1329" t="s">
        <v>26</v>
      </c>
    </row>
    <row r="1330" spans="1:11" x14ac:dyDescent="0.25">
      <c r="A1330" s="1">
        <v>32690</v>
      </c>
      <c r="B1330" t="s">
        <v>130</v>
      </c>
      <c r="C1330" t="s">
        <v>26</v>
      </c>
      <c r="D1330" t="s">
        <v>26</v>
      </c>
      <c r="E1330" t="s">
        <v>26</v>
      </c>
      <c r="F1330">
        <v>99.81</v>
      </c>
      <c r="G1330" t="s">
        <v>26</v>
      </c>
      <c r="H1330" t="s">
        <v>26</v>
      </c>
      <c r="I1330" t="s">
        <v>26</v>
      </c>
      <c r="J1330" t="s">
        <v>26</v>
      </c>
      <c r="K1330" t="s">
        <v>26</v>
      </c>
    </row>
    <row r="1331" spans="1:11" x14ac:dyDescent="0.25">
      <c r="A1331" s="1">
        <v>32690</v>
      </c>
      <c r="B1331" t="s">
        <v>131</v>
      </c>
      <c r="C1331" t="s">
        <v>26</v>
      </c>
      <c r="D1331" t="s">
        <v>26</v>
      </c>
      <c r="E1331" t="s">
        <v>26</v>
      </c>
      <c r="F1331">
        <v>65.62</v>
      </c>
      <c r="G1331" t="s">
        <v>26</v>
      </c>
      <c r="H1331" t="s">
        <v>26</v>
      </c>
      <c r="I1331" t="s">
        <v>26</v>
      </c>
      <c r="J1331" t="s">
        <v>26</v>
      </c>
      <c r="K1331" t="s">
        <v>26</v>
      </c>
    </row>
    <row r="1332" spans="1:11" x14ac:dyDescent="0.25">
      <c r="A1332" s="1">
        <v>32690</v>
      </c>
      <c r="B1332" t="s">
        <v>132</v>
      </c>
      <c r="C1332" t="s">
        <v>26</v>
      </c>
      <c r="D1332" t="s">
        <v>26</v>
      </c>
      <c r="E1332" t="s">
        <v>26</v>
      </c>
      <c r="F1332">
        <v>82.74</v>
      </c>
      <c r="G1332" t="s">
        <v>26</v>
      </c>
      <c r="H1332" t="s">
        <v>26</v>
      </c>
      <c r="I1332" t="s">
        <v>26</v>
      </c>
      <c r="J1332" t="s">
        <v>26</v>
      </c>
      <c r="K1332" t="s">
        <v>26</v>
      </c>
    </row>
    <row r="1333" spans="1:11" x14ac:dyDescent="0.25">
      <c r="A1333" s="1">
        <v>32690</v>
      </c>
      <c r="B1333" t="s">
        <v>133</v>
      </c>
      <c r="C1333" t="s">
        <v>26</v>
      </c>
      <c r="D1333" t="s">
        <v>26</v>
      </c>
      <c r="E1333" t="s">
        <v>26</v>
      </c>
      <c r="F1333">
        <v>109.54</v>
      </c>
      <c r="G1333" t="s">
        <v>26</v>
      </c>
      <c r="H1333" t="s">
        <v>26</v>
      </c>
      <c r="I1333" t="s">
        <v>26</v>
      </c>
      <c r="J1333" t="s">
        <v>26</v>
      </c>
      <c r="K1333" t="s">
        <v>26</v>
      </c>
    </row>
    <row r="1334" spans="1:11" x14ac:dyDescent="0.25">
      <c r="A1334" s="1">
        <v>32690</v>
      </c>
      <c r="B1334" t="s">
        <v>134</v>
      </c>
      <c r="C1334" t="s">
        <v>26</v>
      </c>
      <c r="D1334" t="s">
        <v>26</v>
      </c>
      <c r="E1334" t="s">
        <v>26</v>
      </c>
      <c r="F1334">
        <v>80.72</v>
      </c>
      <c r="G1334" t="s">
        <v>26</v>
      </c>
      <c r="H1334" t="s">
        <v>26</v>
      </c>
      <c r="I1334" t="s">
        <v>26</v>
      </c>
      <c r="J1334" t="s">
        <v>26</v>
      </c>
      <c r="K1334" t="s">
        <v>26</v>
      </c>
    </row>
    <row r="1335" spans="1:11" x14ac:dyDescent="0.25">
      <c r="A1335" s="1">
        <v>32690</v>
      </c>
      <c r="B1335" t="s">
        <v>135</v>
      </c>
      <c r="C1335" t="s">
        <v>26</v>
      </c>
      <c r="D1335" t="s">
        <v>26</v>
      </c>
      <c r="E1335" t="s">
        <v>26</v>
      </c>
      <c r="F1335">
        <v>97.33</v>
      </c>
      <c r="G1335" t="s">
        <v>26</v>
      </c>
      <c r="H1335" t="s">
        <v>26</v>
      </c>
      <c r="I1335" t="s">
        <v>26</v>
      </c>
      <c r="J1335" t="s">
        <v>26</v>
      </c>
      <c r="K1335" t="s">
        <v>26</v>
      </c>
    </row>
    <row r="1336" spans="1:11" x14ac:dyDescent="0.25">
      <c r="A1336" s="1">
        <v>32690</v>
      </c>
      <c r="B1336" t="s">
        <v>136</v>
      </c>
      <c r="C1336" t="s">
        <v>26</v>
      </c>
      <c r="D1336" t="s">
        <v>26</v>
      </c>
      <c r="E1336" t="s">
        <v>26</v>
      </c>
      <c r="F1336" t="s">
        <v>26</v>
      </c>
      <c r="G1336" t="s">
        <v>26</v>
      </c>
      <c r="H1336" t="s">
        <v>26</v>
      </c>
      <c r="I1336" t="s">
        <v>26</v>
      </c>
      <c r="J1336" t="s">
        <v>26</v>
      </c>
      <c r="K1336" t="s">
        <v>26</v>
      </c>
    </row>
    <row r="1337" spans="1:11" x14ac:dyDescent="0.25">
      <c r="A1337" s="1">
        <v>32690</v>
      </c>
      <c r="B1337" t="s">
        <v>137</v>
      </c>
      <c r="C1337" t="s">
        <v>26</v>
      </c>
      <c r="D1337" t="s">
        <v>26</v>
      </c>
      <c r="E1337" t="s">
        <v>26</v>
      </c>
      <c r="F1337">
        <v>82.59</v>
      </c>
      <c r="G1337" t="s">
        <v>26</v>
      </c>
      <c r="H1337" t="s">
        <v>26</v>
      </c>
      <c r="I1337" t="s">
        <v>26</v>
      </c>
      <c r="J1337" t="s">
        <v>26</v>
      </c>
      <c r="K1337" t="s">
        <v>26</v>
      </c>
    </row>
    <row r="1338" spans="1:11" x14ac:dyDescent="0.25">
      <c r="A1338" s="1">
        <v>32690</v>
      </c>
      <c r="B1338" t="s">
        <v>138</v>
      </c>
      <c r="C1338" t="s">
        <v>26</v>
      </c>
      <c r="D1338" t="s">
        <v>26</v>
      </c>
      <c r="E1338" t="s">
        <v>26</v>
      </c>
      <c r="F1338">
        <v>92.36</v>
      </c>
      <c r="G1338" t="s">
        <v>26</v>
      </c>
      <c r="H1338" t="s">
        <v>26</v>
      </c>
      <c r="I1338" t="s">
        <v>26</v>
      </c>
      <c r="J1338" t="s">
        <v>26</v>
      </c>
      <c r="K1338" t="s">
        <v>26</v>
      </c>
    </row>
    <row r="1339" spans="1:11" x14ac:dyDescent="0.25">
      <c r="A1339" s="1">
        <v>32690</v>
      </c>
      <c r="B1339" t="s">
        <v>139</v>
      </c>
      <c r="C1339" t="s">
        <v>26</v>
      </c>
      <c r="D1339" t="s">
        <v>26</v>
      </c>
      <c r="E1339" t="s">
        <v>26</v>
      </c>
      <c r="F1339">
        <v>93.56</v>
      </c>
      <c r="G1339" t="s">
        <v>26</v>
      </c>
      <c r="H1339" t="s">
        <v>26</v>
      </c>
      <c r="I1339" t="s">
        <v>26</v>
      </c>
      <c r="J1339" t="s">
        <v>26</v>
      </c>
      <c r="K1339" t="s">
        <v>26</v>
      </c>
    </row>
    <row r="1340" spans="1:11" x14ac:dyDescent="0.25">
      <c r="A1340" s="1">
        <v>32690</v>
      </c>
      <c r="B1340" t="s">
        <v>140</v>
      </c>
      <c r="C1340" t="s">
        <v>26</v>
      </c>
      <c r="D1340" t="s">
        <v>26</v>
      </c>
      <c r="E1340" t="s">
        <v>26</v>
      </c>
      <c r="F1340">
        <v>75.010000000000005</v>
      </c>
      <c r="G1340" t="s">
        <v>26</v>
      </c>
      <c r="H1340" t="s">
        <v>26</v>
      </c>
      <c r="I1340" t="s">
        <v>26</v>
      </c>
      <c r="J1340" t="s">
        <v>26</v>
      </c>
      <c r="K1340" t="s">
        <v>26</v>
      </c>
    </row>
    <row r="1341" spans="1:11" x14ac:dyDescent="0.25">
      <c r="A1341" s="1">
        <v>32690</v>
      </c>
      <c r="B1341" t="s">
        <v>141</v>
      </c>
      <c r="C1341" t="s">
        <v>26</v>
      </c>
      <c r="D1341" t="s">
        <v>26</v>
      </c>
      <c r="E1341" t="s">
        <v>26</v>
      </c>
      <c r="F1341">
        <v>80.569999999999993</v>
      </c>
      <c r="G1341" t="s">
        <v>26</v>
      </c>
      <c r="H1341" t="s">
        <v>26</v>
      </c>
      <c r="I1341" t="s">
        <v>26</v>
      </c>
      <c r="J1341" t="s">
        <v>26</v>
      </c>
      <c r="K1341" t="s">
        <v>26</v>
      </c>
    </row>
    <row r="1342" spans="1:11" x14ac:dyDescent="0.25">
      <c r="A1342" s="1">
        <v>32690</v>
      </c>
      <c r="B1342" t="s">
        <v>142</v>
      </c>
      <c r="C1342" t="s">
        <v>26</v>
      </c>
      <c r="D1342" t="s">
        <v>26</v>
      </c>
      <c r="E1342" t="s">
        <v>26</v>
      </c>
      <c r="F1342">
        <v>71.52</v>
      </c>
      <c r="G1342" t="s">
        <v>26</v>
      </c>
      <c r="H1342" t="s">
        <v>26</v>
      </c>
      <c r="I1342" t="s">
        <v>26</v>
      </c>
      <c r="J1342" t="s">
        <v>26</v>
      </c>
      <c r="K1342" t="s">
        <v>26</v>
      </c>
    </row>
    <row r="1343" spans="1:11" x14ac:dyDescent="0.25">
      <c r="A1343" s="1">
        <v>32690</v>
      </c>
      <c r="B1343" t="s">
        <v>143</v>
      </c>
      <c r="C1343" t="s">
        <v>26</v>
      </c>
      <c r="D1343" t="s">
        <v>26</v>
      </c>
      <c r="E1343" t="s">
        <v>26</v>
      </c>
      <c r="F1343">
        <v>70.3</v>
      </c>
      <c r="G1343" t="s">
        <v>26</v>
      </c>
      <c r="H1343" t="s">
        <v>26</v>
      </c>
      <c r="I1343" t="s">
        <v>26</v>
      </c>
      <c r="J1343" t="s">
        <v>26</v>
      </c>
      <c r="K1343" t="s">
        <v>26</v>
      </c>
    </row>
    <row r="1344" spans="1:11" x14ac:dyDescent="0.25">
      <c r="A1344" s="1">
        <v>32690</v>
      </c>
      <c r="B1344" t="s">
        <v>144</v>
      </c>
      <c r="C1344" t="s">
        <v>26</v>
      </c>
      <c r="D1344" t="s">
        <v>26</v>
      </c>
      <c r="E1344" t="s">
        <v>26</v>
      </c>
      <c r="F1344">
        <v>79.989999999999995</v>
      </c>
      <c r="G1344" t="s">
        <v>26</v>
      </c>
      <c r="H1344" t="s">
        <v>26</v>
      </c>
      <c r="I1344" t="s">
        <v>26</v>
      </c>
      <c r="J1344" t="s">
        <v>26</v>
      </c>
      <c r="K1344" t="s">
        <v>26</v>
      </c>
    </row>
    <row r="1345" spans="1:11" x14ac:dyDescent="0.25">
      <c r="A1345" s="1">
        <v>32690</v>
      </c>
      <c r="B1345" t="s">
        <v>145</v>
      </c>
      <c r="C1345" t="s">
        <v>26</v>
      </c>
      <c r="D1345" t="s">
        <v>26</v>
      </c>
      <c r="E1345" t="s">
        <v>26</v>
      </c>
      <c r="F1345">
        <v>74.27</v>
      </c>
      <c r="G1345" t="s">
        <v>26</v>
      </c>
      <c r="H1345" t="s">
        <v>26</v>
      </c>
      <c r="I1345" t="s">
        <v>26</v>
      </c>
      <c r="J1345" t="s">
        <v>26</v>
      </c>
      <c r="K1345" t="s">
        <v>26</v>
      </c>
    </row>
    <row r="1346" spans="1:11" x14ac:dyDescent="0.25">
      <c r="A1346" s="1">
        <v>32690</v>
      </c>
      <c r="B1346" t="s">
        <v>146</v>
      </c>
      <c r="C1346" t="s">
        <v>26</v>
      </c>
      <c r="D1346" t="s">
        <v>26</v>
      </c>
      <c r="E1346" t="s">
        <v>26</v>
      </c>
      <c r="F1346">
        <v>86.41</v>
      </c>
      <c r="G1346" t="s">
        <v>26</v>
      </c>
      <c r="H1346" t="s">
        <v>26</v>
      </c>
      <c r="I1346" t="s">
        <v>26</v>
      </c>
      <c r="J1346" t="s">
        <v>26</v>
      </c>
      <c r="K1346" t="s">
        <v>26</v>
      </c>
    </row>
    <row r="1347" spans="1:11" x14ac:dyDescent="0.25">
      <c r="A1347" s="1">
        <v>32690</v>
      </c>
      <c r="B1347" t="s">
        <v>2</v>
      </c>
      <c r="C1347" t="s">
        <v>26</v>
      </c>
      <c r="D1347" t="s">
        <v>26</v>
      </c>
      <c r="E1347" t="s">
        <v>26</v>
      </c>
      <c r="F1347">
        <v>77.63</v>
      </c>
      <c r="G1347" t="s">
        <v>26</v>
      </c>
      <c r="H1347" t="s">
        <v>26</v>
      </c>
      <c r="I1347" t="s">
        <v>26</v>
      </c>
      <c r="J1347" t="s">
        <v>26</v>
      </c>
      <c r="K1347" t="s">
        <v>26</v>
      </c>
    </row>
    <row r="1348" spans="1:11" x14ac:dyDescent="0.25">
      <c r="A1348" s="1">
        <v>32690</v>
      </c>
      <c r="B1348" t="s">
        <v>147</v>
      </c>
      <c r="C1348" t="s">
        <v>26</v>
      </c>
      <c r="D1348" t="s">
        <v>26</v>
      </c>
      <c r="E1348" t="s">
        <v>26</v>
      </c>
      <c r="F1348">
        <v>84.08</v>
      </c>
      <c r="G1348" t="s">
        <v>26</v>
      </c>
      <c r="H1348" t="s">
        <v>26</v>
      </c>
      <c r="I1348" t="s">
        <v>26</v>
      </c>
      <c r="J1348" t="s">
        <v>26</v>
      </c>
      <c r="K1348" t="s">
        <v>26</v>
      </c>
    </row>
    <row r="1349" spans="1:11" x14ac:dyDescent="0.25">
      <c r="A1349" s="1">
        <v>32690</v>
      </c>
      <c r="B1349" t="s">
        <v>148</v>
      </c>
      <c r="C1349" t="s">
        <v>26</v>
      </c>
      <c r="D1349" t="s">
        <v>26</v>
      </c>
      <c r="E1349" t="s">
        <v>26</v>
      </c>
      <c r="F1349">
        <v>88.58</v>
      </c>
      <c r="G1349" t="s">
        <v>26</v>
      </c>
      <c r="H1349" t="s">
        <v>26</v>
      </c>
      <c r="I1349" t="s">
        <v>26</v>
      </c>
      <c r="J1349" t="s">
        <v>26</v>
      </c>
      <c r="K1349" t="s">
        <v>26</v>
      </c>
    </row>
    <row r="1350" spans="1:11" x14ac:dyDescent="0.25">
      <c r="A1350" s="1">
        <v>32690</v>
      </c>
      <c r="B1350" t="s">
        <v>149</v>
      </c>
      <c r="C1350" t="s">
        <v>26</v>
      </c>
      <c r="D1350" t="s">
        <v>26</v>
      </c>
      <c r="E1350" t="s">
        <v>26</v>
      </c>
      <c r="F1350">
        <v>103.78</v>
      </c>
      <c r="G1350" t="s">
        <v>26</v>
      </c>
      <c r="H1350" t="s">
        <v>26</v>
      </c>
      <c r="I1350" t="s">
        <v>26</v>
      </c>
      <c r="J1350" t="s">
        <v>26</v>
      </c>
      <c r="K1350" t="s">
        <v>26</v>
      </c>
    </row>
    <row r="1351" spans="1:11" x14ac:dyDescent="0.25">
      <c r="A1351" s="1">
        <v>32690</v>
      </c>
      <c r="B1351" t="s">
        <v>150</v>
      </c>
      <c r="C1351" t="s">
        <v>26</v>
      </c>
      <c r="D1351" t="s">
        <v>26</v>
      </c>
      <c r="E1351" t="s">
        <v>26</v>
      </c>
      <c r="F1351">
        <v>98.55</v>
      </c>
      <c r="G1351" t="s">
        <v>26</v>
      </c>
      <c r="H1351" t="s">
        <v>26</v>
      </c>
      <c r="I1351" t="s">
        <v>26</v>
      </c>
      <c r="J1351" t="s">
        <v>26</v>
      </c>
      <c r="K1351" t="s">
        <v>26</v>
      </c>
    </row>
    <row r="1352" spans="1:11" x14ac:dyDescent="0.25">
      <c r="A1352" s="1">
        <v>32690</v>
      </c>
      <c r="B1352" t="s">
        <v>151</v>
      </c>
      <c r="C1352" t="s">
        <v>26</v>
      </c>
      <c r="D1352" t="s">
        <v>26</v>
      </c>
      <c r="E1352" t="s">
        <v>26</v>
      </c>
      <c r="F1352">
        <v>88.43</v>
      </c>
      <c r="G1352" t="s">
        <v>26</v>
      </c>
      <c r="H1352" t="s">
        <v>26</v>
      </c>
      <c r="I1352" t="s">
        <v>26</v>
      </c>
      <c r="J1352" t="s">
        <v>26</v>
      </c>
      <c r="K1352" t="s">
        <v>26</v>
      </c>
    </row>
    <row r="1353" spans="1:11" x14ac:dyDescent="0.25">
      <c r="A1353" s="1">
        <v>32690</v>
      </c>
      <c r="B1353" t="s">
        <v>152</v>
      </c>
      <c r="C1353" t="s">
        <v>26</v>
      </c>
      <c r="D1353" t="s">
        <v>26</v>
      </c>
      <c r="E1353" t="s">
        <v>26</v>
      </c>
      <c r="F1353">
        <v>79.569999999999993</v>
      </c>
      <c r="G1353" t="s">
        <v>26</v>
      </c>
      <c r="H1353" t="s">
        <v>26</v>
      </c>
      <c r="I1353" t="s">
        <v>26</v>
      </c>
      <c r="J1353" t="s">
        <v>26</v>
      </c>
      <c r="K1353" t="s">
        <v>26</v>
      </c>
    </row>
    <row r="1354" spans="1:11" x14ac:dyDescent="0.25">
      <c r="A1354" s="1">
        <v>32690</v>
      </c>
      <c r="B1354" t="s">
        <v>153</v>
      </c>
      <c r="C1354" t="s">
        <v>26</v>
      </c>
      <c r="D1354" t="s">
        <v>26</v>
      </c>
      <c r="E1354" t="s">
        <v>26</v>
      </c>
      <c r="F1354">
        <v>88.7</v>
      </c>
      <c r="G1354" t="s">
        <v>26</v>
      </c>
      <c r="H1354" t="s">
        <v>26</v>
      </c>
      <c r="I1354" t="s">
        <v>26</v>
      </c>
      <c r="J1354" t="s">
        <v>26</v>
      </c>
      <c r="K1354" t="s">
        <v>26</v>
      </c>
    </row>
    <row r="1355" spans="1:11" x14ac:dyDescent="0.25">
      <c r="A1355" s="1">
        <v>32690</v>
      </c>
      <c r="B1355" t="s">
        <v>154</v>
      </c>
      <c r="C1355" t="s">
        <v>26</v>
      </c>
      <c r="D1355" t="s">
        <v>26</v>
      </c>
      <c r="E1355" t="s">
        <v>26</v>
      </c>
      <c r="F1355">
        <v>77.989999999999995</v>
      </c>
      <c r="G1355" t="s">
        <v>26</v>
      </c>
      <c r="H1355" t="s">
        <v>26</v>
      </c>
      <c r="I1355" t="s">
        <v>26</v>
      </c>
      <c r="J1355" t="s">
        <v>26</v>
      </c>
      <c r="K1355" t="s">
        <v>26</v>
      </c>
    </row>
    <row r="1356" spans="1:11" x14ac:dyDescent="0.25">
      <c r="A1356" s="1">
        <v>32690</v>
      </c>
      <c r="B1356" t="s">
        <v>155</v>
      </c>
      <c r="C1356" t="s">
        <v>26</v>
      </c>
      <c r="D1356" t="s">
        <v>26</v>
      </c>
      <c r="E1356" t="s">
        <v>26</v>
      </c>
      <c r="F1356">
        <v>78.099999999999994</v>
      </c>
      <c r="G1356" t="s">
        <v>26</v>
      </c>
      <c r="H1356" t="s">
        <v>26</v>
      </c>
      <c r="I1356" t="s">
        <v>26</v>
      </c>
      <c r="J1356" t="s">
        <v>26</v>
      </c>
      <c r="K1356" t="s">
        <v>26</v>
      </c>
    </row>
    <row r="1357" spans="1:11" x14ac:dyDescent="0.25">
      <c r="A1357" s="1">
        <v>32721</v>
      </c>
      <c r="B1357" t="s">
        <v>1</v>
      </c>
      <c r="C1357" t="s">
        <v>26</v>
      </c>
      <c r="D1357" t="s">
        <v>26</v>
      </c>
      <c r="E1357" t="s">
        <v>26</v>
      </c>
      <c r="F1357">
        <v>133.46</v>
      </c>
      <c r="G1357" t="s">
        <v>26</v>
      </c>
      <c r="H1357" t="s">
        <v>26</v>
      </c>
      <c r="I1357" t="s">
        <v>26</v>
      </c>
      <c r="J1357" t="s">
        <v>26</v>
      </c>
      <c r="K1357" t="s">
        <v>26</v>
      </c>
    </row>
    <row r="1358" spans="1:11" x14ac:dyDescent="0.25">
      <c r="A1358" s="1">
        <v>32721</v>
      </c>
      <c r="B1358" t="s">
        <v>126</v>
      </c>
      <c r="C1358" t="s">
        <v>26</v>
      </c>
      <c r="D1358" t="s">
        <v>26</v>
      </c>
      <c r="E1358" t="s">
        <v>26</v>
      </c>
      <c r="F1358">
        <v>135.1</v>
      </c>
      <c r="G1358" t="s">
        <v>26</v>
      </c>
      <c r="H1358" t="s">
        <v>26</v>
      </c>
      <c r="I1358" t="s">
        <v>26</v>
      </c>
      <c r="J1358" t="s">
        <v>26</v>
      </c>
      <c r="K1358" t="s">
        <v>26</v>
      </c>
    </row>
    <row r="1359" spans="1:11" x14ac:dyDescent="0.25">
      <c r="A1359" s="1">
        <v>32721</v>
      </c>
      <c r="B1359" t="s">
        <v>127</v>
      </c>
      <c r="C1359" t="s">
        <v>26</v>
      </c>
      <c r="D1359" t="s">
        <v>26</v>
      </c>
      <c r="E1359" t="s">
        <v>26</v>
      </c>
      <c r="F1359">
        <v>126.39</v>
      </c>
      <c r="G1359" t="s">
        <v>26</v>
      </c>
      <c r="H1359" t="s">
        <v>26</v>
      </c>
      <c r="I1359" t="s">
        <v>26</v>
      </c>
      <c r="J1359" t="s">
        <v>26</v>
      </c>
      <c r="K1359" t="s">
        <v>26</v>
      </c>
    </row>
    <row r="1360" spans="1:11" x14ac:dyDescent="0.25">
      <c r="A1360" s="1">
        <v>32721</v>
      </c>
      <c r="B1360" t="s">
        <v>113</v>
      </c>
      <c r="C1360" t="s">
        <v>26</v>
      </c>
      <c r="D1360" t="s">
        <v>26</v>
      </c>
      <c r="E1360" t="s">
        <v>26</v>
      </c>
      <c r="F1360">
        <v>134.38999999999999</v>
      </c>
      <c r="G1360" t="s">
        <v>26</v>
      </c>
      <c r="H1360" t="s">
        <v>26</v>
      </c>
      <c r="I1360" t="s">
        <v>26</v>
      </c>
      <c r="J1360" t="s">
        <v>26</v>
      </c>
      <c r="K1360" t="s">
        <v>26</v>
      </c>
    </row>
    <row r="1361" spans="1:11" x14ac:dyDescent="0.25">
      <c r="A1361" s="1">
        <v>32721</v>
      </c>
      <c r="B1361" t="s">
        <v>128</v>
      </c>
      <c r="C1361" t="s">
        <v>26</v>
      </c>
      <c r="D1361" t="s">
        <v>26</v>
      </c>
      <c r="E1361" t="s">
        <v>26</v>
      </c>
      <c r="F1361">
        <v>149.05000000000001</v>
      </c>
      <c r="G1361" t="s">
        <v>26</v>
      </c>
      <c r="H1361" t="s">
        <v>26</v>
      </c>
      <c r="I1361" t="s">
        <v>26</v>
      </c>
      <c r="J1361" t="s">
        <v>26</v>
      </c>
      <c r="K1361" t="s">
        <v>26</v>
      </c>
    </row>
    <row r="1362" spans="1:11" x14ac:dyDescent="0.25">
      <c r="A1362" s="1">
        <v>32721</v>
      </c>
      <c r="B1362" t="s">
        <v>129</v>
      </c>
      <c r="C1362" t="s">
        <v>26</v>
      </c>
      <c r="D1362" t="s">
        <v>26</v>
      </c>
      <c r="E1362" t="s">
        <v>26</v>
      </c>
      <c r="F1362">
        <v>118.25</v>
      </c>
      <c r="G1362" t="s">
        <v>26</v>
      </c>
      <c r="H1362" t="s">
        <v>26</v>
      </c>
      <c r="I1362" t="s">
        <v>26</v>
      </c>
      <c r="J1362" t="s">
        <v>26</v>
      </c>
      <c r="K1362" t="s">
        <v>26</v>
      </c>
    </row>
    <row r="1363" spans="1:11" x14ac:dyDescent="0.25">
      <c r="A1363" s="1">
        <v>32721</v>
      </c>
      <c r="B1363" t="s">
        <v>130</v>
      </c>
      <c r="C1363" t="s">
        <v>26</v>
      </c>
      <c r="D1363" t="s">
        <v>26</v>
      </c>
      <c r="E1363" t="s">
        <v>26</v>
      </c>
      <c r="F1363">
        <v>156.43</v>
      </c>
      <c r="G1363" t="s">
        <v>26</v>
      </c>
      <c r="H1363" t="s">
        <v>26</v>
      </c>
      <c r="I1363" t="s">
        <v>26</v>
      </c>
      <c r="J1363" t="s">
        <v>26</v>
      </c>
      <c r="K1363" t="s">
        <v>26</v>
      </c>
    </row>
    <row r="1364" spans="1:11" x14ac:dyDescent="0.25">
      <c r="A1364" s="1">
        <v>32721</v>
      </c>
      <c r="B1364" t="s">
        <v>131</v>
      </c>
      <c r="C1364" t="s">
        <v>26</v>
      </c>
      <c r="D1364" t="s">
        <v>26</v>
      </c>
      <c r="E1364" t="s">
        <v>26</v>
      </c>
      <c r="F1364">
        <v>119.56</v>
      </c>
      <c r="G1364" t="s">
        <v>26</v>
      </c>
      <c r="H1364" t="s">
        <v>26</v>
      </c>
      <c r="I1364" t="s">
        <v>26</v>
      </c>
      <c r="J1364" t="s">
        <v>26</v>
      </c>
      <c r="K1364" t="s">
        <v>26</v>
      </c>
    </row>
    <row r="1365" spans="1:11" x14ac:dyDescent="0.25">
      <c r="A1365" s="1">
        <v>32721</v>
      </c>
      <c r="B1365" t="s">
        <v>132</v>
      </c>
      <c r="C1365" t="s">
        <v>26</v>
      </c>
      <c r="D1365" t="s">
        <v>26</v>
      </c>
      <c r="E1365" t="s">
        <v>26</v>
      </c>
      <c r="F1365">
        <v>138.59</v>
      </c>
      <c r="G1365" t="s">
        <v>26</v>
      </c>
      <c r="H1365" t="s">
        <v>26</v>
      </c>
      <c r="I1365" t="s">
        <v>26</v>
      </c>
      <c r="J1365" t="s">
        <v>26</v>
      </c>
      <c r="K1365" t="s">
        <v>26</v>
      </c>
    </row>
    <row r="1366" spans="1:11" x14ac:dyDescent="0.25">
      <c r="A1366" s="1">
        <v>32721</v>
      </c>
      <c r="B1366" t="s">
        <v>133</v>
      </c>
      <c r="C1366" t="s">
        <v>26</v>
      </c>
      <c r="D1366" t="s">
        <v>26</v>
      </c>
      <c r="E1366" t="s">
        <v>26</v>
      </c>
      <c r="F1366">
        <v>159.6</v>
      </c>
      <c r="G1366" t="s">
        <v>26</v>
      </c>
      <c r="H1366" t="s">
        <v>26</v>
      </c>
      <c r="I1366" t="s">
        <v>26</v>
      </c>
      <c r="J1366" t="s">
        <v>26</v>
      </c>
      <c r="K1366" t="s">
        <v>26</v>
      </c>
    </row>
    <row r="1367" spans="1:11" x14ac:dyDescent="0.25">
      <c r="A1367" s="1">
        <v>32721</v>
      </c>
      <c r="B1367" t="s">
        <v>134</v>
      </c>
      <c r="C1367" t="s">
        <v>26</v>
      </c>
      <c r="D1367" t="s">
        <v>26</v>
      </c>
      <c r="E1367" t="s">
        <v>26</v>
      </c>
      <c r="F1367">
        <v>125.2</v>
      </c>
      <c r="G1367" t="s">
        <v>26</v>
      </c>
      <c r="H1367" t="s">
        <v>26</v>
      </c>
      <c r="I1367" t="s">
        <v>26</v>
      </c>
      <c r="J1367" t="s">
        <v>26</v>
      </c>
      <c r="K1367" t="s">
        <v>26</v>
      </c>
    </row>
    <row r="1368" spans="1:11" x14ac:dyDescent="0.25">
      <c r="A1368" s="1">
        <v>32721</v>
      </c>
      <c r="B1368" t="s">
        <v>135</v>
      </c>
      <c r="C1368" t="s">
        <v>26</v>
      </c>
      <c r="D1368" t="s">
        <v>26</v>
      </c>
      <c r="E1368" t="s">
        <v>26</v>
      </c>
      <c r="F1368">
        <v>152.71</v>
      </c>
      <c r="G1368" t="s">
        <v>26</v>
      </c>
      <c r="H1368" t="s">
        <v>26</v>
      </c>
      <c r="I1368" t="s">
        <v>26</v>
      </c>
      <c r="J1368" t="s">
        <v>26</v>
      </c>
      <c r="K1368" t="s">
        <v>26</v>
      </c>
    </row>
    <row r="1369" spans="1:11" x14ac:dyDescent="0.25">
      <c r="A1369" s="1">
        <v>32721</v>
      </c>
      <c r="B1369" t="s">
        <v>136</v>
      </c>
      <c r="C1369" t="s">
        <v>26</v>
      </c>
      <c r="D1369" t="s">
        <v>26</v>
      </c>
      <c r="E1369" t="s">
        <v>26</v>
      </c>
      <c r="F1369" t="s">
        <v>26</v>
      </c>
      <c r="G1369" t="s">
        <v>26</v>
      </c>
      <c r="H1369" t="s">
        <v>26</v>
      </c>
      <c r="I1369" t="s">
        <v>26</v>
      </c>
      <c r="J1369" t="s">
        <v>26</v>
      </c>
      <c r="K1369" t="s">
        <v>26</v>
      </c>
    </row>
    <row r="1370" spans="1:11" x14ac:dyDescent="0.25">
      <c r="A1370" s="1">
        <v>32721</v>
      </c>
      <c r="B1370" t="s">
        <v>137</v>
      </c>
      <c r="C1370" t="s">
        <v>26</v>
      </c>
      <c r="D1370" t="s">
        <v>26</v>
      </c>
      <c r="E1370" t="s">
        <v>26</v>
      </c>
      <c r="F1370">
        <v>132.78</v>
      </c>
      <c r="G1370" t="s">
        <v>26</v>
      </c>
      <c r="H1370" t="s">
        <v>26</v>
      </c>
      <c r="I1370" t="s">
        <v>26</v>
      </c>
      <c r="J1370" t="s">
        <v>26</v>
      </c>
      <c r="K1370" t="s">
        <v>26</v>
      </c>
    </row>
    <row r="1371" spans="1:11" x14ac:dyDescent="0.25">
      <c r="A1371" s="1">
        <v>32721</v>
      </c>
      <c r="B1371" t="s">
        <v>138</v>
      </c>
      <c r="C1371" t="s">
        <v>26</v>
      </c>
      <c r="D1371" t="s">
        <v>26</v>
      </c>
      <c r="E1371" t="s">
        <v>26</v>
      </c>
      <c r="F1371">
        <v>151.77000000000001</v>
      </c>
      <c r="G1371" t="s">
        <v>26</v>
      </c>
      <c r="H1371" t="s">
        <v>26</v>
      </c>
      <c r="I1371" t="s">
        <v>26</v>
      </c>
      <c r="J1371" t="s">
        <v>26</v>
      </c>
      <c r="K1371" t="s">
        <v>26</v>
      </c>
    </row>
    <row r="1372" spans="1:11" x14ac:dyDescent="0.25">
      <c r="A1372" s="1">
        <v>32721</v>
      </c>
      <c r="B1372" t="s">
        <v>139</v>
      </c>
      <c r="C1372" t="s">
        <v>26</v>
      </c>
      <c r="D1372" t="s">
        <v>26</v>
      </c>
      <c r="E1372" t="s">
        <v>26</v>
      </c>
      <c r="F1372">
        <v>144.41</v>
      </c>
      <c r="G1372" t="s">
        <v>26</v>
      </c>
      <c r="H1372" t="s">
        <v>26</v>
      </c>
      <c r="I1372" t="s">
        <v>26</v>
      </c>
      <c r="J1372" t="s">
        <v>26</v>
      </c>
      <c r="K1372" t="s">
        <v>26</v>
      </c>
    </row>
    <row r="1373" spans="1:11" x14ac:dyDescent="0.25">
      <c r="A1373" s="1">
        <v>32721</v>
      </c>
      <c r="B1373" t="s">
        <v>140</v>
      </c>
      <c r="C1373" t="s">
        <v>26</v>
      </c>
      <c r="D1373" t="s">
        <v>26</v>
      </c>
      <c r="E1373" t="s">
        <v>26</v>
      </c>
      <c r="F1373">
        <v>117.71</v>
      </c>
      <c r="G1373" t="s">
        <v>26</v>
      </c>
      <c r="H1373" t="s">
        <v>26</v>
      </c>
      <c r="I1373" t="s">
        <v>26</v>
      </c>
      <c r="J1373" t="s">
        <v>26</v>
      </c>
      <c r="K1373" t="s">
        <v>26</v>
      </c>
    </row>
    <row r="1374" spans="1:11" x14ac:dyDescent="0.25">
      <c r="A1374" s="1">
        <v>32721</v>
      </c>
      <c r="B1374" t="s">
        <v>141</v>
      </c>
      <c r="C1374" t="s">
        <v>26</v>
      </c>
      <c r="D1374" t="s">
        <v>26</v>
      </c>
      <c r="E1374" t="s">
        <v>26</v>
      </c>
      <c r="F1374">
        <v>128.52000000000001</v>
      </c>
      <c r="G1374" t="s">
        <v>26</v>
      </c>
      <c r="H1374" t="s">
        <v>26</v>
      </c>
      <c r="I1374" t="s">
        <v>26</v>
      </c>
      <c r="J1374" t="s">
        <v>26</v>
      </c>
      <c r="K1374" t="s">
        <v>26</v>
      </c>
    </row>
    <row r="1375" spans="1:11" x14ac:dyDescent="0.25">
      <c r="A1375" s="1">
        <v>32721</v>
      </c>
      <c r="B1375" t="s">
        <v>142</v>
      </c>
      <c r="C1375" t="s">
        <v>26</v>
      </c>
      <c r="D1375" t="s">
        <v>26</v>
      </c>
      <c r="E1375" t="s">
        <v>26</v>
      </c>
      <c r="F1375">
        <v>117.43</v>
      </c>
      <c r="G1375" t="s">
        <v>26</v>
      </c>
      <c r="H1375" t="s">
        <v>26</v>
      </c>
      <c r="I1375" t="s">
        <v>26</v>
      </c>
      <c r="J1375" t="s">
        <v>26</v>
      </c>
      <c r="K1375" t="s">
        <v>26</v>
      </c>
    </row>
    <row r="1376" spans="1:11" x14ac:dyDescent="0.25">
      <c r="A1376" s="1">
        <v>32721</v>
      </c>
      <c r="B1376" t="s">
        <v>143</v>
      </c>
      <c r="C1376" t="s">
        <v>26</v>
      </c>
      <c r="D1376" t="s">
        <v>26</v>
      </c>
      <c r="E1376" t="s">
        <v>26</v>
      </c>
      <c r="F1376">
        <v>116.05</v>
      </c>
      <c r="G1376" t="s">
        <v>26</v>
      </c>
      <c r="H1376" t="s">
        <v>26</v>
      </c>
      <c r="I1376" t="s">
        <v>26</v>
      </c>
      <c r="J1376" t="s">
        <v>26</v>
      </c>
      <c r="K1376" t="s">
        <v>26</v>
      </c>
    </row>
    <row r="1377" spans="1:11" x14ac:dyDescent="0.25">
      <c r="A1377" s="1">
        <v>32721</v>
      </c>
      <c r="B1377" t="s">
        <v>144</v>
      </c>
      <c r="C1377" t="s">
        <v>26</v>
      </c>
      <c r="D1377" t="s">
        <v>26</v>
      </c>
      <c r="E1377" t="s">
        <v>26</v>
      </c>
      <c r="F1377">
        <v>127.73</v>
      </c>
      <c r="G1377" t="s">
        <v>26</v>
      </c>
      <c r="H1377" t="s">
        <v>26</v>
      </c>
      <c r="I1377" t="s">
        <v>26</v>
      </c>
      <c r="J1377" t="s">
        <v>26</v>
      </c>
      <c r="K1377" t="s">
        <v>26</v>
      </c>
    </row>
    <row r="1378" spans="1:11" x14ac:dyDescent="0.25">
      <c r="A1378" s="1">
        <v>32721</v>
      </c>
      <c r="B1378" t="s">
        <v>145</v>
      </c>
      <c r="C1378" t="s">
        <v>26</v>
      </c>
      <c r="D1378" t="s">
        <v>26</v>
      </c>
      <c r="E1378" t="s">
        <v>26</v>
      </c>
      <c r="F1378">
        <v>116.86</v>
      </c>
      <c r="G1378" t="s">
        <v>26</v>
      </c>
      <c r="H1378" t="s">
        <v>26</v>
      </c>
      <c r="I1378" t="s">
        <v>26</v>
      </c>
      <c r="J1378" t="s">
        <v>26</v>
      </c>
      <c r="K1378" t="s">
        <v>26</v>
      </c>
    </row>
    <row r="1379" spans="1:11" x14ac:dyDescent="0.25">
      <c r="A1379" s="1">
        <v>32721</v>
      </c>
      <c r="B1379" t="s">
        <v>146</v>
      </c>
      <c r="C1379" t="s">
        <v>26</v>
      </c>
      <c r="D1379" t="s">
        <v>26</v>
      </c>
      <c r="E1379" t="s">
        <v>26</v>
      </c>
      <c r="F1379">
        <v>132.24</v>
      </c>
      <c r="G1379" t="s">
        <v>26</v>
      </c>
      <c r="H1379" t="s">
        <v>26</v>
      </c>
      <c r="I1379" t="s">
        <v>26</v>
      </c>
      <c r="J1379" t="s">
        <v>26</v>
      </c>
      <c r="K1379" t="s">
        <v>26</v>
      </c>
    </row>
    <row r="1380" spans="1:11" x14ac:dyDescent="0.25">
      <c r="A1380" s="1">
        <v>32721</v>
      </c>
      <c r="B1380" t="s">
        <v>2</v>
      </c>
      <c r="C1380" t="s">
        <v>26</v>
      </c>
      <c r="D1380" t="s">
        <v>26</v>
      </c>
      <c r="E1380" t="s">
        <v>26</v>
      </c>
      <c r="F1380">
        <v>121.11</v>
      </c>
      <c r="G1380" t="s">
        <v>26</v>
      </c>
      <c r="H1380" t="s">
        <v>26</v>
      </c>
      <c r="I1380" t="s">
        <v>26</v>
      </c>
      <c r="J1380" t="s">
        <v>26</v>
      </c>
      <c r="K1380" t="s">
        <v>26</v>
      </c>
    </row>
    <row r="1381" spans="1:11" x14ac:dyDescent="0.25">
      <c r="A1381" s="1">
        <v>32721</v>
      </c>
      <c r="B1381" t="s">
        <v>147</v>
      </c>
      <c r="C1381" t="s">
        <v>26</v>
      </c>
      <c r="D1381" t="s">
        <v>26</v>
      </c>
      <c r="E1381" t="s">
        <v>26</v>
      </c>
      <c r="F1381">
        <v>130.02000000000001</v>
      </c>
      <c r="G1381" t="s">
        <v>26</v>
      </c>
      <c r="H1381" t="s">
        <v>26</v>
      </c>
      <c r="I1381" t="s">
        <v>26</v>
      </c>
      <c r="J1381" t="s">
        <v>26</v>
      </c>
      <c r="K1381" t="s">
        <v>26</v>
      </c>
    </row>
    <row r="1382" spans="1:11" x14ac:dyDescent="0.25">
      <c r="A1382" s="1">
        <v>32721</v>
      </c>
      <c r="B1382" t="s">
        <v>148</v>
      </c>
      <c r="C1382" t="s">
        <v>26</v>
      </c>
      <c r="D1382" t="s">
        <v>26</v>
      </c>
      <c r="E1382" t="s">
        <v>26</v>
      </c>
      <c r="F1382">
        <v>137</v>
      </c>
      <c r="G1382" t="s">
        <v>26</v>
      </c>
      <c r="H1382" t="s">
        <v>26</v>
      </c>
      <c r="I1382" t="s">
        <v>26</v>
      </c>
      <c r="J1382" t="s">
        <v>26</v>
      </c>
      <c r="K1382" t="s">
        <v>26</v>
      </c>
    </row>
    <row r="1383" spans="1:11" x14ac:dyDescent="0.25">
      <c r="A1383" s="1">
        <v>32721</v>
      </c>
      <c r="B1383" t="s">
        <v>149</v>
      </c>
      <c r="C1383" t="s">
        <v>26</v>
      </c>
      <c r="D1383" t="s">
        <v>26</v>
      </c>
      <c r="E1383" t="s">
        <v>26</v>
      </c>
      <c r="F1383">
        <v>157.71</v>
      </c>
      <c r="G1383" t="s">
        <v>26</v>
      </c>
      <c r="H1383" t="s">
        <v>26</v>
      </c>
      <c r="I1383" t="s">
        <v>26</v>
      </c>
      <c r="J1383" t="s">
        <v>26</v>
      </c>
      <c r="K1383" t="s">
        <v>26</v>
      </c>
    </row>
    <row r="1384" spans="1:11" x14ac:dyDescent="0.25">
      <c r="A1384" s="1">
        <v>32721</v>
      </c>
      <c r="B1384" t="s">
        <v>150</v>
      </c>
      <c r="C1384" t="s">
        <v>26</v>
      </c>
      <c r="D1384" t="s">
        <v>26</v>
      </c>
      <c r="E1384" t="s">
        <v>26</v>
      </c>
      <c r="F1384">
        <v>155.79</v>
      </c>
      <c r="G1384" t="s">
        <v>26</v>
      </c>
      <c r="H1384" t="s">
        <v>26</v>
      </c>
      <c r="I1384" t="s">
        <v>26</v>
      </c>
      <c r="J1384" t="s">
        <v>26</v>
      </c>
      <c r="K1384" t="s">
        <v>26</v>
      </c>
    </row>
    <row r="1385" spans="1:11" x14ac:dyDescent="0.25">
      <c r="A1385" s="1">
        <v>32721</v>
      </c>
      <c r="B1385" t="s">
        <v>151</v>
      </c>
      <c r="C1385" t="s">
        <v>26</v>
      </c>
      <c r="D1385" t="s">
        <v>26</v>
      </c>
      <c r="E1385" t="s">
        <v>26</v>
      </c>
      <c r="F1385">
        <v>139.35</v>
      </c>
      <c r="G1385" t="s">
        <v>26</v>
      </c>
      <c r="H1385" t="s">
        <v>26</v>
      </c>
      <c r="I1385" t="s">
        <v>26</v>
      </c>
      <c r="J1385" t="s">
        <v>26</v>
      </c>
      <c r="K1385" t="s">
        <v>26</v>
      </c>
    </row>
    <row r="1386" spans="1:11" x14ac:dyDescent="0.25">
      <c r="A1386" s="1">
        <v>32721</v>
      </c>
      <c r="B1386" t="s">
        <v>152</v>
      </c>
      <c r="C1386" t="s">
        <v>26</v>
      </c>
      <c r="D1386" t="s">
        <v>26</v>
      </c>
      <c r="E1386" t="s">
        <v>26</v>
      </c>
      <c r="F1386">
        <v>114.21</v>
      </c>
      <c r="G1386" t="s">
        <v>26</v>
      </c>
      <c r="H1386" t="s">
        <v>26</v>
      </c>
      <c r="I1386" t="s">
        <v>26</v>
      </c>
      <c r="J1386" t="s">
        <v>26</v>
      </c>
      <c r="K1386" t="s">
        <v>26</v>
      </c>
    </row>
    <row r="1387" spans="1:11" x14ac:dyDescent="0.25">
      <c r="A1387" s="1">
        <v>32721</v>
      </c>
      <c r="B1387" t="s">
        <v>153</v>
      </c>
      <c r="C1387" t="s">
        <v>26</v>
      </c>
      <c r="D1387" t="s">
        <v>26</v>
      </c>
      <c r="E1387" t="s">
        <v>26</v>
      </c>
      <c r="F1387">
        <v>142.71</v>
      </c>
      <c r="G1387" t="s">
        <v>26</v>
      </c>
      <c r="H1387" t="s">
        <v>26</v>
      </c>
      <c r="I1387" t="s">
        <v>26</v>
      </c>
      <c r="J1387" t="s">
        <v>26</v>
      </c>
      <c r="K1387" t="s">
        <v>26</v>
      </c>
    </row>
    <row r="1388" spans="1:11" x14ac:dyDescent="0.25">
      <c r="A1388" s="1">
        <v>32721</v>
      </c>
      <c r="B1388" t="s">
        <v>154</v>
      </c>
      <c r="C1388" t="s">
        <v>26</v>
      </c>
      <c r="D1388" t="s">
        <v>26</v>
      </c>
      <c r="E1388" t="s">
        <v>26</v>
      </c>
      <c r="F1388">
        <v>119.05</v>
      </c>
      <c r="G1388" t="s">
        <v>26</v>
      </c>
      <c r="H1388" t="s">
        <v>26</v>
      </c>
      <c r="I1388" t="s">
        <v>26</v>
      </c>
      <c r="J1388" t="s">
        <v>26</v>
      </c>
      <c r="K1388" t="s">
        <v>26</v>
      </c>
    </row>
    <row r="1389" spans="1:11" x14ac:dyDescent="0.25">
      <c r="A1389" s="1">
        <v>32721</v>
      </c>
      <c r="B1389" t="s">
        <v>155</v>
      </c>
      <c r="C1389" t="s">
        <v>26</v>
      </c>
      <c r="D1389" t="s">
        <v>26</v>
      </c>
      <c r="E1389" t="s">
        <v>26</v>
      </c>
      <c r="F1389">
        <v>114.73</v>
      </c>
      <c r="G1389" t="s">
        <v>26</v>
      </c>
      <c r="H1389" t="s">
        <v>26</v>
      </c>
      <c r="I1389" t="s">
        <v>26</v>
      </c>
      <c r="J1389" t="s">
        <v>26</v>
      </c>
      <c r="K1389" t="s">
        <v>26</v>
      </c>
    </row>
    <row r="1390" spans="1:11" x14ac:dyDescent="0.25">
      <c r="A1390" s="1">
        <v>32752</v>
      </c>
      <c r="B1390" t="s">
        <v>1</v>
      </c>
      <c r="C1390" t="s">
        <v>26</v>
      </c>
      <c r="D1390" t="s">
        <v>26</v>
      </c>
      <c r="E1390" t="s">
        <v>26</v>
      </c>
      <c r="F1390">
        <v>183.94</v>
      </c>
      <c r="G1390" t="s">
        <v>26</v>
      </c>
      <c r="H1390" t="s">
        <v>26</v>
      </c>
      <c r="I1390" t="s">
        <v>26</v>
      </c>
      <c r="J1390" t="s">
        <v>26</v>
      </c>
      <c r="K1390" t="s">
        <v>26</v>
      </c>
    </row>
    <row r="1391" spans="1:11" x14ac:dyDescent="0.25">
      <c r="A1391" s="1">
        <v>32752</v>
      </c>
      <c r="B1391" t="s">
        <v>126</v>
      </c>
      <c r="C1391" t="s">
        <v>26</v>
      </c>
      <c r="D1391" t="s">
        <v>26</v>
      </c>
      <c r="E1391" t="s">
        <v>26</v>
      </c>
      <c r="F1391">
        <v>191.8</v>
      </c>
      <c r="G1391" t="s">
        <v>26</v>
      </c>
      <c r="H1391" t="s">
        <v>26</v>
      </c>
      <c r="I1391" t="s">
        <v>26</v>
      </c>
      <c r="J1391" t="s">
        <v>26</v>
      </c>
      <c r="K1391" t="s">
        <v>26</v>
      </c>
    </row>
    <row r="1392" spans="1:11" x14ac:dyDescent="0.25">
      <c r="A1392" s="1">
        <v>32752</v>
      </c>
      <c r="B1392" t="s">
        <v>127</v>
      </c>
      <c r="C1392" t="s">
        <v>26</v>
      </c>
      <c r="D1392" t="s">
        <v>26</v>
      </c>
      <c r="E1392" t="s">
        <v>26</v>
      </c>
      <c r="F1392">
        <v>174.85</v>
      </c>
      <c r="G1392" t="s">
        <v>26</v>
      </c>
      <c r="H1392" t="s">
        <v>26</v>
      </c>
      <c r="I1392" t="s">
        <v>26</v>
      </c>
      <c r="J1392" t="s">
        <v>26</v>
      </c>
      <c r="K1392" t="s">
        <v>26</v>
      </c>
    </row>
    <row r="1393" spans="1:11" x14ac:dyDescent="0.25">
      <c r="A1393" s="1">
        <v>32752</v>
      </c>
      <c r="B1393" t="s">
        <v>113</v>
      </c>
      <c r="C1393" t="s">
        <v>26</v>
      </c>
      <c r="D1393" t="s">
        <v>26</v>
      </c>
      <c r="E1393" t="s">
        <v>26</v>
      </c>
      <c r="F1393">
        <v>185.06</v>
      </c>
      <c r="G1393" t="s">
        <v>26</v>
      </c>
      <c r="H1393" t="s">
        <v>26</v>
      </c>
      <c r="I1393" t="s">
        <v>26</v>
      </c>
      <c r="J1393" t="s">
        <v>26</v>
      </c>
      <c r="K1393" t="s">
        <v>26</v>
      </c>
    </row>
    <row r="1394" spans="1:11" x14ac:dyDescent="0.25">
      <c r="A1394" s="1">
        <v>32752</v>
      </c>
      <c r="B1394" t="s">
        <v>128</v>
      </c>
      <c r="C1394" t="s">
        <v>26</v>
      </c>
      <c r="D1394" t="s">
        <v>26</v>
      </c>
      <c r="E1394" t="s">
        <v>26</v>
      </c>
      <c r="F1394">
        <v>200.12</v>
      </c>
      <c r="G1394" t="s">
        <v>26</v>
      </c>
      <c r="H1394" t="s">
        <v>26</v>
      </c>
      <c r="I1394" t="s">
        <v>26</v>
      </c>
      <c r="J1394" t="s">
        <v>26</v>
      </c>
      <c r="K1394" t="s">
        <v>26</v>
      </c>
    </row>
    <row r="1395" spans="1:11" x14ac:dyDescent="0.25">
      <c r="A1395" s="1">
        <v>32752</v>
      </c>
      <c r="B1395" t="s">
        <v>129</v>
      </c>
      <c r="C1395" t="s">
        <v>26</v>
      </c>
      <c r="D1395" t="s">
        <v>26</v>
      </c>
      <c r="E1395" t="s">
        <v>26</v>
      </c>
      <c r="F1395">
        <v>166.47</v>
      </c>
      <c r="G1395" t="s">
        <v>26</v>
      </c>
      <c r="H1395" t="s">
        <v>26</v>
      </c>
      <c r="I1395" t="s">
        <v>26</v>
      </c>
      <c r="J1395" t="s">
        <v>26</v>
      </c>
      <c r="K1395" t="s">
        <v>26</v>
      </c>
    </row>
    <row r="1396" spans="1:11" x14ac:dyDescent="0.25">
      <c r="A1396" s="1">
        <v>32752</v>
      </c>
      <c r="B1396" t="s">
        <v>130</v>
      </c>
      <c r="C1396" t="s">
        <v>26</v>
      </c>
      <c r="D1396" t="s">
        <v>26</v>
      </c>
      <c r="E1396" t="s">
        <v>26</v>
      </c>
      <c r="F1396">
        <v>220.53</v>
      </c>
      <c r="G1396" t="s">
        <v>26</v>
      </c>
      <c r="H1396" t="s">
        <v>26</v>
      </c>
      <c r="I1396" t="s">
        <v>26</v>
      </c>
      <c r="J1396" t="s">
        <v>26</v>
      </c>
      <c r="K1396" t="s">
        <v>26</v>
      </c>
    </row>
    <row r="1397" spans="1:11" x14ac:dyDescent="0.25">
      <c r="A1397" s="1">
        <v>32752</v>
      </c>
      <c r="B1397" t="s">
        <v>131</v>
      </c>
      <c r="C1397" t="s">
        <v>26</v>
      </c>
      <c r="D1397" t="s">
        <v>26</v>
      </c>
      <c r="E1397" t="s">
        <v>26</v>
      </c>
      <c r="F1397">
        <v>188.04</v>
      </c>
      <c r="G1397" t="s">
        <v>26</v>
      </c>
      <c r="H1397" t="s">
        <v>26</v>
      </c>
      <c r="I1397" t="s">
        <v>26</v>
      </c>
      <c r="J1397" t="s">
        <v>26</v>
      </c>
      <c r="K1397" t="s">
        <v>26</v>
      </c>
    </row>
    <row r="1398" spans="1:11" x14ac:dyDescent="0.25">
      <c r="A1398" s="1">
        <v>32752</v>
      </c>
      <c r="B1398" t="s">
        <v>132</v>
      </c>
      <c r="C1398" t="s">
        <v>26</v>
      </c>
      <c r="D1398" t="s">
        <v>26</v>
      </c>
      <c r="E1398" t="s">
        <v>26</v>
      </c>
      <c r="F1398">
        <v>194.78</v>
      </c>
      <c r="G1398" t="s">
        <v>26</v>
      </c>
      <c r="H1398" t="s">
        <v>26</v>
      </c>
      <c r="I1398" t="s">
        <v>26</v>
      </c>
      <c r="J1398" t="s">
        <v>26</v>
      </c>
      <c r="K1398" t="s">
        <v>26</v>
      </c>
    </row>
    <row r="1399" spans="1:11" x14ac:dyDescent="0.25">
      <c r="A1399" s="1">
        <v>32752</v>
      </c>
      <c r="B1399" t="s">
        <v>133</v>
      </c>
      <c r="C1399" t="s">
        <v>26</v>
      </c>
      <c r="D1399" t="s">
        <v>26</v>
      </c>
      <c r="E1399" t="s">
        <v>26</v>
      </c>
      <c r="F1399">
        <v>239.96</v>
      </c>
      <c r="G1399" t="s">
        <v>26</v>
      </c>
      <c r="H1399" t="s">
        <v>26</v>
      </c>
      <c r="I1399" t="s">
        <v>26</v>
      </c>
      <c r="J1399" t="s">
        <v>26</v>
      </c>
      <c r="K1399" t="s">
        <v>26</v>
      </c>
    </row>
    <row r="1400" spans="1:11" x14ac:dyDescent="0.25">
      <c r="A1400" s="1">
        <v>32752</v>
      </c>
      <c r="B1400" t="s">
        <v>134</v>
      </c>
      <c r="C1400" t="s">
        <v>26</v>
      </c>
      <c r="D1400" t="s">
        <v>26</v>
      </c>
      <c r="E1400" t="s">
        <v>26</v>
      </c>
      <c r="F1400">
        <v>175.38</v>
      </c>
      <c r="G1400" t="s">
        <v>26</v>
      </c>
      <c r="H1400" t="s">
        <v>26</v>
      </c>
      <c r="I1400" t="s">
        <v>26</v>
      </c>
      <c r="J1400" t="s">
        <v>26</v>
      </c>
      <c r="K1400" t="s">
        <v>26</v>
      </c>
    </row>
    <row r="1401" spans="1:11" x14ac:dyDescent="0.25">
      <c r="A1401" s="1">
        <v>32752</v>
      </c>
      <c r="B1401" t="s">
        <v>135</v>
      </c>
      <c r="C1401" t="s">
        <v>26</v>
      </c>
      <c r="D1401" t="s">
        <v>26</v>
      </c>
      <c r="E1401" t="s">
        <v>26</v>
      </c>
      <c r="F1401">
        <v>217.9</v>
      </c>
      <c r="G1401" t="s">
        <v>26</v>
      </c>
      <c r="H1401" t="s">
        <v>26</v>
      </c>
      <c r="I1401" t="s">
        <v>26</v>
      </c>
      <c r="J1401" t="s">
        <v>26</v>
      </c>
      <c r="K1401" t="s">
        <v>26</v>
      </c>
    </row>
    <row r="1402" spans="1:11" x14ac:dyDescent="0.25">
      <c r="A1402" s="1">
        <v>32752</v>
      </c>
      <c r="B1402" t="s">
        <v>136</v>
      </c>
      <c r="C1402" t="s">
        <v>26</v>
      </c>
      <c r="D1402" t="s">
        <v>26</v>
      </c>
      <c r="E1402" t="s">
        <v>26</v>
      </c>
      <c r="F1402" t="s">
        <v>26</v>
      </c>
      <c r="G1402" t="s">
        <v>26</v>
      </c>
      <c r="H1402" t="s">
        <v>26</v>
      </c>
      <c r="I1402" t="s">
        <v>26</v>
      </c>
      <c r="J1402" t="s">
        <v>26</v>
      </c>
      <c r="K1402" t="s">
        <v>26</v>
      </c>
    </row>
    <row r="1403" spans="1:11" x14ac:dyDescent="0.25">
      <c r="A1403" s="1">
        <v>32752</v>
      </c>
      <c r="B1403" t="s">
        <v>137</v>
      </c>
      <c r="C1403" t="s">
        <v>26</v>
      </c>
      <c r="D1403" t="s">
        <v>26</v>
      </c>
      <c r="E1403" t="s">
        <v>26</v>
      </c>
      <c r="F1403">
        <v>185.07</v>
      </c>
      <c r="G1403" t="s">
        <v>26</v>
      </c>
      <c r="H1403" t="s">
        <v>26</v>
      </c>
      <c r="I1403" t="s">
        <v>26</v>
      </c>
      <c r="J1403" t="s">
        <v>26</v>
      </c>
      <c r="K1403" t="s">
        <v>26</v>
      </c>
    </row>
    <row r="1404" spans="1:11" x14ac:dyDescent="0.25">
      <c r="A1404" s="1">
        <v>32752</v>
      </c>
      <c r="B1404" t="s">
        <v>138</v>
      </c>
      <c r="C1404" t="s">
        <v>26</v>
      </c>
      <c r="D1404" t="s">
        <v>26</v>
      </c>
      <c r="E1404" t="s">
        <v>26</v>
      </c>
      <c r="F1404">
        <v>203.69</v>
      </c>
      <c r="G1404" t="s">
        <v>26</v>
      </c>
      <c r="H1404" t="s">
        <v>26</v>
      </c>
      <c r="I1404" t="s">
        <v>26</v>
      </c>
      <c r="J1404" t="s">
        <v>26</v>
      </c>
      <c r="K1404" t="s">
        <v>26</v>
      </c>
    </row>
    <row r="1405" spans="1:11" x14ac:dyDescent="0.25">
      <c r="A1405" s="1">
        <v>32752</v>
      </c>
      <c r="B1405" t="s">
        <v>139</v>
      </c>
      <c r="C1405" t="s">
        <v>26</v>
      </c>
      <c r="D1405" t="s">
        <v>26</v>
      </c>
      <c r="E1405" t="s">
        <v>26</v>
      </c>
      <c r="F1405">
        <v>191.37</v>
      </c>
      <c r="G1405" t="s">
        <v>26</v>
      </c>
      <c r="H1405" t="s">
        <v>26</v>
      </c>
      <c r="I1405" t="s">
        <v>26</v>
      </c>
      <c r="J1405" t="s">
        <v>26</v>
      </c>
      <c r="K1405" t="s">
        <v>26</v>
      </c>
    </row>
    <row r="1406" spans="1:11" x14ac:dyDescent="0.25">
      <c r="A1406" s="1">
        <v>32752</v>
      </c>
      <c r="B1406" t="s">
        <v>140</v>
      </c>
      <c r="C1406" t="s">
        <v>26</v>
      </c>
      <c r="D1406" t="s">
        <v>26</v>
      </c>
      <c r="E1406" t="s">
        <v>26</v>
      </c>
      <c r="F1406">
        <v>153.63</v>
      </c>
      <c r="G1406" t="s">
        <v>26</v>
      </c>
      <c r="H1406" t="s">
        <v>26</v>
      </c>
      <c r="I1406" t="s">
        <v>26</v>
      </c>
      <c r="J1406" t="s">
        <v>26</v>
      </c>
      <c r="K1406" t="s">
        <v>26</v>
      </c>
    </row>
    <row r="1407" spans="1:11" x14ac:dyDescent="0.25">
      <c r="A1407" s="1">
        <v>32752</v>
      </c>
      <c r="B1407" t="s">
        <v>141</v>
      </c>
      <c r="C1407" t="s">
        <v>26</v>
      </c>
      <c r="D1407" t="s">
        <v>26</v>
      </c>
      <c r="E1407" t="s">
        <v>26</v>
      </c>
      <c r="F1407">
        <v>169.4</v>
      </c>
      <c r="G1407" t="s">
        <v>26</v>
      </c>
      <c r="H1407" t="s">
        <v>26</v>
      </c>
      <c r="I1407" t="s">
        <v>26</v>
      </c>
      <c r="J1407" t="s">
        <v>26</v>
      </c>
      <c r="K1407" t="s">
        <v>26</v>
      </c>
    </row>
    <row r="1408" spans="1:11" x14ac:dyDescent="0.25">
      <c r="A1408" s="1">
        <v>32752</v>
      </c>
      <c r="B1408" t="s">
        <v>142</v>
      </c>
      <c r="C1408" t="s">
        <v>26</v>
      </c>
      <c r="D1408" t="s">
        <v>26</v>
      </c>
      <c r="E1408" t="s">
        <v>26</v>
      </c>
      <c r="F1408">
        <v>166.26</v>
      </c>
      <c r="G1408" t="s">
        <v>26</v>
      </c>
      <c r="H1408" t="s">
        <v>26</v>
      </c>
      <c r="I1408" t="s">
        <v>26</v>
      </c>
      <c r="J1408" t="s">
        <v>26</v>
      </c>
      <c r="K1408" t="s">
        <v>26</v>
      </c>
    </row>
    <row r="1409" spans="1:11" x14ac:dyDescent="0.25">
      <c r="A1409" s="1">
        <v>32752</v>
      </c>
      <c r="B1409" t="s">
        <v>143</v>
      </c>
      <c r="C1409" t="s">
        <v>26</v>
      </c>
      <c r="D1409" t="s">
        <v>26</v>
      </c>
      <c r="E1409" t="s">
        <v>26</v>
      </c>
      <c r="F1409">
        <v>158.93</v>
      </c>
      <c r="G1409" t="s">
        <v>26</v>
      </c>
      <c r="H1409" t="s">
        <v>26</v>
      </c>
      <c r="I1409" t="s">
        <v>26</v>
      </c>
      <c r="J1409" t="s">
        <v>26</v>
      </c>
      <c r="K1409" t="s">
        <v>26</v>
      </c>
    </row>
    <row r="1410" spans="1:11" x14ac:dyDescent="0.25">
      <c r="A1410" s="1">
        <v>32752</v>
      </c>
      <c r="B1410" t="s">
        <v>144</v>
      </c>
      <c r="C1410" t="s">
        <v>26</v>
      </c>
      <c r="D1410" t="s">
        <v>26</v>
      </c>
      <c r="E1410" t="s">
        <v>26</v>
      </c>
      <c r="F1410">
        <v>171.18</v>
      </c>
      <c r="G1410" t="s">
        <v>26</v>
      </c>
      <c r="H1410" t="s">
        <v>26</v>
      </c>
      <c r="I1410" t="s">
        <v>26</v>
      </c>
      <c r="J1410" t="s">
        <v>26</v>
      </c>
      <c r="K1410" t="s">
        <v>26</v>
      </c>
    </row>
    <row r="1411" spans="1:11" x14ac:dyDescent="0.25">
      <c r="A1411" s="1">
        <v>32752</v>
      </c>
      <c r="B1411" t="s">
        <v>145</v>
      </c>
      <c r="C1411" t="s">
        <v>26</v>
      </c>
      <c r="D1411" t="s">
        <v>26</v>
      </c>
      <c r="E1411" t="s">
        <v>26</v>
      </c>
      <c r="F1411">
        <v>172.6</v>
      </c>
      <c r="G1411" t="s">
        <v>26</v>
      </c>
      <c r="H1411" t="s">
        <v>26</v>
      </c>
      <c r="I1411" t="s">
        <v>26</v>
      </c>
      <c r="J1411" t="s">
        <v>26</v>
      </c>
      <c r="K1411" t="s">
        <v>26</v>
      </c>
    </row>
    <row r="1412" spans="1:11" x14ac:dyDescent="0.25">
      <c r="A1412" s="1">
        <v>32752</v>
      </c>
      <c r="B1412" t="s">
        <v>146</v>
      </c>
      <c r="C1412" t="s">
        <v>26</v>
      </c>
      <c r="D1412" t="s">
        <v>26</v>
      </c>
      <c r="E1412" t="s">
        <v>26</v>
      </c>
      <c r="F1412">
        <v>181.27</v>
      </c>
      <c r="G1412" t="s">
        <v>26</v>
      </c>
      <c r="H1412" t="s">
        <v>26</v>
      </c>
      <c r="I1412" t="s">
        <v>26</v>
      </c>
      <c r="J1412" t="s">
        <v>26</v>
      </c>
      <c r="K1412" t="s">
        <v>26</v>
      </c>
    </row>
    <row r="1413" spans="1:11" x14ac:dyDescent="0.25">
      <c r="A1413" s="1">
        <v>32752</v>
      </c>
      <c r="B1413" t="s">
        <v>2</v>
      </c>
      <c r="C1413" t="s">
        <v>26</v>
      </c>
      <c r="D1413" t="s">
        <v>26</v>
      </c>
      <c r="E1413" t="s">
        <v>26</v>
      </c>
      <c r="F1413">
        <v>169.51</v>
      </c>
      <c r="G1413" t="s">
        <v>26</v>
      </c>
      <c r="H1413" t="s">
        <v>26</v>
      </c>
      <c r="I1413" t="s">
        <v>26</v>
      </c>
      <c r="J1413" t="s">
        <v>26</v>
      </c>
      <c r="K1413" t="s">
        <v>26</v>
      </c>
    </row>
    <row r="1414" spans="1:11" x14ac:dyDescent="0.25">
      <c r="A1414" s="1">
        <v>32752</v>
      </c>
      <c r="B1414" t="s">
        <v>147</v>
      </c>
      <c r="C1414" t="s">
        <v>26</v>
      </c>
      <c r="D1414" t="s">
        <v>26</v>
      </c>
      <c r="E1414" t="s">
        <v>26</v>
      </c>
      <c r="F1414">
        <v>186.79</v>
      </c>
      <c r="G1414" t="s">
        <v>26</v>
      </c>
      <c r="H1414" t="s">
        <v>26</v>
      </c>
      <c r="I1414" t="s">
        <v>26</v>
      </c>
      <c r="J1414" t="s">
        <v>26</v>
      </c>
      <c r="K1414" t="s">
        <v>26</v>
      </c>
    </row>
    <row r="1415" spans="1:11" x14ac:dyDescent="0.25">
      <c r="A1415" s="1">
        <v>32752</v>
      </c>
      <c r="B1415" t="s">
        <v>148</v>
      </c>
      <c r="C1415" t="s">
        <v>26</v>
      </c>
      <c r="D1415" t="s">
        <v>26</v>
      </c>
      <c r="E1415" t="s">
        <v>26</v>
      </c>
      <c r="F1415">
        <v>185.97</v>
      </c>
      <c r="G1415" t="s">
        <v>26</v>
      </c>
      <c r="H1415" t="s">
        <v>26</v>
      </c>
      <c r="I1415" t="s">
        <v>26</v>
      </c>
      <c r="J1415" t="s">
        <v>26</v>
      </c>
      <c r="K1415" t="s">
        <v>26</v>
      </c>
    </row>
    <row r="1416" spans="1:11" x14ac:dyDescent="0.25">
      <c r="A1416" s="1">
        <v>32752</v>
      </c>
      <c r="B1416" t="s">
        <v>149</v>
      </c>
      <c r="C1416" t="s">
        <v>26</v>
      </c>
      <c r="D1416" t="s">
        <v>26</v>
      </c>
      <c r="E1416" t="s">
        <v>26</v>
      </c>
      <c r="F1416">
        <v>213.75</v>
      </c>
      <c r="G1416" t="s">
        <v>26</v>
      </c>
      <c r="H1416" t="s">
        <v>26</v>
      </c>
      <c r="I1416" t="s">
        <v>26</v>
      </c>
      <c r="J1416" t="s">
        <v>26</v>
      </c>
      <c r="K1416" t="s">
        <v>26</v>
      </c>
    </row>
    <row r="1417" spans="1:11" x14ac:dyDescent="0.25">
      <c r="A1417" s="1">
        <v>32752</v>
      </c>
      <c r="B1417" t="s">
        <v>150</v>
      </c>
      <c r="C1417" t="s">
        <v>26</v>
      </c>
      <c r="D1417" t="s">
        <v>26</v>
      </c>
      <c r="E1417" t="s">
        <v>26</v>
      </c>
      <c r="F1417">
        <v>202.61</v>
      </c>
      <c r="G1417" t="s">
        <v>26</v>
      </c>
      <c r="H1417" t="s">
        <v>26</v>
      </c>
      <c r="I1417" t="s">
        <v>26</v>
      </c>
      <c r="J1417" t="s">
        <v>26</v>
      </c>
      <c r="K1417" t="s">
        <v>26</v>
      </c>
    </row>
    <row r="1418" spans="1:11" x14ac:dyDescent="0.25">
      <c r="A1418" s="1">
        <v>32752</v>
      </c>
      <c r="B1418" t="s">
        <v>151</v>
      </c>
      <c r="C1418" t="s">
        <v>26</v>
      </c>
      <c r="D1418" t="s">
        <v>26</v>
      </c>
      <c r="E1418" t="s">
        <v>26</v>
      </c>
      <c r="F1418">
        <v>187.64</v>
      </c>
      <c r="G1418" t="s">
        <v>26</v>
      </c>
      <c r="H1418" t="s">
        <v>26</v>
      </c>
      <c r="I1418" t="s">
        <v>26</v>
      </c>
      <c r="J1418" t="s">
        <v>26</v>
      </c>
      <c r="K1418" t="s">
        <v>26</v>
      </c>
    </row>
    <row r="1419" spans="1:11" x14ac:dyDescent="0.25">
      <c r="A1419" s="1">
        <v>32752</v>
      </c>
      <c r="B1419" t="s">
        <v>152</v>
      </c>
      <c r="C1419" t="s">
        <v>26</v>
      </c>
      <c r="D1419" t="s">
        <v>26</v>
      </c>
      <c r="E1419" t="s">
        <v>26</v>
      </c>
      <c r="F1419">
        <v>159.38999999999999</v>
      </c>
      <c r="G1419" t="s">
        <v>26</v>
      </c>
      <c r="H1419" t="s">
        <v>26</v>
      </c>
      <c r="I1419" t="s">
        <v>26</v>
      </c>
      <c r="J1419" t="s">
        <v>26</v>
      </c>
      <c r="K1419" t="s">
        <v>26</v>
      </c>
    </row>
    <row r="1420" spans="1:11" x14ac:dyDescent="0.25">
      <c r="A1420" s="1">
        <v>32752</v>
      </c>
      <c r="B1420" t="s">
        <v>153</v>
      </c>
      <c r="C1420" t="s">
        <v>26</v>
      </c>
      <c r="D1420" t="s">
        <v>26</v>
      </c>
      <c r="E1420" t="s">
        <v>26</v>
      </c>
      <c r="F1420">
        <v>201.19</v>
      </c>
      <c r="G1420" t="s">
        <v>26</v>
      </c>
      <c r="H1420" t="s">
        <v>26</v>
      </c>
      <c r="I1420" t="s">
        <v>26</v>
      </c>
      <c r="J1420" t="s">
        <v>26</v>
      </c>
      <c r="K1420" t="s">
        <v>26</v>
      </c>
    </row>
    <row r="1421" spans="1:11" x14ac:dyDescent="0.25">
      <c r="A1421" s="1">
        <v>32752</v>
      </c>
      <c r="B1421" t="s">
        <v>154</v>
      </c>
      <c r="C1421" t="s">
        <v>26</v>
      </c>
      <c r="D1421" t="s">
        <v>26</v>
      </c>
      <c r="E1421" t="s">
        <v>26</v>
      </c>
      <c r="F1421">
        <v>160.77000000000001</v>
      </c>
      <c r="G1421" t="s">
        <v>26</v>
      </c>
      <c r="H1421" t="s">
        <v>26</v>
      </c>
      <c r="I1421" t="s">
        <v>26</v>
      </c>
      <c r="J1421" t="s">
        <v>26</v>
      </c>
      <c r="K1421" t="s">
        <v>26</v>
      </c>
    </row>
    <row r="1422" spans="1:11" x14ac:dyDescent="0.25">
      <c r="A1422" s="1">
        <v>32752</v>
      </c>
      <c r="B1422" t="s">
        <v>155</v>
      </c>
      <c r="C1422" t="s">
        <v>26</v>
      </c>
      <c r="D1422" t="s">
        <v>26</v>
      </c>
      <c r="E1422" t="s">
        <v>26</v>
      </c>
      <c r="F1422">
        <v>164.49</v>
      </c>
      <c r="G1422" t="s">
        <v>26</v>
      </c>
      <c r="H1422" t="s">
        <v>26</v>
      </c>
      <c r="I1422" t="s">
        <v>26</v>
      </c>
      <c r="J1422" t="s">
        <v>26</v>
      </c>
      <c r="K1422" t="s">
        <v>26</v>
      </c>
    </row>
    <row r="1423" spans="1:11" x14ac:dyDescent="0.25">
      <c r="A1423" s="1">
        <v>32782</v>
      </c>
      <c r="B1423" t="s">
        <v>1</v>
      </c>
      <c r="C1423" t="s">
        <v>26</v>
      </c>
      <c r="D1423" t="s">
        <v>26</v>
      </c>
      <c r="E1423" t="s">
        <v>26</v>
      </c>
      <c r="F1423">
        <v>253.01</v>
      </c>
      <c r="G1423" t="s">
        <v>26</v>
      </c>
      <c r="H1423" t="s">
        <v>26</v>
      </c>
      <c r="I1423" t="s">
        <v>26</v>
      </c>
      <c r="J1423" t="s">
        <v>26</v>
      </c>
      <c r="K1423" t="s">
        <v>26</v>
      </c>
    </row>
    <row r="1424" spans="1:11" x14ac:dyDescent="0.25">
      <c r="A1424" s="1">
        <v>32782</v>
      </c>
      <c r="B1424" t="s">
        <v>126</v>
      </c>
      <c r="C1424" t="s">
        <v>26</v>
      </c>
      <c r="D1424" t="s">
        <v>26</v>
      </c>
      <c r="E1424" t="s">
        <v>26</v>
      </c>
      <c r="F1424">
        <v>266.99</v>
      </c>
      <c r="G1424" t="s">
        <v>26</v>
      </c>
      <c r="H1424" t="s">
        <v>26</v>
      </c>
      <c r="I1424" t="s">
        <v>26</v>
      </c>
      <c r="J1424" t="s">
        <v>26</v>
      </c>
      <c r="K1424" t="s">
        <v>26</v>
      </c>
    </row>
    <row r="1425" spans="1:11" x14ac:dyDescent="0.25">
      <c r="A1425" s="1">
        <v>32782</v>
      </c>
      <c r="B1425" t="s">
        <v>127</v>
      </c>
      <c r="C1425" t="s">
        <v>26</v>
      </c>
      <c r="D1425" t="s">
        <v>26</v>
      </c>
      <c r="E1425" t="s">
        <v>26</v>
      </c>
      <c r="F1425">
        <v>236.77</v>
      </c>
      <c r="G1425" t="s">
        <v>26</v>
      </c>
      <c r="H1425" t="s">
        <v>26</v>
      </c>
      <c r="I1425" t="s">
        <v>26</v>
      </c>
      <c r="J1425" t="s">
        <v>26</v>
      </c>
      <c r="K1425" t="s">
        <v>26</v>
      </c>
    </row>
    <row r="1426" spans="1:11" x14ac:dyDescent="0.25">
      <c r="A1426" s="1">
        <v>32782</v>
      </c>
      <c r="B1426" t="s">
        <v>113</v>
      </c>
      <c r="C1426" t="s">
        <v>26</v>
      </c>
      <c r="D1426" t="s">
        <v>26</v>
      </c>
      <c r="E1426" t="s">
        <v>26</v>
      </c>
      <c r="F1426">
        <v>255.81</v>
      </c>
      <c r="G1426" t="s">
        <v>26</v>
      </c>
      <c r="H1426" t="s">
        <v>26</v>
      </c>
      <c r="I1426" t="s">
        <v>26</v>
      </c>
      <c r="J1426" t="s">
        <v>26</v>
      </c>
      <c r="K1426" t="s">
        <v>26</v>
      </c>
    </row>
    <row r="1427" spans="1:11" x14ac:dyDescent="0.25">
      <c r="A1427" s="1">
        <v>32782</v>
      </c>
      <c r="B1427" t="s">
        <v>128</v>
      </c>
      <c r="C1427" t="s">
        <v>26</v>
      </c>
      <c r="D1427" t="s">
        <v>26</v>
      </c>
      <c r="E1427" t="s">
        <v>26</v>
      </c>
      <c r="F1427">
        <v>271.95</v>
      </c>
      <c r="G1427" t="s">
        <v>26</v>
      </c>
      <c r="H1427" t="s">
        <v>26</v>
      </c>
      <c r="I1427" t="s">
        <v>26</v>
      </c>
      <c r="J1427" t="s">
        <v>26</v>
      </c>
      <c r="K1427" t="s">
        <v>26</v>
      </c>
    </row>
    <row r="1428" spans="1:11" x14ac:dyDescent="0.25">
      <c r="A1428" s="1">
        <v>32782</v>
      </c>
      <c r="B1428" t="s">
        <v>129</v>
      </c>
      <c r="C1428" t="s">
        <v>26</v>
      </c>
      <c r="D1428" t="s">
        <v>26</v>
      </c>
      <c r="E1428" t="s">
        <v>26</v>
      </c>
      <c r="F1428">
        <v>229.2</v>
      </c>
      <c r="G1428" t="s">
        <v>26</v>
      </c>
      <c r="H1428" t="s">
        <v>26</v>
      </c>
      <c r="I1428" t="s">
        <v>26</v>
      </c>
      <c r="J1428" t="s">
        <v>26</v>
      </c>
      <c r="K1428" t="s">
        <v>26</v>
      </c>
    </row>
    <row r="1429" spans="1:11" x14ac:dyDescent="0.25">
      <c r="A1429" s="1">
        <v>32782</v>
      </c>
      <c r="B1429" t="s">
        <v>130</v>
      </c>
      <c r="C1429" t="s">
        <v>26</v>
      </c>
      <c r="D1429" t="s">
        <v>26</v>
      </c>
      <c r="E1429" t="s">
        <v>26</v>
      </c>
      <c r="F1429">
        <v>314.7</v>
      </c>
      <c r="G1429" t="s">
        <v>26</v>
      </c>
      <c r="H1429" t="s">
        <v>26</v>
      </c>
      <c r="I1429" t="s">
        <v>26</v>
      </c>
      <c r="J1429" t="s">
        <v>26</v>
      </c>
      <c r="K1429" t="s">
        <v>26</v>
      </c>
    </row>
    <row r="1430" spans="1:11" x14ac:dyDescent="0.25">
      <c r="A1430" s="1">
        <v>32782</v>
      </c>
      <c r="B1430" t="s">
        <v>131</v>
      </c>
      <c r="C1430" t="s">
        <v>26</v>
      </c>
      <c r="D1430" t="s">
        <v>26</v>
      </c>
      <c r="E1430" t="s">
        <v>26</v>
      </c>
      <c r="F1430">
        <v>271.14999999999998</v>
      </c>
      <c r="G1430" t="s">
        <v>26</v>
      </c>
      <c r="H1430" t="s">
        <v>26</v>
      </c>
      <c r="I1430" t="s">
        <v>26</v>
      </c>
      <c r="J1430" t="s">
        <v>26</v>
      </c>
      <c r="K1430" t="s">
        <v>26</v>
      </c>
    </row>
    <row r="1431" spans="1:11" x14ac:dyDescent="0.25">
      <c r="A1431" s="1">
        <v>32782</v>
      </c>
      <c r="B1431" t="s">
        <v>132</v>
      </c>
      <c r="C1431" t="s">
        <v>26</v>
      </c>
      <c r="D1431" t="s">
        <v>26</v>
      </c>
      <c r="E1431" t="s">
        <v>26</v>
      </c>
      <c r="F1431">
        <v>270.7</v>
      </c>
      <c r="G1431" t="s">
        <v>26</v>
      </c>
      <c r="H1431" t="s">
        <v>26</v>
      </c>
      <c r="I1431" t="s">
        <v>26</v>
      </c>
      <c r="J1431" t="s">
        <v>26</v>
      </c>
      <c r="K1431" t="s">
        <v>26</v>
      </c>
    </row>
    <row r="1432" spans="1:11" x14ac:dyDescent="0.25">
      <c r="A1432" s="1">
        <v>32782</v>
      </c>
      <c r="B1432" t="s">
        <v>133</v>
      </c>
      <c r="C1432" t="s">
        <v>26</v>
      </c>
      <c r="D1432" t="s">
        <v>26</v>
      </c>
      <c r="E1432" t="s">
        <v>26</v>
      </c>
      <c r="F1432">
        <v>307.52999999999997</v>
      </c>
      <c r="G1432" t="s">
        <v>26</v>
      </c>
      <c r="H1432" t="s">
        <v>26</v>
      </c>
      <c r="I1432" t="s">
        <v>26</v>
      </c>
      <c r="J1432" t="s">
        <v>26</v>
      </c>
      <c r="K1432" t="s">
        <v>26</v>
      </c>
    </row>
    <row r="1433" spans="1:11" x14ac:dyDescent="0.25">
      <c r="A1433" s="1">
        <v>32782</v>
      </c>
      <c r="B1433" t="s">
        <v>134</v>
      </c>
      <c r="C1433" t="s">
        <v>26</v>
      </c>
      <c r="D1433" t="s">
        <v>26</v>
      </c>
      <c r="E1433" t="s">
        <v>26</v>
      </c>
      <c r="F1433">
        <v>247.33</v>
      </c>
      <c r="G1433" t="s">
        <v>26</v>
      </c>
      <c r="H1433" t="s">
        <v>26</v>
      </c>
      <c r="I1433" t="s">
        <v>26</v>
      </c>
      <c r="J1433" t="s">
        <v>26</v>
      </c>
      <c r="K1433" t="s">
        <v>26</v>
      </c>
    </row>
    <row r="1434" spans="1:11" x14ac:dyDescent="0.25">
      <c r="A1434" s="1">
        <v>32782</v>
      </c>
      <c r="B1434" t="s">
        <v>135</v>
      </c>
      <c r="C1434" t="s">
        <v>26</v>
      </c>
      <c r="D1434" t="s">
        <v>26</v>
      </c>
      <c r="E1434" t="s">
        <v>26</v>
      </c>
      <c r="F1434">
        <v>276.73</v>
      </c>
      <c r="G1434" t="s">
        <v>26</v>
      </c>
      <c r="H1434" t="s">
        <v>26</v>
      </c>
      <c r="I1434" t="s">
        <v>26</v>
      </c>
      <c r="J1434" t="s">
        <v>26</v>
      </c>
      <c r="K1434" t="s">
        <v>26</v>
      </c>
    </row>
    <row r="1435" spans="1:11" x14ac:dyDescent="0.25">
      <c r="A1435" s="1">
        <v>32782</v>
      </c>
      <c r="B1435" t="s">
        <v>136</v>
      </c>
      <c r="C1435" t="s">
        <v>26</v>
      </c>
      <c r="D1435" t="s">
        <v>26</v>
      </c>
      <c r="E1435" t="s">
        <v>26</v>
      </c>
      <c r="F1435" t="s">
        <v>26</v>
      </c>
      <c r="G1435" t="s">
        <v>26</v>
      </c>
      <c r="H1435" t="s">
        <v>26</v>
      </c>
      <c r="I1435" t="s">
        <v>26</v>
      </c>
      <c r="J1435" t="s">
        <v>26</v>
      </c>
      <c r="K1435" t="s">
        <v>26</v>
      </c>
    </row>
    <row r="1436" spans="1:11" x14ac:dyDescent="0.25">
      <c r="A1436" s="1">
        <v>32782</v>
      </c>
      <c r="B1436" t="s">
        <v>137</v>
      </c>
      <c r="C1436" t="s">
        <v>26</v>
      </c>
      <c r="D1436" t="s">
        <v>26</v>
      </c>
      <c r="E1436" t="s">
        <v>26</v>
      </c>
      <c r="F1436">
        <v>252.1</v>
      </c>
      <c r="G1436" t="s">
        <v>26</v>
      </c>
      <c r="H1436" t="s">
        <v>26</v>
      </c>
      <c r="I1436" t="s">
        <v>26</v>
      </c>
      <c r="J1436" t="s">
        <v>26</v>
      </c>
      <c r="K1436" t="s">
        <v>26</v>
      </c>
    </row>
    <row r="1437" spans="1:11" x14ac:dyDescent="0.25">
      <c r="A1437" s="1">
        <v>32782</v>
      </c>
      <c r="B1437" t="s">
        <v>138</v>
      </c>
      <c r="C1437" t="s">
        <v>26</v>
      </c>
      <c r="D1437" t="s">
        <v>26</v>
      </c>
      <c r="E1437" t="s">
        <v>26</v>
      </c>
      <c r="F1437">
        <v>286.95</v>
      </c>
      <c r="G1437" t="s">
        <v>26</v>
      </c>
      <c r="H1437" t="s">
        <v>26</v>
      </c>
      <c r="I1437" t="s">
        <v>26</v>
      </c>
      <c r="J1437" t="s">
        <v>26</v>
      </c>
      <c r="K1437" t="s">
        <v>26</v>
      </c>
    </row>
    <row r="1438" spans="1:11" x14ac:dyDescent="0.25">
      <c r="A1438" s="1">
        <v>32782</v>
      </c>
      <c r="B1438" t="s">
        <v>139</v>
      </c>
      <c r="C1438" t="s">
        <v>26</v>
      </c>
      <c r="D1438" t="s">
        <v>26</v>
      </c>
      <c r="E1438" t="s">
        <v>26</v>
      </c>
      <c r="F1438">
        <v>251.19</v>
      </c>
      <c r="G1438" t="s">
        <v>26</v>
      </c>
      <c r="H1438" t="s">
        <v>26</v>
      </c>
      <c r="I1438" t="s">
        <v>26</v>
      </c>
      <c r="J1438" t="s">
        <v>26</v>
      </c>
      <c r="K1438" t="s">
        <v>26</v>
      </c>
    </row>
    <row r="1439" spans="1:11" x14ac:dyDescent="0.25">
      <c r="A1439" s="1">
        <v>32782</v>
      </c>
      <c r="B1439" t="s">
        <v>140</v>
      </c>
      <c r="C1439" t="s">
        <v>26</v>
      </c>
      <c r="D1439" t="s">
        <v>26</v>
      </c>
      <c r="E1439" t="s">
        <v>26</v>
      </c>
      <c r="F1439">
        <v>219.45</v>
      </c>
      <c r="G1439" t="s">
        <v>26</v>
      </c>
      <c r="H1439" t="s">
        <v>26</v>
      </c>
      <c r="I1439" t="s">
        <v>26</v>
      </c>
      <c r="J1439" t="s">
        <v>26</v>
      </c>
      <c r="K1439" t="s">
        <v>26</v>
      </c>
    </row>
    <row r="1440" spans="1:11" x14ac:dyDescent="0.25">
      <c r="A1440" s="1">
        <v>32782</v>
      </c>
      <c r="B1440" t="s">
        <v>141</v>
      </c>
      <c r="C1440" t="s">
        <v>26</v>
      </c>
      <c r="D1440" t="s">
        <v>26</v>
      </c>
      <c r="E1440" t="s">
        <v>26</v>
      </c>
      <c r="F1440">
        <v>229.54</v>
      </c>
      <c r="G1440" t="s">
        <v>26</v>
      </c>
      <c r="H1440" t="s">
        <v>26</v>
      </c>
      <c r="I1440" t="s">
        <v>26</v>
      </c>
      <c r="J1440" t="s">
        <v>26</v>
      </c>
      <c r="K1440" t="s">
        <v>26</v>
      </c>
    </row>
    <row r="1441" spans="1:11" x14ac:dyDescent="0.25">
      <c r="A1441" s="1">
        <v>32782</v>
      </c>
      <c r="B1441" t="s">
        <v>142</v>
      </c>
      <c r="C1441" t="s">
        <v>26</v>
      </c>
      <c r="D1441" t="s">
        <v>26</v>
      </c>
      <c r="E1441" t="s">
        <v>26</v>
      </c>
      <c r="F1441">
        <v>227.44</v>
      </c>
      <c r="G1441" t="s">
        <v>26</v>
      </c>
      <c r="H1441" t="s">
        <v>26</v>
      </c>
      <c r="I1441" t="s">
        <v>26</v>
      </c>
      <c r="J1441" t="s">
        <v>26</v>
      </c>
      <c r="K1441" t="s">
        <v>26</v>
      </c>
    </row>
    <row r="1442" spans="1:11" x14ac:dyDescent="0.25">
      <c r="A1442" s="1">
        <v>32782</v>
      </c>
      <c r="B1442" t="s">
        <v>143</v>
      </c>
      <c r="C1442" t="s">
        <v>26</v>
      </c>
      <c r="D1442" t="s">
        <v>26</v>
      </c>
      <c r="E1442" t="s">
        <v>26</v>
      </c>
      <c r="F1442">
        <v>213.48</v>
      </c>
      <c r="G1442" t="s">
        <v>26</v>
      </c>
      <c r="H1442" t="s">
        <v>26</v>
      </c>
      <c r="I1442" t="s">
        <v>26</v>
      </c>
      <c r="J1442" t="s">
        <v>26</v>
      </c>
      <c r="K1442" t="s">
        <v>26</v>
      </c>
    </row>
    <row r="1443" spans="1:11" x14ac:dyDescent="0.25">
      <c r="A1443" s="1">
        <v>32782</v>
      </c>
      <c r="B1443" t="s">
        <v>144</v>
      </c>
      <c r="C1443" t="s">
        <v>26</v>
      </c>
      <c r="D1443" t="s">
        <v>26</v>
      </c>
      <c r="E1443" t="s">
        <v>26</v>
      </c>
      <c r="F1443">
        <v>229.51</v>
      </c>
      <c r="G1443" t="s">
        <v>26</v>
      </c>
      <c r="H1443" t="s">
        <v>26</v>
      </c>
      <c r="I1443" t="s">
        <v>26</v>
      </c>
      <c r="J1443" t="s">
        <v>26</v>
      </c>
      <c r="K1443" t="s">
        <v>26</v>
      </c>
    </row>
    <row r="1444" spans="1:11" x14ac:dyDescent="0.25">
      <c r="A1444" s="1">
        <v>32782</v>
      </c>
      <c r="B1444" t="s">
        <v>145</v>
      </c>
      <c r="C1444" t="s">
        <v>26</v>
      </c>
      <c r="D1444" t="s">
        <v>26</v>
      </c>
      <c r="E1444" t="s">
        <v>26</v>
      </c>
      <c r="F1444">
        <v>232.97</v>
      </c>
      <c r="G1444" t="s">
        <v>26</v>
      </c>
      <c r="H1444" t="s">
        <v>26</v>
      </c>
      <c r="I1444" t="s">
        <v>26</v>
      </c>
      <c r="J1444" t="s">
        <v>26</v>
      </c>
      <c r="K1444" t="s">
        <v>26</v>
      </c>
    </row>
    <row r="1445" spans="1:11" x14ac:dyDescent="0.25">
      <c r="A1445" s="1">
        <v>32782</v>
      </c>
      <c r="B1445" t="s">
        <v>146</v>
      </c>
      <c r="C1445" t="s">
        <v>26</v>
      </c>
      <c r="D1445" t="s">
        <v>26</v>
      </c>
      <c r="E1445" t="s">
        <v>26</v>
      </c>
      <c r="F1445">
        <v>249.61</v>
      </c>
      <c r="G1445" t="s">
        <v>26</v>
      </c>
      <c r="H1445" t="s">
        <v>26</v>
      </c>
      <c r="I1445" t="s">
        <v>26</v>
      </c>
      <c r="J1445" t="s">
        <v>26</v>
      </c>
      <c r="K1445" t="s">
        <v>26</v>
      </c>
    </row>
    <row r="1446" spans="1:11" x14ac:dyDescent="0.25">
      <c r="A1446" s="1">
        <v>32782</v>
      </c>
      <c r="B1446" t="s">
        <v>2</v>
      </c>
      <c r="C1446" t="s">
        <v>26</v>
      </c>
      <c r="D1446" t="s">
        <v>26</v>
      </c>
      <c r="E1446" t="s">
        <v>26</v>
      </c>
      <c r="F1446">
        <v>235.99</v>
      </c>
      <c r="G1446" t="s">
        <v>26</v>
      </c>
      <c r="H1446" t="s">
        <v>26</v>
      </c>
      <c r="I1446" t="s">
        <v>26</v>
      </c>
      <c r="J1446" t="s">
        <v>26</v>
      </c>
      <c r="K1446" t="s">
        <v>26</v>
      </c>
    </row>
    <row r="1447" spans="1:11" x14ac:dyDescent="0.25">
      <c r="A1447" s="1">
        <v>32782</v>
      </c>
      <c r="B1447" t="s">
        <v>147</v>
      </c>
      <c r="C1447" t="s">
        <v>26</v>
      </c>
      <c r="D1447" t="s">
        <v>26</v>
      </c>
      <c r="E1447" t="s">
        <v>26</v>
      </c>
      <c r="F1447">
        <v>260.8</v>
      </c>
      <c r="G1447" t="s">
        <v>26</v>
      </c>
      <c r="H1447" t="s">
        <v>26</v>
      </c>
      <c r="I1447" t="s">
        <v>26</v>
      </c>
      <c r="J1447" t="s">
        <v>26</v>
      </c>
      <c r="K1447" t="s">
        <v>26</v>
      </c>
    </row>
    <row r="1448" spans="1:11" x14ac:dyDescent="0.25">
      <c r="A1448" s="1">
        <v>32782</v>
      </c>
      <c r="B1448" t="s">
        <v>148</v>
      </c>
      <c r="C1448" t="s">
        <v>26</v>
      </c>
      <c r="D1448" t="s">
        <v>26</v>
      </c>
      <c r="E1448" t="s">
        <v>26</v>
      </c>
      <c r="F1448">
        <v>256.25</v>
      </c>
      <c r="G1448" t="s">
        <v>26</v>
      </c>
      <c r="H1448" t="s">
        <v>26</v>
      </c>
      <c r="I1448" t="s">
        <v>26</v>
      </c>
      <c r="J1448" t="s">
        <v>26</v>
      </c>
      <c r="K1448" t="s">
        <v>26</v>
      </c>
    </row>
    <row r="1449" spans="1:11" x14ac:dyDescent="0.25">
      <c r="A1449" s="1">
        <v>32782</v>
      </c>
      <c r="B1449" t="s">
        <v>149</v>
      </c>
      <c r="C1449" t="s">
        <v>26</v>
      </c>
      <c r="D1449" t="s">
        <v>26</v>
      </c>
      <c r="E1449" t="s">
        <v>26</v>
      </c>
      <c r="F1449">
        <v>289.02999999999997</v>
      </c>
      <c r="G1449" t="s">
        <v>26</v>
      </c>
      <c r="H1449" t="s">
        <v>26</v>
      </c>
      <c r="I1449" t="s">
        <v>26</v>
      </c>
      <c r="J1449" t="s">
        <v>26</v>
      </c>
      <c r="K1449" t="s">
        <v>26</v>
      </c>
    </row>
    <row r="1450" spans="1:11" x14ac:dyDescent="0.25">
      <c r="A1450" s="1">
        <v>32782</v>
      </c>
      <c r="B1450" t="s">
        <v>150</v>
      </c>
      <c r="C1450" t="s">
        <v>26</v>
      </c>
      <c r="D1450" t="s">
        <v>26</v>
      </c>
      <c r="E1450" t="s">
        <v>26</v>
      </c>
      <c r="F1450">
        <v>279.69</v>
      </c>
      <c r="G1450" t="s">
        <v>26</v>
      </c>
      <c r="H1450" t="s">
        <v>26</v>
      </c>
      <c r="I1450" t="s">
        <v>26</v>
      </c>
      <c r="J1450" t="s">
        <v>26</v>
      </c>
      <c r="K1450" t="s">
        <v>26</v>
      </c>
    </row>
    <row r="1451" spans="1:11" x14ac:dyDescent="0.25">
      <c r="A1451" s="1">
        <v>32782</v>
      </c>
      <c r="B1451" t="s">
        <v>151</v>
      </c>
      <c r="C1451" t="s">
        <v>26</v>
      </c>
      <c r="D1451" t="s">
        <v>26</v>
      </c>
      <c r="E1451" t="s">
        <v>26</v>
      </c>
      <c r="F1451">
        <v>254.76</v>
      </c>
      <c r="G1451" t="s">
        <v>26</v>
      </c>
      <c r="H1451" t="s">
        <v>26</v>
      </c>
      <c r="I1451" t="s">
        <v>26</v>
      </c>
      <c r="J1451" t="s">
        <v>26</v>
      </c>
      <c r="K1451" t="s">
        <v>26</v>
      </c>
    </row>
    <row r="1452" spans="1:11" x14ac:dyDescent="0.25">
      <c r="A1452" s="1">
        <v>32782</v>
      </c>
      <c r="B1452" t="s">
        <v>152</v>
      </c>
      <c r="C1452" t="s">
        <v>26</v>
      </c>
      <c r="D1452" t="s">
        <v>26</v>
      </c>
      <c r="E1452" t="s">
        <v>26</v>
      </c>
      <c r="F1452">
        <v>214.71</v>
      </c>
      <c r="G1452" t="s">
        <v>26</v>
      </c>
      <c r="H1452" t="s">
        <v>26</v>
      </c>
      <c r="I1452" t="s">
        <v>26</v>
      </c>
      <c r="J1452" t="s">
        <v>26</v>
      </c>
      <c r="K1452" t="s">
        <v>26</v>
      </c>
    </row>
    <row r="1453" spans="1:11" x14ac:dyDescent="0.25">
      <c r="A1453" s="1">
        <v>32782</v>
      </c>
      <c r="B1453" t="s">
        <v>153</v>
      </c>
      <c r="C1453" t="s">
        <v>26</v>
      </c>
      <c r="D1453" t="s">
        <v>26</v>
      </c>
      <c r="E1453" t="s">
        <v>26</v>
      </c>
      <c r="F1453">
        <v>265.27</v>
      </c>
      <c r="G1453" t="s">
        <v>26</v>
      </c>
      <c r="H1453" t="s">
        <v>26</v>
      </c>
      <c r="I1453" t="s">
        <v>26</v>
      </c>
      <c r="J1453" t="s">
        <v>26</v>
      </c>
      <c r="K1453" t="s">
        <v>26</v>
      </c>
    </row>
    <row r="1454" spans="1:11" x14ac:dyDescent="0.25">
      <c r="A1454" s="1">
        <v>32782</v>
      </c>
      <c r="B1454" t="s">
        <v>154</v>
      </c>
      <c r="C1454" t="s">
        <v>26</v>
      </c>
      <c r="D1454" t="s">
        <v>26</v>
      </c>
      <c r="E1454" t="s">
        <v>26</v>
      </c>
      <c r="F1454">
        <v>224.71</v>
      </c>
      <c r="G1454" t="s">
        <v>26</v>
      </c>
      <c r="H1454" t="s">
        <v>26</v>
      </c>
      <c r="I1454" t="s">
        <v>26</v>
      </c>
      <c r="J1454" t="s">
        <v>26</v>
      </c>
      <c r="K1454" t="s">
        <v>26</v>
      </c>
    </row>
    <row r="1455" spans="1:11" x14ac:dyDescent="0.25">
      <c r="A1455" s="1">
        <v>32782</v>
      </c>
      <c r="B1455" t="s">
        <v>155</v>
      </c>
      <c r="C1455" t="s">
        <v>26</v>
      </c>
      <c r="D1455" t="s">
        <v>26</v>
      </c>
      <c r="E1455" t="s">
        <v>26</v>
      </c>
      <c r="F1455">
        <v>227.87</v>
      </c>
      <c r="G1455" t="s">
        <v>26</v>
      </c>
      <c r="H1455" t="s">
        <v>26</v>
      </c>
      <c r="I1455" t="s">
        <v>26</v>
      </c>
      <c r="J1455" t="s">
        <v>26</v>
      </c>
      <c r="K1455" t="s">
        <v>26</v>
      </c>
    </row>
    <row r="1456" spans="1:11" x14ac:dyDescent="0.25">
      <c r="A1456" s="1">
        <v>32813</v>
      </c>
      <c r="B1456" t="s">
        <v>1</v>
      </c>
      <c r="C1456" t="s">
        <v>26</v>
      </c>
      <c r="D1456" t="s">
        <v>26</v>
      </c>
      <c r="E1456" t="s">
        <v>26</v>
      </c>
      <c r="F1456">
        <v>357.86</v>
      </c>
      <c r="G1456" t="s">
        <v>26</v>
      </c>
      <c r="H1456" t="s">
        <v>26</v>
      </c>
      <c r="I1456" t="s">
        <v>26</v>
      </c>
      <c r="J1456" t="s">
        <v>26</v>
      </c>
      <c r="K1456" t="s">
        <v>26</v>
      </c>
    </row>
    <row r="1457" spans="1:11" x14ac:dyDescent="0.25">
      <c r="A1457" s="1">
        <v>32813</v>
      </c>
      <c r="B1457" t="s">
        <v>126</v>
      </c>
      <c r="C1457" t="s">
        <v>26</v>
      </c>
      <c r="D1457" t="s">
        <v>26</v>
      </c>
      <c r="E1457" t="s">
        <v>26</v>
      </c>
      <c r="F1457">
        <v>385.91</v>
      </c>
      <c r="G1457" t="s">
        <v>26</v>
      </c>
      <c r="H1457" t="s">
        <v>26</v>
      </c>
      <c r="I1457" t="s">
        <v>26</v>
      </c>
      <c r="J1457" t="s">
        <v>26</v>
      </c>
      <c r="K1457" t="s">
        <v>26</v>
      </c>
    </row>
    <row r="1458" spans="1:11" x14ac:dyDescent="0.25">
      <c r="A1458" s="1">
        <v>32813</v>
      </c>
      <c r="B1458" t="s">
        <v>127</v>
      </c>
      <c r="C1458" t="s">
        <v>26</v>
      </c>
      <c r="D1458" t="s">
        <v>26</v>
      </c>
      <c r="E1458" t="s">
        <v>26</v>
      </c>
      <c r="F1458">
        <v>347.34</v>
      </c>
      <c r="G1458" t="s">
        <v>26</v>
      </c>
      <c r="H1458" t="s">
        <v>26</v>
      </c>
      <c r="I1458" t="s">
        <v>26</v>
      </c>
      <c r="J1458" t="s">
        <v>26</v>
      </c>
      <c r="K1458" t="s">
        <v>26</v>
      </c>
    </row>
    <row r="1459" spans="1:11" x14ac:dyDescent="0.25">
      <c r="A1459" s="1">
        <v>32813</v>
      </c>
      <c r="B1459" t="s">
        <v>113</v>
      </c>
      <c r="C1459" t="s">
        <v>26</v>
      </c>
      <c r="D1459" t="s">
        <v>26</v>
      </c>
      <c r="E1459" t="s">
        <v>26</v>
      </c>
      <c r="F1459">
        <v>357.88</v>
      </c>
      <c r="G1459" t="s">
        <v>26</v>
      </c>
      <c r="H1459" t="s">
        <v>26</v>
      </c>
      <c r="I1459" t="s">
        <v>26</v>
      </c>
      <c r="J1459" t="s">
        <v>26</v>
      </c>
      <c r="K1459" t="s">
        <v>26</v>
      </c>
    </row>
    <row r="1460" spans="1:11" x14ac:dyDescent="0.25">
      <c r="A1460" s="1">
        <v>32813</v>
      </c>
      <c r="B1460" t="s">
        <v>128</v>
      </c>
      <c r="C1460" t="s">
        <v>26</v>
      </c>
      <c r="D1460" t="s">
        <v>26</v>
      </c>
      <c r="E1460" t="s">
        <v>26</v>
      </c>
      <c r="F1460">
        <v>380.73</v>
      </c>
      <c r="G1460" t="s">
        <v>26</v>
      </c>
      <c r="H1460" t="s">
        <v>26</v>
      </c>
      <c r="I1460" t="s">
        <v>26</v>
      </c>
      <c r="J1460" t="s">
        <v>26</v>
      </c>
      <c r="K1460" t="s">
        <v>26</v>
      </c>
    </row>
    <row r="1461" spans="1:11" x14ac:dyDescent="0.25">
      <c r="A1461" s="1">
        <v>32813</v>
      </c>
      <c r="B1461" t="s">
        <v>129</v>
      </c>
      <c r="C1461" t="s">
        <v>26</v>
      </c>
      <c r="D1461" t="s">
        <v>26</v>
      </c>
      <c r="E1461" t="s">
        <v>26</v>
      </c>
      <c r="F1461">
        <v>330.35</v>
      </c>
      <c r="G1461" t="s">
        <v>26</v>
      </c>
      <c r="H1461" t="s">
        <v>26</v>
      </c>
      <c r="I1461" t="s">
        <v>26</v>
      </c>
      <c r="J1461" t="s">
        <v>26</v>
      </c>
      <c r="K1461" t="s">
        <v>26</v>
      </c>
    </row>
    <row r="1462" spans="1:11" x14ac:dyDescent="0.25">
      <c r="A1462" s="1">
        <v>32813</v>
      </c>
      <c r="B1462" t="s">
        <v>130</v>
      </c>
      <c r="C1462" t="s">
        <v>26</v>
      </c>
      <c r="D1462" t="s">
        <v>26</v>
      </c>
      <c r="E1462" t="s">
        <v>26</v>
      </c>
      <c r="F1462">
        <v>436.37</v>
      </c>
      <c r="G1462" t="s">
        <v>26</v>
      </c>
      <c r="H1462" t="s">
        <v>26</v>
      </c>
      <c r="I1462" t="s">
        <v>26</v>
      </c>
      <c r="J1462" t="s">
        <v>26</v>
      </c>
      <c r="K1462" t="s">
        <v>26</v>
      </c>
    </row>
    <row r="1463" spans="1:11" x14ac:dyDescent="0.25">
      <c r="A1463" s="1">
        <v>32813</v>
      </c>
      <c r="B1463" t="s">
        <v>131</v>
      </c>
      <c r="C1463" t="s">
        <v>26</v>
      </c>
      <c r="D1463" t="s">
        <v>26</v>
      </c>
      <c r="E1463" t="s">
        <v>26</v>
      </c>
      <c r="F1463">
        <v>377.12</v>
      </c>
      <c r="G1463" t="s">
        <v>26</v>
      </c>
      <c r="H1463" t="s">
        <v>26</v>
      </c>
      <c r="I1463" t="s">
        <v>26</v>
      </c>
      <c r="J1463" t="s">
        <v>26</v>
      </c>
      <c r="K1463" t="s">
        <v>26</v>
      </c>
    </row>
    <row r="1464" spans="1:11" x14ac:dyDescent="0.25">
      <c r="A1464" s="1">
        <v>32813</v>
      </c>
      <c r="B1464" t="s">
        <v>132</v>
      </c>
      <c r="C1464" t="s">
        <v>26</v>
      </c>
      <c r="D1464" t="s">
        <v>26</v>
      </c>
      <c r="E1464" t="s">
        <v>26</v>
      </c>
      <c r="F1464">
        <v>392.33</v>
      </c>
      <c r="G1464" t="s">
        <v>26</v>
      </c>
      <c r="H1464" t="s">
        <v>26</v>
      </c>
      <c r="I1464" t="s">
        <v>26</v>
      </c>
      <c r="J1464" t="s">
        <v>26</v>
      </c>
      <c r="K1464" t="s">
        <v>26</v>
      </c>
    </row>
    <row r="1465" spans="1:11" x14ac:dyDescent="0.25">
      <c r="A1465" s="1">
        <v>32813</v>
      </c>
      <c r="B1465" t="s">
        <v>133</v>
      </c>
      <c r="C1465" t="s">
        <v>26</v>
      </c>
      <c r="D1465" t="s">
        <v>26</v>
      </c>
      <c r="E1465" t="s">
        <v>26</v>
      </c>
      <c r="F1465">
        <v>430.75</v>
      </c>
      <c r="G1465" t="s">
        <v>26</v>
      </c>
      <c r="H1465" t="s">
        <v>26</v>
      </c>
      <c r="I1465" t="s">
        <v>26</v>
      </c>
      <c r="J1465" t="s">
        <v>26</v>
      </c>
      <c r="K1465" t="s">
        <v>26</v>
      </c>
    </row>
    <row r="1466" spans="1:11" x14ac:dyDescent="0.25">
      <c r="A1466" s="1">
        <v>32813</v>
      </c>
      <c r="B1466" t="s">
        <v>134</v>
      </c>
      <c r="C1466" t="s">
        <v>26</v>
      </c>
      <c r="D1466" t="s">
        <v>26</v>
      </c>
      <c r="E1466" t="s">
        <v>26</v>
      </c>
      <c r="F1466">
        <v>365.52</v>
      </c>
      <c r="G1466" t="s">
        <v>26</v>
      </c>
      <c r="H1466" t="s">
        <v>26</v>
      </c>
      <c r="I1466" t="s">
        <v>26</v>
      </c>
      <c r="J1466" t="s">
        <v>26</v>
      </c>
      <c r="K1466" t="s">
        <v>26</v>
      </c>
    </row>
    <row r="1467" spans="1:11" x14ac:dyDescent="0.25">
      <c r="A1467" s="1">
        <v>32813</v>
      </c>
      <c r="B1467" t="s">
        <v>135</v>
      </c>
      <c r="C1467" t="s">
        <v>26</v>
      </c>
      <c r="D1467" t="s">
        <v>26</v>
      </c>
      <c r="E1467" t="s">
        <v>26</v>
      </c>
      <c r="F1467">
        <v>380.33</v>
      </c>
      <c r="G1467" t="s">
        <v>26</v>
      </c>
      <c r="H1467" t="s">
        <v>26</v>
      </c>
      <c r="I1467" t="s">
        <v>26</v>
      </c>
      <c r="J1467" t="s">
        <v>26</v>
      </c>
      <c r="K1467" t="s">
        <v>26</v>
      </c>
    </row>
    <row r="1468" spans="1:11" x14ac:dyDescent="0.25">
      <c r="A1468" s="1">
        <v>32813</v>
      </c>
      <c r="B1468" t="s">
        <v>136</v>
      </c>
      <c r="C1468" t="s">
        <v>26</v>
      </c>
      <c r="D1468" t="s">
        <v>26</v>
      </c>
      <c r="E1468" t="s">
        <v>26</v>
      </c>
      <c r="F1468" t="s">
        <v>26</v>
      </c>
      <c r="G1468" t="s">
        <v>26</v>
      </c>
      <c r="H1468" t="s">
        <v>26</v>
      </c>
      <c r="I1468" t="s">
        <v>26</v>
      </c>
      <c r="J1468" t="s">
        <v>26</v>
      </c>
      <c r="K1468" t="s">
        <v>26</v>
      </c>
    </row>
    <row r="1469" spans="1:11" x14ac:dyDescent="0.25">
      <c r="A1469" s="1">
        <v>32813</v>
      </c>
      <c r="B1469" t="s">
        <v>137</v>
      </c>
      <c r="C1469" t="s">
        <v>26</v>
      </c>
      <c r="D1469" t="s">
        <v>26</v>
      </c>
      <c r="E1469" t="s">
        <v>26</v>
      </c>
      <c r="F1469">
        <v>391.52</v>
      </c>
      <c r="G1469" t="s">
        <v>26</v>
      </c>
      <c r="H1469" t="s">
        <v>26</v>
      </c>
      <c r="I1469" t="s">
        <v>26</v>
      </c>
      <c r="J1469" t="s">
        <v>26</v>
      </c>
      <c r="K1469" t="s">
        <v>26</v>
      </c>
    </row>
    <row r="1470" spans="1:11" x14ac:dyDescent="0.25">
      <c r="A1470" s="1">
        <v>32813</v>
      </c>
      <c r="B1470" t="s">
        <v>138</v>
      </c>
      <c r="C1470" t="s">
        <v>26</v>
      </c>
      <c r="D1470" t="s">
        <v>26</v>
      </c>
      <c r="E1470" t="s">
        <v>26</v>
      </c>
      <c r="F1470">
        <v>413.27</v>
      </c>
      <c r="G1470" t="s">
        <v>26</v>
      </c>
      <c r="H1470" t="s">
        <v>26</v>
      </c>
      <c r="I1470" t="s">
        <v>26</v>
      </c>
      <c r="J1470" t="s">
        <v>26</v>
      </c>
      <c r="K1470" t="s">
        <v>26</v>
      </c>
    </row>
    <row r="1471" spans="1:11" x14ac:dyDescent="0.25">
      <c r="A1471" s="1">
        <v>32813</v>
      </c>
      <c r="B1471" t="s">
        <v>139</v>
      </c>
      <c r="C1471" t="s">
        <v>26</v>
      </c>
      <c r="D1471" t="s">
        <v>26</v>
      </c>
      <c r="E1471" t="s">
        <v>26</v>
      </c>
      <c r="F1471">
        <v>357.67</v>
      </c>
      <c r="G1471" t="s">
        <v>26</v>
      </c>
      <c r="H1471" t="s">
        <v>26</v>
      </c>
      <c r="I1471" t="s">
        <v>26</v>
      </c>
      <c r="J1471" t="s">
        <v>26</v>
      </c>
      <c r="K1471" t="s">
        <v>26</v>
      </c>
    </row>
    <row r="1472" spans="1:11" x14ac:dyDescent="0.25">
      <c r="A1472" s="1">
        <v>32813</v>
      </c>
      <c r="B1472" t="s">
        <v>140</v>
      </c>
      <c r="C1472" t="s">
        <v>26</v>
      </c>
      <c r="D1472" t="s">
        <v>26</v>
      </c>
      <c r="E1472" t="s">
        <v>26</v>
      </c>
      <c r="F1472">
        <v>337.03</v>
      </c>
      <c r="G1472" t="s">
        <v>26</v>
      </c>
      <c r="H1472" t="s">
        <v>26</v>
      </c>
      <c r="I1472" t="s">
        <v>26</v>
      </c>
      <c r="J1472" t="s">
        <v>26</v>
      </c>
      <c r="K1472" t="s">
        <v>26</v>
      </c>
    </row>
    <row r="1473" spans="1:11" x14ac:dyDescent="0.25">
      <c r="A1473" s="1">
        <v>32813</v>
      </c>
      <c r="B1473" t="s">
        <v>141</v>
      </c>
      <c r="C1473" t="s">
        <v>26</v>
      </c>
      <c r="D1473" t="s">
        <v>26</v>
      </c>
      <c r="E1473" t="s">
        <v>26</v>
      </c>
      <c r="F1473">
        <v>340.16</v>
      </c>
      <c r="G1473" t="s">
        <v>26</v>
      </c>
      <c r="H1473" t="s">
        <v>26</v>
      </c>
      <c r="I1473" t="s">
        <v>26</v>
      </c>
      <c r="J1473" t="s">
        <v>26</v>
      </c>
      <c r="K1473" t="s">
        <v>26</v>
      </c>
    </row>
    <row r="1474" spans="1:11" x14ac:dyDescent="0.25">
      <c r="A1474" s="1">
        <v>32813</v>
      </c>
      <c r="B1474" t="s">
        <v>142</v>
      </c>
      <c r="C1474" t="s">
        <v>26</v>
      </c>
      <c r="D1474" t="s">
        <v>26</v>
      </c>
      <c r="E1474" t="s">
        <v>26</v>
      </c>
      <c r="F1474">
        <v>328.97</v>
      </c>
      <c r="G1474" t="s">
        <v>26</v>
      </c>
      <c r="H1474" t="s">
        <v>26</v>
      </c>
      <c r="I1474" t="s">
        <v>26</v>
      </c>
      <c r="J1474" t="s">
        <v>26</v>
      </c>
      <c r="K1474" t="s">
        <v>26</v>
      </c>
    </row>
    <row r="1475" spans="1:11" x14ac:dyDescent="0.25">
      <c r="A1475" s="1">
        <v>32813</v>
      </c>
      <c r="B1475" t="s">
        <v>143</v>
      </c>
      <c r="C1475" t="s">
        <v>26</v>
      </c>
      <c r="D1475" t="s">
        <v>26</v>
      </c>
      <c r="E1475" t="s">
        <v>26</v>
      </c>
      <c r="F1475">
        <v>291.37</v>
      </c>
      <c r="G1475" t="s">
        <v>26</v>
      </c>
      <c r="H1475" t="s">
        <v>26</v>
      </c>
      <c r="I1475" t="s">
        <v>26</v>
      </c>
      <c r="J1475" t="s">
        <v>26</v>
      </c>
      <c r="K1475" t="s">
        <v>26</v>
      </c>
    </row>
    <row r="1476" spans="1:11" x14ac:dyDescent="0.25">
      <c r="A1476" s="1">
        <v>32813</v>
      </c>
      <c r="B1476" t="s">
        <v>144</v>
      </c>
      <c r="C1476" t="s">
        <v>26</v>
      </c>
      <c r="D1476" t="s">
        <v>26</v>
      </c>
      <c r="E1476" t="s">
        <v>26</v>
      </c>
      <c r="F1476">
        <v>327.26</v>
      </c>
      <c r="G1476" t="s">
        <v>26</v>
      </c>
      <c r="H1476" t="s">
        <v>26</v>
      </c>
      <c r="I1476" t="s">
        <v>26</v>
      </c>
      <c r="J1476" t="s">
        <v>26</v>
      </c>
      <c r="K1476" t="s">
        <v>26</v>
      </c>
    </row>
    <row r="1477" spans="1:11" x14ac:dyDescent="0.25">
      <c r="A1477" s="1">
        <v>32813</v>
      </c>
      <c r="B1477" t="s">
        <v>145</v>
      </c>
      <c r="C1477" t="s">
        <v>26</v>
      </c>
      <c r="D1477" t="s">
        <v>26</v>
      </c>
      <c r="E1477" t="s">
        <v>26</v>
      </c>
      <c r="F1477">
        <v>350.43</v>
      </c>
      <c r="G1477" t="s">
        <v>26</v>
      </c>
      <c r="H1477" t="s">
        <v>26</v>
      </c>
      <c r="I1477" t="s">
        <v>26</v>
      </c>
      <c r="J1477" t="s">
        <v>26</v>
      </c>
      <c r="K1477" t="s">
        <v>26</v>
      </c>
    </row>
    <row r="1478" spans="1:11" x14ac:dyDescent="0.25">
      <c r="A1478" s="1">
        <v>32813</v>
      </c>
      <c r="B1478" t="s">
        <v>146</v>
      </c>
      <c r="C1478" t="s">
        <v>26</v>
      </c>
      <c r="D1478" t="s">
        <v>26</v>
      </c>
      <c r="E1478" t="s">
        <v>26</v>
      </c>
      <c r="F1478">
        <v>356.84</v>
      </c>
      <c r="G1478" t="s">
        <v>26</v>
      </c>
      <c r="H1478" t="s">
        <v>26</v>
      </c>
      <c r="I1478" t="s">
        <v>26</v>
      </c>
      <c r="J1478" t="s">
        <v>26</v>
      </c>
      <c r="K1478" t="s">
        <v>26</v>
      </c>
    </row>
    <row r="1479" spans="1:11" x14ac:dyDescent="0.25">
      <c r="A1479" s="1">
        <v>32813</v>
      </c>
      <c r="B1479" t="s">
        <v>2</v>
      </c>
      <c r="C1479" t="s">
        <v>26</v>
      </c>
      <c r="D1479" t="s">
        <v>26</v>
      </c>
      <c r="E1479" t="s">
        <v>26</v>
      </c>
      <c r="F1479">
        <v>350.12</v>
      </c>
      <c r="G1479" t="s">
        <v>26</v>
      </c>
      <c r="H1479" t="s">
        <v>26</v>
      </c>
      <c r="I1479" t="s">
        <v>26</v>
      </c>
      <c r="J1479" t="s">
        <v>26</v>
      </c>
      <c r="K1479" t="s">
        <v>26</v>
      </c>
    </row>
    <row r="1480" spans="1:11" x14ac:dyDescent="0.25">
      <c r="A1480" s="1">
        <v>32813</v>
      </c>
      <c r="B1480" t="s">
        <v>147</v>
      </c>
      <c r="C1480" t="s">
        <v>26</v>
      </c>
      <c r="D1480" t="s">
        <v>26</v>
      </c>
      <c r="E1480" t="s">
        <v>26</v>
      </c>
      <c r="F1480">
        <v>353.65</v>
      </c>
      <c r="G1480" t="s">
        <v>26</v>
      </c>
      <c r="H1480" t="s">
        <v>26</v>
      </c>
      <c r="I1480" t="s">
        <v>26</v>
      </c>
      <c r="J1480" t="s">
        <v>26</v>
      </c>
      <c r="K1480" t="s">
        <v>26</v>
      </c>
    </row>
    <row r="1481" spans="1:11" x14ac:dyDescent="0.25">
      <c r="A1481" s="1">
        <v>32813</v>
      </c>
      <c r="B1481" t="s">
        <v>148</v>
      </c>
      <c r="C1481" t="s">
        <v>26</v>
      </c>
      <c r="D1481" t="s">
        <v>26</v>
      </c>
      <c r="E1481" t="s">
        <v>26</v>
      </c>
      <c r="F1481">
        <v>359.88</v>
      </c>
      <c r="G1481" t="s">
        <v>26</v>
      </c>
      <c r="H1481" t="s">
        <v>26</v>
      </c>
      <c r="I1481" t="s">
        <v>26</v>
      </c>
      <c r="J1481" t="s">
        <v>26</v>
      </c>
      <c r="K1481" t="s">
        <v>26</v>
      </c>
    </row>
    <row r="1482" spans="1:11" x14ac:dyDescent="0.25">
      <c r="A1482" s="1">
        <v>32813</v>
      </c>
      <c r="B1482" t="s">
        <v>149</v>
      </c>
      <c r="C1482" t="s">
        <v>26</v>
      </c>
      <c r="D1482" t="s">
        <v>26</v>
      </c>
      <c r="E1482" t="s">
        <v>26</v>
      </c>
      <c r="F1482">
        <v>398.29</v>
      </c>
      <c r="G1482" t="s">
        <v>26</v>
      </c>
      <c r="H1482" t="s">
        <v>26</v>
      </c>
      <c r="I1482" t="s">
        <v>26</v>
      </c>
      <c r="J1482" t="s">
        <v>26</v>
      </c>
      <c r="K1482" t="s">
        <v>26</v>
      </c>
    </row>
    <row r="1483" spans="1:11" x14ac:dyDescent="0.25">
      <c r="A1483" s="1">
        <v>32813</v>
      </c>
      <c r="B1483" t="s">
        <v>150</v>
      </c>
      <c r="C1483" t="s">
        <v>26</v>
      </c>
      <c r="D1483" t="s">
        <v>26</v>
      </c>
      <c r="E1483" t="s">
        <v>26</v>
      </c>
      <c r="F1483">
        <v>397.94</v>
      </c>
      <c r="G1483" t="s">
        <v>26</v>
      </c>
      <c r="H1483" t="s">
        <v>26</v>
      </c>
      <c r="I1483" t="s">
        <v>26</v>
      </c>
      <c r="J1483" t="s">
        <v>26</v>
      </c>
      <c r="K1483" t="s">
        <v>26</v>
      </c>
    </row>
    <row r="1484" spans="1:11" x14ac:dyDescent="0.25">
      <c r="A1484" s="1">
        <v>32813</v>
      </c>
      <c r="B1484" t="s">
        <v>151</v>
      </c>
      <c r="C1484" t="s">
        <v>26</v>
      </c>
      <c r="D1484" t="s">
        <v>26</v>
      </c>
      <c r="E1484" t="s">
        <v>26</v>
      </c>
      <c r="F1484">
        <v>360.25</v>
      </c>
      <c r="G1484" t="s">
        <v>26</v>
      </c>
      <c r="H1484" t="s">
        <v>26</v>
      </c>
      <c r="I1484" t="s">
        <v>26</v>
      </c>
      <c r="J1484" t="s">
        <v>26</v>
      </c>
      <c r="K1484" t="s">
        <v>26</v>
      </c>
    </row>
    <row r="1485" spans="1:11" x14ac:dyDescent="0.25">
      <c r="A1485" s="1">
        <v>32813</v>
      </c>
      <c r="B1485" t="s">
        <v>152</v>
      </c>
      <c r="C1485" t="s">
        <v>26</v>
      </c>
      <c r="D1485" t="s">
        <v>26</v>
      </c>
      <c r="E1485" t="s">
        <v>26</v>
      </c>
      <c r="F1485">
        <v>346.5</v>
      </c>
      <c r="G1485" t="s">
        <v>26</v>
      </c>
      <c r="H1485" t="s">
        <v>26</v>
      </c>
      <c r="I1485" t="s">
        <v>26</v>
      </c>
      <c r="J1485" t="s">
        <v>26</v>
      </c>
      <c r="K1485" t="s">
        <v>26</v>
      </c>
    </row>
    <row r="1486" spans="1:11" x14ac:dyDescent="0.25">
      <c r="A1486" s="1">
        <v>32813</v>
      </c>
      <c r="B1486" t="s">
        <v>153</v>
      </c>
      <c r="C1486" t="s">
        <v>26</v>
      </c>
      <c r="D1486" t="s">
        <v>26</v>
      </c>
      <c r="E1486" t="s">
        <v>26</v>
      </c>
      <c r="F1486">
        <v>379.07</v>
      </c>
      <c r="G1486" t="s">
        <v>26</v>
      </c>
      <c r="H1486" t="s">
        <v>26</v>
      </c>
      <c r="I1486" t="s">
        <v>26</v>
      </c>
      <c r="J1486" t="s">
        <v>26</v>
      </c>
      <c r="K1486" t="s">
        <v>26</v>
      </c>
    </row>
    <row r="1487" spans="1:11" x14ac:dyDescent="0.25">
      <c r="A1487" s="1">
        <v>32813</v>
      </c>
      <c r="B1487" t="s">
        <v>154</v>
      </c>
      <c r="C1487" t="s">
        <v>26</v>
      </c>
      <c r="D1487" t="s">
        <v>26</v>
      </c>
      <c r="E1487" t="s">
        <v>26</v>
      </c>
      <c r="F1487">
        <v>317.55</v>
      </c>
      <c r="G1487" t="s">
        <v>26</v>
      </c>
      <c r="H1487" t="s">
        <v>26</v>
      </c>
      <c r="I1487" t="s">
        <v>26</v>
      </c>
      <c r="J1487" t="s">
        <v>26</v>
      </c>
      <c r="K1487" t="s">
        <v>26</v>
      </c>
    </row>
    <row r="1488" spans="1:11" x14ac:dyDescent="0.25">
      <c r="A1488" s="1">
        <v>32813</v>
      </c>
      <c r="B1488" t="s">
        <v>155</v>
      </c>
      <c r="C1488" t="s">
        <v>26</v>
      </c>
      <c r="D1488" t="s">
        <v>26</v>
      </c>
      <c r="E1488" t="s">
        <v>26</v>
      </c>
      <c r="F1488">
        <v>324.54000000000002</v>
      </c>
      <c r="G1488" t="s">
        <v>26</v>
      </c>
      <c r="H1488" t="s">
        <v>26</v>
      </c>
      <c r="I1488" t="s">
        <v>26</v>
      </c>
      <c r="J1488" t="s">
        <v>26</v>
      </c>
      <c r="K1488" t="s">
        <v>26</v>
      </c>
    </row>
    <row r="1489" spans="1:11" x14ac:dyDescent="0.25">
      <c r="A1489" s="1">
        <v>32843</v>
      </c>
      <c r="B1489" t="s">
        <v>1</v>
      </c>
      <c r="C1489" t="s">
        <v>26</v>
      </c>
      <c r="D1489" t="s">
        <v>26</v>
      </c>
      <c r="E1489" t="s">
        <v>26</v>
      </c>
      <c r="F1489">
        <v>533.99</v>
      </c>
      <c r="G1489" t="s">
        <v>26</v>
      </c>
      <c r="H1489" t="s">
        <v>26</v>
      </c>
      <c r="I1489" t="s">
        <v>26</v>
      </c>
      <c r="J1489" t="s">
        <v>26</v>
      </c>
      <c r="K1489" t="s">
        <v>26</v>
      </c>
    </row>
    <row r="1490" spans="1:11" x14ac:dyDescent="0.25">
      <c r="A1490" s="1">
        <v>32843</v>
      </c>
      <c r="B1490" t="s">
        <v>126</v>
      </c>
      <c r="C1490" t="s">
        <v>26</v>
      </c>
      <c r="D1490" t="s">
        <v>26</v>
      </c>
      <c r="E1490" t="s">
        <v>26</v>
      </c>
      <c r="F1490">
        <v>574.89</v>
      </c>
      <c r="G1490" t="s">
        <v>26</v>
      </c>
      <c r="H1490" t="s">
        <v>26</v>
      </c>
      <c r="I1490" t="s">
        <v>26</v>
      </c>
      <c r="J1490" t="s">
        <v>26</v>
      </c>
      <c r="K1490" t="s">
        <v>26</v>
      </c>
    </row>
    <row r="1491" spans="1:11" x14ac:dyDescent="0.25">
      <c r="A1491" s="1">
        <v>32843</v>
      </c>
      <c r="B1491" t="s">
        <v>127</v>
      </c>
      <c r="C1491" t="s">
        <v>26</v>
      </c>
      <c r="D1491" t="s">
        <v>26</v>
      </c>
      <c r="E1491" t="s">
        <v>26</v>
      </c>
      <c r="F1491">
        <v>530.91</v>
      </c>
      <c r="G1491" t="s">
        <v>26</v>
      </c>
      <c r="H1491" t="s">
        <v>26</v>
      </c>
      <c r="I1491" t="s">
        <v>26</v>
      </c>
      <c r="J1491" t="s">
        <v>26</v>
      </c>
      <c r="K1491" t="s">
        <v>26</v>
      </c>
    </row>
    <row r="1492" spans="1:11" x14ac:dyDescent="0.25">
      <c r="A1492" s="1">
        <v>32843</v>
      </c>
      <c r="B1492" t="s">
        <v>113</v>
      </c>
      <c r="C1492" t="s">
        <v>26</v>
      </c>
      <c r="D1492" t="s">
        <v>26</v>
      </c>
      <c r="E1492" t="s">
        <v>26</v>
      </c>
      <c r="F1492">
        <v>534.16999999999996</v>
      </c>
      <c r="G1492" t="s">
        <v>26</v>
      </c>
      <c r="H1492" t="s">
        <v>26</v>
      </c>
      <c r="I1492" t="s">
        <v>26</v>
      </c>
      <c r="J1492" t="s">
        <v>26</v>
      </c>
      <c r="K1492" t="s">
        <v>26</v>
      </c>
    </row>
    <row r="1493" spans="1:11" x14ac:dyDescent="0.25">
      <c r="A1493" s="1">
        <v>32843</v>
      </c>
      <c r="B1493" t="s">
        <v>128</v>
      </c>
      <c r="C1493" t="s">
        <v>26</v>
      </c>
      <c r="D1493" t="s">
        <v>26</v>
      </c>
      <c r="E1493" t="s">
        <v>26</v>
      </c>
      <c r="F1493">
        <v>547.37</v>
      </c>
      <c r="G1493" t="s">
        <v>26</v>
      </c>
      <c r="H1493" t="s">
        <v>26</v>
      </c>
      <c r="I1493" t="s">
        <v>26</v>
      </c>
      <c r="J1493" t="s">
        <v>26</v>
      </c>
      <c r="K1493" t="s">
        <v>26</v>
      </c>
    </row>
    <row r="1494" spans="1:11" x14ac:dyDescent="0.25">
      <c r="A1494" s="1">
        <v>32843</v>
      </c>
      <c r="B1494" t="s">
        <v>129</v>
      </c>
      <c r="C1494" t="s">
        <v>26</v>
      </c>
      <c r="D1494" t="s">
        <v>26</v>
      </c>
      <c r="E1494" t="s">
        <v>26</v>
      </c>
      <c r="F1494">
        <v>498.29</v>
      </c>
      <c r="G1494" t="s">
        <v>26</v>
      </c>
      <c r="H1494" t="s">
        <v>26</v>
      </c>
      <c r="I1494" t="s">
        <v>26</v>
      </c>
      <c r="J1494" t="s">
        <v>26</v>
      </c>
      <c r="K1494" t="s">
        <v>26</v>
      </c>
    </row>
    <row r="1495" spans="1:11" x14ac:dyDescent="0.25">
      <c r="A1495" s="1">
        <v>32843</v>
      </c>
      <c r="B1495" t="s">
        <v>130</v>
      </c>
      <c r="C1495" t="s">
        <v>26</v>
      </c>
      <c r="D1495" t="s">
        <v>26</v>
      </c>
      <c r="E1495" t="s">
        <v>26</v>
      </c>
      <c r="F1495">
        <v>668.73</v>
      </c>
      <c r="G1495" t="s">
        <v>26</v>
      </c>
      <c r="H1495" t="s">
        <v>26</v>
      </c>
      <c r="I1495" t="s">
        <v>26</v>
      </c>
      <c r="J1495" t="s">
        <v>26</v>
      </c>
      <c r="K1495" t="s">
        <v>26</v>
      </c>
    </row>
    <row r="1496" spans="1:11" x14ac:dyDescent="0.25">
      <c r="A1496" s="1">
        <v>32843</v>
      </c>
      <c r="B1496" t="s">
        <v>131</v>
      </c>
      <c r="C1496" t="s">
        <v>26</v>
      </c>
      <c r="D1496" t="s">
        <v>26</v>
      </c>
      <c r="E1496" t="s">
        <v>26</v>
      </c>
      <c r="F1496">
        <v>560.02</v>
      </c>
      <c r="G1496" t="s">
        <v>26</v>
      </c>
      <c r="H1496" t="s">
        <v>26</v>
      </c>
      <c r="I1496" t="s">
        <v>26</v>
      </c>
      <c r="J1496" t="s">
        <v>26</v>
      </c>
      <c r="K1496" t="s">
        <v>26</v>
      </c>
    </row>
    <row r="1497" spans="1:11" x14ac:dyDescent="0.25">
      <c r="A1497" s="1">
        <v>32843</v>
      </c>
      <c r="B1497" t="s">
        <v>132</v>
      </c>
      <c r="C1497" t="s">
        <v>26</v>
      </c>
      <c r="D1497" t="s">
        <v>26</v>
      </c>
      <c r="E1497" t="s">
        <v>26</v>
      </c>
      <c r="F1497">
        <v>583.66999999999996</v>
      </c>
      <c r="G1497" t="s">
        <v>26</v>
      </c>
      <c r="H1497" t="s">
        <v>26</v>
      </c>
      <c r="I1497" t="s">
        <v>26</v>
      </c>
      <c r="J1497" t="s">
        <v>26</v>
      </c>
      <c r="K1497" t="s">
        <v>26</v>
      </c>
    </row>
    <row r="1498" spans="1:11" x14ac:dyDescent="0.25">
      <c r="A1498" s="1">
        <v>32843</v>
      </c>
      <c r="B1498" t="s">
        <v>133</v>
      </c>
      <c r="C1498" t="s">
        <v>26</v>
      </c>
      <c r="D1498" t="s">
        <v>26</v>
      </c>
      <c r="E1498" t="s">
        <v>26</v>
      </c>
      <c r="F1498">
        <v>680.72</v>
      </c>
      <c r="G1498" t="s">
        <v>26</v>
      </c>
      <c r="H1498" t="s">
        <v>26</v>
      </c>
      <c r="I1498" t="s">
        <v>26</v>
      </c>
      <c r="J1498" t="s">
        <v>26</v>
      </c>
      <c r="K1498" t="s">
        <v>26</v>
      </c>
    </row>
    <row r="1499" spans="1:11" x14ac:dyDescent="0.25">
      <c r="A1499" s="1">
        <v>32843</v>
      </c>
      <c r="B1499" t="s">
        <v>134</v>
      </c>
      <c r="C1499" t="s">
        <v>26</v>
      </c>
      <c r="D1499" t="s">
        <v>26</v>
      </c>
      <c r="E1499" t="s">
        <v>26</v>
      </c>
      <c r="F1499">
        <v>535.78</v>
      </c>
      <c r="G1499" t="s">
        <v>26</v>
      </c>
      <c r="H1499" t="s">
        <v>26</v>
      </c>
      <c r="I1499" t="s">
        <v>26</v>
      </c>
      <c r="J1499" t="s">
        <v>26</v>
      </c>
      <c r="K1499" t="s">
        <v>26</v>
      </c>
    </row>
    <row r="1500" spans="1:11" x14ac:dyDescent="0.25">
      <c r="A1500" s="1">
        <v>32843</v>
      </c>
      <c r="B1500" t="s">
        <v>135</v>
      </c>
      <c r="C1500" t="s">
        <v>26</v>
      </c>
      <c r="D1500" t="s">
        <v>26</v>
      </c>
      <c r="E1500" t="s">
        <v>26</v>
      </c>
      <c r="F1500">
        <v>595.37</v>
      </c>
      <c r="G1500" t="s">
        <v>26</v>
      </c>
      <c r="H1500" t="s">
        <v>26</v>
      </c>
      <c r="I1500" t="s">
        <v>26</v>
      </c>
      <c r="J1500" t="s">
        <v>26</v>
      </c>
      <c r="K1500" t="s">
        <v>26</v>
      </c>
    </row>
    <row r="1501" spans="1:11" x14ac:dyDescent="0.25">
      <c r="A1501" s="1">
        <v>32843</v>
      </c>
      <c r="B1501" t="s">
        <v>136</v>
      </c>
      <c r="C1501" t="s">
        <v>26</v>
      </c>
      <c r="D1501" t="s">
        <v>26</v>
      </c>
      <c r="E1501" t="s">
        <v>26</v>
      </c>
      <c r="F1501" t="s">
        <v>26</v>
      </c>
      <c r="G1501" t="s">
        <v>26</v>
      </c>
      <c r="H1501" t="s">
        <v>26</v>
      </c>
      <c r="I1501" t="s">
        <v>26</v>
      </c>
      <c r="J1501" t="s">
        <v>26</v>
      </c>
      <c r="K1501" t="s">
        <v>26</v>
      </c>
    </row>
    <row r="1502" spans="1:11" x14ac:dyDescent="0.25">
      <c r="A1502" s="1">
        <v>32843</v>
      </c>
      <c r="B1502" t="s">
        <v>137</v>
      </c>
      <c r="C1502" t="s">
        <v>26</v>
      </c>
      <c r="D1502" t="s">
        <v>26</v>
      </c>
      <c r="E1502" t="s">
        <v>26</v>
      </c>
      <c r="F1502">
        <v>568.29</v>
      </c>
      <c r="G1502" t="s">
        <v>26</v>
      </c>
      <c r="H1502" t="s">
        <v>26</v>
      </c>
      <c r="I1502" t="s">
        <v>26</v>
      </c>
      <c r="J1502" t="s">
        <v>26</v>
      </c>
      <c r="K1502" t="s">
        <v>26</v>
      </c>
    </row>
    <row r="1503" spans="1:11" x14ac:dyDescent="0.25">
      <c r="A1503" s="1">
        <v>32843</v>
      </c>
      <c r="B1503" t="s">
        <v>138</v>
      </c>
      <c r="C1503" t="s">
        <v>26</v>
      </c>
      <c r="D1503" t="s">
        <v>26</v>
      </c>
      <c r="E1503" t="s">
        <v>26</v>
      </c>
      <c r="F1503">
        <v>646.48</v>
      </c>
      <c r="G1503" t="s">
        <v>26</v>
      </c>
      <c r="H1503" t="s">
        <v>26</v>
      </c>
      <c r="I1503" t="s">
        <v>26</v>
      </c>
      <c r="J1503" t="s">
        <v>26</v>
      </c>
      <c r="K1503" t="s">
        <v>26</v>
      </c>
    </row>
    <row r="1504" spans="1:11" x14ac:dyDescent="0.25">
      <c r="A1504" s="1">
        <v>32843</v>
      </c>
      <c r="B1504" t="s">
        <v>139</v>
      </c>
      <c r="C1504" t="s">
        <v>26</v>
      </c>
      <c r="D1504" t="s">
        <v>26</v>
      </c>
      <c r="E1504" t="s">
        <v>26</v>
      </c>
      <c r="F1504">
        <v>556.57000000000005</v>
      </c>
      <c r="G1504" t="s">
        <v>26</v>
      </c>
      <c r="H1504" t="s">
        <v>26</v>
      </c>
      <c r="I1504" t="s">
        <v>26</v>
      </c>
      <c r="J1504" t="s">
        <v>26</v>
      </c>
      <c r="K1504" t="s">
        <v>26</v>
      </c>
    </row>
    <row r="1505" spans="1:11" x14ac:dyDescent="0.25">
      <c r="A1505" s="1">
        <v>32843</v>
      </c>
      <c r="B1505" t="s">
        <v>140</v>
      </c>
      <c r="C1505" t="s">
        <v>26</v>
      </c>
      <c r="D1505" t="s">
        <v>26</v>
      </c>
      <c r="E1505" t="s">
        <v>26</v>
      </c>
      <c r="F1505">
        <v>514.04</v>
      </c>
      <c r="G1505" t="s">
        <v>26</v>
      </c>
      <c r="H1505" t="s">
        <v>26</v>
      </c>
      <c r="I1505" t="s">
        <v>26</v>
      </c>
      <c r="J1505" t="s">
        <v>26</v>
      </c>
      <c r="K1505" t="s">
        <v>26</v>
      </c>
    </row>
    <row r="1506" spans="1:11" x14ac:dyDescent="0.25">
      <c r="A1506" s="1">
        <v>32843</v>
      </c>
      <c r="B1506" t="s">
        <v>141</v>
      </c>
      <c r="C1506" t="s">
        <v>26</v>
      </c>
      <c r="D1506" t="s">
        <v>26</v>
      </c>
      <c r="E1506" t="s">
        <v>26</v>
      </c>
      <c r="F1506">
        <v>518.23</v>
      </c>
      <c r="G1506" t="s">
        <v>26</v>
      </c>
      <c r="H1506" t="s">
        <v>26</v>
      </c>
      <c r="I1506" t="s">
        <v>26</v>
      </c>
      <c r="J1506" t="s">
        <v>26</v>
      </c>
      <c r="K1506" t="s">
        <v>26</v>
      </c>
    </row>
    <row r="1507" spans="1:11" x14ac:dyDescent="0.25">
      <c r="A1507" s="1">
        <v>32843</v>
      </c>
      <c r="B1507" t="s">
        <v>142</v>
      </c>
      <c r="C1507" t="s">
        <v>26</v>
      </c>
      <c r="D1507" t="s">
        <v>26</v>
      </c>
      <c r="E1507" t="s">
        <v>26</v>
      </c>
      <c r="F1507">
        <v>501.65</v>
      </c>
      <c r="G1507" t="s">
        <v>26</v>
      </c>
      <c r="H1507" t="s">
        <v>26</v>
      </c>
      <c r="I1507" t="s">
        <v>26</v>
      </c>
      <c r="J1507" t="s">
        <v>26</v>
      </c>
      <c r="K1507" t="s">
        <v>26</v>
      </c>
    </row>
    <row r="1508" spans="1:11" x14ac:dyDescent="0.25">
      <c r="A1508" s="1">
        <v>32843</v>
      </c>
      <c r="B1508" t="s">
        <v>143</v>
      </c>
      <c r="C1508" t="s">
        <v>26</v>
      </c>
      <c r="D1508" t="s">
        <v>26</v>
      </c>
      <c r="E1508" t="s">
        <v>26</v>
      </c>
      <c r="F1508">
        <v>479.34</v>
      </c>
      <c r="G1508" t="s">
        <v>26</v>
      </c>
      <c r="H1508" t="s">
        <v>26</v>
      </c>
      <c r="I1508" t="s">
        <v>26</v>
      </c>
      <c r="J1508" t="s">
        <v>26</v>
      </c>
      <c r="K1508" t="s">
        <v>26</v>
      </c>
    </row>
    <row r="1509" spans="1:11" x14ac:dyDescent="0.25">
      <c r="A1509" s="1">
        <v>32843</v>
      </c>
      <c r="B1509" t="s">
        <v>144</v>
      </c>
      <c r="C1509" t="s">
        <v>26</v>
      </c>
      <c r="D1509" t="s">
        <v>26</v>
      </c>
      <c r="E1509" t="s">
        <v>26</v>
      </c>
      <c r="F1509">
        <v>491.22</v>
      </c>
      <c r="G1509" t="s">
        <v>26</v>
      </c>
      <c r="H1509" t="s">
        <v>26</v>
      </c>
      <c r="I1509" t="s">
        <v>26</v>
      </c>
      <c r="J1509" t="s">
        <v>26</v>
      </c>
      <c r="K1509" t="s">
        <v>26</v>
      </c>
    </row>
    <row r="1510" spans="1:11" x14ac:dyDescent="0.25">
      <c r="A1510" s="1">
        <v>32843</v>
      </c>
      <c r="B1510" t="s">
        <v>145</v>
      </c>
      <c r="C1510" t="s">
        <v>26</v>
      </c>
      <c r="D1510" t="s">
        <v>26</v>
      </c>
      <c r="E1510" t="s">
        <v>26</v>
      </c>
      <c r="F1510">
        <v>526.80999999999995</v>
      </c>
      <c r="G1510" t="s">
        <v>26</v>
      </c>
      <c r="H1510" t="s">
        <v>26</v>
      </c>
      <c r="I1510" t="s">
        <v>26</v>
      </c>
      <c r="J1510" t="s">
        <v>26</v>
      </c>
      <c r="K1510" t="s">
        <v>26</v>
      </c>
    </row>
    <row r="1511" spans="1:11" x14ac:dyDescent="0.25">
      <c r="A1511" s="1">
        <v>32843</v>
      </c>
      <c r="B1511" t="s">
        <v>146</v>
      </c>
      <c r="C1511" t="s">
        <v>26</v>
      </c>
      <c r="D1511" t="s">
        <v>26</v>
      </c>
      <c r="E1511" t="s">
        <v>26</v>
      </c>
      <c r="F1511">
        <v>533.26</v>
      </c>
      <c r="G1511" t="s">
        <v>26</v>
      </c>
      <c r="H1511" t="s">
        <v>26</v>
      </c>
      <c r="I1511" t="s">
        <v>26</v>
      </c>
      <c r="J1511" t="s">
        <v>26</v>
      </c>
      <c r="K1511" t="s">
        <v>26</v>
      </c>
    </row>
    <row r="1512" spans="1:11" x14ac:dyDescent="0.25">
      <c r="A1512" s="1">
        <v>32843</v>
      </c>
      <c r="B1512" t="s">
        <v>2</v>
      </c>
      <c r="C1512" t="s">
        <v>26</v>
      </c>
      <c r="D1512" t="s">
        <v>26</v>
      </c>
      <c r="E1512" t="s">
        <v>26</v>
      </c>
      <c r="F1512">
        <v>516.74</v>
      </c>
      <c r="G1512" t="s">
        <v>26</v>
      </c>
      <c r="H1512" t="s">
        <v>26</v>
      </c>
      <c r="I1512" t="s">
        <v>26</v>
      </c>
      <c r="J1512" t="s">
        <v>26</v>
      </c>
      <c r="K1512" t="s">
        <v>26</v>
      </c>
    </row>
    <row r="1513" spans="1:11" x14ac:dyDescent="0.25">
      <c r="A1513" s="1">
        <v>32843</v>
      </c>
      <c r="B1513" t="s">
        <v>147</v>
      </c>
      <c r="C1513" t="s">
        <v>26</v>
      </c>
      <c r="D1513" t="s">
        <v>26</v>
      </c>
      <c r="E1513" t="s">
        <v>26</v>
      </c>
      <c r="F1513">
        <v>511.91</v>
      </c>
      <c r="G1513" t="s">
        <v>26</v>
      </c>
      <c r="H1513" t="s">
        <v>26</v>
      </c>
      <c r="I1513" t="s">
        <v>26</v>
      </c>
      <c r="J1513" t="s">
        <v>26</v>
      </c>
      <c r="K1513" t="s">
        <v>26</v>
      </c>
    </row>
    <row r="1514" spans="1:11" x14ac:dyDescent="0.25">
      <c r="A1514" s="1">
        <v>32843</v>
      </c>
      <c r="B1514" t="s">
        <v>148</v>
      </c>
      <c r="C1514" t="s">
        <v>26</v>
      </c>
      <c r="D1514" t="s">
        <v>26</v>
      </c>
      <c r="E1514" t="s">
        <v>26</v>
      </c>
      <c r="F1514">
        <v>542.88</v>
      </c>
      <c r="G1514" t="s">
        <v>26</v>
      </c>
      <c r="H1514" t="s">
        <v>26</v>
      </c>
      <c r="I1514" t="s">
        <v>26</v>
      </c>
      <c r="J1514" t="s">
        <v>26</v>
      </c>
      <c r="K1514" t="s">
        <v>26</v>
      </c>
    </row>
    <row r="1515" spans="1:11" x14ac:dyDescent="0.25">
      <c r="A1515" s="1">
        <v>32843</v>
      </c>
      <c r="B1515" t="s">
        <v>149</v>
      </c>
      <c r="C1515" t="s">
        <v>26</v>
      </c>
      <c r="D1515" t="s">
        <v>26</v>
      </c>
      <c r="E1515" t="s">
        <v>26</v>
      </c>
      <c r="F1515">
        <v>566.13</v>
      </c>
      <c r="G1515" t="s">
        <v>26</v>
      </c>
      <c r="H1515" t="s">
        <v>26</v>
      </c>
      <c r="I1515" t="s">
        <v>26</v>
      </c>
      <c r="J1515" t="s">
        <v>26</v>
      </c>
      <c r="K1515" t="s">
        <v>26</v>
      </c>
    </row>
    <row r="1516" spans="1:11" x14ac:dyDescent="0.25">
      <c r="A1516" s="1">
        <v>32843</v>
      </c>
      <c r="B1516" t="s">
        <v>150</v>
      </c>
      <c r="C1516" t="s">
        <v>26</v>
      </c>
      <c r="D1516" t="s">
        <v>26</v>
      </c>
      <c r="E1516" t="s">
        <v>26</v>
      </c>
      <c r="F1516">
        <v>605.59</v>
      </c>
      <c r="G1516" t="s">
        <v>26</v>
      </c>
      <c r="H1516" t="s">
        <v>26</v>
      </c>
      <c r="I1516" t="s">
        <v>26</v>
      </c>
      <c r="J1516" t="s">
        <v>26</v>
      </c>
      <c r="K1516" t="s">
        <v>26</v>
      </c>
    </row>
    <row r="1517" spans="1:11" x14ac:dyDescent="0.25">
      <c r="A1517" s="1">
        <v>32843</v>
      </c>
      <c r="B1517" t="s">
        <v>151</v>
      </c>
      <c r="C1517" t="s">
        <v>26</v>
      </c>
      <c r="D1517" t="s">
        <v>26</v>
      </c>
      <c r="E1517" t="s">
        <v>26</v>
      </c>
      <c r="F1517">
        <v>511.85</v>
      </c>
      <c r="G1517" t="s">
        <v>26</v>
      </c>
      <c r="H1517" t="s">
        <v>26</v>
      </c>
      <c r="I1517" t="s">
        <v>26</v>
      </c>
      <c r="J1517" t="s">
        <v>26</v>
      </c>
      <c r="K1517" t="s">
        <v>26</v>
      </c>
    </row>
    <row r="1518" spans="1:11" x14ac:dyDescent="0.25">
      <c r="A1518" s="1">
        <v>32843</v>
      </c>
      <c r="B1518" t="s">
        <v>152</v>
      </c>
      <c r="C1518" t="s">
        <v>26</v>
      </c>
      <c r="D1518" t="s">
        <v>26</v>
      </c>
      <c r="E1518" t="s">
        <v>26</v>
      </c>
      <c r="F1518">
        <v>489.5</v>
      </c>
      <c r="G1518" t="s">
        <v>26</v>
      </c>
      <c r="H1518" t="s">
        <v>26</v>
      </c>
      <c r="I1518" t="s">
        <v>26</v>
      </c>
      <c r="J1518" t="s">
        <v>26</v>
      </c>
      <c r="K1518" t="s">
        <v>26</v>
      </c>
    </row>
    <row r="1519" spans="1:11" x14ac:dyDescent="0.25">
      <c r="A1519" s="1">
        <v>32843</v>
      </c>
      <c r="B1519" t="s">
        <v>153</v>
      </c>
      <c r="C1519" t="s">
        <v>26</v>
      </c>
      <c r="D1519" t="s">
        <v>26</v>
      </c>
      <c r="E1519" t="s">
        <v>26</v>
      </c>
      <c r="F1519">
        <v>553.6</v>
      </c>
      <c r="G1519" t="s">
        <v>26</v>
      </c>
      <c r="H1519" t="s">
        <v>26</v>
      </c>
      <c r="I1519" t="s">
        <v>26</v>
      </c>
      <c r="J1519" t="s">
        <v>26</v>
      </c>
      <c r="K1519" t="s">
        <v>26</v>
      </c>
    </row>
    <row r="1520" spans="1:11" x14ac:dyDescent="0.25">
      <c r="A1520" s="1">
        <v>32843</v>
      </c>
      <c r="B1520" t="s">
        <v>154</v>
      </c>
      <c r="C1520" t="s">
        <v>26</v>
      </c>
      <c r="D1520" t="s">
        <v>26</v>
      </c>
      <c r="E1520" t="s">
        <v>26</v>
      </c>
      <c r="F1520">
        <v>489.29</v>
      </c>
      <c r="G1520" t="s">
        <v>26</v>
      </c>
      <c r="H1520" t="s">
        <v>26</v>
      </c>
      <c r="I1520" t="s">
        <v>26</v>
      </c>
      <c r="J1520" t="s">
        <v>26</v>
      </c>
      <c r="K1520" t="s">
        <v>26</v>
      </c>
    </row>
    <row r="1521" spans="1:11" x14ac:dyDescent="0.25">
      <c r="A1521" s="1">
        <v>32843</v>
      </c>
      <c r="B1521" t="s">
        <v>155</v>
      </c>
      <c r="C1521" t="s">
        <v>26</v>
      </c>
      <c r="D1521" t="s">
        <v>26</v>
      </c>
      <c r="E1521" t="s">
        <v>26</v>
      </c>
      <c r="F1521">
        <v>494.47</v>
      </c>
      <c r="G1521" t="s">
        <v>26</v>
      </c>
      <c r="H1521" t="s">
        <v>26</v>
      </c>
      <c r="I1521" t="s">
        <v>26</v>
      </c>
      <c r="J1521" t="s">
        <v>26</v>
      </c>
      <c r="K1521" t="s">
        <v>26</v>
      </c>
    </row>
    <row r="1522" spans="1:11" x14ac:dyDescent="0.25">
      <c r="A1522" s="1">
        <v>32874</v>
      </c>
      <c r="B1522" t="s">
        <v>1</v>
      </c>
      <c r="C1522" t="s">
        <v>26</v>
      </c>
      <c r="D1522" t="s">
        <v>26</v>
      </c>
      <c r="E1522" t="s">
        <v>26</v>
      </c>
      <c r="F1522">
        <v>815.03</v>
      </c>
      <c r="G1522" t="s">
        <v>26</v>
      </c>
      <c r="H1522" t="s">
        <v>26</v>
      </c>
      <c r="I1522" t="s">
        <v>26</v>
      </c>
      <c r="J1522" t="s">
        <v>26</v>
      </c>
      <c r="K1522" t="s">
        <v>26</v>
      </c>
    </row>
    <row r="1523" spans="1:11" x14ac:dyDescent="0.25">
      <c r="A1523" s="1">
        <v>32874</v>
      </c>
      <c r="B1523" t="s">
        <v>126</v>
      </c>
      <c r="C1523" t="s">
        <v>26</v>
      </c>
      <c r="D1523" t="s">
        <v>26</v>
      </c>
      <c r="E1523" t="s">
        <v>26</v>
      </c>
      <c r="F1523">
        <v>892.86</v>
      </c>
      <c r="G1523" t="s">
        <v>26</v>
      </c>
      <c r="H1523" t="s">
        <v>26</v>
      </c>
      <c r="I1523" t="s">
        <v>26</v>
      </c>
      <c r="J1523" t="s">
        <v>26</v>
      </c>
      <c r="K1523" t="s">
        <v>26</v>
      </c>
    </row>
    <row r="1524" spans="1:11" x14ac:dyDescent="0.25">
      <c r="A1524" s="1">
        <v>32874</v>
      </c>
      <c r="B1524" t="s">
        <v>127</v>
      </c>
      <c r="C1524" t="s">
        <v>26</v>
      </c>
      <c r="D1524" t="s">
        <v>26</v>
      </c>
      <c r="E1524" t="s">
        <v>26</v>
      </c>
      <c r="F1524">
        <v>819.04</v>
      </c>
      <c r="G1524" t="s">
        <v>26</v>
      </c>
      <c r="H1524" t="s">
        <v>26</v>
      </c>
      <c r="I1524" t="s">
        <v>26</v>
      </c>
      <c r="J1524" t="s">
        <v>26</v>
      </c>
      <c r="K1524" t="s">
        <v>26</v>
      </c>
    </row>
    <row r="1525" spans="1:11" x14ac:dyDescent="0.25">
      <c r="A1525" s="1">
        <v>32874</v>
      </c>
      <c r="B1525" t="s">
        <v>113</v>
      </c>
      <c r="C1525" t="s">
        <v>26</v>
      </c>
      <c r="D1525" t="s">
        <v>26</v>
      </c>
      <c r="E1525" t="s">
        <v>26</v>
      </c>
      <c r="F1525">
        <v>808.31</v>
      </c>
      <c r="G1525" t="s">
        <v>26</v>
      </c>
      <c r="H1525" t="s">
        <v>26</v>
      </c>
      <c r="I1525" t="s">
        <v>26</v>
      </c>
      <c r="J1525" t="s">
        <v>26</v>
      </c>
      <c r="K1525" t="s">
        <v>26</v>
      </c>
    </row>
    <row r="1526" spans="1:11" x14ac:dyDescent="0.25">
      <c r="A1526" s="1">
        <v>32874</v>
      </c>
      <c r="B1526" t="s">
        <v>128</v>
      </c>
      <c r="C1526" t="s">
        <v>26</v>
      </c>
      <c r="D1526" t="s">
        <v>26</v>
      </c>
      <c r="E1526" t="s">
        <v>26</v>
      </c>
      <c r="F1526">
        <v>822.92</v>
      </c>
      <c r="G1526" t="s">
        <v>26</v>
      </c>
      <c r="H1526" t="s">
        <v>26</v>
      </c>
      <c r="I1526" t="s">
        <v>26</v>
      </c>
      <c r="J1526" t="s">
        <v>26</v>
      </c>
      <c r="K1526" t="s">
        <v>26</v>
      </c>
    </row>
    <row r="1527" spans="1:11" x14ac:dyDescent="0.25">
      <c r="A1527" s="1">
        <v>32874</v>
      </c>
      <c r="B1527" t="s">
        <v>129</v>
      </c>
      <c r="C1527" t="s">
        <v>26</v>
      </c>
      <c r="D1527" t="s">
        <v>26</v>
      </c>
      <c r="E1527" t="s">
        <v>26</v>
      </c>
      <c r="F1527">
        <v>798.56</v>
      </c>
      <c r="G1527" t="s">
        <v>26</v>
      </c>
      <c r="H1527" t="s">
        <v>26</v>
      </c>
      <c r="I1527" t="s">
        <v>26</v>
      </c>
      <c r="J1527" t="s">
        <v>26</v>
      </c>
      <c r="K1527" t="s">
        <v>26</v>
      </c>
    </row>
    <row r="1528" spans="1:11" x14ac:dyDescent="0.25">
      <c r="A1528" s="1">
        <v>32874</v>
      </c>
      <c r="B1528" t="s">
        <v>130</v>
      </c>
      <c r="C1528" t="s">
        <v>26</v>
      </c>
      <c r="D1528" t="s">
        <v>26</v>
      </c>
      <c r="E1528" t="s">
        <v>26</v>
      </c>
      <c r="F1528">
        <v>983.17</v>
      </c>
      <c r="G1528" t="s">
        <v>26</v>
      </c>
      <c r="H1528" t="s">
        <v>26</v>
      </c>
      <c r="I1528" t="s">
        <v>26</v>
      </c>
      <c r="J1528" t="s">
        <v>26</v>
      </c>
      <c r="K1528" t="s">
        <v>26</v>
      </c>
    </row>
    <row r="1529" spans="1:11" x14ac:dyDescent="0.25">
      <c r="A1529" s="1">
        <v>32874</v>
      </c>
      <c r="B1529" t="s">
        <v>131</v>
      </c>
      <c r="C1529" t="s">
        <v>26</v>
      </c>
      <c r="D1529" t="s">
        <v>26</v>
      </c>
      <c r="E1529" t="s">
        <v>26</v>
      </c>
      <c r="F1529">
        <v>876.76</v>
      </c>
      <c r="G1529" t="s">
        <v>26</v>
      </c>
      <c r="H1529" t="s">
        <v>26</v>
      </c>
      <c r="I1529" t="s">
        <v>26</v>
      </c>
      <c r="J1529" t="s">
        <v>26</v>
      </c>
      <c r="K1529" t="s">
        <v>26</v>
      </c>
    </row>
    <row r="1530" spans="1:11" x14ac:dyDescent="0.25">
      <c r="A1530" s="1">
        <v>32874</v>
      </c>
      <c r="B1530" t="s">
        <v>132</v>
      </c>
      <c r="C1530" t="s">
        <v>26</v>
      </c>
      <c r="D1530" t="s">
        <v>26</v>
      </c>
      <c r="E1530" t="s">
        <v>26</v>
      </c>
      <c r="F1530">
        <v>913.56</v>
      </c>
      <c r="G1530" t="s">
        <v>26</v>
      </c>
      <c r="H1530" t="s">
        <v>26</v>
      </c>
      <c r="I1530" t="s">
        <v>26</v>
      </c>
      <c r="J1530" t="s">
        <v>26</v>
      </c>
      <c r="K1530" t="s">
        <v>26</v>
      </c>
    </row>
    <row r="1531" spans="1:11" x14ac:dyDescent="0.25">
      <c r="A1531" s="1">
        <v>32874</v>
      </c>
      <c r="B1531" t="s">
        <v>133</v>
      </c>
      <c r="C1531" t="s">
        <v>26</v>
      </c>
      <c r="D1531" t="s">
        <v>26</v>
      </c>
      <c r="E1531" t="s">
        <v>26</v>
      </c>
      <c r="F1531">
        <v>1048.72</v>
      </c>
      <c r="G1531" t="s">
        <v>26</v>
      </c>
      <c r="H1531" t="s">
        <v>26</v>
      </c>
      <c r="I1531" t="s">
        <v>26</v>
      </c>
      <c r="J1531" t="s">
        <v>26</v>
      </c>
      <c r="K1531" t="s">
        <v>26</v>
      </c>
    </row>
    <row r="1532" spans="1:11" x14ac:dyDescent="0.25">
      <c r="A1532" s="1">
        <v>32874</v>
      </c>
      <c r="B1532" t="s">
        <v>134</v>
      </c>
      <c r="C1532" t="s">
        <v>26</v>
      </c>
      <c r="D1532" t="s">
        <v>26</v>
      </c>
      <c r="E1532" t="s">
        <v>26</v>
      </c>
      <c r="F1532">
        <v>835.29</v>
      </c>
      <c r="G1532" t="s">
        <v>26</v>
      </c>
      <c r="H1532" t="s">
        <v>26</v>
      </c>
      <c r="I1532" t="s">
        <v>26</v>
      </c>
      <c r="J1532" t="s">
        <v>26</v>
      </c>
      <c r="K1532" t="s">
        <v>26</v>
      </c>
    </row>
    <row r="1533" spans="1:11" x14ac:dyDescent="0.25">
      <c r="A1533" s="1">
        <v>32874</v>
      </c>
      <c r="B1533" t="s">
        <v>135</v>
      </c>
      <c r="C1533" t="s">
        <v>26</v>
      </c>
      <c r="D1533" t="s">
        <v>26</v>
      </c>
      <c r="E1533" t="s">
        <v>26</v>
      </c>
      <c r="F1533">
        <v>912.83</v>
      </c>
      <c r="G1533" t="s">
        <v>26</v>
      </c>
      <c r="H1533" t="s">
        <v>26</v>
      </c>
      <c r="I1533" t="s">
        <v>26</v>
      </c>
      <c r="J1533" t="s">
        <v>26</v>
      </c>
      <c r="K1533" t="s">
        <v>26</v>
      </c>
    </row>
    <row r="1534" spans="1:11" x14ac:dyDescent="0.25">
      <c r="A1534" s="1">
        <v>32874</v>
      </c>
      <c r="B1534" t="s">
        <v>136</v>
      </c>
      <c r="C1534" t="s">
        <v>26</v>
      </c>
      <c r="D1534" t="s">
        <v>26</v>
      </c>
      <c r="E1534" t="s">
        <v>26</v>
      </c>
      <c r="F1534" t="s">
        <v>26</v>
      </c>
      <c r="G1534" t="s">
        <v>26</v>
      </c>
      <c r="H1534" t="s">
        <v>26</v>
      </c>
      <c r="I1534" t="s">
        <v>26</v>
      </c>
      <c r="J1534" t="s">
        <v>26</v>
      </c>
      <c r="K1534" t="s">
        <v>26</v>
      </c>
    </row>
    <row r="1535" spans="1:11" x14ac:dyDescent="0.25">
      <c r="A1535" s="1">
        <v>32874</v>
      </c>
      <c r="B1535" t="s">
        <v>137</v>
      </c>
      <c r="C1535" t="s">
        <v>26</v>
      </c>
      <c r="D1535" t="s">
        <v>26</v>
      </c>
      <c r="E1535" t="s">
        <v>26</v>
      </c>
      <c r="F1535">
        <v>854.02</v>
      </c>
      <c r="G1535" t="s">
        <v>26</v>
      </c>
      <c r="H1535" t="s">
        <v>26</v>
      </c>
      <c r="I1535" t="s">
        <v>26</v>
      </c>
      <c r="J1535" t="s">
        <v>26</v>
      </c>
      <c r="K1535" t="s">
        <v>26</v>
      </c>
    </row>
    <row r="1536" spans="1:11" x14ac:dyDescent="0.25">
      <c r="A1536" s="1">
        <v>32874</v>
      </c>
      <c r="B1536" t="s">
        <v>138</v>
      </c>
      <c r="C1536" t="s">
        <v>26</v>
      </c>
      <c r="D1536" t="s">
        <v>26</v>
      </c>
      <c r="E1536" t="s">
        <v>26</v>
      </c>
      <c r="F1536">
        <v>996.49</v>
      </c>
      <c r="G1536" t="s">
        <v>26</v>
      </c>
      <c r="H1536" t="s">
        <v>26</v>
      </c>
      <c r="I1536" t="s">
        <v>26</v>
      </c>
      <c r="J1536" t="s">
        <v>26</v>
      </c>
      <c r="K1536" t="s">
        <v>26</v>
      </c>
    </row>
    <row r="1537" spans="1:11" x14ac:dyDescent="0.25">
      <c r="A1537" s="1">
        <v>32874</v>
      </c>
      <c r="B1537" t="s">
        <v>139</v>
      </c>
      <c r="C1537" t="s">
        <v>26</v>
      </c>
      <c r="D1537" t="s">
        <v>26</v>
      </c>
      <c r="E1537" t="s">
        <v>26</v>
      </c>
      <c r="F1537">
        <v>888.01</v>
      </c>
      <c r="G1537" t="s">
        <v>26</v>
      </c>
      <c r="H1537" t="s">
        <v>26</v>
      </c>
      <c r="I1537" t="s">
        <v>26</v>
      </c>
      <c r="J1537" t="s">
        <v>26</v>
      </c>
      <c r="K1537" t="s">
        <v>26</v>
      </c>
    </row>
    <row r="1538" spans="1:11" x14ac:dyDescent="0.25">
      <c r="A1538" s="1">
        <v>32874</v>
      </c>
      <c r="B1538" t="s">
        <v>140</v>
      </c>
      <c r="C1538" t="s">
        <v>26</v>
      </c>
      <c r="D1538" t="s">
        <v>26</v>
      </c>
      <c r="E1538" t="s">
        <v>26</v>
      </c>
      <c r="F1538">
        <v>784.01</v>
      </c>
      <c r="G1538" t="s">
        <v>26</v>
      </c>
      <c r="H1538" t="s">
        <v>26</v>
      </c>
      <c r="I1538" t="s">
        <v>26</v>
      </c>
      <c r="J1538" t="s">
        <v>26</v>
      </c>
      <c r="K1538" t="s">
        <v>26</v>
      </c>
    </row>
    <row r="1539" spans="1:11" x14ac:dyDescent="0.25">
      <c r="A1539" s="1">
        <v>32874</v>
      </c>
      <c r="B1539" t="s">
        <v>141</v>
      </c>
      <c r="C1539" t="s">
        <v>26</v>
      </c>
      <c r="D1539" t="s">
        <v>26</v>
      </c>
      <c r="E1539" t="s">
        <v>26</v>
      </c>
      <c r="F1539">
        <v>795.48</v>
      </c>
      <c r="G1539" t="s">
        <v>26</v>
      </c>
      <c r="H1539" t="s">
        <v>26</v>
      </c>
      <c r="I1539" t="s">
        <v>26</v>
      </c>
      <c r="J1539" t="s">
        <v>26</v>
      </c>
      <c r="K1539" t="s">
        <v>26</v>
      </c>
    </row>
    <row r="1540" spans="1:11" x14ac:dyDescent="0.25">
      <c r="A1540" s="1">
        <v>32874</v>
      </c>
      <c r="B1540" t="s">
        <v>142</v>
      </c>
      <c r="C1540" t="s">
        <v>26</v>
      </c>
      <c r="D1540" t="s">
        <v>26</v>
      </c>
      <c r="E1540" t="s">
        <v>26</v>
      </c>
      <c r="F1540">
        <v>757.95</v>
      </c>
      <c r="G1540" t="s">
        <v>26</v>
      </c>
      <c r="H1540" t="s">
        <v>26</v>
      </c>
      <c r="I1540" t="s">
        <v>26</v>
      </c>
      <c r="J1540" t="s">
        <v>26</v>
      </c>
      <c r="K1540" t="s">
        <v>26</v>
      </c>
    </row>
    <row r="1541" spans="1:11" x14ac:dyDescent="0.25">
      <c r="A1541" s="1">
        <v>32874</v>
      </c>
      <c r="B1541" t="s">
        <v>143</v>
      </c>
      <c r="C1541" t="s">
        <v>26</v>
      </c>
      <c r="D1541" t="s">
        <v>26</v>
      </c>
      <c r="E1541" t="s">
        <v>26</v>
      </c>
      <c r="F1541">
        <v>756.93</v>
      </c>
      <c r="G1541" t="s">
        <v>26</v>
      </c>
      <c r="H1541" t="s">
        <v>26</v>
      </c>
      <c r="I1541" t="s">
        <v>26</v>
      </c>
      <c r="J1541" t="s">
        <v>26</v>
      </c>
      <c r="K1541" t="s">
        <v>26</v>
      </c>
    </row>
    <row r="1542" spans="1:11" x14ac:dyDescent="0.25">
      <c r="A1542" s="1">
        <v>32874</v>
      </c>
      <c r="B1542" t="s">
        <v>144</v>
      </c>
      <c r="C1542" t="s">
        <v>26</v>
      </c>
      <c r="D1542" t="s">
        <v>26</v>
      </c>
      <c r="E1542" t="s">
        <v>26</v>
      </c>
      <c r="F1542">
        <v>739.88</v>
      </c>
      <c r="G1542" t="s">
        <v>26</v>
      </c>
      <c r="H1542" t="s">
        <v>26</v>
      </c>
      <c r="I1542" t="s">
        <v>26</v>
      </c>
      <c r="J1542" t="s">
        <v>26</v>
      </c>
      <c r="K1542" t="s">
        <v>26</v>
      </c>
    </row>
    <row r="1543" spans="1:11" x14ac:dyDescent="0.25">
      <c r="A1543" s="1">
        <v>32874</v>
      </c>
      <c r="B1543" t="s">
        <v>145</v>
      </c>
      <c r="C1543" t="s">
        <v>26</v>
      </c>
      <c r="D1543" t="s">
        <v>26</v>
      </c>
      <c r="E1543" t="s">
        <v>26</v>
      </c>
      <c r="F1543">
        <v>807.33</v>
      </c>
      <c r="G1543" t="s">
        <v>26</v>
      </c>
      <c r="H1543" t="s">
        <v>26</v>
      </c>
      <c r="I1543" t="s">
        <v>26</v>
      </c>
      <c r="J1543" t="s">
        <v>26</v>
      </c>
      <c r="K1543" t="s">
        <v>26</v>
      </c>
    </row>
    <row r="1544" spans="1:11" x14ac:dyDescent="0.25">
      <c r="A1544" s="1">
        <v>32874</v>
      </c>
      <c r="B1544" t="s">
        <v>146</v>
      </c>
      <c r="C1544" t="s">
        <v>26</v>
      </c>
      <c r="D1544" t="s">
        <v>26</v>
      </c>
      <c r="E1544" t="s">
        <v>26</v>
      </c>
      <c r="F1544">
        <v>819.3</v>
      </c>
      <c r="G1544" t="s">
        <v>26</v>
      </c>
      <c r="H1544" t="s">
        <v>26</v>
      </c>
      <c r="I1544" t="s">
        <v>26</v>
      </c>
      <c r="J1544" t="s">
        <v>26</v>
      </c>
      <c r="K1544" t="s">
        <v>26</v>
      </c>
    </row>
    <row r="1545" spans="1:11" x14ac:dyDescent="0.25">
      <c r="A1545" s="1">
        <v>32874</v>
      </c>
      <c r="B1545" t="s">
        <v>2</v>
      </c>
      <c r="C1545" t="s">
        <v>26</v>
      </c>
      <c r="D1545" t="s">
        <v>26</v>
      </c>
      <c r="E1545" t="s">
        <v>26</v>
      </c>
      <c r="F1545">
        <v>795.99</v>
      </c>
      <c r="G1545" t="s">
        <v>26</v>
      </c>
      <c r="H1545" t="s">
        <v>26</v>
      </c>
      <c r="I1545" t="s">
        <v>26</v>
      </c>
      <c r="J1545" t="s">
        <v>26</v>
      </c>
      <c r="K1545" t="s">
        <v>26</v>
      </c>
    </row>
    <row r="1546" spans="1:11" x14ac:dyDescent="0.25">
      <c r="A1546" s="1">
        <v>32874</v>
      </c>
      <c r="B1546" t="s">
        <v>147</v>
      </c>
      <c r="C1546" t="s">
        <v>26</v>
      </c>
      <c r="D1546" t="s">
        <v>26</v>
      </c>
      <c r="E1546" t="s">
        <v>26</v>
      </c>
      <c r="F1546">
        <v>773.7</v>
      </c>
      <c r="G1546" t="s">
        <v>26</v>
      </c>
      <c r="H1546" t="s">
        <v>26</v>
      </c>
      <c r="I1546" t="s">
        <v>26</v>
      </c>
      <c r="J1546" t="s">
        <v>26</v>
      </c>
      <c r="K1546" t="s">
        <v>26</v>
      </c>
    </row>
    <row r="1547" spans="1:11" x14ac:dyDescent="0.25">
      <c r="A1547" s="1">
        <v>32874</v>
      </c>
      <c r="B1547" t="s">
        <v>148</v>
      </c>
      <c r="C1547" t="s">
        <v>26</v>
      </c>
      <c r="D1547" t="s">
        <v>26</v>
      </c>
      <c r="E1547" t="s">
        <v>26</v>
      </c>
      <c r="F1547">
        <v>818.72</v>
      </c>
      <c r="G1547" t="s">
        <v>26</v>
      </c>
      <c r="H1547" t="s">
        <v>26</v>
      </c>
      <c r="I1547" t="s">
        <v>26</v>
      </c>
      <c r="J1547" t="s">
        <v>26</v>
      </c>
      <c r="K1547" t="s">
        <v>26</v>
      </c>
    </row>
    <row r="1548" spans="1:11" x14ac:dyDescent="0.25">
      <c r="A1548" s="1">
        <v>32874</v>
      </c>
      <c r="B1548" t="s">
        <v>149</v>
      </c>
      <c r="C1548" t="s">
        <v>26</v>
      </c>
      <c r="D1548" t="s">
        <v>26</v>
      </c>
      <c r="E1548" t="s">
        <v>26</v>
      </c>
      <c r="F1548">
        <v>855.59</v>
      </c>
      <c r="G1548" t="s">
        <v>26</v>
      </c>
      <c r="H1548" t="s">
        <v>26</v>
      </c>
      <c r="I1548" t="s">
        <v>26</v>
      </c>
      <c r="J1548" t="s">
        <v>26</v>
      </c>
      <c r="K1548" t="s">
        <v>26</v>
      </c>
    </row>
    <row r="1549" spans="1:11" x14ac:dyDescent="0.25">
      <c r="A1549" s="1">
        <v>32874</v>
      </c>
      <c r="B1549" t="s">
        <v>150</v>
      </c>
      <c r="C1549" t="s">
        <v>26</v>
      </c>
      <c r="D1549" t="s">
        <v>26</v>
      </c>
      <c r="E1549" t="s">
        <v>26</v>
      </c>
      <c r="F1549">
        <v>886.34</v>
      </c>
      <c r="G1549" t="s">
        <v>26</v>
      </c>
      <c r="H1549" t="s">
        <v>26</v>
      </c>
      <c r="I1549" t="s">
        <v>26</v>
      </c>
      <c r="J1549" t="s">
        <v>26</v>
      </c>
      <c r="K1549" t="s">
        <v>26</v>
      </c>
    </row>
    <row r="1550" spans="1:11" x14ac:dyDescent="0.25">
      <c r="A1550" s="1">
        <v>32874</v>
      </c>
      <c r="B1550" t="s">
        <v>151</v>
      </c>
      <c r="C1550" t="s">
        <v>26</v>
      </c>
      <c r="D1550" t="s">
        <v>26</v>
      </c>
      <c r="E1550" t="s">
        <v>26</v>
      </c>
      <c r="F1550">
        <v>772.99</v>
      </c>
      <c r="G1550" t="s">
        <v>26</v>
      </c>
      <c r="H1550" t="s">
        <v>26</v>
      </c>
      <c r="I1550" t="s">
        <v>26</v>
      </c>
      <c r="J1550" t="s">
        <v>26</v>
      </c>
      <c r="K1550" t="s">
        <v>26</v>
      </c>
    </row>
    <row r="1551" spans="1:11" x14ac:dyDescent="0.25">
      <c r="A1551" s="1">
        <v>32874</v>
      </c>
      <c r="B1551" t="s">
        <v>152</v>
      </c>
      <c r="C1551" t="s">
        <v>26</v>
      </c>
      <c r="D1551" t="s">
        <v>26</v>
      </c>
      <c r="E1551" t="s">
        <v>26</v>
      </c>
      <c r="F1551">
        <v>769.55</v>
      </c>
      <c r="G1551" t="s">
        <v>26</v>
      </c>
      <c r="H1551" t="s">
        <v>26</v>
      </c>
      <c r="I1551" t="s">
        <v>26</v>
      </c>
      <c r="J1551" t="s">
        <v>26</v>
      </c>
      <c r="K1551" t="s">
        <v>26</v>
      </c>
    </row>
    <row r="1552" spans="1:11" x14ac:dyDescent="0.25">
      <c r="A1552" s="1">
        <v>32874</v>
      </c>
      <c r="B1552" t="s">
        <v>153</v>
      </c>
      <c r="C1552" t="s">
        <v>26</v>
      </c>
      <c r="D1552" t="s">
        <v>26</v>
      </c>
      <c r="E1552" t="s">
        <v>26</v>
      </c>
      <c r="F1552">
        <v>854.92</v>
      </c>
      <c r="G1552" t="s">
        <v>26</v>
      </c>
      <c r="H1552" t="s">
        <v>26</v>
      </c>
      <c r="I1552" t="s">
        <v>26</v>
      </c>
      <c r="J1552" t="s">
        <v>26</v>
      </c>
      <c r="K1552" t="s">
        <v>26</v>
      </c>
    </row>
    <row r="1553" spans="1:11" x14ac:dyDescent="0.25">
      <c r="A1553" s="1">
        <v>32874</v>
      </c>
      <c r="B1553" t="s">
        <v>154</v>
      </c>
      <c r="C1553" t="s">
        <v>26</v>
      </c>
      <c r="D1553" t="s">
        <v>26</v>
      </c>
      <c r="E1553" t="s">
        <v>26</v>
      </c>
      <c r="F1553">
        <v>782.81</v>
      </c>
      <c r="G1553" t="s">
        <v>26</v>
      </c>
      <c r="H1553" t="s">
        <v>26</v>
      </c>
      <c r="I1553" t="s">
        <v>26</v>
      </c>
      <c r="J1553" t="s">
        <v>26</v>
      </c>
      <c r="K1553" t="s">
        <v>26</v>
      </c>
    </row>
    <row r="1554" spans="1:11" x14ac:dyDescent="0.25">
      <c r="A1554" s="1">
        <v>32874</v>
      </c>
      <c r="B1554" t="s">
        <v>155</v>
      </c>
      <c r="C1554" t="s">
        <v>26</v>
      </c>
      <c r="D1554" t="s">
        <v>26</v>
      </c>
      <c r="E1554" t="s">
        <v>26</v>
      </c>
      <c r="F1554">
        <v>800.74</v>
      </c>
      <c r="G1554" t="s">
        <v>26</v>
      </c>
      <c r="H1554" t="s">
        <v>26</v>
      </c>
      <c r="I1554" t="s">
        <v>26</v>
      </c>
      <c r="J1554" t="s">
        <v>26</v>
      </c>
      <c r="K1554" t="s">
        <v>26</v>
      </c>
    </row>
    <row r="1555" spans="1:11" x14ac:dyDescent="0.25">
      <c r="A1555" s="1">
        <v>32905</v>
      </c>
      <c r="B1555" t="s">
        <v>1</v>
      </c>
      <c r="C1555" t="s">
        <v>26</v>
      </c>
      <c r="D1555" t="s">
        <v>26</v>
      </c>
      <c r="E1555" t="s">
        <v>26</v>
      </c>
      <c r="F1555">
        <v>1388.65</v>
      </c>
      <c r="G1555" t="s">
        <v>26</v>
      </c>
      <c r="H1555" t="s">
        <v>26</v>
      </c>
      <c r="I1555" t="s">
        <v>26</v>
      </c>
      <c r="J1555" t="s">
        <v>26</v>
      </c>
      <c r="K1555" t="s">
        <v>26</v>
      </c>
    </row>
    <row r="1556" spans="1:11" x14ac:dyDescent="0.25">
      <c r="A1556" s="1">
        <v>32905</v>
      </c>
      <c r="B1556" t="s">
        <v>126</v>
      </c>
      <c r="C1556" t="s">
        <v>26</v>
      </c>
      <c r="D1556" t="s">
        <v>26</v>
      </c>
      <c r="E1556" t="s">
        <v>26</v>
      </c>
      <c r="F1556">
        <v>1501.34</v>
      </c>
      <c r="G1556" t="s">
        <v>26</v>
      </c>
      <c r="H1556" t="s">
        <v>26</v>
      </c>
      <c r="I1556" t="s">
        <v>26</v>
      </c>
      <c r="J1556" t="s">
        <v>26</v>
      </c>
      <c r="K1556" t="s">
        <v>26</v>
      </c>
    </row>
    <row r="1557" spans="1:11" x14ac:dyDescent="0.25">
      <c r="A1557" s="1">
        <v>32905</v>
      </c>
      <c r="B1557" t="s">
        <v>127</v>
      </c>
      <c r="C1557" t="s">
        <v>26</v>
      </c>
      <c r="D1557" t="s">
        <v>26</v>
      </c>
      <c r="E1557" t="s">
        <v>26</v>
      </c>
      <c r="F1557">
        <v>1444.37</v>
      </c>
      <c r="G1557" t="s">
        <v>26</v>
      </c>
      <c r="H1557" t="s">
        <v>26</v>
      </c>
      <c r="I1557" t="s">
        <v>26</v>
      </c>
      <c r="J1557" t="s">
        <v>26</v>
      </c>
      <c r="K1557" t="s">
        <v>26</v>
      </c>
    </row>
    <row r="1558" spans="1:11" x14ac:dyDescent="0.25">
      <c r="A1558" s="1">
        <v>32905</v>
      </c>
      <c r="B1558" t="s">
        <v>113</v>
      </c>
      <c r="C1558" t="s">
        <v>26</v>
      </c>
      <c r="D1558" t="s">
        <v>26</v>
      </c>
      <c r="E1558" t="s">
        <v>26</v>
      </c>
      <c r="F1558">
        <v>1371.7</v>
      </c>
      <c r="G1558" t="s">
        <v>26</v>
      </c>
      <c r="H1558" t="s">
        <v>26</v>
      </c>
      <c r="I1558" t="s">
        <v>26</v>
      </c>
      <c r="J1558" t="s">
        <v>26</v>
      </c>
      <c r="K1558" t="s">
        <v>26</v>
      </c>
    </row>
    <row r="1559" spans="1:11" x14ac:dyDescent="0.25">
      <c r="A1559" s="1">
        <v>32905</v>
      </c>
      <c r="B1559" t="s">
        <v>128</v>
      </c>
      <c r="C1559" t="s">
        <v>26</v>
      </c>
      <c r="D1559" t="s">
        <v>26</v>
      </c>
      <c r="E1559" t="s">
        <v>26</v>
      </c>
      <c r="F1559">
        <v>1427.76</v>
      </c>
      <c r="G1559" t="s">
        <v>26</v>
      </c>
      <c r="H1559" t="s">
        <v>26</v>
      </c>
      <c r="I1559" t="s">
        <v>26</v>
      </c>
      <c r="J1559" t="s">
        <v>26</v>
      </c>
      <c r="K1559" t="s">
        <v>26</v>
      </c>
    </row>
    <row r="1560" spans="1:11" x14ac:dyDescent="0.25">
      <c r="A1560" s="1">
        <v>32905</v>
      </c>
      <c r="B1560" t="s">
        <v>129</v>
      </c>
      <c r="C1560" t="s">
        <v>26</v>
      </c>
      <c r="D1560" t="s">
        <v>26</v>
      </c>
      <c r="E1560" t="s">
        <v>26</v>
      </c>
      <c r="F1560">
        <v>1297.99</v>
      </c>
      <c r="G1560" t="s">
        <v>26</v>
      </c>
      <c r="H1560" t="s">
        <v>26</v>
      </c>
      <c r="I1560" t="s">
        <v>26</v>
      </c>
      <c r="J1560" t="s">
        <v>26</v>
      </c>
      <c r="K1560" t="s">
        <v>26</v>
      </c>
    </row>
    <row r="1561" spans="1:11" x14ac:dyDescent="0.25">
      <c r="A1561" s="1">
        <v>32905</v>
      </c>
      <c r="B1561" t="s">
        <v>130</v>
      </c>
      <c r="C1561" t="s">
        <v>26</v>
      </c>
      <c r="D1561" t="s">
        <v>26</v>
      </c>
      <c r="E1561" t="s">
        <v>26</v>
      </c>
      <c r="F1561">
        <v>1608.86</v>
      </c>
      <c r="G1561" t="s">
        <v>26</v>
      </c>
      <c r="H1561" t="s">
        <v>26</v>
      </c>
      <c r="I1561" t="s">
        <v>26</v>
      </c>
      <c r="J1561" t="s">
        <v>26</v>
      </c>
      <c r="K1561" t="s">
        <v>26</v>
      </c>
    </row>
    <row r="1562" spans="1:11" x14ac:dyDescent="0.25">
      <c r="A1562" s="1">
        <v>32905</v>
      </c>
      <c r="B1562" t="s">
        <v>131</v>
      </c>
      <c r="C1562" t="s">
        <v>26</v>
      </c>
      <c r="D1562" t="s">
        <v>26</v>
      </c>
      <c r="E1562" t="s">
        <v>26</v>
      </c>
      <c r="F1562">
        <v>1454.55</v>
      </c>
      <c r="G1562" t="s">
        <v>26</v>
      </c>
      <c r="H1562" t="s">
        <v>26</v>
      </c>
      <c r="I1562" t="s">
        <v>26</v>
      </c>
      <c r="J1562" t="s">
        <v>26</v>
      </c>
      <c r="K1562" t="s">
        <v>26</v>
      </c>
    </row>
    <row r="1563" spans="1:11" x14ac:dyDescent="0.25">
      <c r="A1563" s="1">
        <v>32905</v>
      </c>
      <c r="B1563" t="s">
        <v>132</v>
      </c>
      <c r="C1563" t="s">
        <v>26</v>
      </c>
      <c r="D1563" t="s">
        <v>26</v>
      </c>
      <c r="E1563" t="s">
        <v>26</v>
      </c>
      <c r="F1563">
        <v>1575.53</v>
      </c>
      <c r="G1563" t="s">
        <v>26</v>
      </c>
      <c r="H1563" t="s">
        <v>26</v>
      </c>
      <c r="I1563" t="s">
        <v>26</v>
      </c>
      <c r="J1563" t="s">
        <v>26</v>
      </c>
      <c r="K1563" t="s">
        <v>26</v>
      </c>
    </row>
    <row r="1564" spans="1:11" x14ac:dyDescent="0.25">
      <c r="A1564" s="1">
        <v>32905</v>
      </c>
      <c r="B1564" t="s">
        <v>133</v>
      </c>
      <c r="C1564" t="s">
        <v>26</v>
      </c>
      <c r="D1564" t="s">
        <v>26</v>
      </c>
      <c r="E1564" t="s">
        <v>26</v>
      </c>
      <c r="F1564">
        <v>1596.04</v>
      </c>
      <c r="G1564" t="s">
        <v>26</v>
      </c>
      <c r="H1564" t="s">
        <v>26</v>
      </c>
      <c r="I1564" t="s">
        <v>26</v>
      </c>
      <c r="J1564" t="s">
        <v>26</v>
      </c>
      <c r="K1564" t="s">
        <v>26</v>
      </c>
    </row>
    <row r="1565" spans="1:11" x14ac:dyDescent="0.25">
      <c r="A1565" s="1">
        <v>32905</v>
      </c>
      <c r="B1565" t="s">
        <v>134</v>
      </c>
      <c r="C1565" t="s">
        <v>26</v>
      </c>
      <c r="D1565" t="s">
        <v>26</v>
      </c>
      <c r="E1565" t="s">
        <v>26</v>
      </c>
      <c r="F1565">
        <v>1394.68</v>
      </c>
      <c r="G1565" t="s">
        <v>26</v>
      </c>
      <c r="H1565" t="s">
        <v>26</v>
      </c>
      <c r="I1565" t="s">
        <v>26</v>
      </c>
      <c r="J1565" t="s">
        <v>26</v>
      </c>
      <c r="K1565" t="s">
        <v>26</v>
      </c>
    </row>
    <row r="1566" spans="1:11" x14ac:dyDescent="0.25">
      <c r="A1566" s="1">
        <v>32905</v>
      </c>
      <c r="B1566" t="s">
        <v>135</v>
      </c>
      <c r="C1566" t="s">
        <v>26</v>
      </c>
      <c r="D1566" t="s">
        <v>26</v>
      </c>
      <c r="E1566" t="s">
        <v>26</v>
      </c>
      <c r="F1566">
        <v>1519.68</v>
      </c>
      <c r="G1566" t="s">
        <v>26</v>
      </c>
      <c r="H1566" t="s">
        <v>26</v>
      </c>
      <c r="I1566" t="s">
        <v>26</v>
      </c>
      <c r="J1566" t="s">
        <v>26</v>
      </c>
      <c r="K1566" t="s">
        <v>26</v>
      </c>
    </row>
    <row r="1567" spans="1:11" x14ac:dyDescent="0.25">
      <c r="A1567" s="1">
        <v>32905</v>
      </c>
      <c r="B1567" t="s">
        <v>136</v>
      </c>
      <c r="C1567" t="s">
        <v>26</v>
      </c>
      <c r="D1567" t="s">
        <v>26</v>
      </c>
      <c r="E1567" t="s">
        <v>26</v>
      </c>
      <c r="F1567" t="s">
        <v>26</v>
      </c>
      <c r="G1567" t="s">
        <v>26</v>
      </c>
      <c r="H1567" t="s">
        <v>26</v>
      </c>
      <c r="I1567" t="s">
        <v>26</v>
      </c>
      <c r="J1567" t="s">
        <v>26</v>
      </c>
      <c r="K1567" t="s">
        <v>26</v>
      </c>
    </row>
    <row r="1568" spans="1:11" x14ac:dyDescent="0.25">
      <c r="A1568" s="1">
        <v>32905</v>
      </c>
      <c r="B1568" t="s">
        <v>137</v>
      </c>
      <c r="C1568" t="s">
        <v>26</v>
      </c>
      <c r="D1568" t="s">
        <v>26</v>
      </c>
      <c r="E1568" t="s">
        <v>26</v>
      </c>
      <c r="F1568">
        <v>1530.83</v>
      </c>
      <c r="G1568" t="s">
        <v>26</v>
      </c>
      <c r="H1568" t="s">
        <v>26</v>
      </c>
      <c r="I1568" t="s">
        <v>26</v>
      </c>
      <c r="J1568" t="s">
        <v>26</v>
      </c>
      <c r="K1568" t="s">
        <v>26</v>
      </c>
    </row>
    <row r="1569" spans="1:11" x14ac:dyDescent="0.25">
      <c r="A1569" s="1">
        <v>32905</v>
      </c>
      <c r="B1569" t="s">
        <v>138</v>
      </c>
      <c r="C1569" t="s">
        <v>26</v>
      </c>
      <c r="D1569" t="s">
        <v>26</v>
      </c>
      <c r="E1569" t="s">
        <v>26</v>
      </c>
      <c r="F1569">
        <v>1735.38</v>
      </c>
      <c r="G1569" t="s">
        <v>26</v>
      </c>
      <c r="H1569" t="s">
        <v>26</v>
      </c>
      <c r="I1569" t="s">
        <v>26</v>
      </c>
      <c r="J1569" t="s">
        <v>26</v>
      </c>
      <c r="K1569" t="s">
        <v>26</v>
      </c>
    </row>
    <row r="1570" spans="1:11" x14ac:dyDescent="0.25">
      <c r="A1570" s="1">
        <v>32905</v>
      </c>
      <c r="B1570" t="s">
        <v>139</v>
      </c>
      <c r="C1570" t="s">
        <v>26</v>
      </c>
      <c r="D1570" t="s">
        <v>26</v>
      </c>
      <c r="E1570" t="s">
        <v>26</v>
      </c>
      <c r="F1570">
        <v>1587.23</v>
      </c>
      <c r="G1570" t="s">
        <v>26</v>
      </c>
      <c r="H1570" t="s">
        <v>26</v>
      </c>
      <c r="I1570" t="s">
        <v>26</v>
      </c>
      <c r="J1570" t="s">
        <v>26</v>
      </c>
      <c r="K1570" t="s">
        <v>26</v>
      </c>
    </row>
    <row r="1571" spans="1:11" x14ac:dyDescent="0.25">
      <c r="A1571" s="1">
        <v>32905</v>
      </c>
      <c r="B1571" t="s">
        <v>140</v>
      </c>
      <c r="C1571" t="s">
        <v>26</v>
      </c>
      <c r="D1571" t="s">
        <v>26</v>
      </c>
      <c r="E1571" t="s">
        <v>26</v>
      </c>
      <c r="F1571">
        <v>1414.28</v>
      </c>
      <c r="G1571" t="s">
        <v>26</v>
      </c>
      <c r="H1571" t="s">
        <v>26</v>
      </c>
      <c r="I1571" t="s">
        <v>26</v>
      </c>
      <c r="J1571" t="s">
        <v>26</v>
      </c>
      <c r="K1571" t="s">
        <v>26</v>
      </c>
    </row>
    <row r="1572" spans="1:11" x14ac:dyDescent="0.25">
      <c r="A1572" s="1">
        <v>32905</v>
      </c>
      <c r="B1572" t="s">
        <v>141</v>
      </c>
      <c r="C1572" t="s">
        <v>26</v>
      </c>
      <c r="D1572" t="s">
        <v>26</v>
      </c>
      <c r="E1572" t="s">
        <v>26</v>
      </c>
      <c r="F1572">
        <v>1383.97</v>
      </c>
      <c r="G1572" t="s">
        <v>26</v>
      </c>
      <c r="H1572" t="s">
        <v>26</v>
      </c>
      <c r="I1572" t="s">
        <v>26</v>
      </c>
      <c r="J1572" t="s">
        <v>26</v>
      </c>
      <c r="K1572" t="s">
        <v>26</v>
      </c>
    </row>
    <row r="1573" spans="1:11" x14ac:dyDescent="0.25">
      <c r="A1573" s="1">
        <v>32905</v>
      </c>
      <c r="B1573" t="s">
        <v>142</v>
      </c>
      <c r="C1573" t="s">
        <v>26</v>
      </c>
      <c r="D1573" t="s">
        <v>26</v>
      </c>
      <c r="E1573" t="s">
        <v>26</v>
      </c>
      <c r="F1573">
        <v>1290.33</v>
      </c>
      <c r="G1573" t="s">
        <v>26</v>
      </c>
      <c r="H1573" t="s">
        <v>26</v>
      </c>
      <c r="I1573" t="s">
        <v>26</v>
      </c>
      <c r="J1573" t="s">
        <v>26</v>
      </c>
      <c r="K1573" t="s">
        <v>26</v>
      </c>
    </row>
    <row r="1574" spans="1:11" x14ac:dyDescent="0.25">
      <c r="A1574" s="1">
        <v>32905</v>
      </c>
      <c r="B1574" t="s">
        <v>143</v>
      </c>
      <c r="C1574" t="s">
        <v>26</v>
      </c>
      <c r="D1574" t="s">
        <v>26</v>
      </c>
      <c r="E1574" t="s">
        <v>26</v>
      </c>
      <c r="F1574">
        <v>1330.6</v>
      </c>
      <c r="G1574" t="s">
        <v>26</v>
      </c>
      <c r="H1574" t="s">
        <v>26</v>
      </c>
      <c r="I1574" t="s">
        <v>26</v>
      </c>
      <c r="J1574" t="s">
        <v>26</v>
      </c>
      <c r="K1574" t="s">
        <v>26</v>
      </c>
    </row>
    <row r="1575" spans="1:11" x14ac:dyDescent="0.25">
      <c r="A1575" s="1">
        <v>32905</v>
      </c>
      <c r="B1575" t="s">
        <v>144</v>
      </c>
      <c r="C1575" t="s">
        <v>26</v>
      </c>
      <c r="D1575" t="s">
        <v>26</v>
      </c>
      <c r="E1575" t="s">
        <v>26</v>
      </c>
      <c r="F1575">
        <v>1280.43</v>
      </c>
      <c r="G1575" t="s">
        <v>26</v>
      </c>
      <c r="H1575" t="s">
        <v>26</v>
      </c>
      <c r="I1575" t="s">
        <v>26</v>
      </c>
      <c r="J1575" t="s">
        <v>26</v>
      </c>
      <c r="K1575" t="s">
        <v>26</v>
      </c>
    </row>
    <row r="1576" spans="1:11" x14ac:dyDescent="0.25">
      <c r="A1576" s="1">
        <v>32905</v>
      </c>
      <c r="B1576" t="s">
        <v>145</v>
      </c>
      <c r="C1576" t="s">
        <v>26</v>
      </c>
      <c r="D1576" t="s">
        <v>26</v>
      </c>
      <c r="E1576" t="s">
        <v>26</v>
      </c>
      <c r="F1576">
        <v>1435.93</v>
      </c>
      <c r="G1576" t="s">
        <v>26</v>
      </c>
      <c r="H1576" t="s">
        <v>26</v>
      </c>
      <c r="I1576" t="s">
        <v>26</v>
      </c>
      <c r="J1576" t="s">
        <v>26</v>
      </c>
      <c r="K1576" t="s">
        <v>26</v>
      </c>
    </row>
    <row r="1577" spans="1:11" x14ac:dyDescent="0.25">
      <c r="A1577" s="1">
        <v>32905</v>
      </c>
      <c r="B1577" t="s">
        <v>146</v>
      </c>
      <c r="C1577" t="s">
        <v>26</v>
      </c>
      <c r="D1577" t="s">
        <v>26</v>
      </c>
      <c r="E1577" t="s">
        <v>26</v>
      </c>
      <c r="F1577">
        <v>1390.51</v>
      </c>
      <c r="G1577" t="s">
        <v>26</v>
      </c>
      <c r="H1577" t="s">
        <v>26</v>
      </c>
      <c r="I1577" t="s">
        <v>26</v>
      </c>
      <c r="J1577" t="s">
        <v>26</v>
      </c>
      <c r="K1577" t="s">
        <v>26</v>
      </c>
    </row>
    <row r="1578" spans="1:11" x14ac:dyDescent="0.25">
      <c r="A1578" s="1">
        <v>32905</v>
      </c>
      <c r="B1578" t="s">
        <v>2</v>
      </c>
      <c r="C1578" t="s">
        <v>26</v>
      </c>
      <c r="D1578" t="s">
        <v>26</v>
      </c>
      <c r="E1578" t="s">
        <v>26</v>
      </c>
      <c r="F1578">
        <v>1301.76</v>
      </c>
      <c r="G1578" t="s">
        <v>26</v>
      </c>
      <c r="H1578" t="s">
        <v>26</v>
      </c>
      <c r="I1578" t="s">
        <v>26</v>
      </c>
      <c r="J1578" t="s">
        <v>26</v>
      </c>
      <c r="K1578" t="s">
        <v>26</v>
      </c>
    </row>
    <row r="1579" spans="1:11" x14ac:dyDescent="0.25">
      <c r="A1579" s="1">
        <v>32905</v>
      </c>
      <c r="B1579" t="s">
        <v>147</v>
      </c>
      <c r="C1579" t="s">
        <v>26</v>
      </c>
      <c r="D1579" t="s">
        <v>26</v>
      </c>
      <c r="E1579" t="s">
        <v>26</v>
      </c>
      <c r="F1579">
        <v>1281.7</v>
      </c>
      <c r="G1579" t="s">
        <v>26</v>
      </c>
      <c r="H1579" t="s">
        <v>26</v>
      </c>
      <c r="I1579" t="s">
        <v>26</v>
      </c>
      <c r="J1579" t="s">
        <v>26</v>
      </c>
      <c r="K1579" t="s">
        <v>26</v>
      </c>
    </row>
    <row r="1580" spans="1:11" x14ac:dyDescent="0.25">
      <c r="A1580" s="1">
        <v>32905</v>
      </c>
      <c r="B1580" t="s">
        <v>148</v>
      </c>
      <c r="C1580" t="s">
        <v>26</v>
      </c>
      <c r="D1580" t="s">
        <v>26</v>
      </c>
      <c r="E1580" t="s">
        <v>26</v>
      </c>
      <c r="F1580">
        <v>1402.71</v>
      </c>
      <c r="G1580" t="s">
        <v>26</v>
      </c>
      <c r="H1580" t="s">
        <v>26</v>
      </c>
      <c r="I1580" t="s">
        <v>26</v>
      </c>
      <c r="J1580" t="s">
        <v>26</v>
      </c>
      <c r="K1580" t="s">
        <v>26</v>
      </c>
    </row>
    <row r="1581" spans="1:11" x14ac:dyDescent="0.25">
      <c r="A1581" s="1">
        <v>32905</v>
      </c>
      <c r="B1581" t="s">
        <v>149</v>
      </c>
      <c r="C1581" t="s">
        <v>26</v>
      </c>
      <c r="D1581" t="s">
        <v>26</v>
      </c>
      <c r="E1581" t="s">
        <v>26</v>
      </c>
      <c r="F1581">
        <v>1491.29</v>
      </c>
      <c r="G1581" t="s">
        <v>26</v>
      </c>
      <c r="H1581" t="s">
        <v>26</v>
      </c>
      <c r="I1581" t="s">
        <v>26</v>
      </c>
      <c r="J1581" t="s">
        <v>26</v>
      </c>
      <c r="K1581" t="s">
        <v>26</v>
      </c>
    </row>
    <row r="1582" spans="1:11" x14ac:dyDescent="0.25">
      <c r="A1582" s="1">
        <v>32905</v>
      </c>
      <c r="B1582" t="s">
        <v>150</v>
      </c>
      <c r="C1582" t="s">
        <v>26</v>
      </c>
      <c r="D1582" t="s">
        <v>26</v>
      </c>
      <c r="E1582" t="s">
        <v>26</v>
      </c>
      <c r="F1582">
        <v>1579.19</v>
      </c>
      <c r="G1582" t="s">
        <v>26</v>
      </c>
      <c r="H1582" t="s">
        <v>26</v>
      </c>
      <c r="I1582" t="s">
        <v>26</v>
      </c>
      <c r="J1582" t="s">
        <v>26</v>
      </c>
      <c r="K1582" t="s">
        <v>26</v>
      </c>
    </row>
    <row r="1583" spans="1:11" x14ac:dyDescent="0.25">
      <c r="A1583" s="1">
        <v>32905</v>
      </c>
      <c r="B1583" t="s">
        <v>151</v>
      </c>
      <c r="C1583" t="s">
        <v>26</v>
      </c>
      <c r="D1583" t="s">
        <v>26</v>
      </c>
      <c r="E1583" t="s">
        <v>26</v>
      </c>
      <c r="F1583">
        <v>1321.73</v>
      </c>
      <c r="G1583" t="s">
        <v>26</v>
      </c>
      <c r="H1583" t="s">
        <v>26</v>
      </c>
      <c r="I1583" t="s">
        <v>26</v>
      </c>
      <c r="J1583" t="s">
        <v>26</v>
      </c>
      <c r="K1583" t="s">
        <v>26</v>
      </c>
    </row>
    <row r="1584" spans="1:11" x14ac:dyDescent="0.25">
      <c r="A1584" s="1">
        <v>32905</v>
      </c>
      <c r="B1584" t="s">
        <v>152</v>
      </c>
      <c r="C1584" t="s">
        <v>26</v>
      </c>
      <c r="D1584" t="s">
        <v>26</v>
      </c>
      <c r="E1584" t="s">
        <v>26</v>
      </c>
      <c r="F1584">
        <v>1276.3</v>
      </c>
      <c r="G1584" t="s">
        <v>26</v>
      </c>
      <c r="H1584" t="s">
        <v>26</v>
      </c>
      <c r="I1584" t="s">
        <v>26</v>
      </c>
      <c r="J1584" t="s">
        <v>26</v>
      </c>
      <c r="K1584" t="s">
        <v>26</v>
      </c>
    </row>
    <row r="1585" spans="1:11" x14ac:dyDescent="0.25">
      <c r="A1585" s="1">
        <v>32905</v>
      </c>
      <c r="B1585" t="s">
        <v>153</v>
      </c>
      <c r="C1585" t="s">
        <v>26</v>
      </c>
      <c r="D1585" t="s">
        <v>26</v>
      </c>
      <c r="E1585" t="s">
        <v>26</v>
      </c>
      <c r="F1585">
        <v>1294.3599999999999</v>
      </c>
      <c r="G1585" t="s">
        <v>26</v>
      </c>
      <c r="H1585" t="s">
        <v>26</v>
      </c>
      <c r="I1585" t="s">
        <v>26</v>
      </c>
      <c r="J1585" t="s">
        <v>26</v>
      </c>
      <c r="K1585" t="s">
        <v>26</v>
      </c>
    </row>
    <row r="1586" spans="1:11" x14ac:dyDescent="0.25">
      <c r="A1586" s="1">
        <v>32905</v>
      </c>
      <c r="B1586" t="s">
        <v>154</v>
      </c>
      <c r="C1586" t="s">
        <v>26</v>
      </c>
      <c r="D1586" t="s">
        <v>26</v>
      </c>
      <c r="E1586" t="s">
        <v>26</v>
      </c>
      <c r="F1586">
        <v>1281.8499999999999</v>
      </c>
      <c r="G1586" t="s">
        <v>26</v>
      </c>
      <c r="H1586" t="s">
        <v>26</v>
      </c>
      <c r="I1586" t="s">
        <v>26</v>
      </c>
      <c r="J1586" t="s">
        <v>26</v>
      </c>
      <c r="K1586" t="s">
        <v>26</v>
      </c>
    </row>
    <row r="1587" spans="1:11" x14ac:dyDescent="0.25">
      <c r="A1587" s="1">
        <v>32905</v>
      </c>
      <c r="B1587" t="s">
        <v>155</v>
      </c>
      <c r="C1587" t="s">
        <v>26</v>
      </c>
      <c r="D1587" t="s">
        <v>26</v>
      </c>
      <c r="E1587" t="s">
        <v>26</v>
      </c>
      <c r="F1587">
        <v>1308.6400000000001</v>
      </c>
      <c r="G1587" t="s">
        <v>26</v>
      </c>
      <c r="H1587" t="s">
        <v>26</v>
      </c>
      <c r="I1587" t="s">
        <v>26</v>
      </c>
      <c r="J1587" t="s">
        <v>26</v>
      </c>
      <c r="K1587" t="s">
        <v>26</v>
      </c>
    </row>
    <row r="1588" spans="1:11" x14ac:dyDescent="0.25">
      <c r="A1588" s="1">
        <v>32933</v>
      </c>
      <c r="B1588" t="s">
        <v>1</v>
      </c>
      <c r="C1588" t="s">
        <v>26</v>
      </c>
      <c r="D1588" t="s">
        <v>26</v>
      </c>
      <c r="E1588" t="s">
        <v>26</v>
      </c>
      <c r="F1588">
        <v>2501.66</v>
      </c>
      <c r="G1588" t="s">
        <v>26</v>
      </c>
      <c r="H1588" t="s">
        <v>26</v>
      </c>
      <c r="I1588" t="s">
        <v>26</v>
      </c>
      <c r="J1588" t="s">
        <v>26</v>
      </c>
      <c r="K1588" t="s">
        <v>26</v>
      </c>
    </row>
    <row r="1589" spans="1:11" x14ac:dyDescent="0.25">
      <c r="A1589" s="1">
        <v>32933</v>
      </c>
      <c r="B1589" t="s">
        <v>126</v>
      </c>
      <c r="C1589" t="s">
        <v>26</v>
      </c>
      <c r="D1589" t="s">
        <v>26</v>
      </c>
      <c r="E1589" t="s">
        <v>26</v>
      </c>
      <c r="F1589">
        <v>2601.08</v>
      </c>
      <c r="G1589" t="s">
        <v>26</v>
      </c>
      <c r="H1589" t="s">
        <v>26</v>
      </c>
      <c r="I1589" t="s">
        <v>26</v>
      </c>
      <c r="J1589" t="s">
        <v>26</v>
      </c>
      <c r="K1589" t="s">
        <v>26</v>
      </c>
    </row>
    <row r="1590" spans="1:11" x14ac:dyDescent="0.25">
      <c r="A1590" s="1">
        <v>32933</v>
      </c>
      <c r="B1590" t="s">
        <v>127</v>
      </c>
      <c r="C1590" t="s">
        <v>26</v>
      </c>
      <c r="D1590" t="s">
        <v>26</v>
      </c>
      <c r="E1590" t="s">
        <v>26</v>
      </c>
      <c r="F1590">
        <v>2462.8000000000002</v>
      </c>
      <c r="G1590" t="s">
        <v>26</v>
      </c>
      <c r="H1590" t="s">
        <v>26</v>
      </c>
      <c r="I1590" t="s">
        <v>26</v>
      </c>
      <c r="J1590" t="s">
        <v>26</v>
      </c>
      <c r="K1590" t="s">
        <v>26</v>
      </c>
    </row>
    <row r="1591" spans="1:11" x14ac:dyDescent="0.25">
      <c r="A1591" s="1">
        <v>32933</v>
      </c>
      <c r="B1591" t="s">
        <v>113</v>
      </c>
      <c r="C1591" t="s">
        <v>26</v>
      </c>
      <c r="D1591" t="s">
        <v>26</v>
      </c>
      <c r="E1591" t="s">
        <v>26</v>
      </c>
      <c r="F1591">
        <v>2518.5700000000002</v>
      </c>
      <c r="G1591" t="s">
        <v>26</v>
      </c>
      <c r="H1591" t="s">
        <v>26</v>
      </c>
      <c r="I1591" t="s">
        <v>26</v>
      </c>
      <c r="J1591" t="s">
        <v>26</v>
      </c>
      <c r="K1591" t="s">
        <v>26</v>
      </c>
    </row>
    <row r="1592" spans="1:11" x14ac:dyDescent="0.25">
      <c r="A1592" s="1">
        <v>32933</v>
      </c>
      <c r="B1592" t="s">
        <v>128</v>
      </c>
      <c r="C1592" t="s">
        <v>26</v>
      </c>
      <c r="D1592" t="s">
        <v>26</v>
      </c>
      <c r="E1592" t="s">
        <v>26</v>
      </c>
      <c r="F1592">
        <v>2594.5300000000002</v>
      </c>
      <c r="G1592" t="s">
        <v>26</v>
      </c>
      <c r="H1592" t="s">
        <v>26</v>
      </c>
      <c r="I1592" t="s">
        <v>26</v>
      </c>
      <c r="J1592" t="s">
        <v>26</v>
      </c>
      <c r="K1592" t="s">
        <v>26</v>
      </c>
    </row>
    <row r="1593" spans="1:11" x14ac:dyDescent="0.25">
      <c r="A1593" s="1">
        <v>32933</v>
      </c>
      <c r="B1593" t="s">
        <v>129</v>
      </c>
      <c r="C1593" t="s">
        <v>26</v>
      </c>
      <c r="D1593" t="s">
        <v>26</v>
      </c>
      <c r="E1593" t="s">
        <v>26</v>
      </c>
      <c r="F1593">
        <v>2280.4299999999998</v>
      </c>
      <c r="G1593" t="s">
        <v>26</v>
      </c>
      <c r="H1593" t="s">
        <v>26</v>
      </c>
      <c r="I1593" t="s">
        <v>26</v>
      </c>
      <c r="J1593" t="s">
        <v>26</v>
      </c>
      <c r="K1593" t="s">
        <v>26</v>
      </c>
    </row>
    <row r="1594" spans="1:11" x14ac:dyDescent="0.25">
      <c r="A1594" s="1">
        <v>32933</v>
      </c>
      <c r="B1594" t="s">
        <v>130</v>
      </c>
      <c r="C1594" t="s">
        <v>26</v>
      </c>
      <c r="D1594" t="s">
        <v>26</v>
      </c>
      <c r="E1594" t="s">
        <v>26</v>
      </c>
      <c r="F1594">
        <v>2791.86</v>
      </c>
      <c r="G1594" t="s">
        <v>26</v>
      </c>
      <c r="H1594" t="s">
        <v>26</v>
      </c>
      <c r="I1594" t="s">
        <v>26</v>
      </c>
      <c r="J1594" t="s">
        <v>26</v>
      </c>
      <c r="K1594" t="s">
        <v>26</v>
      </c>
    </row>
    <row r="1595" spans="1:11" x14ac:dyDescent="0.25">
      <c r="A1595" s="1">
        <v>32933</v>
      </c>
      <c r="B1595" t="s">
        <v>131</v>
      </c>
      <c r="C1595" t="s">
        <v>26</v>
      </c>
      <c r="D1595" t="s">
        <v>26</v>
      </c>
      <c r="E1595" t="s">
        <v>26</v>
      </c>
      <c r="F1595">
        <v>2614.41</v>
      </c>
      <c r="G1595" t="s">
        <v>26</v>
      </c>
      <c r="H1595" t="s">
        <v>26</v>
      </c>
      <c r="I1595" t="s">
        <v>26</v>
      </c>
      <c r="J1595" t="s">
        <v>26</v>
      </c>
      <c r="K1595" t="s">
        <v>26</v>
      </c>
    </row>
    <row r="1596" spans="1:11" x14ac:dyDescent="0.25">
      <c r="A1596" s="1">
        <v>32933</v>
      </c>
      <c r="B1596" t="s">
        <v>132</v>
      </c>
      <c r="C1596" t="s">
        <v>26</v>
      </c>
      <c r="D1596" t="s">
        <v>26</v>
      </c>
      <c r="E1596" t="s">
        <v>26</v>
      </c>
      <c r="F1596">
        <v>2703.77</v>
      </c>
      <c r="G1596" t="s">
        <v>26</v>
      </c>
      <c r="H1596" t="s">
        <v>26</v>
      </c>
      <c r="I1596" t="s">
        <v>26</v>
      </c>
      <c r="J1596" t="s">
        <v>26</v>
      </c>
      <c r="K1596" t="s">
        <v>26</v>
      </c>
    </row>
    <row r="1597" spans="1:11" x14ac:dyDescent="0.25">
      <c r="A1597" s="1">
        <v>32933</v>
      </c>
      <c r="B1597" t="s">
        <v>133</v>
      </c>
      <c r="C1597" t="s">
        <v>26</v>
      </c>
      <c r="D1597" t="s">
        <v>26</v>
      </c>
      <c r="E1597" t="s">
        <v>26</v>
      </c>
      <c r="F1597">
        <v>2779.19</v>
      </c>
      <c r="G1597" t="s">
        <v>26</v>
      </c>
      <c r="H1597" t="s">
        <v>26</v>
      </c>
      <c r="I1597" t="s">
        <v>26</v>
      </c>
      <c r="J1597" t="s">
        <v>26</v>
      </c>
      <c r="K1597" t="s">
        <v>26</v>
      </c>
    </row>
    <row r="1598" spans="1:11" x14ac:dyDescent="0.25">
      <c r="A1598" s="1">
        <v>32933</v>
      </c>
      <c r="B1598" t="s">
        <v>134</v>
      </c>
      <c r="C1598" t="s">
        <v>26</v>
      </c>
      <c r="D1598" t="s">
        <v>26</v>
      </c>
      <c r="E1598" t="s">
        <v>26</v>
      </c>
      <c r="F1598">
        <v>2441.66</v>
      </c>
      <c r="G1598" t="s">
        <v>26</v>
      </c>
      <c r="H1598" t="s">
        <v>26</v>
      </c>
      <c r="I1598" t="s">
        <v>26</v>
      </c>
      <c r="J1598" t="s">
        <v>26</v>
      </c>
      <c r="K1598" t="s">
        <v>26</v>
      </c>
    </row>
    <row r="1599" spans="1:11" x14ac:dyDescent="0.25">
      <c r="A1599" s="1">
        <v>32933</v>
      </c>
      <c r="B1599" t="s">
        <v>135</v>
      </c>
      <c r="C1599" t="s">
        <v>26</v>
      </c>
      <c r="D1599" t="s">
        <v>26</v>
      </c>
      <c r="E1599" t="s">
        <v>26</v>
      </c>
      <c r="F1599">
        <v>2503.06</v>
      </c>
      <c r="G1599" t="s">
        <v>26</v>
      </c>
      <c r="H1599" t="s">
        <v>26</v>
      </c>
      <c r="I1599" t="s">
        <v>26</v>
      </c>
      <c r="J1599" t="s">
        <v>26</v>
      </c>
      <c r="K1599" t="s">
        <v>26</v>
      </c>
    </row>
    <row r="1600" spans="1:11" x14ac:dyDescent="0.25">
      <c r="A1600" s="1">
        <v>32933</v>
      </c>
      <c r="B1600" t="s">
        <v>136</v>
      </c>
      <c r="C1600" t="s">
        <v>26</v>
      </c>
      <c r="D1600" t="s">
        <v>26</v>
      </c>
      <c r="E1600" t="s">
        <v>26</v>
      </c>
      <c r="F1600" t="s">
        <v>26</v>
      </c>
      <c r="G1600" t="s">
        <v>26</v>
      </c>
      <c r="H1600" t="s">
        <v>26</v>
      </c>
      <c r="I1600" t="s">
        <v>26</v>
      </c>
      <c r="J1600" t="s">
        <v>26</v>
      </c>
      <c r="K1600" t="s">
        <v>26</v>
      </c>
    </row>
    <row r="1601" spans="1:11" x14ac:dyDescent="0.25">
      <c r="A1601" s="1">
        <v>32933</v>
      </c>
      <c r="B1601" t="s">
        <v>137</v>
      </c>
      <c r="C1601" t="s">
        <v>26</v>
      </c>
      <c r="D1601" t="s">
        <v>26</v>
      </c>
      <c r="E1601" t="s">
        <v>26</v>
      </c>
      <c r="F1601">
        <v>2598.4299999999998</v>
      </c>
      <c r="G1601" t="s">
        <v>26</v>
      </c>
      <c r="H1601" t="s">
        <v>26</v>
      </c>
      <c r="I1601" t="s">
        <v>26</v>
      </c>
      <c r="J1601" t="s">
        <v>26</v>
      </c>
      <c r="K1601" t="s">
        <v>26</v>
      </c>
    </row>
    <row r="1602" spans="1:11" x14ac:dyDescent="0.25">
      <c r="A1602" s="1">
        <v>32933</v>
      </c>
      <c r="B1602" t="s">
        <v>138</v>
      </c>
      <c r="C1602" t="s">
        <v>26</v>
      </c>
      <c r="D1602" t="s">
        <v>26</v>
      </c>
      <c r="E1602" t="s">
        <v>26</v>
      </c>
      <c r="F1602">
        <v>2819.64</v>
      </c>
      <c r="G1602" t="s">
        <v>26</v>
      </c>
      <c r="H1602" t="s">
        <v>26</v>
      </c>
      <c r="I1602" t="s">
        <v>26</v>
      </c>
      <c r="J1602" t="s">
        <v>26</v>
      </c>
      <c r="K1602" t="s">
        <v>26</v>
      </c>
    </row>
    <row r="1603" spans="1:11" x14ac:dyDescent="0.25">
      <c r="A1603" s="1">
        <v>32933</v>
      </c>
      <c r="B1603" t="s">
        <v>139</v>
      </c>
      <c r="C1603" t="s">
        <v>26</v>
      </c>
      <c r="D1603" t="s">
        <v>26</v>
      </c>
      <c r="E1603" t="s">
        <v>26</v>
      </c>
      <c r="F1603">
        <v>2584.48</v>
      </c>
      <c r="G1603" t="s">
        <v>26</v>
      </c>
      <c r="H1603" t="s">
        <v>26</v>
      </c>
      <c r="I1603" t="s">
        <v>26</v>
      </c>
      <c r="J1603" t="s">
        <v>26</v>
      </c>
      <c r="K1603" t="s">
        <v>26</v>
      </c>
    </row>
    <row r="1604" spans="1:11" x14ac:dyDescent="0.25">
      <c r="A1604" s="1">
        <v>32933</v>
      </c>
      <c r="B1604" t="s">
        <v>140</v>
      </c>
      <c r="C1604" t="s">
        <v>26</v>
      </c>
      <c r="D1604" t="s">
        <v>26</v>
      </c>
      <c r="E1604" t="s">
        <v>26</v>
      </c>
      <c r="F1604">
        <v>2296.2199999999998</v>
      </c>
      <c r="G1604" t="s">
        <v>26</v>
      </c>
      <c r="H1604" t="s">
        <v>26</v>
      </c>
      <c r="I1604" t="s">
        <v>26</v>
      </c>
      <c r="J1604" t="s">
        <v>26</v>
      </c>
      <c r="K1604" t="s">
        <v>26</v>
      </c>
    </row>
    <row r="1605" spans="1:11" x14ac:dyDescent="0.25">
      <c r="A1605" s="1">
        <v>32933</v>
      </c>
      <c r="B1605" t="s">
        <v>141</v>
      </c>
      <c r="C1605" t="s">
        <v>26</v>
      </c>
      <c r="D1605" t="s">
        <v>26</v>
      </c>
      <c r="E1605" t="s">
        <v>26</v>
      </c>
      <c r="F1605">
        <v>2431.92</v>
      </c>
      <c r="G1605" t="s">
        <v>26</v>
      </c>
      <c r="H1605" t="s">
        <v>26</v>
      </c>
      <c r="I1605" t="s">
        <v>26</v>
      </c>
      <c r="J1605" t="s">
        <v>26</v>
      </c>
      <c r="K1605" t="s">
        <v>26</v>
      </c>
    </row>
    <row r="1606" spans="1:11" x14ac:dyDescent="0.25">
      <c r="A1606" s="1">
        <v>32933</v>
      </c>
      <c r="B1606" t="s">
        <v>142</v>
      </c>
      <c r="C1606" t="s">
        <v>26</v>
      </c>
      <c r="D1606" t="s">
        <v>26</v>
      </c>
      <c r="E1606" t="s">
        <v>26</v>
      </c>
      <c r="F1606">
        <v>2310.59</v>
      </c>
      <c r="G1606" t="s">
        <v>26</v>
      </c>
      <c r="H1606" t="s">
        <v>26</v>
      </c>
      <c r="I1606" t="s">
        <v>26</v>
      </c>
      <c r="J1606" t="s">
        <v>26</v>
      </c>
      <c r="K1606" t="s">
        <v>26</v>
      </c>
    </row>
    <row r="1607" spans="1:11" x14ac:dyDescent="0.25">
      <c r="A1607" s="1">
        <v>32933</v>
      </c>
      <c r="B1607" t="s">
        <v>143</v>
      </c>
      <c r="C1607" t="s">
        <v>26</v>
      </c>
      <c r="D1607" t="s">
        <v>26</v>
      </c>
      <c r="E1607" t="s">
        <v>26</v>
      </c>
      <c r="F1607">
        <v>2268.6799999999998</v>
      </c>
      <c r="G1607" t="s">
        <v>26</v>
      </c>
      <c r="H1607" t="s">
        <v>26</v>
      </c>
      <c r="I1607" t="s">
        <v>26</v>
      </c>
      <c r="J1607" t="s">
        <v>26</v>
      </c>
      <c r="K1607" t="s">
        <v>26</v>
      </c>
    </row>
    <row r="1608" spans="1:11" x14ac:dyDescent="0.25">
      <c r="A1608" s="1">
        <v>32933</v>
      </c>
      <c r="B1608" t="s">
        <v>144</v>
      </c>
      <c r="C1608" t="s">
        <v>26</v>
      </c>
      <c r="D1608" t="s">
        <v>26</v>
      </c>
      <c r="E1608" t="s">
        <v>26</v>
      </c>
      <c r="F1608">
        <v>2297.9899999999998</v>
      </c>
      <c r="G1608" t="s">
        <v>26</v>
      </c>
      <c r="H1608" t="s">
        <v>26</v>
      </c>
      <c r="I1608" t="s">
        <v>26</v>
      </c>
      <c r="J1608" t="s">
        <v>26</v>
      </c>
      <c r="K1608" t="s">
        <v>26</v>
      </c>
    </row>
    <row r="1609" spans="1:11" x14ac:dyDescent="0.25">
      <c r="A1609" s="1">
        <v>32933</v>
      </c>
      <c r="B1609" t="s">
        <v>145</v>
      </c>
      <c r="C1609" t="s">
        <v>26</v>
      </c>
      <c r="D1609" t="s">
        <v>26</v>
      </c>
      <c r="E1609" t="s">
        <v>26</v>
      </c>
      <c r="F1609">
        <v>2501.38</v>
      </c>
      <c r="G1609" t="s">
        <v>26</v>
      </c>
      <c r="H1609" t="s">
        <v>26</v>
      </c>
      <c r="I1609" t="s">
        <v>26</v>
      </c>
      <c r="J1609" t="s">
        <v>26</v>
      </c>
      <c r="K1609" t="s">
        <v>26</v>
      </c>
    </row>
    <row r="1610" spans="1:11" x14ac:dyDescent="0.25">
      <c r="A1610" s="1">
        <v>32933</v>
      </c>
      <c r="B1610" t="s">
        <v>146</v>
      </c>
      <c r="C1610" t="s">
        <v>26</v>
      </c>
      <c r="D1610" t="s">
        <v>26</v>
      </c>
      <c r="E1610" t="s">
        <v>26</v>
      </c>
      <c r="F1610">
        <v>2515.0100000000002</v>
      </c>
      <c r="G1610" t="s">
        <v>26</v>
      </c>
      <c r="H1610" t="s">
        <v>26</v>
      </c>
      <c r="I1610" t="s">
        <v>26</v>
      </c>
      <c r="J1610" t="s">
        <v>26</v>
      </c>
      <c r="K1610" t="s">
        <v>26</v>
      </c>
    </row>
    <row r="1611" spans="1:11" x14ac:dyDescent="0.25">
      <c r="A1611" s="1">
        <v>32933</v>
      </c>
      <c r="B1611" t="s">
        <v>2</v>
      </c>
      <c r="C1611" t="s">
        <v>26</v>
      </c>
      <c r="D1611" t="s">
        <v>26</v>
      </c>
      <c r="E1611" t="s">
        <v>26</v>
      </c>
      <c r="F1611">
        <v>2258.5500000000002</v>
      </c>
      <c r="G1611" t="s">
        <v>26</v>
      </c>
      <c r="H1611" t="s">
        <v>26</v>
      </c>
      <c r="I1611" t="s">
        <v>26</v>
      </c>
      <c r="J1611" t="s">
        <v>26</v>
      </c>
      <c r="K1611" t="s">
        <v>26</v>
      </c>
    </row>
    <row r="1612" spans="1:11" x14ac:dyDescent="0.25">
      <c r="A1612" s="1">
        <v>32933</v>
      </c>
      <c r="B1612" t="s">
        <v>147</v>
      </c>
      <c r="C1612" t="s">
        <v>26</v>
      </c>
      <c r="D1612" t="s">
        <v>26</v>
      </c>
      <c r="E1612" t="s">
        <v>26</v>
      </c>
      <c r="F1612">
        <v>2340.0100000000002</v>
      </c>
      <c r="G1612" t="s">
        <v>26</v>
      </c>
      <c r="H1612" t="s">
        <v>26</v>
      </c>
      <c r="I1612" t="s">
        <v>26</v>
      </c>
      <c r="J1612" t="s">
        <v>26</v>
      </c>
      <c r="K1612" t="s">
        <v>26</v>
      </c>
    </row>
    <row r="1613" spans="1:11" x14ac:dyDescent="0.25">
      <c r="A1613" s="1">
        <v>32933</v>
      </c>
      <c r="B1613" t="s">
        <v>148</v>
      </c>
      <c r="C1613" t="s">
        <v>26</v>
      </c>
      <c r="D1613" t="s">
        <v>26</v>
      </c>
      <c r="E1613" t="s">
        <v>26</v>
      </c>
      <c r="F1613">
        <v>2594.1799999999998</v>
      </c>
      <c r="G1613" t="s">
        <v>26</v>
      </c>
      <c r="H1613" t="s">
        <v>26</v>
      </c>
      <c r="I1613" t="s">
        <v>26</v>
      </c>
      <c r="J1613" t="s">
        <v>26</v>
      </c>
      <c r="K1613" t="s">
        <v>26</v>
      </c>
    </row>
    <row r="1614" spans="1:11" x14ac:dyDescent="0.25">
      <c r="A1614" s="1">
        <v>32933</v>
      </c>
      <c r="B1614" t="s">
        <v>149</v>
      </c>
      <c r="C1614" t="s">
        <v>26</v>
      </c>
      <c r="D1614" t="s">
        <v>26</v>
      </c>
      <c r="E1614" t="s">
        <v>26</v>
      </c>
      <c r="F1614">
        <v>2758.14</v>
      </c>
      <c r="G1614" t="s">
        <v>26</v>
      </c>
      <c r="H1614" t="s">
        <v>26</v>
      </c>
      <c r="I1614" t="s">
        <v>26</v>
      </c>
      <c r="J1614" t="s">
        <v>26</v>
      </c>
      <c r="K1614" t="s">
        <v>26</v>
      </c>
    </row>
    <row r="1615" spans="1:11" x14ac:dyDescent="0.25">
      <c r="A1615" s="1">
        <v>32933</v>
      </c>
      <c r="B1615" t="s">
        <v>150</v>
      </c>
      <c r="C1615" t="s">
        <v>26</v>
      </c>
      <c r="D1615" t="s">
        <v>26</v>
      </c>
      <c r="E1615" t="s">
        <v>26</v>
      </c>
      <c r="F1615">
        <v>2772.58</v>
      </c>
      <c r="G1615" t="s">
        <v>26</v>
      </c>
      <c r="H1615" t="s">
        <v>26</v>
      </c>
      <c r="I1615" t="s">
        <v>26</v>
      </c>
      <c r="J1615" t="s">
        <v>26</v>
      </c>
      <c r="K1615" t="s">
        <v>26</v>
      </c>
    </row>
    <row r="1616" spans="1:11" x14ac:dyDescent="0.25">
      <c r="A1616" s="1">
        <v>32933</v>
      </c>
      <c r="B1616" t="s">
        <v>151</v>
      </c>
      <c r="C1616" t="s">
        <v>26</v>
      </c>
      <c r="D1616" t="s">
        <v>26</v>
      </c>
      <c r="E1616" t="s">
        <v>26</v>
      </c>
      <c r="F1616">
        <v>2388.11</v>
      </c>
      <c r="G1616" t="s">
        <v>26</v>
      </c>
      <c r="H1616" t="s">
        <v>26</v>
      </c>
      <c r="I1616" t="s">
        <v>26</v>
      </c>
      <c r="J1616" t="s">
        <v>26</v>
      </c>
      <c r="K1616" t="s">
        <v>26</v>
      </c>
    </row>
    <row r="1617" spans="1:11" x14ac:dyDescent="0.25">
      <c r="A1617" s="1">
        <v>32933</v>
      </c>
      <c r="B1617" t="s">
        <v>152</v>
      </c>
      <c r="C1617" t="s">
        <v>26</v>
      </c>
      <c r="D1617" t="s">
        <v>26</v>
      </c>
      <c r="E1617" t="s">
        <v>26</v>
      </c>
      <c r="F1617">
        <v>2374.4299999999998</v>
      </c>
      <c r="G1617" t="s">
        <v>26</v>
      </c>
      <c r="H1617" t="s">
        <v>26</v>
      </c>
      <c r="I1617" t="s">
        <v>26</v>
      </c>
      <c r="J1617" t="s">
        <v>26</v>
      </c>
      <c r="K1617" t="s">
        <v>26</v>
      </c>
    </row>
    <row r="1618" spans="1:11" x14ac:dyDescent="0.25">
      <c r="A1618" s="1">
        <v>32933</v>
      </c>
      <c r="B1618" t="s">
        <v>153</v>
      </c>
      <c r="C1618" t="s">
        <v>26</v>
      </c>
      <c r="D1618" t="s">
        <v>26</v>
      </c>
      <c r="E1618" t="s">
        <v>26</v>
      </c>
      <c r="F1618">
        <v>2305.77</v>
      </c>
      <c r="G1618" t="s">
        <v>26</v>
      </c>
      <c r="H1618" t="s">
        <v>26</v>
      </c>
      <c r="I1618" t="s">
        <v>26</v>
      </c>
      <c r="J1618" t="s">
        <v>26</v>
      </c>
      <c r="K1618" t="s">
        <v>26</v>
      </c>
    </row>
    <row r="1619" spans="1:11" x14ac:dyDescent="0.25">
      <c r="A1619" s="1">
        <v>32933</v>
      </c>
      <c r="B1619" t="s">
        <v>154</v>
      </c>
      <c r="C1619" t="s">
        <v>26</v>
      </c>
      <c r="D1619" t="s">
        <v>26</v>
      </c>
      <c r="E1619" t="s">
        <v>26</v>
      </c>
      <c r="F1619">
        <v>2357.1999999999998</v>
      </c>
      <c r="G1619" t="s">
        <v>26</v>
      </c>
      <c r="H1619" t="s">
        <v>26</v>
      </c>
      <c r="I1619" t="s">
        <v>26</v>
      </c>
      <c r="J1619" t="s">
        <v>26</v>
      </c>
      <c r="K1619" t="s">
        <v>26</v>
      </c>
    </row>
    <row r="1620" spans="1:11" x14ac:dyDescent="0.25">
      <c r="A1620" s="1">
        <v>32933</v>
      </c>
      <c r="B1620" t="s">
        <v>155</v>
      </c>
      <c r="C1620" t="s">
        <v>26</v>
      </c>
      <c r="D1620" t="s">
        <v>26</v>
      </c>
      <c r="E1620" t="s">
        <v>26</v>
      </c>
      <c r="F1620">
        <v>2230.06</v>
      </c>
      <c r="G1620" t="s">
        <v>26</v>
      </c>
      <c r="H1620" t="s">
        <v>26</v>
      </c>
      <c r="I1620" t="s">
        <v>26</v>
      </c>
      <c r="J1620" t="s">
        <v>26</v>
      </c>
      <c r="K1620" t="s">
        <v>26</v>
      </c>
    </row>
    <row r="1621" spans="1:11" x14ac:dyDescent="0.25">
      <c r="A1621" s="1">
        <v>32964</v>
      </c>
      <c r="B1621" t="s">
        <v>1</v>
      </c>
      <c r="C1621" t="s">
        <v>26</v>
      </c>
      <c r="D1621" t="s">
        <v>26</v>
      </c>
      <c r="E1621" t="s">
        <v>26</v>
      </c>
      <c r="F1621">
        <v>2899.92</v>
      </c>
      <c r="G1621" t="s">
        <v>26</v>
      </c>
      <c r="H1621" t="s">
        <v>26</v>
      </c>
      <c r="I1621" t="s">
        <v>26</v>
      </c>
      <c r="J1621" t="s">
        <v>26</v>
      </c>
      <c r="K1621" t="s">
        <v>26</v>
      </c>
    </row>
    <row r="1622" spans="1:11" x14ac:dyDescent="0.25">
      <c r="A1622" s="1">
        <v>32964</v>
      </c>
      <c r="B1622" t="s">
        <v>126</v>
      </c>
      <c r="C1622" t="s">
        <v>26</v>
      </c>
      <c r="D1622" t="s">
        <v>26</v>
      </c>
      <c r="E1622" t="s">
        <v>26</v>
      </c>
      <c r="F1622">
        <v>3029.74</v>
      </c>
      <c r="G1622" t="s">
        <v>26</v>
      </c>
      <c r="H1622" t="s">
        <v>26</v>
      </c>
      <c r="I1622" t="s">
        <v>26</v>
      </c>
      <c r="J1622" t="s">
        <v>26</v>
      </c>
      <c r="K1622" t="s">
        <v>26</v>
      </c>
    </row>
    <row r="1623" spans="1:11" x14ac:dyDescent="0.25">
      <c r="A1623" s="1">
        <v>32964</v>
      </c>
      <c r="B1623" t="s">
        <v>127</v>
      </c>
      <c r="C1623" t="s">
        <v>26</v>
      </c>
      <c r="D1623" t="s">
        <v>26</v>
      </c>
      <c r="E1623" t="s">
        <v>26</v>
      </c>
      <c r="F1623">
        <v>2845.27</v>
      </c>
      <c r="G1623" t="s">
        <v>26</v>
      </c>
      <c r="H1623" t="s">
        <v>26</v>
      </c>
      <c r="I1623" t="s">
        <v>26</v>
      </c>
      <c r="J1623" t="s">
        <v>26</v>
      </c>
      <c r="K1623" t="s">
        <v>26</v>
      </c>
    </row>
    <row r="1624" spans="1:11" x14ac:dyDescent="0.25">
      <c r="A1624" s="1">
        <v>32964</v>
      </c>
      <c r="B1624" t="s">
        <v>113</v>
      </c>
      <c r="C1624" t="s">
        <v>26</v>
      </c>
      <c r="D1624" t="s">
        <v>26</v>
      </c>
      <c r="E1624" t="s">
        <v>26</v>
      </c>
      <c r="F1624">
        <v>2881.75</v>
      </c>
      <c r="G1624" t="s">
        <v>26</v>
      </c>
      <c r="H1624" t="s">
        <v>26</v>
      </c>
      <c r="I1624" t="s">
        <v>26</v>
      </c>
      <c r="J1624" t="s">
        <v>26</v>
      </c>
      <c r="K1624" t="s">
        <v>26</v>
      </c>
    </row>
    <row r="1625" spans="1:11" x14ac:dyDescent="0.25">
      <c r="A1625" s="1">
        <v>32964</v>
      </c>
      <c r="B1625" t="s">
        <v>128</v>
      </c>
      <c r="C1625" t="s">
        <v>26</v>
      </c>
      <c r="D1625" t="s">
        <v>26</v>
      </c>
      <c r="E1625" t="s">
        <v>26</v>
      </c>
      <c r="F1625">
        <v>3084.38</v>
      </c>
      <c r="G1625" t="s">
        <v>26</v>
      </c>
      <c r="H1625" t="s">
        <v>26</v>
      </c>
      <c r="I1625" t="s">
        <v>26</v>
      </c>
      <c r="J1625" t="s">
        <v>26</v>
      </c>
      <c r="K1625" t="s">
        <v>26</v>
      </c>
    </row>
    <row r="1626" spans="1:11" x14ac:dyDescent="0.25">
      <c r="A1626" s="1">
        <v>32964</v>
      </c>
      <c r="B1626" t="s">
        <v>129</v>
      </c>
      <c r="C1626" t="s">
        <v>26</v>
      </c>
      <c r="D1626" t="s">
        <v>26</v>
      </c>
      <c r="E1626" t="s">
        <v>26</v>
      </c>
      <c r="F1626">
        <v>2779.62</v>
      </c>
      <c r="G1626" t="s">
        <v>26</v>
      </c>
      <c r="H1626" t="s">
        <v>26</v>
      </c>
      <c r="I1626" t="s">
        <v>26</v>
      </c>
      <c r="J1626" t="s">
        <v>26</v>
      </c>
      <c r="K1626" t="s">
        <v>26</v>
      </c>
    </row>
    <row r="1627" spans="1:11" x14ac:dyDescent="0.25">
      <c r="A1627" s="1">
        <v>32964</v>
      </c>
      <c r="B1627" t="s">
        <v>130</v>
      </c>
      <c r="C1627" t="s">
        <v>26</v>
      </c>
      <c r="D1627" t="s">
        <v>26</v>
      </c>
      <c r="E1627" t="s">
        <v>26</v>
      </c>
      <c r="F1627">
        <v>3413.05</v>
      </c>
      <c r="G1627" t="s">
        <v>26</v>
      </c>
      <c r="H1627" t="s">
        <v>26</v>
      </c>
      <c r="I1627" t="s">
        <v>26</v>
      </c>
      <c r="J1627" t="s">
        <v>26</v>
      </c>
      <c r="K1627" t="s">
        <v>26</v>
      </c>
    </row>
    <row r="1628" spans="1:11" x14ac:dyDescent="0.25">
      <c r="A1628" s="1">
        <v>32964</v>
      </c>
      <c r="B1628" t="s">
        <v>131</v>
      </c>
      <c r="C1628" t="s">
        <v>26</v>
      </c>
      <c r="D1628" t="s">
        <v>26</v>
      </c>
      <c r="E1628" t="s">
        <v>26</v>
      </c>
      <c r="F1628">
        <v>2870.62</v>
      </c>
      <c r="G1628" t="s">
        <v>26</v>
      </c>
      <c r="H1628" t="s">
        <v>26</v>
      </c>
      <c r="I1628" t="s">
        <v>26</v>
      </c>
      <c r="J1628" t="s">
        <v>26</v>
      </c>
      <c r="K1628" t="s">
        <v>26</v>
      </c>
    </row>
    <row r="1629" spans="1:11" x14ac:dyDescent="0.25">
      <c r="A1629" s="1">
        <v>32964</v>
      </c>
      <c r="B1629" t="s">
        <v>132</v>
      </c>
      <c r="C1629" t="s">
        <v>26</v>
      </c>
      <c r="D1629" t="s">
        <v>26</v>
      </c>
      <c r="E1629" t="s">
        <v>26</v>
      </c>
      <c r="F1629">
        <v>3123.93</v>
      </c>
      <c r="G1629" t="s">
        <v>26</v>
      </c>
      <c r="H1629" t="s">
        <v>26</v>
      </c>
      <c r="I1629" t="s">
        <v>26</v>
      </c>
      <c r="J1629" t="s">
        <v>26</v>
      </c>
      <c r="K1629" t="s">
        <v>26</v>
      </c>
    </row>
    <row r="1630" spans="1:11" x14ac:dyDescent="0.25">
      <c r="A1630" s="1">
        <v>32964</v>
      </c>
      <c r="B1630" t="s">
        <v>133</v>
      </c>
      <c r="C1630" t="s">
        <v>26</v>
      </c>
      <c r="D1630" t="s">
        <v>26</v>
      </c>
      <c r="E1630" t="s">
        <v>26</v>
      </c>
      <c r="F1630">
        <v>3465.93</v>
      </c>
      <c r="G1630" t="s">
        <v>26</v>
      </c>
      <c r="H1630" t="s">
        <v>26</v>
      </c>
      <c r="I1630" t="s">
        <v>26</v>
      </c>
      <c r="J1630" t="s">
        <v>26</v>
      </c>
      <c r="K1630" t="s">
        <v>26</v>
      </c>
    </row>
    <row r="1631" spans="1:11" x14ac:dyDescent="0.25">
      <c r="A1631" s="1">
        <v>32964</v>
      </c>
      <c r="B1631" t="s">
        <v>134</v>
      </c>
      <c r="C1631" t="s">
        <v>26</v>
      </c>
      <c r="D1631" t="s">
        <v>26</v>
      </c>
      <c r="E1631" t="s">
        <v>26</v>
      </c>
      <c r="F1631">
        <v>2834.53</v>
      </c>
      <c r="G1631" t="s">
        <v>26</v>
      </c>
      <c r="H1631" t="s">
        <v>26</v>
      </c>
      <c r="I1631" t="s">
        <v>26</v>
      </c>
      <c r="J1631" t="s">
        <v>26</v>
      </c>
      <c r="K1631" t="s">
        <v>26</v>
      </c>
    </row>
    <row r="1632" spans="1:11" x14ac:dyDescent="0.25">
      <c r="A1632" s="1">
        <v>32964</v>
      </c>
      <c r="B1632" t="s">
        <v>135</v>
      </c>
      <c r="C1632" t="s">
        <v>26</v>
      </c>
      <c r="D1632" t="s">
        <v>26</v>
      </c>
      <c r="E1632" t="s">
        <v>26</v>
      </c>
      <c r="F1632">
        <v>3016.44</v>
      </c>
      <c r="G1632" t="s">
        <v>26</v>
      </c>
      <c r="H1632" t="s">
        <v>26</v>
      </c>
      <c r="I1632" t="s">
        <v>26</v>
      </c>
      <c r="J1632" t="s">
        <v>26</v>
      </c>
      <c r="K1632" t="s">
        <v>26</v>
      </c>
    </row>
    <row r="1633" spans="1:11" x14ac:dyDescent="0.25">
      <c r="A1633" s="1">
        <v>32964</v>
      </c>
      <c r="B1633" t="s">
        <v>136</v>
      </c>
      <c r="C1633" t="s">
        <v>26</v>
      </c>
      <c r="D1633" t="s">
        <v>26</v>
      </c>
      <c r="E1633" t="s">
        <v>26</v>
      </c>
      <c r="F1633" t="s">
        <v>26</v>
      </c>
      <c r="G1633" t="s">
        <v>26</v>
      </c>
      <c r="H1633" t="s">
        <v>26</v>
      </c>
      <c r="I1633" t="s">
        <v>26</v>
      </c>
      <c r="J1633" t="s">
        <v>26</v>
      </c>
      <c r="K1633" t="s">
        <v>26</v>
      </c>
    </row>
    <row r="1634" spans="1:11" x14ac:dyDescent="0.25">
      <c r="A1634" s="1">
        <v>32964</v>
      </c>
      <c r="B1634" t="s">
        <v>137</v>
      </c>
      <c r="C1634" t="s">
        <v>26</v>
      </c>
      <c r="D1634" t="s">
        <v>26</v>
      </c>
      <c r="E1634" t="s">
        <v>26</v>
      </c>
      <c r="F1634">
        <v>2967.93</v>
      </c>
      <c r="G1634" t="s">
        <v>26</v>
      </c>
      <c r="H1634" t="s">
        <v>26</v>
      </c>
      <c r="I1634" t="s">
        <v>26</v>
      </c>
      <c r="J1634" t="s">
        <v>26</v>
      </c>
      <c r="K1634" t="s">
        <v>26</v>
      </c>
    </row>
    <row r="1635" spans="1:11" x14ac:dyDescent="0.25">
      <c r="A1635" s="1">
        <v>32964</v>
      </c>
      <c r="B1635" t="s">
        <v>138</v>
      </c>
      <c r="C1635" t="s">
        <v>26</v>
      </c>
      <c r="D1635" t="s">
        <v>26</v>
      </c>
      <c r="E1635" t="s">
        <v>26</v>
      </c>
      <c r="F1635">
        <v>3357.63</v>
      </c>
      <c r="G1635" t="s">
        <v>26</v>
      </c>
      <c r="H1635" t="s">
        <v>26</v>
      </c>
      <c r="I1635" t="s">
        <v>26</v>
      </c>
      <c r="J1635" t="s">
        <v>26</v>
      </c>
      <c r="K1635" t="s">
        <v>26</v>
      </c>
    </row>
    <row r="1636" spans="1:11" x14ac:dyDescent="0.25">
      <c r="A1636" s="1">
        <v>32964</v>
      </c>
      <c r="B1636" t="s">
        <v>139</v>
      </c>
      <c r="C1636" t="s">
        <v>26</v>
      </c>
      <c r="D1636" t="s">
        <v>26</v>
      </c>
      <c r="E1636" t="s">
        <v>26</v>
      </c>
      <c r="F1636">
        <v>2929.25</v>
      </c>
      <c r="G1636" t="s">
        <v>26</v>
      </c>
      <c r="H1636" t="s">
        <v>26</v>
      </c>
      <c r="I1636" t="s">
        <v>26</v>
      </c>
      <c r="J1636" t="s">
        <v>26</v>
      </c>
      <c r="K1636" t="s">
        <v>26</v>
      </c>
    </row>
    <row r="1637" spans="1:11" x14ac:dyDescent="0.25">
      <c r="A1637" s="1">
        <v>32964</v>
      </c>
      <c r="B1637" t="s">
        <v>140</v>
      </c>
      <c r="C1637" t="s">
        <v>26</v>
      </c>
      <c r="D1637" t="s">
        <v>26</v>
      </c>
      <c r="E1637" t="s">
        <v>26</v>
      </c>
      <c r="F1637">
        <v>2654.21</v>
      </c>
      <c r="G1637" t="s">
        <v>26</v>
      </c>
      <c r="H1637" t="s">
        <v>26</v>
      </c>
      <c r="I1637" t="s">
        <v>26</v>
      </c>
      <c r="J1637" t="s">
        <v>26</v>
      </c>
      <c r="K1637" t="s">
        <v>26</v>
      </c>
    </row>
    <row r="1638" spans="1:11" x14ac:dyDescent="0.25">
      <c r="A1638" s="1">
        <v>32964</v>
      </c>
      <c r="B1638" t="s">
        <v>141</v>
      </c>
      <c r="C1638" t="s">
        <v>26</v>
      </c>
      <c r="D1638" t="s">
        <v>26</v>
      </c>
      <c r="E1638" t="s">
        <v>26</v>
      </c>
      <c r="F1638">
        <v>2759.99</v>
      </c>
      <c r="G1638" t="s">
        <v>26</v>
      </c>
      <c r="H1638" t="s">
        <v>26</v>
      </c>
      <c r="I1638" t="s">
        <v>26</v>
      </c>
      <c r="J1638" t="s">
        <v>26</v>
      </c>
      <c r="K1638" t="s">
        <v>26</v>
      </c>
    </row>
    <row r="1639" spans="1:11" x14ac:dyDescent="0.25">
      <c r="A1639" s="1">
        <v>32964</v>
      </c>
      <c r="B1639" t="s">
        <v>142</v>
      </c>
      <c r="C1639" t="s">
        <v>26</v>
      </c>
      <c r="D1639" t="s">
        <v>26</v>
      </c>
      <c r="E1639" t="s">
        <v>26</v>
      </c>
      <c r="F1639">
        <v>2655.56</v>
      </c>
      <c r="G1639" t="s">
        <v>26</v>
      </c>
      <c r="H1639" t="s">
        <v>26</v>
      </c>
      <c r="I1639" t="s">
        <v>26</v>
      </c>
      <c r="J1639" t="s">
        <v>26</v>
      </c>
      <c r="K1639" t="s">
        <v>26</v>
      </c>
    </row>
    <row r="1640" spans="1:11" x14ac:dyDescent="0.25">
      <c r="A1640" s="1">
        <v>32964</v>
      </c>
      <c r="B1640" t="s">
        <v>143</v>
      </c>
      <c r="C1640" t="s">
        <v>26</v>
      </c>
      <c r="D1640" t="s">
        <v>26</v>
      </c>
      <c r="E1640" t="s">
        <v>26</v>
      </c>
      <c r="F1640">
        <v>2786.39</v>
      </c>
      <c r="G1640" t="s">
        <v>26</v>
      </c>
      <c r="H1640" t="s">
        <v>26</v>
      </c>
      <c r="I1640" t="s">
        <v>26</v>
      </c>
      <c r="J1640" t="s">
        <v>26</v>
      </c>
      <c r="K1640" t="s">
        <v>26</v>
      </c>
    </row>
    <row r="1641" spans="1:11" x14ac:dyDescent="0.25">
      <c r="A1641" s="1">
        <v>32964</v>
      </c>
      <c r="B1641" t="s">
        <v>144</v>
      </c>
      <c r="C1641" t="s">
        <v>26</v>
      </c>
      <c r="D1641" t="s">
        <v>26</v>
      </c>
      <c r="E1641" t="s">
        <v>26</v>
      </c>
      <c r="F1641">
        <v>2624.99</v>
      </c>
      <c r="G1641" t="s">
        <v>26</v>
      </c>
      <c r="H1641" t="s">
        <v>26</v>
      </c>
      <c r="I1641" t="s">
        <v>26</v>
      </c>
      <c r="J1641" t="s">
        <v>26</v>
      </c>
      <c r="K1641" t="s">
        <v>26</v>
      </c>
    </row>
    <row r="1642" spans="1:11" x14ac:dyDescent="0.25">
      <c r="A1642" s="1">
        <v>32964</v>
      </c>
      <c r="B1642" t="s">
        <v>145</v>
      </c>
      <c r="C1642" t="s">
        <v>26</v>
      </c>
      <c r="D1642" t="s">
        <v>26</v>
      </c>
      <c r="E1642" t="s">
        <v>26</v>
      </c>
      <c r="F1642">
        <v>2912.36</v>
      </c>
      <c r="G1642" t="s">
        <v>26</v>
      </c>
      <c r="H1642" t="s">
        <v>26</v>
      </c>
      <c r="I1642" t="s">
        <v>26</v>
      </c>
      <c r="J1642" t="s">
        <v>26</v>
      </c>
      <c r="K1642" t="s">
        <v>26</v>
      </c>
    </row>
    <row r="1643" spans="1:11" x14ac:dyDescent="0.25">
      <c r="A1643" s="1">
        <v>32964</v>
      </c>
      <c r="B1643" t="s">
        <v>146</v>
      </c>
      <c r="C1643" t="s">
        <v>26</v>
      </c>
      <c r="D1643" t="s">
        <v>26</v>
      </c>
      <c r="E1643" t="s">
        <v>26</v>
      </c>
      <c r="F1643">
        <v>2865.35</v>
      </c>
      <c r="G1643" t="s">
        <v>26</v>
      </c>
      <c r="H1643" t="s">
        <v>26</v>
      </c>
      <c r="I1643" t="s">
        <v>26</v>
      </c>
      <c r="J1643" t="s">
        <v>26</v>
      </c>
      <c r="K1643" t="s">
        <v>26</v>
      </c>
    </row>
    <row r="1644" spans="1:11" x14ac:dyDescent="0.25">
      <c r="A1644" s="1">
        <v>32964</v>
      </c>
      <c r="B1644" t="s">
        <v>2</v>
      </c>
      <c r="C1644" t="s">
        <v>26</v>
      </c>
      <c r="D1644" t="s">
        <v>26</v>
      </c>
      <c r="E1644" t="s">
        <v>26</v>
      </c>
      <c r="F1644">
        <v>2513.09</v>
      </c>
      <c r="G1644" t="s">
        <v>26</v>
      </c>
      <c r="H1644" t="s">
        <v>26</v>
      </c>
      <c r="I1644" t="s">
        <v>26</v>
      </c>
      <c r="J1644" t="s">
        <v>26</v>
      </c>
      <c r="K1644" t="s">
        <v>26</v>
      </c>
    </row>
    <row r="1645" spans="1:11" x14ac:dyDescent="0.25">
      <c r="A1645" s="1">
        <v>32964</v>
      </c>
      <c r="B1645" t="s">
        <v>147</v>
      </c>
      <c r="C1645" t="s">
        <v>26</v>
      </c>
      <c r="D1645" t="s">
        <v>26</v>
      </c>
      <c r="E1645" t="s">
        <v>26</v>
      </c>
      <c r="F1645">
        <v>2856.45</v>
      </c>
      <c r="G1645" t="s">
        <v>26</v>
      </c>
      <c r="H1645" t="s">
        <v>26</v>
      </c>
      <c r="I1645" t="s">
        <v>26</v>
      </c>
      <c r="J1645" t="s">
        <v>26</v>
      </c>
      <c r="K1645" t="s">
        <v>26</v>
      </c>
    </row>
    <row r="1646" spans="1:11" x14ac:dyDescent="0.25">
      <c r="A1646" s="1">
        <v>32964</v>
      </c>
      <c r="B1646" t="s">
        <v>148</v>
      </c>
      <c r="C1646" t="s">
        <v>26</v>
      </c>
      <c r="D1646" t="s">
        <v>26</v>
      </c>
      <c r="E1646" t="s">
        <v>26</v>
      </c>
      <c r="F1646">
        <v>2910.92</v>
      </c>
      <c r="G1646" t="s">
        <v>26</v>
      </c>
      <c r="H1646" t="s">
        <v>26</v>
      </c>
      <c r="I1646" t="s">
        <v>26</v>
      </c>
      <c r="J1646" t="s">
        <v>26</v>
      </c>
      <c r="K1646" t="s">
        <v>26</v>
      </c>
    </row>
    <row r="1647" spans="1:11" x14ac:dyDescent="0.25">
      <c r="A1647" s="1">
        <v>32964</v>
      </c>
      <c r="B1647" t="s">
        <v>149</v>
      </c>
      <c r="C1647" t="s">
        <v>26</v>
      </c>
      <c r="D1647" t="s">
        <v>26</v>
      </c>
      <c r="E1647" t="s">
        <v>26</v>
      </c>
      <c r="F1647">
        <v>3262.33</v>
      </c>
      <c r="G1647" t="s">
        <v>26</v>
      </c>
      <c r="H1647" t="s">
        <v>26</v>
      </c>
      <c r="I1647" t="s">
        <v>26</v>
      </c>
      <c r="J1647" t="s">
        <v>26</v>
      </c>
      <c r="K1647" t="s">
        <v>26</v>
      </c>
    </row>
    <row r="1648" spans="1:11" x14ac:dyDescent="0.25">
      <c r="A1648" s="1">
        <v>32964</v>
      </c>
      <c r="B1648" t="s">
        <v>150</v>
      </c>
      <c r="C1648" t="s">
        <v>26</v>
      </c>
      <c r="D1648" t="s">
        <v>26</v>
      </c>
      <c r="E1648" t="s">
        <v>26</v>
      </c>
      <c r="F1648">
        <v>3489.01</v>
      </c>
      <c r="G1648" t="s">
        <v>26</v>
      </c>
      <c r="H1648" t="s">
        <v>26</v>
      </c>
      <c r="I1648" t="s">
        <v>26</v>
      </c>
      <c r="J1648" t="s">
        <v>26</v>
      </c>
      <c r="K1648" t="s">
        <v>26</v>
      </c>
    </row>
    <row r="1649" spans="1:11" x14ac:dyDescent="0.25">
      <c r="A1649" s="1">
        <v>32964</v>
      </c>
      <c r="B1649" t="s">
        <v>151</v>
      </c>
      <c r="C1649" t="s">
        <v>26</v>
      </c>
      <c r="D1649" t="s">
        <v>26</v>
      </c>
      <c r="E1649" t="s">
        <v>26</v>
      </c>
      <c r="F1649">
        <v>2793.13</v>
      </c>
      <c r="G1649" t="s">
        <v>26</v>
      </c>
      <c r="H1649" t="s">
        <v>26</v>
      </c>
      <c r="I1649" t="s">
        <v>26</v>
      </c>
      <c r="J1649" t="s">
        <v>26</v>
      </c>
      <c r="K1649" t="s">
        <v>26</v>
      </c>
    </row>
    <row r="1650" spans="1:11" x14ac:dyDescent="0.25">
      <c r="A1650" s="1">
        <v>32964</v>
      </c>
      <c r="B1650" t="s">
        <v>152</v>
      </c>
      <c r="C1650" t="s">
        <v>26</v>
      </c>
      <c r="D1650" t="s">
        <v>26</v>
      </c>
      <c r="E1650" t="s">
        <v>26</v>
      </c>
      <c r="F1650">
        <v>2725.13</v>
      </c>
      <c r="G1650" t="s">
        <v>26</v>
      </c>
      <c r="H1650" t="s">
        <v>26</v>
      </c>
      <c r="I1650" t="s">
        <v>26</v>
      </c>
      <c r="J1650" t="s">
        <v>26</v>
      </c>
      <c r="K1650" t="s">
        <v>26</v>
      </c>
    </row>
    <row r="1651" spans="1:11" x14ac:dyDescent="0.25">
      <c r="A1651" s="1">
        <v>32964</v>
      </c>
      <c r="B1651" t="s">
        <v>153</v>
      </c>
      <c r="C1651" t="s">
        <v>26</v>
      </c>
      <c r="D1651" t="s">
        <v>26</v>
      </c>
      <c r="E1651" t="s">
        <v>26</v>
      </c>
      <c r="F1651">
        <v>2961.53</v>
      </c>
      <c r="G1651" t="s">
        <v>26</v>
      </c>
      <c r="H1651" t="s">
        <v>26</v>
      </c>
      <c r="I1651" t="s">
        <v>26</v>
      </c>
      <c r="J1651" t="s">
        <v>26</v>
      </c>
      <c r="K1651" t="s">
        <v>26</v>
      </c>
    </row>
    <row r="1652" spans="1:11" x14ac:dyDescent="0.25">
      <c r="A1652" s="1">
        <v>32964</v>
      </c>
      <c r="B1652" t="s">
        <v>154</v>
      </c>
      <c r="C1652" t="s">
        <v>26</v>
      </c>
      <c r="D1652" t="s">
        <v>26</v>
      </c>
      <c r="E1652" t="s">
        <v>26</v>
      </c>
      <c r="F1652">
        <v>2760.28</v>
      </c>
      <c r="G1652" t="s">
        <v>26</v>
      </c>
      <c r="H1652" t="s">
        <v>26</v>
      </c>
      <c r="I1652" t="s">
        <v>26</v>
      </c>
      <c r="J1652" t="s">
        <v>26</v>
      </c>
      <c r="K1652" t="s">
        <v>26</v>
      </c>
    </row>
    <row r="1653" spans="1:11" x14ac:dyDescent="0.25">
      <c r="A1653" s="1">
        <v>32964</v>
      </c>
      <c r="B1653" t="s">
        <v>155</v>
      </c>
      <c r="C1653" t="s">
        <v>26</v>
      </c>
      <c r="D1653" t="s">
        <v>26</v>
      </c>
      <c r="E1653" t="s">
        <v>26</v>
      </c>
      <c r="F1653">
        <v>2767.51</v>
      </c>
      <c r="G1653" t="s">
        <v>26</v>
      </c>
      <c r="H1653" t="s">
        <v>26</v>
      </c>
      <c r="I1653" t="s">
        <v>26</v>
      </c>
      <c r="J1653" t="s">
        <v>26</v>
      </c>
      <c r="K1653" t="s">
        <v>26</v>
      </c>
    </row>
    <row r="1654" spans="1:11" x14ac:dyDescent="0.25">
      <c r="A1654" s="1">
        <v>32994</v>
      </c>
      <c r="B1654" t="s">
        <v>1</v>
      </c>
      <c r="C1654" t="s">
        <v>26</v>
      </c>
      <c r="D1654" t="s">
        <v>26</v>
      </c>
      <c r="E1654" t="s">
        <v>26</v>
      </c>
      <c r="F1654">
        <v>2854.68</v>
      </c>
      <c r="G1654" t="s">
        <v>26</v>
      </c>
      <c r="H1654" t="s">
        <v>26</v>
      </c>
      <c r="I1654" t="s">
        <v>26</v>
      </c>
      <c r="J1654" t="s">
        <v>26</v>
      </c>
      <c r="K1654" t="s">
        <v>26</v>
      </c>
    </row>
    <row r="1655" spans="1:11" x14ac:dyDescent="0.25">
      <c r="A1655" s="1">
        <v>32994</v>
      </c>
      <c r="B1655" t="s">
        <v>126</v>
      </c>
      <c r="C1655" t="s">
        <v>26</v>
      </c>
      <c r="D1655" t="s">
        <v>26</v>
      </c>
      <c r="E1655" t="s">
        <v>26</v>
      </c>
      <c r="F1655">
        <v>3029.74</v>
      </c>
      <c r="G1655" t="s">
        <v>26</v>
      </c>
      <c r="H1655" t="s">
        <v>26</v>
      </c>
      <c r="I1655" t="s">
        <v>26</v>
      </c>
      <c r="J1655" t="s">
        <v>26</v>
      </c>
      <c r="K1655" t="s">
        <v>26</v>
      </c>
    </row>
    <row r="1656" spans="1:11" x14ac:dyDescent="0.25">
      <c r="A1656" s="1">
        <v>32994</v>
      </c>
      <c r="B1656" t="s">
        <v>127</v>
      </c>
      <c r="C1656" t="s">
        <v>26</v>
      </c>
      <c r="D1656" t="s">
        <v>26</v>
      </c>
      <c r="E1656" t="s">
        <v>26</v>
      </c>
      <c r="F1656">
        <v>2843.28</v>
      </c>
      <c r="G1656" t="s">
        <v>26</v>
      </c>
      <c r="H1656" t="s">
        <v>26</v>
      </c>
      <c r="I1656" t="s">
        <v>26</v>
      </c>
      <c r="J1656" t="s">
        <v>26</v>
      </c>
      <c r="K1656" t="s">
        <v>26</v>
      </c>
    </row>
    <row r="1657" spans="1:11" x14ac:dyDescent="0.25">
      <c r="A1657" s="1">
        <v>32994</v>
      </c>
      <c r="B1657" t="s">
        <v>113</v>
      </c>
      <c r="C1657" t="s">
        <v>26</v>
      </c>
      <c r="D1657" t="s">
        <v>26</v>
      </c>
      <c r="E1657" t="s">
        <v>26</v>
      </c>
      <c r="F1657">
        <v>2803.94</v>
      </c>
      <c r="G1657" t="s">
        <v>26</v>
      </c>
      <c r="H1657" t="s">
        <v>26</v>
      </c>
      <c r="I1657" t="s">
        <v>26</v>
      </c>
      <c r="J1657" t="s">
        <v>26</v>
      </c>
      <c r="K1657" t="s">
        <v>26</v>
      </c>
    </row>
    <row r="1658" spans="1:11" x14ac:dyDescent="0.25">
      <c r="A1658" s="1">
        <v>32994</v>
      </c>
      <c r="B1658" t="s">
        <v>128</v>
      </c>
      <c r="C1658" t="s">
        <v>26</v>
      </c>
      <c r="D1658" t="s">
        <v>26</v>
      </c>
      <c r="E1658" t="s">
        <v>26</v>
      </c>
      <c r="F1658">
        <v>3076.05</v>
      </c>
      <c r="G1658" t="s">
        <v>26</v>
      </c>
      <c r="H1658" t="s">
        <v>26</v>
      </c>
      <c r="I1658" t="s">
        <v>26</v>
      </c>
      <c r="J1658" t="s">
        <v>26</v>
      </c>
      <c r="K1658" t="s">
        <v>26</v>
      </c>
    </row>
    <row r="1659" spans="1:11" x14ac:dyDescent="0.25">
      <c r="A1659" s="1">
        <v>32994</v>
      </c>
      <c r="B1659" t="s">
        <v>129</v>
      </c>
      <c r="C1659" t="s">
        <v>26</v>
      </c>
      <c r="D1659" t="s">
        <v>26</v>
      </c>
      <c r="E1659" t="s">
        <v>26</v>
      </c>
      <c r="F1659">
        <v>2798.52</v>
      </c>
      <c r="G1659" t="s">
        <v>26</v>
      </c>
      <c r="H1659" t="s">
        <v>26</v>
      </c>
      <c r="I1659" t="s">
        <v>26</v>
      </c>
      <c r="J1659" t="s">
        <v>26</v>
      </c>
      <c r="K1659" t="s">
        <v>26</v>
      </c>
    </row>
    <row r="1660" spans="1:11" x14ac:dyDescent="0.25">
      <c r="A1660" s="1">
        <v>32994</v>
      </c>
      <c r="B1660" t="s">
        <v>130</v>
      </c>
      <c r="C1660" t="s">
        <v>26</v>
      </c>
      <c r="D1660" t="s">
        <v>26</v>
      </c>
      <c r="E1660" t="s">
        <v>26</v>
      </c>
      <c r="F1660">
        <v>3432.16</v>
      </c>
      <c r="G1660" t="s">
        <v>26</v>
      </c>
      <c r="H1660" t="s">
        <v>26</v>
      </c>
      <c r="I1660" t="s">
        <v>26</v>
      </c>
      <c r="J1660" t="s">
        <v>26</v>
      </c>
      <c r="K1660" t="s">
        <v>26</v>
      </c>
    </row>
    <row r="1661" spans="1:11" x14ac:dyDescent="0.25">
      <c r="A1661" s="1">
        <v>32994</v>
      </c>
      <c r="B1661" t="s">
        <v>131</v>
      </c>
      <c r="C1661" t="s">
        <v>26</v>
      </c>
      <c r="D1661" t="s">
        <v>26</v>
      </c>
      <c r="E1661" t="s">
        <v>26</v>
      </c>
      <c r="F1661">
        <v>2959.9</v>
      </c>
      <c r="G1661" t="s">
        <v>26</v>
      </c>
      <c r="H1661" t="s">
        <v>26</v>
      </c>
      <c r="I1661" t="s">
        <v>26</v>
      </c>
      <c r="J1661" t="s">
        <v>26</v>
      </c>
      <c r="K1661" t="s">
        <v>26</v>
      </c>
    </row>
    <row r="1662" spans="1:11" x14ac:dyDescent="0.25">
      <c r="A1662" s="1">
        <v>32994</v>
      </c>
      <c r="B1662" t="s">
        <v>132</v>
      </c>
      <c r="C1662" t="s">
        <v>26</v>
      </c>
      <c r="D1662" t="s">
        <v>26</v>
      </c>
      <c r="E1662" t="s">
        <v>26</v>
      </c>
      <c r="F1662">
        <v>3083.63</v>
      </c>
      <c r="G1662" t="s">
        <v>26</v>
      </c>
      <c r="H1662" t="s">
        <v>26</v>
      </c>
      <c r="I1662" t="s">
        <v>26</v>
      </c>
      <c r="J1662" t="s">
        <v>26</v>
      </c>
      <c r="K1662" t="s">
        <v>26</v>
      </c>
    </row>
    <row r="1663" spans="1:11" x14ac:dyDescent="0.25">
      <c r="A1663" s="1">
        <v>32994</v>
      </c>
      <c r="B1663" t="s">
        <v>133</v>
      </c>
      <c r="C1663" t="s">
        <v>26</v>
      </c>
      <c r="D1663" t="s">
        <v>26</v>
      </c>
      <c r="E1663" t="s">
        <v>26</v>
      </c>
      <c r="F1663">
        <v>3545.3</v>
      </c>
      <c r="G1663" t="s">
        <v>26</v>
      </c>
      <c r="H1663" t="s">
        <v>26</v>
      </c>
      <c r="I1663" t="s">
        <v>26</v>
      </c>
      <c r="J1663" t="s">
        <v>26</v>
      </c>
      <c r="K1663" t="s">
        <v>26</v>
      </c>
    </row>
    <row r="1664" spans="1:11" x14ac:dyDescent="0.25">
      <c r="A1664" s="1">
        <v>32994</v>
      </c>
      <c r="B1664" t="s">
        <v>134</v>
      </c>
      <c r="C1664" t="s">
        <v>26</v>
      </c>
      <c r="D1664" t="s">
        <v>26</v>
      </c>
      <c r="E1664" t="s">
        <v>26</v>
      </c>
      <c r="F1664">
        <v>2836.23</v>
      </c>
      <c r="G1664" t="s">
        <v>26</v>
      </c>
      <c r="H1664" t="s">
        <v>26</v>
      </c>
      <c r="I1664" t="s">
        <v>26</v>
      </c>
      <c r="J1664" t="s">
        <v>26</v>
      </c>
      <c r="K1664" t="s">
        <v>26</v>
      </c>
    </row>
    <row r="1665" spans="1:11" x14ac:dyDescent="0.25">
      <c r="A1665" s="1">
        <v>32994</v>
      </c>
      <c r="B1665" t="s">
        <v>135</v>
      </c>
      <c r="C1665" t="s">
        <v>26</v>
      </c>
      <c r="D1665" t="s">
        <v>26</v>
      </c>
      <c r="E1665" t="s">
        <v>26</v>
      </c>
      <c r="F1665">
        <v>3127.44</v>
      </c>
      <c r="G1665" t="s">
        <v>26</v>
      </c>
      <c r="H1665" t="s">
        <v>26</v>
      </c>
      <c r="I1665" t="s">
        <v>26</v>
      </c>
      <c r="J1665" t="s">
        <v>26</v>
      </c>
      <c r="K1665" t="s">
        <v>26</v>
      </c>
    </row>
    <row r="1666" spans="1:11" x14ac:dyDescent="0.25">
      <c r="A1666" s="1">
        <v>32994</v>
      </c>
      <c r="B1666" t="s">
        <v>136</v>
      </c>
      <c r="C1666" t="s">
        <v>26</v>
      </c>
      <c r="D1666" t="s">
        <v>26</v>
      </c>
      <c r="E1666" t="s">
        <v>26</v>
      </c>
      <c r="F1666" t="s">
        <v>26</v>
      </c>
      <c r="G1666" t="s">
        <v>26</v>
      </c>
      <c r="H1666" t="s">
        <v>26</v>
      </c>
      <c r="I1666" t="s">
        <v>26</v>
      </c>
      <c r="J1666" t="s">
        <v>26</v>
      </c>
      <c r="K1666" t="s">
        <v>26</v>
      </c>
    </row>
    <row r="1667" spans="1:11" x14ac:dyDescent="0.25">
      <c r="A1667" s="1">
        <v>32994</v>
      </c>
      <c r="B1667" t="s">
        <v>137</v>
      </c>
      <c r="C1667" t="s">
        <v>26</v>
      </c>
      <c r="D1667" t="s">
        <v>26</v>
      </c>
      <c r="E1667" t="s">
        <v>26</v>
      </c>
      <c r="F1667">
        <v>2962.29</v>
      </c>
      <c r="G1667" t="s">
        <v>26</v>
      </c>
      <c r="H1667" t="s">
        <v>26</v>
      </c>
      <c r="I1667" t="s">
        <v>26</v>
      </c>
      <c r="J1667" t="s">
        <v>26</v>
      </c>
      <c r="K1667" t="s">
        <v>26</v>
      </c>
    </row>
    <row r="1668" spans="1:11" x14ac:dyDescent="0.25">
      <c r="A1668" s="1">
        <v>32994</v>
      </c>
      <c r="B1668" t="s">
        <v>138</v>
      </c>
      <c r="C1668" t="s">
        <v>26</v>
      </c>
      <c r="D1668" t="s">
        <v>26</v>
      </c>
      <c r="E1668" t="s">
        <v>26</v>
      </c>
      <c r="F1668">
        <v>3448.29</v>
      </c>
      <c r="G1668" t="s">
        <v>26</v>
      </c>
      <c r="H1668" t="s">
        <v>26</v>
      </c>
      <c r="I1668" t="s">
        <v>26</v>
      </c>
      <c r="J1668" t="s">
        <v>26</v>
      </c>
      <c r="K1668" t="s">
        <v>26</v>
      </c>
    </row>
    <row r="1669" spans="1:11" x14ac:dyDescent="0.25">
      <c r="A1669" s="1">
        <v>32994</v>
      </c>
      <c r="B1669" t="s">
        <v>139</v>
      </c>
      <c r="C1669" t="s">
        <v>26</v>
      </c>
      <c r="D1669" t="s">
        <v>26</v>
      </c>
      <c r="E1669" t="s">
        <v>26</v>
      </c>
      <c r="F1669">
        <v>2953.57</v>
      </c>
      <c r="G1669" t="s">
        <v>26</v>
      </c>
      <c r="H1669" t="s">
        <v>26</v>
      </c>
      <c r="I1669" t="s">
        <v>26</v>
      </c>
      <c r="J1669" t="s">
        <v>26</v>
      </c>
      <c r="K1669" t="s">
        <v>26</v>
      </c>
    </row>
    <row r="1670" spans="1:11" x14ac:dyDescent="0.25">
      <c r="A1670" s="1">
        <v>32994</v>
      </c>
      <c r="B1670" t="s">
        <v>140</v>
      </c>
      <c r="C1670" t="s">
        <v>26</v>
      </c>
      <c r="D1670" t="s">
        <v>26</v>
      </c>
      <c r="E1670" t="s">
        <v>26</v>
      </c>
      <c r="F1670">
        <v>2636.69</v>
      </c>
      <c r="G1670" t="s">
        <v>26</v>
      </c>
      <c r="H1670" t="s">
        <v>26</v>
      </c>
      <c r="I1670" t="s">
        <v>26</v>
      </c>
      <c r="J1670" t="s">
        <v>26</v>
      </c>
      <c r="K1670" t="s">
        <v>26</v>
      </c>
    </row>
    <row r="1671" spans="1:11" x14ac:dyDescent="0.25">
      <c r="A1671" s="1">
        <v>32994</v>
      </c>
      <c r="B1671" t="s">
        <v>141</v>
      </c>
      <c r="C1671" t="s">
        <v>26</v>
      </c>
      <c r="D1671" t="s">
        <v>26</v>
      </c>
      <c r="E1671" t="s">
        <v>26</v>
      </c>
      <c r="F1671">
        <v>2809.11</v>
      </c>
      <c r="G1671" t="s">
        <v>26</v>
      </c>
      <c r="H1671" t="s">
        <v>26</v>
      </c>
      <c r="I1671" t="s">
        <v>26</v>
      </c>
      <c r="J1671" t="s">
        <v>26</v>
      </c>
      <c r="K1671" t="s">
        <v>26</v>
      </c>
    </row>
    <row r="1672" spans="1:11" x14ac:dyDescent="0.25">
      <c r="A1672" s="1">
        <v>32994</v>
      </c>
      <c r="B1672" t="s">
        <v>142</v>
      </c>
      <c r="C1672" t="s">
        <v>26</v>
      </c>
      <c r="D1672" t="s">
        <v>26</v>
      </c>
      <c r="E1672" t="s">
        <v>26</v>
      </c>
      <c r="F1672">
        <v>2665.91</v>
      </c>
      <c r="G1672" t="s">
        <v>26</v>
      </c>
      <c r="H1672" t="s">
        <v>26</v>
      </c>
      <c r="I1672" t="s">
        <v>26</v>
      </c>
      <c r="J1672" t="s">
        <v>26</v>
      </c>
      <c r="K1672" t="s">
        <v>26</v>
      </c>
    </row>
    <row r="1673" spans="1:11" x14ac:dyDescent="0.25">
      <c r="A1673" s="1">
        <v>32994</v>
      </c>
      <c r="B1673" t="s">
        <v>143</v>
      </c>
      <c r="C1673" t="s">
        <v>26</v>
      </c>
      <c r="D1673" t="s">
        <v>26</v>
      </c>
      <c r="E1673" t="s">
        <v>26</v>
      </c>
      <c r="F1673">
        <v>2683.57</v>
      </c>
      <c r="G1673" t="s">
        <v>26</v>
      </c>
      <c r="H1673" t="s">
        <v>26</v>
      </c>
      <c r="I1673" t="s">
        <v>26</v>
      </c>
      <c r="J1673" t="s">
        <v>26</v>
      </c>
      <c r="K1673" t="s">
        <v>26</v>
      </c>
    </row>
    <row r="1674" spans="1:11" x14ac:dyDescent="0.25">
      <c r="A1674" s="1">
        <v>32994</v>
      </c>
      <c r="B1674" t="s">
        <v>144</v>
      </c>
      <c r="C1674" t="s">
        <v>26</v>
      </c>
      <c r="D1674" t="s">
        <v>26</v>
      </c>
      <c r="E1674" t="s">
        <v>26</v>
      </c>
      <c r="F1674">
        <v>2595.0700000000002</v>
      </c>
      <c r="G1674" t="s">
        <v>26</v>
      </c>
      <c r="H1674" t="s">
        <v>26</v>
      </c>
      <c r="I1674" t="s">
        <v>26</v>
      </c>
      <c r="J1674" t="s">
        <v>26</v>
      </c>
      <c r="K1674" t="s">
        <v>26</v>
      </c>
    </row>
    <row r="1675" spans="1:11" x14ac:dyDescent="0.25">
      <c r="A1675" s="1">
        <v>32994</v>
      </c>
      <c r="B1675" t="s">
        <v>145</v>
      </c>
      <c r="C1675" t="s">
        <v>26</v>
      </c>
      <c r="D1675" t="s">
        <v>26</v>
      </c>
      <c r="E1675" t="s">
        <v>26</v>
      </c>
      <c r="F1675">
        <v>2880.91</v>
      </c>
      <c r="G1675" t="s">
        <v>26</v>
      </c>
      <c r="H1675" t="s">
        <v>26</v>
      </c>
      <c r="I1675" t="s">
        <v>26</v>
      </c>
      <c r="J1675" t="s">
        <v>26</v>
      </c>
      <c r="K1675" t="s">
        <v>26</v>
      </c>
    </row>
    <row r="1676" spans="1:11" x14ac:dyDescent="0.25">
      <c r="A1676" s="1">
        <v>32994</v>
      </c>
      <c r="B1676" t="s">
        <v>146</v>
      </c>
      <c r="C1676" t="s">
        <v>26</v>
      </c>
      <c r="D1676" t="s">
        <v>26</v>
      </c>
      <c r="E1676" t="s">
        <v>26</v>
      </c>
      <c r="F1676">
        <v>2790</v>
      </c>
      <c r="G1676" t="s">
        <v>26</v>
      </c>
      <c r="H1676" t="s">
        <v>26</v>
      </c>
      <c r="I1676" t="s">
        <v>26</v>
      </c>
      <c r="J1676" t="s">
        <v>26</v>
      </c>
      <c r="K1676" t="s">
        <v>26</v>
      </c>
    </row>
    <row r="1677" spans="1:11" x14ac:dyDescent="0.25">
      <c r="A1677" s="1">
        <v>32994</v>
      </c>
      <c r="B1677" t="s">
        <v>2</v>
      </c>
      <c r="C1677" t="s">
        <v>26</v>
      </c>
      <c r="D1677" t="s">
        <v>26</v>
      </c>
      <c r="E1677" t="s">
        <v>26</v>
      </c>
      <c r="F1677">
        <v>2676.94</v>
      </c>
      <c r="G1677" t="s">
        <v>26</v>
      </c>
      <c r="H1677" t="s">
        <v>26</v>
      </c>
      <c r="I1677" t="s">
        <v>26</v>
      </c>
      <c r="J1677" t="s">
        <v>26</v>
      </c>
      <c r="K1677" t="s">
        <v>26</v>
      </c>
    </row>
    <row r="1678" spans="1:11" x14ac:dyDescent="0.25">
      <c r="A1678" s="1">
        <v>32994</v>
      </c>
      <c r="B1678" t="s">
        <v>147</v>
      </c>
      <c r="C1678" t="s">
        <v>26</v>
      </c>
      <c r="D1678" t="s">
        <v>26</v>
      </c>
      <c r="E1678" t="s">
        <v>26</v>
      </c>
      <c r="F1678">
        <v>2811.89</v>
      </c>
      <c r="G1678" t="s">
        <v>26</v>
      </c>
      <c r="H1678" t="s">
        <v>26</v>
      </c>
      <c r="I1678" t="s">
        <v>26</v>
      </c>
      <c r="J1678" t="s">
        <v>26</v>
      </c>
      <c r="K1678" t="s">
        <v>26</v>
      </c>
    </row>
    <row r="1679" spans="1:11" x14ac:dyDescent="0.25">
      <c r="A1679" s="1">
        <v>32994</v>
      </c>
      <c r="B1679" t="s">
        <v>148</v>
      </c>
      <c r="C1679" t="s">
        <v>26</v>
      </c>
      <c r="D1679" t="s">
        <v>26</v>
      </c>
      <c r="E1679" t="s">
        <v>26</v>
      </c>
      <c r="F1679">
        <v>2809.04</v>
      </c>
      <c r="G1679" t="s">
        <v>26</v>
      </c>
      <c r="H1679" t="s">
        <v>26</v>
      </c>
      <c r="I1679" t="s">
        <v>26</v>
      </c>
      <c r="J1679" t="s">
        <v>26</v>
      </c>
      <c r="K1679" t="s">
        <v>26</v>
      </c>
    </row>
    <row r="1680" spans="1:11" x14ac:dyDescent="0.25">
      <c r="A1680" s="1">
        <v>32994</v>
      </c>
      <c r="B1680" t="s">
        <v>149</v>
      </c>
      <c r="C1680" t="s">
        <v>26</v>
      </c>
      <c r="D1680" t="s">
        <v>26</v>
      </c>
      <c r="E1680" t="s">
        <v>26</v>
      </c>
      <c r="F1680">
        <v>3235.25</v>
      </c>
      <c r="G1680" t="s">
        <v>26</v>
      </c>
      <c r="H1680" t="s">
        <v>26</v>
      </c>
      <c r="I1680" t="s">
        <v>26</v>
      </c>
      <c r="J1680" t="s">
        <v>26</v>
      </c>
      <c r="K1680" t="s">
        <v>26</v>
      </c>
    </row>
    <row r="1681" spans="1:11" x14ac:dyDescent="0.25">
      <c r="A1681" s="1">
        <v>32994</v>
      </c>
      <c r="B1681" t="s">
        <v>150</v>
      </c>
      <c r="C1681" t="s">
        <v>26</v>
      </c>
      <c r="D1681" t="s">
        <v>26</v>
      </c>
      <c r="E1681" t="s">
        <v>26</v>
      </c>
      <c r="F1681">
        <v>3367.24</v>
      </c>
      <c r="G1681" t="s">
        <v>26</v>
      </c>
      <c r="H1681" t="s">
        <v>26</v>
      </c>
      <c r="I1681" t="s">
        <v>26</v>
      </c>
      <c r="J1681" t="s">
        <v>26</v>
      </c>
      <c r="K1681" t="s">
        <v>26</v>
      </c>
    </row>
    <row r="1682" spans="1:11" x14ac:dyDescent="0.25">
      <c r="A1682" s="1">
        <v>32994</v>
      </c>
      <c r="B1682" t="s">
        <v>151</v>
      </c>
      <c r="C1682" t="s">
        <v>26</v>
      </c>
      <c r="D1682" t="s">
        <v>26</v>
      </c>
      <c r="E1682" t="s">
        <v>26</v>
      </c>
      <c r="F1682">
        <v>2837.82</v>
      </c>
      <c r="G1682" t="s">
        <v>26</v>
      </c>
      <c r="H1682" t="s">
        <v>26</v>
      </c>
      <c r="I1682" t="s">
        <v>26</v>
      </c>
      <c r="J1682" t="s">
        <v>26</v>
      </c>
      <c r="K1682" t="s">
        <v>26</v>
      </c>
    </row>
    <row r="1683" spans="1:11" x14ac:dyDescent="0.25">
      <c r="A1683" s="1">
        <v>32994</v>
      </c>
      <c r="B1683" t="s">
        <v>152</v>
      </c>
      <c r="C1683" t="s">
        <v>26</v>
      </c>
      <c r="D1683" t="s">
        <v>26</v>
      </c>
      <c r="E1683" t="s">
        <v>26</v>
      </c>
      <c r="F1683">
        <v>2620.7600000000002</v>
      </c>
      <c r="G1683" t="s">
        <v>26</v>
      </c>
      <c r="H1683" t="s">
        <v>26</v>
      </c>
      <c r="I1683" t="s">
        <v>26</v>
      </c>
      <c r="J1683" t="s">
        <v>26</v>
      </c>
      <c r="K1683" t="s">
        <v>26</v>
      </c>
    </row>
    <row r="1684" spans="1:11" x14ac:dyDescent="0.25">
      <c r="A1684" s="1">
        <v>32994</v>
      </c>
      <c r="B1684" t="s">
        <v>153</v>
      </c>
      <c r="C1684" t="s">
        <v>26</v>
      </c>
      <c r="D1684" t="s">
        <v>26</v>
      </c>
      <c r="E1684" t="s">
        <v>26</v>
      </c>
      <c r="F1684">
        <v>2834.77</v>
      </c>
      <c r="G1684" t="s">
        <v>26</v>
      </c>
      <c r="H1684" t="s">
        <v>26</v>
      </c>
      <c r="I1684" t="s">
        <v>26</v>
      </c>
      <c r="J1684" t="s">
        <v>26</v>
      </c>
      <c r="K1684" t="s">
        <v>26</v>
      </c>
    </row>
    <row r="1685" spans="1:11" x14ac:dyDescent="0.25">
      <c r="A1685" s="1">
        <v>32994</v>
      </c>
      <c r="B1685" t="s">
        <v>154</v>
      </c>
      <c r="C1685" t="s">
        <v>26</v>
      </c>
      <c r="D1685" t="s">
        <v>26</v>
      </c>
      <c r="E1685" t="s">
        <v>26</v>
      </c>
      <c r="F1685">
        <v>2680.78</v>
      </c>
      <c r="G1685" t="s">
        <v>26</v>
      </c>
      <c r="H1685" t="s">
        <v>26</v>
      </c>
      <c r="I1685" t="s">
        <v>26</v>
      </c>
      <c r="J1685" t="s">
        <v>26</v>
      </c>
      <c r="K1685" t="s">
        <v>26</v>
      </c>
    </row>
    <row r="1686" spans="1:11" x14ac:dyDescent="0.25">
      <c r="A1686" s="1">
        <v>32994</v>
      </c>
      <c r="B1686" t="s">
        <v>155</v>
      </c>
      <c r="C1686" t="s">
        <v>26</v>
      </c>
      <c r="D1686" t="s">
        <v>26</v>
      </c>
      <c r="E1686" t="s">
        <v>26</v>
      </c>
      <c r="F1686">
        <v>2870.18</v>
      </c>
      <c r="G1686" t="s">
        <v>26</v>
      </c>
      <c r="H1686" t="s">
        <v>26</v>
      </c>
      <c r="I1686" t="s">
        <v>26</v>
      </c>
      <c r="J1686" t="s">
        <v>26</v>
      </c>
      <c r="K1686" t="s">
        <v>26</v>
      </c>
    </row>
    <row r="1687" spans="1:11" x14ac:dyDescent="0.25">
      <c r="A1687" s="1">
        <v>33025</v>
      </c>
      <c r="B1687" t="s">
        <v>1</v>
      </c>
      <c r="C1687" t="s">
        <v>26</v>
      </c>
      <c r="D1687" t="s">
        <v>26</v>
      </c>
      <c r="E1687" t="s">
        <v>26</v>
      </c>
      <c r="F1687">
        <v>3001.13</v>
      </c>
      <c r="G1687" t="s">
        <v>26</v>
      </c>
      <c r="H1687" t="s">
        <v>26</v>
      </c>
      <c r="I1687" t="s">
        <v>26</v>
      </c>
      <c r="J1687" t="s">
        <v>26</v>
      </c>
      <c r="K1687" t="s">
        <v>26</v>
      </c>
    </row>
    <row r="1688" spans="1:11" x14ac:dyDescent="0.25">
      <c r="A1688" s="1">
        <v>33025</v>
      </c>
      <c r="B1688" t="s">
        <v>126</v>
      </c>
      <c r="C1688" t="s">
        <v>26</v>
      </c>
      <c r="D1688" t="s">
        <v>26</v>
      </c>
      <c r="E1688" t="s">
        <v>26</v>
      </c>
      <c r="F1688">
        <v>3156.38</v>
      </c>
      <c r="G1688" t="s">
        <v>26</v>
      </c>
      <c r="H1688" t="s">
        <v>26</v>
      </c>
      <c r="I1688" t="s">
        <v>26</v>
      </c>
      <c r="J1688" t="s">
        <v>26</v>
      </c>
      <c r="K1688" t="s">
        <v>26</v>
      </c>
    </row>
    <row r="1689" spans="1:11" x14ac:dyDescent="0.25">
      <c r="A1689" s="1">
        <v>33025</v>
      </c>
      <c r="B1689" t="s">
        <v>127</v>
      </c>
      <c r="C1689" t="s">
        <v>26</v>
      </c>
      <c r="D1689" t="s">
        <v>26</v>
      </c>
      <c r="E1689" t="s">
        <v>26</v>
      </c>
      <c r="F1689">
        <v>3001.08</v>
      </c>
      <c r="G1689" t="s">
        <v>26</v>
      </c>
      <c r="H1689" t="s">
        <v>26</v>
      </c>
      <c r="I1689" t="s">
        <v>26</v>
      </c>
      <c r="J1689" t="s">
        <v>26</v>
      </c>
      <c r="K1689" t="s">
        <v>26</v>
      </c>
    </row>
    <row r="1690" spans="1:11" x14ac:dyDescent="0.25">
      <c r="A1690" s="1">
        <v>33025</v>
      </c>
      <c r="B1690" t="s">
        <v>113</v>
      </c>
      <c r="C1690" t="s">
        <v>26</v>
      </c>
      <c r="D1690" t="s">
        <v>26</v>
      </c>
      <c r="E1690" t="s">
        <v>26</v>
      </c>
      <c r="F1690">
        <v>2935.73</v>
      </c>
      <c r="G1690" t="s">
        <v>26</v>
      </c>
      <c r="H1690" t="s">
        <v>26</v>
      </c>
      <c r="I1690" t="s">
        <v>26</v>
      </c>
      <c r="J1690" t="s">
        <v>26</v>
      </c>
      <c r="K1690" t="s">
        <v>26</v>
      </c>
    </row>
    <row r="1691" spans="1:11" x14ac:dyDescent="0.25">
      <c r="A1691" s="1">
        <v>33025</v>
      </c>
      <c r="B1691" t="s">
        <v>128</v>
      </c>
      <c r="C1691" t="s">
        <v>26</v>
      </c>
      <c r="D1691" t="s">
        <v>26</v>
      </c>
      <c r="E1691" t="s">
        <v>26</v>
      </c>
      <c r="F1691">
        <v>3218.17</v>
      </c>
      <c r="G1691" t="s">
        <v>26</v>
      </c>
      <c r="H1691" t="s">
        <v>26</v>
      </c>
      <c r="I1691" t="s">
        <v>26</v>
      </c>
      <c r="J1691" t="s">
        <v>26</v>
      </c>
      <c r="K1691" t="s">
        <v>26</v>
      </c>
    </row>
    <row r="1692" spans="1:11" x14ac:dyDescent="0.25">
      <c r="A1692" s="1">
        <v>33025</v>
      </c>
      <c r="B1692" t="s">
        <v>129</v>
      </c>
      <c r="C1692" t="s">
        <v>26</v>
      </c>
      <c r="D1692" t="s">
        <v>26</v>
      </c>
      <c r="E1692" t="s">
        <v>26</v>
      </c>
      <c r="F1692">
        <v>3034.43</v>
      </c>
      <c r="G1692" t="s">
        <v>26</v>
      </c>
      <c r="H1692" t="s">
        <v>26</v>
      </c>
      <c r="I1692" t="s">
        <v>26</v>
      </c>
      <c r="J1692" t="s">
        <v>26</v>
      </c>
      <c r="K1692" t="s">
        <v>26</v>
      </c>
    </row>
    <row r="1693" spans="1:11" x14ac:dyDescent="0.25">
      <c r="A1693" s="1">
        <v>33025</v>
      </c>
      <c r="B1693" t="s">
        <v>130</v>
      </c>
      <c r="C1693" t="s">
        <v>26</v>
      </c>
      <c r="D1693" t="s">
        <v>26</v>
      </c>
      <c r="E1693" t="s">
        <v>26</v>
      </c>
      <c r="F1693">
        <v>3610.63</v>
      </c>
      <c r="G1693" t="s">
        <v>26</v>
      </c>
      <c r="H1693" t="s">
        <v>26</v>
      </c>
      <c r="I1693" t="s">
        <v>26</v>
      </c>
      <c r="J1693" t="s">
        <v>26</v>
      </c>
      <c r="K1693" t="s">
        <v>26</v>
      </c>
    </row>
    <row r="1694" spans="1:11" x14ac:dyDescent="0.25">
      <c r="A1694" s="1">
        <v>33025</v>
      </c>
      <c r="B1694" t="s">
        <v>131</v>
      </c>
      <c r="C1694" t="s">
        <v>26</v>
      </c>
      <c r="D1694" t="s">
        <v>26</v>
      </c>
      <c r="E1694" t="s">
        <v>26</v>
      </c>
      <c r="F1694">
        <v>3033.01</v>
      </c>
      <c r="G1694" t="s">
        <v>26</v>
      </c>
      <c r="H1694" t="s">
        <v>26</v>
      </c>
      <c r="I1694" t="s">
        <v>26</v>
      </c>
      <c r="J1694" t="s">
        <v>26</v>
      </c>
      <c r="K1694" t="s">
        <v>26</v>
      </c>
    </row>
    <row r="1695" spans="1:11" x14ac:dyDescent="0.25">
      <c r="A1695" s="1">
        <v>33025</v>
      </c>
      <c r="B1695" t="s">
        <v>132</v>
      </c>
      <c r="C1695" t="s">
        <v>26</v>
      </c>
      <c r="D1695" t="s">
        <v>26</v>
      </c>
      <c r="E1695" t="s">
        <v>26</v>
      </c>
      <c r="F1695">
        <v>3240.28</v>
      </c>
      <c r="G1695" t="s">
        <v>26</v>
      </c>
      <c r="H1695" t="s">
        <v>26</v>
      </c>
      <c r="I1695" t="s">
        <v>26</v>
      </c>
      <c r="J1695" t="s">
        <v>26</v>
      </c>
      <c r="K1695" t="s">
        <v>26</v>
      </c>
    </row>
    <row r="1696" spans="1:11" x14ac:dyDescent="0.25">
      <c r="A1696" s="1">
        <v>33025</v>
      </c>
      <c r="B1696" t="s">
        <v>133</v>
      </c>
      <c r="C1696" t="s">
        <v>26</v>
      </c>
      <c r="D1696" t="s">
        <v>26</v>
      </c>
      <c r="E1696" t="s">
        <v>26</v>
      </c>
      <c r="F1696">
        <v>4043.06</v>
      </c>
      <c r="G1696" t="s">
        <v>26</v>
      </c>
      <c r="H1696" t="s">
        <v>26</v>
      </c>
      <c r="I1696" t="s">
        <v>26</v>
      </c>
      <c r="J1696" t="s">
        <v>26</v>
      </c>
      <c r="K1696" t="s">
        <v>26</v>
      </c>
    </row>
    <row r="1697" spans="1:11" x14ac:dyDescent="0.25">
      <c r="A1697" s="1">
        <v>33025</v>
      </c>
      <c r="B1697" t="s">
        <v>134</v>
      </c>
      <c r="C1697" t="s">
        <v>26</v>
      </c>
      <c r="D1697" t="s">
        <v>26</v>
      </c>
      <c r="E1697" t="s">
        <v>26</v>
      </c>
      <c r="F1697">
        <v>2853.53</v>
      </c>
      <c r="G1697" t="s">
        <v>26</v>
      </c>
      <c r="H1697" t="s">
        <v>26</v>
      </c>
      <c r="I1697" t="s">
        <v>26</v>
      </c>
      <c r="J1697" t="s">
        <v>26</v>
      </c>
      <c r="K1697" t="s">
        <v>26</v>
      </c>
    </row>
    <row r="1698" spans="1:11" x14ac:dyDescent="0.25">
      <c r="A1698" s="1">
        <v>33025</v>
      </c>
      <c r="B1698" t="s">
        <v>135</v>
      </c>
      <c r="C1698" t="s">
        <v>26</v>
      </c>
      <c r="D1698" t="s">
        <v>26</v>
      </c>
      <c r="E1698" t="s">
        <v>26</v>
      </c>
      <c r="F1698">
        <v>3503.05</v>
      </c>
      <c r="G1698" t="s">
        <v>26</v>
      </c>
      <c r="H1698" t="s">
        <v>26</v>
      </c>
      <c r="I1698" t="s">
        <v>26</v>
      </c>
      <c r="J1698" t="s">
        <v>26</v>
      </c>
      <c r="K1698" t="s">
        <v>26</v>
      </c>
    </row>
    <row r="1699" spans="1:11" x14ac:dyDescent="0.25">
      <c r="A1699" s="1">
        <v>33025</v>
      </c>
      <c r="B1699" t="s">
        <v>136</v>
      </c>
      <c r="C1699" t="s">
        <v>26</v>
      </c>
      <c r="D1699" t="s">
        <v>26</v>
      </c>
      <c r="E1699" t="s">
        <v>26</v>
      </c>
      <c r="F1699" t="s">
        <v>26</v>
      </c>
      <c r="G1699" t="s">
        <v>26</v>
      </c>
      <c r="H1699" t="s">
        <v>26</v>
      </c>
      <c r="I1699" t="s">
        <v>26</v>
      </c>
      <c r="J1699" t="s">
        <v>26</v>
      </c>
      <c r="K1699" t="s">
        <v>26</v>
      </c>
    </row>
    <row r="1700" spans="1:11" x14ac:dyDescent="0.25">
      <c r="A1700" s="1">
        <v>33025</v>
      </c>
      <c r="B1700" t="s">
        <v>137</v>
      </c>
      <c r="C1700" t="s">
        <v>26</v>
      </c>
      <c r="D1700" t="s">
        <v>26</v>
      </c>
      <c r="E1700" t="s">
        <v>26</v>
      </c>
      <c r="F1700">
        <v>3066.57</v>
      </c>
      <c r="G1700" t="s">
        <v>26</v>
      </c>
      <c r="H1700" t="s">
        <v>26</v>
      </c>
      <c r="I1700" t="s">
        <v>26</v>
      </c>
      <c r="J1700" t="s">
        <v>26</v>
      </c>
      <c r="K1700" t="s">
        <v>26</v>
      </c>
    </row>
    <row r="1701" spans="1:11" x14ac:dyDescent="0.25">
      <c r="A1701" s="1">
        <v>33025</v>
      </c>
      <c r="B1701" t="s">
        <v>138</v>
      </c>
      <c r="C1701" t="s">
        <v>26</v>
      </c>
      <c r="D1701" t="s">
        <v>26</v>
      </c>
      <c r="E1701" t="s">
        <v>26</v>
      </c>
      <c r="F1701">
        <v>3625.18</v>
      </c>
      <c r="G1701" t="s">
        <v>26</v>
      </c>
      <c r="H1701" t="s">
        <v>26</v>
      </c>
      <c r="I1701" t="s">
        <v>26</v>
      </c>
      <c r="J1701" t="s">
        <v>26</v>
      </c>
      <c r="K1701" t="s">
        <v>26</v>
      </c>
    </row>
    <row r="1702" spans="1:11" x14ac:dyDescent="0.25">
      <c r="A1702" s="1">
        <v>33025</v>
      </c>
      <c r="B1702" t="s">
        <v>139</v>
      </c>
      <c r="C1702" t="s">
        <v>26</v>
      </c>
      <c r="D1702" t="s">
        <v>26</v>
      </c>
      <c r="E1702" t="s">
        <v>26</v>
      </c>
      <c r="F1702">
        <v>3167.11</v>
      </c>
      <c r="G1702" t="s">
        <v>26</v>
      </c>
      <c r="H1702" t="s">
        <v>26</v>
      </c>
      <c r="I1702" t="s">
        <v>26</v>
      </c>
      <c r="J1702" t="s">
        <v>26</v>
      </c>
      <c r="K1702" t="s">
        <v>26</v>
      </c>
    </row>
    <row r="1703" spans="1:11" x14ac:dyDescent="0.25">
      <c r="A1703" s="1">
        <v>33025</v>
      </c>
      <c r="B1703" t="s">
        <v>140</v>
      </c>
      <c r="C1703" t="s">
        <v>26</v>
      </c>
      <c r="D1703" t="s">
        <v>26</v>
      </c>
      <c r="E1703" t="s">
        <v>26</v>
      </c>
      <c r="F1703">
        <v>2799.11</v>
      </c>
      <c r="G1703" t="s">
        <v>26</v>
      </c>
      <c r="H1703" t="s">
        <v>26</v>
      </c>
      <c r="I1703" t="s">
        <v>26</v>
      </c>
      <c r="J1703" t="s">
        <v>26</v>
      </c>
      <c r="K1703" t="s">
        <v>26</v>
      </c>
    </row>
    <row r="1704" spans="1:11" x14ac:dyDescent="0.25">
      <c r="A1704" s="1">
        <v>33025</v>
      </c>
      <c r="B1704" t="s">
        <v>141</v>
      </c>
      <c r="C1704" t="s">
        <v>26</v>
      </c>
      <c r="D1704" t="s">
        <v>26</v>
      </c>
      <c r="E1704" t="s">
        <v>26</v>
      </c>
      <c r="F1704">
        <v>2968.95</v>
      </c>
      <c r="G1704" t="s">
        <v>26</v>
      </c>
      <c r="H1704" t="s">
        <v>26</v>
      </c>
      <c r="I1704" t="s">
        <v>26</v>
      </c>
      <c r="J1704" t="s">
        <v>26</v>
      </c>
      <c r="K1704" t="s">
        <v>26</v>
      </c>
    </row>
    <row r="1705" spans="1:11" x14ac:dyDescent="0.25">
      <c r="A1705" s="1">
        <v>33025</v>
      </c>
      <c r="B1705" t="s">
        <v>142</v>
      </c>
      <c r="C1705" t="s">
        <v>26</v>
      </c>
      <c r="D1705" t="s">
        <v>26</v>
      </c>
      <c r="E1705" t="s">
        <v>26</v>
      </c>
      <c r="F1705">
        <v>2759.22</v>
      </c>
      <c r="G1705" t="s">
        <v>26</v>
      </c>
      <c r="H1705" t="s">
        <v>26</v>
      </c>
      <c r="I1705" t="s">
        <v>26</v>
      </c>
      <c r="J1705" t="s">
        <v>26</v>
      </c>
      <c r="K1705" t="s">
        <v>26</v>
      </c>
    </row>
    <row r="1706" spans="1:11" x14ac:dyDescent="0.25">
      <c r="A1706" s="1">
        <v>33025</v>
      </c>
      <c r="B1706" t="s">
        <v>143</v>
      </c>
      <c r="C1706" t="s">
        <v>26</v>
      </c>
      <c r="D1706" t="s">
        <v>26</v>
      </c>
      <c r="E1706" t="s">
        <v>26</v>
      </c>
      <c r="F1706">
        <v>2747.17</v>
      </c>
      <c r="G1706" t="s">
        <v>26</v>
      </c>
      <c r="H1706" t="s">
        <v>26</v>
      </c>
      <c r="I1706" t="s">
        <v>26</v>
      </c>
      <c r="J1706" t="s">
        <v>26</v>
      </c>
      <c r="K1706" t="s">
        <v>26</v>
      </c>
    </row>
    <row r="1707" spans="1:11" x14ac:dyDescent="0.25">
      <c r="A1707" s="1">
        <v>33025</v>
      </c>
      <c r="B1707" t="s">
        <v>144</v>
      </c>
      <c r="C1707" t="s">
        <v>26</v>
      </c>
      <c r="D1707" t="s">
        <v>26</v>
      </c>
      <c r="E1707" t="s">
        <v>26</v>
      </c>
      <c r="F1707">
        <v>2785.03</v>
      </c>
      <c r="G1707" t="s">
        <v>26</v>
      </c>
      <c r="H1707" t="s">
        <v>26</v>
      </c>
      <c r="I1707" t="s">
        <v>26</v>
      </c>
      <c r="J1707" t="s">
        <v>26</v>
      </c>
      <c r="K1707" t="s">
        <v>26</v>
      </c>
    </row>
    <row r="1708" spans="1:11" x14ac:dyDescent="0.25">
      <c r="A1708" s="1">
        <v>33025</v>
      </c>
      <c r="B1708" t="s">
        <v>145</v>
      </c>
      <c r="C1708" t="s">
        <v>26</v>
      </c>
      <c r="D1708" t="s">
        <v>26</v>
      </c>
      <c r="E1708" t="s">
        <v>26</v>
      </c>
      <c r="F1708">
        <v>3055.2</v>
      </c>
      <c r="G1708" t="s">
        <v>26</v>
      </c>
      <c r="H1708" t="s">
        <v>26</v>
      </c>
      <c r="I1708" t="s">
        <v>26</v>
      </c>
      <c r="J1708" t="s">
        <v>26</v>
      </c>
      <c r="K1708" t="s">
        <v>26</v>
      </c>
    </row>
    <row r="1709" spans="1:11" x14ac:dyDescent="0.25">
      <c r="A1709" s="1">
        <v>33025</v>
      </c>
      <c r="B1709" t="s">
        <v>146</v>
      </c>
      <c r="C1709" t="s">
        <v>26</v>
      </c>
      <c r="D1709" t="s">
        <v>26</v>
      </c>
      <c r="E1709" t="s">
        <v>26</v>
      </c>
      <c r="F1709">
        <v>2995.06</v>
      </c>
      <c r="G1709" t="s">
        <v>26</v>
      </c>
      <c r="H1709" t="s">
        <v>26</v>
      </c>
      <c r="I1709" t="s">
        <v>26</v>
      </c>
      <c r="J1709" t="s">
        <v>26</v>
      </c>
      <c r="K1709" t="s">
        <v>26</v>
      </c>
    </row>
    <row r="1710" spans="1:11" x14ac:dyDescent="0.25">
      <c r="A1710" s="1">
        <v>33025</v>
      </c>
      <c r="B1710" t="s">
        <v>2</v>
      </c>
      <c r="C1710" t="s">
        <v>26</v>
      </c>
      <c r="D1710" t="s">
        <v>26</v>
      </c>
      <c r="E1710" t="s">
        <v>26</v>
      </c>
      <c r="F1710">
        <v>2954.28</v>
      </c>
      <c r="G1710" t="s">
        <v>26</v>
      </c>
      <c r="H1710" t="s">
        <v>26</v>
      </c>
      <c r="I1710" t="s">
        <v>26</v>
      </c>
      <c r="J1710" t="s">
        <v>26</v>
      </c>
      <c r="K1710" t="s">
        <v>26</v>
      </c>
    </row>
    <row r="1711" spans="1:11" x14ac:dyDescent="0.25">
      <c r="A1711" s="1">
        <v>33025</v>
      </c>
      <c r="B1711" t="s">
        <v>147</v>
      </c>
      <c r="C1711" t="s">
        <v>26</v>
      </c>
      <c r="D1711" t="s">
        <v>26</v>
      </c>
      <c r="E1711" t="s">
        <v>26</v>
      </c>
      <c r="F1711">
        <v>2960.64</v>
      </c>
      <c r="G1711" t="s">
        <v>26</v>
      </c>
      <c r="H1711" t="s">
        <v>26</v>
      </c>
      <c r="I1711" t="s">
        <v>26</v>
      </c>
      <c r="J1711" t="s">
        <v>26</v>
      </c>
      <c r="K1711" t="s">
        <v>26</v>
      </c>
    </row>
    <row r="1712" spans="1:11" x14ac:dyDescent="0.25">
      <c r="A1712" s="1">
        <v>33025</v>
      </c>
      <c r="B1712" t="s">
        <v>148</v>
      </c>
      <c r="C1712" t="s">
        <v>26</v>
      </c>
      <c r="D1712" t="s">
        <v>26</v>
      </c>
      <c r="E1712" t="s">
        <v>26</v>
      </c>
      <c r="F1712">
        <v>2913.26</v>
      </c>
      <c r="G1712" t="s">
        <v>26</v>
      </c>
      <c r="H1712" t="s">
        <v>26</v>
      </c>
      <c r="I1712" t="s">
        <v>26</v>
      </c>
      <c r="J1712" t="s">
        <v>26</v>
      </c>
      <c r="K1712" t="s">
        <v>26</v>
      </c>
    </row>
    <row r="1713" spans="1:11" x14ac:dyDescent="0.25">
      <c r="A1713" s="1">
        <v>33025</v>
      </c>
      <c r="B1713" t="s">
        <v>149</v>
      </c>
      <c r="C1713" t="s">
        <v>26</v>
      </c>
      <c r="D1713" t="s">
        <v>26</v>
      </c>
      <c r="E1713" t="s">
        <v>26</v>
      </c>
      <c r="F1713">
        <v>3295.75</v>
      </c>
      <c r="G1713" t="s">
        <v>26</v>
      </c>
      <c r="H1713" t="s">
        <v>26</v>
      </c>
      <c r="I1713" t="s">
        <v>26</v>
      </c>
      <c r="J1713" t="s">
        <v>26</v>
      </c>
      <c r="K1713" t="s">
        <v>26</v>
      </c>
    </row>
    <row r="1714" spans="1:11" x14ac:dyDescent="0.25">
      <c r="A1714" s="1">
        <v>33025</v>
      </c>
      <c r="B1714" t="s">
        <v>150</v>
      </c>
      <c r="C1714" t="s">
        <v>26</v>
      </c>
      <c r="D1714" t="s">
        <v>26</v>
      </c>
      <c r="E1714" t="s">
        <v>26</v>
      </c>
      <c r="F1714">
        <v>3808.69</v>
      </c>
      <c r="G1714" t="s">
        <v>26</v>
      </c>
      <c r="H1714" t="s">
        <v>26</v>
      </c>
      <c r="I1714" t="s">
        <v>26</v>
      </c>
      <c r="J1714" t="s">
        <v>26</v>
      </c>
      <c r="K1714" t="s">
        <v>26</v>
      </c>
    </row>
    <row r="1715" spans="1:11" x14ac:dyDescent="0.25">
      <c r="A1715" s="1">
        <v>33025</v>
      </c>
      <c r="B1715" t="s">
        <v>151</v>
      </c>
      <c r="C1715" t="s">
        <v>26</v>
      </c>
      <c r="D1715" t="s">
        <v>26</v>
      </c>
      <c r="E1715" t="s">
        <v>26</v>
      </c>
      <c r="F1715">
        <v>2960.42</v>
      </c>
      <c r="G1715" t="s">
        <v>26</v>
      </c>
      <c r="H1715" t="s">
        <v>26</v>
      </c>
      <c r="I1715" t="s">
        <v>26</v>
      </c>
      <c r="J1715" t="s">
        <v>26</v>
      </c>
      <c r="K1715" t="s">
        <v>26</v>
      </c>
    </row>
    <row r="1716" spans="1:11" x14ac:dyDescent="0.25">
      <c r="A1716" s="1">
        <v>33025</v>
      </c>
      <c r="B1716" t="s">
        <v>152</v>
      </c>
      <c r="C1716" t="s">
        <v>26</v>
      </c>
      <c r="D1716" t="s">
        <v>26</v>
      </c>
      <c r="E1716" t="s">
        <v>26</v>
      </c>
      <c r="F1716">
        <v>2727.16</v>
      </c>
      <c r="G1716" t="s">
        <v>26</v>
      </c>
      <c r="H1716" t="s">
        <v>26</v>
      </c>
      <c r="I1716" t="s">
        <v>26</v>
      </c>
      <c r="J1716" t="s">
        <v>26</v>
      </c>
      <c r="K1716" t="s">
        <v>26</v>
      </c>
    </row>
    <row r="1717" spans="1:11" x14ac:dyDescent="0.25">
      <c r="A1717" s="1">
        <v>33025</v>
      </c>
      <c r="B1717" t="s">
        <v>153</v>
      </c>
      <c r="C1717" t="s">
        <v>26</v>
      </c>
      <c r="D1717" t="s">
        <v>26</v>
      </c>
      <c r="E1717" t="s">
        <v>26</v>
      </c>
      <c r="F1717">
        <v>3170.13</v>
      </c>
      <c r="G1717" t="s">
        <v>26</v>
      </c>
      <c r="H1717" t="s">
        <v>26</v>
      </c>
      <c r="I1717" t="s">
        <v>26</v>
      </c>
      <c r="J1717" t="s">
        <v>26</v>
      </c>
      <c r="K1717" t="s">
        <v>26</v>
      </c>
    </row>
    <row r="1718" spans="1:11" x14ac:dyDescent="0.25">
      <c r="A1718" s="1">
        <v>33025</v>
      </c>
      <c r="B1718" t="s">
        <v>154</v>
      </c>
      <c r="C1718" t="s">
        <v>26</v>
      </c>
      <c r="D1718" t="s">
        <v>26</v>
      </c>
      <c r="E1718" t="s">
        <v>26</v>
      </c>
      <c r="F1718">
        <v>3145.9</v>
      </c>
      <c r="G1718" t="s">
        <v>26</v>
      </c>
      <c r="H1718" t="s">
        <v>26</v>
      </c>
      <c r="I1718" t="s">
        <v>26</v>
      </c>
      <c r="J1718" t="s">
        <v>26</v>
      </c>
      <c r="K1718" t="s">
        <v>26</v>
      </c>
    </row>
    <row r="1719" spans="1:11" x14ac:dyDescent="0.25">
      <c r="A1719" s="1">
        <v>33025</v>
      </c>
      <c r="B1719" t="s">
        <v>155</v>
      </c>
      <c r="C1719" t="s">
        <v>26</v>
      </c>
      <c r="D1719" t="s">
        <v>26</v>
      </c>
      <c r="E1719" t="s">
        <v>26</v>
      </c>
      <c r="F1719">
        <v>3021.44</v>
      </c>
      <c r="G1719" t="s">
        <v>26</v>
      </c>
      <c r="H1719" t="s">
        <v>26</v>
      </c>
      <c r="I1719" t="s">
        <v>26</v>
      </c>
      <c r="J1719" t="s">
        <v>26</v>
      </c>
      <c r="K1719" t="s">
        <v>26</v>
      </c>
    </row>
    <row r="1720" spans="1:11" x14ac:dyDescent="0.25">
      <c r="A1720" s="1">
        <v>33055</v>
      </c>
      <c r="B1720" t="s">
        <v>1</v>
      </c>
      <c r="C1720" t="s">
        <v>26</v>
      </c>
      <c r="D1720" t="s">
        <v>26</v>
      </c>
      <c r="E1720" t="s">
        <v>26</v>
      </c>
      <c r="F1720">
        <v>3272.73</v>
      </c>
      <c r="G1720" t="s">
        <v>26</v>
      </c>
      <c r="H1720" t="s">
        <v>26</v>
      </c>
      <c r="I1720" t="s">
        <v>26</v>
      </c>
      <c r="J1720" t="s">
        <v>26</v>
      </c>
      <c r="K1720" t="s">
        <v>26</v>
      </c>
    </row>
    <row r="1721" spans="1:11" x14ac:dyDescent="0.25">
      <c r="A1721" s="1">
        <v>33055</v>
      </c>
      <c r="B1721" t="s">
        <v>126</v>
      </c>
      <c r="C1721" t="s">
        <v>26</v>
      </c>
      <c r="D1721" t="s">
        <v>26</v>
      </c>
      <c r="E1721" t="s">
        <v>26</v>
      </c>
      <c r="F1721">
        <v>3488.43</v>
      </c>
      <c r="G1721" t="s">
        <v>26</v>
      </c>
      <c r="H1721" t="s">
        <v>26</v>
      </c>
      <c r="I1721" t="s">
        <v>26</v>
      </c>
      <c r="J1721" t="s">
        <v>26</v>
      </c>
      <c r="K1721" t="s">
        <v>26</v>
      </c>
    </row>
    <row r="1722" spans="1:11" x14ac:dyDescent="0.25">
      <c r="A1722" s="1">
        <v>33055</v>
      </c>
      <c r="B1722" t="s">
        <v>127</v>
      </c>
      <c r="C1722" t="s">
        <v>26</v>
      </c>
      <c r="D1722" t="s">
        <v>26</v>
      </c>
      <c r="E1722" t="s">
        <v>26</v>
      </c>
      <c r="F1722">
        <v>3237.57</v>
      </c>
      <c r="G1722" t="s">
        <v>26</v>
      </c>
      <c r="H1722" t="s">
        <v>26</v>
      </c>
      <c r="I1722" t="s">
        <v>26</v>
      </c>
      <c r="J1722" t="s">
        <v>26</v>
      </c>
      <c r="K1722" t="s">
        <v>26</v>
      </c>
    </row>
    <row r="1723" spans="1:11" x14ac:dyDescent="0.25">
      <c r="A1723" s="1">
        <v>33055</v>
      </c>
      <c r="B1723" t="s">
        <v>113</v>
      </c>
      <c r="C1723" t="s">
        <v>26</v>
      </c>
      <c r="D1723" t="s">
        <v>26</v>
      </c>
      <c r="E1723" t="s">
        <v>26</v>
      </c>
      <c r="F1723">
        <v>3214.33</v>
      </c>
      <c r="G1723" t="s">
        <v>26</v>
      </c>
      <c r="H1723" t="s">
        <v>26</v>
      </c>
      <c r="I1723" t="s">
        <v>26</v>
      </c>
      <c r="J1723" t="s">
        <v>26</v>
      </c>
      <c r="K1723" t="s">
        <v>26</v>
      </c>
    </row>
    <row r="1724" spans="1:11" x14ac:dyDescent="0.25">
      <c r="A1724" s="1">
        <v>33055</v>
      </c>
      <c r="B1724" t="s">
        <v>128</v>
      </c>
      <c r="C1724" t="s">
        <v>26</v>
      </c>
      <c r="D1724" t="s">
        <v>26</v>
      </c>
      <c r="E1724" t="s">
        <v>26</v>
      </c>
      <c r="F1724">
        <v>3421.23</v>
      </c>
      <c r="G1724" t="s">
        <v>26</v>
      </c>
      <c r="H1724" t="s">
        <v>26</v>
      </c>
      <c r="I1724" t="s">
        <v>26</v>
      </c>
      <c r="J1724" t="s">
        <v>26</v>
      </c>
      <c r="K1724" t="s">
        <v>26</v>
      </c>
    </row>
    <row r="1725" spans="1:11" x14ac:dyDescent="0.25">
      <c r="A1725" s="1">
        <v>33055</v>
      </c>
      <c r="B1725" t="s">
        <v>129</v>
      </c>
      <c r="C1725" t="s">
        <v>26</v>
      </c>
      <c r="D1725" t="s">
        <v>26</v>
      </c>
      <c r="E1725" t="s">
        <v>26</v>
      </c>
      <c r="F1725">
        <v>3371.86</v>
      </c>
      <c r="G1725" t="s">
        <v>26</v>
      </c>
      <c r="H1725" t="s">
        <v>26</v>
      </c>
      <c r="I1725" t="s">
        <v>26</v>
      </c>
      <c r="J1725" t="s">
        <v>26</v>
      </c>
      <c r="K1725" t="s">
        <v>26</v>
      </c>
    </row>
    <row r="1726" spans="1:11" x14ac:dyDescent="0.25">
      <c r="A1726" s="1">
        <v>33055</v>
      </c>
      <c r="B1726" t="s">
        <v>130</v>
      </c>
      <c r="C1726" t="s">
        <v>26</v>
      </c>
      <c r="D1726" t="s">
        <v>26</v>
      </c>
      <c r="E1726" t="s">
        <v>26</v>
      </c>
      <c r="F1726">
        <v>3842.07</v>
      </c>
      <c r="G1726" t="s">
        <v>26</v>
      </c>
      <c r="H1726" t="s">
        <v>26</v>
      </c>
      <c r="I1726" t="s">
        <v>26</v>
      </c>
      <c r="J1726" t="s">
        <v>26</v>
      </c>
      <c r="K1726" t="s">
        <v>26</v>
      </c>
    </row>
    <row r="1727" spans="1:11" x14ac:dyDescent="0.25">
      <c r="A1727" s="1">
        <v>33055</v>
      </c>
      <c r="B1727" t="s">
        <v>131</v>
      </c>
      <c r="C1727" t="s">
        <v>26</v>
      </c>
      <c r="D1727" t="s">
        <v>26</v>
      </c>
      <c r="E1727" t="s">
        <v>26</v>
      </c>
      <c r="F1727">
        <v>3356.33</v>
      </c>
      <c r="G1727" t="s">
        <v>26</v>
      </c>
      <c r="H1727" t="s">
        <v>26</v>
      </c>
      <c r="I1727" t="s">
        <v>26</v>
      </c>
      <c r="J1727" t="s">
        <v>26</v>
      </c>
      <c r="K1727" t="s">
        <v>26</v>
      </c>
    </row>
    <row r="1728" spans="1:11" x14ac:dyDescent="0.25">
      <c r="A1728" s="1">
        <v>33055</v>
      </c>
      <c r="B1728" t="s">
        <v>132</v>
      </c>
      <c r="C1728" t="s">
        <v>26</v>
      </c>
      <c r="D1728" t="s">
        <v>26</v>
      </c>
      <c r="E1728" t="s">
        <v>26</v>
      </c>
      <c r="F1728">
        <v>3591.2</v>
      </c>
      <c r="G1728" t="s">
        <v>26</v>
      </c>
      <c r="H1728" t="s">
        <v>26</v>
      </c>
      <c r="I1728" t="s">
        <v>26</v>
      </c>
      <c r="J1728" t="s">
        <v>26</v>
      </c>
      <c r="K1728" t="s">
        <v>26</v>
      </c>
    </row>
    <row r="1729" spans="1:11" x14ac:dyDescent="0.25">
      <c r="A1729" s="1">
        <v>33055</v>
      </c>
      <c r="B1729" t="s">
        <v>133</v>
      </c>
      <c r="C1729" t="s">
        <v>26</v>
      </c>
      <c r="D1729" t="s">
        <v>26</v>
      </c>
      <c r="E1729" t="s">
        <v>26</v>
      </c>
      <c r="F1729">
        <v>4392.38</v>
      </c>
      <c r="G1729" t="s">
        <v>26</v>
      </c>
      <c r="H1729" t="s">
        <v>26</v>
      </c>
      <c r="I1729" t="s">
        <v>26</v>
      </c>
      <c r="J1729" t="s">
        <v>26</v>
      </c>
      <c r="K1729" t="s">
        <v>26</v>
      </c>
    </row>
    <row r="1730" spans="1:11" x14ac:dyDescent="0.25">
      <c r="A1730" s="1">
        <v>33055</v>
      </c>
      <c r="B1730" t="s">
        <v>134</v>
      </c>
      <c r="C1730" t="s">
        <v>26</v>
      </c>
      <c r="D1730" t="s">
        <v>26</v>
      </c>
      <c r="E1730" t="s">
        <v>26</v>
      </c>
      <c r="F1730">
        <v>3185.68</v>
      </c>
      <c r="G1730" t="s">
        <v>26</v>
      </c>
      <c r="H1730" t="s">
        <v>26</v>
      </c>
      <c r="I1730" t="s">
        <v>26</v>
      </c>
      <c r="J1730" t="s">
        <v>26</v>
      </c>
      <c r="K1730" t="s">
        <v>26</v>
      </c>
    </row>
    <row r="1731" spans="1:11" x14ac:dyDescent="0.25">
      <c r="A1731" s="1">
        <v>33055</v>
      </c>
      <c r="B1731" t="s">
        <v>135</v>
      </c>
      <c r="C1731" t="s">
        <v>26</v>
      </c>
      <c r="D1731" t="s">
        <v>26</v>
      </c>
      <c r="E1731" t="s">
        <v>26</v>
      </c>
      <c r="F1731">
        <v>3805.01</v>
      </c>
      <c r="G1731" t="s">
        <v>26</v>
      </c>
      <c r="H1731" t="s">
        <v>26</v>
      </c>
      <c r="I1731" t="s">
        <v>26</v>
      </c>
      <c r="J1731" t="s">
        <v>26</v>
      </c>
      <c r="K1731" t="s">
        <v>26</v>
      </c>
    </row>
    <row r="1732" spans="1:11" x14ac:dyDescent="0.25">
      <c r="A1732" s="1">
        <v>33055</v>
      </c>
      <c r="B1732" t="s">
        <v>136</v>
      </c>
      <c r="C1732" t="s">
        <v>26</v>
      </c>
      <c r="D1732" t="s">
        <v>26</v>
      </c>
      <c r="E1732" t="s">
        <v>26</v>
      </c>
      <c r="F1732" t="s">
        <v>26</v>
      </c>
      <c r="G1732" t="s">
        <v>26</v>
      </c>
      <c r="H1732" t="s">
        <v>26</v>
      </c>
      <c r="I1732" t="s">
        <v>26</v>
      </c>
      <c r="J1732" t="s">
        <v>26</v>
      </c>
      <c r="K1732" t="s">
        <v>26</v>
      </c>
    </row>
    <row r="1733" spans="1:11" x14ac:dyDescent="0.25">
      <c r="A1733" s="1">
        <v>33055</v>
      </c>
      <c r="B1733" t="s">
        <v>137</v>
      </c>
      <c r="C1733" t="s">
        <v>26</v>
      </c>
      <c r="D1733" t="s">
        <v>26</v>
      </c>
      <c r="E1733" t="s">
        <v>26</v>
      </c>
      <c r="F1733">
        <v>3369.85</v>
      </c>
      <c r="G1733" t="s">
        <v>26</v>
      </c>
      <c r="H1733" t="s">
        <v>26</v>
      </c>
      <c r="I1733" t="s">
        <v>26</v>
      </c>
      <c r="J1733" t="s">
        <v>26</v>
      </c>
      <c r="K1733" t="s">
        <v>26</v>
      </c>
    </row>
    <row r="1734" spans="1:11" x14ac:dyDescent="0.25">
      <c r="A1734" s="1">
        <v>33055</v>
      </c>
      <c r="B1734" t="s">
        <v>138</v>
      </c>
      <c r="C1734" t="s">
        <v>26</v>
      </c>
      <c r="D1734" t="s">
        <v>26</v>
      </c>
      <c r="E1734" t="s">
        <v>26</v>
      </c>
      <c r="F1734">
        <v>3859.01</v>
      </c>
      <c r="G1734" t="s">
        <v>26</v>
      </c>
      <c r="H1734" t="s">
        <v>26</v>
      </c>
      <c r="I1734" t="s">
        <v>26</v>
      </c>
      <c r="J1734" t="s">
        <v>26</v>
      </c>
      <c r="K1734" t="s">
        <v>26</v>
      </c>
    </row>
    <row r="1735" spans="1:11" x14ac:dyDescent="0.25">
      <c r="A1735" s="1">
        <v>33055</v>
      </c>
      <c r="B1735" t="s">
        <v>139</v>
      </c>
      <c r="C1735" t="s">
        <v>26</v>
      </c>
      <c r="D1735" t="s">
        <v>26</v>
      </c>
      <c r="E1735" t="s">
        <v>26</v>
      </c>
      <c r="F1735">
        <v>3270.36</v>
      </c>
      <c r="G1735" t="s">
        <v>26</v>
      </c>
      <c r="H1735" t="s">
        <v>26</v>
      </c>
      <c r="I1735" t="s">
        <v>26</v>
      </c>
      <c r="J1735" t="s">
        <v>26</v>
      </c>
      <c r="K1735" t="s">
        <v>26</v>
      </c>
    </row>
    <row r="1736" spans="1:11" x14ac:dyDescent="0.25">
      <c r="A1736" s="1">
        <v>33055</v>
      </c>
      <c r="B1736" t="s">
        <v>140</v>
      </c>
      <c r="C1736" t="s">
        <v>26</v>
      </c>
      <c r="D1736" t="s">
        <v>26</v>
      </c>
      <c r="E1736" t="s">
        <v>26</v>
      </c>
      <c r="F1736">
        <v>2950.54</v>
      </c>
      <c r="G1736" t="s">
        <v>26</v>
      </c>
      <c r="H1736" t="s">
        <v>26</v>
      </c>
      <c r="I1736" t="s">
        <v>26</v>
      </c>
      <c r="J1736" t="s">
        <v>26</v>
      </c>
      <c r="K1736" t="s">
        <v>26</v>
      </c>
    </row>
    <row r="1737" spans="1:11" x14ac:dyDescent="0.25">
      <c r="A1737" s="1">
        <v>33055</v>
      </c>
      <c r="B1737" t="s">
        <v>141</v>
      </c>
      <c r="C1737" t="s">
        <v>26</v>
      </c>
      <c r="D1737" t="s">
        <v>26</v>
      </c>
      <c r="E1737" t="s">
        <v>26</v>
      </c>
      <c r="F1737">
        <v>3150.65</v>
      </c>
      <c r="G1737" t="s">
        <v>26</v>
      </c>
      <c r="H1737" t="s">
        <v>26</v>
      </c>
      <c r="I1737" t="s">
        <v>26</v>
      </c>
      <c r="J1737" t="s">
        <v>26</v>
      </c>
      <c r="K1737" t="s">
        <v>26</v>
      </c>
    </row>
    <row r="1738" spans="1:11" x14ac:dyDescent="0.25">
      <c r="A1738" s="1">
        <v>33055</v>
      </c>
      <c r="B1738" t="s">
        <v>142</v>
      </c>
      <c r="C1738" t="s">
        <v>26</v>
      </c>
      <c r="D1738" t="s">
        <v>26</v>
      </c>
      <c r="E1738" t="s">
        <v>26</v>
      </c>
      <c r="F1738">
        <v>3092.53</v>
      </c>
      <c r="G1738" t="s">
        <v>26</v>
      </c>
      <c r="H1738" t="s">
        <v>26</v>
      </c>
      <c r="I1738" t="s">
        <v>26</v>
      </c>
      <c r="J1738" t="s">
        <v>26</v>
      </c>
      <c r="K1738" t="s">
        <v>26</v>
      </c>
    </row>
    <row r="1739" spans="1:11" x14ac:dyDescent="0.25">
      <c r="A1739" s="1">
        <v>33055</v>
      </c>
      <c r="B1739" t="s">
        <v>143</v>
      </c>
      <c r="C1739" t="s">
        <v>26</v>
      </c>
      <c r="D1739" t="s">
        <v>26</v>
      </c>
      <c r="E1739" t="s">
        <v>26</v>
      </c>
      <c r="F1739">
        <v>3048.53</v>
      </c>
      <c r="G1739" t="s">
        <v>26</v>
      </c>
      <c r="H1739" t="s">
        <v>26</v>
      </c>
      <c r="I1739" t="s">
        <v>26</v>
      </c>
      <c r="J1739" t="s">
        <v>26</v>
      </c>
      <c r="K1739" t="s">
        <v>26</v>
      </c>
    </row>
    <row r="1740" spans="1:11" x14ac:dyDescent="0.25">
      <c r="A1740" s="1">
        <v>33055</v>
      </c>
      <c r="B1740" t="s">
        <v>144</v>
      </c>
      <c r="C1740" t="s">
        <v>26</v>
      </c>
      <c r="D1740" t="s">
        <v>26</v>
      </c>
      <c r="E1740" t="s">
        <v>26</v>
      </c>
      <c r="F1740">
        <v>3048.77</v>
      </c>
      <c r="G1740" t="s">
        <v>26</v>
      </c>
      <c r="H1740" t="s">
        <v>26</v>
      </c>
      <c r="I1740" t="s">
        <v>26</v>
      </c>
      <c r="J1740" t="s">
        <v>26</v>
      </c>
      <c r="K1740" t="s">
        <v>26</v>
      </c>
    </row>
    <row r="1741" spans="1:11" x14ac:dyDescent="0.25">
      <c r="A1741" s="1">
        <v>33055</v>
      </c>
      <c r="B1741" t="s">
        <v>145</v>
      </c>
      <c r="C1741" t="s">
        <v>26</v>
      </c>
      <c r="D1741" t="s">
        <v>26</v>
      </c>
      <c r="E1741" t="s">
        <v>26</v>
      </c>
      <c r="F1741">
        <v>3345.14</v>
      </c>
      <c r="G1741" t="s">
        <v>26</v>
      </c>
      <c r="H1741" t="s">
        <v>26</v>
      </c>
      <c r="I1741" t="s">
        <v>26</v>
      </c>
      <c r="J1741" t="s">
        <v>26</v>
      </c>
      <c r="K1741" t="s">
        <v>26</v>
      </c>
    </row>
    <row r="1742" spans="1:11" x14ac:dyDescent="0.25">
      <c r="A1742" s="1">
        <v>33055</v>
      </c>
      <c r="B1742" t="s">
        <v>146</v>
      </c>
      <c r="C1742" t="s">
        <v>26</v>
      </c>
      <c r="D1742" t="s">
        <v>26</v>
      </c>
      <c r="E1742" t="s">
        <v>26</v>
      </c>
      <c r="F1742">
        <v>3349.68</v>
      </c>
      <c r="G1742" t="s">
        <v>26</v>
      </c>
      <c r="H1742" t="s">
        <v>26</v>
      </c>
      <c r="I1742" t="s">
        <v>26</v>
      </c>
      <c r="J1742" t="s">
        <v>26</v>
      </c>
      <c r="K1742" t="s">
        <v>26</v>
      </c>
    </row>
    <row r="1743" spans="1:11" x14ac:dyDescent="0.25">
      <c r="A1743" s="1">
        <v>33055</v>
      </c>
      <c r="B1743" t="s">
        <v>2</v>
      </c>
      <c r="C1743" t="s">
        <v>26</v>
      </c>
      <c r="D1743" t="s">
        <v>26</v>
      </c>
      <c r="E1743" t="s">
        <v>26</v>
      </c>
      <c r="F1743">
        <v>3030.5</v>
      </c>
      <c r="G1743" t="s">
        <v>26</v>
      </c>
      <c r="H1743" t="s">
        <v>26</v>
      </c>
      <c r="I1743" t="s">
        <v>26</v>
      </c>
      <c r="J1743" t="s">
        <v>26</v>
      </c>
      <c r="K1743" t="s">
        <v>26</v>
      </c>
    </row>
    <row r="1744" spans="1:11" x14ac:dyDescent="0.25">
      <c r="A1744" s="1">
        <v>33055</v>
      </c>
      <c r="B1744" t="s">
        <v>147</v>
      </c>
      <c r="C1744" t="s">
        <v>26</v>
      </c>
      <c r="D1744" t="s">
        <v>26</v>
      </c>
      <c r="E1744" t="s">
        <v>26</v>
      </c>
      <c r="F1744">
        <v>3272.98</v>
      </c>
      <c r="G1744" t="s">
        <v>26</v>
      </c>
      <c r="H1744" t="s">
        <v>26</v>
      </c>
      <c r="I1744" t="s">
        <v>26</v>
      </c>
      <c r="J1744" t="s">
        <v>26</v>
      </c>
      <c r="K1744" t="s">
        <v>26</v>
      </c>
    </row>
    <row r="1745" spans="1:11" x14ac:dyDescent="0.25">
      <c r="A1745" s="1">
        <v>33055</v>
      </c>
      <c r="B1745" t="s">
        <v>148</v>
      </c>
      <c r="C1745" t="s">
        <v>26</v>
      </c>
      <c r="D1745" t="s">
        <v>26</v>
      </c>
      <c r="E1745" t="s">
        <v>26</v>
      </c>
      <c r="F1745">
        <v>3175.16</v>
      </c>
      <c r="G1745" t="s">
        <v>26</v>
      </c>
      <c r="H1745" t="s">
        <v>26</v>
      </c>
      <c r="I1745" t="s">
        <v>26</v>
      </c>
      <c r="J1745" t="s">
        <v>26</v>
      </c>
      <c r="K1745" t="s">
        <v>26</v>
      </c>
    </row>
    <row r="1746" spans="1:11" x14ac:dyDescent="0.25">
      <c r="A1746" s="1">
        <v>33055</v>
      </c>
      <c r="B1746" t="s">
        <v>149</v>
      </c>
      <c r="C1746" t="s">
        <v>26</v>
      </c>
      <c r="D1746" t="s">
        <v>26</v>
      </c>
      <c r="E1746" t="s">
        <v>26</v>
      </c>
      <c r="F1746">
        <v>3423.3</v>
      </c>
      <c r="G1746" t="s">
        <v>26</v>
      </c>
      <c r="H1746" t="s">
        <v>26</v>
      </c>
      <c r="I1746" t="s">
        <v>26</v>
      </c>
      <c r="J1746" t="s">
        <v>26</v>
      </c>
      <c r="K1746" t="s">
        <v>26</v>
      </c>
    </row>
    <row r="1747" spans="1:11" x14ac:dyDescent="0.25">
      <c r="A1747" s="1">
        <v>33055</v>
      </c>
      <c r="B1747" t="s">
        <v>150</v>
      </c>
      <c r="C1747" t="s">
        <v>26</v>
      </c>
      <c r="D1747" t="s">
        <v>26</v>
      </c>
      <c r="E1747" t="s">
        <v>26</v>
      </c>
      <c r="F1747">
        <v>3958.37</v>
      </c>
      <c r="G1747" t="s">
        <v>26</v>
      </c>
      <c r="H1747" t="s">
        <v>26</v>
      </c>
      <c r="I1747" t="s">
        <v>26</v>
      </c>
      <c r="J1747" t="s">
        <v>26</v>
      </c>
      <c r="K1747" t="s">
        <v>26</v>
      </c>
    </row>
    <row r="1748" spans="1:11" x14ac:dyDescent="0.25">
      <c r="A1748" s="1">
        <v>33055</v>
      </c>
      <c r="B1748" t="s">
        <v>151</v>
      </c>
      <c r="C1748" t="s">
        <v>26</v>
      </c>
      <c r="D1748" t="s">
        <v>26</v>
      </c>
      <c r="E1748" t="s">
        <v>26</v>
      </c>
      <c r="F1748">
        <v>3249.95</v>
      </c>
      <c r="G1748" t="s">
        <v>26</v>
      </c>
      <c r="H1748" t="s">
        <v>26</v>
      </c>
      <c r="I1748" t="s">
        <v>26</v>
      </c>
      <c r="J1748" t="s">
        <v>26</v>
      </c>
      <c r="K1748" t="s">
        <v>26</v>
      </c>
    </row>
    <row r="1749" spans="1:11" x14ac:dyDescent="0.25">
      <c r="A1749" s="1">
        <v>33055</v>
      </c>
      <c r="B1749" t="s">
        <v>152</v>
      </c>
      <c r="C1749" t="s">
        <v>26</v>
      </c>
      <c r="D1749" t="s">
        <v>26</v>
      </c>
      <c r="E1749" t="s">
        <v>26</v>
      </c>
      <c r="F1749">
        <v>3148.23</v>
      </c>
      <c r="G1749" t="s">
        <v>26</v>
      </c>
      <c r="H1749" t="s">
        <v>26</v>
      </c>
      <c r="I1749" t="s">
        <v>26</v>
      </c>
      <c r="J1749" t="s">
        <v>26</v>
      </c>
      <c r="K1749" t="s">
        <v>26</v>
      </c>
    </row>
    <row r="1750" spans="1:11" x14ac:dyDescent="0.25">
      <c r="A1750" s="1">
        <v>33055</v>
      </c>
      <c r="B1750" t="s">
        <v>153</v>
      </c>
      <c r="C1750" t="s">
        <v>26</v>
      </c>
      <c r="D1750" t="s">
        <v>26</v>
      </c>
      <c r="E1750" t="s">
        <v>26</v>
      </c>
      <c r="F1750">
        <v>3683.05</v>
      </c>
      <c r="G1750" t="s">
        <v>26</v>
      </c>
      <c r="H1750" t="s">
        <v>26</v>
      </c>
      <c r="I1750" t="s">
        <v>26</v>
      </c>
      <c r="J1750" t="s">
        <v>26</v>
      </c>
      <c r="K1750" t="s">
        <v>26</v>
      </c>
    </row>
    <row r="1751" spans="1:11" x14ac:dyDescent="0.25">
      <c r="A1751" s="1">
        <v>33055</v>
      </c>
      <c r="B1751" t="s">
        <v>154</v>
      </c>
      <c r="C1751" t="s">
        <v>26</v>
      </c>
      <c r="D1751" t="s">
        <v>26</v>
      </c>
      <c r="E1751" t="s">
        <v>26</v>
      </c>
      <c r="F1751">
        <v>3191.83</v>
      </c>
      <c r="G1751" t="s">
        <v>26</v>
      </c>
      <c r="H1751" t="s">
        <v>26</v>
      </c>
      <c r="I1751" t="s">
        <v>26</v>
      </c>
      <c r="J1751" t="s">
        <v>26</v>
      </c>
      <c r="K1751" t="s">
        <v>26</v>
      </c>
    </row>
    <row r="1752" spans="1:11" x14ac:dyDescent="0.25">
      <c r="A1752" s="1">
        <v>33055</v>
      </c>
      <c r="B1752" t="s">
        <v>155</v>
      </c>
      <c r="C1752" t="s">
        <v>26</v>
      </c>
      <c r="D1752" t="s">
        <v>26</v>
      </c>
      <c r="E1752" t="s">
        <v>26</v>
      </c>
      <c r="F1752">
        <v>3431.45</v>
      </c>
      <c r="G1752" t="s">
        <v>26</v>
      </c>
      <c r="H1752" t="s">
        <v>26</v>
      </c>
      <c r="I1752" t="s">
        <v>26</v>
      </c>
      <c r="J1752" t="s">
        <v>26</v>
      </c>
      <c r="K1752" t="s">
        <v>26</v>
      </c>
    </row>
    <row r="1753" spans="1:11" x14ac:dyDescent="0.25">
      <c r="A1753" s="1">
        <v>33086</v>
      </c>
      <c r="B1753" t="s">
        <v>1</v>
      </c>
      <c r="C1753" t="s">
        <v>26</v>
      </c>
      <c r="D1753" t="s">
        <v>26</v>
      </c>
      <c r="E1753" t="s">
        <v>26</v>
      </c>
      <c r="F1753">
        <v>3775.1</v>
      </c>
      <c r="G1753" t="s">
        <v>26</v>
      </c>
      <c r="H1753" t="s">
        <v>26</v>
      </c>
      <c r="I1753" t="s">
        <v>26</v>
      </c>
      <c r="J1753" t="s">
        <v>26</v>
      </c>
      <c r="K1753" t="s">
        <v>26</v>
      </c>
    </row>
    <row r="1754" spans="1:11" x14ac:dyDescent="0.25">
      <c r="A1754" s="1">
        <v>33086</v>
      </c>
      <c r="B1754" t="s">
        <v>126</v>
      </c>
      <c r="C1754" t="s">
        <v>26</v>
      </c>
      <c r="D1754" t="s">
        <v>26</v>
      </c>
      <c r="E1754" t="s">
        <v>26</v>
      </c>
      <c r="F1754">
        <v>4145.3</v>
      </c>
      <c r="G1754" t="s">
        <v>26</v>
      </c>
      <c r="H1754" t="s">
        <v>26</v>
      </c>
      <c r="I1754" t="s">
        <v>26</v>
      </c>
      <c r="J1754" t="s">
        <v>26</v>
      </c>
      <c r="K1754" t="s">
        <v>26</v>
      </c>
    </row>
    <row r="1755" spans="1:11" x14ac:dyDescent="0.25">
      <c r="A1755" s="1">
        <v>33086</v>
      </c>
      <c r="B1755" t="s">
        <v>127</v>
      </c>
      <c r="C1755" t="s">
        <v>26</v>
      </c>
      <c r="D1755" t="s">
        <v>26</v>
      </c>
      <c r="E1755" t="s">
        <v>26</v>
      </c>
      <c r="F1755">
        <v>3657.48</v>
      </c>
      <c r="G1755" t="s">
        <v>26</v>
      </c>
      <c r="H1755" t="s">
        <v>26</v>
      </c>
      <c r="I1755" t="s">
        <v>26</v>
      </c>
      <c r="J1755" t="s">
        <v>26</v>
      </c>
      <c r="K1755" t="s">
        <v>26</v>
      </c>
    </row>
    <row r="1756" spans="1:11" x14ac:dyDescent="0.25">
      <c r="A1756" s="1">
        <v>33086</v>
      </c>
      <c r="B1756" t="s">
        <v>113</v>
      </c>
      <c r="C1756" t="s">
        <v>26</v>
      </c>
      <c r="D1756" t="s">
        <v>26</v>
      </c>
      <c r="E1756" t="s">
        <v>26</v>
      </c>
      <c r="F1756">
        <v>3735.69</v>
      </c>
      <c r="G1756" t="s">
        <v>26</v>
      </c>
      <c r="H1756" t="s">
        <v>26</v>
      </c>
      <c r="I1756" t="s">
        <v>26</v>
      </c>
      <c r="J1756" t="s">
        <v>26</v>
      </c>
      <c r="K1756" t="s">
        <v>26</v>
      </c>
    </row>
    <row r="1757" spans="1:11" x14ac:dyDescent="0.25">
      <c r="A1757" s="1">
        <v>33086</v>
      </c>
      <c r="B1757" t="s">
        <v>128</v>
      </c>
      <c r="C1757" t="s">
        <v>26</v>
      </c>
      <c r="D1757" t="s">
        <v>26</v>
      </c>
      <c r="E1757" t="s">
        <v>26</v>
      </c>
      <c r="F1757">
        <v>3880.36</v>
      </c>
      <c r="G1757" t="s">
        <v>26</v>
      </c>
      <c r="H1757" t="s">
        <v>26</v>
      </c>
      <c r="I1757" t="s">
        <v>26</v>
      </c>
      <c r="J1757" t="s">
        <v>26</v>
      </c>
      <c r="K1757" t="s">
        <v>26</v>
      </c>
    </row>
    <row r="1758" spans="1:11" x14ac:dyDescent="0.25">
      <c r="A1758" s="1">
        <v>33086</v>
      </c>
      <c r="B1758" t="s">
        <v>129</v>
      </c>
      <c r="C1758" t="s">
        <v>26</v>
      </c>
      <c r="D1758" t="s">
        <v>26</v>
      </c>
      <c r="E1758" t="s">
        <v>26</v>
      </c>
      <c r="F1758">
        <v>3859.77</v>
      </c>
      <c r="G1758" t="s">
        <v>26</v>
      </c>
      <c r="H1758" t="s">
        <v>26</v>
      </c>
      <c r="I1758" t="s">
        <v>26</v>
      </c>
      <c r="J1758" t="s">
        <v>26</v>
      </c>
      <c r="K1758" t="s">
        <v>26</v>
      </c>
    </row>
    <row r="1759" spans="1:11" x14ac:dyDescent="0.25">
      <c r="A1759" s="1">
        <v>33086</v>
      </c>
      <c r="B1759" t="s">
        <v>130</v>
      </c>
      <c r="C1759" t="s">
        <v>26</v>
      </c>
      <c r="D1759" t="s">
        <v>26</v>
      </c>
      <c r="E1759" t="s">
        <v>26</v>
      </c>
      <c r="F1759">
        <v>4218.59</v>
      </c>
      <c r="G1759" t="s">
        <v>26</v>
      </c>
      <c r="H1759" t="s">
        <v>26</v>
      </c>
      <c r="I1759" t="s">
        <v>26</v>
      </c>
      <c r="J1759" t="s">
        <v>26</v>
      </c>
      <c r="K1759" t="s">
        <v>26</v>
      </c>
    </row>
    <row r="1760" spans="1:11" x14ac:dyDescent="0.25">
      <c r="A1760" s="1">
        <v>33086</v>
      </c>
      <c r="B1760" t="s">
        <v>131</v>
      </c>
      <c r="C1760" t="s">
        <v>26</v>
      </c>
      <c r="D1760" t="s">
        <v>26</v>
      </c>
      <c r="E1760" t="s">
        <v>26</v>
      </c>
      <c r="F1760">
        <v>3894.68</v>
      </c>
      <c r="G1760" t="s">
        <v>26</v>
      </c>
      <c r="H1760" t="s">
        <v>26</v>
      </c>
      <c r="I1760" t="s">
        <v>26</v>
      </c>
      <c r="J1760" t="s">
        <v>26</v>
      </c>
      <c r="K1760" t="s">
        <v>26</v>
      </c>
    </row>
    <row r="1761" spans="1:11" x14ac:dyDescent="0.25">
      <c r="A1761" s="1">
        <v>33086</v>
      </c>
      <c r="B1761" t="s">
        <v>132</v>
      </c>
      <c r="C1761" t="s">
        <v>26</v>
      </c>
      <c r="D1761" t="s">
        <v>26</v>
      </c>
      <c r="E1761" t="s">
        <v>26</v>
      </c>
      <c r="F1761">
        <v>4521.33</v>
      </c>
      <c r="G1761" t="s">
        <v>26</v>
      </c>
      <c r="H1761" t="s">
        <v>26</v>
      </c>
      <c r="I1761" t="s">
        <v>26</v>
      </c>
      <c r="J1761" t="s">
        <v>26</v>
      </c>
      <c r="K1761" t="s">
        <v>26</v>
      </c>
    </row>
    <row r="1762" spans="1:11" x14ac:dyDescent="0.25">
      <c r="A1762" s="1">
        <v>33086</v>
      </c>
      <c r="B1762" t="s">
        <v>133</v>
      </c>
      <c r="C1762" t="s">
        <v>26</v>
      </c>
      <c r="D1762" t="s">
        <v>26</v>
      </c>
      <c r="E1762" t="s">
        <v>26</v>
      </c>
      <c r="F1762">
        <v>5388.13</v>
      </c>
      <c r="G1762" t="s">
        <v>26</v>
      </c>
      <c r="H1762" t="s">
        <v>26</v>
      </c>
      <c r="I1762" t="s">
        <v>26</v>
      </c>
      <c r="J1762" t="s">
        <v>26</v>
      </c>
      <c r="K1762" t="s">
        <v>26</v>
      </c>
    </row>
    <row r="1763" spans="1:11" x14ac:dyDescent="0.25">
      <c r="A1763" s="1">
        <v>33086</v>
      </c>
      <c r="B1763" t="s">
        <v>134</v>
      </c>
      <c r="C1763" t="s">
        <v>26</v>
      </c>
      <c r="D1763" t="s">
        <v>26</v>
      </c>
      <c r="E1763" t="s">
        <v>26</v>
      </c>
      <c r="F1763">
        <v>3614.15</v>
      </c>
      <c r="G1763" t="s">
        <v>26</v>
      </c>
      <c r="H1763" t="s">
        <v>26</v>
      </c>
      <c r="I1763" t="s">
        <v>26</v>
      </c>
      <c r="J1763" t="s">
        <v>26</v>
      </c>
      <c r="K1763" t="s">
        <v>26</v>
      </c>
    </row>
    <row r="1764" spans="1:11" x14ac:dyDescent="0.25">
      <c r="A1764" s="1">
        <v>33086</v>
      </c>
      <c r="B1764" t="s">
        <v>135</v>
      </c>
      <c r="C1764" t="s">
        <v>26</v>
      </c>
      <c r="D1764" t="s">
        <v>26</v>
      </c>
      <c r="E1764" t="s">
        <v>26</v>
      </c>
      <c r="F1764">
        <v>4118.92</v>
      </c>
      <c r="G1764" t="s">
        <v>26</v>
      </c>
      <c r="H1764" t="s">
        <v>26</v>
      </c>
      <c r="I1764" t="s">
        <v>26</v>
      </c>
      <c r="J1764" t="s">
        <v>26</v>
      </c>
      <c r="K1764" t="s">
        <v>26</v>
      </c>
    </row>
    <row r="1765" spans="1:11" x14ac:dyDescent="0.25">
      <c r="A1765" s="1">
        <v>33086</v>
      </c>
      <c r="B1765" t="s">
        <v>136</v>
      </c>
      <c r="C1765" t="s">
        <v>26</v>
      </c>
      <c r="D1765" t="s">
        <v>26</v>
      </c>
      <c r="E1765" t="s">
        <v>26</v>
      </c>
      <c r="F1765" t="s">
        <v>26</v>
      </c>
      <c r="G1765" t="s">
        <v>26</v>
      </c>
      <c r="H1765" t="s">
        <v>26</v>
      </c>
      <c r="I1765" t="s">
        <v>26</v>
      </c>
      <c r="J1765" t="s">
        <v>26</v>
      </c>
      <c r="K1765" t="s">
        <v>26</v>
      </c>
    </row>
    <row r="1766" spans="1:11" x14ac:dyDescent="0.25">
      <c r="A1766" s="1">
        <v>33086</v>
      </c>
      <c r="B1766" t="s">
        <v>137</v>
      </c>
      <c r="C1766" t="s">
        <v>26</v>
      </c>
      <c r="D1766" t="s">
        <v>26</v>
      </c>
      <c r="E1766" t="s">
        <v>26</v>
      </c>
      <c r="F1766">
        <v>3744.91</v>
      </c>
      <c r="G1766" t="s">
        <v>26</v>
      </c>
      <c r="H1766" t="s">
        <v>26</v>
      </c>
      <c r="I1766" t="s">
        <v>26</v>
      </c>
      <c r="J1766" t="s">
        <v>26</v>
      </c>
      <c r="K1766" t="s">
        <v>26</v>
      </c>
    </row>
    <row r="1767" spans="1:11" x14ac:dyDescent="0.25">
      <c r="A1767" s="1">
        <v>33086</v>
      </c>
      <c r="B1767" t="s">
        <v>138</v>
      </c>
      <c r="C1767" t="s">
        <v>26</v>
      </c>
      <c r="D1767" t="s">
        <v>26</v>
      </c>
      <c r="E1767" t="s">
        <v>26</v>
      </c>
      <c r="F1767">
        <v>4256.49</v>
      </c>
      <c r="G1767" t="s">
        <v>26</v>
      </c>
      <c r="H1767" t="s">
        <v>26</v>
      </c>
      <c r="I1767" t="s">
        <v>26</v>
      </c>
      <c r="J1767" t="s">
        <v>26</v>
      </c>
      <c r="K1767" t="s">
        <v>26</v>
      </c>
    </row>
    <row r="1768" spans="1:11" x14ac:dyDescent="0.25">
      <c r="A1768" s="1">
        <v>33086</v>
      </c>
      <c r="B1768" t="s">
        <v>139</v>
      </c>
      <c r="C1768" t="s">
        <v>26</v>
      </c>
      <c r="D1768" t="s">
        <v>26</v>
      </c>
      <c r="E1768" t="s">
        <v>26</v>
      </c>
      <c r="F1768">
        <v>3800.81</v>
      </c>
      <c r="G1768" t="s">
        <v>26</v>
      </c>
      <c r="H1768" t="s">
        <v>26</v>
      </c>
      <c r="I1768" t="s">
        <v>26</v>
      </c>
      <c r="J1768" t="s">
        <v>26</v>
      </c>
      <c r="K1768" t="s">
        <v>26</v>
      </c>
    </row>
    <row r="1769" spans="1:11" x14ac:dyDescent="0.25">
      <c r="A1769" s="1">
        <v>33086</v>
      </c>
      <c r="B1769" t="s">
        <v>140</v>
      </c>
      <c r="C1769" t="s">
        <v>26</v>
      </c>
      <c r="D1769" t="s">
        <v>26</v>
      </c>
      <c r="E1769" t="s">
        <v>26</v>
      </c>
      <c r="F1769">
        <v>3431.18</v>
      </c>
      <c r="G1769" t="s">
        <v>26</v>
      </c>
      <c r="H1769" t="s">
        <v>26</v>
      </c>
      <c r="I1769" t="s">
        <v>26</v>
      </c>
      <c r="J1769" t="s">
        <v>26</v>
      </c>
      <c r="K1769" t="s">
        <v>26</v>
      </c>
    </row>
    <row r="1770" spans="1:11" x14ac:dyDescent="0.25">
      <c r="A1770" s="1">
        <v>33086</v>
      </c>
      <c r="B1770" t="s">
        <v>141</v>
      </c>
      <c r="C1770" t="s">
        <v>26</v>
      </c>
      <c r="D1770" t="s">
        <v>26</v>
      </c>
      <c r="E1770" t="s">
        <v>26</v>
      </c>
      <c r="F1770">
        <v>3465.09</v>
      </c>
      <c r="G1770" t="s">
        <v>26</v>
      </c>
      <c r="H1770" t="s">
        <v>26</v>
      </c>
      <c r="I1770" t="s">
        <v>26</v>
      </c>
      <c r="J1770" t="s">
        <v>26</v>
      </c>
      <c r="K1770" t="s">
        <v>26</v>
      </c>
    </row>
    <row r="1771" spans="1:11" x14ac:dyDescent="0.25">
      <c r="A1771" s="1">
        <v>33086</v>
      </c>
      <c r="B1771" t="s">
        <v>142</v>
      </c>
      <c r="C1771" t="s">
        <v>26</v>
      </c>
      <c r="D1771" t="s">
        <v>26</v>
      </c>
      <c r="E1771" t="s">
        <v>26</v>
      </c>
      <c r="F1771">
        <v>3444.47</v>
      </c>
      <c r="G1771" t="s">
        <v>26</v>
      </c>
      <c r="H1771" t="s">
        <v>26</v>
      </c>
      <c r="I1771" t="s">
        <v>26</v>
      </c>
      <c r="J1771" t="s">
        <v>26</v>
      </c>
      <c r="K1771" t="s">
        <v>26</v>
      </c>
    </row>
    <row r="1772" spans="1:11" x14ac:dyDescent="0.25">
      <c r="A1772" s="1">
        <v>33086</v>
      </c>
      <c r="B1772" t="s">
        <v>143</v>
      </c>
      <c r="C1772" t="s">
        <v>26</v>
      </c>
      <c r="D1772" t="s">
        <v>26</v>
      </c>
      <c r="E1772" t="s">
        <v>26</v>
      </c>
      <c r="F1772">
        <v>3375.64</v>
      </c>
      <c r="G1772" t="s">
        <v>26</v>
      </c>
      <c r="H1772" t="s">
        <v>26</v>
      </c>
      <c r="I1772" t="s">
        <v>26</v>
      </c>
      <c r="J1772" t="s">
        <v>26</v>
      </c>
      <c r="K1772" t="s">
        <v>26</v>
      </c>
    </row>
    <row r="1773" spans="1:11" x14ac:dyDescent="0.25">
      <c r="A1773" s="1">
        <v>33086</v>
      </c>
      <c r="B1773" t="s">
        <v>144</v>
      </c>
      <c r="C1773" t="s">
        <v>26</v>
      </c>
      <c r="D1773" t="s">
        <v>26</v>
      </c>
      <c r="E1773" t="s">
        <v>26</v>
      </c>
      <c r="F1773">
        <v>3379.56</v>
      </c>
      <c r="G1773" t="s">
        <v>26</v>
      </c>
      <c r="H1773" t="s">
        <v>26</v>
      </c>
      <c r="I1773" t="s">
        <v>26</v>
      </c>
      <c r="J1773" t="s">
        <v>26</v>
      </c>
      <c r="K1773" t="s">
        <v>26</v>
      </c>
    </row>
    <row r="1774" spans="1:11" x14ac:dyDescent="0.25">
      <c r="A1774" s="1">
        <v>33086</v>
      </c>
      <c r="B1774" t="s">
        <v>145</v>
      </c>
      <c r="C1774" t="s">
        <v>26</v>
      </c>
      <c r="D1774" t="s">
        <v>26</v>
      </c>
      <c r="E1774" t="s">
        <v>26</v>
      </c>
      <c r="F1774">
        <v>3775.32</v>
      </c>
      <c r="G1774" t="s">
        <v>26</v>
      </c>
      <c r="H1774" t="s">
        <v>26</v>
      </c>
      <c r="I1774" t="s">
        <v>26</v>
      </c>
      <c r="J1774" t="s">
        <v>26</v>
      </c>
      <c r="K1774" t="s">
        <v>26</v>
      </c>
    </row>
    <row r="1775" spans="1:11" x14ac:dyDescent="0.25">
      <c r="A1775" s="1">
        <v>33086</v>
      </c>
      <c r="B1775" t="s">
        <v>146</v>
      </c>
      <c r="C1775" t="s">
        <v>26</v>
      </c>
      <c r="D1775" t="s">
        <v>26</v>
      </c>
      <c r="E1775" t="s">
        <v>26</v>
      </c>
      <c r="F1775">
        <v>3974.05</v>
      </c>
      <c r="G1775" t="s">
        <v>26</v>
      </c>
      <c r="H1775" t="s">
        <v>26</v>
      </c>
      <c r="I1775" t="s">
        <v>26</v>
      </c>
      <c r="J1775" t="s">
        <v>26</v>
      </c>
      <c r="K1775" t="s">
        <v>26</v>
      </c>
    </row>
    <row r="1776" spans="1:11" x14ac:dyDescent="0.25">
      <c r="A1776" s="1">
        <v>33086</v>
      </c>
      <c r="B1776" t="s">
        <v>2</v>
      </c>
      <c r="C1776" t="s">
        <v>26</v>
      </c>
      <c r="D1776" t="s">
        <v>26</v>
      </c>
      <c r="E1776" t="s">
        <v>26</v>
      </c>
      <c r="F1776">
        <v>3307.48</v>
      </c>
      <c r="G1776" t="s">
        <v>26</v>
      </c>
      <c r="H1776" t="s">
        <v>26</v>
      </c>
      <c r="I1776" t="s">
        <v>26</v>
      </c>
      <c r="J1776" t="s">
        <v>26</v>
      </c>
      <c r="K1776" t="s">
        <v>26</v>
      </c>
    </row>
    <row r="1777" spans="1:11" x14ac:dyDescent="0.25">
      <c r="A1777" s="1">
        <v>33086</v>
      </c>
      <c r="B1777" t="s">
        <v>147</v>
      </c>
      <c r="C1777" t="s">
        <v>26</v>
      </c>
      <c r="D1777" t="s">
        <v>26</v>
      </c>
      <c r="E1777" t="s">
        <v>26</v>
      </c>
      <c r="F1777">
        <v>3589.15</v>
      </c>
      <c r="G1777" t="s">
        <v>26</v>
      </c>
      <c r="H1777" t="s">
        <v>26</v>
      </c>
      <c r="I1777" t="s">
        <v>26</v>
      </c>
      <c r="J1777" t="s">
        <v>26</v>
      </c>
      <c r="K1777" t="s">
        <v>26</v>
      </c>
    </row>
    <row r="1778" spans="1:11" x14ac:dyDescent="0.25">
      <c r="A1778" s="1">
        <v>33086</v>
      </c>
      <c r="B1778" t="s">
        <v>148</v>
      </c>
      <c r="C1778" t="s">
        <v>26</v>
      </c>
      <c r="D1778" t="s">
        <v>26</v>
      </c>
      <c r="E1778" t="s">
        <v>26</v>
      </c>
      <c r="F1778">
        <v>3760.02</v>
      </c>
      <c r="G1778" t="s">
        <v>26</v>
      </c>
      <c r="H1778" t="s">
        <v>26</v>
      </c>
      <c r="I1778" t="s">
        <v>26</v>
      </c>
      <c r="J1778" t="s">
        <v>26</v>
      </c>
      <c r="K1778" t="s">
        <v>26</v>
      </c>
    </row>
    <row r="1779" spans="1:11" x14ac:dyDescent="0.25">
      <c r="A1779" s="1">
        <v>33086</v>
      </c>
      <c r="B1779" t="s">
        <v>149</v>
      </c>
      <c r="C1779" t="s">
        <v>26</v>
      </c>
      <c r="D1779" t="s">
        <v>26</v>
      </c>
      <c r="E1779" t="s">
        <v>26</v>
      </c>
      <c r="F1779">
        <v>3801.23</v>
      </c>
      <c r="G1779" t="s">
        <v>26</v>
      </c>
      <c r="H1779" t="s">
        <v>26</v>
      </c>
      <c r="I1779" t="s">
        <v>26</v>
      </c>
      <c r="J1779" t="s">
        <v>26</v>
      </c>
      <c r="K1779" t="s">
        <v>26</v>
      </c>
    </row>
    <row r="1780" spans="1:11" x14ac:dyDescent="0.25">
      <c r="A1780" s="1">
        <v>33086</v>
      </c>
      <c r="B1780" t="s">
        <v>150</v>
      </c>
      <c r="C1780" t="s">
        <v>26</v>
      </c>
      <c r="D1780" t="s">
        <v>26</v>
      </c>
      <c r="E1780" t="s">
        <v>26</v>
      </c>
      <c r="F1780">
        <v>4394.58</v>
      </c>
      <c r="G1780" t="s">
        <v>26</v>
      </c>
      <c r="H1780" t="s">
        <v>26</v>
      </c>
      <c r="I1780" t="s">
        <v>26</v>
      </c>
      <c r="J1780" t="s">
        <v>26</v>
      </c>
      <c r="K1780" t="s">
        <v>26</v>
      </c>
    </row>
    <row r="1781" spans="1:11" x14ac:dyDescent="0.25">
      <c r="A1781" s="1">
        <v>33086</v>
      </c>
      <c r="B1781" t="s">
        <v>151</v>
      </c>
      <c r="C1781" t="s">
        <v>26</v>
      </c>
      <c r="D1781" t="s">
        <v>26</v>
      </c>
      <c r="E1781" t="s">
        <v>26</v>
      </c>
      <c r="F1781">
        <v>3791.39</v>
      </c>
      <c r="G1781" t="s">
        <v>26</v>
      </c>
      <c r="H1781" t="s">
        <v>26</v>
      </c>
      <c r="I1781" t="s">
        <v>26</v>
      </c>
      <c r="J1781" t="s">
        <v>26</v>
      </c>
      <c r="K1781" t="s">
        <v>26</v>
      </c>
    </row>
    <row r="1782" spans="1:11" x14ac:dyDescent="0.25">
      <c r="A1782" s="1">
        <v>33086</v>
      </c>
      <c r="B1782" t="s">
        <v>152</v>
      </c>
      <c r="C1782" t="s">
        <v>26</v>
      </c>
      <c r="D1782" t="s">
        <v>26</v>
      </c>
      <c r="E1782" t="s">
        <v>26</v>
      </c>
      <c r="F1782">
        <v>3498</v>
      </c>
      <c r="G1782" t="s">
        <v>26</v>
      </c>
      <c r="H1782" t="s">
        <v>26</v>
      </c>
      <c r="I1782" t="s">
        <v>26</v>
      </c>
      <c r="J1782" t="s">
        <v>26</v>
      </c>
      <c r="K1782" t="s">
        <v>26</v>
      </c>
    </row>
    <row r="1783" spans="1:11" x14ac:dyDescent="0.25">
      <c r="A1783" s="1">
        <v>33086</v>
      </c>
      <c r="B1783" t="s">
        <v>153</v>
      </c>
      <c r="C1783" t="s">
        <v>26</v>
      </c>
      <c r="D1783" t="s">
        <v>26</v>
      </c>
      <c r="E1783" t="s">
        <v>26</v>
      </c>
      <c r="F1783">
        <v>4070.88</v>
      </c>
      <c r="G1783" t="s">
        <v>26</v>
      </c>
      <c r="H1783" t="s">
        <v>26</v>
      </c>
      <c r="I1783" t="s">
        <v>26</v>
      </c>
      <c r="J1783" t="s">
        <v>26</v>
      </c>
      <c r="K1783" t="s">
        <v>26</v>
      </c>
    </row>
    <row r="1784" spans="1:11" x14ac:dyDescent="0.25">
      <c r="A1784" s="1">
        <v>33086</v>
      </c>
      <c r="B1784" t="s">
        <v>154</v>
      </c>
      <c r="C1784" t="s">
        <v>26</v>
      </c>
      <c r="D1784" t="s">
        <v>26</v>
      </c>
      <c r="E1784" t="s">
        <v>26</v>
      </c>
      <c r="F1784">
        <v>3677.95</v>
      </c>
      <c r="G1784" t="s">
        <v>26</v>
      </c>
      <c r="H1784" t="s">
        <v>26</v>
      </c>
      <c r="I1784" t="s">
        <v>26</v>
      </c>
      <c r="J1784" t="s">
        <v>26</v>
      </c>
      <c r="K1784" t="s">
        <v>26</v>
      </c>
    </row>
    <row r="1785" spans="1:11" x14ac:dyDescent="0.25">
      <c r="A1785" s="1">
        <v>33086</v>
      </c>
      <c r="B1785" t="s">
        <v>155</v>
      </c>
      <c r="C1785" t="s">
        <v>26</v>
      </c>
      <c r="D1785" t="s">
        <v>26</v>
      </c>
      <c r="E1785" t="s">
        <v>26</v>
      </c>
      <c r="F1785">
        <v>3959.55</v>
      </c>
      <c r="G1785" t="s">
        <v>26</v>
      </c>
      <c r="H1785" t="s">
        <v>26</v>
      </c>
      <c r="I1785" t="s">
        <v>26</v>
      </c>
      <c r="J1785" t="s">
        <v>26</v>
      </c>
      <c r="K1785" t="s">
        <v>26</v>
      </c>
    </row>
    <row r="1786" spans="1:11" x14ac:dyDescent="0.25">
      <c r="A1786" s="1">
        <v>33117</v>
      </c>
      <c r="B1786" t="s">
        <v>1</v>
      </c>
      <c r="C1786" t="s">
        <v>26</v>
      </c>
      <c r="D1786" t="s">
        <v>26</v>
      </c>
      <c r="E1786" t="s">
        <v>26</v>
      </c>
      <c r="F1786">
        <v>4097.49</v>
      </c>
      <c r="G1786" t="s">
        <v>26</v>
      </c>
      <c r="H1786" t="s">
        <v>26</v>
      </c>
      <c r="I1786" t="s">
        <v>26</v>
      </c>
      <c r="J1786" t="s">
        <v>26</v>
      </c>
      <c r="K1786" t="s">
        <v>26</v>
      </c>
    </row>
    <row r="1787" spans="1:11" x14ac:dyDescent="0.25">
      <c r="A1787" s="1">
        <v>33117</v>
      </c>
      <c r="B1787" t="s">
        <v>126</v>
      </c>
      <c r="C1787" t="s">
        <v>26</v>
      </c>
      <c r="D1787" t="s">
        <v>26</v>
      </c>
      <c r="E1787" t="s">
        <v>26</v>
      </c>
      <c r="F1787">
        <v>4602.53</v>
      </c>
      <c r="G1787" t="s">
        <v>26</v>
      </c>
      <c r="H1787" t="s">
        <v>26</v>
      </c>
      <c r="I1787" t="s">
        <v>26</v>
      </c>
      <c r="J1787" t="s">
        <v>26</v>
      </c>
      <c r="K1787" t="s">
        <v>26</v>
      </c>
    </row>
    <row r="1788" spans="1:11" x14ac:dyDescent="0.25">
      <c r="A1788" s="1">
        <v>33117</v>
      </c>
      <c r="B1788" t="s">
        <v>127</v>
      </c>
      <c r="C1788" t="s">
        <v>26</v>
      </c>
      <c r="D1788" t="s">
        <v>26</v>
      </c>
      <c r="E1788" t="s">
        <v>26</v>
      </c>
      <c r="F1788">
        <v>4057.24</v>
      </c>
      <c r="G1788" t="s">
        <v>26</v>
      </c>
      <c r="H1788" t="s">
        <v>26</v>
      </c>
      <c r="I1788" t="s">
        <v>26</v>
      </c>
      <c r="J1788" t="s">
        <v>26</v>
      </c>
      <c r="K1788" t="s">
        <v>26</v>
      </c>
    </row>
    <row r="1789" spans="1:11" x14ac:dyDescent="0.25">
      <c r="A1789" s="1">
        <v>33117</v>
      </c>
      <c r="B1789" t="s">
        <v>113</v>
      </c>
      <c r="C1789" t="s">
        <v>26</v>
      </c>
      <c r="D1789" t="s">
        <v>26</v>
      </c>
      <c r="E1789" t="s">
        <v>26</v>
      </c>
      <c r="F1789">
        <v>4035.3</v>
      </c>
      <c r="G1789" t="s">
        <v>26</v>
      </c>
      <c r="H1789" t="s">
        <v>26</v>
      </c>
      <c r="I1789" t="s">
        <v>26</v>
      </c>
      <c r="J1789" t="s">
        <v>26</v>
      </c>
      <c r="K1789" t="s">
        <v>26</v>
      </c>
    </row>
    <row r="1790" spans="1:11" x14ac:dyDescent="0.25">
      <c r="A1790" s="1">
        <v>33117</v>
      </c>
      <c r="B1790" t="s">
        <v>128</v>
      </c>
      <c r="C1790" t="s">
        <v>26</v>
      </c>
      <c r="D1790" t="s">
        <v>26</v>
      </c>
      <c r="E1790" t="s">
        <v>26</v>
      </c>
      <c r="F1790">
        <v>4225.71</v>
      </c>
      <c r="G1790" t="s">
        <v>26</v>
      </c>
      <c r="H1790" t="s">
        <v>26</v>
      </c>
      <c r="I1790" t="s">
        <v>26</v>
      </c>
      <c r="J1790" t="s">
        <v>26</v>
      </c>
      <c r="K1790" t="s">
        <v>26</v>
      </c>
    </row>
    <row r="1791" spans="1:11" x14ac:dyDescent="0.25">
      <c r="A1791" s="1">
        <v>33117</v>
      </c>
      <c r="B1791" t="s">
        <v>129</v>
      </c>
      <c r="C1791" t="s">
        <v>26</v>
      </c>
      <c r="D1791" t="s">
        <v>26</v>
      </c>
      <c r="E1791" t="s">
        <v>26</v>
      </c>
      <c r="F1791">
        <v>4108.34</v>
      </c>
      <c r="G1791" t="s">
        <v>26</v>
      </c>
      <c r="H1791" t="s">
        <v>26</v>
      </c>
      <c r="I1791" t="s">
        <v>26</v>
      </c>
      <c r="J1791" t="s">
        <v>26</v>
      </c>
      <c r="K1791" t="s">
        <v>26</v>
      </c>
    </row>
    <row r="1792" spans="1:11" x14ac:dyDescent="0.25">
      <c r="A1792" s="1">
        <v>33117</v>
      </c>
      <c r="B1792" t="s">
        <v>130</v>
      </c>
      <c r="C1792" t="s">
        <v>26</v>
      </c>
      <c r="D1792" t="s">
        <v>26</v>
      </c>
      <c r="E1792" t="s">
        <v>26</v>
      </c>
      <c r="F1792">
        <v>4819.32</v>
      </c>
      <c r="G1792" t="s">
        <v>26</v>
      </c>
      <c r="H1792" t="s">
        <v>26</v>
      </c>
      <c r="I1792" t="s">
        <v>26</v>
      </c>
      <c r="J1792" t="s">
        <v>26</v>
      </c>
      <c r="K1792" t="s">
        <v>26</v>
      </c>
    </row>
    <row r="1793" spans="1:11" x14ac:dyDescent="0.25">
      <c r="A1793" s="1">
        <v>33117</v>
      </c>
      <c r="B1793" t="s">
        <v>131</v>
      </c>
      <c r="C1793" t="s">
        <v>26</v>
      </c>
      <c r="D1793" t="s">
        <v>26</v>
      </c>
      <c r="E1793" t="s">
        <v>26</v>
      </c>
      <c r="F1793">
        <v>4631.17</v>
      </c>
      <c r="G1793" t="s">
        <v>26</v>
      </c>
      <c r="H1793" t="s">
        <v>26</v>
      </c>
      <c r="I1793" t="s">
        <v>26</v>
      </c>
      <c r="J1793" t="s">
        <v>26</v>
      </c>
      <c r="K1793" t="s">
        <v>26</v>
      </c>
    </row>
    <row r="1794" spans="1:11" x14ac:dyDescent="0.25">
      <c r="A1794" s="1">
        <v>33117</v>
      </c>
      <c r="B1794" t="s">
        <v>132</v>
      </c>
      <c r="C1794" t="s">
        <v>26</v>
      </c>
      <c r="D1794" t="s">
        <v>26</v>
      </c>
      <c r="E1794" t="s">
        <v>26</v>
      </c>
      <c r="F1794">
        <v>5003.3</v>
      </c>
      <c r="G1794" t="s">
        <v>26</v>
      </c>
      <c r="H1794" t="s">
        <v>26</v>
      </c>
      <c r="I1794" t="s">
        <v>26</v>
      </c>
      <c r="J1794" t="s">
        <v>26</v>
      </c>
      <c r="K1794" t="s">
        <v>26</v>
      </c>
    </row>
    <row r="1795" spans="1:11" x14ac:dyDescent="0.25">
      <c r="A1795" s="1">
        <v>33117</v>
      </c>
      <c r="B1795" t="s">
        <v>133</v>
      </c>
      <c r="C1795" t="s">
        <v>26</v>
      </c>
      <c r="D1795" t="s">
        <v>26</v>
      </c>
      <c r="E1795" t="s">
        <v>26</v>
      </c>
      <c r="F1795">
        <v>5955.5</v>
      </c>
      <c r="G1795" t="s">
        <v>26</v>
      </c>
      <c r="H1795" t="s">
        <v>26</v>
      </c>
      <c r="I1795" t="s">
        <v>26</v>
      </c>
      <c r="J1795" t="s">
        <v>26</v>
      </c>
      <c r="K1795" t="s">
        <v>26</v>
      </c>
    </row>
    <row r="1796" spans="1:11" x14ac:dyDescent="0.25">
      <c r="A1796" s="1">
        <v>33117</v>
      </c>
      <c r="B1796" t="s">
        <v>134</v>
      </c>
      <c r="C1796" t="s">
        <v>26</v>
      </c>
      <c r="D1796" t="s">
        <v>26</v>
      </c>
      <c r="E1796" t="s">
        <v>26</v>
      </c>
      <c r="F1796">
        <v>3986.41</v>
      </c>
      <c r="G1796" t="s">
        <v>26</v>
      </c>
      <c r="H1796" t="s">
        <v>26</v>
      </c>
      <c r="I1796" t="s">
        <v>26</v>
      </c>
      <c r="J1796" t="s">
        <v>26</v>
      </c>
      <c r="K1796" t="s">
        <v>26</v>
      </c>
    </row>
    <row r="1797" spans="1:11" x14ac:dyDescent="0.25">
      <c r="A1797" s="1">
        <v>33117</v>
      </c>
      <c r="B1797" t="s">
        <v>135</v>
      </c>
      <c r="C1797" t="s">
        <v>26</v>
      </c>
      <c r="D1797" t="s">
        <v>26</v>
      </c>
      <c r="E1797" t="s">
        <v>26</v>
      </c>
      <c r="F1797">
        <v>4338.05</v>
      </c>
      <c r="G1797" t="s">
        <v>26</v>
      </c>
      <c r="H1797" t="s">
        <v>26</v>
      </c>
      <c r="I1797" t="s">
        <v>26</v>
      </c>
      <c r="J1797" t="s">
        <v>26</v>
      </c>
      <c r="K1797" t="s">
        <v>26</v>
      </c>
    </row>
    <row r="1798" spans="1:11" x14ac:dyDescent="0.25">
      <c r="A1798" s="1">
        <v>33117</v>
      </c>
      <c r="B1798" t="s">
        <v>136</v>
      </c>
      <c r="C1798" t="s">
        <v>26</v>
      </c>
      <c r="D1798" t="s">
        <v>26</v>
      </c>
      <c r="E1798" t="s">
        <v>26</v>
      </c>
      <c r="F1798" t="s">
        <v>26</v>
      </c>
      <c r="G1798" t="s">
        <v>26</v>
      </c>
      <c r="H1798" t="s">
        <v>26</v>
      </c>
      <c r="I1798" t="s">
        <v>26</v>
      </c>
      <c r="J1798" t="s">
        <v>26</v>
      </c>
      <c r="K1798" t="s">
        <v>26</v>
      </c>
    </row>
    <row r="1799" spans="1:11" x14ac:dyDescent="0.25">
      <c r="A1799" s="1">
        <v>33117</v>
      </c>
      <c r="B1799" t="s">
        <v>137</v>
      </c>
      <c r="C1799" t="s">
        <v>26</v>
      </c>
      <c r="D1799" t="s">
        <v>26</v>
      </c>
      <c r="E1799" t="s">
        <v>26</v>
      </c>
      <c r="F1799">
        <v>4136.63</v>
      </c>
      <c r="G1799" t="s">
        <v>26</v>
      </c>
      <c r="H1799" t="s">
        <v>26</v>
      </c>
      <c r="I1799" t="s">
        <v>26</v>
      </c>
      <c r="J1799" t="s">
        <v>26</v>
      </c>
      <c r="K1799" t="s">
        <v>26</v>
      </c>
    </row>
    <row r="1800" spans="1:11" x14ac:dyDescent="0.25">
      <c r="A1800" s="1">
        <v>33117</v>
      </c>
      <c r="B1800" t="s">
        <v>138</v>
      </c>
      <c r="C1800" t="s">
        <v>26</v>
      </c>
      <c r="D1800" t="s">
        <v>26</v>
      </c>
      <c r="E1800" t="s">
        <v>26</v>
      </c>
      <c r="F1800">
        <v>4884.74</v>
      </c>
      <c r="G1800" t="s">
        <v>26</v>
      </c>
      <c r="H1800" t="s">
        <v>26</v>
      </c>
      <c r="I1800" t="s">
        <v>26</v>
      </c>
      <c r="J1800" t="s">
        <v>26</v>
      </c>
      <c r="K1800" t="s">
        <v>26</v>
      </c>
    </row>
    <row r="1801" spans="1:11" x14ac:dyDescent="0.25">
      <c r="A1801" s="1">
        <v>33117</v>
      </c>
      <c r="B1801" t="s">
        <v>139</v>
      </c>
      <c r="C1801" t="s">
        <v>26</v>
      </c>
      <c r="D1801" t="s">
        <v>26</v>
      </c>
      <c r="E1801" t="s">
        <v>26</v>
      </c>
      <c r="F1801">
        <v>4225.74</v>
      </c>
      <c r="G1801" t="s">
        <v>26</v>
      </c>
      <c r="H1801" t="s">
        <v>26</v>
      </c>
      <c r="I1801" t="s">
        <v>26</v>
      </c>
      <c r="J1801" t="s">
        <v>26</v>
      </c>
      <c r="K1801" t="s">
        <v>26</v>
      </c>
    </row>
    <row r="1802" spans="1:11" x14ac:dyDescent="0.25">
      <c r="A1802" s="1">
        <v>33117</v>
      </c>
      <c r="B1802" t="s">
        <v>140</v>
      </c>
      <c r="C1802" t="s">
        <v>26</v>
      </c>
      <c r="D1802" t="s">
        <v>26</v>
      </c>
      <c r="E1802" t="s">
        <v>26</v>
      </c>
      <c r="F1802">
        <v>3828.17</v>
      </c>
      <c r="G1802" t="s">
        <v>26</v>
      </c>
      <c r="H1802" t="s">
        <v>26</v>
      </c>
      <c r="I1802" t="s">
        <v>26</v>
      </c>
      <c r="J1802" t="s">
        <v>26</v>
      </c>
      <c r="K1802" t="s">
        <v>26</v>
      </c>
    </row>
    <row r="1803" spans="1:11" x14ac:dyDescent="0.25">
      <c r="A1803" s="1">
        <v>33117</v>
      </c>
      <c r="B1803" t="s">
        <v>141</v>
      </c>
      <c r="C1803" t="s">
        <v>26</v>
      </c>
      <c r="D1803" t="s">
        <v>26</v>
      </c>
      <c r="E1803" t="s">
        <v>26</v>
      </c>
      <c r="F1803">
        <v>3987.27</v>
      </c>
      <c r="G1803" t="s">
        <v>26</v>
      </c>
      <c r="H1803" t="s">
        <v>26</v>
      </c>
      <c r="I1803" t="s">
        <v>26</v>
      </c>
      <c r="J1803" t="s">
        <v>26</v>
      </c>
      <c r="K1803" t="s">
        <v>26</v>
      </c>
    </row>
    <row r="1804" spans="1:11" x14ac:dyDescent="0.25">
      <c r="A1804" s="1">
        <v>33117</v>
      </c>
      <c r="B1804" t="s">
        <v>142</v>
      </c>
      <c r="C1804" t="s">
        <v>26</v>
      </c>
      <c r="D1804" t="s">
        <v>26</v>
      </c>
      <c r="E1804" t="s">
        <v>26</v>
      </c>
      <c r="F1804">
        <v>3786.84</v>
      </c>
      <c r="G1804" t="s">
        <v>26</v>
      </c>
      <c r="H1804" t="s">
        <v>26</v>
      </c>
      <c r="I1804" t="s">
        <v>26</v>
      </c>
      <c r="J1804" t="s">
        <v>26</v>
      </c>
      <c r="K1804" t="s">
        <v>26</v>
      </c>
    </row>
    <row r="1805" spans="1:11" x14ac:dyDescent="0.25">
      <c r="A1805" s="1">
        <v>33117</v>
      </c>
      <c r="B1805" t="s">
        <v>143</v>
      </c>
      <c r="C1805" t="s">
        <v>26</v>
      </c>
      <c r="D1805" t="s">
        <v>26</v>
      </c>
      <c r="E1805" t="s">
        <v>26</v>
      </c>
      <c r="F1805">
        <v>3693.29</v>
      </c>
      <c r="G1805" t="s">
        <v>26</v>
      </c>
      <c r="H1805" t="s">
        <v>26</v>
      </c>
      <c r="I1805" t="s">
        <v>26</v>
      </c>
      <c r="J1805" t="s">
        <v>26</v>
      </c>
      <c r="K1805" t="s">
        <v>26</v>
      </c>
    </row>
    <row r="1806" spans="1:11" x14ac:dyDescent="0.25">
      <c r="A1806" s="1">
        <v>33117</v>
      </c>
      <c r="B1806" t="s">
        <v>144</v>
      </c>
      <c r="C1806" t="s">
        <v>26</v>
      </c>
      <c r="D1806" t="s">
        <v>26</v>
      </c>
      <c r="E1806" t="s">
        <v>26</v>
      </c>
      <c r="F1806">
        <v>3733.06</v>
      </c>
      <c r="G1806" t="s">
        <v>26</v>
      </c>
      <c r="H1806" t="s">
        <v>26</v>
      </c>
      <c r="I1806" t="s">
        <v>26</v>
      </c>
      <c r="J1806" t="s">
        <v>26</v>
      </c>
      <c r="K1806" t="s">
        <v>26</v>
      </c>
    </row>
    <row r="1807" spans="1:11" x14ac:dyDescent="0.25">
      <c r="A1807" s="1">
        <v>33117</v>
      </c>
      <c r="B1807" t="s">
        <v>145</v>
      </c>
      <c r="C1807" t="s">
        <v>26</v>
      </c>
      <c r="D1807" t="s">
        <v>26</v>
      </c>
      <c r="E1807" t="s">
        <v>26</v>
      </c>
      <c r="F1807">
        <v>4143.8</v>
      </c>
      <c r="G1807" t="s">
        <v>26</v>
      </c>
      <c r="H1807" t="s">
        <v>26</v>
      </c>
      <c r="I1807" t="s">
        <v>26</v>
      </c>
      <c r="J1807" t="s">
        <v>26</v>
      </c>
      <c r="K1807" t="s">
        <v>26</v>
      </c>
    </row>
    <row r="1808" spans="1:11" x14ac:dyDescent="0.25">
      <c r="A1808" s="1">
        <v>33117</v>
      </c>
      <c r="B1808" t="s">
        <v>146</v>
      </c>
      <c r="C1808" t="s">
        <v>26</v>
      </c>
      <c r="D1808" t="s">
        <v>26</v>
      </c>
      <c r="E1808" t="s">
        <v>26</v>
      </c>
      <c r="F1808">
        <v>4398.88</v>
      </c>
      <c r="G1808" t="s">
        <v>26</v>
      </c>
      <c r="H1808" t="s">
        <v>26</v>
      </c>
      <c r="I1808" t="s">
        <v>26</v>
      </c>
      <c r="J1808" t="s">
        <v>26</v>
      </c>
      <c r="K1808" t="s">
        <v>26</v>
      </c>
    </row>
    <row r="1809" spans="1:11" x14ac:dyDescent="0.25">
      <c r="A1809" s="1">
        <v>33117</v>
      </c>
      <c r="B1809" t="s">
        <v>2</v>
      </c>
      <c r="C1809" t="s">
        <v>26</v>
      </c>
      <c r="D1809" t="s">
        <v>26</v>
      </c>
      <c r="E1809" t="s">
        <v>26</v>
      </c>
      <c r="F1809">
        <v>3655.1</v>
      </c>
      <c r="G1809" t="s">
        <v>26</v>
      </c>
      <c r="H1809" t="s">
        <v>26</v>
      </c>
      <c r="I1809" t="s">
        <v>26</v>
      </c>
      <c r="J1809" t="s">
        <v>26</v>
      </c>
      <c r="K1809" t="s">
        <v>26</v>
      </c>
    </row>
    <row r="1810" spans="1:11" x14ac:dyDescent="0.25">
      <c r="A1810" s="1">
        <v>33117</v>
      </c>
      <c r="B1810" t="s">
        <v>147</v>
      </c>
      <c r="C1810" t="s">
        <v>26</v>
      </c>
      <c r="D1810" t="s">
        <v>26</v>
      </c>
      <c r="E1810" t="s">
        <v>26</v>
      </c>
      <c r="F1810">
        <v>3850.08</v>
      </c>
      <c r="G1810" t="s">
        <v>26</v>
      </c>
      <c r="H1810" t="s">
        <v>26</v>
      </c>
      <c r="I1810" t="s">
        <v>26</v>
      </c>
      <c r="J1810" t="s">
        <v>26</v>
      </c>
      <c r="K1810" t="s">
        <v>26</v>
      </c>
    </row>
    <row r="1811" spans="1:11" x14ac:dyDescent="0.25">
      <c r="A1811" s="1">
        <v>33117</v>
      </c>
      <c r="B1811" t="s">
        <v>148</v>
      </c>
      <c r="C1811" t="s">
        <v>26</v>
      </c>
      <c r="D1811" t="s">
        <v>26</v>
      </c>
      <c r="E1811" t="s">
        <v>26</v>
      </c>
      <c r="F1811">
        <v>4045.79</v>
      </c>
      <c r="G1811" t="s">
        <v>26</v>
      </c>
      <c r="H1811" t="s">
        <v>26</v>
      </c>
      <c r="I1811" t="s">
        <v>26</v>
      </c>
      <c r="J1811" t="s">
        <v>26</v>
      </c>
      <c r="K1811" t="s">
        <v>26</v>
      </c>
    </row>
    <row r="1812" spans="1:11" x14ac:dyDescent="0.25">
      <c r="A1812" s="1">
        <v>33117</v>
      </c>
      <c r="B1812" t="s">
        <v>149</v>
      </c>
      <c r="C1812" t="s">
        <v>26</v>
      </c>
      <c r="D1812" t="s">
        <v>26</v>
      </c>
      <c r="E1812" t="s">
        <v>26</v>
      </c>
      <c r="F1812">
        <v>4109.13</v>
      </c>
      <c r="G1812" t="s">
        <v>26</v>
      </c>
      <c r="H1812" t="s">
        <v>26</v>
      </c>
      <c r="I1812" t="s">
        <v>26</v>
      </c>
      <c r="J1812" t="s">
        <v>26</v>
      </c>
      <c r="K1812" t="s">
        <v>26</v>
      </c>
    </row>
    <row r="1813" spans="1:11" x14ac:dyDescent="0.25">
      <c r="A1813" s="1">
        <v>33117</v>
      </c>
      <c r="B1813" t="s">
        <v>150</v>
      </c>
      <c r="C1813" t="s">
        <v>26</v>
      </c>
      <c r="D1813" t="s">
        <v>26</v>
      </c>
      <c r="E1813" t="s">
        <v>26</v>
      </c>
      <c r="F1813">
        <v>4667.05</v>
      </c>
      <c r="G1813" t="s">
        <v>26</v>
      </c>
      <c r="H1813" t="s">
        <v>26</v>
      </c>
      <c r="I1813" t="s">
        <v>26</v>
      </c>
      <c r="J1813" t="s">
        <v>26</v>
      </c>
      <c r="K1813" t="s">
        <v>26</v>
      </c>
    </row>
    <row r="1814" spans="1:11" x14ac:dyDescent="0.25">
      <c r="A1814" s="1">
        <v>33117</v>
      </c>
      <c r="B1814" t="s">
        <v>151</v>
      </c>
      <c r="C1814" t="s">
        <v>26</v>
      </c>
      <c r="D1814" t="s">
        <v>26</v>
      </c>
      <c r="E1814" t="s">
        <v>26</v>
      </c>
      <c r="F1814">
        <v>4194.03</v>
      </c>
      <c r="G1814" t="s">
        <v>26</v>
      </c>
      <c r="H1814" t="s">
        <v>26</v>
      </c>
      <c r="I1814" t="s">
        <v>26</v>
      </c>
      <c r="J1814" t="s">
        <v>26</v>
      </c>
      <c r="K1814" t="s">
        <v>26</v>
      </c>
    </row>
    <row r="1815" spans="1:11" x14ac:dyDescent="0.25">
      <c r="A1815" s="1">
        <v>33117</v>
      </c>
      <c r="B1815" t="s">
        <v>152</v>
      </c>
      <c r="C1815" t="s">
        <v>26</v>
      </c>
      <c r="D1815" t="s">
        <v>26</v>
      </c>
      <c r="E1815" t="s">
        <v>26</v>
      </c>
      <c r="F1815">
        <v>3917.76</v>
      </c>
      <c r="G1815" t="s">
        <v>26</v>
      </c>
      <c r="H1815" t="s">
        <v>26</v>
      </c>
      <c r="I1815" t="s">
        <v>26</v>
      </c>
      <c r="J1815" t="s">
        <v>26</v>
      </c>
      <c r="K1815" t="s">
        <v>26</v>
      </c>
    </row>
    <row r="1816" spans="1:11" x14ac:dyDescent="0.25">
      <c r="A1816" s="1">
        <v>33117</v>
      </c>
      <c r="B1816" t="s">
        <v>153</v>
      </c>
      <c r="C1816" t="s">
        <v>26</v>
      </c>
      <c r="D1816" t="s">
        <v>26</v>
      </c>
      <c r="E1816" t="s">
        <v>26</v>
      </c>
      <c r="F1816">
        <v>4452.32</v>
      </c>
      <c r="G1816" t="s">
        <v>26</v>
      </c>
      <c r="H1816" t="s">
        <v>26</v>
      </c>
      <c r="I1816" t="s">
        <v>26</v>
      </c>
      <c r="J1816" t="s">
        <v>26</v>
      </c>
      <c r="K1816" t="s">
        <v>26</v>
      </c>
    </row>
    <row r="1817" spans="1:11" x14ac:dyDescent="0.25">
      <c r="A1817" s="1">
        <v>33117</v>
      </c>
      <c r="B1817" t="s">
        <v>154</v>
      </c>
      <c r="C1817" t="s">
        <v>26</v>
      </c>
      <c r="D1817" t="s">
        <v>26</v>
      </c>
      <c r="E1817" t="s">
        <v>26</v>
      </c>
      <c r="F1817">
        <v>3912.97</v>
      </c>
      <c r="G1817" t="s">
        <v>26</v>
      </c>
      <c r="H1817" t="s">
        <v>26</v>
      </c>
      <c r="I1817" t="s">
        <v>26</v>
      </c>
      <c r="J1817" t="s">
        <v>26</v>
      </c>
      <c r="K1817" t="s">
        <v>26</v>
      </c>
    </row>
    <row r="1818" spans="1:11" x14ac:dyDescent="0.25">
      <c r="A1818" s="1">
        <v>33117</v>
      </c>
      <c r="B1818" t="s">
        <v>155</v>
      </c>
      <c r="C1818" t="s">
        <v>26</v>
      </c>
      <c r="D1818" t="s">
        <v>26</v>
      </c>
      <c r="E1818" t="s">
        <v>26</v>
      </c>
      <c r="F1818">
        <v>4162.67</v>
      </c>
      <c r="G1818" t="s">
        <v>26</v>
      </c>
      <c r="H1818" t="s">
        <v>26</v>
      </c>
      <c r="I1818" t="s">
        <v>26</v>
      </c>
      <c r="J1818" t="s">
        <v>26</v>
      </c>
      <c r="K1818" t="s">
        <v>26</v>
      </c>
    </row>
    <row r="1819" spans="1:11" x14ac:dyDescent="0.25">
      <c r="A1819" s="1">
        <v>33147</v>
      </c>
      <c r="B1819" t="s">
        <v>1</v>
      </c>
      <c r="C1819" t="s">
        <v>26</v>
      </c>
      <c r="D1819" t="s">
        <v>26</v>
      </c>
      <c r="E1819" t="s">
        <v>26</v>
      </c>
      <c r="F1819">
        <v>4478.1499999999996</v>
      </c>
      <c r="G1819" t="s">
        <v>26</v>
      </c>
      <c r="H1819" t="s">
        <v>26</v>
      </c>
      <c r="I1819" t="s">
        <v>26</v>
      </c>
      <c r="J1819" t="s">
        <v>26</v>
      </c>
      <c r="K1819" t="s">
        <v>26</v>
      </c>
    </row>
    <row r="1820" spans="1:11" x14ac:dyDescent="0.25">
      <c r="A1820" s="1">
        <v>33147</v>
      </c>
      <c r="B1820" t="s">
        <v>126</v>
      </c>
      <c r="C1820" t="s">
        <v>26</v>
      </c>
      <c r="D1820" t="s">
        <v>26</v>
      </c>
      <c r="E1820" t="s">
        <v>26</v>
      </c>
      <c r="F1820">
        <v>5263.91</v>
      </c>
      <c r="G1820" t="s">
        <v>26</v>
      </c>
      <c r="H1820" t="s">
        <v>26</v>
      </c>
      <c r="I1820" t="s">
        <v>26</v>
      </c>
      <c r="J1820" t="s">
        <v>26</v>
      </c>
      <c r="K1820" t="s">
        <v>26</v>
      </c>
    </row>
    <row r="1821" spans="1:11" x14ac:dyDescent="0.25">
      <c r="A1821" s="1">
        <v>33147</v>
      </c>
      <c r="B1821" t="s">
        <v>127</v>
      </c>
      <c r="C1821" t="s">
        <v>26</v>
      </c>
      <c r="D1821" t="s">
        <v>26</v>
      </c>
      <c r="E1821" t="s">
        <v>26</v>
      </c>
      <c r="F1821">
        <v>4516.5200000000004</v>
      </c>
      <c r="G1821" t="s">
        <v>26</v>
      </c>
      <c r="H1821" t="s">
        <v>26</v>
      </c>
      <c r="I1821" t="s">
        <v>26</v>
      </c>
      <c r="J1821" t="s">
        <v>26</v>
      </c>
      <c r="K1821" t="s">
        <v>26</v>
      </c>
    </row>
    <row r="1822" spans="1:11" x14ac:dyDescent="0.25">
      <c r="A1822" s="1">
        <v>33147</v>
      </c>
      <c r="B1822" t="s">
        <v>113</v>
      </c>
      <c r="C1822" t="s">
        <v>26</v>
      </c>
      <c r="D1822" t="s">
        <v>26</v>
      </c>
      <c r="E1822" t="s">
        <v>26</v>
      </c>
      <c r="F1822">
        <v>4365.79</v>
      </c>
      <c r="G1822" t="s">
        <v>26</v>
      </c>
      <c r="H1822" t="s">
        <v>26</v>
      </c>
      <c r="I1822" t="s">
        <v>26</v>
      </c>
      <c r="J1822" t="s">
        <v>26</v>
      </c>
      <c r="K1822" t="s">
        <v>26</v>
      </c>
    </row>
    <row r="1823" spans="1:11" x14ac:dyDescent="0.25">
      <c r="A1823" s="1">
        <v>33147</v>
      </c>
      <c r="B1823" t="s">
        <v>128</v>
      </c>
      <c r="C1823" t="s">
        <v>26</v>
      </c>
      <c r="D1823" t="s">
        <v>26</v>
      </c>
      <c r="E1823" t="s">
        <v>26</v>
      </c>
      <c r="F1823">
        <v>4589.97</v>
      </c>
      <c r="G1823" t="s">
        <v>26</v>
      </c>
      <c r="H1823" t="s">
        <v>26</v>
      </c>
      <c r="I1823" t="s">
        <v>26</v>
      </c>
      <c r="J1823" t="s">
        <v>26</v>
      </c>
      <c r="K1823" t="s">
        <v>26</v>
      </c>
    </row>
    <row r="1824" spans="1:11" x14ac:dyDescent="0.25">
      <c r="A1824" s="1">
        <v>33147</v>
      </c>
      <c r="B1824" t="s">
        <v>129</v>
      </c>
      <c r="C1824" t="s">
        <v>26</v>
      </c>
      <c r="D1824" t="s">
        <v>26</v>
      </c>
      <c r="E1824" t="s">
        <v>26</v>
      </c>
      <c r="F1824">
        <v>4554.1000000000004</v>
      </c>
      <c r="G1824" t="s">
        <v>26</v>
      </c>
      <c r="H1824" t="s">
        <v>26</v>
      </c>
      <c r="I1824" t="s">
        <v>26</v>
      </c>
      <c r="J1824" t="s">
        <v>26</v>
      </c>
      <c r="K1824" t="s">
        <v>26</v>
      </c>
    </row>
    <row r="1825" spans="1:11" x14ac:dyDescent="0.25">
      <c r="A1825" s="1">
        <v>33147</v>
      </c>
      <c r="B1825" t="s">
        <v>130</v>
      </c>
      <c r="C1825" t="s">
        <v>26</v>
      </c>
      <c r="D1825" t="s">
        <v>26</v>
      </c>
      <c r="E1825" t="s">
        <v>26</v>
      </c>
      <c r="F1825">
        <v>5533.06</v>
      </c>
      <c r="G1825" t="s">
        <v>26</v>
      </c>
      <c r="H1825" t="s">
        <v>26</v>
      </c>
      <c r="I1825" t="s">
        <v>26</v>
      </c>
      <c r="J1825" t="s">
        <v>26</v>
      </c>
      <c r="K1825" t="s">
        <v>26</v>
      </c>
    </row>
    <row r="1826" spans="1:11" x14ac:dyDescent="0.25">
      <c r="A1826" s="1">
        <v>33147</v>
      </c>
      <c r="B1826" t="s">
        <v>131</v>
      </c>
      <c r="C1826" t="s">
        <v>26</v>
      </c>
      <c r="D1826" t="s">
        <v>26</v>
      </c>
      <c r="E1826" t="s">
        <v>26</v>
      </c>
      <c r="F1826">
        <v>5187.84</v>
      </c>
      <c r="G1826" t="s">
        <v>26</v>
      </c>
      <c r="H1826" t="s">
        <v>26</v>
      </c>
      <c r="I1826" t="s">
        <v>26</v>
      </c>
      <c r="J1826" t="s">
        <v>26</v>
      </c>
      <c r="K1826" t="s">
        <v>26</v>
      </c>
    </row>
    <row r="1827" spans="1:11" x14ac:dyDescent="0.25">
      <c r="A1827" s="1">
        <v>33147</v>
      </c>
      <c r="B1827" t="s">
        <v>132</v>
      </c>
      <c r="C1827" t="s">
        <v>26</v>
      </c>
      <c r="D1827" t="s">
        <v>26</v>
      </c>
      <c r="E1827" t="s">
        <v>26</v>
      </c>
      <c r="F1827">
        <v>5560.67</v>
      </c>
      <c r="G1827" t="s">
        <v>26</v>
      </c>
      <c r="H1827" t="s">
        <v>26</v>
      </c>
      <c r="I1827" t="s">
        <v>26</v>
      </c>
      <c r="J1827" t="s">
        <v>26</v>
      </c>
      <c r="K1827" t="s">
        <v>26</v>
      </c>
    </row>
    <row r="1828" spans="1:11" x14ac:dyDescent="0.25">
      <c r="A1828" s="1">
        <v>33147</v>
      </c>
      <c r="B1828" t="s">
        <v>133</v>
      </c>
      <c r="C1828" t="s">
        <v>26</v>
      </c>
      <c r="D1828" t="s">
        <v>26</v>
      </c>
      <c r="E1828" t="s">
        <v>26</v>
      </c>
      <c r="F1828">
        <v>6811.31</v>
      </c>
      <c r="G1828" t="s">
        <v>26</v>
      </c>
      <c r="H1828" t="s">
        <v>26</v>
      </c>
      <c r="I1828" t="s">
        <v>26</v>
      </c>
      <c r="J1828" t="s">
        <v>26</v>
      </c>
      <c r="K1828" t="s">
        <v>26</v>
      </c>
    </row>
    <row r="1829" spans="1:11" x14ac:dyDescent="0.25">
      <c r="A1829" s="1">
        <v>33147</v>
      </c>
      <c r="B1829" t="s">
        <v>134</v>
      </c>
      <c r="C1829" t="s">
        <v>26</v>
      </c>
      <c r="D1829" t="s">
        <v>26</v>
      </c>
      <c r="E1829" t="s">
        <v>26</v>
      </c>
      <c r="F1829">
        <v>4722.3</v>
      </c>
      <c r="G1829" t="s">
        <v>26</v>
      </c>
      <c r="H1829" t="s">
        <v>26</v>
      </c>
      <c r="I1829" t="s">
        <v>26</v>
      </c>
      <c r="J1829" t="s">
        <v>26</v>
      </c>
      <c r="K1829" t="s">
        <v>26</v>
      </c>
    </row>
    <row r="1830" spans="1:11" x14ac:dyDescent="0.25">
      <c r="A1830" s="1">
        <v>33147</v>
      </c>
      <c r="B1830" t="s">
        <v>135</v>
      </c>
      <c r="C1830" t="s">
        <v>26</v>
      </c>
      <c r="D1830" t="s">
        <v>26</v>
      </c>
      <c r="E1830" t="s">
        <v>26</v>
      </c>
      <c r="F1830">
        <v>5204.3599999999997</v>
      </c>
      <c r="G1830" t="s">
        <v>26</v>
      </c>
      <c r="H1830" t="s">
        <v>26</v>
      </c>
      <c r="I1830" t="s">
        <v>26</v>
      </c>
      <c r="J1830" t="s">
        <v>26</v>
      </c>
      <c r="K1830" t="s">
        <v>26</v>
      </c>
    </row>
    <row r="1831" spans="1:11" x14ac:dyDescent="0.25">
      <c r="A1831" s="1">
        <v>33147</v>
      </c>
      <c r="B1831" t="s">
        <v>136</v>
      </c>
      <c r="C1831" t="s">
        <v>26</v>
      </c>
      <c r="D1831" t="s">
        <v>26</v>
      </c>
      <c r="E1831" t="s">
        <v>26</v>
      </c>
      <c r="F1831" t="s">
        <v>26</v>
      </c>
      <c r="G1831" t="s">
        <v>26</v>
      </c>
      <c r="H1831" t="s">
        <v>26</v>
      </c>
      <c r="I1831" t="s">
        <v>26</v>
      </c>
      <c r="J1831" t="s">
        <v>26</v>
      </c>
      <c r="K1831" t="s">
        <v>26</v>
      </c>
    </row>
    <row r="1832" spans="1:11" x14ac:dyDescent="0.25">
      <c r="A1832" s="1">
        <v>33147</v>
      </c>
      <c r="B1832" t="s">
        <v>137</v>
      </c>
      <c r="C1832" t="s">
        <v>26</v>
      </c>
      <c r="D1832" t="s">
        <v>26</v>
      </c>
      <c r="E1832" t="s">
        <v>26</v>
      </c>
      <c r="F1832">
        <v>4369.1099999999997</v>
      </c>
      <c r="G1832" t="s">
        <v>26</v>
      </c>
      <c r="H1832" t="s">
        <v>26</v>
      </c>
      <c r="I1832" t="s">
        <v>26</v>
      </c>
      <c r="J1832" t="s">
        <v>26</v>
      </c>
      <c r="K1832" t="s">
        <v>26</v>
      </c>
    </row>
    <row r="1833" spans="1:11" x14ac:dyDescent="0.25">
      <c r="A1833" s="1">
        <v>33147</v>
      </c>
      <c r="B1833" t="s">
        <v>138</v>
      </c>
      <c r="C1833" t="s">
        <v>26</v>
      </c>
      <c r="D1833" t="s">
        <v>26</v>
      </c>
      <c r="E1833" t="s">
        <v>26</v>
      </c>
      <c r="F1833">
        <v>5506.08</v>
      </c>
      <c r="G1833" t="s">
        <v>26</v>
      </c>
      <c r="H1833" t="s">
        <v>26</v>
      </c>
      <c r="I1833" t="s">
        <v>26</v>
      </c>
      <c r="J1833" t="s">
        <v>26</v>
      </c>
      <c r="K1833" t="s">
        <v>26</v>
      </c>
    </row>
    <row r="1834" spans="1:11" x14ac:dyDescent="0.25">
      <c r="A1834" s="1">
        <v>33147</v>
      </c>
      <c r="B1834" t="s">
        <v>139</v>
      </c>
      <c r="C1834" t="s">
        <v>26</v>
      </c>
      <c r="D1834" t="s">
        <v>26</v>
      </c>
      <c r="E1834" t="s">
        <v>26</v>
      </c>
      <c r="F1834">
        <v>4612.82</v>
      </c>
      <c r="G1834" t="s">
        <v>26</v>
      </c>
      <c r="H1834" t="s">
        <v>26</v>
      </c>
      <c r="I1834" t="s">
        <v>26</v>
      </c>
      <c r="J1834" t="s">
        <v>26</v>
      </c>
      <c r="K1834" t="s">
        <v>26</v>
      </c>
    </row>
    <row r="1835" spans="1:11" x14ac:dyDescent="0.25">
      <c r="A1835" s="1">
        <v>33147</v>
      </c>
      <c r="B1835" t="s">
        <v>140</v>
      </c>
      <c r="C1835" t="s">
        <v>26</v>
      </c>
      <c r="D1835" t="s">
        <v>26</v>
      </c>
      <c r="E1835" t="s">
        <v>26</v>
      </c>
      <c r="F1835">
        <v>4176.92</v>
      </c>
      <c r="G1835" t="s">
        <v>26</v>
      </c>
      <c r="H1835" t="s">
        <v>26</v>
      </c>
      <c r="I1835" t="s">
        <v>26</v>
      </c>
      <c r="J1835" t="s">
        <v>26</v>
      </c>
      <c r="K1835" t="s">
        <v>26</v>
      </c>
    </row>
    <row r="1836" spans="1:11" x14ac:dyDescent="0.25">
      <c r="A1836" s="1">
        <v>33147</v>
      </c>
      <c r="B1836" t="s">
        <v>141</v>
      </c>
      <c r="C1836" t="s">
        <v>26</v>
      </c>
      <c r="D1836" t="s">
        <v>26</v>
      </c>
      <c r="E1836" t="s">
        <v>26</v>
      </c>
      <c r="F1836">
        <v>4386.3999999999996</v>
      </c>
      <c r="G1836" t="s">
        <v>26</v>
      </c>
      <c r="H1836" t="s">
        <v>26</v>
      </c>
      <c r="I1836" t="s">
        <v>26</v>
      </c>
      <c r="J1836" t="s">
        <v>26</v>
      </c>
      <c r="K1836" t="s">
        <v>26</v>
      </c>
    </row>
    <row r="1837" spans="1:11" x14ac:dyDescent="0.25">
      <c r="A1837" s="1">
        <v>33147</v>
      </c>
      <c r="B1837" t="s">
        <v>142</v>
      </c>
      <c r="C1837" t="s">
        <v>26</v>
      </c>
      <c r="D1837" t="s">
        <v>26</v>
      </c>
      <c r="E1837" t="s">
        <v>26</v>
      </c>
      <c r="F1837">
        <v>4311.32</v>
      </c>
      <c r="G1837" t="s">
        <v>26</v>
      </c>
      <c r="H1837" t="s">
        <v>26</v>
      </c>
      <c r="I1837" t="s">
        <v>26</v>
      </c>
      <c r="J1837" t="s">
        <v>26</v>
      </c>
      <c r="K1837" t="s">
        <v>26</v>
      </c>
    </row>
    <row r="1838" spans="1:11" x14ac:dyDescent="0.25">
      <c r="A1838" s="1">
        <v>33147</v>
      </c>
      <c r="B1838" t="s">
        <v>143</v>
      </c>
      <c r="C1838" t="s">
        <v>26</v>
      </c>
      <c r="D1838" t="s">
        <v>26</v>
      </c>
      <c r="E1838" t="s">
        <v>26</v>
      </c>
      <c r="F1838">
        <v>4093.64</v>
      </c>
      <c r="G1838" t="s">
        <v>26</v>
      </c>
      <c r="H1838" t="s">
        <v>26</v>
      </c>
      <c r="I1838" t="s">
        <v>26</v>
      </c>
      <c r="J1838" t="s">
        <v>26</v>
      </c>
      <c r="K1838" t="s">
        <v>26</v>
      </c>
    </row>
    <row r="1839" spans="1:11" x14ac:dyDescent="0.25">
      <c r="A1839" s="1">
        <v>33147</v>
      </c>
      <c r="B1839" t="s">
        <v>144</v>
      </c>
      <c r="C1839" t="s">
        <v>26</v>
      </c>
      <c r="D1839" t="s">
        <v>26</v>
      </c>
      <c r="E1839" t="s">
        <v>26</v>
      </c>
      <c r="F1839">
        <v>4064.56</v>
      </c>
      <c r="G1839" t="s">
        <v>26</v>
      </c>
      <c r="H1839" t="s">
        <v>26</v>
      </c>
      <c r="I1839" t="s">
        <v>26</v>
      </c>
      <c r="J1839" t="s">
        <v>26</v>
      </c>
      <c r="K1839" t="s">
        <v>26</v>
      </c>
    </row>
    <row r="1840" spans="1:11" x14ac:dyDescent="0.25">
      <c r="A1840" s="1">
        <v>33147</v>
      </c>
      <c r="B1840" t="s">
        <v>145</v>
      </c>
      <c r="C1840" t="s">
        <v>26</v>
      </c>
      <c r="D1840" t="s">
        <v>26</v>
      </c>
      <c r="E1840" t="s">
        <v>26</v>
      </c>
      <c r="F1840">
        <v>4707.7700000000004</v>
      </c>
      <c r="G1840" t="s">
        <v>26</v>
      </c>
      <c r="H1840" t="s">
        <v>26</v>
      </c>
      <c r="I1840" t="s">
        <v>26</v>
      </c>
      <c r="J1840" t="s">
        <v>26</v>
      </c>
      <c r="K1840" t="s">
        <v>26</v>
      </c>
    </row>
    <row r="1841" spans="1:11" x14ac:dyDescent="0.25">
      <c r="A1841" s="1">
        <v>33147</v>
      </c>
      <c r="B1841" t="s">
        <v>146</v>
      </c>
      <c r="C1841" t="s">
        <v>26</v>
      </c>
      <c r="D1841" t="s">
        <v>26</v>
      </c>
      <c r="E1841" t="s">
        <v>26</v>
      </c>
      <c r="F1841">
        <v>4965.8999999999996</v>
      </c>
      <c r="G1841" t="s">
        <v>26</v>
      </c>
      <c r="H1841" t="s">
        <v>26</v>
      </c>
      <c r="I1841" t="s">
        <v>26</v>
      </c>
      <c r="J1841" t="s">
        <v>26</v>
      </c>
      <c r="K1841" t="s">
        <v>26</v>
      </c>
    </row>
    <row r="1842" spans="1:11" x14ac:dyDescent="0.25">
      <c r="A1842" s="1">
        <v>33147</v>
      </c>
      <c r="B1842" t="s">
        <v>2</v>
      </c>
      <c r="C1842" t="s">
        <v>26</v>
      </c>
      <c r="D1842" t="s">
        <v>26</v>
      </c>
      <c r="E1842" t="s">
        <v>26</v>
      </c>
      <c r="F1842">
        <v>4189.4799999999996</v>
      </c>
      <c r="G1842" t="s">
        <v>26</v>
      </c>
      <c r="H1842" t="s">
        <v>26</v>
      </c>
      <c r="I1842" t="s">
        <v>26</v>
      </c>
      <c r="J1842" t="s">
        <v>26</v>
      </c>
      <c r="K1842" t="s">
        <v>26</v>
      </c>
    </row>
    <row r="1843" spans="1:11" x14ac:dyDescent="0.25">
      <c r="A1843" s="1">
        <v>33147</v>
      </c>
      <c r="B1843" t="s">
        <v>147</v>
      </c>
      <c r="C1843" t="s">
        <v>26</v>
      </c>
      <c r="D1843" t="s">
        <v>26</v>
      </c>
      <c r="E1843" t="s">
        <v>26</v>
      </c>
      <c r="F1843">
        <v>4042.97</v>
      </c>
      <c r="G1843" t="s">
        <v>26</v>
      </c>
      <c r="H1843" t="s">
        <v>26</v>
      </c>
      <c r="I1843" t="s">
        <v>26</v>
      </c>
      <c r="J1843" t="s">
        <v>26</v>
      </c>
      <c r="K1843" t="s">
        <v>26</v>
      </c>
    </row>
    <row r="1844" spans="1:11" x14ac:dyDescent="0.25">
      <c r="A1844" s="1">
        <v>33147</v>
      </c>
      <c r="B1844" t="s">
        <v>148</v>
      </c>
      <c r="C1844" t="s">
        <v>26</v>
      </c>
      <c r="D1844" t="s">
        <v>26</v>
      </c>
      <c r="E1844" t="s">
        <v>26</v>
      </c>
      <c r="F1844">
        <v>4368.24</v>
      </c>
      <c r="G1844" t="s">
        <v>26</v>
      </c>
      <c r="H1844" t="s">
        <v>26</v>
      </c>
      <c r="I1844" t="s">
        <v>26</v>
      </c>
      <c r="J1844" t="s">
        <v>26</v>
      </c>
      <c r="K1844" t="s">
        <v>26</v>
      </c>
    </row>
    <row r="1845" spans="1:11" x14ac:dyDescent="0.25">
      <c r="A1845" s="1">
        <v>33147</v>
      </c>
      <c r="B1845" t="s">
        <v>149</v>
      </c>
      <c r="C1845" t="s">
        <v>26</v>
      </c>
      <c r="D1845" t="s">
        <v>26</v>
      </c>
      <c r="E1845" t="s">
        <v>26</v>
      </c>
      <c r="F1845">
        <v>4544.28</v>
      </c>
      <c r="G1845" t="s">
        <v>26</v>
      </c>
      <c r="H1845" t="s">
        <v>26</v>
      </c>
      <c r="I1845" t="s">
        <v>26</v>
      </c>
      <c r="J1845" t="s">
        <v>26</v>
      </c>
      <c r="K1845" t="s">
        <v>26</v>
      </c>
    </row>
    <row r="1846" spans="1:11" x14ac:dyDescent="0.25">
      <c r="A1846" s="1">
        <v>33147</v>
      </c>
      <c r="B1846" t="s">
        <v>150</v>
      </c>
      <c r="C1846" t="s">
        <v>26</v>
      </c>
      <c r="D1846" t="s">
        <v>26</v>
      </c>
      <c r="E1846" t="s">
        <v>26</v>
      </c>
      <c r="F1846">
        <v>5006.34</v>
      </c>
      <c r="G1846" t="s">
        <v>26</v>
      </c>
      <c r="H1846" t="s">
        <v>26</v>
      </c>
      <c r="I1846" t="s">
        <v>26</v>
      </c>
      <c r="J1846" t="s">
        <v>26</v>
      </c>
      <c r="K1846" t="s">
        <v>26</v>
      </c>
    </row>
    <row r="1847" spans="1:11" x14ac:dyDescent="0.25">
      <c r="A1847" s="1">
        <v>33147</v>
      </c>
      <c r="B1847" t="s">
        <v>151</v>
      </c>
      <c r="C1847" t="s">
        <v>26</v>
      </c>
      <c r="D1847" t="s">
        <v>26</v>
      </c>
      <c r="E1847" t="s">
        <v>26</v>
      </c>
      <c r="F1847">
        <v>4500.62</v>
      </c>
      <c r="G1847" t="s">
        <v>26</v>
      </c>
      <c r="H1847" t="s">
        <v>26</v>
      </c>
      <c r="I1847" t="s">
        <v>26</v>
      </c>
      <c r="J1847" t="s">
        <v>26</v>
      </c>
      <c r="K1847" t="s">
        <v>26</v>
      </c>
    </row>
    <row r="1848" spans="1:11" x14ac:dyDescent="0.25">
      <c r="A1848" s="1">
        <v>33147</v>
      </c>
      <c r="B1848" t="s">
        <v>152</v>
      </c>
      <c r="C1848" t="s">
        <v>26</v>
      </c>
      <c r="D1848" t="s">
        <v>26</v>
      </c>
      <c r="E1848" t="s">
        <v>26</v>
      </c>
      <c r="F1848">
        <v>4367.5200000000004</v>
      </c>
      <c r="G1848" t="s">
        <v>26</v>
      </c>
      <c r="H1848" t="s">
        <v>26</v>
      </c>
      <c r="I1848" t="s">
        <v>26</v>
      </c>
      <c r="J1848" t="s">
        <v>26</v>
      </c>
      <c r="K1848" t="s">
        <v>26</v>
      </c>
    </row>
    <row r="1849" spans="1:11" x14ac:dyDescent="0.25">
      <c r="A1849" s="1">
        <v>33147</v>
      </c>
      <c r="B1849" t="s">
        <v>153</v>
      </c>
      <c r="C1849" t="s">
        <v>26</v>
      </c>
      <c r="D1849" t="s">
        <v>26</v>
      </c>
      <c r="E1849" t="s">
        <v>26</v>
      </c>
      <c r="F1849">
        <v>4848.13</v>
      </c>
      <c r="G1849" t="s">
        <v>26</v>
      </c>
      <c r="H1849" t="s">
        <v>26</v>
      </c>
      <c r="I1849" t="s">
        <v>26</v>
      </c>
      <c r="J1849" t="s">
        <v>26</v>
      </c>
      <c r="K1849" t="s">
        <v>26</v>
      </c>
    </row>
    <row r="1850" spans="1:11" x14ac:dyDescent="0.25">
      <c r="A1850" s="1">
        <v>33147</v>
      </c>
      <c r="B1850" t="s">
        <v>154</v>
      </c>
      <c r="C1850" t="s">
        <v>26</v>
      </c>
      <c r="D1850" t="s">
        <v>26</v>
      </c>
      <c r="E1850" t="s">
        <v>26</v>
      </c>
      <c r="F1850">
        <v>4692.43</v>
      </c>
      <c r="G1850" t="s">
        <v>26</v>
      </c>
      <c r="H1850" t="s">
        <v>26</v>
      </c>
      <c r="I1850" t="s">
        <v>26</v>
      </c>
      <c r="J1850" t="s">
        <v>26</v>
      </c>
      <c r="K1850" t="s">
        <v>26</v>
      </c>
    </row>
    <row r="1851" spans="1:11" x14ac:dyDescent="0.25">
      <c r="A1851" s="1">
        <v>33147</v>
      </c>
      <c r="B1851" t="s">
        <v>155</v>
      </c>
      <c r="C1851" t="s">
        <v>26</v>
      </c>
      <c r="D1851" t="s">
        <v>26</v>
      </c>
      <c r="E1851" t="s">
        <v>26</v>
      </c>
      <c r="F1851">
        <v>4483.6099999999997</v>
      </c>
      <c r="G1851" t="s">
        <v>26</v>
      </c>
      <c r="H1851" t="s">
        <v>26</v>
      </c>
      <c r="I1851" t="s">
        <v>26</v>
      </c>
      <c r="J1851" t="s">
        <v>26</v>
      </c>
      <c r="K1851" t="s">
        <v>26</v>
      </c>
    </row>
    <row r="1852" spans="1:11" x14ac:dyDescent="0.25">
      <c r="A1852" s="1">
        <v>33178</v>
      </c>
      <c r="B1852" t="s">
        <v>1</v>
      </c>
      <c r="C1852" t="s">
        <v>26</v>
      </c>
      <c r="D1852" t="s">
        <v>26</v>
      </c>
      <c r="E1852" t="s">
        <v>26</v>
      </c>
      <c r="F1852">
        <v>4924.17</v>
      </c>
      <c r="G1852" t="s">
        <v>26</v>
      </c>
      <c r="H1852" t="s">
        <v>26</v>
      </c>
      <c r="I1852" t="s">
        <v>26</v>
      </c>
      <c r="J1852" t="s">
        <v>26</v>
      </c>
      <c r="K1852" t="s">
        <v>26</v>
      </c>
    </row>
    <row r="1853" spans="1:11" x14ac:dyDescent="0.25">
      <c r="A1853" s="1">
        <v>33178</v>
      </c>
      <c r="B1853" t="s">
        <v>126</v>
      </c>
      <c r="C1853" t="s">
        <v>26</v>
      </c>
      <c r="D1853" t="s">
        <v>26</v>
      </c>
      <c r="E1853" t="s">
        <v>26</v>
      </c>
      <c r="F1853">
        <v>5955.07</v>
      </c>
      <c r="G1853" t="s">
        <v>26</v>
      </c>
      <c r="H1853" t="s">
        <v>26</v>
      </c>
      <c r="I1853" t="s">
        <v>26</v>
      </c>
      <c r="J1853" t="s">
        <v>26</v>
      </c>
      <c r="K1853" t="s">
        <v>26</v>
      </c>
    </row>
    <row r="1854" spans="1:11" x14ac:dyDescent="0.25">
      <c r="A1854" s="1">
        <v>33178</v>
      </c>
      <c r="B1854" t="s">
        <v>127</v>
      </c>
      <c r="C1854" t="s">
        <v>26</v>
      </c>
      <c r="D1854" t="s">
        <v>26</v>
      </c>
      <c r="E1854" t="s">
        <v>26</v>
      </c>
      <c r="F1854">
        <v>5056.25</v>
      </c>
      <c r="G1854" t="s">
        <v>26</v>
      </c>
      <c r="H1854" t="s">
        <v>26</v>
      </c>
      <c r="I1854" t="s">
        <v>26</v>
      </c>
      <c r="J1854" t="s">
        <v>26</v>
      </c>
      <c r="K1854" t="s">
        <v>26</v>
      </c>
    </row>
    <row r="1855" spans="1:11" x14ac:dyDescent="0.25">
      <c r="A1855" s="1">
        <v>33178</v>
      </c>
      <c r="B1855" t="s">
        <v>113</v>
      </c>
      <c r="C1855" t="s">
        <v>26</v>
      </c>
      <c r="D1855" t="s">
        <v>26</v>
      </c>
      <c r="E1855" t="s">
        <v>26</v>
      </c>
      <c r="F1855">
        <v>4769.1899999999996</v>
      </c>
      <c r="G1855" t="s">
        <v>26</v>
      </c>
      <c r="H1855" t="s">
        <v>26</v>
      </c>
      <c r="I1855" t="s">
        <v>26</v>
      </c>
      <c r="J1855" t="s">
        <v>26</v>
      </c>
      <c r="K1855" t="s">
        <v>26</v>
      </c>
    </row>
    <row r="1856" spans="1:11" x14ac:dyDescent="0.25">
      <c r="A1856" s="1">
        <v>33178</v>
      </c>
      <c r="B1856" t="s">
        <v>128</v>
      </c>
      <c r="C1856" t="s">
        <v>26</v>
      </c>
      <c r="D1856" t="s">
        <v>26</v>
      </c>
      <c r="E1856" t="s">
        <v>26</v>
      </c>
      <c r="F1856">
        <v>5119.6499999999996</v>
      </c>
      <c r="G1856" t="s">
        <v>26</v>
      </c>
      <c r="H1856" t="s">
        <v>26</v>
      </c>
      <c r="I1856" t="s">
        <v>26</v>
      </c>
      <c r="J1856" t="s">
        <v>26</v>
      </c>
      <c r="K1856" t="s">
        <v>26</v>
      </c>
    </row>
    <row r="1857" spans="1:11" x14ac:dyDescent="0.25">
      <c r="A1857" s="1">
        <v>33178</v>
      </c>
      <c r="B1857" t="s">
        <v>129</v>
      </c>
      <c r="C1857" t="s">
        <v>26</v>
      </c>
      <c r="D1857" t="s">
        <v>26</v>
      </c>
      <c r="E1857" t="s">
        <v>26</v>
      </c>
      <c r="F1857">
        <v>4882.8999999999996</v>
      </c>
      <c r="G1857" t="s">
        <v>26</v>
      </c>
      <c r="H1857" t="s">
        <v>26</v>
      </c>
      <c r="I1857" t="s">
        <v>26</v>
      </c>
      <c r="J1857" t="s">
        <v>26</v>
      </c>
      <c r="K1857" t="s">
        <v>26</v>
      </c>
    </row>
    <row r="1858" spans="1:11" x14ac:dyDescent="0.25">
      <c r="A1858" s="1">
        <v>33178</v>
      </c>
      <c r="B1858" t="s">
        <v>130</v>
      </c>
      <c r="C1858" t="s">
        <v>26</v>
      </c>
      <c r="D1858" t="s">
        <v>26</v>
      </c>
      <c r="E1858" t="s">
        <v>26</v>
      </c>
      <c r="F1858">
        <v>6115.7</v>
      </c>
      <c r="G1858" t="s">
        <v>26</v>
      </c>
      <c r="H1858" t="s">
        <v>26</v>
      </c>
      <c r="I1858" t="s">
        <v>26</v>
      </c>
      <c r="J1858" t="s">
        <v>26</v>
      </c>
      <c r="K1858" t="s">
        <v>26</v>
      </c>
    </row>
    <row r="1859" spans="1:11" x14ac:dyDescent="0.25">
      <c r="A1859" s="1">
        <v>33178</v>
      </c>
      <c r="B1859" t="s">
        <v>131</v>
      </c>
      <c r="C1859" t="s">
        <v>26</v>
      </c>
      <c r="D1859" t="s">
        <v>26</v>
      </c>
      <c r="E1859" t="s">
        <v>26</v>
      </c>
      <c r="F1859">
        <v>6021.52</v>
      </c>
      <c r="G1859" t="s">
        <v>26</v>
      </c>
      <c r="H1859" t="s">
        <v>26</v>
      </c>
      <c r="I1859" t="s">
        <v>26</v>
      </c>
      <c r="J1859" t="s">
        <v>26</v>
      </c>
      <c r="K1859" t="s">
        <v>26</v>
      </c>
    </row>
    <row r="1860" spans="1:11" x14ac:dyDescent="0.25">
      <c r="A1860" s="1">
        <v>33178</v>
      </c>
      <c r="B1860" t="s">
        <v>132</v>
      </c>
      <c r="C1860" t="s">
        <v>26</v>
      </c>
      <c r="D1860" t="s">
        <v>26</v>
      </c>
      <c r="E1860" t="s">
        <v>26</v>
      </c>
      <c r="F1860">
        <v>6067.8</v>
      </c>
      <c r="G1860" t="s">
        <v>26</v>
      </c>
      <c r="H1860" t="s">
        <v>26</v>
      </c>
      <c r="I1860" t="s">
        <v>26</v>
      </c>
      <c r="J1860" t="s">
        <v>26</v>
      </c>
      <c r="K1860" t="s">
        <v>26</v>
      </c>
    </row>
    <row r="1861" spans="1:11" x14ac:dyDescent="0.25">
      <c r="A1861" s="1">
        <v>33178</v>
      </c>
      <c r="B1861" t="s">
        <v>133</v>
      </c>
      <c r="C1861" t="s">
        <v>26</v>
      </c>
      <c r="D1861" t="s">
        <v>26</v>
      </c>
      <c r="E1861" t="s">
        <v>26</v>
      </c>
      <c r="F1861">
        <v>8161.31</v>
      </c>
      <c r="G1861" t="s">
        <v>26</v>
      </c>
      <c r="H1861" t="s">
        <v>26</v>
      </c>
      <c r="I1861" t="s">
        <v>26</v>
      </c>
      <c r="J1861" t="s">
        <v>26</v>
      </c>
      <c r="K1861" t="s">
        <v>26</v>
      </c>
    </row>
    <row r="1862" spans="1:11" x14ac:dyDescent="0.25">
      <c r="A1862" s="1">
        <v>33178</v>
      </c>
      <c r="B1862" t="s">
        <v>134</v>
      </c>
      <c r="C1862" t="s">
        <v>26</v>
      </c>
      <c r="D1862" t="s">
        <v>26</v>
      </c>
      <c r="E1862" t="s">
        <v>26</v>
      </c>
      <c r="F1862">
        <v>5543.04</v>
      </c>
      <c r="G1862" t="s">
        <v>26</v>
      </c>
      <c r="H1862" t="s">
        <v>26</v>
      </c>
      <c r="I1862" t="s">
        <v>26</v>
      </c>
      <c r="J1862" t="s">
        <v>26</v>
      </c>
      <c r="K1862" t="s">
        <v>26</v>
      </c>
    </row>
    <row r="1863" spans="1:11" x14ac:dyDescent="0.25">
      <c r="A1863" s="1">
        <v>33178</v>
      </c>
      <c r="B1863" t="s">
        <v>135</v>
      </c>
      <c r="C1863" t="s">
        <v>26</v>
      </c>
      <c r="D1863" t="s">
        <v>26</v>
      </c>
      <c r="E1863" t="s">
        <v>26</v>
      </c>
      <c r="F1863">
        <v>5787.77</v>
      </c>
      <c r="G1863" t="s">
        <v>26</v>
      </c>
      <c r="H1863" t="s">
        <v>26</v>
      </c>
      <c r="I1863" t="s">
        <v>26</v>
      </c>
      <c r="J1863" t="s">
        <v>26</v>
      </c>
      <c r="K1863" t="s">
        <v>26</v>
      </c>
    </row>
    <row r="1864" spans="1:11" x14ac:dyDescent="0.25">
      <c r="A1864" s="1">
        <v>33178</v>
      </c>
      <c r="B1864" t="s">
        <v>136</v>
      </c>
      <c r="C1864" t="s">
        <v>26</v>
      </c>
      <c r="D1864" t="s">
        <v>26</v>
      </c>
      <c r="E1864" t="s">
        <v>26</v>
      </c>
      <c r="F1864" t="s">
        <v>26</v>
      </c>
      <c r="G1864" t="s">
        <v>26</v>
      </c>
      <c r="H1864" t="s">
        <v>26</v>
      </c>
      <c r="I1864" t="s">
        <v>26</v>
      </c>
      <c r="J1864" t="s">
        <v>26</v>
      </c>
      <c r="K1864" t="s">
        <v>26</v>
      </c>
    </row>
    <row r="1865" spans="1:11" x14ac:dyDescent="0.25">
      <c r="A1865" s="1">
        <v>33178</v>
      </c>
      <c r="B1865" t="s">
        <v>137</v>
      </c>
      <c r="C1865" t="s">
        <v>26</v>
      </c>
      <c r="D1865" t="s">
        <v>26</v>
      </c>
      <c r="E1865" t="s">
        <v>26</v>
      </c>
      <c r="F1865">
        <v>5512.51</v>
      </c>
      <c r="G1865" t="s">
        <v>26</v>
      </c>
      <c r="H1865" t="s">
        <v>26</v>
      </c>
      <c r="I1865" t="s">
        <v>26</v>
      </c>
      <c r="J1865" t="s">
        <v>26</v>
      </c>
      <c r="K1865" t="s">
        <v>26</v>
      </c>
    </row>
    <row r="1866" spans="1:11" x14ac:dyDescent="0.25">
      <c r="A1866" s="1">
        <v>33178</v>
      </c>
      <c r="B1866" t="s">
        <v>138</v>
      </c>
      <c r="C1866" t="s">
        <v>26</v>
      </c>
      <c r="D1866" t="s">
        <v>26</v>
      </c>
      <c r="E1866" t="s">
        <v>26</v>
      </c>
      <c r="F1866">
        <v>6111.2</v>
      </c>
      <c r="G1866" t="s">
        <v>26</v>
      </c>
      <c r="H1866" t="s">
        <v>26</v>
      </c>
      <c r="I1866" t="s">
        <v>26</v>
      </c>
      <c r="J1866" t="s">
        <v>26</v>
      </c>
      <c r="K1866" t="s">
        <v>26</v>
      </c>
    </row>
    <row r="1867" spans="1:11" x14ac:dyDescent="0.25">
      <c r="A1867" s="1">
        <v>33178</v>
      </c>
      <c r="B1867" t="s">
        <v>139</v>
      </c>
      <c r="C1867" t="s">
        <v>26</v>
      </c>
      <c r="D1867" t="s">
        <v>26</v>
      </c>
      <c r="E1867" t="s">
        <v>26</v>
      </c>
      <c r="F1867">
        <v>4989.68</v>
      </c>
      <c r="G1867" t="s">
        <v>26</v>
      </c>
      <c r="H1867" t="s">
        <v>26</v>
      </c>
      <c r="I1867" t="s">
        <v>26</v>
      </c>
      <c r="J1867" t="s">
        <v>26</v>
      </c>
      <c r="K1867" t="s">
        <v>26</v>
      </c>
    </row>
    <row r="1868" spans="1:11" x14ac:dyDescent="0.25">
      <c r="A1868" s="1">
        <v>33178</v>
      </c>
      <c r="B1868" t="s">
        <v>140</v>
      </c>
      <c r="C1868" t="s">
        <v>26</v>
      </c>
      <c r="D1868" t="s">
        <v>26</v>
      </c>
      <c r="E1868" t="s">
        <v>26</v>
      </c>
      <c r="F1868">
        <v>5051.9799999999996</v>
      </c>
      <c r="G1868" t="s">
        <v>26</v>
      </c>
      <c r="H1868" t="s">
        <v>26</v>
      </c>
      <c r="I1868" t="s">
        <v>26</v>
      </c>
      <c r="J1868" t="s">
        <v>26</v>
      </c>
      <c r="K1868" t="s">
        <v>26</v>
      </c>
    </row>
    <row r="1869" spans="1:11" x14ac:dyDescent="0.25">
      <c r="A1869" s="1">
        <v>33178</v>
      </c>
      <c r="B1869" t="s">
        <v>141</v>
      </c>
      <c r="C1869" t="s">
        <v>26</v>
      </c>
      <c r="D1869" t="s">
        <v>26</v>
      </c>
      <c r="E1869" t="s">
        <v>26</v>
      </c>
      <c r="F1869">
        <v>5426.86</v>
      </c>
      <c r="G1869" t="s">
        <v>26</v>
      </c>
      <c r="H1869" t="s">
        <v>26</v>
      </c>
      <c r="I1869" t="s">
        <v>26</v>
      </c>
      <c r="J1869" t="s">
        <v>26</v>
      </c>
      <c r="K1869" t="s">
        <v>26</v>
      </c>
    </row>
    <row r="1870" spans="1:11" x14ac:dyDescent="0.25">
      <c r="A1870" s="1">
        <v>33178</v>
      </c>
      <c r="B1870" t="s">
        <v>142</v>
      </c>
      <c r="C1870" t="s">
        <v>26</v>
      </c>
      <c r="D1870" t="s">
        <v>26</v>
      </c>
      <c r="E1870" t="s">
        <v>26</v>
      </c>
      <c r="F1870">
        <v>4567.42</v>
      </c>
      <c r="G1870" t="s">
        <v>26</v>
      </c>
      <c r="H1870" t="s">
        <v>26</v>
      </c>
      <c r="I1870" t="s">
        <v>26</v>
      </c>
      <c r="J1870" t="s">
        <v>26</v>
      </c>
      <c r="K1870" t="s">
        <v>26</v>
      </c>
    </row>
    <row r="1871" spans="1:11" x14ac:dyDescent="0.25">
      <c r="A1871" s="1">
        <v>33178</v>
      </c>
      <c r="B1871" t="s">
        <v>143</v>
      </c>
      <c r="C1871" t="s">
        <v>26</v>
      </c>
      <c r="D1871" t="s">
        <v>26</v>
      </c>
      <c r="E1871" t="s">
        <v>26</v>
      </c>
      <c r="F1871">
        <v>4697.05</v>
      </c>
      <c r="G1871" t="s">
        <v>26</v>
      </c>
      <c r="H1871" t="s">
        <v>26</v>
      </c>
      <c r="I1871" t="s">
        <v>26</v>
      </c>
      <c r="J1871" t="s">
        <v>26</v>
      </c>
      <c r="K1871" t="s">
        <v>26</v>
      </c>
    </row>
    <row r="1872" spans="1:11" x14ac:dyDescent="0.25">
      <c r="A1872" s="1">
        <v>33178</v>
      </c>
      <c r="B1872" t="s">
        <v>144</v>
      </c>
      <c r="C1872" t="s">
        <v>26</v>
      </c>
      <c r="D1872" t="s">
        <v>26</v>
      </c>
      <c r="E1872" t="s">
        <v>26</v>
      </c>
      <c r="F1872">
        <v>4769.3500000000004</v>
      </c>
      <c r="G1872" t="s">
        <v>26</v>
      </c>
      <c r="H1872" t="s">
        <v>26</v>
      </c>
      <c r="I1872" t="s">
        <v>26</v>
      </c>
      <c r="J1872" t="s">
        <v>26</v>
      </c>
      <c r="K1872" t="s">
        <v>26</v>
      </c>
    </row>
    <row r="1873" spans="1:11" x14ac:dyDescent="0.25">
      <c r="A1873" s="1">
        <v>33178</v>
      </c>
      <c r="B1873" t="s">
        <v>145</v>
      </c>
      <c r="C1873" t="s">
        <v>26</v>
      </c>
      <c r="D1873" t="s">
        <v>26</v>
      </c>
      <c r="E1873" t="s">
        <v>26</v>
      </c>
      <c r="F1873">
        <v>5167.24</v>
      </c>
      <c r="G1873" t="s">
        <v>26</v>
      </c>
      <c r="H1873" t="s">
        <v>26</v>
      </c>
      <c r="I1873" t="s">
        <v>26</v>
      </c>
      <c r="J1873" t="s">
        <v>26</v>
      </c>
      <c r="K1873" t="s">
        <v>26</v>
      </c>
    </row>
    <row r="1874" spans="1:11" x14ac:dyDescent="0.25">
      <c r="A1874" s="1">
        <v>33178</v>
      </c>
      <c r="B1874" t="s">
        <v>146</v>
      </c>
      <c r="C1874" t="s">
        <v>26</v>
      </c>
      <c r="D1874" t="s">
        <v>26</v>
      </c>
      <c r="E1874" t="s">
        <v>26</v>
      </c>
      <c r="F1874">
        <v>5285.7</v>
      </c>
      <c r="G1874" t="s">
        <v>26</v>
      </c>
      <c r="H1874" t="s">
        <v>26</v>
      </c>
      <c r="I1874" t="s">
        <v>26</v>
      </c>
      <c r="J1874" t="s">
        <v>26</v>
      </c>
      <c r="K1874" t="s">
        <v>26</v>
      </c>
    </row>
    <row r="1875" spans="1:11" x14ac:dyDescent="0.25">
      <c r="A1875" s="1">
        <v>33178</v>
      </c>
      <c r="B1875" t="s">
        <v>2</v>
      </c>
      <c r="C1875" t="s">
        <v>26</v>
      </c>
      <c r="D1875" t="s">
        <v>26</v>
      </c>
      <c r="E1875" t="s">
        <v>26</v>
      </c>
      <c r="F1875">
        <v>5147.6099999999997</v>
      </c>
      <c r="G1875" t="s">
        <v>26</v>
      </c>
      <c r="H1875" t="s">
        <v>26</v>
      </c>
      <c r="I1875" t="s">
        <v>26</v>
      </c>
      <c r="J1875" t="s">
        <v>26</v>
      </c>
      <c r="K1875" t="s">
        <v>26</v>
      </c>
    </row>
    <row r="1876" spans="1:11" x14ac:dyDescent="0.25">
      <c r="A1876" s="1">
        <v>33178</v>
      </c>
      <c r="B1876" t="s">
        <v>147</v>
      </c>
      <c r="C1876" t="s">
        <v>26</v>
      </c>
      <c r="D1876" t="s">
        <v>26</v>
      </c>
      <c r="E1876" t="s">
        <v>26</v>
      </c>
      <c r="F1876">
        <v>4407.25</v>
      </c>
      <c r="G1876" t="s">
        <v>26</v>
      </c>
      <c r="H1876" t="s">
        <v>26</v>
      </c>
      <c r="I1876" t="s">
        <v>26</v>
      </c>
      <c r="J1876" t="s">
        <v>26</v>
      </c>
      <c r="K1876" t="s">
        <v>26</v>
      </c>
    </row>
    <row r="1877" spans="1:11" x14ac:dyDescent="0.25">
      <c r="A1877" s="1">
        <v>33178</v>
      </c>
      <c r="B1877" t="s">
        <v>148</v>
      </c>
      <c r="C1877" t="s">
        <v>26</v>
      </c>
      <c r="D1877" t="s">
        <v>26</v>
      </c>
      <c r="E1877" t="s">
        <v>26</v>
      </c>
      <c r="F1877">
        <v>4774.4799999999996</v>
      </c>
      <c r="G1877" t="s">
        <v>26</v>
      </c>
      <c r="H1877" t="s">
        <v>26</v>
      </c>
      <c r="I1877" t="s">
        <v>26</v>
      </c>
      <c r="J1877" t="s">
        <v>26</v>
      </c>
      <c r="K1877" t="s">
        <v>26</v>
      </c>
    </row>
    <row r="1878" spans="1:11" x14ac:dyDescent="0.25">
      <c r="A1878" s="1">
        <v>33178</v>
      </c>
      <c r="B1878" t="s">
        <v>149</v>
      </c>
      <c r="C1878" t="s">
        <v>26</v>
      </c>
      <c r="D1878" t="s">
        <v>26</v>
      </c>
      <c r="E1878" t="s">
        <v>26</v>
      </c>
      <c r="F1878">
        <v>5009.62</v>
      </c>
      <c r="G1878" t="s">
        <v>26</v>
      </c>
      <c r="H1878" t="s">
        <v>26</v>
      </c>
      <c r="I1878" t="s">
        <v>26</v>
      </c>
      <c r="J1878" t="s">
        <v>26</v>
      </c>
      <c r="K1878" t="s">
        <v>26</v>
      </c>
    </row>
    <row r="1879" spans="1:11" x14ac:dyDescent="0.25">
      <c r="A1879" s="1">
        <v>33178</v>
      </c>
      <c r="B1879" t="s">
        <v>150</v>
      </c>
      <c r="C1879" t="s">
        <v>26</v>
      </c>
      <c r="D1879" t="s">
        <v>26</v>
      </c>
      <c r="E1879" t="s">
        <v>26</v>
      </c>
      <c r="F1879">
        <v>5701.72</v>
      </c>
      <c r="G1879" t="s">
        <v>26</v>
      </c>
      <c r="H1879" t="s">
        <v>26</v>
      </c>
      <c r="I1879" t="s">
        <v>26</v>
      </c>
      <c r="J1879" t="s">
        <v>26</v>
      </c>
      <c r="K1879" t="s">
        <v>26</v>
      </c>
    </row>
    <row r="1880" spans="1:11" x14ac:dyDescent="0.25">
      <c r="A1880" s="1">
        <v>33178</v>
      </c>
      <c r="B1880" t="s">
        <v>151</v>
      </c>
      <c r="C1880" t="s">
        <v>26</v>
      </c>
      <c r="D1880" t="s">
        <v>26</v>
      </c>
      <c r="E1880" t="s">
        <v>26</v>
      </c>
      <c r="F1880">
        <v>5036.6400000000003</v>
      </c>
      <c r="G1880" t="s">
        <v>26</v>
      </c>
      <c r="H1880" t="s">
        <v>26</v>
      </c>
      <c r="I1880" t="s">
        <v>26</v>
      </c>
      <c r="J1880" t="s">
        <v>26</v>
      </c>
      <c r="K1880" t="s">
        <v>26</v>
      </c>
    </row>
    <row r="1881" spans="1:11" x14ac:dyDescent="0.25">
      <c r="A1881" s="1">
        <v>33178</v>
      </c>
      <c r="B1881" t="s">
        <v>152</v>
      </c>
      <c r="C1881" t="s">
        <v>26</v>
      </c>
      <c r="D1881" t="s">
        <v>26</v>
      </c>
      <c r="E1881" t="s">
        <v>26</v>
      </c>
      <c r="F1881">
        <v>4540.4799999999996</v>
      </c>
      <c r="G1881" t="s">
        <v>26</v>
      </c>
      <c r="H1881" t="s">
        <v>26</v>
      </c>
      <c r="I1881" t="s">
        <v>26</v>
      </c>
      <c r="J1881" t="s">
        <v>26</v>
      </c>
      <c r="K1881" t="s">
        <v>26</v>
      </c>
    </row>
    <row r="1882" spans="1:11" x14ac:dyDescent="0.25">
      <c r="A1882" s="1">
        <v>33178</v>
      </c>
      <c r="B1882" t="s">
        <v>153</v>
      </c>
      <c r="C1882" t="s">
        <v>26</v>
      </c>
      <c r="D1882" t="s">
        <v>26</v>
      </c>
      <c r="E1882" t="s">
        <v>26</v>
      </c>
      <c r="F1882">
        <v>5250.53</v>
      </c>
      <c r="G1882" t="s">
        <v>26</v>
      </c>
      <c r="H1882" t="s">
        <v>26</v>
      </c>
      <c r="I1882" t="s">
        <v>26</v>
      </c>
      <c r="J1882" t="s">
        <v>26</v>
      </c>
      <c r="K1882" t="s">
        <v>26</v>
      </c>
    </row>
    <row r="1883" spans="1:11" x14ac:dyDescent="0.25">
      <c r="A1883" s="1">
        <v>33178</v>
      </c>
      <c r="B1883" t="s">
        <v>154</v>
      </c>
      <c r="C1883" t="s">
        <v>26</v>
      </c>
      <c r="D1883" t="s">
        <v>26</v>
      </c>
      <c r="E1883" t="s">
        <v>26</v>
      </c>
      <c r="F1883">
        <v>4946.29</v>
      </c>
      <c r="G1883" t="s">
        <v>26</v>
      </c>
      <c r="H1883" t="s">
        <v>26</v>
      </c>
      <c r="I1883" t="s">
        <v>26</v>
      </c>
      <c r="J1883" t="s">
        <v>26</v>
      </c>
      <c r="K1883" t="s">
        <v>26</v>
      </c>
    </row>
    <row r="1884" spans="1:11" x14ac:dyDescent="0.25">
      <c r="A1884" s="1">
        <v>33178</v>
      </c>
      <c r="B1884" t="s">
        <v>155</v>
      </c>
      <c r="C1884" t="s">
        <v>26</v>
      </c>
      <c r="D1884" t="s">
        <v>26</v>
      </c>
      <c r="E1884" t="s">
        <v>26</v>
      </c>
      <c r="F1884">
        <v>4856.6499999999996</v>
      </c>
      <c r="G1884" t="s">
        <v>26</v>
      </c>
      <c r="H1884" t="s">
        <v>26</v>
      </c>
      <c r="I1884" t="s">
        <v>26</v>
      </c>
      <c r="J1884" t="s">
        <v>26</v>
      </c>
      <c r="K1884" t="s">
        <v>26</v>
      </c>
    </row>
    <row r="1885" spans="1:11" x14ac:dyDescent="0.25">
      <c r="A1885" s="1">
        <v>33208</v>
      </c>
      <c r="B1885" t="s">
        <v>1</v>
      </c>
      <c r="C1885" t="s">
        <v>26</v>
      </c>
      <c r="D1885" t="s">
        <v>26</v>
      </c>
      <c r="E1885" t="s">
        <v>26</v>
      </c>
      <c r="F1885">
        <v>5614.05</v>
      </c>
      <c r="G1885" t="s">
        <v>26</v>
      </c>
      <c r="H1885" t="s">
        <v>26</v>
      </c>
      <c r="I1885" t="s">
        <v>26</v>
      </c>
      <c r="J1885" t="s">
        <v>26</v>
      </c>
      <c r="K1885" t="s">
        <v>26</v>
      </c>
    </row>
    <row r="1886" spans="1:11" x14ac:dyDescent="0.25">
      <c r="A1886" s="1">
        <v>33208</v>
      </c>
      <c r="B1886" t="s">
        <v>126</v>
      </c>
      <c r="C1886" t="s">
        <v>26</v>
      </c>
      <c r="D1886" t="s">
        <v>26</v>
      </c>
      <c r="E1886" t="s">
        <v>26</v>
      </c>
      <c r="F1886">
        <v>6778.06</v>
      </c>
      <c r="G1886" t="s">
        <v>26</v>
      </c>
      <c r="H1886" t="s">
        <v>26</v>
      </c>
      <c r="I1886" t="s">
        <v>26</v>
      </c>
      <c r="J1886" t="s">
        <v>26</v>
      </c>
      <c r="K1886" t="s">
        <v>26</v>
      </c>
    </row>
    <row r="1887" spans="1:11" x14ac:dyDescent="0.25">
      <c r="A1887" s="1">
        <v>33208</v>
      </c>
      <c r="B1887" t="s">
        <v>127</v>
      </c>
      <c r="C1887" t="s">
        <v>26</v>
      </c>
      <c r="D1887" t="s">
        <v>26</v>
      </c>
      <c r="E1887" t="s">
        <v>26</v>
      </c>
      <c r="F1887">
        <v>5735.81</v>
      </c>
      <c r="G1887" t="s">
        <v>26</v>
      </c>
      <c r="H1887" t="s">
        <v>26</v>
      </c>
      <c r="I1887" t="s">
        <v>26</v>
      </c>
      <c r="J1887" t="s">
        <v>26</v>
      </c>
      <c r="K1887" t="s">
        <v>26</v>
      </c>
    </row>
    <row r="1888" spans="1:11" x14ac:dyDescent="0.25">
      <c r="A1888" s="1">
        <v>33208</v>
      </c>
      <c r="B1888" t="s">
        <v>113</v>
      </c>
      <c r="C1888" t="s">
        <v>26</v>
      </c>
      <c r="D1888" t="s">
        <v>26</v>
      </c>
      <c r="E1888" t="s">
        <v>26</v>
      </c>
      <c r="F1888">
        <v>5514.61</v>
      </c>
      <c r="G1888" t="s">
        <v>26</v>
      </c>
      <c r="H1888" t="s">
        <v>26</v>
      </c>
      <c r="I1888" t="s">
        <v>26</v>
      </c>
      <c r="J1888" t="s">
        <v>26</v>
      </c>
      <c r="K1888" t="s">
        <v>26</v>
      </c>
    </row>
    <row r="1889" spans="1:11" x14ac:dyDescent="0.25">
      <c r="A1889" s="1">
        <v>33208</v>
      </c>
      <c r="B1889" t="s">
        <v>128</v>
      </c>
      <c r="C1889" t="s">
        <v>26</v>
      </c>
      <c r="D1889" t="s">
        <v>26</v>
      </c>
      <c r="E1889" t="s">
        <v>26</v>
      </c>
      <c r="F1889">
        <v>5698.69</v>
      </c>
      <c r="G1889" t="s">
        <v>26</v>
      </c>
      <c r="H1889" t="s">
        <v>26</v>
      </c>
      <c r="I1889" t="s">
        <v>26</v>
      </c>
      <c r="J1889" t="s">
        <v>26</v>
      </c>
      <c r="K1889" t="s">
        <v>26</v>
      </c>
    </row>
    <row r="1890" spans="1:11" x14ac:dyDescent="0.25">
      <c r="A1890" s="1">
        <v>33208</v>
      </c>
      <c r="B1890" t="s">
        <v>129</v>
      </c>
      <c r="C1890" t="s">
        <v>26</v>
      </c>
      <c r="D1890" t="s">
        <v>26</v>
      </c>
      <c r="E1890" t="s">
        <v>26</v>
      </c>
      <c r="F1890">
        <v>5326.76</v>
      </c>
      <c r="G1890" t="s">
        <v>26</v>
      </c>
      <c r="H1890" t="s">
        <v>26</v>
      </c>
      <c r="I1890" t="s">
        <v>26</v>
      </c>
      <c r="J1890" t="s">
        <v>26</v>
      </c>
      <c r="K1890" t="s">
        <v>26</v>
      </c>
    </row>
    <row r="1891" spans="1:11" x14ac:dyDescent="0.25">
      <c r="A1891" s="1">
        <v>33208</v>
      </c>
      <c r="B1891" t="s">
        <v>130</v>
      </c>
      <c r="C1891" t="s">
        <v>26</v>
      </c>
      <c r="D1891" t="s">
        <v>26</v>
      </c>
      <c r="E1891" t="s">
        <v>26</v>
      </c>
      <c r="F1891">
        <v>6572.54</v>
      </c>
      <c r="G1891" t="s">
        <v>26</v>
      </c>
      <c r="H1891" t="s">
        <v>26</v>
      </c>
      <c r="I1891" t="s">
        <v>26</v>
      </c>
      <c r="J1891" t="s">
        <v>26</v>
      </c>
      <c r="K1891" t="s">
        <v>26</v>
      </c>
    </row>
    <row r="1892" spans="1:11" x14ac:dyDescent="0.25">
      <c r="A1892" s="1">
        <v>33208</v>
      </c>
      <c r="B1892" t="s">
        <v>131</v>
      </c>
      <c r="C1892" t="s">
        <v>26</v>
      </c>
      <c r="D1892" t="s">
        <v>26</v>
      </c>
      <c r="E1892" t="s">
        <v>26</v>
      </c>
      <c r="F1892">
        <v>6747.11</v>
      </c>
      <c r="G1892" t="s">
        <v>26</v>
      </c>
      <c r="H1892" t="s">
        <v>26</v>
      </c>
      <c r="I1892" t="s">
        <v>26</v>
      </c>
      <c r="J1892" t="s">
        <v>26</v>
      </c>
      <c r="K1892" t="s">
        <v>26</v>
      </c>
    </row>
    <row r="1893" spans="1:11" x14ac:dyDescent="0.25">
      <c r="A1893" s="1">
        <v>33208</v>
      </c>
      <c r="B1893" t="s">
        <v>132</v>
      </c>
      <c r="C1893" t="s">
        <v>26</v>
      </c>
      <c r="D1893" t="s">
        <v>26</v>
      </c>
      <c r="E1893" t="s">
        <v>26</v>
      </c>
      <c r="F1893">
        <v>6940.35</v>
      </c>
      <c r="G1893" t="s">
        <v>26</v>
      </c>
      <c r="H1893" t="s">
        <v>26</v>
      </c>
      <c r="I1893" t="s">
        <v>26</v>
      </c>
      <c r="J1893" t="s">
        <v>26</v>
      </c>
      <c r="K1893" t="s">
        <v>26</v>
      </c>
    </row>
    <row r="1894" spans="1:11" x14ac:dyDescent="0.25">
      <c r="A1894" s="1">
        <v>33208</v>
      </c>
      <c r="B1894" t="s">
        <v>133</v>
      </c>
      <c r="C1894" t="s">
        <v>26</v>
      </c>
      <c r="D1894" t="s">
        <v>26</v>
      </c>
      <c r="E1894" t="s">
        <v>26</v>
      </c>
      <c r="F1894">
        <v>8877.8700000000008</v>
      </c>
      <c r="G1894" t="s">
        <v>26</v>
      </c>
      <c r="H1894" t="s">
        <v>26</v>
      </c>
      <c r="I1894" t="s">
        <v>26</v>
      </c>
      <c r="J1894" t="s">
        <v>26</v>
      </c>
      <c r="K1894" t="s">
        <v>26</v>
      </c>
    </row>
    <row r="1895" spans="1:11" x14ac:dyDescent="0.25">
      <c r="A1895" s="1">
        <v>33208</v>
      </c>
      <c r="B1895" t="s">
        <v>134</v>
      </c>
      <c r="C1895" t="s">
        <v>26</v>
      </c>
      <c r="D1895" t="s">
        <v>26</v>
      </c>
      <c r="E1895" t="s">
        <v>26</v>
      </c>
      <c r="F1895">
        <v>6425.49</v>
      </c>
      <c r="G1895" t="s">
        <v>26</v>
      </c>
      <c r="H1895" t="s">
        <v>26</v>
      </c>
      <c r="I1895" t="s">
        <v>26</v>
      </c>
      <c r="J1895" t="s">
        <v>26</v>
      </c>
      <c r="K1895" t="s">
        <v>26</v>
      </c>
    </row>
    <row r="1896" spans="1:11" x14ac:dyDescent="0.25">
      <c r="A1896" s="1">
        <v>33208</v>
      </c>
      <c r="B1896" t="s">
        <v>135</v>
      </c>
      <c r="C1896" t="s">
        <v>26</v>
      </c>
      <c r="D1896" t="s">
        <v>26</v>
      </c>
      <c r="E1896" t="s">
        <v>26</v>
      </c>
      <c r="F1896">
        <v>6446.41</v>
      </c>
      <c r="G1896" t="s">
        <v>26</v>
      </c>
      <c r="H1896" t="s">
        <v>26</v>
      </c>
      <c r="I1896" t="s">
        <v>26</v>
      </c>
      <c r="J1896" t="s">
        <v>26</v>
      </c>
      <c r="K1896" t="s">
        <v>26</v>
      </c>
    </row>
    <row r="1897" spans="1:11" x14ac:dyDescent="0.25">
      <c r="A1897" s="1">
        <v>33208</v>
      </c>
      <c r="B1897" t="s">
        <v>136</v>
      </c>
      <c r="C1897" t="s">
        <v>26</v>
      </c>
      <c r="D1897" t="s">
        <v>26</v>
      </c>
      <c r="E1897" t="s">
        <v>26</v>
      </c>
      <c r="F1897" t="s">
        <v>26</v>
      </c>
      <c r="G1897" t="s">
        <v>26</v>
      </c>
      <c r="H1897" t="s">
        <v>26</v>
      </c>
      <c r="I1897" t="s">
        <v>26</v>
      </c>
      <c r="J1897" t="s">
        <v>26</v>
      </c>
      <c r="K1897" t="s">
        <v>26</v>
      </c>
    </row>
    <row r="1898" spans="1:11" x14ac:dyDescent="0.25">
      <c r="A1898" s="1">
        <v>33208</v>
      </c>
      <c r="B1898" t="s">
        <v>137</v>
      </c>
      <c r="C1898" t="s">
        <v>26</v>
      </c>
      <c r="D1898" t="s">
        <v>26</v>
      </c>
      <c r="E1898" t="s">
        <v>26</v>
      </c>
      <c r="F1898">
        <v>5955.16</v>
      </c>
      <c r="G1898" t="s">
        <v>26</v>
      </c>
      <c r="H1898" t="s">
        <v>26</v>
      </c>
      <c r="I1898" t="s">
        <v>26</v>
      </c>
      <c r="J1898" t="s">
        <v>26</v>
      </c>
      <c r="K1898" t="s">
        <v>26</v>
      </c>
    </row>
    <row r="1899" spans="1:11" x14ac:dyDescent="0.25">
      <c r="A1899" s="1">
        <v>33208</v>
      </c>
      <c r="B1899" t="s">
        <v>138</v>
      </c>
      <c r="C1899" t="s">
        <v>26</v>
      </c>
      <c r="D1899" t="s">
        <v>26</v>
      </c>
      <c r="E1899" t="s">
        <v>26</v>
      </c>
      <c r="F1899">
        <v>6876.32</v>
      </c>
      <c r="G1899" t="s">
        <v>26</v>
      </c>
      <c r="H1899" t="s">
        <v>26</v>
      </c>
      <c r="I1899" t="s">
        <v>26</v>
      </c>
      <c r="J1899" t="s">
        <v>26</v>
      </c>
      <c r="K1899" t="s">
        <v>26</v>
      </c>
    </row>
    <row r="1900" spans="1:11" x14ac:dyDescent="0.25">
      <c r="A1900" s="1">
        <v>33208</v>
      </c>
      <c r="B1900" t="s">
        <v>139</v>
      </c>
      <c r="C1900" t="s">
        <v>26</v>
      </c>
      <c r="D1900" t="s">
        <v>26</v>
      </c>
      <c r="E1900" t="s">
        <v>26</v>
      </c>
      <c r="F1900">
        <v>5643.33</v>
      </c>
      <c r="G1900" t="s">
        <v>26</v>
      </c>
      <c r="H1900" t="s">
        <v>26</v>
      </c>
      <c r="I1900" t="s">
        <v>26</v>
      </c>
      <c r="J1900" t="s">
        <v>26</v>
      </c>
      <c r="K1900" t="s">
        <v>26</v>
      </c>
    </row>
    <row r="1901" spans="1:11" x14ac:dyDescent="0.25">
      <c r="A1901" s="1">
        <v>33208</v>
      </c>
      <c r="B1901" t="s">
        <v>140</v>
      </c>
      <c r="C1901" t="s">
        <v>26</v>
      </c>
      <c r="D1901" t="s">
        <v>26</v>
      </c>
      <c r="E1901" t="s">
        <v>26</v>
      </c>
      <c r="F1901">
        <v>5542.02</v>
      </c>
      <c r="G1901" t="s">
        <v>26</v>
      </c>
      <c r="H1901" t="s">
        <v>26</v>
      </c>
      <c r="I1901" t="s">
        <v>26</v>
      </c>
      <c r="J1901" t="s">
        <v>26</v>
      </c>
      <c r="K1901" t="s">
        <v>26</v>
      </c>
    </row>
    <row r="1902" spans="1:11" x14ac:dyDescent="0.25">
      <c r="A1902" s="1">
        <v>33208</v>
      </c>
      <c r="B1902" t="s">
        <v>141</v>
      </c>
      <c r="C1902" t="s">
        <v>26</v>
      </c>
      <c r="D1902" t="s">
        <v>26</v>
      </c>
      <c r="E1902" t="s">
        <v>26</v>
      </c>
      <c r="F1902">
        <v>5912.56</v>
      </c>
      <c r="G1902" t="s">
        <v>26</v>
      </c>
      <c r="H1902" t="s">
        <v>26</v>
      </c>
      <c r="I1902" t="s">
        <v>26</v>
      </c>
      <c r="J1902" t="s">
        <v>26</v>
      </c>
      <c r="K1902" t="s">
        <v>26</v>
      </c>
    </row>
    <row r="1903" spans="1:11" x14ac:dyDescent="0.25">
      <c r="A1903" s="1">
        <v>33208</v>
      </c>
      <c r="B1903" t="s">
        <v>142</v>
      </c>
      <c r="C1903" t="s">
        <v>26</v>
      </c>
      <c r="D1903" t="s">
        <v>26</v>
      </c>
      <c r="E1903" t="s">
        <v>26</v>
      </c>
      <c r="F1903">
        <v>5717.95</v>
      </c>
      <c r="G1903" t="s">
        <v>26</v>
      </c>
      <c r="H1903" t="s">
        <v>26</v>
      </c>
      <c r="I1903" t="s">
        <v>26</v>
      </c>
      <c r="J1903" t="s">
        <v>26</v>
      </c>
      <c r="K1903" t="s">
        <v>26</v>
      </c>
    </row>
    <row r="1904" spans="1:11" x14ac:dyDescent="0.25">
      <c r="A1904" s="1">
        <v>33208</v>
      </c>
      <c r="B1904" t="s">
        <v>143</v>
      </c>
      <c r="C1904" t="s">
        <v>26</v>
      </c>
      <c r="D1904" t="s">
        <v>26</v>
      </c>
      <c r="E1904" t="s">
        <v>26</v>
      </c>
      <c r="F1904">
        <v>5290.28</v>
      </c>
      <c r="G1904" t="s">
        <v>26</v>
      </c>
      <c r="H1904" t="s">
        <v>26</v>
      </c>
      <c r="I1904" t="s">
        <v>26</v>
      </c>
      <c r="J1904" t="s">
        <v>26</v>
      </c>
      <c r="K1904" t="s">
        <v>26</v>
      </c>
    </row>
    <row r="1905" spans="1:11" x14ac:dyDescent="0.25">
      <c r="A1905" s="1">
        <v>33208</v>
      </c>
      <c r="B1905" t="s">
        <v>144</v>
      </c>
      <c r="C1905" t="s">
        <v>26</v>
      </c>
      <c r="D1905" t="s">
        <v>26</v>
      </c>
      <c r="E1905" t="s">
        <v>26</v>
      </c>
      <c r="F1905">
        <v>5482.37</v>
      </c>
      <c r="G1905" t="s">
        <v>26</v>
      </c>
      <c r="H1905" t="s">
        <v>26</v>
      </c>
      <c r="I1905" t="s">
        <v>26</v>
      </c>
      <c r="J1905" t="s">
        <v>26</v>
      </c>
      <c r="K1905" t="s">
        <v>26</v>
      </c>
    </row>
    <row r="1906" spans="1:11" x14ac:dyDescent="0.25">
      <c r="A1906" s="1">
        <v>33208</v>
      </c>
      <c r="B1906" t="s">
        <v>145</v>
      </c>
      <c r="C1906" t="s">
        <v>26</v>
      </c>
      <c r="D1906" t="s">
        <v>26</v>
      </c>
      <c r="E1906" t="s">
        <v>26</v>
      </c>
      <c r="F1906">
        <v>5712.39</v>
      </c>
      <c r="G1906" t="s">
        <v>26</v>
      </c>
      <c r="H1906" t="s">
        <v>26</v>
      </c>
      <c r="I1906" t="s">
        <v>26</v>
      </c>
      <c r="J1906" t="s">
        <v>26</v>
      </c>
      <c r="K1906" t="s">
        <v>26</v>
      </c>
    </row>
    <row r="1907" spans="1:11" x14ac:dyDescent="0.25">
      <c r="A1907" s="1">
        <v>33208</v>
      </c>
      <c r="B1907" t="s">
        <v>146</v>
      </c>
      <c r="C1907" t="s">
        <v>26</v>
      </c>
      <c r="D1907" t="s">
        <v>26</v>
      </c>
      <c r="E1907" t="s">
        <v>26</v>
      </c>
      <c r="F1907">
        <v>5984.47</v>
      </c>
      <c r="G1907" t="s">
        <v>26</v>
      </c>
      <c r="H1907" t="s">
        <v>26</v>
      </c>
      <c r="I1907" t="s">
        <v>26</v>
      </c>
      <c r="J1907" t="s">
        <v>26</v>
      </c>
      <c r="K1907" t="s">
        <v>26</v>
      </c>
    </row>
    <row r="1908" spans="1:11" x14ac:dyDescent="0.25">
      <c r="A1908" s="1">
        <v>33208</v>
      </c>
      <c r="B1908" t="s">
        <v>2</v>
      </c>
      <c r="C1908" t="s">
        <v>26</v>
      </c>
      <c r="D1908" t="s">
        <v>26</v>
      </c>
      <c r="E1908" t="s">
        <v>26</v>
      </c>
      <c r="F1908">
        <v>5752.45</v>
      </c>
      <c r="G1908" t="s">
        <v>26</v>
      </c>
      <c r="H1908" t="s">
        <v>26</v>
      </c>
      <c r="I1908" t="s">
        <v>26</v>
      </c>
      <c r="J1908" t="s">
        <v>26</v>
      </c>
      <c r="K1908" t="s">
        <v>26</v>
      </c>
    </row>
    <row r="1909" spans="1:11" x14ac:dyDescent="0.25">
      <c r="A1909" s="1">
        <v>33208</v>
      </c>
      <c r="B1909" t="s">
        <v>147</v>
      </c>
      <c r="C1909" t="s">
        <v>26</v>
      </c>
      <c r="D1909" t="s">
        <v>26</v>
      </c>
      <c r="E1909" t="s">
        <v>26</v>
      </c>
      <c r="F1909">
        <v>5035.28</v>
      </c>
      <c r="G1909" t="s">
        <v>26</v>
      </c>
      <c r="H1909" t="s">
        <v>26</v>
      </c>
      <c r="I1909" t="s">
        <v>26</v>
      </c>
      <c r="J1909" t="s">
        <v>26</v>
      </c>
      <c r="K1909" t="s">
        <v>26</v>
      </c>
    </row>
    <row r="1910" spans="1:11" x14ac:dyDescent="0.25">
      <c r="A1910" s="1">
        <v>33208</v>
      </c>
      <c r="B1910" t="s">
        <v>148</v>
      </c>
      <c r="C1910" t="s">
        <v>26</v>
      </c>
      <c r="D1910" t="s">
        <v>26</v>
      </c>
      <c r="E1910" t="s">
        <v>26</v>
      </c>
      <c r="F1910">
        <v>5577.07</v>
      </c>
      <c r="G1910" t="s">
        <v>26</v>
      </c>
      <c r="H1910" t="s">
        <v>26</v>
      </c>
      <c r="I1910" t="s">
        <v>26</v>
      </c>
      <c r="J1910" t="s">
        <v>26</v>
      </c>
      <c r="K1910" t="s">
        <v>26</v>
      </c>
    </row>
    <row r="1911" spans="1:11" x14ac:dyDescent="0.25">
      <c r="A1911" s="1">
        <v>33208</v>
      </c>
      <c r="B1911" t="s">
        <v>149</v>
      </c>
      <c r="C1911" t="s">
        <v>26</v>
      </c>
      <c r="D1911" t="s">
        <v>26</v>
      </c>
      <c r="E1911" t="s">
        <v>26</v>
      </c>
      <c r="F1911">
        <v>5801.64</v>
      </c>
      <c r="G1911" t="s">
        <v>26</v>
      </c>
      <c r="H1911" t="s">
        <v>26</v>
      </c>
      <c r="I1911" t="s">
        <v>26</v>
      </c>
      <c r="J1911" t="s">
        <v>26</v>
      </c>
      <c r="K1911" t="s">
        <v>26</v>
      </c>
    </row>
    <row r="1912" spans="1:11" x14ac:dyDescent="0.25">
      <c r="A1912" s="1">
        <v>33208</v>
      </c>
      <c r="B1912" t="s">
        <v>150</v>
      </c>
      <c r="C1912" t="s">
        <v>26</v>
      </c>
      <c r="D1912" t="s">
        <v>26</v>
      </c>
      <c r="E1912" t="s">
        <v>26</v>
      </c>
      <c r="F1912">
        <v>6199.48</v>
      </c>
      <c r="G1912" t="s">
        <v>26</v>
      </c>
      <c r="H1912" t="s">
        <v>26</v>
      </c>
      <c r="I1912" t="s">
        <v>26</v>
      </c>
      <c r="J1912" t="s">
        <v>26</v>
      </c>
      <c r="K1912" t="s">
        <v>26</v>
      </c>
    </row>
    <row r="1913" spans="1:11" x14ac:dyDescent="0.25">
      <c r="A1913" s="1">
        <v>33208</v>
      </c>
      <c r="B1913" t="s">
        <v>151</v>
      </c>
      <c r="C1913" t="s">
        <v>26</v>
      </c>
      <c r="D1913" t="s">
        <v>26</v>
      </c>
      <c r="E1913" t="s">
        <v>26</v>
      </c>
      <c r="F1913">
        <v>5445.61</v>
      </c>
      <c r="G1913" t="s">
        <v>26</v>
      </c>
      <c r="H1913" t="s">
        <v>26</v>
      </c>
      <c r="I1913" t="s">
        <v>26</v>
      </c>
      <c r="J1913" t="s">
        <v>26</v>
      </c>
      <c r="K1913" t="s">
        <v>26</v>
      </c>
    </row>
    <row r="1914" spans="1:11" x14ac:dyDescent="0.25">
      <c r="A1914" s="1">
        <v>33208</v>
      </c>
      <c r="B1914" t="s">
        <v>152</v>
      </c>
      <c r="C1914" t="s">
        <v>26</v>
      </c>
      <c r="D1914" t="s">
        <v>26</v>
      </c>
      <c r="E1914" t="s">
        <v>26</v>
      </c>
      <c r="F1914">
        <v>5129.37</v>
      </c>
      <c r="G1914" t="s">
        <v>26</v>
      </c>
      <c r="H1914" t="s">
        <v>26</v>
      </c>
      <c r="I1914" t="s">
        <v>26</v>
      </c>
      <c r="J1914" t="s">
        <v>26</v>
      </c>
      <c r="K1914" t="s">
        <v>26</v>
      </c>
    </row>
    <row r="1915" spans="1:11" x14ac:dyDescent="0.25">
      <c r="A1915" s="1">
        <v>33208</v>
      </c>
      <c r="B1915" t="s">
        <v>153</v>
      </c>
      <c r="C1915" t="s">
        <v>26</v>
      </c>
      <c r="D1915" t="s">
        <v>26</v>
      </c>
      <c r="E1915" t="s">
        <v>26</v>
      </c>
      <c r="F1915">
        <v>5682.12</v>
      </c>
      <c r="G1915" t="s">
        <v>26</v>
      </c>
      <c r="H1915" t="s">
        <v>26</v>
      </c>
      <c r="I1915" t="s">
        <v>26</v>
      </c>
      <c r="J1915" t="s">
        <v>26</v>
      </c>
      <c r="K1915" t="s">
        <v>26</v>
      </c>
    </row>
    <row r="1916" spans="1:11" x14ac:dyDescent="0.25">
      <c r="A1916" s="1">
        <v>33208</v>
      </c>
      <c r="B1916" t="s">
        <v>154</v>
      </c>
      <c r="C1916" t="s">
        <v>26</v>
      </c>
      <c r="D1916" t="s">
        <v>26</v>
      </c>
      <c r="E1916" t="s">
        <v>26</v>
      </c>
      <c r="F1916">
        <v>5723.85</v>
      </c>
      <c r="G1916" t="s">
        <v>26</v>
      </c>
      <c r="H1916" t="s">
        <v>26</v>
      </c>
      <c r="I1916" t="s">
        <v>26</v>
      </c>
      <c r="J1916" t="s">
        <v>26</v>
      </c>
      <c r="K1916" t="s">
        <v>26</v>
      </c>
    </row>
    <row r="1917" spans="1:11" x14ac:dyDescent="0.25">
      <c r="A1917" s="1">
        <v>33208</v>
      </c>
      <c r="B1917" t="s">
        <v>155</v>
      </c>
      <c r="C1917" t="s">
        <v>26</v>
      </c>
      <c r="D1917" t="s">
        <v>26</v>
      </c>
      <c r="E1917" t="s">
        <v>26</v>
      </c>
      <c r="F1917">
        <v>5146.1099999999997</v>
      </c>
      <c r="G1917" t="s">
        <v>26</v>
      </c>
      <c r="H1917" t="s">
        <v>26</v>
      </c>
      <c r="I1917" t="s">
        <v>26</v>
      </c>
      <c r="J1917" t="s">
        <v>26</v>
      </c>
      <c r="K1917" t="s">
        <v>26</v>
      </c>
    </row>
    <row r="1918" spans="1:11" x14ac:dyDescent="0.25">
      <c r="A1918" s="1">
        <v>33239</v>
      </c>
      <c r="B1918" t="s">
        <v>1</v>
      </c>
      <c r="C1918" t="s">
        <v>26</v>
      </c>
      <c r="D1918" t="s">
        <v>26</v>
      </c>
      <c r="E1918" t="s">
        <v>26</v>
      </c>
      <c r="F1918">
        <v>6389.35</v>
      </c>
      <c r="G1918" t="s">
        <v>26</v>
      </c>
      <c r="H1918" t="s">
        <v>26</v>
      </c>
      <c r="I1918" t="s">
        <v>26</v>
      </c>
      <c r="J1918" t="s">
        <v>26</v>
      </c>
      <c r="K1918" t="s">
        <v>26</v>
      </c>
    </row>
    <row r="1919" spans="1:11" x14ac:dyDescent="0.25">
      <c r="A1919" s="1">
        <v>33239</v>
      </c>
      <c r="B1919" t="s">
        <v>126</v>
      </c>
      <c r="C1919" t="s">
        <v>26</v>
      </c>
      <c r="D1919" t="s">
        <v>26</v>
      </c>
      <c r="E1919" t="s">
        <v>26</v>
      </c>
      <c r="F1919">
        <v>7638.87</v>
      </c>
      <c r="G1919" t="s">
        <v>26</v>
      </c>
      <c r="H1919" t="s">
        <v>26</v>
      </c>
      <c r="I1919" t="s">
        <v>26</v>
      </c>
      <c r="J1919" t="s">
        <v>26</v>
      </c>
      <c r="K1919" t="s">
        <v>26</v>
      </c>
    </row>
    <row r="1920" spans="1:11" x14ac:dyDescent="0.25">
      <c r="A1920" s="1">
        <v>33239</v>
      </c>
      <c r="B1920" t="s">
        <v>127</v>
      </c>
      <c r="C1920" t="s">
        <v>26</v>
      </c>
      <c r="D1920" t="s">
        <v>26</v>
      </c>
      <c r="E1920" t="s">
        <v>26</v>
      </c>
      <c r="F1920">
        <v>6595.6</v>
      </c>
      <c r="G1920" t="s">
        <v>26</v>
      </c>
      <c r="H1920" t="s">
        <v>26</v>
      </c>
      <c r="I1920" t="s">
        <v>26</v>
      </c>
      <c r="J1920" t="s">
        <v>26</v>
      </c>
      <c r="K1920" t="s">
        <v>26</v>
      </c>
    </row>
    <row r="1921" spans="1:11" x14ac:dyDescent="0.25">
      <c r="A1921" s="1">
        <v>33239</v>
      </c>
      <c r="B1921" t="s">
        <v>113</v>
      </c>
      <c r="C1921" t="s">
        <v>26</v>
      </c>
      <c r="D1921" t="s">
        <v>26</v>
      </c>
      <c r="E1921" t="s">
        <v>26</v>
      </c>
      <c r="F1921">
        <v>6269.01</v>
      </c>
      <c r="G1921" t="s">
        <v>26</v>
      </c>
      <c r="H1921" t="s">
        <v>26</v>
      </c>
      <c r="I1921" t="s">
        <v>26</v>
      </c>
      <c r="J1921" t="s">
        <v>26</v>
      </c>
      <c r="K1921" t="s">
        <v>26</v>
      </c>
    </row>
    <row r="1922" spans="1:11" x14ac:dyDescent="0.25">
      <c r="A1922" s="1">
        <v>33239</v>
      </c>
      <c r="B1922" t="s">
        <v>128</v>
      </c>
      <c r="C1922" t="s">
        <v>26</v>
      </c>
      <c r="D1922" t="s">
        <v>26</v>
      </c>
      <c r="E1922" t="s">
        <v>26</v>
      </c>
      <c r="F1922">
        <v>6330.67</v>
      </c>
      <c r="G1922" t="s">
        <v>26</v>
      </c>
      <c r="H1922" t="s">
        <v>26</v>
      </c>
      <c r="I1922" t="s">
        <v>26</v>
      </c>
      <c r="J1922" t="s">
        <v>26</v>
      </c>
      <c r="K1922" t="s">
        <v>26</v>
      </c>
    </row>
    <row r="1923" spans="1:11" x14ac:dyDescent="0.25">
      <c r="A1923" s="1">
        <v>33239</v>
      </c>
      <c r="B1923" t="s">
        <v>129</v>
      </c>
      <c r="C1923" t="s">
        <v>26</v>
      </c>
      <c r="D1923" t="s">
        <v>26</v>
      </c>
      <c r="E1923" t="s">
        <v>26</v>
      </c>
      <c r="F1923">
        <v>6246.16</v>
      </c>
      <c r="G1923" t="s">
        <v>26</v>
      </c>
      <c r="H1923" t="s">
        <v>26</v>
      </c>
      <c r="I1923" t="s">
        <v>26</v>
      </c>
      <c r="J1923" t="s">
        <v>26</v>
      </c>
      <c r="K1923" t="s">
        <v>26</v>
      </c>
    </row>
    <row r="1924" spans="1:11" x14ac:dyDescent="0.25">
      <c r="A1924" s="1">
        <v>33239</v>
      </c>
      <c r="B1924" t="s">
        <v>130</v>
      </c>
      <c r="C1924" t="s">
        <v>26</v>
      </c>
      <c r="D1924" t="s">
        <v>26</v>
      </c>
      <c r="E1924" t="s">
        <v>26</v>
      </c>
      <c r="F1924">
        <v>7236.36</v>
      </c>
      <c r="G1924" t="s">
        <v>26</v>
      </c>
      <c r="H1924" t="s">
        <v>26</v>
      </c>
      <c r="I1924" t="s">
        <v>26</v>
      </c>
      <c r="J1924" t="s">
        <v>26</v>
      </c>
      <c r="K1924" t="s">
        <v>26</v>
      </c>
    </row>
    <row r="1925" spans="1:11" x14ac:dyDescent="0.25">
      <c r="A1925" s="1">
        <v>33239</v>
      </c>
      <c r="B1925" t="s">
        <v>131</v>
      </c>
      <c r="C1925" t="s">
        <v>26</v>
      </c>
      <c r="D1925" t="s">
        <v>26</v>
      </c>
      <c r="E1925" t="s">
        <v>26</v>
      </c>
      <c r="F1925">
        <v>7712.63</v>
      </c>
      <c r="G1925" t="s">
        <v>26</v>
      </c>
      <c r="H1925" t="s">
        <v>26</v>
      </c>
      <c r="I1925" t="s">
        <v>26</v>
      </c>
      <c r="J1925" t="s">
        <v>26</v>
      </c>
      <c r="K1925" t="s">
        <v>26</v>
      </c>
    </row>
    <row r="1926" spans="1:11" x14ac:dyDescent="0.25">
      <c r="A1926" s="1">
        <v>33239</v>
      </c>
      <c r="B1926" t="s">
        <v>132</v>
      </c>
      <c r="C1926" t="s">
        <v>26</v>
      </c>
      <c r="D1926" t="s">
        <v>26</v>
      </c>
      <c r="E1926" t="s">
        <v>26</v>
      </c>
      <c r="F1926">
        <v>7801.65</v>
      </c>
      <c r="G1926" t="s">
        <v>26</v>
      </c>
      <c r="H1926" t="s">
        <v>26</v>
      </c>
      <c r="I1926" t="s">
        <v>26</v>
      </c>
      <c r="J1926" t="s">
        <v>26</v>
      </c>
      <c r="K1926" t="s">
        <v>26</v>
      </c>
    </row>
    <row r="1927" spans="1:11" x14ac:dyDescent="0.25">
      <c r="A1927" s="1">
        <v>33239</v>
      </c>
      <c r="B1927" t="s">
        <v>133</v>
      </c>
      <c r="C1927" t="s">
        <v>26</v>
      </c>
      <c r="D1927" t="s">
        <v>26</v>
      </c>
      <c r="E1927" t="s">
        <v>26</v>
      </c>
      <c r="F1927">
        <v>10779.51</v>
      </c>
      <c r="G1927" t="s">
        <v>26</v>
      </c>
      <c r="H1927" t="s">
        <v>26</v>
      </c>
      <c r="I1927" t="s">
        <v>26</v>
      </c>
      <c r="J1927" t="s">
        <v>26</v>
      </c>
      <c r="K1927" t="s">
        <v>26</v>
      </c>
    </row>
    <row r="1928" spans="1:11" x14ac:dyDescent="0.25">
      <c r="A1928" s="1">
        <v>33239</v>
      </c>
      <c r="B1928" t="s">
        <v>134</v>
      </c>
      <c r="C1928" t="s">
        <v>26</v>
      </c>
      <c r="D1928" t="s">
        <v>26</v>
      </c>
      <c r="E1928" t="s">
        <v>26</v>
      </c>
      <c r="F1928">
        <v>7177.91</v>
      </c>
      <c r="G1928" t="s">
        <v>26</v>
      </c>
      <c r="H1928" t="s">
        <v>26</v>
      </c>
      <c r="I1928" t="s">
        <v>26</v>
      </c>
      <c r="J1928" t="s">
        <v>26</v>
      </c>
      <c r="K1928" t="s">
        <v>26</v>
      </c>
    </row>
    <row r="1929" spans="1:11" x14ac:dyDescent="0.25">
      <c r="A1929" s="1">
        <v>33239</v>
      </c>
      <c r="B1929" t="s">
        <v>135</v>
      </c>
      <c r="C1929" t="s">
        <v>26</v>
      </c>
      <c r="D1929" t="s">
        <v>26</v>
      </c>
      <c r="E1929" t="s">
        <v>26</v>
      </c>
      <c r="F1929">
        <v>7279.94</v>
      </c>
      <c r="G1929" t="s">
        <v>26</v>
      </c>
      <c r="H1929" t="s">
        <v>26</v>
      </c>
      <c r="I1929" t="s">
        <v>26</v>
      </c>
      <c r="J1929" t="s">
        <v>26</v>
      </c>
      <c r="K1929" t="s">
        <v>26</v>
      </c>
    </row>
    <row r="1930" spans="1:11" x14ac:dyDescent="0.25">
      <c r="A1930" s="1">
        <v>33239</v>
      </c>
      <c r="B1930" t="s">
        <v>136</v>
      </c>
      <c r="C1930" t="s">
        <v>26</v>
      </c>
      <c r="D1930" t="s">
        <v>26</v>
      </c>
      <c r="E1930" t="s">
        <v>26</v>
      </c>
      <c r="F1930" t="s">
        <v>26</v>
      </c>
      <c r="G1930" t="s">
        <v>26</v>
      </c>
      <c r="H1930" t="s">
        <v>26</v>
      </c>
      <c r="I1930" t="s">
        <v>26</v>
      </c>
      <c r="J1930" t="s">
        <v>26</v>
      </c>
      <c r="K1930" t="s">
        <v>26</v>
      </c>
    </row>
    <row r="1931" spans="1:11" x14ac:dyDescent="0.25">
      <c r="A1931" s="1">
        <v>33239</v>
      </c>
      <c r="B1931" t="s">
        <v>137</v>
      </c>
      <c r="C1931" t="s">
        <v>26</v>
      </c>
      <c r="D1931" t="s">
        <v>26</v>
      </c>
      <c r="E1931" t="s">
        <v>26</v>
      </c>
      <c r="F1931">
        <v>6709.08</v>
      </c>
      <c r="G1931" t="s">
        <v>26</v>
      </c>
      <c r="H1931" t="s">
        <v>26</v>
      </c>
      <c r="I1931" t="s">
        <v>26</v>
      </c>
      <c r="J1931" t="s">
        <v>26</v>
      </c>
      <c r="K1931" t="s">
        <v>26</v>
      </c>
    </row>
    <row r="1932" spans="1:11" x14ac:dyDescent="0.25">
      <c r="A1932" s="1">
        <v>33239</v>
      </c>
      <c r="B1932" t="s">
        <v>138</v>
      </c>
      <c r="C1932" t="s">
        <v>26</v>
      </c>
      <c r="D1932" t="s">
        <v>26</v>
      </c>
      <c r="E1932" t="s">
        <v>26</v>
      </c>
      <c r="F1932">
        <v>8078.99</v>
      </c>
      <c r="G1932" t="s">
        <v>26</v>
      </c>
      <c r="H1932" t="s">
        <v>26</v>
      </c>
      <c r="I1932" t="s">
        <v>26</v>
      </c>
      <c r="J1932" t="s">
        <v>26</v>
      </c>
      <c r="K1932" t="s">
        <v>26</v>
      </c>
    </row>
    <row r="1933" spans="1:11" x14ac:dyDescent="0.25">
      <c r="A1933" s="1">
        <v>33239</v>
      </c>
      <c r="B1933" t="s">
        <v>139</v>
      </c>
      <c r="C1933" t="s">
        <v>26</v>
      </c>
      <c r="D1933" t="s">
        <v>26</v>
      </c>
      <c r="E1933" t="s">
        <v>26</v>
      </c>
      <c r="F1933">
        <v>6661.95</v>
      </c>
      <c r="G1933" t="s">
        <v>26</v>
      </c>
      <c r="H1933" t="s">
        <v>26</v>
      </c>
      <c r="I1933" t="s">
        <v>26</v>
      </c>
      <c r="J1933" t="s">
        <v>26</v>
      </c>
      <c r="K1933" t="s">
        <v>26</v>
      </c>
    </row>
    <row r="1934" spans="1:11" x14ac:dyDescent="0.25">
      <c r="A1934" s="1">
        <v>33239</v>
      </c>
      <c r="B1934" t="s">
        <v>140</v>
      </c>
      <c r="C1934" t="s">
        <v>26</v>
      </c>
      <c r="D1934" t="s">
        <v>26</v>
      </c>
      <c r="E1934" t="s">
        <v>26</v>
      </c>
      <c r="F1934">
        <v>6483.61</v>
      </c>
      <c r="G1934" t="s">
        <v>26</v>
      </c>
      <c r="H1934" t="s">
        <v>26</v>
      </c>
      <c r="I1934" t="s">
        <v>26</v>
      </c>
      <c r="J1934" t="s">
        <v>26</v>
      </c>
      <c r="K1934" t="s">
        <v>26</v>
      </c>
    </row>
    <row r="1935" spans="1:11" x14ac:dyDescent="0.25">
      <c r="A1935" s="1">
        <v>33239</v>
      </c>
      <c r="B1935" t="s">
        <v>141</v>
      </c>
      <c r="C1935" t="s">
        <v>26</v>
      </c>
      <c r="D1935" t="s">
        <v>26</v>
      </c>
      <c r="E1935" t="s">
        <v>26</v>
      </c>
      <c r="F1935">
        <v>6951.4</v>
      </c>
      <c r="G1935" t="s">
        <v>26</v>
      </c>
      <c r="H1935" t="s">
        <v>26</v>
      </c>
      <c r="I1935" t="s">
        <v>26</v>
      </c>
      <c r="J1935" t="s">
        <v>26</v>
      </c>
      <c r="K1935" t="s">
        <v>26</v>
      </c>
    </row>
    <row r="1936" spans="1:11" x14ac:dyDescent="0.25">
      <c r="A1936" s="1">
        <v>33239</v>
      </c>
      <c r="B1936" t="s">
        <v>142</v>
      </c>
      <c r="C1936" t="s">
        <v>26</v>
      </c>
      <c r="D1936" t="s">
        <v>26</v>
      </c>
      <c r="E1936" t="s">
        <v>26</v>
      </c>
      <c r="F1936">
        <v>6521.32</v>
      </c>
      <c r="G1936" t="s">
        <v>26</v>
      </c>
      <c r="H1936" t="s">
        <v>26</v>
      </c>
      <c r="I1936" t="s">
        <v>26</v>
      </c>
      <c r="J1936" t="s">
        <v>26</v>
      </c>
      <c r="K1936" t="s">
        <v>26</v>
      </c>
    </row>
    <row r="1937" spans="1:11" x14ac:dyDescent="0.25">
      <c r="A1937" s="1">
        <v>33239</v>
      </c>
      <c r="B1937" t="s">
        <v>143</v>
      </c>
      <c r="C1937" t="s">
        <v>26</v>
      </c>
      <c r="D1937" t="s">
        <v>26</v>
      </c>
      <c r="E1937" t="s">
        <v>26</v>
      </c>
      <c r="F1937">
        <v>6241.48</v>
      </c>
      <c r="G1937" t="s">
        <v>26</v>
      </c>
      <c r="H1937" t="s">
        <v>26</v>
      </c>
      <c r="I1937" t="s">
        <v>26</v>
      </c>
      <c r="J1937" t="s">
        <v>26</v>
      </c>
      <c r="K1937" t="s">
        <v>26</v>
      </c>
    </row>
    <row r="1938" spans="1:11" x14ac:dyDescent="0.25">
      <c r="A1938" s="1">
        <v>33239</v>
      </c>
      <c r="B1938" t="s">
        <v>144</v>
      </c>
      <c r="C1938" t="s">
        <v>26</v>
      </c>
      <c r="D1938" t="s">
        <v>26</v>
      </c>
      <c r="E1938" t="s">
        <v>26</v>
      </c>
      <c r="F1938">
        <v>6588.71</v>
      </c>
      <c r="G1938" t="s">
        <v>26</v>
      </c>
      <c r="H1938" t="s">
        <v>26</v>
      </c>
      <c r="I1938" t="s">
        <v>26</v>
      </c>
      <c r="J1938" t="s">
        <v>26</v>
      </c>
      <c r="K1938" t="s">
        <v>26</v>
      </c>
    </row>
    <row r="1939" spans="1:11" x14ac:dyDescent="0.25">
      <c r="A1939" s="1">
        <v>33239</v>
      </c>
      <c r="B1939" t="s">
        <v>145</v>
      </c>
      <c r="C1939" t="s">
        <v>26</v>
      </c>
      <c r="D1939" t="s">
        <v>26</v>
      </c>
      <c r="E1939" t="s">
        <v>26</v>
      </c>
      <c r="F1939">
        <v>6312.76</v>
      </c>
      <c r="G1939" t="s">
        <v>26</v>
      </c>
      <c r="H1939" t="s">
        <v>26</v>
      </c>
      <c r="I1939" t="s">
        <v>26</v>
      </c>
      <c r="J1939" t="s">
        <v>26</v>
      </c>
      <c r="K1939" t="s">
        <v>26</v>
      </c>
    </row>
    <row r="1940" spans="1:11" x14ac:dyDescent="0.25">
      <c r="A1940" s="1">
        <v>33239</v>
      </c>
      <c r="B1940" t="s">
        <v>146</v>
      </c>
      <c r="C1940" t="s">
        <v>26</v>
      </c>
      <c r="D1940" t="s">
        <v>26</v>
      </c>
      <c r="E1940" t="s">
        <v>26</v>
      </c>
      <c r="F1940">
        <v>6753.48</v>
      </c>
      <c r="G1940" t="s">
        <v>26</v>
      </c>
      <c r="H1940" t="s">
        <v>26</v>
      </c>
      <c r="I1940" t="s">
        <v>26</v>
      </c>
      <c r="J1940" t="s">
        <v>26</v>
      </c>
      <c r="K1940" t="s">
        <v>26</v>
      </c>
    </row>
    <row r="1941" spans="1:11" x14ac:dyDescent="0.25">
      <c r="A1941" s="1">
        <v>33239</v>
      </c>
      <c r="B1941" t="s">
        <v>2</v>
      </c>
      <c r="C1941" t="s">
        <v>26</v>
      </c>
      <c r="D1941" t="s">
        <v>26</v>
      </c>
      <c r="E1941" t="s">
        <v>26</v>
      </c>
      <c r="F1941">
        <v>6786.17</v>
      </c>
      <c r="G1941" t="s">
        <v>26</v>
      </c>
      <c r="H1941" t="s">
        <v>26</v>
      </c>
      <c r="I1941" t="s">
        <v>26</v>
      </c>
      <c r="J1941" t="s">
        <v>26</v>
      </c>
      <c r="K1941" t="s">
        <v>26</v>
      </c>
    </row>
    <row r="1942" spans="1:11" x14ac:dyDescent="0.25">
      <c r="A1942" s="1">
        <v>33239</v>
      </c>
      <c r="B1942" t="s">
        <v>147</v>
      </c>
      <c r="C1942" t="s">
        <v>26</v>
      </c>
      <c r="D1942" t="s">
        <v>26</v>
      </c>
      <c r="E1942" t="s">
        <v>26</v>
      </c>
      <c r="F1942">
        <v>6027.73</v>
      </c>
      <c r="G1942" t="s">
        <v>26</v>
      </c>
      <c r="H1942" t="s">
        <v>26</v>
      </c>
      <c r="I1942" t="s">
        <v>26</v>
      </c>
      <c r="J1942" t="s">
        <v>26</v>
      </c>
      <c r="K1942" t="s">
        <v>26</v>
      </c>
    </row>
    <row r="1943" spans="1:11" x14ac:dyDescent="0.25">
      <c r="A1943" s="1">
        <v>33239</v>
      </c>
      <c r="B1943" t="s">
        <v>148</v>
      </c>
      <c r="C1943" t="s">
        <v>26</v>
      </c>
      <c r="D1943" t="s">
        <v>26</v>
      </c>
      <c r="E1943" t="s">
        <v>26</v>
      </c>
      <c r="F1943">
        <v>6230.7</v>
      </c>
      <c r="G1943" t="s">
        <v>26</v>
      </c>
      <c r="H1943" t="s">
        <v>26</v>
      </c>
      <c r="I1943" t="s">
        <v>26</v>
      </c>
      <c r="J1943" t="s">
        <v>26</v>
      </c>
      <c r="K1943" t="s">
        <v>26</v>
      </c>
    </row>
    <row r="1944" spans="1:11" x14ac:dyDescent="0.25">
      <c r="A1944" s="1">
        <v>33239</v>
      </c>
      <c r="B1944" t="s">
        <v>149</v>
      </c>
      <c r="C1944" t="s">
        <v>26</v>
      </c>
      <c r="D1944" t="s">
        <v>26</v>
      </c>
      <c r="E1944" t="s">
        <v>26</v>
      </c>
      <c r="F1944">
        <v>6472.31</v>
      </c>
      <c r="G1944" t="s">
        <v>26</v>
      </c>
      <c r="H1944" t="s">
        <v>26</v>
      </c>
      <c r="I1944" t="s">
        <v>26</v>
      </c>
      <c r="J1944" t="s">
        <v>26</v>
      </c>
      <c r="K1944" t="s">
        <v>26</v>
      </c>
    </row>
    <row r="1945" spans="1:11" x14ac:dyDescent="0.25">
      <c r="A1945" s="1">
        <v>33239</v>
      </c>
      <c r="B1945" t="s">
        <v>150</v>
      </c>
      <c r="C1945" t="s">
        <v>26</v>
      </c>
      <c r="D1945" t="s">
        <v>26</v>
      </c>
      <c r="E1945" t="s">
        <v>26</v>
      </c>
      <c r="F1945">
        <v>6995.5</v>
      </c>
      <c r="G1945" t="s">
        <v>26</v>
      </c>
      <c r="H1945" t="s">
        <v>26</v>
      </c>
      <c r="I1945" t="s">
        <v>26</v>
      </c>
      <c r="J1945" t="s">
        <v>26</v>
      </c>
      <c r="K1945" t="s">
        <v>26</v>
      </c>
    </row>
    <row r="1946" spans="1:11" x14ac:dyDescent="0.25">
      <c r="A1946" s="1">
        <v>33239</v>
      </c>
      <c r="B1946" t="s">
        <v>151</v>
      </c>
      <c r="C1946" t="s">
        <v>26</v>
      </c>
      <c r="D1946" t="s">
        <v>26</v>
      </c>
      <c r="E1946" t="s">
        <v>26</v>
      </c>
      <c r="F1946">
        <v>5990.18</v>
      </c>
      <c r="G1946" t="s">
        <v>26</v>
      </c>
      <c r="H1946" t="s">
        <v>26</v>
      </c>
      <c r="I1946" t="s">
        <v>26</v>
      </c>
      <c r="J1946" t="s">
        <v>26</v>
      </c>
      <c r="K1946" t="s">
        <v>26</v>
      </c>
    </row>
    <row r="1947" spans="1:11" x14ac:dyDescent="0.25">
      <c r="A1947" s="1">
        <v>33239</v>
      </c>
      <c r="B1947" t="s">
        <v>152</v>
      </c>
      <c r="C1947" t="s">
        <v>26</v>
      </c>
      <c r="D1947" t="s">
        <v>26</v>
      </c>
      <c r="E1947" t="s">
        <v>26</v>
      </c>
      <c r="F1947">
        <v>6354.27</v>
      </c>
      <c r="G1947" t="s">
        <v>26</v>
      </c>
      <c r="H1947" t="s">
        <v>26</v>
      </c>
      <c r="I1947" t="s">
        <v>26</v>
      </c>
      <c r="J1947" t="s">
        <v>26</v>
      </c>
      <c r="K1947" t="s">
        <v>26</v>
      </c>
    </row>
    <row r="1948" spans="1:11" x14ac:dyDescent="0.25">
      <c r="A1948" s="1">
        <v>33239</v>
      </c>
      <c r="B1948" t="s">
        <v>153</v>
      </c>
      <c r="C1948" t="s">
        <v>26</v>
      </c>
      <c r="D1948" t="s">
        <v>26</v>
      </c>
      <c r="E1948" t="s">
        <v>26</v>
      </c>
      <c r="F1948">
        <v>6579.89</v>
      </c>
      <c r="G1948" t="s">
        <v>26</v>
      </c>
      <c r="H1948" t="s">
        <v>26</v>
      </c>
      <c r="I1948" t="s">
        <v>26</v>
      </c>
      <c r="J1948" t="s">
        <v>26</v>
      </c>
      <c r="K1948" t="s">
        <v>26</v>
      </c>
    </row>
    <row r="1949" spans="1:11" x14ac:dyDescent="0.25">
      <c r="A1949" s="1">
        <v>33239</v>
      </c>
      <c r="B1949" t="s">
        <v>154</v>
      </c>
      <c r="C1949" t="s">
        <v>26</v>
      </c>
      <c r="D1949" t="s">
        <v>26</v>
      </c>
      <c r="E1949" t="s">
        <v>26</v>
      </c>
      <c r="F1949">
        <v>6299.67</v>
      </c>
      <c r="G1949" t="s">
        <v>26</v>
      </c>
      <c r="H1949" t="s">
        <v>26</v>
      </c>
      <c r="I1949" t="s">
        <v>26</v>
      </c>
      <c r="J1949" t="s">
        <v>26</v>
      </c>
      <c r="K1949" t="s">
        <v>26</v>
      </c>
    </row>
    <row r="1950" spans="1:11" x14ac:dyDescent="0.25">
      <c r="A1950" s="1">
        <v>33239</v>
      </c>
      <c r="B1950" t="s">
        <v>155</v>
      </c>
      <c r="C1950" t="s">
        <v>26</v>
      </c>
      <c r="D1950" t="s">
        <v>26</v>
      </c>
      <c r="E1950" t="s">
        <v>26</v>
      </c>
      <c r="F1950">
        <v>6153.2</v>
      </c>
      <c r="G1950" t="s">
        <v>26</v>
      </c>
      <c r="H1950" t="s">
        <v>26</v>
      </c>
      <c r="I1950" t="s">
        <v>26</v>
      </c>
      <c r="J1950" t="s">
        <v>26</v>
      </c>
      <c r="K1950" t="s">
        <v>26</v>
      </c>
    </row>
    <row r="1951" spans="1:11" x14ac:dyDescent="0.25">
      <c r="A1951" s="1">
        <v>33270</v>
      </c>
      <c r="B1951" t="s">
        <v>1</v>
      </c>
      <c r="C1951" t="s">
        <v>26</v>
      </c>
      <c r="D1951" t="s">
        <v>26</v>
      </c>
      <c r="E1951" t="s">
        <v>26</v>
      </c>
      <c r="F1951">
        <v>7699.16</v>
      </c>
      <c r="G1951" t="s">
        <v>26</v>
      </c>
      <c r="H1951" t="s">
        <v>26</v>
      </c>
      <c r="I1951" t="s">
        <v>26</v>
      </c>
      <c r="J1951" t="s">
        <v>26</v>
      </c>
      <c r="K1951" t="s">
        <v>26</v>
      </c>
    </row>
    <row r="1952" spans="1:11" x14ac:dyDescent="0.25">
      <c r="A1952" s="1">
        <v>33270</v>
      </c>
      <c r="B1952" t="s">
        <v>126</v>
      </c>
      <c r="C1952" t="s">
        <v>26</v>
      </c>
      <c r="D1952" t="s">
        <v>26</v>
      </c>
      <c r="E1952" t="s">
        <v>26</v>
      </c>
      <c r="F1952">
        <v>9016.92</v>
      </c>
      <c r="G1952" t="s">
        <v>26</v>
      </c>
      <c r="H1952" t="s">
        <v>26</v>
      </c>
      <c r="I1952" t="s">
        <v>26</v>
      </c>
      <c r="J1952" t="s">
        <v>26</v>
      </c>
      <c r="K1952" t="s">
        <v>26</v>
      </c>
    </row>
    <row r="1953" spans="1:11" x14ac:dyDescent="0.25">
      <c r="A1953" s="1">
        <v>33270</v>
      </c>
      <c r="B1953" t="s">
        <v>127</v>
      </c>
      <c r="C1953" t="s">
        <v>26</v>
      </c>
      <c r="D1953" t="s">
        <v>26</v>
      </c>
      <c r="E1953" t="s">
        <v>26</v>
      </c>
      <c r="F1953">
        <v>7866.58</v>
      </c>
      <c r="G1953" t="s">
        <v>26</v>
      </c>
      <c r="H1953" t="s">
        <v>26</v>
      </c>
      <c r="I1953" t="s">
        <v>26</v>
      </c>
      <c r="J1953" t="s">
        <v>26</v>
      </c>
      <c r="K1953" t="s">
        <v>26</v>
      </c>
    </row>
    <row r="1954" spans="1:11" x14ac:dyDescent="0.25">
      <c r="A1954" s="1">
        <v>33270</v>
      </c>
      <c r="B1954" t="s">
        <v>113</v>
      </c>
      <c r="C1954" t="s">
        <v>26</v>
      </c>
      <c r="D1954" t="s">
        <v>26</v>
      </c>
      <c r="E1954" t="s">
        <v>26</v>
      </c>
      <c r="F1954">
        <v>7546.63</v>
      </c>
      <c r="G1954" t="s">
        <v>26</v>
      </c>
      <c r="H1954" t="s">
        <v>26</v>
      </c>
      <c r="I1954" t="s">
        <v>26</v>
      </c>
      <c r="J1954" t="s">
        <v>26</v>
      </c>
      <c r="K1954" t="s">
        <v>26</v>
      </c>
    </row>
    <row r="1955" spans="1:11" x14ac:dyDescent="0.25">
      <c r="A1955" s="1">
        <v>33270</v>
      </c>
      <c r="B1955" t="s">
        <v>128</v>
      </c>
      <c r="C1955" t="s">
        <v>26</v>
      </c>
      <c r="D1955" t="s">
        <v>26</v>
      </c>
      <c r="E1955" t="s">
        <v>26</v>
      </c>
      <c r="F1955">
        <v>7683.53</v>
      </c>
      <c r="G1955" t="s">
        <v>26</v>
      </c>
      <c r="H1955" t="s">
        <v>26</v>
      </c>
      <c r="I1955" t="s">
        <v>26</v>
      </c>
      <c r="J1955" t="s">
        <v>26</v>
      </c>
      <c r="K1955" t="s">
        <v>26</v>
      </c>
    </row>
    <row r="1956" spans="1:11" x14ac:dyDescent="0.25">
      <c r="A1956" s="1">
        <v>33270</v>
      </c>
      <c r="B1956" t="s">
        <v>129</v>
      </c>
      <c r="C1956" t="s">
        <v>26</v>
      </c>
      <c r="D1956" t="s">
        <v>26</v>
      </c>
      <c r="E1956" t="s">
        <v>26</v>
      </c>
      <c r="F1956">
        <v>7719</v>
      </c>
      <c r="G1956" t="s">
        <v>26</v>
      </c>
      <c r="H1956" t="s">
        <v>26</v>
      </c>
      <c r="I1956" t="s">
        <v>26</v>
      </c>
      <c r="J1956" t="s">
        <v>26</v>
      </c>
      <c r="K1956" t="s">
        <v>26</v>
      </c>
    </row>
    <row r="1957" spans="1:11" x14ac:dyDescent="0.25">
      <c r="A1957" s="1">
        <v>33270</v>
      </c>
      <c r="B1957" t="s">
        <v>130</v>
      </c>
      <c r="C1957" t="s">
        <v>26</v>
      </c>
      <c r="D1957" t="s">
        <v>26</v>
      </c>
      <c r="E1957" t="s">
        <v>26</v>
      </c>
      <c r="F1957">
        <v>8533.1200000000008</v>
      </c>
      <c r="G1957" t="s">
        <v>26</v>
      </c>
      <c r="H1957" t="s">
        <v>26</v>
      </c>
      <c r="I1957" t="s">
        <v>26</v>
      </c>
      <c r="J1957" t="s">
        <v>26</v>
      </c>
      <c r="K1957" t="s">
        <v>26</v>
      </c>
    </row>
    <row r="1958" spans="1:11" x14ac:dyDescent="0.25">
      <c r="A1958" s="1">
        <v>33270</v>
      </c>
      <c r="B1958" t="s">
        <v>131</v>
      </c>
      <c r="C1958" t="s">
        <v>26</v>
      </c>
      <c r="D1958" t="s">
        <v>26</v>
      </c>
      <c r="E1958" t="s">
        <v>26</v>
      </c>
      <c r="F1958">
        <v>9056.16</v>
      </c>
      <c r="G1958" t="s">
        <v>26</v>
      </c>
      <c r="H1958" t="s">
        <v>26</v>
      </c>
      <c r="I1958" t="s">
        <v>26</v>
      </c>
      <c r="J1958" t="s">
        <v>26</v>
      </c>
      <c r="K1958" t="s">
        <v>26</v>
      </c>
    </row>
    <row r="1959" spans="1:11" x14ac:dyDescent="0.25">
      <c r="A1959" s="1">
        <v>33270</v>
      </c>
      <c r="B1959" t="s">
        <v>132</v>
      </c>
      <c r="C1959" t="s">
        <v>26</v>
      </c>
      <c r="D1959" t="s">
        <v>26</v>
      </c>
      <c r="E1959" t="s">
        <v>26</v>
      </c>
      <c r="F1959">
        <v>8882.18</v>
      </c>
      <c r="G1959" t="s">
        <v>26</v>
      </c>
      <c r="H1959" t="s">
        <v>26</v>
      </c>
      <c r="I1959" t="s">
        <v>26</v>
      </c>
      <c r="J1959" t="s">
        <v>26</v>
      </c>
      <c r="K1959" t="s">
        <v>26</v>
      </c>
    </row>
    <row r="1960" spans="1:11" x14ac:dyDescent="0.25">
      <c r="A1960" s="1">
        <v>33270</v>
      </c>
      <c r="B1960" t="s">
        <v>133</v>
      </c>
      <c r="C1960" t="s">
        <v>26</v>
      </c>
      <c r="D1960" t="s">
        <v>26</v>
      </c>
      <c r="E1960" t="s">
        <v>26</v>
      </c>
      <c r="F1960">
        <v>13451.75</v>
      </c>
      <c r="G1960" t="s">
        <v>26</v>
      </c>
      <c r="H1960" t="s">
        <v>26</v>
      </c>
      <c r="I1960" t="s">
        <v>26</v>
      </c>
      <c r="J1960" t="s">
        <v>26</v>
      </c>
      <c r="K1960" t="s">
        <v>26</v>
      </c>
    </row>
    <row r="1961" spans="1:11" x14ac:dyDescent="0.25">
      <c r="A1961" s="1">
        <v>33270</v>
      </c>
      <c r="B1961" t="s">
        <v>134</v>
      </c>
      <c r="C1961" t="s">
        <v>26</v>
      </c>
      <c r="D1961" t="s">
        <v>26</v>
      </c>
      <c r="E1961" t="s">
        <v>26</v>
      </c>
      <c r="F1961">
        <v>8725.4699999999993</v>
      </c>
      <c r="G1961" t="s">
        <v>26</v>
      </c>
      <c r="H1961" t="s">
        <v>26</v>
      </c>
      <c r="I1961" t="s">
        <v>26</v>
      </c>
      <c r="J1961" t="s">
        <v>26</v>
      </c>
      <c r="K1961" t="s">
        <v>26</v>
      </c>
    </row>
    <row r="1962" spans="1:11" x14ac:dyDescent="0.25">
      <c r="A1962" s="1">
        <v>33270</v>
      </c>
      <c r="B1962" t="s">
        <v>135</v>
      </c>
      <c r="C1962" t="s">
        <v>26</v>
      </c>
      <c r="D1962" t="s">
        <v>26</v>
      </c>
      <c r="E1962" t="s">
        <v>26</v>
      </c>
      <c r="F1962">
        <v>8812.36</v>
      </c>
      <c r="G1962" t="s">
        <v>26</v>
      </c>
      <c r="H1962" t="s">
        <v>26</v>
      </c>
      <c r="I1962" t="s">
        <v>26</v>
      </c>
      <c r="J1962" t="s">
        <v>26</v>
      </c>
      <c r="K1962" t="s">
        <v>26</v>
      </c>
    </row>
    <row r="1963" spans="1:11" x14ac:dyDescent="0.25">
      <c r="A1963" s="1">
        <v>33270</v>
      </c>
      <c r="B1963" t="s">
        <v>136</v>
      </c>
      <c r="C1963" t="s">
        <v>26</v>
      </c>
      <c r="D1963" t="s">
        <v>26</v>
      </c>
      <c r="E1963" t="s">
        <v>26</v>
      </c>
      <c r="F1963" t="s">
        <v>26</v>
      </c>
      <c r="G1963" t="s">
        <v>26</v>
      </c>
      <c r="H1963" t="s">
        <v>26</v>
      </c>
      <c r="I1963" t="s">
        <v>26</v>
      </c>
      <c r="J1963" t="s">
        <v>26</v>
      </c>
      <c r="K1963" t="s">
        <v>26</v>
      </c>
    </row>
    <row r="1964" spans="1:11" x14ac:dyDescent="0.25">
      <c r="A1964" s="1">
        <v>33270</v>
      </c>
      <c r="B1964" t="s">
        <v>137</v>
      </c>
      <c r="C1964" t="s">
        <v>26</v>
      </c>
      <c r="D1964" t="s">
        <v>26</v>
      </c>
      <c r="E1964" t="s">
        <v>26</v>
      </c>
      <c r="F1964">
        <v>8035.47</v>
      </c>
      <c r="G1964" t="s">
        <v>26</v>
      </c>
      <c r="H1964" t="s">
        <v>26</v>
      </c>
      <c r="I1964" t="s">
        <v>26</v>
      </c>
      <c r="J1964" t="s">
        <v>26</v>
      </c>
      <c r="K1964" t="s">
        <v>26</v>
      </c>
    </row>
    <row r="1965" spans="1:11" x14ac:dyDescent="0.25">
      <c r="A1965" s="1">
        <v>33270</v>
      </c>
      <c r="B1965" t="s">
        <v>138</v>
      </c>
      <c r="C1965" t="s">
        <v>26</v>
      </c>
      <c r="D1965" t="s">
        <v>26</v>
      </c>
      <c r="E1965" t="s">
        <v>26</v>
      </c>
      <c r="F1965">
        <v>9767.5</v>
      </c>
      <c r="G1965" t="s">
        <v>26</v>
      </c>
      <c r="H1965" t="s">
        <v>26</v>
      </c>
      <c r="I1965" t="s">
        <v>26</v>
      </c>
      <c r="J1965" t="s">
        <v>26</v>
      </c>
      <c r="K1965" t="s">
        <v>26</v>
      </c>
    </row>
    <row r="1966" spans="1:11" x14ac:dyDescent="0.25">
      <c r="A1966" s="1">
        <v>33270</v>
      </c>
      <c r="B1966" t="s">
        <v>139</v>
      </c>
      <c r="C1966" t="s">
        <v>26</v>
      </c>
      <c r="D1966" t="s">
        <v>26</v>
      </c>
      <c r="E1966" t="s">
        <v>26</v>
      </c>
      <c r="F1966">
        <v>8095.6</v>
      </c>
      <c r="G1966" t="s">
        <v>26</v>
      </c>
      <c r="H1966" t="s">
        <v>26</v>
      </c>
      <c r="I1966" t="s">
        <v>26</v>
      </c>
      <c r="J1966" t="s">
        <v>26</v>
      </c>
      <c r="K1966" t="s">
        <v>26</v>
      </c>
    </row>
    <row r="1967" spans="1:11" x14ac:dyDescent="0.25">
      <c r="A1967" s="1">
        <v>33270</v>
      </c>
      <c r="B1967" t="s">
        <v>140</v>
      </c>
      <c r="C1967" t="s">
        <v>26</v>
      </c>
      <c r="D1967" t="s">
        <v>26</v>
      </c>
      <c r="E1967" t="s">
        <v>26</v>
      </c>
      <c r="F1967">
        <v>7643.53</v>
      </c>
      <c r="G1967" t="s">
        <v>26</v>
      </c>
      <c r="H1967" t="s">
        <v>26</v>
      </c>
      <c r="I1967" t="s">
        <v>26</v>
      </c>
      <c r="J1967" t="s">
        <v>26</v>
      </c>
      <c r="K1967" t="s">
        <v>26</v>
      </c>
    </row>
    <row r="1968" spans="1:11" x14ac:dyDescent="0.25">
      <c r="A1968" s="1">
        <v>33270</v>
      </c>
      <c r="B1968" t="s">
        <v>141</v>
      </c>
      <c r="C1968" t="s">
        <v>26</v>
      </c>
      <c r="D1968" t="s">
        <v>26</v>
      </c>
      <c r="E1968" t="s">
        <v>26</v>
      </c>
      <c r="F1968">
        <v>8732.34</v>
      </c>
      <c r="G1968" t="s">
        <v>26</v>
      </c>
      <c r="H1968" t="s">
        <v>26</v>
      </c>
      <c r="I1968" t="s">
        <v>26</v>
      </c>
      <c r="J1968" t="s">
        <v>26</v>
      </c>
      <c r="K1968" t="s">
        <v>26</v>
      </c>
    </row>
    <row r="1969" spans="1:11" x14ac:dyDescent="0.25">
      <c r="A1969" s="1">
        <v>33270</v>
      </c>
      <c r="B1969" t="s">
        <v>142</v>
      </c>
      <c r="C1969" t="s">
        <v>26</v>
      </c>
      <c r="D1969" t="s">
        <v>26</v>
      </c>
      <c r="E1969" t="s">
        <v>26</v>
      </c>
      <c r="F1969">
        <v>7442.78</v>
      </c>
      <c r="G1969" t="s">
        <v>26</v>
      </c>
      <c r="H1969" t="s">
        <v>26</v>
      </c>
      <c r="I1969" t="s">
        <v>26</v>
      </c>
      <c r="J1969" t="s">
        <v>26</v>
      </c>
      <c r="K1969" t="s">
        <v>26</v>
      </c>
    </row>
    <row r="1970" spans="1:11" x14ac:dyDescent="0.25">
      <c r="A1970" s="1">
        <v>33270</v>
      </c>
      <c r="B1970" t="s">
        <v>143</v>
      </c>
      <c r="C1970" t="s">
        <v>26</v>
      </c>
      <c r="D1970" t="s">
        <v>26</v>
      </c>
      <c r="E1970" t="s">
        <v>26</v>
      </c>
      <c r="F1970">
        <v>7353.08</v>
      </c>
      <c r="G1970" t="s">
        <v>26</v>
      </c>
      <c r="H1970" t="s">
        <v>26</v>
      </c>
      <c r="I1970" t="s">
        <v>26</v>
      </c>
      <c r="J1970" t="s">
        <v>26</v>
      </c>
      <c r="K1970" t="s">
        <v>26</v>
      </c>
    </row>
    <row r="1971" spans="1:11" x14ac:dyDescent="0.25">
      <c r="A1971" s="1">
        <v>33270</v>
      </c>
      <c r="B1971" t="s">
        <v>144</v>
      </c>
      <c r="C1971" t="s">
        <v>26</v>
      </c>
      <c r="D1971" t="s">
        <v>26</v>
      </c>
      <c r="E1971" t="s">
        <v>26</v>
      </c>
      <c r="F1971">
        <v>8005.29</v>
      </c>
      <c r="G1971" t="s">
        <v>26</v>
      </c>
      <c r="H1971" t="s">
        <v>26</v>
      </c>
      <c r="I1971" t="s">
        <v>26</v>
      </c>
      <c r="J1971" t="s">
        <v>26</v>
      </c>
      <c r="K1971" t="s">
        <v>26</v>
      </c>
    </row>
    <row r="1972" spans="1:11" x14ac:dyDescent="0.25">
      <c r="A1972" s="1">
        <v>33270</v>
      </c>
      <c r="B1972" t="s">
        <v>145</v>
      </c>
      <c r="C1972" t="s">
        <v>26</v>
      </c>
      <c r="D1972" t="s">
        <v>26</v>
      </c>
      <c r="E1972" t="s">
        <v>26</v>
      </c>
      <c r="F1972">
        <v>7510.92</v>
      </c>
      <c r="G1972" t="s">
        <v>26</v>
      </c>
      <c r="H1972" t="s">
        <v>26</v>
      </c>
      <c r="I1972" t="s">
        <v>26</v>
      </c>
      <c r="J1972" t="s">
        <v>26</v>
      </c>
      <c r="K1972" t="s">
        <v>26</v>
      </c>
    </row>
    <row r="1973" spans="1:11" x14ac:dyDescent="0.25">
      <c r="A1973" s="1">
        <v>33270</v>
      </c>
      <c r="B1973" t="s">
        <v>146</v>
      </c>
      <c r="C1973" t="s">
        <v>26</v>
      </c>
      <c r="D1973" t="s">
        <v>26</v>
      </c>
      <c r="E1973" t="s">
        <v>26</v>
      </c>
      <c r="F1973">
        <v>8222.36</v>
      </c>
      <c r="G1973" t="s">
        <v>26</v>
      </c>
      <c r="H1973" t="s">
        <v>26</v>
      </c>
      <c r="I1973" t="s">
        <v>26</v>
      </c>
      <c r="J1973" t="s">
        <v>26</v>
      </c>
      <c r="K1973" t="s">
        <v>26</v>
      </c>
    </row>
    <row r="1974" spans="1:11" x14ac:dyDescent="0.25">
      <c r="A1974" s="1">
        <v>33270</v>
      </c>
      <c r="B1974" t="s">
        <v>2</v>
      </c>
      <c r="C1974" t="s">
        <v>26</v>
      </c>
      <c r="D1974" t="s">
        <v>26</v>
      </c>
      <c r="E1974" t="s">
        <v>26</v>
      </c>
      <c r="F1974">
        <v>8264.2000000000007</v>
      </c>
      <c r="G1974" t="s">
        <v>26</v>
      </c>
      <c r="H1974" t="s">
        <v>26</v>
      </c>
      <c r="I1974" t="s">
        <v>26</v>
      </c>
      <c r="J1974" t="s">
        <v>26</v>
      </c>
      <c r="K1974" t="s">
        <v>26</v>
      </c>
    </row>
    <row r="1975" spans="1:11" x14ac:dyDescent="0.25">
      <c r="A1975" s="1">
        <v>33270</v>
      </c>
      <c r="B1975" t="s">
        <v>147</v>
      </c>
      <c r="C1975" t="s">
        <v>26</v>
      </c>
      <c r="D1975" t="s">
        <v>26</v>
      </c>
      <c r="E1975" t="s">
        <v>26</v>
      </c>
      <c r="F1975">
        <v>6946.96</v>
      </c>
      <c r="G1975" t="s">
        <v>26</v>
      </c>
      <c r="H1975" t="s">
        <v>26</v>
      </c>
      <c r="I1975" t="s">
        <v>26</v>
      </c>
      <c r="J1975" t="s">
        <v>26</v>
      </c>
      <c r="K1975" t="s">
        <v>26</v>
      </c>
    </row>
    <row r="1976" spans="1:11" x14ac:dyDescent="0.25">
      <c r="A1976" s="1">
        <v>33270</v>
      </c>
      <c r="B1976" t="s">
        <v>148</v>
      </c>
      <c r="C1976" t="s">
        <v>26</v>
      </c>
      <c r="D1976" t="s">
        <v>26</v>
      </c>
      <c r="E1976" t="s">
        <v>26</v>
      </c>
      <c r="F1976">
        <v>7586.51</v>
      </c>
      <c r="G1976" t="s">
        <v>26</v>
      </c>
      <c r="H1976" t="s">
        <v>26</v>
      </c>
      <c r="I1976" t="s">
        <v>26</v>
      </c>
      <c r="J1976" t="s">
        <v>26</v>
      </c>
      <c r="K1976" t="s">
        <v>26</v>
      </c>
    </row>
    <row r="1977" spans="1:11" x14ac:dyDescent="0.25">
      <c r="A1977" s="1">
        <v>33270</v>
      </c>
      <c r="B1977" t="s">
        <v>149</v>
      </c>
      <c r="C1977" t="s">
        <v>26</v>
      </c>
      <c r="D1977" t="s">
        <v>26</v>
      </c>
      <c r="E1977" t="s">
        <v>26</v>
      </c>
      <c r="F1977">
        <v>7795.25</v>
      </c>
      <c r="G1977" t="s">
        <v>26</v>
      </c>
      <c r="H1977" t="s">
        <v>26</v>
      </c>
      <c r="I1977" t="s">
        <v>26</v>
      </c>
      <c r="J1977" t="s">
        <v>26</v>
      </c>
      <c r="K1977" t="s">
        <v>26</v>
      </c>
    </row>
    <row r="1978" spans="1:11" x14ac:dyDescent="0.25">
      <c r="A1978" s="1">
        <v>33270</v>
      </c>
      <c r="B1978" t="s">
        <v>150</v>
      </c>
      <c r="C1978" t="s">
        <v>26</v>
      </c>
      <c r="D1978" t="s">
        <v>26</v>
      </c>
      <c r="E1978" t="s">
        <v>26</v>
      </c>
      <c r="F1978">
        <v>8034.33</v>
      </c>
      <c r="G1978" t="s">
        <v>26</v>
      </c>
      <c r="H1978" t="s">
        <v>26</v>
      </c>
      <c r="I1978" t="s">
        <v>26</v>
      </c>
      <c r="J1978" t="s">
        <v>26</v>
      </c>
      <c r="K1978" t="s">
        <v>26</v>
      </c>
    </row>
    <row r="1979" spans="1:11" x14ac:dyDescent="0.25">
      <c r="A1979" s="1">
        <v>33270</v>
      </c>
      <c r="B1979" t="s">
        <v>151</v>
      </c>
      <c r="C1979" t="s">
        <v>26</v>
      </c>
      <c r="D1979" t="s">
        <v>26</v>
      </c>
      <c r="E1979" t="s">
        <v>26</v>
      </c>
      <c r="F1979">
        <v>7469.15</v>
      </c>
      <c r="G1979" t="s">
        <v>26</v>
      </c>
      <c r="H1979" t="s">
        <v>26</v>
      </c>
      <c r="I1979" t="s">
        <v>26</v>
      </c>
      <c r="J1979" t="s">
        <v>26</v>
      </c>
      <c r="K1979" t="s">
        <v>26</v>
      </c>
    </row>
    <row r="1980" spans="1:11" x14ac:dyDescent="0.25">
      <c r="A1980" s="1">
        <v>33270</v>
      </c>
      <c r="B1980" t="s">
        <v>152</v>
      </c>
      <c r="C1980" t="s">
        <v>26</v>
      </c>
      <c r="D1980" t="s">
        <v>26</v>
      </c>
      <c r="E1980" t="s">
        <v>26</v>
      </c>
      <c r="F1980">
        <v>7531.08</v>
      </c>
      <c r="G1980" t="s">
        <v>26</v>
      </c>
      <c r="H1980" t="s">
        <v>26</v>
      </c>
      <c r="I1980" t="s">
        <v>26</v>
      </c>
      <c r="J1980" t="s">
        <v>26</v>
      </c>
      <c r="K1980" t="s">
        <v>26</v>
      </c>
    </row>
    <row r="1981" spans="1:11" x14ac:dyDescent="0.25">
      <c r="A1981" s="1">
        <v>33270</v>
      </c>
      <c r="B1981" t="s">
        <v>153</v>
      </c>
      <c r="C1981" t="s">
        <v>26</v>
      </c>
      <c r="D1981" t="s">
        <v>26</v>
      </c>
      <c r="E1981" t="s">
        <v>26</v>
      </c>
      <c r="F1981">
        <v>8018.26</v>
      </c>
      <c r="G1981" t="s">
        <v>26</v>
      </c>
      <c r="H1981" t="s">
        <v>26</v>
      </c>
      <c r="I1981" t="s">
        <v>26</v>
      </c>
      <c r="J1981" t="s">
        <v>26</v>
      </c>
      <c r="K1981" t="s">
        <v>26</v>
      </c>
    </row>
    <row r="1982" spans="1:11" x14ac:dyDescent="0.25">
      <c r="A1982" s="1">
        <v>33270</v>
      </c>
      <c r="B1982" t="s">
        <v>154</v>
      </c>
      <c r="C1982" t="s">
        <v>26</v>
      </c>
      <c r="D1982" t="s">
        <v>26</v>
      </c>
      <c r="E1982" t="s">
        <v>26</v>
      </c>
      <c r="F1982">
        <v>7899.78</v>
      </c>
      <c r="G1982" t="s">
        <v>26</v>
      </c>
      <c r="H1982" t="s">
        <v>26</v>
      </c>
      <c r="I1982" t="s">
        <v>26</v>
      </c>
      <c r="J1982" t="s">
        <v>26</v>
      </c>
      <c r="K1982" t="s">
        <v>26</v>
      </c>
    </row>
    <row r="1983" spans="1:11" x14ac:dyDescent="0.25">
      <c r="A1983" s="1">
        <v>33270</v>
      </c>
      <c r="B1983" t="s">
        <v>155</v>
      </c>
      <c r="C1983" t="s">
        <v>26</v>
      </c>
      <c r="D1983" t="s">
        <v>26</v>
      </c>
      <c r="E1983" t="s">
        <v>26</v>
      </c>
      <c r="F1983">
        <v>7631.81</v>
      </c>
      <c r="G1983" t="s">
        <v>26</v>
      </c>
      <c r="H1983" t="s">
        <v>26</v>
      </c>
      <c r="I1983" t="s">
        <v>26</v>
      </c>
      <c r="J1983" t="s">
        <v>26</v>
      </c>
      <c r="K1983" t="s">
        <v>26</v>
      </c>
    </row>
    <row r="1984" spans="1:11" x14ac:dyDescent="0.25">
      <c r="A1984" s="1">
        <v>33298</v>
      </c>
      <c r="B1984" t="s">
        <v>1</v>
      </c>
      <c r="C1984" t="s">
        <v>26</v>
      </c>
      <c r="D1984" t="s">
        <v>26</v>
      </c>
      <c r="E1984" t="s">
        <v>26</v>
      </c>
      <c r="F1984">
        <v>8323.56</v>
      </c>
      <c r="G1984" t="s">
        <v>26</v>
      </c>
      <c r="H1984" t="s">
        <v>26</v>
      </c>
      <c r="I1984" t="s">
        <v>26</v>
      </c>
      <c r="J1984" t="s">
        <v>26</v>
      </c>
      <c r="K1984" t="s">
        <v>26</v>
      </c>
    </row>
    <row r="1985" spans="1:11" x14ac:dyDescent="0.25">
      <c r="A1985" s="1">
        <v>33298</v>
      </c>
      <c r="B1985" t="s">
        <v>126</v>
      </c>
      <c r="C1985" t="s">
        <v>26</v>
      </c>
      <c r="D1985" t="s">
        <v>26</v>
      </c>
      <c r="E1985" t="s">
        <v>26</v>
      </c>
      <c r="F1985">
        <v>9712.1299999999992</v>
      </c>
      <c r="G1985" t="s">
        <v>26</v>
      </c>
      <c r="H1985" t="s">
        <v>26</v>
      </c>
      <c r="I1985" t="s">
        <v>26</v>
      </c>
      <c r="J1985" t="s">
        <v>26</v>
      </c>
      <c r="K1985" t="s">
        <v>26</v>
      </c>
    </row>
    <row r="1986" spans="1:11" x14ac:dyDescent="0.25">
      <c r="A1986" s="1">
        <v>33298</v>
      </c>
      <c r="B1986" t="s">
        <v>127</v>
      </c>
      <c r="C1986" t="s">
        <v>26</v>
      </c>
      <c r="D1986" t="s">
        <v>26</v>
      </c>
      <c r="E1986" t="s">
        <v>26</v>
      </c>
      <c r="F1986">
        <v>8599.74</v>
      </c>
      <c r="G1986" t="s">
        <v>26</v>
      </c>
      <c r="H1986" t="s">
        <v>26</v>
      </c>
      <c r="I1986" t="s">
        <v>26</v>
      </c>
      <c r="J1986" t="s">
        <v>26</v>
      </c>
      <c r="K1986" t="s">
        <v>26</v>
      </c>
    </row>
    <row r="1987" spans="1:11" x14ac:dyDescent="0.25">
      <c r="A1987" s="1">
        <v>33298</v>
      </c>
      <c r="B1987" t="s">
        <v>113</v>
      </c>
      <c r="C1987" t="s">
        <v>26</v>
      </c>
      <c r="D1987" t="s">
        <v>26</v>
      </c>
      <c r="E1987" t="s">
        <v>26</v>
      </c>
      <c r="F1987">
        <v>8186.59</v>
      </c>
      <c r="G1987" t="s">
        <v>26</v>
      </c>
      <c r="H1987" t="s">
        <v>26</v>
      </c>
      <c r="I1987" t="s">
        <v>26</v>
      </c>
      <c r="J1987" t="s">
        <v>26</v>
      </c>
      <c r="K1987" t="s">
        <v>26</v>
      </c>
    </row>
    <row r="1988" spans="1:11" x14ac:dyDescent="0.25">
      <c r="A1988" s="1">
        <v>33298</v>
      </c>
      <c r="B1988" t="s">
        <v>128</v>
      </c>
      <c r="C1988" t="s">
        <v>26</v>
      </c>
      <c r="D1988" t="s">
        <v>26</v>
      </c>
      <c r="E1988" t="s">
        <v>26</v>
      </c>
      <c r="F1988">
        <v>8307.44</v>
      </c>
      <c r="G1988" t="s">
        <v>26</v>
      </c>
      <c r="H1988" t="s">
        <v>26</v>
      </c>
      <c r="I1988" t="s">
        <v>26</v>
      </c>
      <c r="J1988" t="s">
        <v>26</v>
      </c>
      <c r="K1988" t="s">
        <v>26</v>
      </c>
    </row>
    <row r="1989" spans="1:11" x14ac:dyDescent="0.25">
      <c r="A1989" s="1">
        <v>33298</v>
      </c>
      <c r="B1989" t="s">
        <v>129</v>
      </c>
      <c r="C1989" t="s">
        <v>26</v>
      </c>
      <c r="D1989" t="s">
        <v>26</v>
      </c>
      <c r="E1989" t="s">
        <v>26</v>
      </c>
      <c r="F1989">
        <v>8048.6</v>
      </c>
      <c r="G1989" t="s">
        <v>26</v>
      </c>
      <c r="H1989" t="s">
        <v>26</v>
      </c>
      <c r="I1989" t="s">
        <v>26</v>
      </c>
      <c r="J1989" t="s">
        <v>26</v>
      </c>
      <c r="K1989" t="s">
        <v>26</v>
      </c>
    </row>
    <row r="1990" spans="1:11" x14ac:dyDescent="0.25">
      <c r="A1990" s="1">
        <v>33298</v>
      </c>
      <c r="B1990" t="s">
        <v>130</v>
      </c>
      <c r="C1990" t="s">
        <v>26</v>
      </c>
      <c r="D1990" t="s">
        <v>26</v>
      </c>
      <c r="E1990" t="s">
        <v>26</v>
      </c>
      <c r="F1990">
        <v>9831.01</v>
      </c>
      <c r="G1990" t="s">
        <v>26</v>
      </c>
      <c r="H1990" t="s">
        <v>26</v>
      </c>
      <c r="I1990" t="s">
        <v>26</v>
      </c>
      <c r="J1990" t="s">
        <v>26</v>
      </c>
      <c r="K1990" t="s">
        <v>26</v>
      </c>
    </row>
    <row r="1991" spans="1:11" x14ac:dyDescent="0.25">
      <c r="A1991" s="1">
        <v>33298</v>
      </c>
      <c r="B1991" t="s">
        <v>131</v>
      </c>
      <c r="C1991" t="s">
        <v>26</v>
      </c>
      <c r="D1991" t="s">
        <v>26</v>
      </c>
      <c r="E1991" t="s">
        <v>26</v>
      </c>
      <c r="F1991">
        <v>9556.06</v>
      </c>
      <c r="G1991" t="s">
        <v>26</v>
      </c>
      <c r="H1991" t="s">
        <v>26</v>
      </c>
      <c r="I1991" t="s">
        <v>26</v>
      </c>
      <c r="J1991" t="s">
        <v>26</v>
      </c>
      <c r="K1991" t="s">
        <v>26</v>
      </c>
    </row>
    <row r="1992" spans="1:11" x14ac:dyDescent="0.25">
      <c r="A1992" s="1">
        <v>33298</v>
      </c>
      <c r="B1992" t="s">
        <v>132</v>
      </c>
      <c r="C1992" t="s">
        <v>26</v>
      </c>
      <c r="D1992" t="s">
        <v>26</v>
      </c>
      <c r="E1992" t="s">
        <v>26</v>
      </c>
      <c r="F1992">
        <v>9761.51</v>
      </c>
      <c r="G1992" t="s">
        <v>26</v>
      </c>
      <c r="H1992" t="s">
        <v>26</v>
      </c>
      <c r="I1992" t="s">
        <v>26</v>
      </c>
      <c r="J1992" t="s">
        <v>26</v>
      </c>
      <c r="K1992" t="s">
        <v>26</v>
      </c>
    </row>
    <row r="1993" spans="1:11" x14ac:dyDescent="0.25">
      <c r="A1993" s="1">
        <v>33298</v>
      </c>
      <c r="B1993" t="s">
        <v>133</v>
      </c>
      <c r="C1993" t="s">
        <v>26</v>
      </c>
      <c r="D1993" t="s">
        <v>26</v>
      </c>
      <c r="E1993" t="s">
        <v>26</v>
      </c>
      <c r="F1993">
        <v>14191.6</v>
      </c>
      <c r="G1993" t="s">
        <v>26</v>
      </c>
      <c r="H1993" t="s">
        <v>26</v>
      </c>
      <c r="I1993" t="s">
        <v>26</v>
      </c>
      <c r="J1993" t="s">
        <v>26</v>
      </c>
      <c r="K1993" t="s">
        <v>26</v>
      </c>
    </row>
    <row r="1994" spans="1:11" x14ac:dyDescent="0.25">
      <c r="A1994" s="1">
        <v>33298</v>
      </c>
      <c r="B1994" t="s">
        <v>134</v>
      </c>
      <c r="C1994" t="s">
        <v>26</v>
      </c>
      <c r="D1994" t="s">
        <v>26</v>
      </c>
      <c r="E1994" t="s">
        <v>26</v>
      </c>
      <c r="F1994">
        <v>9087.58</v>
      </c>
      <c r="G1994" t="s">
        <v>26</v>
      </c>
      <c r="H1994" t="s">
        <v>26</v>
      </c>
      <c r="I1994" t="s">
        <v>26</v>
      </c>
      <c r="J1994" t="s">
        <v>26</v>
      </c>
      <c r="K1994" t="s">
        <v>26</v>
      </c>
    </row>
    <row r="1995" spans="1:11" x14ac:dyDescent="0.25">
      <c r="A1995" s="1">
        <v>33298</v>
      </c>
      <c r="B1995" t="s">
        <v>135</v>
      </c>
      <c r="C1995" t="s">
        <v>26</v>
      </c>
      <c r="D1995" t="s">
        <v>26</v>
      </c>
      <c r="E1995" t="s">
        <v>26</v>
      </c>
      <c r="F1995">
        <v>9943.8700000000008</v>
      </c>
      <c r="G1995" t="s">
        <v>26</v>
      </c>
      <c r="H1995" t="s">
        <v>26</v>
      </c>
      <c r="I1995" t="s">
        <v>26</v>
      </c>
      <c r="J1995" t="s">
        <v>26</v>
      </c>
      <c r="K1995" t="s">
        <v>26</v>
      </c>
    </row>
    <row r="1996" spans="1:11" x14ac:dyDescent="0.25">
      <c r="A1996" s="1">
        <v>33298</v>
      </c>
      <c r="B1996" t="s">
        <v>136</v>
      </c>
      <c r="C1996" t="s">
        <v>26</v>
      </c>
      <c r="D1996" t="s">
        <v>26</v>
      </c>
      <c r="E1996" t="s">
        <v>26</v>
      </c>
      <c r="F1996" t="s">
        <v>26</v>
      </c>
      <c r="G1996" t="s">
        <v>26</v>
      </c>
      <c r="H1996" t="s">
        <v>26</v>
      </c>
      <c r="I1996" t="s">
        <v>26</v>
      </c>
      <c r="J1996" t="s">
        <v>26</v>
      </c>
      <c r="K1996" t="s">
        <v>26</v>
      </c>
    </row>
    <row r="1997" spans="1:11" x14ac:dyDescent="0.25">
      <c r="A1997" s="1">
        <v>33298</v>
      </c>
      <c r="B1997" t="s">
        <v>137</v>
      </c>
      <c r="C1997" t="s">
        <v>26</v>
      </c>
      <c r="D1997" t="s">
        <v>26</v>
      </c>
      <c r="E1997" t="s">
        <v>26</v>
      </c>
      <c r="F1997">
        <v>8506.35</v>
      </c>
      <c r="G1997" t="s">
        <v>26</v>
      </c>
      <c r="H1997" t="s">
        <v>26</v>
      </c>
      <c r="I1997" t="s">
        <v>26</v>
      </c>
      <c r="J1997" t="s">
        <v>26</v>
      </c>
      <c r="K1997" t="s">
        <v>26</v>
      </c>
    </row>
    <row r="1998" spans="1:11" x14ac:dyDescent="0.25">
      <c r="A1998" s="1">
        <v>33298</v>
      </c>
      <c r="B1998" t="s">
        <v>138</v>
      </c>
      <c r="C1998" t="s">
        <v>26</v>
      </c>
      <c r="D1998" t="s">
        <v>26</v>
      </c>
      <c r="E1998" t="s">
        <v>26</v>
      </c>
      <c r="F1998">
        <v>10163.09</v>
      </c>
      <c r="G1998" t="s">
        <v>26</v>
      </c>
      <c r="H1998" t="s">
        <v>26</v>
      </c>
      <c r="I1998" t="s">
        <v>26</v>
      </c>
      <c r="J1998" t="s">
        <v>26</v>
      </c>
      <c r="K1998" t="s">
        <v>26</v>
      </c>
    </row>
    <row r="1999" spans="1:11" x14ac:dyDescent="0.25">
      <c r="A1999" s="1">
        <v>33298</v>
      </c>
      <c r="B1999" t="s">
        <v>139</v>
      </c>
      <c r="C1999" t="s">
        <v>26</v>
      </c>
      <c r="D1999" t="s">
        <v>26</v>
      </c>
      <c r="E1999" t="s">
        <v>26</v>
      </c>
      <c r="F1999">
        <v>8523.0499999999993</v>
      </c>
      <c r="G1999" t="s">
        <v>26</v>
      </c>
      <c r="H1999" t="s">
        <v>26</v>
      </c>
      <c r="I1999" t="s">
        <v>26</v>
      </c>
      <c r="J1999" t="s">
        <v>26</v>
      </c>
      <c r="K1999" t="s">
        <v>26</v>
      </c>
    </row>
    <row r="2000" spans="1:11" x14ac:dyDescent="0.25">
      <c r="A2000" s="1">
        <v>33298</v>
      </c>
      <c r="B2000" t="s">
        <v>140</v>
      </c>
      <c r="C2000" t="s">
        <v>26</v>
      </c>
      <c r="D2000" t="s">
        <v>26</v>
      </c>
      <c r="E2000" t="s">
        <v>26</v>
      </c>
      <c r="F2000">
        <v>8527.89</v>
      </c>
      <c r="G2000" t="s">
        <v>26</v>
      </c>
      <c r="H2000" t="s">
        <v>26</v>
      </c>
      <c r="I2000" t="s">
        <v>26</v>
      </c>
      <c r="J2000" t="s">
        <v>26</v>
      </c>
      <c r="K2000" t="s">
        <v>26</v>
      </c>
    </row>
    <row r="2001" spans="1:11" x14ac:dyDescent="0.25">
      <c r="A2001" s="1">
        <v>33298</v>
      </c>
      <c r="B2001" t="s">
        <v>141</v>
      </c>
      <c r="C2001" t="s">
        <v>26</v>
      </c>
      <c r="D2001" t="s">
        <v>26</v>
      </c>
      <c r="E2001" t="s">
        <v>26</v>
      </c>
      <c r="F2001">
        <v>9285.9699999999993</v>
      </c>
      <c r="G2001" t="s">
        <v>26</v>
      </c>
      <c r="H2001" t="s">
        <v>26</v>
      </c>
      <c r="I2001" t="s">
        <v>26</v>
      </c>
      <c r="J2001" t="s">
        <v>26</v>
      </c>
      <c r="K2001" t="s">
        <v>26</v>
      </c>
    </row>
    <row r="2002" spans="1:11" x14ac:dyDescent="0.25">
      <c r="A2002" s="1">
        <v>33298</v>
      </c>
      <c r="B2002" t="s">
        <v>142</v>
      </c>
      <c r="C2002" t="s">
        <v>26</v>
      </c>
      <c r="D2002" t="s">
        <v>26</v>
      </c>
      <c r="E2002" t="s">
        <v>26</v>
      </c>
      <c r="F2002">
        <v>7690.63</v>
      </c>
      <c r="G2002" t="s">
        <v>26</v>
      </c>
      <c r="H2002" t="s">
        <v>26</v>
      </c>
      <c r="I2002" t="s">
        <v>26</v>
      </c>
      <c r="J2002" t="s">
        <v>26</v>
      </c>
      <c r="K2002" t="s">
        <v>26</v>
      </c>
    </row>
    <row r="2003" spans="1:11" x14ac:dyDescent="0.25">
      <c r="A2003" s="1">
        <v>33298</v>
      </c>
      <c r="B2003" t="s">
        <v>143</v>
      </c>
      <c r="C2003" t="s">
        <v>26</v>
      </c>
      <c r="D2003" t="s">
        <v>26</v>
      </c>
      <c r="E2003" t="s">
        <v>26</v>
      </c>
      <c r="F2003">
        <v>7970.01</v>
      </c>
      <c r="G2003" t="s">
        <v>26</v>
      </c>
      <c r="H2003" t="s">
        <v>26</v>
      </c>
      <c r="I2003" t="s">
        <v>26</v>
      </c>
      <c r="J2003" t="s">
        <v>26</v>
      </c>
      <c r="K2003" t="s">
        <v>26</v>
      </c>
    </row>
    <row r="2004" spans="1:11" x14ac:dyDescent="0.25">
      <c r="A2004" s="1">
        <v>33298</v>
      </c>
      <c r="B2004" t="s">
        <v>144</v>
      </c>
      <c r="C2004" t="s">
        <v>26</v>
      </c>
      <c r="D2004" t="s">
        <v>26</v>
      </c>
      <c r="E2004" t="s">
        <v>26</v>
      </c>
      <c r="F2004">
        <v>8722.56</v>
      </c>
      <c r="G2004" t="s">
        <v>26</v>
      </c>
      <c r="H2004" t="s">
        <v>26</v>
      </c>
      <c r="I2004" t="s">
        <v>26</v>
      </c>
      <c r="J2004" t="s">
        <v>26</v>
      </c>
      <c r="K2004" t="s">
        <v>26</v>
      </c>
    </row>
    <row r="2005" spans="1:11" x14ac:dyDescent="0.25">
      <c r="A2005" s="1">
        <v>33298</v>
      </c>
      <c r="B2005" t="s">
        <v>145</v>
      </c>
      <c r="C2005" t="s">
        <v>26</v>
      </c>
      <c r="D2005" t="s">
        <v>26</v>
      </c>
      <c r="E2005" t="s">
        <v>26</v>
      </c>
      <c r="F2005">
        <v>8928.23</v>
      </c>
      <c r="G2005" t="s">
        <v>26</v>
      </c>
      <c r="H2005" t="s">
        <v>26</v>
      </c>
      <c r="I2005" t="s">
        <v>26</v>
      </c>
      <c r="J2005" t="s">
        <v>26</v>
      </c>
      <c r="K2005" t="s">
        <v>26</v>
      </c>
    </row>
    <row r="2006" spans="1:11" x14ac:dyDescent="0.25">
      <c r="A2006" s="1">
        <v>33298</v>
      </c>
      <c r="B2006" t="s">
        <v>146</v>
      </c>
      <c r="C2006" t="s">
        <v>26</v>
      </c>
      <c r="D2006" t="s">
        <v>26</v>
      </c>
      <c r="E2006" t="s">
        <v>26</v>
      </c>
      <c r="F2006">
        <v>8862.8799999999992</v>
      </c>
      <c r="G2006" t="s">
        <v>26</v>
      </c>
      <c r="H2006" t="s">
        <v>26</v>
      </c>
      <c r="I2006" t="s">
        <v>26</v>
      </c>
      <c r="J2006" t="s">
        <v>26</v>
      </c>
      <c r="K2006" t="s">
        <v>26</v>
      </c>
    </row>
    <row r="2007" spans="1:11" x14ac:dyDescent="0.25">
      <c r="A2007" s="1">
        <v>33298</v>
      </c>
      <c r="B2007" t="s">
        <v>2</v>
      </c>
      <c r="C2007" t="s">
        <v>26</v>
      </c>
      <c r="D2007" t="s">
        <v>26</v>
      </c>
      <c r="E2007" t="s">
        <v>26</v>
      </c>
      <c r="F2007">
        <v>8695.59</v>
      </c>
      <c r="G2007" t="s">
        <v>26</v>
      </c>
      <c r="H2007" t="s">
        <v>26</v>
      </c>
      <c r="I2007" t="s">
        <v>26</v>
      </c>
      <c r="J2007" t="s">
        <v>26</v>
      </c>
      <c r="K2007" t="s">
        <v>26</v>
      </c>
    </row>
    <row r="2008" spans="1:11" x14ac:dyDescent="0.25">
      <c r="A2008" s="1">
        <v>33298</v>
      </c>
      <c r="B2008" t="s">
        <v>147</v>
      </c>
      <c r="C2008" t="s">
        <v>26</v>
      </c>
      <c r="D2008" t="s">
        <v>26</v>
      </c>
      <c r="E2008" t="s">
        <v>26</v>
      </c>
      <c r="F2008">
        <v>7553.43</v>
      </c>
      <c r="G2008" t="s">
        <v>26</v>
      </c>
      <c r="H2008" t="s">
        <v>26</v>
      </c>
      <c r="I2008" t="s">
        <v>26</v>
      </c>
      <c r="J2008" t="s">
        <v>26</v>
      </c>
      <c r="K2008" t="s">
        <v>26</v>
      </c>
    </row>
    <row r="2009" spans="1:11" x14ac:dyDescent="0.25">
      <c r="A2009" s="1">
        <v>33298</v>
      </c>
      <c r="B2009" t="s">
        <v>148</v>
      </c>
      <c r="C2009" t="s">
        <v>26</v>
      </c>
      <c r="D2009" t="s">
        <v>26</v>
      </c>
      <c r="E2009" t="s">
        <v>26</v>
      </c>
      <c r="F2009">
        <v>8247.2900000000009</v>
      </c>
      <c r="G2009" t="s">
        <v>26</v>
      </c>
      <c r="H2009" t="s">
        <v>26</v>
      </c>
      <c r="I2009" t="s">
        <v>26</v>
      </c>
      <c r="J2009" t="s">
        <v>26</v>
      </c>
      <c r="K2009" t="s">
        <v>26</v>
      </c>
    </row>
    <row r="2010" spans="1:11" x14ac:dyDescent="0.25">
      <c r="A2010" s="1">
        <v>33298</v>
      </c>
      <c r="B2010" t="s">
        <v>149</v>
      </c>
      <c r="C2010" t="s">
        <v>26</v>
      </c>
      <c r="D2010" t="s">
        <v>26</v>
      </c>
      <c r="E2010" t="s">
        <v>26</v>
      </c>
      <c r="F2010">
        <v>8522.5499999999993</v>
      </c>
      <c r="G2010" t="s">
        <v>26</v>
      </c>
      <c r="H2010" t="s">
        <v>26</v>
      </c>
      <c r="I2010" t="s">
        <v>26</v>
      </c>
      <c r="J2010" t="s">
        <v>26</v>
      </c>
      <c r="K2010" t="s">
        <v>26</v>
      </c>
    </row>
    <row r="2011" spans="1:11" x14ac:dyDescent="0.25">
      <c r="A2011" s="1">
        <v>33298</v>
      </c>
      <c r="B2011" t="s">
        <v>150</v>
      </c>
      <c r="C2011" t="s">
        <v>26</v>
      </c>
      <c r="D2011" t="s">
        <v>26</v>
      </c>
      <c r="E2011" t="s">
        <v>26</v>
      </c>
      <c r="F2011">
        <v>8854.6299999999992</v>
      </c>
      <c r="G2011" t="s">
        <v>26</v>
      </c>
      <c r="H2011" t="s">
        <v>26</v>
      </c>
      <c r="I2011" t="s">
        <v>26</v>
      </c>
      <c r="J2011" t="s">
        <v>26</v>
      </c>
      <c r="K2011" t="s">
        <v>26</v>
      </c>
    </row>
    <row r="2012" spans="1:11" x14ac:dyDescent="0.25">
      <c r="A2012" s="1">
        <v>33298</v>
      </c>
      <c r="B2012" t="s">
        <v>151</v>
      </c>
      <c r="C2012" t="s">
        <v>26</v>
      </c>
      <c r="D2012" t="s">
        <v>26</v>
      </c>
      <c r="E2012" t="s">
        <v>26</v>
      </c>
      <c r="F2012">
        <v>7935.23</v>
      </c>
      <c r="G2012" t="s">
        <v>26</v>
      </c>
      <c r="H2012" t="s">
        <v>26</v>
      </c>
      <c r="I2012" t="s">
        <v>26</v>
      </c>
      <c r="J2012" t="s">
        <v>26</v>
      </c>
      <c r="K2012" t="s">
        <v>26</v>
      </c>
    </row>
    <row r="2013" spans="1:11" x14ac:dyDescent="0.25">
      <c r="A2013" s="1">
        <v>33298</v>
      </c>
      <c r="B2013" t="s">
        <v>152</v>
      </c>
      <c r="C2013" t="s">
        <v>26</v>
      </c>
      <c r="D2013" t="s">
        <v>26</v>
      </c>
      <c r="E2013" t="s">
        <v>26</v>
      </c>
      <c r="F2013">
        <v>7777.35</v>
      </c>
      <c r="G2013" t="s">
        <v>26</v>
      </c>
      <c r="H2013" t="s">
        <v>26</v>
      </c>
      <c r="I2013" t="s">
        <v>26</v>
      </c>
      <c r="J2013" t="s">
        <v>26</v>
      </c>
      <c r="K2013" t="s">
        <v>26</v>
      </c>
    </row>
    <row r="2014" spans="1:11" x14ac:dyDescent="0.25">
      <c r="A2014" s="1">
        <v>33298</v>
      </c>
      <c r="B2014" t="s">
        <v>153</v>
      </c>
      <c r="C2014" t="s">
        <v>26</v>
      </c>
      <c r="D2014" t="s">
        <v>26</v>
      </c>
      <c r="E2014" t="s">
        <v>26</v>
      </c>
      <c r="F2014">
        <v>8768.77</v>
      </c>
      <c r="G2014" t="s">
        <v>26</v>
      </c>
      <c r="H2014" t="s">
        <v>26</v>
      </c>
      <c r="I2014" t="s">
        <v>26</v>
      </c>
      <c r="J2014" t="s">
        <v>26</v>
      </c>
      <c r="K2014" t="s">
        <v>26</v>
      </c>
    </row>
    <row r="2015" spans="1:11" x14ac:dyDescent="0.25">
      <c r="A2015" s="1">
        <v>33298</v>
      </c>
      <c r="B2015" t="s">
        <v>154</v>
      </c>
      <c r="C2015" t="s">
        <v>26</v>
      </c>
      <c r="D2015" t="s">
        <v>26</v>
      </c>
      <c r="E2015" t="s">
        <v>26</v>
      </c>
      <c r="F2015">
        <v>8283.7099999999991</v>
      </c>
      <c r="G2015" t="s">
        <v>26</v>
      </c>
      <c r="H2015" t="s">
        <v>26</v>
      </c>
      <c r="I2015" t="s">
        <v>26</v>
      </c>
      <c r="J2015" t="s">
        <v>26</v>
      </c>
      <c r="K2015" t="s">
        <v>26</v>
      </c>
    </row>
    <row r="2016" spans="1:11" x14ac:dyDescent="0.25">
      <c r="A2016" s="1">
        <v>33298</v>
      </c>
      <c r="B2016" t="s">
        <v>155</v>
      </c>
      <c r="C2016" t="s">
        <v>26</v>
      </c>
      <c r="D2016" t="s">
        <v>26</v>
      </c>
      <c r="E2016" t="s">
        <v>26</v>
      </c>
      <c r="F2016">
        <v>7885.95</v>
      </c>
      <c r="G2016" t="s">
        <v>26</v>
      </c>
      <c r="H2016" t="s">
        <v>26</v>
      </c>
      <c r="I2016" t="s">
        <v>26</v>
      </c>
      <c r="J2016" t="s">
        <v>26</v>
      </c>
      <c r="K2016" t="s">
        <v>26</v>
      </c>
    </row>
    <row r="2017" spans="1:11" x14ac:dyDescent="0.25">
      <c r="A2017" s="1">
        <v>33329</v>
      </c>
      <c r="B2017" t="s">
        <v>1</v>
      </c>
      <c r="C2017" t="s">
        <v>26</v>
      </c>
      <c r="D2017" t="s">
        <v>26</v>
      </c>
      <c r="E2017" t="s">
        <v>26</v>
      </c>
      <c r="F2017">
        <v>8886.24</v>
      </c>
      <c r="G2017" t="s">
        <v>26</v>
      </c>
      <c r="H2017" t="s">
        <v>26</v>
      </c>
      <c r="I2017" t="s">
        <v>26</v>
      </c>
      <c r="J2017" t="s">
        <v>26</v>
      </c>
      <c r="K2017" t="s">
        <v>26</v>
      </c>
    </row>
    <row r="2018" spans="1:11" x14ac:dyDescent="0.25">
      <c r="A2018" s="1">
        <v>33329</v>
      </c>
      <c r="B2018" t="s">
        <v>126</v>
      </c>
      <c r="C2018" t="s">
        <v>26</v>
      </c>
      <c r="D2018" t="s">
        <v>26</v>
      </c>
      <c r="E2018" t="s">
        <v>26</v>
      </c>
      <c r="F2018">
        <v>10395.86</v>
      </c>
      <c r="G2018" t="s">
        <v>26</v>
      </c>
      <c r="H2018" t="s">
        <v>26</v>
      </c>
      <c r="I2018" t="s">
        <v>26</v>
      </c>
      <c r="J2018" t="s">
        <v>26</v>
      </c>
      <c r="K2018" t="s">
        <v>26</v>
      </c>
    </row>
    <row r="2019" spans="1:11" x14ac:dyDescent="0.25">
      <c r="A2019" s="1">
        <v>33329</v>
      </c>
      <c r="B2019" t="s">
        <v>127</v>
      </c>
      <c r="C2019" t="s">
        <v>26</v>
      </c>
      <c r="D2019" t="s">
        <v>26</v>
      </c>
      <c r="E2019" t="s">
        <v>26</v>
      </c>
      <c r="F2019">
        <v>9206.02</v>
      </c>
      <c r="G2019" t="s">
        <v>26</v>
      </c>
      <c r="H2019" t="s">
        <v>26</v>
      </c>
      <c r="I2019" t="s">
        <v>26</v>
      </c>
      <c r="J2019" t="s">
        <v>26</v>
      </c>
      <c r="K2019" t="s">
        <v>26</v>
      </c>
    </row>
    <row r="2020" spans="1:11" x14ac:dyDescent="0.25">
      <c r="A2020" s="1">
        <v>33329</v>
      </c>
      <c r="B2020" t="s">
        <v>113</v>
      </c>
      <c r="C2020" t="s">
        <v>26</v>
      </c>
      <c r="D2020" t="s">
        <v>26</v>
      </c>
      <c r="E2020" t="s">
        <v>26</v>
      </c>
      <c r="F2020">
        <v>8762.1</v>
      </c>
      <c r="G2020" t="s">
        <v>26</v>
      </c>
      <c r="H2020" t="s">
        <v>26</v>
      </c>
      <c r="I2020" t="s">
        <v>26</v>
      </c>
      <c r="J2020" t="s">
        <v>26</v>
      </c>
      <c r="K2020" t="s">
        <v>26</v>
      </c>
    </row>
    <row r="2021" spans="1:11" x14ac:dyDescent="0.25">
      <c r="A2021" s="1">
        <v>33329</v>
      </c>
      <c r="B2021" t="s">
        <v>128</v>
      </c>
      <c r="C2021" t="s">
        <v>26</v>
      </c>
      <c r="D2021" t="s">
        <v>26</v>
      </c>
      <c r="E2021" t="s">
        <v>26</v>
      </c>
      <c r="F2021">
        <v>8748.56</v>
      </c>
      <c r="G2021" t="s">
        <v>26</v>
      </c>
      <c r="H2021" t="s">
        <v>26</v>
      </c>
      <c r="I2021" t="s">
        <v>26</v>
      </c>
      <c r="J2021" t="s">
        <v>26</v>
      </c>
      <c r="K2021" t="s">
        <v>26</v>
      </c>
    </row>
    <row r="2022" spans="1:11" x14ac:dyDescent="0.25">
      <c r="A2022" s="1">
        <v>33329</v>
      </c>
      <c r="B2022" t="s">
        <v>129</v>
      </c>
      <c r="C2022" t="s">
        <v>26</v>
      </c>
      <c r="D2022" t="s">
        <v>26</v>
      </c>
      <c r="E2022" t="s">
        <v>26</v>
      </c>
      <c r="F2022">
        <v>8566.93</v>
      </c>
      <c r="G2022" t="s">
        <v>26</v>
      </c>
      <c r="H2022" t="s">
        <v>26</v>
      </c>
      <c r="I2022" t="s">
        <v>26</v>
      </c>
      <c r="J2022" t="s">
        <v>26</v>
      </c>
      <c r="K2022" t="s">
        <v>26</v>
      </c>
    </row>
    <row r="2023" spans="1:11" x14ac:dyDescent="0.25">
      <c r="A2023" s="1">
        <v>33329</v>
      </c>
      <c r="B2023" t="s">
        <v>130</v>
      </c>
      <c r="C2023" t="s">
        <v>26</v>
      </c>
      <c r="D2023" t="s">
        <v>26</v>
      </c>
      <c r="E2023" t="s">
        <v>26</v>
      </c>
      <c r="F2023">
        <v>10273.4</v>
      </c>
      <c r="G2023" t="s">
        <v>26</v>
      </c>
      <c r="H2023" t="s">
        <v>26</v>
      </c>
      <c r="I2023" t="s">
        <v>26</v>
      </c>
      <c r="J2023" t="s">
        <v>26</v>
      </c>
      <c r="K2023" t="s">
        <v>26</v>
      </c>
    </row>
    <row r="2024" spans="1:11" x14ac:dyDescent="0.25">
      <c r="A2024" s="1">
        <v>33329</v>
      </c>
      <c r="B2024" t="s">
        <v>131</v>
      </c>
      <c r="C2024" t="s">
        <v>26</v>
      </c>
      <c r="D2024" t="s">
        <v>26</v>
      </c>
      <c r="E2024" t="s">
        <v>26</v>
      </c>
      <c r="F2024">
        <v>10221.17</v>
      </c>
      <c r="G2024" t="s">
        <v>26</v>
      </c>
      <c r="H2024" t="s">
        <v>26</v>
      </c>
      <c r="I2024" t="s">
        <v>26</v>
      </c>
      <c r="J2024" t="s">
        <v>26</v>
      </c>
      <c r="K2024" t="s">
        <v>26</v>
      </c>
    </row>
    <row r="2025" spans="1:11" x14ac:dyDescent="0.25">
      <c r="A2025" s="1">
        <v>33329</v>
      </c>
      <c r="B2025" t="s">
        <v>132</v>
      </c>
      <c r="C2025" t="s">
        <v>26</v>
      </c>
      <c r="D2025" t="s">
        <v>26</v>
      </c>
      <c r="E2025" t="s">
        <v>26</v>
      </c>
      <c r="F2025">
        <v>10035.81</v>
      </c>
      <c r="G2025" t="s">
        <v>26</v>
      </c>
      <c r="H2025" t="s">
        <v>26</v>
      </c>
      <c r="I2025" t="s">
        <v>26</v>
      </c>
      <c r="J2025" t="s">
        <v>26</v>
      </c>
      <c r="K2025" t="s">
        <v>26</v>
      </c>
    </row>
    <row r="2026" spans="1:11" x14ac:dyDescent="0.25">
      <c r="A2026" s="1">
        <v>33329</v>
      </c>
      <c r="B2026" t="s">
        <v>133</v>
      </c>
      <c r="C2026" t="s">
        <v>26</v>
      </c>
      <c r="D2026" t="s">
        <v>26</v>
      </c>
      <c r="E2026" t="s">
        <v>26</v>
      </c>
      <c r="F2026">
        <v>14466.92</v>
      </c>
      <c r="G2026" t="s">
        <v>26</v>
      </c>
      <c r="H2026" t="s">
        <v>26</v>
      </c>
      <c r="I2026" t="s">
        <v>26</v>
      </c>
      <c r="J2026" t="s">
        <v>26</v>
      </c>
      <c r="K2026" t="s">
        <v>26</v>
      </c>
    </row>
    <row r="2027" spans="1:11" x14ac:dyDescent="0.25">
      <c r="A2027" s="1">
        <v>33329</v>
      </c>
      <c r="B2027" t="s">
        <v>134</v>
      </c>
      <c r="C2027" t="s">
        <v>26</v>
      </c>
      <c r="D2027" t="s">
        <v>26</v>
      </c>
      <c r="E2027" t="s">
        <v>26</v>
      </c>
      <c r="F2027">
        <v>10268.959999999999</v>
      </c>
      <c r="G2027" t="s">
        <v>26</v>
      </c>
      <c r="H2027" t="s">
        <v>26</v>
      </c>
      <c r="I2027" t="s">
        <v>26</v>
      </c>
      <c r="J2027" t="s">
        <v>26</v>
      </c>
      <c r="K2027" t="s">
        <v>26</v>
      </c>
    </row>
    <row r="2028" spans="1:11" x14ac:dyDescent="0.25">
      <c r="A2028" s="1">
        <v>33329</v>
      </c>
      <c r="B2028" t="s">
        <v>135</v>
      </c>
      <c r="C2028" t="s">
        <v>26</v>
      </c>
      <c r="D2028" t="s">
        <v>26</v>
      </c>
      <c r="E2028" t="s">
        <v>26</v>
      </c>
      <c r="F2028">
        <v>11004.88</v>
      </c>
      <c r="G2028" t="s">
        <v>26</v>
      </c>
      <c r="H2028" t="s">
        <v>26</v>
      </c>
      <c r="I2028" t="s">
        <v>26</v>
      </c>
      <c r="J2028" t="s">
        <v>26</v>
      </c>
      <c r="K2028" t="s">
        <v>26</v>
      </c>
    </row>
    <row r="2029" spans="1:11" x14ac:dyDescent="0.25">
      <c r="A2029" s="1">
        <v>33329</v>
      </c>
      <c r="B2029" t="s">
        <v>136</v>
      </c>
      <c r="C2029" t="s">
        <v>26</v>
      </c>
      <c r="D2029" t="s">
        <v>26</v>
      </c>
      <c r="E2029" t="s">
        <v>26</v>
      </c>
      <c r="F2029" t="s">
        <v>26</v>
      </c>
      <c r="G2029" t="s">
        <v>26</v>
      </c>
      <c r="H2029" t="s">
        <v>26</v>
      </c>
      <c r="I2029" t="s">
        <v>26</v>
      </c>
      <c r="J2029" t="s">
        <v>26</v>
      </c>
      <c r="K2029" t="s">
        <v>26</v>
      </c>
    </row>
    <row r="2030" spans="1:11" x14ac:dyDescent="0.25">
      <c r="A2030" s="1">
        <v>33329</v>
      </c>
      <c r="B2030" t="s">
        <v>137</v>
      </c>
      <c r="C2030" t="s">
        <v>26</v>
      </c>
      <c r="D2030" t="s">
        <v>26</v>
      </c>
      <c r="E2030" t="s">
        <v>26</v>
      </c>
      <c r="F2030">
        <v>8911.25</v>
      </c>
      <c r="G2030" t="s">
        <v>26</v>
      </c>
      <c r="H2030" t="s">
        <v>26</v>
      </c>
      <c r="I2030" t="s">
        <v>26</v>
      </c>
      <c r="J2030" t="s">
        <v>26</v>
      </c>
      <c r="K2030" t="s">
        <v>26</v>
      </c>
    </row>
    <row r="2031" spans="1:11" x14ac:dyDescent="0.25">
      <c r="A2031" s="1">
        <v>33329</v>
      </c>
      <c r="B2031" t="s">
        <v>138</v>
      </c>
      <c r="C2031" t="s">
        <v>26</v>
      </c>
      <c r="D2031" t="s">
        <v>26</v>
      </c>
      <c r="E2031" t="s">
        <v>26</v>
      </c>
      <c r="F2031">
        <v>10633.64</v>
      </c>
      <c r="G2031" t="s">
        <v>26</v>
      </c>
      <c r="H2031" t="s">
        <v>26</v>
      </c>
      <c r="I2031" t="s">
        <v>26</v>
      </c>
      <c r="J2031" t="s">
        <v>26</v>
      </c>
      <c r="K2031" t="s">
        <v>26</v>
      </c>
    </row>
    <row r="2032" spans="1:11" x14ac:dyDescent="0.25">
      <c r="A2032" s="1">
        <v>33329</v>
      </c>
      <c r="B2032" t="s">
        <v>139</v>
      </c>
      <c r="C2032" t="s">
        <v>26</v>
      </c>
      <c r="D2032" t="s">
        <v>26</v>
      </c>
      <c r="E2032" t="s">
        <v>26</v>
      </c>
      <c r="F2032">
        <v>9229.61</v>
      </c>
      <c r="G2032" t="s">
        <v>26</v>
      </c>
      <c r="H2032" t="s">
        <v>26</v>
      </c>
      <c r="I2032" t="s">
        <v>26</v>
      </c>
      <c r="J2032" t="s">
        <v>26</v>
      </c>
      <c r="K2032" t="s">
        <v>26</v>
      </c>
    </row>
    <row r="2033" spans="1:11" x14ac:dyDescent="0.25">
      <c r="A2033" s="1">
        <v>33329</v>
      </c>
      <c r="B2033" t="s">
        <v>140</v>
      </c>
      <c r="C2033" t="s">
        <v>26</v>
      </c>
      <c r="D2033" t="s">
        <v>26</v>
      </c>
      <c r="E2033" t="s">
        <v>26</v>
      </c>
      <c r="F2033">
        <v>8757.2900000000009</v>
      </c>
      <c r="G2033" t="s">
        <v>26</v>
      </c>
      <c r="H2033" t="s">
        <v>26</v>
      </c>
      <c r="I2033" t="s">
        <v>26</v>
      </c>
      <c r="J2033" t="s">
        <v>26</v>
      </c>
      <c r="K2033" t="s">
        <v>26</v>
      </c>
    </row>
    <row r="2034" spans="1:11" x14ac:dyDescent="0.25">
      <c r="A2034" s="1">
        <v>33329</v>
      </c>
      <c r="B2034" t="s">
        <v>141</v>
      </c>
      <c r="C2034" t="s">
        <v>26</v>
      </c>
      <c r="D2034" t="s">
        <v>26</v>
      </c>
      <c r="E2034" t="s">
        <v>26</v>
      </c>
      <c r="F2034">
        <v>9542.27</v>
      </c>
      <c r="G2034" t="s">
        <v>26</v>
      </c>
      <c r="H2034" t="s">
        <v>26</v>
      </c>
      <c r="I2034" t="s">
        <v>26</v>
      </c>
      <c r="J2034" t="s">
        <v>26</v>
      </c>
      <c r="K2034" t="s">
        <v>26</v>
      </c>
    </row>
    <row r="2035" spans="1:11" x14ac:dyDescent="0.25">
      <c r="A2035" s="1">
        <v>33329</v>
      </c>
      <c r="B2035" t="s">
        <v>142</v>
      </c>
      <c r="C2035" t="s">
        <v>26</v>
      </c>
      <c r="D2035" t="s">
        <v>26</v>
      </c>
      <c r="E2035" t="s">
        <v>26</v>
      </c>
      <c r="F2035">
        <v>8472.76</v>
      </c>
      <c r="G2035" t="s">
        <v>26</v>
      </c>
      <c r="H2035" t="s">
        <v>26</v>
      </c>
      <c r="I2035" t="s">
        <v>26</v>
      </c>
      <c r="J2035" t="s">
        <v>26</v>
      </c>
      <c r="K2035" t="s">
        <v>26</v>
      </c>
    </row>
    <row r="2036" spans="1:11" x14ac:dyDescent="0.25">
      <c r="A2036" s="1">
        <v>33329</v>
      </c>
      <c r="B2036" t="s">
        <v>143</v>
      </c>
      <c r="C2036" t="s">
        <v>26</v>
      </c>
      <c r="D2036" t="s">
        <v>26</v>
      </c>
      <c r="E2036" t="s">
        <v>26</v>
      </c>
      <c r="F2036">
        <v>8516.75</v>
      </c>
      <c r="G2036" t="s">
        <v>26</v>
      </c>
      <c r="H2036" t="s">
        <v>26</v>
      </c>
      <c r="I2036" t="s">
        <v>26</v>
      </c>
      <c r="J2036" t="s">
        <v>26</v>
      </c>
      <c r="K2036" t="s">
        <v>26</v>
      </c>
    </row>
    <row r="2037" spans="1:11" x14ac:dyDescent="0.25">
      <c r="A2037" s="1">
        <v>33329</v>
      </c>
      <c r="B2037" t="s">
        <v>144</v>
      </c>
      <c r="C2037" t="s">
        <v>26</v>
      </c>
      <c r="D2037" t="s">
        <v>26</v>
      </c>
      <c r="E2037" t="s">
        <v>26</v>
      </c>
      <c r="F2037">
        <v>9070.59</v>
      </c>
      <c r="G2037" t="s">
        <v>26</v>
      </c>
      <c r="H2037" t="s">
        <v>26</v>
      </c>
      <c r="I2037" t="s">
        <v>26</v>
      </c>
      <c r="J2037" t="s">
        <v>26</v>
      </c>
      <c r="K2037" t="s">
        <v>26</v>
      </c>
    </row>
    <row r="2038" spans="1:11" x14ac:dyDescent="0.25">
      <c r="A2038" s="1">
        <v>33329</v>
      </c>
      <c r="B2038" t="s">
        <v>145</v>
      </c>
      <c r="C2038" t="s">
        <v>26</v>
      </c>
      <c r="D2038" t="s">
        <v>26</v>
      </c>
      <c r="E2038" t="s">
        <v>26</v>
      </c>
      <c r="F2038">
        <v>9663.92</v>
      </c>
      <c r="G2038" t="s">
        <v>26</v>
      </c>
      <c r="H2038" t="s">
        <v>26</v>
      </c>
      <c r="I2038" t="s">
        <v>26</v>
      </c>
      <c r="J2038" t="s">
        <v>26</v>
      </c>
      <c r="K2038" t="s">
        <v>26</v>
      </c>
    </row>
    <row r="2039" spans="1:11" x14ac:dyDescent="0.25">
      <c r="A2039" s="1">
        <v>33329</v>
      </c>
      <c r="B2039" t="s">
        <v>146</v>
      </c>
      <c r="C2039" t="s">
        <v>26</v>
      </c>
      <c r="D2039" t="s">
        <v>26</v>
      </c>
      <c r="E2039" t="s">
        <v>26</v>
      </c>
      <c r="F2039">
        <v>9602.0400000000009</v>
      </c>
      <c r="G2039" t="s">
        <v>26</v>
      </c>
      <c r="H2039" t="s">
        <v>26</v>
      </c>
      <c r="I2039" t="s">
        <v>26</v>
      </c>
      <c r="J2039" t="s">
        <v>26</v>
      </c>
      <c r="K2039" t="s">
        <v>26</v>
      </c>
    </row>
    <row r="2040" spans="1:11" x14ac:dyDescent="0.25">
      <c r="A2040" s="1">
        <v>33329</v>
      </c>
      <c r="B2040" t="s">
        <v>2</v>
      </c>
      <c r="C2040" t="s">
        <v>26</v>
      </c>
      <c r="D2040" t="s">
        <v>26</v>
      </c>
      <c r="E2040" t="s">
        <v>26</v>
      </c>
      <c r="F2040">
        <v>9083.41</v>
      </c>
      <c r="G2040" t="s">
        <v>26</v>
      </c>
      <c r="H2040" t="s">
        <v>26</v>
      </c>
      <c r="I2040" t="s">
        <v>26</v>
      </c>
      <c r="J2040" t="s">
        <v>26</v>
      </c>
      <c r="K2040" t="s">
        <v>26</v>
      </c>
    </row>
    <row r="2041" spans="1:11" x14ac:dyDescent="0.25">
      <c r="A2041" s="1">
        <v>33329</v>
      </c>
      <c r="B2041" t="s">
        <v>147</v>
      </c>
      <c r="C2041" t="s">
        <v>26</v>
      </c>
      <c r="D2041" t="s">
        <v>26</v>
      </c>
      <c r="E2041" t="s">
        <v>26</v>
      </c>
      <c r="F2041">
        <v>8619.2199999999993</v>
      </c>
      <c r="G2041" t="s">
        <v>26</v>
      </c>
      <c r="H2041" t="s">
        <v>26</v>
      </c>
      <c r="I2041" t="s">
        <v>26</v>
      </c>
      <c r="J2041" t="s">
        <v>26</v>
      </c>
      <c r="K2041" t="s">
        <v>26</v>
      </c>
    </row>
    <row r="2042" spans="1:11" x14ac:dyDescent="0.25">
      <c r="A2042" s="1">
        <v>33329</v>
      </c>
      <c r="B2042" t="s">
        <v>148</v>
      </c>
      <c r="C2042" t="s">
        <v>26</v>
      </c>
      <c r="D2042" t="s">
        <v>26</v>
      </c>
      <c r="E2042" t="s">
        <v>26</v>
      </c>
      <c r="F2042">
        <v>8625.84</v>
      </c>
      <c r="G2042" t="s">
        <v>26</v>
      </c>
      <c r="H2042" t="s">
        <v>26</v>
      </c>
      <c r="I2042" t="s">
        <v>26</v>
      </c>
      <c r="J2042" t="s">
        <v>26</v>
      </c>
      <c r="K2042" t="s">
        <v>26</v>
      </c>
    </row>
    <row r="2043" spans="1:11" x14ac:dyDescent="0.25">
      <c r="A2043" s="1">
        <v>33329</v>
      </c>
      <c r="B2043" t="s">
        <v>149</v>
      </c>
      <c r="C2043" t="s">
        <v>26</v>
      </c>
      <c r="D2043" t="s">
        <v>26</v>
      </c>
      <c r="E2043" t="s">
        <v>26</v>
      </c>
      <c r="F2043">
        <v>9025.3799999999992</v>
      </c>
      <c r="G2043" t="s">
        <v>26</v>
      </c>
      <c r="H2043" t="s">
        <v>26</v>
      </c>
      <c r="I2043" t="s">
        <v>26</v>
      </c>
      <c r="J2043" t="s">
        <v>26</v>
      </c>
      <c r="K2043" t="s">
        <v>26</v>
      </c>
    </row>
    <row r="2044" spans="1:11" x14ac:dyDescent="0.25">
      <c r="A2044" s="1">
        <v>33329</v>
      </c>
      <c r="B2044" t="s">
        <v>150</v>
      </c>
      <c r="C2044" t="s">
        <v>26</v>
      </c>
      <c r="D2044" t="s">
        <v>26</v>
      </c>
      <c r="E2044" t="s">
        <v>26</v>
      </c>
      <c r="F2044">
        <v>9495.7099999999991</v>
      </c>
      <c r="G2044" t="s">
        <v>26</v>
      </c>
      <c r="H2044" t="s">
        <v>26</v>
      </c>
      <c r="I2044" t="s">
        <v>26</v>
      </c>
      <c r="J2044" t="s">
        <v>26</v>
      </c>
      <c r="K2044" t="s">
        <v>26</v>
      </c>
    </row>
    <row r="2045" spans="1:11" x14ac:dyDescent="0.25">
      <c r="A2045" s="1">
        <v>33329</v>
      </c>
      <c r="B2045" t="s">
        <v>151</v>
      </c>
      <c r="C2045" t="s">
        <v>26</v>
      </c>
      <c r="D2045" t="s">
        <v>26</v>
      </c>
      <c r="E2045" t="s">
        <v>26</v>
      </c>
      <c r="F2045">
        <v>8256.6</v>
      </c>
      <c r="G2045" t="s">
        <v>26</v>
      </c>
      <c r="H2045" t="s">
        <v>26</v>
      </c>
      <c r="I2045" t="s">
        <v>26</v>
      </c>
      <c r="J2045" t="s">
        <v>26</v>
      </c>
      <c r="K2045" t="s">
        <v>26</v>
      </c>
    </row>
    <row r="2046" spans="1:11" x14ac:dyDescent="0.25">
      <c r="A2046" s="1">
        <v>33329</v>
      </c>
      <c r="B2046" t="s">
        <v>152</v>
      </c>
      <c r="C2046" t="s">
        <v>26</v>
      </c>
      <c r="D2046" t="s">
        <v>26</v>
      </c>
      <c r="E2046" t="s">
        <v>26</v>
      </c>
      <c r="F2046">
        <v>8481.9699999999993</v>
      </c>
      <c r="G2046" t="s">
        <v>26</v>
      </c>
      <c r="H2046" t="s">
        <v>26</v>
      </c>
      <c r="I2046" t="s">
        <v>26</v>
      </c>
      <c r="J2046" t="s">
        <v>26</v>
      </c>
      <c r="K2046" t="s">
        <v>26</v>
      </c>
    </row>
    <row r="2047" spans="1:11" x14ac:dyDescent="0.25">
      <c r="A2047" s="1">
        <v>33329</v>
      </c>
      <c r="B2047" t="s">
        <v>153</v>
      </c>
      <c r="C2047" t="s">
        <v>26</v>
      </c>
      <c r="D2047" t="s">
        <v>26</v>
      </c>
      <c r="E2047" t="s">
        <v>26</v>
      </c>
      <c r="F2047">
        <v>9340.49</v>
      </c>
      <c r="G2047" t="s">
        <v>26</v>
      </c>
      <c r="H2047" t="s">
        <v>26</v>
      </c>
      <c r="I2047" t="s">
        <v>26</v>
      </c>
      <c r="J2047" t="s">
        <v>26</v>
      </c>
      <c r="K2047" t="s">
        <v>26</v>
      </c>
    </row>
    <row r="2048" spans="1:11" x14ac:dyDescent="0.25">
      <c r="A2048" s="1">
        <v>33329</v>
      </c>
      <c r="B2048" t="s">
        <v>154</v>
      </c>
      <c r="C2048" t="s">
        <v>26</v>
      </c>
      <c r="D2048" t="s">
        <v>26</v>
      </c>
      <c r="E2048" t="s">
        <v>26</v>
      </c>
      <c r="F2048">
        <v>9039.19</v>
      </c>
      <c r="G2048" t="s">
        <v>26</v>
      </c>
      <c r="H2048" t="s">
        <v>26</v>
      </c>
      <c r="I2048" t="s">
        <v>26</v>
      </c>
      <c r="J2048" t="s">
        <v>26</v>
      </c>
      <c r="K2048" t="s">
        <v>26</v>
      </c>
    </row>
    <row r="2049" spans="1:11" x14ac:dyDescent="0.25">
      <c r="A2049" s="1">
        <v>33329</v>
      </c>
      <c r="B2049" t="s">
        <v>155</v>
      </c>
      <c r="C2049" t="s">
        <v>26</v>
      </c>
      <c r="D2049" t="s">
        <v>26</v>
      </c>
      <c r="E2049" t="s">
        <v>26</v>
      </c>
      <c r="F2049">
        <v>8270</v>
      </c>
      <c r="G2049" t="s">
        <v>26</v>
      </c>
      <c r="H2049" t="s">
        <v>26</v>
      </c>
      <c r="I2049" t="s">
        <v>26</v>
      </c>
      <c r="J2049" t="s">
        <v>26</v>
      </c>
      <c r="K2049" t="s">
        <v>26</v>
      </c>
    </row>
    <row r="2050" spans="1:11" x14ac:dyDescent="0.25">
      <c r="A2050" s="1">
        <v>33359</v>
      </c>
      <c r="B2050" t="s">
        <v>1</v>
      </c>
      <c r="C2050" t="s">
        <v>26</v>
      </c>
      <c r="D2050" t="s">
        <v>26</v>
      </c>
      <c r="E2050" t="s">
        <v>26</v>
      </c>
      <c r="F2050">
        <v>9682.44</v>
      </c>
      <c r="G2050" t="s">
        <v>26</v>
      </c>
      <c r="H2050" t="s">
        <v>26</v>
      </c>
      <c r="I2050" t="s">
        <v>26</v>
      </c>
      <c r="J2050" t="s">
        <v>26</v>
      </c>
      <c r="K2050" t="s">
        <v>26</v>
      </c>
    </row>
    <row r="2051" spans="1:11" x14ac:dyDescent="0.25">
      <c r="A2051" s="1">
        <v>33359</v>
      </c>
      <c r="B2051" t="s">
        <v>126</v>
      </c>
      <c r="C2051" t="s">
        <v>26</v>
      </c>
      <c r="D2051" t="s">
        <v>26</v>
      </c>
      <c r="E2051" t="s">
        <v>26</v>
      </c>
      <c r="F2051">
        <v>11001.94</v>
      </c>
      <c r="G2051" t="s">
        <v>26</v>
      </c>
      <c r="H2051" t="s">
        <v>26</v>
      </c>
      <c r="I2051" t="s">
        <v>26</v>
      </c>
      <c r="J2051" t="s">
        <v>26</v>
      </c>
      <c r="K2051" t="s">
        <v>26</v>
      </c>
    </row>
    <row r="2052" spans="1:11" x14ac:dyDescent="0.25">
      <c r="A2052" s="1">
        <v>33359</v>
      </c>
      <c r="B2052" t="s">
        <v>127</v>
      </c>
      <c r="C2052" t="s">
        <v>26</v>
      </c>
      <c r="D2052" t="s">
        <v>26</v>
      </c>
      <c r="E2052" t="s">
        <v>26</v>
      </c>
      <c r="F2052">
        <v>10082.44</v>
      </c>
      <c r="G2052" t="s">
        <v>26</v>
      </c>
      <c r="H2052" t="s">
        <v>26</v>
      </c>
      <c r="I2052" t="s">
        <v>26</v>
      </c>
      <c r="J2052" t="s">
        <v>26</v>
      </c>
      <c r="K2052" t="s">
        <v>26</v>
      </c>
    </row>
    <row r="2053" spans="1:11" x14ac:dyDescent="0.25">
      <c r="A2053" s="1">
        <v>33359</v>
      </c>
      <c r="B2053" t="s">
        <v>113</v>
      </c>
      <c r="C2053" t="s">
        <v>26</v>
      </c>
      <c r="D2053" t="s">
        <v>26</v>
      </c>
      <c r="E2053" t="s">
        <v>26</v>
      </c>
      <c r="F2053">
        <v>9538.43</v>
      </c>
      <c r="G2053" t="s">
        <v>26</v>
      </c>
      <c r="H2053" t="s">
        <v>26</v>
      </c>
      <c r="I2053" t="s">
        <v>26</v>
      </c>
      <c r="J2053" t="s">
        <v>26</v>
      </c>
      <c r="K2053" t="s">
        <v>26</v>
      </c>
    </row>
    <row r="2054" spans="1:11" x14ac:dyDescent="0.25">
      <c r="A2054" s="1">
        <v>33359</v>
      </c>
      <c r="B2054" t="s">
        <v>128</v>
      </c>
      <c r="C2054" t="s">
        <v>26</v>
      </c>
      <c r="D2054" t="s">
        <v>26</v>
      </c>
      <c r="E2054" t="s">
        <v>26</v>
      </c>
      <c r="F2054">
        <v>9443.2000000000007</v>
      </c>
      <c r="G2054" t="s">
        <v>26</v>
      </c>
      <c r="H2054" t="s">
        <v>26</v>
      </c>
      <c r="I2054" t="s">
        <v>26</v>
      </c>
      <c r="J2054" t="s">
        <v>26</v>
      </c>
      <c r="K2054" t="s">
        <v>26</v>
      </c>
    </row>
    <row r="2055" spans="1:11" x14ac:dyDescent="0.25">
      <c r="A2055" s="1">
        <v>33359</v>
      </c>
      <c r="B2055" t="s">
        <v>129</v>
      </c>
      <c r="C2055" t="s">
        <v>26</v>
      </c>
      <c r="D2055" t="s">
        <v>26</v>
      </c>
      <c r="E2055" t="s">
        <v>26</v>
      </c>
      <c r="F2055">
        <v>9597.5300000000007</v>
      </c>
      <c r="G2055" t="s">
        <v>26</v>
      </c>
      <c r="H2055" t="s">
        <v>26</v>
      </c>
      <c r="I2055" t="s">
        <v>26</v>
      </c>
      <c r="J2055" t="s">
        <v>26</v>
      </c>
      <c r="K2055" t="s">
        <v>26</v>
      </c>
    </row>
    <row r="2056" spans="1:11" x14ac:dyDescent="0.25">
      <c r="A2056" s="1">
        <v>33359</v>
      </c>
      <c r="B2056" t="s">
        <v>130</v>
      </c>
      <c r="C2056" t="s">
        <v>26</v>
      </c>
      <c r="D2056" t="s">
        <v>26</v>
      </c>
      <c r="E2056" t="s">
        <v>26</v>
      </c>
      <c r="F2056">
        <v>10650.44</v>
      </c>
      <c r="G2056" t="s">
        <v>26</v>
      </c>
      <c r="H2056" t="s">
        <v>26</v>
      </c>
      <c r="I2056" t="s">
        <v>26</v>
      </c>
      <c r="J2056" t="s">
        <v>26</v>
      </c>
      <c r="K2056" t="s">
        <v>26</v>
      </c>
    </row>
    <row r="2057" spans="1:11" x14ac:dyDescent="0.25">
      <c r="A2057" s="1">
        <v>33359</v>
      </c>
      <c r="B2057" t="s">
        <v>131</v>
      </c>
      <c r="C2057" t="s">
        <v>26</v>
      </c>
      <c r="D2057" t="s">
        <v>26</v>
      </c>
      <c r="E2057" t="s">
        <v>26</v>
      </c>
      <c r="F2057">
        <v>10909.05</v>
      </c>
      <c r="G2057" t="s">
        <v>26</v>
      </c>
      <c r="H2057" t="s">
        <v>26</v>
      </c>
      <c r="I2057" t="s">
        <v>26</v>
      </c>
      <c r="J2057" t="s">
        <v>26</v>
      </c>
      <c r="K2057" t="s">
        <v>26</v>
      </c>
    </row>
    <row r="2058" spans="1:11" x14ac:dyDescent="0.25">
      <c r="A2058" s="1">
        <v>33359</v>
      </c>
      <c r="B2058" t="s">
        <v>132</v>
      </c>
      <c r="C2058" t="s">
        <v>26</v>
      </c>
      <c r="D2058" t="s">
        <v>26</v>
      </c>
      <c r="E2058" t="s">
        <v>26</v>
      </c>
      <c r="F2058">
        <v>10455.31</v>
      </c>
      <c r="G2058" t="s">
        <v>26</v>
      </c>
      <c r="H2058" t="s">
        <v>26</v>
      </c>
      <c r="I2058" t="s">
        <v>26</v>
      </c>
      <c r="J2058" t="s">
        <v>26</v>
      </c>
      <c r="K2058" t="s">
        <v>26</v>
      </c>
    </row>
    <row r="2059" spans="1:11" x14ac:dyDescent="0.25">
      <c r="A2059" s="1">
        <v>33359</v>
      </c>
      <c r="B2059" t="s">
        <v>133</v>
      </c>
      <c r="C2059" t="s">
        <v>26</v>
      </c>
      <c r="D2059" t="s">
        <v>26</v>
      </c>
      <c r="E2059" t="s">
        <v>26</v>
      </c>
      <c r="F2059">
        <v>16404.04</v>
      </c>
      <c r="G2059" t="s">
        <v>26</v>
      </c>
      <c r="H2059" t="s">
        <v>26</v>
      </c>
      <c r="I2059" t="s">
        <v>26</v>
      </c>
      <c r="J2059" t="s">
        <v>26</v>
      </c>
      <c r="K2059" t="s">
        <v>26</v>
      </c>
    </row>
    <row r="2060" spans="1:11" x14ac:dyDescent="0.25">
      <c r="A2060" s="1">
        <v>33359</v>
      </c>
      <c r="B2060" t="s">
        <v>134</v>
      </c>
      <c r="C2060" t="s">
        <v>26</v>
      </c>
      <c r="D2060" t="s">
        <v>26</v>
      </c>
      <c r="E2060" t="s">
        <v>26</v>
      </c>
      <c r="F2060">
        <v>10927.2</v>
      </c>
      <c r="G2060" t="s">
        <v>26</v>
      </c>
      <c r="H2060" t="s">
        <v>26</v>
      </c>
      <c r="I2060" t="s">
        <v>26</v>
      </c>
      <c r="J2060" t="s">
        <v>26</v>
      </c>
      <c r="K2060" t="s">
        <v>26</v>
      </c>
    </row>
    <row r="2061" spans="1:11" x14ac:dyDescent="0.25">
      <c r="A2061" s="1">
        <v>33359</v>
      </c>
      <c r="B2061" t="s">
        <v>135</v>
      </c>
      <c r="C2061" t="s">
        <v>26</v>
      </c>
      <c r="D2061" t="s">
        <v>26</v>
      </c>
      <c r="E2061" t="s">
        <v>26</v>
      </c>
      <c r="F2061">
        <v>11745.51</v>
      </c>
      <c r="G2061" t="s">
        <v>26</v>
      </c>
      <c r="H2061" t="s">
        <v>26</v>
      </c>
      <c r="I2061" t="s">
        <v>26</v>
      </c>
      <c r="J2061" t="s">
        <v>26</v>
      </c>
      <c r="K2061" t="s">
        <v>26</v>
      </c>
    </row>
    <row r="2062" spans="1:11" x14ac:dyDescent="0.25">
      <c r="A2062" s="1">
        <v>33359</v>
      </c>
      <c r="B2062" t="s">
        <v>136</v>
      </c>
      <c r="C2062" t="s">
        <v>26</v>
      </c>
      <c r="D2062" t="s">
        <v>26</v>
      </c>
      <c r="E2062" t="s">
        <v>26</v>
      </c>
      <c r="F2062" t="s">
        <v>26</v>
      </c>
      <c r="G2062" t="s">
        <v>26</v>
      </c>
      <c r="H2062" t="s">
        <v>26</v>
      </c>
      <c r="I2062" t="s">
        <v>26</v>
      </c>
      <c r="J2062" t="s">
        <v>26</v>
      </c>
      <c r="K2062" t="s">
        <v>26</v>
      </c>
    </row>
    <row r="2063" spans="1:11" x14ac:dyDescent="0.25">
      <c r="A2063" s="1">
        <v>33359</v>
      </c>
      <c r="B2063" t="s">
        <v>137</v>
      </c>
      <c r="C2063" t="s">
        <v>26</v>
      </c>
      <c r="D2063" t="s">
        <v>26</v>
      </c>
      <c r="E2063" t="s">
        <v>26</v>
      </c>
      <c r="F2063">
        <v>10108.030000000001</v>
      </c>
      <c r="G2063" t="s">
        <v>26</v>
      </c>
      <c r="H2063" t="s">
        <v>26</v>
      </c>
      <c r="I2063" t="s">
        <v>26</v>
      </c>
      <c r="J2063" t="s">
        <v>26</v>
      </c>
      <c r="K2063" t="s">
        <v>26</v>
      </c>
    </row>
    <row r="2064" spans="1:11" x14ac:dyDescent="0.25">
      <c r="A2064" s="1">
        <v>33359</v>
      </c>
      <c r="B2064" t="s">
        <v>138</v>
      </c>
      <c r="C2064" t="s">
        <v>26</v>
      </c>
      <c r="D2064" t="s">
        <v>26</v>
      </c>
      <c r="E2064" t="s">
        <v>26</v>
      </c>
      <c r="F2064">
        <v>11355.66</v>
      </c>
      <c r="G2064" t="s">
        <v>26</v>
      </c>
      <c r="H2064" t="s">
        <v>26</v>
      </c>
      <c r="I2064" t="s">
        <v>26</v>
      </c>
      <c r="J2064" t="s">
        <v>26</v>
      </c>
      <c r="K2064" t="s">
        <v>26</v>
      </c>
    </row>
    <row r="2065" spans="1:11" x14ac:dyDescent="0.25">
      <c r="A2065" s="1">
        <v>33359</v>
      </c>
      <c r="B2065" t="s">
        <v>139</v>
      </c>
      <c r="C2065" t="s">
        <v>26</v>
      </c>
      <c r="D2065" t="s">
        <v>26</v>
      </c>
      <c r="E2065" t="s">
        <v>26</v>
      </c>
      <c r="F2065">
        <v>10256.870000000001</v>
      </c>
      <c r="G2065" t="s">
        <v>26</v>
      </c>
      <c r="H2065" t="s">
        <v>26</v>
      </c>
      <c r="I2065" t="s">
        <v>26</v>
      </c>
      <c r="J2065" t="s">
        <v>26</v>
      </c>
      <c r="K2065" t="s">
        <v>26</v>
      </c>
    </row>
    <row r="2066" spans="1:11" x14ac:dyDescent="0.25">
      <c r="A2066" s="1">
        <v>33359</v>
      </c>
      <c r="B2066" t="s">
        <v>140</v>
      </c>
      <c r="C2066" t="s">
        <v>26</v>
      </c>
      <c r="D2066" t="s">
        <v>26</v>
      </c>
      <c r="E2066" t="s">
        <v>26</v>
      </c>
      <c r="F2066">
        <v>9442.98</v>
      </c>
      <c r="G2066" t="s">
        <v>26</v>
      </c>
      <c r="H2066" t="s">
        <v>26</v>
      </c>
      <c r="I2066" t="s">
        <v>26</v>
      </c>
      <c r="J2066" t="s">
        <v>26</v>
      </c>
      <c r="K2066" t="s">
        <v>26</v>
      </c>
    </row>
    <row r="2067" spans="1:11" x14ac:dyDescent="0.25">
      <c r="A2067" s="1">
        <v>33359</v>
      </c>
      <c r="B2067" t="s">
        <v>141</v>
      </c>
      <c r="C2067" t="s">
        <v>26</v>
      </c>
      <c r="D2067" t="s">
        <v>26</v>
      </c>
      <c r="E2067" t="s">
        <v>26</v>
      </c>
      <c r="F2067">
        <v>10283.700000000001</v>
      </c>
      <c r="G2067" t="s">
        <v>26</v>
      </c>
      <c r="H2067" t="s">
        <v>26</v>
      </c>
      <c r="I2067" t="s">
        <v>26</v>
      </c>
      <c r="J2067" t="s">
        <v>26</v>
      </c>
      <c r="K2067" t="s">
        <v>26</v>
      </c>
    </row>
    <row r="2068" spans="1:11" x14ac:dyDescent="0.25">
      <c r="A2068" s="1">
        <v>33359</v>
      </c>
      <c r="B2068" t="s">
        <v>142</v>
      </c>
      <c r="C2068" t="s">
        <v>26</v>
      </c>
      <c r="D2068" t="s">
        <v>26</v>
      </c>
      <c r="E2068" t="s">
        <v>26</v>
      </c>
      <c r="F2068">
        <v>9394.6</v>
      </c>
      <c r="G2068" t="s">
        <v>26</v>
      </c>
      <c r="H2068" t="s">
        <v>26</v>
      </c>
      <c r="I2068" t="s">
        <v>26</v>
      </c>
      <c r="J2068" t="s">
        <v>26</v>
      </c>
      <c r="K2068" t="s">
        <v>26</v>
      </c>
    </row>
    <row r="2069" spans="1:11" x14ac:dyDescent="0.25">
      <c r="A2069" s="1">
        <v>33359</v>
      </c>
      <c r="B2069" t="s">
        <v>143</v>
      </c>
      <c r="C2069" t="s">
        <v>26</v>
      </c>
      <c r="D2069" t="s">
        <v>26</v>
      </c>
      <c r="E2069" t="s">
        <v>26</v>
      </c>
      <c r="F2069">
        <v>9463.81</v>
      </c>
      <c r="G2069" t="s">
        <v>26</v>
      </c>
      <c r="H2069" t="s">
        <v>26</v>
      </c>
      <c r="I2069" t="s">
        <v>26</v>
      </c>
      <c r="J2069" t="s">
        <v>26</v>
      </c>
      <c r="K2069" t="s">
        <v>26</v>
      </c>
    </row>
    <row r="2070" spans="1:11" x14ac:dyDescent="0.25">
      <c r="A2070" s="1">
        <v>33359</v>
      </c>
      <c r="B2070" t="s">
        <v>144</v>
      </c>
      <c r="C2070" t="s">
        <v>26</v>
      </c>
      <c r="D2070" t="s">
        <v>26</v>
      </c>
      <c r="E2070" t="s">
        <v>26</v>
      </c>
      <c r="F2070">
        <v>9632.9699999999993</v>
      </c>
      <c r="G2070" t="s">
        <v>26</v>
      </c>
      <c r="H2070" t="s">
        <v>26</v>
      </c>
      <c r="I2070" t="s">
        <v>26</v>
      </c>
      <c r="J2070" t="s">
        <v>26</v>
      </c>
      <c r="K2070" t="s">
        <v>26</v>
      </c>
    </row>
    <row r="2071" spans="1:11" x14ac:dyDescent="0.25">
      <c r="A2071" s="1">
        <v>33359</v>
      </c>
      <c r="B2071" t="s">
        <v>145</v>
      </c>
      <c r="C2071" t="s">
        <v>26</v>
      </c>
      <c r="D2071" t="s">
        <v>26</v>
      </c>
      <c r="E2071" t="s">
        <v>26</v>
      </c>
      <c r="F2071">
        <v>10491.15</v>
      </c>
      <c r="G2071" t="s">
        <v>26</v>
      </c>
      <c r="H2071" t="s">
        <v>26</v>
      </c>
      <c r="I2071" t="s">
        <v>26</v>
      </c>
      <c r="J2071" t="s">
        <v>26</v>
      </c>
      <c r="K2071" t="s">
        <v>26</v>
      </c>
    </row>
    <row r="2072" spans="1:11" x14ac:dyDescent="0.25">
      <c r="A2072" s="1">
        <v>33359</v>
      </c>
      <c r="B2072" t="s">
        <v>146</v>
      </c>
      <c r="C2072" t="s">
        <v>26</v>
      </c>
      <c r="D2072" t="s">
        <v>26</v>
      </c>
      <c r="E2072" t="s">
        <v>26</v>
      </c>
      <c r="F2072">
        <v>10620.82</v>
      </c>
      <c r="G2072" t="s">
        <v>26</v>
      </c>
      <c r="H2072" t="s">
        <v>26</v>
      </c>
      <c r="I2072" t="s">
        <v>26</v>
      </c>
      <c r="J2072" t="s">
        <v>26</v>
      </c>
      <c r="K2072" t="s">
        <v>26</v>
      </c>
    </row>
    <row r="2073" spans="1:11" x14ac:dyDescent="0.25">
      <c r="A2073" s="1">
        <v>33359</v>
      </c>
      <c r="B2073" t="s">
        <v>2</v>
      </c>
      <c r="C2073" t="s">
        <v>26</v>
      </c>
      <c r="D2073" t="s">
        <v>26</v>
      </c>
      <c r="E2073" t="s">
        <v>26</v>
      </c>
      <c r="F2073">
        <v>9731.9699999999993</v>
      </c>
      <c r="G2073" t="s">
        <v>26</v>
      </c>
      <c r="H2073" t="s">
        <v>26</v>
      </c>
      <c r="I2073" t="s">
        <v>26</v>
      </c>
      <c r="J2073" t="s">
        <v>26</v>
      </c>
      <c r="K2073" t="s">
        <v>26</v>
      </c>
    </row>
    <row r="2074" spans="1:11" x14ac:dyDescent="0.25">
      <c r="A2074" s="1">
        <v>33359</v>
      </c>
      <c r="B2074" t="s">
        <v>147</v>
      </c>
      <c r="C2074" t="s">
        <v>26</v>
      </c>
      <c r="D2074" t="s">
        <v>26</v>
      </c>
      <c r="E2074" t="s">
        <v>26</v>
      </c>
      <c r="F2074">
        <v>9363.06</v>
      </c>
      <c r="G2074" t="s">
        <v>26</v>
      </c>
      <c r="H2074" t="s">
        <v>26</v>
      </c>
      <c r="I2074" t="s">
        <v>26</v>
      </c>
      <c r="J2074" t="s">
        <v>26</v>
      </c>
      <c r="K2074" t="s">
        <v>26</v>
      </c>
    </row>
    <row r="2075" spans="1:11" x14ac:dyDescent="0.25">
      <c r="A2075" s="1">
        <v>33359</v>
      </c>
      <c r="B2075" t="s">
        <v>148</v>
      </c>
      <c r="C2075" t="s">
        <v>26</v>
      </c>
      <c r="D2075" t="s">
        <v>26</v>
      </c>
      <c r="E2075" t="s">
        <v>26</v>
      </c>
      <c r="F2075">
        <v>9371.98</v>
      </c>
      <c r="G2075" t="s">
        <v>26</v>
      </c>
      <c r="H2075" t="s">
        <v>26</v>
      </c>
      <c r="I2075" t="s">
        <v>26</v>
      </c>
      <c r="J2075" t="s">
        <v>26</v>
      </c>
      <c r="K2075" t="s">
        <v>26</v>
      </c>
    </row>
    <row r="2076" spans="1:11" x14ac:dyDescent="0.25">
      <c r="A2076" s="1">
        <v>33359</v>
      </c>
      <c r="B2076" t="s">
        <v>149</v>
      </c>
      <c r="C2076" t="s">
        <v>26</v>
      </c>
      <c r="D2076" t="s">
        <v>26</v>
      </c>
      <c r="E2076" t="s">
        <v>26</v>
      </c>
      <c r="F2076">
        <v>9603</v>
      </c>
      <c r="G2076" t="s">
        <v>26</v>
      </c>
      <c r="H2076" t="s">
        <v>26</v>
      </c>
      <c r="I2076" t="s">
        <v>26</v>
      </c>
      <c r="J2076" t="s">
        <v>26</v>
      </c>
      <c r="K2076" t="s">
        <v>26</v>
      </c>
    </row>
    <row r="2077" spans="1:11" x14ac:dyDescent="0.25">
      <c r="A2077" s="1">
        <v>33359</v>
      </c>
      <c r="B2077" t="s">
        <v>150</v>
      </c>
      <c r="C2077" t="s">
        <v>26</v>
      </c>
      <c r="D2077" t="s">
        <v>26</v>
      </c>
      <c r="E2077" t="s">
        <v>26</v>
      </c>
      <c r="F2077">
        <v>10195.540000000001</v>
      </c>
      <c r="G2077" t="s">
        <v>26</v>
      </c>
      <c r="H2077" t="s">
        <v>26</v>
      </c>
      <c r="I2077" t="s">
        <v>26</v>
      </c>
      <c r="J2077" t="s">
        <v>26</v>
      </c>
      <c r="K2077" t="s">
        <v>26</v>
      </c>
    </row>
    <row r="2078" spans="1:11" x14ac:dyDescent="0.25">
      <c r="A2078" s="1">
        <v>33359</v>
      </c>
      <c r="B2078" t="s">
        <v>151</v>
      </c>
      <c r="C2078" t="s">
        <v>26</v>
      </c>
      <c r="D2078" t="s">
        <v>26</v>
      </c>
      <c r="E2078" t="s">
        <v>26</v>
      </c>
      <c r="F2078">
        <v>9058.32</v>
      </c>
      <c r="G2078" t="s">
        <v>26</v>
      </c>
      <c r="H2078" t="s">
        <v>26</v>
      </c>
      <c r="I2078" t="s">
        <v>26</v>
      </c>
      <c r="J2078" t="s">
        <v>26</v>
      </c>
      <c r="K2078" t="s">
        <v>26</v>
      </c>
    </row>
    <row r="2079" spans="1:11" x14ac:dyDescent="0.25">
      <c r="A2079" s="1">
        <v>33359</v>
      </c>
      <c r="B2079" t="s">
        <v>152</v>
      </c>
      <c r="C2079" t="s">
        <v>26</v>
      </c>
      <c r="D2079" t="s">
        <v>26</v>
      </c>
      <c r="E2079" t="s">
        <v>26</v>
      </c>
      <c r="F2079">
        <v>9207.18</v>
      </c>
      <c r="G2079" t="s">
        <v>26</v>
      </c>
      <c r="H2079" t="s">
        <v>26</v>
      </c>
      <c r="I2079" t="s">
        <v>26</v>
      </c>
      <c r="J2079" t="s">
        <v>26</v>
      </c>
      <c r="K2079" t="s">
        <v>26</v>
      </c>
    </row>
    <row r="2080" spans="1:11" x14ac:dyDescent="0.25">
      <c r="A2080" s="1">
        <v>33359</v>
      </c>
      <c r="B2080" t="s">
        <v>153</v>
      </c>
      <c r="C2080" t="s">
        <v>26</v>
      </c>
      <c r="D2080" t="s">
        <v>26</v>
      </c>
      <c r="E2080" t="s">
        <v>26</v>
      </c>
      <c r="F2080">
        <v>10163.39</v>
      </c>
      <c r="G2080" t="s">
        <v>26</v>
      </c>
      <c r="H2080" t="s">
        <v>26</v>
      </c>
      <c r="I2080" t="s">
        <v>26</v>
      </c>
      <c r="J2080" t="s">
        <v>26</v>
      </c>
      <c r="K2080" t="s">
        <v>26</v>
      </c>
    </row>
    <row r="2081" spans="1:11" x14ac:dyDescent="0.25">
      <c r="A2081" s="1">
        <v>33359</v>
      </c>
      <c r="B2081" t="s">
        <v>154</v>
      </c>
      <c r="C2081" t="s">
        <v>26</v>
      </c>
      <c r="D2081" t="s">
        <v>26</v>
      </c>
      <c r="E2081" t="s">
        <v>26</v>
      </c>
      <c r="F2081">
        <v>9580.6299999999992</v>
      </c>
      <c r="G2081" t="s">
        <v>26</v>
      </c>
      <c r="H2081" t="s">
        <v>26</v>
      </c>
      <c r="I2081" t="s">
        <v>26</v>
      </c>
      <c r="J2081" t="s">
        <v>26</v>
      </c>
      <c r="K2081" t="s">
        <v>26</v>
      </c>
    </row>
    <row r="2082" spans="1:11" x14ac:dyDescent="0.25">
      <c r="A2082" s="1">
        <v>33359</v>
      </c>
      <c r="B2082" t="s">
        <v>155</v>
      </c>
      <c r="C2082" t="s">
        <v>26</v>
      </c>
      <c r="D2082" t="s">
        <v>26</v>
      </c>
      <c r="E2082" t="s">
        <v>26</v>
      </c>
      <c r="F2082">
        <v>9579.14</v>
      </c>
      <c r="G2082" t="s">
        <v>26</v>
      </c>
      <c r="H2082" t="s">
        <v>26</v>
      </c>
      <c r="I2082" t="s">
        <v>26</v>
      </c>
      <c r="J2082" t="s">
        <v>26</v>
      </c>
      <c r="K2082" t="s">
        <v>26</v>
      </c>
    </row>
    <row r="2083" spans="1:11" x14ac:dyDescent="0.25">
      <c r="A2083" s="1">
        <v>33390</v>
      </c>
      <c r="B2083" t="s">
        <v>1</v>
      </c>
      <c r="C2083" t="s">
        <v>26</v>
      </c>
      <c r="D2083" t="s">
        <v>26</v>
      </c>
      <c r="E2083" t="s">
        <v>26</v>
      </c>
      <c r="F2083">
        <v>11020.56</v>
      </c>
      <c r="G2083" t="s">
        <v>26</v>
      </c>
      <c r="H2083" t="s">
        <v>26</v>
      </c>
      <c r="I2083" t="s">
        <v>26</v>
      </c>
      <c r="J2083" t="s">
        <v>26</v>
      </c>
      <c r="K2083" t="s">
        <v>26</v>
      </c>
    </row>
    <row r="2084" spans="1:11" x14ac:dyDescent="0.25">
      <c r="A2084" s="1">
        <v>33390</v>
      </c>
      <c r="B2084" t="s">
        <v>126</v>
      </c>
      <c r="C2084" t="s">
        <v>26</v>
      </c>
      <c r="D2084" t="s">
        <v>26</v>
      </c>
      <c r="E2084" t="s">
        <v>26</v>
      </c>
      <c r="F2084">
        <v>11849.09</v>
      </c>
      <c r="G2084" t="s">
        <v>26</v>
      </c>
      <c r="H2084" t="s">
        <v>26</v>
      </c>
      <c r="I2084" t="s">
        <v>26</v>
      </c>
      <c r="J2084" t="s">
        <v>26</v>
      </c>
      <c r="K2084" t="s">
        <v>26</v>
      </c>
    </row>
    <row r="2085" spans="1:11" x14ac:dyDescent="0.25">
      <c r="A2085" s="1">
        <v>33390</v>
      </c>
      <c r="B2085" t="s">
        <v>127</v>
      </c>
      <c r="C2085" t="s">
        <v>26</v>
      </c>
      <c r="D2085" t="s">
        <v>26</v>
      </c>
      <c r="E2085" t="s">
        <v>26</v>
      </c>
      <c r="F2085">
        <v>10805.35</v>
      </c>
      <c r="G2085" t="s">
        <v>26</v>
      </c>
      <c r="H2085" t="s">
        <v>26</v>
      </c>
      <c r="I2085" t="s">
        <v>26</v>
      </c>
      <c r="J2085" t="s">
        <v>26</v>
      </c>
      <c r="K2085" t="s">
        <v>26</v>
      </c>
    </row>
    <row r="2086" spans="1:11" x14ac:dyDescent="0.25">
      <c r="A2086" s="1">
        <v>33390</v>
      </c>
      <c r="B2086" t="s">
        <v>113</v>
      </c>
      <c r="C2086" t="s">
        <v>26</v>
      </c>
      <c r="D2086" t="s">
        <v>26</v>
      </c>
      <c r="E2086" t="s">
        <v>26</v>
      </c>
      <c r="F2086">
        <v>11088.42</v>
      </c>
      <c r="G2086" t="s">
        <v>26</v>
      </c>
      <c r="H2086" t="s">
        <v>26</v>
      </c>
      <c r="I2086" t="s">
        <v>26</v>
      </c>
      <c r="J2086" t="s">
        <v>26</v>
      </c>
      <c r="K2086" t="s">
        <v>26</v>
      </c>
    </row>
    <row r="2087" spans="1:11" x14ac:dyDescent="0.25">
      <c r="A2087" s="1">
        <v>33390</v>
      </c>
      <c r="B2087" t="s">
        <v>128</v>
      </c>
      <c r="C2087" t="s">
        <v>26</v>
      </c>
      <c r="D2087" t="s">
        <v>26</v>
      </c>
      <c r="E2087" t="s">
        <v>26</v>
      </c>
      <c r="F2087">
        <v>10667.98</v>
      </c>
      <c r="G2087" t="s">
        <v>26</v>
      </c>
      <c r="H2087" t="s">
        <v>26</v>
      </c>
      <c r="I2087" t="s">
        <v>26</v>
      </c>
      <c r="J2087" t="s">
        <v>26</v>
      </c>
      <c r="K2087" t="s">
        <v>26</v>
      </c>
    </row>
    <row r="2088" spans="1:11" x14ac:dyDescent="0.25">
      <c r="A2088" s="1">
        <v>33390</v>
      </c>
      <c r="B2088" t="s">
        <v>129</v>
      </c>
      <c r="C2088" t="s">
        <v>26</v>
      </c>
      <c r="D2088" t="s">
        <v>26</v>
      </c>
      <c r="E2088" t="s">
        <v>26</v>
      </c>
      <c r="F2088">
        <v>10962.3</v>
      </c>
      <c r="G2088" t="s">
        <v>26</v>
      </c>
      <c r="H2088" t="s">
        <v>26</v>
      </c>
      <c r="I2088" t="s">
        <v>26</v>
      </c>
      <c r="J2088" t="s">
        <v>26</v>
      </c>
      <c r="K2088" t="s">
        <v>26</v>
      </c>
    </row>
    <row r="2089" spans="1:11" x14ac:dyDescent="0.25">
      <c r="A2089" s="1">
        <v>33390</v>
      </c>
      <c r="B2089" t="s">
        <v>130</v>
      </c>
      <c r="C2089" t="s">
        <v>26</v>
      </c>
      <c r="D2089" t="s">
        <v>26</v>
      </c>
      <c r="E2089" t="s">
        <v>26</v>
      </c>
      <c r="F2089">
        <v>11528.03</v>
      </c>
      <c r="G2089" t="s">
        <v>26</v>
      </c>
      <c r="H2089" t="s">
        <v>26</v>
      </c>
      <c r="I2089" t="s">
        <v>26</v>
      </c>
      <c r="J2089" t="s">
        <v>26</v>
      </c>
      <c r="K2089" t="s">
        <v>26</v>
      </c>
    </row>
    <row r="2090" spans="1:11" x14ac:dyDescent="0.25">
      <c r="A2090" s="1">
        <v>33390</v>
      </c>
      <c r="B2090" t="s">
        <v>131</v>
      </c>
      <c r="C2090" t="s">
        <v>26</v>
      </c>
      <c r="D2090" t="s">
        <v>26</v>
      </c>
      <c r="E2090" t="s">
        <v>26</v>
      </c>
      <c r="F2090">
        <v>11577.78</v>
      </c>
      <c r="G2090" t="s">
        <v>26</v>
      </c>
      <c r="H2090" t="s">
        <v>26</v>
      </c>
      <c r="I2090" t="s">
        <v>26</v>
      </c>
      <c r="J2090" t="s">
        <v>26</v>
      </c>
      <c r="K2090" t="s">
        <v>26</v>
      </c>
    </row>
    <row r="2091" spans="1:11" x14ac:dyDescent="0.25">
      <c r="A2091" s="1">
        <v>33390</v>
      </c>
      <c r="B2091" t="s">
        <v>132</v>
      </c>
      <c r="C2091" t="s">
        <v>26</v>
      </c>
      <c r="D2091" t="s">
        <v>26</v>
      </c>
      <c r="E2091" t="s">
        <v>26</v>
      </c>
      <c r="F2091">
        <v>11491.43</v>
      </c>
      <c r="G2091" t="s">
        <v>26</v>
      </c>
      <c r="H2091" t="s">
        <v>26</v>
      </c>
      <c r="I2091" t="s">
        <v>26</v>
      </c>
      <c r="J2091" t="s">
        <v>26</v>
      </c>
      <c r="K2091" t="s">
        <v>26</v>
      </c>
    </row>
    <row r="2092" spans="1:11" x14ac:dyDescent="0.25">
      <c r="A2092" s="1">
        <v>33390</v>
      </c>
      <c r="B2092" t="s">
        <v>133</v>
      </c>
      <c r="C2092" t="s">
        <v>26</v>
      </c>
      <c r="D2092" t="s">
        <v>26</v>
      </c>
      <c r="E2092" t="s">
        <v>26</v>
      </c>
      <c r="F2092">
        <v>16894.52</v>
      </c>
      <c r="G2092" t="s">
        <v>26</v>
      </c>
      <c r="H2092" t="s">
        <v>26</v>
      </c>
      <c r="I2092" t="s">
        <v>26</v>
      </c>
      <c r="J2092" t="s">
        <v>26</v>
      </c>
      <c r="K2092" t="s">
        <v>26</v>
      </c>
    </row>
    <row r="2093" spans="1:11" x14ac:dyDescent="0.25">
      <c r="A2093" s="1">
        <v>33390</v>
      </c>
      <c r="B2093" t="s">
        <v>134</v>
      </c>
      <c r="C2093" t="s">
        <v>26</v>
      </c>
      <c r="D2093" t="s">
        <v>26</v>
      </c>
      <c r="E2093" t="s">
        <v>26</v>
      </c>
      <c r="F2093">
        <v>11671.34</v>
      </c>
      <c r="G2093" t="s">
        <v>26</v>
      </c>
      <c r="H2093" t="s">
        <v>26</v>
      </c>
      <c r="I2093" t="s">
        <v>26</v>
      </c>
      <c r="J2093" t="s">
        <v>26</v>
      </c>
      <c r="K2093" t="s">
        <v>26</v>
      </c>
    </row>
    <row r="2094" spans="1:11" x14ac:dyDescent="0.25">
      <c r="A2094" s="1">
        <v>33390</v>
      </c>
      <c r="B2094" t="s">
        <v>135</v>
      </c>
      <c r="C2094" t="s">
        <v>26</v>
      </c>
      <c r="D2094" t="s">
        <v>26</v>
      </c>
      <c r="E2094" t="s">
        <v>26</v>
      </c>
      <c r="F2094">
        <v>12322.21</v>
      </c>
      <c r="G2094" t="s">
        <v>26</v>
      </c>
      <c r="H2094" t="s">
        <v>26</v>
      </c>
      <c r="I2094" t="s">
        <v>26</v>
      </c>
      <c r="J2094" t="s">
        <v>26</v>
      </c>
      <c r="K2094" t="s">
        <v>26</v>
      </c>
    </row>
    <row r="2095" spans="1:11" x14ac:dyDescent="0.25">
      <c r="A2095" s="1">
        <v>33390</v>
      </c>
      <c r="B2095" t="s">
        <v>136</v>
      </c>
      <c r="C2095" t="s">
        <v>26</v>
      </c>
      <c r="D2095" t="s">
        <v>26</v>
      </c>
      <c r="E2095" t="s">
        <v>26</v>
      </c>
      <c r="F2095" t="s">
        <v>26</v>
      </c>
      <c r="G2095" t="s">
        <v>26</v>
      </c>
      <c r="H2095" t="s">
        <v>26</v>
      </c>
      <c r="I2095" t="s">
        <v>26</v>
      </c>
      <c r="J2095" t="s">
        <v>26</v>
      </c>
      <c r="K2095" t="s">
        <v>26</v>
      </c>
    </row>
    <row r="2096" spans="1:11" x14ac:dyDescent="0.25">
      <c r="A2096" s="1">
        <v>33390</v>
      </c>
      <c r="B2096" t="s">
        <v>137</v>
      </c>
      <c r="C2096" t="s">
        <v>26</v>
      </c>
      <c r="D2096" t="s">
        <v>26</v>
      </c>
      <c r="E2096" t="s">
        <v>26</v>
      </c>
      <c r="F2096">
        <v>10773.14</v>
      </c>
      <c r="G2096" t="s">
        <v>26</v>
      </c>
      <c r="H2096" t="s">
        <v>26</v>
      </c>
      <c r="I2096" t="s">
        <v>26</v>
      </c>
      <c r="J2096" t="s">
        <v>26</v>
      </c>
      <c r="K2096" t="s">
        <v>26</v>
      </c>
    </row>
    <row r="2097" spans="1:11" x14ac:dyDescent="0.25">
      <c r="A2097" s="1">
        <v>33390</v>
      </c>
      <c r="B2097" t="s">
        <v>138</v>
      </c>
      <c r="C2097" t="s">
        <v>26</v>
      </c>
      <c r="D2097" t="s">
        <v>26</v>
      </c>
      <c r="E2097" t="s">
        <v>26</v>
      </c>
      <c r="F2097">
        <v>12417.42</v>
      </c>
      <c r="G2097" t="s">
        <v>26</v>
      </c>
      <c r="H2097" t="s">
        <v>26</v>
      </c>
      <c r="I2097" t="s">
        <v>26</v>
      </c>
      <c r="J2097" t="s">
        <v>26</v>
      </c>
      <c r="K2097" t="s">
        <v>26</v>
      </c>
    </row>
    <row r="2098" spans="1:11" x14ac:dyDescent="0.25">
      <c r="A2098" s="1">
        <v>33390</v>
      </c>
      <c r="B2098" t="s">
        <v>139</v>
      </c>
      <c r="C2098" t="s">
        <v>26</v>
      </c>
      <c r="D2098" t="s">
        <v>26</v>
      </c>
      <c r="E2098" t="s">
        <v>26</v>
      </c>
      <c r="F2098">
        <v>11027.16</v>
      </c>
      <c r="G2098" t="s">
        <v>26</v>
      </c>
      <c r="H2098" t="s">
        <v>26</v>
      </c>
      <c r="I2098" t="s">
        <v>26</v>
      </c>
      <c r="J2098" t="s">
        <v>26</v>
      </c>
      <c r="K2098" t="s">
        <v>26</v>
      </c>
    </row>
    <row r="2099" spans="1:11" x14ac:dyDescent="0.25">
      <c r="A2099" s="1">
        <v>33390</v>
      </c>
      <c r="B2099" t="s">
        <v>140</v>
      </c>
      <c r="C2099" t="s">
        <v>26</v>
      </c>
      <c r="D2099" t="s">
        <v>26</v>
      </c>
      <c r="E2099" t="s">
        <v>26</v>
      </c>
      <c r="F2099">
        <v>10039.780000000001</v>
      </c>
      <c r="G2099" t="s">
        <v>26</v>
      </c>
      <c r="H2099" t="s">
        <v>26</v>
      </c>
      <c r="I2099" t="s">
        <v>26</v>
      </c>
      <c r="J2099" t="s">
        <v>26</v>
      </c>
      <c r="K2099" t="s">
        <v>26</v>
      </c>
    </row>
    <row r="2100" spans="1:11" x14ac:dyDescent="0.25">
      <c r="A2100" s="1">
        <v>33390</v>
      </c>
      <c r="B2100" t="s">
        <v>141</v>
      </c>
      <c r="C2100" t="s">
        <v>26</v>
      </c>
      <c r="D2100" t="s">
        <v>26</v>
      </c>
      <c r="E2100" t="s">
        <v>26</v>
      </c>
      <c r="F2100">
        <v>10977.85</v>
      </c>
      <c r="G2100" t="s">
        <v>26</v>
      </c>
      <c r="H2100" t="s">
        <v>26</v>
      </c>
      <c r="I2100" t="s">
        <v>26</v>
      </c>
      <c r="J2100" t="s">
        <v>26</v>
      </c>
      <c r="K2100" t="s">
        <v>26</v>
      </c>
    </row>
    <row r="2101" spans="1:11" x14ac:dyDescent="0.25">
      <c r="A2101" s="1">
        <v>33390</v>
      </c>
      <c r="B2101" t="s">
        <v>142</v>
      </c>
      <c r="C2101" t="s">
        <v>26</v>
      </c>
      <c r="D2101" t="s">
        <v>26</v>
      </c>
      <c r="E2101" t="s">
        <v>26</v>
      </c>
      <c r="F2101">
        <v>10212.870000000001</v>
      </c>
      <c r="G2101" t="s">
        <v>26</v>
      </c>
      <c r="H2101" t="s">
        <v>26</v>
      </c>
      <c r="I2101" t="s">
        <v>26</v>
      </c>
      <c r="J2101" t="s">
        <v>26</v>
      </c>
      <c r="K2101" t="s">
        <v>26</v>
      </c>
    </row>
    <row r="2102" spans="1:11" x14ac:dyDescent="0.25">
      <c r="A2102" s="1">
        <v>33390</v>
      </c>
      <c r="B2102" t="s">
        <v>143</v>
      </c>
      <c r="C2102" t="s">
        <v>26</v>
      </c>
      <c r="D2102" t="s">
        <v>26</v>
      </c>
      <c r="E2102" t="s">
        <v>26</v>
      </c>
      <c r="F2102">
        <v>10275.81</v>
      </c>
      <c r="G2102" t="s">
        <v>26</v>
      </c>
      <c r="H2102" t="s">
        <v>26</v>
      </c>
      <c r="I2102" t="s">
        <v>26</v>
      </c>
      <c r="J2102" t="s">
        <v>26</v>
      </c>
      <c r="K2102" t="s">
        <v>26</v>
      </c>
    </row>
    <row r="2103" spans="1:11" x14ac:dyDescent="0.25">
      <c r="A2103" s="1">
        <v>33390</v>
      </c>
      <c r="B2103" t="s">
        <v>144</v>
      </c>
      <c r="C2103" t="s">
        <v>26</v>
      </c>
      <c r="D2103" t="s">
        <v>26</v>
      </c>
      <c r="E2103" t="s">
        <v>26</v>
      </c>
      <c r="F2103">
        <v>10261.040000000001</v>
      </c>
      <c r="G2103" t="s">
        <v>26</v>
      </c>
      <c r="H2103" t="s">
        <v>26</v>
      </c>
      <c r="I2103" t="s">
        <v>26</v>
      </c>
      <c r="J2103" t="s">
        <v>26</v>
      </c>
      <c r="K2103" t="s">
        <v>26</v>
      </c>
    </row>
    <row r="2104" spans="1:11" x14ac:dyDescent="0.25">
      <c r="A2104" s="1">
        <v>33390</v>
      </c>
      <c r="B2104" t="s">
        <v>145</v>
      </c>
      <c r="C2104" t="s">
        <v>26</v>
      </c>
      <c r="D2104" t="s">
        <v>26</v>
      </c>
      <c r="E2104" t="s">
        <v>26</v>
      </c>
      <c r="F2104">
        <v>11104.88</v>
      </c>
      <c r="G2104" t="s">
        <v>26</v>
      </c>
      <c r="H2104" t="s">
        <v>26</v>
      </c>
      <c r="I2104" t="s">
        <v>26</v>
      </c>
      <c r="J2104" t="s">
        <v>26</v>
      </c>
      <c r="K2104" t="s">
        <v>26</v>
      </c>
    </row>
    <row r="2105" spans="1:11" x14ac:dyDescent="0.25">
      <c r="A2105" s="1">
        <v>33390</v>
      </c>
      <c r="B2105" t="s">
        <v>146</v>
      </c>
      <c r="C2105" t="s">
        <v>26</v>
      </c>
      <c r="D2105" t="s">
        <v>26</v>
      </c>
      <c r="E2105" t="s">
        <v>26</v>
      </c>
      <c r="F2105">
        <v>11586.25</v>
      </c>
      <c r="G2105" t="s">
        <v>26</v>
      </c>
      <c r="H2105" t="s">
        <v>26</v>
      </c>
      <c r="I2105" t="s">
        <v>26</v>
      </c>
      <c r="J2105" t="s">
        <v>26</v>
      </c>
      <c r="K2105" t="s">
        <v>26</v>
      </c>
    </row>
    <row r="2106" spans="1:11" x14ac:dyDescent="0.25">
      <c r="A2106" s="1">
        <v>33390</v>
      </c>
      <c r="B2106" t="s">
        <v>2</v>
      </c>
      <c r="C2106" t="s">
        <v>26</v>
      </c>
      <c r="D2106" t="s">
        <v>26</v>
      </c>
      <c r="E2106" t="s">
        <v>26</v>
      </c>
      <c r="F2106">
        <v>10491.06</v>
      </c>
      <c r="G2106" t="s">
        <v>26</v>
      </c>
      <c r="H2106" t="s">
        <v>26</v>
      </c>
      <c r="I2106" t="s">
        <v>26</v>
      </c>
      <c r="J2106" t="s">
        <v>26</v>
      </c>
      <c r="K2106" t="s">
        <v>26</v>
      </c>
    </row>
    <row r="2107" spans="1:11" x14ac:dyDescent="0.25">
      <c r="A2107" s="1">
        <v>33390</v>
      </c>
      <c r="B2107" t="s">
        <v>147</v>
      </c>
      <c r="C2107" t="s">
        <v>26</v>
      </c>
      <c r="D2107" t="s">
        <v>26</v>
      </c>
      <c r="E2107" t="s">
        <v>26</v>
      </c>
      <c r="F2107">
        <v>10196.370000000001</v>
      </c>
      <c r="G2107" t="s">
        <v>26</v>
      </c>
      <c r="H2107" t="s">
        <v>26</v>
      </c>
      <c r="I2107" t="s">
        <v>26</v>
      </c>
      <c r="J2107" t="s">
        <v>26</v>
      </c>
      <c r="K2107" t="s">
        <v>26</v>
      </c>
    </row>
    <row r="2108" spans="1:11" x14ac:dyDescent="0.25">
      <c r="A2108" s="1">
        <v>33390</v>
      </c>
      <c r="B2108" t="s">
        <v>148</v>
      </c>
      <c r="C2108" t="s">
        <v>26</v>
      </c>
      <c r="D2108" t="s">
        <v>26</v>
      </c>
      <c r="E2108" t="s">
        <v>26</v>
      </c>
      <c r="F2108">
        <v>11326.97</v>
      </c>
      <c r="G2108" t="s">
        <v>26</v>
      </c>
      <c r="H2108" t="s">
        <v>26</v>
      </c>
      <c r="I2108" t="s">
        <v>26</v>
      </c>
      <c r="J2108" t="s">
        <v>26</v>
      </c>
      <c r="K2108" t="s">
        <v>26</v>
      </c>
    </row>
    <row r="2109" spans="1:11" x14ac:dyDescent="0.25">
      <c r="A2109" s="1">
        <v>33390</v>
      </c>
      <c r="B2109" t="s">
        <v>149</v>
      </c>
      <c r="C2109" t="s">
        <v>26</v>
      </c>
      <c r="D2109" t="s">
        <v>26</v>
      </c>
      <c r="E2109" t="s">
        <v>26</v>
      </c>
      <c r="F2109">
        <v>10355.879999999999</v>
      </c>
      <c r="G2109" t="s">
        <v>26</v>
      </c>
      <c r="H2109" t="s">
        <v>26</v>
      </c>
      <c r="I2109" t="s">
        <v>26</v>
      </c>
      <c r="J2109" t="s">
        <v>26</v>
      </c>
      <c r="K2109" t="s">
        <v>26</v>
      </c>
    </row>
    <row r="2110" spans="1:11" x14ac:dyDescent="0.25">
      <c r="A2110" s="1">
        <v>33390</v>
      </c>
      <c r="B2110" t="s">
        <v>150</v>
      </c>
      <c r="C2110" t="s">
        <v>26</v>
      </c>
      <c r="D2110" t="s">
        <v>26</v>
      </c>
      <c r="E2110" t="s">
        <v>26</v>
      </c>
      <c r="F2110">
        <v>11472.03</v>
      </c>
      <c r="G2110" t="s">
        <v>26</v>
      </c>
      <c r="H2110" t="s">
        <v>26</v>
      </c>
      <c r="I2110" t="s">
        <v>26</v>
      </c>
      <c r="J2110" t="s">
        <v>26</v>
      </c>
      <c r="K2110" t="s">
        <v>26</v>
      </c>
    </row>
    <row r="2111" spans="1:11" x14ac:dyDescent="0.25">
      <c r="A2111" s="1">
        <v>33390</v>
      </c>
      <c r="B2111" t="s">
        <v>151</v>
      </c>
      <c r="C2111" t="s">
        <v>26</v>
      </c>
      <c r="D2111" t="s">
        <v>26</v>
      </c>
      <c r="E2111" t="s">
        <v>26</v>
      </c>
      <c r="F2111">
        <v>10700.59</v>
      </c>
      <c r="G2111" t="s">
        <v>26</v>
      </c>
      <c r="H2111" t="s">
        <v>26</v>
      </c>
      <c r="I2111" t="s">
        <v>26</v>
      </c>
      <c r="J2111" t="s">
        <v>26</v>
      </c>
      <c r="K2111" t="s">
        <v>26</v>
      </c>
    </row>
    <row r="2112" spans="1:11" x14ac:dyDescent="0.25">
      <c r="A2112" s="1">
        <v>33390</v>
      </c>
      <c r="B2112" t="s">
        <v>152</v>
      </c>
      <c r="C2112" t="s">
        <v>26</v>
      </c>
      <c r="D2112" t="s">
        <v>26</v>
      </c>
      <c r="E2112" t="s">
        <v>26</v>
      </c>
      <c r="F2112">
        <v>10870.92</v>
      </c>
      <c r="G2112" t="s">
        <v>26</v>
      </c>
      <c r="H2112" t="s">
        <v>26</v>
      </c>
      <c r="I2112" t="s">
        <v>26</v>
      </c>
      <c r="J2112" t="s">
        <v>26</v>
      </c>
      <c r="K2112" t="s">
        <v>26</v>
      </c>
    </row>
    <row r="2113" spans="1:11" x14ac:dyDescent="0.25">
      <c r="A2113" s="1">
        <v>33390</v>
      </c>
      <c r="B2113" t="s">
        <v>153</v>
      </c>
      <c r="C2113" t="s">
        <v>26</v>
      </c>
      <c r="D2113" t="s">
        <v>26</v>
      </c>
      <c r="E2113" t="s">
        <v>26</v>
      </c>
      <c r="F2113">
        <v>11734.65</v>
      </c>
      <c r="G2113" t="s">
        <v>26</v>
      </c>
      <c r="H2113" t="s">
        <v>26</v>
      </c>
      <c r="I2113" t="s">
        <v>26</v>
      </c>
      <c r="J2113" t="s">
        <v>26</v>
      </c>
      <c r="K2113" t="s">
        <v>26</v>
      </c>
    </row>
    <row r="2114" spans="1:11" x14ac:dyDescent="0.25">
      <c r="A2114" s="1">
        <v>33390</v>
      </c>
      <c r="B2114" t="s">
        <v>154</v>
      </c>
      <c r="C2114" t="s">
        <v>26</v>
      </c>
      <c r="D2114" t="s">
        <v>26</v>
      </c>
      <c r="E2114" t="s">
        <v>26</v>
      </c>
      <c r="F2114">
        <v>11118.33</v>
      </c>
      <c r="G2114" t="s">
        <v>26</v>
      </c>
      <c r="H2114" t="s">
        <v>26</v>
      </c>
      <c r="I2114" t="s">
        <v>26</v>
      </c>
      <c r="J2114" t="s">
        <v>26</v>
      </c>
      <c r="K2114" t="s">
        <v>26</v>
      </c>
    </row>
    <row r="2115" spans="1:11" x14ac:dyDescent="0.25">
      <c r="A2115" s="1">
        <v>33390</v>
      </c>
      <c r="B2115" t="s">
        <v>155</v>
      </c>
      <c r="C2115" t="s">
        <v>26</v>
      </c>
      <c r="D2115" t="s">
        <v>26</v>
      </c>
      <c r="E2115" t="s">
        <v>26</v>
      </c>
      <c r="F2115">
        <v>10790.9</v>
      </c>
      <c r="G2115" t="s">
        <v>26</v>
      </c>
      <c r="H2115" t="s">
        <v>26</v>
      </c>
      <c r="I2115" t="s">
        <v>26</v>
      </c>
      <c r="J2115" t="s">
        <v>26</v>
      </c>
      <c r="K2115" t="s">
        <v>26</v>
      </c>
    </row>
    <row r="2116" spans="1:11" x14ac:dyDescent="0.25">
      <c r="A2116" s="1">
        <v>33420</v>
      </c>
      <c r="B2116" t="s">
        <v>1</v>
      </c>
      <c r="C2116" t="s">
        <v>26</v>
      </c>
      <c r="D2116" t="s">
        <v>26</v>
      </c>
      <c r="E2116" t="s">
        <v>26</v>
      </c>
      <c r="F2116">
        <v>12456.54</v>
      </c>
      <c r="G2116" t="s">
        <v>26</v>
      </c>
      <c r="H2116" t="s">
        <v>26</v>
      </c>
      <c r="I2116" t="s">
        <v>26</v>
      </c>
      <c r="J2116" t="s">
        <v>26</v>
      </c>
      <c r="K2116" t="s">
        <v>26</v>
      </c>
    </row>
    <row r="2117" spans="1:11" x14ac:dyDescent="0.25">
      <c r="A2117" s="1">
        <v>33420</v>
      </c>
      <c r="B2117" t="s">
        <v>126</v>
      </c>
      <c r="C2117" t="s">
        <v>26</v>
      </c>
      <c r="D2117" t="s">
        <v>26</v>
      </c>
      <c r="E2117" t="s">
        <v>26</v>
      </c>
      <c r="F2117">
        <v>13253.21</v>
      </c>
      <c r="G2117" t="s">
        <v>26</v>
      </c>
      <c r="H2117" t="s">
        <v>26</v>
      </c>
      <c r="I2117" t="s">
        <v>26</v>
      </c>
      <c r="J2117" t="s">
        <v>26</v>
      </c>
      <c r="K2117" t="s">
        <v>26</v>
      </c>
    </row>
    <row r="2118" spans="1:11" x14ac:dyDescent="0.25">
      <c r="A2118" s="1">
        <v>33420</v>
      </c>
      <c r="B2118" t="s">
        <v>127</v>
      </c>
      <c r="C2118" t="s">
        <v>26</v>
      </c>
      <c r="D2118" t="s">
        <v>26</v>
      </c>
      <c r="E2118" t="s">
        <v>26</v>
      </c>
      <c r="F2118">
        <v>12127.92</v>
      </c>
      <c r="G2118" t="s">
        <v>26</v>
      </c>
      <c r="H2118" t="s">
        <v>26</v>
      </c>
      <c r="I2118" t="s">
        <v>26</v>
      </c>
      <c r="J2118" t="s">
        <v>26</v>
      </c>
      <c r="K2118" t="s">
        <v>26</v>
      </c>
    </row>
    <row r="2119" spans="1:11" x14ac:dyDescent="0.25">
      <c r="A2119" s="1">
        <v>33420</v>
      </c>
      <c r="B2119" t="s">
        <v>113</v>
      </c>
      <c r="C2119" t="s">
        <v>26</v>
      </c>
      <c r="D2119" t="s">
        <v>26</v>
      </c>
      <c r="E2119" t="s">
        <v>26</v>
      </c>
      <c r="F2119">
        <v>12594.23</v>
      </c>
      <c r="G2119" t="s">
        <v>26</v>
      </c>
      <c r="H2119" t="s">
        <v>26</v>
      </c>
      <c r="I2119" t="s">
        <v>26</v>
      </c>
      <c r="J2119" t="s">
        <v>26</v>
      </c>
      <c r="K2119" t="s">
        <v>26</v>
      </c>
    </row>
    <row r="2120" spans="1:11" x14ac:dyDescent="0.25">
      <c r="A2120" s="1">
        <v>33420</v>
      </c>
      <c r="B2120" t="s">
        <v>128</v>
      </c>
      <c r="C2120" t="s">
        <v>26</v>
      </c>
      <c r="D2120" t="s">
        <v>26</v>
      </c>
      <c r="E2120" t="s">
        <v>26</v>
      </c>
      <c r="F2120">
        <v>12273.51</v>
      </c>
      <c r="G2120" t="s">
        <v>26</v>
      </c>
      <c r="H2120" t="s">
        <v>26</v>
      </c>
      <c r="I2120" t="s">
        <v>26</v>
      </c>
      <c r="J2120" t="s">
        <v>26</v>
      </c>
      <c r="K2120" t="s">
        <v>26</v>
      </c>
    </row>
    <row r="2121" spans="1:11" x14ac:dyDescent="0.25">
      <c r="A2121" s="1">
        <v>33420</v>
      </c>
      <c r="B2121" t="s">
        <v>129</v>
      </c>
      <c r="C2121" t="s">
        <v>26</v>
      </c>
      <c r="D2121" t="s">
        <v>26</v>
      </c>
      <c r="E2121" t="s">
        <v>26</v>
      </c>
      <c r="F2121">
        <v>11929.18</v>
      </c>
      <c r="G2121" t="s">
        <v>26</v>
      </c>
      <c r="H2121" t="s">
        <v>26</v>
      </c>
      <c r="I2121" t="s">
        <v>26</v>
      </c>
      <c r="J2121" t="s">
        <v>26</v>
      </c>
      <c r="K2121" t="s">
        <v>26</v>
      </c>
    </row>
    <row r="2122" spans="1:11" x14ac:dyDescent="0.25">
      <c r="A2122" s="1">
        <v>33420</v>
      </c>
      <c r="B2122" t="s">
        <v>130</v>
      </c>
      <c r="C2122" t="s">
        <v>26</v>
      </c>
      <c r="D2122" t="s">
        <v>26</v>
      </c>
      <c r="E2122" t="s">
        <v>26</v>
      </c>
      <c r="F2122">
        <v>13231.88</v>
      </c>
      <c r="G2122" t="s">
        <v>26</v>
      </c>
      <c r="H2122" t="s">
        <v>26</v>
      </c>
      <c r="I2122" t="s">
        <v>26</v>
      </c>
      <c r="J2122" t="s">
        <v>26</v>
      </c>
      <c r="K2122" t="s">
        <v>26</v>
      </c>
    </row>
    <row r="2123" spans="1:11" x14ac:dyDescent="0.25">
      <c r="A2123" s="1">
        <v>33420</v>
      </c>
      <c r="B2123" t="s">
        <v>131</v>
      </c>
      <c r="C2123" t="s">
        <v>26</v>
      </c>
      <c r="D2123" t="s">
        <v>26</v>
      </c>
      <c r="E2123" t="s">
        <v>26</v>
      </c>
      <c r="F2123">
        <v>12684.61</v>
      </c>
      <c r="G2123" t="s">
        <v>26</v>
      </c>
      <c r="H2123" t="s">
        <v>26</v>
      </c>
      <c r="I2123" t="s">
        <v>26</v>
      </c>
      <c r="J2123" t="s">
        <v>26</v>
      </c>
      <c r="K2123" t="s">
        <v>26</v>
      </c>
    </row>
    <row r="2124" spans="1:11" x14ac:dyDescent="0.25">
      <c r="A2124" s="1">
        <v>33420</v>
      </c>
      <c r="B2124" t="s">
        <v>132</v>
      </c>
      <c r="C2124" t="s">
        <v>26</v>
      </c>
      <c r="D2124" t="s">
        <v>26</v>
      </c>
      <c r="E2124" t="s">
        <v>26</v>
      </c>
      <c r="F2124">
        <v>12590.01</v>
      </c>
      <c r="G2124" t="s">
        <v>26</v>
      </c>
      <c r="H2124" t="s">
        <v>26</v>
      </c>
      <c r="I2124" t="s">
        <v>26</v>
      </c>
      <c r="J2124" t="s">
        <v>26</v>
      </c>
      <c r="K2124" t="s">
        <v>26</v>
      </c>
    </row>
    <row r="2125" spans="1:11" x14ac:dyDescent="0.25">
      <c r="A2125" s="1">
        <v>33420</v>
      </c>
      <c r="B2125" t="s">
        <v>133</v>
      </c>
      <c r="C2125" t="s">
        <v>26</v>
      </c>
      <c r="D2125" t="s">
        <v>26</v>
      </c>
      <c r="E2125" t="s">
        <v>26</v>
      </c>
      <c r="F2125">
        <v>18837.39</v>
      </c>
      <c r="G2125" t="s">
        <v>26</v>
      </c>
      <c r="H2125" t="s">
        <v>26</v>
      </c>
      <c r="I2125" t="s">
        <v>26</v>
      </c>
      <c r="J2125" t="s">
        <v>26</v>
      </c>
      <c r="K2125" t="s">
        <v>26</v>
      </c>
    </row>
    <row r="2126" spans="1:11" x14ac:dyDescent="0.25">
      <c r="A2126" s="1">
        <v>33420</v>
      </c>
      <c r="B2126" t="s">
        <v>134</v>
      </c>
      <c r="C2126" t="s">
        <v>26</v>
      </c>
      <c r="D2126" t="s">
        <v>26</v>
      </c>
      <c r="E2126" t="s">
        <v>26</v>
      </c>
      <c r="F2126">
        <v>13376.53</v>
      </c>
      <c r="G2126" t="s">
        <v>26</v>
      </c>
      <c r="H2126" t="s">
        <v>26</v>
      </c>
      <c r="I2126" t="s">
        <v>26</v>
      </c>
      <c r="J2126" t="s">
        <v>26</v>
      </c>
      <c r="K2126" t="s">
        <v>26</v>
      </c>
    </row>
    <row r="2127" spans="1:11" x14ac:dyDescent="0.25">
      <c r="A2127" s="1">
        <v>33420</v>
      </c>
      <c r="B2127" t="s">
        <v>135</v>
      </c>
      <c r="C2127" t="s">
        <v>26</v>
      </c>
      <c r="D2127" t="s">
        <v>26</v>
      </c>
      <c r="E2127" t="s">
        <v>26</v>
      </c>
      <c r="F2127">
        <v>13512.54</v>
      </c>
      <c r="G2127" t="s">
        <v>26</v>
      </c>
      <c r="H2127" t="s">
        <v>26</v>
      </c>
      <c r="I2127" t="s">
        <v>26</v>
      </c>
      <c r="J2127" t="s">
        <v>26</v>
      </c>
      <c r="K2127" t="s">
        <v>26</v>
      </c>
    </row>
    <row r="2128" spans="1:11" x14ac:dyDescent="0.25">
      <c r="A2128" s="1">
        <v>33420</v>
      </c>
      <c r="B2128" t="s">
        <v>136</v>
      </c>
      <c r="C2128" t="s">
        <v>26</v>
      </c>
      <c r="D2128" t="s">
        <v>26</v>
      </c>
      <c r="E2128" t="s">
        <v>26</v>
      </c>
      <c r="F2128" t="s">
        <v>26</v>
      </c>
      <c r="G2128" t="s">
        <v>26</v>
      </c>
      <c r="H2128" t="s">
        <v>26</v>
      </c>
      <c r="I2128" t="s">
        <v>26</v>
      </c>
      <c r="J2128" t="s">
        <v>26</v>
      </c>
      <c r="K2128" t="s">
        <v>26</v>
      </c>
    </row>
    <row r="2129" spans="1:11" x14ac:dyDescent="0.25">
      <c r="A2129" s="1">
        <v>33420</v>
      </c>
      <c r="B2129" t="s">
        <v>137</v>
      </c>
      <c r="C2129" t="s">
        <v>26</v>
      </c>
      <c r="D2129" t="s">
        <v>26</v>
      </c>
      <c r="E2129" t="s">
        <v>26</v>
      </c>
      <c r="F2129">
        <v>11668.39</v>
      </c>
      <c r="G2129" t="s">
        <v>26</v>
      </c>
      <c r="H2129" t="s">
        <v>26</v>
      </c>
      <c r="I2129" t="s">
        <v>26</v>
      </c>
      <c r="J2129" t="s">
        <v>26</v>
      </c>
      <c r="K2129" t="s">
        <v>26</v>
      </c>
    </row>
    <row r="2130" spans="1:11" x14ac:dyDescent="0.25">
      <c r="A2130" s="1">
        <v>33420</v>
      </c>
      <c r="B2130" t="s">
        <v>138</v>
      </c>
      <c r="C2130" t="s">
        <v>26</v>
      </c>
      <c r="D2130" t="s">
        <v>26</v>
      </c>
      <c r="E2130" t="s">
        <v>26</v>
      </c>
      <c r="F2130">
        <v>13310.23</v>
      </c>
      <c r="G2130" t="s">
        <v>26</v>
      </c>
      <c r="H2130" t="s">
        <v>26</v>
      </c>
      <c r="I2130" t="s">
        <v>26</v>
      </c>
      <c r="J2130" t="s">
        <v>26</v>
      </c>
      <c r="K2130" t="s">
        <v>26</v>
      </c>
    </row>
    <row r="2131" spans="1:11" x14ac:dyDescent="0.25">
      <c r="A2131" s="1">
        <v>33420</v>
      </c>
      <c r="B2131" t="s">
        <v>139</v>
      </c>
      <c r="C2131" t="s">
        <v>26</v>
      </c>
      <c r="D2131" t="s">
        <v>26</v>
      </c>
      <c r="E2131" t="s">
        <v>26</v>
      </c>
      <c r="F2131">
        <v>11833.25</v>
      </c>
      <c r="G2131" t="s">
        <v>26</v>
      </c>
      <c r="H2131" t="s">
        <v>26</v>
      </c>
      <c r="I2131" t="s">
        <v>26</v>
      </c>
      <c r="J2131" t="s">
        <v>26</v>
      </c>
      <c r="K2131" t="s">
        <v>26</v>
      </c>
    </row>
    <row r="2132" spans="1:11" x14ac:dyDescent="0.25">
      <c r="A2132" s="1">
        <v>33420</v>
      </c>
      <c r="B2132" t="s">
        <v>140</v>
      </c>
      <c r="C2132" t="s">
        <v>26</v>
      </c>
      <c r="D2132" t="s">
        <v>26</v>
      </c>
      <c r="E2132" t="s">
        <v>26</v>
      </c>
      <c r="F2132">
        <v>11108.01</v>
      </c>
      <c r="G2132" t="s">
        <v>26</v>
      </c>
      <c r="H2132" t="s">
        <v>26</v>
      </c>
      <c r="I2132" t="s">
        <v>26</v>
      </c>
      <c r="J2132" t="s">
        <v>26</v>
      </c>
      <c r="K2132" t="s">
        <v>26</v>
      </c>
    </row>
    <row r="2133" spans="1:11" x14ac:dyDescent="0.25">
      <c r="A2133" s="1">
        <v>33420</v>
      </c>
      <c r="B2133" t="s">
        <v>141</v>
      </c>
      <c r="C2133" t="s">
        <v>26</v>
      </c>
      <c r="D2133" t="s">
        <v>26</v>
      </c>
      <c r="E2133" t="s">
        <v>26</v>
      </c>
      <c r="F2133">
        <v>11993.3</v>
      </c>
      <c r="G2133" t="s">
        <v>26</v>
      </c>
      <c r="H2133" t="s">
        <v>26</v>
      </c>
      <c r="I2133" t="s">
        <v>26</v>
      </c>
      <c r="J2133" t="s">
        <v>26</v>
      </c>
      <c r="K2133" t="s">
        <v>26</v>
      </c>
    </row>
    <row r="2134" spans="1:11" x14ac:dyDescent="0.25">
      <c r="A2134" s="1">
        <v>33420</v>
      </c>
      <c r="B2134" t="s">
        <v>142</v>
      </c>
      <c r="C2134" t="s">
        <v>26</v>
      </c>
      <c r="D2134" t="s">
        <v>26</v>
      </c>
      <c r="E2134" t="s">
        <v>26</v>
      </c>
      <c r="F2134">
        <v>11960.29</v>
      </c>
      <c r="G2134" t="s">
        <v>26</v>
      </c>
      <c r="H2134" t="s">
        <v>26</v>
      </c>
      <c r="I2134" t="s">
        <v>26</v>
      </c>
      <c r="J2134" t="s">
        <v>26</v>
      </c>
      <c r="K2134" t="s">
        <v>26</v>
      </c>
    </row>
    <row r="2135" spans="1:11" x14ac:dyDescent="0.25">
      <c r="A2135" s="1">
        <v>33420</v>
      </c>
      <c r="B2135" t="s">
        <v>143</v>
      </c>
      <c r="C2135" t="s">
        <v>26</v>
      </c>
      <c r="D2135" t="s">
        <v>26</v>
      </c>
      <c r="E2135" t="s">
        <v>26</v>
      </c>
      <c r="F2135">
        <v>11855.2</v>
      </c>
      <c r="G2135" t="s">
        <v>26</v>
      </c>
      <c r="H2135" t="s">
        <v>26</v>
      </c>
      <c r="I2135" t="s">
        <v>26</v>
      </c>
      <c r="J2135" t="s">
        <v>26</v>
      </c>
      <c r="K2135" t="s">
        <v>26</v>
      </c>
    </row>
    <row r="2136" spans="1:11" x14ac:dyDescent="0.25">
      <c r="A2136" s="1">
        <v>33420</v>
      </c>
      <c r="B2136" t="s">
        <v>144</v>
      </c>
      <c r="C2136" t="s">
        <v>26</v>
      </c>
      <c r="D2136" t="s">
        <v>26</v>
      </c>
      <c r="E2136" t="s">
        <v>26</v>
      </c>
      <c r="F2136">
        <v>11648.33</v>
      </c>
      <c r="G2136" t="s">
        <v>26</v>
      </c>
      <c r="H2136" t="s">
        <v>26</v>
      </c>
      <c r="I2136" t="s">
        <v>26</v>
      </c>
      <c r="J2136" t="s">
        <v>26</v>
      </c>
      <c r="K2136" t="s">
        <v>26</v>
      </c>
    </row>
    <row r="2137" spans="1:11" x14ac:dyDescent="0.25">
      <c r="A2137" s="1">
        <v>33420</v>
      </c>
      <c r="B2137" t="s">
        <v>145</v>
      </c>
      <c r="C2137" t="s">
        <v>26</v>
      </c>
      <c r="D2137" t="s">
        <v>26</v>
      </c>
      <c r="E2137" t="s">
        <v>26</v>
      </c>
      <c r="F2137">
        <v>12810.59</v>
      </c>
      <c r="G2137" t="s">
        <v>26</v>
      </c>
      <c r="H2137" t="s">
        <v>26</v>
      </c>
      <c r="I2137" t="s">
        <v>26</v>
      </c>
      <c r="J2137" t="s">
        <v>26</v>
      </c>
      <c r="K2137" t="s">
        <v>26</v>
      </c>
    </row>
    <row r="2138" spans="1:11" x14ac:dyDescent="0.25">
      <c r="A2138" s="1">
        <v>33420</v>
      </c>
      <c r="B2138" t="s">
        <v>146</v>
      </c>
      <c r="C2138" t="s">
        <v>26</v>
      </c>
      <c r="D2138" t="s">
        <v>26</v>
      </c>
      <c r="E2138" t="s">
        <v>26</v>
      </c>
      <c r="F2138">
        <v>12984.71</v>
      </c>
      <c r="G2138" t="s">
        <v>26</v>
      </c>
      <c r="H2138" t="s">
        <v>26</v>
      </c>
      <c r="I2138" t="s">
        <v>26</v>
      </c>
      <c r="J2138" t="s">
        <v>26</v>
      </c>
      <c r="K2138" t="s">
        <v>26</v>
      </c>
    </row>
    <row r="2139" spans="1:11" x14ac:dyDescent="0.25">
      <c r="A2139" s="1">
        <v>33420</v>
      </c>
      <c r="B2139" t="s">
        <v>2</v>
      </c>
      <c r="C2139" t="s">
        <v>26</v>
      </c>
      <c r="D2139" t="s">
        <v>26</v>
      </c>
      <c r="E2139" t="s">
        <v>26</v>
      </c>
      <c r="F2139">
        <v>11990.23</v>
      </c>
      <c r="G2139" t="s">
        <v>26</v>
      </c>
      <c r="H2139" t="s">
        <v>26</v>
      </c>
      <c r="I2139" t="s">
        <v>26</v>
      </c>
      <c r="J2139" t="s">
        <v>26</v>
      </c>
      <c r="K2139" t="s">
        <v>26</v>
      </c>
    </row>
    <row r="2140" spans="1:11" x14ac:dyDescent="0.25">
      <c r="A2140" s="1">
        <v>33420</v>
      </c>
      <c r="B2140" t="s">
        <v>147</v>
      </c>
      <c r="C2140" t="s">
        <v>26</v>
      </c>
      <c r="D2140" t="s">
        <v>26</v>
      </c>
      <c r="E2140" t="s">
        <v>26</v>
      </c>
      <c r="F2140">
        <v>11951.17</v>
      </c>
      <c r="G2140" t="s">
        <v>26</v>
      </c>
      <c r="H2140" t="s">
        <v>26</v>
      </c>
      <c r="I2140" t="s">
        <v>26</v>
      </c>
      <c r="J2140" t="s">
        <v>26</v>
      </c>
      <c r="K2140" t="s">
        <v>26</v>
      </c>
    </row>
    <row r="2141" spans="1:11" x14ac:dyDescent="0.25">
      <c r="A2141" s="1">
        <v>33420</v>
      </c>
      <c r="B2141" t="s">
        <v>148</v>
      </c>
      <c r="C2141" t="s">
        <v>26</v>
      </c>
      <c r="D2141" t="s">
        <v>26</v>
      </c>
      <c r="E2141" t="s">
        <v>26</v>
      </c>
      <c r="F2141">
        <v>12765.5</v>
      </c>
      <c r="G2141" t="s">
        <v>26</v>
      </c>
      <c r="H2141" t="s">
        <v>26</v>
      </c>
      <c r="I2141" t="s">
        <v>26</v>
      </c>
      <c r="J2141" t="s">
        <v>26</v>
      </c>
      <c r="K2141" t="s">
        <v>26</v>
      </c>
    </row>
    <row r="2142" spans="1:11" x14ac:dyDescent="0.25">
      <c r="A2142" s="1">
        <v>33420</v>
      </c>
      <c r="B2142" t="s">
        <v>149</v>
      </c>
      <c r="C2142" t="s">
        <v>26</v>
      </c>
      <c r="D2142" t="s">
        <v>26</v>
      </c>
      <c r="E2142" t="s">
        <v>26</v>
      </c>
      <c r="F2142">
        <v>12144.34</v>
      </c>
      <c r="G2142" t="s">
        <v>26</v>
      </c>
      <c r="H2142" t="s">
        <v>26</v>
      </c>
      <c r="I2142" t="s">
        <v>26</v>
      </c>
      <c r="J2142" t="s">
        <v>26</v>
      </c>
      <c r="K2142" t="s">
        <v>26</v>
      </c>
    </row>
    <row r="2143" spans="1:11" x14ac:dyDescent="0.25">
      <c r="A2143" s="1">
        <v>33420</v>
      </c>
      <c r="B2143" t="s">
        <v>150</v>
      </c>
      <c r="C2143" t="s">
        <v>26</v>
      </c>
      <c r="D2143" t="s">
        <v>26</v>
      </c>
      <c r="E2143" t="s">
        <v>26</v>
      </c>
      <c r="F2143">
        <v>12844.08</v>
      </c>
      <c r="G2143" t="s">
        <v>26</v>
      </c>
      <c r="H2143" t="s">
        <v>26</v>
      </c>
      <c r="I2143" t="s">
        <v>26</v>
      </c>
      <c r="J2143" t="s">
        <v>26</v>
      </c>
      <c r="K2143" t="s">
        <v>26</v>
      </c>
    </row>
    <row r="2144" spans="1:11" x14ac:dyDescent="0.25">
      <c r="A2144" s="1">
        <v>33420</v>
      </c>
      <c r="B2144" t="s">
        <v>151</v>
      </c>
      <c r="C2144" t="s">
        <v>26</v>
      </c>
      <c r="D2144" t="s">
        <v>26</v>
      </c>
      <c r="E2144" t="s">
        <v>26</v>
      </c>
      <c r="F2144">
        <v>12212.58</v>
      </c>
      <c r="G2144" t="s">
        <v>26</v>
      </c>
      <c r="H2144" t="s">
        <v>26</v>
      </c>
      <c r="I2144" t="s">
        <v>26</v>
      </c>
      <c r="J2144" t="s">
        <v>26</v>
      </c>
      <c r="K2144" t="s">
        <v>26</v>
      </c>
    </row>
    <row r="2145" spans="1:11" x14ac:dyDescent="0.25">
      <c r="A2145" s="1">
        <v>33420</v>
      </c>
      <c r="B2145" t="s">
        <v>152</v>
      </c>
      <c r="C2145" t="s">
        <v>26</v>
      </c>
      <c r="D2145" t="s">
        <v>26</v>
      </c>
      <c r="E2145" t="s">
        <v>26</v>
      </c>
      <c r="F2145">
        <v>11630.8</v>
      </c>
      <c r="G2145" t="s">
        <v>26</v>
      </c>
      <c r="H2145" t="s">
        <v>26</v>
      </c>
      <c r="I2145" t="s">
        <v>26</v>
      </c>
      <c r="J2145" t="s">
        <v>26</v>
      </c>
      <c r="K2145" t="s">
        <v>26</v>
      </c>
    </row>
    <row r="2146" spans="1:11" x14ac:dyDescent="0.25">
      <c r="A2146" s="1">
        <v>33420</v>
      </c>
      <c r="B2146" t="s">
        <v>153</v>
      </c>
      <c r="C2146" t="s">
        <v>26</v>
      </c>
      <c r="D2146" t="s">
        <v>26</v>
      </c>
      <c r="E2146" t="s">
        <v>26</v>
      </c>
      <c r="F2146">
        <v>12983.22</v>
      </c>
      <c r="G2146" t="s">
        <v>26</v>
      </c>
      <c r="H2146" t="s">
        <v>26</v>
      </c>
      <c r="I2146" t="s">
        <v>26</v>
      </c>
      <c r="J2146" t="s">
        <v>26</v>
      </c>
      <c r="K2146" t="s">
        <v>26</v>
      </c>
    </row>
    <row r="2147" spans="1:11" x14ac:dyDescent="0.25">
      <c r="A2147" s="1">
        <v>33420</v>
      </c>
      <c r="B2147" t="s">
        <v>154</v>
      </c>
      <c r="C2147" t="s">
        <v>26</v>
      </c>
      <c r="D2147" t="s">
        <v>26</v>
      </c>
      <c r="E2147" t="s">
        <v>26</v>
      </c>
      <c r="F2147">
        <v>12233.49</v>
      </c>
      <c r="G2147" t="s">
        <v>26</v>
      </c>
      <c r="H2147" t="s">
        <v>26</v>
      </c>
      <c r="I2147" t="s">
        <v>26</v>
      </c>
      <c r="J2147" t="s">
        <v>26</v>
      </c>
      <c r="K2147" t="s">
        <v>26</v>
      </c>
    </row>
    <row r="2148" spans="1:11" x14ac:dyDescent="0.25">
      <c r="A2148" s="1">
        <v>33420</v>
      </c>
      <c r="B2148" t="s">
        <v>155</v>
      </c>
      <c r="C2148" t="s">
        <v>26</v>
      </c>
      <c r="D2148" t="s">
        <v>26</v>
      </c>
      <c r="E2148" t="s">
        <v>26</v>
      </c>
      <c r="F2148">
        <v>11688.71</v>
      </c>
      <c r="G2148" t="s">
        <v>26</v>
      </c>
      <c r="H2148" t="s">
        <v>26</v>
      </c>
      <c r="I2148" t="s">
        <v>26</v>
      </c>
      <c r="J2148" t="s">
        <v>26</v>
      </c>
      <c r="K2148" t="s">
        <v>26</v>
      </c>
    </row>
    <row r="2149" spans="1:11" x14ac:dyDescent="0.25">
      <c r="A2149" s="1">
        <v>33451</v>
      </c>
      <c r="B2149" t="s">
        <v>1</v>
      </c>
      <c r="C2149" t="s">
        <v>26</v>
      </c>
      <c r="D2149" t="s">
        <v>26</v>
      </c>
      <c r="E2149" t="s">
        <v>26</v>
      </c>
      <c r="F2149">
        <v>14693.73</v>
      </c>
      <c r="G2149" t="s">
        <v>26</v>
      </c>
      <c r="H2149" t="s">
        <v>26</v>
      </c>
      <c r="I2149" t="s">
        <v>26</v>
      </c>
      <c r="J2149" t="s">
        <v>26</v>
      </c>
      <c r="K2149" t="s">
        <v>26</v>
      </c>
    </row>
    <row r="2150" spans="1:11" x14ac:dyDescent="0.25">
      <c r="A2150" s="1">
        <v>33451</v>
      </c>
      <c r="B2150" t="s">
        <v>126</v>
      </c>
      <c r="C2150" t="s">
        <v>26</v>
      </c>
      <c r="D2150" t="s">
        <v>26</v>
      </c>
      <c r="E2150" t="s">
        <v>26</v>
      </c>
      <c r="F2150">
        <v>16411.439999999999</v>
      </c>
      <c r="G2150" t="s">
        <v>26</v>
      </c>
      <c r="H2150" t="s">
        <v>26</v>
      </c>
      <c r="I2150" t="s">
        <v>26</v>
      </c>
      <c r="J2150" t="s">
        <v>26</v>
      </c>
      <c r="K2150" t="s">
        <v>26</v>
      </c>
    </row>
    <row r="2151" spans="1:11" x14ac:dyDescent="0.25">
      <c r="A2151" s="1">
        <v>33451</v>
      </c>
      <c r="B2151" t="s">
        <v>127</v>
      </c>
      <c r="C2151" t="s">
        <v>26</v>
      </c>
      <c r="D2151" t="s">
        <v>26</v>
      </c>
      <c r="E2151" t="s">
        <v>26</v>
      </c>
      <c r="F2151">
        <v>14324.29</v>
      </c>
      <c r="G2151" t="s">
        <v>26</v>
      </c>
      <c r="H2151" t="s">
        <v>26</v>
      </c>
      <c r="I2151" t="s">
        <v>26</v>
      </c>
      <c r="J2151" t="s">
        <v>26</v>
      </c>
      <c r="K2151" t="s">
        <v>26</v>
      </c>
    </row>
    <row r="2152" spans="1:11" x14ac:dyDescent="0.25">
      <c r="A2152" s="1">
        <v>33451</v>
      </c>
      <c r="B2152" t="s">
        <v>113</v>
      </c>
      <c r="C2152" t="s">
        <v>26</v>
      </c>
      <c r="D2152" t="s">
        <v>26</v>
      </c>
      <c r="E2152" t="s">
        <v>26</v>
      </c>
      <c r="F2152">
        <v>14710.06</v>
      </c>
      <c r="G2152" t="s">
        <v>26</v>
      </c>
      <c r="H2152" t="s">
        <v>26</v>
      </c>
      <c r="I2152" t="s">
        <v>26</v>
      </c>
      <c r="J2152" t="s">
        <v>26</v>
      </c>
      <c r="K2152" t="s">
        <v>26</v>
      </c>
    </row>
    <row r="2153" spans="1:11" x14ac:dyDescent="0.25">
      <c r="A2153" s="1">
        <v>33451</v>
      </c>
      <c r="B2153" t="s">
        <v>128</v>
      </c>
      <c r="C2153" t="s">
        <v>26</v>
      </c>
      <c r="D2153" t="s">
        <v>26</v>
      </c>
      <c r="E2153" t="s">
        <v>26</v>
      </c>
      <c r="F2153">
        <v>14726.99</v>
      </c>
      <c r="G2153" t="s">
        <v>26</v>
      </c>
      <c r="H2153" t="s">
        <v>26</v>
      </c>
      <c r="I2153" t="s">
        <v>26</v>
      </c>
      <c r="J2153" t="s">
        <v>26</v>
      </c>
      <c r="K2153" t="s">
        <v>26</v>
      </c>
    </row>
    <row r="2154" spans="1:11" x14ac:dyDescent="0.25">
      <c r="A2154" s="1">
        <v>33451</v>
      </c>
      <c r="B2154" t="s">
        <v>129</v>
      </c>
      <c r="C2154" t="s">
        <v>26</v>
      </c>
      <c r="D2154" t="s">
        <v>26</v>
      </c>
      <c r="E2154" t="s">
        <v>26</v>
      </c>
      <c r="F2154">
        <v>14199.3</v>
      </c>
      <c r="G2154" t="s">
        <v>26</v>
      </c>
      <c r="H2154" t="s">
        <v>26</v>
      </c>
      <c r="I2154" t="s">
        <v>26</v>
      </c>
      <c r="J2154" t="s">
        <v>26</v>
      </c>
      <c r="K2154" t="s">
        <v>26</v>
      </c>
    </row>
    <row r="2155" spans="1:11" x14ac:dyDescent="0.25">
      <c r="A2155" s="1">
        <v>33451</v>
      </c>
      <c r="B2155" t="s">
        <v>130</v>
      </c>
      <c r="C2155" t="s">
        <v>26</v>
      </c>
      <c r="D2155" t="s">
        <v>26</v>
      </c>
      <c r="E2155" t="s">
        <v>26</v>
      </c>
      <c r="F2155">
        <v>15777.69</v>
      </c>
      <c r="G2155" t="s">
        <v>26</v>
      </c>
      <c r="H2155" t="s">
        <v>26</v>
      </c>
      <c r="I2155" t="s">
        <v>26</v>
      </c>
      <c r="J2155" t="s">
        <v>26</v>
      </c>
      <c r="K2155" t="s">
        <v>26</v>
      </c>
    </row>
    <row r="2156" spans="1:11" x14ac:dyDescent="0.25">
      <c r="A2156" s="1">
        <v>33451</v>
      </c>
      <c r="B2156" t="s">
        <v>131</v>
      </c>
      <c r="C2156" t="s">
        <v>26</v>
      </c>
      <c r="D2156" t="s">
        <v>26</v>
      </c>
      <c r="E2156" t="s">
        <v>26</v>
      </c>
      <c r="F2156">
        <v>14806.75</v>
      </c>
      <c r="G2156" t="s">
        <v>26</v>
      </c>
      <c r="H2156" t="s">
        <v>26</v>
      </c>
      <c r="I2156" t="s">
        <v>26</v>
      </c>
      <c r="J2156" t="s">
        <v>26</v>
      </c>
      <c r="K2156" t="s">
        <v>26</v>
      </c>
    </row>
    <row r="2157" spans="1:11" x14ac:dyDescent="0.25">
      <c r="A2157" s="1">
        <v>33451</v>
      </c>
      <c r="B2157" t="s">
        <v>132</v>
      </c>
      <c r="C2157" t="s">
        <v>26</v>
      </c>
      <c r="D2157" t="s">
        <v>26</v>
      </c>
      <c r="E2157" t="s">
        <v>26</v>
      </c>
      <c r="F2157">
        <v>17503.89</v>
      </c>
      <c r="G2157" t="s">
        <v>26</v>
      </c>
      <c r="H2157" t="s">
        <v>26</v>
      </c>
      <c r="I2157" t="s">
        <v>26</v>
      </c>
      <c r="J2157" t="s">
        <v>26</v>
      </c>
      <c r="K2157" t="s">
        <v>26</v>
      </c>
    </row>
    <row r="2158" spans="1:11" x14ac:dyDescent="0.25">
      <c r="A2158" s="1">
        <v>33451</v>
      </c>
      <c r="B2158" t="s">
        <v>133</v>
      </c>
      <c r="C2158" t="s">
        <v>26</v>
      </c>
      <c r="D2158" t="s">
        <v>26</v>
      </c>
      <c r="E2158" t="s">
        <v>26</v>
      </c>
      <c r="F2158">
        <v>21354.06</v>
      </c>
      <c r="G2158" t="s">
        <v>26</v>
      </c>
      <c r="H2158" t="s">
        <v>26</v>
      </c>
      <c r="I2158" t="s">
        <v>26</v>
      </c>
      <c r="J2158" t="s">
        <v>26</v>
      </c>
      <c r="K2158" t="s">
        <v>26</v>
      </c>
    </row>
    <row r="2159" spans="1:11" x14ac:dyDescent="0.25">
      <c r="A2159" s="1">
        <v>33451</v>
      </c>
      <c r="B2159" t="s">
        <v>134</v>
      </c>
      <c r="C2159" t="s">
        <v>26</v>
      </c>
      <c r="D2159" t="s">
        <v>26</v>
      </c>
      <c r="E2159" t="s">
        <v>26</v>
      </c>
      <c r="F2159">
        <v>15130.19</v>
      </c>
      <c r="G2159" t="s">
        <v>26</v>
      </c>
      <c r="H2159" t="s">
        <v>26</v>
      </c>
      <c r="I2159" t="s">
        <v>26</v>
      </c>
      <c r="J2159" t="s">
        <v>26</v>
      </c>
      <c r="K2159" t="s">
        <v>26</v>
      </c>
    </row>
    <row r="2160" spans="1:11" x14ac:dyDescent="0.25">
      <c r="A2160" s="1">
        <v>33451</v>
      </c>
      <c r="B2160" t="s">
        <v>135</v>
      </c>
      <c r="C2160" t="s">
        <v>26</v>
      </c>
      <c r="D2160" t="s">
        <v>26</v>
      </c>
      <c r="E2160" t="s">
        <v>26</v>
      </c>
      <c r="F2160">
        <v>15411.05</v>
      </c>
      <c r="G2160" t="s">
        <v>26</v>
      </c>
      <c r="H2160" t="s">
        <v>26</v>
      </c>
      <c r="I2160" t="s">
        <v>26</v>
      </c>
      <c r="J2160" t="s">
        <v>26</v>
      </c>
      <c r="K2160" t="s">
        <v>26</v>
      </c>
    </row>
    <row r="2161" spans="1:11" x14ac:dyDescent="0.25">
      <c r="A2161" s="1">
        <v>33451</v>
      </c>
      <c r="B2161" t="s">
        <v>136</v>
      </c>
      <c r="C2161" t="s">
        <v>26</v>
      </c>
      <c r="D2161" t="s">
        <v>26</v>
      </c>
      <c r="E2161" t="s">
        <v>26</v>
      </c>
      <c r="F2161" t="s">
        <v>26</v>
      </c>
      <c r="G2161" t="s">
        <v>26</v>
      </c>
      <c r="H2161" t="s">
        <v>26</v>
      </c>
      <c r="I2161" t="s">
        <v>26</v>
      </c>
      <c r="J2161" t="s">
        <v>26</v>
      </c>
      <c r="K2161" t="s">
        <v>26</v>
      </c>
    </row>
    <row r="2162" spans="1:11" x14ac:dyDescent="0.25">
      <c r="A2162" s="1">
        <v>33451</v>
      </c>
      <c r="B2162" t="s">
        <v>137</v>
      </c>
      <c r="C2162" t="s">
        <v>26</v>
      </c>
      <c r="D2162" t="s">
        <v>26</v>
      </c>
      <c r="E2162" t="s">
        <v>26</v>
      </c>
      <c r="F2162">
        <v>14318.28</v>
      </c>
      <c r="G2162" t="s">
        <v>26</v>
      </c>
      <c r="H2162" t="s">
        <v>26</v>
      </c>
      <c r="I2162" t="s">
        <v>26</v>
      </c>
      <c r="J2162" t="s">
        <v>26</v>
      </c>
      <c r="K2162" t="s">
        <v>26</v>
      </c>
    </row>
    <row r="2163" spans="1:11" x14ac:dyDescent="0.25">
      <c r="A2163" s="1">
        <v>33451</v>
      </c>
      <c r="B2163" t="s">
        <v>138</v>
      </c>
      <c r="C2163" t="s">
        <v>26</v>
      </c>
      <c r="D2163" t="s">
        <v>26</v>
      </c>
      <c r="E2163" t="s">
        <v>26</v>
      </c>
      <c r="F2163">
        <v>16559.259999999998</v>
      </c>
      <c r="G2163" t="s">
        <v>26</v>
      </c>
      <c r="H2163" t="s">
        <v>26</v>
      </c>
      <c r="I2163" t="s">
        <v>26</v>
      </c>
      <c r="J2163" t="s">
        <v>26</v>
      </c>
      <c r="K2163" t="s">
        <v>26</v>
      </c>
    </row>
    <row r="2164" spans="1:11" x14ac:dyDescent="0.25">
      <c r="A2164" s="1">
        <v>33451</v>
      </c>
      <c r="B2164" t="s">
        <v>139</v>
      </c>
      <c r="C2164" t="s">
        <v>26</v>
      </c>
      <c r="D2164" t="s">
        <v>26</v>
      </c>
      <c r="E2164" t="s">
        <v>26</v>
      </c>
      <c r="F2164">
        <v>14177.41</v>
      </c>
      <c r="G2164" t="s">
        <v>26</v>
      </c>
      <c r="H2164" t="s">
        <v>26</v>
      </c>
      <c r="I2164" t="s">
        <v>26</v>
      </c>
      <c r="J2164" t="s">
        <v>26</v>
      </c>
      <c r="K2164" t="s">
        <v>26</v>
      </c>
    </row>
    <row r="2165" spans="1:11" x14ac:dyDescent="0.25">
      <c r="A2165" s="1">
        <v>33451</v>
      </c>
      <c r="B2165" t="s">
        <v>140</v>
      </c>
      <c r="C2165" t="s">
        <v>26</v>
      </c>
      <c r="D2165" t="s">
        <v>26</v>
      </c>
      <c r="E2165" t="s">
        <v>26</v>
      </c>
      <c r="F2165">
        <v>12577.6</v>
      </c>
      <c r="G2165" t="s">
        <v>26</v>
      </c>
      <c r="H2165" t="s">
        <v>26</v>
      </c>
      <c r="I2165" t="s">
        <v>26</v>
      </c>
      <c r="J2165" t="s">
        <v>26</v>
      </c>
      <c r="K2165" t="s">
        <v>26</v>
      </c>
    </row>
    <row r="2166" spans="1:11" x14ac:dyDescent="0.25">
      <c r="A2166" s="1">
        <v>33451</v>
      </c>
      <c r="B2166" t="s">
        <v>141</v>
      </c>
      <c r="C2166" t="s">
        <v>26</v>
      </c>
      <c r="D2166" t="s">
        <v>26</v>
      </c>
      <c r="E2166" t="s">
        <v>26</v>
      </c>
      <c r="F2166">
        <v>13805.49</v>
      </c>
      <c r="G2166" t="s">
        <v>26</v>
      </c>
      <c r="H2166" t="s">
        <v>26</v>
      </c>
      <c r="I2166" t="s">
        <v>26</v>
      </c>
      <c r="J2166" t="s">
        <v>26</v>
      </c>
      <c r="K2166" t="s">
        <v>26</v>
      </c>
    </row>
    <row r="2167" spans="1:11" x14ac:dyDescent="0.25">
      <c r="A2167" s="1">
        <v>33451</v>
      </c>
      <c r="B2167" t="s">
        <v>142</v>
      </c>
      <c r="C2167" t="s">
        <v>26</v>
      </c>
      <c r="D2167" t="s">
        <v>26</v>
      </c>
      <c r="E2167" t="s">
        <v>26</v>
      </c>
      <c r="F2167">
        <v>13875.13</v>
      </c>
      <c r="G2167" t="s">
        <v>26</v>
      </c>
      <c r="H2167" t="s">
        <v>26</v>
      </c>
      <c r="I2167" t="s">
        <v>26</v>
      </c>
      <c r="J2167" t="s">
        <v>26</v>
      </c>
      <c r="K2167" t="s">
        <v>26</v>
      </c>
    </row>
    <row r="2168" spans="1:11" x14ac:dyDescent="0.25">
      <c r="A2168" s="1">
        <v>33451</v>
      </c>
      <c r="B2168" t="s">
        <v>143</v>
      </c>
      <c r="C2168" t="s">
        <v>26</v>
      </c>
      <c r="D2168" t="s">
        <v>26</v>
      </c>
      <c r="E2168" t="s">
        <v>26</v>
      </c>
      <c r="F2168">
        <v>14521.43</v>
      </c>
      <c r="G2168" t="s">
        <v>26</v>
      </c>
      <c r="H2168" t="s">
        <v>26</v>
      </c>
      <c r="I2168" t="s">
        <v>26</v>
      </c>
      <c r="J2168" t="s">
        <v>26</v>
      </c>
      <c r="K2168" t="s">
        <v>26</v>
      </c>
    </row>
    <row r="2169" spans="1:11" x14ac:dyDescent="0.25">
      <c r="A2169" s="1">
        <v>33451</v>
      </c>
      <c r="B2169" t="s">
        <v>144</v>
      </c>
      <c r="C2169" t="s">
        <v>26</v>
      </c>
      <c r="D2169" t="s">
        <v>26</v>
      </c>
      <c r="E2169" t="s">
        <v>26</v>
      </c>
      <c r="F2169">
        <v>13588.94</v>
      </c>
      <c r="G2169" t="s">
        <v>26</v>
      </c>
      <c r="H2169" t="s">
        <v>26</v>
      </c>
      <c r="I2169" t="s">
        <v>26</v>
      </c>
      <c r="J2169" t="s">
        <v>26</v>
      </c>
      <c r="K2169" t="s">
        <v>26</v>
      </c>
    </row>
    <row r="2170" spans="1:11" x14ac:dyDescent="0.25">
      <c r="A2170" s="1">
        <v>33451</v>
      </c>
      <c r="B2170" t="s">
        <v>145</v>
      </c>
      <c r="C2170" t="s">
        <v>26</v>
      </c>
      <c r="D2170" t="s">
        <v>26</v>
      </c>
      <c r="E2170" t="s">
        <v>26</v>
      </c>
      <c r="F2170">
        <v>15062.69</v>
      </c>
      <c r="G2170" t="s">
        <v>26</v>
      </c>
      <c r="H2170" t="s">
        <v>26</v>
      </c>
      <c r="I2170" t="s">
        <v>26</v>
      </c>
      <c r="J2170" t="s">
        <v>26</v>
      </c>
      <c r="K2170" t="s">
        <v>26</v>
      </c>
    </row>
    <row r="2171" spans="1:11" x14ac:dyDescent="0.25">
      <c r="A2171" s="1">
        <v>33451</v>
      </c>
      <c r="B2171" t="s">
        <v>146</v>
      </c>
      <c r="C2171" t="s">
        <v>26</v>
      </c>
      <c r="D2171" t="s">
        <v>26</v>
      </c>
      <c r="E2171" t="s">
        <v>26</v>
      </c>
      <c r="F2171">
        <v>15337.54</v>
      </c>
      <c r="G2171" t="s">
        <v>26</v>
      </c>
      <c r="H2171" t="s">
        <v>26</v>
      </c>
      <c r="I2171" t="s">
        <v>26</v>
      </c>
      <c r="J2171" t="s">
        <v>26</v>
      </c>
      <c r="K2171" t="s">
        <v>26</v>
      </c>
    </row>
    <row r="2172" spans="1:11" x14ac:dyDescent="0.25">
      <c r="A2172" s="1">
        <v>33451</v>
      </c>
      <c r="B2172" t="s">
        <v>2</v>
      </c>
      <c r="C2172" t="s">
        <v>26</v>
      </c>
      <c r="D2172" t="s">
        <v>26</v>
      </c>
      <c r="E2172" t="s">
        <v>26</v>
      </c>
      <c r="F2172">
        <v>14009.39</v>
      </c>
      <c r="G2172" t="s">
        <v>26</v>
      </c>
      <c r="H2172" t="s">
        <v>26</v>
      </c>
      <c r="I2172" t="s">
        <v>26</v>
      </c>
      <c r="J2172" t="s">
        <v>26</v>
      </c>
      <c r="K2172" t="s">
        <v>26</v>
      </c>
    </row>
    <row r="2173" spans="1:11" x14ac:dyDescent="0.25">
      <c r="A2173" s="1">
        <v>33451</v>
      </c>
      <c r="B2173" t="s">
        <v>147</v>
      </c>
      <c r="C2173" t="s">
        <v>26</v>
      </c>
      <c r="D2173" t="s">
        <v>26</v>
      </c>
      <c r="E2173" t="s">
        <v>26</v>
      </c>
      <c r="F2173">
        <v>13865.74</v>
      </c>
      <c r="G2173" t="s">
        <v>26</v>
      </c>
      <c r="H2173" t="s">
        <v>26</v>
      </c>
      <c r="I2173" t="s">
        <v>26</v>
      </c>
      <c r="J2173" t="s">
        <v>26</v>
      </c>
      <c r="K2173" t="s">
        <v>26</v>
      </c>
    </row>
    <row r="2174" spans="1:11" x14ac:dyDescent="0.25">
      <c r="A2174" s="1">
        <v>33451</v>
      </c>
      <c r="B2174" t="s">
        <v>148</v>
      </c>
      <c r="C2174" t="s">
        <v>26</v>
      </c>
      <c r="D2174" t="s">
        <v>26</v>
      </c>
      <c r="E2174" t="s">
        <v>26</v>
      </c>
      <c r="F2174">
        <v>14910.1</v>
      </c>
      <c r="G2174" t="s">
        <v>26</v>
      </c>
      <c r="H2174" t="s">
        <v>26</v>
      </c>
      <c r="I2174" t="s">
        <v>26</v>
      </c>
      <c r="J2174" t="s">
        <v>26</v>
      </c>
      <c r="K2174" t="s">
        <v>26</v>
      </c>
    </row>
    <row r="2175" spans="1:11" x14ac:dyDescent="0.25">
      <c r="A2175" s="1">
        <v>33451</v>
      </c>
      <c r="B2175" t="s">
        <v>149</v>
      </c>
      <c r="C2175" t="s">
        <v>26</v>
      </c>
      <c r="D2175" t="s">
        <v>26</v>
      </c>
      <c r="E2175" t="s">
        <v>26</v>
      </c>
      <c r="F2175">
        <v>14970.32</v>
      </c>
      <c r="G2175" t="s">
        <v>26</v>
      </c>
      <c r="H2175" t="s">
        <v>26</v>
      </c>
      <c r="I2175" t="s">
        <v>26</v>
      </c>
      <c r="J2175" t="s">
        <v>26</v>
      </c>
      <c r="K2175" t="s">
        <v>26</v>
      </c>
    </row>
    <row r="2176" spans="1:11" x14ac:dyDescent="0.25">
      <c r="A2176" s="1">
        <v>33451</v>
      </c>
      <c r="B2176" t="s">
        <v>150</v>
      </c>
      <c r="C2176" t="s">
        <v>26</v>
      </c>
      <c r="D2176" t="s">
        <v>26</v>
      </c>
      <c r="E2176" t="s">
        <v>26</v>
      </c>
      <c r="F2176">
        <v>15161.15</v>
      </c>
      <c r="G2176" t="s">
        <v>26</v>
      </c>
      <c r="H2176" t="s">
        <v>26</v>
      </c>
      <c r="I2176" t="s">
        <v>26</v>
      </c>
      <c r="J2176" t="s">
        <v>26</v>
      </c>
      <c r="K2176" t="s">
        <v>26</v>
      </c>
    </row>
    <row r="2177" spans="1:11" x14ac:dyDescent="0.25">
      <c r="A2177" s="1">
        <v>33451</v>
      </c>
      <c r="B2177" t="s">
        <v>151</v>
      </c>
      <c r="C2177" t="s">
        <v>26</v>
      </c>
      <c r="D2177" t="s">
        <v>26</v>
      </c>
      <c r="E2177" t="s">
        <v>26</v>
      </c>
      <c r="F2177">
        <v>14366.88</v>
      </c>
      <c r="G2177" t="s">
        <v>26</v>
      </c>
      <c r="H2177" t="s">
        <v>26</v>
      </c>
      <c r="I2177" t="s">
        <v>26</v>
      </c>
      <c r="J2177" t="s">
        <v>26</v>
      </c>
      <c r="K2177" t="s">
        <v>26</v>
      </c>
    </row>
    <row r="2178" spans="1:11" x14ac:dyDescent="0.25">
      <c r="A2178" s="1">
        <v>33451</v>
      </c>
      <c r="B2178" t="s">
        <v>152</v>
      </c>
      <c r="C2178" t="s">
        <v>26</v>
      </c>
      <c r="D2178" t="s">
        <v>26</v>
      </c>
      <c r="E2178" t="s">
        <v>26</v>
      </c>
      <c r="F2178">
        <v>14244.24</v>
      </c>
      <c r="G2178" t="s">
        <v>26</v>
      </c>
      <c r="H2178" t="s">
        <v>26</v>
      </c>
      <c r="I2178" t="s">
        <v>26</v>
      </c>
      <c r="J2178" t="s">
        <v>26</v>
      </c>
      <c r="K2178" t="s">
        <v>26</v>
      </c>
    </row>
    <row r="2179" spans="1:11" x14ac:dyDescent="0.25">
      <c r="A2179" s="1">
        <v>33451</v>
      </c>
      <c r="B2179" t="s">
        <v>153</v>
      </c>
      <c r="C2179" t="s">
        <v>26</v>
      </c>
      <c r="D2179" t="s">
        <v>26</v>
      </c>
      <c r="E2179" t="s">
        <v>26</v>
      </c>
      <c r="F2179">
        <v>15102.08</v>
      </c>
      <c r="G2179" t="s">
        <v>26</v>
      </c>
      <c r="H2179" t="s">
        <v>26</v>
      </c>
      <c r="I2179" t="s">
        <v>26</v>
      </c>
      <c r="J2179" t="s">
        <v>26</v>
      </c>
      <c r="K2179" t="s">
        <v>26</v>
      </c>
    </row>
    <row r="2180" spans="1:11" x14ac:dyDescent="0.25">
      <c r="A2180" s="1">
        <v>33451</v>
      </c>
      <c r="B2180" t="s">
        <v>154</v>
      </c>
      <c r="C2180" t="s">
        <v>26</v>
      </c>
      <c r="D2180" t="s">
        <v>26</v>
      </c>
      <c r="E2180" t="s">
        <v>26</v>
      </c>
      <c r="F2180">
        <v>14242.23</v>
      </c>
      <c r="G2180" t="s">
        <v>26</v>
      </c>
      <c r="H2180" t="s">
        <v>26</v>
      </c>
      <c r="I2180" t="s">
        <v>26</v>
      </c>
      <c r="J2180" t="s">
        <v>26</v>
      </c>
      <c r="K2180" t="s">
        <v>26</v>
      </c>
    </row>
    <row r="2181" spans="1:11" x14ac:dyDescent="0.25">
      <c r="A2181" s="1">
        <v>33451</v>
      </c>
      <c r="B2181" t="s">
        <v>155</v>
      </c>
      <c r="C2181" t="s">
        <v>26</v>
      </c>
      <c r="D2181" t="s">
        <v>26</v>
      </c>
      <c r="E2181" t="s">
        <v>26</v>
      </c>
      <c r="F2181">
        <v>14028.78</v>
      </c>
      <c r="G2181" t="s">
        <v>26</v>
      </c>
      <c r="H2181" t="s">
        <v>26</v>
      </c>
      <c r="I2181" t="s">
        <v>26</v>
      </c>
      <c r="J2181" t="s">
        <v>26</v>
      </c>
      <c r="K2181" t="s">
        <v>26</v>
      </c>
    </row>
    <row r="2182" spans="1:11" x14ac:dyDescent="0.25">
      <c r="A2182" s="1">
        <v>33482</v>
      </c>
      <c r="B2182" t="s">
        <v>1</v>
      </c>
      <c r="C2182" t="s">
        <v>26</v>
      </c>
      <c r="D2182" t="s">
        <v>26</v>
      </c>
      <c r="E2182" t="s">
        <v>26</v>
      </c>
      <c r="F2182">
        <v>17407.66</v>
      </c>
      <c r="G2182" t="s">
        <v>26</v>
      </c>
      <c r="H2182" t="s">
        <v>26</v>
      </c>
      <c r="I2182" t="s">
        <v>26</v>
      </c>
      <c r="J2182" t="s">
        <v>26</v>
      </c>
      <c r="K2182" t="s">
        <v>26</v>
      </c>
    </row>
    <row r="2183" spans="1:11" x14ac:dyDescent="0.25">
      <c r="A2183" s="1">
        <v>33482</v>
      </c>
      <c r="B2183" t="s">
        <v>126</v>
      </c>
      <c r="C2183" t="s">
        <v>26</v>
      </c>
      <c r="D2183" t="s">
        <v>26</v>
      </c>
      <c r="E2183" t="s">
        <v>26</v>
      </c>
      <c r="F2183">
        <v>18602.37</v>
      </c>
      <c r="G2183" t="s">
        <v>26</v>
      </c>
      <c r="H2183" t="s">
        <v>26</v>
      </c>
      <c r="I2183" t="s">
        <v>26</v>
      </c>
      <c r="J2183" t="s">
        <v>26</v>
      </c>
      <c r="K2183" t="s">
        <v>26</v>
      </c>
    </row>
    <row r="2184" spans="1:11" x14ac:dyDescent="0.25">
      <c r="A2184" s="1">
        <v>33482</v>
      </c>
      <c r="B2184" t="s">
        <v>127</v>
      </c>
      <c r="C2184" t="s">
        <v>26</v>
      </c>
      <c r="D2184" t="s">
        <v>26</v>
      </c>
      <c r="E2184" t="s">
        <v>26</v>
      </c>
      <c r="F2184">
        <v>18014.23</v>
      </c>
      <c r="G2184" t="s">
        <v>26</v>
      </c>
      <c r="H2184" t="s">
        <v>26</v>
      </c>
      <c r="I2184" t="s">
        <v>26</v>
      </c>
      <c r="J2184" t="s">
        <v>26</v>
      </c>
      <c r="K2184" t="s">
        <v>26</v>
      </c>
    </row>
    <row r="2185" spans="1:11" x14ac:dyDescent="0.25">
      <c r="A2185" s="1">
        <v>33482</v>
      </c>
      <c r="B2185" t="s">
        <v>113</v>
      </c>
      <c r="C2185" t="s">
        <v>26</v>
      </c>
      <c r="D2185" t="s">
        <v>26</v>
      </c>
      <c r="E2185" t="s">
        <v>26</v>
      </c>
      <c r="F2185">
        <v>17162.22</v>
      </c>
      <c r="G2185" t="s">
        <v>26</v>
      </c>
      <c r="H2185" t="s">
        <v>26</v>
      </c>
      <c r="I2185" t="s">
        <v>26</v>
      </c>
      <c r="J2185" t="s">
        <v>26</v>
      </c>
      <c r="K2185" t="s">
        <v>26</v>
      </c>
    </row>
    <row r="2186" spans="1:11" x14ac:dyDescent="0.25">
      <c r="A2186" s="1">
        <v>33482</v>
      </c>
      <c r="B2186" t="s">
        <v>128</v>
      </c>
      <c r="C2186" t="s">
        <v>26</v>
      </c>
      <c r="D2186" t="s">
        <v>26</v>
      </c>
      <c r="E2186" t="s">
        <v>26</v>
      </c>
      <c r="F2186">
        <v>17411.72</v>
      </c>
      <c r="G2186" t="s">
        <v>26</v>
      </c>
      <c r="H2186" t="s">
        <v>26</v>
      </c>
      <c r="I2186" t="s">
        <v>26</v>
      </c>
      <c r="J2186" t="s">
        <v>26</v>
      </c>
      <c r="K2186" t="s">
        <v>26</v>
      </c>
    </row>
    <row r="2187" spans="1:11" x14ac:dyDescent="0.25">
      <c r="A2187" s="1">
        <v>33482</v>
      </c>
      <c r="B2187" t="s">
        <v>129</v>
      </c>
      <c r="C2187" t="s">
        <v>26</v>
      </c>
      <c r="D2187" t="s">
        <v>26</v>
      </c>
      <c r="E2187" t="s">
        <v>26</v>
      </c>
      <c r="F2187">
        <v>17352.97</v>
      </c>
      <c r="G2187" t="s">
        <v>26</v>
      </c>
      <c r="H2187" t="s">
        <v>26</v>
      </c>
      <c r="I2187" t="s">
        <v>26</v>
      </c>
      <c r="J2187" t="s">
        <v>26</v>
      </c>
      <c r="K2187" t="s">
        <v>26</v>
      </c>
    </row>
    <row r="2188" spans="1:11" x14ac:dyDescent="0.25">
      <c r="A2188" s="1">
        <v>33482</v>
      </c>
      <c r="B2188" t="s">
        <v>130</v>
      </c>
      <c r="C2188" t="s">
        <v>26</v>
      </c>
      <c r="D2188" t="s">
        <v>26</v>
      </c>
      <c r="E2188" t="s">
        <v>26</v>
      </c>
      <c r="F2188">
        <v>18114.37</v>
      </c>
      <c r="G2188" t="s">
        <v>26</v>
      </c>
      <c r="H2188" t="s">
        <v>26</v>
      </c>
      <c r="I2188" t="s">
        <v>26</v>
      </c>
      <c r="J2188" t="s">
        <v>26</v>
      </c>
      <c r="K2188" t="s">
        <v>26</v>
      </c>
    </row>
    <row r="2189" spans="1:11" x14ac:dyDescent="0.25">
      <c r="A2189" s="1">
        <v>33482</v>
      </c>
      <c r="B2189" t="s">
        <v>131</v>
      </c>
      <c r="C2189" t="s">
        <v>26</v>
      </c>
      <c r="D2189" t="s">
        <v>26</v>
      </c>
      <c r="E2189" t="s">
        <v>26</v>
      </c>
      <c r="F2189">
        <v>17014.43</v>
      </c>
      <c r="G2189" t="s">
        <v>26</v>
      </c>
      <c r="H2189" t="s">
        <v>26</v>
      </c>
      <c r="I2189" t="s">
        <v>26</v>
      </c>
      <c r="J2189" t="s">
        <v>26</v>
      </c>
      <c r="K2189" t="s">
        <v>26</v>
      </c>
    </row>
    <row r="2190" spans="1:11" x14ac:dyDescent="0.25">
      <c r="A2190" s="1">
        <v>33482</v>
      </c>
      <c r="B2190" t="s">
        <v>132</v>
      </c>
      <c r="C2190" t="s">
        <v>26</v>
      </c>
      <c r="D2190" t="s">
        <v>26</v>
      </c>
      <c r="E2190" t="s">
        <v>26</v>
      </c>
      <c r="F2190">
        <v>19459.07</v>
      </c>
      <c r="G2190" t="s">
        <v>26</v>
      </c>
      <c r="H2190" t="s">
        <v>26</v>
      </c>
      <c r="I2190" t="s">
        <v>26</v>
      </c>
      <c r="J2190" t="s">
        <v>26</v>
      </c>
      <c r="K2190" t="s">
        <v>26</v>
      </c>
    </row>
    <row r="2191" spans="1:11" x14ac:dyDescent="0.25">
      <c r="A2191" s="1">
        <v>33482</v>
      </c>
      <c r="B2191" t="s">
        <v>133</v>
      </c>
      <c r="C2191" t="s">
        <v>26</v>
      </c>
      <c r="D2191" t="s">
        <v>26</v>
      </c>
      <c r="E2191" t="s">
        <v>26</v>
      </c>
      <c r="F2191">
        <v>24725.87</v>
      </c>
      <c r="G2191" t="s">
        <v>26</v>
      </c>
      <c r="H2191" t="s">
        <v>26</v>
      </c>
      <c r="I2191" t="s">
        <v>26</v>
      </c>
      <c r="J2191" t="s">
        <v>26</v>
      </c>
      <c r="K2191" t="s">
        <v>26</v>
      </c>
    </row>
    <row r="2192" spans="1:11" x14ac:dyDescent="0.25">
      <c r="A2192" s="1">
        <v>33482</v>
      </c>
      <c r="B2192" t="s">
        <v>134</v>
      </c>
      <c r="C2192" t="s">
        <v>26</v>
      </c>
      <c r="D2192" t="s">
        <v>26</v>
      </c>
      <c r="E2192" t="s">
        <v>26</v>
      </c>
      <c r="F2192">
        <v>17410.310000000001</v>
      </c>
      <c r="G2192" t="s">
        <v>26</v>
      </c>
      <c r="H2192" t="s">
        <v>26</v>
      </c>
      <c r="I2192" t="s">
        <v>26</v>
      </c>
      <c r="J2192" t="s">
        <v>26</v>
      </c>
      <c r="K2192" t="s">
        <v>26</v>
      </c>
    </row>
    <row r="2193" spans="1:11" x14ac:dyDescent="0.25">
      <c r="A2193" s="1">
        <v>33482</v>
      </c>
      <c r="B2193" t="s">
        <v>135</v>
      </c>
      <c r="C2193" t="s">
        <v>26</v>
      </c>
      <c r="D2193" t="s">
        <v>26</v>
      </c>
      <c r="E2193" t="s">
        <v>26</v>
      </c>
      <c r="F2193">
        <v>17599.419999999998</v>
      </c>
      <c r="G2193" t="s">
        <v>26</v>
      </c>
      <c r="H2193" t="s">
        <v>26</v>
      </c>
      <c r="I2193" t="s">
        <v>26</v>
      </c>
      <c r="J2193" t="s">
        <v>26</v>
      </c>
      <c r="K2193" t="s">
        <v>26</v>
      </c>
    </row>
    <row r="2194" spans="1:11" x14ac:dyDescent="0.25">
      <c r="A2194" s="1">
        <v>33482</v>
      </c>
      <c r="B2194" t="s">
        <v>136</v>
      </c>
      <c r="C2194" t="s">
        <v>26</v>
      </c>
      <c r="D2194" t="s">
        <v>26</v>
      </c>
      <c r="E2194" t="s">
        <v>26</v>
      </c>
      <c r="F2194" t="s">
        <v>26</v>
      </c>
      <c r="G2194" t="s">
        <v>26</v>
      </c>
      <c r="H2194" t="s">
        <v>26</v>
      </c>
      <c r="I2194" t="s">
        <v>26</v>
      </c>
      <c r="J2194" t="s">
        <v>26</v>
      </c>
      <c r="K2194" t="s">
        <v>26</v>
      </c>
    </row>
    <row r="2195" spans="1:11" x14ac:dyDescent="0.25">
      <c r="A2195" s="1">
        <v>33482</v>
      </c>
      <c r="B2195" t="s">
        <v>137</v>
      </c>
      <c r="C2195" t="s">
        <v>26</v>
      </c>
      <c r="D2195" t="s">
        <v>26</v>
      </c>
      <c r="E2195" t="s">
        <v>26</v>
      </c>
      <c r="F2195">
        <v>16932.8</v>
      </c>
      <c r="G2195" t="s">
        <v>26</v>
      </c>
      <c r="H2195" t="s">
        <v>26</v>
      </c>
      <c r="I2195" t="s">
        <v>26</v>
      </c>
      <c r="J2195" t="s">
        <v>26</v>
      </c>
      <c r="K2195" t="s">
        <v>26</v>
      </c>
    </row>
    <row r="2196" spans="1:11" x14ac:dyDescent="0.25">
      <c r="A2196" s="1">
        <v>33482</v>
      </c>
      <c r="B2196" t="s">
        <v>138</v>
      </c>
      <c r="C2196" t="s">
        <v>26</v>
      </c>
      <c r="D2196" t="s">
        <v>26</v>
      </c>
      <c r="E2196" t="s">
        <v>26</v>
      </c>
      <c r="F2196">
        <v>22573.58</v>
      </c>
      <c r="G2196" t="s">
        <v>26</v>
      </c>
      <c r="H2196" t="s">
        <v>26</v>
      </c>
      <c r="I2196" t="s">
        <v>26</v>
      </c>
      <c r="J2196" t="s">
        <v>26</v>
      </c>
      <c r="K2196" t="s">
        <v>26</v>
      </c>
    </row>
    <row r="2197" spans="1:11" x14ac:dyDescent="0.25">
      <c r="A2197" s="1">
        <v>33482</v>
      </c>
      <c r="B2197" t="s">
        <v>139</v>
      </c>
      <c r="C2197" t="s">
        <v>26</v>
      </c>
      <c r="D2197" t="s">
        <v>26</v>
      </c>
      <c r="E2197" t="s">
        <v>26</v>
      </c>
      <c r="F2197">
        <v>19247.25</v>
      </c>
      <c r="G2197" t="s">
        <v>26</v>
      </c>
      <c r="H2197" t="s">
        <v>26</v>
      </c>
      <c r="I2197" t="s">
        <v>26</v>
      </c>
      <c r="J2197" t="s">
        <v>26</v>
      </c>
      <c r="K2197" t="s">
        <v>26</v>
      </c>
    </row>
    <row r="2198" spans="1:11" x14ac:dyDescent="0.25">
      <c r="A2198" s="1">
        <v>33482</v>
      </c>
      <c r="B2198" t="s">
        <v>140</v>
      </c>
      <c r="C2198" t="s">
        <v>26</v>
      </c>
      <c r="D2198" t="s">
        <v>26</v>
      </c>
      <c r="E2198" t="s">
        <v>26</v>
      </c>
      <c r="F2198">
        <v>16266.61</v>
      </c>
      <c r="G2198" t="s">
        <v>26</v>
      </c>
      <c r="H2198" t="s">
        <v>26</v>
      </c>
      <c r="I2198" t="s">
        <v>26</v>
      </c>
      <c r="J2198" t="s">
        <v>26</v>
      </c>
      <c r="K2198" t="s">
        <v>26</v>
      </c>
    </row>
    <row r="2199" spans="1:11" x14ac:dyDescent="0.25">
      <c r="A2199" s="1">
        <v>33482</v>
      </c>
      <c r="B2199" t="s">
        <v>141</v>
      </c>
      <c r="C2199" t="s">
        <v>26</v>
      </c>
      <c r="D2199" t="s">
        <v>26</v>
      </c>
      <c r="E2199" t="s">
        <v>26</v>
      </c>
      <c r="F2199">
        <v>19997.25</v>
      </c>
      <c r="G2199" t="s">
        <v>26</v>
      </c>
      <c r="H2199" t="s">
        <v>26</v>
      </c>
      <c r="I2199" t="s">
        <v>26</v>
      </c>
      <c r="J2199" t="s">
        <v>26</v>
      </c>
      <c r="K2199" t="s">
        <v>26</v>
      </c>
    </row>
    <row r="2200" spans="1:11" x14ac:dyDescent="0.25">
      <c r="A2200" s="1">
        <v>33482</v>
      </c>
      <c r="B2200" t="s">
        <v>142</v>
      </c>
      <c r="C2200" t="s">
        <v>26</v>
      </c>
      <c r="D2200" t="s">
        <v>26</v>
      </c>
      <c r="E2200" t="s">
        <v>26</v>
      </c>
      <c r="F2200">
        <v>16584.95</v>
      </c>
      <c r="G2200" t="s">
        <v>26</v>
      </c>
      <c r="H2200" t="s">
        <v>26</v>
      </c>
      <c r="I2200" t="s">
        <v>26</v>
      </c>
      <c r="J2200" t="s">
        <v>26</v>
      </c>
      <c r="K2200" t="s">
        <v>26</v>
      </c>
    </row>
    <row r="2201" spans="1:11" x14ac:dyDescent="0.25">
      <c r="A2201" s="1">
        <v>33482</v>
      </c>
      <c r="B2201" t="s">
        <v>143</v>
      </c>
      <c r="C2201" t="s">
        <v>26</v>
      </c>
      <c r="D2201" t="s">
        <v>26</v>
      </c>
      <c r="E2201" t="s">
        <v>26</v>
      </c>
      <c r="F2201">
        <v>17453.310000000001</v>
      </c>
      <c r="G2201" t="s">
        <v>26</v>
      </c>
      <c r="H2201" t="s">
        <v>26</v>
      </c>
      <c r="I2201" t="s">
        <v>26</v>
      </c>
      <c r="J2201" t="s">
        <v>26</v>
      </c>
      <c r="K2201" t="s">
        <v>26</v>
      </c>
    </row>
    <row r="2202" spans="1:11" x14ac:dyDescent="0.25">
      <c r="A2202" s="1">
        <v>33482</v>
      </c>
      <c r="B2202" t="s">
        <v>144</v>
      </c>
      <c r="C2202" t="s">
        <v>26</v>
      </c>
      <c r="D2202" t="s">
        <v>26</v>
      </c>
      <c r="E2202" t="s">
        <v>26</v>
      </c>
      <c r="F2202">
        <v>18716.05</v>
      </c>
      <c r="G2202" t="s">
        <v>26</v>
      </c>
      <c r="H2202" t="s">
        <v>26</v>
      </c>
      <c r="I2202" t="s">
        <v>26</v>
      </c>
      <c r="J2202" t="s">
        <v>26</v>
      </c>
      <c r="K2202" t="s">
        <v>26</v>
      </c>
    </row>
    <row r="2203" spans="1:11" x14ac:dyDescent="0.25">
      <c r="A2203" s="1">
        <v>33482</v>
      </c>
      <c r="B2203" t="s">
        <v>145</v>
      </c>
      <c r="C2203" t="s">
        <v>26</v>
      </c>
      <c r="D2203" t="s">
        <v>26</v>
      </c>
      <c r="E2203" t="s">
        <v>26</v>
      </c>
      <c r="F2203">
        <v>17374.82</v>
      </c>
      <c r="G2203" t="s">
        <v>26</v>
      </c>
      <c r="H2203" t="s">
        <v>26</v>
      </c>
      <c r="I2203" t="s">
        <v>26</v>
      </c>
      <c r="J2203" t="s">
        <v>26</v>
      </c>
      <c r="K2203" t="s">
        <v>26</v>
      </c>
    </row>
    <row r="2204" spans="1:11" x14ac:dyDescent="0.25">
      <c r="A2204" s="1">
        <v>33482</v>
      </c>
      <c r="B2204" t="s">
        <v>146</v>
      </c>
      <c r="C2204" t="s">
        <v>26</v>
      </c>
      <c r="D2204" t="s">
        <v>26</v>
      </c>
      <c r="E2204" t="s">
        <v>26</v>
      </c>
      <c r="F2204">
        <v>17875.900000000001</v>
      </c>
      <c r="G2204" t="s">
        <v>26</v>
      </c>
      <c r="H2204" t="s">
        <v>26</v>
      </c>
      <c r="I2204" t="s">
        <v>26</v>
      </c>
      <c r="J2204" t="s">
        <v>26</v>
      </c>
      <c r="K2204" t="s">
        <v>26</v>
      </c>
    </row>
    <row r="2205" spans="1:11" x14ac:dyDescent="0.25">
      <c r="A2205" s="1">
        <v>33482</v>
      </c>
      <c r="B2205" t="s">
        <v>2</v>
      </c>
      <c r="C2205" t="s">
        <v>26</v>
      </c>
      <c r="D2205" t="s">
        <v>26</v>
      </c>
      <c r="E2205" t="s">
        <v>26</v>
      </c>
      <c r="F2205">
        <v>16546.490000000002</v>
      </c>
      <c r="G2205" t="s">
        <v>26</v>
      </c>
      <c r="H2205" t="s">
        <v>26</v>
      </c>
      <c r="I2205" t="s">
        <v>26</v>
      </c>
      <c r="J2205" t="s">
        <v>26</v>
      </c>
      <c r="K2205" t="s">
        <v>26</v>
      </c>
    </row>
    <row r="2206" spans="1:11" x14ac:dyDescent="0.25">
      <c r="A2206" s="1">
        <v>33482</v>
      </c>
      <c r="B2206" t="s">
        <v>147</v>
      </c>
      <c r="C2206" t="s">
        <v>26</v>
      </c>
      <c r="D2206" t="s">
        <v>26</v>
      </c>
      <c r="E2206" t="s">
        <v>26</v>
      </c>
      <c r="F2206">
        <v>16408.72</v>
      </c>
      <c r="G2206" t="s">
        <v>26</v>
      </c>
      <c r="H2206" t="s">
        <v>26</v>
      </c>
      <c r="I2206" t="s">
        <v>26</v>
      </c>
      <c r="J2206" t="s">
        <v>26</v>
      </c>
      <c r="K2206" t="s">
        <v>26</v>
      </c>
    </row>
    <row r="2207" spans="1:11" x14ac:dyDescent="0.25">
      <c r="A2207" s="1">
        <v>33482</v>
      </c>
      <c r="B2207" t="s">
        <v>148</v>
      </c>
      <c r="C2207" t="s">
        <v>26</v>
      </c>
      <c r="D2207" t="s">
        <v>26</v>
      </c>
      <c r="E2207" t="s">
        <v>26</v>
      </c>
      <c r="F2207">
        <v>17309.13</v>
      </c>
      <c r="G2207" t="s">
        <v>26</v>
      </c>
      <c r="H2207" t="s">
        <v>26</v>
      </c>
      <c r="I2207" t="s">
        <v>26</v>
      </c>
      <c r="J2207" t="s">
        <v>26</v>
      </c>
      <c r="K2207" t="s">
        <v>26</v>
      </c>
    </row>
    <row r="2208" spans="1:11" x14ac:dyDescent="0.25">
      <c r="A2208" s="1">
        <v>33482</v>
      </c>
      <c r="B2208" t="s">
        <v>149</v>
      </c>
      <c r="C2208" t="s">
        <v>26</v>
      </c>
      <c r="D2208" t="s">
        <v>26</v>
      </c>
      <c r="E2208" t="s">
        <v>26</v>
      </c>
      <c r="F2208">
        <v>17046.71</v>
      </c>
      <c r="G2208" t="s">
        <v>26</v>
      </c>
      <c r="H2208" t="s">
        <v>26</v>
      </c>
      <c r="I2208" t="s">
        <v>26</v>
      </c>
      <c r="J2208" t="s">
        <v>26</v>
      </c>
      <c r="K2208" t="s">
        <v>26</v>
      </c>
    </row>
    <row r="2209" spans="1:11" x14ac:dyDescent="0.25">
      <c r="A2209" s="1">
        <v>33482</v>
      </c>
      <c r="B2209" t="s">
        <v>150</v>
      </c>
      <c r="C2209" t="s">
        <v>26</v>
      </c>
      <c r="D2209" t="s">
        <v>26</v>
      </c>
      <c r="E2209" t="s">
        <v>26</v>
      </c>
      <c r="F2209">
        <v>17803.740000000002</v>
      </c>
      <c r="G2209" t="s">
        <v>26</v>
      </c>
      <c r="H2209" t="s">
        <v>26</v>
      </c>
      <c r="I2209" t="s">
        <v>26</v>
      </c>
      <c r="J2209" t="s">
        <v>26</v>
      </c>
      <c r="K2209" t="s">
        <v>26</v>
      </c>
    </row>
    <row r="2210" spans="1:11" x14ac:dyDescent="0.25">
      <c r="A2210" s="1">
        <v>33482</v>
      </c>
      <c r="B2210" t="s">
        <v>151</v>
      </c>
      <c r="C2210" t="s">
        <v>26</v>
      </c>
      <c r="D2210" t="s">
        <v>26</v>
      </c>
      <c r="E2210" t="s">
        <v>26</v>
      </c>
      <c r="F2210">
        <v>17623.86</v>
      </c>
      <c r="G2210" t="s">
        <v>26</v>
      </c>
      <c r="H2210" t="s">
        <v>26</v>
      </c>
      <c r="I2210" t="s">
        <v>26</v>
      </c>
      <c r="J2210" t="s">
        <v>26</v>
      </c>
      <c r="K2210" t="s">
        <v>26</v>
      </c>
    </row>
    <row r="2211" spans="1:11" x14ac:dyDescent="0.25">
      <c r="A2211" s="1">
        <v>33482</v>
      </c>
      <c r="B2211" t="s">
        <v>152</v>
      </c>
      <c r="C2211" t="s">
        <v>26</v>
      </c>
      <c r="D2211" t="s">
        <v>26</v>
      </c>
      <c r="E2211" t="s">
        <v>26</v>
      </c>
      <c r="F2211">
        <v>17048.93</v>
      </c>
      <c r="G2211" t="s">
        <v>26</v>
      </c>
      <c r="H2211" t="s">
        <v>26</v>
      </c>
      <c r="I2211" t="s">
        <v>26</v>
      </c>
      <c r="J2211" t="s">
        <v>26</v>
      </c>
      <c r="K2211" t="s">
        <v>26</v>
      </c>
    </row>
    <row r="2212" spans="1:11" x14ac:dyDescent="0.25">
      <c r="A2212" s="1">
        <v>33482</v>
      </c>
      <c r="B2212" t="s">
        <v>153</v>
      </c>
      <c r="C2212" t="s">
        <v>26</v>
      </c>
      <c r="D2212" t="s">
        <v>26</v>
      </c>
      <c r="E2212" t="s">
        <v>26</v>
      </c>
      <c r="F2212">
        <v>18317.310000000001</v>
      </c>
      <c r="G2212" t="s">
        <v>26</v>
      </c>
      <c r="H2212" t="s">
        <v>26</v>
      </c>
      <c r="I2212" t="s">
        <v>26</v>
      </c>
      <c r="J2212" t="s">
        <v>26</v>
      </c>
      <c r="K2212" t="s">
        <v>26</v>
      </c>
    </row>
    <row r="2213" spans="1:11" x14ac:dyDescent="0.25">
      <c r="A2213" s="1">
        <v>33482</v>
      </c>
      <c r="B2213" t="s">
        <v>154</v>
      </c>
      <c r="C2213" t="s">
        <v>26</v>
      </c>
      <c r="D2213" t="s">
        <v>26</v>
      </c>
      <c r="E2213" t="s">
        <v>26</v>
      </c>
      <c r="F2213">
        <v>18346.84</v>
      </c>
      <c r="G2213" t="s">
        <v>26</v>
      </c>
      <c r="H2213" t="s">
        <v>26</v>
      </c>
      <c r="I2213" t="s">
        <v>26</v>
      </c>
      <c r="J2213" t="s">
        <v>26</v>
      </c>
      <c r="K2213" t="s">
        <v>26</v>
      </c>
    </row>
    <row r="2214" spans="1:11" x14ac:dyDescent="0.25">
      <c r="A2214" s="1">
        <v>33482</v>
      </c>
      <c r="B2214" t="s">
        <v>155</v>
      </c>
      <c r="C2214" t="s">
        <v>26</v>
      </c>
      <c r="D2214" t="s">
        <v>26</v>
      </c>
      <c r="E2214" t="s">
        <v>26</v>
      </c>
      <c r="F2214">
        <v>16855.580000000002</v>
      </c>
      <c r="G2214" t="s">
        <v>26</v>
      </c>
      <c r="H2214" t="s">
        <v>26</v>
      </c>
      <c r="I2214" t="s">
        <v>26</v>
      </c>
      <c r="J2214" t="s">
        <v>26</v>
      </c>
      <c r="K2214" t="s">
        <v>26</v>
      </c>
    </row>
    <row r="2215" spans="1:11" x14ac:dyDescent="0.25">
      <c r="A2215" s="1">
        <v>33512</v>
      </c>
      <c r="B2215" t="s">
        <v>1</v>
      </c>
      <c r="C2215" t="s">
        <v>26</v>
      </c>
      <c r="D2215" t="s">
        <v>26</v>
      </c>
      <c r="E2215" t="s">
        <v>26</v>
      </c>
      <c r="F2215">
        <v>21501.95</v>
      </c>
      <c r="G2215" t="s">
        <v>26</v>
      </c>
      <c r="H2215" t="s">
        <v>26</v>
      </c>
      <c r="I2215" t="s">
        <v>26</v>
      </c>
      <c r="J2215" t="s">
        <v>26</v>
      </c>
      <c r="K2215" t="s">
        <v>26</v>
      </c>
    </row>
    <row r="2216" spans="1:11" x14ac:dyDescent="0.25">
      <c r="A2216" s="1">
        <v>33512</v>
      </c>
      <c r="B2216" t="s">
        <v>126</v>
      </c>
      <c r="C2216" t="s">
        <v>26</v>
      </c>
      <c r="D2216" t="s">
        <v>26</v>
      </c>
      <c r="E2216" t="s">
        <v>26</v>
      </c>
      <c r="F2216">
        <v>22592.58</v>
      </c>
      <c r="G2216" t="s">
        <v>26</v>
      </c>
      <c r="H2216" t="s">
        <v>26</v>
      </c>
      <c r="I2216" t="s">
        <v>26</v>
      </c>
      <c r="J2216" t="s">
        <v>26</v>
      </c>
      <c r="K2216" t="s">
        <v>26</v>
      </c>
    </row>
    <row r="2217" spans="1:11" x14ac:dyDescent="0.25">
      <c r="A2217" s="1">
        <v>33512</v>
      </c>
      <c r="B2217" t="s">
        <v>127</v>
      </c>
      <c r="C2217" t="s">
        <v>26</v>
      </c>
      <c r="D2217" t="s">
        <v>26</v>
      </c>
      <c r="E2217" t="s">
        <v>26</v>
      </c>
      <c r="F2217">
        <v>22078.240000000002</v>
      </c>
      <c r="G2217" t="s">
        <v>26</v>
      </c>
      <c r="H2217" t="s">
        <v>26</v>
      </c>
      <c r="I2217" t="s">
        <v>26</v>
      </c>
      <c r="J2217" t="s">
        <v>26</v>
      </c>
      <c r="K2217" t="s">
        <v>26</v>
      </c>
    </row>
    <row r="2218" spans="1:11" x14ac:dyDescent="0.25">
      <c r="A2218" s="1">
        <v>33512</v>
      </c>
      <c r="B2218" t="s">
        <v>113</v>
      </c>
      <c r="C2218" t="s">
        <v>26</v>
      </c>
      <c r="D2218" t="s">
        <v>26</v>
      </c>
      <c r="E2218" t="s">
        <v>26</v>
      </c>
      <c r="F2218">
        <v>21214.23</v>
      </c>
      <c r="G2218" t="s">
        <v>26</v>
      </c>
      <c r="H2218" t="s">
        <v>26</v>
      </c>
      <c r="I2218" t="s">
        <v>26</v>
      </c>
      <c r="J2218" t="s">
        <v>26</v>
      </c>
      <c r="K2218" t="s">
        <v>26</v>
      </c>
    </row>
    <row r="2219" spans="1:11" x14ac:dyDescent="0.25">
      <c r="A2219" s="1">
        <v>33512</v>
      </c>
      <c r="B2219" t="s">
        <v>128</v>
      </c>
      <c r="C2219" t="s">
        <v>26</v>
      </c>
      <c r="D2219" t="s">
        <v>26</v>
      </c>
      <c r="E2219" t="s">
        <v>26</v>
      </c>
      <c r="F2219">
        <v>21332.83</v>
      </c>
      <c r="G2219" t="s">
        <v>26</v>
      </c>
      <c r="H2219" t="s">
        <v>26</v>
      </c>
      <c r="I2219" t="s">
        <v>26</v>
      </c>
      <c r="J2219" t="s">
        <v>26</v>
      </c>
      <c r="K2219" t="s">
        <v>26</v>
      </c>
    </row>
    <row r="2220" spans="1:11" x14ac:dyDescent="0.25">
      <c r="A2220" s="1">
        <v>33512</v>
      </c>
      <c r="B2220" t="s">
        <v>129</v>
      </c>
      <c r="C2220" t="s">
        <v>26</v>
      </c>
      <c r="D2220" t="s">
        <v>26</v>
      </c>
      <c r="E2220" t="s">
        <v>26</v>
      </c>
      <c r="F2220">
        <v>22031.33</v>
      </c>
      <c r="G2220" t="s">
        <v>26</v>
      </c>
      <c r="H2220" t="s">
        <v>26</v>
      </c>
      <c r="I2220" t="s">
        <v>26</v>
      </c>
      <c r="J2220" t="s">
        <v>26</v>
      </c>
      <c r="K2220" t="s">
        <v>26</v>
      </c>
    </row>
    <row r="2221" spans="1:11" x14ac:dyDescent="0.25">
      <c r="A2221" s="1">
        <v>33512</v>
      </c>
      <c r="B2221" t="s">
        <v>130</v>
      </c>
      <c r="C2221" t="s">
        <v>26</v>
      </c>
      <c r="D2221" t="s">
        <v>26</v>
      </c>
      <c r="E2221" t="s">
        <v>26</v>
      </c>
      <c r="F2221">
        <v>22577.75</v>
      </c>
      <c r="G2221" t="s">
        <v>26</v>
      </c>
      <c r="H2221" t="s">
        <v>26</v>
      </c>
      <c r="I2221" t="s">
        <v>26</v>
      </c>
      <c r="J2221" t="s">
        <v>26</v>
      </c>
      <c r="K2221" t="s">
        <v>26</v>
      </c>
    </row>
    <row r="2222" spans="1:11" x14ac:dyDescent="0.25">
      <c r="A2222" s="1">
        <v>33512</v>
      </c>
      <c r="B2222" t="s">
        <v>131</v>
      </c>
      <c r="C2222" t="s">
        <v>26</v>
      </c>
      <c r="D2222" t="s">
        <v>26</v>
      </c>
      <c r="E2222" t="s">
        <v>26</v>
      </c>
      <c r="F2222">
        <v>21188.07</v>
      </c>
      <c r="G2222" t="s">
        <v>26</v>
      </c>
      <c r="H2222" t="s">
        <v>26</v>
      </c>
      <c r="I2222" t="s">
        <v>26</v>
      </c>
      <c r="J2222" t="s">
        <v>26</v>
      </c>
      <c r="K2222" t="s">
        <v>26</v>
      </c>
    </row>
    <row r="2223" spans="1:11" x14ac:dyDescent="0.25">
      <c r="A2223" s="1">
        <v>33512</v>
      </c>
      <c r="B2223" t="s">
        <v>132</v>
      </c>
      <c r="C2223" t="s">
        <v>26</v>
      </c>
      <c r="D2223" t="s">
        <v>26</v>
      </c>
      <c r="E2223" t="s">
        <v>26</v>
      </c>
      <c r="F2223">
        <v>23317.8</v>
      </c>
      <c r="G2223" t="s">
        <v>26</v>
      </c>
      <c r="H2223" t="s">
        <v>26</v>
      </c>
      <c r="I2223" t="s">
        <v>26</v>
      </c>
      <c r="J2223" t="s">
        <v>26</v>
      </c>
      <c r="K2223" t="s">
        <v>26</v>
      </c>
    </row>
    <row r="2224" spans="1:11" x14ac:dyDescent="0.25">
      <c r="A2224" s="1">
        <v>33512</v>
      </c>
      <c r="B2224" t="s">
        <v>133</v>
      </c>
      <c r="C2224" t="s">
        <v>26</v>
      </c>
      <c r="D2224" t="s">
        <v>26</v>
      </c>
      <c r="E2224" t="s">
        <v>26</v>
      </c>
      <c r="F2224">
        <v>27861.11</v>
      </c>
      <c r="G2224" t="s">
        <v>26</v>
      </c>
      <c r="H2224" t="s">
        <v>26</v>
      </c>
      <c r="I2224" t="s">
        <v>26</v>
      </c>
      <c r="J2224" t="s">
        <v>26</v>
      </c>
      <c r="K2224" t="s">
        <v>26</v>
      </c>
    </row>
    <row r="2225" spans="1:11" x14ac:dyDescent="0.25">
      <c r="A2225" s="1">
        <v>33512</v>
      </c>
      <c r="B2225" t="s">
        <v>134</v>
      </c>
      <c r="C2225" t="s">
        <v>26</v>
      </c>
      <c r="D2225" t="s">
        <v>26</v>
      </c>
      <c r="E2225" t="s">
        <v>26</v>
      </c>
      <c r="F2225">
        <v>21362.45</v>
      </c>
      <c r="G2225" t="s">
        <v>26</v>
      </c>
      <c r="H2225" t="s">
        <v>26</v>
      </c>
      <c r="I2225" t="s">
        <v>26</v>
      </c>
      <c r="J2225" t="s">
        <v>26</v>
      </c>
      <c r="K2225" t="s">
        <v>26</v>
      </c>
    </row>
    <row r="2226" spans="1:11" x14ac:dyDescent="0.25">
      <c r="A2226" s="1">
        <v>33512</v>
      </c>
      <c r="B2226" t="s">
        <v>135</v>
      </c>
      <c r="C2226" t="s">
        <v>26</v>
      </c>
      <c r="D2226" t="s">
        <v>26</v>
      </c>
      <c r="E2226" t="s">
        <v>26</v>
      </c>
      <c r="F2226">
        <v>22909.17</v>
      </c>
      <c r="G2226" t="s">
        <v>26</v>
      </c>
      <c r="H2226" t="s">
        <v>26</v>
      </c>
      <c r="I2226" t="s">
        <v>26</v>
      </c>
      <c r="J2226" t="s">
        <v>26</v>
      </c>
      <c r="K2226" t="s">
        <v>26</v>
      </c>
    </row>
    <row r="2227" spans="1:11" x14ac:dyDescent="0.25">
      <c r="A2227" s="1">
        <v>33512</v>
      </c>
      <c r="B2227" t="s">
        <v>136</v>
      </c>
      <c r="C2227" t="s">
        <v>26</v>
      </c>
      <c r="D2227" t="s">
        <v>26</v>
      </c>
      <c r="E2227" t="s">
        <v>26</v>
      </c>
      <c r="F2227" t="s">
        <v>26</v>
      </c>
      <c r="G2227" t="s">
        <v>26</v>
      </c>
      <c r="H2227" t="s">
        <v>26</v>
      </c>
      <c r="I2227" t="s">
        <v>26</v>
      </c>
      <c r="J2227" t="s">
        <v>26</v>
      </c>
      <c r="K2227" t="s">
        <v>26</v>
      </c>
    </row>
    <row r="2228" spans="1:11" x14ac:dyDescent="0.25">
      <c r="A2228" s="1">
        <v>33512</v>
      </c>
      <c r="B2228" t="s">
        <v>137</v>
      </c>
      <c r="C2228" t="s">
        <v>26</v>
      </c>
      <c r="D2228" t="s">
        <v>26</v>
      </c>
      <c r="E2228" t="s">
        <v>26</v>
      </c>
      <c r="F2228">
        <v>21680.75</v>
      </c>
      <c r="G2228" t="s">
        <v>26</v>
      </c>
      <c r="H2228" t="s">
        <v>26</v>
      </c>
      <c r="I2228" t="s">
        <v>26</v>
      </c>
      <c r="J2228" t="s">
        <v>26</v>
      </c>
      <c r="K2228" t="s">
        <v>26</v>
      </c>
    </row>
    <row r="2229" spans="1:11" x14ac:dyDescent="0.25">
      <c r="A2229" s="1">
        <v>33512</v>
      </c>
      <c r="B2229" t="s">
        <v>138</v>
      </c>
      <c r="C2229" t="s">
        <v>26</v>
      </c>
      <c r="D2229" t="s">
        <v>26</v>
      </c>
      <c r="E2229" t="s">
        <v>26</v>
      </c>
      <c r="F2229">
        <v>26535.24</v>
      </c>
      <c r="G2229" t="s">
        <v>26</v>
      </c>
      <c r="H2229" t="s">
        <v>26</v>
      </c>
      <c r="I2229" t="s">
        <v>26</v>
      </c>
      <c r="J2229" t="s">
        <v>26</v>
      </c>
      <c r="K2229" t="s">
        <v>26</v>
      </c>
    </row>
    <row r="2230" spans="1:11" x14ac:dyDescent="0.25">
      <c r="A2230" s="1">
        <v>33512</v>
      </c>
      <c r="B2230" t="s">
        <v>139</v>
      </c>
      <c r="C2230" t="s">
        <v>26</v>
      </c>
      <c r="D2230" t="s">
        <v>26</v>
      </c>
      <c r="E2230" t="s">
        <v>26</v>
      </c>
      <c r="F2230">
        <v>22342.21</v>
      </c>
      <c r="G2230" t="s">
        <v>26</v>
      </c>
      <c r="H2230" t="s">
        <v>26</v>
      </c>
      <c r="I2230" t="s">
        <v>26</v>
      </c>
      <c r="J2230" t="s">
        <v>26</v>
      </c>
      <c r="K2230" t="s">
        <v>26</v>
      </c>
    </row>
    <row r="2231" spans="1:11" x14ac:dyDescent="0.25">
      <c r="A2231" s="1">
        <v>33512</v>
      </c>
      <c r="B2231" t="s">
        <v>140</v>
      </c>
      <c r="C2231" t="s">
        <v>26</v>
      </c>
      <c r="D2231" t="s">
        <v>26</v>
      </c>
      <c r="E2231" t="s">
        <v>26</v>
      </c>
      <c r="F2231">
        <v>18755.41</v>
      </c>
      <c r="G2231" t="s">
        <v>26</v>
      </c>
      <c r="H2231" t="s">
        <v>26</v>
      </c>
      <c r="I2231" t="s">
        <v>26</v>
      </c>
      <c r="J2231" t="s">
        <v>26</v>
      </c>
      <c r="K2231" t="s">
        <v>26</v>
      </c>
    </row>
    <row r="2232" spans="1:11" x14ac:dyDescent="0.25">
      <c r="A2232" s="1">
        <v>33512</v>
      </c>
      <c r="B2232" t="s">
        <v>141</v>
      </c>
      <c r="C2232" t="s">
        <v>26</v>
      </c>
      <c r="D2232" t="s">
        <v>26</v>
      </c>
      <c r="E2232" t="s">
        <v>26</v>
      </c>
      <c r="F2232">
        <v>23094.83</v>
      </c>
      <c r="G2232" t="s">
        <v>26</v>
      </c>
      <c r="H2232" t="s">
        <v>26</v>
      </c>
      <c r="I2232" t="s">
        <v>26</v>
      </c>
      <c r="J2232" t="s">
        <v>26</v>
      </c>
      <c r="K2232" t="s">
        <v>26</v>
      </c>
    </row>
    <row r="2233" spans="1:11" x14ac:dyDescent="0.25">
      <c r="A2233" s="1">
        <v>33512</v>
      </c>
      <c r="B2233" t="s">
        <v>142</v>
      </c>
      <c r="C2233" t="s">
        <v>26</v>
      </c>
      <c r="D2233" t="s">
        <v>26</v>
      </c>
      <c r="E2233" t="s">
        <v>26</v>
      </c>
      <c r="F2233">
        <v>21865.59</v>
      </c>
      <c r="G2233" t="s">
        <v>26</v>
      </c>
      <c r="H2233" t="s">
        <v>26</v>
      </c>
      <c r="I2233" t="s">
        <v>26</v>
      </c>
      <c r="J2233" t="s">
        <v>26</v>
      </c>
      <c r="K2233" t="s">
        <v>26</v>
      </c>
    </row>
    <row r="2234" spans="1:11" x14ac:dyDescent="0.25">
      <c r="A2234" s="1">
        <v>33512</v>
      </c>
      <c r="B2234" t="s">
        <v>143</v>
      </c>
      <c r="C2234" t="s">
        <v>26</v>
      </c>
      <c r="D2234" t="s">
        <v>26</v>
      </c>
      <c r="E2234" t="s">
        <v>26</v>
      </c>
      <c r="F2234">
        <v>21717.15</v>
      </c>
      <c r="G2234" t="s">
        <v>26</v>
      </c>
      <c r="H2234" t="s">
        <v>26</v>
      </c>
      <c r="I2234" t="s">
        <v>26</v>
      </c>
      <c r="J2234" t="s">
        <v>26</v>
      </c>
      <c r="K2234" t="s">
        <v>26</v>
      </c>
    </row>
    <row r="2235" spans="1:11" x14ac:dyDescent="0.25">
      <c r="A2235" s="1">
        <v>33512</v>
      </c>
      <c r="B2235" t="s">
        <v>144</v>
      </c>
      <c r="C2235" t="s">
        <v>26</v>
      </c>
      <c r="D2235" t="s">
        <v>26</v>
      </c>
      <c r="E2235" t="s">
        <v>26</v>
      </c>
      <c r="F2235">
        <v>21486.02</v>
      </c>
      <c r="G2235" t="s">
        <v>26</v>
      </c>
      <c r="H2235" t="s">
        <v>26</v>
      </c>
      <c r="I2235" t="s">
        <v>26</v>
      </c>
      <c r="J2235" t="s">
        <v>26</v>
      </c>
      <c r="K2235" t="s">
        <v>26</v>
      </c>
    </row>
    <row r="2236" spans="1:11" x14ac:dyDescent="0.25">
      <c r="A2236" s="1">
        <v>33512</v>
      </c>
      <c r="B2236" t="s">
        <v>145</v>
      </c>
      <c r="C2236" t="s">
        <v>26</v>
      </c>
      <c r="D2236" t="s">
        <v>26</v>
      </c>
      <c r="E2236" t="s">
        <v>26</v>
      </c>
      <c r="F2236">
        <v>22199.81</v>
      </c>
      <c r="G2236" t="s">
        <v>26</v>
      </c>
      <c r="H2236" t="s">
        <v>26</v>
      </c>
      <c r="I2236" t="s">
        <v>26</v>
      </c>
      <c r="J2236" t="s">
        <v>26</v>
      </c>
      <c r="K2236" t="s">
        <v>26</v>
      </c>
    </row>
    <row r="2237" spans="1:11" x14ac:dyDescent="0.25">
      <c r="A2237" s="1">
        <v>33512</v>
      </c>
      <c r="B2237" t="s">
        <v>146</v>
      </c>
      <c r="C2237" t="s">
        <v>26</v>
      </c>
      <c r="D2237" t="s">
        <v>26</v>
      </c>
      <c r="E2237" t="s">
        <v>26</v>
      </c>
      <c r="F2237">
        <v>21354.55</v>
      </c>
      <c r="G2237" t="s">
        <v>26</v>
      </c>
      <c r="H2237" t="s">
        <v>26</v>
      </c>
      <c r="I2237" t="s">
        <v>26</v>
      </c>
      <c r="J2237" t="s">
        <v>26</v>
      </c>
      <c r="K2237" t="s">
        <v>26</v>
      </c>
    </row>
    <row r="2238" spans="1:11" x14ac:dyDescent="0.25">
      <c r="A2238" s="1">
        <v>33512</v>
      </c>
      <c r="B2238" t="s">
        <v>2</v>
      </c>
      <c r="C2238" t="s">
        <v>26</v>
      </c>
      <c r="D2238" t="s">
        <v>26</v>
      </c>
      <c r="E2238" t="s">
        <v>26</v>
      </c>
      <c r="F2238">
        <v>19824.349999999999</v>
      </c>
      <c r="G2238" t="s">
        <v>26</v>
      </c>
      <c r="H2238" t="s">
        <v>26</v>
      </c>
      <c r="I2238" t="s">
        <v>26</v>
      </c>
      <c r="J2238" t="s">
        <v>26</v>
      </c>
      <c r="K2238" t="s">
        <v>26</v>
      </c>
    </row>
    <row r="2239" spans="1:11" x14ac:dyDescent="0.25">
      <c r="A2239" s="1">
        <v>33512</v>
      </c>
      <c r="B2239" t="s">
        <v>147</v>
      </c>
      <c r="C2239" t="s">
        <v>26</v>
      </c>
      <c r="D2239" t="s">
        <v>26</v>
      </c>
      <c r="E2239" t="s">
        <v>26</v>
      </c>
      <c r="F2239">
        <v>20494.490000000002</v>
      </c>
      <c r="G2239" t="s">
        <v>26</v>
      </c>
      <c r="H2239" t="s">
        <v>26</v>
      </c>
      <c r="I2239" t="s">
        <v>26</v>
      </c>
      <c r="J2239" t="s">
        <v>26</v>
      </c>
      <c r="K2239" t="s">
        <v>26</v>
      </c>
    </row>
    <row r="2240" spans="1:11" x14ac:dyDescent="0.25">
      <c r="A2240" s="1">
        <v>33512</v>
      </c>
      <c r="B2240" t="s">
        <v>148</v>
      </c>
      <c r="C2240" t="s">
        <v>26</v>
      </c>
      <c r="D2240" t="s">
        <v>26</v>
      </c>
      <c r="E2240" t="s">
        <v>26</v>
      </c>
      <c r="F2240">
        <v>21496.21</v>
      </c>
      <c r="G2240" t="s">
        <v>26</v>
      </c>
      <c r="H2240" t="s">
        <v>26</v>
      </c>
      <c r="I2240" t="s">
        <v>26</v>
      </c>
      <c r="J2240" t="s">
        <v>26</v>
      </c>
      <c r="K2240" t="s">
        <v>26</v>
      </c>
    </row>
    <row r="2241" spans="1:11" x14ac:dyDescent="0.25">
      <c r="A2241" s="1">
        <v>33512</v>
      </c>
      <c r="B2241" t="s">
        <v>149</v>
      </c>
      <c r="C2241" t="s">
        <v>26</v>
      </c>
      <c r="D2241" t="s">
        <v>26</v>
      </c>
      <c r="E2241" t="s">
        <v>26</v>
      </c>
      <c r="F2241">
        <v>21281.11</v>
      </c>
      <c r="G2241" t="s">
        <v>26</v>
      </c>
      <c r="H2241" t="s">
        <v>26</v>
      </c>
      <c r="I2241" t="s">
        <v>26</v>
      </c>
      <c r="J2241" t="s">
        <v>26</v>
      </c>
      <c r="K2241" t="s">
        <v>26</v>
      </c>
    </row>
    <row r="2242" spans="1:11" x14ac:dyDescent="0.25">
      <c r="A2242" s="1">
        <v>33512</v>
      </c>
      <c r="B2242" t="s">
        <v>150</v>
      </c>
      <c r="C2242" t="s">
        <v>26</v>
      </c>
      <c r="D2242" t="s">
        <v>26</v>
      </c>
      <c r="E2242" t="s">
        <v>26</v>
      </c>
      <c r="F2242">
        <v>23657.61</v>
      </c>
      <c r="G2242" t="s">
        <v>26</v>
      </c>
      <c r="H2242" t="s">
        <v>26</v>
      </c>
      <c r="I2242" t="s">
        <v>26</v>
      </c>
      <c r="J2242" t="s">
        <v>26</v>
      </c>
      <c r="K2242" t="s">
        <v>26</v>
      </c>
    </row>
    <row r="2243" spans="1:11" x14ac:dyDescent="0.25">
      <c r="A2243" s="1">
        <v>33512</v>
      </c>
      <c r="B2243" t="s">
        <v>151</v>
      </c>
      <c r="C2243" t="s">
        <v>26</v>
      </c>
      <c r="D2243" t="s">
        <v>26</v>
      </c>
      <c r="E2243" t="s">
        <v>26</v>
      </c>
      <c r="F2243">
        <v>20646.349999999999</v>
      </c>
      <c r="G2243" t="s">
        <v>26</v>
      </c>
      <c r="H2243" t="s">
        <v>26</v>
      </c>
      <c r="I2243" t="s">
        <v>26</v>
      </c>
      <c r="J2243" t="s">
        <v>26</v>
      </c>
      <c r="K2243" t="s">
        <v>26</v>
      </c>
    </row>
    <row r="2244" spans="1:11" x14ac:dyDescent="0.25">
      <c r="A2244" s="1">
        <v>33512</v>
      </c>
      <c r="B2244" t="s">
        <v>152</v>
      </c>
      <c r="C2244" t="s">
        <v>26</v>
      </c>
      <c r="D2244" t="s">
        <v>26</v>
      </c>
      <c r="E2244" t="s">
        <v>26</v>
      </c>
      <c r="F2244">
        <v>20864.48</v>
      </c>
      <c r="G2244" t="s">
        <v>26</v>
      </c>
      <c r="H2244" t="s">
        <v>26</v>
      </c>
      <c r="I2244" t="s">
        <v>26</v>
      </c>
      <c r="J2244" t="s">
        <v>26</v>
      </c>
      <c r="K2244" t="s">
        <v>26</v>
      </c>
    </row>
    <row r="2245" spans="1:11" x14ac:dyDescent="0.25">
      <c r="A2245" s="1">
        <v>33512</v>
      </c>
      <c r="B2245" t="s">
        <v>153</v>
      </c>
      <c r="C2245" t="s">
        <v>26</v>
      </c>
      <c r="D2245" t="s">
        <v>26</v>
      </c>
      <c r="E2245" t="s">
        <v>26</v>
      </c>
      <c r="F2245">
        <v>23541.4</v>
      </c>
      <c r="G2245" t="s">
        <v>26</v>
      </c>
      <c r="H2245" t="s">
        <v>26</v>
      </c>
      <c r="I2245" t="s">
        <v>26</v>
      </c>
      <c r="J2245" t="s">
        <v>26</v>
      </c>
      <c r="K2245" t="s">
        <v>26</v>
      </c>
    </row>
    <row r="2246" spans="1:11" x14ac:dyDescent="0.25">
      <c r="A2246" s="1">
        <v>33512</v>
      </c>
      <c r="B2246" t="s">
        <v>154</v>
      </c>
      <c r="C2246" t="s">
        <v>26</v>
      </c>
      <c r="D2246" t="s">
        <v>26</v>
      </c>
      <c r="E2246" t="s">
        <v>26</v>
      </c>
      <c r="F2246">
        <v>22234.54</v>
      </c>
      <c r="G2246" t="s">
        <v>26</v>
      </c>
      <c r="H2246" t="s">
        <v>26</v>
      </c>
      <c r="I2246" t="s">
        <v>26</v>
      </c>
      <c r="J2246" t="s">
        <v>26</v>
      </c>
      <c r="K2246" t="s">
        <v>26</v>
      </c>
    </row>
    <row r="2247" spans="1:11" x14ac:dyDescent="0.25">
      <c r="A2247" s="1">
        <v>33512</v>
      </c>
      <c r="B2247" t="s">
        <v>155</v>
      </c>
      <c r="C2247" t="s">
        <v>26</v>
      </c>
      <c r="D2247" t="s">
        <v>26</v>
      </c>
      <c r="E2247" t="s">
        <v>26</v>
      </c>
      <c r="F2247">
        <v>21905.52</v>
      </c>
      <c r="G2247" t="s">
        <v>26</v>
      </c>
      <c r="H2247" t="s">
        <v>26</v>
      </c>
      <c r="I2247" t="s">
        <v>26</v>
      </c>
      <c r="J2247" t="s">
        <v>26</v>
      </c>
      <c r="K2247" t="s">
        <v>26</v>
      </c>
    </row>
    <row r="2248" spans="1:11" x14ac:dyDescent="0.25">
      <c r="A2248" s="1">
        <v>33543</v>
      </c>
      <c r="B2248" t="s">
        <v>1</v>
      </c>
      <c r="C2248" t="s">
        <v>26</v>
      </c>
      <c r="D2248" t="s">
        <v>26</v>
      </c>
      <c r="E2248" t="s">
        <v>26</v>
      </c>
      <c r="F2248">
        <v>27032.25</v>
      </c>
      <c r="G2248" t="s">
        <v>26</v>
      </c>
      <c r="H2248" t="s">
        <v>26</v>
      </c>
      <c r="I2248" t="s">
        <v>26</v>
      </c>
      <c r="J2248" t="s">
        <v>26</v>
      </c>
      <c r="K2248" t="s">
        <v>26</v>
      </c>
    </row>
    <row r="2249" spans="1:11" x14ac:dyDescent="0.25">
      <c r="A2249" s="1">
        <v>33543</v>
      </c>
      <c r="B2249" t="s">
        <v>126</v>
      </c>
      <c r="C2249" t="s">
        <v>26</v>
      </c>
      <c r="D2249" t="s">
        <v>26</v>
      </c>
      <c r="E2249" t="s">
        <v>26</v>
      </c>
      <c r="F2249">
        <v>27174.36</v>
      </c>
      <c r="G2249" t="s">
        <v>26</v>
      </c>
      <c r="H2249" t="s">
        <v>26</v>
      </c>
      <c r="I2249" t="s">
        <v>26</v>
      </c>
      <c r="J2249" t="s">
        <v>26</v>
      </c>
      <c r="K2249" t="s">
        <v>26</v>
      </c>
    </row>
    <row r="2250" spans="1:11" x14ac:dyDescent="0.25">
      <c r="A2250" s="1">
        <v>33543</v>
      </c>
      <c r="B2250" t="s">
        <v>127</v>
      </c>
      <c r="C2250" t="s">
        <v>26</v>
      </c>
      <c r="D2250" t="s">
        <v>26</v>
      </c>
      <c r="E2250" t="s">
        <v>26</v>
      </c>
      <c r="F2250">
        <v>27385.84</v>
      </c>
      <c r="G2250" t="s">
        <v>26</v>
      </c>
      <c r="H2250" t="s">
        <v>26</v>
      </c>
      <c r="I2250" t="s">
        <v>26</v>
      </c>
      <c r="J2250" t="s">
        <v>26</v>
      </c>
      <c r="K2250" t="s">
        <v>26</v>
      </c>
    </row>
    <row r="2251" spans="1:11" x14ac:dyDescent="0.25">
      <c r="A2251" s="1">
        <v>33543</v>
      </c>
      <c r="B2251" t="s">
        <v>113</v>
      </c>
      <c r="C2251" t="s">
        <v>26</v>
      </c>
      <c r="D2251" t="s">
        <v>26</v>
      </c>
      <c r="E2251" t="s">
        <v>26</v>
      </c>
      <c r="F2251">
        <v>26944.19</v>
      </c>
      <c r="G2251" t="s">
        <v>26</v>
      </c>
      <c r="H2251" t="s">
        <v>26</v>
      </c>
      <c r="I2251" t="s">
        <v>26</v>
      </c>
      <c r="J2251" t="s">
        <v>26</v>
      </c>
      <c r="K2251" t="s">
        <v>26</v>
      </c>
    </row>
    <row r="2252" spans="1:11" x14ac:dyDescent="0.25">
      <c r="A2252" s="1">
        <v>33543</v>
      </c>
      <c r="B2252" t="s">
        <v>128</v>
      </c>
      <c r="C2252" t="s">
        <v>26</v>
      </c>
      <c r="D2252" t="s">
        <v>26</v>
      </c>
      <c r="E2252" t="s">
        <v>26</v>
      </c>
      <c r="F2252">
        <v>26762.04</v>
      </c>
      <c r="G2252" t="s">
        <v>26</v>
      </c>
      <c r="H2252" t="s">
        <v>26</v>
      </c>
      <c r="I2252" t="s">
        <v>26</v>
      </c>
      <c r="J2252" t="s">
        <v>26</v>
      </c>
      <c r="K2252" t="s">
        <v>26</v>
      </c>
    </row>
    <row r="2253" spans="1:11" x14ac:dyDescent="0.25">
      <c r="A2253" s="1">
        <v>33543</v>
      </c>
      <c r="B2253" t="s">
        <v>129</v>
      </c>
      <c r="C2253" t="s">
        <v>26</v>
      </c>
      <c r="D2253" t="s">
        <v>26</v>
      </c>
      <c r="E2253" t="s">
        <v>26</v>
      </c>
      <c r="F2253">
        <v>27296.81</v>
      </c>
      <c r="G2253" t="s">
        <v>26</v>
      </c>
      <c r="H2253" t="s">
        <v>26</v>
      </c>
      <c r="I2253" t="s">
        <v>26</v>
      </c>
      <c r="J2253" t="s">
        <v>26</v>
      </c>
      <c r="K2253" t="s">
        <v>26</v>
      </c>
    </row>
    <row r="2254" spans="1:11" x14ac:dyDescent="0.25">
      <c r="A2254" s="1">
        <v>33543</v>
      </c>
      <c r="B2254" t="s">
        <v>130</v>
      </c>
      <c r="C2254" t="s">
        <v>26</v>
      </c>
      <c r="D2254" t="s">
        <v>26</v>
      </c>
      <c r="E2254" t="s">
        <v>26</v>
      </c>
      <c r="F2254">
        <v>30227.09</v>
      </c>
      <c r="G2254" t="s">
        <v>26</v>
      </c>
      <c r="H2254" t="s">
        <v>26</v>
      </c>
      <c r="I2254" t="s">
        <v>26</v>
      </c>
      <c r="J2254" t="s">
        <v>26</v>
      </c>
      <c r="K2254" t="s">
        <v>26</v>
      </c>
    </row>
    <row r="2255" spans="1:11" x14ac:dyDescent="0.25">
      <c r="A2255" s="1">
        <v>33543</v>
      </c>
      <c r="B2255" t="s">
        <v>131</v>
      </c>
      <c r="C2255" t="s">
        <v>26</v>
      </c>
      <c r="D2255" t="s">
        <v>26</v>
      </c>
      <c r="E2255" t="s">
        <v>26</v>
      </c>
      <c r="F2255">
        <v>26302.87</v>
      </c>
      <c r="G2255" t="s">
        <v>26</v>
      </c>
      <c r="H2255" t="s">
        <v>26</v>
      </c>
      <c r="I2255" t="s">
        <v>26</v>
      </c>
      <c r="J2255" t="s">
        <v>26</v>
      </c>
      <c r="K2255" t="s">
        <v>26</v>
      </c>
    </row>
    <row r="2256" spans="1:11" x14ac:dyDescent="0.25">
      <c r="A2256" s="1">
        <v>33543</v>
      </c>
      <c r="B2256" t="s">
        <v>132</v>
      </c>
      <c r="C2256" t="s">
        <v>26</v>
      </c>
      <c r="D2256" t="s">
        <v>26</v>
      </c>
      <c r="E2256" t="s">
        <v>26</v>
      </c>
      <c r="F2256">
        <v>27449.72</v>
      </c>
      <c r="G2256" t="s">
        <v>26</v>
      </c>
      <c r="H2256" t="s">
        <v>26</v>
      </c>
      <c r="I2256" t="s">
        <v>26</v>
      </c>
      <c r="J2256" t="s">
        <v>26</v>
      </c>
      <c r="K2256" t="s">
        <v>26</v>
      </c>
    </row>
    <row r="2257" spans="1:11" x14ac:dyDescent="0.25">
      <c r="A2257" s="1">
        <v>33543</v>
      </c>
      <c r="B2257" t="s">
        <v>133</v>
      </c>
      <c r="C2257" t="s">
        <v>26</v>
      </c>
      <c r="D2257" t="s">
        <v>26</v>
      </c>
      <c r="E2257" t="s">
        <v>26</v>
      </c>
      <c r="F2257">
        <v>33229.949999999997</v>
      </c>
      <c r="G2257" t="s">
        <v>26</v>
      </c>
      <c r="H2257" t="s">
        <v>26</v>
      </c>
      <c r="I2257" t="s">
        <v>26</v>
      </c>
      <c r="J2257" t="s">
        <v>26</v>
      </c>
      <c r="K2257" t="s">
        <v>26</v>
      </c>
    </row>
    <row r="2258" spans="1:11" x14ac:dyDescent="0.25">
      <c r="A2258" s="1">
        <v>33543</v>
      </c>
      <c r="B2258" t="s">
        <v>134</v>
      </c>
      <c r="C2258" t="s">
        <v>26</v>
      </c>
      <c r="D2258" t="s">
        <v>26</v>
      </c>
      <c r="E2258" t="s">
        <v>26</v>
      </c>
      <c r="F2258">
        <v>25624.26</v>
      </c>
      <c r="G2258" t="s">
        <v>26</v>
      </c>
      <c r="H2258" t="s">
        <v>26</v>
      </c>
      <c r="I2258" t="s">
        <v>26</v>
      </c>
      <c r="J2258" t="s">
        <v>26</v>
      </c>
      <c r="K2258" t="s">
        <v>26</v>
      </c>
    </row>
    <row r="2259" spans="1:11" x14ac:dyDescent="0.25">
      <c r="A2259" s="1">
        <v>33543</v>
      </c>
      <c r="B2259" t="s">
        <v>135</v>
      </c>
      <c r="C2259" t="s">
        <v>26</v>
      </c>
      <c r="D2259" t="s">
        <v>26</v>
      </c>
      <c r="E2259" t="s">
        <v>26</v>
      </c>
      <c r="F2259">
        <v>28210.35</v>
      </c>
      <c r="G2259" t="s">
        <v>26</v>
      </c>
      <c r="H2259" t="s">
        <v>26</v>
      </c>
      <c r="I2259" t="s">
        <v>26</v>
      </c>
      <c r="J2259" t="s">
        <v>26</v>
      </c>
      <c r="K2259" t="s">
        <v>26</v>
      </c>
    </row>
    <row r="2260" spans="1:11" x14ac:dyDescent="0.25">
      <c r="A2260" s="1">
        <v>33543</v>
      </c>
      <c r="B2260" t="s">
        <v>136</v>
      </c>
      <c r="C2260" t="s">
        <v>26</v>
      </c>
      <c r="D2260" t="s">
        <v>26</v>
      </c>
      <c r="E2260" t="s">
        <v>26</v>
      </c>
      <c r="F2260" t="s">
        <v>26</v>
      </c>
      <c r="G2260" t="s">
        <v>26</v>
      </c>
      <c r="H2260" t="s">
        <v>26</v>
      </c>
      <c r="I2260" t="s">
        <v>26</v>
      </c>
      <c r="J2260" t="s">
        <v>26</v>
      </c>
      <c r="K2260" t="s">
        <v>26</v>
      </c>
    </row>
    <row r="2261" spans="1:11" x14ac:dyDescent="0.25">
      <c r="A2261" s="1">
        <v>33543</v>
      </c>
      <c r="B2261" t="s">
        <v>137</v>
      </c>
      <c r="C2261" t="s">
        <v>26</v>
      </c>
      <c r="D2261" t="s">
        <v>26</v>
      </c>
      <c r="E2261" t="s">
        <v>26</v>
      </c>
      <c r="F2261">
        <v>26775.73</v>
      </c>
      <c r="G2261" t="s">
        <v>26</v>
      </c>
      <c r="H2261" t="s">
        <v>26</v>
      </c>
      <c r="I2261" t="s">
        <v>26</v>
      </c>
      <c r="J2261" t="s">
        <v>26</v>
      </c>
      <c r="K2261" t="s">
        <v>26</v>
      </c>
    </row>
    <row r="2262" spans="1:11" x14ac:dyDescent="0.25">
      <c r="A2262" s="1">
        <v>33543</v>
      </c>
      <c r="B2262" t="s">
        <v>138</v>
      </c>
      <c r="C2262" t="s">
        <v>26</v>
      </c>
      <c r="D2262" t="s">
        <v>26</v>
      </c>
      <c r="E2262" t="s">
        <v>26</v>
      </c>
      <c r="F2262">
        <v>31645.93</v>
      </c>
      <c r="G2262" t="s">
        <v>26</v>
      </c>
      <c r="H2262" t="s">
        <v>26</v>
      </c>
      <c r="I2262" t="s">
        <v>26</v>
      </c>
      <c r="J2262" t="s">
        <v>26</v>
      </c>
      <c r="K2262" t="s">
        <v>26</v>
      </c>
    </row>
    <row r="2263" spans="1:11" x14ac:dyDescent="0.25">
      <c r="A2263" s="1">
        <v>33543</v>
      </c>
      <c r="B2263" t="s">
        <v>139</v>
      </c>
      <c r="C2263" t="s">
        <v>26</v>
      </c>
      <c r="D2263" t="s">
        <v>26</v>
      </c>
      <c r="E2263" t="s">
        <v>26</v>
      </c>
      <c r="F2263">
        <v>27270.9</v>
      </c>
      <c r="G2263" t="s">
        <v>26</v>
      </c>
      <c r="H2263" t="s">
        <v>26</v>
      </c>
      <c r="I2263" t="s">
        <v>26</v>
      </c>
      <c r="J2263" t="s">
        <v>26</v>
      </c>
      <c r="K2263" t="s">
        <v>26</v>
      </c>
    </row>
    <row r="2264" spans="1:11" x14ac:dyDescent="0.25">
      <c r="A2264" s="1">
        <v>33543</v>
      </c>
      <c r="B2264" t="s">
        <v>140</v>
      </c>
      <c r="C2264" t="s">
        <v>26</v>
      </c>
      <c r="D2264" t="s">
        <v>26</v>
      </c>
      <c r="E2264" t="s">
        <v>26</v>
      </c>
      <c r="F2264">
        <v>24393.279999999999</v>
      </c>
      <c r="G2264" t="s">
        <v>26</v>
      </c>
      <c r="H2264" t="s">
        <v>26</v>
      </c>
      <c r="I2264" t="s">
        <v>26</v>
      </c>
      <c r="J2264" t="s">
        <v>26</v>
      </c>
      <c r="K2264" t="s">
        <v>26</v>
      </c>
    </row>
    <row r="2265" spans="1:11" x14ac:dyDescent="0.25">
      <c r="A2265" s="1">
        <v>33543</v>
      </c>
      <c r="B2265" t="s">
        <v>141</v>
      </c>
      <c r="C2265" t="s">
        <v>26</v>
      </c>
      <c r="D2265" t="s">
        <v>26</v>
      </c>
      <c r="E2265" t="s">
        <v>26</v>
      </c>
      <c r="F2265">
        <v>28050.98</v>
      </c>
      <c r="G2265" t="s">
        <v>26</v>
      </c>
      <c r="H2265" t="s">
        <v>26</v>
      </c>
      <c r="I2265" t="s">
        <v>26</v>
      </c>
      <c r="J2265" t="s">
        <v>26</v>
      </c>
      <c r="K2265" t="s">
        <v>26</v>
      </c>
    </row>
    <row r="2266" spans="1:11" x14ac:dyDescent="0.25">
      <c r="A2266" s="1">
        <v>33543</v>
      </c>
      <c r="B2266" t="s">
        <v>142</v>
      </c>
      <c r="C2266" t="s">
        <v>26</v>
      </c>
      <c r="D2266" t="s">
        <v>26</v>
      </c>
      <c r="E2266" t="s">
        <v>26</v>
      </c>
      <c r="F2266">
        <v>26730.69</v>
      </c>
      <c r="G2266" t="s">
        <v>26</v>
      </c>
      <c r="H2266" t="s">
        <v>26</v>
      </c>
      <c r="I2266" t="s">
        <v>26</v>
      </c>
      <c r="J2266" t="s">
        <v>26</v>
      </c>
      <c r="K2266" t="s">
        <v>26</v>
      </c>
    </row>
    <row r="2267" spans="1:11" x14ac:dyDescent="0.25">
      <c r="A2267" s="1">
        <v>33543</v>
      </c>
      <c r="B2267" t="s">
        <v>143</v>
      </c>
      <c r="C2267" t="s">
        <v>26</v>
      </c>
      <c r="D2267" t="s">
        <v>26</v>
      </c>
      <c r="E2267" t="s">
        <v>26</v>
      </c>
      <c r="F2267">
        <v>27837.040000000001</v>
      </c>
      <c r="G2267" t="s">
        <v>26</v>
      </c>
      <c r="H2267" t="s">
        <v>26</v>
      </c>
      <c r="I2267" t="s">
        <v>26</v>
      </c>
      <c r="J2267" t="s">
        <v>26</v>
      </c>
      <c r="K2267" t="s">
        <v>26</v>
      </c>
    </row>
    <row r="2268" spans="1:11" x14ac:dyDescent="0.25">
      <c r="A2268" s="1">
        <v>33543</v>
      </c>
      <c r="B2268" t="s">
        <v>144</v>
      </c>
      <c r="C2268" t="s">
        <v>26</v>
      </c>
      <c r="D2268" t="s">
        <v>26</v>
      </c>
      <c r="E2268" t="s">
        <v>26</v>
      </c>
      <c r="F2268">
        <v>26234.43</v>
      </c>
      <c r="G2268" t="s">
        <v>26</v>
      </c>
      <c r="H2268" t="s">
        <v>26</v>
      </c>
      <c r="I2268" t="s">
        <v>26</v>
      </c>
      <c r="J2268" t="s">
        <v>26</v>
      </c>
      <c r="K2268" t="s">
        <v>26</v>
      </c>
    </row>
    <row r="2269" spans="1:11" x14ac:dyDescent="0.25">
      <c r="A2269" s="1">
        <v>33543</v>
      </c>
      <c r="B2269" t="s">
        <v>145</v>
      </c>
      <c r="C2269" t="s">
        <v>26</v>
      </c>
      <c r="D2269" t="s">
        <v>26</v>
      </c>
      <c r="E2269" t="s">
        <v>26</v>
      </c>
      <c r="F2269">
        <v>28062.77</v>
      </c>
      <c r="G2269" t="s">
        <v>26</v>
      </c>
      <c r="H2269" t="s">
        <v>26</v>
      </c>
      <c r="I2269" t="s">
        <v>26</v>
      </c>
      <c r="J2269" t="s">
        <v>26</v>
      </c>
      <c r="K2269" t="s">
        <v>26</v>
      </c>
    </row>
    <row r="2270" spans="1:11" x14ac:dyDescent="0.25">
      <c r="A2270" s="1">
        <v>33543</v>
      </c>
      <c r="B2270" t="s">
        <v>146</v>
      </c>
      <c r="C2270" t="s">
        <v>26</v>
      </c>
      <c r="D2270" t="s">
        <v>26</v>
      </c>
      <c r="E2270" t="s">
        <v>26</v>
      </c>
      <c r="F2270">
        <v>29847.26</v>
      </c>
      <c r="G2270" t="s">
        <v>26</v>
      </c>
      <c r="H2270" t="s">
        <v>26</v>
      </c>
      <c r="I2270" t="s">
        <v>26</v>
      </c>
      <c r="J2270" t="s">
        <v>26</v>
      </c>
      <c r="K2270" t="s">
        <v>26</v>
      </c>
    </row>
    <row r="2271" spans="1:11" x14ac:dyDescent="0.25">
      <c r="A2271" s="1">
        <v>33543</v>
      </c>
      <c r="B2271" t="s">
        <v>2</v>
      </c>
      <c r="C2271" t="s">
        <v>26</v>
      </c>
      <c r="D2271" t="s">
        <v>26</v>
      </c>
      <c r="E2271" t="s">
        <v>26</v>
      </c>
      <c r="F2271">
        <v>24625.8</v>
      </c>
      <c r="G2271" t="s">
        <v>26</v>
      </c>
      <c r="H2271" t="s">
        <v>26</v>
      </c>
      <c r="I2271" t="s">
        <v>26</v>
      </c>
      <c r="J2271" t="s">
        <v>26</v>
      </c>
      <c r="K2271" t="s">
        <v>26</v>
      </c>
    </row>
    <row r="2272" spans="1:11" x14ac:dyDescent="0.25">
      <c r="A2272" s="1">
        <v>33543</v>
      </c>
      <c r="B2272" t="s">
        <v>147</v>
      </c>
      <c r="C2272" t="s">
        <v>26</v>
      </c>
      <c r="D2272" t="s">
        <v>26</v>
      </c>
      <c r="E2272" t="s">
        <v>26</v>
      </c>
      <c r="F2272">
        <v>25786.17</v>
      </c>
      <c r="G2272" t="s">
        <v>26</v>
      </c>
      <c r="H2272" t="s">
        <v>26</v>
      </c>
      <c r="I2272" t="s">
        <v>26</v>
      </c>
      <c r="J2272" t="s">
        <v>26</v>
      </c>
      <c r="K2272" t="s">
        <v>26</v>
      </c>
    </row>
    <row r="2273" spans="1:11" x14ac:dyDescent="0.25">
      <c r="A2273" s="1">
        <v>33543</v>
      </c>
      <c r="B2273" t="s">
        <v>148</v>
      </c>
      <c r="C2273" t="s">
        <v>26</v>
      </c>
      <c r="D2273" t="s">
        <v>26</v>
      </c>
      <c r="E2273" t="s">
        <v>26</v>
      </c>
      <c r="F2273">
        <v>26878.86</v>
      </c>
      <c r="G2273" t="s">
        <v>26</v>
      </c>
      <c r="H2273" t="s">
        <v>26</v>
      </c>
      <c r="I2273" t="s">
        <v>26</v>
      </c>
      <c r="J2273" t="s">
        <v>26</v>
      </c>
      <c r="K2273" t="s">
        <v>26</v>
      </c>
    </row>
    <row r="2274" spans="1:11" x14ac:dyDescent="0.25">
      <c r="A2274" s="1">
        <v>33543</v>
      </c>
      <c r="B2274" t="s">
        <v>149</v>
      </c>
      <c r="C2274" t="s">
        <v>26</v>
      </c>
      <c r="D2274" t="s">
        <v>26</v>
      </c>
      <c r="E2274" t="s">
        <v>26</v>
      </c>
      <c r="F2274">
        <v>26284.3</v>
      </c>
      <c r="G2274" t="s">
        <v>26</v>
      </c>
      <c r="H2274" t="s">
        <v>26</v>
      </c>
      <c r="I2274" t="s">
        <v>26</v>
      </c>
      <c r="J2274" t="s">
        <v>26</v>
      </c>
      <c r="K2274" t="s">
        <v>26</v>
      </c>
    </row>
    <row r="2275" spans="1:11" x14ac:dyDescent="0.25">
      <c r="A2275" s="1">
        <v>33543</v>
      </c>
      <c r="B2275" t="s">
        <v>150</v>
      </c>
      <c r="C2275" t="s">
        <v>26</v>
      </c>
      <c r="D2275" t="s">
        <v>26</v>
      </c>
      <c r="E2275" t="s">
        <v>26</v>
      </c>
      <c r="F2275">
        <v>27719.62</v>
      </c>
      <c r="G2275" t="s">
        <v>26</v>
      </c>
      <c r="H2275" t="s">
        <v>26</v>
      </c>
      <c r="I2275" t="s">
        <v>26</v>
      </c>
      <c r="J2275" t="s">
        <v>26</v>
      </c>
      <c r="K2275" t="s">
        <v>26</v>
      </c>
    </row>
    <row r="2276" spans="1:11" x14ac:dyDescent="0.25">
      <c r="A2276" s="1">
        <v>33543</v>
      </c>
      <c r="B2276" t="s">
        <v>151</v>
      </c>
      <c r="C2276" t="s">
        <v>26</v>
      </c>
      <c r="D2276" t="s">
        <v>26</v>
      </c>
      <c r="E2276" t="s">
        <v>26</v>
      </c>
      <c r="F2276">
        <v>26898.06</v>
      </c>
      <c r="G2276" t="s">
        <v>26</v>
      </c>
      <c r="H2276" t="s">
        <v>26</v>
      </c>
      <c r="I2276" t="s">
        <v>26</v>
      </c>
      <c r="J2276" t="s">
        <v>26</v>
      </c>
      <c r="K2276" t="s">
        <v>26</v>
      </c>
    </row>
    <row r="2277" spans="1:11" x14ac:dyDescent="0.25">
      <c r="A2277" s="1">
        <v>33543</v>
      </c>
      <c r="B2277" t="s">
        <v>152</v>
      </c>
      <c r="C2277" t="s">
        <v>26</v>
      </c>
      <c r="D2277" t="s">
        <v>26</v>
      </c>
      <c r="E2277" t="s">
        <v>26</v>
      </c>
      <c r="F2277">
        <v>27357.51</v>
      </c>
      <c r="G2277" t="s">
        <v>26</v>
      </c>
      <c r="H2277" t="s">
        <v>26</v>
      </c>
      <c r="I2277" t="s">
        <v>26</v>
      </c>
      <c r="J2277" t="s">
        <v>26</v>
      </c>
      <c r="K2277" t="s">
        <v>26</v>
      </c>
    </row>
    <row r="2278" spans="1:11" x14ac:dyDescent="0.25">
      <c r="A2278" s="1">
        <v>33543</v>
      </c>
      <c r="B2278" t="s">
        <v>153</v>
      </c>
      <c r="C2278" t="s">
        <v>26</v>
      </c>
      <c r="D2278" t="s">
        <v>26</v>
      </c>
      <c r="E2278" t="s">
        <v>26</v>
      </c>
      <c r="F2278">
        <v>28508.639999999999</v>
      </c>
      <c r="G2278" t="s">
        <v>26</v>
      </c>
      <c r="H2278" t="s">
        <v>26</v>
      </c>
      <c r="I2278" t="s">
        <v>26</v>
      </c>
      <c r="J2278" t="s">
        <v>26</v>
      </c>
      <c r="K2278" t="s">
        <v>26</v>
      </c>
    </row>
    <row r="2279" spans="1:11" x14ac:dyDescent="0.25">
      <c r="A2279" s="1">
        <v>33543</v>
      </c>
      <c r="B2279" t="s">
        <v>154</v>
      </c>
      <c r="C2279" t="s">
        <v>26</v>
      </c>
      <c r="D2279" t="s">
        <v>26</v>
      </c>
      <c r="E2279" t="s">
        <v>26</v>
      </c>
      <c r="F2279">
        <v>26232.31</v>
      </c>
      <c r="G2279" t="s">
        <v>26</v>
      </c>
      <c r="H2279" t="s">
        <v>26</v>
      </c>
      <c r="I2279" t="s">
        <v>26</v>
      </c>
      <c r="J2279" t="s">
        <v>26</v>
      </c>
      <c r="K2279" t="s">
        <v>26</v>
      </c>
    </row>
    <row r="2280" spans="1:11" x14ac:dyDescent="0.25">
      <c r="A2280" s="1">
        <v>33543</v>
      </c>
      <c r="B2280" t="s">
        <v>155</v>
      </c>
      <c r="C2280" t="s">
        <v>26</v>
      </c>
      <c r="D2280" t="s">
        <v>26</v>
      </c>
      <c r="E2280" t="s">
        <v>26</v>
      </c>
      <c r="F2280">
        <v>27513.33</v>
      </c>
      <c r="G2280" t="s">
        <v>26</v>
      </c>
      <c r="H2280" t="s">
        <v>26</v>
      </c>
      <c r="I2280" t="s">
        <v>26</v>
      </c>
      <c r="J2280" t="s">
        <v>26</v>
      </c>
      <c r="K2280" t="s">
        <v>26</v>
      </c>
    </row>
    <row r="2281" spans="1:11" x14ac:dyDescent="0.25">
      <c r="A2281" s="1">
        <v>33573</v>
      </c>
      <c r="B2281" t="s">
        <v>1</v>
      </c>
      <c r="C2281" t="s">
        <v>26</v>
      </c>
      <c r="D2281" t="s">
        <v>26</v>
      </c>
      <c r="E2281" t="s">
        <v>26</v>
      </c>
      <c r="F2281">
        <v>34301.22</v>
      </c>
      <c r="G2281" t="s">
        <v>26</v>
      </c>
      <c r="H2281" t="s">
        <v>26</v>
      </c>
      <c r="I2281" t="s">
        <v>26</v>
      </c>
      <c r="J2281" t="s">
        <v>26</v>
      </c>
      <c r="K2281" t="s">
        <v>26</v>
      </c>
    </row>
    <row r="2282" spans="1:11" x14ac:dyDescent="0.25">
      <c r="A2282" s="1">
        <v>33573</v>
      </c>
      <c r="B2282" t="s">
        <v>126</v>
      </c>
      <c r="C2282" t="s">
        <v>26</v>
      </c>
      <c r="D2282" t="s">
        <v>26</v>
      </c>
      <c r="E2282" t="s">
        <v>26</v>
      </c>
      <c r="F2282">
        <v>35435.360000000001</v>
      </c>
      <c r="G2282" t="s">
        <v>26</v>
      </c>
      <c r="H2282" t="s">
        <v>26</v>
      </c>
      <c r="I2282" t="s">
        <v>26</v>
      </c>
      <c r="J2282" t="s">
        <v>26</v>
      </c>
      <c r="K2282" t="s">
        <v>26</v>
      </c>
    </row>
    <row r="2283" spans="1:11" x14ac:dyDescent="0.25">
      <c r="A2283" s="1">
        <v>33573</v>
      </c>
      <c r="B2283" t="s">
        <v>127</v>
      </c>
      <c r="C2283" t="s">
        <v>26</v>
      </c>
      <c r="D2283" t="s">
        <v>26</v>
      </c>
      <c r="E2283" t="s">
        <v>26</v>
      </c>
      <c r="F2283">
        <v>34621.19</v>
      </c>
      <c r="G2283" t="s">
        <v>26</v>
      </c>
      <c r="H2283" t="s">
        <v>26</v>
      </c>
      <c r="I2283" t="s">
        <v>26</v>
      </c>
      <c r="J2283" t="s">
        <v>26</v>
      </c>
      <c r="K2283" t="s">
        <v>26</v>
      </c>
    </row>
    <row r="2284" spans="1:11" x14ac:dyDescent="0.25">
      <c r="A2284" s="1">
        <v>33573</v>
      </c>
      <c r="B2284" t="s">
        <v>113</v>
      </c>
      <c r="C2284" t="s">
        <v>26</v>
      </c>
      <c r="D2284" t="s">
        <v>26</v>
      </c>
      <c r="E2284" t="s">
        <v>26</v>
      </c>
      <c r="F2284">
        <v>34361.919999999998</v>
      </c>
      <c r="G2284" t="s">
        <v>26</v>
      </c>
      <c r="H2284" t="s">
        <v>26</v>
      </c>
      <c r="I2284" t="s">
        <v>26</v>
      </c>
      <c r="J2284" t="s">
        <v>26</v>
      </c>
      <c r="K2284" t="s">
        <v>26</v>
      </c>
    </row>
    <row r="2285" spans="1:11" x14ac:dyDescent="0.25">
      <c r="A2285" s="1">
        <v>33573</v>
      </c>
      <c r="B2285" t="s">
        <v>128</v>
      </c>
      <c r="C2285" t="s">
        <v>26</v>
      </c>
      <c r="D2285" t="s">
        <v>26</v>
      </c>
      <c r="E2285" t="s">
        <v>26</v>
      </c>
      <c r="F2285">
        <v>34097.51</v>
      </c>
      <c r="G2285" t="s">
        <v>26</v>
      </c>
      <c r="H2285" t="s">
        <v>26</v>
      </c>
      <c r="I2285" t="s">
        <v>26</v>
      </c>
      <c r="J2285" t="s">
        <v>26</v>
      </c>
      <c r="K2285" t="s">
        <v>26</v>
      </c>
    </row>
    <row r="2286" spans="1:11" x14ac:dyDescent="0.25">
      <c r="A2286" s="1">
        <v>33573</v>
      </c>
      <c r="B2286" t="s">
        <v>129</v>
      </c>
      <c r="C2286" t="s">
        <v>26</v>
      </c>
      <c r="D2286" t="s">
        <v>26</v>
      </c>
      <c r="E2286" t="s">
        <v>26</v>
      </c>
      <c r="F2286">
        <v>33091.93</v>
      </c>
      <c r="G2286" t="s">
        <v>26</v>
      </c>
      <c r="H2286" t="s">
        <v>26</v>
      </c>
      <c r="I2286" t="s">
        <v>26</v>
      </c>
      <c r="J2286" t="s">
        <v>26</v>
      </c>
      <c r="K2286" t="s">
        <v>26</v>
      </c>
    </row>
    <row r="2287" spans="1:11" x14ac:dyDescent="0.25">
      <c r="A2287" s="1">
        <v>33573</v>
      </c>
      <c r="B2287" t="s">
        <v>130</v>
      </c>
      <c r="C2287" t="s">
        <v>26</v>
      </c>
      <c r="D2287" t="s">
        <v>26</v>
      </c>
      <c r="E2287" t="s">
        <v>26</v>
      </c>
      <c r="F2287">
        <v>36042.78</v>
      </c>
      <c r="G2287" t="s">
        <v>26</v>
      </c>
      <c r="H2287" t="s">
        <v>26</v>
      </c>
      <c r="I2287" t="s">
        <v>26</v>
      </c>
      <c r="J2287" t="s">
        <v>26</v>
      </c>
      <c r="K2287" t="s">
        <v>26</v>
      </c>
    </row>
    <row r="2288" spans="1:11" x14ac:dyDescent="0.25">
      <c r="A2288" s="1">
        <v>33573</v>
      </c>
      <c r="B2288" t="s">
        <v>131</v>
      </c>
      <c r="C2288" t="s">
        <v>26</v>
      </c>
      <c r="D2288" t="s">
        <v>26</v>
      </c>
      <c r="E2288" t="s">
        <v>26</v>
      </c>
      <c r="F2288">
        <v>32812.839999999997</v>
      </c>
      <c r="G2288" t="s">
        <v>26</v>
      </c>
      <c r="H2288" t="s">
        <v>26</v>
      </c>
      <c r="I2288" t="s">
        <v>26</v>
      </c>
      <c r="J2288" t="s">
        <v>26</v>
      </c>
      <c r="K2288" t="s">
        <v>26</v>
      </c>
    </row>
    <row r="2289" spans="1:11" x14ac:dyDescent="0.25">
      <c r="A2289" s="1">
        <v>33573</v>
      </c>
      <c r="B2289" t="s">
        <v>132</v>
      </c>
      <c r="C2289" t="s">
        <v>26</v>
      </c>
      <c r="D2289" t="s">
        <v>26</v>
      </c>
      <c r="E2289" t="s">
        <v>26</v>
      </c>
      <c r="F2289">
        <v>35465.040000000001</v>
      </c>
      <c r="G2289" t="s">
        <v>26</v>
      </c>
      <c r="H2289" t="s">
        <v>26</v>
      </c>
      <c r="I2289" t="s">
        <v>26</v>
      </c>
      <c r="J2289" t="s">
        <v>26</v>
      </c>
      <c r="K2289" t="s">
        <v>26</v>
      </c>
    </row>
    <row r="2290" spans="1:11" x14ac:dyDescent="0.25">
      <c r="A2290" s="1">
        <v>33573</v>
      </c>
      <c r="B2290" t="s">
        <v>133</v>
      </c>
      <c r="C2290" t="s">
        <v>26</v>
      </c>
      <c r="D2290" t="s">
        <v>26</v>
      </c>
      <c r="E2290" t="s">
        <v>26</v>
      </c>
      <c r="F2290">
        <v>40311.25</v>
      </c>
      <c r="G2290" t="s">
        <v>26</v>
      </c>
      <c r="H2290" t="s">
        <v>26</v>
      </c>
      <c r="I2290" t="s">
        <v>26</v>
      </c>
      <c r="J2290" t="s">
        <v>26</v>
      </c>
      <c r="K2290" t="s">
        <v>26</v>
      </c>
    </row>
    <row r="2291" spans="1:11" x14ac:dyDescent="0.25">
      <c r="A2291" s="1">
        <v>33573</v>
      </c>
      <c r="B2291" t="s">
        <v>134</v>
      </c>
      <c r="C2291" t="s">
        <v>26</v>
      </c>
      <c r="D2291" t="s">
        <v>26</v>
      </c>
      <c r="E2291" t="s">
        <v>26</v>
      </c>
      <c r="F2291">
        <v>35148.800000000003</v>
      </c>
      <c r="G2291" t="s">
        <v>26</v>
      </c>
      <c r="H2291" t="s">
        <v>26</v>
      </c>
      <c r="I2291" t="s">
        <v>26</v>
      </c>
      <c r="J2291" t="s">
        <v>26</v>
      </c>
      <c r="K2291" t="s">
        <v>26</v>
      </c>
    </row>
    <row r="2292" spans="1:11" x14ac:dyDescent="0.25">
      <c r="A2292" s="1">
        <v>33573</v>
      </c>
      <c r="B2292" t="s">
        <v>135</v>
      </c>
      <c r="C2292" t="s">
        <v>26</v>
      </c>
      <c r="D2292" t="s">
        <v>26</v>
      </c>
      <c r="E2292" t="s">
        <v>26</v>
      </c>
      <c r="F2292">
        <v>35567.61</v>
      </c>
      <c r="G2292" t="s">
        <v>26</v>
      </c>
      <c r="H2292" t="s">
        <v>26</v>
      </c>
      <c r="I2292" t="s">
        <v>26</v>
      </c>
      <c r="J2292" t="s">
        <v>26</v>
      </c>
      <c r="K2292" t="s">
        <v>26</v>
      </c>
    </row>
    <row r="2293" spans="1:11" x14ac:dyDescent="0.25">
      <c r="A2293" s="1">
        <v>33573</v>
      </c>
      <c r="B2293" t="s">
        <v>136</v>
      </c>
      <c r="C2293" t="s">
        <v>26</v>
      </c>
      <c r="D2293" t="s">
        <v>26</v>
      </c>
      <c r="E2293" t="s">
        <v>26</v>
      </c>
      <c r="F2293" t="s">
        <v>26</v>
      </c>
      <c r="G2293" t="s">
        <v>26</v>
      </c>
      <c r="H2293" t="s">
        <v>26</v>
      </c>
      <c r="I2293" t="s">
        <v>26</v>
      </c>
      <c r="J2293" t="s">
        <v>26</v>
      </c>
      <c r="K2293" t="s">
        <v>26</v>
      </c>
    </row>
    <row r="2294" spans="1:11" x14ac:dyDescent="0.25">
      <c r="A2294" s="1">
        <v>33573</v>
      </c>
      <c r="B2294" t="s">
        <v>137</v>
      </c>
      <c r="C2294" t="s">
        <v>26</v>
      </c>
      <c r="D2294" t="s">
        <v>26</v>
      </c>
      <c r="E2294" t="s">
        <v>26</v>
      </c>
      <c r="F2294">
        <v>35140.47</v>
      </c>
      <c r="G2294" t="s">
        <v>26</v>
      </c>
      <c r="H2294" t="s">
        <v>26</v>
      </c>
      <c r="I2294" t="s">
        <v>26</v>
      </c>
      <c r="J2294" t="s">
        <v>26</v>
      </c>
      <c r="K2294" t="s">
        <v>26</v>
      </c>
    </row>
    <row r="2295" spans="1:11" x14ac:dyDescent="0.25">
      <c r="A2295" s="1">
        <v>33573</v>
      </c>
      <c r="B2295" t="s">
        <v>138</v>
      </c>
      <c r="C2295" t="s">
        <v>26</v>
      </c>
      <c r="D2295" t="s">
        <v>26</v>
      </c>
      <c r="E2295" t="s">
        <v>26</v>
      </c>
      <c r="F2295">
        <v>39361.21</v>
      </c>
      <c r="G2295" t="s">
        <v>26</v>
      </c>
      <c r="H2295" t="s">
        <v>26</v>
      </c>
      <c r="I2295" t="s">
        <v>26</v>
      </c>
      <c r="J2295" t="s">
        <v>26</v>
      </c>
      <c r="K2295" t="s">
        <v>26</v>
      </c>
    </row>
    <row r="2296" spans="1:11" x14ac:dyDescent="0.25">
      <c r="A2296" s="1">
        <v>33573</v>
      </c>
      <c r="B2296" t="s">
        <v>139</v>
      </c>
      <c r="C2296" t="s">
        <v>26</v>
      </c>
      <c r="D2296" t="s">
        <v>26</v>
      </c>
      <c r="E2296" t="s">
        <v>26</v>
      </c>
      <c r="F2296">
        <v>34628.589999999997</v>
      </c>
      <c r="G2296" t="s">
        <v>26</v>
      </c>
      <c r="H2296" t="s">
        <v>26</v>
      </c>
      <c r="I2296" t="s">
        <v>26</v>
      </c>
      <c r="J2296" t="s">
        <v>26</v>
      </c>
      <c r="K2296" t="s">
        <v>26</v>
      </c>
    </row>
    <row r="2297" spans="1:11" x14ac:dyDescent="0.25">
      <c r="A2297" s="1">
        <v>33573</v>
      </c>
      <c r="B2297" t="s">
        <v>140</v>
      </c>
      <c r="C2297" t="s">
        <v>26</v>
      </c>
      <c r="D2297" t="s">
        <v>26</v>
      </c>
      <c r="E2297" t="s">
        <v>26</v>
      </c>
      <c r="F2297">
        <v>31662.48</v>
      </c>
      <c r="G2297" t="s">
        <v>26</v>
      </c>
      <c r="H2297" t="s">
        <v>26</v>
      </c>
      <c r="I2297" t="s">
        <v>26</v>
      </c>
      <c r="J2297" t="s">
        <v>26</v>
      </c>
      <c r="K2297" t="s">
        <v>26</v>
      </c>
    </row>
    <row r="2298" spans="1:11" x14ac:dyDescent="0.25">
      <c r="A2298" s="1">
        <v>33573</v>
      </c>
      <c r="B2298" t="s">
        <v>141</v>
      </c>
      <c r="C2298" t="s">
        <v>26</v>
      </c>
      <c r="D2298" t="s">
        <v>26</v>
      </c>
      <c r="E2298" t="s">
        <v>26</v>
      </c>
      <c r="F2298">
        <v>35711.699999999997</v>
      </c>
      <c r="G2298" t="s">
        <v>26</v>
      </c>
      <c r="H2298" t="s">
        <v>26</v>
      </c>
      <c r="I2298" t="s">
        <v>26</v>
      </c>
      <c r="J2298" t="s">
        <v>26</v>
      </c>
      <c r="K2298" t="s">
        <v>26</v>
      </c>
    </row>
    <row r="2299" spans="1:11" x14ac:dyDescent="0.25">
      <c r="A2299" s="1">
        <v>33573</v>
      </c>
      <c r="B2299" t="s">
        <v>142</v>
      </c>
      <c r="C2299" t="s">
        <v>26</v>
      </c>
      <c r="D2299" t="s">
        <v>26</v>
      </c>
      <c r="E2299" t="s">
        <v>26</v>
      </c>
      <c r="F2299">
        <v>33555.03</v>
      </c>
      <c r="G2299" t="s">
        <v>26</v>
      </c>
      <c r="H2299" t="s">
        <v>26</v>
      </c>
      <c r="I2299" t="s">
        <v>26</v>
      </c>
      <c r="J2299" t="s">
        <v>26</v>
      </c>
      <c r="K2299" t="s">
        <v>26</v>
      </c>
    </row>
    <row r="2300" spans="1:11" x14ac:dyDescent="0.25">
      <c r="A2300" s="1">
        <v>33573</v>
      </c>
      <c r="B2300" t="s">
        <v>143</v>
      </c>
      <c r="C2300" t="s">
        <v>26</v>
      </c>
      <c r="D2300" t="s">
        <v>26</v>
      </c>
      <c r="E2300" t="s">
        <v>26</v>
      </c>
      <c r="F2300">
        <v>34576.39</v>
      </c>
      <c r="G2300" t="s">
        <v>26</v>
      </c>
      <c r="H2300" t="s">
        <v>26</v>
      </c>
      <c r="I2300" t="s">
        <v>26</v>
      </c>
      <c r="J2300" t="s">
        <v>26</v>
      </c>
      <c r="K2300" t="s">
        <v>26</v>
      </c>
    </row>
    <row r="2301" spans="1:11" x14ac:dyDescent="0.25">
      <c r="A2301" s="1">
        <v>33573</v>
      </c>
      <c r="B2301" t="s">
        <v>144</v>
      </c>
      <c r="C2301" t="s">
        <v>26</v>
      </c>
      <c r="D2301" t="s">
        <v>26</v>
      </c>
      <c r="E2301" t="s">
        <v>26</v>
      </c>
      <c r="F2301">
        <v>32598.91</v>
      </c>
      <c r="G2301" t="s">
        <v>26</v>
      </c>
      <c r="H2301" t="s">
        <v>26</v>
      </c>
      <c r="I2301" t="s">
        <v>26</v>
      </c>
      <c r="J2301" t="s">
        <v>26</v>
      </c>
      <c r="K2301" t="s">
        <v>26</v>
      </c>
    </row>
    <row r="2302" spans="1:11" x14ac:dyDescent="0.25">
      <c r="A2302" s="1">
        <v>33573</v>
      </c>
      <c r="B2302" t="s">
        <v>145</v>
      </c>
      <c r="C2302" t="s">
        <v>26</v>
      </c>
      <c r="D2302" t="s">
        <v>26</v>
      </c>
      <c r="E2302" t="s">
        <v>26</v>
      </c>
      <c r="F2302">
        <v>35286.129999999997</v>
      </c>
      <c r="G2302" t="s">
        <v>26</v>
      </c>
      <c r="H2302" t="s">
        <v>26</v>
      </c>
      <c r="I2302" t="s">
        <v>26</v>
      </c>
      <c r="J2302" t="s">
        <v>26</v>
      </c>
      <c r="K2302" t="s">
        <v>26</v>
      </c>
    </row>
    <row r="2303" spans="1:11" x14ac:dyDescent="0.25">
      <c r="A2303" s="1">
        <v>33573</v>
      </c>
      <c r="B2303" t="s">
        <v>146</v>
      </c>
      <c r="C2303" t="s">
        <v>26</v>
      </c>
      <c r="D2303" t="s">
        <v>26</v>
      </c>
      <c r="E2303" t="s">
        <v>26</v>
      </c>
      <c r="F2303">
        <v>34843.69</v>
      </c>
      <c r="G2303" t="s">
        <v>26</v>
      </c>
      <c r="H2303" t="s">
        <v>26</v>
      </c>
      <c r="I2303" t="s">
        <v>26</v>
      </c>
      <c r="J2303" t="s">
        <v>26</v>
      </c>
      <c r="K2303" t="s">
        <v>26</v>
      </c>
    </row>
    <row r="2304" spans="1:11" x14ac:dyDescent="0.25">
      <c r="A2304" s="1">
        <v>33573</v>
      </c>
      <c r="B2304" t="s">
        <v>2</v>
      </c>
      <c r="C2304" t="s">
        <v>26</v>
      </c>
      <c r="D2304" t="s">
        <v>26</v>
      </c>
      <c r="E2304" t="s">
        <v>26</v>
      </c>
      <c r="F2304">
        <v>32732.62</v>
      </c>
      <c r="G2304" t="s">
        <v>26</v>
      </c>
      <c r="H2304" t="s">
        <v>26</v>
      </c>
      <c r="I2304" t="s">
        <v>26</v>
      </c>
      <c r="J2304" t="s">
        <v>26</v>
      </c>
      <c r="K2304" t="s">
        <v>26</v>
      </c>
    </row>
    <row r="2305" spans="1:11" x14ac:dyDescent="0.25">
      <c r="A2305" s="1">
        <v>33573</v>
      </c>
      <c r="B2305" t="s">
        <v>147</v>
      </c>
      <c r="C2305" t="s">
        <v>26</v>
      </c>
      <c r="D2305" t="s">
        <v>26</v>
      </c>
      <c r="E2305" t="s">
        <v>26</v>
      </c>
      <c r="F2305">
        <v>33261.58</v>
      </c>
      <c r="G2305" t="s">
        <v>26</v>
      </c>
      <c r="H2305" t="s">
        <v>26</v>
      </c>
      <c r="I2305" t="s">
        <v>26</v>
      </c>
      <c r="J2305" t="s">
        <v>26</v>
      </c>
      <c r="K2305" t="s">
        <v>26</v>
      </c>
    </row>
    <row r="2306" spans="1:11" x14ac:dyDescent="0.25">
      <c r="A2306" s="1">
        <v>33573</v>
      </c>
      <c r="B2306" t="s">
        <v>148</v>
      </c>
      <c r="C2306" t="s">
        <v>26</v>
      </c>
      <c r="D2306" t="s">
        <v>26</v>
      </c>
      <c r="E2306" t="s">
        <v>26</v>
      </c>
      <c r="F2306">
        <v>34714.050000000003</v>
      </c>
      <c r="G2306" t="s">
        <v>26</v>
      </c>
      <c r="H2306" t="s">
        <v>26</v>
      </c>
      <c r="I2306" t="s">
        <v>26</v>
      </c>
      <c r="J2306" t="s">
        <v>26</v>
      </c>
      <c r="K2306" t="s">
        <v>26</v>
      </c>
    </row>
    <row r="2307" spans="1:11" x14ac:dyDescent="0.25">
      <c r="A2307" s="1">
        <v>33573</v>
      </c>
      <c r="B2307" t="s">
        <v>149</v>
      </c>
      <c r="C2307" t="s">
        <v>26</v>
      </c>
      <c r="D2307" t="s">
        <v>26</v>
      </c>
      <c r="E2307" t="s">
        <v>26</v>
      </c>
      <c r="F2307">
        <v>34939.72</v>
      </c>
      <c r="G2307" t="s">
        <v>26</v>
      </c>
      <c r="H2307" t="s">
        <v>26</v>
      </c>
      <c r="I2307" t="s">
        <v>26</v>
      </c>
      <c r="J2307" t="s">
        <v>26</v>
      </c>
      <c r="K2307" t="s">
        <v>26</v>
      </c>
    </row>
    <row r="2308" spans="1:11" x14ac:dyDescent="0.25">
      <c r="A2308" s="1">
        <v>33573</v>
      </c>
      <c r="B2308" t="s">
        <v>150</v>
      </c>
      <c r="C2308" t="s">
        <v>26</v>
      </c>
      <c r="D2308" t="s">
        <v>26</v>
      </c>
      <c r="E2308" t="s">
        <v>26</v>
      </c>
      <c r="F2308">
        <v>34779.81</v>
      </c>
      <c r="G2308" t="s">
        <v>26</v>
      </c>
      <c r="H2308" t="s">
        <v>26</v>
      </c>
      <c r="I2308" t="s">
        <v>26</v>
      </c>
      <c r="J2308" t="s">
        <v>26</v>
      </c>
      <c r="K2308" t="s">
        <v>26</v>
      </c>
    </row>
    <row r="2309" spans="1:11" x14ac:dyDescent="0.25">
      <c r="A2309" s="1">
        <v>33573</v>
      </c>
      <c r="B2309" t="s">
        <v>151</v>
      </c>
      <c r="C2309" t="s">
        <v>26</v>
      </c>
      <c r="D2309" t="s">
        <v>26</v>
      </c>
      <c r="E2309" t="s">
        <v>26</v>
      </c>
      <c r="F2309">
        <v>33106.14</v>
      </c>
      <c r="G2309" t="s">
        <v>26</v>
      </c>
      <c r="H2309" t="s">
        <v>26</v>
      </c>
      <c r="I2309" t="s">
        <v>26</v>
      </c>
      <c r="J2309" t="s">
        <v>26</v>
      </c>
      <c r="K2309" t="s">
        <v>26</v>
      </c>
    </row>
    <row r="2310" spans="1:11" x14ac:dyDescent="0.25">
      <c r="A2310" s="1">
        <v>33573</v>
      </c>
      <c r="B2310" t="s">
        <v>152</v>
      </c>
      <c r="C2310" t="s">
        <v>26</v>
      </c>
      <c r="D2310" t="s">
        <v>26</v>
      </c>
      <c r="E2310" t="s">
        <v>26</v>
      </c>
      <c r="F2310">
        <v>32678.54</v>
      </c>
      <c r="G2310" t="s">
        <v>26</v>
      </c>
      <c r="H2310" t="s">
        <v>26</v>
      </c>
      <c r="I2310" t="s">
        <v>26</v>
      </c>
      <c r="J2310" t="s">
        <v>26</v>
      </c>
      <c r="K2310" t="s">
        <v>26</v>
      </c>
    </row>
    <row r="2311" spans="1:11" x14ac:dyDescent="0.25">
      <c r="A2311" s="1">
        <v>33573</v>
      </c>
      <c r="B2311" t="s">
        <v>153</v>
      </c>
      <c r="C2311" t="s">
        <v>26</v>
      </c>
      <c r="D2311" t="s">
        <v>26</v>
      </c>
      <c r="E2311" t="s">
        <v>26</v>
      </c>
      <c r="F2311">
        <v>35253.79</v>
      </c>
      <c r="G2311" t="s">
        <v>26</v>
      </c>
      <c r="H2311" t="s">
        <v>26</v>
      </c>
      <c r="I2311" t="s">
        <v>26</v>
      </c>
      <c r="J2311" t="s">
        <v>26</v>
      </c>
      <c r="K2311" t="s">
        <v>26</v>
      </c>
    </row>
    <row r="2312" spans="1:11" x14ac:dyDescent="0.25">
      <c r="A2312" s="1">
        <v>33573</v>
      </c>
      <c r="B2312" t="s">
        <v>154</v>
      </c>
      <c r="C2312" t="s">
        <v>26</v>
      </c>
      <c r="D2312" t="s">
        <v>26</v>
      </c>
      <c r="E2312" t="s">
        <v>26</v>
      </c>
      <c r="F2312">
        <v>33262.57</v>
      </c>
      <c r="G2312" t="s">
        <v>26</v>
      </c>
      <c r="H2312" t="s">
        <v>26</v>
      </c>
      <c r="I2312" t="s">
        <v>26</v>
      </c>
      <c r="J2312" t="s">
        <v>26</v>
      </c>
      <c r="K2312" t="s">
        <v>26</v>
      </c>
    </row>
    <row r="2313" spans="1:11" x14ac:dyDescent="0.25">
      <c r="A2313" s="1">
        <v>33573</v>
      </c>
      <c r="B2313" t="s">
        <v>155</v>
      </c>
      <c r="C2313" t="s">
        <v>26</v>
      </c>
      <c r="D2313" t="s">
        <v>26</v>
      </c>
      <c r="E2313" t="s">
        <v>26</v>
      </c>
      <c r="F2313">
        <v>32749.119999999999</v>
      </c>
      <c r="G2313" t="s">
        <v>26</v>
      </c>
      <c r="H2313" t="s">
        <v>26</v>
      </c>
      <c r="I2313" t="s">
        <v>26</v>
      </c>
      <c r="J2313" t="s">
        <v>26</v>
      </c>
      <c r="K2313" t="s">
        <v>26</v>
      </c>
    </row>
    <row r="2314" spans="1:11" x14ac:dyDescent="0.25">
      <c r="A2314" s="1">
        <v>33604</v>
      </c>
      <c r="B2314" t="s">
        <v>1</v>
      </c>
      <c r="C2314" t="s">
        <v>26</v>
      </c>
      <c r="D2314" t="s">
        <v>26</v>
      </c>
      <c r="E2314" t="s">
        <v>26</v>
      </c>
      <c r="F2314">
        <v>41363.839999999997</v>
      </c>
      <c r="G2314" t="s">
        <v>26</v>
      </c>
      <c r="H2314" t="s">
        <v>26</v>
      </c>
      <c r="I2314" t="s">
        <v>26</v>
      </c>
      <c r="J2314" t="s">
        <v>26</v>
      </c>
      <c r="K2314" t="s">
        <v>26</v>
      </c>
    </row>
    <row r="2315" spans="1:11" x14ac:dyDescent="0.25">
      <c r="A2315" s="1">
        <v>33604</v>
      </c>
      <c r="B2315" t="s">
        <v>126</v>
      </c>
      <c r="C2315" t="s">
        <v>26</v>
      </c>
      <c r="D2315" t="s">
        <v>26</v>
      </c>
      <c r="E2315" t="s">
        <v>26</v>
      </c>
      <c r="F2315">
        <v>44113.48</v>
      </c>
      <c r="G2315" t="s">
        <v>26</v>
      </c>
      <c r="H2315" t="s">
        <v>26</v>
      </c>
      <c r="I2315" t="s">
        <v>26</v>
      </c>
      <c r="J2315" t="s">
        <v>26</v>
      </c>
      <c r="K2315" t="s">
        <v>26</v>
      </c>
    </row>
    <row r="2316" spans="1:11" x14ac:dyDescent="0.25">
      <c r="A2316" s="1">
        <v>33604</v>
      </c>
      <c r="B2316" t="s">
        <v>127</v>
      </c>
      <c r="C2316" t="s">
        <v>26</v>
      </c>
      <c r="D2316" t="s">
        <v>26</v>
      </c>
      <c r="E2316" t="s">
        <v>26</v>
      </c>
      <c r="F2316">
        <v>43595</v>
      </c>
      <c r="G2316" t="s">
        <v>26</v>
      </c>
      <c r="H2316" t="s">
        <v>26</v>
      </c>
      <c r="I2316" t="s">
        <v>26</v>
      </c>
      <c r="J2316" t="s">
        <v>26</v>
      </c>
      <c r="K2316" t="s">
        <v>26</v>
      </c>
    </row>
    <row r="2317" spans="1:11" x14ac:dyDescent="0.25">
      <c r="A2317" s="1">
        <v>33604</v>
      </c>
      <c r="B2317" t="s">
        <v>113</v>
      </c>
      <c r="C2317" t="s">
        <v>26</v>
      </c>
      <c r="D2317" t="s">
        <v>26</v>
      </c>
      <c r="E2317" t="s">
        <v>26</v>
      </c>
      <c r="F2317">
        <v>40976.589999999997</v>
      </c>
      <c r="G2317" t="s">
        <v>26</v>
      </c>
      <c r="H2317" t="s">
        <v>26</v>
      </c>
      <c r="I2317" t="s">
        <v>26</v>
      </c>
      <c r="J2317" t="s">
        <v>26</v>
      </c>
      <c r="K2317" t="s">
        <v>26</v>
      </c>
    </row>
    <row r="2318" spans="1:11" x14ac:dyDescent="0.25">
      <c r="A2318" s="1">
        <v>33604</v>
      </c>
      <c r="B2318" t="s">
        <v>128</v>
      </c>
      <c r="C2318" t="s">
        <v>26</v>
      </c>
      <c r="D2318" t="s">
        <v>26</v>
      </c>
      <c r="E2318" t="s">
        <v>26</v>
      </c>
      <c r="F2318">
        <v>40855.64</v>
      </c>
      <c r="G2318" t="s">
        <v>26</v>
      </c>
      <c r="H2318" t="s">
        <v>26</v>
      </c>
      <c r="I2318" t="s">
        <v>26</v>
      </c>
      <c r="J2318" t="s">
        <v>26</v>
      </c>
      <c r="K2318" t="s">
        <v>26</v>
      </c>
    </row>
    <row r="2319" spans="1:11" x14ac:dyDescent="0.25">
      <c r="A2319" s="1">
        <v>33604</v>
      </c>
      <c r="B2319" t="s">
        <v>129</v>
      </c>
      <c r="C2319" t="s">
        <v>26</v>
      </c>
      <c r="D2319" t="s">
        <v>26</v>
      </c>
      <c r="E2319" t="s">
        <v>26</v>
      </c>
      <c r="F2319">
        <v>39581.26</v>
      </c>
      <c r="G2319" t="s">
        <v>26</v>
      </c>
      <c r="H2319" t="s">
        <v>26</v>
      </c>
      <c r="I2319" t="s">
        <v>26</v>
      </c>
      <c r="J2319" t="s">
        <v>26</v>
      </c>
      <c r="K2319" t="s">
        <v>26</v>
      </c>
    </row>
    <row r="2320" spans="1:11" x14ac:dyDescent="0.25">
      <c r="A2320" s="1">
        <v>33604</v>
      </c>
      <c r="B2320" t="s">
        <v>130</v>
      </c>
      <c r="C2320" t="s">
        <v>26</v>
      </c>
      <c r="D2320" t="s">
        <v>26</v>
      </c>
      <c r="E2320" t="s">
        <v>26</v>
      </c>
      <c r="F2320">
        <v>42833.24</v>
      </c>
      <c r="G2320" t="s">
        <v>26</v>
      </c>
      <c r="H2320" t="s">
        <v>26</v>
      </c>
      <c r="I2320" t="s">
        <v>26</v>
      </c>
      <c r="J2320" t="s">
        <v>26</v>
      </c>
      <c r="K2320" t="s">
        <v>26</v>
      </c>
    </row>
    <row r="2321" spans="1:11" x14ac:dyDescent="0.25">
      <c r="A2321" s="1">
        <v>33604</v>
      </c>
      <c r="B2321" t="s">
        <v>131</v>
      </c>
      <c r="C2321" t="s">
        <v>26</v>
      </c>
      <c r="D2321" t="s">
        <v>26</v>
      </c>
      <c r="E2321" t="s">
        <v>26</v>
      </c>
      <c r="F2321">
        <v>39526.339999999997</v>
      </c>
      <c r="G2321" t="s">
        <v>26</v>
      </c>
      <c r="H2321" t="s">
        <v>26</v>
      </c>
      <c r="I2321" t="s">
        <v>26</v>
      </c>
      <c r="J2321" t="s">
        <v>26</v>
      </c>
      <c r="K2321" t="s">
        <v>26</v>
      </c>
    </row>
    <row r="2322" spans="1:11" x14ac:dyDescent="0.25">
      <c r="A2322" s="1">
        <v>33604</v>
      </c>
      <c r="B2322" t="s">
        <v>132</v>
      </c>
      <c r="C2322" t="s">
        <v>26</v>
      </c>
      <c r="D2322" t="s">
        <v>26</v>
      </c>
      <c r="E2322" t="s">
        <v>26</v>
      </c>
      <c r="F2322">
        <v>40884.1</v>
      </c>
      <c r="G2322" t="s">
        <v>26</v>
      </c>
      <c r="H2322" t="s">
        <v>26</v>
      </c>
      <c r="I2322" t="s">
        <v>26</v>
      </c>
      <c r="J2322" t="s">
        <v>26</v>
      </c>
      <c r="K2322" t="s">
        <v>26</v>
      </c>
    </row>
    <row r="2323" spans="1:11" x14ac:dyDescent="0.25">
      <c r="A2323" s="1">
        <v>33604</v>
      </c>
      <c r="B2323" t="s">
        <v>133</v>
      </c>
      <c r="C2323" t="s">
        <v>26</v>
      </c>
      <c r="D2323" t="s">
        <v>26</v>
      </c>
      <c r="E2323" t="s">
        <v>26</v>
      </c>
      <c r="F2323">
        <v>48466.21</v>
      </c>
      <c r="G2323" t="s">
        <v>26</v>
      </c>
      <c r="H2323" t="s">
        <v>26</v>
      </c>
      <c r="I2323" t="s">
        <v>26</v>
      </c>
      <c r="J2323" t="s">
        <v>26</v>
      </c>
      <c r="K2323" t="s">
        <v>26</v>
      </c>
    </row>
    <row r="2324" spans="1:11" x14ac:dyDescent="0.25">
      <c r="A2324" s="1">
        <v>33604</v>
      </c>
      <c r="B2324" t="s">
        <v>134</v>
      </c>
      <c r="C2324" t="s">
        <v>26</v>
      </c>
      <c r="D2324" t="s">
        <v>26</v>
      </c>
      <c r="E2324" t="s">
        <v>26</v>
      </c>
      <c r="F2324">
        <v>48319.05</v>
      </c>
      <c r="G2324" t="s">
        <v>26</v>
      </c>
      <c r="H2324" t="s">
        <v>26</v>
      </c>
      <c r="I2324" t="s">
        <v>26</v>
      </c>
      <c r="J2324" t="s">
        <v>26</v>
      </c>
      <c r="K2324" t="s">
        <v>26</v>
      </c>
    </row>
    <row r="2325" spans="1:11" x14ac:dyDescent="0.25">
      <c r="A2325" s="1">
        <v>33604</v>
      </c>
      <c r="B2325" t="s">
        <v>135</v>
      </c>
      <c r="C2325" t="s">
        <v>26</v>
      </c>
      <c r="D2325" t="s">
        <v>26</v>
      </c>
      <c r="E2325" t="s">
        <v>26</v>
      </c>
      <c r="F2325">
        <v>42976.34</v>
      </c>
      <c r="G2325" t="s">
        <v>26</v>
      </c>
      <c r="H2325" t="s">
        <v>26</v>
      </c>
      <c r="I2325" t="s">
        <v>26</v>
      </c>
      <c r="J2325" t="s">
        <v>26</v>
      </c>
      <c r="K2325" t="s">
        <v>26</v>
      </c>
    </row>
    <row r="2326" spans="1:11" x14ac:dyDescent="0.25">
      <c r="A2326" s="1">
        <v>33604</v>
      </c>
      <c r="B2326" t="s">
        <v>136</v>
      </c>
      <c r="C2326" t="s">
        <v>26</v>
      </c>
      <c r="D2326" t="s">
        <v>26</v>
      </c>
      <c r="E2326" t="s">
        <v>26</v>
      </c>
      <c r="F2326" t="s">
        <v>26</v>
      </c>
      <c r="G2326" t="s">
        <v>26</v>
      </c>
      <c r="H2326" t="s">
        <v>26</v>
      </c>
      <c r="I2326" t="s">
        <v>26</v>
      </c>
      <c r="J2326" t="s">
        <v>26</v>
      </c>
      <c r="K2326" t="s">
        <v>26</v>
      </c>
    </row>
    <row r="2327" spans="1:11" x14ac:dyDescent="0.25">
      <c r="A2327" s="1">
        <v>33604</v>
      </c>
      <c r="B2327" t="s">
        <v>137</v>
      </c>
      <c r="C2327" t="s">
        <v>26</v>
      </c>
      <c r="D2327" t="s">
        <v>26</v>
      </c>
      <c r="E2327" t="s">
        <v>26</v>
      </c>
      <c r="F2327">
        <v>43286.03</v>
      </c>
      <c r="G2327" t="s">
        <v>26</v>
      </c>
      <c r="H2327" t="s">
        <v>26</v>
      </c>
      <c r="I2327" t="s">
        <v>26</v>
      </c>
      <c r="J2327" t="s">
        <v>26</v>
      </c>
      <c r="K2327" t="s">
        <v>26</v>
      </c>
    </row>
    <row r="2328" spans="1:11" x14ac:dyDescent="0.25">
      <c r="A2328" s="1">
        <v>33604</v>
      </c>
      <c r="B2328" t="s">
        <v>138</v>
      </c>
      <c r="C2328" t="s">
        <v>26</v>
      </c>
      <c r="D2328" t="s">
        <v>26</v>
      </c>
      <c r="E2328" t="s">
        <v>26</v>
      </c>
      <c r="F2328">
        <v>50488.62</v>
      </c>
      <c r="G2328" t="s">
        <v>26</v>
      </c>
      <c r="H2328" t="s">
        <v>26</v>
      </c>
      <c r="I2328" t="s">
        <v>26</v>
      </c>
      <c r="J2328" t="s">
        <v>26</v>
      </c>
      <c r="K2328" t="s">
        <v>26</v>
      </c>
    </row>
    <row r="2329" spans="1:11" x14ac:dyDescent="0.25">
      <c r="A2329" s="1">
        <v>33604</v>
      </c>
      <c r="B2329" t="s">
        <v>139</v>
      </c>
      <c r="C2329" t="s">
        <v>26</v>
      </c>
      <c r="D2329" t="s">
        <v>26</v>
      </c>
      <c r="E2329" t="s">
        <v>26</v>
      </c>
      <c r="F2329">
        <v>47326.9</v>
      </c>
      <c r="G2329" t="s">
        <v>26</v>
      </c>
      <c r="H2329" t="s">
        <v>26</v>
      </c>
      <c r="I2329" t="s">
        <v>26</v>
      </c>
      <c r="J2329" t="s">
        <v>26</v>
      </c>
      <c r="K2329" t="s">
        <v>26</v>
      </c>
    </row>
    <row r="2330" spans="1:11" x14ac:dyDescent="0.25">
      <c r="A2330" s="1">
        <v>33604</v>
      </c>
      <c r="B2330" t="s">
        <v>140</v>
      </c>
      <c r="C2330" t="s">
        <v>26</v>
      </c>
      <c r="D2330" t="s">
        <v>26</v>
      </c>
      <c r="E2330" t="s">
        <v>26</v>
      </c>
      <c r="F2330">
        <v>37307.9</v>
      </c>
      <c r="G2330" t="s">
        <v>26</v>
      </c>
      <c r="H2330" t="s">
        <v>26</v>
      </c>
      <c r="I2330" t="s">
        <v>26</v>
      </c>
      <c r="J2330" t="s">
        <v>26</v>
      </c>
      <c r="K2330" t="s">
        <v>26</v>
      </c>
    </row>
    <row r="2331" spans="1:11" x14ac:dyDescent="0.25">
      <c r="A2331" s="1">
        <v>33604</v>
      </c>
      <c r="B2331" t="s">
        <v>141</v>
      </c>
      <c r="C2331" t="s">
        <v>26</v>
      </c>
      <c r="D2331" t="s">
        <v>26</v>
      </c>
      <c r="E2331" t="s">
        <v>26</v>
      </c>
      <c r="F2331">
        <v>42361.22</v>
      </c>
      <c r="G2331" t="s">
        <v>26</v>
      </c>
      <c r="H2331" t="s">
        <v>26</v>
      </c>
      <c r="I2331" t="s">
        <v>26</v>
      </c>
      <c r="J2331" t="s">
        <v>26</v>
      </c>
      <c r="K2331" t="s">
        <v>26</v>
      </c>
    </row>
    <row r="2332" spans="1:11" x14ac:dyDescent="0.25">
      <c r="A2332" s="1">
        <v>33604</v>
      </c>
      <c r="B2332" t="s">
        <v>142</v>
      </c>
      <c r="C2332" t="s">
        <v>26</v>
      </c>
      <c r="D2332" t="s">
        <v>26</v>
      </c>
      <c r="E2332" t="s">
        <v>26</v>
      </c>
      <c r="F2332">
        <v>40759.300000000003</v>
      </c>
      <c r="G2332" t="s">
        <v>26</v>
      </c>
      <c r="H2332" t="s">
        <v>26</v>
      </c>
      <c r="I2332" t="s">
        <v>26</v>
      </c>
      <c r="J2332" t="s">
        <v>26</v>
      </c>
      <c r="K2332" t="s">
        <v>26</v>
      </c>
    </row>
    <row r="2333" spans="1:11" x14ac:dyDescent="0.25">
      <c r="A2333" s="1">
        <v>33604</v>
      </c>
      <c r="B2333" t="s">
        <v>143</v>
      </c>
      <c r="C2333" t="s">
        <v>26</v>
      </c>
      <c r="D2333" t="s">
        <v>26</v>
      </c>
      <c r="E2333" t="s">
        <v>26</v>
      </c>
      <c r="F2333">
        <v>41764.82</v>
      </c>
      <c r="G2333" t="s">
        <v>26</v>
      </c>
      <c r="H2333" t="s">
        <v>26</v>
      </c>
      <c r="I2333" t="s">
        <v>26</v>
      </c>
      <c r="J2333" t="s">
        <v>26</v>
      </c>
      <c r="K2333" t="s">
        <v>26</v>
      </c>
    </row>
    <row r="2334" spans="1:11" x14ac:dyDescent="0.25">
      <c r="A2334" s="1">
        <v>33604</v>
      </c>
      <c r="B2334" t="s">
        <v>144</v>
      </c>
      <c r="C2334" t="s">
        <v>26</v>
      </c>
      <c r="D2334" t="s">
        <v>26</v>
      </c>
      <c r="E2334" t="s">
        <v>26</v>
      </c>
      <c r="F2334">
        <v>41824.400000000001</v>
      </c>
      <c r="G2334" t="s">
        <v>26</v>
      </c>
      <c r="H2334" t="s">
        <v>26</v>
      </c>
      <c r="I2334" t="s">
        <v>26</v>
      </c>
      <c r="J2334" t="s">
        <v>26</v>
      </c>
      <c r="K2334" t="s">
        <v>26</v>
      </c>
    </row>
    <row r="2335" spans="1:11" x14ac:dyDescent="0.25">
      <c r="A2335" s="1">
        <v>33604</v>
      </c>
      <c r="B2335" t="s">
        <v>145</v>
      </c>
      <c r="C2335" t="s">
        <v>26</v>
      </c>
      <c r="D2335" t="s">
        <v>26</v>
      </c>
      <c r="E2335" t="s">
        <v>26</v>
      </c>
      <c r="F2335">
        <v>44217.05</v>
      </c>
      <c r="G2335" t="s">
        <v>26</v>
      </c>
      <c r="H2335" t="s">
        <v>26</v>
      </c>
      <c r="I2335" t="s">
        <v>26</v>
      </c>
      <c r="J2335" t="s">
        <v>26</v>
      </c>
      <c r="K2335" t="s">
        <v>26</v>
      </c>
    </row>
    <row r="2336" spans="1:11" x14ac:dyDescent="0.25">
      <c r="A2336" s="1">
        <v>33604</v>
      </c>
      <c r="B2336" t="s">
        <v>146</v>
      </c>
      <c r="C2336" t="s">
        <v>26</v>
      </c>
      <c r="D2336" t="s">
        <v>26</v>
      </c>
      <c r="E2336" t="s">
        <v>26</v>
      </c>
      <c r="F2336">
        <v>43488.41</v>
      </c>
      <c r="G2336" t="s">
        <v>26</v>
      </c>
      <c r="H2336" t="s">
        <v>26</v>
      </c>
      <c r="I2336" t="s">
        <v>26</v>
      </c>
      <c r="J2336" t="s">
        <v>26</v>
      </c>
      <c r="K2336" t="s">
        <v>26</v>
      </c>
    </row>
    <row r="2337" spans="1:11" x14ac:dyDescent="0.25">
      <c r="A2337" s="1">
        <v>33604</v>
      </c>
      <c r="B2337" t="s">
        <v>2</v>
      </c>
      <c r="C2337" t="s">
        <v>26</v>
      </c>
      <c r="D2337" t="s">
        <v>26</v>
      </c>
      <c r="E2337" t="s">
        <v>26</v>
      </c>
      <c r="F2337">
        <v>39063.11</v>
      </c>
      <c r="G2337" t="s">
        <v>26</v>
      </c>
      <c r="H2337" t="s">
        <v>26</v>
      </c>
      <c r="I2337" t="s">
        <v>26</v>
      </c>
      <c r="J2337" t="s">
        <v>26</v>
      </c>
      <c r="K2337" t="s">
        <v>26</v>
      </c>
    </row>
    <row r="2338" spans="1:11" x14ac:dyDescent="0.25">
      <c r="A2338" s="1">
        <v>33604</v>
      </c>
      <c r="B2338" t="s">
        <v>147</v>
      </c>
      <c r="C2338" t="s">
        <v>26</v>
      </c>
      <c r="D2338" t="s">
        <v>26</v>
      </c>
      <c r="E2338" t="s">
        <v>26</v>
      </c>
      <c r="F2338">
        <v>40293.08</v>
      </c>
      <c r="G2338" t="s">
        <v>26</v>
      </c>
      <c r="H2338" t="s">
        <v>26</v>
      </c>
      <c r="I2338" t="s">
        <v>26</v>
      </c>
      <c r="J2338" t="s">
        <v>26</v>
      </c>
      <c r="K2338" t="s">
        <v>26</v>
      </c>
    </row>
    <row r="2339" spans="1:11" x14ac:dyDescent="0.25">
      <c r="A2339" s="1">
        <v>33604</v>
      </c>
      <c r="B2339" t="s">
        <v>148</v>
      </c>
      <c r="C2339" t="s">
        <v>26</v>
      </c>
      <c r="D2339" t="s">
        <v>26</v>
      </c>
      <c r="E2339" t="s">
        <v>26</v>
      </c>
      <c r="F2339">
        <v>40795.96</v>
      </c>
      <c r="G2339" t="s">
        <v>26</v>
      </c>
      <c r="H2339" t="s">
        <v>26</v>
      </c>
      <c r="I2339" t="s">
        <v>26</v>
      </c>
      <c r="J2339" t="s">
        <v>26</v>
      </c>
      <c r="K2339" t="s">
        <v>26</v>
      </c>
    </row>
    <row r="2340" spans="1:11" x14ac:dyDescent="0.25">
      <c r="A2340" s="1">
        <v>33604</v>
      </c>
      <c r="B2340" t="s">
        <v>149</v>
      </c>
      <c r="C2340" t="s">
        <v>26</v>
      </c>
      <c r="D2340" t="s">
        <v>26</v>
      </c>
      <c r="E2340" t="s">
        <v>26</v>
      </c>
      <c r="F2340">
        <v>42528.62</v>
      </c>
      <c r="G2340" t="s">
        <v>26</v>
      </c>
      <c r="H2340" t="s">
        <v>26</v>
      </c>
      <c r="I2340" t="s">
        <v>26</v>
      </c>
      <c r="J2340" t="s">
        <v>26</v>
      </c>
      <c r="K2340" t="s">
        <v>26</v>
      </c>
    </row>
    <row r="2341" spans="1:11" x14ac:dyDescent="0.25">
      <c r="A2341" s="1">
        <v>33604</v>
      </c>
      <c r="B2341" t="s">
        <v>150</v>
      </c>
      <c r="C2341" t="s">
        <v>26</v>
      </c>
      <c r="D2341" t="s">
        <v>26</v>
      </c>
      <c r="E2341" t="s">
        <v>26</v>
      </c>
      <c r="F2341">
        <v>41488.83</v>
      </c>
      <c r="G2341" t="s">
        <v>26</v>
      </c>
      <c r="H2341" t="s">
        <v>26</v>
      </c>
      <c r="I2341" t="s">
        <v>26</v>
      </c>
      <c r="J2341" t="s">
        <v>26</v>
      </c>
      <c r="K2341" t="s">
        <v>26</v>
      </c>
    </row>
    <row r="2342" spans="1:11" x14ac:dyDescent="0.25">
      <c r="A2342" s="1">
        <v>33604</v>
      </c>
      <c r="B2342" t="s">
        <v>151</v>
      </c>
      <c r="C2342" t="s">
        <v>26</v>
      </c>
      <c r="D2342" t="s">
        <v>26</v>
      </c>
      <c r="E2342" t="s">
        <v>26</v>
      </c>
      <c r="F2342">
        <v>39118.21</v>
      </c>
      <c r="G2342" t="s">
        <v>26</v>
      </c>
      <c r="H2342" t="s">
        <v>26</v>
      </c>
      <c r="I2342" t="s">
        <v>26</v>
      </c>
      <c r="J2342" t="s">
        <v>26</v>
      </c>
      <c r="K2342" t="s">
        <v>26</v>
      </c>
    </row>
    <row r="2343" spans="1:11" x14ac:dyDescent="0.25">
      <c r="A2343" s="1">
        <v>33604</v>
      </c>
      <c r="B2343" t="s">
        <v>152</v>
      </c>
      <c r="C2343" t="s">
        <v>26</v>
      </c>
      <c r="D2343" t="s">
        <v>26</v>
      </c>
      <c r="E2343" t="s">
        <v>26</v>
      </c>
      <c r="F2343">
        <v>39351.5</v>
      </c>
      <c r="G2343" t="s">
        <v>26</v>
      </c>
      <c r="H2343" t="s">
        <v>26</v>
      </c>
      <c r="I2343" t="s">
        <v>26</v>
      </c>
      <c r="J2343" t="s">
        <v>26</v>
      </c>
      <c r="K2343" t="s">
        <v>26</v>
      </c>
    </row>
    <row r="2344" spans="1:11" x14ac:dyDescent="0.25">
      <c r="A2344" s="1">
        <v>33604</v>
      </c>
      <c r="B2344" t="s">
        <v>153</v>
      </c>
      <c r="C2344" t="s">
        <v>26</v>
      </c>
      <c r="D2344" t="s">
        <v>26</v>
      </c>
      <c r="E2344" t="s">
        <v>26</v>
      </c>
      <c r="F2344">
        <v>41944.95</v>
      </c>
      <c r="G2344" t="s">
        <v>26</v>
      </c>
      <c r="H2344" t="s">
        <v>26</v>
      </c>
      <c r="I2344" t="s">
        <v>26</v>
      </c>
      <c r="J2344" t="s">
        <v>26</v>
      </c>
      <c r="K2344" t="s">
        <v>26</v>
      </c>
    </row>
    <row r="2345" spans="1:11" x14ac:dyDescent="0.25">
      <c r="A2345" s="1">
        <v>33604</v>
      </c>
      <c r="B2345" t="s">
        <v>154</v>
      </c>
      <c r="C2345" t="s">
        <v>26</v>
      </c>
      <c r="D2345" t="s">
        <v>26</v>
      </c>
      <c r="E2345" t="s">
        <v>26</v>
      </c>
      <c r="F2345">
        <v>39066.89</v>
      </c>
      <c r="G2345" t="s">
        <v>26</v>
      </c>
      <c r="H2345" t="s">
        <v>26</v>
      </c>
      <c r="I2345" t="s">
        <v>26</v>
      </c>
      <c r="J2345" t="s">
        <v>26</v>
      </c>
      <c r="K2345" t="s">
        <v>26</v>
      </c>
    </row>
    <row r="2346" spans="1:11" x14ac:dyDescent="0.25">
      <c r="A2346" s="1">
        <v>33604</v>
      </c>
      <c r="B2346" t="s">
        <v>155</v>
      </c>
      <c r="C2346" t="s">
        <v>26</v>
      </c>
      <c r="D2346" t="s">
        <v>26</v>
      </c>
      <c r="E2346" t="s">
        <v>26</v>
      </c>
      <c r="F2346">
        <v>39449.58</v>
      </c>
      <c r="G2346" t="s">
        <v>26</v>
      </c>
      <c r="H2346" t="s">
        <v>26</v>
      </c>
      <c r="I2346" t="s">
        <v>26</v>
      </c>
      <c r="J2346" t="s">
        <v>26</v>
      </c>
      <c r="K2346" t="s">
        <v>26</v>
      </c>
    </row>
    <row r="2347" spans="1:11" x14ac:dyDescent="0.25">
      <c r="A2347" s="1">
        <v>33635</v>
      </c>
      <c r="B2347" t="s">
        <v>1</v>
      </c>
      <c r="C2347" t="s">
        <v>26</v>
      </c>
      <c r="D2347" t="s">
        <v>26</v>
      </c>
      <c r="E2347" t="s">
        <v>26</v>
      </c>
      <c r="F2347">
        <v>54600.26</v>
      </c>
      <c r="G2347" t="s">
        <v>26</v>
      </c>
      <c r="H2347" t="s">
        <v>26</v>
      </c>
      <c r="I2347" t="s">
        <v>26</v>
      </c>
      <c r="J2347" t="s">
        <v>26</v>
      </c>
      <c r="K2347" t="s">
        <v>26</v>
      </c>
    </row>
    <row r="2348" spans="1:11" x14ac:dyDescent="0.25">
      <c r="A2348" s="1">
        <v>33635</v>
      </c>
      <c r="B2348" t="s">
        <v>126</v>
      </c>
      <c r="C2348" t="s">
        <v>26</v>
      </c>
      <c r="D2348" t="s">
        <v>26</v>
      </c>
      <c r="E2348" t="s">
        <v>26</v>
      </c>
      <c r="F2348">
        <v>56646.12</v>
      </c>
      <c r="G2348" t="s">
        <v>26</v>
      </c>
      <c r="H2348" t="s">
        <v>26</v>
      </c>
      <c r="I2348" t="s">
        <v>26</v>
      </c>
      <c r="J2348" t="s">
        <v>26</v>
      </c>
      <c r="K2348" t="s">
        <v>26</v>
      </c>
    </row>
    <row r="2349" spans="1:11" x14ac:dyDescent="0.25">
      <c r="A2349" s="1">
        <v>33635</v>
      </c>
      <c r="B2349" t="s">
        <v>127</v>
      </c>
      <c r="C2349" t="s">
        <v>26</v>
      </c>
      <c r="D2349" t="s">
        <v>26</v>
      </c>
      <c r="E2349" t="s">
        <v>26</v>
      </c>
      <c r="F2349">
        <v>58155.72</v>
      </c>
      <c r="G2349" t="s">
        <v>26</v>
      </c>
      <c r="H2349" t="s">
        <v>26</v>
      </c>
      <c r="I2349" t="s">
        <v>26</v>
      </c>
      <c r="J2349" t="s">
        <v>26</v>
      </c>
      <c r="K2349" t="s">
        <v>26</v>
      </c>
    </row>
    <row r="2350" spans="1:11" x14ac:dyDescent="0.25">
      <c r="A2350" s="1">
        <v>33635</v>
      </c>
      <c r="B2350" t="s">
        <v>113</v>
      </c>
      <c r="C2350" t="s">
        <v>26</v>
      </c>
      <c r="D2350" t="s">
        <v>26</v>
      </c>
      <c r="E2350" t="s">
        <v>26</v>
      </c>
      <c r="F2350">
        <v>54314.48</v>
      </c>
      <c r="G2350" t="s">
        <v>26</v>
      </c>
      <c r="H2350" t="s">
        <v>26</v>
      </c>
      <c r="I2350" t="s">
        <v>26</v>
      </c>
      <c r="J2350" t="s">
        <v>26</v>
      </c>
      <c r="K2350" t="s">
        <v>26</v>
      </c>
    </row>
    <row r="2351" spans="1:11" x14ac:dyDescent="0.25">
      <c r="A2351" s="1">
        <v>33635</v>
      </c>
      <c r="B2351" t="s">
        <v>128</v>
      </c>
      <c r="C2351" t="s">
        <v>26</v>
      </c>
      <c r="D2351" t="s">
        <v>26</v>
      </c>
      <c r="E2351" t="s">
        <v>26</v>
      </c>
      <c r="F2351">
        <v>52327.91</v>
      </c>
      <c r="G2351" t="s">
        <v>26</v>
      </c>
      <c r="H2351" t="s">
        <v>26</v>
      </c>
      <c r="I2351" t="s">
        <v>26</v>
      </c>
      <c r="J2351" t="s">
        <v>26</v>
      </c>
      <c r="K2351" t="s">
        <v>26</v>
      </c>
    </row>
    <row r="2352" spans="1:11" x14ac:dyDescent="0.25">
      <c r="A2352" s="1">
        <v>33635</v>
      </c>
      <c r="B2352" t="s">
        <v>129</v>
      </c>
      <c r="C2352" t="s">
        <v>26</v>
      </c>
      <c r="D2352" t="s">
        <v>26</v>
      </c>
      <c r="E2352" t="s">
        <v>26</v>
      </c>
      <c r="F2352">
        <v>52876.6</v>
      </c>
      <c r="G2352" t="s">
        <v>26</v>
      </c>
      <c r="H2352" t="s">
        <v>26</v>
      </c>
      <c r="I2352" t="s">
        <v>26</v>
      </c>
      <c r="J2352" t="s">
        <v>26</v>
      </c>
      <c r="K2352" t="s">
        <v>26</v>
      </c>
    </row>
    <row r="2353" spans="1:11" x14ac:dyDescent="0.25">
      <c r="A2353" s="1">
        <v>33635</v>
      </c>
      <c r="B2353" t="s">
        <v>130</v>
      </c>
      <c r="C2353" t="s">
        <v>26</v>
      </c>
      <c r="D2353" t="s">
        <v>26</v>
      </c>
      <c r="E2353" t="s">
        <v>26</v>
      </c>
      <c r="F2353">
        <v>59062.76</v>
      </c>
      <c r="G2353" t="s">
        <v>26</v>
      </c>
      <c r="H2353" t="s">
        <v>26</v>
      </c>
      <c r="I2353" t="s">
        <v>26</v>
      </c>
      <c r="J2353" t="s">
        <v>26</v>
      </c>
      <c r="K2353" t="s">
        <v>26</v>
      </c>
    </row>
    <row r="2354" spans="1:11" x14ac:dyDescent="0.25">
      <c r="A2354" s="1">
        <v>33635</v>
      </c>
      <c r="B2354" t="s">
        <v>131</v>
      </c>
      <c r="C2354" t="s">
        <v>26</v>
      </c>
      <c r="D2354" t="s">
        <v>26</v>
      </c>
      <c r="E2354" t="s">
        <v>26</v>
      </c>
      <c r="F2354">
        <v>56657.06</v>
      </c>
      <c r="G2354" t="s">
        <v>26</v>
      </c>
      <c r="H2354" t="s">
        <v>26</v>
      </c>
      <c r="I2354" t="s">
        <v>26</v>
      </c>
      <c r="J2354" t="s">
        <v>26</v>
      </c>
      <c r="K2354" t="s">
        <v>26</v>
      </c>
    </row>
    <row r="2355" spans="1:11" x14ac:dyDescent="0.25">
      <c r="A2355" s="1">
        <v>33635</v>
      </c>
      <c r="B2355" t="s">
        <v>132</v>
      </c>
      <c r="C2355" t="s">
        <v>26</v>
      </c>
      <c r="D2355" t="s">
        <v>26</v>
      </c>
      <c r="E2355" t="s">
        <v>26</v>
      </c>
      <c r="F2355">
        <v>54392.2</v>
      </c>
      <c r="G2355" t="s">
        <v>26</v>
      </c>
      <c r="H2355" t="s">
        <v>26</v>
      </c>
      <c r="I2355" t="s">
        <v>26</v>
      </c>
      <c r="J2355" t="s">
        <v>26</v>
      </c>
      <c r="K2355" t="s">
        <v>26</v>
      </c>
    </row>
    <row r="2356" spans="1:11" x14ac:dyDescent="0.25">
      <c r="A2356" s="1">
        <v>33635</v>
      </c>
      <c r="B2356" t="s">
        <v>133</v>
      </c>
      <c r="C2356" t="s">
        <v>26</v>
      </c>
      <c r="D2356" t="s">
        <v>26</v>
      </c>
      <c r="E2356" t="s">
        <v>26</v>
      </c>
      <c r="F2356">
        <v>57708.72</v>
      </c>
      <c r="G2356" t="s">
        <v>26</v>
      </c>
      <c r="H2356" t="s">
        <v>26</v>
      </c>
      <c r="I2356" t="s">
        <v>26</v>
      </c>
      <c r="J2356" t="s">
        <v>26</v>
      </c>
      <c r="K2356" t="s">
        <v>26</v>
      </c>
    </row>
    <row r="2357" spans="1:11" x14ac:dyDescent="0.25">
      <c r="A2357" s="1">
        <v>33635</v>
      </c>
      <c r="B2357" t="s">
        <v>134</v>
      </c>
      <c r="C2357" t="s">
        <v>26</v>
      </c>
      <c r="D2357" t="s">
        <v>26</v>
      </c>
      <c r="E2357" t="s">
        <v>26</v>
      </c>
      <c r="F2357">
        <v>58176.14</v>
      </c>
      <c r="G2357" t="s">
        <v>26</v>
      </c>
      <c r="H2357" t="s">
        <v>26</v>
      </c>
      <c r="I2357" t="s">
        <v>26</v>
      </c>
      <c r="J2357" t="s">
        <v>26</v>
      </c>
      <c r="K2357" t="s">
        <v>26</v>
      </c>
    </row>
    <row r="2358" spans="1:11" x14ac:dyDescent="0.25">
      <c r="A2358" s="1">
        <v>33635</v>
      </c>
      <c r="B2358" t="s">
        <v>135</v>
      </c>
      <c r="C2358" t="s">
        <v>26</v>
      </c>
      <c r="D2358" t="s">
        <v>26</v>
      </c>
      <c r="E2358" t="s">
        <v>26</v>
      </c>
      <c r="F2358">
        <v>59582.39</v>
      </c>
      <c r="G2358" t="s">
        <v>26</v>
      </c>
      <c r="H2358" t="s">
        <v>26</v>
      </c>
      <c r="I2358" t="s">
        <v>26</v>
      </c>
      <c r="J2358" t="s">
        <v>26</v>
      </c>
      <c r="K2358" t="s">
        <v>26</v>
      </c>
    </row>
    <row r="2359" spans="1:11" x14ac:dyDescent="0.25">
      <c r="A2359" s="1">
        <v>33635</v>
      </c>
      <c r="B2359" t="s">
        <v>136</v>
      </c>
      <c r="C2359" t="s">
        <v>26</v>
      </c>
      <c r="D2359" t="s">
        <v>26</v>
      </c>
      <c r="E2359" t="s">
        <v>26</v>
      </c>
      <c r="F2359" t="s">
        <v>26</v>
      </c>
      <c r="G2359" t="s">
        <v>26</v>
      </c>
      <c r="H2359" t="s">
        <v>26</v>
      </c>
      <c r="I2359" t="s">
        <v>26</v>
      </c>
      <c r="J2359" t="s">
        <v>26</v>
      </c>
      <c r="K2359" t="s">
        <v>26</v>
      </c>
    </row>
    <row r="2360" spans="1:11" x14ac:dyDescent="0.25">
      <c r="A2360" s="1">
        <v>33635</v>
      </c>
      <c r="B2360" t="s">
        <v>137</v>
      </c>
      <c r="C2360" t="s">
        <v>26</v>
      </c>
      <c r="D2360" t="s">
        <v>26</v>
      </c>
      <c r="E2360" t="s">
        <v>26</v>
      </c>
      <c r="F2360">
        <v>55929.88</v>
      </c>
      <c r="G2360" t="s">
        <v>26</v>
      </c>
      <c r="H2360" t="s">
        <v>26</v>
      </c>
      <c r="I2360" t="s">
        <v>26</v>
      </c>
      <c r="J2360" t="s">
        <v>26</v>
      </c>
      <c r="K2360" t="s">
        <v>26</v>
      </c>
    </row>
    <row r="2361" spans="1:11" x14ac:dyDescent="0.25">
      <c r="A2361" s="1">
        <v>33635</v>
      </c>
      <c r="B2361" t="s">
        <v>138</v>
      </c>
      <c r="C2361" t="s">
        <v>26</v>
      </c>
      <c r="D2361" t="s">
        <v>26</v>
      </c>
      <c r="E2361" t="s">
        <v>26</v>
      </c>
      <c r="F2361">
        <v>67417.45</v>
      </c>
      <c r="G2361" t="s">
        <v>26</v>
      </c>
      <c r="H2361" t="s">
        <v>26</v>
      </c>
      <c r="I2361" t="s">
        <v>26</v>
      </c>
      <c r="J2361" t="s">
        <v>26</v>
      </c>
      <c r="K2361" t="s">
        <v>26</v>
      </c>
    </row>
    <row r="2362" spans="1:11" x14ac:dyDescent="0.25">
      <c r="A2362" s="1">
        <v>33635</v>
      </c>
      <c r="B2362" t="s">
        <v>139</v>
      </c>
      <c r="C2362" t="s">
        <v>26</v>
      </c>
      <c r="D2362" t="s">
        <v>26</v>
      </c>
      <c r="E2362" t="s">
        <v>26</v>
      </c>
      <c r="F2362">
        <v>58780.01</v>
      </c>
      <c r="G2362" t="s">
        <v>26</v>
      </c>
      <c r="H2362" t="s">
        <v>26</v>
      </c>
      <c r="I2362" t="s">
        <v>26</v>
      </c>
      <c r="J2362" t="s">
        <v>26</v>
      </c>
      <c r="K2362" t="s">
        <v>26</v>
      </c>
    </row>
    <row r="2363" spans="1:11" x14ac:dyDescent="0.25">
      <c r="A2363" s="1">
        <v>33635</v>
      </c>
      <c r="B2363" t="s">
        <v>140</v>
      </c>
      <c r="C2363" t="s">
        <v>26</v>
      </c>
      <c r="D2363" t="s">
        <v>26</v>
      </c>
      <c r="E2363" t="s">
        <v>26</v>
      </c>
      <c r="F2363">
        <v>52633.98</v>
      </c>
      <c r="G2363" t="s">
        <v>26</v>
      </c>
      <c r="H2363" t="s">
        <v>26</v>
      </c>
      <c r="I2363" t="s">
        <v>26</v>
      </c>
      <c r="J2363" t="s">
        <v>26</v>
      </c>
      <c r="K2363" t="s">
        <v>26</v>
      </c>
    </row>
    <row r="2364" spans="1:11" x14ac:dyDescent="0.25">
      <c r="A2364" s="1">
        <v>33635</v>
      </c>
      <c r="B2364" t="s">
        <v>141</v>
      </c>
      <c r="C2364" t="s">
        <v>26</v>
      </c>
      <c r="D2364" t="s">
        <v>26</v>
      </c>
      <c r="E2364" t="s">
        <v>26</v>
      </c>
      <c r="F2364">
        <v>53286.17</v>
      </c>
      <c r="G2364" t="s">
        <v>26</v>
      </c>
      <c r="H2364" t="s">
        <v>26</v>
      </c>
      <c r="I2364" t="s">
        <v>26</v>
      </c>
      <c r="J2364" t="s">
        <v>26</v>
      </c>
      <c r="K2364" t="s">
        <v>26</v>
      </c>
    </row>
    <row r="2365" spans="1:11" x14ac:dyDescent="0.25">
      <c r="A2365" s="1">
        <v>33635</v>
      </c>
      <c r="B2365" t="s">
        <v>142</v>
      </c>
      <c r="C2365" t="s">
        <v>26</v>
      </c>
      <c r="D2365" t="s">
        <v>26</v>
      </c>
      <c r="E2365" t="s">
        <v>26</v>
      </c>
      <c r="F2365">
        <v>51189.599999999999</v>
      </c>
      <c r="G2365" t="s">
        <v>26</v>
      </c>
      <c r="H2365" t="s">
        <v>26</v>
      </c>
      <c r="I2365" t="s">
        <v>26</v>
      </c>
      <c r="J2365" t="s">
        <v>26</v>
      </c>
      <c r="K2365" t="s">
        <v>26</v>
      </c>
    </row>
    <row r="2366" spans="1:11" x14ac:dyDescent="0.25">
      <c r="A2366" s="1">
        <v>33635</v>
      </c>
      <c r="B2366" t="s">
        <v>143</v>
      </c>
      <c r="C2366" t="s">
        <v>26</v>
      </c>
      <c r="D2366" t="s">
        <v>26</v>
      </c>
      <c r="E2366" t="s">
        <v>26</v>
      </c>
      <c r="F2366">
        <v>56917.1</v>
      </c>
      <c r="G2366" t="s">
        <v>26</v>
      </c>
      <c r="H2366" t="s">
        <v>26</v>
      </c>
      <c r="I2366" t="s">
        <v>26</v>
      </c>
      <c r="J2366" t="s">
        <v>26</v>
      </c>
      <c r="K2366" t="s">
        <v>26</v>
      </c>
    </row>
    <row r="2367" spans="1:11" x14ac:dyDescent="0.25">
      <c r="A2367" s="1">
        <v>33635</v>
      </c>
      <c r="B2367" t="s">
        <v>144</v>
      </c>
      <c r="C2367" t="s">
        <v>26</v>
      </c>
      <c r="D2367" t="s">
        <v>26</v>
      </c>
      <c r="E2367" t="s">
        <v>26</v>
      </c>
      <c r="F2367">
        <v>56927.19</v>
      </c>
      <c r="G2367" t="s">
        <v>26</v>
      </c>
      <c r="H2367" t="s">
        <v>26</v>
      </c>
      <c r="I2367" t="s">
        <v>26</v>
      </c>
      <c r="J2367" t="s">
        <v>26</v>
      </c>
      <c r="K2367" t="s">
        <v>26</v>
      </c>
    </row>
    <row r="2368" spans="1:11" x14ac:dyDescent="0.25">
      <c r="A2368" s="1">
        <v>33635</v>
      </c>
      <c r="B2368" t="s">
        <v>145</v>
      </c>
      <c r="C2368" t="s">
        <v>26</v>
      </c>
      <c r="D2368" t="s">
        <v>26</v>
      </c>
      <c r="E2368" t="s">
        <v>26</v>
      </c>
      <c r="F2368">
        <v>64225.27</v>
      </c>
      <c r="G2368" t="s">
        <v>26</v>
      </c>
      <c r="H2368" t="s">
        <v>26</v>
      </c>
      <c r="I2368" t="s">
        <v>26</v>
      </c>
      <c r="J2368" t="s">
        <v>26</v>
      </c>
      <c r="K2368" t="s">
        <v>26</v>
      </c>
    </row>
    <row r="2369" spans="1:11" x14ac:dyDescent="0.25">
      <c r="A2369" s="1">
        <v>33635</v>
      </c>
      <c r="B2369" t="s">
        <v>146</v>
      </c>
      <c r="C2369" t="s">
        <v>26</v>
      </c>
      <c r="D2369" t="s">
        <v>26</v>
      </c>
      <c r="E2369" t="s">
        <v>26</v>
      </c>
      <c r="F2369">
        <v>53769.07</v>
      </c>
      <c r="G2369" t="s">
        <v>26</v>
      </c>
      <c r="H2369" t="s">
        <v>26</v>
      </c>
      <c r="I2369" t="s">
        <v>26</v>
      </c>
      <c r="J2369" t="s">
        <v>26</v>
      </c>
      <c r="K2369" t="s">
        <v>26</v>
      </c>
    </row>
    <row r="2370" spans="1:11" x14ac:dyDescent="0.25">
      <c r="A2370" s="1">
        <v>33635</v>
      </c>
      <c r="B2370" t="s">
        <v>2</v>
      </c>
      <c r="C2370" t="s">
        <v>26</v>
      </c>
      <c r="D2370" t="s">
        <v>26</v>
      </c>
      <c r="E2370" t="s">
        <v>26</v>
      </c>
      <c r="F2370">
        <v>51957.84</v>
      </c>
      <c r="G2370" t="s">
        <v>26</v>
      </c>
      <c r="H2370" t="s">
        <v>26</v>
      </c>
      <c r="I2370" t="s">
        <v>26</v>
      </c>
      <c r="J2370" t="s">
        <v>26</v>
      </c>
      <c r="K2370" t="s">
        <v>26</v>
      </c>
    </row>
    <row r="2371" spans="1:11" x14ac:dyDescent="0.25">
      <c r="A2371" s="1">
        <v>33635</v>
      </c>
      <c r="B2371" t="s">
        <v>147</v>
      </c>
      <c r="C2371" t="s">
        <v>26</v>
      </c>
      <c r="D2371" t="s">
        <v>26</v>
      </c>
      <c r="E2371" t="s">
        <v>26</v>
      </c>
      <c r="F2371">
        <v>51401.88</v>
      </c>
      <c r="G2371" t="s">
        <v>26</v>
      </c>
      <c r="H2371" t="s">
        <v>26</v>
      </c>
      <c r="I2371" t="s">
        <v>26</v>
      </c>
      <c r="J2371" t="s">
        <v>26</v>
      </c>
      <c r="K2371" t="s">
        <v>26</v>
      </c>
    </row>
    <row r="2372" spans="1:11" x14ac:dyDescent="0.25">
      <c r="A2372" s="1">
        <v>33635</v>
      </c>
      <c r="B2372" t="s">
        <v>148</v>
      </c>
      <c r="C2372" t="s">
        <v>26</v>
      </c>
      <c r="D2372" t="s">
        <v>26</v>
      </c>
      <c r="E2372" t="s">
        <v>26</v>
      </c>
      <c r="F2372">
        <v>55539.61</v>
      </c>
      <c r="G2372" t="s">
        <v>26</v>
      </c>
      <c r="H2372" t="s">
        <v>26</v>
      </c>
      <c r="I2372" t="s">
        <v>26</v>
      </c>
      <c r="J2372" t="s">
        <v>26</v>
      </c>
      <c r="K2372" t="s">
        <v>26</v>
      </c>
    </row>
    <row r="2373" spans="1:11" x14ac:dyDescent="0.25">
      <c r="A2373" s="1">
        <v>33635</v>
      </c>
      <c r="B2373" t="s">
        <v>149</v>
      </c>
      <c r="C2373" t="s">
        <v>26</v>
      </c>
      <c r="D2373" t="s">
        <v>26</v>
      </c>
      <c r="E2373" t="s">
        <v>26</v>
      </c>
      <c r="F2373">
        <v>52144.35</v>
      </c>
      <c r="G2373" t="s">
        <v>26</v>
      </c>
      <c r="H2373" t="s">
        <v>26</v>
      </c>
      <c r="I2373" t="s">
        <v>26</v>
      </c>
      <c r="J2373" t="s">
        <v>26</v>
      </c>
      <c r="K2373" t="s">
        <v>26</v>
      </c>
    </row>
    <row r="2374" spans="1:11" x14ac:dyDescent="0.25">
      <c r="A2374" s="1">
        <v>33635</v>
      </c>
      <c r="B2374" t="s">
        <v>150</v>
      </c>
      <c r="C2374" t="s">
        <v>26</v>
      </c>
      <c r="D2374" t="s">
        <v>26</v>
      </c>
      <c r="E2374" t="s">
        <v>26</v>
      </c>
      <c r="F2374">
        <v>56159.29</v>
      </c>
      <c r="G2374" t="s">
        <v>26</v>
      </c>
      <c r="H2374" t="s">
        <v>26</v>
      </c>
      <c r="I2374" t="s">
        <v>26</v>
      </c>
      <c r="J2374" t="s">
        <v>26</v>
      </c>
      <c r="K2374" t="s">
        <v>26</v>
      </c>
    </row>
    <row r="2375" spans="1:11" x14ac:dyDescent="0.25">
      <c r="A2375" s="1">
        <v>33635</v>
      </c>
      <c r="B2375" t="s">
        <v>151</v>
      </c>
      <c r="C2375" t="s">
        <v>26</v>
      </c>
      <c r="D2375" t="s">
        <v>26</v>
      </c>
      <c r="E2375" t="s">
        <v>26</v>
      </c>
      <c r="F2375">
        <v>51291.8</v>
      </c>
      <c r="G2375" t="s">
        <v>26</v>
      </c>
      <c r="H2375" t="s">
        <v>26</v>
      </c>
      <c r="I2375" t="s">
        <v>26</v>
      </c>
      <c r="J2375" t="s">
        <v>26</v>
      </c>
      <c r="K2375" t="s">
        <v>26</v>
      </c>
    </row>
    <row r="2376" spans="1:11" x14ac:dyDescent="0.25">
      <c r="A2376" s="1">
        <v>33635</v>
      </c>
      <c r="B2376" t="s">
        <v>152</v>
      </c>
      <c r="C2376" t="s">
        <v>26</v>
      </c>
      <c r="D2376" t="s">
        <v>26</v>
      </c>
      <c r="E2376" t="s">
        <v>26</v>
      </c>
      <c r="F2376">
        <v>51593.75</v>
      </c>
      <c r="G2376" t="s">
        <v>26</v>
      </c>
      <c r="H2376" t="s">
        <v>26</v>
      </c>
      <c r="I2376" t="s">
        <v>26</v>
      </c>
      <c r="J2376" t="s">
        <v>26</v>
      </c>
      <c r="K2376" t="s">
        <v>26</v>
      </c>
    </row>
    <row r="2377" spans="1:11" x14ac:dyDescent="0.25">
      <c r="A2377" s="1">
        <v>33635</v>
      </c>
      <c r="B2377" t="s">
        <v>153</v>
      </c>
      <c r="C2377" t="s">
        <v>26</v>
      </c>
      <c r="D2377" t="s">
        <v>26</v>
      </c>
      <c r="E2377" t="s">
        <v>26</v>
      </c>
      <c r="F2377">
        <v>56902.52</v>
      </c>
      <c r="G2377" t="s">
        <v>26</v>
      </c>
      <c r="H2377" t="s">
        <v>26</v>
      </c>
      <c r="I2377" t="s">
        <v>26</v>
      </c>
      <c r="J2377" t="s">
        <v>26</v>
      </c>
      <c r="K2377" t="s">
        <v>26</v>
      </c>
    </row>
    <row r="2378" spans="1:11" x14ac:dyDescent="0.25">
      <c r="A2378" s="1">
        <v>33635</v>
      </c>
      <c r="B2378" t="s">
        <v>154</v>
      </c>
      <c r="C2378" t="s">
        <v>26</v>
      </c>
      <c r="D2378" t="s">
        <v>26</v>
      </c>
      <c r="E2378" t="s">
        <v>26</v>
      </c>
      <c r="F2378">
        <v>53087.99</v>
      </c>
      <c r="G2378" t="s">
        <v>26</v>
      </c>
      <c r="H2378" t="s">
        <v>26</v>
      </c>
      <c r="I2378" t="s">
        <v>26</v>
      </c>
      <c r="J2378" t="s">
        <v>26</v>
      </c>
      <c r="K2378" t="s">
        <v>26</v>
      </c>
    </row>
    <row r="2379" spans="1:11" x14ac:dyDescent="0.25">
      <c r="A2379" s="1">
        <v>33635</v>
      </c>
      <c r="B2379" t="s">
        <v>155</v>
      </c>
      <c r="C2379" t="s">
        <v>26</v>
      </c>
      <c r="D2379" t="s">
        <v>26</v>
      </c>
      <c r="E2379" t="s">
        <v>26</v>
      </c>
      <c r="F2379">
        <v>52373.27</v>
      </c>
      <c r="G2379" t="s">
        <v>26</v>
      </c>
      <c r="H2379" t="s">
        <v>26</v>
      </c>
      <c r="I2379" t="s">
        <v>26</v>
      </c>
      <c r="J2379" t="s">
        <v>26</v>
      </c>
      <c r="K2379" t="s">
        <v>26</v>
      </c>
    </row>
    <row r="2380" spans="1:11" x14ac:dyDescent="0.25">
      <c r="A2380" s="1">
        <v>33664</v>
      </c>
      <c r="B2380" t="s">
        <v>1</v>
      </c>
      <c r="C2380" t="s">
        <v>26</v>
      </c>
      <c r="D2380" t="s">
        <v>26</v>
      </c>
      <c r="E2380" t="s">
        <v>26</v>
      </c>
      <c r="F2380">
        <v>68556.09</v>
      </c>
      <c r="G2380" t="s">
        <v>26</v>
      </c>
      <c r="H2380" t="s">
        <v>26</v>
      </c>
      <c r="I2380" t="s">
        <v>26</v>
      </c>
      <c r="J2380" t="s">
        <v>26</v>
      </c>
      <c r="K2380" t="s">
        <v>26</v>
      </c>
    </row>
    <row r="2381" spans="1:11" x14ac:dyDescent="0.25">
      <c r="A2381" s="1">
        <v>33664</v>
      </c>
      <c r="B2381" t="s">
        <v>126</v>
      </c>
      <c r="C2381" t="s">
        <v>26</v>
      </c>
      <c r="D2381" t="s">
        <v>26</v>
      </c>
      <c r="E2381" t="s">
        <v>26</v>
      </c>
      <c r="F2381">
        <v>67448.53</v>
      </c>
      <c r="G2381" t="s">
        <v>26</v>
      </c>
      <c r="H2381" t="s">
        <v>26</v>
      </c>
      <c r="I2381" t="s">
        <v>26</v>
      </c>
      <c r="J2381" t="s">
        <v>26</v>
      </c>
      <c r="K2381" t="s">
        <v>26</v>
      </c>
    </row>
    <row r="2382" spans="1:11" x14ac:dyDescent="0.25">
      <c r="A2382" s="1">
        <v>33664</v>
      </c>
      <c r="B2382" t="s">
        <v>127</v>
      </c>
      <c r="C2382" t="s">
        <v>26</v>
      </c>
      <c r="D2382" t="s">
        <v>26</v>
      </c>
      <c r="E2382" t="s">
        <v>26</v>
      </c>
      <c r="F2382">
        <v>71397.78</v>
      </c>
      <c r="G2382" t="s">
        <v>26</v>
      </c>
      <c r="H2382" t="s">
        <v>26</v>
      </c>
      <c r="I2382" t="s">
        <v>26</v>
      </c>
      <c r="J2382" t="s">
        <v>26</v>
      </c>
      <c r="K2382" t="s">
        <v>26</v>
      </c>
    </row>
    <row r="2383" spans="1:11" x14ac:dyDescent="0.25">
      <c r="A2383" s="1">
        <v>33664</v>
      </c>
      <c r="B2383" t="s">
        <v>113</v>
      </c>
      <c r="C2383" t="s">
        <v>26</v>
      </c>
      <c r="D2383" t="s">
        <v>26</v>
      </c>
      <c r="E2383" t="s">
        <v>26</v>
      </c>
      <c r="F2383">
        <v>68637.2</v>
      </c>
      <c r="G2383" t="s">
        <v>26</v>
      </c>
      <c r="H2383" t="s">
        <v>26</v>
      </c>
      <c r="I2383" t="s">
        <v>26</v>
      </c>
      <c r="J2383" t="s">
        <v>26</v>
      </c>
      <c r="K2383" t="s">
        <v>26</v>
      </c>
    </row>
    <row r="2384" spans="1:11" x14ac:dyDescent="0.25">
      <c r="A2384" s="1">
        <v>33664</v>
      </c>
      <c r="B2384" t="s">
        <v>128</v>
      </c>
      <c r="C2384" t="s">
        <v>26</v>
      </c>
      <c r="D2384" t="s">
        <v>26</v>
      </c>
      <c r="E2384" t="s">
        <v>26</v>
      </c>
      <c r="F2384">
        <v>66880.3</v>
      </c>
      <c r="G2384" t="s">
        <v>26</v>
      </c>
      <c r="H2384" t="s">
        <v>26</v>
      </c>
      <c r="I2384" t="s">
        <v>26</v>
      </c>
      <c r="J2384" t="s">
        <v>26</v>
      </c>
      <c r="K2384" t="s">
        <v>26</v>
      </c>
    </row>
    <row r="2385" spans="1:11" x14ac:dyDescent="0.25">
      <c r="A2385" s="1">
        <v>33664</v>
      </c>
      <c r="B2385" t="s">
        <v>129</v>
      </c>
      <c r="C2385" t="s">
        <v>26</v>
      </c>
      <c r="D2385" t="s">
        <v>26</v>
      </c>
      <c r="E2385" t="s">
        <v>26</v>
      </c>
      <c r="F2385">
        <v>66471.17</v>
      </c>
      <c r="G2385" t="s">
        <v>26</v>
      </c>
      <c r="H2385" t="s">
        <v>26</v>
      </c>
      <c r="I2385" t="s">
        <v>26</v>
      </c>
      <c r="J2385" t="s">
        <v>26</v>
      </c>
      <c r="K2385" t="s">
        <v>26</v>
      </c>
    </row>
    <row r="2386" spans="1:11" x14ac:dyDescent="0.25">
      <c r="A2386" s="1">
        <v>33664</v>
      </c>
      <c r="B2386" t="s">
        <v>130</v>
      </c>
      <c r="C2386" t="s">
        <v>26</v>
      </c>
      <c r="D2386" t="s">
        <v>26</v>
      </c>
      <c r="E2386" t="s">
        <v>26</v>
      </c>
      <c r="F2386">
        <v>71176.53</v>
      </c>
      <c r="G2386" t="s">
        <v>26</v>
      </c>
      <c r="H2386" t="s">
        <v>26</v>
      </c>
      <c r="I2386" t="s">
        <v>26</v>
      </c>
      <c r="J2386" t="s">
        <v>26</v>
      </c>
      <c r="K2386" t="s">
        <v>26</v>
      </c>
    </row>
    <row r="2387" spans="1:11" x14ac:dyDescent="0.25">
      <c r="A2387" s="1">
        <v>33664</v>
      </c>
      <c r="B2387" t="s">
        <v>131</v>
      </c>
      <c r="C2387" t="s">
        <v>26</v>
      </c>
      <c r="D2387" t="s">
        <v>26</v>
      </c>
      <c r="E2387" t="s">
        <v>26</v>
      </c>
      <c r="F2387">
        <v>66322.75</v>
      </c>
      <c r="G2387" t="s">
        <v>26</v>
      </c>
      <c r="H2387" t="s">
        <v>26</v>
      </c>
      <c r="I2387" t="s">
        <v>26</v>
      </c>
      <c r="J2387" t="s">
        <v>26</v>
      </c>
      <c r="K2387" t="s">
        <v>26</v>
      </c>
    </row>
    <row r="2388" spans="1:11" x14ac:dyDescent="0.25">
      <c r="A2388" s="1">
        <v>33664</v>
      </c>
      <c r="B2388" t="s">
        <v>132</v>
      </c>
      <c r="C2388" t="s">
        <v>26</v>
      </c>
      <c r="D2388" t="s">
        <v>26</v>
      </c>
      <c r="E2388" t="s">
        <v>26</v>
      </c>
      <c r="F2388">
        <v>65738.41</v>
      </c>
      <c r="G2388" t="s">
        <v>26</v>
      </c>
      <c r="H2388" t="s">
        <v>26</v>
      </c>
      <c r="I2388" t="s">
        <v>26</v>
      </c>
      <c r="J2388" t="s">
        <v>26</v>
      </c>
      <c r="K2388" t="s">
        <v>26</v>
      </c>
    </row>
    <row r="2389" spans="1:11" x14ac:dyDescent="0.25">
      <c r="A2389" s="1">
        <v>33664</v>
      </c>
      <c r="B2389" t="s">
        <v>133</v>
      </c>
      <c r="C2389" t="s">
        <v>26</v>
      </c>
      <c r="D2389" t="s">
        <v>26</v>
      </c>
      <c r="E2389" t="s">
        <v>26</v>
      </c>
      <c r="F2389">
        <v>63473.82</v>
      </c>
      <c r="G2389" t="s">
        <v>26</v>
      </c>
      <c r="H2389" t="s">
        <v>26</v>
      </c>
      <c r="I2389" t="s">
        <v>26</v>
      </c>
      <c r="J2389" t="s">
        <v>26</v>
      </c>
      <c r="K2389" t="s">
        <v>26</v>
      </c>
    </row>
    <row r="2390" spans="1:11" x14ac:dyDescent="0.25">
      <c r="A2390" s="1">
        <v>33664</v>
      </c>
      <c r="B2390" t="s">
        <v>134</v>
      </c>
      <c r="C2390" t="s">
        <v>26</v>
      </c>
      <c r="D2390" t="s">
        <v>26</v>
      </c>
      <c r="E2390" t="s">
        <v>26</v>
      </c>
      <c r="F2390">
        <v>68921.27</v>
      </c>
      <c r="G2390" t="s">
        <v>26</v>
      </c>
      <c r="H2390" t="s">
        <v>26</v>
      </c>
      <c r="I2390" t="s">
        <v>26</v>
      </c>
      <c r="J2390" t="s">
        <v>26</v>
      </c>
      <c r="K2390" t="s">
        <v>26</v>
      </c>
    </row>
    <row r="2391" spans="1:11" x14ac:dyDescent="0.25">
      <c r="A2391" s="1">
        <v>33664</v>
      </c>
      <c r="B2391" t="s">
        <v>135</v>
      </c>
      <c r="C2391" t="s">
        <v>26</v>
      </c>
      <c r="D2391" t="s">
        <v>26</v>
      </c>
      <c r="E2391" t="s">
        <v>26</v>
      </c>
      <c r="F2391">
        <v>70706.429999999993</v>
      </c>
      <c r="G2391" t="s">
        <v>26</v>
      </c>
      <c r="H2391" t="s">
        <v>26</v>
      </c>
      <c r="I2391" t="s">
        <v>26</v>
      </c>
      <c r="J2391" t="s">
        <v>26</v>
      </c>
      <c r="K2391" t="s">
        <v>26</v>
      </c>
    </row>
    <row r="2392" spans="1:11" x14ac:dyDescent="0.25">
      <c r="A2392" s="1">
        <v>33664</v>
      </c>
      <c r="B2392" t="s">
        <v>136</v>
      </c>
      <c r="C2392" t="s">
        <v>26</v>
      </c>
      <c r="D2392" t="s">
        <v>26</v>
      </c>
      <c r="E2392" t="s">
        <v>26</v>
      </c>
      <c r="F2392" t="s">
        <v>26</v>
      </c>
      <c r="G2392" t="s">
        <v>26</v>
      </c>
      <c r="H2392" t="s">
        <v>26</v>
      </c>
      <c r="I2392" t="s">
        <v>26</v>
      </c>
      <c r="J2392" t="s">
        <v>26</v>
      </c>
      <c r="K2392" t="s">
        <v>26</v>
      </c>
    </row>
    <row r="2393" spans="1:11" x14ac:dyDescent="0.25">
      <c r="A2393" s="1">
        <v>33664</v>
      </c>
      <c r="B2393" t="s">
        <v>137</v>
      </c>
      <c r="C2393" t="s">
        <v>26</v>
      </c>
      <c r="D2393" t="s">
        <v>26</v>
      </c>
      <c r="E2393" t="s">
        <v>26</v>
      </c>
      <c r="F2393">
        <v>69039.839999999997</v>
      </c>
      <c r="G2393" t="s">
        <v>26</v>
      </c>
      <c r="H2393" t="s">
        <v>26</v>
      </c>
      <c r="I2393" t="s">
        <v>26</v>
      </c>
      <c r="J2393" t="s">
        <v>26</v>
      </c>
      <c r="K2393" t="s">
        <v>26</v>
      </c>
    </row>
    <row r="2394" spans="1:11" x14ac:dyDescent="0.25">
      <c r="A2394" s="1">
        <v>33664</v>
      </c>
      <c r="B2394" t="s">
        <v>138</v>
      </c>
      <c r="C2394" t="s">
        <v>26</v>
      </c>
      <c r="D2394" t="s">
        <v>26</v>
      </c>
      <c r="E2394" t="s">
        <v>26</v>
      </c>
      <c r="F2394">
        <v>81008.81</v>
      </c>
      <c r="G2394" t="s">
        <v>26</v>
      </c>
      <c r="H2394" t="s">
        <v>26</v>
      </c>
      <c r="I2394" t="s">
        <v>26</v>
      </c>
      <c r="J2394" t="s">
        <v>26</v>
      </c>
      <c r="K2394" t="s">
        <v>26</v>
      </c>
    </row>
    <row r="2395" spans="1:11" x14ac:dyDescent="0.25">
      <c r="A2395" s="1">
        <v>33664</v>
      </c>
      <c r="B2395" t="s">
        <v>139</v>
      </c>
      <c r="C2395" t="s">
        <v>26</v>
      </c>
      <c r="D2395" t="s">
        <v>26</v>
      </c>
      <c r="E2395" t="s">
        <v>26</v>
      </c>
      <c r="F2395">
        <v>70929.84</v>
      </c>
      <c r="G2395" t="s">
        <v>26</v>
      </c>
      <c r="H2395" t="s">
        <v>26</v>
      </c>
      <c r="I2395" t="s">
        <v>26</v>
      </c>
      <c r="J2395" t="s">
        <v>26</v>
      </c>
      <c r="K2395" t="s">
        <v>26</v>
      </c>
    </row>
    <row r="2396" spans="1:11" x14ac:dyDescent="0.25">
      <c r="A2396" s="1">
        <v>33664</v>
      </c>
      <c r="B2396" t="s">
        <v>140</v>
      </c>
      <c r="C2396" t="s">
        <v>26</v>
      </c>
      <c r="D2396" t="s">
        <v>26</v>
      </c>
      <c r="E2396" t="s">
        <v>26</v>
      </c>
      <c r="F2396">
        <v>63050.25</v>
      </c>
      <c r="G2396" t="s">
        <v>26</v>
      </c>
      <c r="H2396" t="s">
        <v>26</v>
      </c>
      <c r="I2396" t="s">
        <v>26</v>
      </c>
      <c r="J2396" t="s">
        <v>26</v>
      </c>
      <c r="K2396" t="s">
        <v>26</v>
      </c>
    </row>
    <row r="2397" spans="1:11" x14ac:dyDescent="0.25">
      <c r="A2397" s="1">
        <v>33664</v>
      </c>
      <c r="B2397" t="s">
        <v>141</v>
      </c>
      <c r="C2397" t="s">
        <v>26</v>
      </c>
      <c r="D2397" t="s">
        <v>26</v>
      </c>
      <c r="E2397" t="s">
        <v>26</v>
      </c>
      <c r="F2397">
        <v>66751.59</v>
      </c>
      <c r="G2397" t="s">
        <v>26</v>
      </c>
      <c r="H2397" t="s">
        <v>26</v>
      </c>
      <c r="I2397" t="s">
        <v>26</v>
      </c>
      <c r="J2397" t="s">
        <v>26</v>
      </c>
      <c r="K2397" t="s">
        <v>26</v>
      </c>
    </row>
    <row r="2398" spans="1:11" x14ac:dyDescent="0.25">
      <c r="A2398" s="1">
        <v>33664</v>
      </c>
      <c r="B2398" t="s">
        <v>142</v>
      </c>
      <c r="C2398" t="s">
        <v>26</v>
      </c>
      <c r="D2398" t="s">
        <v>26</v>
      </c>
      <c r="E2398" t="s">
        <v>26</v>
      </c>
      <c r="F2398">
        <v>68952.399999999994</v>
      </c>
      <c r="G2398" t="s">
        <v>26</v>
      </c>
      <c r="H2398" t="s">
        <v>26</v>
      </c>
      <c r="I2398" t="s">
        <v>26</v>
      </c>
      <c r="J2398" t="s">
        <v>26</v>
      </c>
      <c r="K2398" t="s">
        <v>26</v>
      </c>
    </row>
    <row r="2399" spans="1:11" x14ac:dyDescent="0.25">
      <c r="A2399" s="1">
        <v>33664</v>
      </c>
      <c r="B2399" t="s">
        <v>143</v>
      </c>
      <c r="C2399" t="s">
        <v>26</v>
      </c>
      <c r="D2399" t="s">
        <v>26</v>
      </c>
      <c r="E2399" t="s">
        <v>26</v>
      </c>
      <c r="F2399">
        <v>72626.22</v>
      </c>
      <c r="G2399" t="s">
        <v>26</v>
      </c>
      <c r="H2399" t="s">
        <v>26</v>
      </c>
      <c r="I2399" t="s">
        <v>26</v>
      </c>
      <c r="J2399" t="s">
        <v>26</v>
      </c>
      <c r="K2399" t="s">
        <v>26</v>
      </c>
    </row>
    <row r="2400" spans="1:11" x14ac:dyDescent="0.25">
      <c r="A2400" s="1">
        <v>33664</v>
      </c>
      <c r="B2400" t="s">
        <v>144</v>
      </c>
      <c r="C2400" t="s">
        <v>26</v>
      </c>
      <c r="D2400" t="s">
        <v>26</v>
      </c>
      <c r="E2400" t="s">
        <v>26</v>
      </c>
      <c r="F2400">
        <v>68574.490000000005</v>
      </c>
      <c r="G2400" t="s">
        <v>26</v>
      </c>
      <c r="H2400" t="s">
        <v>26</v>
      </c>
      <c r="I2400" t="s">
        <v>26</v>
      </c>
      <c r="J2400" t="s">
        <v>26</v>
      </c>
      <c r="K2400" t="s">
        <v>26</v>
      </c>
    </row>
    <row r="2401" spans="1:11" x14ac:dyDescent="0.25">
      <c r="A2401" s="1">
        <v>33664</v>
      </c>
      <c r="B2401" t="s">
        <v>145</v>
      </c>
      <c r="C2401" t="s">
        <v>26</v>
      </c>
      <c r="D2401" t="s">
        <v>26</v>
      </c>
      <c r="E2401" t="s">
        <v>26</v>
      </c>
      <c r="F2401">
        <v>75920.69</v>
      </c>
      <c r="G2401" t="s">
        <v>26</v>
      </c>
      <c r="H2401" t="s">
        <v>26</v>
      </c>
      <c r="I2401" t="s">
        <v>26</v>
      </c>
      <c r="J2401" t="s">
        <v>26</v>
      </c>
      <c r="K2401" t="s">
        <v>26</v>
      </c>
    </row>
    <row r="2402" spans="1:11" x14ac:dyDescent="0.25">
      <c r="A2402" s="1">
        <v>33664</v>
      </c>
      <c r="B2402" t="s">
        <v>146</v>
      </c>
      <c r="C2402" t="s">
        <v>26</v>
      </c>
      <c r="D2402" t="s">
        <v>26</v>
      </c>
      <c r="E2402" t="s">
        <v>26</v>
      </c>
      <c r="F2402">
        <v>70840.75</v>
      </c>
      <c r="G2402" t="s">
        <v>26</v>
      </c>
      <c r="H2402" t="s">
        <v>26</v>
      </c>
      <c r="I2402" t="s">
        <v>26</v>
      </c>
      <c r="J2402" t="s">
        <v>26</v>
      </c>
      <c r="K2402" t="s">
        <v>26</v>
      </c>
    </row>
    <row r="2403" spans="1:11" x14ac:dyDescent="0.25">
      <c r="A2403" s="1">
        <v>33664</v>
      </c>
      <c r="B2403" t="s">
        <v>2</v>
      </c>
      <c r="C2403" t="s">
        <v>26</v>
      </c>
      <c r="D2403" t="s">
        <v>26</v>
      </c>
      <c r="E2403" t="s">
        <v>26</v>
      </c>
      <c r="F2403">
        <v>64542.02</v>
      </c>
      <c r="G2403" t="s">
        <v>26</v>
      </c>
      <c r="H2403" t="s">
        <v>26</v>
      </c>
      <c r="I2403" t="s">
        <v>26</v>
      </c>
      <c r="J2403" t="s">
        <v>26</v>
      </c>
      <c r="K2403" t="s">
        <v>26</v>
      </c>
    </row>
    <row r="2404" spans="1:11" x14ac:dyDescent="0.25">
      <c r="A2404" s="1">
        <v>33664</v>
      </c>
      <c r="B2404" t="s">
        <v>147</v>
      </c>
      <c r="C2404" t="s">
        <v>26</v>
      </c>
      <c r="D2404" t="s">
        <v>26</v>
      </c>
      <c r="E2404" t="s">
        <v>26</v>
      </c>
      <c r="F2404">
        <v>63373.38</v>
      </c>
      <c r="G2404" t="s">
        <v>26</v>
      </c>
      <c r="H2404" t="s">
        <v>26</v>
      </c>
      <c r="I2404" t="s">
        <v>26</v>
      </c>
      <c r="J2404" t="s">
        <v>26</v>
      </c>
      <c r="K2404" t="s">
        <v>26</v>
      </c>
    </row>
    <row r="2405" spans="1:11" x14ac:dyDescent="0.25">
      <c r="A2405" s="1">
        <v>33664</v>
      </c>
      <c r="B2405" t="s">
        <v>148</v>
      </c>
      <c r="C2405" t="s">
        <v>26</v>
      </c>
      <c r="D2405" t="s">
        <v>26</v>
      </c>
      <c r="E2405" t="s">
        <v>26</v>
      </c>
      <c r="F2405">
        <v>70229.84</v>
      </c>
      <c r="G2405" t="s">
        <v>26</v>
      </c>
      <c r="H2405" t="s">
        <v>26</v>
      </c>
      <c r="I2405" t="s">
        <v>26</v>
      </c>
      <c r="J2405" t="s">
        <v>26</v>
      </c>
      <c r="K2405" t="s">
        <v>26</v>
      </c>
    </row>
    <row r="2406" spans="1:11" x14ac:dyDescent="0.25">
      <c r="A2406" s="1">
        <v>33664</v>
      </c>
      <c r="B2406" t="s">
        <v>149</v>
      </c>
      <c r="C2406" t="s">
        <v>26</v>
      </c>
      <c r="D2406" t="s">
        <v>26</v>
      </c>
      <c r="E2406" t="s">
        <v>26</v>
      </c>
      <c r="F2406">
        <v>67699</v>
      </c>
      <c r="G2406" t="s">
        <v>26</v>
      </c>
      <c r="H2406" t="s">
        <v>26</v>
      </c>
      <c r="I2406" t="s">
        <v>26</v>
      </c>
      <c r="J2406" t="s">
        <v>26</v>
      </c>
      <c r="K2406" t="s">
        <v>26</v>
      </c>
    </row>
    <row r="2407" spans="1:11" x14ac:dyDescent="0.25">
      <c r="A2407" s="1">
        <v>33664</v>
      </c>
      <c r="B2407" t="s">
        <v>150</v>
      </c>
      <c r="C2407" t="s">
        <v>26</v>
      </c>
      <c r="D2407" t="s">
        <v>26</v>
      </c>
      <c r="E2407" t="s">
        <v>26</v>
      </c>
      <c r="F2407">
        <v>67565.240000000005</v>
      </c>
      <c r="G2407" t="s">
        <v>26</v>
      </c>
      <c r="H2407" t="s">
        <v>26</v>
      </c>
      <c r="I2407" t="s">
        <v>26</v>
      </c>
      <c r="J2407" t="s">
        <v>26</v>
      </c>
      <c r="K2407" t="s">
        <v>26</v>
      </c>
    </row>
    <row r="2408" spans="1:11" x14ac:dyDescent="0.25">
      <c r="A2408" s="1">
        <v>33664</v>
      </c>
      <c r="B2408" t="s">
        <v>151</v>
      </c>
      <c r="C2408" t="s">
        <v>26</v>
      </c>
      <c r="D2408" t="s">
        <v>26</v>
      </c>
      <c r="E2408" t="s">
        <v>26</v>
      </c>
      <c r="F2408">
        <v>65920.22</v>
      </c>
      <c r="G2408" t="s">
        <v>26</v>
      </c>
      <c r="H2408" t="s">
        <v>26</v>
      </c>
      <c r="I2408" t="s">
        <v>26</v>
      </c>
      <c r="J2408" t="s">
        <v>26</v>
      </c>
      <c r="K2408" t="s">
        <v>26</v>
      </c>
    </row>
    <row r="2409" spans="1:11" x14ac:dyDescent="0.25">
      <c r="A2409" s="1">
        <v>33664</v>
      </c>
      <c r="B2409" t="s">
        <v>152</v>
      </c>
      <c r="C2409" t="s">
        <v>26</v>
      </c>
      <c r="D2409" t="s">
        <v>26</v>
      </c>
      <c r="E2409" t="s">
        <v>26</v>
      </c>
      <c r="F2409">
        <v>64027.839999999997</v>
      </c>
      <c r="G2409" t="s">
        <v>26</v>
      </c>
      <c r="H2409" t="s">
        <v>26</v>
      </c>
      <c r="I2409" t="s">
        <v>26</v>
      </c>
      <c r="J2409" t="s">
        <v>26</v>
      </c>
      <c r="K2409" t="s">
        <v>26</v>
      </c>
    </row>
    <row r="2410" spans="1:11" x14ac:dyDescent="0.25">
      <c r="A2410" s="1">
        <v>33664</v>
      </c>
      <c r="B2410" t="s">
        <v>153</v>
      </c>
      <c r="C2410" t="s">
        <v>26</v>
      </c>
      <c r="D2410" t="s">
        <v>26</v>
      </c>
      <c r="E2410" t="s">
        <v>26</v>
      </c>
      <c r="F2410">
        <v>68857.75</v>
      </c>
      <c r="G2410" t="s">
        <v>26</v>
      </c>
      <c r="H2410" t="s">
        <v>26</v>
      </c>
      <c r="I2410" t="s">
        <v>26</v>
      </c>
      <c r="J2410" t="s">
        <v>26</v>
      </c>
      <c r="K2410" t="s">
        <v>26</v>
      </c>
    </row>
    <row r="2411" spans="1:11" x14ac:dyDescent="0.25">
      <c r="A2411" s="1">
        <v>33664</v>
      </c>
      <c r="B2411" t="s">
        <v>154</v>
      </c>
      <c r="C2411" t="s">
        <v>26</v>
      </c>
      <c r="D2411" t="s">
        <v>26</v>
      </c>
      <c r="E2411" t="s">
        <v>26</v>
      </c>
      <c r="F2411">
        <v>63302.12</v>
      </c>
      <c r="G2411" t="s">
        <v>26</v>
      </c>
      <c r="H2411" t="s">
        <v>26</v>
      </c>
      <c r="I2411" t="s">
        <v>26</v>
      </c>
      <c r="J2411" t="s">
        <v>26</v>
      </c>
      <c r="K2411" t="s">
        <v>26</v>
      </c>
    </row>
    <row r="2412" spans="1:11" x14ac:dyDescent="0.25">
      <c r="A2412" s="1">
        <v>33664</v>
      </c>
      <c r="B2412" t="s">
        <v>155</v>
      </c>
      <c r="C2412" t="s">
        <v>26</v>
      </c>
      <c r="D2412" t="s">
        <v>26</v>
      </c>
      <c r="E2412" t="s">
        <v>26</v>
      </c>
      <c r="F2412">
        <v>67771.009999999995</v>
      </c>
      <c r="G2412" t="s">
        <v>26</v>
      </c>
      <c r="H2412" t="s">
        <v>26</v>
      </c>
      <c r="I2412" t="s">
        <v>26</v>
      </c>
      <c r="J2412" t="s">
        <v>26</v>
      </c>
      <c r="K2412" t="s">
        <v>26</v>
      </c>
    </row>
    <row r="2413" spans="1:11" x14ac:dyDescent="0.25">
      <c r="A2413" s="1">
        <v>33695</v>
      </c>
      <c r="B2413" t="s">
        <v>1</v>
      </c>
      <c r="C2413" t="s">
        <v>26</v>
      </c>
      <c r="D2413" t="s">
        <v>26</v>
      </c>
      <c r="E2413" t="s">
        <v>26</v>
      </c>
      <c r="F2413">
        <v>82740.350000000006</v>
      </c>
      <c r="G2413" t="s">
        <v>26</v>
      </c>
      <c r="H2413" t="s">
        <v>26</v>
      </c>
      <c r="I2413" t="s">
        <v>26</v>
      </c>
      <c r="J2413" t="s">
        <v>26</v>
      </c>
      <c r="K2413" t="s">
        <v>26</v>
      </c>
    </row>
    <row r="2414" spans="1:11" x14ac:dyDescent="0.25">
      <c r="A2414" s="1">
        <v>33695</v>
      </c>
      <c r="B2414" t="s">
        <v>126</v>
      </c>
      <c r="C2414" t="s">
        <v>26</v>
      </c>
      <c r="D2414" t="s">
        <v>26</v>
      </c>
      <c r="E2414" t="s">
        <v>26</v>
      </c>
      <c r="F2414">
        <v>83615.95</v>
      </c>
      <c r="G2414" t="s">
        <v>26</v>
      </c>
      <c r="H2414" t="s">
        <v>26</v>
      </c>
      <c r="I2414" t="s">
        <v>26</v>
      </c>
      <c r="J2414" t="s">
        <v>26</v>
      </c>
      <c r="K2414" t="s">
        <v>26</v>
      </c>
    </row>
    <row r="2415" spans="1:11" x14ac:dyDescent="0.25">
      <c r="A2415" s="1">
        <v>33695</v>
      </c>
      <c r="B2415" t="s">
        <v>127</v>
      </c>
      <c r="C2415" t="s">
        <v>26</v>
      </c>
      <c r="D2415" t="s">
        <v>26</v>
      </c>
      <c r="E2415" t="s">
        <v>26</v>
      </c>
      <c r="F2415">
        <v>86169.98</v>
      </c>
      <c r="G2415" t="s">
        <v>26</v>
      </c>
      <c r="H2415" t="s">
        <v>26</v>
      </c>
      <c r="I2415" t="s">
        <v>26</v>
      </c>
      <c r="J2415" t="s">
        <v>26</v>
      </c>
      <c r="K2415" t="s">
        <v>26</v>
      </c>
    </row>
    <row r="2416" spans="1:11" x14ac:dyDescent="0.25">
      <c r="A2416" s="1">
        <v>33695</v>
      </c>
      <c r="B2416" t="s">
        <v>113</v>
      </c>
      <c r="C2416" t="s">
        <v>26</v>
      </c>
      <c r="D2416" t="s">
        <v>26</v>
      </c>
      <c r="E2416" t="s">
        <v>26</v>
      </c>
      <c r="F2416">
        <v>82790.19</v>
      </c>
      <c r="G2416" t="s">
        <v>26</v>
      </c>
      <c r="H2416" t="s">
        <v>26</v>
      </c>
      <c r="I2416" t="s">
        <v>26</v>
      </c>
      <c r="J2416" t="s">
        <v>26</v>
      </c>
      <c r="K2416" t="s">
        <v>26</v>
      </c>
    </row>
    <row r="2417" spans="1:11" x14ac:dyDescent="0.25">
      <c r="A2417" s="1">
        <v>33695</v>
      </c>
      <c r="B2417" t="s">
        <v>128</v>
      </c>
      <c r="C2417" t="s">
        <v>26</v>
      </c>
      <c r="D2417" t="s">
        <v>26</v>
      </c>
      <c r="E2417" t="s">
        <v>26</v>
      </c>
      <c r="F2417">
        <v>80490.44</v>
      </c>
      <c r="G2417" t="s">
        <v>26</v>
      </c>
      <c r="H2417" t="s">
        <v>26</v>
      </c>
      <c r="I2417" t="s">
        <v>26</v>
      </c>
      <c r="J2417" t="s">
        <v>26</v>
      </c>
      <c r="K2417" t="s">
        <v>26</v>
      </c>
    </row>
    <row r="2418" spans="1:11" x14ac:dyDescent="0.25">
      <c r="A2418" s="1">
        <v>33695</v>
      </c>
      <c r="B2418" t="s">
        <v>129</v>
      </c>
      <c r="C2418" t="s">
        <v>26</v>
      </c>
      <c r="D2418" t="s">
        <v>26</v>
      </c>
      <c r="E2418" t="s">
        <v>26</v>
      </c>
      <c r="F2418">
        <v>79698.94</v>
      </c>
      <c r="G2418" t="s">
        <v>26</v>
      </c>
      <c r="H2418" t="s">
        <v>26</v>
      </c>
      <c r="I2418" t="s">
        <v>26</v>
      </c>
      <c r="J2418" t="s">
        <v>26</v>
      </c>
      <c r="K2418" t="s">
        <v>26</v>
      </c>
    </row>
    <row r="2419" spans="1:11" x14ac:dyDescent="0.25">
      <c r="A2419" s="1">
        <v>33695</v>
      </c>
      <c r="B2419" t="s">
        <v>130</v>
      </c>
      <c r="C2419" t="s">
        <v>26</v>
      </c>
      <c r="D2419" t="s">
        <v>26</v>
      </c>
      <c r="E2419" t="s">
        <v>26</v>
      </c>
      <c r="F2419">
        <v>84450.95</v>
      </c>
      <c r="G2419" t="s">
        <v>26</v>
      </c>
      <c r="H2419" t="s">
        <v>26</v>
      </c>
      <c r="I2419" t="s">
        <v>26</v>
      </c>
      <c r="J2419" t="s">
        <v>26</v>
      </c>
      <c r="K2419" t="s">
        <v>26</v>
      </c>
    </row>
    <row r="2420" spans="1:11" x14ac:dyDescent="0.25">
      <c r="A2420" s="1">
        <v>33695</v>
      </c>
      <c r="B2420" t="s">
        <v>131</v>
      </c>
      <c r="C2420" t="s">
        <v>26</v>
      </c>
      <c r="D2420" t="s">
        <v>26</v>
      </c>
      <c r="E2420" t="s">
        <v>26</v>
      </c>
      <c r="F2420">
        <v>81901.97</v>
      </c>
      <c r="G2420" t="s">
        <v>26</v>
      </c>
      <c r="H2420" t="s">
        <v>26</v>
      </c>
      <c r="I2420" t="s">
        <v>26</v>
      </c>
      <c r="J2420" t="s">
        <v>26</v>
      </c>
      <c r="K2420" t="s">
        <v>26</v>
      </c>
    </row>
    <row r="2421" spans="1:11" x14ac:dyDescent="0.25">
      <c r="A2421" s="1">
        <v>33695</v>
      </c>
      <c r="B2421" t="s">
        <v>132</v>
      </c>
      <c r="C2421" t="s">
        <v>26</v>
      </c>
      <c r="D2421" t="s">
        <v>26</v>
      </c>
      <c r="E2421" t="s">
        <v>26</v>
      </c>
      <c r="F2421">
        <v>78169.55</v>
      </c>
      <c r="G2421" t="s">
        <v>26</v>
      </c>
      <c r="H2421" t="s">
        <v>26</v>
      </c>
      <c r="I2421" t="s">
        <v>26</v>
      </c>
      <c r="J2421" t="s">
        <v>26</v>
      </c>
      <c r="K2421" t="s">
        <v>26</v>
      </c>
    </row>
    <row r="2422" spans="1:11" x14ac:dyDescent="0.25">
      <c r="A2422" s="1">
        <v>33695</v>
      </c>
      <c r="B2422" t="s">
        <v>133</v>
      </c>
      <c r="C2422" t="s">
        <v>26</v>
      </c>
      <c r="D2422" t="s">
        <v>26</v>
      </c>
      <c r="E2422" t="s">
        <v>26</v>
      </c>
      <c r="F2422">
        <v>72296.679999999993</v>
      </c>
      <c r="G2422" t="s">
        <v>26</v>
      </c>
      <c r="H2422" t="s">
        <v>26</v>
      </c>
      <c r="I2422" t="s">
        <v>26</v>
      </c>
      <c r="J2422" t="s">
        <v>26</v>
      </c>
      <c r="K2422" t="s">
        <v>26</v>
      </c>
    </row>
    <row r="2423" spans="1:11" x14ac:dyDescent="0.25">
      <c r="A2423" s="1">
        <v>33695</v>
      </c>
      <c r="B2423" t="s">
        <v>134</v>
      </c>
      <c r="C2423" t="s">
        <v>26</v>
      </c>
      <c r="D2423" t="s">
        <v>26</v>
      </c>
      <c r="E2423" t="s">
        <v>26</v>
      </c>
      <c r="F2423">
        <v>90920.94</v>
      </c>
      <c r="G2423" t="s">
        <v>26</v>
      </c>
      <c r="H2423" t="s">
        <v>26</v>
      </c>
      <c r="I2423" t="s">
        <v>26</v>
      </c>
      <c r="J2423" t="s">
        <v>26</v>
      </c>
      <c r="K2423" t="s">
        <v>26</v>
      </c>
    </row>
    <row r="2424" spans="1:11" x14ac:dyDescent="0.25">
      <c r="A2424" s="1">
        <v>33695</v>
      </c>
      <c r="B2424" t="s">
        <v>135</v>
      </c>
      <c r="C2424" t="s">
        <v>26</v>
      </c>
      <c r="D2424" t="s">
        <v>26</v>
      </c>
      <c r="E2424" t="s">
        <v>26</v>
      </c>
      <c r="F2424">
        <v>85109.33</v>
      </c>
      <c r="G2424" t="s">
        <v>26</v>
      </c>
      <c r="H2424" t="s">
        <v>26</v>
      </c>
      <c r="I2424" t="s">
        <v>26</v>
      </c>
      <c r="J2424" t="s">
        <v>26</v>
      </c>
      <c r="K2424" t="s">
        <v>26</v>
      </c>
    </row>
    <row r="2425" spans="1:11" x14ac:dyDescent="0.25">
      <c r="A2425" s="1">
        <v>33695</v>
      </c>
      <c r="B2425" t="s">
        <v>136</v>
      </c>
      <c r="C2425" t="s">
        <v>26</v>
      </c>
      <c r="D2425" t="s">
        <v>26</v>
      </c>
      <c r="E2425" t="s">
        <v>26</v>
      </c>
      <c r="F2425" t="s">
        <v>26</v>
      </c>
      <c r="G2425" t="s">
        <v>26</v>
      </c>
      <c r="H2425" t="s">
        <v>26</v>
      </c>
      <c r="I2425" t="s">
        <v>26</v>
      </c>
      <c r="J2425" t="s">
        <v>26</v>
      </c>
      <c r="K2425" t="s">
        <v>26</v>
      </c>
    </row>
    <row r="2426" spans="1:11" x14ac:dyDescent="0.25">
      <c r="A2426" s="1">
        <v>33695</v>
      </c>
      <c r="B2426" t="s">
        <v>137</v>
      </c>
      <c r="C2426" t="s">
        <v>26</v>
      </c>
      <c r="D2426" t="s">
        <v>26</v>
      </c>
      <c r="E2426" t="s">
        <v>26</v>
      </c>
      <c r="F2426">
        <v>84663.55</v>
      </c>
      <c r="G2426" t="s">
        <v>26</v>
      </c>
      <c r="H2426" t="s">
        <v>26</v>
      </c>
      <c r="I2426" t="s">
        <v>26</v>
      </c>
      <c r="J2426" t="s">
        <v>26</v>
      </c>
      <c r="K2426" t="s">
        <v>26</v>
      </c>
    </row>
    <row r="2427" spans="1:11" x14ac:dyDescent="0.25">
      <c r="A2427" s="1">
        <v>33695</v>
      </c>
      <c r="B2427" t="s">
        <v>138</v>
      </c>
      <c r="C2427" t="s">
        <v>26</v>
      </c>
      <c r="D2427" t="s">
        <v>26</v>
      </c>
      <c r="E2427" t="s">
        <v>26</v>
      </c>
      <c r="F2427">
        <v>96846.04</v>
      </c>
      <c r="G2427" t="s">
        <v>26</v>
      </c>
      <c r="H2427" t="s">
        <v>26</v>
      </c>
      <c r="I2427" t="s">
        <v>26</v>
      </c>
      <c r="J2427" t="s">
        <v>26</v>
      </c>
      <c r="K2427" t="s">
        <v>26</v>
      </c>
    </row>
    <row r="2428" spans="1:11" x14ac:dyDescent="0.25">
      <c r="A2428" s="1">
        <v>33695</v>
      </c>
      <c r="B2428" t="s">
        <v>139</v>
      </c>
      <c r="C2428" t="s">
        <v>26</v>
      </c>
      <c r="D2428" t="s">
        <v>26</v>
      </c>
      <c r="E2428" t="s">
        <v>26</v>
      </c>
      <c r="F2428">
        <v>86349.98</v>
      </c>
      <c r="G2428" t="s">
        <v>26</v>
      </c>
      <c r="H2428" t="s">
        <v>26</v>
      </c>
      <c r="I2428" t="s">
        <v>26</v>
      </c>
      <c r="J2428" t="s">
        <v>26</v>
      </c>
      <c r="K2428" t="s">
        <v>26</v>
      </c>
    </row>
    <row r="2429" spans="1:11" x14ac:dyDescent="0.25">
      <c r="A2429" s="1">
        <v>33695</v>
      </c>
      <c r="B2429" t="s">
        <v>140</v>
      </c>
      <c r="C2429" t="s">
        <v>26</v>
      </c>
      <c r="D2429" t="s">
        <v>26</v>
      </c>
      <c r="E2429" t="s">
        <v>26</v>
      </c>
      <c r="F2429">
        <v>75893.58</v>
      </c>
      <c r="G2429" t="s">
        <v>26</v>
      </c>
      <c r="H2429" t="s">
        <v>26</v>
      </c>
      <c r="I2429" t="s">
        <v>26</v>
      </c>
      <c r="J2429" t="s">
        <v>26</v>
      </c>
      <c r="K2429" t="s">
        <v>26</v>
      </c>
    </row>
    <row r="2430" spans="1:11" x14ac:dyDescent="0.25">
      <c r="A2430" s="1">
        <v>33695</v>
      </c>
      <c r="B2430" t="s">
        <v>141</v>
      </c>
      <c r="C2430" t="s">
        <v>26</v>
      </c>
      <c r="D2430" t="s">
        <v>26</v>
      </c>
      <c r="E2430" t="s">
        <v>26</v>
      </c>
      <c r="F2430">
        <v>87504.66</v>
      </c>
      <c r="G2430" t="s">
        <v>26</v>
      </c>
      <c r="H2430" t="s">
        <v>26</v>
      </c>
      <c r="I2430" t="s">
        <v>26</v>
      </c>
      <c r="J2430" t="s">
        <v>26</v>
      </c>
      <c r="K2430" t="s">
        <v>26</v>
      </c>
    </row>
    <row r="2431" spans="1:11" x14ac:dyDescent="0.25">
      <c r="A2431" s="1">
        <v>33695</v>
      </c>
      <c r="B2431" t="s">
        <v>142</v>
      </c>
      <c r="C2431" t="s">
        <v>26</v>
      </c>
      <c r="D2431" t="s">
        <v>26</v>
      </c>
      <c r="E2431" t="s">
        <v>26</v>
      </c>
      <c r="F2431">
        <v>82515.33</v>
      </c>
      <c r="G2431" t="s">
        <v>26</v>
      </c>
      <c r="H2431" t="s">
        <v>26</v>
      </c>
      <c r="I2431" t="s">
        <v>26</v>
      </c>
      <c r="J2431" t="s">
        <v>26</v>
      </c>
      <c r="K2431" t="s">
        <v>26</v>
      </c>
    </row>
    <row r="2432" spans="1:11" x14ac:dyDescent="0.25">
      <c r="A2432" s="1">
        <v>33695</v>
      </c>
      <c r="B2432" t="s">
        <v>143</v>
      </c>
      <c r="C2432" t="s">
        <v>26</v>
      </c>
      <c r="D2432" t="s">
        <v>26</v>
      </c>
      <c r="E2432" t="s">
        <v>26</v>
      </c>
      <c r="F2432">
        <v>82975.460000000006</v>
      </c>
      <c r="G2432" t="s">
        <v>26</v>
      </c>
      <c r="H2432" t="s">
        <v>26</v>
      </c>
      <c r="I2432" t="s">
        <v>26</v>
      </c>
      <c r="J2432" t="s">
        <v>26</v>
      </c>
      <c r="K2432" t="s">
        <v>26</v>
      </c>
    </row>
    <row r="2433" spans="1:11" x14ac:dyDescent="0.25">
      <c r="A2433" s="1">
        <v>33695</v>
      </c>
      <c r="B2433" t="s">
        <v>144</v>
      </c>
      <c r="C2433" t="s">
        <v>26</v>
      </c>
      <c r="D2433" t="s">
        <v>26</v>
      </c>
      <c r="E2433" t="s">
        <v>26</v>
      </c>
      <c r="F2433">
        <v>77544.03</v>
      </c>
      <c r="G2433" t="s">
        <v>26</v>
      </c>
      <c r="H2433" t="s">
        <v>26</v>
      </c>
      <c r="I2433" t="s">
        <v>26</v>
      </c>
      <c r="J2433" t="s">
        <v>26</v>
      </c>
      <c r="K2433" t="s">
        <v>26</v>
      </c>
    </row>
    <row r="2434" spans="1:11" x14ac:dyDescent="0.25">
      <c r="A2434" s="1">
        <v>33695</v>
      </c>
      <c r="B2434" t="s">
        <v>145</v>
      </c>
      <c r="C2434" t="s">
        <v>26</v>
      </c>
      <c r="D2434" t="s">
        <v>26</v>
      </c>
      <c r="E2434" t="s">
        <v>26</v>
      </c>
      <c r="F2434">
        <v>91461.65</v>
      </c>
      <c r="G2434" t="s">
        <v>26</v>
      </c>
      <c r="H2434" t="s">
        <v>26</v>
      </c>
      <c r="I2434" t="s">
        <v>26</v>
      </c>
      <c r="J2434" t="s">
        <v>26</v>
      </c>
      <c r="K2434" t="s">
        <v>26</v>
      </c>
    </row>
    <row r="2435" spans="1:11" x14ac:dyDescent="0.25">
      <c r="A2435" s="1">
        <v>33695</v>
      </c>
      <c r="B2435" t="s">
        <v>146</v>
      </c>
      <c r="C2435" t="s">
        <v>26</v>
      </c>
      <c r="D2435" t="s">
        <v>26</v>
      </c>
      <c r="E2435" t="s">
        <v>26</v>
      </c>
      <c r="F2435">
        <v>86702</v>
      </c>
      <c r="G2435" t="s">
        <v>26</v>
      </c>
      <c r="H2435" t="s">
        <v>26</v>
      </c>
      <c r="I2435" t="s">
        <v>26</v>
      </c>
      <c r="J2435" t="s">
        <v>26</v>
      </c>
      <c r="K2435" t="s">
        <v>26</v>
      </c>
    </row>
    <row r="2436" spans="1:11" x14ac:dyDescent="0.25">
      <c r="A2436" s="1">
        <v>33695</v>
      </c>
      <c r="B2436" t="s">
        <v>2</v>
      </c>
      <c r="C2436" t="s">
        <v>26</v>
      </c>
      <c r="D2436" t="s">
        <v>26</v>
      </c>
      <c r="E2436" t="s">
        <v>26</v>
      </c>
      <c r="F2436">
        <v>81161.600000000006</v>
      </c>
      <c r="G2436" t="s">
        <v>26</v>
      </c>
      <c r="H2436" t="s">
        <v>26</v>
      </c>
      <c r="I2436" t="s">
        <v>26</v>
      </c>
      <c r="J2436" t="s">
        <v>26</v>
      </c>
      <c r="K2436" t="s">
        <v>26</v>
      </c>
    </row>
    <row r="2437" spans="1:11" x14ac:dyDescent="0.25">
      <c r="A2437" s="1">
        <v>33695</v>
      </c>
      <c r="B2437" t="s">
        <v>147</v>
      </c>
      <c r="C2437" t="s">
        <v>26</v>
      </c>
      <c r="D2437" t="s">
        <v>26</v>
      </c>
      <c r="E2437" t="s">
        <v>26</v>
      </c>
      <c r="F2437">
        <v>83335.990000000005</v>
      </c>
      <c r="G2437" t="s">
        <v>26</v>
      </c>
      <c r="H2437" t="s">
        <v>26</v>
      </c>
      <c r="I2437" t="s">
        <v>26</v>
      </c>
      <c r="J2437" t="s">
        <v>26</v>
      </c>
      <c r="K2437" t="s">
        <v>26</v>
      </c>
    </row>
    <row r="2438" spans="1:11" x14ac:dyDescent="0.25">
      <c r="A2438" s="1">
        <v>33695</v>
      </c>
      <c r="B2438" t="s">
        <v>148</v>
      </c>
      <c r="C2438" t="s">
        <v>26</v>
      </c>
      <c r="D2438" t="s">
        <v>26</v>
      </c>
      <c r="E2438" t="s">
        <v>26</v>
      </c>
      <c r="F2438">
        <v>81873.95</v>
      </c>
      <c r="G2438" t="s">
        <v>26</v>
      </c>
      <c r="H2438" t="s">
        <v>26</v>
      </c>
      <c r="I2438" t="s">
        <v>26</v>
      </c>
      <c r="J2438" t="s">
        <v>26</v>
      </c>
      <c r="K2438" t="s">
        <v>26</v>
      </c>
    </row>
    <row r="2439" spans="1:11" x14ac:dyDescent="0.25">
      <c r="A2439" s="1">
        <v>33695</v>
      </c>
      <c r="B2439" t="s">
        <v>149</v>
      </c>
      <c r="C2439" t="s">
        <v>26</v>
      </c>
      <c r="D2439" t="s">
        <v>26</v>
      </c>
      <c r="E2439" t="s">
        <v>26</v>
      </c>
      <c r="F2439">
        <v>79776.509999999995</v>
      </c>
      <c r="G2439" t="s">
        <v>26</v>
      </c>
      <c r="H2439" t="s">
        <v>26</v>
      </c>
      <c r="I2439" t="s">
        <v>26</v>
      </c>
      <c r="J2439" t="s">
        <v>26</v>
      </c>
      <c r="K2439" t="s">
        <v>26</v>
      </c>
    </row>
    <row r="2440" spans="1:11" x14ac:dyDescent="0.25">
      <c r="A2440" s="1">
        <v>33695</v>
      </c>
      <c r="B2440" t="s">
        <v>150</v>
      </c>
      <c r="C2440" t="s">
        <v>26</v>
      </c>
      <c r="D2440" t="s">
        <v>26</v>
      </c>
      <c r="E2440" t="s">
        <v>26</v>
      </c>
      <c r="F2440">
        <v>84003.86</v>
      </c>
      <c r="G2440" t="s">
        <v>26</v>
      </c>
      <c r="H2440" t="s">
        <v>26</v>
      </c>
      <c r="I2440" t="s">
        <v>26</v>
      </c>
      <c r="J2440" t="s">
        <v>26</v>
      </c>
      <c r="K2440" t="s">
        <v>26</v>
      </c>
    </row>
    <row r="2441" spans="1:11" x14ac:dyDescent="0.25">
      <c r="A2441" s="1">
        <v>33695</v>
      </c>
      <c r="B2441" t="s">
        <v>151</v>
      </c>
      <c r="C2441" t="s">
        <v>26</v>
      </c>
      <c r="D2441" t="s">
        <v>26</v>
      </c>
      <c r="E2441" t="s">
        <v>26</v>
      </c>
      <c r="F2441">
        <v>80053.509999999995</v>
      </c>
      <c r="G2441" t="s">
        <v>26</v>
      </c>
      <c r="H2441" t="s">
        <v>26</v>
      </c>
      <c r="I2441" t="s">
        <v>26</v>
      </c>
      <c r="J2441" t="s">
        <v>26</v>
      </c>
      <c r="K2441" t="s">
        <v>26</v>
      </c>
    </row>
    <row r="2442" spans="1:11" x14ac:dyDescent="0.25">
      <c r="A2442" s="1">
        <v>33695</v>
      </c>
      <c r="B2442" t="s">
        <v>152</v>
      </c>
      <c r="C2442" t="s">
        <v>26</v>
      </c>
      <c r="D2442" t="s">
        <v>26</v>
      </c>
      <c r="E2442" t="s">
        <v>26</v>
      </c>
      <c r="F2442">
        <v>84817.68</v>
      </c>
      <c r="G2442" t="s">
        <v>26</v>
      </c>
      <c r="H2442" t="s">
        <v>26</v>
      </c>
      <c r="I2442" t="s">
        <v>26</v>
      </c>
      <c r="J2442" t="s">
        <v>26</v>
      </c>
      <c r="K2442" t="s">
        <v>26</v>
      </c>
    </row>
    <row r="2443" spans="1:11" x14ac:dyDescent="0.25">
      <c r="A2443" s="1">
        <v>33695</v>
      </c>
      <c r="B2443" t="s">
        <v>153</v>
      </c>
      <c r="C2443" t="s">
        <v>26</v>
      </c>
      <c r="D2443" t="s">
        <v>26</v>
      </c>
      <c r="E2443" t="s">
        <v>26</v>
      </c>
      <c r="F2443">
        <v>83923.82</v>
      </c>
      <c r="G2443" t="s">
        <v>26</v>
      </c>
      <c r="H2443" t="s">
        <v>26</v>
      </c>
      <c r="I2443" t="s">
        <v>26</v>
      </c>
      <c r="J2443" t="s">
        <v>26</v>
      </c>
      <c r="K2443" t="s">
        <v>26</v>
      </c>
    </row>
    <row r="2444" spans="1:11" x14ac:dyDescent="0.25">
      <c r="A2444" s="1">
        <v>33695</v>
      </c>
      <c r="B2444" t="s">
        <v>154</v>
      </c>
      <c r="C2444" t="s">
        <v>26</v>
      </c>
      <c r="D2444" t="s">
        <v>26</v>
      </c>
      <c r="E2444" t="s">
        <v>26</v>
      </c>
      <c r="F2444">
        <v>79665.72</v>
      </c>
      <c r="G2444" t="s">
        <v>26</v>
      </c>
      <c r="H2444" t="s">
        <v>26</v>
      </c>
      <c r="I2444" t="s">
        <v>26</v>
      </c>
      <c r="J2444" t="s">
        <v>26</v>
      </c>
      <c r="K2444" t="s">
        <v>26</v>
      </c>
    </row>
    <row r="2445" spans="1:11" x14ac:dyDescent="0.25">
      <c r="A2445" s="1">
        <v>33695</v>
      </c>
      <c r="B2445" t="s">
        <v>155</v>
      </c>
      <c r="C2445" t="s">
        <v>26</v>
      </c>
      <c r="D2445" t="s">
        <v>26</v>
      </c>
      <c r="E2445" t="s">
        <v>26</v>
      </c>
      <c r="F2445">
        <v>78173.86</v>
      </c>
      <c r="G2445" t="s">
        <v>26</v>
      </c>
      <c r="H2445" t="s">
        <v>26</v>
      </c>
      <c r="I2445" t="s">
        <v>26</v>
      </c>
      <c r="J2445" t="s">
        <v>26</v>
      </c>
      <c r="K2445" t="s">
        <v>26</v>
      </c>
    </row>
    <row r="2446" spans="1:11" x14ac:dyDescent="0.25">
      <c r="A2446" s="1">
        <v>33725</v>
      </c>
      <c r="B2446" t="s">
        <v>1</v>
      </c>
      <c r="C2446" t="s">
        <v>26</v>
      </c>
      <c r="D2446" t="s">
        <v>26</v>
      </c>
      <c r="E2446" t="s">
        <v>26</v>
      </c>
      <c r="F2446">
        <v>99395.98</v>
      </c>
      <c r="G2446" t="s">
        <v>26</v>
      </c>
      <c r="H2446" t="s">
        <v>26</v>
      </c>
      <c r="I2446" t="s">
        <v>26</v>
      </c>
      <c r="J2446" t="s">
        <v>26</v>
      </c>
      <c r="K2446" t="s">
        <v>26</v>
      </c>
    </row>
    <row r="2447" spans="1:11" x14ac:dyDescent="0.25">
      <c r="A2447" s="1">
        <v>33725</v>
      </c>
      <c r="B2447" t="s">
        <v>126</v>
      </c>
      <c r="C2447" t="s">
        <v>26</v>
      </c>
      <c r="D2447" t="s">
        <v>26</v>
      </c>
      <c r="E2447" t="s">
        <v>26</v>
      </c>
      <c r="F2447">
        <v>98323.99</v>
      </c>
      <c r="G2447" t="s">
        <v>26</v>
      </c>
      <c r="H2447" t="s">
        <v>26</v>
      </c>
      <c r="I2447" t="s">
        <v>26</v>
      </c>
      <c r="J2447" t="s">
        <v>26</v>
      </c>
      <c r="K2447" t="s">
        <v>26</v>
      </c>
    </row>
    <row r="2448" spans="1:11" x14ac:dyDescent="0.25">
      <c r="A2448" s="1">
        <v>33725</v>
      </c>
      <c r="B2448" t="s">
        <v>127</v>
      </c>
      <c r="C2448" t="s">
        <v>26</v>
      </c>
      <c r="D2448" t="s">
        <v>26</v>
      </c>
      <c r="E2448" t="s">
        <v>26</v>
      </c>
      <c r="F2448">
        <v>105394.51</v>
      </c>
      <c r="G2448" t="s">
        <v>26</v>
      </c>
      <c r="H2448" t="s">
        <v>26</v>
      </c>
      <c r="I2448" t="s">
        <v>26</v>
      </c>
      <c r="J2448" t="s">
        <v>26</v>
      </c>
      <c r="K2448" t="s">
        <v>26</v>
      </c>
    </row>
    <row r="2449" spans="1:11" x14ac:dyDescent="0.25">
      <c r="A2449" s="1">
        <v>33725</v>
      </c>
      <c r="B2449" t="s">
        <v>113</v>
      </c>
      <c r="C2449" t="s">
        <v>26</v>
      </c>
      <c r="D2449" t="s">
        <v>26</v>
      </c>
      <c r="E2449" t="s">
        <v>26</v>
      </c>
      <c r="F2449">
        <v>98619.68</v>
      </c>
      <c r="G2449" t="s">
        <v>26</v>
      </c>
      <c r="H2449" t="s">
        <v>26</v>
      </c>
      <c r="I2449" t="s">
        <v>26</v>
      </c>
      <c r="J2449" t="s">
        <v>26</v>
      </c>
      <c r="K2449" t="s">
        <v>26</v>
      </c>
    </row>
    <row r="2450" spans="1:11" x14ac:dyDescent="0.25">
      <c r="A2450" s="1">
        <v>33725</v>
      </c>
      <c r="B2450" t="s">
        <v>128</v>
      </c>
      <c r="C2450" t="s">
        <v>26</v>
      </c>
      <c r="D2450" t="s">
        <v>26</v>
      </c>
      <c r="E2450" t="s">
        <v>26</v>
      </c>
      <c r="F2450">
        <v>96395.35</v>
      </c>
      <c r="G2450" t="s">
        <v>26</v>
      </c>
      <c r="H2450" t="s">
        <v>26</v>
      </c>
      <c r="I2450" t="s">
        <v>26</v>
      </c>
      <c r="J2450" t="s">
        <v>26</v>
      </c>
      <c r="K2450" t="s">
        <v>26</v>
      </c>
    </row>
    <row r="2451" spans="1:11" x14ac:dyDescent="0.25">
      <c r="A2451" s="1">
        <v>33725</v>
      </c>
      <c r="B2451" t="s">
        <v>129</v>
      </c>
      <c r="C2451" t="s">
        <v>26</v>
      </c>
      <c r="D2451" t="s">
        <v>26</v>
      </c>
      <c r="E2451" t="s">
        <v>26</v>
      </c>
      <c r="F2451">
        <v>99504.12</v>
      </c>
      <c r="G2451" t="s">
        <v>26</v>
      </c>
      <c r="H2451" t="s">
        <v>26</v>
      </c>
      <c r="I2451" t="s">
        <v>26</v>
      </c>
      <c r="J2451" t="s">
        <v>26</v>
      </c>
      <c r="K2451" t="s">
        <v>26</v>
      </c>
    </row>
    <row r="2452" spans="1:11" x14ac:dyDescent="0.25">
      <c r="A2452" s="1">
        <v>33725</v>
      </c>
      <c r="B2452" t="s">
        <v>130</v>
      </c>
      <c r="C2452" t="s">
        <v>26</v>
      </c>
      <c r="D2452" t="s">
        <v>26</v>
      </c>
      <c r="E2452" t="s">
        <v>26</v>
      </c>
      <c r="F2452">
        <v>96789.23</v>
      </c>
      <c r="G2452" t="s">
        <v>26</v>
      </c>
      <c r="H2452" t="s">
        <v>26</v>
      </c>
      <c r="I2452" t="s">
        <v>26</v>
      </c>
      <c r="J2452" t="s">
        <v>26</v>
      </c>
      <c r="K2452" t="s">
        <v>26</v>
      </c>
    </row>
    <row r="2453" spans="1:11" x14ac:dyDescent="0.25">
      <c r="A2453" s="1">
        <v>33725</v>
      </c>
      <c r="B2453" t="s">
        <v>131</v>
      </c>
      <c r="C2453" t="s">
        <v>26</v>
      </c>
      <c r="D2453" t="s">
        <v>26</v>
      </c>
      <c r="E2453" t="s">
        <v>26</v>
      </c>
      <c r="F2453">
        <v>93564.81</v>
      </c>
      <c r="G2453" t="s">
        <v>26</v>
      </c>
      <c r="H2453" t="s">
        <v>26</v>
      </c>
      <c r="I2453" t="s">
        <v>26</v>
      </c>
      <c r="J2453" t="s">
        <v>26</v>
      </c>
      <c r="K2453" t="s">
        <v>26</v>
      </c>
    </row>
    <row r="2454" spans="1:11" x14ac:dyDescent="0.25">
      <c r="A2454" s="1">
        <v>33725</v>
      </c>
      <c r="B2454" t="s">
        <v>132</v>
      </c>
      <c r="C2454" t="s">
        <v>26</v>
      </c>
      <c r="D2454" t="s">
        <v>26</v>
      </c>
      <c r="E2454" t="s">
        <v>26</v>
      </c>
      <c r="F2454">
        <v>93709.65</v>
      </c>
      <c r="G2454" t="s">
        <v>26</v>
      </c>
      <c r="H2454" t="s">
        <v>26</v>
      </c>
      <c r="I2454" t="s">
        <v>26</v>
      </c>
      <c r="J2454" t="s">
        <v>26</v>
      </c>
      <c r="K2454" t="s">
        <v>26</v>
      </c>
    </row>
    <row r="2455" spans="1:11" x14ac:dyDescent="0.25">
      <c r="A2455" s="1">
        <v>33725</v>
      </c>
      <c r="B2455" t="s">
        <v>133</v>
      </c>
      <c r="C2455" t="s">
        <v>26</v>
      </c>
      <c r="D2455" t="s">
        <v>26</v>
      </c>
      <c r="E2455" t="s">
        <v>26</v>
      </c>
      <c r="F2455">
        <v>93190.42</v>
      </c>
      <c r="G2455" t="s">
        <v>26</v>
      </c>
      <c r="H2455" t="s">
        <v>26</v>
      </c>
      <c r="I2455" t="s">
        <v>26</v>
      </c>
      <c r="J2455" t="s">
        <v>26</v>
      </c>
      <c r="K2455" t="s">
        <v>26</v>
      </c>
    </row>
    <row r="2456" spans="1:11" x14ac:dyDescent="0.25">
      <c r="A2456" s="1">
        <v>33725</v>
      </c>
      <c r="B2456" t="s">
        <v>134</v>
      </c>
      <c r="C2456" t="s">
        <v>26</v>
      </c>
      <c r="D2456" t="s">
        <v>26</v>
      </c>
      <c r="E2456" t="s">
        <v>26</v>
      </c>
      <c r="F2456">
        <v>103231.64</v>
      </c>
      <c r="G2456" t="s">
        <v>26</v>
      </c>
      <c r="H2456" t="s">
        <v>26</v>
      </c>
      <c r="I2456" t="s">
        <v>26</v>
      </c>
      <c r="J2456" t="s">
        <v>26</v>
      </c>
      <c r="K2456" t="s">
        <v>26</v>
      </c>
    </row>
    <row r="2457" spans="1:11" x14ac:dyDescent="0.25">
      <c r="A2457" s="1">
        <v>33725</v>
      </c>
      <c r="B2457" t="s">
        <v>135</v>
      </c>
      <c r="C2457" t="s">
        <v>26</v>
      </c>
      <c r="D2457" t="s">
        <v>26</v>
      </c>
      <c r="E2457" t="s">
        <v>26</v>
      </c>
      <c r="F2457">
        <v>113008.16</v>
      </c>
      <c r="G2457" t="s">
        <v>26</v>
      </c>
      <c r="H2457" t="s">
        <v>26</v>
      </c>
      <c r="I2457" t="s">
        <v>26</v>
      </c>
      <c r="J2457" t="s">
        <v>26</v>
      </c>
      <c r="K2457" t="s">
        <v>26</v>
      </c>
    </row>
    <row r="2458" spans="1:11" x14ac:dyDescent="0.25">
      <c r="A2458" s="1">
        <v>33725</v>
      </c>
      <c r="B2458" t="s">
        <v>136</v>
      </c>
      <c r="C2458" t="s">
        <v>26</v>
      </c>
      <c r="D2458" t="s">
        <v>26</v>
      </c>
      <c r="E2458" t="s">
        <v>26</v>
      </c>
      <c r="F2458" t="s">
        <v>26</v>
      </c>
      <c r="G2458" t="s">
        <v>26</v>
      </c>
      <c r="H2458" t="s">
        <v>26</v>
      </c>
      <c r="I2458" t="s">
        <v>26</v>
      </c>
      <c r="J2458" t="s">
        <v>26</v>
      </c>
      <c r="K2458" t="s">
        <v>26</v>
      </c>
    </row>
    <row r="2459" spans="1:11" x14ac:dyDescent="0.25">
      <c r="A2459" s="1">
        <v>33725</v>
      </c>
      <c r="B2459" t="s">
        <v>137</v>
      </c>
      <c r="C2459" t="s">
        <v>26</v>
      </c>
      <c r="D2459" t="s">
        <v>26</v>
      </c>
      <c r="E2459" t="s">
        <v>26</v>
      </c>
      <c r="F2459">
        <v>95153.37</v>
      </c>
      <c r="G2459" t="s">
        <v>26</v>
      </c>
      <c r="H2459" t="s">
        <v>26</v>
      </c>
      <c r="I2459" t="s">
        <v>26</v>
      </c>
      <c r="J2459" t="s">
        <v>26</v>
      </c>
      <c r="K2459" t="s">
        <v>26</v>
      </c>
    </row>
    <row r="2460" spans="1:11" x14ac:dyDescent="0.25">
      <c r="A2460" s="1">
        <v>33725</v>
      </c>
      <c r="B2460" t="s">
        <v>138</v>
      </c>
      <c r="C2460" t="s">
        <v>26</v>
      </c>
      <c r="D2460" t="s">
        <v>26</v>
      </c>
      <c r="E2460" t="s">
        <v>26</v>
      </c>
      <c r="F2460">
        <v>123972.61</v>
      </c>
      <c r="G2460" t="s">
        <v>26</v>
      </c>
      <c r="H2460" t="s">
        <v>26</v>
      </c>
      <c r="I2460" t="s">
        <v>26</v>
      </c>
      <c r="J2460" t="s">
        <v>26</v>
      </c>
      <c r="K2460" t="s">
        <v>26</v>
      </c>
    </row>
    <row r="2461" spans="1:11" x14ac:dyDescent="0.25">
      <c r="A2461" s="1">
        <v>33725</v>
      </c>
      <c r="B2461" t="s">
        <v>139</v>
      </c>
      <c r="C2461" t="s">
        <v>26</v>
      </c>
      <c r="D2461" t="s">
        <v>26</v>
      </c>
      <c r="E2461" t="s">
        <v>26</v>
      </c>
      <c r="F2461">
        <v>115095.89</v>
      </c>
      <c r="G2461" t="s">
        <v>26</v>
      </c>
      <c r="H2461" t="s">
        <v>26</v>
      </c>
      <c r="I2461" t="s">
        <v>26</v>
      </c>
      <c r="J2461" t="s">
        <v>26</v>
      </c>
      <c r="K2461" t="s">
        <v>26</v>
      </c>
    </row>
    <row r="2462" spans="1:11" x14ac:dyDescent="0.25">
      <c r="A2462" s="1">
        <v>33725</v>
      </c>
      <c r="B2462" t="s">
        <v>140</v>
      </c>
      <c r="C2462" t="s">
        <v>26</v>
      </c>
      <c r="D2462" t="s">
        <v>26</v>
      </c>
      <c r="E2462" t="s">
        <v>26</v>
      </c>
      <c r="F2462">
        <v>89478.54</v>
      </c>
      <c r="G2462" t="s">
        <v>26</v>
      </c>
      <c r="H2462" t="s">
        <v>26</v>
      </c>
      <c r="I2462" t="s">
        <v>26</v>
      </c>
      <c r="J2462" t="s">
        <v>26</v>
      </c>
      <c r="K2462" t="s">
        <v>26</v>
      </c>
    </row>
    <row r="2463" spans="1:11" x14ac:dyDescent="0.25">
      <c r="A2463" s="1">
        <v>33725</v>
      </c>
      <c r="B2463" t="s">
        <v>141</v>
      </c>
      <c r="C2463" t="s">
        <v>26</v>
      </c>
      <c r="D2463" t="s">
        <v>26</v>
      </c>
      <c r="E2463" t="s">
        <v>26</v>
      </c>
      <c r="F2463">
        <v>103141.74</v>
      </c>
      <c r="G2463" t="s">
        <v>26</v>
      </c>
      <c r="H2463" t="s">
        <v>26</v>
      </c>
      <c r="I2463" t="s">
        <v>26</v>
      </c>
      <c r="J2463" t="s">
        <v>26</v>
      </c>
      <c r="K2463" t="s">
        <v>26</v>
      </c>
    </row>
    <row r="2464" spans="1:11" x14ac:dyDescent="0.25">
      <c r="A2464" s="1">
        <v>33725</v>
      </c>
      <c r="B2464" t="s">
        <v>142</v>
      </c>
      <c r="C2464" t="s">
        <v>26</v>
      </c>
      <c r="D2464" t="s">
        <v>26</v>
      </c>
      <c r="E2464" t="s">
        <v>26</v>
      </c>
      <c r="F2464">
        <v>95651.77</v>
      </c>
      <c r="G2464" t="s">
        <v>26</v>
      </c>
      <c r="H2464" t="s">
        <v>26</v>
      </c>
      <c r="I2464" t="s">
        <v>26</v>
      </c>
      <c r="J2464" t="s">
        <v>26</v>
      </c>
      <c r="K2464" t="s">
        <v>26</v>
      </c>
    </row>
    <row r="2465" spans="1:11" x14ac:dyDescent="0.25">
      <c r="A2465" s="1">
        <v>33725</v>
      </c>
      <c r="B2465" t="s">
        <v>143</v>
      </c>
      <c r="C2465" t="s">
        <v>26</v>
      </c>
      <c r="D2465" t="s">
        <v>26</v>
      </c>
      <c r="E2465" t="s">
        <v>26</v>
      </c>
      <c r="F2465">
        <v>111734.76</v>
      </c>
      <c r="G2465" t="s">
        <v>26</v>
      </c>
      <c r="H2465" t="s">
        <v>26</v>
      </c>
      <c r="I2465" t="s">
        <v>26</v>
      </c>
      <c r="J2465" t="s">
        <v>26</v>
      </c>
      <c r="K2465" t="s">
        <v>26</v>
      </c>
    </row>
    <row r="2466" spans="1:11" x14ac:dyDescent="0.25">
      <c r="A2466" s="1">
        <v>33725</v>
      </c>
      <c r="B2466" t="s">
        <v>144</v>
      </c>
      <c r="C2466" t="s">
        <v>26</v>
      </c>
      <c r="D2466" t="s">
        <v>26</v>
      </c>
      <c r="E2466" t="s">
        <v>26</v>
      </c>
      <c r="F2466">
        <v>109934.18</v>
      </c>
      <c r="G2466" t="s">
        <v>26</v>
      </c>
      <c r="H2466" t="s">
        <v>26</v>
      </c>
      <c r="I2466" t="s">
        <v>26</v>
      </c>
      <c r="J2466" t="s">
        <v>26</v>
      </c>
      <c r="K2466" t="s">
        <v>26</v>
      </c>
    </row>
    <row r="2467" spans="1:11" x14ac:dyDescent="0.25">
      <c r="A2467" s="1">
        <v>33725</v>
      </c>
      <c r="B2467" t="s">
        <v>145</v>
      </c>
      <c r="C2467" t="s">
        <v>26</v>
      </c>
      <c r="D2467" t="s">
        <v>26</v>
      </c>
      <c r="E2467" t="s">
        <v>26</v>
      </c>
      <c r="F2467">
        <v>106077.23</v>
      </c>
      <c r="G2467" t="s">
        <v>26</v>
      </c>
      <c r="H2467" t="s">
        <v>26</v>
      </c>
      <c r="I2467" t="s">
        <v>26</v>
      </c>
      <c r="J2467" t="s">
        <v>26</v>
      </c>
      <c r="K2467" t="s">
        <v>26</v>
      </c>
    </row>
    <row r="2468" spans="1:11" x14ac:dyDescent="0.25">
      <c r="A2468" s="1">
        <v>33725</v>
      </c>
      <c r="B2468" t="s">
        <v>146</v>
      </c>
      <c r="C2468" t="s">
        <v>26</v>
      </c>
      <c r="D2468" t="s">
        <v>26</v>
      </c>
      <c r="E2468" t="s">
        <v>26</v>
      </c>
      <c r="F2468">
        <v>106634.79</v>
      </c>
      <c r="G2468" t="s">
        <v>26</v>
      </c>
      <c r="H2468" t="s">
        <v>26</v>
      </c>
      <c r="I2468" t="s">
        <v>26</v>
      </c>
      <c r="J2468" t="s">
        <v>26</v>
      </c>
      <c r="K2468" t="s">
        <v>26</v>
      </c>
    </row>
    <row r="2469" spans="1:11" x14ac:dyDescent="0.25">
      <c r="A2469" s="1">
        <v>33725</v>
      </c>
      <c r="B2469" t="s">
        <v>2</v>
      </c>
      <c r="C2469" t="s">
        <v>26</v>
      </c>
      <c r="D2469" t="s">
        <v>26</v>
      </c>
      <c r="E2469" t="s">
        <v>26</v>
      </c>
      <c r="F2469">
        <v>94853.56</v>
      </c>
      <c r="G2469" t="s">
        <v>26</v>
      </c>
      <c r="H2469" t="s">
        <v>26</v>
      </c>
      <c r="I2469" t="s">
        <v>26</v>
      </c>
      <c r="J2469" t="s">
        <v>26</v>
      </c>
      <c r="K2469" t="s">
        <v>26</v>
      </c>
    </row>
    <row r="2470" spans="1:11" x14ac:dyDescent="0.25">
      <c r="A2470" s="1">
        <v>33725</v>
      </c>
      <c r="B2470" t="s">
        <v>147</v>
      </c>
      <c r="C2470" t="s">
        <v>26</v>
      </c>
      <c r="D2470" t="s">
        <v>26</v>
      </c>
      <c r="E2470" t="s">
        <v>26</v>
      </c>
      <c r="F2470">
        <v>97103.1</v>
      </c>
      <c r="G2470" t="s">
        <v>26</v>
      </c>
      <c r="H2470" t="s">
        <v>26</v>
      </c>
      <c r="I2470" t="s">
        <v>26</v>
      </c>
      <c r="J2470" t="s">
        <v>26</v>
      </c>
      <c r="K2470" t="s">
        <v>26</v>
      </c>
    </row>
    <row r="2471" spans="1:11" x14ac:dyDescent="0.25">
      <c r="A2471" s="1">
        <v>33725</v>
      </c>
      <c r="B2471" t="s">
        <v>148</v>
      </c>
      <c r="C2471" t="s">
        <v>26</v>
      </c>
      <c r="D2471" t="s">
        <v>26</v>
      </c>
      <c r="E2471" t="s">
        <v>26</v>
      </c>
      <c r="F2471">
        <v>97724.75</v>
      </c>
      <c r="G2471" t="s">
        <v>26</v>
      </c>
      <c r="H2471" t="s">
        <v>26</v>
      </c>
      <c r="I2471" t="s">
        <v>26</v>
      </c>
      <c r="J2471" t="s">
        <v>26</v>
      </c>
      <c r="K2471" t="s">
        <v>26</v>
      </c>
    </row>
    <row r="2472" spans="1:11" x14ac:dyDescent="0.25">
      <c r="A2472" s="1">
        <v>33725</v>
      </c>
      <c r="B2472" t="s">
        <v>149</v>
      </c>
      <c r="C2472" t="s">
        <v>26</v>
      </c>
      <c r="D2472" t="s">
        <v>26</v>
      </c>
      <c r="E2472" t="s">
        <v>26</v>
      </c>
      <c r="F2472">
        <v>95388.77</v>
      </c>
      <c r="G2472" t="s">
        <v>26</v>
      </c>
      <c r="H2472" t="s">
        <v>26</v>
      </c>
      <c r="I2472" t="s">
        <v>26</v>
      </c>
      <c r="J2472" t="s">
        <v>26</v>
      </c>
      <c r="K2472" t="s">
        <v>26</v>
      </c>
    </row>
    <row r="2473" spans="1:11" x14ac:dyDescent="0.25">
      <c r="A2473" s="1">
        <v>33725</v>
      </c>
      <c r="B2473" t="s">
        <v>150</v>
      </c>
      <c r="C2473" t="s">
        <v>26</v>
      </c>
      <c r="D2473" t="s">
        <v>26</v>
      </c>
      <c r="E2473" t="s">
        <v>26</v>
      </c>
      <c r="F2473">
        <v>95226.78</v>
      </c>
      <c r="G2473" t="s">
        <v>26</v>
      </c>
      <c r="H2473" t="s">
        <v>26</v>
      </c>
      <c r="I2473" t="s">
        <v>26</v>
      </c>
      <c r="J2473" t="s">
        <v>26</v>
      </c>
      <c r="K2473" t="s">
        <v>26</v>
      </c>
    </row>
    <row r="2474" spans="1:11" x14ac:dyDescent="0.25">
      <c r="A2474" s="1">
        <v>33725</v>
      </c>
      <c r="B2474" t="s">
        <v>151</v>
      </c>
      <c r="C2474" t="s">
        <v>26</v>
      </c>
      <c r="D2474" t="s">
        <v>26</v>
      </c>
      <c r="E2474" t="s">
        <v>26</v>
      </c>
      <c r="F2474">
        <v>97713.32</v>
      </c>
      <c r="G2474" t="s">
        <v>26</v>
      </c>
      <c r="H2474" t="s">
        <v>26</v>
      </c>
      <c r="I2474" t="s">
        <v>26</v>
      </c>
      <c r="J2474" t="s">
        <v>26</v>
      </c>
      <c r="K2474" t="s">
        <v>26</v>
      </c>
    </row>
    <row r="2475" spans="1:11" x14ac:dyDescent="0.25">
      <c r="A2475" s="1">
        <v>33725</v>
      </c>
      <c r="B2475" t="s">
        <v>152</v>
      </c>
      <c r="C2475" t="s">
        <v>26</v>
      </c>
      <c r="D2475" t="s">
        <v>26</v>
      </c>
      <c r="E2475" t="s">
        <v>26</v>
      </c>
      <c r="F2475">
        <v>95479.27</v>
      </c>
      <c r="G2475" t="s">
        <v>26</v>
      </c>
      <c r="H2475" t="s">
        <v>26</v>
      </c>
      <c r="I2475" t="s">
        <v>26</v>
      </c>
      <c r="J2475" t="s">
        <v>26</v>
      </c>
      <c r="K2475" t="s">
        <v>26</v>
      </c>
    </row>
    <row r="2476" spans="1:11" x14ac:dyDescent="0.25">
      <c r="A2476" s="1">
        <v>33725</v>
      </c>
      <c r="B2476" t="s">
        <v>153</v>
      </c>
      <c r="C2476" t="s">
        <v>26</v>
      </c>
      <c r="D2476" t="s">
        <v>26</v>
      </c>
      <c r="E2476" t="s">
        <v>26</v>
      </c>
      <c r="F2476">
        <v>97712.5</v>
      </c>
      <c r="G2476" t="s">
        <v>26</v>
      </c>
      <c r="H2476" t="s">
        <v>26</v>
      </c>
      <c r="I2476" t="s">
        <v>26</v>
      </c>
      <c r="J2476" t="s">
        <v>26</v>
      </c>
      <c r="K2476" t="s">
        <v>26</v>
      </c>
    </row>
    <row r="2477" spans="1:11" x14ac:dyDescent="0.25">
      <c r="A2477" s="1">
        <v>33725</v>
      </c>
      <c r="B2477" t="s">
        <v>154</v>
      </c>
      <c r="C2477" t="s">
        <v>26</v>
      </c>
      <c r="D2477" t="s">
        <v>26</v>
      </c>
      <c r="E2477" t="s">
        <v>26</v>
      </c>
      <c r="F2477">
        <v>96777.919999999998</v>
      </c>
      <c r="G2477" t="s">
        <v>26</v>
      </c>
      <c r="H2477" t="s">
        <v>26</v>
      </c>
      <c r="I2477" t="s">
        <v>26</v>
      </c>
      <c r="J2477" t="s">
        <v>26</v>
      </c>
      <c r="K2477" t="s">
        <v>26</v>
      </c>
    </row>
    <row r="2478" spans="1:11" x14ac:dyDescent="0.25">
      <c r="A2478" s="1">
        <v>33725</v>
      </c>
      <c r="B2478" t="s">
        <v>155</v>
      </c>
      <c r="C2478" t="s">
        <v>26</v>
      </c>
      <c r="D2478" t="s">
        <v>26</v>
      </c>
      <c r="E2478" t="s">
        <v>26</v>
      </c>
      <c r="F2478">
        <v>101579.11</v>
      </c>
      <c r="G2478" t="s">
        <v>26</v>
      </c>
      <c r="H2478" t="s">
        <v>26</v>
      </c>
      <c r="I2478" t="s">
        <v>26</v>
      </c>
      <c r="J2478" t="s">
        <v>26</v>
      </c>
      <c r="K2478" t="s">
        <v>26</v>
      </c>
    </row>
    <row r="2479" spans="1:11" x14ac:dyDescent="0.25">
      <c r="A2479" s="1">
        <v>33756</v>
      </c>
      <c r="B2479" t="s">
        <v>1</v>
      </c>
      <c r="C2479" t="s">
        <v>26</v>
      </c>
      <c r="D2479" t="s">
        <v>26</v>
      </c>
      <c r="E2479" t="s">
        <v>26</v>
      </c>
      <c r="F2479">
        <v>123877.21</v>
      </c>
      <c r="G2479" t="s">
        <v>26</v>
      </c>
      <c r="H2479" t="s">
        <v>26</v>
      </c>
      <c r="I2479" t="s">
        <v>26</v>
      </c>
      <c r="J2479" t="s">
        <v>26</v>
      </c>
      <c r="K2479" t="s">
        <v>26</v>
      </c>
    </row>
    <row r="2480" spans="1:11" x14ac:dyDescent="0.25">
      <c r="A2480" s="1">
        <v>33756</v>
      </c>
      <c r="B2480" t="s">
        <v>126</v>
      </c>
      <c r="C2480" t="s">
        <v>26</v>
      </c>
      <c r="D2480" t="s">
        <v>26</v>
      </c>
      <c r="E2480" t="s">
        <v>26</v>
      </c>
      <c r="F2480">
        <v>114517.96</v>
      </c>
      <c r="G2480" t="s">
        <v>26</v>
      </c>
      <c r="H2480" t="s">
        <v>26</v>
      </c>
      <c r="I2480" t="s">
        <v>26</v>
      </c>
      <c r="J2480" t="s">
        <v>26</v>
      </c>
      <c r="K2480" t="s">
        <v>26</v>
      </c>
    </row>
    <row r="2481" spans="1:11" x14ac:dyDescent="0.25">
      <c r="A2481" s="1">
        <v>33756</v>
      </c>
      <c r="B2481" t="s">
        <v>127</v>
      </c>
      <c r="C2481" t="s">
        <v>26</v>
      </c>
      <c r="D2481" t="s">
        <v>26</v>
      </c>
      <c r="E2481" t="s">
        <v>26</v>
      </c>
      <c r="F2481">
        <v>129593.09</v>
      </c>
      <c r="G2481" t="s">
        <v>26</v>
      </c>
      <c r="H2481" t="s">
        <v>26</v>
      </c>
      <c r="I2481" t="s">
        <v>26</v>
      </c>
      <c r="J2481" t="s">
        <v>26</v>
      </c>
      <c r="K2481" t="s">
        <v>26</v>
      </c>
    </row>
    <row r="2482" spans="1:11" x14ac:dyDescent="0.25">
      <c r="A2482" s="1">
        <v>33756</v>
      </c>
      <c r="B2482" t="s">
        <v>113</v>
      </c>
      <c r="C2482" t="s">
        <v>26</v>
      </c>
      <c r="D2482" t="s">
        <v>26</v>
      </c>
      <c r="E2482" t="s">
        <v>26</v>
      </c>
      <c r="F2482">
        <v>123570.46</v>
      </c>
      <c r="G2482" t="s">
        <v>26</v>
      </c>
      <c r="H2482" t="s">
        <v>26</v>
      </c>
      <c r="I2482" t="s">
        <v>26</v>
      </c>
      <c r="J2482" t="s">
        <v>26</v>
      </c>
      <c r="K2482" t="s">
        <v>26</v>
      </c>
    </row>
    <row r="2483" spans="1:11" x14ac:dyDescent="0.25">
      <c r="A2483" s="1">
        <v>33756</v>
      </c>
      <c r="B2483" t="s">
        <v>128</v>
      </c>
      <c r="C2483" t="s">
        <v>26</v>
      </c>
      <c r="D2483" t="s">
        <v>26</v>
      </c>
      <c r="E2483" t="s">
        <v>26</v>
      </c>
      <c r="F2483">
        <v>123231.81</v>
      </c>
      <c r="G2483" t="s">
        <v>26</v>
      </c>
      <c r="H2483" t="s">
        <v>26</v>
      </c>
      <c r="I2483" t="s">
        <v>26</v>
      </c>
      <c r="J2483" t="s">
        <v>26</v>
      </c>
      <c r="K2483" t="s">
        <v>26</v>
      </c>
    </row>
    <row r="2484" spans="1:11" x14ac:dyDescent="0.25">
      <c r="A2484" s="1">
        <v>33756</v>
      </c>
      <c r="B2484" t="s">
        <v>129</v>
      </c>
      <c r="C2484" t="s">
        <v>26</v>
      </c>
      <c r="D2484" t="s">
        <v>26</v>
      </c>
      <c r="E2484" t="s">
        <v>26</v>
      </c>
      <c r="F2484">
        <v>122678.63</v>
      </c>
      <c r="G2484" t="s">
        <v>26</v>
      </c>
      <c r="H2484" t="s">
        <v>26</v>
      </c>
      <c r="I2484" t="s">
        <v>26</v>
      </c>
      <c r="J2484" t="s">
        <v>26</v>
      </c>
      <c r="K2484" t="s">
        <v>26</v>
      </c>
    </row>
    <row r="2485" spans="1:11" x14ac:dyDescent="0.25">
      <c r="A2485" s="1">
        <v>33756</v>
      </c>
      <c r="B2485" t="s">
        <v>130</v>
      </c>
      <c r="C2485" t="s">
        <v>26</v>
      </c>
      <c r="D2485" t="s">
        <v>26</v>
      </c>
      <c r="E2485" t="s">
        <v>26</v>
      </c>
      <c r="F2485">
        <v>129387.85</v>
      </c>
      <c r="G2485" t="s">
        <v>26</v>
      </c>
      <c r="H2485" t="s">
        <v>26</v>
      </c>
      <c r="I2485" t="s">
        <v>26</v>
      </c>
      <c r="J2485" t="s">
        <v>26</v>
      </c>
      <c r="K2485" t="s">
        <v>26</v>
      </c>
    </row>
    <row r="2486" spans="1:11" x14ac:dyDescent="0.25">
      <c r="A2486" s="1">
        <v>33756</v>
      </c>
      <c r="B2486" t="s">
        <v>131</v>
      </c>
      <c r="C2486" t="s">
        <v>26</v>
      </c>
      <c r="D2486" t="s">
        <v>26</v>
      </c>
      <c r="E2486" t="s">
        <v>26</v>
      </c>
      <c r="F2486">
        <v>121372.27</v>
      </c>
      <c r="G2486" t="s">
        <v>26</v>
      </c>
      <c r="H2486" t="s">
        <v>26</v>
      </c>
      <c r="I2486" t="s">
        <v>26</v>
      </c>
      <c r="J2486" t="s">
        <v>26</v>
      </c>
      <c r="K2486" t="s">
        <v>26</v>
      </c>
    </row>
    <row r="2487" spans="1:11" x14ac:dyDescent="0.25">
      <c r="A2487" s="1">
        <v>33756</v>
      </c>
      <c r="B2487" t="s">
        <v>132</v>
      </c>
      <c r="C2487" t="s">
        <v>26</v>
      </c>
      <c r="D2487" t="s">
        <v>26</v>
      </c>
      <c r="E2487" t="s">
        <v>26</v>
      </c>
      <c r="F2487">
        <v>107709.88</v>
      </c>
      <c r="G2487" t="s">
        <v>26</v>
      </c>
      <c r="H2487" t="s">
        <v>26</v>
      </c>
      <c r="I2487" t="s">
        <v>26</v>
      </c>
      <c r="J2487" t="s">
        <v>26</v>
      </c>
      <c r="K2487" t="s">
        <v>26</v>
      </c>
    </row>
    <row r="2488" spans="1:11" x14ac:dyDescent="0.25">
      <c r="A2488" s="1">
        <v>33756</v>
      </c>
      <c r="B2488" t="s">
        <v>133</v>
      </c>
      <c r="C2488" t="s">
        <v>26</v>
      </c>
      <c r="D2488" t="s">
        <v>26</v>
      </c>
      <c r="E2488" t="s">
        <v>26</v>
      </c>
      <c r="F2488">
        <v>108082.25</v>
      </c>
      <c r="G2488" t="s">
        <v>26</v>
      </c>
      <c r="H2488" t="s">
        <v>26</v>
      </c>
      <c r="I2488" t="s">
        <v>26</v>
      </c>
      <c r="J2488" t="s">
        <v>26</v>
      </c>
      <c r="K2488" t="s">
        <v>26</v>
      </c>
    </row>
    <row r="2489" spans="1:11" x14ac:dyDescent="0.25">
      <c r="A2489" s="1">
        <v>33756</v>
      </c>
      <c r="B2489" t="s">
        <v>134</v>
      </c>
      <c r="C2489" t="s">
        <v>26</v>
      </c>
      <c r="D2489" t="s">
        <v>26</v>
      </c>
      <c r="E2489" t="s">
        <v>26</v>
      </c>
      <c r="F2489">
        <v>117632.45</v>
      </c>
      <c r="G2489" t="s">
        <v>26</v>
      </c>
      <c r="H2489" t="s">
        <v>26</v>
      </c>
      <c r="I2489" t="s">
        <v>26</v>
      </c>
      <c r="J2489" t="s">
        <v>26</v>
      </c>
      <c r="K2489" t="s">
        <v>26</v>
      </c>
    </row>
    <row r="2490" spans="1:11" x14ac:dyDescent="0.25">
      <c r="A2490" s="1">
        <v>33756</v>
      </c>
      <c r="B2490" t="s">
        <v>135</v>
      </c>
      <c r="C2490" t="s">
        <v>26</v>
      </c>
      <c r="D2490" t="s">
        <v>26</v>
      </c>
      <c r="E2490" t="s">
        <v>26</v>
      </c>
      <c r="F2490">
        <v>124828.82</v>
      </c>
      <c r="G2490" t="s">
        <v>26</v>
      </c>
      <c r="H2490" t="s">
        <v>26</v>
      </c>
      <c r="I2490" t="s">
        <v>26</v>
      </c>
      <c r="J2490" t="s">
        <v>26</v>
      </c>
      <c r="K2490" t="s">
        <v>26</v>
      </c>
    </row>
    <row r="2491" spans="1:11" x14ac:dyDescent="0.25">
      <c r="A2491" s="1">
        <v>33756</v>
      </c>
      <c r="B2491" t="s">
        <v>136</v>
      </c>
      <c r="C2491" t="s">
        <v>26</v>
      </c>
      <c r="D2491" t="s">
        <v>26</v>
      </c>
      <c r="E2491" t="s">
        <v>26</v>
      </c>
      <c r="F2491" t="s">
        <v>26</v>
      </c>
      <c r="G2491" t="s">
        <v>26</v>
      </c>
      <c r="H2491" t="s">
        <v>26</v>
      </c>
      <c r="I2491" t="s">
        <v>26</v>
      </c>
      <c r="J2491" t="s">
        <v>26</v>
      </c>
      <c r="K2491" t="s">
        <v>26</v>
      </c>
    </row>
    <row r="2492" spans="1:11" x14ac:dyDescent="0.25">
      <c r="A2492" s="1">
        <v>33756</v>
      </c>
      <c r="B2492" t="s">
        <v>137</v>
      </c>
      <c r="C2492" t="s">
        <v>26</v>
      </c>
      <c r="D2492" t="s">
        <v>26</v>
      </c>
      <c r="E2492" t="s">
        <v>26</v>
      </c>
      <c r="F2492">
        <v>120844.78</v>
      </c>
      <c r="G2492" t="s">
        <v>26</v>
      </c>
      <c r="H2492" t="s">
        <v>26</v>
      </c>
      <c r="I2492" t="s">
        <v>26</v>
      </c>
      <c r="J2492" t="s">
        <v>26</v>
      </c>
      <c r="K2492" t="s">
        <v>26</v>
      </c>
    </row>
    <row r="2493" spans="1:11" x14ac:dyDescent="0.25">
      <c r="A2493" s="1">
        <v>33756</v>
      </c>
      <c r="B2493" t="s">
        <v>138</v>
      </c>
      <c r="C2493" t="s">
        <v>26</v>
      </c>
      <c r="D2493" t="s">
        <v>26</v>
      </c>
      <c r="E2493" t="s">
        <v>26</v>
      </c>
      <c r="F2493">
        <v>148692.75</v>
      </c>
      <c r="G2493" t="s">
        <v>26</v>
      </c>
      <c r="H2493" t="s">
        <v>26</v>
      </c>
      <c r="I2493" t="s">
        <v>26</v>
      </c>
      <c r="J2493" t="s">
        <v>26</v>
      </c>
      <c r="K2493" t="s">
        <v>26</v>
      </c>
    </row>
    <row r="2494" spans="1:11" x14ac:dyDescent="0.25">
      <c r="A2494" s="1">
        <v>33756</v>
      </c>
      <c r="B2494" t="s">
        <v>139</v>
      </c>
      <c r="C2494" t="s">
        <v>26</v>
      </c>
      <c r="D2494" t="s">
        <v>26</v>
      </c>
      <c r="E2494" t="s">
        <v>26</v>
      </c>
      <c r="F2494">
        <v>132774.62</v>
      </c>
      <c r="G2494" t="s">
        <v>26</v>
      </c>
      <c r="H2494" t="s">
        <v>26</v>
      </c>
      <c r="I2494" t="s">
        <v>26</v>
      </c>
      <c r="J2494" t="s">
        <v>26</v>
      </c>
      <c r="K2494" t="s">
        <v>26</v>
      </c>
    </row>
    <row r="2495" spans="1:11" x14ac:dyDescent="0.25">
      <c r="A2495" s="1">
        <v>33756</v>
      </c>
      <c r="B2495" t="s">
        <v>140</v>
      </c>
      <c r="C2495" t="s">
        <v>26</v>
      </c>
      <c r="D2495" t="s">
        <v>26</v>
      </c>
      <c r="E2495" t="s">
        <v>26</v>
      </c>
      <c r="F2495">
        <v>104135.12</v>
      </c>
      <c r="G2495" t="s">
        <v>26</v>
      </c>
      <c r="H2495" t="s">
        <v>26</v>
      </c>
      <c r="I2495" t="s">
        <v>26</v>
      </c>
      <c r="J2495" t="s">
        <v>26</v>
      </c>
      <c r="K2495" t="s">
        <v>26</v>
      </c>
    </row>
    <row r="2496" spans="1:11" x14ac:dyDescent="0.25">
      <c r="A2496" s="1">
        <v>33756</v>
      </c>
      <c r="B2496" t="s">
        <v>141</v>
      </c>
      <c r="C2496" t="s">
        <v>26</v>
      </c>
      <c r="D2496" t="s">
        <v>26</v>
      </c>
      <c r="E2496" t="s">
        <v>26</v>
      </c>
      <c r="F2496">
        <v>116653.31</v>
      </c>
      <c r="G2496" t="s">
        <v>26</v>
      </c>
      <c r="H2496" t="s">
        <v>26</v>
      </c>
      <c r="I2496" t="s">
        <v>26</v>
      </c>
      <c r="J2496" t="s">
        <v>26</v>
      </c>
      <c r="K2496" t="s">
        <v>26</v>
      </c>
    </row>
    <row r="2497" spans="1:11" x14ac:dyDescent="0.25">
      <c r="A2497" s="1">
        <v>33756</v>
      </c>
      <c r="B2497" t="s">
        <v>142</v>
      </c>
      <c r="C2497" t="s">
        <v>26</v>
      </c>
      <c r="D2497" t="s">
        <v>26</v>
      </c>
      <c r="E2497" t="s">
        <v>26</v>
      </c>
      <c r="F2497">
        <v>124949.91</v>
      </c>
      <c r="G2497" t="s">
        <v>26</v>
      </c>
      <c r="H2497" t="s">
        <v>26</v>
      </c>
      <c r="I2497" t="s">
        <v>26</v>
      </c>
      <c r="J2497" t="s">
        <v>26</v>
      </c>
      <c r="K2497" t="s">
        <v>26</v>
      </c>
    </row>
    <row r="2498" spans="1:11" x14ac:dyDescent="0.25">
      <c r="A2498" s="1">
        <v>33756</v>
      </c>
      <c r="B2498" t="s">
        <v>143</v>
      </c>
      <c r="C2498" t="s">
        <v>26</v>
      </c>
      <c r="D2498" t="s">
        <v>26</v>
      </c>
      <c r="E2498" t="s">
        <v>26</v>
      </c>
      <c r="F2498">
        <v>129802.27</v>
      </c>
      <c r="G2498" t="s">
        <v>26</v>
      </c>
      <c r="H2498" t="s">
        <v>26</v>
      </c>
      <c r="I2498" t="s">
        <v>26</v>
      </c>
      <c r="J2498" t="s">
        <v>26</v>
      </c>
      <c r="K2498" t="s">
        <v>26</v>
      </c>
    </row>
    <row r="2499" spans="1:11" x14ac:dyDescent="0.25">
      <c r="A2499" s="1">
        <v>33756</v>
      </c>
      <c r="B2499" t="s">
        <v>144</v>
      </c>
      <c r="C2499" t="s">
        <v>26</v>
      </c>
      <c r="D2499" t="s">
        <v>26</v>
      </c>
      <c r="E2499" t="s">
        <v>26</v>
      </c>
      <c r="F2499">
        <v>125412.91</v>
      </c>
      <c r="G2499" t="s">
        <v>26</v>
      </c>
      <c r="H2499" t="s">
        <v>26</v>
      </c>
      <c r="I2499" t="s">
        <v>26</v>
      </c>
      <c r="J2499" t="s">
        <v>26</v>
      </c>
      <c r="K2499" t="s">
        <v>26</v>
      </c>
    </row>
    <row r="2500" spans="1:11" x14ac:dyDescent="0.25">
      <c r="A2500" s="1">
        <v>33756</v>
      </c>
      <c r="B2500" t="s">
        <v>145</v>
      </c>
      <c r="C2500" t="s">
        <v>26</v>
      </c>
      <c r="D2500" t="s">
        <v>26</v>
      </c>
      <c r="E2500" t="s">
        <v>26</v>
      </c>
      <c r="F2500">
        <v>139958.29</v>
      </c>
      <c r="G2500" t="s">
        <v>26</v>
      </c>
      <c r="H2500" t="s">
        <v>26</v>
      </c>
      <c r="I2500" t="s">
        <v>26</v>
      </c>
      <c r="J2500" t="s">
        <v>26</v>
      </c>
      <c r="K2500" t="s">
        <v>26</v>
      </c>
    </row>
    <row r="2501" spans="1:11" x14ac:dyDescent="0.25">
      <c r="A2501" s="1">
        <v>33756</v>
      </c>
      <c r="B2501" t="s">
        <v>146</v>
      </c>
      <c r="C2501" t="s">
        <v>26</v>
      </c>
      <c r="D2501" t="s">
        <v>26</v>
      </c>
      <c r="E2501" t="s">
        <v>26</v>
      </c>
      <c r="F2501">
        <v>124506.78</v>
      </c>
      <c r="G2501" t="s">
        <v>26</v>
      </c>
      <c r="H2501" t="s">
        <v>26</v>
      </c>
      <c r="I2501" t="s">
        <v>26</v>
      </c>
      <c r="J2501" t="s">
        <v>26</v>
      </c>
      <c r="K2501" t="s">
        <v>26</v>
      </c>
    </row>
    <row r="2502" spans="1:11" x14ac:dyDescent="0.25">
      <c r="A2502" s="1">
        <v>33756</v>
      </c>
      <c r="B2502" t="s">
        <v>2</v>
      </c>
      <c r="C2502" t="s">
        <v>26</v>
      </c>
      <c r="D2502" t="s">
        <v>26</v>
      </c>
      <c r="E2502" t="s">
        <v>26</v>
      </c>
      <c r="F2502">
        <v>114004.49</v>
      </c>
      <c r="G2502" t="s">
        <v>26</v>
      </c>
      <c r="H2502" t="s">
        <v>26</v>
      </c>
      <c r="I2502" t="s">
        <v>26</v>
      </c>
      <c r="J2502" t="s">
        <v>26</v>
      </c>
      <c r="K2502" t="s">
        <v>26</v>
      </c>
    </row>
    <row r="2503" spans="1:11" x14ac:dyDescent="0.25">
      <c r="A2503" s="1">
        <v>33756</v>
      </c>
      <c r="B2503" t="s">
        <v>147</v>
      </c>
      <c r="C2503" t="s">
        <v>26</v>
      </c>
      <c r="D2503" t="s">
        <v>26</v>
      </c>
      <c r="E2503" t="s">
        <v>26</v>
      </c>
      <c r="F2503">
        <v>122621.8</v>
      </c>
      <c r="G2503" t="s">
        <v>26</v>
      </c>
      <c r="H2503" t="s">
        <v>26</v>
      </c>
      <c r="I2503" t="s">
        <v>26</v>
      </c>
      <c r="J2503" t="s">
        <v>26</v>
      </c>
      <c r="K2503" t="s">
        <v>26</v>
      </c>
    </row>
    <row r="2504" spans="1:11" x14ac:dyDescent="0.25">
      <c r="A2504" s="1">
        <v>33756</v>
      </c>
      <c r="B2504" t="s">
        <v>148</v>
      </c>
      <c r="C2504" t="s">
        <v>26</v>
      </c>
      <c r="D2504" t="s">
        <v>26</v>
      </c>
      <c r="E2504" t="s">
        <v>26</v>
      </c>
      <c r="F2504">
        <v>124149.52</v>
      </c>
      <c r="G2504" t="s">
        <v>26</v>
      </c>
      <c r="H2504" t="s">
        <v>26</v>
      </c>
      <c r="I2504" t="s">
        <v>26</v>
      </c>
      <c r="J2504" t="s">
        <v>26</v>
      </c>
      <c r="K2504" t="s">
        <v>26</v>
      </c>
    </row>
    <row r="2505" spans="1:11" x14ac:dyDescent="0.25">
      <c r="A2505" s="1">
        <v>33756</v>
      </c>
      <c r="B2505" t="s">
        <v>149</v>
      </c>
      <c r="C2505" t="s">
        <v>26</v>
      </c>
      <c r="D2505" t="s">
        <v>26</v>
      </c>
      <c r="E2505" t="s">
        <v>26</v>
      </c>
      <c r="F2505">
        <v>126161.19</v>
      </c>
      <c r="G2505" t="s">
        <v>26</v>
      </c>
      <c r="H2505" t="s">
        <v>26</v>
      </c>
      <c r="I2505" t="s">
        <v>26</v>
      </c>
      <c r="J2505" t="s">
        <v>26</v>
      </c>
      <c r="K2505" t="s">
        <v>26</v>
      </c>
    </row>
    <row r="2506" spans="1:11" x14ac:dyDescent="0.25">
      <c r="A2506" s="1">
        <v>33756</v>
      </c>
      <c r="B2506" t="s">
        <v>150</v>
      </c>
      <c r="C2506" t="s">
        <v>26</v>
      </c>
      <c r="D2506" t="s">
        <v>26</v>
      </c>
      <c r="E2506" t="s">
        <v>26</v>
      </c>
      <c r="F2506">
        <v>122099.77</v>
      </c>
      <c r="G2506" t="s">
        <v>26</v>
      </c>
      <c r="H2506" t="s">
        <v>26</v>
      </c>
      <c r="I2506" t="s">
        <v>26</v>
      </c>
      <c r="J2506" t="s">
        <v>26</v>
      </c>
      <c r="K2506" t="s">
        <v>26</v>
      </c>
    </row>
    <row r="2507" spans="1:11" x14ac:dyDescent="0.25">
      <c r="A2507" s="1">
        <v>33756</v>
      </c>
      <c r="B2507" t="s">
        <v>151</v>
      </c>
      <c r="C2507" t="s">
        <v>26</v>
      </c>
      <c r="D2507" t="s">
        <v>26</v>
      </c>
      <c r="E2507" t="s">
        <v>26</v>
      </c>
      <c r="F2507">
        <v>120920.23</v>
      </c>
      <c r="G2507" t="s">
        <v>26</v>
      </c>
      <c r="H2507" t="s">
        <v>26</v>
      </c>
      <c r="I2507" t="s">
        <v>26</v>
      </c>
      <c r="J2507" t="s">
        <v>26</v>
      </c>
      <c r="K2507" t="s">
        <v>26</v>
      </c>
    </row>
    <row r="2508" spans="1:11" x14ac:dyDescent="0.25">
      <c r="A2508" s="1">
        <v>33756</v>
      </c>
      <c r="B2508" t="s">
        <v>152</v>
      </c>
      <c r="C2508" t="s">
        <v>26</v>
      </c>
      <c r="D2508" t="s">
        <v>26</v>
      </c>
      <c r="E2508" t="s">
        <v>26</v>
      </c>
      <c r="F2508">
        <v>114498.74</v>
      </c>
      <c r="G2508" t="s">
        <v>26</v>
      </c>
      <c r="H2508" t="s">
        <v>26</v>
      </c>
      <c r="I2508" t="s">
        <v>26</v>
      </c>
      <c r="J2508" t="s">
        <v>26</v>
      </c>
      <c r="K2508" t="s">
        <v>26</v>
      </c>
    </row>
    <row r="2509" spans="1:11" x14ac:dyDescent="0.25">
      <c r="A2509" s="1">
        <v>33756</v>
      </c>
      <c r="B2509" t="s">
        <v>153</v>
      </c>
      <c r="C2509" t="s">
        <v>26</v>
      </c>
      <c r="D2509" t="s">
        <v>26</v>
      </c>
      <c r="E2509" t="s">
        <v>26</v>
      </c>
      <c r="F2509">
        <v>127739.56</v>
      </c>
      <c r="G2509" t="s">
        <v>26</v>
      </c>
      <c r="H2509" t="s">
        <v>26</v>
      </c>
      <c r="I2509" t="s">
        <v>26</v>
      </c>
      <c r="J2509" t="s">
        <v>26</v>
      </c>
      <c r="K2509" t="s">
        <v>26</v>
      </c>
    </row>
    <row r="2510" spans="1:11" x14ac:dyDescent="0.25">
      <c r="A2510" s="1">
        <v>33756</v>
      </c>
      <c r="B2510" t="s">
        <v>154</v>
      </c>
      <c r="C2510" t="s">
        <v>26</v>
      </c>
      <c r="D2510" t="s">
        <v>26</v>
      </c>
      <c r="E2510" t="s">
        <v>26</v>
      </c>
      <c r="F2510">
        <v>127388.78</v>
      </c>
      <c r="G2510" t="s">
        <v>26</v>
      </c>
      <c r="H2510" t="s">
        <v>26</v>
      </c>
      <c r="I2510" t="s">
        <v>26</v>
      </c>
      <c r="J2510" t="s">
        <v>26</v>
      </c>
      <c r="K2510" t="s">
        <v>26</v>
      </c>
    </row>
    <row r="2511" spans="1:11" x14ac:dyDescent="0.25">
      <c r="A2511" s="1">
        <v>33756</v>
      </c>
      <c r="B2511" t="s">
        <v>155</v>
      </c>
      <c r="C2511" t="s">
        <v>26</v>
      </c>
      <c r="D2511" t="s">
        <v>26</v>
      </c>
      <c r="E2511" t="s">
        <v>26</v>
      </c>
      <c r="F2511">
        <v>121427.67</v>
      </c>
      <c r="G2511" t="s">
        <v>26</v>
      </c>
      <c r="H2511" t="s">
        <v>26</v>
      </c>
      <c r="I2511" t="s">
        <v>26</v>
      </c>
      <c r="J2511" t="s">
        <v>26</v>
      </c>
      <c r="K2511" t="s">
        <v>26</v>
      </c>
    </row>
    <row r="2512" spans="1:11" x14ac:dyDescent="0.25">
      <c r="A2512" s="1">
        <v>33786</v>
      </c>
      <c r="B2512" t="s">
        <v>1</v>
      </c>
      <c r="C2512" t="s">
        <v>26</v>
      </c>
      <c r="D2512" t="s">
        <v>26</v>
      </c>
      <c r="E2512" t="s">
        <v>26</v>
      </c>
      <c r="F2512">
        <v>148640.26</v>
      </c>
      <c r="G2512" t="s">
        <v>26</v>
      </c>
      <c r="H2512" t="s">
        <v>26</v>
      </c>
      <c r="I2512" t="s">
        <v>26</v>
      </c>
      <c r="J2512" t="s">
        <v>26</v>
      </c>
      <c r="K2512" t="s">
        <v>26</v>
      </c>
    </row>
    <row r="2513" spans="1:11" x14ac:dyDescent="0.25">
      <c r="A2513" s="1">
        <v>33786</v>
      </c>
      <c r="B2513" t="s">
        <v>126</v>
      </c>
      <c r="C2513" t="s">
        <v>26</v>
      </c>
      <c r="D2513" t="s">
        <v>26</v>
      </c>
      <c r="E2513" t="s">
        <v>26</v>
      </c>
      <c r="F2513">
        <v>134455.53</v>
      </c>
      <c r="G2513" t="s">
        <v>26</v>
      </c>
      <c r="H2513" t="s">
        <v>26</v>
      </c>
      <c r="I2513" t="s">
        <v>26</v>
      </c>
      <c r="J2513" t="s">
        <v>26</v>
      </c>
      <c r="K2513" t="s">
        <v>26</v>
      </c>
    </row>
    <row r="2514" spans="1:11" x14ac:dyDescent="0.25">
      <c r="A2514" s="1">
        <v>33786</v>
      </c>
      <c r="B2514" t="s">
        <v>127</v>
      </c>
      <c r="C2514" t="s">
        <v>26</v>
      </c>
      <c r="D2514" t="s">
        <v>26</v>
      </c>
      <c r="E2514" t="s">
        <v>26</v>
      </c>
      <c r="F2514">
        <v>151986.76999999999</v>
      </c>
      <c r="G2514" t="s">
        <v>26</v>
      </c>
      <c r="H2514" t="s">
        <v>26</v>
      </c>
      <c r="I2514" t="s">
        <v>26</v>
      </c>
      <c r="J2514" t="s">
        <v>26</v>
      </c>
      <c r="K2514" t="s">
        <v>26</v>
      </c>
    </row>
    <row r="2515" spans="1:11" x14ac:dyDescent="0.25">
      <c r="A2515" s="1">
        <v>33786</v>
      </c>
      <c r="B2515" t="s">
        <v>113</v>
      </c>
      <c r="C2515" t="s">
        <v>26</v>
      </c>
      <c r="D2515" t="s">
        <v>26</v>
      </c>
      <c r="E2515" t="s">
        <v>26</v>
      </c>
      <c r="F2515">
        <v>149792.10999999999</v>
      </c>
      <c r="G2515" t="s">
        <v>26</v>
      </c>
      <c r="H2515" t="s">
        <v>26</v>
      </c>
      <c r="I2515" t="s">
        <v>26</v>
      </c>
      <c r="J2515" t="s">
        <v>26</v>
      </c>
      <c r="K2515" t="s">
        <v>26</v>
      </c>
    </row>
    <row r="2516" spans="1:11" x14ac:dyDescent="0.25">
      <c r="A2516" s="1">
        <v>33786</v>
      </c>
      <c r="B2516" t="s">
        <v>128</v>
      </c>
      <c r="C2516" t="s">
        <v>26</v>
      </c>
      <c r="D2516" t="s">
        <v>26</v>
      </c>
      <c r="E2516" t="s">
        <v>26</v>
      </c>
      <c r="F2516">
        <v>146350.1</v>
      </c>
      <c r="G2516" t="s">
        <v>26</v>
      </c>
      <c r="H2516" t="s">
        <v>26</v>
      </c>
      <c r="I2516" t="s">
        <v>26</v>
      </c>
      <c r="J2516" t="s">
        <v>26</v>
      </c>
      <c r="K2516" t="s">
        <v>26</v>
      </c>
    </row>
    <row r="2517" spans="1:11" x14ac:dyDescent="0.25">
      <c r="A2517" s="1">
        <v>33786</v>
      </c>
      <c r="B2517" t="s">
        <v>129</v>
      </c>
      <c r="C2517" t="s">
        <v>26</v>
      </c>
      <c r="D2517" t="s">
        <v>26</v>
      </c>
      <c r="E2517" t="s">
        <v>26</v>
      </c>
      <c r="F2517">
        <v>146748.18</v>
      </c>
      <c r="G2517" t="s">
        <v>26</v>
      </c>
      <c r="H2517" t="s">
        <v>26</v>
      </c>
      <c r="I2517" t="s">
        <v>26</v>
      </c>
      <c r="J2517" t="s">
        <v>26</v>
      </c>
      <c r="K2517" t="s">
        <v>26</v>
      </c>
    </row>
    <row r="2518" spans="1:11" x14ac:dyDescent="0.25">
      <c r="A2518" s="1">
        <v>33786</v>
      </c>
      <c r="B2518" t="s">
        <v>130</v>
      </c>
      <c r="C2518" t="s">
        <v>26</v>
      </c>
      <c r="D2518" t="s">
        <v>26</v>
      </c>
      <c r="E2518" t="s">
        <v>26</v>
      </c>
      <c r="F2518">
        <v>150659.21</v>
      </c>
      <c r="G2518" t="s">
        <v>26</v>
      </c>
      <c r="H2518" t="s">
        <v>26</v>
      </c>
      <c r="I2518" t="s">
        <v>26</v>
      </c>
      <c r="J2518" t="s">
        <v>26</v>
      </c>
      <c r="K2518" t="s">
        <v>26</v>
      </c>
    </row>
    <row r="2519" spans="1:11" x14ac:dyDescent="0.25">
      <c r="A2519" s="1">
        <v>33786</v>
      </c>
      <c r="B2519" t="s">
        <v>131</v>
      </c>
      <c r="C2519" t="s">
        <v>26</v>
      </c>
      <c r="D2519" t="s">
        <v>26</v>
      </c>
      <c r="E2519" t="s">
        <v>26</v>
      </c>
      <c r="F2519">
        <v>141204.5</v>
      </c>
      <c r="G2519" t="s">
        <v>26</v>
      </c>
      <c r="H2519" t="s">
        <v>26</v>
      </c>
      <c r="I2519" t="s">
        <v>26</v>
      </c>
      <c r="J2519" t="s">
        <v>26</v>
      </c>
      <c r="K2519" t="s">
        <v>26</v>
      </c>
    </row>
    <row r="2520" spans="1:11" x14ac:dyDescent="0.25">
      <c r="A2520" s="1">
        <v>33786</v>
      </c>
      <c r="B2520" t="s">
        <v>132</v>
      </c>
      <c r="C2520" t="s">
        <v>26</v>
      </c>
      <c r="D2520" t="s">
        <v>26</v>
      </c>
      <c r="E2520" t="s">
        <v>26</v>
      </c>
      <c r="F2520">
        <v>125729.74</v>
      </c>
      <c r="G2520" t="s">
        <v>26</v>
      </c>
      <c r="H2520" t="s">
        <v>26</v>
      </c>
      <c r="I2520" t="s">
        <v>26</v>
      </c>
      <c r="J2520" t="s">
        <v>26</v>
      </c>
      <c r="K2520" t="s">
        <v>26</v>
      </c>
    </row>
    <row r="2521" spans="1:11" x14ac:dyDescent="0.25">
      <c r="A2521" s="1">
        <v>33786</v>
      </c>
      <c r="B2521" t="s">
        <v>133</v>
      </c>
      <c r="C2521" t="s">
        <v>26</v>
      </c>
      <c r="D2521" t="s">
        <v>26</v>
      </c>
      <c r="E2521" t="s">
        <v>26</v>
      </c>
      <c r="F2521">
        <v>129644.66</v>
      </c>
      <c r="G2521" t="s">
        <v>26</v>
      </c>
      <c r="H2521" t="s">
        <v>26</v>
      </c>
      <c r="I2521" t="s">
        <v>26</v>
      </c>
      <c r="J2521" t="s">
        <v>26</v>
      </c>
      <c r="K2521" t="s">
        <v>26</v>
      </c>
    </row>
    <row r="2522" spans="1:11" x14ac:dyDescent="0.25">
      <c r="A2522" s="1">
        <v>33786</v>
      </c>
      <c r="B2522" t="s">
        <v>134</v>
      </c>
      <c r="C2522" t="s">
        <v>26</v>
      </c>
      <c r="D2522" t="s">
        <v>26</v>
      </c>
      <c r="E2522" t="s">
        <v>26</v>
      </c>
      <c r="F2522">
        <v>138594.56</v>
      </c>
      <c r="G2522" t="s">
        <v>26</v>
      </c>
      <c r="H2522" t="s">
        <v>26</v>
      </c>
      <c r="I2522" t="s">
        <v>26</v>
      </c>
      <c r="J2522" t="s">
        <v>26</v>
      </c>
      <c r="K2522" t="s">
        <v>26</v>
      </c>
    </row>
    <row r="2523" spans="1:11" x14ac:dyDescent="0.25">
      <c r="A2523" s="1">
        <v>33786</v>
      </c>
      <c r="B2523" t="s">
        <v>135</v>
      </c>
      <c r="C2523" t="s">
        <v>26</v>
      </c>
      <c r="D2523" t="s">
        <v>26</v>
      </c>
      <c r="E2523" t="s">
        <v>26</v>
      </c>
      <c r="F2523">
        <v>149956.85999999999</v>
      </c>
      <c r="G2523" t="s">
        <v>26</v>
      </c>
      <c r="H2523" t="s">
        <v>26</v>
      </c>
      <c r="I2523" t="s">
        <v>26</v>
      </c>
      <c r="J2523" t="s">
        <v>26</v>
      </c>
      <c r="K2523" t="s">
        <v>26</v>
      </c>
    </row>
    <row r="2524" spans="1:11" x14ac:dyDescent="0.25">
      <c r="A2524" s="1">
        <v>33786</v>
      </c>
      <c r="B2524" t="s">
        <v>136</v>
      </c>
      <c r="C2524" t="s">
        <v>26</v>
      </c>
      <c r="D2524" t="s">
        <v>26</v>
      </c>
      <c r="E2524" t="s">
        <v>26</v>
      </c>
      <c r="F2524" t="s">
        <v>26</v>
      </c>
      <c r="G2524" t="s">
        <v>26</v>
      </c>
      <c r="H2524" t="s">
        <v>26</v>
      </c>
      <c r="I2524" t="s">
        <v>26</v>
      </c>
      <c r="J2524" t="s">
        <v>26</v>
      </c>
      <c r="K2524" t="s">
        <v>26</v>
      </c>
    </row>
    <row r="2525" spans="1:11" x14ac:dyDescent="0.25">
      <c r="A2525" s="1">
        <v>33786</v>
      </c>
      <c r="B2525" t="s">
        <v>137</v>
      </c>
      <c r="C2525" t="s">
        <v>26</v>
      </c>
      <c r="D2525" t="s">
        <v>26</v>
      </c>
      <c r="E2525" t="s">
        <v>26</v>
      </c>
      <c r="F2525">
        <v>135672.43</v>
      </c>
      <c r="G2525" t="s">
        <v>26</v>
      </c>
      <c r="H2525" t="s">
        <v>26</v>
      </c>
      <c r="I2525" t="s">
        <v>26</v>
      </c>
      <c r="J2525" t="s">
        <v>26</v>
      </c>
      <c r="K2525" t="s">
        <v>26</v>
      </c>
    </row>
    <row r="2526" spans="1:11" x14ac:dyDescent="0.25">
      <c r="A2526" s="1">
        <v>33786</v>
      </c>
      <c r="B2526" t="s">
        <v>138</v>
      </c>
      <c r="C2526" t="s">
        <v>26</v>
      </c>
      <c r="D2526" t="s">
        <v>26</v>
      </c>
      <c r="E2526" t="s">
        <v>26</v>
      </c>
      <c r="F2526">
        <v>173539.31</v>
      </c>
      <c r="G2526" t="s">
        <v>26</v>
      </c>
      <c r="H2526" t="s">
        <v>26</v>
      </c>
      <c r="I2526" t="s">
        <v>26</v>
      </c>
      <c r="J2526" t="s">
        <v>26</v>
      </c>
      <c r="K2526" t="s">
        <v>26</v>
      </c>
    </row>
    <row r="2527" spans="1:11" x14ac:dyDescent="0.25">
      <c r="A2527" s="1">
        <v>33786</v>
      </c>
      <c r="B2527" t="s">
        <v>139</v>
      </c>
      <c r="C2527" t="s">
        <v>26</v>
      </c>
      <c r="D2527" t="s">
        <v>26</v>
      </c>
      <c r="E2527" t="s">
        <v>26</v>
      </c>
      <c r="F2527">
        <v>155996.9</v>
      </c>
      <c r="G2527" t="s">
        <v>26</v>
      </c>
      <c r="H2527" t="s">
        <v>26</v>
      </c>
      <c r="I2527" t="s">
        <v>26</v>
      </c>
      <c r="J2527" t="s">
        <v>26</v>
      </c>
      <c r="K2527" t="s">
        <v>26</v>
      </c>
    </row>
    <row r="2528" spans="1:11" x14ac:dyDescent="0.25">
      <c r="A2528" s="1">
        <v>33786</v>
      </c>
      <c r="B2528" t="s">
        <v>140</v>
      </c>
      <c r="C2528" t="s">
        <v>26</v>
      </c>
      <c r="D2528" t="s">
        <v>26</v>
      </c>
      <c r="E2528" t="s">
        <v>26</v>
      </c>
      <c r="F2528">
        <v>129991.87</v>
      </c>
      <c r="G2528" t="s">
        <v>26</v>
      </c>
      <c r="H2528" t="s">
        <v>26</v>
      </c>
      <c r="I2528" t="s">
        <v>26</v>
      </c>
      <c r="J2528" t="s">
        <v>26</v>
      </c>
      <c r="K2528" t="s">
        <v>26</v>
      </c>
    </row>
    <row r="2529" spans="1:11" x14ac:dyDescent="0.25">
      <c r="A2529" s="1">
        <v>33786</v>
      </c>
      <c r="B2529" t="s">
        <v>141</v>
      </c>
      <c r="C2529" t="s">
        <v>26</v>
      </c>
      <c r="D2529" t="s">
        <v>26</v>
      </c>
      <c r="E2529" t="s">
        <v>26</v>
      </c>
      <c r="F2529">
        <v>133463.04999999999</v>
      </c>
      <c r="G2529" t="s">
        <v>26</v>
      </c>
      <c r="H2529" t="s">
        <v>26</v>
      </c>
      <c r="I2529" t="s">
        <v>26</v>
      </c>
      <c r="J2529" t="s">
        <v>26</v>
      </c>
      <c r="K2529" t="s">
        <v>26</v>
      </c>
    </row>
    <row r="2530" spans="1:11" x14ac:dyDescent="0.25">
      <c r="A2530" s="1">
        <v>33786</v>
      </c>
      <c r="B2530" t="s">
        <v>142</v>
      </c>
      <c r="C2530" t="s">
        <v>26</v>
      </c>
      <c r="D2530" t="s">
        <v>26</v>
      </c>
      <c r="E2530" t="s">
        <v>26</v>
      </c>
      <c r="F2530">
        <v>141980.57999999999</v>
      </c>
      <c r="G2530" t="s">
        <v>26</v>
      </c>
      <c r="H2530" t="s">
        <v>26</v>
      </c>
      <c r="I2530" t="s">
        <v>26</v>
      </c>
      <c r="J2530" t="s">
        <v>26</v>
      </c>
      <c r="K2530" t="s">
        <v>26</v>
      </c>
    </row>
    <row r="2531" spans="1:11" x14ac:dyDescent="0.25">
      <c r="A2531" s="1">
        <v>33786</v>
      </c>
      <c r="B2531" t="s">
        <v>143</v>
      </c>
      <c r="C2531" t="s">
        <v>26</v>
      </c>
      <c r="D2531" t="s">
        <v>26</v>
      </c>
      <c r="E2531" t="s">
        <v>26</v>
      </c>
      <c r="F2531">
        <v>153179.65</v>
      </c>
      <c r="G2531" t="s">
        <v>26</v>
      </c>
      <c r="H2531" t="s">
        <v>26</v>
      </c>
      <c r="I2531" t="s">
        <v>26</v>
      </c>
      <c r="J2531" t="s">
        <v>26</v>
      </c>
      <c r="K2531" t="s">
        <v>26</v>
      </c>
    </row>
    <row r="2532" spans="1:11" x14ac:dyDescent="0.25">
      <c r="A2532" s="1">
        <v>33786</v>
      </c>
      <c r="B2532" t="s">
        <v>144</v>
      </c>
      <c r="C2532" t="s">
        <v>26</v>
      </c>
      <c r="D2532" t="s">
        <v>26</v>
      </c>
      <c r="E2532" t="s">
        <v>26</v>
      </c>
      <c r="F2532">
        <v>141541.01</v>
      </c>
      <c r="G2532" t="s">
        <v>26</v>
      </c>
      <c r="H2532" t="s">
        <v>26</v>
      </c>
      <c r="I2532" t="s">
        <v>26</v>
      </c>
      <c r="J2532" t="s">
        <v>26</v>
      </c>
      <c r="K2532" t="s">
        <v>26</v>
      </c>
    </row>
    <row r="2533" spans="1:11" x14ac:dyDescent="0.25">
      <c r="A2533" s="1">
        <v>33786</v>
      </c>
      <c r="B2533" t="s">
        <v>145</v>
      </c>
      <c r="C2533" t="s">
        <v>26</v>
      </c>
      <c r="D2533" t="s">
        <v>26</v>
      </c>
      <c r="E2533" t="s">
        <v>26</v>
      </c>
      <c r="F2533">
        <v>167054.22</v>
      </c>
      <c r="G2533" t="s">
        <v>26</v>
      </c>
      <c r="H2533" t="s">
        <v>26</v>
      </c>
      <c r="I2533" t="s">
        <v>26</v>
      </c>
      <c r="J2533" t="s">
        <v>26</v>
      </c>
      <c r="K2533" t="s">
        <v>26</v>
      </c>
    </row>
    <row r="2534" spans="1:11" x14ac:dyDescent="0.25">
      <c r="A2534" s="1">
        <v>33786</v>
      </c>
      <c r="B2534" t="s">
        <v>146</v>
      </c>
      <c r="C2534" t="s">
        <v>26</v>
      </c>
      <c r="D2534" t="s">
        <v>26</v>
      </c>
      <c r="E2534" t="s">
        <v>26</v>
      </c>
      <c r="F2534">
        <v>166926.23000000001</v>
      </c>
      <c r="G2534" t="s">
        <v>26</v>
      </c>
      <c r="H2534" t="s">
        <v>26</v>
      </c>
      <c r="I2534" t="s">
        <v>26</v>
      </c>
      <c r="J2534" t="s">
        <v>26</v>
      </c>
      <c r="K2534" t="s">
        <v>26</v>
      </c>
    </row>
    <row r="2535" spans="1:11" x14ac:dyDescent="0.25">
      <c r="A2535" s="1">
        <v>33786</v>
      </c>
      <c r="B2535" t="s">
        <v>2</v>
      </c>
      <c r="C2535" t="s">
        <v>26</v>
      </c>
      <c r="D2535" t="s">
        <v>26</v>
      </c>
      <c r="E2535" t="s">
        <v>26</v>
      </c>
      <c r="F2535">
        <v>136269.57</v>
      </c>
      <c r="G2535" t="s">
        <v>26</v>
      </c>
      <c r="H2535" t="s">
        <v>26</v>
      </c>
      <c r="I2535" t="s">
        <v>26</v>
      </c>
      <c r="J2535" t="s">
        <v>26</v>
      </c>
      <c r="K2535" t="s">
        <v>26</v>
      </c>
    </row>
    <row r="2536" spans="1:11" x14ac:dyDescent="0.25">
      <c r="A2536" s="1">
        <v>33786</v>
      </c>
      <c r="B2536" t="s">
        <v>147</v>
      </c>
      <c r="C2536" t="s">
        <v>26</v>
      </c>
      <c r="D2536" t="s">
        <v>26</v>
      </c>
      <c r="E2536" t="s">
        <v>26</v>
      </c>
      <c r="F2536">
        <v>156686.13</v>
      </c>
      <c r="G2536" t="s">
        <v>26</v>
      </c>
      <c r="H2536" t="s">
        <v>26</v>
      </c>
      <c r="I2536" t="s">
        <v>26</v>
      </c>
      <c r="J2536" t="s">
        <v>26</v>
      </c>
      <c r="K2536" t="s">
        <v>26</v>
      </c>
    </row>
    <row r="2537" spans="1:11" x14ac:dyDescent="0.25">
      <c r="A2537" s="1">
        <v>33786</v>
      </c>
      <c r="B2537" t="s">
        <v>148</v>
      </c>
      <c r="C2537" t="s">
        <v>26</v>
      </c>
      <c r="D2537" t="s">
        <v>26</v>
      </c>
      <c r="E2537" t="s">
        <v>26</v>
      </c>
      <c r="F2537">
        <v>144609.35999999999</v>
      </c>
      <c r="G2537" t="s">
        <v>26</v>
      </c>
      <c r="H2537" t="s">
        <v>26</v>
      </c>
      <c r="I2537" t="s">
        <v>26</v>
      </c>
      <c r="J2537" t="s">
        <v>26</v>
      </c>
      <c r="K2537" t="s">
        <v>26</v>
      </c>
    </row>
    <row r="2538" spans="1:11" x14ac:dyDescent="0.25">
      <c r="A2538" s="1">
        <v>33786</v>
      </c>
      <c r="B2538" t="s">
        <v>149</v>
      </c>
      <c r="C2538" t="s">
        <v>26</v>
      </c>
      <c r="D2538" t="s">
        <v>26</v>
      </c>
      <c r="E2538" t="s">
        <v>26</v>
      </c>
      <c r="F2538">
        <v>149008.98000000001</v>
      </c>
      <c r="G2538" t="s">
        <v>26</v>
      </c>
      <c r="H2538" t="s">
        <v>26</v>
      </c>
      <c r="I2538" t="s">
        <v>26</v>
      </c>
      <c r="J2538" t="s">
        <v>26</v>
      </c>
      <c r="K2538" t="s">
        <v>26</v>
      </c>
    </row>
    <row r="2539" spans="1:11" x14ac:dyDescent="0.25">
      <c r="A2539" s="1">
        <v>33786</v>
      </c>
      <c r="B2539" t="s">
        <v>150</v>
      </c>
      <c r="C2539" t="s">
        <v>26</v>
      </c>
      <c r="D2539" t="s">
        <v>26</v>
      </c>
      <c r="E2539" t="s">
        <v>26</v>
      </c>
      <c r="F2539">
        <v>143442.81</v>
      </c>
      <c r="G2539" t="s">
        <v>26</v>
      </c>
      <c r="H2539" t="s">
        <v>26</v>
      </c>
      <c r="I2539" t="s">
        <v>26</v>
      </c>
      <c r="J2539" t="s">
        <v>26</v>
      </c>
      <c r="K2539" t="s">
        <v>26</v>
      </c>
    </row>
    <row r="2540" spans="1:11" x14ac:dyDescent="0.25">
      <c r="A2540" s="1">
        <v>33786</v>
      </c>
      <c r="B2540" t="s">
        <v>151</v>
      </c>
      <c r="C2540" t="s">
        <v>26</v>
      </c>
      <c r="D2540" t="s">
        <v>26</v>
      </c>
      <c r="E2540" t="s">
        <v>26</v>
      </c>
      <c r="F2540">
        <v>144862.43</v>
      </c>
      <c r="G2540" t="s">
        <v>26</v>
      </c>
      <c r="H2540" t="s">
        <v>26</v>
      </c>
      <c r="I2540" t="s">
        <v>26</v>
      </c>
      <c r="J2540" t="s">
        <v>26</v>
      </c>
      <c r="K2540" t="s">
        <v>26</v>
      </c>
    </row>
    <row r="2541" spans="1:11" x14ac:dyDescent="0.25">
      <c r="A2541" s="1">
        <v>33786</v>
      </c>
      <c r="B2541" t="s">
        <v>152</v>
      </c>
      <c r="C2541" t="s">
        <v>26</v>
      </c>
      <c r="D2541" t="s">
        <v>26</v>
      </c>
      <c r="E2541" t="s">
        <v>26</v>
      </c>
      <c r="F2541">
        <v>131055.25</v>
      </c>
      <c r="G2541" t="s">
        <v>26</v>
      </c>
      <c r="H2541" t="s">
        <v>26</v>
      </c>
      <c r="I2541" t="s">
        <v>26</v>
      </c>
      <c r="J2541" t="s">
        <v>26</v>
      </c>
      <c r="K2541" t="s">
        <v>26</v>
      </c>
    </row>
    <row r="2542" spans="1:11" x14ac:dyDescent="0.25">
      <c r="A2542" s="1">
        <v>33786</v>
      </c>
      <c r="B2542" t="s">
        <v>153</v>
      </c>
      <c r="C2542" t="s">
        <v>26</v>
      </c>
      <c r="D2542" t="s">
        <v>26</v>
      </c>
      <c r="E2542" t="s">
        <v>26</v>
      </c>
      <c r="F2542">
        <v>153632.35999999999</v>
      </c>
      <c r="G2542" t="s">
        <v>26</v>
      </c>
      <c r="H2542" t="s">
        <v>26</v>
      </c>
      <c r="I2542" t="s">
        <v>26</v>
      </c>
      <c r="J2542" t="s">
        <v>26</v>
      </c>
      <c r="K2542" t="s">
        <v>26</v>
      </c>
    </row>
    <row r="2543" spans="1:11" x14ac:dyDescent="0.25">
      <c r="A2543" s="1">
        <v>33786</v>
      </c>
      <c r="B2543" t="s">
        <v>154</v>
      </c>
      <c r="C2543" t="s">
        <v>26</v>
      </c>
      <c r="D2543" t="s">
        <v>26</v>
      </c>
      <c r="E2543" t="s">
        <v>26</v>
      </c>
      <c r="F2543">
        <v>146904.74</v>
      </c>
      <c r="G2543" t="s">
        <v>26</v>
      </c>
      <c r="H2543" t="s">
        <v>26</v>
      </c>
      <c r="I2543" t="s">
        <v>26</v>
      </c>
      <c r="J2543" t="s">
        <v>26</v>
      </c>
      <c r="K2543" t="s">
        <v>26</v>
      </c>
    </row>
    <row r="2544" spans="1:11" x14ac:dyDescent="0.25">
      <c r="A2544" s="1">
        <v>33786</v>
      </c>
      <c r="B2544" t="s">
        <v>155</v>
      </c>
      <c r="C2544" t="s">
        <v>26</v>
      </c>
      <c r="D2544" t="s">
        <v>26</v>
      </c>
      <c r="E2544" t="s">
        <v>26</v>
      </c>
      <c r="F2544">
        <v>148287.47</v>
      </c>
      <c r="G2544" t="s">
        <v>26</v>
      </c>
      <c r="H2544" t="s">
        <v>26</v>
      </c>
      <c r="I2544" t="s">
        <v>26</v>
      </c>
      <c r="J2544" t="s">
        <v>26</v>
      </c>
      <c r="K2544" t="s">
        <v>26</v>
      </c>
    </row>
    <row r="2545" spans="1:11" x14ac:dyDescent="0.25">
      <c r="A2545" s="1">
        <v>33817</v>
      </c>
      <c r="B2545" t="s">
        <v>1</v>
      </c>
      <c r="C2545" t="s">
        <v>26</v>
      </c>
      <c r="D2545" t="s">
        <v>26</v>
      </c>
      <c r="E2545" t="s">
        <v>26</v>
      </c>
      <c r="F2545">
        <v>178249.4</v>
      </c>
      <c r="G2545" t="s">
        <v>26</v>
      </c>
      <c r="H2545" t="s">
        <v>26</v>
      </c>
      <c r="I2545" t="s">
        <v>26</v>
      </c>
      <c r="J2545" t="s">
        <v>26</v>
      </c>
      <c r="K2545" t="s">
        <v>26</v>
      </c>
    </row>
    <row r="2546" spans="1:11" x14ac:dyDescent="0.25">
      <c r="A2546" s="1">
        <v>33817</v>
      </c>
      <c r="B2546" t="s">
        <v>126</v>
      </c>
      <c r="C2546" t="s">
        <v>26</v>
      </c>
      <c r="D2546" t="s">
        <v>26</v>
      </c>
      <c r="E2546" t="s">
        <v>26</v>
      </c>
      <c r="F2546">
        <v>178207.35999999999</v>
      </c>
      <c r="G2546" t="s">
        <v>26</v>
      </c>
      <c r="H2546" t="s">
        <v>26</v>
      </c>
      <c r="I2546" t="s">
        <v>26</v>
      </c>
      <c r="J2546" t="s">
        <v>26</v>
      </c>
      <c r="K2546" t="s">
        <v>26</v>
      </c>
    </row>
    <row r="2547" spans="1:11" x14ac:dyDescent="0.25">
      <c r="A2547" s="1">
        <v>33817</v>
      </c>
      <c r="B2547" t="s">
        <v>127</v>
      </c>
      <c r="C2547" t="s">
        <v>26</v>
      </c>
      <c r="D2547" t="s">
        <v>26</v>
      </c>
      <c r="E2547" t="s">
        <v>26</v>
      </c>
      <c r="F2547">
        <v>181411.41</v>
      </c>
      <c r="G2547" t="s">
        <v>26</v>
      </c>
      <c r="H2547" t="s">
        <v>26</v>
      </c>
      <c r="I2547" t="s">
        <v>26</v>
      </c>
      <c r="J2547" t="s">
        <v>26</v>
      </c>
      <c r="K2547" t="s">
        <v>26</v>
      </c>
    </row>
    <row r="2548" spans="1:11" x14ac:dyDescent="0.25">
      <c r="A2548" s="1">
        <v>33817</v>
      </c>
      <c r="B2548" t="s">
        <v>113</v>
      </c>
      <c r="C2548" t="s">
        <v>26</v>
      </c>
      <c r="D2548" t="s">
        <v>26</v>
      </c>
      <c r="E2548" t="s">
        <v>26</v>
      </c>
      <c r="F2548">
        <v>177593.52</v>
      </c>
      <c r="G2548" t="s">
        <v>26</v>
      </c>
      <c r="H2548" t="s">
        <v>26</v>
      </c>
      <c r="I2548" t="s">
        <v>26</v>
      </c>
      <c r="J2548" t="s">
        <v>26</v>
      </c>
      <c r="K2548" t="s">
        <v>26</v>
      </c>
    </row>
    <row r="2549" spans="1:11" x14ac:dyDescent="0.25">
      <c r="A2549" s="1">
        <v>33817</v>
      </c>
      <c r="B2549" t="s">
        <v>128</v>
      </c>
      <c r="C2549" t="s">
        <v>26</v>
      </c>
      <c r="D2549" t="s">
        <v>26</v>
      </c>
      <c r="E2549" t="s">
        <v>26</v>
      </c>
      <c r="F2549">
        <v>177039.72</v>
      </c>
      <c r="G2549" t="s">
        <v>26</v>
      </c>
      <c r="H2549" t="s">
        <v>26</v>
      </c>
      <c r="I2549" t="s">
        <v>26</v>
      </c>
      <c r="J2549" t="s">
        <v>26</v>
      </c>
      <c r="K2549" t="s">
        <v>26</v>
      </c>
    </row>
    <row r="2550" spans="1:11" x14ac:dyDescent="0.25">
      <c r="A2550" s="1">
        <v>33817</v>
      </c>
      <c r="B2550" t="s">
        <v>129</v>
      </c>
      <c r="C2550" t="s">
        <v>26</v>
      </c>
      <c r="D2550" t="s">
        <v>26</v>
      </c>
      <c r="E2550" t="s">
        <v>26</v>
      </c>
      <c r="F2550">
        <v>178915.38</v>
      </c>
      <c r="G2550" t="s">
        <v>26</v>
      </c>
      <c r="H2550" t="s">
        <v>26</v>
      </c>
      <c r="I2550" t="s">
        <v>26</v>
      </c>
      <c r="J2550" t="s">
        <v>26</v>
      </c>
      <c r="K2550" t="s">
        <v>26</v>
      </c>
    </row>
    <row r="2551" spans="1:11" x14ac:dyDescent="0.25">
      <c r="A2551" s="1">
        <v>33817</v>
      </c>
      <c r="B2551" t="s">
        <v>130</v>
      </c>
      <c r="C2551" t="s">
        <v>26</v>
      </c>
      <c r="D2551" t="s">
        <v>26</v>
      </c>
      <c r="E2551" t="s">
        <v>26</v>
      </c>
      <c r="F2551">
        <v>175156.4</v>
      </c>
      <c r="G2551" t="s">
        <v>26</v>
      </c>
      <c r="H2551" t="s">
        <v>26</v>
      </c>
      <c r="I2551" t="s">
        <v>26</v>
      </c>
      <c r="J2551" t="s">
        <v>26</v>
      </c>
      <c r="K2551" t="s">
        <v>26</v>
      </c>
    </row>
    <row r="2552" spans="1:11" x14ac:dyDescent="0.25">
      <c r="A2552" s="1">
        <v>33817</v>
      </c>
      <c r="B2552" t="s">
        <v>131</v>
      </c>
      <c r="C2552" t="s">
        <v>26</v>
      </c>
      <c r="D2552" t="s">
        <v>26</v>
      </c>
      <c r="E2552" t="s">
        <v>26</v>
      </c>
      <c r="F2552">
        <v>166098.85</v>
      </c>
      <c r="G2552" t="s">
        <v>26</v>
      </c>
      <c r="H2552" t="s">
        <v>26</v>
      </c>
      <c r="I2552" t="s">
        <v>26</v>
      </c>
      <c r="J2552" t="s">
        <v>26</v>
      </c>
      <c r="K2552" t="s">
        <v>26</v>
      </c>
    </row>
    <row r="2553" spans="1:11" x14ac:dyDescent="0.25">
      <c r="A2553" s="1">
        <v>33817</v>
      </c>
      <c r="B2553" t="s">
        <v>132</v>
      </c>
      <c r="C2553" t="s">
        <v>26</v>
      </c>
      <c r="D2553" t="s">
        <v>26</v>
      </c>
      <c r="E2553" t="s">
        <v>26</v>
      </c>
      <c r="F2553">
        <v>177216.07</v>
      </c>
      <c r="G2553" t="s">
        <v>26</v>
      </c>
      <c r="H2553" t="s">
        <v>26</v>
      </c>
      <c r="I2553" t="s">
        <v>26</v>
      </c>
      <c r="J2553" t="s">
        <v>26</v>
      </c>
      <c r="K2553" t="s">
        <v>26</v>
      </c>
    </row>
    <row r="2554" spans="1:11" x14ac:dyDescent="0.25">
      <c r="A2554" s="1">
        <v>33817</v>
      </c>
      <c r="B2554" t="s">
        <v>133</v>
      </c>
      <c r="C2554" t="s">
        <v>26</v>
      </c>
      <c r="D2554" t="s">
        <v>26</v>
      </c>
      <c r="E2554" t="s">
        <v>26</v>
      </c>
      <c r="F2554">
        <v>157505.29999999999</v>
      </c>
      <c r="G2554" t="s">
        <v>26</v>
      </c>
      <c r="H2554" t="s">
        <v>26</v>
      </c>
      <c r="I2554" t="s">
        <v>26</v>
      </c>
      <c r="J2554" t="s">
        <v>26</v>
      </c>
      <c r="K2554" t="s">
        <v>26</v>
      </c>
    </row>
    <row r="2555" spans="1:11" x14ac:dyDescent="0.25">
      <c r="A2555" s="1">
        <v>33817</v>
      </c>
      <c r="B2555" t="s">
        <v>134</v>
      </c>
      <c r="C2555" t="s">
        <v>26</v>
      </c>
      <c r="D2555" t="s">
        <v>26</v>
      </c>
      <c r="E2555" t="s">
        <v>26</v>
      </c>
      <c r="F2555">
        <v>185287.06</v>
      </c>
      <c r="G2555" t="s">
        <v>26</v>
      </c>
      <c r="H2555" t="s">
        <v>26</v>
      </c>
      <c r="I2555" t="s">
        <v>26</v>
      </c>
      <c r="J2555" t="s">
        <v>26</v>
      </c>
      <c r="K2555" t="s">
        <v>26</v>
      </c>
    </row>
    <row r="2556" spans="1:11" x14ac:dyDescent="0.25">
      <c r="A2556" s="1">
        <v>33817</v>
      </c>
      <c r="B2556" t="s">
        <v>135</v>
      </c>
      <c r="C2556" t="s">
        <v>26</v>
      </c>
      <c r="D2556" t="s">
        <v>26</v>
      </c>
      <c r="E2556" t="s">
        <v>26</v>
      </c>
      <c r="F2556">
        <v>171775.58</v>
      </c>
      <c r="G2556" t="s">
        <v>26</v>
      </c>
      <c r="H2556" t="s">
        <v>26</v>
      </c>
      <c r="I2556" t="s">
        <v>26</v>
      </c>
      <c r="J2556" t="s">
        <v>26</v>
      </c>
      <c r="K2556" t="s">
        <v>26</v>
      </c>
    </row>
    <row r="2557" spans="1:11" x14ac:dyDescent="0.25">
      <c r="A2557" s="1">
        <v>33817</v>
      </c>
      <c r="B2557" t="s">
        <v>136</v>
      </c>
      <c r="C2557" t="s">
        <v>26</v>
      </c>
      <c r="D2557" t="s">
        <v>26</v>
      </c>
      <c r="E2557" t="s">
        <v>26</v>
      </c>
      <c r="F2557" t="s">
        <v>26</v>
      </c>
      <c r="G2557" t="s">
        <v>26</v>
      </c>
      <c r="H2557" t="s">
        <v>26</v>
      </c>
      <c r="I2557" t="s">
        <v>26</v>
      </c>
      <c r="J2557" t="s">
        <v>26</v>
      </c>
      <c r="K2557" t="s">
        <v>26</v>
      </c>
    </row>
    <row r="2558" spans="1:11" x14ac:dyDescent="0.25">
      <c r="A2558" s="1">
        <v>33817</v>
      </c>
      <c r="B2558" t="s">
        <v>137</v>
      </c>
      <c r="C2558" t="s">
        <v>26</v>
      </c>
      <c r="D2558" t="s">
        <v>26</v>
      </c>
      <c r="E2558" t="s">
        <v>26</v>
      </c>
      <c r="F2558">
        <v>168925.75</v>
      </c>
      <c r="G2558" t="s">
        <v>26</v>
      </c>
      <c r="H2558" t="s">
        <v>26</v>
      </c>
      <c r="I2558" t="s">
        <v>26</v>
      </c>
      <c r="J2558" t="s">
        <v>26</v>
      </c>
      <c r="K2558" t="s">
        <v>26</v>
      </c>
    </row>
    <row r="2559" spans="1:11" x14ac:dyDescent="0.25">
      <c r="A2559" s="1">
        <v>33817</v>
      </c>
      <c r="B2559" t="s">
        <v>138</v>
      </c>
      <c r="C2559" t="s">
        <v>26</v>
      </c>
      <c r="D2559" t="s">
        <v>26</v>
      </c>
      <c r="E2559" t="s">
        <v>26</v>
      </c>
      <c r="F2559">
        <v>203040.99</v>
      </c>
      <c r="G2559" t="s">
        <v>26</v>
      </c>
      <c r="H2559" t="s">
        <v>26</v>
      </c>
      <c r="I2559" t="s">
        <v>26</v>
      </c>
      <c r="J2559" t="s">
        <v>26</v>
      </c>
      <c r="K2559" t="s">
        <v>26</v>
      </c>
    </row>
    <row r="2560" spans="1:11" x14ac:dyDescent="0.25">
      <c r="A2560" s="1">
        <v>33817</v>
      </c>
      <c r="B2560" t="s">
        <v>139</v>
      </c>
      <c r="C2560" t="s">
        <v>26</v>
      </c>
      <c r="D2560" t="s">
        <v>26</v>
      </c>
      <c r="E2560" t="s">
        <v>26</v>
      </c>
      <c r="F2560">
        <v>182313.58</v>
      </c>
      <c r="G2560" t="s">
        <v>26</v>
      </c>
      <c r="H2560" t="s">
        <v>26</v>
      </c>
      <c r="I2560" t="s">
        <v>26</v>
      </c>
      <c r="J2560" t="s">
        <v>26</v>
      </c>
      <c r="K2560" t="s">
        <v>26</v>
      </c>
    </row>
    <row r="2561" spans="1:11" x14ac:dyDescent="0.25">
      <c r="A2561" s="1">
        <v>33817</v>
      </c>
      <c r="B2561" t="s">
        <v>140</v>
      </c>
      <c r="C2561" t="s">
        <v>26</v>
      </c>
      <c r="D2561" t="s">
        <v>26</v>
      </c>
      <c r="E2561" t="s">
        <v>26</v>
      </c>
      <c r="F2561">
        <v>164400.72</v>
      </c>
      <c r="G2561" t="s">
        <v>26</v>
      </c>
      <c r="H2561" t="s">
        <v>26</v>
      </c>
      <c r="I2561" t="s">
        <v>26</v>
      </c>
      <c r="J2561" t="s">
        <v>26</v>
      </c>
      <c r="K2561" t="s">
        <v>26</v>
      </c>
    </row>
    <row r="2562" spans="1:11" x14ac:dyDescent="0.25">
      <c r="A2562" s="1">
        <v>33817</v>
      </c>
      <c r="B2562" t="s">
        <v>141</v>
      </c>
      <c r="C2562" t="s">
        <v>26</v>
      </c>
      <c r="D2562" t="s">
        <v>26</v>
      </c>
      <c r="E2562" t="s">
        <v>26</v>
      </c>
      <c r="F2562">
        <v>171153.02</v>
      </c>
      <c r="G2562" t="s">
        <v>26</v>
      </c>
      <c r="H2562" t="s">
        <v>26</v>
      </c>
      <c r="I2562" t="s">
        <v>26</v>
      </c>
      <c r="J2562" t="s">
        <v>26</v>
      </c>
      <c r="K2562" t="s">
        <v>26</v>
      </c>
    </row>
    <row r="2563" spans="1:11" x14ac:dyDescent="0.25">
      <c r="A2563" s="1">
        <v>33817</v>
      </c>
      <c r="B2563" t="s">
        <v>142</v>
      </c>
      <c r="C2563" t="s">
        <v>26</v>
      </c>
      <c r="D2563" t="s">
        <v>26</v>
      </c>
      <c r="E2563" t="s">
        <v>26</v>
      </c>
      <c r="F2563">
        <v>169368.64</v>
      </c>
      <c r="G2563" t="s">
        <v>26</v>
      </c>
      <c r="H2563" t="s">
        <v>26</v>
      </c>
      <c r="I2563" t="s">
        <v>26</v>
      </c>
      <c r="J2563" t="s">
        <v>26</v>
      </c>
      <c r="K2563" t="s">
        <v>26</v>
      </c>
    </row>
    <row r="2564" spans="1:11" x14ac:dyDescent="0.25">
      <c r="A2564" s="1">
        <v>33817</v>
      </c>
      <c r="B2564" t="s">
        <v>143</v>
      </c>
      <c r="C2564" t="s">
        <v>26</v>
      </c>
      <c r="D2564" t="s">
        <v>26</v>
      </c>
      <c r="E2564" t="s">
        <v>26</v>
      </c>
      <c r="F2564">
        <v>175804.29</v>
      </c>
      <c r="G2564" t="s">
        <v>26</v>
      </c>
      <c r="H2564" t="s">
        <v>26</v>
      </c>
      <c r="I2564" t="s">
        <v>26</v>
      </c>
      <c r="J2564" t="s">
        <v>26</v>
      </c>
      <c r="K2564" t="s">
        <v>26</v>
      </c>
    </row>
    <row r="2565" spans="1:11" x14ac:dyDescent="0.25">
      <c r="A2565" s="1">
        <v>33817</v>
      </c>
      <c r="B2565" t="s">
        <v>144</v>
      </c>
      <c r="C2565" t="s">
        <v>26</v>
      </c>
      <c r="D2565" t="s">
        <v>26</v>
      </c>
      <c r="E2565" t="s">
        <v>26</v>
      </c>
      <c r="F2565">
        <v>164555.57999999999</v>
      </c>
      <c r="G2565" t="s">
        <v>26</v>
      </c>
      <c r="H2565" t="s">
        <v>26</v>
      </c>
      <c r="I2565" t="s">
        <v>26</v>
      </c>
      <c r="J2565" t="s">
        <v>26</v>
      </c>
      <c r="K2565" t="s">
        <v>26</v>
      </c>
    </row>
    <row r="2566" spans="1:11" x14ac:dyDescent="0.25">
      <c r="A2566" s="1">
        <v>33817</v>
      </c>
      <c r="B2566" t="s">
        <v>145</v>
      </c>
      <c r="C2566" t="s">
        <v>26</v>
      </c>
      <c r="D2566" t="s">
        <v>26</v>
      </c>
      <c r="E2566" t="s">
        <v>26</v>
      </c>
      <c r="F2566">
        <v>198143.01</v>
      </c>
      <c r="G2566" t="s">
        <v>26</v>
      </c>
      <c r="H2566" t="s">
        <v>26</v>
      </c>
      <c r="I2566" t="s">
        <v>26</v>
      </c>
      <c r="J2566" t="s">
        <v>26</v>
      </c>
      <c r="K2566" t="s">
        <v>26</v>
      </c>
    </row>
    <row r="2567" spans="1:11" x14ac:dyDescent="0.25">
      <c r="A2567" s="1">
        <v>33817</v>
      </c>
      <c r="B2567" t="s">
        <v>146</v>
      </c>
      <c r="C2567" t="s">
        <v>26</v>
      </c>
      <c r="D2567" t="s">
        <v>26</v>
      </c>
      <c r="E2567" t="s">
        <v>26</v>
      </c>
      <c r="F2567">
        <v>185137.89</v>
      </c>
      <c r="G2567" t="s">
        <v>26</v>
      </c>
      <c r="H2567" t="s">
        <v>26</v>
      </c>
      <c r="I2567" t="s">
        <v>26</v>
      </c>
      <c r="J2567" t="s">
        <v>26</v>
      </c>
      <c r="K2567" t="s">
        <v>26</v>
      </c>
    </row>
    <row r="2568" spans="1:11" x14ac:dyDescent="0.25">
      <c r="A2568" s="1">
        <v>33817</v>
      </c>
      <c r="B2568" t="s">
        <v>2</v>
      </c>
      <c r="C2568" t="s">
        <v>26</v>
      </c>
      <c r="D2568" t="s">
        <v>26</v>
      </c>
      <c r="E2568" t="s">
        <v>26</v>
      </c>
      <c r="F2568">
        <v>170091.67</v>
      </c>
      <c r="G2568" t="s">
        <v>26</v>
      </c>
      <c r="H2568" t="s">
        <v>26</v>
      </c>
      <c r="I2568" t="s">
        <v>26</v>
      </c>
      <c r="J2568" t="s">
        <v>26</v>
      </c>
      <c r="K2568" t="s">
        <v>26</v>
      </c>
    </row>
    <row r="2569" spans="1:11" x14ac:dyDescent="0.25">
      <c r="A2569" s="1">
        <v>33817</v>
      </c>
      <c r="B2569" t="s">
        <v>147</v>
      </c>
      <c r="C2569" t="s">
        <v>26</v>
      </c>
      <c r="D2569" t="s">
        <v>26</v>
      </c>
      <c r="E2569" t="s">
        <v>26</v>
      </c>
      <c r="F2569">
        <v>186519.17</v>
      </c>
      <c r="G2569" t="s">
        <v>26</v>
      </c>
      <c r="H2569" t="s">
        <v>26</v>
      </c>
      <c r="I2569" t="s">
        <v>26</v>
      </c>
      <c r="J2569" t="s">
        <v>26</v>
      </c>
      <c r="K2569" t="s">
        <v>26</v>
      </c>
    </row>
    <row r="2570" spans="1:11" x14ac:dyDescent="0.25">
      <c r="A2570" s="1">
        <v>33817</v>
      </c>
      <c r="B2570" t="s">
        <v>148</v>
      </c>
      <c r="C2570" t="s">
        <v>26</v>
      </c>
      <c r="D2570" t="s">
        <v>26</v>
      </c>
      <c r="E2570" t="s">
        <v>26</v>
      </c>
      <c r="F2570">
        <v>173285.39</v>
      </c>
      <c r="G2570" t="s">
        <v>26</v>
      </c>
      <c r="H2570" t="s">
        <v>26</v>
      </c>
      <c r="I2570" t="s">
        <v>26</v>
      </c>
      <c r="J2570" t="s">
        <v>26</v>
      </c>
      <c r="K2570" t="s">
        <v>26</v>
      </c>
    </row>
    <row r="2571" spans="1:11" x14ac:dyDescent="0.25">
      <c r="A2571" s="1">
        <v>33817</v>
      </c>
      <c r="B2571" t="s">
        <v>149</v>
      </c>
      <c r="C2571" t="s">
        <v>26</v>
      </c>
      <c r="D2571" t="s">
        <v>26</v>
      </c>
      <c r="E2571" t="s">
        <v>26</v>
      </c>
      <c r="F2571">
        <v>180136.95</v>
      </c>
      <c r="G2571" t="s">
        <v>26</v>
      </c>
      <c r="H2571" t="s">
        <v>26</v>
      </c>
      <c r="I2571" t="s">
        <v>26</v>
      </c>
      <c r="J2571" t="s">
        <v>26</v>
      </c>
      <c r="K2571" t="s">
        <v>26</v>
      </c>
    </row>
    <row r="2572" spans="1:11" x14ac:dyDescent="0.25">
      <c r="A2572" s="1">
        <v>33817</v>
      </c>
      <c r="B2572" t="s">
        <v>150</v>
      </c>
      <c r="C2572" t="s">
        <v>26</v>
      </c>
      <c r="D2572" t="s">
        <v>26</v>
      </c>
      <c r="E2572" t="s">
        <v>26</v>
      </c>
      <c r="F2572">
        <v>187565.82</v>
      </c>
      <c r="G2572" t="s">
        <v>26</v>
      </c>
      <c r="H2572" t="s">
        <v>26</v>
      </c>
      <c r="I2572" t="s">
        <v>26</v>
      </c>
      <c r="J2572" t="s">
        <v>26</v>
      </c>
      <c r="K2572" t="s">
        <v>26</v>
      </c>
    </row>
    <row r="2573" spans="1:11" x14ac:dyDescent="0.25">
      <c r="A2573" s="1">
        <v>33817</v>
      </c>
      <c r="B2573" t="s">
        <v>151</v>
      </c>
      <c r="C2573" t="s">
        <v>26</v>
      </c>
      <c r="D2573" t="s">
        <v>26</v>
      </c>
      <c r="E2573" t="s">
        <v>26</v>
      </c>
      <c r="F2573">
        <v>170908.7</v>
      </c>
      <c r="G2573" t="s">
        <v>26</v>
      </c>
      <c r="H2573" t="s">
        <v>26</v>
      </c>
      <c r="I2573" t="s">
        <v>26</v>
      </c>
      <c r="J2573" t="s">
        <v>26</v>
      </c>
      <c r="K2573" t="s">
        <v>26</v>
      </c>
    </row>
    <row r="2574" spans="1:11" x14ac:dyDescent="0.25">
      <c r="A2574" s="1">
        <v>33817</v>
      </c>
      <c r="B2574" t="s">
        <v>152</v>
      </c>
      <c r="C2574" t="s">
        <v>26</v>
      </c>
      <c r="D2574" t="s">
        <v>26</v>
      </c>
      <c r="E2574" t="s">
        <v>26</v>
      </c>
      <c r="F2574">
        <v>168353.58</v>
      </c>
      <c r="G2574" t="s">
        <v>26</v>
      </c>
      <c r="H2574" t="s">
        <v>26</v>
      </c>
      <c r="I2574" t="s">
        <v>26</v>
      </c>
      <c r="J2574" t="s">
        <v>26</v>
      </c>
      <c r="K2574" t="s">
        <v>26</v>
      </c>
    </row>
    <row r="2575" spans="1:11" x14ac:dyDescent="0.25">
      <c r="A2575" s="1">
        <v>33817</v>
      </c>
      <c r="B2575" t="s">
        <v>153</v>
      </c>
      <c r="C2575" t="s">
        <v>26</v>
      </c>
      <c r="D2575" t="s">
        <v>26</v>
      </c>
      <c r="E2575" t="s">
        <v>26</v>
      </c>
      <c r="F2575">
        <v>186816.95</v>
      </c>
      <c r="G2575" t="s">
        <v>26</v>
      </c>
      <c r="H2575" t="s">
        <v>26</v>
      </c>
      <c r="I2575" t="s">
        <v>26</v>
      </c>
      <c r="J2575" t="s">
        <v>26</v>
      </c>
      <c r="K2575" t="s">
        <v>26</v>
      </c>
    </row>
    <row r="2576" spans="1:11" x14ac:dyDescent="0.25">
      <c r="A2576" s="1">
        <v>33817</v>
      </c>
      <c r="B2576" t="s">
        <v>154</v>
      </c>
      <c r="C2576" t="s">
        <v>26</v>
      </c>
      <c r="D2576" t="s">
        <v>26</v>
      </c>
      <c r="E2576" t="s">
        <v>26</v>
      </c>
      <c r="F2576">
        <v>177064.28</v>
      </c>
      <c r="G2576" t="s">
        <v>26</v>
      </c>
      <c r="H2576" t="s">
        <v>26</v>
      </c>
      <c r="I2576" t="s">
        <v>26</v>
      </c>
      <c r="J2576" t="s">
        <v>26</v>
      </c>
      <c r="K2576" t="s">
        <v>26</v>
      </c>
    </row>
    <row r="2577" spans="1:11" x14ac:dyDescent="0.25">
      <c r="A2577" s="1">
        <v>33817</v>
      </c>
      <c r="B2577" t="s">
        <v>155</v>
      </c>
      <c r="C2577" t="s">
        <v>26</v>
      </c>
      <c r="D2577" t="s">
        <v>26</v>
      </c>
      <c r="E2577" t="s">
        <v>26</v>
      </c>
      <c r="F2577">
        <v>180213.77</v>
      </c>
      <c r="G2577" t="s">
        <v>26</v>
      </c>
      <c r="H2577" t="s">
        <v>26</v>
      </c>
      <c r="I2577" t="s">
        <v>26</v>
      </c>
      <c r="J2577" t="s">
        <v>26</v>
      </c>
      <c r="K2577" t="s">
        <v>26</v>
      </c>
    </row>
    <row r="2578" spans="1:11" x14ac:dyDescent="0.25">
      <c r="A2578" s="1">
        <v>33848</v>
      </c>
      <c r="B2578" t="s">
        <v>1</v>
      </c>
      <c r="C2578" t="s">
        <v>26</v>
      </c>
      <c r="D2578" t="s">
        <v>26</v>
      </c>
      <c r="E2578" t="s">
        <v>26</v>
      </c>
      <c r="F2578">
        <v>232668.95</v>
      </c>
      <c r="G2578" t="s">
        <v>26</v>
      </c>
      <c r="H2578" t="s">
        <v>26</v>
      </c>
      <c r="I2578" t="s">
        <v>26</v>
      </c>
      <c r="J2578" t="s">
        <v>26</v>
      </c>
      <c r="K2578" t="s">
        <v>26</v>
      </c>
    </row>
    <row r="2579" spans="1:11" x14ac:dyDescent="0.25">
      <c r="A2579" s="1">
        <v>33848</v>
      </c>
      <c r="B2579" t="s">
        <v>126</v>
      </c>
      <c r="C2579" t="s">
        <v>26</v>
      </c>
      <c r="D2579" t="s">
        <v>26</v>
      </c>
      <c r="E2579" t="s">
        <v>26</v>
      </c>
      <c r="F2579">
        <v>220299.94</v>
      </c>
      <c r="G2579" t="s">
        <v>26</v>
      </c>
      <c r="H2579" t="s">
        <v>26</v>
      </c>
      <c r="I2579" t="s">
        <v>26</v>
      </c>
      <c r="J2579" t="s">
        <v>26</v>
      </c>
      <c r="K2579" t="s">
        <v>26</v>
      </c>
    </row>
    <row r="2580" spans="1:11" x14ac:dyDescent="0.25">
      <c r="A2580" s="1">
        <v>33848</v>
      </c>
      <c r="B2580" t="s">
        <v>127</v>
      </c>
      <c r="C2580" t="s">
        <v>26</v>
      </c>
      <c r="D2580" t="s">
        <v>26</v>
      </c>
      <c r="E2580" t="s">
        <v>26</v>
      </c>
      <c r="F2580">
        <v>240351.98</v>
      </c>
      <c r="G2580" t="s">
        <v>26</v>
      </c>
      <c r="H2580" t="s">
        <v>26</v>
      </c>
      <c r="I2580" t="s">
        <v>26</v>
      </c>
      <c r="J2580" t="s">
        <v>26</v>
      </c>
      <c r="K2580" t="s">
        <v>26</v>
      </c>
    </row>
    <row r="2581" spans="1:11" x14ac:dyDescent="0.25">
      <c r="A2581" s="1">
        <v>33848</v>
      </c>
      <c r="B2581" t="s">
        <v>113</v>
      </c>
      <c r="C2581" t="s">
        <v>26</v>
      </c>
      <c r="D2581" t="s">
        <v>26</v>
      </c>
      <c r="E2581" t="s">
        <v>26</v>
      </c>
      <c r="F2581">
        <v>234228.1</v>
      </c>
      <c r="G2581" t="s">
        <v>26</v>
      </c>
      <c r="H2581" t="s">
        <v>26</v>
      </c>
      <c r="I2581" t="s">
        <v>26</v>
      </c>
      <c r="J2581" t="s">
        <v>26</v>
      </c>
      <c r="K2581" t="s">
        <v>26</v>
      </c>
    </row>
    <row r="2582" spans="1:11" x14ac:dyDescent="0.25">
      <c r="A2582" s="1">
        <v>33848</v>
      </c>
      <c r="B2582" t="s">
        <v>128</v>
      </c>
      <c r="C2582" t="s">
        <v>26</v>
      </c>
      <c r="D2582" t="s">
        <v>26</v>
      </c>
      <c r="E2582" t="s">
        <v>26</v>
      </c>
      <c r="F2582">
        <v>217192.32000000001</v>
      </c>
      <c r="G2582" t="s">
        <v>26</v>
      </c>
      <c r="H2582" t="s">
        <v>26</v>
      </c>
      <c r="I2582" t="s">
        <v>26</v>
      </c>
      <c r="J2582" t="s">
        <v>26</v>
      </c>
      <c r="K2582" t="s">
        <v>26</v>
      </c>
    </row>
    <row r="2583" spans="1:11" x14ac:dyDescent="0.25">
      <c r="A2583" s="1">
        <v>33848</v>
      </c>
      <c r="B2583" t="s">
        <v>129</v>
      </c>
      <c r="C2583" t="s">
        <v>26</v>
      </c>
      <c r="D2583" t="s">
        <v>26</v>
      </c>
      <c r="E2583" t="s">
        <v>26</v>
      </c>
      <c r="F2583">
        <v>238118.48</v>
      </c>
      <c r="G2583" t="s">
        <v>26</v>
      </c>
      <c r="H2583" t="s">
        <v>26</v>
      </c>
      <c r="I2583" t="s">
        <v>26</v>
      </c>
      <c r="J2583" t="s">
        <v>26</v>
      </c>
      <c r="K2583" t="s">
        <v>26</v>
      </c>
    </row>
    <row r="2584" spans="1:11" x14ac:dyDescent="0.25">
      <c r="A2584" s="1">
        <v>33848</v>
      </c>
      <c r="B2584" t="s">
        <v>130</v>
      </c>
      <c r="C2584" t="s">
        <v>26</v>
      </c>
      <c r="D2584" t="s">
        <v>26</v>
      </c>
      <c r="E2584" t="s">
        <v>26</v>
      </c>
      <c r="F2584">
        <v>206211.62</v>
      </c>
      <c r="G2584" t="s">
        <v>26</v>
      </c>
      <c r="H2584" t="s">
        <v>26</v>
      </c>
      <c r="I2584" t="s">
        <v>26</v>
      </c>
      <c r="J2584" t="s">
        <v>26</v>
      </c>
      <c r="K2584" t="s">
        <v>26</v>
      </c>
    </row>
    <row r="2585" spans="1:11" x14ac:dyDescent="0.25">
      <c r="A2585" s="1">
        <v>33848</v>
      </c>
      <c r="B2585" t="s">
        <v>131</v>
      </c>
      <c r="C2585" t="s">
        <v>26</v>
      </c>
      <c r="D2585" t="s">
        <v>26</v>
      </c>
      <c r="E2585" t="s">
        <v>26</v>
      </c>
      <c r="F2585">
        <v>228435.75</v>
      </c>
      <c r="G2585" t="s">
        <v>26</v>
      </c>
      <c r="H2585" t="s">
        <v>26</v>
      </c>
      <c r="I2585" t="s">
        <v>26</v>
      </c>
      <c r="J2585" t="s">
        <v>26</v>
      </c>
      <c r="K2585" t="s">
        <v>26</v>
      </c>
    </row>
    <row r="2586" spans="1:11" x14ac:dyDescent="0.25">
      <c r="A2586" s="1">
        <v>33848</v>
      </c>
      <c r="B2586" t="s">
        <v>132</v>
      </c>
      <c r="C2586" t="s">
        <v>26</v>
      </c>
      <c r="D2586" t="s">
        <v>26</v>
      </c>
      <c r="E2586" t="s">
        <v>26</v>
      </c>
      <c r="F2586">
        <v>217142.85</v>
      </c>
      <c r="G2586" t="s">
        <v>26</v>
      </c>
      <c r="H2586" t="s">
        <v>26</v>
      </c>
      <c r="I2586" t="s">
        <v>26</v>
      </c>
      <c r="J2586" t="s">
        <v>26</v>
      </c>
      <c r="K2586" t="s">
        <v>26</v>
      </c>
    </row>
    <row r="2587" spans="1:11" x14ac:dyDescent="0.25">
      <c r="A2587" s="1">
        <v>33848</v>
      </c>
      <c r="B2587" t="s">
        <v>133</v>
      </c>
      <c r="C2587" t="s">
        <v>26</v>
      </c>
      <c r="D2587" t="s">
        <v>26</v>
      </c>
      <c r="E2587" t="s">
        <v>26</v>
      </c>
      <c r="F2587">
        <v>197369.89</v>
      </c>
      <c r="G2587" t="s">
        <v>26</v>
      </c>
      <c r="H2587" t="s">
        <v>26</v>
      </c>
      <c r="I2587" t="s">
        <v>26</v>
      </c>
      <c r="J2587" t="s">
        <v>26</v>
      </c>
      <c r="K2587" t="s">
        <v>26</v>
      </c>
    </row>
    <row r="2588" spans="1:11" x14ac:dyDescent="0.25">
      <c r="A2588" s="1">
        <v>33848</v>
      </c>
      <c r="B2588" t="s">
        <v>134</v>
      </c>
      <c r="C2588" t="s">
        <v>26</v>
      </c>
      <c r="D2588" t="s">
        <v>26</v>
      </c>
      <c r="E2588" t="s">
        <v>26</v>
      </c>
      <c r="F2588">
        <v>226272.56</v>
      </c>
      <c r="G2588" t="s">
        <v>26</v>
      </c>
      <c r="H2588" t="s">
        <v>26</v>
      </c>
      <c r="I2588" t="s">
        <v>26</v>
      </c>
      <c r="J2588" t="s">
        <v>26</v>
      </c>
      <c r="K2588" t="s">
        <v>26</v>
      </c>
    </row>
    <row r="2589" spans="1:11" x14ac:dyDescent="0.25">
      <c r="A2589" s="1">
        <v>33848</v>
      </c>
      <c r="B2589" t="s">
        <v>135</v>
      </c>
      <c r="C2589" t="s">
        <v>26</v>
      </c>
      <c r="D2589" t="s">
        <v>26</v>
      </c>
      <c r="E2589" t="s">
        <v>26</v>
      </c>
      <c r="F2589">
        <v>229578.07</v>
      </c>
      <c r="G2589" t="s">
        <v>26</v>
      </c>
      <c r="H2589" t="s">
        <v>26</v>
      </c>
      <c r="I2589" t="s">
        <v>26</v>
      </c>
      <c r="J2589" t="s">
        <v>26</v>
      </c>
      <c r="K2589" t="s">
        <v>26</v>
      </c>
    </row>
    <row r="2590" spans="1:11" x14ac:dyDescent="0.25">
      <c r="A2590" s="1">
        <v>33848</v>
      </c>
      <c r="B2590" t="s">
        <v>136</v>
      </c>
      <c r="C2590" t="s">
        <v>26</v>
      </c>
      <c r="D2590" t="s">
        <v>26</v>
      </c>
      <c r="E2590" t="s">
        <v>26</v>
      </c>
      <c r="F2590" t="s">
        <v>26</v>
      </c>
      <c r="G2590" t="s">
        <v>26</v>
      </c>
      <c r="H2590" t="s">
        <v>26</v>
      </c>
      <c r="I2590" t="s">
        <v>26</v>
      </c>
      <c r="J2590" t="s">
        <v>26</v>
      </c>
      <c r="K2590" t="s">
        <v>26</v>
      </c>
    </row>
    <row r="2591" spans="1:11" x14ac:dyDescent="0.25">
      <c r="A2591" s="1">
        <v>33848</v>
      </c>
      <c r="B2591" t="s">
        <v>137</v>
      </c>
      <c r="C2591" t="s">
        <v>26</v>
      </c>
      <c r="D2591" t="s">
        <v>26</v>
      </c>
      <c r="E2591" t="s">
        <v>26</v>
      </c>
      <c r="F2591">
        <v>214687.73</v>
      </c>
      <c r="G2591" t="s">
        <v>26</v>
      </c>
      <c r="H2591" t="s">
        <v>26</v>
      </c>
      <c r="I2591" t="s">
        <v>26</v>
      </c>
      <c r="J2591" t="s">
        <v>26</v>
      </c>
      <c r="K2591" t="s">
        <v>26</v>
      </c>
    </row>
    <row r="2592" spans="1:11" x14ac:dyDescent="0.25">
      <c r="A2592" s="1">
        <v>33848</v>
      </c>
      <c r="B2592" t="s">
        <v>138</v>
      </c>
      <c r="C2592" t="s">
        <v>26</v>
      </c>
      <c r="D2592" t="s">
        <v>26</v>
      </c>
      <c r="E2592" t="s">
        <v>26</v>
      </c>
      <c r="F2592">
        <v>270673.94</v>
      </c>
      <c r="G2592" t="s">
        <v>26</v>
      </c>
      <c r="H2592" t="s">
        <v>26</v>
      </c>
      <c r="I2592" t="s">
        <v>26</v>
      </c>
      <c r="J2592" t="s">
        <v>26</v>
      </c>
      <c r="K2592" t="s">
        <v>26</v>
      </c>
    </row>
    <row r="2593" spans="1:11" x14ac:dyDescent="0.25">
      <c r="A2593" s="1">
        <v>33848</v>
      </c>
      <c r="B2593" t="s">
        <v>139</v>
      </c>
      <c r="C2593" t="s">
        <v>26</v>
      </c>
      <c r="D2593" t="s">
        <v>26</v>
      </c>
      <c r="E2593" t="s">
        <v>26</v>
      </c>
      <c r="F2593">
        <v>247198.98</v>
      </c>
      <c r="G2593" t="s">
        <v>26</v>
      </c>
      <c r="H2593" t="s">
        <v>26</v>
      </c>
      <c r="I2593" t="s">
        <v>26</v>
      </c>
      <c r="J2593" t="s">
        <v>26</v>
      </c>
      <c r="K2593" t="s">
        <v>26</v>
      </c>
    </row>
    <row r="2594" spans="1:11" x14ac:dyDescent="0.25">
      <c r="A2594" s="1">
        <v>33848</v>
      </c>
      <c r="B2594" t="s">
        <v>140</v>
      </c>
      <c r="C2594" t="s">
        <v>26</v>
      </c>
      <c r="D2594" t="s">
        <v>26</v>
      </c>
      <c r="E2594" t="s">
        <v>26</v>
      </c>
      <c r="F2594">
        <v>194157.25</v>
      </c>
      <c r="G2594" t="s">
        <v>26</v>
      </c>
      <c r="H2594" t="s">
        <v>26</v>
      </c>
      <c r="I2594" t="s">
        <v>26</v>
      </c>
      <c r="J2594" t="s">
        <v>26</v>
      </c>
      <c r="K2594" t="s">
        <v>26</v>
      </c>
    </row>
    <row r="2595" spans="1:11" x14ac:dyDescent="0.25">
      <c r="A2595" s="1">
        <v>33848</v>
      </c>
      <c r="B2595" t="s">
        <v>141</v>
      </c>
      <c r="C2595" t="s">
        <v>26</v>
      </c>
      <c r="D2595" t="s">
        <v>26</v>
      </c>
      <c r="E2595" t="s">
        <v>26</v>
      </c>
      <c r="F2595">
        <v>225049.1</v>
      </c>
      <c r="G2595" t="s">
        <v>26</v>
      </c>
      <c r="H2595" t="s">
        <v>26</v>
      </c>
      <c r="I2595" t="s">
        <v>26</v>
      </c>
      <c r="J2595" t="s">
        <v>26</v>
      </c>
      <c r="K2595" t="s">
        <v>26</v>
      </c>
    </row>
    <row r="2596" spans="1:11" x14ac:dyDescent="0.25">
      <c r="A2596" s="1">
        <v>33848</v>
      </c>
      <c r="B2596" t="s">
        <v>142</v>
      </c>
      <c r="C2596" t="s">
        <v>26</v>
      </c>
      <c r="D2596" t="s">
        <v>26</v>
      </c>
      <c r="E2596" t="s">
        <v>26</v>
      </c>
      <c r="F2596">
        <v>211643.05</v>
      </c>
      <c r="G2596" t="s">
        <v>26</v>
      </c>
      <c r="H2596" t="s">
        <v>26</v>
      </c>
      <c r="I2596" t="s">
        <v>26</v>
      </c>
      <c r="J2596" t="s">
        <v>26</v>
      </c>
      <c r="K2596" t="s">
        <v>26</v>
      </c>
    </row>
    <row r="2597" spans="1:11" x14ac:dyDescent="0.25">
      <c r="A2597" s="1">
        <v>33848</v>
      </c>
      <c r="B2597" t="s">
        <v>143</v>
      </c>
      <c r="C2597" t="s">
        <v>26</v>
      </c>
      <c r="D2597" t="s">
        <v>26</v>
      </c>
      <c r="E2597" t="s">
        <v>26</v>
      </c>
      <c r="F2597">
        <v>222533.07</v>
      </c>
      <c r="G2597" t="s">
        <v>26</v>
      </c>
      <c r="H2597" t="s">
        <v>26</v>
      </c>
      <c r="I2597" t="s">
        <v>26</v>
      </c>
      <c r="J2597" t="s">
        <v>26</v>
      </c>
      <c r="K2597" t="s">
        <v>26</v>
      </c>
    </row>
    <row r="2598" spans="1:11" x14ac:dyDescent="0.25">
      <c r="A2598" s="1">
        <v>33848</v>
      </c>
      <c r="B2598" t="s">
        <v>144</v>
      </c>
      <c r="C2598" t="s">
        <v>26</v>
      </c>
      <c r="D2598" t="s">
        <v>26</v>
      </c>
      <c r="E2598" t="s">
        <v>26</v>
      </c>
      <c r="F2598">
        <v>238556.22</v>
      </c>
      <c r="G2598" t="s">
        <v>26</v>
      </c>
      <c r="H2598" t="s">
        <v>26</v>
      </c>
      <c r="I2598" t="s">
        <v>26</v>
      </c>
      <c r="J2598" t="s">
        <v>26</v>
      </c>
      <c r="K2598" t="s">
        <v>26</v>
      </c>
    </row>
    <row r="2599" spans="1:11" x14ac:dyDescent="0.25">
      <c r="A2599" s="1">
        <v>33848</v>
      </c>
      <c r="B2599" t="s">
        <v>145</v>
      </c>
      <c r="C2599" t="s">
        <v>26</v>
      </c>
      <c r="D2599" t="s">
        <v>26</v>
      </c>
      <c r="E2599" t="s">
        <v>26</v>
      </c>
      <c r="F2599">
        <v>274685.65000000002</v>
      </c>
      <c r="G2599" t="s">
        <v>26</v>
      </c>
      <c r="H2599" t="s">
        <v>26</v>
      </c>
      <c r="I2599" t="s">
        <v>26</v>
      </c>
      <c r="J2599" t="s">
        <v>26</v>
      </c>
      <c r="K2599" t="s">
        <v>26</v>
      </c>
    </row>
    <row r="2600" spans="1:11" x14ac:dyDescent="0.25">
      <c r="A2600" s="1">
        <v>33848</v>
      </c>
      <c r="B2600" t="s">
        <v>146</v>
      </c>
      <c r="C2600" t="s">
        <v>26</v>
      </c>
      <c r="D2600" t="s">
        <v>26</v>
      </c>
      <c r="E2600" t="s">
        <v>26</v>
      </c>
      <c r="F2600">
        <v>230700.32</v>
      </c>
      <c r="G2600" t="s">
        <v>26</v>
      </c>
      <c r="H2600" t="s">
        <v>26</v>
      </c>
      <c r="I2600" t="s">
        <v>26</v>
      </c>
      <c r="J2600" t="s">
        <v>26</v>
      </c>
      <c r="K2600" t="s">
        <v>26</v>
      </c>
    </row>
    <row r="2601" spans="1:11" x14ac:dyDescent="0.25">
      <c r="A2601" s="1">
        <v>33848</v>
      </c>
      <c r="B2601" t="s">
        <v>2</v>
      </c>
      <c r="C2601" t="s">
        <v>26</v>
      </c>
      <c r="D2601" t="s">
        <v>26</v>
      </c>
      <c r="E2601" t="s">
        <v>26</v>
      </c>
      <c r="F2601">
        <v>207545.86</v>
      </c>
      <c r="G2601" t="s">
        <v>26</v>
      </c>
      <c r="H2601" t="s">
        <v>26</v>
      </c>
      <c r="I2601" t="s">
        <v>26</v>
      </c>
      <c r="J2601" t="s">
        <v>26</v>
      </c>
      <c r="K2601" t="s">
        <v>26</v>
      </c>
    </row>
    <row r="2602" spans="1:11" x14ac:dyDescent="0.25">
      <c r="A2602" s="1">
        <v>33848</v>
      </c>
      <c r="B2602" t="s">
        <v>147</v>
      </c>
      <c r="C2602" t="s">
        <v>26</v>
      </c>
      <c r="D2602" t="s">
        <v>26</v>
      </c>
      <c r="E2602" t="s">
        <v>26</v>
      </c>
      <c r="F2602">
        <v>228803.07</v>
      </c>
      <c r="G2602" t="s">
        <v>26</v>
      </c>
      <c r="H2602" t="s">
        <v>26</v>
      </c>
      <c r="I2602" t="s">
        <v>26</v>
      </c>
      <c r="J2602" t="s">
        <v>26</v>
      </c>
      <c r="K2602" t="s">
        <v>26</v>
      </c>
    </row>
    <row r="2603" spans="1:11" x14ac:dyDescent="0.25">
      <c r="A2603" s="1">
        <v>33848</v>
      </c>
      <c r="B2603" t="s">
        <v>148</v>
      </c>
      <c r="C2603" t="s">
        <v>26</v>
      </c>
      <c r="D2603" t="s">
        <v>26</v>
      </c>
      <c r="E2603" t="s">
        <v>26</v>
      </c>
      <c r="F2603">
        <v>238076.79999999999</v>
      </c>
      <c r="G2603" t="s">
        <v>26</v>
      </c>
      <c r="H2603" t="s">
        <v>26</v>
      </c>
      <c r="I2603" t="s">
        <v>26</v>
      </c>
      <c r="J2603" t="s">
        <v>26</v>
      </c>
      <c r="K2603" t="s">
        <v>26</v>
      </c>
    </row>
    <row r="2604" spans="1:11" x14ac:dyDescent="0.25">
      <c r="A2604" s="1">
        <v>33848</v>
      </c>
      <c r="B2604" t="s">
        <v>149</v>
      </c>
      <c r="C2604" t="s">
        <v>26</v>
      </c>
      <c r="D2604" t="s">
        <v>26</v>
      </c>
      <c r="E2604" t="s">
        <v>26</v>
      </c>
      <c r="F2604">
        <v>217749.55</v>
      </c>
      <c r="G2604" t="s">
        <v>26</v>
      </c>
      <c r="H2604" t="s">
        <v>26</v>
      </c>
      <c r="I2604" t="s">
        <v>26</v>
      </c>
      <c r="J2604" t="s">
        <v>26</v>
      </c>
      <c r="K2604" t="s">
        <v>26</v>
      </c>
    </row>
    <row r="2605" spans="1:11" x14ac:dyDescent="0.25">
      <c r="A2605" s="1">
        <v>33848</v>
      </c>
      <c r="B2605" t="s">
        <v>150</v>
      </c>
      <c r="C2605" t="s">
        <v>26</v>
      </c>
      <c r="D2605" t="s">
        <v>26</v>
      </c>
      <c r="E2605" t="s">
        <v>26</v>
      </c>
      <c r="F2605">
        <v>222809.44</v>
      </c>
      <c r="G2605" t="s">
        <v>26</v>
      </c>
      <c r="H2605" t="s">
        <v>26</v>
      </c>
      <c r="I2605" t="s">
        <v>26</v>
      </c>
      <c r="J2605" t="s">
        <v>26</v>
      </c>
      <c r="K2605" t="s">
        <v>26</v>
      </c>
    </row>
    <row r="2606" spans="1:11" x14ac:dyDescent="0.25">
      <c r="A2606" s="1">
        <v>33848</v>
      </c>
      <c r="B2606" t="s">
        <v>151</v>
      </c>
      <c r="C2606" t="s">
        <v>26</v>
      </c>
      <c r="D2606" t="s">
        <v>26</v>
      </c>
      <c r="E2606" t="s">
        <v>26</v>
      </c>
      <c r="F2606">
        <v>214951.87</v>
      </c>
      <c r="G2606" t="s">
        <v>26</v>
      </c>
      <c r="H2606" t="s">
        <v>26</v>
      </c>
      <c r="I2606" t="s">
        <v>26</v>
      </c>
      <c r="J2606" t="s">
        <v>26</v>
      </c>
      <c r="K2606" t="s">
        <v>26</v>
      </c>
    </row>
    <row r="2607" spans="1:11" x14ac:dyDescent="0.25">
      <c r="A2607" s="1">
        <v>33848</v>
      </c>
      <c r="B2607" t="s">
        <v>152</v>
      </c>
      <c r="C2607" t="s">
        <v>26</v>
      </c>
      <c r="D2607" t="s">
        <v>26</v>
      </c>
      <c r="E2607" t="s">
        <v>26</v>
      </c>
      <c r="F2607">
        <v>214128.92</v>
      </c>
      <c r="G2607" t="s">
        <v>26</v>
      </c>
      <c r="H2607" t="s">
        <v>26</v>
      </c>
      <c r="I2607" t="s">
        <v>26</v>
      </c>
      <c r="J2607" t="s">
        <v>26</v>
      </c>
      <c r="K2607" t="s">
        <v>26</v>
      </c>
    </row>
    <row r="2608" spans="1:11" x14ac:dyDescent="0.25">
      <c r="A2608" s="1">
        <v>33848</v>
      </c>
      <c r="B2608" t="s">
        <v>153</v>
      </c>
      <c r="C2608" t="s">
        <v>26</v>
      </c>
      <c r="D2608" t="s">
        <v>26</v>
      </c>
      <c r="E2608" t="s">
        <v>26</v>
      </c>
      <c r="F2608">
        <v>237743.26</v>
      </c>
      <c r="G2608" t="s">
        <v>26</v>
      </c>
      <c r="H2608" t="s">
        <v>26</v>
      </c>
      <c r="I2608" t="s">
        <v>26</v>
      </c>
      <c r="J2608" t="s">
        <v>26</v>
      </c>
      <c r="K2608" t="s">
        <v>26</v>
      </c>
    </row>
    <row r="2609" spans="1:11" x14ac:dyDescent="0.25">
      <c r="A2609" s="1">
        <v>33848</v>
      </c>
      <c r="B2609" t="s">
        <v>154</v>
      </c>
      <c r="C2609" t="s">
        <v>26</v>
      </c>
      <c r="D2609" t="s">
        <v>26</v>
      </c>
      <c r="E2609" t="s">
        <v>26</v>
      </c>
      <c r="F2609">
        <v>247748.34</v>
      </c>
      <c r="G2609" t="s">
        <v>26</v>
      </c>
      <c r="H2609" t="s">
        <v>26</v>
      </c>
      <c r="I2609" t="s">
        <v>26</v>
      </c>
      <c r="J2609" t="s">
        <v>26</v>
      </c>
      <c r="K2609" t="s">
        <v>26</v>
      </c>
    </row>
    <row r="2610" spans="1:11" x14ac:dyDescent="0.25">
      <c r="A2610" s="1">
        <v>33848</v>
      </c>
      <c r="B2610" t="s">
        <v>155</v>
      </c>
      <c r="C2610" t="s">
        <v>26</v>
      </c>
      <c r="D2610" t="s">
        <v>26</v>
      </c>
      <c r="E2610" t="s">
        <v>26</v>
      </c>
      <c r="F2610">
        <v>238512.92</v>
      </c>
      <c r="G2610" t="s">
        <v>26</v>
      </c>
      <c r="H2610" t="s">
        <v>26</v>
      </c>
      <c r="I2610" t="s">
        <v>26</v>
      </c>
      <c r="J2610" t="s">
        <v>26</v>
      </c>
      <c r="K2610" t="s">
        <v>26</v>
      </c>
    </row>
    <row r="2611" spans="1:11" x14ac:dyDescent="0.25">
      <c r="A2611" s="1">
        <v>33878</v>
      </c>
      <c r="B2611" t="s">
        <v>1</v>
      </c>
      <c r="C2611" t="s">
        <v>26</v>
      </c>
      <c r="D2611" t="s">
        <v>26</v>
      </c>
      <c r="E2611" t="s">
        <v>26</v>
      </c>
      <c r="F2611">
        <v>278388.40000000002</v>
      </c>
      <c r="G2611" t="s">
        <v>26</v>
      </c>
      <c r="H2611" t="s">
        <v>26</v>
      </c>
      <c r="I2611" t="s">
        <v>26</v>
      </c>
      <c r="J2611" t="s">
        <v>26</v>
      </c>
      <c r="K2611" t="s">
        <v>26</v>
      </c>
    </row>
    <row r="2612" spans="1:11" x14ac:dyDescent="0.25">
      <c r="A2612" s="1">
        <v>33878</v>
      </c>
      <c r="B2612" t="s">
        <v>126</v>
      </c>
      <c r="C2612" t="s">
        <v>26</v>
      </c>
      <c r="D2612" t="s">
        <v>26</v>
      </c>
      <c r="E2612" t="s">
        <v>26</v>
      </c>
      <c r="F2612">
        <v>262972.03999999998</v>
      </c>
      <c r="G2612" t="s">
        <v>26</v>
      </c>
      <c r="H2612" t="s">
        <v>26</v>
      </c>
      <c r="I2612" t="s">
        <v>26</v>
      </c>
      <c r="J2612" t="s">
        <v>26</v>
      </c>
      <c r="K2612" t="s">
        <v>26</v>
      </c>
    </row>
    <row r="2613" spans="1:11" x14ac:dyDescent="0.25">
      <c r="A2613" s="1">
        <v>33878</v>
      </c>
      <c r="B2613" t="s">
        <v>127</v>
      </c>
      <c r="C2613" t="s">
        <v>26</v>
      </c>
      <c r="D2613" t="s">
        <v>26</v>
      </c>
      <c r="E2613" t="s">
        <v>26</v>
      </c>
      <c r="F2613">
        <v>288278.17</v>
      </c>
      <c r="G2613" t="s">
        <v>26</v>
      </c>
      <c r="H2613" t="s">
        <v>26</v>
      </c>
      <c r="I2613" t="s">
        <v>26</v>
      </c>
      <c r="J2613" t="s">
        <v>26</v>
      </c>
      <c r="K2613" t="s">
        <v>26</v>
      </c>
    </row>
    <row r="2614" spans="1:11" x14ac:dyDescent="0.25">
      <c r="A2614" s="1">
        <v>33878</v>
      </c>
      <c r="B2614" t="s">
        <v>113</v>
      </c>
      <c r="C2614" t="s">
        <v>26</v>
      </c>
      <c r="D2614" t="s">
        <v>26</v>
      </c>
      <c r="E2614" t="s">
        <v>26</v>
      </c>
      <c r="F2614">
        <v>274960.36</v>
      </c>
      <c r="G2614" t="s">
        <v>26</v>
      </c>
      <c r="H2614" t="s">
        <v>26</v>
      </c>
      <c r="I2614" t="s">
        <v>26</v>
      </c>
      <c r="J2614" t="s">
        <v>26</v>
      </c>
      <c r="K2614" t="s">
        <v>26</v>
      </c>
    </row>
    <row r="2615" spans="1:11" x14ac:dyDescent="0.25">
      <c r="A2615" s="1">
        <v>33878</v>
      </c>
      <c r="B2615" t="s">
        <v>128</v>
      </c>
      <c r="C2615" t="s">
        <v>26</v>
      </c>
      <c r="D2615" t="s">
        <v>26</v>
      </c>
      <c r="E2615" t="s">
        <v>26</v>
      </c>
      <c r="F2615">
        <v>283848.65000000002</v>
      </c>
      <c r="G2615" t="s">
        <v>26</v>
      </c>
      <c r="H2615" t="s">
        <v>26</v>
      </c>
      <c r="I2615" t="s">
        <v>26</v>
      </c>
      <c r="J2615" t="s">
        <v>26</v>
      </c>
      <c r="K2615" t="s">
        <v>26</v>
      </c>
    </row>
    <row r="2616" spans="1:11" x14ac:dyDescent="0.25">
      <c r="A2616" s="1">
        <v>33878</v>
      </c>
      <c r="B2616" t="s">
        <v>129</v>
      </c>
      <c r="C2616" t="s">
        <v>26</v>
      </c>
      <c r="D2616" t="s">
        <v>26</v>
      </c>
      <c r="E2616" t="s">
        <v>26</v>
      </c>
      <c r="F2616">
        <v>285027.82</v>
      </c>
      <c r="G2616" t="s">
        <v>26</v>
      </c>
      <c r="H2616" t="s">
        <v>26</v>
      </c>
      <c r="I2616" t="s">
        <v>26</v>
      </c>
      <c r="J2616" t="s">
        <v>26</v>
      </c>
      <c r="K2616" t="s">
        <v>26</v>
      </c>
    </row>
    <row r="2617" spans="1:11" x14ac:dyDescent="0.25">
      <c r="A2617" s="1">
        <v>33878</v>
      </c>
      <c r="B2617" t="s">
        <v>130</v>
      </c>
      <c r="C2617" t="s">
        <v>26</v>
      </c>
      <c r="D2617" t="s">
        <v>26</v>
      </c>
      <c r="E2617" t="s">
        <v>26</v>
      </c>
      <c r="F2617">
        <v>291150.19</v>
      </c>
      <c r="G2617" t="s">
        <v>26</v>
      </c>
      <c r="H2617" t="s">
        <v>26</v>
      </c>
      <c r="I2617" t="s">
        <v>26</v>
      </c>
      <c r="J2617" t="s">
        <v>26</v>
      </c>
      <c r="K2617" t="s">
        <v>26</v>
      </c>
    </row>
    <row r="2618" spans="1:11" x14ac:dyDescent="0.25">
      <c r="A2618" s="1">
        <v>33878</v>
      </c>
      <c r="B2618" t="s">
        <v>131</v>
      </c>
      <c r="C2618" t="s">
        <v>26</v>
      </c>
      <c r="D2618" t="s">
        <v>26</v>
      </c>
      <c r="E2618" t="s">
        <v>26</v>
      </c>
      <c r="F2618">
        <v>272066.98</v>
      </c>
      <c r="G2618" t="s">
        <v>26</v>
      </c>
      <c r="H2618" t="s">
        <v>26</v>
      </c>
      <c r="I2618" t="s">
        <v>26</v>
      </c>
      <c r="J2618" t="s">
        <v>26</v>
      </c>
      <c r="K2618" t="s">
        <v>26</v>
      </c>
    </row>
    <row r="2619" spans="1:11" x14ac:dyDescent="0.25">
      <c r="A2619" s="1">
        <v>33878</v>
      </c>
      <c r="B2619" t="s">
        <v>132</v>
      </c>
      <c r="C2619" t="s">
        <v>26</v>
      </c>
      <c r="D2619" t="s">
        <v>26</v>
      </c>
      <c r="E2619" t="s">
        <v>26</v>
      </c>
      <c r="F2619">
        <v>258247.99</v>
      </c>
      <c r="G2619" t="s">
        <v>26</v>
      </c>
      <c r="H2619" t="s">
        <v>26</v>
      </c>
      <c r="I2619" t="s">
        <v>26</v>
      </c>
      <c r="J2619" t="s">
        <v>26</v>
      </c>
      <c r="K2619" t="s">
        <v>26</v>
      </c>
    </row>
    <row r="2620" spans="1:11" x14ac:dyDescent="0.25">
      <c r="A2620" s="1">
        <v>33878</v>
      </c>
      <c r="B2620" t="s">
        <v>133</v>
      </c>
      <c r="C2620" t="s">
        <v>26</v>
      </c>
      <c r="D2620" t="s">
        <v>26</v>
      </c>
      <c r="E2620" t="s">
        <v>26</v>
      </c>
      <c r="F2620">
        <v>239409.67</v>
      </c>
      <c r="G2620" t="s">
        <v>26</v>
      </c>
      <c r="H2620" t="s">
        <v>26</v>
      </c>
      <c r="I2620" t="s">
        <v>26</v>
      </c>
      <c r="J2620" t="s">
        <v>26</v>
      </c>
      <c r="K2620" t="s">
        <v>26</v>
      </c>
    </row>
    <row r="2621" spans="1:11" x14ac:dyDescent="0.25">
      <c r="A2621" s="1">
        <v>33878</v>
      </c>
      <c r="B2621" t="s">
        <v>134</v>
      </c>
      <c r="C2621" t="s">
        <v>26</v>
      </c>
      <c r="D2621" t="s">
        <v>26</v>
      </c>
      <c r="E2621" t="s">
        <v>26</v>
      </c>
      <c r="F2621">
        <v>262770.32</v>
      </c>
      <c r="G2621" t="s">
        <v>26</v>
      </c>
      <c r="H2621" t="s">
        <v>26</v>
      </c>
      <c r="I2621" t="s">
        <v>26</v>
      </c>
      <c r="J2621" t="s">
        <v>26</v>
      </c>
      <c r="K2621" t="s">
        <v>26</v>
      </c>
    </row>
    <row r="2622" spans="1:11" x14ac:dyDescent="0.25">
      <c r="A2622" s="1">
        <v>33878</v>
      </c>
      <c r="B2622" t="s">
        <v>135</v>
      </c>
      <c r="C2622" t="s">
        <v>26</v>
      </c>
      <c r="D2622" t="s">
        <v>26</v>
      </c>
      <c r="E2622" t="s">
        <v>26</v>
      </c>
      <c r="F2622">
        <v>276182.40999999997</v>
      </c>
      <c r="G2622" t="s">
        <v>26</v>
      </c>
      <c r="H2622" t="s">
        <v>26</v>
      </c>
      <c r="I2622" t="s">
        <v>26</v>
      </c>
      <c r="J2622" t="s">
        <v>26</v>
      </c>
      <c r="K2622" t="s">
        <v>26</v>
      </c>
    </row>
    <row r="2623" spans="1:11" x14ac:dyDescent="0.25">
      <c r="A2623" s="1">
        <v>33878</v>
      </c>
      <c r="B2623" t="s">
        <v>136</v>
      </c>
      <c r="C2623" t="s">
        <v>26</v>
      </c>
      <c r="D2623" t="s">
        <v>26</v>
      </c>
      <c r="E2623" t="s">
        <v>26</v>
      </c>
      <c r="F2623" t="s">
        <v>26</v>
      </c>
      <c r="G2623" t="s">
        <v>26</v>
      </c>
      <c r="H2623" t="s">
        <v>26</v>
      </c>
      <c r="I2623" t="s">
        <v>26</v>
      </c>
      <c r="J2623" t="s">
        <v>26</v>
      </c>
      <c r="K2623" t="s">
        <v>26</v>
      </c>
    </row>
    <row r="2624" spans="1:11" x14ac:dyDescent="0.25">
      <c r="A2624" s="1">
        <v>33878</v>
      </c>
      <c r="B2624" t="s">
        <v>137</v>
      </c>
      <c r="C2624" t="s">
        <v>26</v>
      </c>
      <c r="D2624" t="s">
        <v>26</v>
      </c>
      <c r="E2624" t="s">
        <v>26</v>
      </c>
      <c r="F2624">
        <v>259213.96</v>
      </c>
      <c r="G2624" t="s">
        <v>26</v>
      </c>
      <c r="H2624" t="s">
        <v>26</v>
      </c>
      <c r="I2624" t="s">
        <v>26</v>
      </c>
      <c r="J2624" t="s">
        <v>26</v>
      </c>
      <c r="K2624" t="s">
        <v>26</v>
      </c>
    </row>
    <row r="2625" spans="1:11" x14ac:dyDescent="0.25">
      <c r="A2625" s="1">
        <v>33878</v>
      </c>
      <c r="B2625" t="s">
        <v>138</v>
      </c>
      <c r="C2625" t="s">
        <v>26</v>
      </c>
      <c r="D2625" t="s">
        <v>26</v>
      </c>
      <c r="E2625" t="s">
        <v>26</v>
      </c>
      <c r="F2625">
        <v>317284</v>
      </c>
      <c r="G2625" t="s">
        <v>26</v>
      </c>
      <c r="H2625" t="s">
        <v>26</v>
      </c>
      <c r="I2625" t="s">
        <v>26</v>
      </c>
      <c r="J2625" t="s">
        <v>26</v>
      </c>
      <c r="K2625" t="s">
        <v>26</v>
      </c>
    </row>
    <row r="2626" spans="1:11" x14ac:dyDescent="0.25">
      <c r="A2626" s="1">
        <v>33878</v>
      </c>
      <c r="B2626" t="s">
        <v>139</v>
      </c>
      <c r="C2626" t="s">
        <v>26</v>
      </c>
      <c r="D2626" t="s">
        <v>26</v>
      </c>
      <c r="E2626" t="s">
        <v>26</v>
      </c>
      <c r="F2626">
        <v>284155.23</v>
      </c>
      <c r="G2626" t="s">
        <v>26</v>
      </c>
      <c r="H2626" t="s">
        <v>26</v>
      </c>
      <c r="I2626" t="s">
        <v>26</v>
      </c>
      <c r="J2626" t="s">
        <v>26</v>
      </c>
      <c r="K2626" t="s">
        <v>26</v>
      </c>
    </row>
    <row r="2627" spans="1:11" x14ac:dyDescent="0.25">
      <c r="A2627" s="1">
        <v>33878</v>
      </c>
      <c r="B2627" t="s">
        <v>140</v>
      </c>
      <c r="C2627" t="s">
        <v>26</v>
      </c>
      <c r="D2627" t="s">
        <v>26</v>
      </c>
      <c r="E2627" t="s">
        <v>26</v>
      </c>
      <c r="F2627">
        <v>267354.53000000003</v>
      </c>
      <c r="G2627" t="s">
        <v>26</v>
      </c>
      <c r="H2627" t="s">
        <v>26</v>
      </c>
      <c r="I2627" t="s">
        <v>26</v>
      </c>
      <c r="J2627" t="s">
        <v>26</v>
      </c>
      <c r="K2627" t="s">
        <v>26</v>
      </c>
    </row>
    <row r="2628" spans="1:11" x14ac:dyDescent="0.25">
      <c r="A2628" s="1">
        <v>33878</v>
      </c>
      <c r="B2628" t="s">
        <v>141</v>
      </c>
      <c r="C2628" t="s">
        <v>26</v>
      </c>
      <c r="D2628" t="s">
        <v>26</v>
      </c>
      <c r="E2628" t="s">
        <v>26</v>
      </c>
      <c r="F2628">
        <v>269563.82</v>
      </c>
      <c r="G2628" t="s">
        <v>26</v>
      </c>
      <c r="H2628" t="s">
        <v>26</v>
      </c>
      <c r="I2628" t="s">
        <v>26</v>
      </c>
      <c r="J2628" t="s">
        <v>26</v>
      </c>
      <c r="K2628" t="s">
        <v>26</v>
      </c>
    </row>
    <row r="2629" spans="1:11" x14ac:dyDescent="0.25">
      <c r="A2629" s="1">
        <v>33878</v>
      </c>
      <c r="B2629" t="s">
        <v>142</v>
      </c>
      <c r="C2629" t="s">
        <v>26</v>
      </c>
      <c r="D2629" t="s">
        <v>26</v>
      </c>
      <c r="E2629" t="s">
        <v>26</v>
      </c>
      <c r="F2629">
        <v>274416.38</v>
      </c>
      <c r="G2629" t="s">
        <v>26</v>
      </c>
      <c r="H2629" t="s">
        <v>26</v>
      </c>
      <c r="I2629" t="s">
        <v>26</v>
      </c>
      <c r="J2629" t="s">
        <v>26</v>
      </c>
      <c r="K2629" t="s">
        <v>26</v>
      </c>
    </row>
    <row r="2630" spans="1:11" x14ac:dyDescent="0.25">
      <c r="A2630" s="1">
        <v>33878</v>
      </c>
      <c r="B2630" t="s">
        <v>143</v>
      </c>
      <c r="C2630" t="s">
        <v>26</v>
      </c>
      <c r="D2630" t="s">
        <v>26</v>
      </c>
      <c r="E2630" t="s">
        <v>26</v>
      </c>
      <c r="F2630">
        <v>278722.67</v>
      </c>
      <c r="G2630" t="s">
        <v>26</v>
      </c>
      <c r="H2630" t="s">
        <v>26</v>
      </c>
      <c r="I2630" t="s">
        <v>26</v>
      </c>
      <c r="J2630" t="s">
        <v>26</v>
      </c>
      <c r="K2630" t="s">
        <v>26</v>
      </c>
    </row>
    <row r="2631" spans="1:11" x14ac:dyDescent="0.25">
      <c r="A2631" s="1">
        <v>33878</v>
      </c>
      <c r="B2631" t="s">
        <v>144</v>
      </c>
      <c r="C2631" t="s">
        <v>26</v>
      </c>
      <c r="D2631" t="s">
        <v>26</v>
      </c>
      <c r="E2631" t="s">
        <v>26</v>
      </c>
      <c r="F2631">
        <v>280112.71000000002</v>
      </c>
      <c r="G2631" t="s">
        <v>26</v>
      </c>
      <c r="H2631" t="s">
        <v>26</v>
      </c>
      <c r="I2631" t="s">
        <v>26</v>
      </c>
      <c r="J2631" t="s">
        <v>26</v>
      </c>
      <c r="K2631" t="s">
        <v>26</v>
      </c>
    </row>
    <row r="2632" spans="1:11" x14ac:dyDescent="0.25">
      <c r="A2632" s="1">
        <v>33878</v>
      </c>
      <c r="B2632" t="s">
        <v>145</v>
      </c>
      <c r="C2632" t="s">
        <v>26</v>
      </c>
      <c r="D2632" t="s">
        <v>26</v>
      </c>
      <c r="E2632" t="s">
        <v>26</v>
      </c>
      <c r="F2632">
        <v>314515.07</v>
      </c>
      <c r="G2632" t="s">
        <v>26</v>
      </c>
      <c r="H2632" t="s">
        <v>26</v>
      </c>
      <c r="I2632" t="s">
        <v>26</v>
      </c>
      <c r="J2632" t="s">
        <v>26</v>
      </c>
      <c r="K2632" t="s">
        <v>26</v>
      </c>
    </row>
    <row r="2633" spans="1:11" x14ac:dyDescent="0.25">
      <c r="A2633" s="1">
        <v>33878</v>
      </c>
      <c r="B2633" t="s">
        <v>146</v>
      </c>
      <c r="C2633" t="s">
        <v>26</v>
      </c>
      <c r="D2633" t="s">
        <v>26</v>
      </c>
      <c r="E2633" t="s">
        <v>26</v>
      </c>
      <c r="F2633">
        <v>267543.15999999997</v>
      </c>
      <c r="G2633" t="s">
        <v>26</v>
      </c>
      <c r="H2633" t="s">
        <v>26</v>
      </c>
      <c r="I2633" t="s">
        <v>26</v>
      </c>
      <c r="J2633" t="s">
        <v>26</v>
      </c>
      <c r="K2633" t="s">
        <v>26</v>
      </c>
    </row>
    <row r="2634" spans="1:11" x14ac:dyDescent="0.25">
      <c r="A2634" s="1">
        <v>33878</v>
      </c>
      <c r="B2634" t="s">
        <v>2</v>
      </c>
      <c r="C2634" t="s">
        <v>26</v>
      </c>
      <c r="D2634" t="s">
        <v>26</v>
      </c>
      <c r="E2634" t="s">
        <v>26</v>
      </c>
      <c r="F2634">
        <v>256049.33</v>
      </c>
      <c r="G2634" t="s">
        <v>26</v>
      </c>
      <c r="H2634" t="s">
        <v>26</v>
      </c>
      <c r="I2634" t="s">
        <v>26</v>
      </c>
      <c r="J2634" t="s">
        <v>26</v>
      </c>
      <c r="K2634" t="s">
        <v>26</v>
      </c>
    </row>
    <row r="2635" spans="1:11" x14ac:dyDescent="0.25">
      <c r="A2635" s="1">
        <v>33878</v>
      </c>
      <c r="B2635" t="s">
        <v>147</v>
      </c>
      <c r="C2635" t="s">
        <v>26</v>
      </c>
      <c r="D2635" t="s">
        <v>26</v>
      </c>
      <c r="E2635" t="s">
        <v>26</v>
      </c>
      <c r="F2635">
        <v>278407.57</v>
      </c>
      <c r="G2635" t="s">
        <v>26</v>
      </c>
      <c r="H2635" t="s">
        <v>26</v>
      </c>
      <c r="I2635" t="s">
        <v>26</v>
      </c>
      <c r="J2635" t="s">
        <v>26</v>
      </c>
      <c r="K2635" t="s">
        <v>26</v>
      </c>
    </row>
    <row r="2636" spans="1:11" x14ac:dyDescent="0.25">
      <c r="A2636" s="1">
        <v>33878</v>
      </c>
      <c r="B2636" t="s">
        <v>148</v>
      </c>
      <c r="C2636" t="s">
        <v>26</v>
      </c>
      <c r="D2636" t="s">
        <v>26</v>
      </c>
      <c r="E2636" t="s">
        <v>26</v>
      </c>
      <c r="F2636">
        <v>276073.86</v>
      </c>
      <c r="G2636" t="s">
        <v>26</v>
      </c>
      <c r="H2636" t="s">
        <v>26</v>
      </c>
      <c r="I2636" t="s">
        <v>26</v>
      </c>
      <c r="J2636" t="s">
        <v>26</v>
      </c>
      <c r="K2636" t="s">
        <v>26</v>
      </c>
    </row>
    <row r="2637" spans="1:11" x14ac:dyDescent="0.25">
      <c r="A2637" s="1">
        <v>33878</v>
      </c>
      <c r="B2637" t="s">
        <v>149</v>
      </c>
      <c r="C2637" t="s">
        <v>26</v>
      </c>
      <c r="D2637" t="s">
        <v>26</v>
      </c>
      <c r="E2637" t="s">
        <v>26</v>
      </c>
      <c r="F2637">
        <v>278153.27</v>
      </c>
      <c r="G2637" t="s">
        <v>26</v>
      </c>
      <c r="H2637" t="s">
        <v>26</v>
      </c>
      <c r="I2637" t="s">
        <v>26</v>
      </c>
      <c r="J2637" t="s">
        <v>26</v>
      </c>
      <c r="K2637" t="s">
        <v>26</v>
      </c>
    </row>
    <row r="2638" spans="1:11" x14ac:dyDescent="0.25">
      <c r="A2638" s="1">
        <v>33878</v>
      </c>
      <c r="B2638" t="s">
        <v>150</v>
      </c>
      <c r="C2638" t="s">
        <v>26</v>
      </c>
      <c r="D2638" t="s">
        <v>26</v>
      </c>
      <c r="E2638" t="s">
        <v>26</v>
      </c>
      <c r="F2638">
        <v>294063.90000000002</v>
      </c>
      <c r="G2638" t="s">
        <v>26</v>
      </c>
      <c r="H2638" t="s">
        <v>26</v>
      </c>
      <c r="I2638" t="s">
        <v>26</v>
      </c>
      <c r="J2638" t="s">
        <v>26</v>
      </c>
      <c r="K2638" t="s">
        <v>26</v>
      </c>
    </row>
    <row r="2639" spans="1:11" x14ac:dyDescent="0.25">
      <c r="A2639" s="1">
        <v>33878</v>
      </c>
      <c r="B2639" t="s">
        <v>151</v>
      </c>
      <c r="C2639" t="s">
        <v>26</v>
      </c>
      <c r="D2639" t="s">
        <v>26</v>
      </c>
      <c r="E2639" t="s">
        <v>26</v>
      </c>
      <c r="F2639">
        <v>285885.99</v>
      </c>
      <c r="G2639" t="s">
        <v>26</v>
      </c>
      <c r="H2639" t="s">
        <v>26</v>
      </c>
      <c r="I2639" t="s">
        <v>26</v>
      </c>
      <c r="J2639" t="s">
        <v>26</v>
      </c>
      <c r="K2639" t="s">
        <v>26</v>
      </c>
    </row>
    <row r="2640" spans="1:11" x14ac:dyDescent="0.25">
      <c r="A2640" s="1">
        <v>33878</v>
      </c>
      <c r="B2640" t="s">
        <v>152</v>
      </c>
      <c r="C2640" t="s">
        <v>26</v>
      </c>
      <c r="D2640" t="s">
        <v>26</v>
      </c>
      <c r="E2640" t="s">
        <v>26</v>
      </c>
      <c r="F2640">
        <v>255391.56</v>
      </c>
      <c r="G2640" t="s">
        <v>26</v>
      </c>
      <c r="H2640" t="s">
        <v>26</v>
      </c>
      <c r="I2640" t="s">
        <v>26</v>
      </c>
      <c r="J2640" t="s">
        <v>26</v>
      </c>
      <c r="K2640" t="s">
        <v>26</v>
      </c>
    </row>
    <row r="2641" spans="1:11" x14ac:dyDescent="0.25">
      <c r="A2641" s="1">
        <v>33878</v>
      </c>
      <c r="B2641" t="s">
        <v>153</v>
      </c>
      <c r="C2641" t="s">
        <v>26</v>
      </c>
      <c r="D2641" t="s">
        <v>26</v>
      </c>
      <c r="E2641" t="s">
        <v>26</v>
      </c>
      <c r="F2641">
        <v>274474.59000000003</v>
      </c>
      <c r="G2641" t="s">
        <v>26</v>
      </c>
      <c r="H2641" t="s">
        <v>26</v>
      </c>
      <c r="I2641" t="s">
        <v>26</v>
      </c>
      <c r="J2641" t="s">
        <v>26</v>
      </c>
      <c r="K2641" t="s">
        <v>26</v>
      </c>
    </row>
    <row r="2642" spans="1:11" x14ac:dyDescent="0.25">
      <c r="A2642" s="1">
        <v>33878</v>
      </c>
      <c r="B2642" t="s">
        <v>154</v>
      </c>
      <c r="C2642" t="s">
        <v>26</v>
      </c>
      <c r="D2642" t="s">
        <v>26</v>
      </c>
      <c r="E2642" t="s">
        <v>26</v>
      </c>
      <c r="F2642">
        <v>292714.67</v>
      </c>
      <c r="G2642" t="s">
        <v>26</v>
      </c>
      <c r="H2642" t="s">
        <v>26</v>
      </c>
      <c r="I2642" t="s">
        <v>26</v>
      </c>
      <c r="J2642" t="s">
        <v>26</v>
      </c>
      <c r="K2642" t="s">
        <v>26</v>
      </c>
    </row>
    <row r="2643" spans="1:11" x14ac:dyDescent="0.25">
      <c r="A2643" s="1">
        <v>33878</v>
      </c>
      <c r="B2643" t="s">
        <v>155</v>
      </c>
      <c r="C2643" t="s">
        <v>26</v>
      </c>
      <c r="D2643" t="s">
        <v>26</v>
      </c>
      <c r="E2643" t="s">
        <v>26</v>
      </c>
      <c r="F2643">
        <v>288815.28999999998</v>
      </c>
      <c r="G2643" t="s">
        <v>26</v>
      </c>
      <c r="H2643" t="s">
        <v>26</v>
      </c>
      <c r="I2643" t="s">
        <v>26</v>
      </c>
      <c r="J2643" t="s">
        <v>26</v>
      </c>
      <c r="K2643" t="s">
        <v>26</v>
      </c>
    </row>
    <row r="2644" spans="1:11" x14ac:dyDescent="0.25">
      <c r="A2644" s="1">
        <v>33909</v>
      </c>
      <c r="B2644" t="s">
        <v>1</v>
      </c>
      <c r="C2644" t="s">
        <v>26</v>
      </c>
      <c r="D2644" t="s">
        <v>26</v>
      </c>
      <c r="E2644" t="s">
        <v>26</v>
      </c>
      <c r="F2644">
        <v>341916.63</v>
      </c>
      <c r="G2644" t="s">
        <v>26</v>
      </c>
      <c r="H2644" t="s">
        <v>26</v>
      </c>
      <c r="I2644" t="s">
        <v>26</v>
      </c>
      <c r="J2644" t="s">
        <v>26</v>
      </c>
      <c r="K2644" t="s">
        <v>26</v>
      </c>
    </row>
    <row r="2645" spans="1:11" x14ac:dyDescent="0.25">
      <c r="A2645" s="1">
        <v>33909</v>
      </c>
      <c r="B2645" t="s">
        <v>126</v>
      </c>
      <c r="C2645" t="s">
        <v>26</v>
      </c>
      <c r="D2645" t="s">
        <v>26</v>
      </c>
      <c r="E2645" t="s">
        <v>26</v>
      </c>
      <c r="F2645">
        <v>338024.26</v>
      </c>
      <c r="G2645" t="s">
        <v>26</v>
      </c>
      <c r="H2645" t="s">
        <v>26</v>
      </c>
      <c r="I2645" t="s">
        <v>26</v>
      </c>
      <c r="J2645" t="s">
        <v>26</v>
      </c>
      <c r="K2645" t="s">
        <v>26</v>
      </c>
    </row>
    <row r="2646" spans="1:11" x14ac:dyDescent="0.25">
      <c r="A2646" s="1">
        <v>33909</v>
      </c>
      <c r="B2646" t="s">
        <v>127</v>
      </c>
      <c r="C2646" t="s">
        <v>26</v>
      </c>
      <c r="D2646" t="s">
        <v>26</v>
      </c>
      <c r="E2646" t="s">
        <v>26</v>
      </c>
      <c r="F2646">
        <v>361760.27</v>
      </c>
      <c r="G2646" t="s">
        <v>26</v>
      </c>
      <c r="H2646" t="s">
        <v>26</v>
      </c>
      <c r="I2646" t="s">
        <v>26</v>
      </c>
      <c r="J2646" t="s">
        <v>26</v>
      </c>
      <c r="K2646" t="s">
        <v>26</v>
      </c>
    </row>
    <row r="2647" spans="1:11" x14ac:dyDescent="0.25">
      <c r="A2647" s="1">
        <v>33909</v>
      </c>
      <c r="B2647" t="s">
        <v>113</v>
      </c>
      <c r="C2647" t="s">
        <v>26</v>
      </c>
      <c r="D2647" t="s">
        <v>26</v>
      </c>
      <c r="E2647" t="s">
        <v>26</v>
      </c>
      <c r="F2647">
        <v>334956.71999999997</v>
      </c>
      <c r="G2647" t="s">
        <v>26</v>
      </c>
      <c r="H2647" t="s">
        <v>26</v>
      </c>
      <c r="I2647" t="s">
        <v>26</v>
      </c>
      <c r="J2647" t="s">
        <v>26</v>
      </c>
      <c r="K2647" t="s">
        <v>26</v>
      </c>
    </row>
    <row r="2648" spans="1:11" x14ac:dyDescent="0.25">
      <c r="A2648" s="1">
        <v>33909</v>
      </c>
      <c r="B2648" t="s">
        <v>128</v>
      </c>
      <c r="C2648" t="s">
        <v>26</v>
      </c>
      <c r="D2648" t="s">
        <v>26</v>
      </c>
      <c r="E2648" t="s">
        <v>26</v>
      </c>
      <c r="F2648">
        <v>344989.65</v>
      </c>
      <c r="G2648" t="s">
        <v>26</v>
      </c>
      <c r="H2648" t="s">
        <v>26</v>
      </c>
      <c r="I2648" t="s">
        <v>26</v>
      </c>
      <c r="J2648" t="s">
        <v>26</v>
      </c>
      <c r="K2648" t="s">
        <v>26</v>
      </c>
    </row>
    <row r="2649" spans="1:11" x14ac:dyDescent="0.25">
      <c r="A2649" s="1">
        <v>33909</v>
      </c>
      <c r="B2649" t="s">
        <v>129</v>
      </c>
      <c r="C2649" t="s">
        <v>26</v>
      </c>
      <c r="D2649" t="s">
        <v>26</v>
      </c>
      <c r="E2649" t="s">
        <v>26</v>
      </c>
      <c r="F2649">
        <v>352294.39</v>
      </c>
      <c r="G2649" t="s">
        <v>26</v>
      </c>
      <c r="H2649" t="s">
        <v>26</v>
      </c>
      <c r="I2649" t="s">
        <v>26</v>
      </c>
      <c r="J2649" t="s">
        <v>26</v>
      </c>
      <c r="K2649" t="s">
        <v>26</v>
      </c>
    </row>
    <row r="2650" spans="1:11" x14ac:dyDescent="0.25">
      <c r="A2650" s="1">
        <v>33909</v>
      </c>
      <c r="B2650" t="s">
        <v>130</v>
      </c>
      <c r="C2650" t="s">
        <v>26</v>
      </c>
      <c r="D2650" t="s">
        <v>26</v>
      </c>
      <c r="E2650" t="s">
        <v>26</v>
      </c>
      <c r="F2650">
        <v>350020.76</v>
      </c>
      <c r="G2650" t="s">
        <v>26</v>
      </c>
      <c r="H2650" t="s">
        <v>26</v>
      </c>
      <c r="I2650" t="s">
        <v>26</v>
      </c>
      <c r="J2650" t="s">
        <v>26</v>
      </c>
      <c r="K2650" t="s">
        <v>26</v>
      </c>
    </row>
    <row r="2651" spans="1:11" x14ac:dyDescent="0.25">
      <c r="A2651" s="1">
        <v>33909</v>
      </c>
      <c r="B2651" t="s">
        <v>131</v>
      </c>
      <c r="C2651" t="s">
        <v>26</v>
      </c>
      <c r="D2651" t="s">
        <v>26</v>
      </c>
      <c r="E2651" t="s">
        <v>26</v>
      </c>
      <c r="F2651">
        <v>328738.53000000003</v>
      </c>
      <c r="G2651" t="s">
        <v>26</v>
      </c>
      <c r="H2651" t="s">
        <v>26</v>
      </c>
      <c r="I2651" t="s">
        <v>26</v>
      </c>
      <c r="J2651" t="s">
        <v>26</v>
      </c>
      <c r="K2651" t="s">
        <v>26</v>
      </c>
    </row>
    <row r="2652" spans="1:11" x14ac:dyDescent="0.25">
      <c r="A2652" s="1">
        <v>33909</v>
      </c>
      <c r="B2652" t="s">
        <v>132</v>
      </c>
      <c r="C2652" t="s">
        <v>26</v>
      </c>
      <c r="D2652" t="s">
        <v>26</v>
      </c>
      <c r="E2652" t="s">
        <v>26</v>
      </c>
      <c r="F2652">
        <v>308348.09999999998</v>
      </c>
      <c r="G2652" t="s">
        <v>26</v>
      </c>
      <c r="H2652" t="s">
        <v>26</v>
      </c>
      <c r="I2652" t="s">
        <v>26</v>
      </c>
      <c r="J2652" t="s">
        <v>26</v>
      </c>
      <c r="K2652" t="s">
        <v>26</v>
      </c>
    </row>
    <row r="2653" spans="1:11" x14ac:dyDescent="0.25">
      <c r="A2653" s="1">
        <v>33909</v>
      </c>
      <c r="B2653" t="s">
        <v>133</v>
      </c>
      <c r="C2653" t="s">
        <v>26</v>
      </c>
      <c r="D2653" t="s">
        <v>26</v>
      </c>
      <c r="E2653" t="s">
        <v>26</v>
      </c>
      <c r="F2653">
        <v>305079.75</v>
      </c>
      <c r="G2653" t="s">
        <v>26</v>
      </c>
      <c r="H2653" t="s">
        <v>26</v>
      </c>
      <c r="I2653" t="s">
        <v>26</v>
      </c>
      <c r="J2653" t="s">
        <v>26</v>
      </c>
      <c r="K2653" t="s">
        <v>26</v>
      </c>
    </row>
    <row r="2654" spans="1:11" x14ac:dyDescent="0.25">
      <c r="A2654" s="1">
        <v>33909</v>
      </c>
      <c r="B2654" t="s">
        <v>134</v>
      </c>
      <c r="C2654" t="s">
        <v>26</v>
      </c>
      <c r="D2654" t="s">
        <v>26</v>
      </c>
      <c r="E2654" t="s">
        <v>26</v>
      </c>
      <c r="F2654">
        <v>374710.48</v>
      </c>
      <c r="G2654" t="s">
        <v>26</v>
      </c>
      <c r="H2654" t="s">
        <v>26</v>
      </c>
      <c r="I2654" t="s">
        <v>26</v>
      </c>
      <c r="J2654" t="s">
        <v>26</v>
      </c>
      <c r="K2654" t="s">
        <v>26</v>
      </c>
    </row>
    <row r="2655" spans="1:11" x14ac:dyDescent="0.25">
      <c r="A2655" s="1">
        <v>33909</v>
      </c>
      <c r="B2655" t="s">
        <v>135</v>
      </c>
      <c r="C2655" t="s">
        <v>26</v>
      </c>
      <c r="D2655" t="s">
        <v>26</v>
      </c>
      <c r="E2655" t="s">
        <v>26</v>
      </c>
      <c r="F2655">
        <v>334291.19</v>
      </c>
      <c r="G2655" t="s">
        <v>26</v>
      </c>
      <c r="H2655" t="s">
        <v>26</v>
      </c>
      <c r="I2655" t="s">
        <v>26</v>
      </c>
      <c r="J2655" t="s">
        <v>26</v>
      </c>
      <c r="K2655" t="s">
        <v>26</v>
      </c>
    </row>
    <row r="2656" spans="1:11" x14ac:dyDescent="0.25">
      <c r="A2656" s="1">
        <v>33909</v>
      </c>
      <c r="B2656" t="s">
        <v>136</v>
      </c>
      <c r="C2656" t="s">
        <v>26</v>
      </c>
      <c r="D2656" t="s">
        <v>26</v>
      </c>
      <c r="E2656" t="s">
        <v>26</v>
      </c>
      <c r="F2656" t="s">
        <v>26</v>
      </c>
      <c r="G2656" t="s">
        <v>26</v>
      </c>
      <c r="H2656" t="s">
        <v>26</v>
      </c>
      <c r="I2656" t="s">
        <v>26</v>
      </c>
      <c r="J2656" t="s">
        <v>26</v>
      </c>
      <c r="K2656" t="s">
        <v>26</v>
      </c>
    </row>
    <row r="2657" spans="1:11" x14ac:dyDescent="0.25">
      <c r="A2657" s="1">
        <v>33909</v>
      </c>
      <c r="B2657" t="s">
        <v>137</v>
      </c>
      <c r="C2657" t="s">
        <v>26</v>
      </c>
      <c r="D2657" t="s">
        <v>26</v>
      </c>
      <c r="E2657" t="s">
        <v>26</v>
      </c>
      <c r="F2657">
        <v>318885.02</v>
      </c>
      <c r="G2657" t="s">
        <v>26</v>
      </c>
      <c r="H2657" t="s">
        <v>26</v>
      </c>
      <c r="I2657" t="s">
        <v>26</v>
      </c>
      <c r="J2657" t="s">
        <v>26</v>
      </c>
      <c r="K2657" t="s">
        <v>26</v>
      </c>
    </row>
    <row r="2658" spans="1:11" x14ac:dyDescent="0.25">
      <c r="A2658" s="1">
        <v>33909</v>
      </c>
      <c r="B2658" t="s">
        <v>138</v>
      </c>
      <c r="C2658" t="s">
        <v>26</v>
      </c>
      <c r="D2658" t="s">
        <v>26</v>
      </c>
      <c r="E2658" t="s">
        <v>26</v>
      </c>
      <c r="F2658">
        <v>387149.93</v>
      </c>
      <c r="G2658" t="s">
        <v>26</v>
      </c>
      <c r="H2658" t="s">
        <v>26</v>
      </c>
      <c r="I2658" t="s">
        <v>26</v>
      </c>
      <c r="J2658" t="s">
        <v>26</v>
      </c>
      <c r="K2658" t="s">
        <v>26</v>
      </c>
    </row>
    <row r="2659" spans="1:11" x14ac:dyDescent="0.25">
      <c r="A2659" s="1">
        <v>33909</v>
      </c>
      <c r="B2659" t="s">
        <v>139</v>
      </c>
      <c r="C2659" t="s">
        <v>26</v>
      </c>
      <c r="D2659" t="s">
        <v>26</v>
      </c>
      <c r="E2659" t="s">
        <v>26</v>
      </c>
      <c r="F2659">
        <v>353688.02</v>
      </c>
      <c r="G2659" t="s">
        <v>26</v>
      </c>
      <c r="H2659" t="s">
        <v>26</v>
      </c>
      <c r="I2659" t="s">
        <v>26</v>
      </c>
      <c r="J2659" t="s">
        <v>26</v>
      </c>
      <c r="K2659" t="s">
        <v>26</v>
      </c>
    </row>
    <row r="2660" spans="1:11" x14ac:dyDescent="0.25">
      <c r="A2660" s="1">
        <v>33909</v>
      </c>
      <c r="B2660" t="s">
        <v>140</v>
      </c>
      <c r="C2660" t="s">
        <v>26</v>
      </c>
      <c r="D2660" t="s">
        <v>26</v>
      </c>
      <c r="E2660" t="s">
        <v>26</v>
      </c>
      <c r="F2660">
        <v>309650.02</v>
      </c>
      <c r="G2660" t="s">
        <v>26</v>
      </c>
      <c r="H2660" t="s">
        <v>26</v>
      </c>
      <c r="I2660" t="s">
        <v>26</v>
      </c>
      <c r="J2660" t="s">
        <v>26</v>
      </c>
      <c r="K2660" t="s">
        <v>26</v>
      </c>
    </row>
    <row r="2661" spans="1:11" x14ac:dyDescent="0.25">
      <c r="A2661" s="1">
        <v>33909</v>
      </c>
      <c r="B2661" t="s">
        <v>141</v>
      </c>
      <c r="C2661" t="s">
        <v>26</v>
      </c>
      <c r="D2661" t="s">
        <v>26</v>
      </c>
      <c r="E2661" t="s">
        <v>26</v>
      </c>
      <c r="F2661">
        <v>375637.18</v>
      </c>
      <c r="G2661" t="s">
        <v>26</v>
      </c>
      <c r="H2661" t="s">
        <v>26</v>
      </c>
      <c r="I2661" t="s">
        <v>26</v>
      </c>
      <c r="J2661" t="s">
        <v>26</v>
      </c>
      <c r="K2661" t="s">
        <v>26</v>
      </c>
    </row>
    <row r="2662" spans="1:11" x14ac:dyDescent="0.25">
      <c r="A2662" s="1">
        <v>33909</v>
      </c>
      <c r="B2662" t="s">
        <v>142</v>
      </c>
      <c r="C2662" t="s">
        <v>26</v>
      </c>
      <c r="D2662" t="s">
        <v>26</v>
      </c>
      <c r="E2662" t="s">
        <v>26</v>
      </c>
      <c r="F2662">
        <v>338986.55</v>
      </c>
      <c r="G2662" t="s">
        <v>26</v>
      </c>
      <c r="H2662" t="s">
        <v>26</v>
      </c>
      <c r="I2662" t="s">
        <v>26</v>
      </c>
      <c r="J2662" t="s">
        <v>26</v>
      </c>
      <c r="K2662" t="s">
        <v>26</v>
      </c>
    </row>
    <row r="2663" spans="1:11" x14ac:dyDescent="0.25">
      <c r="A2663" s="1">
        <v>33909</v>
      </c>
      <c r="B2663" t="s">
        <v>143</v>
      </c>
      <c r="C2663" t="s">
        <v>26</v>
      </c>
      <c r="D2663" t="s">
        <v>26</v>
      </c>
      <c r="E2663" t="s">
        <v>26</v>
      </c>
      <c r="F2663">
        <v>357155.23</v>
      </c>
      <c r="G2663" t="s">
        <v>26</v>
      </c>
      <c r="H2663" t="s">
        <v>26</v>
      </c>
      <c r="I2663" t="s">
        <v>26</v>
      </c>
      <c r="J2663" t="s">
        <v>26</v>
      </c>
      <c r="K2663" t="s">
        <v>26</v>
      </c>
    </row>
    <row r="2664" spans="1:11" x14ac:dyDescent="0.25">
      <c r="A2664" s="1">
        <v>33909</v>
      </c>
      <c r="B2664" t="s">
        <v>144</v>
      </c>
      <c r="C2664" t="s">
        <v>26</v>
      </c>
      <c r="D2664" t="s">
        <v>26</v>
      </c>
      <c r="E2664" t="s">
        <v>26</v>
      </c>
      <c r="F2664">
        <v>327563.81</v>
      </c>
      <c r="G2664" t="s">
        <v>26</v>
      </c>
      <c r="H2664" t="s">
        <v>26</v>
      </c>
      <c r="I2664" t="s">
        <v>26</v>
      </c>
      <c r="J2664" t="s">
        <v>26</v>
      </c>
      <c r="K2664" t="s">
        <v>26</v>
      </c>
    </row>
    <row r="2665" spans="1:11" x14ac:dyDescent="0.25">
      <c r="A2665" s="1">
        <v>33909</v>
      </c>
      <c r="B2665" t="s">
        <v>145</v>
      </c>
      <c r="C2665" t="s">
        <v>26</v>
      </c>
      <c r="D2665" t="s">
        <v>26</v>
      </c>
      <c r="E2665" t="s">
        <v>26</v>
      </c>
      <c r="F2665">
        <v>404246.22</v>
      </c>
      <c r="G2665" t="s">
        <v>26</v>
      </c>
      <c r="H2665" t="s">
        <v>26</v>
      </c>
      <c r="I2665" t="s">
        <v>26</v>
      </c>
      <c r="J2665" t="s">
        <v>26</v>
      </c>
      <c r="K2665" t="s">
        <v>26</v>
      </c>
    </row>
    <row r="2666" spans="1:11" x14ac:dyDescent="0.25">
      <c r="A2666" s="1">
        <v>33909</v>
      </c>
      <c r="B2666" t="s">
        <v>146</v>
      </c>
      <c r="C2666" t="s">
        <v>26</v>
      </c>
      <c r="D2666" t="s">
        <v>26</v>
      </c>
      <c r="E2666" t="s">
        <v>26</v>
      </c>
      <c r="F2666">
        <v>321506.62</v>
      </c>
      <c r="G2666" t="s">
        <v>26</v>
      </c>
      <c r="H2666" t="s">
        <v>26</v>
      </c>
      <c r="I2666" t="s">
        <v>26</v>
      </c>
      <c r="J2666" t="s">
        <v>26</v>
      </c>
      <c r="K2666" t="s">
        <v>26</v>
      </c>
    </row>
    <row r="2667" spans="1:11" x14ac:dyDescent="0.25">
      <c r="A2667" s="1">
        <v>33909</v>
      </c>
      <c r="B2667" t="s">
        <v>2</v>
      </c>
      <c r="C2667" t="s">
        <v>26</v>
      </c>
      <c r="D2667" t="s">
        <v>26</v>
      </c>
      <c r="E2667" t="s">
        <v>26</v>
      </c>
      <c r="F2667">
        <v>321367.51</v>
      </c>
      <c r="G2667" t="s">
        <v>26</v>
      </c>
      <c r="H2667" t="s">
        <v>26</v>
      </c>
      <c r="I2667" t="s">
        <v>26</v>
      </c>
      <c r="J2667" t="s">
        <v>26</v>
      </c>
      <c r="K2667" t="s">
        <v>26</v>
      </c>
    </row>
    <row r="2668" spans="1:11" x14ac:dyDescent="0.25">
      <c r="A2668" s="1">
        <v>33909</v>
      </c>
      <c r="B2668" t="s">
        <v>147</v>
      </c>
      <c r="C2668" t="s">
        <v>26</v>
      </c>
      <c r="D2668" t="s">
        <v>26</v>
      </c>
      <c r="E2668" t="s">
        <v>26</v>
      </c>
      <c r="F2668">
        <v>346979.35</v>
      </c>
      <c r="G2668" t="s">
        <v>26</v>
      </c>
      <c r="H2668" t="s">
        <v>26</v>
      </c>
      <c r="I2668" t="s">
        <v>26</v>
      </c>
      <c r="J2668" t="s">
        <v>26</v>
      </c>
      <c r="K2668" t="s">
        <v>26</v>
      </c>
    </row>
    <row r="2669" spans="1:11" x14ac:dyDescent="0.25">
      <c r="A2669" s="1">
        <v>33909</v>
      </c>
      <c r="B2669" t="s">
        <v>148</v>
      </c>
      <c r="C2669" t="s">
        <v>26</v>
      </c>
      <c r="D2669" t="s">
        <v>26</v>
      </c>
      <c r="E2669" t="s">
        <v>26</v>
      </c>
      <c r="F2669">
        <v>333966.55</v>
      </c>
      <c r="G2669" t="s">
        <v>26</v>
      </c>
      <c r="H2669" t="s">
        <v>26</v>
      </c>
      <c r="I2669" t="s">
        <v>26</v>
      </c>
      <c r="J2669" t="s">
        <v>26</v>
      </c>
      <c r="K2669" t="s">
        <v>26</v>
      </c>
    </row>
    <row r="2670" spans="1:11" x14ac:dyDescent="0.25">
      <c r="A2670" s="1">
        <v>33909</v>
      </c>
      <c r="B2670" t="s">
        <v>149</v>
      </c>
      <c r="C2670" t="s">
        <v>26</v>
      </c>
      <c r="D2670" t="s">
        <v>26</v>
      </c>
      <c r="E2670" t="s">
        <v>26</v>
      </c>
      <c r="F2670">
        <v>347218.73</v>
      </c>
      <c r="G2670" t="s">
        <v>26</v>
      </c>
      <c r="H2670" t="s">
        <v>26</v>
      </c>
      <c r="I2670" t="s">
        <v>26</v>
      </c>
      <c r="J2670" t="s">
        <v>26</v>
      </c>
      <c r="K2670" t="s">
        <v>26</v>
      </c>
    </row>
    <row r="2671" spans="1:11" x14ac:dyDescent="0.25">
      <c r="A2671" s="1">
        <v>33909</v>
      </c>
      <c r="B2671" t="s">
        <v>150</v>
      </c>
      <c r="C2671" t="s">
        <v>26</v>
      </c>
      <c r="D2671" t="s">
        <v>26</v>
      </c>
      <c r="E2671" t="s">
        <v>26</v>
      </c>
      <c r="F2671">
        <v>341702.25</v>
      </c>
      <c r="G2671" t="s">
        <v>26</v>
      </c>
      <c r="H2671" t="s">
        <v>26</v>
      </c>
      <c r="I2671" t="s">
        <v>26</v>
      </c>
      <c r="J2671" t="s">
        <v>26</v>
      </c>
      <c r="K2671" t="s">
        <v>26</v>
      </c>
    </row>
    <row r="2672" spans="1:11" x14ac:dyDescent="0.25">
      <c r="A2672" s="1">
        <v>33909</v>
      </c>
      <c r="B2672" t="s">
        <v>151</v>
      </c>
      <c r="C2672" t="s">
        <v>26</v>
      </c>
      <c r="D2672" t="s">
        <v>26</v>
      </c>
      <c r="E2672" t="s">
        <v>26</v>
      </c>
      <c r="F2672">
        <v>344035.2</v>
      </c>
      <c r="G2672" t="s">
        <v>26</v>
      </c>
      <c r="H2672" t="s">
        <v>26</v>
      </c>
      <c r="I2672" t="s">
        <v>26</v>
      </c>
      <c r="J2672" t="s">
        <v>26</v>
      </c>
      <c r="K2672" t="s">
        <v>26</v>
      </c>
    </row>
    <row r="2673" spans="1:11" x14ac:dyDescent="0.25">
      <c r="A2673" s="1">
        <v>33909</v>
      </c>
      <c r="B2673" t="s">
        <v>152</v>
      </c>
      <c r="C2673" t="s">
        <v>26</v>
      </c>
      <c r="D2673" t="s">
        <v>26</v>
      </c>
      <c r="E2673" t="s">
        <v>26</v>
      </c>
      <c r="F2673">
        <v>329148.64</v>
      </c>
      <c r="G2673" t="s">
        <v>26</v>
      </c>
      <c r="H2673" t="s">
        <v>26</v>
      </c>
      <c r="I2673" t="s">
        <v>26</v>
      </c>
      <c r="J2673" t="s">
        <v>26</v>
      </c>
      <c r="K2673" t="s">
        <v>26</v>
      </c>
    </row>
    <row r="2674" spans="1:11" x14ac:dyDescent="0.25">
      <c r="A2674" s="1">
        <v>33909</v>
      </c>
      <c r="B2674" t="s">
        <v>153</v>
      </c>
      <c r="C2674" t="s">
        <v>26</v>
      </c>
      <c r="D2674" t="s">
        <v>26</v>
      </c>
      <c r="E2674" t="s">
        <v>26</v>
      </c>
      <c r="F2674">
        <v>350723.63</v>
      </c>
      <c r="G2674" t="s">
        <v>26</v>
      </c>
      <c r="H2674" t="s">
        <v>26</v>
      </c>
      <c r="I2674" t="s">
        <v>26</v>
      </c>
      <c r="J2674" t="s">
        <v>26</v>
      </c>
      <c r="K2674" t="s">
        <v>26</v>
      </c>
    </row>
    <row r="2675" spans="1:11" x14ac:dyDescent="0.25">
      <c r="A2675" s="1">
        <v>33909</v>
      </c>
      <c r="B2675" t="s">
        <v>154</v>
      </c>
      <c r="C2675" t="s">
        <v>26</v>
      </c>
      <c r="D2675" t="s">
        <v>26</v>
      </c>
      <c r="E2675" t="s">
        <v>26</v>
      </c>
      <c r="F2675">
        <v>355472.69</v>
      </c>
      <c r="G2675" t="s">
        <v>26</v>
      </c>
      <c r="H2675" t="s">
        <v>26</v>
      </c>
      <c r="I2675" t="s">
        <v>26</v>
      </c>
      <c r="J2675" t="s">
        <v>26</v>
      </c>
      <c r="K2675" t="s">
        <v>26</v>
      </c>
    </row>
    <row r="2676" spans="1:11" x14ac:dyDescent="0.25">
      <c r="A2676" s="1">
        <v>33909</v>
      </c>
      <c r="B2676" t="s">
        <v>155</v>
      </c>
      <c r="C2676" t="s">
        <v>26</v>
      </c>
      <c r="D2676" t="s">
        <v>26</v>
      </c>
      <c r="E2676" t="s">
        <v>26</v>
      </c>
      <c r="F2676">
        <v>355329.45</v>
      </c>
      <c r="G2676" t="s">
        <v>26</v>
      </c>
      <c r="H2676" t="s">
        <v>26</v>
      </c>
      <c r="I2676" t="s">
        <v>26</v>
      </c>
      <c r="J2676" t="s">
        <v>26</v>
      </c>
      <c r="K2676" t="s">
        <v>26</v>
      </c>
    </row>
    <row r="2677" spans="1:11" x14ac:dyDescent="0.25">
      <c r="A2677" s="1">
        <v>33939</v>
      </c>
      <c r="B2677" t="s">
        <v>1</v>
      </c>
      <c r="C2677" t="s">
        <v>26</v>
      </c>
      <c r="D2677" t="s">
        <v>26</v>
      </c>
      <c r="E2677" t="s">
        <v>26</v>
      </c>
      <c r="F2677">
        <v>421309.67</v>
      </c>
      <c r="G2677" t="s">
        <v>26</v>
      </c>
      <c r="H2677" t="s">
        <v>26</v>
      </c>
      <c r="I2677" t="s">
        <v>26</v>
      </c>
      <c r="J2677" t="s">
        <v>26</v>
      </c>
      <c r="K2677" t="s">
        <v>26</v>
      </c>
    </row>
    <row r="2678" spans="1:11" x14ac:dyDescent="0.25">
      <c r="A2678" s="1">
        <v>33939</v>
      </c>
      <c r="B2678" t="s">
        <v>126</v>
      </c>
      <c r="C2678" t="s">
        <v>26</v>
      </c>
      <c r="D2678" t="s">
        <v>26</v>
      </c>
      <c r="E2678" t="s">
        <v>26</v>
      </c>
      <c r="F2678">
        <v>428209.13</v>
      </c>
      <c r="G2678" t="s">
        <v>26</v>
      </c>
      <c r="H2678" t="s">
        <v>26</v>
      </c>
      <c r="I2678" t="s">
        <v>26</v>
      </c>
      <c r="J2678" t="s">
        <v>26</v>
      </c>
      <c r="K2678" t="s">
        <v>26</v>
      </c>
    </row>
    <row r="2679" spans="1:11" x14ac:dyDescent="0.25">
      <c r="A2679" s="1">
        <v>33939</v>
      </c>
      <c r="B2679" t="s">
        <v>127</v>
      </c>
      <c r="C2679" t="s">
        <v>26</v>
      </c>
      <c r="D2679" t="s">
        <v>26</v>
      </c>
      <c r="E2679" t="s">
        <v>26</v>
      </c>
      <c r="F2679">
        <v>433931.44</v>
      </c>
      <c r="G2679" t="s">
        <v>26</v>
      </c>
      <c r="H2679" t="s">
        <v>26</v>
      </c>
      <c r="I2679" t="s">
        <v>26</v>
      </c>
      <c r="J2679" t="s">
        <v>26</v>
      </c>
      <c r="K2679" t="s">
        <v>26</v>
      </c>
    </row>
    <row r="2680" spans="1:11" x14ac:dyDescent="0.25">
      <c r="A2680" s="1">
        <v>33939</v>
      </c>
      <c r="B2680" t="s">
        <v>113</v>
      </c>
      <c r="C2680" t="s">
        <v>26</v>
      </c>
      <c r="D2680" t="s">
        <v>26</v>
      </c>
      <c r="E2680" t="s">
        <v>26</v>
      </c>
      <c r="F2680">
        <v>415178.85</v>
      </c>
      <c r="G2680" t="s">
        <v>26</v>
      </c>
      <c r="H2680" t="s">
        <v>26</v>
      </c>
      <c r="I2680" t="s">
        <v>26</v>
      </c>
      <c r="J2680" t="s">
        <v>26</v>
      </c>
      <c r="K2680" t="s">
        <v>26</v>
      </c>
    </row>
    <row r="2681" spans="1:11" x14ac:dyDescent="0.25">
      <c r="A2681" s="1">
        <v>33939</v>
      </c>
      <c r="B2681" t="s">
        <v>128</v>
      </c>
      <c r="C2681" t="s">
        <v>26</v>
      </c>
      <c r="D2681" t="s">
        <v>26</v>
      </c>
      <c r="E2681" t="s">
        <v>26</v>
      </c>
      <c r="F2681">
        <v>431651.04</v>
      </c>
      <c r="G2681" t="s">
        <v>26</v>
      </c>
      <c r="H2681" t="s">
        <v>26</v>
      </c>
      <c r="I2681" t="s">
        <v>26</v>
      </c>
      <c r="J2681" t="s">
        <v>26</v>
      </c>
      <c r="K2681" t="s">
        <v>26</v>
      </c>
    </row>
    <row r="2682" spans="1:11" x14ac:dyDescent="0.25">
      <c r="A2682" s="1">
        <v>33939</v>
      </c>
      <c r="B2682" t="s">
        <v>129</v>
      </c>
      <c r="C2682" t="s">
        <v>26</v>
      </c>
      <c r="D2682" t="s">
        <v>26</v>
      </c>
      <c r="E2682" t="s">
        <v>26</v>
      </c>
      <c r="F2682">
        <v>422260.06</v>
      </c>
      <c r="G2682" t="s">
        <v>26</v>
      </c>
      <c r="H2682" t="s">
        <v>26</v>
      </c>
      <c r="I2682" t="s">
        <v>26</v>
      </c>
      <c r="J2682" t="s">
        <v>26</v>
      </c>
      <c r="K2682" t="s">
        <v>26</v>
      </c>
    </row>
    <row r="2683" spans="1:11" x14ac:dyDescent="0.25">
      <c r="A2683" s="1">
        <v>33939</v>
      </c>
      <c r="B2683" t="s">
        <v>130</v>
      </c>
      <c r="C2683" t="s">
        <v>26</v>
      </c>
      <c r="D2683" t="s">
        <v>26</v>
      </c>
      <c r="E2683" t="s">
        <v>26</v>
      </c>
      <c r="F2683">
        <v>431960.62</v>
      </c>
      <c r="G2683" t="s">
        <v>26</v>
      </c>
      <c r="H2683" t="s">
        <v>26</v>
      </c>
      <c r="I2683" t="s">
        <v>26</v>
      </c>
      <c r="J2683" t="s">
        <v>26</v>
      </c>
      <c r="K2683" t="s">
        <v>26</v>
      </c>
    </row>
    <row r="2684" spans="1:11" x14ac:dyDescent="0.25">
      <c r="A2684" s="1">
        <v>33939</v>
      </c>
      <c r="B2684" t="s">
        <v>131</v>
      </c>
      <c r="C2684" t="s">
        <v>26</v>
      </c>
      <c r="D2684" t="s">
        <v>26</v>
      </c>
      <c r="E2684" t="s">
        <v>26</v>
      </c>
      <c r="F2684">
        <v>379495.76</v>
      </c>
      <c r="G2684" t="s">
        <v>26</v>
      </c>
      <c r="H2684" t="s">
        <v>26</v>
      </c>
      <c r="I2684" t="s">
        <v>26</v>
      </c>
      <c r="J2684" t="s">
        <v>26</v>
      </c>
      <c r="K2684" t="s">
        <v>26</v>
      </c>
    </row>
    <row r="2685" spans="1:11" x14ac:dyDescent="0.25">
      <c r="A2685" s="1">
        <v>33939</v>
      </c>
      <c r="B2685" t="s">
        <v>132</v>
      </c>
      <c r="C2685" t="s">
        <v>26</v>
      </c>
      <c r="D2685" t="s">
        <v>26</v>
      </c>
      <c r="E2685" t="s">
        <v>26</v>
      </c>
      <c r="F2685">
        <v>439026.02</v>
      </c>
      <c r="G2685" t="s">
        <v>26</v>
      </c>
      <c r="H2685" t="s">
        <v>26</v>
      </c>
      <c r="I2685" t="s">
        <v>26</v>
      </c>
      <c r="J2685" t="s">
        <v>26</v>
      </c>
      <c r="K2685" t="s">
        <v>26</v>
      </c>
    </row>
    <row r="2686" spans="1:11" x14ac:dyDescent="0.25">
      <c r="A2686" s="1">
        <v>33939</v>
      </c>
      <c r="B2686" t="s">
        <v>133</v>
      </c>
      <c r="C2686" t="s">
        <v>26</v>
      </c>
      <c r="D2686" t="s">
        <v>26</v>
      </c>
      <c r="E2686" t="s">
        <v>26</v>
      </c>
      <c r="F2686">
        <v>384369.97</v>
      </c>
      <c r="G2686" t="s">
        <v>26</v>
      </c>
      <c r="H2686" t="s">
        <v>26</v>
      </c>
      <c r="I2686" t="s">
        <v>26</v>
      </c>
      <c r="J2686" t="s">
        <v>26</v>
      </c>
      <c r="K2686" t="s">
        <v>26</v>
      </c>
    </row>
    <row r="2687" spans="1:11" x14ac:dyDescent="0.25">
      <c r="A2687" s="1">
        <v>33939</v>
      </c>
      <c r="B2687" t="s">
        <v>134</v>
      </c>
      <c r="C2687" t="s">
        <v>26</v>
      </c>
      <c r="D2687" t="s">
        <v>26</v>
      </c>
      <c r="E2687" t="s">
        <v>26</v>
      </c>
      <c r="F2687">
        <v>431179.35</v>
      </c>
      <c r="G2687" t="s">
        <v>26</v>
      </c>
      <c r="H2687" t="s">
        <v>26</v>
      </c>
      <c r="I2687" t="s">
        <v>26</v>
      </c>
      <c r="J2687" t="s">
        <v>26</v>
      </c>
      <c r="K2687" t="s">
        <v>26</v>
      </c>
    </row>
    <row r="2688" spans="1:11" x14ac:dyDescent="0.25">
      <c r="A2688" s="1">
        <v>33939</v>
      </c>
      <c r="B2688" t="s">
        <v>135</v>
      </c>
      <c r="C2688" t="s">
        <v>26</v>
      </c>
      <c r="D2688" t="s">
        <v>26</v>
      </c>
      <c r="E2688" t="s">
        <v>26</v>
      </c>
      <c r="F2688">
        <v>416159.11</v>
      </c>
      <c r="G2688" t="s">
        <v>26</v>
      </c>
      <c r="H2688" t="s">
        <v>26</v>
      </c>
      <c r="I2688" t="s">
        <v>26</v>
      </c>
      <c r="J2688" t="s">
        <v>26</v>
      </c>
      <c r="K2688" t="s">
        <v>26</v>
      </c>
    </row>
    <row r="2689" spans="1:11" x14ac:dyDescent="0.25">
      <c r="A2689" s="1">
        <v>33939</v>
      </c>
      <c r="B2689" t="s">
        <v>136</v>
      </c>
      <c r="C2689" t="s">
        <v>26</v>
      </c>
      <c r="D2689" t="s">
        <v>26</v>
      </c>
      <c r="E2689" t="s">
        <v>26</v>
      </c>
      <c r="F2689" t="s">
        <v>26</v>
      </c>
      <c r="G2689" t="s">
        <v>26</v>
      </c>
      <c r="H2689" t="s">
        <v>26</v>
      </c>
      <c r="I2689" t="s">
        <v>26</v>
      </c>
      <c r="J2689" t="s">
        <v>26</v>
      </c>
      <c r="K2689" t="s">
        <v>26</v>
      </c>
    </row>
    <row r="2690" spans="1:11" x14ac:dyDescent="0.25">
      <c r="A2690" s="1">
        <v>33939</v>
      </c>
      <c r="B2690" t="s">
        <v>137</v>
      </c>
      <c r="C2690" t="s">
        <v>26</v>
      </c>
      <c r="D2690" t="s">
        <v>26</v>
      </c>
      <c r="E2690" t="s">
        <v>26</v>
      </c>
      <c r="F2690">
        <v>413721.42</v>
      </c>
      <c r="G2690" t="s">
        <v>26</v>
      </c>
      <c r="H2690" t="s">
        <v>26</v>
      </c>
      <c r="I2690" t="s">
        <v>26</v>
      </c>
      <c r="J2690" t="s">
        <v>26</v>
      </c>
      <c r="K2690" t="s">
        <v>26</v>
      </c>
    </row>
    <row r="2691" spans="1:11" x14ac:dyDescent="0.25">
      <c r="A2691" s="1">
        <v>33939</v>
      </c>
      <c r="B2691" t="s">
        <v>138</v>
      </c>
      <c r="C2691" t="s">
        <v>26</v>
      </c>
      <c r="D2691" t="s">
        <v>26</v>
      </c>
      <c r="E2691" t="s">
        <v>26</v>
      </c>
      <c r="F2691">
        <v>479291.62</v>
      </c>
      <c r="G2691" t="s">
        <v>26</v>
      </c>
      <c r="H2691" t="s">
        <v>26</v>
      </c>
      <c r="I2691" t="s">
        <v>26</v>
      </c>
      <c r="J2691" t="s">
        <v>26</v>
      </c>
      <c r="K2691" t="s">
        <v>26</v>
      </c>
    </row>
    <row r="2692" spans="1:11" x14ac:dyDescent="0.25">
      <c r="A2692" s="1">
        <v>33939</v>
      </c>
      <c r="B2692" t="s">
        <v>139</v>
      </c>
      <c r="C2692" t="s">
        <v>26</v>
      </c>
      <c r="D2692" t="s">
        <v>26</v>
      </c>
      <c r="E2692" t="s">
        <v>26</v>
      </c>
      <c r="F2692">
        <v>423152.34</v>
      </c>
      <c r="G2692" t="s">
        <v>26</v>
      </c>
      <c r="H2692" t="s">
        <v>26</v>
      </c>
      <c r="I2692" t="s">
        <v>26</v>
      </c>
      <c r="J2692" t="s">
        <v>26</v>
      </c>
      <c r="K2692" t="s">
        <v>26</v>
      </c>
    </row>
    <row r="2693" spans="1:11" x14ac:dyDescent="0.25">
      <c r="A2693" s="1">
        <v>33939</v>
      </c>
      <c r="B2693" t="s">
        <v>140</v>
      </c>
      <c r="C2693" t="s">
        <v>26</v>
      </c>
      <c r="D2693" t="s">
        <v>26</v>
      </c>
      <c r="E2693" t="s">
        <v>26</v>
      </c>
      <c r="F2693">
        <v>402111.52</v>
      </c>
      <c r="G2693" t="s">
        <v>26</v>
      </c>
      <c r="H2693" t="s">
        <v>26</v>
      </c>
      <c r="I2693" t="s">
        <v>26</v>
      </c>
      <c r="J2693" t="s">
        <v>26</v>
      </c>
      <c r="K2693" t="s">
        <v>26</v>
      </c>
    </row>
    <row r="2694" spans="1:11" x14ac:dyDescent="0.25">
      <c r="A2694" s="1">
        <v>33939</v>
      </c>
      <c r="B2694" t="s">
        <v>141</v>
      </c>
      <c r="C2694" t="s">
        <v>26</v>
      </c>
      <c r="D2694" t="s">
        <v>26</v>
      </c>
      <c r="E2694" t="s">
        <v>26</v>
      </c>
      <c r="F2694">
        <v>446707.73</v>
      </c>
      <c r="G2694" t="s">
        <v>26</v>
      </c>
      <c r="H2694" t="s">
        <v>26</v>
      </c>
      <c r="I2694" t="s">
        <v>26</v>
      </c>
      <c r="J2694" t="s">
        <v>26</v>
      </c>
      <c r="K2694" t="s">
        <v>26</v>
      </c>
    </row>
    <row r="2695" spans="1:11" x14ac:dyDescent="0.25">
      <c r="A2695" s="1">
        <v>33939</v>
      </c>
      <c r="B2695" t="s">
        <v>142</v>
      </c>
      <c r="C2695" t="s">
        <v>26</v>
      </c>
      <c r="D2695" t="s">
        <v>26</v>
      </c>
      <c r="E2695" t="s">
        <v>26</v>
      </c>
      <c r="F2695">
        <v>419767.05</v>
      </c>
      <c r="G2695" t="s">
        <v>26</v>
      </c>
      <c r="H2695" t="s">
        <v>26</v>
      </c>
      <c r="I2695" t="s">
        <v>26</v>
      </c>
      <c r="J2695" t="s">
        <v>26</v>
      </c>
      <c r="K2695" t="s">
        <v>26</v>
      </c>
    </row>
    <row r="2696" spans="1:11" x14ac:dyDescent="0.25">
      <c r="A2696" s="1">
        <v>33939</v>
      </c>
      <c r="B2696" t="s">
        <v>143</v>
      </c>
      <c r="C2696" t="s">
        <v>26</v>
      </c>
      <c r="D2696" t="s">
        <v>26</v>
      </c>
      <c r="E2696" t="s">
        <v>26</v>
      </c>
      <c r="F2696">
        <v>425764.75</v>
      </c>
      <c r="G2696" t="s">
        <v>26</v>
      </c>
      <c r="H2696" t="s">
        <v>26</v>
      </c>
      <c r="I2696" t="s">
        <v>26</v>
      </c>
      <c r="J2696" t="s">
        <v>26</v>
      </c>
      <c r="K2696" t="s">
        <v>26</v>
      </c>
    </row>
    <row r="2697" spans="1:11" x14ac:dyDescent="0.25">
      <c r="A2697" s="1">
        <v>33939</v>
      </c>
      <c r="B2697" t="s">
        <v>144</v>
      </c>
      <c r="C2697" t="s">
        <v>26</v>
      </c>
      <c r="D2697" t="s">
        <v>26</v>
      </c>
      <c r="E2697" t="s">
        <v>26</v>
      </c>
      <c r="F2697">
        <v>379711.97</v>
      </c>
      <c r="G2697" t="s">
        <v>26</v>
      </c>
      <c r="H2697" t="s">
        <v>26</v>
      </c>
      <c r="I2697" t="s">
        <v>26</v>
      </c>
      <c r="J2697" t="s">
        <v>26</v>
      </c>
      <c r="K2697" t="s">
        <v>26</v>
      </c>
    </row>
    <row r="2698" spans="1:11" x14ac:dyDescent="0.25">
      <c r="A2698" s="1">
        <v>33939</v>
      </c>
      <c r="B2698" t="s">
        <v>145</v>
      </c>
      <c r="C2698" t="s">
        <v>26</v>
      </c>
      <c r="D2698" t="s">
        <v>26</v>
      </c>
      <c r="E2698" t="s">
        <v>26</v>
      </c>
      <c r="F2698">
        <v>462659.8</v>
      </c>
      <c r="G2698" t="s">
        <v>26</v>
      </c>
      <c r="H2698" t="s">
        <v>26</v>
      </c>
      <c r="I2698" t="s">
        <v>26</v>
      </c>
      <c r="J2698" t="s">
        <v>26</v>
      </c>
      <c r="K2698" t="s">
        <v>26</v>
      </c>
    </row>
    <row r="2699" spans="1:11" x14ac:dyDescent="0.25">
      <c r="A2699" s="1">
        <v>33939</v>
      </c>
      <c r="B2699" t="s">
        <v>146</v>
      </c>
      <c r="C2699" t="s">
        <v>26</v>
      </c>
      <c r="D2699" t="s">
        <v>26</v>
      </c>
      <c r="E2699" t="s">
        <v>26</v>
      </c>
      <c r="F2699">
        <v>442875.36</v>
      </c>
      <c r="G2699" t="s">
        <v>26</v>
      </c>
      <c r="H2699" t="s">
        <v>26</v>
      </c>
      <c r="I2699" t="s">
        <v>26</v>
      </c>
      <c r="J2699" t="s">
        <v>26</v>
      </c>
      <c r="K2699" t="s">
        <v>26</v>
      </c>
    </row>
    <row r="2700" spans="1:11" x14ac:dyDescent="0.25">
      <c r="A2700" s="1">
        <v>33939</v>
      </c>
      <c r="B2700" t="s">
        <v>2</v>
      </c>
      <c r="C2700" t="s">
        <v>26</v>
      </c>
      <c r="D2700" t="s">
        <v>26</v>
      </c>
      <c r="E2700" t="s">
        <v>26</v>
      </c>
      <c r="F2700">
        <v>412218.1</v>
      </c>
      <c r="G2700" t="s">
        <v>26</v>
      </c>
      <c r="H2700" t="s">
        <v>26</v>
      </c>
      <c r="I2700" t="s">
        <v>26</v>
      </c>
      <c r="J2700" t="s">
        <v>26</v>
      </c>
      <c r="K2700" t="s">
        <v>26</v>
      </c>
    </row>
    <row r="2701" spans="1:11" x14ac:dyDescent="0.25">
      <c r="A2701" s="1">
        <v>33939</v>
      </c>
      <c r="B2701" t="s">
        <v>147</v>
      </c>
      <c r="C2701" t="s">
        <v>26</v>
      </c>
      <c r="D2701" t="s">
        <v>26</v>
      </c>
      <c r="E2701" t="s">
        <v>26</v>
      </c>
      <c r="F2701">
        <v>422482.06</v>
      </c>
      <c r="G2701" t="s">
        <v>26</v>
      </c>
      <c r="H2701" t="s">
        <v>26</v>
      </c>
      <c r="I2701" t="s">
        <v>26</v>
      </c>
      <c r="J2701" t="s">
        <v>26</v>
      </c>
      <c r="K2701" t="s">
        <v>26</v>
      </c>
    </row>
    <row r="2702" spans="1:11" x14ac:dyDescent="0.25">
      <c r="A2702" s="1">
        <v>33939</v>
      </c>
      <c r="B2702" t="s">
        <v>148</v>
      </c>
      <c r="C2702" t="s">
        <v>26</v>
      </c>
      <c r="D2702" t="s">
        <v>26</v>
      </c>
      <c r="E2702" t="s">
        <v>26</v>
      </c>
      <c r="F2702">
        <v>407205.41</v>
      </c>
      <c r="G2702" t="s">
        <v>26</v>
      </c>
      <c r="H2702" t="s">
        <v>26</v>
      </c>
      <c r="I2702" t="s">
        <v>26</v>
      </c>
      <c r="J2702" t="s">
        <v>26</v>
      </c>
      <c r="K2702" t="s">
        <v>26</v>
      </c>
    </row>
    <row r="2703" spans="1:11" x14ac:dyDescent="0.25">
      <c r="A2703" s="1">
        <v>33939</v>
      </c>
      <c r="B2703" t="s">
        <v>149</v>
      </c>
      <c r="C2703" t="s">
        <v>26</v>
      </c>
      <c r="D2703" t="s">
        <v>26</v>
      </c>
      <c r="E2703" t="s">
        <v>26</v>
      </c>
      <c r="F2703">
        <v>436940.05</v>
      </c>
      <c r="G2703" t="s">
        <v>26</v>
      </c>
      <c r="H2703" t="s">
        <v>26</v>
      </c>
      <c r="I2703" t="s">
        <v>26</v>
      </c>
      <c r="J2703" t="s">
        <v>26</v>
      </c>
      <c r="K2703" t="s">
        <v>26</v>
      </c>
    </row>
    <row r="2704" spans="1:11" x14ac:dyDescent="0.25">
      <c r="A2704" s="1">
        <v>33939</v>
      </c>
      <c r="B2704" t="s">
        <v>150</v>
      </c>
      <c r="C2704" t="s">
        <v>26</v>
      </c>
      <c r="D2704" t="s">
        <v>26</v>
      </c>
      <c r="E2704" t="s">
        <v>26</v>
      </c>
      <c r="F2704">
        <v>437993.94</v>
      </c>
      <c r="G2704" t="s">
        <v>26</v>
      </c>
      <c r="H2704" t="s">
        <v>26</v>
      </c>
      <c r="I2704" t="s">
        <v>26</v>
      </c>
      <c r="J2704" t="s">
        <v>26</v>
      </c>
      <c r="K2704" t="s">
        <v>26</v>
      </c>
    </row>
    <row r="2705" spans="1:11" x14ac:dyDescent="0.25">
      <c r="A2705" s="1">
        <v>33939</v>
      </c>
      <c r="B2705" t="s">
        <v>151</v>
      </c>
      <c r="C2705" t="s">
        <v>26</v>
      </c>
      <c r="D2705" t="s">
        <v>26</v>
      </c>
      <c r="E2705" t="s">
        <v>26</v>
      </c>
      <c r="F2705">
        <v>424849.07</v>
      </c>
      <c r="G2705" t="s">
        <v>26</v>
      </c>
      <c r="H2705" t="s">
        <v>26</v>
      </c>
      <c r="I2705" t="s">
        <v>26</v>
      </c>
      <c r="J2705" t="s">
        <v>26</v>
      </c>
      <c r="K2705" t="s">
        <v>26</v>
      </c>
    </row>
    <row r="2706" spans="1:11" x14ac:dyDescent="0.25">
      <c r="A2706" s="1">
        <v>33939</v>
      </c>
      <c r="B2706" t="s">
        <v>152</v>
      </c>
      <c r="C2706" t="s">
        <v>26</v>
      </c>
      <c r="D2706" t="s">
        <v>26</v>
      </c>
      <c r="E2706" t="s">
        <v>26</v>
      </c>
      <c r="F2706">
        <v>392345.18</v>
      </c>
      <c r="G2706" t="s">
        <v>26</v>
      </c>
      <c r="H2706" t="s">
        <v>26</v>
      </c>
      <c r="I2706" t="s">
        <v>26</v>
      </c>
      <c r="J2706" t="s">
        <v>26</v>
      </c>
      <c r="K2706" t="s">
        <v>26</v>
      </c>
    </row>
    <row r="2707" spans="1:11" x14ac:dyDescent="0.25">
      <c r="A2707" s="1">
        <v>33939</v>
      </c>
      <c r="B2707" t="s">
        <v>153</v>
      </c>
      <c r="C2707" t="s">
        <v>26</v>
      </c>
      <c r="D2707" t="s">
        <v>26</v>
      </c>
      <c r="E2707" t="s">
        <v>26</v>
      </c>
      <c r="F2707">
        <v>416624.6</v>
      </c>
      <c r="G2707" t="s">
        <v>26</v>
      </c>
      <c r="H2707" t="s">
        <v>26</v>
      </c>
      <c r="I2707" t="s">
        <v>26</v>
      </c>
      <c r="J2707" t="s">
        <v>26</v>
      </c>
      <c r="K2707" t="s">
        <v>26</v>
      </c>
    </row>
    <row r="2708" spans="1:11" x14ac:dyDescent="0.25">
      <c r="A2708" s="1">
        <v>33939</v>
      </c>
      <c r="B2708" t="s">
        <v>154</v>
      </c>
      <c r="C2708" t="s">
        <v>26</v>
      </c>
      <c r="D2708" t="s">
        <v>26</v>
      </c>
      <c r="E2708" t="s">
        <v>26</v>
      </c>
      <c r="F2708">
        <v>432183.7</v>
      </c>
      <c r="G2708" t="s">
        <v>26</v>
      </c>
      <c r="H2708" t="s">
        <v>26</v>
      </c>
      <c r="I2708" t="s">
        <v>26</v>
      </c>
      <c r="J2708" t="s">
        <v>26</v>
      </c>
      <c r="K2708" t="s">
        <v>26</v>
      </c>
    </row>
    <row r="2709" spans="1:11" x14ac:dyDescent="0.25">
      <c r="A2709" s="1">
        <v>33939</v>
      </c>
      <c r="B2709" t="s">
        <v>155</v>
      </c>
      <c r="C2709" t="s">
        <v>26</v>
      </c>
      <c r="D2709" t="s">
        <v>26</v>
      </c>
      <c r="E2709" t="s">
        <v>26</v>
      </c>
      <c r="F2709">
        <v>424476.57</v>
      </c>
      <c r="G2709" t="s">
        <v>26</v>
      </c>
      <c r="H2709" t="s">
        <v>26</v>
      </c>
      <c r="I2709" t="s">
        <v>26</v>
      </c>
      <c r="J2709" t="s">
        <v>26</v>
      </c>
      <c r="K2709" t="s">
        <v>26</v>
      </c>
    </row>
    <row r="2710" spans="1:11" x14ac:dyDescent="0.25">
      <c r="A2710" s="1">
        <v>33970</v>
      </c>
      <c r="B2710" t="s">
        <v>1</v>
      </c>
      <c r="C2710" t="s">
        <v>26</v>
      </c>
      <c r="D2710" t="s">
        <v>26</v>
      </c>
      <c r="E2710" t="s">
        <v>26</v>
      </c>
      <c r="F2710">
        <v>564007.25</v>
      </c>
      <c r="G2710" t="s">
        <v>26</v>
      </c>
      <c r="H2710" t="s">
        <v>26</v>
      </c>
      <c r="I2710" t="s">
        <v>26</v>
      </c>
      <c r="J2710" t="s">
        <v>26</v>
      </c>
      <c r="K2710" t="s">
        <v>26</v>
      </c>
    </row>
    <row r="2711" spans="1:11" x14ac:dyDescent="0.25">
      <c r="A2711" s="1">
        <v>33970</v>
      </c>
      <c r="B2711" t="s">
        <v>126</v>
      </c>
      <c r="C2711" t="s">
        <v>26</v>
      </c>
      <c r="D2711" t="s">
        <v>26</v>
      </c>
      <c r="E2711" t="s">
        <v>26</v>
      </c>
      <c r="F2711">
        <v>548921.29</v>
      </c>
      <c r="G2711" t="s">
        <v>26</v>
      </c>
      <c r="H2711" t="s">
        <v>26</v>
      </c>
      <c r="I2711" t="s">
        <v>26</v>
      </c>
      <c r="J2711" t="s">
        <v>26</v>
      </c>
      <c r="K2711" t="s">
        <v>26</v>
      </c>
    </row>
    <row r="2712" spans="1:11" x14ac:dyDescent="0.25">
      <c r="A2712" s="1">
        <v>33970</v>
      </c>
      <c r="B2712" t="s">
        <v>127</v>
      </c>
      <c r="C2712" t="s">
        <v>26</v>
      </c>
      <c r="D2712" t="s">
        <v>26</v>
      </c>
      <c r="E2712" t="s">
        <v>26</v>
      </c>
      <c r="F2712">
        <v>559381.02</v>
      </c>
      <c r="G2712" t="s">
        <v>26</v>
      </c>
      <c r="H2712" t="s">
        <v>26</v>
      </c>
      <c r="I2712" t="s">
        <v>26</v>
      </c>
      <c r="J2712" t="s">
        <v>26</v>
      </c>
      <c r="K2712" t="s">
        <v>26</v>
      </c>
    </row>
    <row r="2713" spans="1:11" x14ac:dyDescent="0.25">
      <c r="A2713" s="1">
        <v>33970</v>
      </c>
      <c r="B2713" t="s">
        <v>113</v>
      </c>
      <c r="C2713" t="s">
        <v>26</v>
      </c>
      <c r="D2713" t="s">
        <v>26</v>
      </c>
      <c r="E2713" t="s">
        <v>26</v>
      </c>
      <c r="F2713">
        <v>569127.17000000004</v>
      </c>
      <c r="G2713" t="s">
        <v>26</v>
      </c>
      <c r="H2713" t="s">
        <v>26</v>
      </c>
      <c r="I2713" t="s">
        <v>26</v>
      </c>
      <c r="J2713" t="s">
        <v>26</v>
      </c>
      <c r="K2713" t="s">
        <v>26</v>
      </c>
    </row>
    <row r="2714" spans="1:11" x14ac:dyDescent="0.25">
      <c r="A2714" s="1">
        <v>33970</v>
      </c>
      <c r="B2714" t="s">
        <v>128</v>
      </c>
      <c r="C2714" t="s">
        <v>26</v>
      </c>
      <c r="D2714" t="s">
        <v>26</v>
      </c>
      <c r="E2714" t="s">
        <v>26</v>
      </c>
      <c r="F2714">
        <v>545779.57999999996</v>
      </c>
      <c r="G2714" t="s">
        <v>26</v>
      </c>
      <c r="H2714" t="s">
        <v>26</v>
      </c>
      <c r="I2714" t="s">
        <v>26</v>
      </c>
      <c r="J2714" t="s">
        <v>26</v>
      </c>
      <c r="K2714" t="s">
        <v>26</v>
      </c>
    </row>
    <row r="2715" spans="1:11" x14ac:dyDescent="0.25">
      <c r="A2715" s="1">
        <v>33970</v>
      </c>
      <c r="B2715" t="s">
        <v>129</v>
      </c>
      <c r="C2715" t="s">
        <v>26</v>
      </c>
      <c r="D2715" t="s">
        <v>26</v>
      </c>
      <c r="E2715" t="s">
        <v>26</v>
      </c>
      <c r="F2715">
        <v>570768.92000000004</v>
      </c>
      <c r="G2715" t="s">
        <v>26</v>
      </c>
      <c r="H2715" t="s">
        <v>26</v>
      </c>
      <c r="I2715" t="s">
        <v>26</v>
      </c>
      <c r="J2715" t="s">
        <v>26</v>
      </c>
      <c r="K2715" t="s">
        <v>26</v>
      </c>
    </row>
    <row r="2716" spans="1:11" x14ac:dyDescent="0.25">
      <c r="A2716" s="1">
        <v>33970</v>
      </c>
      <c r="B2716" t="s">
        <v>130</v>
      </c>
      <c r="C2716" t="s">
        <v>26</v>
      </c>
      <c r="D2716" t="s">
        <v>26</v>
      </c>
      <c r="E2716" t="s">
        <v>26</v>
      </c>
      <c r="F2716">
        <v>512521.28</v>
      </c>
      <c r="G2716" t="s">
        <v>26</v>
      </c>
      <c r="H2716" t="s">
        <v>26</v>
      </c>
      <c r="I2716" t="s">
        <v>26</v>
      </c>
      <c r="J2716" t="s">
        <v>26</v>
      </c>
      <c r="K2716" t="s">
        <v>26</v>
      </c>
    </row>
    <row r="2717" spans="1:11" x14ac:dyDescent="0.25">
      <c r="A2717" s="1">
        <v>33970</v>
      </c>
      <c r="B2717" t="s">
        <v>131</v>
      </c>
      <c r="C2717" t="s">
        <v>26</v>
      </c>
      <c r="D2717" t="s">
        <v>26</v>
      </c>
      <c r="E2717" t="s">
        <v>26</v>
      </c>
      <c r="F2717">
        <v>485109.43</v>
      </c>
      <c r="G2717" t="s">
        <v>26</v>
      </c>
      <c r="H2717" t="s">
        <v>26</v>
      </c>
      <c r="I2717" t="s">
        <v>26</v>
      </c>
      <c r="J2717" t="s">
        <v>26</v>
      </c>
      <c r="K2717" t="s">
        <v>26</v>
      </c>
    </row>
    <row r="2718" spans="1:11" x14ac:dyDescent="0.25">
      <c r="A2718" s="1">
        <v>33970</v>
      </c>
      <c r="B2718" t="s">
        <v>132</v>
      </c>
      <c r="C2718" t="s">
        <v>26</v>
      </c>
      <c r="D2718" t="s">
        <v>26</v>
      </c>
      <c r="E2718" t="s">
        <v>26</v>
      </c>
      <c r="F2718">
        <v>542153.23</v>
      </c>
      <c r="G2718" t="s">
        <v>26</v>
      </c>
      <c r="H2718" t="s">
        <v>26</v>
      </c>
      <c r="I2718" t="s">
        <v>26</v>
      </c>
      <c r="J2718" t="s">
        <v>26</v>
      </c>
      <c r="K2718" t="s">
        <v>26</v>
      </c>
    </row>
    <row r="2719" spans="1:11" x14ac:dyDescent="0.25">
      <c r="A2719" s="1">
        <v>33970</v>
      </c>
      <c r="B2719" t="s">
        <v>133</v>
      </c>
      <c r="C2719" t="s">
        <v>26</v>
      </c>
      <c r="D2719" t="s">
        <v>26</v>
      </c>
      <c r="E2719" t="s">
        <v>26</v>
      </c>
      <c r="F2719">
        <v>482999.31</v>
      </c>
      <c r="G2719" t="s">
        <v>26</v>
      </c>
      <c r="H2719" t="s">
        <v>26</v>
      </c>
      <c r="I2719" t="s">
        <v>26</v>
      </c>
      <c r="J2719" t="s">
        <v>26</v>
      </c>
      <c r="K2719" t="s">
        <v>26</v>
      </c>
    </row>
    <row r="2720" spans="1:11" x14ac:dyDescent="0.25">
      <c r="A2720" s="1">
        <v>33970</v>
      </c>
      <c r="B2720" t="s">
        <v>134</v>
      </c>
      <c r="C2720" t="s">
        <v>26</v>
      </c>
      <c r="D2720" t="s">
        <v>26</v>
      </c>
      <c r="E2720" t="s">
        <v>26</v>
      </c>
      <c r="F2720">
        <v>586403.92000000004</v>
      </c>
      <c r="G2720" t="s">
        <v>26</v>
      </c>
      <c r="H2720" t="s">
        <v>26</v>
      </c>
      <c r="I2720" t="s">
        <v>26</v>
      </c>
      <c r="J2720" t="s">
        <v>26</v>
      </c>
      <c r="K2720" t="s">
        <v>26</v>
      </c>
    </row>
    <row r="2721" spans="1:11" x14ac:dyDescent="0.25">
      <c r="A2721" s="1">
        <v>33970</v>
      </c>
      <c r="B2721" t="s">
        <v>135</v>
      </c>
      <c r="C2721" t="s">
        <v>26</v>
      </c>
      <c r="D2721" t="s">
        <v>26</v>
      </c>
      <c r="E2721" t="s">
        <v>26</v>
      </c>
      <c r="F2721">
        <v>514788.82</v>
      </c>
      <c r="G2721" t="s">
        <v>26</v>
      </c>
      <c r="H2721" t="s">
        <v>26</v>
      </c>
      <c r="I2721" t="s">
        <v>26</v>
      </c>
      <c r="J2721" t="s">
        <v>26</v>
      </c>
      <c r="K2721" t="s">
        <v>26</v>
      </c>
    </row>
    <row r="2722" spans="1:11" x14ac:dyDescent="0.25">
      <c r="A2722" s="1">
        <v>33970</v>
      </c>
      <c r="B2722" t="s">
        <v>136</v>
      </c>
      <c r="C2722" t="s">
        <v>26</v>
      </c>
      <c r="D2722" t="s">
        <v>26</v>
      </c>
      <c r="E2722" t="s">
        <v>26</v>
      </c>
      <c r="F2722" t="s">
        <v>26</v>
      </c>
      <c r="G2722" t="s">
        <v>26</v>
      </c>
      <c r="H2722" t="s">
        <v>26</v>
      </c>
      <c r="I2722" t="s">
        <v>26</v>
      </c>
      <c r="J2722" t="s">
        <v>26</v>
      </c>
      <c r="K2722" t="s">
        <v>26</v>
      </c>
    </row>
    <row r="2723" spans="1:11" x14ac:dyDescent="0.25">
      <c r="A2723" s="1">
        <v>33970</v>
      </c>
      <c r="B2723" t="s">
        <v>137</v>
      </c>
      <c r="C2723" t="s">
        <v>26</v>
      </c>
      <c r="D2723" t="s">
        <v>26</v>
      </c>
      <c r="E2723" t="s">
        <v>26</v>
      </c>
      <c r="F2723">
        <v>511070.08</v>
      </c>
      <c r="G2723" t="s">
        <v>26</v>
      </c>
      <c r="H2723" t="s">
        <v>26</v>
      </c>
      <c r="I2723" t="s">
        <v>26</v>
      </c>
      <c r="J2723" t="s">
        <v>26</v>
      </c>
      <c r="K2723" t="s">
        <v>26</v>
      </c>
    </row>
    <row r="2724" spans="1:11" x14ac:dyDescent="0.25">
      <c r="A2724" s="1">
        <v>33970</v>
      </c>
      <c r="B2724" t="s">
        <v>138</v>
      </c>
      <c r="C2724" t="s">
        <v>26</v>
      </c>
      <c r="D2724" t="s">
        <v>26</v>
      </c>
      <c r="E2724" t="s">
        <v>26</v>
      </c>
      <c r="F2724">
        <v>583920.98</v>
      </c>
      <c r="G2724" t="s">
        <v>26</v>
      </c>
      <c r="H2724" t="s">
        <v>26</v>
      </c>
      <c r="I2724" t="s">
        <v>26</v>
      </c>
      <c r="J2724" t="s">
        <v>26</v>
      </c>
      <c r="K2724" t="s">
        <v>26</v>
      </c>
    </row>
    <row r="2725" spans="1:11" x14ac:dyDescent="0.25">
      <c r="A2725" s="1">
        <v>33970</v>
      </c>
      <c r="B2725" t="s">
        <v>139</v>
      </c>
      <c r="C2725" t="s">
        <v>26</v>
      </c>
      <c r="D2725" t="s">
        <v>26</v>
      </c>
      <c r="E2725" t="s">
        <v>26</v>
      </c>
      <c r="F2725">
        <v>590509.09</v>
      </c>
      <c r="G2725" t="s">
        <v>26</v>
      </c>
      <c r="H2725" t="s">
        <v>26</v>
      </c>
      <c r="I2725" t="s">
        <v>26</v>
      </c>
      <c r="J2725" t="s">
        <v>26</v>
      </c>
      <c r="K2725" t="s">
        <v>26</v>
      </c>
    </row>
    <row r="2726" spans="1:11" x14ac:dyDescent="0.25">
      <c r="A2726" s="1">
        <v>33970</v>
      </c>
      <c r="B2726" t="s">
        <v>140</v>
      </c>
      <c r="C2726" t="s">
        <v>26</v>
      </c>
      <c r="D2726" t="s">
        <v>26</v>
      </c>
      <c r="E2726" t="s">
        <v>26</v>
      </c>
      <c r="F2726">
        <v>511083.74</v>
      </c>
      <c r="G2726" t="s">
        <v>26</v>
      </c>
      <c r="H2726" t="s">
        <v>26</v>
      </c>
      <c r="I2726" t="s">
        <v>26</v>
      </c>
      <c r="J2726" t="s">
        <v>26</v>
      </c>
      <c r="K2726" t="s">
        <v>26</v>
      </c>
    </row>
    <row r="2727" spans="1:11" x14ac:dyDescent="0.25">
      <c r="A2727" s="1">
        <v>33970</v>
      </c>
      <c r="B2727" t="s">
        <v>141</v>
      </c>
      <c r="C2727" t="s">
        <v>26</v>
      </c>
      <c r="D2727" t="s">
        <v>26</v>
      </c>
      <c r="E2727" t="s">
        <v>26</v>
      </c>
      <c r="F2727">
        <v>581166.76</v>
      </c>
      <c r="G2727" t="s">
        <v>26</v>
      </c>
      <c r="H2727" t="s">
        <v>26</v>
      </c>
      <c r="I2727" t="s">
        <v>26</v>
      </c>
      <c r="J2727" t="s">
        <v>26</v>
      </c>
      <c r="K2727" t="s">
        <v>26</v>
      </c>
    </row>
    <row r="2728" spans="1:11" x14ac:dyDescent="0.25">
      <c r="A2728" s="1">
        <v>33970</v>
      </c>
      <c r="B2728" t="s">
        <v>142</v>
      </c>
      <c r="C2728" t="s">
        <v>26</v>
      </c>
      <c r="D2728" t="s">
        <v>26</v>
      </c>
      <c r="E2728" t="s">
        <v>26</v>
      </c>
      <c r="F2728">
        <v>514592.42</v>
      </c>
      <c r="G2728" t="s">
        <v>26</v>
      </c>
      <c r="H2728" t="s">
        <v>26</v>
      </c>
      <c r="I2728" t="s">
        <v>26</v>
      </c>
      <c r="J2728" t="s">
        <v>26</v>
      </c>
      <c r="K2728" t="s">
        <v>26</v>
      </c>
    </row>
    <row r="2729" spans="1:11" x14ac:dyDescent="0.25">
      <c r="A2729" s="1">
        <v>33970</v>
      </c>
      <c r="B2729" t="s">
        <v>143</v>
      </c>
      <c r="C2729" t="s">
        <v>26</v>
      </c>
      <c r="D2729" t="s">
        <v>26</v>
      </c>
      <c r="E2729" t="s">
        <v>26</v>
      </c>
      <c r="F2729">
        <v>592536.80000000005</v>
      </c>
      <c r="G2729" t="s">
        <v>26</v>
      </c>
      <c r="H2729" t="s">
        <v>26</v>
      </c>
      <c r="I2729" t="s">
        <v>26</v>
      </c>
      <c r="J2729" t="s">
        <v>26</v>
      </c>
      <c r="K2729" t="s">
        <v>26</v>
      </c>
    </row>
    <row r="2730" spans="1:11" x14ac:dyDescent="0.25">
      <c r="A2730" s="1">
        <v>33970</v>
      </c>
      <c r="B2730" t="s">
        <v>144</v>
      </c>
      <c r="C2730" t="s">
        <v>26</v>
      </c>
      <c r="D2730" t="s">
        <v>26</v>
      </c>
      <c r="E2730" t="s">
        <v>26</v>
      </c>
      <c r="F2730">
        <v>599565.18999999994</v>
      </c>
      <c r="G2730" t="s">
        <v>26</v>
      </c>
      <c r="H2730" t="s">
        <v>26</v>
      </c>
      <c r="I2730" t="s">
        <v>26</v>
      </c>
      <c r="J2730" t="s">
        <v>26</v>
      </c>
      <c r="K2730" t="s">
        <v>26</v>
      </c>
    </row>
    <row r="2731" spans="1:11" x14ac:dyDescent="0.25">
      <c r="A2731" s="1">
        <v>33970</v>
      </c>
      <c r="B2731" t="s">
        <v>145</v>
      </c>
      <c r="C2731" t="s">
        <v>26</v>
      </c>
      <c r="D2731" t="s">
        <v>26</v>
      </c>
      <c r="E2731" t="s">
        <v>26</v>
      </c>
      <c r="F2731">
        <v>564722.55000000005</v>
      </c>
      <c r="G2731" t="s">
        <v>26</v>
      </c>
      <c r="H2731" t="s">
        <v>26</v>
      </c>
      <c r="I2731" t="s">
        <v>26</v>
      </c>
      <c r="J2731" t="s">
        <v>26</v>
      </c>
      <c r="K2731" t="s">
        <v>26</v>
      </c>
    </row>
    <row r="2732" spans="1:11" x14ac:dyDescent="0.25">
      <c r="A2732" s="1">
        <v>33970</v>
      </c>
      <c r="B2732" t="s">
        <v>146</v>
      </c>
      <c r="C2732" t="s">
        <v>26</v>
      </c>
      <c r="D2732" t="s">
        <v>26</v>
      </c>
      <c r="E2732" t="s">
        <v>26</v>
      </c>
      <c r="F2732">
        <v>570423.47</v>
      </c>
      <c r="G2732" t="s">
        <v>26</v>
      </c>
      <c r="H2732" t="s">
        <v>26</v>
      </c>
      <c r="I2732" t="s">
        <v>26</v>
      </c>
      <c r="J2732" t="s">
        <v>26</v>
      </c>
      <c r="K2732" t="s">
        <v>26</v>
      </c>
    </row>
    <row r="2733" spans="1:11" x14ac:dyDescent="0.25">
      <c r="A2733" s="1">
        <v>33970</v>
      </c>
      <c r="B2733" t="s">
        <v>2</v>
      </c>
      <c r="C2733" t="s">
        <v>26</v>
      </c>
      <c r="D2733" t="s">
        <v>26</v>
      </c>
      <c r="E2733" t="s">
        <v>26</v>
      </c>
      <c r="F2733">
        <v>515932.18</v>
      </c>
      <c r="G2733" t="s">
        <v>26</v>
      </c>
      <c r="H2733" t="s">
        <v>26</v>
      </c>
      <c r="I2733" t="s">
        <v>26</v>
      </c>
      <c r="J2733" t="s">
        <v>26</v>
      </c>
      <c r="K2733" t="s">
        <v>26</v>
      </c>
    </row>
    <row r="2734" spans="1:11" x14ac:dyDescent="0.25">
      <c r="A2734" s="1">
        <v>33970</v>
      </c>
      <c r="B2734" t="s">
        <v>147</v>
      </c>
      <c r="C2734" t="s">
        <v>26</v>
      </c>
      <c r="D2734" t="s">
        <v>26</v>
      </c>
      <c r="E2734" t="s">
        <v>26</v>
      </c>
      <c r="F2734">
        <v>557465.07999999996</v>
      </c>
      <c r="G2734" t="s">
        <v>26</v>
      </c>
      <c r="H2734" t="s">
        <v>26</v>
      </c>
      <c r="I2734" t="s">
        <v>26</v>
      </c>
      <c r="J2734" t="s">
        <v>26</v>
      </c>
      <c r="K2734" t="s">
        <v>26</v>
      </c>
    </row>
    <row r="2735" spans="1:11" x14ac:dyDescent="0.25">
      <c r="A2735" s="1">
        <v>33970</v>
      </c>
      <c r="B2735" t="s">
        <v>148</v>
      </c>
      <c r="C2735" t="s">
        <v>26</v>
      </c>
      <c r="D2735" t="s">
        <v>26</v>
      </c>
      <c r="E2735" t="s">
        <v>26</v>
      </c>
      <c r="F2735">
        <v>575421.97</v>
      </c>
      <c r="G2735" t="s">
        <v>26</v>
      </c>
      <c r="H2735" t="s">
        <v>26</v>
      </c>
      <c r="I2735" t="s">
        <v>26</v>
      </c>
      <c r="J2735" t="s">
        <v>26</v>
      </c>
      <c r="K2735" t="s">
        <v>26</v>
      </c>
    </row>
    <row r="2736" spans="1:11" x14ac:dyDescent="0.25">
      <c r="A2736" s="1">
        <v>33970</v>
      </c>
      <c r="B2736" t="s">
        <v>149</v>
      </c>
      <c r="C2736" t="s">
        <v>26</v>
      </c>
      <c r="D2736" t="s">
        <v>26</v>
      </c>
      <c r="E2736" t="s">
        <v>26</v>
      </c>
      <c r="F2736">
        <v>543509.73</v>
      </c>
      <c r="G2736" t="s">
        <v>26</v>
      </c>
      <c r="H2736" t="s">
        <v>26</v>
      </c>
      <c r="I2736" t="s">
        <v>26</v>
      </c>
      <c r="J2736" t="s">
        <v>26</v>
      </c>
      <c r="K2736" t="s">
        <v>26</v>
      </c>
    </row>
    <row r="2737" spans="1:11" x14ac:dyDescent="0.25">
      <c r="A2737" s="1">
        <v>33970</v>
      </c>
      <c r="B2737" t="s">
        <v>150</v>
      </c>
      <c r="C2737" t="s">
        <v>26</v>
      </c>
      <c r="D2737" t="s">
        <v>26</v>
      </c>
      <c r="E2737" t="s">
        <v>26</v>
      </c>
      <c r="F2737">
        <v>581261.76</v>
      </c>
      <c r="G2737" t="s">
        <v>26</v>
      </c>
      <c r="H2737" t="s">
        <v>26</v>
      </c>
      <c r="I2737" t="s">
        <v>26</v>
      </c>
      <c r="J2737" t="s">
        <v>26</v>
      </c>
      <c r="K2737" t="s">
        <v>26</v>
      </c>
    </row>
    <row r="2738" spans="1:11" x14ac:dyDescent="0.25">
      <c r="A2738" s="1">
        <v>33970</v>
      </c>
      <c r="B2738" t="s">
        <v>151</v>
      </c>
      <c r="C2738" t="s">
        <v>26</v>
      </c>
      <c r="D2738" t="s">
        <v>26</v>
      </c>
      <c r="E2738" t="s">
        <v>26</v>
      </c>
      <c r="F2738">
        <v>536711.82999999996</v>
      </c>
      <c r="G2738" t="s">
        <v>26</v>
      </c>
      <c r="H2738" t="s">
        <v>26</v>
      </c>
      <c r="I2738" t="s">
        <v>26</v>
      </c>
      <c r="J2738" t="s">
        <v>26</v>
      </c>
      <c r="K2738" t="s">
        <v>26</v>
      </c>
    </row>
    <row r="2739" spans="1:11" x14ac:dyDescent="0.25">
      <c r="A2739" s="1">
        <v>33970</v>
      </c>
      <c r="B2739" t="s">
        <v>152</v>
      </c>
      <c r="C2739" t="s">
        <v>26</v>
      </c>
      <c r="D2739" t="s">
        <v>26</v>
      </c>
      <c r="E2739" t="s">
        <v>26</v>
      </c>
      <c r="F2739">
        <v>521505.22</v>
      </c>
      <c r="G2739" t="s">
        <v>26</v>
      </c>
      <c r="H2739" t="s">
        <v>26</v>
      </c>
      <c r="I2739" t="s">
        <v>26</v>
      </c>
      <c r="J2739" t="s">
        <v>26</v>
      </c>
      <c r="K2739" t="s">
        <v>26</v>
      </c>
    </row>
    <row r="2740" spans="1:11" x14ac:dyDescent="0.25">
      <c r="A2740" s="1">
        <v>33970</v>
      </c>
      <c r="B2740" t="s">
        <v>153</v>
      </c>
      <c r="C2740" t="s">
        <v>26</v>
      </c>
      <c r="D2740" t="s">
        <v>26</v>
      </c>
      <c r="E2740" t="s">
        <v>26</v>
      </c>
      <c r="F2740">
        <v>606897.06000000006</v>
      </c>
      <c r="G2740" t="s">
        <v>26</v>
      </c>
      <c r="H2740" t="s">
        <v>26</v>
      </c>
      <c r="I2740" t="s">
        <v>26</v>
      </c>
      <c r="J2740" t="s">
        <v>26</v>
      </c>
      <c r="K2740" t="s">
        <v>26</v>
      </c>
    </row>
    <row r="2741" spans="1:11" x14ac:dyDescent="0.25">
      <c r="A2741" s="1">
        <v>33970</v>
      </c>
      <c r="B2741" t="s">
        <v>154</v>
      </c>
      <c r="C2741" t="s">
        <v>26</v>
      </c>
      <c r="D2741" t="s">
        <v>26</v>
      </c>
      <c r="E2741" t="s">
        <v>26</v>
      </c>
      <c r="F2741">
        <v>593085.68999999994</v>
      </c>
      <c r="G2741" t="s">
        <v>26</v>
      </c>
      <c r="H2741" t="s">
        <v>26</v>
      </c>
      <c r="I2741" t="s">
        <v>26</v>
      </c>
      <c r="J2741" t="s">
        <v>26</v>
      </c>
      <c r="K2741" t="s">
        <v>26</v>
      </c>
    </row>
    <row r="2742" spans="1:11" x14ac:dyDescent="0.25">
      <c r="A2742" s="1">
        <v>33970</v>
      </c>
      <c r="B2742" t="s">
        <v>155</v>
      </c>
      <c r="C2742" t="s">
        <v>26</v>
      </c>
      <c r="D2742" t="s">
        <v>26</v>
      </c>
      <c r="E2742" t="s">
        <v>26</v>
      </c>
      <c r="F2742">
        <v>564681.18000000005</v>
      </c>
      <c r="G2742" t="s">
        <v>26</v>
      </c>
      <c r="H2742" t="s">
        <v>26</v>
      </c>
      <c r="I2742" t="s">
        <v>26</v>
      </c>
      <c r="J2742" t="s">
        <v>26</v>
      </c>
      <c r="K2742" t="s">
        <v>26</v>
      </c>
    </row>
    <row r="2743" spans="1:11" x14ac:dyDescent="0.25">
      <c r="A2743" s="1">
        <v>34001</v>
      </c>
      <c r="B2743" t="s">
        <v>1</v>
      </c>
      <c r="C2743" t="s">
        <v>26</v>
      </c>
      <c r="D2743" t="s">
        <v>26</v>
      </c>
      <c r="E2743" t="s">
        <v>26</v>
      </c>
      <c r="F2743">
        <v>715499.6</v>
      </c>
      <c r="G2743" t="s">
        <v>26</v>
      </c>
      <c r="H2743" t="s">
        <v>26</v>
      </c>
      <c r="I2743" t="s">
        <v>26</v>
      </c>
      <c r="J2743" t="s">
        <v>26</v>
      </c>
      <c r="K2743" t="s">
        <v>26</v>
      </c>
    </row>
    <row r="2744" spans="1:11" x14ac:dyDescent="0.25">
      <c r="A2744" s="1">
        <v>34001</v>
      </c>
      <c r="B2744" t="s">
        <v>126</v>
      </c>
      <c r="C2744" t="s">
        <v>26</v>
      </c>
      <c r="D2744" t="s">
        <v>26</v>
      </c>
      <c r="E2744" t="s">
        <v>26</v>
      </c>
      <c r="F2744">
        <v>679619.44</v>
      </c>
      <c r="G2744" t="s">
        <v>26</v>
      </c>
      <c r="H2744" t="s">
        <v>26</v>
      </c>
      <c r="I2744" t="s">
        <v>26</v>
      </c>
      <c r="J2744" t="s">
        <v>26</v>
      </c>
      <c r="K2744" t="s">
        <v>26</v>
      </c>
    </row>
    <row r="2745" spans="1:11" x14ac:dyDescent="0.25">
      <c r="A2745" s="1">
        <v>34001</v>
      </c>
      <c r="B2745" t="s">
        <v>127</v>
      </c>
      <c r="C2745" t="s">
        <v>26</v>
      </c>
      <c r="D2745" t="s">
        <v>26</v>
      </c>
      <c r="E2745" t="s">
        <v>26</v>
      </c>
      <c r="F2745">
        <v>742634.25</v>
      </c>
      <c r="G2745" t="s">
        <v>26</v>
      </c>
      <c r="H2745" t="s">
        <v>26</v>
      </c>
      <c r="I2745" t="s">
        <v>26</v>
      </c>
      <c r="J2745" t="s">
        <v>26</v>
      </c>
      <c r="K2745" t="s">
        <v>26</v>
      </c>
    </row>
    <row r="2746" spans="1:11" x14ac:dyDescent="0.25">
      <c r="A2746" s="1">
        <v>34001</v>
      </c>
      <c r="B2746" t="s">
        <v>113</v>
      </c>
      <c r="C2746" t="s">
        <v>26</v>
      </c>
      <c r="D2746" t="s">
        <v>26</v>
      </c>
      <c r="E2746" t="s">
        <v>26</v>
      </c>
      <c r="F2746">
        <v>706002.25</v>
      </c>
      <c r="G2746" t="s">
        <v>26</v>
      </c>
      <c r="H2746" t="s">
        <v>26</v>
      </c>
      <c r="I2746" t="s">
        <v>26</v>
      </c>
      <c r="J2746" t="s">
        <v>26</v>
      </c>
      <c r="K2746" t="s">
        <v>26</v>
      </c>
    </row>
    <row r="2747" spans="1:11" x14ac:dyDescent="0.25">
      <c r="A2747" s="1">
        <v>34001</v>
      </c>
      <c r="B2747" t="s">
        <v>128</v>
      </c>
      <c r="C2747" t="s">
        <v>26</v>
      </c>
      <c r="D2747" t="s">
        <v>26</v>
      </c>
      <c r="E2747" t="s">
        <v>26</v>
      </c>
      <c r="F2747">
        <v>729761.88</v>
      </c>
      <c r="G2747" t="s">
        <v>26</v>
      </c>
      <c r="H2747" t="s">
        <v>26</v>
      </c>
      <c r="I2747" t="s">
        <v>26</v>
      </c>
      <c r="J2747" t="s">
        <v>26</v>
      </c>
      <c r="K2747" t="s">
        <v>26</v>
      </c>
    </row>
    <row r="2748" spans="1:11" x14ac:dyDescent="0.25">
      <c r="A2748" s="1">
        <v>34001</v>
      </c>
      <c r="B2748" t="s">
        <v>129</v>
      </c>
      <c r="C2748" t="s">
        <v>26</v>
      </c>
      <c r="D2748" t="s">
        <v>26</v>
      </c>
      <c r="E2748" t="s">
        <v>26</v>
      </c>
      <c r="F2748">
        <v>732182.37</v>
      </c>
      <c r="G2748" t="s">
        <v>26</v>
      </c>
      <c r="H2748" t="s">
        <v>26</v>
      </c>
      <c r="I2748" t="s">
        <v>26</v>
      </c>
      <c r="J2748" t="s">
        <v>26</v>
      </c>
      <c r="K2748" t="s">
        <v>26</v>
      </c>
    </row>
    <row r="2749" spans="1:11" x14ac:dyDescent="0.25">
      <c r="A2749" s="1">
        <v>34001</v>
      </c>
      <c r="B2749" t="s">
        <v>130</v>
      </c>
      <c r="C2749" t="s">
        <v>26</v>
      </c>
      <c r="D2749" t="s">
        <v>26</v>
      </c>
      <c r="E2749" t="s">
        <v>26</v>
      </c>
      <c r="F2749">
        <v>736441.82</v>
      </c>
      <c r="G2749" t="s">
        <v>26</v>
      </c>
      <c r="H2749" t="s">
        <v>26</v>
      </c>
      <c r="I2749" t="s">
        <v>26</v>
      </c>
      <c r="J2749" t="s">
        <v>26</v>
      </c>
      <c r="K2749" t="s">
        <v>26</v>
      </c>
    </row>
    <row r="2750" spans="1:11" x14ac:dyDescent="0.25">
      <c r="A2750" s="1">
        <v>34001</v>
      </c>
      <c r="B2750" t="s">
        <v>131</v>
      </c>
      <c r="C2750" t="s">
        <v>26</v>
      </c>
      <c r="D2750" t="s">
        <v>26</v>
      </c>
      <c r="E2750" t="s">
        <v>26</v>
      </c>
      <c r="F2750">
        <v>687448.58</v>
      </c>
      <c r="G2750" t="s">
        <v>26</v>
      </c>
      <c r="H2750" t="s">
        <v>26</v>
      </c>
      <c r="I2750" t="s">
        <v>26</v>
      </c>
      <c r="J2750" t="s">
        <v>26</v>
      </c>
      <c r="K2750" t="s">
        <v>26</v>
      </c>
    </row>
    <row r="2751" spans="1:11" x14ac:dyDescent="0.25">
      <c r="A2751" s="1">
        <v>34001</v>
      </c>
      <c r="B2751" t="s">
        <v>132</v>
      </c>
      <c r="C2751" t="s">
        <v>26</v>
      </c>
      <c r="D2751" t="s">
        <v>26</v>
      </c>
      <c r="E2751" t="s">
        <v>26</v>
      </c>
      <c r="F2751">
        <v>671294.13</v>
      </c>
      <c r="G2751" t="s">
        <v>26</v>
      </c>
      <c r="H2751" t="s">
        <v>26</v>
      </c>
      <c r="I2751" t="s">
        <v>26</v>
      </c>
      <c r="J2751" t="s">
        <v>26</v>
      </c>
      <c r="K2751" t="s">
        <v>26</v>
      </c>
    </row>
    <row r="2752" spans="1:11" x14ac:dyDescent="0.25">
      <c r="A2752" s="1">
        <v>34001</v>
      </c>
      <c r="B2752" t="s">
        <v>133</v>
      </c>
      <c r="C2752" t="s">
        <v>26</v>
      </c>
      <c r="D2752" t="s">
        <v>26</v>
      </c>
      <c r="E2752" t="s">
        <v>26</v>
      </c>
      <c r="F2752">
        <v>602686.53</v>
      </c>
      <c r="G2752" t="s">
        <v>26</v>
      </c>
      <c r="H2752" t="s">
        <v>26</v>
      </c>
      <c r="I2752" t="s">
        <v>26</v>
      </c>
      <c r="J2752" t="s">
        <v>26</v>
      </c>
      <c r="K2752" t="s">
        <v>26</v>
      </c>
    </row>
    <row r="2753" spans="1:11" x14ac:dyDescent="0.25">
      <c r="A2753" s="1">
        <v>34001</v>
      </c>
      <c r="B2753" t="s">
        <v>134</v>
      </c>
      <c r="C2753" t="s">
        <v>26</v>
      </c>
      <c r="D2753" t="s">
        <v>26</v>
      </c>
      <c r="E2753" t="s">
        <v>26</v>
      </c>
      <c r="F2753">
        <v>682867.36</v>
      </c>
      <c r="G2753" t="s">
        <v>26</v>
      </c>
      <c r="H2753" t="s">
        <v>26</v>
      </c>
      <c r="I2753" t="s">
        <v>26</v>
      </c>
      <c r="J2753" t="s">
        <v>26</v>
      </c>
      <c r="K2753" t="s">
        <v>26</v>
      </c>
    </row>
    <row r="2754" spans="1:11" x14ac:dyDescent="0.25">
      <c r="A2754" s="1">
        <v>34001</v>
      </c>
      <c r="B2754" t="s">
        <v>135</v>
      </c>
      <c r="C2754" t="s">
        <v>26</v>
      </c>
      <c r="D2754" t="s">
        <v>26</v>
      </c>
      <c r="E2754" t="s">
        <v>26</v>
      </c>
      <c r="F2754">
        <v>710357.09</v>
      </c>
      <c r="G2754" t="s">
        <v>26</v>
      </c>
      <c r="H2754" t="s">
        <v>26</v>
      </c>
      <c r="I2754" t="s">
        <v>26</v>
      </c>
      <c r="J2754" t="s">
        <v>26</v>
      </c>
      <c r="K2754" t="s">
        <v>26</v>
      </c>
    </row>
    <row r="2755" spans="1:11" x14ac:dyDescent="0.25">
      <c r="A2755" s="1">
        <v>34001</v>
      </c>
      <c r="B2755" t="s">
        <v>136</v>
      </c>
      <c r="C2755" t="s">
        <v>26</v>
      </c>
      <c r="D2755" t="s">
        <v>26</v>
      </c>
      <c r="E2755" t="s">
        <v>26</v>
      </c>
      <c r="F2755" t="s">
        <v>26</v>
      </c>
      <c r="G2755" t="s">
        <v>26</v>
      </c>
      <c r="H2755" t="s">
        <v>26</v>
      </c>
      <c r="I2755" t="s">
        <v>26</v>
      </c>
      <c r="J2755" t="s">
        <v>26</v>
      </c>
      <c r="K2755" t="s">
        <v>26</v>
      </c>
    </row>
    <row r="2756" spans="1:11" x14ac:dyDescent="0.25">
      <c r="A2756" s="1">
        <v>34001</v>
      </c>
      <c r="B2756" t="s">
        <v>137</v>
      </c>
      <c r="C2756" t="s">
        <v>26</v>
      </c>
      <c r="D2756" t="s">
        <v>26</v>
      </c>
      <c r="E2756" t="s">
        <v>26</v>
      </c>
      <c r="F2756">
        <v>675379.1</v>
      </c>
      <c r="G2756" t="s">
        <v>26</v>
      </c>
      <c r="H2756" t="s">
        <v>26</v>
      </c>
      <c r="I2756" t="s">
        <v>26</v>
      </c>
      <c r="J2756" t="s">
        <v>26</v>
      </c>
      <c r="K2756" t="s">
        <v>26</v>
      </c>
    </row>
    <row r="2757" spans="1:11" x14ac:dyDescent="0.25">
      <c r="A2757" s="1">
        <v>34001</v>
      </c>
      <c r="B2757" t="s">
        <v>138</v>
      </c>
      <c r="C2757" t="s">
        <v>26</v>
      </c>
      <c r="D2757" t="s">
        <v>26</v>
      </c>
      <c r="E2757" t="s">
        <v>26</v>
      </c>
      <c r="F2757">
        <v>827065.67</v>
      </c>
      <c r="G2757" t="s">
        <v>26</v>
      </c>
      <c r="H2757" t="s">
        <v>26</v>
      </c>
      <c r="I2757" t="s">
        <v>26</v>
      </c>
      <c r="J2757" t="s">
        <v>26</v>
      </c>
      <c r="K2757" t="s">
        <v>26</v>
      </c>
    </row>
    <row r="2758" spans="1:11" x14ac:dyDescent="0.25">
      <c r="A2758" s="1">
        <v>34001</v>
      </c>
      <c r="B2758" t="s">
        <v>139</v>
      </c>
      <c r="C2758" t="s">
        <v>26</v>
      </c>
      <c r="D2758" t="s">
        <v>26</v>
      </c>
      <c r="E2758" t="s">
        <v>26</v>
      </c>
      <c r="F2758">
        <v>702705.82</v>
      </c>
      <c r="G2758" t="s">
        <v>26</v>
      </c>
      <c r="H2758" t="s">
        <v>26</v>
      </c>
      <c r="I2758" t="s">
        <v>26</v>
      </c>
      <c r="J2758" t="s">
        <v>26</v>
      </c>
      <c r="K2758" t="s">
        <v>26</v>
      </c>
    </row>
    <row r="2759" spans="1:11" x14ac:dyDescent="0.25">
      <c r="A2759" s="1">
        <v>34001</v>
      </c>
      <c r="B2759" t="s">
        <v>140</v>
      </c>
      <c r="C2759" t="s">
        <v>26</v>
      </c>
      <c r="D2759" t="s">
        <v>26</v>
      </c>
      <c r="E2759" t="s">
        <v>26</v>
      </c>
      <c r="F2759">
        <v>700491.37</v>
      </c>
      <c r="G2759" t="s">
        <v>26</v>
      </c>
      <c r="H2759" t="s">
        <v>26</v>
      </c>
      <c r="I2759" t="s">
        <v>26</v>
      </c>
      <c r="J2759" t="s">
        <v>26</v>
      </c>
      <c r="K2759" t="s">
        <v>26</v>
      </c>
    </row>
    <row r="2760" spans="1:11" x14ac:dyDescent="0.25">
      <c r="A2760" s="1">
        <v>34001</v>
      </c>
      <c r="B2760" t="s">
        <v>141</v>
      </c>
      <c r="C2760" t="s">
        <v>26</v>
      </c>
      <c r="D2760" t="s">
        <v>26</v>
      </c>
      <c r="E2760" t="s">
        <v>26</v>
      </c>
      <c r="F2760">
        <v>690077.41</v>
      </c>
      <c r="G2760" t="s">
        <v>26</v>
      </c>
      <c r="H2760" t="s">
        <v>26</v>
      </c>
      <c r="I2760" t="s">
        <v>26</v>
      </c>
      <c r="J2760" t="s">
        <v>26</v>
      </c>
      <c r="K2760" t="s">
        <v>26</v>
      </c>
    </row>
    <row r="2761" spans="1:11" x14ac:dyDescent="0.25">
      <c r="A2761" s="1">
        <v>34001</v>
      </c>
      <c r="B2761" t="s">
        <v>142</v>
      </c>
      <c r="C2761" t="s">
        <v>26</v>
      </c>
      <c r="D2761" t="s">
        <v>26</v>
      </c>
      <c r="E2761" t="s">
        <v>26</v>
      </c>
      <c r="F2761">
        <v>724854.89</v>
      </c>
      <c r="G2761" t="s">
        <v>26</v>
      </c>
      <c r="H2761" t="s">
        <v>26</v>
      </c>
      <c r="I2761" t="s">
        <v>26</v>
      </c>
      <c r="J2761" t="s">
        <v>26</v>
      </c>
      <c r="K2761" t="s">
        <v>26</v>
      </c>
    </row>
    <row r="2762" spans="1:11" x14ac:dyDescent="0.25">
      <c r="A2762" s="1">
        <v>34001</v>
      </c>
      <c r="B2762" t="s">
        <v>143</v>
      </c>
      <c r="C2762" t="s">
        <v>26</v>
      </c>
      <c r="D2762" t="s">
        <v>26</v>
      </c>
      <c r="E2762" t="s">
        <v>26</v>
      </c>
      <c r="F2762">
        <v>755188.15</v>
      </c>
      <c r="G2762" t="s">
        <v>26</v>
      </c>
      <c r="H2762" t="s">
        <v>26</v>
      </c>
      <c r="I2762" t="s">
        <v>26</v>
      </c>
      <c r="J2762" t="s">
        <v>26</v>
      </c>
      <c r="K2762" t="s">
        <v>26</v>
      </c>
    </row>
    <row r="2763" spans="1:11" x14ac:dyDescent="0.25">
      <c r="A2763" s="1">
        <v>34001</v>
      </c>
      <c r="B2763" t="s">
        <v>144</v>
      </c>
      <c r="C2763" t="s">
        <v>26</v>
      </c>
      <c r="D2763" t="s">
        <v>26</v>
      </c>
      <c r="E2763" t="s">
        <v>26</v>
      </c>
      <c r="F2763">
        <v>704848.84</v>
      </c>
      <c r="G2763" t="s">
        <v>26</v>
      </c>
      <c r="H2763" t="s">
        <v>26</v>
      </c>
      <c r="I2763" t="s">
        <v>26</v>
      </c>
      <c r="J2763" t="s">
        <v>26</v>
      </c>
      <c r="K2763" t="s">
        <v>26</v>
      </c>
    </row>
    <row r="2764" spans="1:11" x14ac:dyDescent="0.25">
      <c r="A2764" s="1">
        <v>34001</v>
      </c>
      <c r="B2764" t="s">
        <v>145</v>
      </c>
      <c r="C2764" t="s">
        <v>26</v>
      </c>
      <c r="D2764" t="s">
        <v>26</v>
      </c>
      <c r="E2764" t="s">
        <v>26</v>
      </c>
      <c r="F2764">
        <v>810433.34</v>
      </c>
      <c r="G2764" t="s">
        <v>26</v>
      </c>
      <c r="H2764" t="s">
        <v>26</v>
      </c>
      <c r="I2764" t="s">
        <v>26</v>
      </c>
      <c r="J2764" t="s">
        <v>26</v>
      </c>
      <c r="K2764" t="s">
        <v>26</v>
      </c>
    </row>
    <row r="2765" spans="1:11" x14ac:dyDescent="0.25">
      <c r="A2765" s="1">
        <v>34001</v>
      </c>
      <c r="B2765" t="s">
        <v>146</v>
      </c>
      <c r="C2765" t="s">
        <v>26</v>
      </c>
      <c r="D2765" t="s">
        <v>26</v>
      </c>
      <c r="E2765" t="s">
        <v>26</v>
      </c>
      <c r="F2765">
        <v>701221.57</v>
      </c>
      <c r="G2765" t="s">
        <v>26</v>
      </c>
      <c r="H2765" t="s">
        <v>26</v>
      </c>
      <c r="I2765" t="s">
        <v>26</v>
      </c>
      <c r="J2765" t="s">
        <v>26</v>
      </c>
      <c r="K2765" t="s">
        <v>26</v>
      </c>
    </row>
    <row r="2766" spans="1:11" x14ac:dyDescent="0.25">
      <c r="A2766" s="1">
        <v>34001</v>
      </c>
      <c r="B2766" t="s">
        <v>2</v>
      </c>
      <c r="C2766" t="s">
        <v>26</v>
      </c>
      <c r="D2766" t="s">
        <v>26</v>
      </c>
      <c r="E2766" t="s">
        <v>26</v>
      </c>
      <c r="F2766">
        <v>702390.07</v>
      </c>
      <c r="G2766" t="s">
        <v>26</v>
      </c>
      <c r="H2766" t="s">
        <v>26</v>
      </c>
      <c r="I2766" t="s">
        <v>26</v>
      </c>
      <c r="J2766" t="s">
        <v>26</v>
      </c>
      <c r="K2766" t="s">
        <v>26</v>
      </c>
    </row>
    <row r="2767" spans="1:11" x14ac:dyDescent="0.25">
      <c r="A2767" s="1">
        <v>34001</v>
      </c>
      <c r="B2767" t="s">
        <v>147</v>
      </c>
      <c r="C2767" t="s">
        <v>26</v>
      </c>
      <c r="D2767" t="s">
        <v>26</v>
      </c>
      <c r="E2767" t="s">
        <v>26</v>
      </c>
      <c r="F2767">
        <v>716565.62</v>
      </c>
      <c r="G2767" t="s">
        <v>26</v>
      </c>
      <c r="H2767" t="s">
        <v>26</v>
      </c>
      <c r="I2767" t="s">
        <v>26</v>
      </c>
      <c r="J2767" t="s">
        <v>26</v>
      </c>
      <c r="K2767" t="s">
        <v>26</v>
      </c>
    </row>
    <row r="2768" spans="1:11" x14ac:dyDescent="0.25">
      <c r="A2768" s="1">
        <v>34001</v>
      </c>
      <c r="B2768" t="s">
        <v>148</v>
      </c>
      <c r="C2768" t="s">
        <v>26</v>
      </c>
      <c r="D2768" t="s">
        <v>26</v>
      </c>
      <c r="E2768" t="s">
        <v>26</v>
      </c>
      <c r="F2768">
        <v>703223.19</v>
      </c>
      <c r="G2768" t="s">
        <v>26</v>
      </c>
      <c r="H2768" t="s">
        <v>26</v>
      </c>
      <c r="I2768" t="s">
        <v>26</v>
      </c>
      <c r="J2768" t="s">
        <v>26</v>
      </c>
      <c r="K2768" t="s">
        <v>26</v>
      </c>
    </row>
    <row r="2769" spans="1:11" x14ac:dyDescent="0.25">
      <c r="A2769" s="1">
        <v>34001</v>
      </c>
      <c r="B2769" t="s">
        <v>149</v>
      </c>
      <c r="C2769" t="s">
        <v>26</v>
      </c>
      <c r="D2769" t="s">
        <v>26</v>
      </c>
      <c r="E2769" t="s">
        <v>26</v>
      </c>
      <c r="F2769">
        <v>755261.12</v>
      </c>
      <c r="G2769" t="s">
        <v>26</v>
      </c>
      <c r="H2769" t="s">
        <v>26</v>
      </c>
      <c r="I2769" t="s">
        <v>26</v>
      </c>
      <c r="J2769" t="s">
        <v>26</v>
      </c>
      <c r="K2769" t="s">
        <v>26</v>
      </c>
    </row>
    <row r="2770" spans="1:11" x14ac:dyDescent="0.25">
      <c r="A2770" s="1">
        <v>34001</v>
      </c>
      <c r="B2770" t="s">
        <v>150</v>
      </c>
      <c r="C2770" t="s">
        <v>26</v>
      </c>
      <c r="D2770" t="s">
        <v>26</v>
      </c>
      <c r="E2770" t="s">
        <v>26</v>
      </c>
      <c r="F2770">
        <v>735993.65</v>
      </c>
      <c r="G2770" t="s">
        <v>26</v>
      </c>
      <c r="H2770" t="s">
        <v>26</v>
      </c>
      <c r="I2770" t="s">
        <v>26</v>
      </c>
      <c r="J2770" t="s">
        <v>26</v>
      </c>
      <c r="K2770" t="s">
        <v>26</v>
      </c>
    </row>
    <row r="2771" spans="1:11" x14ac:dyDescent="0.25">
      <c r="A2771" s="1">
        <v>34001</v>
      </c>
      <c r="B2771" t="s">
        <v>151</v>
      </c>
      <c r="C2771" t="s">
        <v>26</v>
      </c>
      <c r="D2771" t="s">
        <v>26</v>
      </c>
      <c r="E2771" t="s">
        <v>26</v>
      </c>
      <c r="F2771">
        <v>704487.94</v>
      </c>
      <c r="G2771" t="s">
        <v>26</v>
      </c>
      <c r="H2771" t="s">
        <v>26</v>
      </c>
      <c r="I2771" t="s">
        <v>26</v>
      </c>
      <c r="J2771" t="s">
        <v>26</v>
      </c>
      <c r="K2771" t="s">
        <v>26</v>
      </c>
    </row>
    <row r="2772" spans="1:11" x14ac:dyDescent="0.25">
      <c r="A2772" s="1">
        <v>34001</v>
      </c>
      <c r="B2772" t="s">
        <v>152</v>
      </c>
      <c r="C2772" t="s">
        <v>26</v>
      </c>
      <c r="D2772" t="s">
        <v>26</v>
      </c>
      <c r="E2772" t="s">
        <v>26</v>
      </c>
      <c r="F2772">
        <v>632533.68000000005</v>
      </c>
      <c r="G2772" t="s">
        <v>26</v>
      </c>
      <c r="H2772" t="s">
        <v>26</v>
      </c>
      <c r="I2772" t="s">
        <v>26</v>
      </c>
      <c r="J2772" t="s">
        <v>26</v>
      </c>
      <c r="K2772" t="s">
        <v>26</v>
      </c>
    </row>
    <row r="2773" spans="1:11" x14ac:dyDescent="0.25">
      <c r="A2773" s="1">
        <v>34001</v>
      </c>
      <c r="B2773" t="s">
        <v>153</v>
      </c>
      <c r="C2773" t="s">
        <v>26</v>
      </c>
      <c r="D2773" t="s">
        <v>26</v>
      </c>
      <c r="E2773" t="s">
        <v>26</v>
      </c>
      <c r="F2773">
        <v>785506.86</v>
      </c>
      <c r="G2773" t="s">
        <v>26</v>
      </c>
      <c r="H2773" t="s">
        <v>26</v>
      </c>
      <c r="I2773" t="s">
        <v>26</v>
      </c>
      <c r="J2773" t="s">
        <v>26</v>
      </c>
      <c r="K2773" t="s">
        <v>26</v>
      </c>
    </row>
    <row r="2774" spans="1:11" x14ac:dyDescent="0.25">
      <c r="A2774" s="1">
        <v>34001</v>
      </c>
      <c r="B2774" t="s">
        <v>154</v>
      </c>
      <c r="C2774" t="s">
        <v>26</v>
      </c>
      <c r="D2774" t="s">
        <v>26</v>
      </c>
      <c r="E2774" t="s">
        <v>26</v>
      </c>
      <c r="F2774">
        <v>753278.14</v>
      </c>
      <c r="G2774" t="s">
        <v>26</v>
      </c>
      <c r="H2774" t="s">
        <v>26</v>
      </c>
      <c r="I2774" t="s">
        <v>26</v>
      </c>
      <c r="J2774" t="s">
        <v>26</v>
      </c>
      <c r="K2774" t="s">
        <v>26</v>
      </c>
    </row>
    <row r="2775" spans="1:11" x14ac:dyDescent="0.25">
      <c r="A2775" s="1">
        <v>34001</v>
      </c>
      <c r="B2775" t="s">
        <v>155</v>
      </c>
      <c r="C2775" t="s">
        <v>26</v>
      </c>
      <c r="D2775" t="s">
        <v>26</v>
      </c>
      <c r="E2775" t="s">
        <v>26</v>
      </c>
      <c r="F2775">
        <v>732504.42</v>
      </c>
      <c r="G2775" t="s">
        <v>26</v>
      </c>
      <c r="H2775" t="s">
        <v>26</v>
      </c>
      <c r="I2775" t="s">
        <v>26</v>
      </c>
      <c r="J2775" t="s">
        <v>26</v>
      </c>
      <c r="K2775" t="s">
        <v>26</v>
      </c>
    </row>
    <row r="2776" spans="1:11" x14ac:dyDescent="0.25">
      <c r="A2776" s="1">
        <v>34029</v>
      </c>
      <c r="B2776" t="s">
        <v>1</v>
      </c>
      <c r="C2776" t="s">
        <v>26</v>
      </c>
      <c r="D2776" t="s">
        <v>26</v>
      </c>
      <c r="E2776" t="s">
        <v>26</v>
      </c>
      <c r="F2776">
        <v>895948.6</v>
      </c>
      <c r="G2776" t="s">
        <v>26</v>
      </c>
      <c r="H2776" t="s">
        <v>26</v>
      </c>
      <c r="I2776" t="s">
        <v>26</v>
      </c>
      <c r="J2776" t="s">
        <v>26</v>
      </c>
      <c r="K2776" t="s">
        <v>26</v>
      </c>
    </row>
    <row r="2777" spans="1:11" x14ac:dyDescent="0.25">
      <c r="A2777" s="1">
        <v>34029</v>
      </c>
      <c r="B2777" t="s">
        <v>126</v>
      </c>
      <c r="C2777" t="s">
        <v>26</v>
      </c>
      <c r="D2777" t="s">
        <v>26</v>
      </c>
      <c r="E2777" t="s">
        <v>26</v>
      </c>
      <c r="F2777">
        <v>904981.25</v>
      </c>
      <c r="G2777" t="s">
        <v>26</v>
      </c>
      <c r="H2777" t="s">
        <v>26</v>
      </c>
      <c r="I2777" t="s">
        <v>26</v>
      </c>
      <c r="J2777" t="s">
        <v>26</v>
      </c>
      <c r="K2777" t="s">
        <v>26</v>
      </c>
    </row>
    <row r="2778" spans="1:11" x14ac:dyDescent="0.25">
      <c r="A2778" s="1">
        <v>34029</v>
      </c>
      <c r="B2778" t="s">
        <v>127</v>
      </c>
      <c r="C2778" t="s">
        <v>26</v>
      </c>
      <c r="D2778" t="s">
        <v>26</v>
      </c>
      <c r="E2778" t="s">
        <v>26</v>
      </c>
      <c r="F2778">
        <v>929035.44</v>
      </c>
      <c r="G2778" t="s">
        <v>26</v>
      </c>
      <c r="H2778" t="s">
        <v>26</v>
      </c>
      <c r="I2778" t="s">
        <v>26</v>
      </c>
      <c r="J2778" t="s">
        <v>26</v>
      </c>
      <c r="K2778" t="s">
        <v>26</v>
      </c>
    </row>
    <row r="2779" spans="1:11" x14ac:dyDescent="0.25">
      <c r="A2779" s="1">
        <v>34029</v>
      </c>
      <c r="B2779" t="s">
        <v>113</v>
      </c>
      <c r="C2779" t="s">
        <v>26</v>
      </c>
      <c r="D2779" t="s">
        <v>26</v>
      </c>
      <c r="E2779" t="s">
        <v>26</v>
      </c>
      <c r="F2779">
        <v>884126.62</v>
      </c>
      <c r="G2779" t="s">
        <v>26</v>
      </c>
      <c r="H2779" t="s">
        <v>26</v>
      </c>
      <c r="I2779" t="s">
        <v>26</v>
      </c>
      <c r="J2779" t="s">
        <v>26</v>
      </c>
      <c r="K2779" t="s">
        <v>26</v>
      </c>
    </row>
    <row r="2780" spans="1:11" x14ac:dyDescent="0.25">
      <c r="A2780" s="1">
        <v>34029</v>
      </c>
      <c r="B2780" t="s">
        <v>128</v>
      </c>
      <c r="C2780" t="s">
        <v>26</v>
      </c>
      <c r="D2780" t="s">
        <v>26</v>
      </c>
      <c r="E2780" t="s">
        <v>26</v>
      </c>
      <c r="F2780">
        <v>887828.3</v>
      </c>
      <c r="G2780" t="s">
        <v>26</v>
      </c>
      <c r="H2780" t="s">
        <v>26</v>
      </c>
      <c r="I2780" t="s">
        <v>26</v>
      </c>
      <c r="J2780" t="s">
        <v>26</v>
      </c>
      <c r="K2780" t="s">
        <v>26</v>
      </c>
    </row>
    <row r="2781" spans="1:11" x14ac:dyDescent="0.25">
      <c r="A2781" s="1">
        <v>34029</v>
      </c>
      <c r="B2781" t="s">
        <v>129</v>
      </c>
      <c r="C2781" t="s">
        <v>26</v>
      </c>
      <c r="D2781" t="s">
        <v>26</v>
      </c>
      <c r="E2781" t="s">
        <v>26</v>
      </c>
      <c r="F2781">
        <v>923940.93</v>
      </c>
      <c r="G2781" t="s">
        <v>26</v>
      </c>
      <c r="H2781" t="s">
        <v>26</v>
      </c>
      <c r="I2781" t="s">
        <v>26</v>
      </c>
      <c r="J2781" t="s">
        <v>26</v>
      </c>
      <c r="K2781" t="s">
        <v>26</v>
      </c>
    </row>
    <row r="2782" spans="1:11" x14ac:dyDescent="0.25">
      <c r="A2782" s="1">
        <v>34029</v>
      </c>
      <c r="B2782" t="s">
        <v>130</v>
      </c>
      <c r="C2782" t="s">
        <v>26</v>
      </c>
      <c r="D2782" t="s">
        <v>26</v>
      </c>
      <c r="E2782" t="s">
        <v>26</v>
      </c>
      <c r="F2782">
        <v>977258.3</v>
      </c>
      <c r="G2782" t="s">
        <v>26</v>
      </c>
      <c r="H2782" t="s">
        <v>26</v>
      </c>
      <c r="I2782" t="s">
        <v>26</v>
      </c>
      <c r="J2782" t="s">
        <v>26</v>
      </c>
      <c r="K2782" t="s">
        <v>26</v>
      </c>
    </row>
    <row r="2783" spans="1:11" x14ac:dyDescent="0.25">
      <c r="A2783" s="1">
        <v>34029</v>
      </c>
      <c r="B2783" t="s">
        <v>131</v>
      </c>
      <c r="C2783" t="s">
        <v>26</v>
      </c>
      <c r="D2783" t="s">
        <v>26</v>
      </c>
      <c r="E2783" t="s">
        <v>26</v>
      </c>
      <c r="F2783">
        <v>889558.46</v>
      </c>
      <c r="G2783" t="s">
        <v>26</v>
      </c>
      <c r="H2783" t="s">
        <v>26</v>
      </c>
      <c r="I2783" t="s">
        <v>26</v>
      </c>
      <c r="J2783" t="s">
        <v>26</v>
      </c>
      <c r="K2783" t="s">
        <v>26</v>
      </c>
    </row>
    <row r="2784" spans="1:11" x14ac:dyDescent="0.25">
      <c r="A2784" s="1">
        <v>34029</v>
      </c>
      <c r="B2784" t="s">
        <v>132</v>
      </c>
      <c r="C2784" t="s">
        <v>26</v>
      </c>
      <c r="D2784" t="s">
        <v>26</v>
      </c>
      <c r="E2784" t="s">
        <v>26</v>
      </c>
      <c r="F2784">
        <v>800316.86</v>
      </c>
      <c r="G2784" t="s">
        <v>26</v>
      </c>
      <c r="H2784" t="s">
        <v>26</v>
      </c>
      <c r="I2784" t="s">
        <v>26</v>
      </c>
      <c r="J2784" t="s">
        <v>26</v>
      </c>
      <c r="K2784" t="s">
        <v>26</v>
      </c>
    </row>
    <row r="2785" spans="1:11" x14ac:dyDescent="0.25">
      <c r="A2785" s="1">
        <v>34029</v>
      </c>
      <c r="B2785" t="s">
        <v>133</v>
      </c>
      <c r="C2785" t="s">
        <v>26</v>
      </c>
      <c r="D2785" t="s">
        <v>26</v>
      </c>
      <c r="E2785" t="s">
        <v>26</v>
      </c>
      <c r="F2785">
        <v>776199.99</v>
      </c>
      <c r="G2785" t="s">
        <v>26</v>
      </c>
      <c r="H2785" t="s">
        <v>26</v>
      </c>
      <c r="I2785" t="s">
        <v>26</v>
      </c>
      <c r="J2785" t="s">
        <v>26</v>
      </c>
      <c r="K2785" t="s">
        <v>26</v>
      </c>
    </row>
    <row r="2786" spans="1:11" x14ac:dyDescent="0.25">
      <c r="A2786" s="1">
        <v>34029</v>
      </c>
      <c r="B2786" t="s">
        <v>134</v>
      </c>
      <c r="C2786" t="s">
        <v>26</v>
      </c>
      <c r="D2786" t="s">
        <v>26</v>
      </c>
      <c r="E2786" t="s">
        <v>26</v>
      </c>
      <c r="F2786">
        <v>1031676.01</v>
      </c>
      <c r="G2786" t="s">
        <v>26</v>
      </c>
      <c r="H2786" t="s">
        <v>26</v>
      </c>
      <c r="I2786" t="s">
        <v>26</v>
      </c>
      <c r="J2786" t="s">
        <v>26</v>
      </c>
      <c r="K2786" t="s">
        <v>26</v>
      </c>
    </row>
    <row r="2787" spans="1:11" x14ac:dyDescent="0.25">
      <c r="A2787" s="1">
        <v>34029</v>
      </c>
      <c r="B2787" t="s">
        <v>135</v>
      </c>
      <c r="C2787" t="s">
        <v>26</v>
      </c>
      <c r="D2787" t="s">
        <v>26</v>
      </c>
      <c r="E2787" t="s">
        <v>26</v>
      </c>
      <c r="F2787">
        <v>861236.93</v>
      </c>
      <c r="G2787" t="s">
        <v>26</v>
      </c>
      <c r="H2787" t="s">
        <v>26</v>
      </c>
      <c r="I2787" t="s">
        <v>26</v>
      </c>
      <c r="J2787" t="s">
        <v>26</v>
      </c>
      <c r="K2787" t="s">
        <v>26</v>
      </c>
    </row>
    <row r="2788" spans="1:11" x14ac:dyDescent="0.25">
      <c r="A2788" s="1">
        <v>34029</v>
      </c>
      <c r="B2788" t="s">
        <v>136</v>
      </c>
      <c r="C2788" t="s">
        <v>26</v>
      </c>
      <c r="D2788" t="s">
        <v>26</v>
      </c>
      <c r="E2788" t="s">
        <v>26</v>
      </c>
      <c r="F2788" t="s">
        <v>26</v>
      </c>
      <c r="G2788" t="s">
        <v>26</v>
      </c>
      <c r="H2788" t="s">
        <v>26</v>
      </c>
      <c r="I2788" t="s">
        <v>26</v>
      </c>
      <c r="J2788" t="s">
        <v>26</v>
      </c>
      <c r="K2788" t="s">
        <v>26</v>
      </c>
    </row>
    <row r="2789" spans="1:11" x14ac:dyDescent="0.25">
      <c r="A2789" s="1">
        <v>34029</v>
      </c>
      <c r="B2789" t="s">
        <v>137</v>
      </c>
      <c r="C2789" t="s">
        <v>26</v>
      </c>
      <c r="D2789" t="s">
        <v>26</v>
      </c>
      <c r="E2789" t="s">
        <v>26</v>
      </c>
      <c r="F2789">
        <v>820855.76</v>
      </c>
      <c r="G2789" t="s">
        <v>26</v>
      </c>
      <c r="H2789" t="s">
        <v>26</v>
      </c>
      <c r="I2789" t="s">
        <v>26</v>
      </c>
      <c r="J2789" t="s">
        <v>26</v>
      </c>
      <c r="K2789" t="s">
        <v>26</v>
      </c>
    </row>
    <row r="2790" spans="1:11" x14ac:dyDescent="0.25">
      <c r="A2790" s="1">
        <v>34029</v>
      </c>
      <c r="B2790" t="s">
        <v>138</v>
      </c>
      <c r="C2790" t="s">
        <v>26</v>
      </c>
      <c r="D2790" t="s">
        <v>26</v>
      </c>
      <c r="E2790" t="s">
        <v>26</v>
      </c>
      <c r="F2790">
        <v>1044087.7</v>
      </c>
      <c r="G2790" t="s">
        <v>26</v>
      </c>
      <c r="H2790" t="s">
        <v>26</v>
      </c>
      <c r="I2790" t="s">
        <v>26</v>
      </c>
      <c r="J2790" t="s">
        <v>26</v>
      </c>
      <c r="K2790" t="s">
        <v>26</v>
      </c>
    </row>
    <row r="2791" spans="1:11" x14ac:dyDescent="0.25">
      <c r="A2791" s="1">
        <v>34029</v>
      </c>
      <c r="B2791" t="s">
        <v>139</v>
      </c>
      <c r="C2791" t="s">
        <v>26</v>
      </c>
      <c r="D2791" t="s">
        <v>26</v>
      </c>
      <c r="E2791" t="s">
        <v>26</v>
      </c>
      <c r="F2791">
        <v>835728.03</v>
      </c>
      <c r="G2791" t="s">
        <v>26</v>
      </c>
      <c r="H2791" t="s">
        <v>26</v>
      </c>
      <c r="I2791" t="s">
        <v>26</v>
      </c>
      <c r="J2791" t="s">
        <v>26</v>
      </c>
      <c r="K2791" t="s">
        <v>26</v>
      </c>
    </row>
    <row r="2792" spans="1:11" x14ac:dyDescent="0.25">
      <c r="A2792" s="1">
        <v>34029</v>
      </c>
      <c r="B2792" t="s">
        <v>140</v>
      </c>
      <c r="C2792" t="s">
        <v>26</v>
      </c>
      <c r="D2792" t="s">
        <v>26</v>
      </c>
      <c r="E2792" t="s">
        <v>26</v>
      </c>
      <c r="F2792">
        <v>844652.49</v>
      </c>
      <c r="G2792" t="s">
        <v>26</v>
      </c>
      <c r="H2792" t="s">
        <v>26</v>
      </c>
      <c r="I2792" t="s">
        <v>26</v>
      </c>
      <c r="J2792" t="s">
        <v>26</v>
      </c>
      <c r="K2792" t="s">
        <v>26</v>
      </c>
    </row>
    <row r="2793" spans="1:11" x14ac:dyDescent="0.25">
      <c r="A2793" s="1">
        <v>34029</v>
      </c>
      <c r="B2793" t="s">
        <v>141</v>
      </c>
      <c r="C2793" t="s">
        <v>26</v>
      </c>
      <c r="D2793" t="s">
        <v>26</v>
      </c>
      <c r="E2793" t="s">
        <v>26</v>
      </c>
      <c r="F2793">
        <v>990606.12</v>
      </c>
      <c r="G2793" t="s">
        <v>26</v>
      </c>
      <c r="H2793" t="s">
        <v>26</v>
      </c>
      <c r="I2793" t="s">
        <v>26</v>
      </c>
      <c r="J2793" t="s">
        <v>26</v>
      </c>
      <c r="K2793" t="s">
        <v>26</v>
      </c>
    </row>
    <row r="2794" spans="1:11" x14ac:dyDescent="0.25">
      <c r="A2794" s="1">
        <v>34029</v>
      </c>
      <c r="B2794" t="s">
        <v>142</v>
      </c>
      <c r="C2794" t="s">
        <v>26</v>
      </c>
      <c r="D2794" t="s">
        <v>26</v>
      </c>
      <c r="E2794" t="s">
        <v>26</v>
      </c>
      <c r="F2794">
        <v>875914.65</v>
      </c>
      <c r="G2794" t="s">
        <v>26</v>
      </c>
      <c r="H2794" t="s">
        <v>26</v>
      </c>
      <c r="I2794" t="s">
        <v>26</v>
      </c>
      <c r="J2794" t="s">
        <v>26</v>
      </c>
      <c r="K2794" t="s">
        <v>26</v>
      </c>
    </row>
    <row r="2795" spans="1:11" x14ac:dyDescent="0.25">
      <c r="A2795" s="1">
        <v>34029</v>
      </c>
      <c r="B2795" t="s">
        <v>143</v>
      </c>
      <c r="C2795" t="s">
        <v>26</v>
      </c>
      <c r="D2795" t="s">
        <v>26</v>
      </c>
      <c r="E2795" t="s">
        <v>26</v>
      </c>
      <c r="F2795">
        <v>925483.07</v>
      </c>
      <c r="G2795" t="s">
        <v>26</v>
      </c>
      <c r="H2795" t="s">
        <v>26</v>
      </c>
      <c r="I2795" t="s">
        <v>26</v>
      </c>
      <c r="J2795" t="s">
        <v>26</v>
      </c>
      <c r="K2795" t="s">
        <v>26</v>
      </c>
    </row>
    <row r="2796" spans="1:11" x14ac:dyDescent="0.25">
      <c r="A2796" s="1">
        <v>34029</v>
      </c>
      <c r="B2796" t="s">
        <v>144</v>
      </c>
      <c r="C2796" t="s">
        <v>26</v>
      </c>
      <c r="D2796" t="s">
        <v>26</v>
      </c>
      <c r="E2796" t="s">
        <v>26</v>
      </c>
      <c r="F2796">
        <v>904250.58</v>
      </c>
      <c r="G2796" t="s">
        <v>26</v>
      </c>
      <c r="H2796" t="s">
        <v>26</v>
      </c>
      <c r="I2796" t="s">
        <v>26</v>
      </c>
      <c r="J2796" t="s">
        <v>26</v>
      </c>
      <c r="K2796" t="s">
        <v>26</v>
      </c>
    </row>
    <row r="2797" spans="1:11" x14ac:dyDescent="0.25">
      <c r="A2797" s="1">
        <v>34029</v>
      </c>
      <c r="B2797" t="s">
        <v>145</v>
      </c>
      <c r="C2797" t="s">
        <v>26</v>
      </c>
      <c r="D2797" t="s">
        <v>26</v>
      </c>
      <c r="E2797" t="s">
        <v>26</v>
      </c>
      <c r="F2797">
        <v>1048052.39</v>
      </c>
      <c r="G2797" t="s">
        <v>26</v>
      </c>
      <c r="H2797" t="s">
        <v>26</v>
      </c>
      <c r="I2797" t="s">
        <v>26</v>
      </c>
      <c r="J2797" t="s">
        <v>26</v>
      </c>
      <c r="K2797" t="s">
        <v>26</v>
      </c>
    </row>
    <row r="2798" spans="1:11" x14ac:dyDescent="0.25">
      <c r="A2798" s="1">
        <v>34029</v>
      </c>
      <c r="B2798" t="s">
        <v>146</v>
      </c>
      <c r="C2798" t="s">
        <v>26</v>
      </c>
      <c r="D2798" t="s">
        <v>26</v>
      </c>
      <c r="E2798" t="s">
        <v>26</v>
      </c>
      <c r="F2798">
        <v>937603.36</v>
      </c>
      <c r="G2798" t="s">
        <v>26</v>
      </c>
      <c r="H2798" t="s">
        <v>26</v>
      </c>
      <c r="I2798" t="s">
        <v>26</v>
      </c>
      <c r="J2798" t="s">
        <v>26</v>
      </c>
      <c r="K2798" t="s">
        <v>26</v>
      </c>
    </row>
    <row r="2799" spans="1:11" x14ac:dyDescent="0.25">
      <c r="A2799" s="1">
        <v>34029</v>
      </c>
      <c r="B2799" t="s">
        <v>2</v>
      </c>
      <c r="C2799" t="s">
        <v>26</v>
      </c>
      <c r="D2799" t="s">
        <v>26</v>
      </c>
      <c r="E2799" t="s">
        <v>26</v>
      </c>
      <c r="F2799">
        <v>845888.36</v>
      </c>
      <c r="G2799" t="s">
        <v>26</v>
      </c>
      <c r="H2799" t="s">
        <v>26</v>
      </c>
      <c r="I2799" t="s">
        <v>26</v>
      </c>
      <c r="J2799" t="s">
        <v>26</v>
      </c>
      <c r="K2799" t="s">
        <v>26</v>
      </c>
    </row>
    <row r="2800" spans="1:11" x14ac:dyDescent="0.25">
      <c r="A2800" s="1">
        <v>34029</v>
      </c>
      <c r="B2800" t="s">
        <v>147</v>
      </c>
      <c r="C2800" t="s">
        <v>26</v>
      </c>
      <c r="D2800" t="s">
        <v>26</v>
      </c>
      <c r="E2800" t="s">
        <v>26</v>
      </c>
      <c r="F2800">
        <v>914337.73</v>
      </c>
      <c r="G2800" t="s">
        <v>26</v>
      </c>
      <c r="H2800" t="s">
        <v>26</v>
      </c>
      <c r="I2800" t="s">
        <v>26</v>
      </c>
      <c r="J2800" t="s">
        <v>26</v>
      </c>
      <c r="K2800" t="s">
        <v>26</v>
      </c>
    </row>
    <row r="2801" spans="1:11" x14ac:dyDescent="0.25">
      <c r="A2801" s="1">
        <v>34029</v>
      </c>
      <c r="B2801" t="s">
        <v>148</v>
      </c>
      <c r="C2801" t="s">
        <v>26</v>
      </c>
      <c r="D2801" t="s">
        <v>26</v>
      </c>
      <c r="E2801" t="s">
        <v>26</v>
      </c>
      <c r="F2801">
        <v>864683.23</v>
      </c>
      <c r="G2801" t="s">
        <v>26</v>
      </c>
      <c r="H2801" t="s">
        <v>26</v>
      </c>
      <c r="I2801" t="s">
        <v>26</v>
      </c>
      <c r="J2801" t="s">
        <v>26</v>
      </c>
      <c r="K2801" t="s">
        <v>26</v>
      </c>
    </row>
    <row r="2802" spans="1:11" x14ac:dyDescent="0.25">
      <c r="A2802" s="1">
        <v>34029</v>
      </c>
      <c r="B2802" t="s">
        <v>149</v>
      </c>
      <c r="C2802" t="s">
        <v>26</v>
      </c>
      <c r="D2802" t="s">
        <v>26</v>
      </c>
      <c r="E2802" t="s">
        <v>26</v>
      </c>
      <c r="F2802">
        <v>908050.44</v>
      </c>
      <c r="G2802" t="s">
        <v>26</v>
      </c>
      <c r="H2802" t="s">
        <v>26</v>
      </c>
      <c r="I2802" t="s">
        <v>26</v>
      </c>
      <c r="J2802" t="s">
        <v>26</v>
      </c>
      <c r="K2802" t="s">
        <v>26</v>
      </c>
    </row>
    <row r="2803" spans="1:11" x14ac:dyDescent="0.25">
      <c r="A2803" s="1">
        <v>34029</v>
      </c>
      <c r="B2803" t="s">
        <v>150</v>
      </c>
      <c r="C2803" t="s">
        <v>26</v>
      </c>
      <c r="D2803" t="s">
        <v>26</v>
      </c>
      <c r="E2803" t="s">
        <v>26</v>
      </c>
      <c r="F2803">
        <v>911969.73</v>
      </c>
      <c r="G2803" t="s">
        <v>26</v>
      </c>
      <c r="H2803" t="s">
        <v>26</v>
      </c>
      <c r="I2803" t="s">
        <v>26</v>
      </c>
      <c r="J2803" t="s">
        <v>26</v>
      </c>
      <c r="K2803" t="s">
        <v>26</v>
      </c>
    </row>
    <row r="2804" spans="1:11" x14ac:dyDescent="0.25">
      <c r="A2804" s="1">
        <v>34029</v>
      </c>
      <c r="B2804" t="s">
        <v>151</v>
      </c>
      <c r="C2804" t="s">
        <v>26</v>
      </c>
      <c r="D2804" t="s">
        <v>26</v>
      </c>
      <c r="E2804" t="s">
        <v>26</v>
      </c>
      <c r="F2804">
        <v>861800.1</v>
      </c>
      <c r="G2804" t="s">
        <v>26</v>
      </c>
      <c r="H2804" t="s">
        <v>26</v>
      </c>
      <c r="I2804" t="s">
        <v>26</v>
      </c>
      <c r="J2804" t="s">
        <v>26</v>
      </c>
      <c r="K2804" t="s">
        <v>26</v>
      </c>
    </row>
    <row r="2805" spans="1:11" x14ac:dyDescent="0.25">
      <c r="A2805" s="1">
        <v>34029</v>
      </c>
      <c r="B2805" t="s">
        <v>152</v>
      </c>
      <c r="C2805" t="s">
        <v>26</v>
      </c>
      <c r="D2805" t="s">
        <v>26</v>
      </c>
      <c r="E2805" t="s">
        <v>26</v>
      </c>
      <c r="F2805">
        <v>887697.76</v>
      </c>
      <c r="G2805" t="s">
        <v>26</v>
      </c>
      <c r="H2805" t="s">
        <v>26</v>
      </c>
      <c r="I2805" t="s">
        <v>26</v>
      </c>
      <c r="J2805" t="s">
        <v>26</v>
      </c>
      <c r="K2805" t="s">
        <v>26</v>
      </c>
    </row>
    <row r="2806" spans="1:11" x14ac:dyDescent="0.25">
      <c r="A2806" s="1">
        <v>34029</v>
      </c>
      <c r="B2806" t="s">
        <v>153</v>
      </c>
      <c r="C2806" t="s">
        <v>26</v>
      </c>
      <c r="D2806" t="s">
        <v>26</v>
      </c>
      <c r="E2806" t="s">
        <v>26</v>
      </c>
      <c r="F2806">
        <v>971593.43</v>
      </c>
      <c r="G2806" t="s">
        <v>26</v>
      </c>
      <c r="H2806" t="s">
        <v>26</v>
      </c>
      <c r="I2806" t="s">
        <v>26</v>
      </c>
      <c r="J2806" t="s">
        <v>26</v>
      </c>
      <c r="K2806" t="s">
        <v>26</v>
      </c>
    </row>
    <row r="2807" spans="1:11" x14ac:dyDescent="0.25">
      <c r="A2807" s="1">
        <v>34029</v>
      </c>
      <c r="B2807" t="s">
        <v>154</v>
      </c>
      <c r="C2807" t="s">
        <v>26</v>
      </c>
      <c r="D2807" t="s">
        <v>26</v>
      </c>
      <c r="E2807" t="s">
        <v>26</v>
      </c>
      <c r="F2807">
        <v>959827</v>
      </c>
      <c r="G2807" t="s">
        <v>26</v>
      </c>
      <c r="H2807" t="s">
        <v>26</v>
      </c>
      <c r="I2807" t="s">
        <v>26</v>
      </c>
      <c r="J2807" t="s">
        <v>26</v>
      </c>
      <c r="K2807" t="s">
        <v>26</v>
      </c>
    </row>
    <row r="2808" spans="1:11" x14ac:dyDescent="0.25">
      <c r="A2808" s="1">
        <v>34029</v>
      </c>
      <c r="B2808" t="s">
        <v>155</v>
      </c>
      <c r="C2808" t="s">
        <v>26</v>
      </c>
      <c r="D2808" t="s">
        <v>26</v>
      </c>
      <c r="E2808" t="s">
        <v>26</v>
      </c>
      <c r="F2808">
        <v>908598.49</v>
      </c>
      <c r="G2808" t="s">
        <v>26</v>
      </c>
      <c r="H2808" t="s">
        <v>26</v>
      </c>
      <c r="I2808" t="s">
        <v>26</v>
      </c>
      <c r="J2808" t="s">
        <v>26</v>
      </c>
      <c r="K2808" t="s">
        <v>26</v>
      </c>
    </row>
    <row r="2809" spans="1:11" x14ac:dyDescent="0.25">
      <c r="A2809" s="1">
        <v>34060</v>
      </c>
      <c r="B2809" t="s">
        <v>1</v>
      </c>
      <c r="C2809" t="s">
        <v>26</v>
      </c>
      <c r="D2809" t="s">
        <v>26</v>
      </c>
      <c r="E2809" t="s">
        <v>26</v>
      </c>
      <c r="F2809">
        <v>1154698.56</v>
      </c>
      <c r="G2809" t="s">
        <v>26</v>
      </c>
      <c r="H2809" t="s">
        <v>26</v>
      </c>
      <c r="I2809" t="s">
        <v>26</v>
      </c>
      <c r="J2809" t="s">
        <v>26</v>
      </c>
      <c r="K2809" t="s">
        <v>26</v>
      </c>
    </row>
    <row r="2810" spans="1:11" x14ac:dyDescent="0.25">
      <c r="A2810" s="1">
        <v>34060</v>
      </c>
      <c r="B2810" t="s">
        <v>126</v>
      </c>
      <c r="C2810" t="s">
        <v>26</v>
      </c>
      <c r="D2810" t="s">
        <v>26</v>
      </c>
      <c r="E2810" t="s">
        <v>26</v>
      </c>
      <c r="F2810">
        <v>1161181.44</v>
      </c>
      <c r="G2810" t="s">
        <v>26</v>
      </c>
      <c r="H2810" t="s">
        <v>26</v>
      </c>
      <c r="I2810" t="s">
        <v>26</v>
      </c>
      <c r="J2810" t="s">
        <v>26</v>
      </c>
      <c r="K2810" t="s">
        <v>26</v>
      </c>
    </row>
    <row r="2811" spans="1:11" x14ac:dyDescent="0.25">
      <c r="A2811" s="1">
        <v>34060</v>
      </c>
      <c r="B2811" t="s">
        <v>127</v>
      </c>
      <c r="C2811" t="s">
        <v>26</v>
      </c>
      <c r="D2811" t="s">
        <v>26</v>
      </c>
      <c r="E2811" t="s">
        <v>26</v>
      </c>
      <c r="F2811">
        <v>1165382.06</v>
      </c>
      <c r="G2811" t="s">
        <v>26</v>
      </c>
      <c r="H2811" t="s">
        <v>26</v>
      </c>
      <c r="I2811" t="s">
        <v>26</v>
      </c>
      <c r="J2811" t="s">
        <v>26</v>
      </c>
      <c r="K2811" t="s">
        <v>26</v>
      </c>
    </row>
    <row r="2812" spans="1:11" x14ac:dyDescent="0.25">
      <c r="A2812" s="1">
        <v>34060</v>
      </c>
      <c r="B2812" t="s">
        <v>113</v>
      </c>
      <c r="C2812" t="s">
        <v>26</v>
      </c>
      <c r="D2812" t="s">
        <v>26</v>
      </c>
      <c r="E2812" t="s">
        <v>26</v>
      </c>
      <c r="F2812">
        <v>1152282.22</v>
      </c>
      <c r="G2812" t="s">
        <v>26</v>
      </c>
      <c r="H2812" t="s">
        <v>26</v>
      </c>
      <c r="I2812" t="s">
        <v>26</v>
      </c>
      <c r="J2812" t="s">
        <v>26</v>
      </c>
      <c r="K2812" t="s">
        <v>26</v>
      </c>
    </row>
    <row r="2813" spans="1:11" x14ac:dyDescent="0.25">
      <c r="A2813" s="1">
        <v>34060</v>
      </c>
      <c r="B2813" t="s">
        <v>128</v>
      </c>
      <c r="C2813" t="s">
        <v>26</v>
      </c>
      <c r="D2813" t="s">
        <v>26</v>
      </c>
      <c r="E2813" t="s">
        <v>26</v>
      </c>
      <c r="F2813">
        <v>1131093.25</v>
      </c>
      <c r="G2813" t="s">
        <v>26</v>
      </c>
      <c r="H2813" t="s">
        <v>26</v>
      </c>
      <c r="I2813" t="s">
        <v>26</v>
      </c>
      <c r="J2813" t="s">
        <v>26</v>
      </c>
      <c r="K2813" t="s">
        <v>26</v>
      </c>
    </row>
    <row r="2814" spans="1:11" x14ac:dyDescent="0.25">
      <c r="A2814" s="1">
        <v>34060</v>
      </c>
      <c r="B2814" t="s">
        <v>129</v>
      </c>
      <c r="C2814" t="s">
        <v>26</v>
      </c>
      <c r="D2814" t="s">
        <v>26</v>
      </c>
      <c r="E2814" t="s">
        <v>26</v>
      </c>
      <c r="F2814">
        <v>1180704.1200000001</v>
      </c>
      <c r="G2814" t="s">
        <v>26</v>
      </c>
      <c r="H2814" t="s">
        <v>26</v>
      </c>
      <c r="I2814" t="s">
        <v>26</v>
      </c>
      <c r="J2814" t="s">
        <v>26</v>
      </c>
      <c r="K2814" t="s">
        <v>26</v>
      </c>
    </row>
    <row r="2815" spans="1:11" x14ac:dyDescent="0.25">
      <c r="A2815" s="1">
        <v>34060</v>
      </c>
      <c r="B2815" t="s">
        <v>130</v>
      </c>
      <c r="C2815" t="s">
        <v>26</v>
      </c>
      <c r="D2815" t="s">
        <v>26</v>
      </c>
      <c r="E2815" t="s">
        <v>26</v>
      </c>
      <c r="F2815">
        <v>1206229.92</v>
      </c>
      <c r="G2815" t="s">
        <v>26</v>
      </c>
      <c r="H2815" t="s">
        <v>26</v>
      </c>
      <c r="I2815" t="s">
        <v>26</v>
      </c>
      <c r="J2815" t="s">
        <v>26</v>
      </c>
      <c r="K2815" t="s">
        <v>26</v>
      </c>
    </row>
    <row r="2816" spans="1:11" x14ac:dyDescent="0.25">
      <c r="A2816" s="1">
        <v>34060</v>
      </c>
      <c r="B2816" t="s">
        <v>131</v>
      </c>
      <c r="C2816" t="s">
        <v>26</v>
      </c>
      <c r="D2816" t="s">
        <v>26</v>
      </c>
      <c r="E2816" t="s">
        <v>26</v>
      </c>
      <c r="F2816">
        <v>1177953.31</v>
      </c>
      <c r="G2816" t="s">
        <v>26</v>
      </c>
      <c r="H2816" t="s">
        <v>26</v>
      </c>
      <c r="I2816" t="s">
        <v>26</v>
      </c>
      <c r="J2816" t="s">
        <v>26</v>
      </c>
      <c r="K2816" t="s">
        <v>26</v>
      </c>
    </row>
    <row r="2817" spans="1:11" x14ac:dyDescent="0.25">
      <c r="A2817" s="1">
        <v>34060</v>
      </c>
      <c r="B2817" t="s">
        <v>132</v>
      </c>
      <c r="C2817" t="s">
        <v>26</v>
      </c>
      <c r="D2817" t="s">
        <v>26</v>
      </c>
      <c r="E2817" t="s">
        <v>26</v>
      </c>
      <c r="F2817">
        <v>1156297.8</v>
      </c>
      <c r="G2817" t="s">
        <v>26</v>
      </c>
      <c r="H2817" t="s">
        <v>26</v>
      </c>
      <c r="I2817" t="s">
        <v>26</v>
      </c>
      <c r="J2817" t="s">
        <v>26</v>
      </c>
      <c r="K2817" t="s">
        <v>26</v>
      </c>
    </row>
    <row r="2818" spans="1:11" x14ac:dyDescent="0.25">
      <c r="A2818" s="1">
        <v>34060</v>
      </c>
      <c r="B2818" t="s">
        <v>133</v>
      </c>
      <c r="C2818" t="s">
        <v>26</v>
      </c>
      <c r="D2818" t="s">
        <v>26</v>
      </c>
      <c r="E2818" t="s">
        <v>26</v>
      </c>
      <c r="F2818">
        <v>955036.46</v>
      </c>
      <c r="G2818" t="s">
        <v>26</v>
      </c>
      <c r="H2818" t="s">
        <v>26</v>
      </c>
      <c r="I2818" t="s">
        <v>26</v>
      </c>
      <c r="J2818" t="s">
        <v>26</v>
      </c>
      <c r="K2818" t="s">
        <v>26</v>
      </c>
    </row>
    <row r="2819" spans="1:11" x14ac:dyDescent="0.25">
      <c r="A2819" s="1">
        <v>34060</v>
      </c>
      <c r="B2819" t="s">
        <v>134</v>
      </c>
      <c r="C2819" t="s">
        <v>26</v>
      </c>
      <c r="D2819" t="s">
        <v>26</v>
      </c>
      <c r="E2819" t="s">
        <v>26</v>
      </c>
      <c r="F2819">
        <v>1193855.48</v>
      </c>
      <c r="G2819" t="s">
        <v>26</v>
      </c>
      <c r="H2819" t="s">
        <v>26</v>
      </c>
      <c r="I2819" t="s">
        <v>26</v>
      </c>
      <c r="J2819" t="s">
        <v>26</v>
      </c>
      <c r="K2819" t="s">
        <v>26</v>
      </c>
    </row>
    <row r="2820" spans="1:11" x14ac:dyDescent="0.25">
      <c r="A2820" s="1">
        <v>34060</v>
      </c>
      <c r="B2820" t="s">
        <v>135</v>
      </c>
      <c r="C2820" t="s">
        <v>26</v>
      </c>
      <c r="D2820" t="s">
        <v>26</v>
      </c>
      <c r="E2820" t="s">
        <v>26</v>
      </c>
      <c r="F2820">
        <v>1059063.06</v>
      </c>
      <c r="G2820" t="s">
        <v>26</v>
      </c>
      <c r="H2820" t="s">
        <v>26</v>
      </c>
      <c r="I2820" t="s">
        <v>26</v>
      </c>
      <c r="J2820" t="s">
        <v>26</v>
      </c>
      <c r="K2820" t="s">
        <v>26</v>
      </c>
    </row>
    <row r="2821" spans="1:11" x14ac:dyDescent="0.25">
      <c r="A2821" s="1">
        <v>34060</v>
      </c>
      <c r="B2821" t="s">
        <v>136</v>
      </c>
      <c r="C2821" t="s">
        <v>26</v>
      </c>
      <c r="D2821" t="s">
        <v>26</v>
      </c>
      <c r="E2821" t="s">
        <v>26</v>
      </c>
      <c r="F2821" t="s">
        <v>26</v>
      </c>
      <c r="G2821" t="s">
        <v>26</v>
      </c>
      <c r="H2821" t="s">
        <v>26</v>
      </c>
      <c r="I2821" t="s">
        <v>26</v>
      </c>
      <c r="J2821" t="s">
        <v>26</v>
      </c>
      <c r="K2821" t="s">
        <v>26</v>
      </c>
    </row>
    <row r="2822" spans="1:11" x14ac:dyDescent="0.25">
      <c r="A2822" s="1">
        <v>34060</v>
      </c>
      <c r="B2822" t="s">
        <v>137</v>
      </c>
      <c r="C2822" t="s">
        <v>26</v>
      </c>
      <c r="D2822" t="s">
        <v>26</v>
      </c>
      <c r="E2822" t="s">
        <v>26</v>
      </c>
      <c r="F2822">
        <v>1090835.22</v>
      </c>
      <c r="G2822" t="s">
        <v>26</v>
      </c>
      <c r="H2822" t="s">
        <v>26</v>
      </c>
      <c r="I2822" t="s">
        <v>26</v>
      </c>
      <c r="J2822" t="s">
        <v>26</v>
      </c>
      <c r="K2822" t="s">
        <v>26</v>
      </c>
    </row>
    <row r="2823" spans="1:11" x14ac:dyDescent="0.25">
      <c r="A2823" s="1">
        <v>34060</v>
      </c>
      <c r="B2823" t="s">
        <v>138</v>
      </c>
      <c r="C2823" t="s">
        <v>26</v>
      </c>
      <c r="D2823" t="s">
        <v>26</v>
      </c>
      <c r="E2823" t="s">
        <v>26</v>
      </c>
      <c r="F2823">
        <v>1286211.6399999999</v>
      </c>
      <c r="G2823" t="s">
        <v>26</v>
      </c>
      <c r="H2823" t="s">
        <v>26</v>
      </c>
      <c r="I2823" t="s">
        <v>26</v>
      </c>
      <c r="J2823" t="s">
        <v>26</v>
      </c>
      <c r="K2823" t="s">
        <v>26</v>
      </c>
    </row>
    <row r="2824" spans="1:11" x14ac:dyDescent="0.25">
      <c r="A2824" s="1">
        <v>34060</v>
      </c>
      <c r="B2824" t="s">
        <v>139</v>
      </c>
      <c r="C2824" t="s">
        <v>26</v>
      </c>
      <c r="D2824" t="s">
        <v>26</v>
      </c>
      <c r="E2824" t="s">
        <v>26</v>
      </c>
      <c r="F2824">
        <v>1107172.5</v>
      </c>
      <c r="G2824" t="s">
        <v>26</v>
      </c>
      <c r="H2824" t="s">
        <v>26</v>
      </c>
      <c r="I2824" t="s">
        <v>26</v>
      </c>
      <c r="J2824" t="s">
        <v>26</v>
      </c>
      <c r="K2824" t="s">
        <v>26</v>
      </c>
    </row>
    <row r="2825" spans="1:11" x14ac:dyDescent="0.25">
      <c r="A2825" s="1">
        <v>34060</v>
      </c>
      <c r="B2825" t="s">
        <v>140</v>
      </c>
      <c r="C2825" t="s">
        <v>26</v>
      </c>
      <c r="D2825" t="s">
        <v>26</v>
      </c>
      <c r="E2825" t="s">
        <v>26</v>
      </c>
      <c r="F2825">
        <v>1108859.79</v>
      </c>
      <c r="G2825" t="s">
        <v>26</v>
      </c>
      <c r="H2825" t="s">
        <v>26</v>
      </c>
      <c r="I2825" t="s">
        <v>26</v>
      </c>
      <c r="J2825" t="s">
        <v>26</v>
      </c>
      <c r="K2825" t="s">
        <v>26</v>
      </c>
    </row>
    <row r="2826" spans="1:11" x14ac:dyDescent="0.25">
      <c r="A2826" s="1">
        <v>34060</v>
      </c>
      <c r="B2826" t="s">
        <v>141</v>
      </c>
      <c r="C2826" t="s">
        <v>26</v>
      </c>
      <c r="D2826" t="s">
        <v>26</v>
      </c>
      <c r="E2826" t="s">
        <v>26</v>
      </c>
      <c r="F2826">
        <v>1194670.98</v>
      </c>
      <c r="G2826" t="s">
        <v>26</v>
      </c>
      <c r="H2826" t="s">
        <v>26</v>
      </c>
      <c r="I2826" t="s">
        <v>26</v>
      </c>
      <c r="J2826" t="s">
        <v>26</v>
      </c>
      <c r="K2826" t="s">
        <v>26</v>
      </c>
    </row>
    <row r="2827" spans="1:11" x14ac:dyDescent="0.25">
      <c r="A2827" s="1">
        <v>34060</v>
      </c>
      <c r="B2827" t="s">
        <v>142</v>
      </c>
      <c r="C2827" t="s">
        <v>26</v>
      </c>
      <c r="D2827" t="s">
        <v>26</v>
      </c>
      <c r="E2827" t="s">
        <v>26</v>
      </c>
      <c r="F2827">
        <v>1121521.1100000001</v>
      </c>
      <c r="G2827" t="s">
        <v>26</v>
      </c>
      <c r="H2827" t="s">
        <v>26</v>
      </c>
      <c r="I2827" t="s">
        <v>26</v>
      </c>
      <c r="J2827" t="s">
        <v>26</v>
      </c>
      <c r="K2827" t="s">
        <v>26</v>
      </c>
    </row>
    <row r="2828" spans="1:11" x14ac:dyDescent="0.25">
      <c r="A2828" s="1">
        <v>34060</v>
      </c>
      <c r="B2828" t="s">
        <v>143</v>
      </c>
      <c r="C2828" t="s">
        <v>26</v>
      </c>
      <c r="D2828" t="s">
        <v>26</v>
      </c>
      <c r="E2828" t="s">
        <v>26</v>
      </c>
      <c r="F2828">
        <v>1106137.3700000001</v>
      </c>
      <c r="G2828" t="s">
        <v>26</v>
      </c>
      <c r="H2828" t="s">
        <v>26</v>
      </c>
      <c r="I2828" t="s">
        <v>26</v>
      </c>
      <c r="J2828" t="s">
        <v>26</v>
      </c>
      <c r="K2828" t="s">
        <v>26</v>
      </c>
    </row>
    <row r="2829" spans="1:11" x14ac:dyDescent="0.25">
      <c r="A2829" s="1">
        <v>34060</v>
      </c>
      <c r="B2829" t="s">
        <v>144</v>
      </c>
      <c r="C2829" t="s">
        <v>26</v>
      </c>
      <c r="D2829" t="s">
        <v>26</v>
      </c>
      <c r="E2829" t="s">
        <v>26</v>
      </c>
      <c r="F2829">
        <v>1117382.44</v>
      </c>
      <c r="G2829" t="s">
        <v>26</v>
      </c>
      <c r="H2829" t="s">
        <v>26</v>
      </c>
      <c r="I2829" t="s">
        <v>26</v>
      </c>
      <c r="J2829" t="s">
        <v>26</v>
      </c>
      <c r="K2829" t="s">
        <v>26</v>
      </c>
    </row>
    <row r="2830" spans="1:11" x14ac:dyDescent="0.25">
      <c r="A2830" s="1">
        <v>34060</v>
      </c>
      <c r="B2830" t="s">
        <v>145</v>
      </c>
      <c r="C2830" t="s">
        <v>26</v>
      </c>
      <c r="D2830" t="s">
        <v>26</v>
      </c>
      <c r="E2830" t="s">
        <v>26</v>
      </c>
      <c r="F2830">
        <v>1258291.7</v>
      </c>
      <c r="G2830" t="s">
        <v>26</v>
      </c>
      <c r="H2830" t="s">
        <v>26</v>
      </c>
      <c r="I2830" t="s">
        <v>26</v>
      </c>
      <c r="J2830" t="s">
        <v>26</v>
      </c>
      <c r="K2830" t="s">
        <v>26</v>
      </c>
    </row>
    <row r="2831" spans="1:11" x14ac:dyDescent="0.25">
      <c r="A2831" s="1">
        <v>34060</v>
      </c>
      <c r="B2831" t="s">
        <v>146</v>
      </c>
      <c r="C2831" t="s">
        <v>26</v>
      </c>
      <c r="D2831" t="s">
        <v>26</v>
      </c>
      <c r="E2831" t="s">
        <v>26</v>
      </c>
      <c r="F2831">
        <v>1214946.44</v>
      </c>
      <c r="G2831" t="s">
        <v>26</v>
      </c>
      <c r="H2831" t="s">
        <v>26</v>
      </c>
      <c r="I2831" t="s">
        <v>26</v>
      </c>
      <c r="J2831" t="s">
        <v>26</v>
      </c>
      <c r="K2831" t="s">
        <v>26</v>
      </c>
    </row>
    <row r="2832" spans="1:11" x14ac:dyDescent="0.25">
      <c r="A2832" s="1">
        <v>34060</v>
      </c>
      <c r="B2832" t="s">
        <v>2</v>
      </c>
      <c r="C2832" t="s">
        <v>26</v>
      </c>
      <c r="D2832" t="s">
        <v>26</v>
      </c>
      <c r="E2832" t="s">
        <v>26</v>
      </c>
      <c r="F2832">
        <v>1096525.08</v>
      </c>
      <c r="G2832" t="s">
        <v>26</v>
      </c>
      <c r="H2832" t="s">
        <v>26</v>
      </c>
      <c r="I2832" t="s">
        <v>26</v>
      </c>
      <c r="J2832" t="s">
        <v>26</v>
      </c>
      <c r="K2832" t="s">
        <v>26</v>
      </c>
    </row>
    <row r="2833" spans="1:11" x14ac:dyDescent="0.25">
      <c r="A2833" s="1">
        <v>34060</v>
      </c>
      <c r="B2833" t="s">
        <v>147</v>
      </c>
      <c r="C2833" t="s">
        <v>26</v>
      </c>
      <c r="D2833" t="s">
        <v>26</v>
      </c>
      <c r="E2833" t="s">
        <v>26</v>
      </c>
      <c r="F2833">
        <v>1213600.46</v>
      </c>
      <c r="G2833" t="s">
        <v>26</v>
      </c>
      <c r="H2833" t="s">
        <v>26</v>
      </c>
      <c r="I2833" t="s">
        <v>26</v>
      </c>
      <c r="J2833" t="s">
        <v>26</v>
      </c>
      <c r="K2833" t="s">
        <v>26</v>
      </c>
    </row>
    <row r="2834" spans="1:11" x14ac:dyDescent="0.25">
      <c r="A2834" s="1">
        <v>34060</v>
      </c>
      <c r="B2834" t="s">
        <v>148</v>
      </c>
      <c r="C2834" t="s">
        <v>26</v>
      </c>
      <c r="D2834" t="s">
        <v>26</v>
      </c>
      <c r="E2834" t="s">
        <v>26</v>
      </c>
      <c r="F2834">
        <v>1120802.3999999999</v>
      </c>
      <c r="G2834" t="s">
        <v>26</v>
      </c>
      <c r="H2834" t="s">
        <v>26</v>
      </c>
      <c r="I2834" t="s">
        <v>26</v>
      </c>
      <c r="J2834" t="s">
        <v>26</v>
      </c>
      <c r="K2834" t="s">
        <v>26</v>
      </c>
    </row>
    <row r="2835" spans="1:11" x14ac:dyDescent="0.25">
      <c r="A2835" s="1">
        <v>34060</v>
      </c>
      <c r="B2835" t="s">
        <v>149</v>
      </c>
      <c r="C2835" t="s">
        <v>26</v>
      </c>
      <c r="D2835" t="s">
        <v>26</v>
      </c>
      <c r="E2835" t="s">
        <v>26</v>
      </c>
      <c r="F2835">
        <v>1174290.83</v>
      </c>
      <c r="G2835" t="s">
        <v>26</v>
      </c>
      <c r="H2835" t="s">
        <v>26</v>
      </c>
      <c r="I2835" t="s">
        <v>26</v>
      </c>
      <c r="J2835" t="s">
        <v>26</v>
      </c>
      <c r="K2835" t="s">
        <v>26</v>
      </c>
    </row>
    <row r="2836" spans="1:11" x14ac:dyDescent="0.25">
      <c r="A2836" s="1">
        <v>34060</v>
      </c>
      <c r="B2836" t="s">
        <v>150</v>
      </c>
      <c r="C2836" t="s">
        <v>26</v>
      </c>
      <c r="D2836" t="s">
        <v>26</v>
      </c>
      <c r="E2836" t="s">
        <v>26</v>
      </c>
      <c r="F2836">
        <v>1132575.2</v>
      </c>
      <c r="G2836" t="s">
        <v>26</v>
      </c>
      <c r="H2836" t="s">
        <v>26</v>
      </c>
      <c r="I2836" t="s">
        <v>26</v>
      </c>
      <c r="J2836" t="s">
        <v>26</v>
      </c>
      <c r="K2836" t="s">
        <v>26</v>
      </c>
    </row>
    <row r="2837" spans="1:11" x14ac:dyDescent="0.25">
      <c r="A2837" s="1">
        <v>34060</v>
      </c>
      <c r="B2837" t="s">
        <v>151</v>
      </c>
      <c r="C2837" t="s">
        <v>26</v>
      </c>
      <c r="D2837" t="s">
        <v>26</v>
      </c>
      <c r="E2837" t="s">
        <v>26</v>
      </c>
      <c r="F2837">
        <v>1091038.93</v>
      </c>
      <c r="G2837" t="s">
        <v>26</v>
      </c>
      <c r="H2837" t="s">
        <v>26</v>
      </c>
      <c r="I2837" t="s">
        <v>26</v>
      </c>
      <c r="J2837" t="s">
        <v>26</v>
      </c>
      <c r="K2837" t="s">
        <v>26</v>
      </c>
    </row>
    <row r="2838" spans="1:11" x14ac:dyDescent="0.25">
      <c r="A2838" s="1">
        <v>34060</v>
      </c>
      <c r="B2838" t="s">
        <v>152</v>
      </c>
      <c r="C2838" t="s">
        <v>26</v>
      </c>
      <c r="D2838" t="s">
        <v>26</v>
      </c>
      <c r="E2838" t="s">
        <v>26</v>
      </c>
      <c r="F2838">
        <v>1095507.81</v>
      </c>
      <c r="G2838" t="s">
        <v>26</v>
      </c>
      <c r="H2838" t="s">
        <v>26</v>
      </c>
      <c r="I2838" t="s">
        <v>26</v>
      </c>
      <c r="J2838" t="s">
        <v>26</v>
      </c>
      <c r="K2838" t="s">
        <v>26</v>
      </c>
    </row>
    <row r="2839" spans="1:11" x14ac:dyDescent="0.25">
      <c r="A2839" s="1">
        <v>34060</v>
      </c>
      <c r="B2839" t="s">
        <v>153</v>
      </c>
      <c r="C2839" t="s">
        <v>26</v>
      </c>
      <c r="D2839" t="s">
        <v>26</v>
      </c>
      <c r="E2839" t="s">
        <v>26</v>
      </c>
      <c r="F2839">
        <v>1171353.04</v>
      </c>
      <c r="G2839" t="s">
        <v>26</v>
      </c>
      <c r="H2839" t="s">
        <v>26</v>
      </c>
      <c r="I2839" t="s">
        <v>26</v>
      </c>
      <c r="J2839" t="s">
        <v>26</v>
      </c>
      <c r="K2839" t="s">
        <v>26</v>
      </c>
    </row>
    <row r="2840" spans="1:11" x14ac:dyDescent="0.25">
      <c r="A2840" s="1">
        <v>34060</v>
      </c>
      <c r="B2840" t="s">
        <v>154</v>
      </c>
      <c r="C2840" t="s">
        <v>26</v>
      </c>
      <c r="D2840" t="s">
        <v>26</v>
      </c>
      <c r="E2840" t="s">
        <v>26</v>
      </c>
      <c r="F2840">
        <v>1234145.56</v>
      </c>
      <c r="G2840" t="s">
        <v>26</v>
      </c>
      <c r="H2840" t="s">
        <v>26</v>
      </c>
      <c r="I2840" t="s">
        <v>26</v>
      </c>
      <c r="J2840" t="s">
        <v>26</v>
      </c>
      <c r="K2840" t="s">
        <v>26</v>
      </c>
    </row>
    <row r="2841" spans="1:11" x14ac:dyDescent="0.25">
      <c r="A2841" s="1">
        <v>34060</v>
      </c>
      <c r="B2841" t="s">
        <v>155</v>
      </c>
      <c r="C2841" t="s">
        <v>26</v>
      </c>
      <c r="D2841" t="s">
        <v>26</v>
      </c>
      <c r="E2841" t="s">
        <v>26</v>
      </c>
      <c r="F2841">
        <v>1175999.02</v>
      </c>
      <c r="G2841" t="s">
        <v>26</v>
      </c>
      <c r="H2841" t="s">
        <v>26</v>
      </c>
      <c r="I2841" t="s">
        <v>26</v>
      </c>
      <c r="J2841" t="s">
        <v>26</v>
      </c>
      <c r="K2841" t="s">
        <v>26</v>
      </c>
    </row>
    <row r="2842" spans="1:11" x14ac:dyDescent="0.25">
      <c r="A2842" s="1">
        <v>34090</v>
      </c>
      <c r="B2842" t="s">
        <v>1</v>
      </c>
      <c r="C2842" t="s">
        <v>26</v>
      </c>
      <c r="D2842" t="s">
        <v>26</v>
      </c>
      <c r="E2842" t="s">
        <v>26</v>
      </c>
      <c r="F2842">
        <v>1472702.54</v>
      </c>
      <c r="G2842" t="s">
        <v>26</v>
      </c>
      <c r="H2842" t="s">
        <v>26</v>
      </c>
      <c r="I2842" t="s">
        <v>26</v>
      </c>
      <c r="J2842" t="s">
        <v>26</v>
      </c>
      <c r="K2842" t="s">
        <v>26</v>
      </c>
    </row>
    <row r="2843" spans="1:11" x14ac:dyDescent="0.25">
      <c r="A2843" s="1">
        <v>34090</v>
      </c>
      <c r="B2843" t="s">
        <v>126</v>
      </c>
      <c r="C2843" t="s">
        <v>26</v>
      </c>
      <c r="D2843" t="s">
        <v>26</v>
      </c>
      <c r="E2843" t="s">
        <v>26</v>
      </c>
      <c r="F2843">
        <v>1469126.76</v>
      </c>
      <c r="G2843" t="s">
        <v>26</v>
      </c>
      <c r="H2843" t="s">
        <v>26</v>
      </c>
      <c r="I2843" t="s">
        <v>26</v>
      </c>
      <c r="J2843" t="s">
        <v>26</v>
      </c>
      <c r="K2843" t="s">
        <v>26</v>
      </c>
    </row>
    <row r="2844" spans="1:11" x14ac:dyDescent="0.25">
      <c r="A2844" s="1">
        <v>34090</v>
      </c>
      <c r="B2844" t="s">
        <v>127</v>
      </c>
      <c r="C2844" t="s">
        <v>26</v>
      </c>
      <c r="D2844" t="s">
        <v>26</v>
      </c>
      <c r="E2844" t="s">
        <v>26</v>
      </c>
      <c r="F2844">
        <v>1554969.28</v>
      </c>
      <c r="G2844" t="s">
        <v>26</v>
      </c>
      <c r="H2844" t="s">
        <v>26</v>
      </c>
      <c r="I2844" t="s">
        <v>26</v>
      </c>
      <c r="J2844" t="s">
        <v>26</v>
      </c>
      <c r="K2844" t="s">
        <v>26</v>
      </c>
    </row>
    <row r="2845" spans="1:11" x14ac:dyDescent="0.25">
      <c r="A2845" s="1">
        <v>34090</v>
      </c>
      <c r="B2845" t="s">
        <v>113</v>
      </c>
      <c r="C2845" t="s">
        <v>26</v>
      </c>
      <c r="D2845" t="s">
        <v>26</v>
      </c>
      <c r="E2845" t="s">
        <v>26</v>
      </c>
      <c r="F2845">
        <v>1446114.19</v>
      </c>
      <c r="G2845" t="s">
        <v>26</v>
      </c>
      <c r="H2845" t="s">
        <v>26</v>
      </c>
      <c r="I2845" t="s">
        <v>26</v>
      </c>
      <c r="J2845" t="s">
        <v>26</v>
      </c>
      <c r="K2845" t="s">
        <v>26</v>
      </c>
    </row>
    <row r="2846" spans="1:11" x14ac:dyDescent="0.25">
      <c r="A2846" s="1">
        <v>34090</v>
      </c>
      <c r="B2846" t="s">
        <v>128</v>
      </c>
      <c r="C2846" t="s">
        <v>26</v>
      </c>
      <c r="D2846" t="s">
        <v>26</v>
      </c>
      <c r="E2846" t="s">
        <v>26</v>
      </c>
      <c r="F2846">
        <v>1421105.56</v>
      </c>
      <c r="G2846" t="s">
        <v>26</v>
      </c>
      <c r="H2846" t="s">
        <v>26</v>
      </c>
      <c r="I2846" t="s">
        <v>26</v>
      </c>
      <c r="J2846" t="s">
        <v>26</v>
      </c>
      <c r="K2846" t="s">
        <v>26</v>
      </c>
    </row>
    <row r="2847" spans="1:11" x14ac:dyDescent="0.25">
      <c r="A2847" s="1">
        <v>34090</v>
      </c>
      <c r="B2847" t="s">
        <v>129</v>
      </c>
      <c r="C2847" t="s">
        <v>26</v>
      </c>
      <c r="D2847" t="s">
        <v>26</v>
      </c>
      <c r="E2847" t="s">
        <v>26</v>
      </c>
      <c r="F2847">
        <v>1581435.09</v>
      </c>
      <c r="G2847" t="s">
        <v>26</v>
      </c>
      <c r="H2847" t="s">
        <v>26</v>
      </c>
      <c r="I2847" t="s">
        <v>26</v>
      </c>
      <c r="J2847" t="s">
        <v>26</v>
      </c>
      <c r="K2847" t="s">
        <v>26</v>
      </c>
    </row>
    <row r="2848" spans="1:11" x14ac:dyDescent="0.25">
      <c r="A2848" s="1">
        <v>34090</v>
      </c>
      <c r="B2848" t="s">
        <v>130</v>
      </c>
      <c r="C2848" t="s">
        <v>26</v>
      </c>
      <c r="D2848" t="s">
        <v>26</v>
      </c>
      <c r="E2848" t="s">
        <v>26</v>
      </c>
      <c r="F2848">
        <v>1464363.12</v>
      </c>
      <c r="G2848" t="s">
        <v>26</v>
      </c>
      <c r="H2848" t="s">
        <v>26</v>
      </c>
      <c r="I2848" t="s">
        <v>26</v>
      </c>
      <c r="J2848" t="s">
        <v>26</v>
      </c>
      <c r="K2848" t="s">
        <v>26</v>
      </c>
    </row>
    <row r="2849" spans="1:11" x14ac:dyDescent="0.25">
      <c r="A2849" s="1">
        <v>34090</v>
      </c>
      <c r="B2849" t="s">
        <v>131</v>
      </c>
      <c r="C2849" t="s">
        <v>26</v>
      </c>
      <c r="D2849" t="s">
        <v>26</v>
      </c>
      <c r="E2849" t="s">
        <v>26</v>
      </c>
      <c r="F2849">
        <v>1590119.17</v>
      </c>
      <c r="G2849" t="s">
        <v>26</v>
      </c>
      <c r="H2849" t="s">
        <v>26</v>
      </c>
      <c r="I2849" t="s">
        <v>26</v>
      </c>
      <c r="J2849" t="s">
        <v>26</v>
      </c>
      <c r="K2849" t="s">
        <v>26</v>
      </c>
    </row>
    <row r="2850" spans="1:11" x14ac:dyDescent="0.25">
      <c r="A2850" s="1">
        <v>34090</v>
      </c>
      <c r="B2850" t="s">
        <v>132</v>
      </c>
      <c r="C2850" t="s">
        <v>26</v>
      </c>
      <c r="D2850" t="s">
        <v>26</v>
      </c>
      <c r="E2850" t="s">
        <v>26</v>
      </c>
      <c r="F2850">
        <v>1390563.74</v>
      </c>
      <c r="G2850" t="s">
        <v>26</v>
      </c>
      <c r="H2850" t="s">
        <v>26</v>
      </c>
      <c r="I2850" t="s">
        <v>26</v>
      </c>
      <c r="J2850" t="s">
        <v>26</v>
      </c>
      <c r="K2850" t="s">
        <v>26</v>
      </c>
    </row>
    <row r="2851" spans="1:11" x14ac:dyDescent="0.25">
      <c r="A2851" s="1">
        <v>34090</v>
      </c>
      <c r="B2851" t="s">
        <v>133</v>
      </c>
      <c r="C2851" t="s">
        <v>26</v>
      </c>
      <c r="D2851" t="s">
        <v>26</v>
      </c>
      <c r="E2851" t="s">
        <v>26</v>
      </c>
      <c r="F2851">
        <v>1457099.13</v>
      </c>
      <c r="G2851" t="s">
        <v>26</v>
      </c>
      <c r="H2851" t="s">
        <v>26</v>
      </c>
      <c r="I2851" t="s">
        <v>26</v>
      </c>
      <c r="J2851" t="s">
        <v>26</v>
      </c>
      <c r="K2851" t="s">
        <v>26</v>
      </c>
    </row>
    <row r="2852" spans="1:11" x14ac:dyDescent="0.25">
      <c r="A2852" s="1">
        <v>34090</v>
      </c>
      <c r="B2852" t="s">
        <v>134</v>
      </c>
      <c r="C2852" t="s">
        <v>26</v>
      </c>
      <c r="D2852" t="s">
        <v>26</v>
      </c>
      <c r="E2852" t="s">
        <v>26</v>
      </c>
      <c r="F2852">
        <v>1524075.9</v>
      </c>
      <c r="G2852" t="s">
        <v>26</v>
      </c>
      <c r="H2852" t="s">
        <v>26</v>
      </c>
      <c r="I2852" t="s">
        <v>26</v>
      </c>
      <c r="J2852" t="s">
        <v>26</v>
      </c>
      <c r="K2852" t="s">
        <v>26</v>
      </c>
    </row>
    <row r="2853" spans="1:11" x14ac:dyDescent="0.25">
      <c r="A2853" s="1">
        <v>34090</v>
      </c>
      <c r="B2853" t="s">
        <v>135</v>
      </c>
      <c r="C2853" t="s">
        <v>26</v>
      </c>
      <c r="D2853" t="s">
        <v>26</v>
      </c>
      <c r="E2853" t="s">
        <v>26</v>
      </c>
      <c r="F2853">
        <v>1563494.79</v>
      </c>
      <c r="G2853" t="s">
        <v>26</v>
      </c>
      <c r="H2853" t="s">
        <v>26</v>
      </c>
      <c r="I2853" t="s">
        <v>26</v>
      </c>
      <c r="J2853" t="s">
        <v>26</v>
      </c>
      <c r="K2853" t="s">
        <v>26</v>
      </c>
    </row>
    <row r="2854" spans="1:11" x14ac:dyDescent="0.25">
      <c r="A2854" s="1">
        <v>34090</v>
      </c>
      <c r="B2854" t="s">
        <v>136</v>
      </c>
      <c r="C2854" t="s">
        <v>26</v>
      </c>
      <c r="D2854" t="s">
        <v>26</v>
      </c>
      <c r="E2854" t="s">
        <v>26</v>
      </c>
      <c r="F2854" t="s">
        <v>26</v>
      </c>
      <c r="G2854" t="s">
        <v>26</v>
      </c>
      <c r="H2854" t="s">
        <v>26</v>
      </c>
      <c r="I2854" t="s">
        <v>26</v>
      </c>
      <c r="J2854" t="s">
        <v>26</v>
      </c>
      <c r="K2854" t="s">
        <v>26</v>
      </c>
    </row>
    <row r="2855" spans="1:11" x14ac:dyDescent="0.25">
      <c r="A2855" s="1">
        <v>34090</v>
      </c>
      <c r="B2855" t="s">
        <v>137</v>
      </c>
      <c r="C2855" t="s">
        <v>26</v>
      </c>
      <c r="D2855" t="s">
        <v>26</v>
      </c>
      <c r="E2855" t="s">
        <v>26</v>
      </c>
      <c r="F2855">
        <v>1364416.7</v>
      </c>
      <c r="G2855" t="s">
        <v>26</v>
      </c>
      <c r="H2855" t="s">
        <v>26</v>
      </c>
      <c r="I2855" t="s">
        <v>26</v>
      </c>
      <c r="J2855" t="s">
        <v>26</v>
      </c>
      <c r="K2855" t="s">
        <v>26</v>
      </c>
    </row>
    <row r="2856" spans="1:11" x14ac:dyDescent="0.25">
      <c r="A2856" s="1">
        <v>34090</v>
      </c>
      <c r="B2856" t="s">
        <v>138</v>
      </c>
      <c r="C2856" t="s">
        <v>26</v>
      </c>
      <c r="D2856" t="s">
        <v>26</v>
      </c>
      <c r="E2856" t="s">
        <v>26</v>
      </c>
      <c r="F2856">
        <v>1620112.18</v>
      </c>
      <c r="G2856" t="s">
        <v>26</v>
      </c>
      <c r="H2856" t="s">
        <v>26</v>
      </c>
      <c r="I2856" t="s">
        <v>26</v>
      </c>
      <c r="J2856" t="s">
        <v>26</v>
      </c>
      <c r="K2856" t="s">
        <v>26</v>
      </c>
    </row>
    <row r="2857" spans="1:11" x14ac:dyDescent="0.25">
      <c r="A2857" s="1">
        <v>34090</v>
      </c>
      <c r="B2857" t="s">
        <v>139</v>
      </c>
      <c r="C2857" t="s">
        <v>26</v>
      </c>
      <c r="D2857" t="s">
        <v>26</v>
      </c>
      <c r="E2857" t="s">
        <v>26</v>
      </c>
      <c r="F2857">
        <v>1531773.15</v>
      </c>
      <c r="G2857" t="s">
        <v>26</v>
      </c>
      <c r="H2857" t="s">
        <v>26</v>
      </c>
      <c r="I2857" t="s">
        <v>26</v>
      </c>
      <c r="J2857" t="s">
        <v>26</v>
      </c>
      <c r="K2857" t="s">
        <v>26</v>
      </c>
    </row>
    <row r="2858" spans="1:11" x14ac:dyDescent="0.25">
      <c r="A2858" s="1">
        <v>34090</v>
      </c>
      <c r="B2858" t="s">
        <v>140</v>
      </c>
      <c r="C2858" t="s">
        <v>26</v>
      </c>
      <c r="D2858" t="s">
        <v>26</v>
      </c>
      <c r="E2858" t="s">
        <v>26</v>
      </c>
      <c r="F2858">
        <v>1351034.77</v>
      </c>
      <c r="G2858" t="s">
        <v>26</v>
      </c>
      <c r="H2858" t="s">
        <v>26</v>
      </c>
      <c r="I2858" t="s">
        <v>26</v>
      </c>
      <c r="J2858" t="s">
        <v>26</v>
      </c>
      <c r="K2858" t="s">
        <v>26</v>
      </c>
    </row>
    <row r="2859" spans="1:11" x14ac:dyDescent="0.25">
      <c r="A2859" s="1">
        <v>34090</v>
      </c>
      <c r="B2859" t="s">
        <v>141</v>
      </c>
      <c r="C2859" t="s">
        <v>26</v>
      </c>
      <c r="D2859" t="s">
        <v>26</v>
      </c>
      <c r="E2859" t="s">
        <v>26</v>
      </c>
      <c r="F2859">
        <v>1539930.9</v>
      </c>
      <c r="G2859" t="s">
        <v>26</v>
      </c>
      <c r="H2859" t="s">
        <v>26</v>
      </c>
      <c r="I2859" t="s">
        <v>26</v>
      </c>
      <c r="J2859" t="s">
        <v>26</v>
      </c>
      <c r="K2859" t="s">
        <v>26</v>
      </c>
    </row>
    <row r="2860" spans="1:11" x14ac:dyDescent="0.25">
      <c r="A2860" s="1">
        <v>34090</v>
      </c>
      <c r="B2860" t="s">
        <v>142</v>
      </c>
      <c r="C2860" t="s">
        <v>26</v>
      </c>
      <c r="D2860" t="s">
        <v>26</v>
      </c>
      <c r="E2860" t="s">
        <v>26</v>
      </c>
      <c r="F2860">
        <v>1370050.19</v>
      </c>
      <c r="G2860" t="s">
        <v>26</v>
      </c>
      <c r="H2860" t="s">
        <v>26</v>
      </c>
      <c r="I2860" t="s">
        <v>26</v>
      </c>
      <c r="J2860" t="s">
        <v>26</v>
      </c>
      <c r="K2860" t="s">
        <v>26</v>
      </c>
    </row>
    <row r="2861" spans="1:11" x14ac:dyDescent="0.25">
      <c r="A2861" s="1">
        <v>34090</v>
      </c>
      <c r="B2861" t="s">
        <v>143</v>
      </c>
      <c r="C2861" t="s">
        <v>26</v>
      </c>
      <c r="D2861" t="s">
        <v>26</v>
      </c>
      <c r="E2861" t="s">
        <v>26</v>
      </c>
      <c r="F2861">
        <v>1325041.96</v>
      </c>
      <c r="G2861" t="s">
        <v>26</v>
      </c>
      <c r="H2861" t="s">
        <v>26</v>
      </c>
      <c r="I2861" t="s">
        <v>26</v>
      </c>
      <c r="J2861" t="s">
        <v>26</v>
      </c>
      <c r="K2861" t="s">
        <v>26</v>
      </c>
    </row>
    <row r="2862" spans="1:11" x14ac:dyDescent="0.25">
      <c r="A2862" s="1">
        <v>34090</v>
      </c>
      <c r="B2862" t="s">
        <v>144</v>
      </c>
      <c r="C2862" t="s">
        <v>26</v>
      </c>
      <c r="D2862" t="s">
        <v>26</v>
      </c>
      <c r="E2862" t="s">
        <v>26</v>
      </c>
      <c r="F2862">
        <v>1582660.49</v>
      </c>
      <c r="G2862" t="s">
        <v>26</v>
      </c>
      <c r="H2862" t="s">
        <v>26</v>
      </c>
      <c r="I2862" t="s">
        <v>26</v>
      </c>
      <c r="J2862" t="s">
        <v>26</v>
      </c>
      <c r="K2862" t="s">
        <v>26</v>
      </c>
    </row>
    <row r="2863" spans="1:11" x14ac:dyDescent="0.25">
      <c r="A2863" s="1">
        <v>34090</v>
      </c>
      <c r="B2863" t="s">
        <v>145</v>
      </c>
      <c r="C2863" t="s">
        <v>26</v>
      </c>
      <c r="D2863" t="s">
        <v>26</v>
      </c>
      <c r="E2863" t="s">
        <v>26</v>
      </c>
      <c r="F2863">
        <v>1824271.31</v>
      </c>
      <c r="G2863" t="s">
        <v>26</v>
      </c>
      <c r="H2863" t="s">
        <v>26</v>
      </c>
      <c r="I2863" t="s">
        <v>26</v>
      </c>
      <c r="J2863" t="s">
        <v>26</v>
      </c>
      <c r="K2863" t="s">
        <v>26</v>
      </c>
    </row>
    <row r="2864" spans="1:11" x14ac:dyDescent="0.25">
      <c r="A2864" s="1">
        <v>34090</v>
      </c>
      <c r="B2864" t="s">
        <v>146</v>
      </c>
      <c r="C2864" t="s">
        <v>26</v>
      </c>
      <c r="D2864" t="s">
        <v>26</v>
      </c>
      <c r="E2864" t="s">
        <v>26</v>
      </c>
      <c r="F2864">
        <v>1569953.78</v>
      </c>
      <c r="G2864" t="s">
        <v>26</v>
      </c>
      <c r="H2864" t="s">
        <v>26</v>
      </c>
      <c r="I2864" t="s">
        <v>26</v>
      </c>
      <c r="J2864" t="s">
        <v>26</v>
      </c>
      <c r="K2864" t="s">
        <v>26</v>
      </c>
    </row>
    <row r="2865" spans="1:11" x14ac:dyDescent="0.25">
      <c r="A2865" s="1">
        <v>34090</v>
      </c>
      <c r="B2865" t="s">
        <v>2</v>
      </c>
      <c r="C2865" t="s">
        <v>26</v>
      </c>
      <c r="D2865" t="s">
        <v>26</v>
      </c>
      <c r="E2865" t="s">
        <v>26</v>
      </c>
      <c r="F2865">
        <v>1353769.86</v>
      </c>
      <c r="G2865" t="s">
        <v>26</v>
      </c>
      <c r="H2865" t="s">
        <v>26</v>
      </c>
      <c r="I2865" t="s">
        <v>26</v>
      </c>
      <c r="J2865" t="s">
        <v>26</v>
      </c>
      <c r="K2865" t="s">
        <v>26</v>
      </c>
    </row>
    <row r="2866" spans="1:11" x14ac:dyDescent="0.25">
      <c r="A2866" s="1">
        <v>34090</v>
      </c>
      <c r="B2866" t="s">
        <v>147</v>
      </c>
      <c r="C2866" t="s">
        <v>26</v>
      </c>
      <c r="D2866" t="s">
        <v>26</v>
      </c>
      <c r="E2866" t="s">
        <v>26</v>
      </c>
      <c r="F2866">
        <v>1501345.13</v>
      </c>
      <c r="G2866" t="s">
        <v>26</v>
      </c>
      <c r="H2866" t="s">
        <v>26</v>
      </c>
      <c r="I2866" t="s">
        <v>26</v>
      </c>
      <c r="J2866" t="s">
        <v>26</v>
      </c>
      <c r="K2866" t="s">
        <v>26</v>
      </c>
    </row>
    <row r="2867" spans="1:11" x14ac:dyDescent="0.25">
      <c r="A2867" s="1">
        <v>34090</v>
      </c>
      <c r="B2867" t="s">
        <v>148</v>
      </c>
      <c r="C2867" t="s">
        <v>26</v>
      </c>
      <c r="D2867" t="s">
        <v>26</v>
      </c>
      <c r="E2867" t="s">
        <v>26</v>
      </c>
      <c r="F2867">
        <v>1406494.93</v>
      </c>
      <c r="G2867" t="s">
        <v>26</v>
      </c>
      <c r="H2867" t="s">
        <v>26</v>
      </c>
      <c r="I2867" t="s">
        <v>26</v>
      </c>
      <c r="J2867" t="s">
        <v>26</v>
      </c>
      <c r="K2867" t="s">
        <v>26</v>
      </c>
    </row>
    <row r="2868" spans="1:11" x14ac:dyDescent="0.25">
      <c r="A2868" s="1">
        <v>34090</v>
      </c>
      <c r="B2868" t="s">
        <v>149</v>
      </c>
      <c r="C2868" t="s">
        <v>26</v>
      </c>
      <c r="D2868" t="s">
        <v>26</v>
      </c>
      <c r="E2868" t="s">
        <v>26</v>
      </c>
      <c r="F2868">
        <v>1433104.53</v>
      </c>
      <c r="G2868" t="s">
        <v>26</v>
      </c>
      <c r="H2868" t="s">
        <v>26</v>
      </c>
      <c r="I2868" t="s">
        <v>26</v>
      </c>
      <c r="J2868" t="s">
        <v>26</v>
      </c>
      <c r="K2868" t="s">
        <v>26</v>
      </c>
    </row>
    <row r="2869" spans="1:11" x14ac:dyDescent="0.25">
      <c r="A2869" s="1">
        <v>34090</v>
      </c>
      <c r="B2869" t="s">
        <v>150</v>
      </c>
      <c r="C2869" t="s">
        <v>26</v>
      </c>
      <c r="D2869" t="s">
        <v>26</v>
      </c>
      <c r="E2869" t="s">
        <v>26</v>
      </c>
      <c r="F2869">
        <v>1503267.07</v>
      </c>
      <c r="G2869" t="s">
        <v>26</v>
      </c>
      <c r="H2869" t="s">
        <v>26</v>
      </c>
      <c r="I2869" t="s">
        <v>26</v>
      </c>
      <c r="J2869" t="s">
        <v>26</v>
      </c>
      <c r="K2869" t="s">
        <v>26</v>
      </c>
    </row>
    <row r="2870" spans="1:11" x14ac:dyDescent="0.25">
      <c r="A2870" s="1">
        <v>34090</v>
      </c>
      <c r="B2870" t="s">
        <v>151</v>
      </c>
      <c r="C2870" t="s">
        <v>26</v>
      </c>
      <c r="D2870" t="s">
        <v>26</v>
      </c>
      <c r="E2870" t="s">
        <v>26</v>
      </c>
      <c r="F2870">
        <v>1384091.99</v>
      </c>
      <c r="G2870" t="s">
        <v>26</v>
      </c>
      <c r="H2870" t="s">
        <v>26</v>
      </c>
      <c r="I2870" t="s">
        <v>26</v>
      </c>
      <c r="J2870" t="s">
        <v>26</v>
      </c>
      <c r="K2870" t="s">
        <v>26</v>
      </c>
    </row>
    <row r="2871" spans="1:11" x14ac:dyDescent="0.25">
      <c r="A2871" s="1">
        <v>34090</v>
      </c>
      <c r="B2871" t="s">
        <v>152</v>
      </c>
      <c r="C2871" t="s">
        <v>26</v>
      </c>
      <c r="D2871" t="s">
        <v>26</v>
      </c>
      <c r="E2871" t="s">
        <v>26</v>
      </c>
      <c r="F2871">
        <v>1447604.02</v>
      </c>
      <c r="G2871" t="s">
        <v>26</v>
      </c>
      <c r="H2871" t="s">
        <v>26</v>
      </c>
      <c r="I2871" t="s">
        <v>26</v>
      </c>
      <c r="J2871" t="s">
        <v>26</v>
      </c>
      <c r="K2871" t="s">
        <v>26</v>
      </c>
    </row>
    <row r="2872" spans="1:11" x14ac:dyDescent="0.25">
      <c r="A2872" s="1">
        <v>34090</v>
      </c>
      <c r="B2872" t="s">
        <v>153</v>
      </c>
      <c r="C2872" t="s">
        <v>26</v>
      </c>
      <c r="D2872" t="s">
        <v>26</v>
      </c>
      <c r="E2872" t="s">
        <v>26</v>
      </c>
      <c r="F2872">
        <v>1662384.24</v>
      </c>
      <c r="G2872" t="s">
        <v>26</v>
      </c>
      <c r="H2872" t="s">
        <v>26</v>
      </c>
      <c r="I2872" t="s">
        <v>26</v>
      </c>
      <c r="J2872" t="s">
        <v>26</v>
      </c>
      <c r="K2872" t="s">
        <v>26</v>
      </c>
    </row>
    <row r="2873" spans="1:11" x14ac:dyDescent="0.25">
      <c r="A2873" s="1">
        <v>34090</v>
      </c>
      <c r="B2873" t="s">
        <v>154</v>
      </c>
      <c r="C2873" t="s">
        <v>26</v>
      </c>
      <c r="D2873" t="s">
        <v>26</v>
      </c>
      <c r="E2873" t="s">
        <v>26</v>
      </c>
      <c r="F2873">
        <v>1689915.51</v>
      </c>
      <c r="G2873" t="s">
        <v>26</v>
      </c>
      <c r="H2873" t="s">
        <v>26</v>
      </c>
      <c r="I2873" t="s">
        <v>26</v>
      </c>
      <c r="J2873" t="s">
        <v>26</v>
      </c>
      <c r="K2873" t="s">
        <v>26</v>
      </c>
    </row>
    <row r="2874" spans="1:11" x14ac:dyDescent="0.25">
      <c r="A2874" s="1">
        <v>34090</v>
      </c>
      <c r="B2874" t="s">
        <v>155</v>
      </c>
      <c r="C2874" t="s">
        <v>26</v>
      </c>
      <c r="D2874" t="s">
        <v>26</v>
      </c>
      <c r="E2874" t="s">
        <v>26</v>
      </c>
      <c r="F2874">
        <v>1548790.71</v>
      </c>
      <c r="G2874" t="s">
        <v>26</v>
      </c>
      <c r="H2874" t="s">
        <v>26</v>
      </c>
      <c r="I2874" t="s">
        <v>26</v>
      </c>
      <c r="J2874" t="s">
        <v>26</v>
      </c>
      <c r="K2874" t="s">
        <v>26</v>
      </c>
    </row>
    <row r="2875" spans="1:11" x14ac:dyDescent="0.25">
      <c r="A2875" s="1">
        <v>34121</v>
      </c>
      <c r="B2875" t="s">
        <v>1</v>
      </c>
      <c r="C2875" t="s">
        <v>26</v>
      </c>
      <c r="D2875" t="s">
        <v>26</v>
      </c>
      <c r="E2875" t="s">
        <v>26</v>
      </c>
      <c r="F2875">
        <v>1962523.4</v>
      </c>
      <c r="G2875" t="s">
        <v>26</v>
      </c>
      <c r="H2875" t="s">
        <v>26</v>
      </c>
      <c r="I2875" t="s">
        <v>26</v>
      </c>
      <c r="J2875" t="s">
        <v>26</v>
      </c>
      <c r="K2875" t="s">
        <v>26</v>
      </c>
    </row>
    <row r="2876" spans="1:11" x14ac:dyDescent="0.25">
      <c r="A2876" s="1">
        <v>34121</v>
      </c>
      <c r="B2876" t="s">
        <v>126</v>
      </c>
      <c r="C2876" t="s">
        <v>26</v>
      </c>
      <c r="D2876" t="s">
        <v>26</v>
      </c>
      <c r="E2876" t="s">
        <v>26</v>
      </c>
      <c r="F2876">
        <v>1854478.71</v>
      </c>
      <c r="G2876" t="s">
        <v>26</v>
      </c>
      <c r="H2876" t="s">
        <v>26</v>
      </c>
      <c r="I2876" t="s">
        <v>26</v>
      </c>
      <c r="J2876" t="s">
        <v>26</v>
      </c>
      <c r="K2876" t="s">
        <v>26</v>
      </c>
    </row>
    <row r="2877" spans="1:11" x14ac:dyDescent="0.25">
      <c r="A2877" s="1">
        <v>34121</v>
      </c>
      <c r="B2877" t="s">
        <v>127</v>
      </c>
      <c r="C2877" t="s">
        <v>26</v>
      </c>
      <c r="D2877" t="s">
        <v>26</v>
      </c>
      <c r="E2877" t="s">
        <v>26</v>
      </c>
      <c r="F2877">
        <v>1949309.49</v>
      </c>
      <c r="G2877" t="s">
        <v>26</v>
      </c>
      <c r="H2877" t="s">
        <v>26</v>
      </c>
      <c r="I2877" t="s">
        <v>26</v>
      </c>
      <c r="J2877" t="s">
        <v>26</v>
      </c>
      <c r="K2877" t="s">
        <v>26</v>
      </c>
    </row>
    <row r="2878" spans="1:11" x14ac:dyDescent="0.25">
      <c r="A2878" s="1">
        <v>34121</v>
      </c>
      <c r="B2878" t="s">
        <v>113</v>
      </c>
      <c r="C2878" t="s">
        <v>26</v>
      </c>
      <c r="D2878" t="s">
        <v>26</v>
      </c>
      <c r="E2878" t="s">
        <v>26</v>
      </c>
      <c r="F2878">
        <v>1975681.2</v>
      </c>
      <c r="G2878" t="s">
        <v>26</v>
      </c>
      <c r="H2878" t="s">
        <v>26</v>
      </c>
      <c r="I2878" t="s">
        <v>26</v>
      </c>
      <c r="J2878" t="s">
        <v>26</v>
      </c>
      <c r="K2878" t="s">
        <v>26</v>
      </c>
    </row>
    <row r="2879" spans="1:11" x14ac:dyDescent="0.25">
      <c r="A2879" s="1">
        <v>34121</v>
      </c>
      <c r="B2879" t="s">
        <v>128</v>
      </c>
      <c r="C2879" t="s">
        <v>26</v>
      </c>
      <c r="D2879" t="s">
        <v>26</v>
      </c>
      <c r="E2879" t="s">
        <v>26</v>
      </c>
      <c r="F2879">
        <v>1940661.76</v>
      </c>
      <c r="G2879" t="s">
        <v>26</v>
      </c>
      <c r="H2879" t="s">
        <v>26</v>
      </c>
      <c r="I2879" t="s">
        <v>26</v>
      </c>
      <c r="J2879" t="s">
        <v>26</v>
      </c>
      <c r="K2879" t="s">
        <v>26</v>
      </c>
    </row>
    <row r="2880" spans="1:11" x14ac:dyDescent="0.25">
      <c r="A2880" s="1">
        <v>34121</v>
      </c>
      <c r="B2880" t="s">
        <v>129</v>
      </c>
      <c r="C2880" t="s">
        <v>26</v>
      </c>
      <c r="D2880" t="s">
        <v>26</v>
      </c>
      <c r="E2880" t="s">
        <v>26</v>
      </c>
      <c r="F2880">
        <v>1984542.9</v>
      </c>
      <c r="G2880" t="s">
        <v>26</v>
      </c>
      <c r="H2880" t="s">
        <v>26</v>
      </c>
      <c r="I2880" t="s">
        <v>26</v>
      </c>
      <c r="J2880" t="s">
        <v>26</v>
      </c>
      <c r="K2880" t="s">
        <v>26</v>
      </c>
    </row>
    <row r="2881" spans="1:11" x14ac:dyDescent="0.25">
      <c r="A2881" s="1">
        <v>34121</v>
      </c>
      <c r="B2881" t="s">
        <v>130</v>
      </c>
      <c r="C2881" t="s">
        <v>26</v>
      </c>
      <c r="D2881" t="s">
        <v>26</v>
      </c>
      <c r="E2881" t="s">
        <v>26</v>
      </c>
      <c r="F2881">
        <v>2051279.86</v>
      </c>
      <c r="G2881" t="s">
        <v>26</v>
      </c>
      <c r="H2881" t="s">
        <v>26</v>
      </c>
      <c r="I2881" t="s">
        <v>26</v>
      </c>
      <c r="J2881" t="s">
        <v>26</v>
      </c>
      <c r="K2881" t="s">
        <v>26</v>
      </c>
    </row>
    <row r="2882" spans="1:11" x14ac:dyDescent="0.25">
      <c r="A2882" s="1">
        <v>34121</v>
      </c>
      <c r="B2882" t="s">
        <v>131</v>
      </c>
      <c r="C2882" t="s">
        <v>26</v>
      </c>
      <c r="D2882" t="s">
        <v>26</v>
      </c>
      <c r="E2882" t="s">
        <v>26</v>
      </c>
      <c r="F2882">
        <v>1902418.58</v>
      </c>
      <c r="G2882" t="s">
        <v>26</v>
      </c>
      <c r="H2882" t="s">
        <v>26</v>
      </c>
      <c r="I2882" t="s">
        <v>26</v>
      </c>
      <c r="J2882" t="s">
        <v>26</v>
      </c>
      <c r="K2882" t="s">
        <v>26</v>
      </c>
    </row>
    <row r="2883" spans="1:11" x14ac:dyDescent="0.25">
      <c r="A2883" s="1">
        <v>34121</v>
      </c>
      <c r="B2883" t="s">
        <v>132</v>
      </c>
      <c r="C2883" t="s">
        <v>26</v>
      </c>
      <c r="D2883" t="s">
        <v>26</v>
      </c>
      <c r="E2883" t="s">
        <v>26</v>
      </c>
      <c r="F2883">
        <v>1862799.18</v>
      </c>
      <c r="G2883" t="s">
        <v>26</v>
      </c>
      <c r="H2883" t="s">
        <v>26</v>
      </c>
      <c r="I2883" t="s">
        <v>26</v>
      </c>
      <c r="J2883" t="s">
        <v>26</v>
      </c>
      <c r="K2883" t="s">
        <v>26</v>
      </c>
    </row>
    <row r="2884" spans="1:11" x14ac:dyDescent="0.25">
      <c r="A2884" s="1">
        <v>34121</v>
      </c>
      <c r="B2884" t="s">
        <v>133</v>
      </c>
      <c r="C2884" t="s">
        <v>26</v>
      </c>
      <c r="D2884" t="s">
        <v>26</v>
      </c>
      <c r="E2884" t="s">
        <v>26</v>
      </c>
      <c r="F2884">
        <v>1808842.87</v>
      </c>
      <c r="G2884" t="s">
        <v>26</v>
      </c>
      <c r="H2884" t="s">
        <v>26</v>
      </c>
      <c r="I2884" t="s">
        <v>26</v>
      </c>
      <c r="J2884" t="s">
        <v>26</v>
      </c>
      <c r="K2884" t="s">
        <v>26</v>
      </c>
    </row>
    <row r="2885" spans="1:11" x14ac:dyDescent="0.25">
      <c r="A2885" s="1">
        <v>34121</v>
      </c>
      <c r="B2885" t="s">
        <v>134</v>
      </c>
      <c r="C2885" t="s">
        <v>26</v>
      </c>
      <c r="D2885" t="s">
        <v>26</v>
      </c>
      <c r="E2885" t="s">
        <v>26</v>
      </c>
      <c r="F2885">
        <v>1806182.35</v>
      </c>
      <c r="G2885" t="s">
        <v>26</v>
      </c>
      <c r="H2885" t="s">
        <v>26</v>
      </c>
      <c r="I2885" t="s">
        <v>26</v>
      </c>
      <c r="J2885" t="s">
        <v>26</v>
      </c>
      <c r="K2885" t="s">
        <v>26</v>
      </c>
    </row>
    <row r="2886" spans="1:11" x14ac:dyDescent="0.25">
      <c r="A2886" s="1">
        <v>34121</v>
      </c>
      <c r="B2886" t="s">
        <v>135</v>
      </c>
      <c r="C2886" t="s">
        <v>26</v>
      </c>
      <c r="D2886" t="s">
        <v>26</v>
      </c>
      <c r="E2886" t="s">
        <v>26</v>
      </c>
      <c r="F2886">
        <v>1869001.67</v>
      </c>
      <c r="G2886" t="s">
        <v>26</v>
      </c>
      <c r="H2886" t="s">
        <v>26</v>
      </c>
      <c r="I2886" t="s">
        <v>26</v>
      </c>
      <c r="J2886" t="s">
        <v>26</v>
      </c>
      <c r="K2886" t="s">
        <v>26</v>
      </c>
    </row>
    <row r="2887" spans="1:11" x14ac:dyDescent="0.25">
      <c r="A2887" s="1">
        <v>34121</v>
      </c>
      <c r="B2887" t="s">
        <v>136</v>
      </c>
      <c r="C2887" t="s">
        <v>26</v>
      </c>
      <c r="D2887" t="s">
        <v>26</v>
      </c>
      <c r="E2887" t="s">
        <v>26</v>
      </c>
      <c r="F2887" t="s">
        <v>26</v>
      </c>
      <c r="G2887" t="s">
        <v>26</v>
      </c>
      <c r="H2887" t="s">
        <v>26</v>
      </c>
      <c r="I2887" t="s">
        <v>26</v>
      </c>
      <c r="J2887" t="s">
        <v>26</v>
      </c>
      <c r="K2887" t="s">
        <v>26</v>
      </c>
    </row>
    <row r="2888" spans="1:11" x14ac:dyDescent="0.25">
      <c r="A2888" s="1">
        <v>34121</v>
      </c>
      <c r="B2888" t="s">
        <v>137</v>
      </c>
      <c r="C2888" t="s">
        <v>26</v>
      </c>
      <c r="D2888" t="s">
        <v>26</v>
      </c>
      <c r="E2888" t="s">
        <v>26</v>
      </c>
      <c r="F2888">
        <v>1772923.06</v>
      </c>
      <c r="G2888" t="s">
        <v>26</v>
      </c>
      <c r="H2888" t="s">
        <v>26</v>
      </c>
      <c r="I2888" t="s">
        <v>26</v>
      </c>
      <c r="J2888" t="s">
        <v>26</v>
      </c>
      <c r="K2888" t="s">
        <v>26</v>
      </c>
    </row>
    <row r="2889" spans="1:11" x14ac:dyDescent="0.25">
      <c r="A2889" s="1">
        <v>34121</v>
      </c>
      <c r="B2889" t="s">
        <v>138</v>
      </c>
      <c r="C2889" t="s">
        <v>26</v>
      </c>
      <c r="D2889" t="s">
        <v>26</v>
      </c>
      <c r="E2889" t="s">
        <v>26</v>
      </c>
      <c r="F2889">
        <v>2187313.46</v>
      </c>
      <c r="G2889" t="s">
        <v>26</v>
      </c>
      <c r="H2889" t="s">
        <v>26</v>
      </c>
      <c r="I2889" t="s">
        <v>26</v>
      </c>
      <c r="J2889" t="s">
        <v>26</v>
      </c>
      <c r="K2889" t="s">
        <v>26</v>
      </c>
    </row>
    <row r="2890" spans="1:11" x14ac:dyDescent="0.25">
      <c r="A2890" s="1">
        <v>34121</v>
      </c>
      <c r="B2890" t="s">
        <v>139</v>
      </c>
      <c r="C2890" t="s">
        <v>26</v>
      </c>
      <c r="D2890" t="s">
        <v>26</v>
      </c>
      <c r="E2890" t="s">
        <v>26</v>
      </c>
      <c r="F2890">
        <v>1850381.97</v>
      </c>
      <c r="G2890" t="s">
        <v>26</v>
      </c>
      <c r="H2890" t="s">
        <v>26</v>
      </c>
      <c r="I2890" t="s">
        <v>26</v>
      </c>
      <c r="J2890" t="s">
        <v>26</v>
      </c>
      <c r="K2890" t="s">
        <v>26</v>
      </c>
    </row>
    <row r="2891" spans="1:11" x14ac:dyDescent="0.25">
      <c r="A2891" s="1">
        <v>34121</v>
      </c>
      <c r="B2891" t="s">
        <v>140</v>
      </c>
      <c r="C2891" t="s">
        <v>26</v>
      </c>
      <c r="D2891" t="s">
        <v>26</v>
      </c>
      <c r="E2891" t="s">
        <v>26</v>
      </c>
      <c r="F2891">
        <v>1868075.78</v>
      </c>
      <c r="G2891" t="s">
        <v>26</v>
      </c>
      <c r="H2891" t="s">
        <v>26</v>
      </c>
      <c r="I2891" t="s">
        <v>26</v>
      </c>
      <c r="J2891" t="s">
        <v>26</v>
      </c>
      <c r="K2891" t="s">
        <v>26</v>
      </c>
    </row>
    <row r="2892" spans="1:11" x14ac:dyDescent="0.25">
      <c r="A2892" s="1">
        <v>34121</v>
      </c>
      <c r="B2892" t="s">
        <v>141</v>
      </c>
      <c r="C2892" t="s">
        <v>26</v>
      </c>
      <c r="D2892" t="s">
        <v>26</v>
      </c>
      <c r="E2892" t="s">
        <v>26</v>
      </c>
      <c r="F2892">
        <v>1732422.26</v>
      </c>
      <c r="G2892" t="s">
        <v>26</v>
      </c>
      <c r="H2892" t="s">
        <v>26</v>
      </c>
      <c r="I2892" t="s">
        <v>26</v>
      </c>
      <c r="J2892" t="s">
        <v>26</v>
      </c>
      <c r="K2892" t="s">
        <v>26</v>
      </c>
    </row>
    <row r="2893" spans="1:11" x14ac:dyDescent="0.25">
      <c r="A2893" s="1">
        <v>34121</v>
      </c>
      <c r="B2893" t="s">
        <v>142</v>
      </c>
      <c r="C2893" t="s">
        <v>26</v>
      </c>
      <c r="D2893" t="s">
        <v>26</v>
      </c>
      <c r="E2893" t="s">
        <v>26</v>
      </c>
      <c r="F2893">
        <v>1896697.48</v>
      </c>
      <c r="G2893" t="s">
        <v>26</v>
      </c>
      <c r="H2893" t="s">
        <v>26</v>
      </c>
      <c r="I2893" t="s">
        <v>26</v>
      </c>
      <c r="J2893" t="s">
        <v>26</v>
      </c>
      <c r="K2893" t="s">
        <v>26</v>
      </c>
    </row>
    <row r="2894" spans="1:11" x14ac:dyDescent="0.25">
      <c r="A2894" s="1">
        <v>34121</v>
      </c>
      <c r="B2894" t="s">
        <v>143</v>
      </c>
      <c r="C2894" t="s">
        <v>26</v>
      </c>
      <c r="D2894" t="s">
        <v>26</v>
      </c>
      <c r="E2894" t="s">
        <v>26</v>
      </c>
      <c r="F2894">
        <v>1955894.43</v>
      </c>
      <c r="G2894" t="s">
        <v>26</v>
      </c>
      <c r="H2894" t="s">
        <v>26</v>
      </c>
      <c r="I2894" t="s">
        <v>26</v>
      </c>
      <c r="J2894" t="s">
        <v>26</v>
      </c>
      <c r="K2894" t="s">
        <v>26</v>
      </c>
    </row>
    <row r="2895" spans="1:11" x14ac:dyDescent="0.25">
      <c r="A2895" s="1">
        <v>34121</v>
      </c>
      <c r="B2895" t="s">
        <v>144</v>
      </c>
      <c r="C2895" t="s">
        <v>26</v>
      </c>
      <c r="D2895" t="s">
        <v>26</v>
      </c>
      <c r="E2895" t="s">
        <v>26</v>
      </c>
      <c r="F2895">
        <v>1869913.36</v>
      </c>
      <c r="G2895" t="s">
        <v>26</v>
      </c>
      <c r="H2895" t="s">
        <v>26</v>
      </c>
      <c r="I2895" t="s">
        <v>26</v>
      </c>
      <c r="J2895" t="s">
        <v>26</v>
      </c>
      <c r="K2895" t="s">
        <v>26</v>
      </c>
    </row>
    <row r="2896" spans="1:11" x14ac:dyDescent="0.25">
      <c r="A2896" s="1">
        <v>34121</v>
      </c>
      <c r="B2896" t="s">
        <v>145</v>
      </c>
      <c r="C2896" t="s">
        <v>26</v>
      </c>
      <c r="D2896" t="s">
        <v>26</v>
      </c>
      <c r="E2896" t="s">
        <v>26</v>
      </c>
      <c r="F2896">
        <v>2136768.98</v>
      </c>
      <c r="G2896" t="s">
        <v>26</v>
      </c>
      <c r="H2896" t="s">
        <v>26</v>
      </c>
      <c r="I2896" t="s">
        <v>26</v>
      </c>
      <c r="J2896" t="s">
        <v>26</v>
      </c>
      <c r="K2896" t="s">
        <v>26</v>
      </c>
    </row>
    <row r="2897" spans="1:11" x14ac:dyDescent="0.25">
      <c r="A2897" s="1">
        <v>34121</v>
      </c>
      <c r="B2897" t="s">
        <v>146</v>
      </c>
      <c r="C2897" t="s">
        <v>26</v>
      </c>
      <c r="D2897" t="s">
        <v>26</v>
      </c>
      <c r="E2897" t="s">
        <v>26</v>
      </c>
      <c r="F2897">
        <v>1870128.95</v>
      </c>
      <c r="G2897" t="s">
        <v>26</v>
      </c>
      <c r="H2897" t="s">
        <v>26</v>
      </c>
      <c r="I2897" t="s">
        <v>26</v>
      </c>
      <c r="J2897" t="s">
        <v>26</v>
      </c>
      <c r="K2897" t="s">
        <v>26</v>
      </c>
    </row>
    <row r="2898" spans="1:11" x14ac:dyDescent="0.25">
      <c r="A2898" s="1">
        <v>34121</v>
      </c>
      <c r="B2898" t="s">
        <v>2</v>
      </c>
      <c r="C2898" t="s">
        <v>26</v>
      </c>
      <c r="D2898" t="s">
        <v>26</v>
      </c>
      <c r="E2898" t="s">
        <v>26</v>
      </c>
      <c r="F2898">
        <v>1826506.3</v>
      </c>
      <c r="G2898" t="s">
        <v>26</v>
      </c>
      <c r="H2898" t="s">
        <v>26</v>
      </c>
      <c r="I2898" t="s">
        <v>26</v>
      </c>
      <c r="J2898" t="s">
        <v>26</v>
      </c>
      <c r="K2898" t="s">
        <v>26</v>
      </c>
    </row>
    <row r="2899" spans="1:11" x14ac:dyDescent="0.25">
      <c r="A2899" s="1">
        <v>34121</v>
      </c>
      <c r="B2899" t="s">
        <v>147</v>
      </c>
      <c r="C2899" t="s">
        <v>26</v>
      </c>
      <c r="D2899" t="s">
        <v>26</v>
      </c>
      <c r="E2899" t="s">
        <v>26</v>
      </c>
      <c r="F2899">
        <v>1869474.96</v>
      </c>
      <c r="G2899" t="s">
        <v>26</v>
      </c>
      <c r="H2899" t="s">
        <v>26</v>
      </c>
      <c r="I2899" t="s">
        <v>26</v>
      </c>
      <c r="J2899" t="s">
        <v>26</v>
      </c>
      <c r="K2899" t="s">
        <v>26</v>
      </c>
    </row>
    <row r="2900" spans="1:11" x14ac:dyDescent="0.25">
      <c r="A2900" s="1">
        <v>34121</v>
      </c>
      <c r="B2900" t="s">
        <v>148</v>
      </c>
      <c r="C2900" t="s">
        <v>26</v>
      </c>
      <c r="D2900" t="s">
        <v>26</v>
      </c>
      <c r="E2900" t="s">
        <v>26</v>
      </c>
      <c r="F2900">
        <v>2040824.15</v>
      </c>
      <c r="G2900" t="s">
        <v>26</v>
      </c>
      <c r="H2900" t="s">
        <v>26</v>
      </c>
      <c r="I2900" t="s">
        <v>26</v>
      </c>
      <c r="J2900" t="s">
        <v>26</v>
      </c>
      <c r="K2900" t="s">
        <v>26</v>
      </c>
    </row>
    <row r="2901" spans="1:11" x14ac:dyDescent="0.25">
      <c r="A2901" s="1">
        <v>34121</v>
      </c>
      <c r="B2901" t="s">
        <v>149</v>
      </c>
      <c r="C2901" t="s">
        <v>26</v>
      </c>
      <c r="D2901" t="s">
        <v>26</v>
      </c>
      <c r="E2901" t="s">
        <v>26</v>
      </c>
      <c r="F2901">
        <v>1929675.25</v>
      </c>
      <c r="G2901" t="s">
        <v>26</v>
      </c>
      <c r="H2901" t="s">
        <v>26</v>
      </c>
      <c r="I2901" t="s">
        <v>26</v>
      </c>
      <c r="J2901" t="s">
        <v>26</v>
      </c>
      <c r="K2901" t="s">
        <v>26</v>
      </c>
    </row>
    <row r="2902" spans="1:11" x14ac:dyDescent="0.25">
      <c r="A2902" s="1">
        <v>34121</v>
      </c>
      <c r="B2902" t="s">
        <v>150</v>
      </c>
      <c r="C2902" t="s">
        <v>26</v>
      </c>
      <c r="D2902" t="s">
        <v>26</v>
      </c>
      <c r="E2902" t="s">
        <v>26</v>
      </c>
      <c r="F2902">
        <v>2043841.9</v>
      </c>
      <c r="G2902" t="s">
        <v>26</v>
      </c>
      <c r="H2902" t="s">
        <v>26</v>
      </c>
      <c r="I2902" t="s">
        <v>26</v>
      </c>
      <c r="J2902" t="s">
        <v>26</v>
      </c>
      <c r="K2902" t="s">
        <v>26</v>
      </c>
    </row>
    <row r="2903" spans="1:11" x14ac:dyDescent="0.25">
      <c r="A2903" s="1">
        <v>34121</v>
      </c>
      <c r="B2903" t="s">
        <v>151</v>
      </c>
      <c r="C2903" t="s">
        <v>26</v>
      </c>
      <c r="D2903" t="s">
        <v>26</v>
      </c>
      <c r="E2903" t="s">
        <v>26</v>
      </c>
      <c r="F2903">
        <v>1918213.08</v>
      </c>
      <c r="G2903" t="s">
        <v>26</v>
      </c>
      <c r="H2903" t="s">
        <v>26</v>
      </c>
      <c r="I2903" t="s">
        <v>26</v>
      </c>
      <c r="J2903" t="s">
        <v>26</v>
      </c>
      <c r="K2903" t="s">
        <v>26</v>
      </c>
    </row>
    <row r="2904" spans="1:11" x14ac:dyDescent="0.25">
      <c r="A2904" s="1">
        <v>34121</v>
      </c>
      <c r="B2904" t="s">
        <v>152</v>
      </c>
      <c r="C2904" t="s">
        <v>26</v>
      </c>
      <c r="D2904" t="s">
        <v>26</v>
      </c>
      <c r="E2904" t="s">
        <v>26</v>
      </c>
      <c r="F2904">
        <v>1772446.36</v>
      </c>
      <c r="G2904" t="s">
        <v>26</v>
      </c>
      <c r="H2904" t="s">
        <v>26</v>
      </c>
      <c r="I2904" t="s">
        <v>26</v>
      </c>
      <c r="J2904" t="s">
        <v>26</v>
      </c>
      <c r="K2904" t="s">
        <v>26</v>
      </c>
    </row>
    <row r="2905" spans="1:11" x14ac:dyDescent="0.25">
      <c r="A2905" s="1">
        <v>34121</v>
      </c>
      <c r="B2905" t="s">
        <v>153</v>
      </c>
      <c r="C2905" t="s">
        <v>26</v>
      </c>
      <c r="D2905" t="s">
        <v>26</v>
      </c>
      <c r="E2905" t="s">
        <v>26</v>
      </c>
      <c r="F2905">
        <v>2115550.1800000002</v>
      </c>
      <c r="G2905" t="s">
        <v>26</v>
      </c>
      <c r="H2905" t="s">
        <v>26</v>
      </c>
      <c r="I2905" t="s">
        <v>26</v>
      </c>
      <c r="J2905" t="s">
        <v>26</v>
      </c>
      <c r="K2905" t="s">
        <v>26</v>
      </c>
    </row>
    <row r="2906" spans="1:11" x14ac:dyDescent="0.25">
      <c r="A2906" s="1">
        <v>34121</v>
      </c>
      <c r="B2906" t="s">
        <v>154</v>
      </c>
      <c r="C2906" t="s">
        <v>26</v>
      </c>
      <c r="D2906" t="s">
        <v>26</v>
      </c>
      <c r="E2906" t="s">
        <v>26</v>
      </c>
      <c r="F2906">
        <v>2037700.13</v>
      </c>
      <c r="G2906" t="s">
        <v>26</v>
      </c>
      <c r="H2906" t="s">
        <v>26</v>
      </c>
      <c r="I2906" t="s">
        <v>26</v>
      </c>
      <c r="J2906" t="s">
        <v>26</v>
      </c>
      <c r="K2906" t="s">
        <v>26</v>
      </c>
    </row>
    <row r="2907" spans="1:11" x14ac:dyDescent="0.25">
      <c r="A2907" s="1">
        <v>34121</v>
      </c>
      <c r="B2907" t="s">
        <v>155</v>
      </c>
      <c r="C2907" t="s">
        <v>26</v>
      </c>
      <c r="D2907" t="s">
        <v>26</v>
      </c>
      <c r="E2907" t="s">
        <v>26</v>
      </c>
      <c r="F2907">
        <v>1979199.65</v>
      </c>
      <c r="G2907" t="s">
        <v>26</v>
      </c>
      <c r="H2907" t="s">
        <v>26</v>
      </c>
      <c r="I2907" t="s">
        <v>26</v>
      </c>
      <c r="J2907" t="s">
        <v>26</v>
      </c>
      <c r="K2907" t="s">
        <v>26</v>
      </c>
    </row>
    <row r="2908" spans="1:11" x14ac:dyDescent="0.25">
      <c r="A2908" s="1">
        <v>34151</v>
      </c>
      <c r="B2908" t="s">
        <v>1</v>
      </c>
      <c r="C2908" t="s">
        <v>26</v>
      </c>
      <c r="D2908" t="s">
        <v>26</v>
      </c>
      <c r="E2908" t="s">
        <v>26</v>
      </c>
      <c r="F2908">
        <v>2543626.58</v>
      </c>
      <c r="G2908" t="s">
        <v>26</v>
      </c>
      <c r="H2908" t="s">
        <v>26</v>
      </c>
      <c r="I2908" t="s">
        <v>26</v>
      </c>
      <c r="J2908" t="s">
        <v>26</v>
      </c>
      <c r="K2908" t="s">
        <v>26</v>
      </c>
    </row>
    <row r="2909" spans="1:11" x14ac:dyDescent="0.25">
      <c r="A2909" s="1">
        <v>34151</v>
      </c>
      <c r="B2909" t="s">
        <v>126</v>
      </c>
      <c r="C2909" t="s">
        <v>26</v>
      </c>
      <c r="D2909" t="s">
        <v>26</v>
      </c>
      <c r="E2909" t="s">
        <v>26</v>
      </c>
      <c r="F2909">
        <v>2557326.14</v>
      </c>
      <c r="G2909" t="s">
        <v>26</v>
      </c>
      <c r="H2909" t="s">
        <v>26</v>
      </c>
      <c r="I2909" t="s">
        <v>26</v>
      </c>
      <c r="J2909" t="s">
        <v>26</v>
      </c>
      <c r="K2909" t="s">
        <v>26</v>
      </c>
    </row>
    <row r="2910" spans="1:11" x14ac:dyDescent="0.25">
      <c r="A2910" s="1">
        <v>34151</v>
      </c>
      <c r="B2910" t="s">
        <v>127</v>
      </c>
      <c r="C2910" t="s">
        <v>26</v>
      </c>
      <c r="D2910" t="s">
        <v>26</v>
      </c>
      <c r="E2910" t="s">
        <v>26</v>
      </c>
      <c r="F2910">
        <v>2496285.7400000002</v>
      </c>
      <c r="G2910" t="s">
        <v>26</v>
      </c>
      <c r="H2910" t="s">
        <v>26</v>
      </c>
      <c r="I2910" t="s">
        <v>26</v>
      </c>
      <c r="J2910" t="s">
        <v>26</v>
      </c>
      <c r="K2910" t="s">
        <v>26</v>
      </c>
    </row>
    <row r="2911" spans="1:11" x14ac:dyDescent="0.25">
      <c r="A2911" s="1">
        <v>34151</v>
      </c>
      <c r="B2911" t="s">
        <v>113</v>
      </c>
      <c r="C2911" t="s">
        <v>26</v>
      </c>
      <c r="D2911" t="s">
        <v>26</v>
      </c>
      <c r="E2911" t="s">
        <v>26</v>
      </c>
      <c r="F2911">
        <v>2583795.88</v>
      </c>
      <c r="G2911" t="s">
        <v>26</v>
      </c>
      <c r="H2911" t="s">
        <v>26</v>
      </c>
      <c r="I2911" t="s">
        <v>26</v>
      </c>
      <c r="J2911" t="s">
        <v>26</v>
      </c>
      <c r="K2911" t="s">
        <v>26</v>
      </c>
    </row>
    <row r="2912" spans="1:11" x14ac:dyDescent="0.25">
      <c r="A2912" s="1">
        <v>34151</v>
      </c>
      <c r="B2912" t="s">
        <v>128</v>
      </c>
      <c r="C2912" t="s">
        <v>26</v>
      </c>
      <c r="D2912" t="s">
        <v>26</v>
      </c>
      <c r="E2912" t="s">
        <v>26</v>
      </c>
      <c r="F2912">
        <v>2454743.06</v>
      </c>
      <c r="G2912" t="s">
        <v>26</v>
      </c>
      <c r="H2912" t="s">
        <v>26</v>
      </c>
      <c r="I2912" t="s">
        <v>26</v>
      </c>
      <c r="J2912" t="s">
        <v>26</v>
      </c>
      <c r="K2912" t="s">
        <v>26</v>
      </c>
    </row>
    <row r="2913" spans="1:11" x14ac:dyDescent="0.25">
      <c r="A2913" s="1">
        <v>34151</v>
      </c>
      <c r="B2913" t="s">
        <v>129</v>
      </c>
      <c r="C2913" t="s">
        <v>26</v>
      </c>
      <c r="D2913" t="s">
        <v>26</v>
      </c>
      <c r="E2913" t="s">
        <v>26</v>
      </c>
      <c r="F2913">
        <v>2475915.7200000002</v>
      </c>
      <c r="G2913" t="s">
        <v>26</v>
      </c>
      <c r="H2913" t="s">
        <v>26</v>
      </c>
      <c r="I2913" t="s">
        <v>26</v>
      </c>
      <c r="J2913" t="s">
        <v>26</v>
      </c>
      <c r="K2913" t="s">
        <v>26</v>
      </c>
    </row>
    <row r="2914" spans="1:11" x14ac:dyDescent="0.25">
      <c r="A2914" s="1">
        <v>34151</v>
      </c>
      <c r="B2914" t="s">
        <v>130</v>
      </c>
      <c r="C2914" t="s">
        <v>26</v>
      </c>
      <c r="D2914" t="s">
        <v>26</v>
      </c>
      <c r="E2914" t="s">
        <v>26</v>
      </c>
      <c r="F2914">
        <v>2573740.84</v>
      </c>
      <c r="G2914" t="s">
        <v>26</v>
      </c>
      <c r="H2914" t="s">
        <v>26</v>
      </c>
      <c r="I2914" t="s">
        <v>26</v>
      </c>
      <c r="J2914" t="s">
        <v>26</v>
      </c>
      <c r="K2914" t="s">
        <v>26</v>
      </c>
    </row>
    <row r="2915" spans="1:11" x14ac:dyDescent="0.25">
      <c r="A2915" s="1">
        <v>34151</v>
      </c>
      <c r="B2915" t="s">
        <v>131</v>
      </c>
      <c r="C2915" t="s">
        <v>26</v>
      </c>
      <c r="D2915" t="s">
        <v>26</v>
      </c>
      <c r="E2915" t="s">
        <v>26</v>
      </c>
      <c r="F2915">
        <v>2316955.59</v>
      </c>
      <c r="G2915" t="s">
        <v>26</v>
      </c>
      <c r="H2915" t="s">
        <v>26</v>
      </c>
      <c r="I2915" t="s">
        <v>26</v>
      </c>
      <c r="J2915" t="s">
        <v>26</v>
      </c>
      <c r="K2915" t="s">
        <v>26</v>
      </c>
    </row>
    <row r="2916" spans="1:11" x14ac:dyDescent="0.25">
      <c r="A2916" s="1">
        <v>34151</v>
      </c>
      <c r="B2916" t="s">
        <v>132</v>
      </c>
      <c r="C2916" t="s">
        <v>26</v>
      </c>
      <c r="D2916" t="s">
        <v>26</v>
      </c>
      <c r="E2916" t="s">
        <v>26</v>
      </c>
      <c r="F2916">
        <v>2499131.38</v>
      </c>
      <c r="G2916" t="s">
        <v>26</v>
      </c>
      <c r="H2916" t="s">
        <v>26</v>
      </c>
      <c r="I2916" t="s">
        <v>26</v>
      </c>
      <c r="J2916" t="s">
        <v>26</v>
      </c>
      <c r="K2916" t="s">
        <v>26</v>
      </c>
    </row>
    <row r="2917" spans="1:11" x14ac:dyDescent="0.25">
      <c r="A2917" s="1">
        <v>34151</v>
      </c>
      <c r="B2917" t="s">
        <v>133</v>
      </c>
      <c r="C2917" t="s">
        <v>26</v>
      </c>
      <c r="D2917" t="s">
        <v>26</v>
      </c>
      <c r="E2917" t="s">
        <v>26</v>
      </c>
      <c r="F2917">
        <v>2349144.23</v>
      </c>
      <c r="G2917" t="s">
        <v>26</v>
      </c>
      <c r="H2917" t="s">
        <v>26</v>
      </c>
      <c r="I2917" t="s">
        <v>26</v>
      </c>
      <c r="J2917" t="s">
        <v>26</v>
      </c>
      <c r="K2917" t="s">
        <v>26</v>
      </c>
    </row>
    <row r="2918" spans="1:11" x14ac:dyDescent="0.25">
      <c r="A2918" s="1">
        <v>34151</v>
      </c>
      <c r="B2918" t="s">
        <v>134</v>
      </c>
      <c r="C2918" t="s">
        <v>26</v>
      </c>
      <c r="D2918" t="s">
        <v>26</v>
      </c>
      <c r="E2918" t="s">
        <v>26</v>
      </c>
      <c r="F2918">
        <v>2719749.38</v>
      </c>
      <c r="G2918" t="s">
        <v>26</v>
      </c>
      <c r="H2918" t="s">
        <v>26</v>
      </c>
      <c r="I2918" t="s">
        <v>26</v>
      </c>
      <c r="J2918" t="s">
        <v>26</v>
      </c>
      <c r="K2918" t="s">
        <v>26</v>
      </c>
    </row>
    <row r="2919" spans="1:11" x14ac:dyDescent="0.25">
      <c r="A2919" s="1">
        <v>34151</v>
      </c>
      <c r="B2919" t="s">
        <v>135</v>
      </c>
      <c r="C2919" t="s">
        <v>26</v>
      </c>
      <c r="D2919" t="s">
        <v>26</v>
      </c>
      <c r="E2919" t="s">
        <v>26</v>
      </c>
      <c r="F2919">
        <v>2300927.96</v>
      </c>
      <c r="G2919" t="s">
        <v>26</v>
      </c>
      <c r="H2919" t="s">
        <v>26</v>
      </c>
      <c r="I2919" t="s">
        <v>26</v>
      </c>
      <c r="J2919" t="s">
        <v>26</v>
      </c>
      <c r="K2919" t="s">
        <v>26</v>
      </c>
    </row>
    <row r="2920" spans="1:11" x14ac:dyDescent="0.25">
      <c r="A2920" s="1">
        <v>34151</v>
      </c>
      <c r="B2920" t="s">
        <v>136</v>
      </c>
      <c r="C2920" t="s">
        <v>26</v>
      </c>
      <c r="D2920" t="s">
        <v>26</v>
      </c>
      <c r="E2920" t="s">
        <v>26</v>
      </c>
      <c r="F2920" t="s">
        <v>26</v>
      </c>
      <c r="G2920" t="s">
        <v>26</v>
      </c>
      <c r="H2920" t="s">
        <v>26</v>
      </c>
      <c r="I2920" t="s">
        <v>26</v>
      </c>
      <c r="J2920" t="s">
        <v>26</v>
      </c>
      <c r="K2920" t="s">
        <v>26</v>
      </c>
    </row>
    <row r="2921" spans="1:11" x14ac:dyDescent="0.25">
      <c r="A2921" s="1">
        <v>34151</v>
      </c>
      <c r="B2921" t="s">
        <v>137</v>
      </c>
      <c r="C2921" t="s">
        <v>26</v>
      </c>
      <c r="D2921" t="s">
        <v>26</v>
      </c>
      <c r="E2921" t="s">
        <v>26</v>
      </c>
      <c r="F2921">
        <v>2398764.9</v>
      </c>
      <c r="G2921" t="s">
        <v>26</v>
      </c>
      <c r="H2921" t="s">
        <v>26</v>
      </c>
      <c r="I2921" t="s">
        <v>26</v>
      </c>
      <c r="J2921" t="s">
        <v>26</v>
      </c>
      <c r="K2921" t="s">
        <v>26</v>
      </c>
    </row>
    <row r="2922" spans="1:11" x14ac:dyDescent="0.25">
      <c r="A2922" s="1">
        <v>34151</v>
      </c>
      <c r="B2922" t="s">
        <v>138</v>
      </c>
      <c r="C2922" t="s">
        <v>26</v>
      </c>
      <c r="D2922" t="s">
        <v>26</v>
      </c>
      <c r="E2922" t="s">
        <v>26</v>
      </c>
      <c r="F2922">
        <v>2742453.61</v>
      </c>
      <c r="G2922" t="s">
        <v>26</v>
      </c>
      <c r="H2922" t="s">
        <v>26</v>
      </c>
      <c r="I2922" t="s">
        <v>26</v>
      </c>
      <c r="J2922" t="s">
        <v>26</v>
      </c>
      <c r="K2922" t="s">
        <v>26</v>
      </c>
    </row>
    <row r="2923" spans="1:11" x14ac:dyDescent="0.25">
      <c r="A2923" s="1">
        <v>34151</v>
      </c>
      <c r="B2923" t="s">
        <v>139</v>
      </c>
      <c r="C2923" t="s">
        <v>26</v>
      </c>
      <c r="D2923" t="s">
        <v>26</v>
      </c>
      <c r="E2923" t="s">
        <v>26</v>
      </c>
      <c r="F2923">
        <v>2466189.09</v>
      </c>
      <c r="G2923" t="s">
        <v>26</v>
      </c>
      <c r="H2923" t="s">
        <v>26</v>
      </c>
      <c r="I2923" t="s">
        <v>26</v>
      </c>
      <c r="J2923" t="s">
        <v>26</v>
      </c>
      <c r="K2923" t="s">
        <v>26</v>
      </c>
    </row>
    <row r="2924" spans="1:11" x14ac:dyDescent="0.25">
      <c r="A2924" s="1">
        <v>34151</v>
      </c>
      <c r="B2924" t="s">
        <v>140</v>
      </c>
      <c r="C2924" t="s">
        <v>26</v>
      </c>
      <c r="D2924" t="s">
        <v>26</v>
      </c>
      <c r="E2924" t="s">
        <v>26</v>
      </c>
      <c r="F2924">
        <v>2180978.4700000002</v>
      </c>
      <c r="G2924" t="s">
        <v>26</v>
      </c>
      <c r="H2924" t="s">
        <v>26</v>
      </c>
      <c r="I2924" t="s">
        <v>26</v>
      </c>
      <c r="J2924" t="s">
        <v>26</v>
      </c>
      <c r="K2924" t="s">
        <v>26</v>
      </c>
    </row>
    <row r="2925" spans="1:11" x14ac:dyDescent="0.25">
      <c r="A2925" s="1">
        <v>34151</v>
      </c>
      <c r="B2925" t="s">
        <v>141</v>
      </c>
      <c r="C2925" t="s">
        <v>26</v>
      </c>
      <c r="D2925" t="s">
        <v>26</v>
      </c>
      <c r="E2925" t="s">
        <v>26</v>
      </c>
      <c r="F2925">
        <v>2553070.6800000002</v>
      </c>
      <c r="G2925" t="s">
        <v>26</v>
      </c>
      <c r="H2925" t="s">
        <v>26</v>
      </c>
      <c r="I2925" t="s">
        <v>26</v>
      </c>
      <c r="J2925" t="s">
        <v>26</v>
      </c>
      <c r="K2925" t="s">
        <v>26</v>
      </c>
    </row>
    <row r="2926" spans="1:11" x14ac:dyDescent="0.25">
      <c r="A2926" s="1">
        <v>34151</v>
      </c>
      <c r="B2926" t="s">
        <v>142</v>
      </c>
      <c r="C2926" t="s">
        <v>26</v>
      </c>
      <c r="D2926" t="s">
        <v>26</v>
      </c>
      <c r="E2926" t="s">
        <v>26</v>
      </c>
      <c r="F2926">
        <v>2246258.83</v>
      </c>
      <c r="G2926" t="s">
        <v>26</v>
      </c>
      <c r="H2926" t="s">
        <v>26</v>
      </c>
      <c r="I2926" t="s">
        <v>26</v>
      </c>
      <c r="J2926" t="s">
        <v>26</v>
      </c>
      <c r="K2926" t="s">
        <v>26</v>
      </c>
    </row>
    <row r="2927" spans="1:11" x14ac:dyDescent="0.25">
      <c r="A2927" s="1">
        <v>34151</v>
      </c>
      <c r="B2927" t="s">
        <v>143</v>
      </c>
      <c r="C2927" t="s">
        <v>26</v>
      </c>
      <c r="D2927" t="s">
        <v>26</v>
      </c>
      <c r="E2927" t="s">
        <v>26</v>
      </c>
      <c r="F2927">
        <v>2472054.9700000002</v>
      </c>
      <c r="G2927" t="s">
        <v>26</v>
      </c>
      <c r="H2927" t="s">
        <v>26</v>
      </c>
      <c r="I2927" t="s">
        <v>26</v>
      </c>
      <c r="J2927" t="s">
        <v>26</v>
      </c>
      <c r="K2927" t="s">
        <v>26</v>
      </c>
    </row>
    <row r="2928" spans="1:11" x14ac:dyDescent="0.25">
      <c r="A2928" s="1">
        <v>34151</v>
      </c>
      <c r="B2928" t="s">
        <v>144</v>
      </c>
      <c r="C2928" t="s">
        <v>26</v>
      </c>
      <c r="D2928" t="s">
        <v>26</v>
      </c>
      <c r="E2928" t="s">
        <v>26</v>
      </c>
      <c r="F2928">
        <v>2339261.62</v>
      </c>
      <c r="G2928" t="s">
        <v>26</v>
      </c>
      <c r="H2928" t="s">
        <v>26</v>
      </c>
      <c r="I2928" t="s">
        <v>26</v>
      </c>
      <c r="J2928" t="s">
        <v>26</v>
      </c>
      <c r="K2928" t="s">
        <v>26</v>
      </c>
    </row>
    <row r="2929" spans="1:11" x14ac:dyDescent="0.25">
      <c r="A2929" s="1">
        <v>34151</v>
      </c>
      <c r="B2929" t="s">
        <v>145</v>
      </c>
      <c r="C2929" t="s">
        <v>26</v>
      </c>
      <c r="D2929" t="s">
        <v>26</v>
      </c>
      <c r="E2929" t="s">
        <v>26</v>
      </c>
      <c r="F2929">
        <v>2764124.36</v>
      </c>
      <c r="G2929" t="s">
        <v>26</v>
      </c>
      <c r="H2929" t="s">
        <v>26</v>
      </c>
      <c r="I2929" t="s">
        <v>26</v>
      </c>
      <c r="J2929" t="s">
        <v>26</v>
      </c>
      <c r="K2929" t="s">
        <v>26</v>
      </c>
    </row>
    <row r="2930" spans="1:11" x14ac:dyDescent="0.25">
      <c r="A2930" s="1">
        <v>34151</v>
      </c>
      <c r="B2930" t="s">
        <v>146</v>
      </c>
      <c r="C2930" t="s">
        <v>26</v>
      </c>
      <c r="D2930" t="s">
        <v>26</v>
      </c>
      <c r="E2930" t="s">
        <v>26</v>
      </c>
      <c r="F2930">
        <v>2788362.26</v>
      </c>
      <c r="G2930" t="s">
        <v>26</v>
      </c>
      <c r="H2930" t="s">
        <v>26</v>
      </c>
      <c r="I2930" t="s">
        <v>26</v>
      </c>
      <c r="J2930" t="s">
        <v>26</v>
      </c>
      <c r="K2930" t="s">
        <v>26</v>
      </c>
    </row>
    <row r="2931" spans="1:11" x14ac:dyDescent="0.25">
      <c r="A2931" s="1">
        <v>34151</v>
      </c>
      <c r="B2931" t="s">
        <v>2</v>
      </c>
      <c r="C2931" t="s">
        <v>26</v>
      </c>
      <c r="D2931" t="s">
        <v>26</v>
      </c>
      <c r="E2931" t="s">
        <v>26</v>
      </c>
      <c r="F2931">
        <v>2229798.89</v>
      </c>
      <c r="G2931" t="s">
        <v>26</v>
      </c>
      <c r="H2931" t="s">
        <v>26</v>
      </c>
      <c r="I2931" t="s">
        <v>26</v>
      </c>
      <c r="J2931" t="s">
        <v>26</v>
      </c>
      <c r="K2931" t="s">
        <v>26</v>
      </c>
    </row>
    <row r="2932" spans="1:11" x14ac:dyDescent="0.25">
      <c r="A2932" s="1">
        <v>34151</v>
      </c>
      <c r="B2932" t="s">
        <v>147</v>
      </c>
      <c r="C2932" t="s">
        <v>26</v>
      </c>
      <c r="D2932" t="s">
        <v>26</v>
      </c>
      <c r="E2932" t="s">
        <v>26</v>
      </c>
      <c r="F2932">
        <v>2583427.4500000002</v>
      </c>
      <c r="G2932" t="s">
        <v>26</v>
      </c>
      <c r="H2932" t="s">
        <v>26</v>
      </c>
      <c r="I2932" t="s">
        <v>26</v>
      </c>
      <c r="J2932" t="s">
        <v>26</v>
      </c>
      <c r="K2932" t="s">
        <v>26</v>
      </c>
    </row>
    <row r="2933" spans="1:11" x14ac:dyDescent="0.25">
      <c r="A2933" s="1">
        <v>34151</v>
      </c>
      <c r="B2933" t="s">
        <v>148</v>
      </c>
      <c r="C2933" t="s">
        <v>26</v>
      </c>
      <c r="D2933" t="s">
        <v>26</v>
      </c>
      <c r="E2933" t="s">
        <v>26</v>
      </c>
      <c r="F2933">
        <v>2560826.14</v>
      </c>
      <c r="G2933" t="s">
        <v>26</v>
      </c>
      <c r="H2933" t="s">
        <v>26</v>
      </c>
      <c r="I2933" t="s">
        <v>26</v>
      </c>
      <c r="J2933" t="s">
        <v>26</v>
      </c>
      <c r="K2933" t="s">
        <v>26</v>
      </c>
    </row>
    <row r="2934" spans="1:11" x14ac:dyDescent="0.25">
      <c r="A2934" s="1">
        <v>34151</v>
      </c>
      <c r="B2934" t="s">
        <v>149</v>
      </c>
      <c r="C2934" t="s">
        <v>26</v>
      </c>
      <c r="D2934" t="s">
        <v>26</v>
      </c>
      <c r="E2934" t="s">
        <v>26</v>
      </c>
      <c r="F2934">
        <v>2440460.29</v>
      </c>
      <c r="G2934" t="s">
        <v>26</v>
      </c>
      <c r="H2934" t="s">
        <v>26</v>
      </c>
      <c r="I2934" t="s">
        <v>26</v>
      </c>
      <c r="J2934" t="s">
        <v>26</v>
      </c>
      <c r="K2934" t="s">
        <v>26</v>
      </c>
    </row>
    <row r="2935" spans="1:11" x14ac:dyDescent="0.25">
      <c r="A2935" s="1">
        <v>34151</v>
      </c>
      <c r="B2935" t="s">
        <v>150</v>
      </c>
      <c r="C2935" t="s">
        <v>26</v>
      </c>
      <c r="D2935" t="s">
        <v>26</v>
      </c>
      <c r="E2935" t="s">
        <v>26</v>
      </c>
      <c r="F2935">
        <v>2461398.81</v>
      </c>
      <c r="G2935" t="s">
        <v>26</v>
      </c>
      <c r="H2935" t="s">
        <v>26</v>
      </c>
      <c r="I2935" t="s">
        <v>26</v>
      </c>
      <c r="J2935" t="s">
        <v>26</v>
      </c>
      <c r="K2935" t="s">
        <v>26</v>
      </c>
    </row>
    <row r="2936" spans="1:11" x14ac:dyDescent="0.25">
      <c r="A2936" s="1">
        <v>34151</v>
      </c>
      <c r="B2936" t="s">
        <v>151</v>
      </c>
      <c r="C2936" t="s">
        <v>26</v>
      </c>
      <c r="D2936" t="s">
        <v>26</v>
      </c>
      <c r="E2936" t="s">
        <v>26</v>
      </c>
      <c r="F2936">
        <v>2465671.1</v>
      </c>
      <c r="G2936" t="s">
        <v>26</v>
      </c>
      <c r="H2936" t="s">
        <v>26</v>
      </c>
      <c r="I2936" t="s">
        <v>26</v>
      </c>
      <c r="J2936" t="s">
        <v>26</v>
      </c>
      <c r="K2936" t="s">
        <v>26</v>
      </c>
    </row>
    <row r="2937" spans="1:11" x14ac:dyDescent="0.25">
      <c r="A2937" s="1">
        <v>34151</v>
      </c>
      <c r="B2937" t="s">
        <v>152</v>
      </c>
      <c r="C2937" t="s">
        <v>26</v>
      </c>
      <c r="D2937" t="s">
        <v>26</v>
      </c>
      <c r="E2937" t="s">
        <v>26</v>
      </c>
      <c r="F2937">
        <v>2270503.79</v>
      </c>
      <c r="G2937" t="s">
        <v>26</v>
      </c>
      <c r="H2937" t="s">
        <v>26</v>
      </c>
      <c r="I2937" t="s">
        <v>26</v>
      </c>
      <c r="J2937" t="s">
        <v>26</v>
      </c>
      <c r="K2937" t="s">
        <v>26</v>
      </c>
    </row>
    <row r="2938" spans="1:11" x14ac:dyDescent="0.25">
      <c r="A2938" s="1">
        <v>34151</v>
      </c>
      <c r="B2938" t="s">
        <v>153</v>
      </c>
      <c r="C2938" t="s">
        <v>26</v>
      </c>
      <c r="D2938" t="s">
        <v>26</v>
      </c>
      <c r="E2938" t="s">
        <v>26</v>
      </c>
      <c r="F2938">
        <v>2524909.14</v>
      </c>
      <c r="G2938" t="s">
        <v>26</v>
      </c>
      <c r="H2938" t="s">
        <v>26</v>
      </c>
      <c r="I2938" t="s">
        <v>26</v>
      </c>
      <c r="J2938" t="s">
        <v>26</v>
      </c>
      <c r="K2938" t="s">
        <v>26</v>
      </c>
    </row>
    <row r="2939" spans="1:11" x14ac:dyDescent="0.25">
      <c r="A2939" s="1">
        <v>34151</v>
      </c>
      <c r="B2939" t="s">
        <v>154</v>
      </c>
      <c r="C2939" t="s">
        <v>26</v>
      </c>
      <c r="D2939" t="s">
        <v>26</v>
      </c>
      <c r="E2939" t="s">
        <v>26</v>
      </c>
      <c r="F2939">
        <v>2509427.71</v>
      </c>
      <c r="G2939" t="s">
        <v>26</v>
      </c>
      <c r="H2939" t="s">
        <v>26</v>
      </c>
      <c r="I2939" t="s">
        <v>26</v>
      </c>
      <c r="J2939" t="s">
        <v>26</v>
      </c>
      <c r="K2939" t="s">
        <v>26</v>
      </c>
    </row>
    <row r="2940" spans="1:11" x14ac:dyDescent="0.25">
      <c r="A2940" s="1">
        <v>34151</v>
      </c>
      <c r="B2940" t="s">
        <v>155</v>
      </c>
      <c r="C2940" t="s">
        <v>26</v>
      </c>
      <c r="D2940" t="s">
        <v>26</v>
      </c>
      <c r="E2940" t="s">
        <v>26</v>
      </c>
      <c r="F2940">
        <v>2490624.83</v>
      </c>
      <c r="G2940" t="s">
        <v>26</v>
      </c>
      <c r="H2940" t="s">
        <v>26</v>
      </c>
      <c r="I2940" t="s">
        <v>26</v>
      </c>
      <c r="J2940" t="s">
        <v>26</v>
      </c>
      <c r="K2940" t="s">
        <v>26</v>
      </c>
    </row>
    <row r="2941" spans="1:11" x14ac:dyDescent="0.25">
      <c r="A2941" s="1">
        <v>34182</v>
      </c>
      <c r="B2941" t="s">
        <v>1</v>
      </c>
      <c r="C2941" t="s">
        <v>26</v>
      </c>
      <c r="D2941" t="s">
        <v>26</v>
      </c>
      <c r="E2941" t="s">
        <v>26</v>
      </c>
      <c r="F2941">
        <v>3226844.68</v>
      </c>
      <c r="G2941" t="s">
        <v>26</v>
      </c>
      <c r="H2941" t="s">
        <v>26</v>
      </c>
      <c r="I2941" t="s">
        <v>26</v>
      </c>
      <c r="J2941" t="s">
        <v>26</v>
      </c>
      <c r="K2941" t="s">
        <v>26</v>
      </c>
    </row>
    <row r="2942" spans="1:11" x14ac:dyDescent="0.25">
      <c r="A2942" s="1">
        <v>34182</v>
      </c>
      <c r="B2942" t="s">
        <v>126</v>
      </c>
      <c r="C2942" t="s">
        <v>26</v>
      </c>
      <c r="D2942" t="s">
        <v>26</v>
      </c>
      <c r="E2942" t="s">
        <v>26</v>
      </c>
      <c r="F2942">
        <v>3332963.16</v>
      </c>
      <c r="G2942" t="s">
        <v>26</v>
      </c>
      <c r="H2942" t="s">
        <v>26</v>
      </c>
      <c r="I2942" t="s">
        <v>26</v>
      </c>
      <c r="J2942" t="s">
        <v>26</v>
      </c>
      <c r="K2942" t="s">
        <v>26</v>
      </c>
    </row>
    <row r="2943" spans="1:11" x14ac:dyDescent="0.25">
      <c r="A2943" s="1">
        <v>34182</v>
      </c>
      <c r="B2943" t="s">
        <v>127</v>
      </c>
      <c r="C2943" t="s">
        <v>26</v>
      </c>
      <c r="D2943" t="s">
        <v>26</v>
      </c>
      <c r="E2943" t="s">
        <v>26</v>
      </c>
      <c r="F2943">
        <v>3259899.54</v>
      </c>
      <c r="G2943" t="s">
        <v>26</v>
      </c>
      <c r="H2943" t="s">
        <v>26</v>
      </c>
      <c r="I2943" t="s">
        <v>26</v>
      </c>
      <c r="J2943" t="s">
        <v>26</v>
      </c>
      <c r="K2943" t="s">
        <v>26</v>
      </c>
    </row>
    <row r="2944" spans="1:11" x14ac:dyDescent="0.25">
      <c r="A2944" s="1">
        <v>34182</v>
      </c>
      <c r="B2944" t="s">
        <v>113</v>
      </c>
      <c r="C2944" t="s">
        <v>26</v>
      </c>
      <c r="D2944" t="s">
        <v>26</v>
      </c>
      <c r="E2944" t="s">
        <v>26</v>
      </c>
      <c r="F2944">
        <v>3214500.45</v>
      </c>
      <c r="G2944" t="s">
        <v>26</v>
      </c>
      <c r="H2944" t="s">
        <v>26</v>
      </c>
      <c r="I2944" t="s">
        <v>26</v>
      </c>
      <c r="J2944" t="s">
        <v>26</v>
      </c>
      <c r="K2944" t="s">
        <v>26</v>
      </c>
    </row>
    <row r="2945" spans="1:11" x14ac:dyDescent="0.25">
      <c r="A2945" s="1">
        <v>34182</v>
      </c>
      <c r="B2945" t="s">
        <v>128</v>
      </c>
      <c r="C2945" t="s">
        <v>26</v>
      </c>
      <c r="D2945" t="s">
        <v>26</v>
      </c>
      <c r="E2945" t="s">
        <v>26</v>
      </c>
      <c r="F2945">
        <v>3186256.49</v>
      </c>
      <c r="G2945" t="s">
        <v>26</v>
      </c>
      <c r="H2945" t="s">
        <v>26</v>
      </c>
      <c r="I2945" t="s">
        <v>26</v>
      </c>
      <c r="J2945" t="s">
        <v>26</v>
      </c>
      <c r="K2945" t="s">
        <v>26</v>
      </c>
    </row>
    <row r="2946" spans="1:11" x14ac:dyDescent="0.25">
      <c r="A2946" s="1">
        <v>34182</v>
      </c>
      <c r="B2946" t="s">
        <v>129</v>
      </c>
      <c r="C2946" t="s">
        <v>26</v>
      </c>
      <c r="D2946" t="s">
        <v>26</v>
      </c>
      <c r="E2946" t="s">
        <v>26</v>
      </c>
      <c r="F2946">
        <v>3248401.43</v>
      </c>
      <c r="G2946" t="s">
        <v>26</v>
      </c>
      <c r="H2946" t="s">
        <v>26</v>
      </c>
      <c r="I2946" t="s">
        <v>26</v>
      </c>
      <c r="J2946" t="s">
        <v>26</v>
      </c>
      <c r="K2946" t="s">
        <v>26</v>
      </c>
    </row>
    <row r="2947" spans="1:11" x14ac:dyDescent="0.25">
      <c r="A2947" s="1">
        <v>34182</v>
      </c>
      <c r="B2947" t="s">
        <v>130</v>
      </c>
      <c r="C2947" t="s">
        <v>26</v>
      </c>
      <c r="D2947" t="s">
        <v>26</v>
      </c>
      <c r="E2947" t="s">
        <v>26</v>
      </c>
      <c r="F2947">
        <v>3469660.02</v>
      </c>
      <c r="G2947" t="s">
        <v>26</v>
      </c>
      <c r="H2947" t="s">
        <v>26</v>
      </c>
      <c r="I2947" t="s">
        <v>26</v>
      </c>
      <c r="J2947" t="s">
        <v>26</v>
      </c>
      <c r="K2947" t="s">
        <v>26</v>
      </c>
    </row>
    <row r="2948" spans="1:11" x14ac:dyDescent="0.25">
      <c r="A2948" s="1">
        <v>34182</v>
      </c>
      <c r="B2948" t="s">
        <v>131</v>
      </c>
      <c r="C2948" t="s">
        <v>26</v>
      </c>
      <c r="D2948" t="s">
        <v>26</v>
      </c>
      <c r="E2948" t="s">
        <v>26</v>
      </c>
      <c r="F2948">
        <v>3019456.52</v>
      </c>
      <c r="G2948" t="s">
        <v>26</v>
      </c>
      <c r="H2948" t="s">
        <v>26</v>
      </c>
      <c r="I2948" t="s">
        <v>26</v>
      </c>
      <c r="J2948" t="s">
        <v>26</v>
      </c>
      <c r="K2948" t="s">
        <v>26</v>
      </c>
    </row>
    <row r="2949" spans="1:11" x14ac:dyDescent="0.25">
      <c r="A2949" s="1">
        <v>34182</v>
      </c>
      <c r="B2949" t="s">
        <v>132</v>
      </c>
      <c r="C2949" t="s">
        <v>26</v>
      </c>
      <c r="D2949" t="s">
        <v>26</v>
      </c>
      <c r="E2949" t="s">
        <v>26</v>
      </c>
      <c r="F2949">
        <v>3327343.53</v>
      </c>
      <c r="G2949" t="s">
        <v>26</v>
      </c>
      <c r="H2949" t="s">
        <v>26</v>
      </c>
      <c r="I2949" t="s">
        <v>26</v>
      </c>
      <c r="J2949" t="s">
        <v>26</v>
      </c>
      <c r="K2949" t="s">
        <v>26</v>
      </c>
    </row>
    <row r="2950" spans="1:11" x14ac:dyDescent="0.25">
      <c r="A2950" s="1">
        <v>34182</v>
      </c>
      <c r="B2950" t="s">
        <v>133</v>
      </c>
      <c r="C2950" t="s">
        <v>26</v>
      </c>
      <c r="D2950" t="s">
        <v>26</v>
      </c>
      <c r="E2950" t="s">
        <v>26</v>
      </c>
      <c r="F2950">
        <v>3147148.52</v>
      </c>
      <c r="G2950" t="s">
        <v>26</v>
      </c>
      <c r="H2950" t="s">
        <v>26</v>
      </c>
      <c r="I2950" t="s">
        <v>26</v>
      </c>
      <c r="J2950" t="s">
        <v>26</v>
      </c>
      <c r="K2950" t="s">
        <v>26</v>
      </c>
    </row>
    <row r="2951" spans="1:11" x14ac:dyDescent="0.25">
      <c r="A2951" s="1">
        <v>34182</v>
      </c>
      <c r="B2951" t="s">
        <v>134</v>
      </c>
      <c r="C2951" t="s">
        <v>26</v>
      </c>
      <c r="D2951" t="s">
        <v>26</v>
      </c>
      <c r="E2951" t="s">
        <v>26</v>
      </c>
      <c r="F2951">
        <v>3399142.78</v>
      </c>
      <c r="G2951" t="s">
        <v>26</v>
      </c>
      <c r="H2951" t="s">
        <v>26</v>
      </c>
      <c r="I2951" t="s">
        <v>26</v>
      </c>
      <c r="J2951" t="s">
        <v>26</v>
      </c>
      <c r="K2951" t="s">
        <v>26</v>
      </c>
    </row>
    <row r="2952" spans="1:11" x14ac:dyDescent="0.25">
      <c r="A2952" s="1">
        <v>34182</v>
      </c>
      <c r="B2952" t="s">
        <v>135</v>
      </c>
      <c r="C2952" t="s">
        <v>26</v>
      </c>
      <c r="D2952" t="s">
        <v>26</v>
      </c>
      <c r="E2952" t="s">
        <v>26</v>
      </c>
      <c r="F2952">
        <v>3295619.12</v>
      </c>
      <c r="G2952" t="s">
        <v>26</v>
      </c>
      <c r="H2952" t="s">
        <v>26</v>
      </c>
      <c r="I2952" t="s">
        <v>26</v>
      </c>
      <c r="J2952" t="s">
        <v>26</v>
      </c>
      <c r="K2952" t="s">
        <v>26</v>
      </c>
    </row>
    <row r="2953" spans="1:11" x14ac:dyDescent="0.25">
      <c r="A2953" s="1">
        <v>34182</v>
      </c>
      <c r="B2953" t="s">
        <v>136</v>
      </c>
      <c r="C2953" t="s">
        <v>26</v>
      </c>
      <c r="D2953" t="s">
        <v>26</v>
      </c>
      <c r="E2953" t="s">
        <v>26</v>
      </c>
      <c r="F2953" t="s">
        <v>26</v>
      </c>
      <c r="G2953" t="s">
        <v>26</v>
      </c>
      <c r="H2953" t="s">
        <v>26</v>
      </c>
      <c r="I2953" t="s">
        <v>26</v>
      </c>
      <c r="J2953" t="s">
        <v>26</v>
      </c>
      <c r="K2953" t="s">
        <v>26</v>
      </c>
    </row>
    <row r="2954" spans="1:11" x14ac:dyDescent="0.25">
      <c r="A2954" s="1">
        <v>34182</v>
      </c>
      <c r="B2954" t="s">
        <v>137</v>
      </c>
      <c r="C2954" t="s">
        <v>26</v>
      </c>
      <c r="D2954" t="s">
        <v>26</v>
      </c>
      <c r="E2954" t="s">
        <v>26</v>
      </c>
      <c r="F2954">
        <v>3061783.51</v>
      </c>
      <c r="G2954" t="s">
        <v>26</v>
      </c>
      <c r="H2954" t="s">
        <v>26</v>
      </c>
      <c r="I2954" t="s">
        <v>26</v>
      </c>
      <c r="J2954" t="s">
        <v>26</v>
      </c>
      <c r="K2954" t="s">
        <v>26</v>
      </c>
    </row>
    <row r="2955" spans="1:11" x14ac:dyDescent="0.25">
      <c r="A2955" s="1">
        <v>34182</v>
      </c>
      <c r="B2955" t="s">
        <v>138</v>
      </c>
      <c r="C2955" t="s">
        <v>26</v>
      </c>
      <c r="D2955" t="s">
        <v>26</v>
      </c>
      <c r="E2955" t="s">
        <v>26</v>
      </c>
      <c r="F2955">
        <v>3623055.47</v>
      </c>
      <c r="G2955" t="s">
        <v>26</v>
      </c>
      <c r="H2955" t="s">
        <v>26</v>
      </c>
      <c r="I2955" t="s">
        <v>26</v>
      </c>
      <c r="J2955" t="s">
        <v>26</v>
      </c>
      <c r="K2955" t="s">
        <v>26</v>
      </c>
    </row>
    <row r="2956" spans="1:11" x14ac:dyDescent="0.25">
      <c r="A2956" s="1">
        <v>34182</v>
      </c>
      <c r="B2956" t="s">
        <v>139</v>
      </c>
      <c r="C2956" t="s">
        <v>26</v>
      </c>
      <c r="D2956" t="s">
        <v>26</v>
      </c>
      <c r="E2956" t="s">
        <v>26</v>
      </c>
      <c r="F2956">
        <v>3198400.63</v>
      </c>
      <c r="G2956" t="s">
        <v>26</v>
      </c>
      <c r="H2956" t="s">
        <v>26</v>
      </c>
      <c r="I2956" t="s">
        <v>26</v>
      </c>
      <c r="J2956" t="s">
        <v>26</v>
      </c>
      <c r="K2956" t="s">
        <v>26</v>
      </c>
    </row>
    <row r="2957" spans="1:11" x14ac:dyDescent="0.25">
      <c r="A2957" s="1">
        <v>34182</v>
      </c>
      <c r="B2957" t="s">
        <v>140</v>
      </c>
      <c r="C2957" t="s">
        <v>26</v>
      </c>
      <c r="D2957" t="s">
        <v>26</v>
      </c>
      <c r="E2957" t="s">
        <v>26</v>
      </c>
      <c r="F2957">
        <v>2971365.07</v>
      </c>
      <c r="G2957" t="s">
        <v>26</v>
      </c>
      <c r="H2957" t="s">
        <v>26</v>
      </c>
      <c r="I2957" t="s">
        <v>26</v>
      </c>
      <c r="J2957" t="s">
        <v>26</v>
      </c>
      <c r="K2957" t="s">
        <v>26</v>
      </c>
    </row>
    <row r="2958" spans="1:11" x14ac:dyDescent="0.25">
      <c r="A2958" s="1">
        <v>34182</v>
      </c>
      <c r="B2958" t="s">
        <v>141</v>
      </c>
      <c r="C2958" t="s">
        <v>26</v>
      </c>
      <c r="D2958" t="s">
        <v>26</v>
      </c>
      <c r="E2958" t="s">
        <v>26</v>
      </c>
      <c r="F2958">
        <v>3314906.97</v>
      </c>
      <c r="G2958" t="s">
        <v>26</v>
      </c>
      <c r="H2958" t="s">
        <v>26</v>
      </c>
      <c r="I2958" t="s">
        <v>26</v>
      </c>
      <c r="J2958" t="s">
        <v>26</v>
      </c>
      <c r="K2958" t="s">
        <v>26</v>
      </c>
    </row>
    <row r="2959" spans="1:11" x14ac:dyDescent="0.25">
      <c r="A2959" s="1">
        <v>34182</v>
      </c>
      <c r="B2959" t="s">
        <v>142</v>
      </c>
      <c r="C2959" t="s">
        <v>26</v>
      </c>
      <c r="D2959" t="s">
        <v>26</v>
      </c>
      <c r="E2959" t="s">
        <v>26</v>
      </c>
      <c r="F2959">
        <v>3026384.52</v>
      </c>
      <c r="G2959" t="s">
        <v>26</v>
      </c>
      <c r="H2959" t="s">
        <v>26</v>
      </c>
      <c r="I2959" t="s">
        <v>26</v>
      </c>
      <c r="J2959" t="s">
        <v>26</v>
      </c>
      <c r="K2959" t="s">
        <v>26</v>
      </c>
    </row>
    <row r="2960" spans="1:11" x14ac:dyDescent="0.25">
      <c r="A2960" s="1">
        <v>34182</v>
      </c>
      <c r="B2960" t="s">
        <v>143</v>
      </c>
      <c r="C2960" t="s">
        <v>26</v>
      </c>
      <c r="D2960" t="s">
        <v>26</v>
      </c>
      <c r="E2960" t="s">
        <v>26</v>
      </c>
      <c r="F2960">
        <v>3226031.74</v>
      </c>
      <c r="G2960" t="s">
        <v>26</v>
      </c>
      <c r="H2960" t="s">
        <v>26</v>
      </c>
      <c r="I2960" t="s">
        <v>26</v>
      </c>
      <c r="J2960" t="s">
        <v>26</v>
      </c>
      <c r="K2960" t="s">
        <v>26</v>
      </c>
    </row>
    <row r="2961" spans="1:11" x14ac:dyDescent="0.25">
      <c r="A2961" s="1">
        <v>34182</v>
      </c>
      <c r="B2961" t="s">
        <v>144</v>
      </c>
      <c r="C2961" t="s">
        <v>26</v>
      </c>
      <c r="D2961" t="s">
        <v>26</v>
      </c>
      <c r="E2961" t="s">
        <v>26</v>
      </c>
      <c r="F2961">
        <v>3099053.79</v>
      </c>
      <c r="G2961" t="s">
        <v>26</v>
      </c>
      <c r="H2961" t="s">
        <v>26</v>
      </c>
      <c r="I2961" t="s">
        <v>26</v>
      </c>
      <c r="J2961" t="s">
        <v>26</v>
      </c>
      <c r="K2961" t="s">
        <v>26</v>
      </c>
    </row>
    <row r="2962" spans="1:11" x14ac:dyDescent="0.25">
      <c r="A2962" s="1">
        <v>34182</v>
      </c>
      <c r="B2962" t="s">
        <v>145</v>
      </c>
      <c r="C2962" t="s">
        <v>26</v>
      </c>
      <c r="D2962" t="s">
        <v>26</v>
      </c>
      <c r="E2962" t="s">
        <v>26</v>
      </c>
      <c r="F2962">
        <v>3531721.69</v>
      </c>
      <c r="G2962" t="s">
        <v>26</v>
      </c>
      <c r="H2962" t="s">
        <v>26</v>
      </c>
      <c r="I2962" t="s">
        <v>26</v>
      </c>
      <c r="J2962" t="s">
        <v>26</v>
      </c>
      <c r="K2962" t="s">
        <v>26</v>
      </c>
    </row>
    <row r="2963" spans="1:11" x14ac:dyDescent="0.25">
      <c r="A2963" s="1">
        <v>34182</v>
      </c>
      <c r="B2963" t="s">
        <v>146</v>
      </c>
      <c r="C2963" t="s">
        <v>26</v>
      </c>
      <c r="D2963" t="s">
        <v>26</v>
      </c>
      <c r="E2963" t="s">
        <v>26</v>
      </c>
      <c r="F2963">
        <v>3489077.7</v>
      </c>
      <c r="G2963" t="s">
        <v>26</v>
      </c>
      <c r="H2963" t="s">
        <v>26</v>
      </c>
      <c r="I2963" t="s">
        <v>26</v>
      </c>
      <c r="J2963" t="s">
        <v>26</v>
      </c>
      <c r="K2963" t="s">
        <v>26</v>
      </c>
    </row>
    <row r="2964" spans="1:11" x14ac:dyDescent="0.25">
      <c r="A2964" s="1">
        <v>34182</v>
      </c>
      <c r="B2964" t="s">
        <v>2</v>
      </c>
      <c r="C2964" t="s">
        <v>26</v>
      </c>
      <c r="D2964" t="s">
        <v>26</v>
      </c>
      <c r="E2964" t="s">
        <v>26</v>
      </c>
      <c r="F2964">
        <v>2988599.45</v>
      </c>
      <c r="G2964" t="s">
        <v>26</v>
      </c>
      <c r="H2964" t="s">
        <v>26</v>
      </c>
      <c r="I2964" t="s">
        <v>26</v>
      </c>
      <c r="J2964" t="s">
        <v>26</v>
      </c>
      <c r="K2964" t="s">
        <v>26</v>
      </c>
    </row>
    <row r="2965" spans="1:11" x14ac:dyDescent="0.25">
      <c r="A2965" s="1">
        <v>34182</v>
      </c>
      <c r="B2965" t="s">
        <v>147</v>
      </c>
      <c r="C2965" t="s">
        <v>26</v>
      </c>
      <c r="D2965" t="s">
        <v>26</v>
      </c>
      <c r="E2965" t="s">
        <v>26</v>
      </c>
      <c r="F2965">
        <v>3242459.79</v>
      </c>
      <c r="G2965" t="s">
        <v>26</v>
      </c>
      <c r="H2965" t="s">
        <v>26</v>
      </c>
      <c r="I2965" t="s">
        <v>26</v>
      </c>
      <c r="J2965" t="s">
        <v>26</v>
      </c>
      <c r="K2965" t="s">
        <v>26</v>
      </c>
    </row>
    <row r="2966" spans="1:11" x14ac:dyDescent="0.25">
      <c r="A2966" s="1">
        <v>34182</v>
      </c>
      <c r="B2966" t="s">
        <v>148</v>
      </c>
      <c r="C2966" t="s">
        <v>26</v>
      </c>
      <c r="D2966" t="s">
        <v>26</v>
      </c>
      <c r="E2966" t="s">
        <v>26</v>
      </c>
      <c r="F2966">
        <v>3161595.96</v>
      </c>
      <c r="G2966" t="s">
        <v>26</v>
      </c>
      <c r="H2966" t="s">
        <v>26</v>
      </c>
      <c r="I2966" t="s">
        <v>26</v>
      </c>
      <c r="J2966" t="s">
        <v>26</v>
      </c>
      <c r="K2966" t="s">
        <v>26</v>
      </c>
    </row>
    <row r="2967" spans="1:11" x14ac:dyDescent="0.25">
      <c r="A2967" s="1">
        <v>34182</v>
      </c>
      <c r="B2967" t="s">
        <v>149</v>
      </c>
      <c r="C2967" t="s">
        <v>26</v>
      </c>
      <c r="D2967" t="s">
        <v>26</v>
      </c>
      <c r="E2967" t="s">
        <v>26</v>
      </c>
      <c r="F2967">
        <v>3189437.55</v>
      </c>
      <c r="G2967" t="s">
        <v>26</v>
      </c>
      <c r="H2967" t="s">
        <v>26</v>
      </c>
      <c r="I2967" t="s">
        <v>26</v>
      </c>
      <c r="J2967" t="s">
        <v>26</v>
      </c>
      <c r="K2967" t="s">
        <v>26</v>
      </c>
    </row>
    <row r="2968" spans="1:11" x14ac:dyDescent="0.25">
      <c r="A2968" s="1">
        <v>34182</v>
      </c>
      <c r="B2968" t="s">
        <v>150</v>
      </c>
      <c r="C2968" t="s">
        <v>26</v>
      </c>
      <c r="D2968" t="s">
        <v>26</v>
      </c>
      <c r="E2968" t="s">
        <v>26</v>
      </c>
      <c r="F2968">
        <v>3171512.36</v>
      </c>
      <c r="G2968" t="s">
        <v>26</v>
      </c>
      <c r="H2968" t="s">
        <v>26</v>
      </c>
      <c r="I2968" t="s">
        <v>26</v>
      </c>
      <c r="J2968" t="s">
        <v>26</v>
      </c>
      <c r="K2968" t="s">
        <v>26</v>
      </c>
    </row>
    <row r="2969" spans="1:11" x14ac:dyDescent="0.25">
      <c r="A2969" s="1">
        <v>34182</v>
      </c>
      <c r="B2969" t="s">
        <v>151</v>
      </c>
      <c r="C2969" t="s">
        <v>26</v>
      </c>
      <c r="D2969" t="s">
        <v>26</v>
      </c>
      <c r="E2969" t="s">
        <v>26</v>
      </c>
      <c r="F2969">
        <v>3187619.59</v>
      </c>
      <c r="G2969" t="s">
        <v>26</v>
      </c>
      <c r="H2969" t="s">
        <v>26</v>
      </c>
      <c r="I2969" t="s">
        <v>26</v>
      </c>
      <c r="J2969" t="s">
        <v>26</v>
      </c>
      <c r="K2969" t="s">
        <v>26</v>
      </c>
    </row>
    <row r="2970" spans="1:11" x14ac:dyDescent="0.25">
      <c r="A2970" s="1">
        <v>34182</v>
      </c>
      <c r="B2970" t="s">
        <v>152</v>
      </c>
      <c r="C2970" t="s">
        <v>26</v>
      </c>
      <c r="D2970" t="s">
        <v>26</v>
      </c>
      <c r="E2970" t="s">
        <v>26</v>
      </c>
      <c r="F2970">
        <v>2852433.91</v>
      </c>
      <c r="G2970" t="s">
        <v>26</v>
      </c>
      <c r="H2970" t="s">
        <v>26</v>
      </c>
      <c r="I2970" t="s">
        <v>26</v>
      </c>
      <c r="J2970" t="s">
        <v>26</v>
      </c>
      <c r="K2970" t="s">
        <v>26</v>
      </c>
    </row>
    <row r="2971" spans="1:11" x14ac:dyDescent="0.25">
      <c r="A2971" s="1">
        <v>34182</v>
      </c>
      <c r="B2971" t="s">
        <v>153</v>
      </c>
      <c r="C2971" t="s">
        <v>26</v>
      </c>
      <c r="D2971" t="s">
        <v>26</v>
      </c>
      <c r="E2971" t="s">
        <v>26</v>
      </c>
      <c r="F2971">
        <v>3209412.01</v>
      </c>
      <c r="G2971" t="s">
        <v>26</v>
      </c>
      <c r="H2971" t="s">
        <v>26</v>
      </c>
      <c r="I2971" t="s">
        <v>26</v>
      </c>
      <c r="J2971" t="s">
        <v>26</v>
      </c>
      <c r="K2971" t="s">
        <v>26</v>
      </c>
    </row>
    <row r="2972" spans="1:11" x14ac:dyDescent="0.25">
      <c r="A2972" s="1">
        <v>34182</v>
      </c>
      <c r="B2972" t="s">
        <v>154</v>
      </c>
      <c r="C2972" t="s">
        <v>26</v>
      </c>
      <c r="D2972" t="s">
        <v>26</v>
      </c>
      <c r="E2972" t="s">
        <v>26</v>
      </c>
      <c r="F2972">
        <v>3191490.16</v>
      </c>
      <c r="G2972" t="s">
        <v>26</v>
      </c>
      <c r="H2972" t="s">
        <v>26</v>
      </c>
      <c r="I2972" t="s">
        <v>26</v>
      </c>
      <c r="J2972" t="s">
        <v>26</v>
      </c>
      <c r="K2972" t="s">
        <v>26</v>
      </c>
    </row>
    <row r="2973" spans="1:11" x14ac:dyDescent="0.25">
      <c r="A2973" s="1">
        <v>34182</v>
      </c>
      <c r="B2973" t="s">
        <v>155</v>
      </c>
      <c r="C2973" t="s">
        <v>26</v>
      </c>
      <c r="D2973" t="s">
        <v>26</v>
      </c>
      <c r="E2973" t="s">
        <v>26</v>
      </c>
      <c r="F2973">
        <v>3345905.4</v>
      </c>
      <c r="G2973" t="s">
        <v>26</v>
      </c>
      <c r="H2973" t="s">
        <v>26</v>
      </c>
      <c r="I2973" t="s">
        <v>26</v>
      </c>
      <c r="J2973" t="s">
        <v>26</v>
      </c>
      <c r="K2973" t="s">
        <v>26</v>
      </c>
    </row>
    <row r="2974" spans="1:11" x14ac:dyDescent="0.25">
      <c r="A2974" s="1">
        <v>34213</v>
      </c>
      <c r="B2974" t="s">
        <v>1</v>
      </c>
      <c r="C2974" t="s">
        <v>26</v>
      </c>
      <c r="D2974" t="s">
        <v>26</v>
      </c>
      <c r="E2974" t="s">
        <v>26</v>
      </c>
      <c r="F2974">
        <v>4345914.42</v>
      </c>
      <c r="G2974" t="s">
        <v>26</v>
      </c>
      <c r="H2974" t="s">
        <v>26</v>
      </c>
      <c r="I2974" t="s">
        <v>26</v>
      </c>
      <c r="J2974" t="s">
        <v>26</v>
      </c>
      <c r="K2974" t="s">
        <v>26</v>
      </c>
    </row>
    <row r="2975" spans="1:11" x14ac:dyDescent="0.25">
      <c r="A2975" s="1">
        <v>34213</v>
      </c>
      <c r="B2975" t="s">
        <v>126</v>
      </c>
      <c r="C2975" t="s">
        <v>26</v>
      </c>
      <c r="D2975" t="s">
        <v>26</v>
      </c>
      <c r="E2975" t="s">
        <v>26</v>
      </c>
      <c r="F2975">
        <v>4336185.08</v>
      </c>
      <c r="G2975" t="s">
        <v>26</v>
      </c>
      <c r="H2975" t="s">
        <v>26</v>
      </c>
      <c r="I2975" t="s">
        <v>26</v>
      </c>
      <c r="J2975" t="s">
        <v>26</v>
      </c>
      <c r="K2975" t="s">
        <v>26</v>
      </c>
    </row>
    <row r="2976" spans="1:11" x14ac:dyDescent="0.25">
      <c r="A2976" s="1">
        <v>34213</v>
      </c>
      <c r="B2976" t="s">
        <v>127</v>
      </c>
      <c r="C2976" t="s">
        <v>26</v>
      </c>
      <c r="D2976" t="s">
        <v>26</v>
      </c>
      <c r="E2976" t="s">
        <v>26</v>
      </c>
      <c r="F2976">
        <v>4441613.13</v>
      </c>
      <c r="G2976" t="s">
        <v>26</v>
      </c>
      <c r="H2976" t="s">
        <v>26</v>
      </c>
      <c r="I2976" t="s">
        <v>26</v>
      </c>
      <c r="J2976" t="s">
        <v>26</v>
      </c>
      <c r="K2976" t="s">
        <v>26</v>
      </c>
    </row>
    <row r="2977" spans="1:11" x14ac:dyDescent="0.25">
      <c r="A2977" s="1">
        <v>34213</v>
      </c>
      <c r="B2977" t="s">
        <v>113</v>
      </c>
      <c r="C2977" t="s">
        <v>26</v>
      </c>
      <c r="D2977" t="s">
        <v>26</v>
      </c>
      <c r="E2977" t="s">
        <v>26</v>
      </c>
      <c r="F2977">
        <v>4331860.8</v>
      </c>
      <c r="G2977" t="s">
        <v>26</v>
      </c>
      <c r="H2977" t="s">
        <v>26</v>
      </c>
      <c r="I2977" t="s">
        <v>26</v>
      </c>
      <c r="J2977" t="s">
        <v>26</v>
      </c>
      <c r="K2977" t="s">
        <v>26</v>
      </c>
    </row>
    <row r="2978" spans="1:11" x14ac:dyDescent="0.25">
      <c r="A2978" s="1">
        <v>34213</v>
      </c>
      <c r="B2978" t="s">
        <v>128</v>
      </c>
      <c r="C2978" t="s">
        <v>26</v>
      </c>
      <c r="D2978" t="s">
        <v>26</v>
      </c>
      <c r="E2978" t="s">
        <v>26</v>
      </c>
      <c r="F2978">
        <v>4157108.84</v>
      </c>
      <c r="G2978" t="s">
        <v>26</v>
      </c>
      <c r="H2978" t="s">
        <v>26</v>
      </c>
      <c r="I2978" t="s">
        <v>26</v>
      </c>
      <c r="J2978" t="s">
        <v>26</v>
      </c>
      <c r="K2978" t="s">
        <v>26</v>
      </c>
    </row>
    <row r="2979" spans="1:11" x14ac:dyDescent="0.25">
      <c r="A2979" s="1">
        <v>34213</v>
      </c>
      <c r="B2979" t="s">
        <v>129</v>
      </c>
      <c r="C2979" t="s">
        <v>26</v>
      </c>
      <c r="D2979" t="s">
        <v>26</v>
      </c>
      <c r="E2979" t="s">
        <v>26</v>
      </c>
      <c r="F2979">
        <v>4538341.63</v>
      </c>
      <c r="G2979" t="s">
        <v>26</v>
      </c>
      <c r="H2979" t="s">
        <v>26</v>
      </c>
      <c r="I2979" t="s">
        <v>26</v>
      </c>
      <c r="J2979" t="s">
        <v>26</v>
      </c>
      <c r="K2979" t="s">
        <v>26</v>
      </c>
    </row>
    <row r="2980" spans="1:11" x14ac:dyDescent="0.25">
      <c r="A2980" s="1">
        <v>34213</v>
      </c>
      <c r="B2980" t="s">
        <v>130</v>
      </c>
      <c r="C2980" t="s">
        <v>26</v>
      </c>
      <c r="D2980" t="s">
        <v>26</v>
      </c>
      <c r="E2980" t="s">
        <v>26</v>
      </c>
      <c r="F2980">
        <v>4446716.28</v>
      </c>
      <c r="G2980" t="s">
        <v>26</v>
      </c>
      <c r="H2980" t="s">
        <v>26</v>
      </c>
      <c r="I2980" t="s">
        <v>26</v>
      </c>
      <c r="J2980" t="s">
        <v>26</v>
      </c>
      <c r="K2980" t="s">
        <v>26</v>
      </c>
    </row>
    <row r="2981" spans="1:11" x14ac:dyDescent="0.25">
      <c r="A2981" s="1">
        <v>34213</v>
      </c>
      <c r="B2981" t="s">
        <v>131</v>
      </c>
      <c r="C2981" t="s">
        <v>26</v>
      </c>
      <c r="D2981" t="s">
        <v>26</v>
      </c>
      <c r="E2981" t="s">
        <v>26</v>
      </c>
      <c r="F2981">
        <v>4420786.29</v>
      </c>
      <c r="G2981" t="s">
        <v>26</v>
      </c>
      <c r="H2981" t="s">
        <v>26</v>
      </c>
      <c r="I2981" t="s">
        <v>26</v>
      </c>
      <c r="J2981" t="s">
        <v>26</v>
      </c>
      <c r="K2981" t="s">
        <v>26</v>
      </c>
    </row>
    <row r="2982" spans="1:11" x14ac:dyDescent="0.25">
      <c r="A2982" s="1">
        <v>34213</v>
      </c>
      <c r="B2982" t="s">
        <v>132</v>
      </c>
      <c r="C2982" t="s">
        <v>26</v>
      </c>
      <c r="D2982" t="s">
        <v>26</v>
      </c>
      <c r="E2982" t="s">
        <v>26</v>
      </c>
      <c r="F2982">
        <v>4247354.01</v>
      </c>
      <c r="G2982" t="s">
        <v>26</v>
      </c>
      <c r="H2982" t="s">
        <v>26</v>
      </c>
      <c r="I2982" t="s">
        <v>26</v>
      </c>
      <c r="J2982" t="s">
        <v>26</v>
      </c>
      <c r="K2982" t="s">
        <v>26</v>
      </c>
    </row>
    <row r="2983" spans="1:11" x14ac:dyDescent="0.25">
      <c r="A2983" s="1">
        <v>34213</v>
      </c>
      <c r="B2983" t="s">
        <v>133</v>
      </c>
      <c r="C2983" t="s">
        <v>26</v>
      </c>
      <c r="D2983" t="s">
        <v>26</v>
      </c>
      <c r="E2983" t="s">
        <v>26</v>
      </c>
      <c r="F2983">
        <v>4142906.32</v>
      </c>
      <c r="G2983" t="s">
        <v>26</v>
      </c>
      <c r="H2983" t="s">
        <v>26</v>
      </c>
      <c r="I2983" t="s">
        <v>26</v>
      </c>
      <c r="J2983" t="s">
        <v>26</v>
      </c>
      <c r="K2983" t="s">
        <v>26</v>
      </c>
    </row>
    <row r="2984" spans="1:11" x14ac:dyDescent="0.25">
      <c r="A2984" s="1">
        <v>34213</v>
      </c>
      <c r="B2984" t="s">
        <v>134</v>
      </c>
      <c r="C2984" t="s">
        <v>26</v>
      </c>
      <c r="D2984" t="s">
        <v>26</v>
      </c>
      <c r="E2984" t="s">
        <v>26</v>
      </c>
      <c r="F2984">
        <v>4388973.16</v>
      </c>
      <c r="G2984" t="s">
        <v>26</v>
      </c>
      <c r="H2984" t="s">
        <v>26</v>
      </c>
      <c r="I2984" t="s">
        <v>26</v>
      </c>
      <c r="J2984" t="s">
        <v>26</v>
      </c>
      <c r="K2984" t="s">
        <v>26</v>
      </c>
    </row>
    <row r="2985" spans="1:11" x14ac:dyDescent="0.25">
      <c r="A2985" s="1">
        <v>34213</v>
      </c>
      <c r="B2985" t="s">
        <v>135</v>
      </c>
      <c r="C2985" t="s">
        <v>26</v>
      </c>
      <c r="D2985" t="s">
        <v>26</v>
      </c>
      <c r="E2985" t="s">
        <v>26</v>
      </c>
      <c r="F2985">
        <v>4604639.03</v>
      </c>
      <c r="G2985" t="s">
        <v>26</v>
      </c>
      <c r="H2985" t="s">
        <v>26</v>
      </c>
      <c r="I2985" t="s">
        <v>26</v>
      </c>
      <c r="J2985" t="s">
        <v>26</v>
      </c>
      <c r="K2985" t="s">
        <v>26</v>
      </c>
    </row>
    <row r="2986" spans="1:11" x14ac:dyDescent="0.25">
      <c r="A2986" s="1">
        <v>34213</v>
      </c>
      <c r="B2986" t="s">
        <v>136</v>
      </c>
      <c r="C2986" t="s">
        <v>26</v>
      </c>
      <c r="D2986" t="s">
        <v>26</v>
      </c>
      <c r="E2986" t="s">
        <v>26</v>
      </c>
      <c r="F2986" t="s">
        <v>26</v>
      </c>
      <c r="G2986" t="s">
        <v>26</v>
      </c>
      <c r="H2986" t="s">
        <v>26</v>
      </c>
      <c r="I2986" t="s">
        <v>26</v>
      </c>
      <c r="J2986" t="s">
        <v>26</v>
      </c>
      <c r="K2986" t="s">
        <v>26</v>
      </c>
    </row>
    <row r="2987" spans="1:11" x14ac:dyDescent="0.25">
      <c r="A2987" s="1">
        <v>34213</v>
      </c>
      <c r="B2987" t="s">
        <v>137</v>
      </c>
      <c r="C2987" t="s">
        <v>26</v>
      </c>
      <c r="D2987" t="s">
        <v>26</v>
      </c>
      <c r="E2987" t="s">
        <v>26</v>
      </c>
      <c r="F2987">
        <v>4280067.17</v>
      </c>
      <c r="G2987" t="s">
        <v>26</v>
      </c>
      <c r="H2987" t="s">
        <v>26</v>
      </c>
      <c r="I2987" t="s">
        <v>26</v>
      </c>
      <c r="J2987" t="s">
        <v>26</v>
      </c>
      <c r="K2987" t="s">
        <v>26</v>
      </c>
    </row>
    <row r="2988" spans="1:11" x14ac:dyDescent="0.25">
      <c r="A2988" s="1">
        <v>34213</v>
      </c>
      <c r="B2988" t="s">
        <v>138</v>
      </c>
      <c r="C2988" t="s">
        <v>26</v>
      </c>
      <c r="D2988" t="s">
        <v>26</v>
      </c>
      <c r="E2988" t="s">
        <v>26</v>
      </c>
      <c r="F2988">
        <v>4904530.1900000004</v>
      </c>
      <c r="G2988" t="s">
        <v>26</v>
      </c>
      <c r="H2988" t="s">
        <v>26</v>
      </c>
      <c r="I2988" t="s">
        <v>26</v>
      </c>
      <c r="J2988" t="s">
        <v>26</v>
      </c>
      <c r="K2988" t="s">
        <v>26</v>
      </c>
    </row>
    <row r="2989" spans="1:11" x14ac:dyDescent="0.25">
      <c r="A2989" s="1">
        <v>34213</v>
      </c>
      <c r="B2989" t="s">
        <v>139</v>
      </c>
      <c r="C2989" t="s">
        <v>26</v>
      </c>
      <c r="D2989" t="s">
        <v>26</v>
      </c>
      <c r="E2989" t="s">
        <v>26</v>
      </c>
      <c r="F2989">
        <v>4306006.7699999996</v>
      </c>
      <c r="G2989" t="s">
        <v>26</v>
      </c>
      <c r="H2989" t="s">
        <v>26</v>
      </c>
      <c r="I2989" t="s">
        <v>26</v>
      </c>
      <c r="J2989" t="s">
        <v>26</v>
      </c>
      <c r="K2989" t="s">
        <v>26</v>
      </c>
    </row>
    <row r="2990" spans="1:11" x14ac:dyDescent="0.25">
      <c r="A2990" s="1">
        <v>34213</v>
      </c>
      <c r="B2990" t="s">
        <v>140</v>
      </c>
      <c r="C2990" t="s">
        <v>26</v>
      </c>
      <c r="D2990" t="s">
        <v>26</v>
      </c>
      <c r="E2990" t="s">
        <v>26</v>
      </c>
      <c r="F2990">
        <v>3935870.17</v>
      </c>
      <c r="G2990" t="s">
        <v>26</v>
      </c>
      <c r="H2990" t="s">
        <v>26</v>
      </c>
      <c r="I2990" t="s">
        <v>26</v>
      </c>
      <c r="J2990" t="s">
        <v>26</v>
      </c>
      <c r="K2990" t="s">
        <v>26</v>
      </c>
    </row>
    <row r="2991" spans="1:11" x14ac:dyDescent="0.25">
      <c r="A2991" s="1">
        <v>34213</v>
      </c>
      <c r="B2991" t="s">
        <v>141</v>
      </c>
      <c r="C2991" t="s">
        <v>26</v>
      </c>
      <c r="D2991" t="s">
        <v>26</v>
      </c>
      <c r="E2991" t="s">
        <v>26</v>
      </c>
      <c r="F2991">
        <v>4193688.81</v>
      </c>
      <c r="G2991" t="s">
        <v>26</v>
      </c>
      <c r="H2991" t="s">
        <v>26</v>
      </c>
      <c r="I2991" t="s">
        <v>26</v>
      </c>
      <c r="J2991" t="s">
        <v>26</v>
      </c>
      <c r="K2991" t="s">
        <v>26</v>
      </c>
    </row>
    <row r="2992" spans="1:11" x14ac:dyDescent="0.25">
      <c r="A2992" s="1">
        <v>34213</v>
      </c>
      <c r="B2992" t="s">
        <v>142</v>
      </c>
      <c r="C2992" t="s">
        <v>26</v>
      </c>
      <c r="D2992" t="s">
        <v>26</v>
      </c>
      <c r="E2992" t="s">
        <v>26</v>
      </c>
      <c r="F2992">
        <v>4040525.97</v>
      </c>
      <c r="G2992" t="s">
        <v>26</v>
      </c>
      <c r="H2992" t="s">
        <v>26</v>
      </c>
      <c r="I2992" t="s">
        <v>26</v>
      </c>
      <c r="J2992" t="s">
        <v>26</v>
      </c>
      <c r="K2992" t="s">
        <v>26</v>
      </c>
    </row>
    <row r="2993" spans="1:11" x14ac:dyDescent="0.25">
      <c r="A2993" s="1">
        <v>34213</v>
      </c>
      <c r="B2993" t="s">
        <v>143</v>
      </c>
      <c r="C2993" t="s">
        <v>26</v>
      </c>
      <c r="D2993" t="s">
        <v>26</v>
      </c>
      <c r="E2993" t="s">
        <v>26</v>
      </c>
      <c r="F2993">
        <v>4588384.9400000004</v>
      </c>
      <c r="G2993" t="s">
        <v>26</v>
      </c>
      <c r="H2993" t="s">
        <v>26</v>
      </c>
      <c r="I2993" t="s">
        <v>26</v>
      </c>
      <c r="J2993" t="s">
        <v>26</v>
      </c>
      <c r="K2993" t="s">
        <v>26</v>
      </c>
    </row>
    <row r="2994" spans="1:11" x14ac:dyDescent="0.25">
      <c r="A2994" s="1">
        <v>34213</v>
      </c>
      <c r="B2994" t="s">
        <v>144</v>
      </c>
      <c r="C2994" t="s">
        <v>26</v>
      </c>
      <c r="D2994" t="s">
        <v>26</v>
      </c>
      <c r="E2994" t="s">
        <v>26</v>
      </c>
      <c r="F2994">
        <v>4520899.67</v>
      </c>
      <c r="G2994" t="s">
        <v>26</v>
      </c>
      <c r="H2994" t="s">
        <v>26</v>
      </c>
      <c r="I2994" t="s">
        <v>26</v>
      </c>
      <c r="J2994" t="s">
        <v>26</v>
      </c>
      <c r="K2994" t="s">
        <v>26</v>
      </c>
    </row>
    <row r="2995" spans="1:11" x14ac:dyDescent="0.25">
      <c r="A2995" s="1">
        <v>34213</v>
      </c>
      <c r="B2995" t="s">
        <v>145</v>
      </c>
      <c r="C2995" t="s">
        <v>26</v>
      </c>
      <c r="D2995" t="s">
        <v>26</v>
      </c>
      <c r="E2995" t="s">
        <v>26</v>
      </c>
      <c r="F2995">
        <v>4926751.76</v>
      </c>
      <c r="G2995" t="s">
        <v>26</v>
      </c>
      <c r="H2995" t="s">
        <v>26</v>
      </c>
      <c r="I2995" t="s">
        <v>26</v>
      </c>
      <c r="J2995" t="s">
        <v>26</v>
      </c>
      <c r="K2995" t="s">
        <v>26</v>
      </c>
    </row>
    <row r="2996" spans="1:11" x14ac:dyDescent="0.25">
      <c r="A2996" s="1">
        <v>34213</v>
      </c>
      <c r="B2996" t="s">
        <v>146</v>
      </c>
      <c r="C2996" t="s">
        <v>26</v>
      </c>
      <c r="D2996" t="s">
        <v>26</v>
      </c>
      <c r="E2996" t="s">
        <v>26</v>
      </c>
      <c r="F2996">
        <v>4379141.42</v>
      </c>
      <c r="G2996" t="s">
        <v>26</v>
      </c>
      <c r="H2996" t="s">
        <v>26</v>
      </c>
      <c r="I2996" t="s">
        <v>26</v>
      </c>
      <c r="J2996" t="s">
        <v>26</v>
      </c>
      <c r="K2996" t="s">
        <v>26</v>
      </c>
    </row>
    <row r="2997" spans="1:11" x14ac:dyDescent="0.25">
      <c r="A2997" s="1">
        <v>34213</v>
      </c>
      <c r="B2997" t="s">
        <v>2</v>
      </c>
      <c r="C2997" t="s">
        <v>26</v>
      </c>
      <c r="D2997" t="s">
        <v>26</v>
      </c>
      <c r="E2997" t="s">
        <v>26</v>
      </c>
      <c r="F2997">
        <v>3906697.2</v>
      </c>
      <c r="G2997" t="s">
        <v>26</v>
      </c>
      <c r="H2997" t="s">
        <v>26</v>
      </c>
      <c r="I2997" t="s">
        <v>26</v>
      </c>
      <c r="J2997" t="s">
        <v>26</v>
      </c>
      <c r="K2997" t="s">
        <v>26</v>
      </c>
    </row>
    <row r="2998" spans="1:11" x14ac:dyDescent="0.25">
      <c r="A2998" s="1">
        <v>34213</v>
      </c>
      <c r="B2998" t="s">
        <v>147</v>
      </c>
      <c r="C2998" t="s">
        <v>26</v>
      </c>
      <c r="D2998" t="s">
        <v>26</v>
      </c>
      <c r="E2998" t="s">
        <v>26</v>
      </c>
      <c r="F2998">
        <v>4100738.9</v>
      </c>
      <c r="G2998" t="s">
        <v>26</v>
      </c>
      <c r="H2998" t="s">
        <v>26</v>
      </c>
      <c r="I2998" t="s">
        <v>26</v>
      </c>
      <c r="J2998" t="s">
        <v>26</v>
      </c>
      <c r="K2998" t="s">
        <v>26</v>
      </c>
    </row>
    <row r="2999" spans="1:11" x14ac:dyDescent="0.25">
      <c r="A2999" s="1">
        <v>34213</v>
      </c>
      <c r="B2999" t="s">
        <v>148</v>
      </c>
      <c r="C2999" t="s">
        <v>26</v>
      </c>
      <c r="D2999" t="s">
        <v>26</v>
      </c>
      <c r="E2999" t="s">
        <v>26</v>
      </c>
      <c r="F2999">
        <v>4424653.54</v>
      </c>
      <c r="G2999" t="s">
        <v>26</v>
      </c>
      <c r="H2999" t="s">
        <v>26</v>
      </c>
      <c r="I2999" t="s">
        <v>26</v>
      </c>
      <c r="J2999" t="s">
        <v>26</v>
      </c>
      <c r="K2999" t="s">
        <v>26</v>
      </c>
    </row>
    <row r="3000" spans="1:11" x14ac:dyDescent="0.25">
      <c r="A3000" s="1">
        <v>34213</v>
      </c>
      <c r="B3000" t="s">
        <v>149</v>
      </c>
      <c r="C3000" t="s">
        <v>26</v>
      </c>
      <c r="D3000" t="s">
        <v>26</v>
      </c>
      <c r="E3000" t="s">
        <v>26</v>
      </c>
      <c r="F3000">
        <v>4119158.6</v>
      </c>
      <c r="G3000" t="s">
        <v>26</v>
      </c>
      <c r="H3000" t="s">
        <v>26</v>
      </c>
      <c r="I3000" t="s">
        <v>26</v>
      </c>
      <c r="J3000" t="s">
        <v>26</v>
      </c>
      <c r="K3000" t="s">
        <v>26</v>
      </c>
    </row>
    <row r="3001" spans="1:11" x14ac:dyDescent="0.25">
      <c r="A3001" s="1">
        <v>34213</v>
      </c>
      <c r="B3001" t="s">
        <v>150</v>
      </c>
      <c r="C3001" t="s">
        <v>26</v>
      </c>
      <c r="D3001" t="s">
        <v>26</v>
      </c>
      <c r="E3001" t="s">
        <v>26</v>
      </c>
      <c r="F3001">
        <v>4402059.16</v>
      </c>
      <c r="G3001" t="s">
        <v>26</v>
      </c>
      <c r="H3001" t="s">
        <v>26</v>
      </c>
      <c r="I3001" t="s">
        <v>26</v>
      </c>
      <c r="J3001" t="s">
        <v>26</v>
      </c>
      <c r="K3001" t="s">
        <v>26</v>
      </c>
    </row>
    <row r="3002" spans="1:11" x14ac:dyDescent="0.25">
      <c r="A3002" s="1">
        <v>34213</v>
      </c>
      <c r="B3002" t="s">
        <v>151</v>
      </c>
      <c r="C3002" t="s">
        <v>26</v>
      </c>
      <c r="D3002" t="s">
        <v>26</v>
      </c>
      <c r="E3002" t="s">
        <v>26</v>
      </c>
      <c r="F3002">
        <v>4114260.61</v>
      </c>
      <c r="G3002" t="s">
        <v>26</v>
      </c>
      <c r="H3002" t="s">
        <v>26</v>
      </c>
      <c r="I3002" t="s">
        <v>26</v>
      </c>
      <c r="J3002" t="s">
        <v>26</v>
      </c>
      <c r="K3002" t="s">
        <v>26</v>
      </c>
    </row>
    <row r="3003" spans="1:11" x14ac:dyDescent="0.25">
      <c r="A3003" s="1">
        <v>34213</v>
      </c>
      <c r="B3003" t="s">
        <v>152</v>
      </c>
      <c r="C3003" t="s">
        <v>26</v>
      </c>
      <c r="D3003" t="s">
        <v>26</v>
      </c>
      <c r="E3003" t="s">
        <v>26</v>
      </c>
      <c r="F3003">
        <v>3722711.5</v>
      </c>
      <c r="G3003" t="s">
        <v>26</v>
      </c>
      <c r="H3003" t="s">
        <v>26</v>
      </c>
      <c r="I3003" t="s">
        <v>26</v>
      </c>
      <c r="J3003" t="s">
        <v>26</v>
      </c>
      <c r="K3003" t="s">
        <v>26</v>
      </c>
    </row>
    <row r="3004" spans="1:11" x14ac:dyDescent="0.25">
      <c r="A3004" s="1">
        <v>34213</v>
      </c>
      <c r="B3004" t="s">
        <v>153</v>
      </c>
      <c r="C3004" t="s">
        <v>26</v>
      </c>
      <c r="D3004" t="s">
        <v>26</v>
      </c>
      <c r="E3004" t="s">
        <v>26</v>
      </c>
      <c r="F3004">
        <v>4597803.6500000004</v>
      </c>
      <c r="G3004" t="s">
        <v>26</v>
      </c>
      <c r="H3004" t="s">
        <v>26</v>
      </c>
      <c r="I3004" t="s">
        <v>26</v>
      </c>
      <c r="J3004" t="s">
        <v>26</v>
      </c>
      <c r="K3004" t="s">
        <v>26</v>
      </c>
    </row>
    <row r="3005" spans="1:11" x14ac:dyDescent="0.25">
      <c r="A3005" s="1">
        <v>34213</v>
      </c>
      <c r="B3005" t="s">
        <v>154</v>
      </c>
      <c r="C3005" t="s">
        <v>26</v>
      </c>
      <c r="D3005" t="s">
        <v>26</v>
      </c>
      <c r="E3005" t="s">
        <v>26</v>
      </c>
      <c r="F3005">
        <v>4435213.87</v>
      </c>
      <c r="G3005" t="s">
        <v>26</v>
      </c>
      <c r="H3005" t="s">
        <v>26</v>
      </c>
      <c r="I3005" t="s">
        <v>26</v>
      </c>
      <c r="J3005" t="s">
        <v>26</v>
      </c>
      <c r="K3005" t="s">
        <v>26</v>
      </c>
    </row>
    <row r="3006" spans="1:11" x14ac:dyDescent="0.25">
      <c r="A3006" s="1">
        <v>34213</v>
      </c>
      <c r="B3006" t="s">
        <v>155</v>
      </c>
      <c r="C3006" t="s">
        <v>26</v>
      </c>
      <c r="D3006" t="s">
        <v>26</v>
      </c>
      <c r="E3006" t="s">
        <v>26</v>
      </c>
      <c r="F3006">
        <v>4710031.04</v>
      </c>
      <c r="G3006" t="s">
        <v>26</v>
      </c>
      <c r="H3006" t="s">
        <v>26</v>
      </c>
      <c r="I3006" t="s">
        <v>26</v>
      </c>
      <c r="J3006" t="s">
        <v>26</v>
      </c>
      <c r="K3006" t="s">
        <v>26</v>
      </c>
    </row>
    <row r="3007" spans="1:11" x14ac:dyDescent="0.25">
      <c r="A3007" s="1">
        <v>34243</v>
      </c>
      <c r="B3007" t="s">
        <v>1</v>
      </c>
      <c r="C3007" t="s">
        <v>26</v>
      </c>
      <c r="D3007" t="s">
        <v>26</v>
      </c>
      <c r="E3007" t="s">
        <v>26</v>
      </c>
      <c r="F3007">
        <v>5811356.7599999998</v>
      </c>
      <c r="G3007" t="s">
        <v>26</v>
      </c>
      <c r="H3007" t="s">
        <v>26</v>
      </c>
      <c r="I3007" t="s">
        <v>26</v>
      </c>
      <c r="J3007" t="s">
        <v>26</v>
      </c>
      <c r="K3007" t="s">
        <v>26</v>
      </c>
    </row>
    <row r="3008" spans="1:11" x14ac:dyDescent="0.25">
      <c r="A3008" s="1">
        <v>34243</v>
      </c>
      <c r="B3008" t="s">
        <v>126</v>
      </c>
      <c r="C3008" t="s">
        <v>26</v>
      </c>
      <c r="D3008" t="s">
        <v>26</v>
      </c>
      <c r="E3008" t="s">
        <v>26</v>
      </c>
      <c r="F3008">
        <v>5771028.7199999997</v>
      </c>
      <c r="G3008" t="s">
        <v>26</v>
      </c>
      <c r="H3008" t="s">
        <v>26</v>
      </c>
      <c r="I3008" t="s">
        <v>26</v>
      </c>
      <c r="J3008" t="s">
        <v>26</v>
      </c>
      <c r="K3008" t="s">
        <v>26</v>
      </c>
    </row>
    <row r="3009" spans="1:11" x14ac:dyDescent="0.25">
      <c r="A3009" s="1">
        <v>34243</v>
      </c>
      <c r="B3009" t="s">
        <v>127</v>
      </c>
      <c r="C3009" t="s">
        <v>26</v>
      </c>
      <c r="D3009" t="s">
        <v>26</v>
      </c>
      <c r="E3009" t="s">
        <v>26</v>
      </c>
      <c r="F3009">
        <v>5998398.5300000003</v>
      </c>
      <c r="G3009" t="s">
        <v>26</v>
      </c>
      <c r="H3009" t="s">
        <v>26</v>
      </c>
      <c r="I3009" t="s">
        <v>26</v>
      </c>
      <c r="J3009" t="s">
        <v>26</v>
      </c>
      <c r="K3009" t="s">
        <v>26</v>
      </c>
    </row>
    <row r="3010" spans="1:11" x14ac:dyDescent="0.25">
      <c r="A3010" s="1">
        <v>34243</v>
      </c>
      <c r="B3010" t="s">
        <v>113</v>
      </c>
      <c r="C3010" t="s">
        <v>26</v>
      </c>
      <c r="D3010" t="s">
        <v>26</v>
      </c>
      <c r="E3010" t="s">
        <v>26</v>
      </c>
      <c r="F3010">
        <v>5713724.4000000004</v>
      </c>
      <c r="G3010" t="s">
        <v>26</v>
      </c>
      <c r="H3010" t="s">
        <v>26</v>
      </c>
      <c r="I3010" t="s">
        <v>26</v>
      </c>
      <c r="J3010" t="s">
        <v>26</v>
      </c>
      <c r="K3010" t="s">
        <v>26</v>
      </c>
    </row>
    <row r="3011" spans="1:11" x14ac:dyDescent="0.25">
      <c r="A3011" s="1">
        <v>34243</v>
      </c>
      <c r="B3011" t="s">
        <v>128</v>
      </c>
      <c r="C3011" t="s">
        <v>26</v>
      </c>
      <c r="D3011" t="s">
        <v>26</v>
      </c>
      <c r="E3011" t="s">
        <v>26</v>
      </c>
      <c r="F3011">
        <v>5851130.7000000002</v>
      </c>
      <c r="G3011" t="s">
        <v>26</v>
      </c>
      <c r="H3011" t="s">
        <v>26</v>
      </c>
      <c r="I3011" t="s">
        <v>26</v>
      </c>
      <c r="J3011" t="s">
        <v>26</v>
      </c>
      <c r="K3011" t="s">
        <v>26</v>
      </c>
    </row>
    <row r="3012" spans="1:11" x14ac:dyDescent="0.25">
      <c r="A3012" s="1">
        <v>34243</v>
      </c>
      <c r="B3012" t="s">
        <v>129</v>
      </c>
      <c r="C3012" t="s">
        <v>26</v>
      </c>
      <c r="D3012" t="s">
        <v>26</v>
      </c>
      <c r="E3012" t="s">
        <v>26</v>
      </c>
      <c r="F3012">
        <v>6093631.3099999996</v>
      </c>
      <c r="G3012" t="s">
        <v>26</v>
      </c>
      <c r="H3012" t="s">
        <v>26</v>
      </c>
      <c r="I3012" t="s">
        <v>26</v>
      </c>
      <c r="J3012" t="s">
        <v>26</v>
      </c>
      <c r="K3012" t="s">
        <v>26</v>
      </c>
    </row>
    <row r="3013" spans="1:11" x14ac:dyDescent="0.25">
      <c r="A3013" s="1">
        <v>34243</v>
      </c>
      <c r="B3013" t="s">
        <v>130</v>
      </c>
      <c r="C3013" t="s">
        <v>26</v>
      </c>
      <c r="D3013" t="s">
        <v>26</v>
      </c>
      <c r="E3013" t="s">
        <v>26</v>
      </c>
      <c r="F3013">
        <v>6284099.4500000002</v>
      </c>
      <c r="G3013" t="s">
        <v>26</v>
      </c>
      <c r="H3013" t="s">
        <v>26</v>
      </c>
      <c r="I3013" t="s">
        <v>26</v>
      </c>
      <c r="J3013" t="s">
        <v>26</v>
      </c>
      <c r="K3013" t="s">
        <v>26</v>
      </c>
    </row>
    <row r="3014" spans="1:11" x14ac:dyDescent="0.25">
      <c r="A3014" s="1">
        <v>34243</v>
      </c>
      <c r="B3014" t="s">
        <v>131</v>
      </c>
      <c r="C3014" t="s">
        <v>26</v>
      </c>
      <c r="D3014" t="s">
        <v>26</v>
      </c>
      <c r="E3014" t="s">
        <v>26</v>
      </c>
      <c r="F3014">
        <v>6011385.2000000002</v>
      </c>
      <c r="G3014" t="s">
        <v>26</v>
      </c>
      <c r="H3014" t="s">
        <v>26</v>
      </c>
      <c r="I3014" t="s">
        <v>26</v>
      </c>
      <c r="J3014" t="s">
        <v>26</v>
      </c>
      <c r="K3014" t="s">
        <v>26</v>
      </c>
    </row>
    <row r="3015" spans="1:11" x14ac:dyDescent="0.25">
      <c r="A3015" s="1">
        <v>34243</v>
      </c>
      <c r="B3015" t="s">
        <v>132</v>
      </c>
      <c r="C3015" t="s">
        <v>26</v>
      </c>
      <c r="D3015" t="s">
        <v>26</v>
      </c>
      <c r="E3015" t="s">
        <v>26</v>
      </c>
      <c r="F3015">
        <v>5716513.7599999998</v>
      </c>
      <c r="G3015" t="s">
        <v>26</v>
      </c>
      <c r="H3015" t="s">
        <v>26</v>
      </c>
      <c r="I3015" t="s">
        <v>26</v>
      </c>
      <c r="J3015" t="s">
        <v>26</v>
      </c>
      <c r="K3015" t="s">
        <v>26</v>
      </c>
    </row>
    <row r="3016" spans="1:11" x14ac:dyDescent="0.25">
      <c r="A3016" s="1">
        <v>34243</v>
      </c>
      <c r="B3016" t="s">
        <v>133</v>
      </c>
      <c r="C3016" t="s">
        <v>26</v>
      </c>
      <c r="D3016" t="s">
        <v>26</v>
      </c>
      <c r="E3016" t="s">
        <v>26</v>
      </c>
      <c r="F3016">
        <v>5480236.4800000004</v>
      </c>
      <c r="G3016" t="s">
        <v>26</v>
      </c>
      <c r="H3016" t="s">
        <v>26</v>
      </c>
      <c r="I3016" t="s">
        <v>26</v>
      </c>
      <c r="J3016" t="s">
        <v>26</v>
      </c>
      <c r="K3016" t="s">
        <v>26</v>
      </c>
    </row>
    <row r="3017" spans="1:11" x14ac:dyDescent="0.25">
      <c r="A3017" s="1">
        <v>34243</v>
      </c>
      <c r="B3017" t="s">
        <v>134</v>
      </c>
      <c r="C3017" t="s">
        <v>26</v>
      </c>
      <c r="D3017" t="s">
        <v>26</v>
      </c>
      <c r="E3017" t="s">
        <v>26</v>
      </c>
      <c r="F3017">
        <v>5717515.3300000001</v>
      </c>
      <c r="G3017" t="s">
        <v>26</v>
      </c>
      <c r="H3017" t="s">
        <v>26</v>
      </c>
      <c r="I3017" t="s">
        <v>26</v>
      </c>
      <c r="J3017" t="s">
        <v>26</v>
      </c>
      <c r="K3017" t="s">
        <v>26</v>
      </c>
    </row>
    <row r="3018" spans="1:11" x14ac:dyDescent="0.25">
      <c r="A3018" s="1">
        <v>34243</v>
      </c>
      <c r="B3018" t="s">
        <v>135</v>
      </c>
      <c r="C3018" t="s">
        <v>26</v>
      </c>
      <c r="D3018" t="s">
        <v>26</v>
      </c>
      <c r="E3018" t="s">
        <v>26</v>
      </c>
      <c r="F3018">
        <v>5900844.9199999999</v>
      </c>
      <c r="G3018" t="s">
        <v>26</v>
      </c>
      <c r="H3018" t="s">
        <v>26</v>
      </c>
      <c r="I3018" t="s">
        <v>26</v>
      </c>
      <c r="J3018" t="s">
        <v>26</v>
      </c>
      <c r="K3018" t="s">
        <v>26</v>
      </c>
    </row>
    <row r="3019" spans="1:11" x14ac:dyDescent="0.25">
      <c r="A3019" s="1">
        <v>34243</v>
      </c>
      <c r="B3019" t="s">
        <v>136</v>
      </c>
      <c r="C3019" t="s">
        <v>26</v>
      </c>
      <c r="D3019" t="s">
        <v>26</v>
      </c>
      <c r="E3019" t="s">
        <v>26</v>
      </c>
      <c r="F3019" t="s">
        <v>26</v>
      </c>
      <c r="G3019" t="s">
        <v>26</v>
      </c>
      <c r="H3019" t="s">
        <v>26</v>
      </c>
      <c r="I3019" t="s">
        <v>26</v>
      </c>
      <c r="J3019" t="s">
        <v>26</v>
      </c>
      <c r="K3019" t="s">
        <v>26</v>
      </c>
    </row>
    <row r="3020" spans="1:11" x14ac:dyDescent="0.25">
      <c r="A3020" s="1">
        <v>34243</v>
      </c>
      <c r="B3020" t="s">
        <v>137</v>
      </c>
      <c r="C3020" t="s">
        <v>26</v>
      </c>
      <c r="D3020" t="s">
        <v>26</v>
      </c>
      <c r="E3020" t="s">
        <v>26</v>
      </c>
      <c r="F3020">
        <v>5511870.5099999998</v>
      </c>
      <c r="G3020" t="s">
        <v>26</v>
      </c>
      <c r="H3020" t="s">
        <v>26</v>
      </c>
      <c r="I3020" t="s">
        <v>26</v>
      </c>
      <c r="J3020" t="s">
        <v>26</v>
      </c>
      <c r="K3020" t="s">
        <v>26</v>
      </c>
    </row>
    <row r="3021" spans="1:11" x14ac:dyDescent="0.25">
      <c r="A3021" s="1">
        <v>34243</v>
      </c>
      <c r="B3021" t="s">
        <v>138</v>
      </c>
      <c r="C3021" t="s">
        <v>26</v>
      </c>
      <c r="D3021" t="s">
        <v>26</v>
      </c>
      <c r="E3021" t="s">
        <v>26</v>
      </c>
      <c r="F3021">
        <v>6298397.6699999999</v>
      </c>
      <c r="G3021" t="s">
        <v>26</v>
      </c>
      <c r="H3021" t="s">
        <v>26</v>
      </c>
      <c r="I3021" t="s">
        <v>26</v>
      </c>
      <c r="J3021" t="s">
        <v>26</v>
      </c>
      <c r="K3021" t="s">
        <v>26</v>
      </c>
    </row>
    <row r="3022" spans="1:11" x14ac:dyDescent="0.25">
      <c r="A3022" s="1">
        <v>34243</v>
      </c>
      <c r="B3022" t="s">
        <v>139</v>
      </c>
      <c r="C3022" t="s">
        <v>26</v>
      </c>
      <c r="D3022" t="s">
        <v>26</v>
      </c>
      <c r="E3022" t="s">
        <v>26</v>
      </c>
      <c r="F3022">
        <v>5904827.0800000001</v>
      </c>
      <c r="G3022" t="s">
        <v>26</v>
      </c>
      <c r="H3022" t="s">
        <v>26</v>
      </c>
      <c r="I3022" t="s">
        <v>26</v>
      </c>
      <c r="J3022" t="s">
        <v>26</v>
      </c>
      <c r="K3022" t="s">
        <v>26</v>
      </c>
    </row>
    <row r="3023" spans="1:11" x14ac:dyDescent="0.25">
      <c r="A3023" s="1">
        <v>34243</v>
      </c>
      <c r="B3023" t="s">
        <v>140</v>
      </c>
      <c r="C3023" t="s">
        <v>26</v>
      </c>
      <c r="D3023" t="s">
        <v>26</v>
      </c>
      <c r="E3023" t="s">
        <v>26</v>
      </c>
      <c r="F3023">
        <v>5221325.37</v>
      </c>
      <c r="G3023" t="s">
        <v>26</v>
      </c>
      <c r="H3023" t="s">
        <v>26</v>
      </c>
      <c r="I3023" t="s">
        <v>26</v>
      </c>
      <c r="J3023" t="s">
        <v>26</v>
      </c>
      <c r="K3023" t="s">
        <v>26</v>
      </c>
    </row>
    <row r="3024" spans="1:11" x14ac:dyDescent="0.25">
      <c r="A3024" s="1">
        <v>34243</v>
      </c>
      <c r="B3024" t="s">
        <v>141</v>
      </c>
      <c r="C3024" t="s">
        <v>26</v>
      </c>
      <c r="D3024" t="s">
        <v>26</v>
      </c>
      <c r="E3024" t="s">
        <v>26</v>
      </c>
      <c r="F3024">
        <v>5446763.0300000003</v>
      </c>
      <c r="G3024" t="s">
        <v>26</v>
      </c>
      <c r="H3024" t="s">
        <v>26</v>
      </c>
      <c r="I3024" t="s">
        <v>26</v>
      </c>
      <c r="J3024" t="s">
        <v>26</v>
      </c>
      <c r="K3024" t="s">
        <v>26</v>
      </c>
    </row>
    <row r="3025" spans="1:11" x14ac:dyDescent="0.25">
      <c r="A3025" s="1">
        <v>34243</v>
      </c>
      <c r="B3025" t="s">
        <v>142</v>
      </c>
      <c r="C3025" t="s">
        <v>26</v>
      </c>
      <c r="D3025" t="s">
        <v>26</v>
      </c>
      <c r="E3025" t="s">
        <v>26</v>
      </c>
      <c r="F3025">
        <v>6021595.8600000003</v>
      </c>
      <c r="G3025" t="s">
        <v>26</v>
      </c>
      <c r="H3025" t="s">
        <v>26</v>
      </c>
      <c r="I3025" t="s">
        <v>26</v>
      </c>
      <c r="J3025" t="s">
        <v>26</v>
      </c>
      <c r="K3025" t="s">
        <v>26</v>
      </c>
    </row>
    <row r="3026" spans="1:11" x14ac:dyDescent="0.25">
      <c r="A3026" s="1">
        <v>34243</v>
      </c>
      <c r="B3026" t="s">
        <v>143</v>
      </c>
      <c r="C3026" t="s">
        <v>26</v>
      </c>
      <c r="D3026" t="s">
        <v>26</v>
      </c>
      <c r="E3026" t="s">
        <v>26</v>
      </c>
      <c r="F3026">
        <v>5983712.7999999998</v>
      </c>
      <c r="G3026" t="s">
        <v>26</v>
      </c>
      <c r="H3026" t="s">
        <v>26</v>
      </c>
      <c r="I3026" t="s">
        <v>26</v>
      </c>
      <c r="J3026" t="s">
        <v>26</v>
      </c>
      <c r="K3026" t="s">
        <v>26</v>
      </c>
    </row>
    <row r="3027" spans="1:11" x14ac:dyDescent="0.25">
      <c r="A3027" s="1">
        <v>34243</v>
      </c>
      <c r="B3027" t="s">
        <v>144</v>
      </c>
      <c r="C3027" t="s">
        <v>26</v>
      </c>
      <c r="D3027" t="s">
        <v>26</v>
      </c>
      <c r="E3027" t="s">
        <v>26</v>
      </c>
      <c r="F3027">
        <v>5929159.9199999999</v>
      </c>
      <c r="G3027" t="s">
        <v>26</v>
      </c>
      <c r="H3027" t="s">
        <v>26</v>
      </c>
      <c r="I3027" t="s">
        <v>26</v>
      </c>
      <c r="J3027" t="s">
        <v>26</v>
      </c>
      <c r="K3027" t="s">
        <v>26</v>
      </c>
    </row>
    <row r="3028" spans="1:11" x14ac:dyDescent="0.25">
      <c r="A3028" s="1">
        <v>34243</v>
      </c>
      <c r="B3028" t="s">
        <v>145</v>
      </c>
      <c r="C3028" t="s">
        <v>26</v>
      </c>
      <c r="D3028" t="s">
        <v>26</v>
      </c>
      <c r="E3028" t="s">
        <v>26</v>
      </c>
      <c r="F3028">
        <v>6485083.3399999999</v>
      </c>
      <c r="G3028" t="s">
        <v>26</v>
      </c>
      <c r="H3028" t="s">
        <v>26</v>
      </c>
      <c r="I3028" t="s">
        <v>26</v>
      </c>
      <c r="J3028" t="s">
        <v>26</v>
      </c>
      <c r="K3028" t="s">
        <v>26</v>
      </c>
    </row>
    <row r="3029" spans="1:11" x14ac:dyDescent="0.25">
      <c r="A3029" s="1">
        <v>34243</v>
      </c>
      <c r="B3029" t="s">
        <v>146</v>
      </c>
      <c r="C3029" t="s">
        <v>26</v>
      </c>
      <c r="D3029" t="s">
        <v>26</v>
      </c>
      <c r="E3029" t="s">
        <v>26</v>
      </c>
      <c r="F3029">
        <v>5726603.2300000004</v>
      </c>
      <c r="G3029" t="s">
        <v>26</v>
      </c>
      <c r="H3029" t="s">
        <v>26</v>
      </c>
      <c r="I3029" t="s">
        <v>26</v>
      </c>
      <c r="J3029" t="s">
        <v>26</v>
      </c>
      <c r="K3029" t="s">
        <v>26</v>
      </c>
    </row>
    <row r="3030" spans="1:11" x14ac:dyDescent="0.25">
      <c r="A3030" s="1">
        <v>34243</v>
      </c>
      <c r="B3030" t="s">
        <v>2</v>
      </c>
      <c r="C3030" t="s">
        <v>26</v>
      </c>
      <c r="D3030" t="s">
        <v>26</v>
      </c>
      <c r="E3030" t="s">
        <v>26</v>
      </c>
      <c r="F3030">
        <v>5412338.2999999998</v>
      </c>
      <c r="G3030" t="s">
        <v>26</v>
      </c>
      <c r="H3030" t="s">
        <v>26</v>
      </c>
      <c r="I3030" t="s">
        <v>26</v>
      </c>
      <c r="J3030" t="s">
        <v>26</v>
      </c>
      <c r="K3030" t="s">
        <v>26</v>
      </c>
    </row>
    <row r="3031" spans="1:11" x14ac:dyDescent="0.25">
      <c r="A3031" s="1">
        <v>34243</v>
      </c>
      <c r="B3031" t="s">
        <v>147</v>
      </c>
      <c r="C3031" t="s">
        <v>26</v>
      </c>
      <c r="D3031" t="s">
        <v>26</v>
      </c>
      <c r="E3031" t="s">
        <v>26</v>
      </c>
      <c r="F3031">
        <v>5426097.71</v>
      </c>
      <c r="G3031" t="s">
        <v>26</v>
      </c>
      <c r="H3031" t="s">
        <v>26</v>
      </c>
      <c r="I3031" t="s">
        <v>26</v>
      </c>
      <c r="J3031" t="s">
        <v>26</v>
      </c>
      <c r="K3031" t="s">
        <v>26</v>
      </c>
    </row>
    <row r="3032" spans="1:11" x14ac:dyDescent="0.25">
      <c r="A3032" s="1">
        <v>34243</v>
      </c>
      <c r="B3032" t="s">
        <v>148</v>
      </c>
      <c r="C3032" t="s">
        <v>26</v>
      </c>
      <c r="D3032" t="s">
        <v>26</v>
      </c>
      <c r="E3032" t="s">
        <v>26</v>
      </c>
      <c r="F3032">
        <v>5827268.71</v>
      </c>
      <c r="G3032" t="s">
        <v>26</v>
      </c>
      <c r="H3032" t="s">
        <v>26</v>
      </c>
      <c r="I3032" t="s">
        <v>26</v>
      </c>
      <c r="J3032" t="s">
        <v>26</v>
      </c>
      <c r="K3032" t="s">
        <v>26</v>
      </c>
    </row>
    <row r="3033" spans="1:11" x14ac:dyDescent="0.25">
      <c r="A3033" s="1">
        <v>34243</v>
      </c>
      <c r="B3033" t="s">
        <v>149</v>
      </c>
      <c r="C3033" t="s">
        <v>26</v>
      </c>
      <c r="D3033" t="s">
        <v>26</v>
      </c>
      <c r="E3033" t="s">
        <v>26</v>
      </c>
      <c r="F3033">
        <v>5947653.0999999996</v>
      </c>
      <c r="G3033" t="s">
        <v>26</v>
      </c>
      <c r="H3033" t="s">
        <v>26</v>
      </c>
      <c r="I3033" t="s">
        <v>26</v>
      </c>
      <c r="J3033" t="s">
        <v>26</v>
      </c>
      <c r="K3033" t="s">
        <v>26</v>
      </c>
    </row>
    <row r="3034" spans="1:11" x14ac:dyDescent="0.25">
      <c r="A3034" s="1">
        <v>34243</v>
      </c>
      <c r="B3034" t="s">
        <v>150</v>
      </c>
      <c r="C3034" t="s">
        <v>26</v>
      </c>
      <c r="D3034" t="s">
        <v>26</v>
      </c>
      <c r="E3034" t="s">
        <v>26</v>
      </c>
      <c r="F3034">
        <v>5926932.4500000002</v>
      </c>
      <c r="G3034" t="s">
        <v>26</v>
      </c>
      <c r="H3034" t="s">
        <v>26</v>
      </c>
      <c r="I3034" t="s">
        <v>26</v>
      </c>
      <c r="J3034" t="s">
        <v>26</v>
      </c>
      <c r="K3034" t="s">
        <v>26</v>
      </c>
    </row>
    <row r="3035" spans="1:11" x14ac:dyDescent="0.25">
      <c r="A3035" s="1">
        <v>34243</v>
      </c>
      <c r="B3035" t="s">
        <v>151</v>
      </c>
      <c r="C3035" t="s">
        <v>26</v>
      </c>
      <c r="D3035" t="s">
        <v>26</v>
      </c>
      <c r="E3035" t="s">
        <v>26</v>
      </c>
      <c r="F3035">
        <v>5738159.2699999996</v>
      </c>
      <c r="G3035" t="s">
        <v>26</v>
      </c>
      <c r="H3035" t="s">
        <v>26</v>
      </c>
      <c r="I3035" t="s">
        <v>26</v>
      </c>
      <c r="J3035" t="s">
        <v>26</v>
      </c>
      <c r="K3035" t="s">
        <v>26</v>
      </c>
    </row>
    <row r="3036" spans="1:11" x14ac:dyDescent="0.25">
      <c r="A3036" s="1">
        <v>34243</v>
      </c>
      <c r="B3036" t="s">
        <v>152</v>
      </c>
      <c r="C3036" t="s">
        <v>26</v>
      </c>
      <c r="D3036" t="s">
        <v>26</v>
      </c>
      <c r="E3036" t="s">
        <v>26</v>
      </c>
      <c r="F3036">
        <v>5323849.72</v>
      </c>
      <c r="G3036" t="s">
        <v>26</v>
      </c>
      <c r="H3036" t="s">
        <v>26</v>
      </c>
      <c r="I3036" t="s">
        <v>26</v>
      </c>
      <c r="J3036" t="s">
        <v>26</v>
      </c>
      <c r="K3036" t="s">
        <v>26</v>
      </c>
    </row>
    <row r="3037" spans="1:11" x14ac:dyDescent="0.25">
      <c r="A3037" s="1">
        <v>34243</v>
      </c>
      <c r="B3037" t="s">
        <v>153</v>
      </c>
      <c r="C3037" t="s">
        <v>26</v>
      </c>
      <c r="D3037" t="s">
        <v>26</v>
      </c>
      <c r="E3037" t="s">
        <v>26</v>
      </c>
      <c r="F3037">
        <v>6014386.9500000002</v>
      </c>
      <c r="G3037" t="s">
        <v>26</v>
      </c>
      <c r="H3037" t="s">
        <v>26</v>
      </c>
      <c r="I3037" t="s">
        <v>26</v>
      </c>
      <c r="J3037" t="s">
        <v>26</v>
      </c>
      <c r="K3037" t="s">
        <v>26</v>
      </c>
    </row>
    <row r="3038" spans="1:11" x14ac:dyDescent="0.25">
      <c r="A3038" s="1">
        <v>34243</v>
      </c>
      <c r="B3038" t="s">
        <v>154</v>
      </c>
      <c r="C3038" t="s">
        <v>26</v>
      </c>
      <c r="D3038" t="s">
        <v>26</v>
      </c>
      <c r="E3038" t="s">
        <v>26</v>
      </c>
      <c r="F3038">
        <v>5961370.9699999997</v>
      </c>
      <c r="G3038" t="s">
        <v>26</v>
      </c>
      <c r="H3038" t="s">
        <v>26</v>
      </c>
      <c r="I3038" t="s">
        <v>26</v>
      </c>
      <c r="J3038" t="s">
        <v>26</v>
      </c>
      <c r="K3038" t="s">
        <v>26</v>
      </c>
    </row>
    <row r="3039" spans="1:11" x14ac:dyDescent="0.25">
      <c r="A3039" s="1">
        <v>34243</v>
      </c>
      <c r="B3039" t="s">
        <v>155</v>
      </c>
      <c r="C3039" t="s">
        <v>26</v>
      </c>
      <c r="D3039" t="s">
        <v>26</v>
      </c>
      <c r="E3039" t="s">
        <v>26</v>
      </c>
      <c r="F3039">
        <v>6291659.46</v>
      </c>
      <c r="G3039" t="s">
        <v>26</v>
      </c>
      <c r="H3039" t="s">
        <v>26</v>
      </c>
      <c r="I3039" t="s">
        <v>26</v>
      </c>
      <c r="J3039" t="s">
        <v>26</v>
      </c>
      <c r="K3039" t="s">
        <v>26</v>
      </c>
    </row>
    <row r="3040" spans="1:11" x14ac:dyDescent="0.25">
      <c r="A3040" s="1">
        <v>34274</v>
      </c>
      <c r="B3040" t="s">
        <v>1</v>
      </c>
      <c r="C3040" t="s">
        <v>26</v>
      </c>
      <c r="D3040" t="s">
        <v>26</v>
      </c>
      <c r="E3040" t="s">
        <v>26</v>
      </c>
      <c r="F3040">
        <v>7975506.0099999998</v>
      </c>
      <c r="G3040" t="s">
        <v>26</v>
      </c>
      <c r="H3040" t="s">
        <v>26</v>
      </c>
      <c r="I3040" t="s">
        <v>26</v>
      </c>
      <c r="J3040" t="s">
        <v>26</v>
      </c>
      <c r="K3040" t="s">
        <v>26</v>
      </c>
    </row>
    <row r="3041" spans="1:11" x14ac:dyDescent="0.25">
      <c r="A3041" s="1">
        <v>34274</v>
      </c>
      <c r="B3041" t="s">
        <v>126</v>
      </c>
      <c r="C3041" t="s">
        <v>26</v>
      </c>
      <c r="D3041" t="s">
        <v>26</v>
      </c>
      <c r="E3041" t="s">
        <v>26</v>
      </c>
      <c r="F3041">
        <v>8468984.6400000006</v>
      </c>
      <c r="G3041" t="s">
        <v>26</v>
      </c>
      <c r="H3041" t="s">
        <v>26</v>
      </c>
      <c r="I3041" t="s">
        <v>26</v>
      </c>
      <c r="J3041" t="s">
        <v>26</v>
      </c>
      <c r="K3041" t="s">
        <v>26</v>
      </c>
    </row>
    <row r="3042" spans="1:11" x14ac:dyDescent="0.25">
      <c r="A3042" s="1">
        <v>34274</v>
      </c>
      <c r="B3042" t="s">
        <v>127</v>
      </c>
      <c r="C3042" t="s">
        <v>26</v>
      </c>
      <c r="D3042" t="s">
        <v>26</v>
      </c>
      <c r="E3042" t="s">
        <v>26</v>
      </c>
      <c r="F3042">
        <v>8121831.6100000003</v>
      </c>
      <c r="G3042" t="s">
        <v>26</v>
      </c>
      <c r="H3042" t="s">
        <v>26</v>
      </c>
      <c r="I3042" t="s">
        <v>26</v>
      </c>
      <c r="J3042" t="s">
        <v>26</v>
      </c>
      <c r="K3042" t="s">
        <v>26</v>
      </c>
    </row>
    <row r="3043" spans="1:11" x14ac:dyDescent="0.25">
      <c r="A3043" s="1">
        <v>34274</v>
      </c>
      <c r="B3043" t="s">
        <v>113</v>
      </c>
      <c r="C3043" t="s">
        <v>26</v>
      </c>
      <c r="D3043" t="s">
        <v>26</v>
      </c>
      <c r="E3043" t="s">
        <v>26</v>
      </c>
      <c r="F3043">
        <v>7888367.9100000001</v>
      </c>
      <c r="G3043" t="s">
        <v>26</v>
      </c>
      <c r="H3043" t="s">
        <v>26</v>
      </c>
      <c r="I3043" t="s">
        <v>26</v>
      </c>
      <c r="J3043" t="s">
        <v>26</v>
      </c>
      <c r="K3043" t="s">
        <v>26</v>
      </c>
    </row>
    <row r="3044" spans="1:11" x14ac:dyDescent="0.25">
      <c r="A3044" s="1">
        <v>34274</v>
      </c>
      <c r="B3044" t="s">
        <v>128</v>
      </c>
      <c r="C3044" t="s">
        <v>26</v>
      </c>
      <c r="D3044" t="s">
        <v>26</v>
      </c>
      <c r="E3044" t="s">
        <v>26</v>
      </c>
      <c r="F3044">
        <v>7972750.6900000004</v>
      </c>
      <c r="G3044" t="s">
        <v>26</v>
      </c>
      <c r="H3044" t="s">
        <v>26</v>
      </c>
      <c r="I3044" t="s">
        <v>26</v>
      </c>
      <c r="J3044" t="s">
        <v>26</v>
      </c>
      <c r="K3044" t="s">
        <v>26</v>
      </c>
    </row>
    <row r="3045" spans="1:11" x14ac:dyDescent="0.25">
      <c r="A3045" s="1">
        <v>34274</v>
      </c>
      <c r="B3045" t="s">
        <v>129</v>
      </c>
      <c r="C3045" t="s">
        <v>26</v>
      </c>
      <c r="D3045" t="s">
        <v>26</v>
      </c>
      <c r="E3045" t="s">
        <v>26</v>
      </c>
      <c r="F3045">
        <v>8033843.5199999996</v>
      </c>
      <c r="G3045" t="s">
        <v>26</v>
      </c>
      <c r="H3045" t="s">
        <v>26</v>
      </c>
      <c r="I3045" t="s">
        <v>26</v>
      </c>
      <c r="J3045" t="s">
        <v>26</v>
      </c>
      <c r="K3045" t="s">
        <v>26</v>
      </c>
    </row>
    <row r="3046" spans="1:11" x14ac:dyDescent="0.25">
      <c r="A3046" s="1">
        <v>34274</v>
      </c>
      <c r="B3046" t="s">
        <v>130</v>
      </c>
      <c r="C3046" t="s">
        <v>26</v>
      </c>
      <c r="D3046" t="s">
        <v>26</v>
      </c>
      <c r="E3046" t="s">
        <v>26</v>
      </c>
      <c r="F3046">
        <v>9018939.5399999991</v>
      </c>
      <c r="G3046" t="s">
        <v>26</v>
      </c>
      <c r="H3046" t="s">
        <v>26</v>
      </c>
      <c r="I3046" t="s">
        <v>26</v>
      </c>
      <c r="J3046" t="s">
        <v>26</v>
      </c>
      <c r="K3046" t="s">
        <v>26</v>
      </c>
    </row>
    <row r="3047" spans="1:11" x14ac:dyDescent="0.25">
      <c r="A3047" s="1">
        <v>34274</v>
      </c>
      <c r="B3047" t="s">
        <v>131</v>
      </c>
      <c r="C3047" t="s">
        <v>26</v>
      </c>
      <c r="D3047" t="s">
        <v>26</v>
      </c>
      <c r="E3047" t="s">
        <v>26</v>
      </c>
      <c r="F3047">
        <v>7722826.5700000003</v>
      </c>
      <c r="G3047" t="s">
        <v>26</v>
      </c>
      <c r="H3047" t="s">
        <v>26</v>
      </c>
      <c r="I3047" t="s">
        <v>26</v>
      </c>
      <c r="J3047" t="s">
        <v>26</v>
      </c>
      <c r="K3047" t="s">
        <v>26</v>
      </c>
    </row>
    <row r="3048" spans="1:11" x14ac:dyDescent="0.25">
      <c r="A3048" s="1">
        <v>34274</v>
      </c>
      <c r="B3048" t="s">
        <v>132</v>
      </c>
      <c r="C3048" t="s">
        <v>26</v>
      </c>
      <c r="D3048" t="s">
        <v>26</v>
      </c>
      <c r="E3048" t="s">
        <v>26</v>
      </c>
      <c r="F3048">
        <v>8688529.2699999996</v>
      </c>
      <c r="G3048" t="s">
        <v>26</v>
      </c>
      <c r="H3048" t="s">
        <v>26</v>
      </c>
      <c r="I3048" t="s">
        <v>26</v>
      </c>
      <c r="J3048" t="s">
        <v>26</v>
      </c>
      <c r="K3048" t="s">
        <v>26</v>
      </c>
    </row>
    <row r="3049" spans="1:11" x14ac:dyDescent="0.25">
      <c r="A3049" s="1">
        <v>34274</v>
      </c>
      <c r="B3049" t="s">
        <v>133</v>
      </c>
      <c r="C3049" t="s">
        <v>26</v>
      </c>
      <c r="D3049" t="s">
        <v>26</v>
      </c>
      <c r="E3049" t="s">
        <v>26</v>
      </c>
      <c r="F3049">
        <v>7711240.7400000002</v>
      </c>
      <c r="G3049" t="s">
        <v>26</v>
      </c>
      <c r="H3049" t="s">
        <v>26</v>
      </c>
      <c r="I3049" t="s">
        <v>26</v>
      </c>
      <c r="J3049" t="s">
        <v>26</v>
      </c>
      <c r="K3049" t="s">
        <v>26</v>
      </c>
    </row>
    <row r="3050" spans="1:11" x14ac:dyDescent="0.25">
      <c r="A3050" s="1">
        <v>34274</v>
      </c>
      <c r="B3050" t="s">
        <v>134</v>
      </c>
      <c r="C3050" t="s">
        <v>26</v>
      </c>
      <c r="D3050" t="s">
        <v>26</v>
      </c>
      <c r="E3050" t="s">
        <v>26</v>
      </c>
      <c r="F3050">
        <v>8425330.5999999996</v>
      </c>
      <c r="G3050" t="s">
        <v>26</v>
      </c>
      <c r="H3050" t="s">
        <v>26</v>
      </c>
      <c r="I3050" t="s">
        <v>26</v>
      </c>
      <c r="J3050" t="s">
        <v>26</v>
      </c>
      <c r="K3050" t="s">
        <v>26</v>
      </c>
    </row>
    <row r="3051" spans="1:11" x14ac:dyDescent="0.25">
      <c r="A3051" s="1">
        <v>34274</v>
      </c>
      <c r="B3051" t="s">
        <v>135</v>
      </c>
      <c r="C3051" t="s">
        <v>26</v>
      </c>
      <c r="D3051" t="s">
        <v>26</v>
      </c>
      <c r="E3051" t="s">
        <v>26</v>
      </c>
      <c r="F3051">
        <v>7939586.8399999999</v>
      </c>
      <c r="G3051" t="s">
        <v>26</v>
      </c>
      <c r="H3051" t="s">
        <v>26</v>
      </c>
      <c r="I3051" t="s">
        <v>26</v>
      </c>
      <c r="J3051" t="s">
        <v>26</v>
      </c>
      <c r="K3051" t="s">
        <v>26</v>
      </c>
    </row>
    <row r="3052" spans="1:11" x14ac:dyDescent="0.25">
      <c r="A3052" s="1">
        <v>34274</v>
      </c>
      <c r="B3052" t="s">
        <v>136</v>
      </c>
      <c r="C3052" t="s">
        <v>26</v>
      </c>
      <c r="D3052" t="s">
        <v>26</v>
      </c>
      <c r="E3052" t="s">
        <v>26</v>
      </c>
      <c r="F3052" t="s">
        <v>26</v>
      </c>
      <c r="G3052" t="s">
        <v>26</v>
      </c>
      <c r="H3052" t="s">
        <v>26</v>
      </c>
      <c r="I3052" t="s">
        <v>26</v>
      </c>
      <c r="J3052" t="s">
        <v>26</v>
      </c>
      <c r="K3052" t="s">
        <v>26</v>
      </c>
    </row>
    <row r="3053" spans="1:11" x14ac:dyDescent="0.25">
      <c r="A3053" s="1">
        <v>34274</v>
      </c>
      <c r="B3053" t="s">
        <v>137</v>
      </c>
      <c r="C3053" t="s">
        <v>26</v>
      </c>
      <c r="D3053" t="s">
        <v>26</v>
      </c>
      <c r="E3053" t="s">
        <v>26</v>
      </c>
      <c r="F3053">
        <v>7725988.8899999997</v>
      </c>
      <c r="G3053" t="s">
        <v>26</v>
      </c>
      <c r="H3053" t="s">
        <v>26</v>
      </c>
      <c r="I3053" t="s">
        <v>26</v>
      </c>
      <c r="J3053" t="s">
        <v>26</v>
      </c>
      <c r="K3053" t="s">
        <v>26</v>
      </c>
    </row>
    <row r="3054" spans="1:11" x14ac:dyDescent="0.25">
      <c r="A3054" s="1">
        <v>34274</v>
      </c>
      <c r="B3054" t="s">
        <v>138</v>
      </c>
      <c r="C3054" t="s">
        <v>26</v>
      </c>
      <c r="D3054" t="s">
        <v>26</v>
      </c>
      <c r="E3054" t="s">
        <v>26</v>
      </c>
      <c r="F3054">
        <v>8473864.2200000007</v>
      </c>
      <c r="G3054" t="s">
        <v>26</v>
      </c>
      <c r="H3054" t="s">
        <v>26</v>
      </c>
      <c r="I3054" t="s">
        <v>26</v>
      </c>
      <c r="J3054" t="s">
        <v>26</v>
      </c>
      <c r="K3054" t="s">
        <v>26</v>
      </c>
    </row>
    <row r="3055" spans="1:11" x14ac:dyDescent="0.25">
      <c r="A3055" s="1">
        <v>34274</v>
      </c>
      <c r="B3055" t="s">
        <v>139</v>
      </c>
      <c r="C3055" t="s">
        <v>26</v>
      </c>
      <c r="D3055" t="s">
        <v>26</v>
      </c>
      <c r="E3055" t="s">
        <v>26</v>
      </c>
      <c r="F3055">
        <v>7995135.8700000001</v>
      </c>
      <c r="G3055" t="s">
        <v>26</v>
      </c>
      <c r="H3055" t="s">
        <v>26</v>
      </c>
      <c r="I3055" t="s">
        <v>26</v>
      </c>
      <c r="J3055" t="s">
        <v>26</v>
      </c>
      <c r="K3055" t="s">
        <v>26</v>
      </c>
    </row>
    <row r="3056" spans="1:11" x14ac:dyDescent="0.25">
      <c r="A3056" s="1">
        <v>34274</v>
      </c>
      <c r="B3056" t="s">
        <v>140</v>
      </c>
      <c r="C3056" t="s">
        <v>26</v>
      </c>
      <c r="D3056" t="s">
        <v>26</v>
      </c>
      <c r="E3056" t="s">
        <v>26</v>
      </c>
      <c r="F3056">
        <v>7699888.5199999996</v>
      </c>
      <c r="G3056" t="s">
        <v>26</v>
      </c>
      <c r="H3056" t="s">
        <v>26</v>
      </c>
      <c r="I3056" t="s">
        <v>26</v>
      </c>
      <c r="J3056" t="s">
        <v>26</v>
      </c>
      <c r="K3056" t="s">
        <v>26</v>
      </c>
    </row>
    <row r="3057" spans="1:11" x14ac:dyDescent="0.25">
      <c r="A3057" s="1">
        <v>34274</v>
      </c>
      <c r="B3057" t="s">
        <v>141</v>
      </c>
      <c r="C3057" t="s">
        <v>26</v>
      </c>
      <c r="D3057" t="s">
        <v>26</v>
      </c>
      <c r="E3057" t="s">
        <v>26</v>
      </c>
      <c r="F3057">
        <v>7111838.4900000002</v>
      </c>
      <c r="G3057" t="s">
        <v>26</v>
      </c>
      <c r="H3057" t="s">
        <v>26</v>
      </c>
      <c r="I3057" t="s">
        <v>26</v>
      </c>
      <c r="J3057" t="s">
        <v>26</v>
      </c>
      <c r="K3057" t="s">
        <v>26</v>
      </c>
    </row>
    <row r="3058" spans="1:11" x14ac:dyDescent="0.25">
      <c r="A3058" s="1">
        <v>34274</v>
      </c>
      <c r="B3058" t="s">
        <v>142</v>
      </c>
      <c r="C3058" t="s">
        <v>26</v>
      </c>
      <c r="D3058" t="s">
        <v>26</v>
      </c>
      <c r="E3058" t="s">
        <v>26</v>
      </c>
      <c r="F3058">
        <v>8024378.6399999997</v>
      </c>
      <c r="G3058" t="s">
        <v>26</v>
      </c>
      <c r="H3058" t="s">
        <v>26</v>
      </c>
      <c r="I3058" t="s">
        <v>26</v>
      </c>
      <c r="J3058" t="s">
        <v>26</v>
      </c>
      <c r="K3058" t="s">
        <v>26</v>
      </c>
    </row>
    <row r="3059" spans="1:11" x14ac:dyDescent="0.25">
      <c r="A3059" s="1">
        <v>34274</v>
      </c>
      <c r="B3059" t="s">
        <v>143</v>
      </c>
      <c r="C3059" t="s">
        <v>26</v>
      </c>
      <c r="D3059" t="s">
        <v>26</v>
      </c>
      <c r="E3059" t="s">
        <v>26</v>
      </c>
      <c r="F3059">
        <v>7715997.6600000001</v>
      </c>
      <c r="G3059" t="s">
        <v>26</v>
      </c>
      <c r="H3059" t="s">
        <v>26</v>
      </c>
      <c r="I3059" t="s">
        <v>26</v>
      </c>
      <c r="J3059" t="s">
        <v>26</v>
      </c>
      <c r="K3059" t="s">
        <v>26</v>
      </c>
    </row>
    <row r="3060" spans="1:11" x14ac:dyDescent="0.25">
      <c r="A3060" s="1">
        <v>34274</v>
      </c>
      <c r="B3060" t="s">
        <v>144</v>
      </c>
      <c r="C3060" t="s">
        <v>26</v>
      </c>
      <c r="D3060" t="s">
        <v>26</v>
      </c>
      <c r="E3060" t="s">
        <v>26</v>
      </c>
      <c r="F3060">
        <v>8168010.71</v>
      </c>
      <c r="G3060" t="s">
        <v>26</v>
      </c>
      <c r="H3060" t="s">
        <v>26</v>
      </c>
      <c r="I3060" t="s">
        <v>26</v>
      </c>
      <c r="J3060" t="s">
        <v>26</v>
      </c>
      <c r="K3060" t="s">
        <v>26</v>
      </c>
    </row>
    <row r="3061" spans="1:11" x14ac:dyDescent="0.25">
      <c r="A3061" s="1">
        <v>34274</v>
      </c>
      <c r="B3061" t="s">
        <v>145</v>
      </c>
      <c r="C3061" t="s">
        <v>26</v>
      </c>
      <c r="D3061" t="s">
        <v>26</v>
      </c>
      <c r="E3061" t="s">
        <v>26</v>
      </c>
      <c r="F3061">
        <v>8754214.0099999998</v>
      </c>
      <c r="G3061" t="s">
        <v>26</v>
      </c>
      <c r="H3061" t="s">
        <v>26</v>
      </c>
      <c r="I3061" t="s">
        <v>26</v>
      </c>
      <c r="J3061" t="s">
        <v>26</v>
      </c>
      <c r="K3061" t="s">
        <v>26</v>
      </c>
    </row>
    <row r="3062" spans="1:11" x14ac:dyDescent="0.25">
      <c r="A3062" s="1">
        <v>34274</v>
      </c>
      <c r="B3062" t="s">
        <v>146</v>
      </c>
      <c r="C3062" t="s">
        <v>26</v>
      </c>
      <c r="D3062" t="s">
        <v>26</v>
      </c>
      <c r="E3062" t="s">
        <v>26</v>
      </c>
      <c r="F3062">
        <v>8591050.1699999999</v>
      </c>
      <c r="G3062" t="s">
        <v>26</v>
      </c>
      <c r="H3062" t="s">
        <v>26</v>
      </c>
      <c r="I3062" t="s">
        <v>26</v>
      </c>
      <c r="J3062" t="s">
        <v>26</v>
      </c>
      <c r="K3062" t="s">
        <v>26</v>
      </c>
    </row>
    <row r="3063" spans="1:11" x14ac:dyDescent="0.25">
      <c r="A3063" s="1">
        <v>34274</v>
      </c>
      <c r="B3063" t="s">
        <v>2</v>
      </c>
      <c r="C3063" t="s">
        <v>26</v>
      </c>
      <c r="D3063" t="s">
        <v>26</v>
      </c>
      <c r="E3063" t="s">
        <v>26</v>
      </c>
      <c r="F3063">
        <v>7084209.5999999996</v>
      </c>
      <c r="G3063" t="s">
        <v>26</v>
      </c>
      <c r="H3063" t="s">
        <v>26</v>
      </c>
      <c r="I3063" t="s">
        <v>26</v>
      </c>
      <c r="J3063" t="s">
        <v>26</v>
      </c>
      <c r="K3063" t="s">
        <v>26</v>
      </c>
    </row>
    <row r="3064" spans="1:11" x14ac:dyDescent="0.25">
      <c r="A3064" s="1">
        <v>34274</v>
      </c>
      <c r="B3064" t="s">
        <v>147</v>
      </c>
      <c r="C3064" t="s">
        <v>26</v>
      </c>
      <c r="D3064" t="s">
        <v>26</v>
      </c>
      <c r="E3064" t="s">
        <v>26</v>
      </c>
      <c r="F3064">
        <v>7823890.2800000003</v>
      </c>
      <c r="G3064" t="s">
        <v>26</v>
      </c>
      <c r="H3064" t="s">
        <v>26</v>
      </c>
      <c r="I3064" t="s">
        <v>26</v>
      </c>
      <c r="J3064" t="s">
        <v>26</v>
      </c>
      <c r="K3064" t="s">
        <v>26</v>
      </c>
    </row>
    <row r="3065" spans="1:11" x14ac:dyDescent="0.25">
      <c r="A3065" s="1">
        <v>34274</v>
      </c>
      <c r="B3065" t="s">
        <v>148</v>
      </c>
      <c r="C3065" t="s">
        <v>26</v>
      </c>
      <c r="D3065" t="s">
        <v>26</v>
      </c>
      <c r="E3065" t="s">
        <v>26</v>
      </c>
      <c r="F3065">
        <v>7812619.1699999999</v>
      </c>
      <c r="G3065" t="s">
        <v>26</v>
      </c>
      <c r="H3065" t="s">
        <v>26</v>
      </c>
      <c r="I3065" t="s">
        <v>26</v>
      </c>
      <c r="J3065" t="s">
        <v>26</v>
      </c>
      <c r="K3065" t="s">
        <v>26</v>
      </c>
    </row>
    <row r="3066" spans="1:11" x14ac:dyDescent="0.25">
      <c r="A3066" s="1">
        <v>34274</v>
      </c>
      <c r="B3066" t="s">
        <v>149</v>
      </c>
      <c r="C3066" t="s">
        <v>26</v>
      </c>
      <c r="D3066" t="s">
        <v>26</v>
      </c>
      <c r="E3066" t="s">
        <v>26</v>
      </c>
      <c r="F3066">
        <v>8144121.3899999997</v>
      </c>
      <c r="G3066" t="s">
        <v>26</v>
      </c>
      <c r="H3066" t="s">
        <v>26</v>
      </c>
      <c r="I3066" t="s">
        <v>26</v>
      </c>
      <c r="J3066" t="s">
        <v>26</v>
      </c>
      <c r="K3066" t="s">
        <v>26</v>
      </c>
    </row>
    <row r="3067" spans="1:11" x14ac:dyDescent="0.25">
      <c r="A3067" s="1">
        <v>34274</v>
      </c>
      <c r="B3067" t="s">
        <v>150</v>
      </c>
      <c r="C3067" t="s">
        <v>26</v>
      </c>
      <c r="D3067" t="s">
        <v>26</v>
      </c>
      <c r="E3067" t="s">
        <v>26</v>
      </c>
      <c r="F3067">
        <v>8042254.6399999997</v>
      </c>
      <c r="G3067" t="s">
        <v>26</v>
      </c>
      <c r="H3067" t="s">
        <v>26</v>
      </c>
      <c r="I3067" t="s">
        <v>26</v>
      </c>
      <c r="J3067" t="s">
        <v>26</v>
      </c>
      <c r="K3067" t="s">
        <v>26</v>
      </c>
    </row>
    <row r="3068" spans="1:11" x14ac:dyDescent="0.25">
      <c r="A3068" s="1">
        <v>34274</v>
      </c>
      <c r="B3068" t="s">
        <v>151</v>
      </c>
      <c r="C3068" t="s">
        <v>26</v>
      </c>
      <c r="D3068" t="s">
        <v>26</v>
      </c>
      <c r="E3068" t="s">
        <v>26</v>
      </c>
      <c r="F3068">
        <v>7792994.1100000003</v>
      </c>
      <c r="G3068" t="s">
        <v>26</v>
      </c>
      <c r="H3068" t="s">
        <v>26</v>
      </c>
      <c r="I3068" t="s">
        <v>26</v>
      </c>
      <c r="J3068" t="s">
        <v>26</v>
      </c>
      <c r="K3068" t="s">
        <v>26</v>
      </c>
    </row>
    <row r="3069" spans="1:11" x14ac:dyDescent="0.25">
      <c r="A3069" s="1">
        <v>34274</v>
      </c>
      <c r="B3069" t="s">
        <v>152</v>
      </c>
      <c r="C3069" t="s">
        <v>26</v>
      </c>
      <c r="D3069" t="s">
        <v>26</v>
      </c>
      <c r="E3069" t="s">
        <v>26</v>
      </c>
      <c r="F3069">
        <v>7483735.5499999998</v>
      </c>
      <c r="G3069" t="s">
        <v>26</v>
      </c>
      <c r="H3069" t="s">
        <v>26</v>
      </c>
      <c r="I3069" t="s">
        <v>26</v>
      </c>
      <c r="J3069" t="s">
        <v>26</v>
      </c>
      <c r="K3069" t="s">
        <v>26</v>
      </c>
    </row>
    <row r="3070" spans="1:11" x14ac:dyDescent="0.25">
      <c r="A3070" s="1">
        <v>34274</v>
      </c>
      <c r="B3070" t="s">
        <v>153</v>
      </c>
      <c r="C3070" t="s">
        <v>26</v>
      </c>
      <c r="D3070" t="s">
        <v>26</v>
      </c>
      <c r="E3070" t="s">
        <v>26</v>
      </c>
      <c r="F3070">
        <v>7572113.1699999999</v>
      </c>
      <c r="G3070" t="s">
        <v>26</v>
      </c>
      <c r="H3070" t="s">
        <v>26</v>
      </c>
      <c r="I3070" t="s">
        <v>26</v>
      </c>
      <c r="J3070" t="s">
        <v>26</v>
      </c>
      <c r="K3070" t="s">
        <v>26</v>
      </c>
    </row>
    <row r="3071" spans="1:11" x14ac:dyDescent="0.25">
      <c r="A3071" s="1">
        <v>34274</v>
      </c>
      <c r="B3071" t="s">
        <v>154</v>
      </c>
      <c r="C3071" t="s">
        <v>26</v>
      </c>
      <c r="D3071" t="s">
        <v>26</v>
      </c>
      <c r="E3071" t="s">
        <v>26</v>
      </c>
      <c r="F3071">
        <v>8101503.1399999997</v>
      </c>
      <c r="G3071" t="s">
        <v>26</v>
      </c>
      <c r="H3071" t="s">
        <v>26</v>
      </c>
      <c r="I3071" t="s">
        <v>26</v>
      </c>
      <c r="J3071" t="s">
        <v>26</v>
      </c>
      <c r="K3071" t="s">
        <v>26</v>
      </c>
    </row>
    <row r="3072" spans="1:11" x14ac:dyDescent="0.25">
      <c r="A3072" s="1">
        <v>34274</v>
      </c>
      <c r="B3072" t="s">
        <v>155</v>
      </c>
      <c r="C3072" t="s">
        <v>26</v>
      </c>
      <c r="D3072" t="s">
        <v>26</v>
      </c>
      <c r="E3072" t="s">
        <v>26</v>
      </c>
      <c r="F3072">
        <v>8177269.7999999998</v>
      </c>
      <c r="G3072" t="s">
        <v>26</v>
      </c>
      <c r="H3072" t="s">
        <v>26</v>
      </c>
      <c r="I3072" t="s">
        <v>26</v>
      </c>
      <c r="J3072" t="s">
        <v>26</v>
      </c>
      <c r="K3072" t="s">
        <v>26</v>
      </c>
    </row>
    <row r="3073" spans="1:11" x14ac:dyDescent="0.25">
      <c r="A3073" s="1">
        <v>34304</v>
      </c>
      <c r="B3073" t="s">
        <v>1</v>
      </c>
      <c r="C3073" t="s">
        <v>26</v>
      </c>
      <c r="D3073" t="s">
        <v>26</v>
      </c>
      <c r="E3073" t="s">
        <v>26</v>
      </c>
      <c r="F3073">
        <v>10734233.539999999</v>
      </c>
      <c r="G3073" t="s">
        <v>26</v>
      </c>
      <c r="H3073" t="s">
        <v>26</v>
      </c>
      <c r="I3073" t="s">
        <v>26</v>
      </c>
      <c r="J3073" t="s">
        <v>26</v>
      </c>
      <c r="K3073" t="s">
        <v>26</v>
      </c>
    </row>
    <row r="3074" spans="1:11" x14ac:dyDescent="0.25">
      <c r="A3074" s="1">
        <v>34304</v>
      </c>
      <c r="B3074" t="s">
        <v>126</v>
      </c>
      <c r="C3074" t="s">
        <v>26</v>
      </c>
      <c r="D3074" t="s">
        <v>26</v>
      </c>
      <c r="E3074" t="s">
        <v>26</v>
      </c>
      <c r="F3074">
        <v>11377233.970000001</v>
      </c>
      <c r="G3074" t="s">
        <v>26</v>
      </c>
      <c r="H3074" t="s">
        <v>26</v>
      </c>
      <c r="I3074" t="s">
        <v>26</v>
      </c>
      <c r="J3074" t="s">
        <v>26</v>
      </c>
      <c r="K3074" t="s">
        <v>26</v>
      </c>
    </row>
    <row r="3075" spans="1:11" x14ac:dyDescent="0.25">
      <c r="A3075" s="1">
        <v>34304</v>
      </c>
      <c r="B3075" t="s">
        <v>127</v>
      </c>
      <c r="C3075" t="s">
        <v>26</v>
      </c>
      <c r="D3075" t="s">
        <v>26</v>
      </c>
      <c r="E3075" t="s">
        <v>26</v>
      </c>
      <c r="F3075">
        <v>10972594.5</v>
      </c>
      <c r="G3075" t="s">
        <v>26</v>
      </c>
      <c r="H3075" t="s">
        <v>26</v>
      </c>
      <c r="I3075" t="s">
        <v>26</v>
      </c>
      <c r="J3075" t="s">
        <v>26</v>
      </c>
      <c r="K3075" t="s">
        <v>26</v>
      </c>
    </row>
    <row r="3076" spans="1:11" x14ac:dyDescent="0.25">
      <c r="A3076" s="1">
        <v>34304</v>
      </c>
      <c r="B3076" t="s">
        <v>113</v>
      </c>
      <c r="C3076" t="s">
        <v>26</v>
      </c>
      <c r="D3076" t="s">
        <v>26</v>
      </c>
      <c r="E3076" t="s">
        <v>26</v>
      </c>
      <c r="F3076">
        <v>10661918.060000001</v>
      </c>
      <c r="G3076" t="s">
        <v>26</v>
      </c>
      <c r="H3076" t="s">
        <v>26</v>
      </c>
      <c r="I3076" t="s">
        <v>26</v>
      </c>
      <c r="J3076" t="s">
        <v>26</v>
      </c>
      <c r="K3076" t="s">
        <v>26</v>
      </c>
    </row>
    <row r="3077" spans="1:11" x14ac:dyDescent="0.25">
      <c r="A3077" s="1">
        <v>34304</v>
      </c>
      <c r="B3077" t="s">
        <v>128</v>
      </c>
      <c r="C3077" t="s">
        <v>26</v>
      </c>
      <c r="D3077" t="s">
        <v>26</v>
      </c>
      <c r="E3077" t="s">
        <v>26</v>
      </c>
      <c r="F3077">
        <v>10581434.710000001</v>
      </c>
      <c r="G3077" t="s">
        <v>26</v>
      </c>
      <c r="H3077" t="s">
        <v>26</v>
      </c>
      <c r="I3077" t="s">
        <v>26</v>
      </c>
      <c r="J3077" t="s">
        <v>26</v>
      </c>
      <c r="K3077" t="s">
        <v>26</v>
      </c>
    </row>
    <row r="3078" spans="1:11" x14ac:dyDescent="0.25">
      <c r="A3078" s="1">
        <v>34304</v>
      </c>
      <c r="B3078" t="s">
        <v>129</v>
      </c>
      <c r="C3078" t="s">
        <v>26</v>
      </c>
      <c r="D3078" t="s">
        <v>26</v>
      </c>
      <c r="E3078" t="s">
        <v>26</v>
      </c>
      <c r="F3078">
        <v>10685815.26</v>
      </c>
      <c r="G3078" t="s">
        <v>26</v>
      </c>
      <c r="H3078" t="s">
        <v>26</v>
      </c>
      <c r="I3078" t="s">
        <v>26</v>
      </c>
      <c r="J3078" t="s">
        <v>26</v>
      </c>
      <c r="K3078" t="s">
        <v>26</v>
      </c>
    </row>
    <row r="3079" spans="1:11" x14ac:dyDescent="0.25">
      <c r="A3079" s="1">
        <v>34304</v>
      </c>
      <c r="B3079" t="s">
        <v>130</v>
      </c>
      <c r="C3079" t="s">
        <v>26</v>
      </c>
      <c r="D3079" t="s">
        <v>26</v>
      </c>
      <c r="E3079" t="s">
        <v>26</v>
      </c>
      <c r="F3079">
        <v>11911313.439999999</v>
      </c>
      <c r="G3079" t="s">
        <v>26</v>
      </c>
      <c r="H3079" t="s">
        <v>26</v>
      </c>
      <c r="I3079" t="s">
        <v>26</v>
      </c>
      <c r="J3079" t="s">
        <v>26</v>
      </c>
      <c r="K3079" t="s">
        <v>26</v>
      </c>
    </row>
    <row r="3080" spans="1:11" x14ac:dyDescent="0.25">
      <c r="A3080" s="1">
        <v>34304</v>
      </c>
      <c r="B3080" t="s">
        <v>131</v>
      </c>
      <c r="C3080" t="s">
        <v>26</v>
      </c>
      <c r="D3080" t="s">
        <v>26</v>
      </c>
      <c r="E3080" t="s">
        <v>26</v>
      </c>
      <c r="F3080">
        <v>10668312.619999999</v>
      </c>
      <c r="G3080" t="s">
        <v>26</v>
      </c>
      <c r="H3080" t="s">
        <v>26</v>
      </c>
      <c r="I3080" t="s">
        <v>26</v>
      </c>
      <c r="J3080" t="s">
        <v>26</v>
      </c>
      <c r="K3080" t="s">
        <v>26</v>
      </c>
    </row>
    <row r="3081" spans="1:11" x14ac:dyDescent="0.25">
      <c r="A3081" s="1">
        <v>34304</v>
      </c>
      <c r="B3081" t="s">
        <v>132</v>
      </c>
      <c r="C3081" t="s">
        <v>26</v>
      </c>
      <c r="D3081" t="s">
        <v>26</v>
      </c>
      <c r="E3081" t="s">
        <v>26</v>
      </c>
      <c r="F3081">
        <v>11651317.75</v>
      </c>
      <c r="G3081" t="s">
        <v>26</v>
      </c>
      <c r="H3081" t="s">
        <v>26</v>
      </c>
      <c r="I3081" t="s">
        <v>26</v>
      </c>
      <c r="J3081" t="s">
        <v>26</v>
      </c>
      <c r="K3081" t="s">
        <v>26</v>
      </c>
    </row>
    <row r="3082" spans="1:11" x14ac:dyDescent="0.25">
      <c r="A3082" s="1">
        <v>34304</v>
      </c>
      <c r="B3082" t="s">
        <v>133</v>
      </c>
      <c r="C3082" t="s">
        <v>26</v>
      </c>
      <c r="D3082" t="s">
        <v>26</v>
      </c>
      <c r="E3082" t="s">
        <v>26</v>
      </c>
      <c r="F3082">
        <v>10265974.800000001</v>
      </c>
      <c r="G3082" t="s">
        <v>26</v>
      </c>
      <c r="H3082" t="s">
        <v>26</v>
      </c>
      <c r="I3082" t="s">
        <v>26</v>
      </c>
      <c r="J3082" t="s">
        <v>26</v>
      </c>
      <c r="K3082" t="s">
        <v>26</v>
      </c>
    </row>
    <row r="3083" spans="1:11" x14ac:dyDescent="0.25">
      <c r="A3083" s="1">
        <v>34304</v>
      </c>
      <c r="B3083" t="s">
        <v>134</v>
      </c>
      <c r="C3083" t="s">
        <v>26</v>
      </c>
      <c r="D3083" t="s">
        <v>26</v>
      </c>
      <c r="E3083" t="s">
        <v>26</v>
      </c>
      <c r="F3083">
        <v>11309321.26</v>
      </c>
      <c r="G3083" t="s">
        <v>26</v>
      </c>
      <c r="H3083" t="s">
        <v>26</v>
      </c>
      <c r="I3083" t="s">
        <v>26</v>
      </c>
      <c r="J3083" t="s">
        <v>26</v>
      </c>
      <c r="K3083" t="s">
        <v>26</v>
      </c>
    </row>
    <row r="3084" spans="1:11" x14ac:dyDescent="0.25">
      <c r="A3084" s="1">
        <v>34304</v>
      </c>
      <c r="B3084" t="s">
        <v>135</v>
      </c>
      <c r="C3084" t="s">
        <v>26</v>
      </c>
      <c r="D3084" t="s">
        <v>26</v>
      </c>
      <c r="E3084" t="s">
        <v>26</v>
      </c>
      <c r="F3084">
        <v>10863736.67</v>
      </c>
      <c r="G3084" t="s">
        <v>26</v>
      </c>
      <c r="H3084" t="s">
        <v>26</v>
      </c>
      <c r="I3084" t="s">
        <v>26</v>
      </c>
      <c r="J3084" t="s">
        <v>26</v>
      </c>
      <c r="K3084" t="s">
        <v>26</v>
      </c>
    </row>
    <row r="3085" spans="1:11" x14ac:dyDescent="0.25">
      <c r="A3085" s="1">
        <v>34304</v>
      </c>
      <c r="B3085" t="s">
        <v>136</v>
      </c>
      <c r="C3085" t="s">
        <v>26</v>
      </c>
      <c r="D3085" t="s">
        <v>26</v>
      </c>
      <c r="E3085" t="s">
        <v>26</v>
      </c>
      <c r="F3085" t="s">
        <v>26</v>
      </c>
      <c r="G3085" t="s">
        <v>26</v>
      </c>
      <c r="H3085" t="s">
        <v>26</v>
      </c>
      <c r="I3085" t="s">
        <v>26</v>
      </c>
      <c r="J3085" t="s">
        <v>26</v>
      </c>
      <c r="K3085" t="s">
        <v>26</v>
      </c>
    </row>
    <row r="3086" spans="1:11" x14ac:dyDescent="0.25">
      <c r="A3086" s="1">
        <v>34304</v>
      </c>
      <c r="B3086" t="s">
        <v>137</v>
      </c>
      <c r="C3086" t="s">
        <v>26</v>
      </c>
      <c r="D3086" t="s">
        <v>26</v>
      </c>
      <c r="E3086" t="s">
        <v>26</v>
      </c>
      <c r="F3086">
        <v>10702039.810000001</v>
      </c>
      <c r="G3086" t="s">
        <v>26</v>
      </c>
      <c r="H3086" t="s">
        <v>26</v>
      </c>
      <c r="I3086" t="s">
        <v>26</v>
      </c>
      <c r="J3086" t="s">
        <v>26</v>
      </c>
      <c r="K3086" t="s">
        <v>26</v>
      </c>
    </row>
    <row r="3087" spans="1:11" x14ac:dyDescent="0.25">
      <c r="A3087" s="1">
        <v>34304</v>
      </c>
      <c r="B3087" t="s">
        <v>138</v>
      </c>
      <c r="C3087" t="s">
        <v>26</v>
      </c>
      <c r="D3087" t="s">
        <v>26</v>
      </c>
      <c r="E3087" t="s">
        <v>26</v>
      </c>
      <c r="F3087">
        <v>11624446.939999999</v>
      </c>
      <c r="G3087" t="s">
        <v>26</v>
      </c>
      <c r="H3087" t="s">
        <v>26</v>
      </c>
      <c r="I3087" t="s">
        <v>26</v>
      </c>
      <c r="J3087" t="s">
        <v>26</v>
      </c>
      <c r="K3087" t="s">
        <v>26</v>
      </c>
    </row>
    <row r="3088" spans="1:11" x14ac:dyDescent="0.25">
      <c r="A3088" s="1">
        <v>34304</v>
      </c>
      <c r="B3088" t="s">
        <v>139</v>
      </c>
      <c r="C3088" t="s">
        <v>26</v>
      </c>
      <c r="D3088" t="s">
        <v>26</v>
      </c>
      <c r="E3088" t="s">
        <v>26</v>
      </c>
      <c r="F3088">
        <v>10971724.949999999</v>
      </c>
      <c r="G3088" t="s">
        <v>26</v>
      </c>
      <c r="H3088" t="s">
        <v>26</v>
      </c>
      <c r="I3088" t="s">
        <v>26</v>
      </c>
      <c r="J3088" t="s">
        <v>26</v>
      </c>
      <c r="K3088" t="s">
        <v>26</v>
      </c>
    </row>
    <row r="3089" spans="1:11" x14ac:dyDescent="0.25">
      <c r="A3089" s="1">
        <v>34304</v>
      </c>
      <c r="B3089" t="s">
        <v>140</v>
      </c>
      <c r="C3089" t="s">
        <v>26</v>
      </c>
      <c r="D3089" t="s">
        <v>26</v>
      </c>
      <c r="E3089" t="s">
        <v>26</v>
      </c>
      <c r="F3089">
        <v>10508037.859999999</v>
      </c>
      <c r="G3089" t="s">
        <v>26</v>
      </c>
      <c r="H3089" t="s">
        <v>26</v>
      </c>
      <c r="I3089" t="s">
        <v>26</v>
      </c>
      <c r="J3089" t="s">
        <v>26</v>
      </c>
      <c r="K3089" t="s">
        <v>26</v>
      </c>
    </row>
    <row r="3090" spans="1:11" x14ac:dyDescent="0.25">
      <c r="A3090" s="1">
        <v>34304</v>
      </c>
      <c r="B3090" t="s">
        <v>141</v>
      </c>
      <c r="C3090" t="s">
        <v>26</v>
      </c>
      <c r="D3090" t="s">
        <v>26</v>
      </c>
      <c r="E3090" t="s">
        <v>26</v>
      </c>
      <c r="F3090">
        <v>10990635.199999999</v>
      </c>
      <c r="G3090" t="s">
        <v>26</v>
      </c>
      <c r="H3090" t="s">
        <v>26</v>
      </c>
      <c r="I3090" t="s">
        <v>26</v>
      </c>
      <c r="J3090" t="s">
        <v>26</v>
      </c>
      <c r="K3090" t="s">
        <v>26</v>
      </c>
    </row>
    <row r="3091" spans="1:11" x14ac:dyDescent="0.25">
      <c r="A3091" s="1">
        <v>34304</v>
      </c>
      <c r="B3091" t="s">
        <v>142</v>
      </c>
      <c r="C3091" t="s">
        <v>26</v>
      </c>
      <c r="D3091" t="s">
        <v>26</v>
      </c>
      <c r="E3091" t="s">
        <v>26</v>
      </c>
      <c r="F3091">
        <v>10645140.710000001</v>
      </c>
      <c r="G3091" t="s">
        <v>26</v>
      </c>
      <c r="H3091" t="s">
        <v>26</v>
      </c>
      <c r="I3091" t="s">
        <v>26</v>
      </c>
      <c r="J3091" t="s">
        <v>26</v>
      </c>
      <c r="K3091" t="s">
        <v>26</v>
      </c>
    </row>
    <row r="3092" spans="1:11" x14ac:dyDescent="0.25">
      <c r="A3092" s="1">
        <v>34304</v>
      </c>
      <c r="B3092" t="s">
        <v>143</v>
      </c>
      <c r="C3092" t="s">
        <v>26</v>
      </c>
      <c r="D3092" t="s">
        <v>26</v>
      </c>
      <c r="E3092" t="s">
        <v>26</v>
      </c>
      <c r="F3092">
        <v>10384961.25</v>
      </c>
      <c r="G3092" t="s">
        <v>26</v>
      </c>
      <c r="H3092" t="s">
        <v>26</v>
      </c>
      <c r="I3092" t="s">
        <v>26</v>
      </c>
      <c r="J3092" t="s">
        <v>26</v>
      </c>
      <c r="K3092" t="s">
        <v>26</v>
      </c>
    </row>
    <row r="3093" spans="1:11" x14ac:dyDescent="0.25">
      <c r="A3093" s="1">
        <v>34304</v>
      </c>
      <c r="B3093" t="s">
        <v>144</v>
      </c>
      <c r="C3093" t="s">
        <v>26</v>
      </c>
      <c r="D3093" t="s">
        <v>26</v>
      </c>
      <c r="E3093" t="s">
        <v>26</v>
      </c>
      <c r="F3093">
        <v>11214678.699999999</v>
      </c>
      <c r="G3093" t="s">
        <v>26</v>
      </c>
      <c r="H3093" t="s">
        <v>26</v>
      </c>
      <c r="I3093" t="s">
        <v>26</v>
      </c>
      <c r="J3093" t="s">
        <v>26</v>
      </c>
      <c r="K3093" t="s">
        <v>26</v>
      </c>
    </row>
    <row r="3094" spans="1:11" x14ac:dyDescent="0.25">
      <c r="A3094" s="1">
        <v>34304</v>
      </c>
      <c r="B3094" t="s">
        <v>145</v>
      </c>
      <c r="C3094" t="s">
        <v>26</v>
      </c>
      <c r="D3094" t="s">
        <v>26</v>
      </c>
      <c r="E3094" t="s">
        <v>26</v>
      </c>
      <c r="F3094">
        <v>11335831.720000001</v>
      </c>
      <c r="G3094" t="s">
        <v>26</v>
      </c>
      <c r="H3094" t="s">
        <v>26</v>
      </c>
      <c r="I3094" t="s">
        <v>26</v>
      </c>
      <c r="J3094" t="s">
        <v>26</v>
      </c>
      <c r="K3094" t="s">
        <v>26</v>
      </c>
    </row>
    <row r="3095" spans="1:11" x14ac:dyDescent="0.25">
      <c r="A3095" s="1">
        <v>34304</v>
      </c>
      <c r="B3095" t="s">
        <v>146</v>
      </c>
      <c r="C3095" t="s">
        <v>26</v>
      </c>
      <c r="D3095" t="s">
        <v>26</v>
      </c>
      <c r="E3095" t="s">
        <v>26</v>
      </c>
      <c r="F3095">
        <v>11279189.77</v>
      </c>
      <c r="G3095" t="s">
        <v>26</v>
      </c>
      <c r="H3095" t="s">
        <v>26</v>
      </c>
      <c r="I3095" t="s">
        <v>26</v>
      </c>
      <c r="J3095" t="s">
        <v>26</v>
      </c>
      <c r="K3095" t="s">
        <v>26</v>
      </c>
    </row>
    <row r="3096" spans="1:11" x14ac:dyDescent="0.25">
      <c r="A3096" s="1">
        <v>34304</v>
      </c>
      <c r="B3096" t="s">
        <v>2</v>
      </c>
      <c r="C3096" t="s">
        <v>26</v>
      </c>
      <c r="D3096" t="s">
        <v>26</v>
      </c>
      <c r="E3096" t="s">
        <v>26</v>
      </c>
      <c r="F3096">
        <v>10151672.35</v>
      </c>
      <c r="G3096" t="s">
        <v>26</v>
      </c>
      <c r="H3096" t="s">
        <v>26</v>
      </c>
      <c r="I3096" t="s">
        <v>26</v>
      </c>
      <c r="J3096" t="s">
        <v>26</v>
      </c>
      <c r="K3096" t="s">
        <v>26</v>
      </c>
    </row>
    <row r="3097" spans="1:11" x14ac:dyDescent="0.25">
      <c r="A3097" s="1">
        <v>34304</v>
      </c>
      <c r="B3097" t="s">
        <v>147</v>
      </c>
      <c r="C3097" t="s">
        <v>26</v>
      </c>
      <c r="D3097" t="s">
        <v>26</v>
      </c>
      <c r="E3097" t="s">
        <v>26</v>
      </c>
      <c r="F3097">
        <v>10605283.279999999</v>
      </c>
      <c r="G3097" t="s">
        <v>26</v>
      </c>
      <c r="H3097" t="s">
        <v>26</v>
      </c>
      <c r="I3097" t="s">
        <v>26</v>
      </c>
      <c r="J3097" t="s">
        <v>26</v>
      </c>
      <c r="K3097" t="s">
        <v>26</v>
      </c>
    </row>
    <row r="3098" spans="1:11" x14ac:dyDescent="0.25">
      <c r="A3098" s="1">
        <v>34304</v>
      </c>
      <c r="B3098" t="s">
        <v>148</v>
      </c>
      <c r="C3098" t="s">
        <v>26</v>
      </c>
      <c r="D3098" t="s">
        <v>26</v>
      </c>
      <c r="E3098" t="s">
        <v>26</v>
      </c>
      <c r="F3098">
        <v>10586098.970000001</v>
      </c>
      <c r="G3098" t="s">
        <v>26</v>
      </c>
      <c r="H3098" t="s">
        <v>26</v>
      </c>
      <c r="I3098" t="s">
        <v>26</v>
      </c>
      <c r="J3098" t="s">
        <v>26</v>
      </c>
      <c r="K3098" t="s">
        <v>26</v>
      </c>
    </row>
    <row r="3099" spans="1:11" x14ac:dyDescent="0.25">
      <c r="A3099" s="1">
        <v>34304</v>
      </c>
      <c r="B3099" t="s">
        <v>149</v>
      </c>
      <c r="C3099" t="s">
        <v>26</v>
      </c>
      <c r="D3099" t="s">
        <v>26</v>
      </c>
      <c r="E3099" t="s">
        <v>26</v>
      </c>
      <c r="F3099">
        <v>11001893.59</v>
      </c>
      <c r="G3099" t="s">
        <v>26</v>
      </c>
      <c r="H3099" t="s">
        <v>26</v>
      </c>
      <c r="I3099" t="s">
        <v>26</v>
      </c>
      <c r="J3099" t="s">
        <v>26</v>
      </c>
      <c r="K3099" t="s">
        <v>26</v>
      </c>
    </row>
    <row r="3100" spans="1:11" x14ac:dyDescent="0.25">
      <c r="A3100" s="1">
        <v>34304</v>
      </c>
      <c r="B3100" t="s">
        <v>150</v>
      </c>
      <c r="C3100" t="s">
        <v>26</v>
      </c>
      <c r="D3100" t="s">
        <v>26</v>
      </c>
      <c r="E3100" t="s">
        <v>26</v>
      </c>
      <c r="F3100">
        <v>10856239.539999999</v>
      </c>
      <c r="G3100" t="s">
        <v>26</v>
      </c>
      <c r="H3100" t="s">
        <v>26</v>
      </c>
      <c r="I3100" t="s">
        <v>26</v>
      </c>
      <c r="J3100" t="s">
        <v>26</v>
      </c>
      <c r="K3100" t="s">
        <v>26</v>
      </c>
    </row>
    <row r="3101" spans="1:11" x14ac:dyDescent="0.25">
      <c r="A3101" s="1">
        <v>34304</v>
      </c>
      <c r="B3101" t="s">
        <v>151</v>
      </c>
      <c r="C3101" t="s">
        <v>26</v>
      </c>
      <c r="D3101" t="s">
        <v>26</v>
      </c>
      <c r="E3101" t="s">
        <v>26</v>
      </c>
      <c r="F3101">
        <v>10107513.35</v>
      </c>
      <c r="G3101" t="s">
        <v>26</v>
      </c>
      <c r="H3101" t="s">
        <v>26</v>
      </c>
      <c r="I3101" t="s">
        <v>26</v>
      </c>
      <c r="J3101" t="s">
        <v>26</v>
      </c>
      <c r="K3101" t="s">
        <v>26</v>
      </c>
    </row>
    <row r="3102" spans="1:11" x14ac:dyDescent="0.25">
      <c r="A3102" s="1">
        <v>34304</v>
      </c>
      <c r="B3102" t="s">
        <v>152</v>
      </c>
      <c r="C3102" t="s">
        <v>26</v>
      </c>
      <c r="D3102" t="s">
        <v>26</v>
      </c>
      <c r="E3102" t="s">
        <v>26</v>
      </c>
      <c r="F3102">
        <v>9684702.1699999999</v>
      </c>
      <c r="G3102" t="s">
        <v>26</v>
      </c>
      <c r="H3102" t="s">
        <v>26</v>
      </c>
      <c r="I3102" t="s">
        <v>26</v>
      </c>
      <c r="J3102" t="s">
        <v>26</v>
      </c>
      <c r="K3102" t="s">
        <v>26</v>
      </c>
    </row>
    <row r="3103" spans="1:11" x14ac:dyDescent="0.25">
      <c r="A3103" s="1">
        <v>34304</v>
      </c>
      <c r="B3103" t="s">
        <v>153</v>
      </c>
      <c r="C3103" t="s">
        <v>26</v>
      </c>
      <c r="D3103" t="s">
        <v>26</v>
      </c>
      <c r="E3103" t="s">
        <v>26</v>
      </c>
      <c r="F3103">
        <v>9874035.5700000003</v>
      </c>
      <c r="G3103" t="s">
        <v>26</v>
      </c>
      <c r="H3103" t="s">
        <v>26</v>
      </c>
      <c r="I3103" t="s">
        <v>26</v>
      </c>
      <c r="J3103" t="s">
        <v>26</v>
      </c>
      <c r="K3103" t="s">
        <v>26</v>
      </c>
    </row>
    <row r="3104" spans="1:11" x14ac:dyDescent="0.25">
      <c r="A3104" s="1">
        <v>34304</v>
      </c>
      <c r="B3104" t="s">
        <v>154</v>
      </c>
      <c r="C3104" t="s">
        <v>26</v>
      </c>
      <c r="D3104" t="s">
        <v>26</v>
      </c>
      <c r="E3104" t="s">
        <v>26</v>
      </c>
      <c r="F3104">
        <v>10910294.279999999</v>
      </c>
      <c r="G3104" t="s">
        <v>26</v>
      </c>
      <c r="H3104" t="s">
        <v>26</v>
      </c>
      <c r="I3104" t="s">
        <v>26</v>
      </c>
      <c r="J3104" t="s">
        <v>26</v>
      </c>
      <c r="K3104" t="s">
        <v>26</v>
      </c>
    </row>
    <row r="3105" spans="1:11" x14ac:dyDescent="0.25">
      <c r="A3105" s="1">
        <v>34304</v>
      </c>
      <c r="B3105" t="s">
        <v>155</v>
      </c>
      <c r="C3105" t="s">
        <v>26</v>
      </c>
      <c r="D3105" t="s">
        <v>26</v>
      </c>
      <c r="E3105" t="s">
        <v>26</v>
      </c>
      <c r="F3105">
        <v>10900300.640000001</v>
      </c>
      <c r="G3105" t="s">
        <v>26</v>
      </c>
      <c r="H3105" t="s">
        <v>26</v>
      </c>
      <c r="I3105" t="s">
        <v>26</v>
      </c>
      <c r="J3105" t="s">
        <v>26</v>
      </c>
      <c r="K3105" t="s">
        <v>26</v>
      </c>
    </row>
    <row r="3106" spans="1:11" x14ac:dyDescent="0.25">
      <c r="A3106" s="1">
        <v>34335</v>
      </c>
      <c r="B3106" t="s">
        <v>1</v>
      </c>
      <c r="C3106" t="s">
        <v>26</v>
      </c>
      <c r="D3106" t="s">
        <v>26</v>
      </c>
      <c r="E3106" t="s">
        <v>26</v>
      </c>
      <c r="F3106">
        <v>15310237.300000001</v>
      </c>
      <c r="G3106" t="s">
        <v>26</v>
      </c>
      <c r="H3106" t="s">
        <v>26</v>
      </c>
      <c r="I3106" t="s">
        <v>26</v>
      </c>
      <c r="J3106" t="s">
        <v>26</v>
      </c>
      <c r="K3106" t="s">
        <v>26</v>
      </c>
    </row>
    <row r="3107" spans="1:11" x14ac:dyDescent="0.25">
      <c r="A3107" s="1">
        <v>34335</v>
      </c>
      <c r="B3107" t="s">
        <v>126</v>
      </c>
      <c r="C3107" t="s">
        <v>26</v>
      </c>
      <c r="D3107" t="s">
        <v>26</v>
      </c>
      <c r="E3107" t="s">
        <v>26</v>
      </c>
      <c r="F3107">
        <v>15592499.16</v>
      </c>
      <c r="G3107" t="s">
        <v>26</v>
      </c>
      <c r="H3107" t="s">
        <v>26</v>
      </c>
      <c r="I3107" t="s">
        <v>26</v>
      </c>
      <c r="J3107" t="s">
        <v>26</v>
      </c>
      <c r="K3107" t="s">
        <v>26</v>
      </c>
    </row>
    <row r="3108" spans="1:11" x14ac:dyDescent="0.25">
      <c r="A3108" s="1">
        <v>34335</v>
      </c>
      <c r="B3108" t="s">
        <v>127</v>
      </c>
      <c r="C3108" t="s">
        <v>26</v>
      </c>
      <c r="D3108" t="s">
        <v>26</v>
      </c>
      <c r="E3108" t="s">
        <v>26</v>
      </c>
      <c r="F3108">
        <v>15378091.189999999</v>
      </c>
      <c r="G3108" t="s">
        <v>26</v>
      </c>
      <c r="H3108" t="s">
        <v>26</v>
      </c>
      <c r="I3108" t="s">
        <v>26</v>
      </c>
      <c r="J3108" t="s">
        <v>26</v>
      </c>
      <c r="K3108" t="s">
        <v>26</v>
      </c>
    </row>
    <row r="3109" spans="1:11" x14ac:dyDescent="0.25">
      <c r="A3109" s="1">
        <v>34335</v>
      </c>
      <c r="B3109" t="s">
        <v>113</v>
      </c>
      <c r="C3109" t="s">
        <v>26</v>
      </c>
      <c r="D3109" t="s">
        <v>26</v>
      </c>
      <c r="E3109" t="s">
        <v>26</v>
      </c>
      <c r="F3109">
        <v>15358492.970000001</v>
      </c>
      <c r="G3109" t="s">
        <v>26</v>
      </c>
      <c r="H3109" t="s">
        <v>26</v>
      </c>
      <c r="I3109" t="s">
        <v>26</v>
      </c>
      <c r="J3109" t="s">
        <v>26</v>
      </c>
      <c r="K3109" t="s">
        <v>26</v>
      </c>
    </row>
    <row r="3110" spans="1:11" x14ac:dyDescent="0.25">
      <c r="A3110" s="1">
        <v>34335</v>
      </c>
      <c r="B3110" t="s">
        <v>128</v>
      </c>
      <c r="C3110" t="s">
        <v>26</v>
      </c>
      <c r="D3110" t="s">
        <v>26</v>
      </c>
      <c r="E3110" t="s">
        <v>26</v>
      </c>
      <c r="F3110">
        <v>14705019.82</v>
      </c>
      <c r="G3110" t="s">
        <v>26</v>
      </c>
      <c r="H3110" t="s">
        <v>26</v>
      </c>
      <c r="I3110" t="s">
        <v>26</v>
      </c>
      <c r="J3110" t="s">
        <v>26</v>
      </c>
      <c r="K3110" t="s">
        <v>26</v>
      </c>
    </row>
    <row r="3111" spans="1:11" x14ac:dyDescent="0.25">
      <c r="A3111" s="1">
        <v>34335</v>
      </c>
      <c r="B3111" t="s">
        <v>129</v>
      </c>
      <c r="C3111" t="s">
        <v>26</v>
      </c>
      <c r="D3111" t="s">
        <v>26</v>
      </c>
      <c r="E3111" t="s">
        <v>26</v>
      </c>
      <c r="F3111">
        <v>15561752.77</v>
      </c>
      <c r="G3111" t="s">
        <v>26</v>
      </c>
      <c r="H3111" t="s">
        <v>26</v>
      </c>
      <c r="I3111" t="s">
        <v>26</v>
      </c>
      <c r="J3111" t="s">
        <v>26</v>
      </c>
      <c r="K3111" t="s">
        <v>26</v>
      </c>
    </row>
    <row r="3112" spans="1:11" x14ac:dyDescent="0.25">
      <c r="A3112" s="1">
        <v>34335</v>
      </c>
      <c r="B3112" t="s">
        <v>130</v>
      </c>
      <c r="C3112" t="s">
        <v>26</v>
      </c>
      <c r="D3112" t="s">
        <v>26</v>
      </c>
      <c r="E3112" t="s">
        <v>26</v>
      </c>
      <c r="F3112">
        <v>18227882.960000001</v>
      </c>
      <c r="G3112" t="s">
        <v>26</v>
      </c>
      <c r="H3112" t="s">
        <v>26</v>
      </c>
      <c r="I3112" t="s">
        <v>26</v>
      </c>
      <c r="J3112" t="s">
        <v>26</v>
      </c>
      <c r="K3112" t="s">
        <v>26</v>
      </c>
    </row>
    <row r="3113" spans="1:11" x14ac:dyDescent="0.25">
      <c r="A3113" s="1">
        <v>34335</v>
      </c>
      <c r="B3113" t="s">
        <v>131</v>
      </c>
      <c r="C3113" t="s">
        <v>26</v>
      </c>
      <c r="D3113" t="s">
        <v>26</v>
      </c>
      <c r="E3113" t="s">
        <v>26</v>
      </c>
      <c r="F3113">
        <v>15737894.779999999</v>
      </c>
      <c r="G3113" t="s">
        <v>26</v>
      </c>
      <c r="H3113" t="s">
        <v>26</v>
      </c>
      <c r="I3113" t="s">
        <v>26</v>
      </c>
      <c r="J3113" t="s">
        <v>26</v>
      </c>
      <c r="K3113" t="s">
        <v>26</v>
      </c>
    </row>
    <row r="3114" spans="1:11" x14ac:dyDescent="0.25">
      <c r="A3114" s="1">
        <v>34335</v>
      </c>
      <c r="B3114" t="s">
        <v>132</v>
      </c>
      <c r="C3114" t="s">
        <v>26</v>
      </c>
      <c r="D3114" t="s">
        <v>26</v>
      </c>
      <c r="E3114" t="s">
        <v>26</v>
      </c>
      <c r="F3114">
        <v>15378574.300000001</v>
      </c>
      <c r="G3114" t="s">
        <v>26</v>
      </c>
      <c r="H3114" t="s">
        <v>26</v>
      </c>
      <c r="I3114" t="s">
        <v>26</v>
      </c>
      <c r="J3114" t="s">
        <v>26</v>
      </c>
      <c r="K3114" t="s">
        <v>26</v>
      </c>
    </row>
    <row r="3115" spans="1:11" x14ac:dyDescent="0.25">
      <c r="A3115" s="1">
        <v>34335</v>
      </c>
      <c r="B3115" t="s">
        <v>133</v>
      </c>
      <c r="C3115" t="s">
        <v>26</v>
      </c>
      <c r="D3115" t="s">
        <v>26</v>
      </c>
      <c r="E3115" t="s">
        <v>26</v>
      </c>
      <c r="F3115">
        <v>15478010.210000001</v>
      </c>
      <c r="G3115" t="s">
        <v>26</v>
      </c>
      <c r="H3115" t="s">
        <v>26</v>
      </c>
      <c r="I3115" t="s">
        <v>26</v>
      </c>
      <c r="J3115" t="s">
        <v>26</v>
      </c>
      <c r="K3115" t="s">
        <v>26</v>
      </c>
    </row>
    <row r="3116" spans="1:11" x14ac:dyDescent="0.25">
      <c r="A3116" s="1">
        <v>34335</v>
      </c>
      <c r="B3116" t="s">
        <v>134</v>
      </c>
      <c r="C3116" t="s">
        <v>26</v>
      </c>
      <c r="D3116" t="s">
        <v>26</v>
      </c>
      <c r="E3116" t="s">
        <v>26</v>
      </c>
      <c r="F3116">
        <v>15294726.07</v>
      </c>
      <c r="G3116" t="s">
        <v>26</v>
      </c>
      <c r="H3116" t="s">
        <v>26</v>
      </c>
      <c r="I3116" t="s">
        <v>26</v>
      </c>
      <c r="J3116" t="s">
        <v>26</v>
      </c>
      <c r="K3116" t="s">
        <v>26</v>
      </c>
    </row>
    <row r="3117" spans="1:11" x14ac:dyDescent="0.25">
      <c r="A3117" s="1">
        <v>34335</v>
      </c>
      <c r="B3117" t="s">
        <v>135</v>
      </c>
      <c r="C3117" t="s">
        <v>26</v>
      </c>
      <c r="D3117" t="s">
        <v>26</v>
      </c>
      <c r="E3117" t="s">
        <v>26</v>
      </c>
      <c r="F3117">
        <v>16096798.619999999</v>
      </c>
      <c r="G3117" t="s">
        <v>26</v>
      </c>
      <c r="H3117" t="s">
        <v>26</v>
      </c>
      <c r="I3117" t="s">
        <v>26</v>
      </c>
      <c r="J3117" t="s">
        <v>26</v>
      </c>
      <c r="K3117" t="s">
        <v>26</v>
      </c>
    </row>
    <row r="3118" spans="1:11" x14ac:dyDescent="0.25">
      <c r="A3118" s="1">
        <v>34335</v>
      </c>
      <c r="B3118" t="s">
        <v>136</v>
      </c>
      <c r="C3118" t="s">
        <v>26</v>
      </c>
      <c r="D3118" t="s">
        <v>26</v>
      </c>
      <c r="E3118" t="s">
        <v>26</v>
      </c>
      <c r="F3118" t="s">
        <v>26</v>
      </c>
      <c r="G3118" t="s">
        <v>26</v>
      </c>
      <c r="H3118" t="s">
        <v>26</v>
      </c>
      <c r="I3118" t="s">
        <v>26</v>
      </c>
      <c r="J3118" t="s">
        <v>26</v>
      </c>
      <c r="K3118" t="s">
        <v>26</v>
      </c>
    </row>
    <row r="3119" spans="1:11" x14ac:dyDescent="0.25">
      <c r="A3119" s="1">
        <v>34335</v>
      </c>
      <c r="B3119" t="s">
        <v>137</v>
      </c>
      <c r="C3119" t="s">
        <v>26</v>
      </c>
      <c r="D3119" t="s">
        <v>26</v>
      </c>
      <c r="E3119" t="s">
        <v>26</v>
      </c>
      <c r="F3119">
        <v>15185124.289999999</v>
      </c>
      <c r="G3119" t="s">
        <v>26</v>
      </c>
      <c r="H3119" t="s">
        <v>26</v>
      </c>
      <c r="I3119" t="s">
        <v>26</v>
      </c>
      <c r="J3119" t="s">
        <v>26</v>
      </c>
      <c r="K3119" t="s">
        <v>26</v>
      </c>
    </row>
    <row r="3120" spans="1:11" x14ac:dyDescent="0.25">
      <c r="A3120" s="1">
        <v>34335</v>
      </c>
      <c r="B3120" t="s">
        <v>138</v>
      </c>
      <c r="C3120" t="s">
        <v>26</v>
      </c>
      <c r="D3120" t="s">
        <v>26</v>
      </c>
      <c r="E3120" t="s">
        <v>26</v>
      </c>
      <c r="F3120">
        <v>16996103.870000001</v>
      </c>
      <c r="G3120" t="s">
        <v>26</v>
      </c>
      <c r="H3120" t="s">
        <v>26</v>
      </c>
      <c r="I3120" t="s">
        <v>26</v>
      </c>
      <c r="J3120" t="s">
        <v>26</v>
      </c>
      <c r="K3120" t="s">
        <v>26</v>
      </c>
    </row>
    <row r="3121" spans="1:11" x14ac:dyDescent="0.25">
      <c r="A3121" s="1">
        <v>34335</v>
      </c>
      <c r="B3121" t="s">
        <v>139</v>
      </c>
      <c r="C3121" t="s">
        <v>26</v>
      </c>
      <c r="D3121" t="s">
        <v>26</v>
      </c>
      <c r="E3121" t="s">
        <v>26</v>
      </c>
      <c r="F3121">
        <v>15616056.119999999</v>
      </c>
      <c r="G3121" t="s">
        <v>26</v>
      </c>
      <c r="H3121" t="s">
        <v>26</v>
      </c>
      <c r="I3121" t="s">
        <v>26</v>
      </c>
      <c r="J3121" t="s">
        <v>26</v>
      </c>
      <c r="K3121" t="s">
        <v>26</v>
      </c>
    </row>
    <row r="3122" spans="1:11" x14ac:dyDescent="0.25">
      <c r="A3122" s="1">
        <v>34335</v>
      </c>
      <c r="B3122" t="s">
        <v>140</v>
      </c>
      <c r="C3122" t="s">
        <v>26</v>
      </c>
      <c r="D3122" t="s">
        <v>26</v>
      </c>
      <c r="E3122" t="s">
        <v>26</v>
      </c>
      <c r="F3122">
        <v>14090227.970000001</v>
      </c>
      <c r="G3122" t="s">
        <v>26</v>
      </c>
      <c r="H3122" t="s">
        <v>26</v>
      </c>
      <c r="I3122" t="s">
        <v>26</v>
      </c>
      <c r="J3122" t="s">
        <v>26</v>
      </c>
      <c r="K3122" t="s">
        <v>26</v>
      </c>
    </row>
    <row r="3123" spans="1:11" x14ac:dyDescent="0.25">
      <c r="A3123" s="1">
        <v>34335</v>
      </c>
      <c r="B3123" t="s">
        <v>141</v>
      </c>
      <c r="C3123" t="s">
        <v>26</v>
      </c>
      <c r="D3123" t="s">
        <v>26</v>
      </c>
      <c r="E3123" t="s">
        <v>26</v>
      </c>
      <c r="F3123">
        <v>14797791.23</v>
      </c>
      <c r="G3123" t="s">
        <v>26</v>
      </c>
      <c r="H3123" t="s">
        <v>26</v>
      </c>
      <c r="I3123" t="s">
        <v>26</v>
      </c>
      <c r="J3123" t="s">
        <v>26</v>
      </c>
      <c r="K3123" t="s">
        <v>26</v>
      </c>
    </row>
    <row r="3124" spans="1:11" x14ac:dyDescent="0.25">
      <c r="A3124" s="1">
        <v>34335</v>
      </c>
      <c r="B3124" t="s">
        <v>142</v>
      </c>
      <c r="C3124" t="s">
        <v>26</v>
      </c>
      <c r="D3124" t="s">
        <v>26</v>
      </c>
      <c r="E3124" t="s">
        <v>26</v>
      </c>
      <c r="F3124">
        <v>14468875.25</v>
      </c>
      <c r="G3124" t="s">
        <v>26</v>
      </c>
      <c r="H3124" t="s">
        <v>26</v>
      </c>
      <c r="I3124" t="s">
        <v>26</v>
      </c>
      <c r="J3124" t="s">
        <v>26</v>
      </c>
      <c r="K3124" t="s">
        <v>26</v>
      </c>
    </row>
    <row r="3125" spans="1:11" x14ac:dyDescent="0.25">
      <c r="A3125" s="1">
        <v>34335</v>
      </c>
      <c r="B3125" t="s">
        <v>143</v>
      </c>
      <c r="C3125" t="s">
        <v>26</v>
      </c>
      <c r="D3125" t="s">
        <v>26</v>
      </c>
      <c r="E3125" t="s">
        <v>26</v>
      </c>
      <c r="F3125">
        <v>15687522.470000001</v>
      </c>
      <c r="G3125" t="s">
        <v>26</v>
      </c>
      <c r="H3125" t="s">
        <v>26</v>
      </c>
      <c r="I3125" t="s">
        <v>26</v>
      </c>
      <c r="J3125" t="s">
        <v>26</v>
      </c>
      <c r="K3125" t="s">
        <v>26</v>
      </c>
    </row>
    <row r="3126" spans="1:11" x14ac:dyDescent="0.25">
      <c r="A3126" s="1">
        <v>34335</v>
      </c>
      <c r="B3126" t="s">
        <v>144</v>
      </c>
      <c r="C3126" t="s">
        <v>26</v>
      </c>
      <c r="D3126" t="s">
        <v>26</v>
      </c>
      <c r="E3126" t="s">
        <v>26</v>
      </c>
      <c r="F3126">
        <v>16353244.48</v>
      </c>
      <c r="G3126" t="s">
        <v>26</v>
      </c>
      <c r="H3126" t="s">
        <v>26</v>
      </c>
      <c r="I3126" t="s">
        <v>26</v>
      </c>
      <c r="J3126" t="s">
        <v>26</v>
      </c>
      <c r="K3126" t="s">
        <v>26</v>
      </c>
    </row>
    <row r="3127" spans="1:11" x14ac:dyDescent="0.25">
      <c r="A3127" s="1">
        <v>34335</v>
      </c>
      <c r="B3127" t="s">
        <v>145</v>
      </c>
      <c r="C3127" t="s">
        <v>26</v>
      </c>
      <c r="D3127" t="s">
        <v>26</v>
      </c>
      <c r="E3127" t="s">
        <v>26</v>
      </c>
      <c r="F3127">
        <v>15855427.82</v>
      </c>
      <c r="G3127" t="s">
        <v>26</v>
      </c>
      <c r="H3127" t="s">
        <v>26</v>
      </c>
      <c r="I3127" t="s">
        <v>26</v>
      </c>
      <c r="J3127" t="s">
        <v>26</v>
      </c>
      <c r="K3127" t="s">
        <v>26</v>
      </c>
    </row>
    <row r="3128" spans="1:11" x14ac:dyDescent="0.25">
      <c r="A3128" s="1">
        <v>34335</v>
      </c>
      <c r="B3128" t="s">
        <v>146</v>
      </c>
      <c r="C3128" t="s">
        <v>26</v>
      </c>
      <c r="D3128" t="s">
        <v>26</v>
      </c>
      <c r="E3128" t="s">
        <v>26</v>
      </c>
      <c r="F3128">
        <v>14885146.74</v>
      </c>
      <c r="G3128" t="s">
        <v>26</v>
      </c>
      <c r="H3128" t="s">
        <v>26</v>
      </c>
      <c r="I3128" t="s">
        <v>26</v>
      </c>
      <c r="J3128" t="s">
        <v>26</v>
      </c>
      <c r="K3128" t="s">
        <v>26</v>
      </c>
    </row>
    <row r="3129" spans="1:11" x14ac:dyDescent="0.25">
      <c r="A3129" s="1">
        <v>34335</v>
      </c>
      <c r="B3129" t="s">
        <v>2</v>
      </c>
      <c r="C3129" t="s">
        <v>26</v>
      </c>
      <c r="D3129" t="s">
        <v>26</v>
      </c>
      <c r="E3129" t="s">
        <v>26</v>
      </c>
      <c r="F3129">
        <v>13618468.460000001</v>
      </c>
      <c r="G3129" t="s">
        <v>26</v>
      </c>
      <c r="H3129" t="s">
        <v>26</v>
      </c>
      <c r="I3129" t="s">
        <v>26</v>
      </c>
      <c r="J3129" t="s">
        <v>26</v>
      </c>
      <c r="K3129" t="s">
        <v>26</v>
      </c>
    </row>
    <row r="3130" spans="1:11" x14ac:dyDescent="0.25">
      <c r="A3130" s="1">
        <v>34335</v>
      </c>
      <c r="B3130" t="s">
        <v>147</v>
      </c>
      <c r="C3130" t="s">
        <v>26</v>
      </c>
      <c r="D3130" t="s">
        <v>26</v>
      </c>
      <c r="E3130" t="s">
        <v>26</v>
      </c>
      <c r="F3130">
        <v>15009657.42</v>
      </c>
      <c r="G3130" t="s">
        <v>26</v>
      </c>
      <c r="H3130" t="s">
        <v>26</v>
      </c>
      <c r="I3130" t="s">
        <v>26</v>
      </c>
      <c r="J3130" t="s">
        <v>26</v>
      </c>
      <c r="K3130" t="s">
        <v>26</v>
      </c>
    </row>
    <row r="3131" spans="1:11" x14ac:dyDescent="0.25">
      <c r="A3131" s="1">
        <v>34335</v>
      </c>
      <c r="B3131" t="s">
        <v>148</v>
      </c>
      <c r="C3131" t="s">
        <v>26</v>
      </c>
      <c r="D3131" t="s">
        <v>26</v>
      </c>
      <c r="E3131" t="s">
        <v>26</v>
      </c>
      <c r="F3131">
        <v>15660016.210000001</v>
      </c>
      <c r="G3131" t="s">
        <v>26</v>
      </c>
      <c r="H3131" t="s">
        <v>26</v>
      </c>
      <c r="I3131" t="s">
        <v>26</v>
      </c>
      <c r="J3131" t="s">
        <v>26</v>
      </c>
      <c r="K3131" t="s">
        <v>26</v>
      </c>
    </row>
    <row r="3132" spans="1:11" x14ac:dyDescent="0.25">
      <c r="A3132" s="1">
        <v>34335</v>
      </c>
      <c r="B3132" t="s">
        <v>149</v>
      </c>
      <c r="C3132" t="s">
        <v>26</v>
      </c>
      <c r="D3132" t="s">
        <v>26</v>
      </c>
      <c r="E3132" t="s">
        <v>26</v>
      </c>
      <c r="F3132">
        <v>14865758.619999999</v>
      </c>
      <c r="G3132" t="s">
        <v>26</v>
      </c>
      <c r="H3132" t="s">
        <v>26</v>
      </c>
      <c r="I3132" t="s">
        <v>26</v>
      </c>
      <c r="J3132" t="s">
        <v>26</v>
      </c>
      <c r="K3132" t="s">
        <v>26</v>
      </c>
    </row>
    <row r="3133" spans="1:11" x14ac:dyDescent="0.25">
      <c r="A3133" s="1">
        <v>34335</v>
      </c>
      <c r="B3133" t="s">
        <v>150</v>
      </c>
      <c r="C3133" t="s">
        <v>26</v>
      </c>
      <c r="D3133" t="s">
        <v>26</v>
      </c>
      <c r="E3133" t="s">
        <v>26</v>
      </c>
      <c r="F3133">
        <v>15181365.369999999</v>
      </c>
      <c r="G3133" t="s">
        <v>26</v>
      </c>
      <c r="H3133" t="s">
        <v>26</v>
      </c>
      <c r="I3133" t="s">
        <v>26</v>
      </c>
      <c r="J3133" t="s">
        <v>26</v>
      </c>
      <c r="K3133" t="s">
        <v>26</v>
      </c>
    </row>
    <row r="3134" spans="1:11" x14ac:dyDescent="0.25">
      <c r="A3134" s="1">
        <v>34335</v>
      </c>
      <c r="B3134" t="s">
        <v>151</v>
      </c>
      <c r="C3134" t="s">
        <v>26</v>
      </c>
      <c r="D3134" t="s">
        <v>26</v>
      </c>
      <c r="E3134" t="s">
        <v>26</v>
      </c>
      <c r="F3134">
        <v>14405228.029999999</v>
      </c>
      <c r="G3134" t="s">
        <v>26</v>
      </c>
      <c r="H3134" t="s">
        <v>26</v>
      </c>
      <c r="I3134" t="s">
        <v>26</v>
      </c>
      <c r="J3134" t="s">
        <v>26</v>
      </c>
      <c r="K3134" t="s">
        <v>26</v>
      </c>
    </row>
    <row r="3135" spans="1:11" x14ac:dyDescent="0.25">
      <c r="A3135" s="1">
        <v>34335</v>
      </c>
      <c r="B3135" t="s">
        <v>152</v>
      </c>
      <c r="C3135" t="s">
        <v>26</v>
      </c>
      <c r="D3135" t="s">
        <v>26</v>
      </c>
      <c r="E3135" t="s">
        <v>26</v>
      </c>
      <c r="F3135">
        <v>14082525.43</v>
      </c>
      <c r="G3135" t="s">
        <v>26</v>
      </c>
      <c r="H3135" t="s">
        <v>26</v>
      </c>
      <c r="I3135" t="s">
        <v>26</v>
      </c>
      <c r="J3135" t="s">
        <v>26</v>
      </c>
      <c r="K3135" t="s">
        <v>26</v>
      </c>
    </row>
    <row r="3136" spans="1:11" x14ac:dyDescent="0.25">
      <c r="A3136" s="1">
        <v>34335</v>
      </c>
      <c r="B3136" t="s">
        <v>153</v>
      </c>
      <c r="C3136" t="s">
        <v>26</v>
      </c>
      <c r="D3136" t="s">
        <v>26</v>
      </c>
      <c r="E3136" t="s">
        <v>26</v>
      </c>
      <c r="F3136">
        <v>14695527.140000001</v>
      </c>
      <c r="G3136" t="s">
        <v>26</v>
      </c>
      <c r="H3136" t="s">
        <v>26</v>
      </c>
      <c r="I3136" t="s">
        <v>26</v>
      </c>
      <c r="J3136" t="s">
        <v>26</v>
      </c>
      <c r="K3136" t="s">
        <v>26</v>
      </c>
    </row>
    <row r="3137" spans="1:11" x14ac:dyDescent="0.25">
      <c r="A3137" s="1">
        <v>34335</v>
      </c>
      <c r="B3137" t="s">
        <v>154</v>
      </c>
      <c r="C3137" t="s">
        <v>26</v>
      </c>
      <c r="D3137" t="s">
        <v>26</v>
      </c>
      <c r="E3137" t="s">
        <v>26</v>
      </c>
      <c r="F3137">
        <v>15564625.83</v>
      </c>
      <c r="G3137" t="s">
        <v>26</v>
      </c>
      <c r="H3137" t="s">
        <v>26</v>
      </c>
      <c r="I3137" t="s">
        <v>26</v>
      </c>
      <c r="J3137" t="s">
        <v>26</v>
      </c>
      <c r="K3137" t="s">
        <v>26</v>
      </c>
    </row>
    <row r="3138" spans="1:11" x14ac:dyDescent="0.25">
      <c r="A3138" s="1">
        <v>34335</v>
      </c>
      <c r="B3138" t="s">
        <v>155</v>
      </c>
      <c r="C3138" t="s">
        <v>26</v>
      </c>
      <c r="D3138" t="s">
        <v>26</v>
      </c>
      <c r="E3138" t="s">
        <v>26</v>
      </c>
      <c r="F3138">
        <v>15954770.039999999</v>
      </c>
      <c r="G3138" t="s">
        <v>26</v>
      </c>
      <c r="H3138" t="s">
        <v>26</v>
      </c>
      <c r="I3138" t="s">
        <v>26</v>
      </c>
      <c r="J3138" t="s">
        <v>26</v>
      </c>
      <c r="K3138" t="s">
        <v>26</v>
      </c>
    </row>
    <row r="3139" spans="1:11" x14ac:dyDescent="0.25">
      <c r="A3139" s="1">
        <v>34366</v>
      </c>
      <c r="B3139" t="s">
        <v>1</v>
      </c>
      <c r="C3139" t="s">
        <v>26</v>
      </c>
      <c r="D3139" t="s">
        <v>26</v>
      </c>
      <c r="E3139" t="s">
        <v>26</v>
      </c>
      <c r="F3139">
        <v>21506290.34</v>
      </c>
      <c r="G3139" t="s">
        <v>26</v>
      </c>
      <c r="H3139" t="s">
        <v>26</v>
      </c>
      <c r="I3139" t="s">
        <v>26</v>
      </c>
      <c r="J3139" t="s">
        <v>26</v>
      </c>
      <c r="K3139" t="s">
        <v>26</v>
      </c>
    </row>
    <row r="3140" spans="1:11" x14ac:dyDescent="0.25">
      <c r="A3140" s="1">
        <v>34366</v>
      </c>
      <c r="B3140" t="s">
        <v>126</v>
      </c>
      <c r="C3140" t="s">
        <v>26</v>
      </c>
      <c r="D3140" t="s">
        <v>26</v>
      </c>
      <c r="E3140" t="s">
        <v>26</v>
      </c>
      <c r="F3140">
        <v>21856006.07</v>
      </c>
      <c r="G3140" t="s">
        <v>26</v>
      </c>
      <c r="H3140" t="s">
        <v>26</v>
      </c>
      <c r="I3140" t="s">
        <v>26</v>
      </c>
      <c r="J3140" t="s">
        <v>26</v>
      </c>
      <c r="K3140" t="s">
        <v>26</v>
      </c>
    </row>
    <row r="3141" spans="1:11" x14ac:dyDescent="0.25">
      <c r="A3141" s="1">
        <v>34366</v>
      </c>
      <c r="B3141" t="s">
        <v>127</v>
      </c>
      <c r="C3141" t="s">
        <v>26</v>
      </c>
      <c r="D3141" t="s">
        <v>26</v>
      </c>
      <c r="E3141" t="s">
        <v>26</v>
      </c>
      <c r="F3141">
        <v>22219803.960000001</v>
      </c>
      <c r="G3141" t="s">
        <v>26</v>
      </c>
      <c r="H3141" t="s">
        <v>26</v>
      </c>
      <c r="I3141" t="s">
        <v>26</v>
      </c>
      <c r="J3141" t="s">
        <v>26</v>
      </c>
      <c r="K3141" t="s">
        <v>26</v>
      </c>
    </row>
    <row r="3142" spans="1:11" x14ac:dyDescent="0.25">
      <c r="A3142" s="1">
        <v>34366</v>
      </c>
      <c r="B3142" t="s">
        <v>113</v>
      </c>
      <c r="C3142" t="s">
        <v>26</v>
      </c>
      <c r="D3142" t="s">
        <v>26</v>
      </c>
      <c r="E3142" t="s">
        <v>26</v>
      </c>
      <c r="F3142">
        <v>21165539.16</v>
      </c>
      <c r="G3142" t="s">
        <v>26</v>
      </c>
      <c r="H3142" t="s">
        <v>26</v>
      </c>
      <c r="I3142" t="s">
        <v>26</v>
      </c>
      <c r="J3142" t="s">
        <v>26</v>
      </c>
      <c r="K3142" t="s">
        <v>26</v>
      </c>
    </row>
    <row r="3143" spans="1:11" x14ac:dyDescent="0.25">
      <c r="A3143" s="1">
        <v>34366</v>
      </c>
      <c r="B3143" t="s">
        <v>128</v>
      </c>
      <c r="C3143" t="s">
        <v>26</v>
      </c>
      <c r="D3143" t="s">
        <v>26</v>
      </c>
      <c r="E3143" t="s">
        <v>26</v>
      </c>
      <c r="F3143">
        <v>22201638.93</v>
      </c>
      <c r="G3143" t="s">
        <v>26</v>
      </c>
      <c r="H3143" t="s">
        <v>26</v>
      </c>
      <c r="I3143" t="s">
        <v>26</v>
      </c>
      <c r="J3143" t="s">
        <v>26</v>
      </c>
      <c r="K3143" t="s">
        <v>26</v>
      </c>
    </row>
    <row r="3144" spans="1:11" x14ac:dyDescent="0.25">
      <c r="A3144" s="1">
        <v>34366</v>
      </c>
      <c r="B3144" t="s">
        <v>129</v>
      </c>
      <c r="C3144" t="s">
        <v>26</v>
      </c>
      <c r="D3144" t="s">
        <v>26</v>
      </c>
      <c r="E3144" t="s">
        <v>26</v>
      </c>
      <c r="F3144">
        <v>21437870.620000001</v>
      </c>
      <c r="G3144" t="s">
        <v>26</v>
      </c>
      <c r="H3144" t="s">
        <v>26</v>
      </c>
      <c r="I3144" t="s">
        <v>26</v>
      </c>
      <c r="J3144" t="s">
        <v>26</v>
      </c>
      <c r="K3144" t="s">
        <v>26</v>
      </c>
    </row>
    <row r="3145" spans="1:11" x14ac:dyDescent="0.25">
      <c r="A3145" s="1">
        <v>34366</v>
      </c>
      <c r="B3145" t="s">
        <v>130</v>
      </c>
      <c r="C3145" t="s">
        <v>26</v>
      </c>
      <c r="D3145" t="s">
        <v>26</v>
      </c>
      <c r="E3145" t="s">
        <v>26</v>
      </c>
      <c r="F3145">
        <v>24317818.66</v>
      </c>
      <c r="G3145" t="s">
        <v>26</v>
      </c>
      <c r="H3145" t="s">
        <v>26</v>
      </c>
      <c r="I3145" t="s">
        <v>26</v>
      </c>
      <c r="J3145" t="s">
        <v>26</v>
      </c>
      <c r="K3145" t="s">
        <v>26</v>
      </c>
    </row>
    <row r="3146" spans="1:11" x14ac:dyDescent="0.25">
      <c r="A3146" s="1">
        <v>34366</v>
      </c>
      <c r="B3146" t="s">
        <v>131</v>
      </c>
      <c r="C3146" t="s">
        <v>26</v>
      </c>
      <c r="D3146" t="s">
        <v>26</v>
      </c>
      <c r="E3146" t="s">
        <v>26</v>
      </c>
      <c r="F3146">
        <v>22154234.469999999</v>
      </c>
      <c r="G3146" t="s">
        <v>26</v>
      </c>
      <c r="H3146" t="s">
        <v>26</v>
      </c>
      <c r="I3146" t="s">
        <v>26</v>
      </c>
      <c r="J3146" t="s">
        <v>26</v>
      </c>
      <c r="K3146" t="s">
        <v>26</v>
      </c>
    </row>
    <row r="3147" spans="1:11" x14ac:dyDescent="0.25">
      <c r="A3147" s="1">
        <v>34366</v>
      </c>
      <c r="B3147" t="s">
        <v>132</v>
      </c>
      <c r="C3147" t="s">
        <v>26</v>
      </c>
      <c r="D3147" t="s">
        <v>26</v>
      </c>
      <c r="E3147" t="s">
        <v>26</v>
      </c>
      <c r="F3147">
        <v>21491557.579999998</v>
      </c>
      <c r="G3147" t="s">
        <v>26</v>
      </c>
      <c r="H3147" t="s">
        <v>26</v>
      </c>
      <c r="I3147" t="s">
        <v>26</v>
      </c>
      <c r="J3147" t="s">
        <v>26</v>
      </c>
      <c r="K3147" t="s">
        <v>26</v>
      </c>
    </row>
    <row r="3148" spans="1:11" x14ac:dyDescent="0.25">
      <c r="A3148" s="1">
        <v>34366</v>
      </c>
      <c r="B3148" t="s">
        <v>133</v>
      </c>
      <c r="C3148" t="s">
        <v>26</v>
      </c>
      <c r="D3148" t="s">
        <v>26</v>
      </c>
      <c r="E3148" t="s">
        <v>26</v>
      </c>
      <c r="F3148">
        <v>21715648.329999998</v>
      </c>
      <c r="G3148" t="s">
        <v>26</v>
      </c>
      <c r="H3148" t="s">
        <v>26</v>
      </c>
      <c r="I3148" t="s">
        <v>26</v>
      </c>
      <c r="J3148" t="s">
        <v>26</v>
      </c>
      <c r="K3148" t="s">
        <v>26</v>
      </c>
    </row>
    <row r="3149" spans="1:11" x14ac:dyDescent="0.25">
      <c r="A3149" s="1">
        <v>34366</v>
      </c>
      <c r="B3149" t="s">
        <v>134</v>
      </c>
      <c r="C3149" t="s">
        <v>26</v>
      </c>
      <c r="D3149" t="s">
        <v>26</v>
      </c>
      <c r="E3149" t="s">
        <v>26</v>
      </c>
      <c r="F3149">
        <v>21700157.350000001</v>
      </c>
      <c r="G3149" t="s">
        <v>26</v>
      </c>
      <c r="H3149" t="s">
        <v>26</v>
      </c>
      <c r="I3149" t="s">
        <v>26</v>
      </c>
      <c r="J3149" t="s">
        <v>26</v>
      </c>
      <c r="K3149" t="s">
        <v>26</v>
      </c>
    </row>
    <row r="3150" spans="1:11" x14ac:dyDescent="0.25">
      <c r="A3150" s="1">
        <v>34366</v>
      </c>
      <c r="B3150" t="s">
        <v>135</v>
      </c>
      <c r="C3150" t="s">
        <v>26</v>
      </c>
      <c r="D3150" t="s">
        <v>26</v>
      </c>
      <c r="E3150" t="s">
        <v>26</v>
      </c>
      <c r="F3150">
        <v>22595076.219999999</v>
      </c>
      <c r="G3150" t="s">
        <v>26</v>
      </c>
      <c r="H3150" t="s">
        <v>26</v>
      </c>
      <c r="I3150" t="s">
        <v>26</v>
      </c>
      <c r="J3150" t="s">
        <v>26</v>
      </c>
      <c r="K3150" t="s">
        <v>26</v>
      </c>
    </row>
    <row r="3151" spans="1:11" x14ac:dyDescent="0.25">
      <c r="A3151" s="1">
        <v>34366</v>
      </c>
      <c r="B3151" t="s">
        <v>136</v>
      </c>
      <c r="C3151" t="s">
        <v>26</v>
      </c>
      <c r="D3151" t="s">
        <v>26</v>
      </c>
      <c r="E3151" t="s">
        <v>26</v>
      </c>
      <c r="F3151" t="s">
        <v>26</v>
      </c>
      <c r="G3151" t="s">
        <v>26</v>
      </c>
      <c r="H3151" t="s">
        <v>26</v>
      </c>
      <c r="I3151" t="s">
        <v>26</v>
      </c>
      <c r="J3151" t="s">
        <v>26</v>
      </c>
      <c r="K3151" t="s">
        <v>26</v>
      </c>
    </row>
    <row r="3152" spans="1:11" x14ac:dyDescent="0.25">
      <c r="A3152" s="1">
        <v>34366</v>
      </c>
      <c r="B3152" t="s">
        <v>137</v>
      </c>
      <c r="C3152" t="s">
        <v>26</v>
      </c>
      <c r="D3152" t="s">
        <v>26</v>
      </c>
      <c r="E3152" t="s">
        <v>26</v>
      </c>
      <c r="F3152">
        <v>21445951.030000001</v>
      </c>
      <c r="G3152" t="s">
        <v>26</v>
      </c>
      <c r="H3152" t="s">
        <v>26</v>
      </c>
      <c r="I3152" t="s">
        <v>26</v>
      </c>
      <c r="J3152" t="s">
        <v>26</v>
      </c>
      <c r="K3152" t="s">
        <v>26</v>
      </c>
    </row>
    <row r="3153" spans="1:11" x14ac:dyDescent="0.25">
      <c r="A3153" s="1">
        <v>34366</v>
      </c>
      <c r="B3153" t="s">
        <v>138</v>
      </c>
      <c r="C3153" t="s">
        <v>26</v>
      </c>
      <c r="D3153" t="s">
        <v>26</v>
      </c>
      <c r="E3153" t="s">
        <v>26</v>
      </c>
      <c r="F3153">
        <v>23573596.07</v>
      </c>
      <c r="G3153" t="s">
        <v>26</v>
      </c>
      <c r="H3153" t="s">
        <v>26</v>
      </c>
      <c r="I3153" t="s">
        <v>26</v>
      </c>
      <c r="J3153" t="s">
        <v>26</v>
      </c>
      <c r="K3153" t="s">
        <v>26</v>
      </c>
    </row>
    <row r="3154" spans="1:11" x14ac:dyDescent="0.25">
      <c r="A3154" s="1">
        <v>34366</v>
      </c>
      <c r="B3154" t="s">
        <v>139</v>
      </c>
      <c r="C3154" t="s">
        <v>26</v>
      </c>
      <c r="D3154" t="s">
        <v>26</v>
      </c>
      <c r="E3154" t="s">
        <v>26</v>
      </c>
      <c r="F3154">
        <v>21483008.399999999</v>
      </c>
      <c r="G3154" t="s">
        <v>26</v>
      </c>
      <c r="H3154" t="s">
        <v>26</v>
      </c>
      <c r="I3154" t="s">
        <v>26</v>
      </c>
      <c r="J3154" t="s">
        <v>26</v>
      </c>
      <c r="K3154" t="s">
        <v>26</v>
      </c>
    </row>
    <row r="3155" spans="1:11" x14ac:dyDescent="0.25">
      <c r="A3155" s="1">
        <v>34366</v>
      </c>
      <c r="B3155" t="s">
        <v>140</v>
      </c>
      <c r="C3155" t="s">
        <v>26</v>
      </c>
      <c r="D3155" t="s">
        <v>26</v>
      </c>
      <c r="E3155" t="s">
        <v>26</v>
      </c>
      <c r="F3155">
        <v>22087841.359999999</v>
      </c>
      <c r="G3155" t="s">
        <v>26</v>
      </c>
      <c r="H3155" t="s">
        <v>26</v>
      </c>
      <c r="I3155" t="s">
        <v>26</v>
      </c>
      <c r="J3155" t="s">
        <v>26</v>
      </c>
      <c r="K3155" t="s">
        <v>26</v>
      </c>
    </row>
    <row r="3156" spans="1:11" x14ac:dyDescent="0.25">
      <c r="A3156" s="1">
        <v>34366</v>
      </c>
      <c r="B3156" t="s">
        <v>141</v>
      </c>
      <c r="C3156" t="s">
        <v>26</v>
      </c>
      <c r="D3156" t="s">
        <v>26</v>
      </c>
      <c r="E3156" t="s">
        <v>26</v>
      </c>
      <c r="F3156">
        <v>20727266.18</v>
      </c>
      <c r="G3156" t="s">
        <v>26</v>
      </c>
      <c r="H3156" t="s">
        <v>26</v>
      </c>
      <c r="I3156" t="s">
        <v>26</v>
      </c>
      <c r="J3156" t="s">
        <v>26</v>
      </c>
      <c r="K3156" t="s">
        <v>26</v>
      </c>
    </row>
    <row r="3157" spans="1:11" x14ac:dyDescent="0.25">
      <c r="A3157" s="1">
        <v>34366</v>
      </c>
      <c r="B3157" t="s">
        <v>142</v>
      </c>
      <c r="C3157" t="s">
        <v>26</v>
      </c>
      <c r="D3157" t="s">
        <v>26</v>
      </c>
      <c r="E3157" t="s">
        <v>26</v>
      </c>
      <c r="F3157">
        <v>21214264.890000001</v>
      </c>
      <c r="G3157" t="s">
        <v>26</v>
      </c>
      <c r="H3157" t="s">
        <v>26</v>
      </c>
      <c r="I3157" t="s">
        <v>26</v>
      </c>
      <c r="J3157" t="s">
        <v>26</v>
      </c>
      <c r="K3157" t="s">
        <v>26</v>
      </c>
    </row>
    <row r="3158" spans="1:11" x14ac:dyDescent="0.25">
      <c r="A3158" s="1">
        <v>34366</v>
      </c>
      <c r="B3158" t="s">
        <v>143</v>
      </c>
      <c r="C3158" t="s">
        <v>26</v>
      </c>
      <c r="D3158" t="s">
        <v>26</v>
      </c>
      <c r="E3158" t="s">
        <v>26</v>
      </c>
      <c r="F3158">
        <v>22240200.600000001</v>
      </c>
      <c r="G3158" t="s">
        <v>26</v>
      </c>
      <c r="H3158" t="s">
        <v>26</v>
      </c>
      <c r="I3158" t="s">
        <v>26</v>
      </c>
      <c r="J3158" t="s">
        <v>26</v>
      </c>
      <c r="K3158" t="s">
        <v>26</v>
      </c>
    </row>
    <row r="3159" spans="1:11" x14ac:dyDescent="0.25">
      <c r="A3159" s="1">
        <v>34366</v>
      </c>
      <c r="B3159" t="s">
        <v>144</v>
      </c>
      <c r="C3159" t="s">
        <v>26</v>
      </c>
      <c r="D3159" t="s">
        <v>26</v>
      </c>
      <c r="E3159" t="s">
        <v>26</v>
      </c>
      <c r="F3159">
        <v>22536406.219999999</v>
      </c>
      <c r="G3159" t="s">
        <v>26</v>
      </c>
      <c r="H3159" t="s">
        <v>26</v>
      </c>
      <c r="I3159" t="s">
        <v>26</v>
      </c>
      <c r="J3159" t="s">
        <v>26</v>
      </c>
      <c r="K3159" t="s">
        <v>26</v>
      </c>
    </row>
    <row r="3160" spans="1:11" x14ac:dyDescent="0.25">
      <c r="A3160" s="1">
        <v>34366</v>
      </c>
      <c r="B3160" t="s">
        <v>145</v>
      </c>
      <c r="C3160" t="s">
        <v>26</v>
      </c>
      <c r="D3160" t="s">
        <v>26</v>
      </c>
      <c r="E3160" t="s">
        <v>26</v>
      </c>
      <c r="F3160">
        <v>23691180.25</v>
      </c>
      <c r="G3160" t="s">
        <v>26</v>
      </c>
      <c r="H3160" t="s">
        <v>26</v>
      </c>
      <c r="I3160" t="s">
        <v>26</v>
      </c>
      <c r="J3160" t="s">
        <v>26</v>
      </c>
      <c r="K3160" t="s">
        <v>26</v>
      </c>
    </row>
    <row r="3161" spans="1:11" x14ac:dyDescent="0.25">
      <c r="A3161" s="1">
        <v>34366</v>
      </c>
      <c r="B3161" t="s">
        <v>146</v>
      </c>
      <c r="C3161" t="s">
        <v>26</v>
      </c>
      <c r="D3161" t="s">
        <v>26</v>
      </c>
      <c r="E3161" t="s">
        <v>26</v>
      </c>
      <c r="F3161">
        <v>20986568.390000001</v>
      </c>
      <c r="G3161" t="s">
        <v>26</v>
      </c>
      <c r="H3161" t="s">
        <v>26</v>
      </c>
      <c r="I3161" t="s">
        <v>26</v>
      </c>
      <c r="J3161" t="s">
        <v>26</v>
      </c>
      <c r="K3161" t="s">
        <v>26</v>
      </c>
    </row>
    <row r="3162" spans="1:11" x14ac:dyDescent="0.25">
      <c r="A3162" s="1">
        <v>34366</v>
      </c>
      <c r="B3162" t="s">
        <v>2</v>
      </c>
      <c r="C3162" t="s">
        <v>26</v>
      </c>
      <c r="D3162" t="s">
        <v>26</v>
      </c>
      <c r="E3162" t="s">
        <v>26</v>
      </c>
      <c r="F3162">
        <v>21107264.260000002</v>
      </c>
      <c r="G3162" t="s">
        <v>26</v>
      </c>
      <c r="H3162" t="s">
        <v>26</v>
      </c>
      <c r="I3162" t="s">
        <v>26</v>
      </c>
      <c r="J3162" t="s">
        <v>26</v>
      </c>
      <c r="K3162" t="s">
        <v>26</v>
      </c>
    </row>
    <row r="3163" spans="1:11" x14ac:dyDescent="0.25">
      <c r="A3163" s="1">
        <v>34366</v>
      </c>
      <c r="B3163" t="s">
        <v>147</v>
      </c>
      <c r="C3163" t="s">
        <v>26</v>
      </c>
      <c r="D3163" t="s">
        <v>26</v>
      </c>
      <c r="E3163" t="s">
        <v>26</v>
      </c>
      <c r="F3163">
        <v>20408631.199999999</v>
      </c>
      <c r="G3163" t="s">
        <v>26</v>
      </c>
      <c r="H3163" t="s">
        <v>26</v>
      </c>
      <c r="I3163" t="s">
        <v>26</v>
      </c>
      <c r="J3163" t="s">
        <v>26</v>
      </c>
      <c r="K3163" t="s">
        <v>26</v>
      </c>
    </row>
    <row r="3164" spans="1:11" x14ac:dyDescent="0.25">
      <c r="A3164" s="1">
        <v>34366</v>
      </c>
      <c r="B3164" t="s">
        <v>148</v>
      </c>
      <c r="C3164" t="s">
        <v>26</v>
      </c>
      <c r="D3164" t="s">
        <v>26</v>
      </c>
      <c r="E3164" t="s">
        <v>26</v>
      </c>
      <c r="F3164">
        <v>21469882.219999999</v>
      </c>
      <c r="G3164" t="s">
        <v>26</v>
      </c>
      <c r="H3164" t="s">
        <v>26</v>
      </c>
      <c r="I3164" t="s">
        <v>26</v>
      </c>
      <c r="J3164" t="s">
        <v>26</v>
      </c>
      <c r="K3164" t="s">
        <v>26</v>
      </c>
    </row>
    <row r="3165" spans="1:11" x14ac:dyDescent="0.25">
      <c r="A3165" s="1">
        <v>34366</v>
      </c>
      <c r="B3165" t="s">
        <v>149</v>
      </c>
      <c r="C3165" t="s">
        <v>26</v>
      </c>
      <c r="D3165" t="s">
        <v>26</v>
      </c>
      <c r="E3165" t="s">
        <v>26</v>
      </c>
      <c r="F3165">
        <v>22472567.300000001</v>
      </c>
      <c r="G3165" t="s">
        <v>26</v>
      </c>
      <c r="H3165" t="s">
        <v>26</v>
      </c>
      <c r="I3165" t="s">
        <v>26</v>
      </c>
      <c r="J3165" t="s">
        <v>26</v>
      </c>
      <c r="K3165" t="s">
        <v>26</v>
      </c>
    </row>
    <row r="3166" spans="1:11" x14ac:dyDescent="0.25">
      <c r="A3166" s="1">
        <v>34366</v>
      </c>
      <c r="B3166" t="s">
        <v>150</v>
      </c>
      <c r="C3166" t="s">
        <v>26</v>
      </c>
      <c r="D3166" t="s">
        <v>26</v>
      </c>
      <c r="E3166" t="s">
        <v>26</v>
      </c>
      <c r="F3166">
        <v>21741233.350000001</v>
      </c>
      <c r="G3166" t="s">
        <v>26</v>
      </c>
      <c r="H3166" t="s">
        <v>26</v>
      </c>
      <c r="I3166" t="s">
        <v>26</v>
      </c>
      <c r="J3166" t="s">
        <v>26</v>
      </c>
      <c r="K3166" t="s">
        <v>26</v>
      </c>
    </row>
    <row r="3167" spans="1:11" x14ac:dyDescent="0.25">
      <c r="A3167" s="1">
        <v>34366</v>
      </c>
      <c r="B3167" t="s">
        <v>151</v>
      </c>
      <c r="C3167" t="s">
        <v>26</v>
      </c>
      <c r="D3167" t="s">
        <v>26</v>
      </c>
      <c r="E3167" t="s">
        <v>26</v>
      </c>
      <c r="F3167">
        <v>22096179.280000001</v>
      </c>
      <c r="G3167" t="s">
        <v>26</v>
      </c>
      <c r="H3167" t="s">
        <v>26</v>
      </c>
      <c r="I3167" t="s">
        <v>26</v>
      </c>
      <c r="J3167" t="s">
        <v>26</v>
      </c>
      <c r="K3167" t="s">
        <v>26</v>
      </c>
    </row>
    <row r="3168" spans="1:11" x14ac:dyDescent="0.25">
      <c r="A3168" s="1">
        <v>34366</v>
      </c>
      <c r="B3168" t="s">
        <v>152</v>
      </c>
      <c r="C3168" t="s">
        <v>26</v>
      </c>
      <c r="D3168" t="s">
        <v>26</v>
      </c>
      <c r="E3168" t="s">
        <v>26</v>
      </c>
      <c r="F3168">
        <v>19174766.629999999</v>
      </c>
      <c r="G3168" t="s">
        <v>26</v>
      </c>
      <c r="H3168" t="s">
        <v>26</v>
      </c>
      <c r="I3168" t="s">
        <v>26</v>
      </c>
      <c r="J3168" t="s">
        <v>26</v>
      </c>
      <c r="K3168" t="s">
        <v>26</v>
      </c>
    </row>
    <row r="3169" spans="1:11" x14ac:dyDescent="0.25">
      <c r="A3169" s="1">
        <v>34366</v>
      </c>
      <c r="B3169" t="s">
        <v>153</v>
      </c>
      <c r="C3169" t="s">
        <v>26</v>
      </c>
      <c r="D3169" t="s">
        <v>26</v>
      </c>
      <c r="E3169" t="s">
        <v>26</v>
      </c>
      <c r="F3169">
        <v>21052812.190000001</v>
      </c>
      <c r="G3169" t="s">
        <v>26</v>
      </c>
      <c r="H3169" t="s">
        <v>26</v>
      </c>
      <c r="I3169" t="s">
        <v>26</v>
      </c>
      <c r="J3169" t="s">
        <v>26</v>
      </c>
      <c r="K3169" t="s">
        <v>26</v>
      </c>
    </row>
    <row r="3170" spans="1:11" x14ac:dyDescent="0.25">
      <c r="A3170" s="1">
        <v>34366</v>
      </c>
      <c r="B3170" t="s">
        <v>154</v>
      </c>
      <c r="C3170" t="s">
        <v>26</v>
      </c>
      <c r="D3170" t="s">
        <v>26</v>
      </c>
      <c r="E3170" t="s">
        <v>26</v>
      </c>
      <c r="F3170">
        <v>20655814.93</v>
      </c>
      <c r="G3170" t="s">
        <v>26</v>
      </c>
      <c r="H3170" t="s">
        <v>26</v>
      </c>
      <c r="I3170" t="s">
        <v>26</v>
      </c>
      <c r="J3170" t="s">
        <v>26</v>
      </c>
      <c r="K3170" t="s">
        <v>26</v>
      </c>
    </row>
    <row r="3171" spans="1:11" x14ac:dyDescent="0.25">
      <c r="A3171" s="1">
        <v>34366</v>
      </c>
      <c r="B3171" t="s">
        <v>155</v>
      </c>
      <c r="C3171" t="s">
        <v>26</v>
      </c>
      <c r="D3171" t="s">
        <v>26</v>
      </c>
      <c r="E3171" t="s">
        <v>26</v>
      </c>
      <c r="F3171">
        <v>22197871.559999999</v>
      </c>
      <c r="G3171" t="s">
        <v>26</v>
      </c>
      <c r="H3171" t="s">
        <v>26</v>
      </c>
      <c r="I3171" t="s">
        <v>26</v>
      </c>
      <c r="J3171" t="s">
        <v>26</v>
      </c>
      <c r="K3171" t="s">
        <v>26</v>
      </c>
    </row>
    <row r="3172" spans="1:11" x14ac:dyDescent="0.25">
      <c r="A3172" s="1">
        <v>34394</v>
      </c>
      <c r="B3172" t="s">
        <v>1</v>
      </c>
      <c r="C3172" t="s">
        <v>26</v>
      </c>
      <c r="D3172" t="s">
        <v>26</v>
      </c>
      <c r="E3172" t="s">
        <v>26</v>
      </c>
      <c r="F3172">
        <v>32539017.280000001</v>
      </c>
      <c r="G3172" t="s">
        <v>26</v>
      </c>
      <c r="H3172" t="s">
        <v>26</v>
      </c>
      <c r="I3172" t="s">
        <v>26</v>
      </c>
      <c r="J3172" t="s">
        <v>26</v>
      </c>
      <c r="K3172" t="s">
        <v>26</v>
      </c>
    </row>
    <row r="3173" spans="1:11" x14ac:dyDescent="0.25">
      <c r="A3173" s="1">
        <v>34394</v>
      </c>
      <c r="B3173" t="s">
        <v>126</v>
      </c>
      <c r="C3173" t="s">
        <v>26</v>
      </c>
      <c r="D3173" t="s">
        <v>26</v>
      </c>
      <c r="E3173" t="s">
        <v>26</v>
      </c>
      <c r="F3173">
        <v>32644130.66</v>
      </c>
      <c r="G3173" t="s">
        <v>26</v>
      </c>
      <c r="H3173" t="s">
        <v>26</v>
      </c>
      <c r="I3173" t="s">
        <v>26</v>
      </c>
      <c r="J3173" t="s">
        <v>26</v>
      </c>
      <c r="K3173" t="s">
        <v>26</v>
      </c>
    </row>
    <row r="3174" spans="1:11" x14ac:dyDescent="0.25">
      <c r="A3174" s="1">
        <v>34394</v>
      </c>
      <c r="B3174" t="s">
        <v>127</v>
      </c>
      <c r="C3174" t="s">
        <v>26</v>
      </c>
      <c r="D3174" t="s">
        <v>26</v>
      </c>
      <c r="E3174" t="s">
        <v>26</v>
      </c>
      <c r="F3174">
        <v>31098837.629999999</v>
      </c>
      <c r="G3174" t="s">
        <v>26</v>
      </c>
      <c r="H3174" t="s">
        <v>26</v>
      </c>
      <c r="I3174" t="s">
        <v>26</v>
      </c>
      <c r="J3174" t="s">
        <v>26</v>
      </c>
      <c r="K3174" t="s">
        <v>26</v>
      </c>
    </row>
    <row r="3175" spans="1:11" x14ac:dyDescent="0.25">
      <c r="A3175" s="1">
        <v>34394</v>
      </c>
      <c r="B3175" t="s">
        <v>113</v>
      </c>
      <c r="C3175" t="s">
        <v>26</v>
      </c>
      <c r="D3175" t="s">
        <v>26</v>
      </c>
      <c r="E3175" t="s">
        <v>26</v>
      </c>
      <c r="F3175">
        <v>33246828.920000002</v>
      </c>
      <c r="G3175" t="s">
        <v>26</v>
      </c>
      <c r="H3175" t="s">
        <v>26</v>
      </c>
      <c r="I3175" t="s">
        <v>26</v>
      </c>
      <c r="J3175" t="s">
        <v>26</v>
      </c>
      <c r="K3175" t="s">
        <v>26</v>
      </c>
    </row>
    <row r="3176" spans="1:11" x14ac:dyDescent="0.25">
      <c r="A3176" s="1">
        <v>34394</v>
      </c>
      <c r="B3176" t="s">
        <v>128</v>
      </c>
      <c r="C3176" t="s">
        <v>26</v>
      </c>
      <c r="D3176" t="s">
        <v>26</v>
      </c>
      <c r="E3176" t="s">
        <v>26</v>
      </c>
      <c r="F3176">
        <v>31952598.75</v>
      </c>
      <c r="G3176" t="s">
        <v>26</v>
      </c>
      <c r="H3176" t="s">
        <v>26</v>
      </c>
      <c r="I3176" t="s">
        <v>26</v>
      </c>
      <c r="J3176" t="s">
        <v>26</v>
      </c>
      <c r="K3176" t="s">
        <v>26</v>
      </c>
    </row>
    <row r="3177" spans="1:11" x14ac:dyDescent="0.25">
      <c r="A3177" s="1">
        <v>34394</v>
      </c>
      <c r="B3177" t="s">
        <v>129</v>
      </c>
      <c r="C3177" t="s">
        <v>26</v>
      </c>
      <c r="D3177" t="s">
        <v>26</v>
      </c>
      <c r="E3177" t="s">
        <v>26</v>
      </c>
      <c r="F3177">
        <v>31093487.539999999</v>
      </c>
      <c r="G3177" t="s">
        <v>26</v>
      </c>
      <c r="H3177" t="s">
        <v>26</v>
      </c>
      <c r="I3177" t="s">
        <v>26</v>
      </c>
      <c r="J3177" t="s">
        <v>26</v>
      </c>
      <c r="K3177" t="s">
        <v>26</v>
      </c>
    </row>
    <row r="3178" spans="1:11" x14ac:dyDescent="0.25">
      <c r="A3178" s="1">
        <v>34394</v>
      </c>
      <c r="B3178" t="s">
        <v>130</v>
      </c>
      <c r="C3178" t="s">
        <v>26</v>
      </c>
      <c r="D3178" t="s">
        <v>26</v>
      </c>
      <c r="E3178" t="s">
        <v>26</v>
      </c>
      <c r="F3178">
        <v>33719087.359999999</v>
      </c>
      <c r="G3178" t="s">
        <v>26</v>
      </c>
      <c r="H3178" t="s">
        <v>26</v>
      </c>
      <c r="I3178" t="s">
        <v>26</v>
      </c>
      <c r="J3178" t="s">
        <v>26</v>
      </c>
      <c r="K3178" t="s">
        <v>26</v>
      </c>
    </row>
    <row r="3179" spans="1:11" x14ac:dyDescent="0.25">
      <c r="A3179" s="1">
        <v>34394</v>
      </c>
      <c r="B3179" t="s">
        <v>131</v>
      </c>
      <c r="C3179" t="s">
        <v>26</v>
      </c>
      <c r="D3179" t="s">
        <v>26</v>
      </c>
      <c r="E3179" t="s">
        <v>26</v>
      </c>
      <c r="F3179">
        <v>29398669.149999999</v>
      </c>
      <c r="G3179" t="s">
        <v>26</v>
      </c>
      <c r="H3179" t="s">
        <v>26</v>
      </c>
      <c r="I3179" t="s">
        <v>26</v>
      </c>
      <c r="J3179" t="s">
        <v>26</v>
      </c>
      <c r="K3179" t="s">
        <v>26</v>
      </c>
    </row>
    <row r="3180" spans="1:11" x14ac:dyDescent="0.25">
      <c r="A3180" s="1">
        <v>34394</v>
      </c>
      <c r="B3180" t="s">
        <v>132</v>
      </c>
      <c r="C3180" t="s">
        <v>26</v>
      </c>
      <c r="D3180" t="s">
        <v>26</v>
      </c>
      <c r="E3180" t="s">
        <v>26</v>
      </c>
      <c r="F3180">
        <v>33367792.300000001</v>
      </c>
      <c r="G3180" t="s">
        <v>26</v>
      </c>
      <c r="H3180" t="s">
        <v>26</v>
      </c>
      <c r="I3180" t="s">
        <v>26</v>
      </c>
      <c r="J3180" t="s">
        <v>26</v>
      </c>
      <c r="K3180" t="s">
        <v>26</v>
      </c>
    </row>
    <row r="3181" spans="1:11" x14ac:dyDescent="0.25">
      <c r="A3181" s="1">
        <v>34394</v>
      </c>
      <c r="B3181" t="s">
        <v>133</v>
      </c>
      <c r="C3181" t="s">
        <v>26</v>
      </c>
      <c r="D3181" t="s">
        <v>26</v>
      </c>
      <c r="E3181" t="s">
        <v>26</v>
      </c>
      <c r="F3181">
        <v>30165207.09</v>
      </c>
      <c r="G3181" t="s">
        <v>26</v>
      </c>
      <c r="H3181" t="s">
        <v>26</v>
      </c>
      <c r="I3181" t="s">
        <v>26</v>
      </c>
      <c r="J3181" t="s">
        <v>26</v>
      </c>
      <c r="K3181" t="s">
        <v>26</v>
      </c>
    </row>
    <row r="3182" spans="1:11" x14ac:dyDescent="0.25">
      <c r="A3182" s="1">
        <v>34394</v>
      </c>
      <c r="B3182" t="s">
        <v>134</v>
      </c>
      <c r="C3182" t="s">
        <v>26</v>
      </c>
      <c r="D3182" t="s">
        <v>26</v>
      </c>
      <c r="E3182" t="s">
        <v>26</v>
      </c>
      <c r="F3182">
        <v>32550236.030000001</v>
      </c>
      <c r="G3182" t="s">
        <v>26</v>
      </c>
      <c r="H3182" t="s">
        <v>26</v>
      </c>
      <c r="I3182" t="s">
        <v>26</v>
      </c>
      <c r="J3182" t="s">
        <v>26</v>
      </c>
      <c r="K3182" t="s">
        <v>26</v>
      </c>
    </row>
    <row r="3183" spans="1:11" x14ac:dyDescent="0.25">
      <c r="A3183" s="1">
        <v>34394</v>
      </c>
      <c r="B3183" t="s">
        <v>135</v>
      </c>
      <c r="C3183" t="s">
        <v>26</v>
      </c>
      <c r="D3183" t="s">
        <v>26</v>
      </c>
      <c r="E3183" t="s">
        <v>26</v>
      </c>
      <c r="F3183">
        <v>32613733.02</v>
      </c>
      <c r="G3183" t="s">
        <v>26</v>
      </c>
      <c r="H3183" t="s">
        <v>26</v>
      </c>
      <c r="I3183" t="s">
        <v>26</v>
      </c>
      <c r="J3183" t="s">
        <v>26</v>
      </c>
      <c r="K3183" t="s">
        <v>26</v>
      </c>
    </row>
    <row r="3184" spans="1:11" x14ac:dyDescent="0.25">
      <c r="A3184" s="1">
        <v>34394</v>
      </c>
      <c r="B3184" t="s">
        <v>136</v>
      </c>
      <c r="C3184" t="s">
        <v>26</v>
      </c>
      <c r="D3184" t="s">
        <v>26</v>
      </c>
      <c r="E3184" t="s">
        <v>26</v>
      </c>
      <c r="F3184" t="s">
        <v>26</v>
      </c>
      <c r="G3184" t="s">
        <v>26</v>
      </c>
      <c r="H3184" t="s">
        <v>26</v>
      </c>
      <c r="I3184" t="s">
        <v>26</v>
      </c>
      <c r="J3184" t="s">
        <v>26</v>
      </c>
      <c r="K3184" t="s">
        <v>26</v>
      </c>
    </row>
    <row r="3185" spans="1:11" x14ac:dyDescent="0.25">
      <c r="A3185" s="1">
        <v>34394</v>
      </c>
      <c r="B3185" t="s">
        <v>137</v>
      </c>
      <c r="C3185" t="s">
        <v>26</v>
      </c>
      <c r="D3185" t="s">
        <v>26</v>
      </c>
      <c r="E3185" t="s">
        <v>26</v>
      </c>
      <c r="F3185">
        <v>28611043.27</v>
      </c>
      <c r="G3185" t="s">
        <v>26</v>
      </c>
      <c r="H3185" t="s">
        <v>26</v>
      </c>
      <c r="I3185" t="s">
        <v>26</v>
      </c>
      <c r="J3185" t="s">
        <v>26</v>
      </c>
      <c r="K3185" t="s">
        <v>26</v>
      </c>
    </row>
    <row r="3186" spans="1:11" x14ac:dyDescent="0.25">
      <c r="A3186" s="1">
        <v>34394</v>
      </c>
      <c r="B3186" t="s">
        <v>138</v>
      </c>
      <c r="C3186" t="s">
        <v>26</v>
      </c>
      <c r="D3186" t="s">
        <v>26</v>
      </c>
      <c r="E3186" t="s">
        <v>26</v>
      </c>
      <c r="F3186">
        <v>34301939.630000003</v>
      </c>
      <c r="G3186" t="s">
        <v>26</v>
      </c>
      <c r="H3186" t="s">
        <v>26</v>
      </c>
      <c r="I3186" t="s">
        <v>26</v>
      </c>
      <c r="J3186" t="s">
        <v>26</v>
      </c>
      <c r="K3186" t="s">
        <v>26</v>
      </c>
    </row>
    <row r="3187" spans="1:11" x14ac:dyDescent="0.25">
      <c r="A3187" s="1">
        <v>34394</v>
      </c>
      <c r="B3187" t="s">
        <v>139</v>
      </c>
      <c r="C3187" t="s">
        <v>26</v>
      </c>
      <c r="D3187" t="s">
        <v>26</v>
      </c>
      <c r="E3187" t="s">
        <v>26</v>
      </c>
      <c r="F3187">
        <v>30967756.609999999</v>
      </c>
      <c r="G3187" t="s">
        <v>26</v>
      </c>
      <c r="H3187" t="s">
        <v>26</v>
      </c>
      <c r="I3187" t="s">
        <v>26</v>
      </c>
      <c r="J3187" t="s">
        <v>26</v>
      </c>
      <c r="K3187" t="s">
        <v>26</v>
      </c>
    </row>
    <row r="3188" spans="1:11" x14ac:dyDescent="0.25">
      <c r="A3188" s="1">
        <v>34394</v>
      </c>
      <c r="B3188" t="s">
        <v>140</v>
      </c>
      <c r="C3188" t="s">
        <v>26</v>
      </c>
      <c r="D3188" t="s">
        <v>26</v>
      </c>
      <c r="E3188" t="s">
        <v>26</v>
      </c>
      <c r="F3188">
        <v>30810329.91</v>
      </c>
      <c r="G3188" t="s">
        <v>26</v>
      </c>
      <c r="H3188" t="s">
        <v>26</v>
      </c>
      <c r="I3188" t="s">
        <v>26</v>
      </c>
      <c r="J3188" t="s">
        <v>26</v>
      </c>
      <c r="K3188" t="s">
        <v>26</v>
      </c>
    </row>
    <row r="3189" spans="1:11" x14ac:dyDescent="0.25">
      <c r="A3189" s="1">
        <v>34394</v>
      </c>
      <c r="B3189" t="s">
        <v>141</v>
      </c>
      <c r="C3189" t="s">
        <v>26</v>
      </c>
      <c r="D3189" t="s">
        <v>26</v>
      </c>
      <c r="E3189" t="s">
        <v>26</v>
      </c>
      <c r="F3189">
        <v>28381845.57</v>
      </c>
      <c r="G3189" t="s">
        <v>26</v>
      </c>
      <c r="H3189" t="s">
        <v>26</v>
      </c>
      <c r="I3189" t="s">
        <v>26</v>
      </c>
      <c r="J3189" t="s">
        <v>26</v>
      </c>
      <c r="K3189" t="s">
        <v>26</v>
      </c>
    </row>
    <row r="3190" spans="1:11" x14ac:dyDescent="0.25">
      <c r="A3190" s="1">
        <v>34394</v>
      </c>
      <c r="B3190" t="s">
        <v>142</v>
      </c>
      <c r="C3190" t="s">
        <v>26</v>
      </c>
      <c r="D3190" t="s">
        <v>26</v>
      </c>
      <c r="E3190" t="s">
        <v>26</v>
      </c>
      <c r="F3190">
        <v>30603698.52</v>
      </c>
      <c r="G3190" t="s">
        <v>26</v>
      </c>
      <c r="H3190" t="s">
        <v>26</v>
      </c>
      <c r="I3190" t="s">
        <v>26</v>
      </c>
      <c r="J3190" t="s">
        <v>26</v>
      </c>
      <c r="K3190" t="s">
        <v>26</v>
      </c>
    </row>
    <row r="3191" spans="1:11" x14ac:dyDescent="0.25">
      <c r="A3191" s="1">
        <v>34394</v>
      </c>
      <c r="B3191" t="s">
        <v>143</v>
      </c>
      <c r="C3191" t="s">
        <v>26</v>
      </c>
      <c r="D3191" t="s">
        <v>26</v>
      </c>
      <c r="E3191" t="s">
        <v>26</v>
      </c>
      <c r="F3191">
        <v>32470692.879999999</v>
      </c>
      <c r="G3191" t="s">
        <v>26</v>
      </c>
      <c r="H3191" t="s">
        <v>26</v>
      </c>
      <c r="I3191" t="s">
        <v>26</v>
      </c>
      <c r="J3191" t="s">
        <v>26</v>
      </c>
      <c r="K3191" t="s">
        <v>26</v>
      </c>
    </row>
    <row r="3192" spans="1:11" x14ac:dyDescent="0.25">
      <c r="A3192" s="1">
        <v>34394</v>
      </c>
      <c r="B3192" t="s">
        <v>144</v>
      </c>
      <c r="C3192" t="s">
        <v>26</v>
      </c>
      <c r="D3192" t="s">
        <v>26</v>
      </c>
      <c r="E3192" t="s">
        <v>26</v>
      </c>
      <c r="F3192">
        <v>31111508.789999999</v>
      </c>
      <c r="G3192" t="s">
        <v>26</v>
      </c>
      <c r="H3192" t="s">
        <v>26</v>
      </c>
      <c r="I3192" t="s">
        <v>26</v>
      </c>
      <c r="J3192" t="s">
        <v>26</v>
      </c>
      <c r="K3192" t="s">
        <v>26</v>
      </c>
    </row>
    <row r="3193" spans="1:11" x14ac:dyDescent="0.25">
      <c r="A3193" s="1">
        <v>34394</v>
      </c>
      <c r="B3193" t="s">
        <v>145</v>
      </c>
      <c r="C3193" t="s">
        <v>26</v>
      </c>
      <c r="D3193" t="s">
        <v>26</v>
      </c>
      <c r="E3193" t="s">
        <v>26</v>
      </c>
      <c r="F3193">
        <v>31852791.850000001</v>
      </c>
      <c r="G3193" t="s">
        <v>26</v>
      </c>
      <c r="H3193" t="s">
        <v>26</v>
      </c>
      <c r="I3193" t="s">
        <v>26</v>
      </c>
      <c r="J3193" t="s">
        <v>26</v>
      </c>
      <c r="K3193" t="s">
        <v>26</v>
      </c>
    </row>
    <row r="3194" spans="1:11" x14ac:dyDescent="0.25">
      <c r="A3194" s="1">
        <v>34394</v>
      </c>
      <c r="B3194" t="s">
        <v>146</v>
      </c>
      <c r="C3194" t="s">
        <v>26</v>
      </c>
      <c r="D3194" t="s">
        <v>26</v>
      </c>
      <c r="E3194" t="s">
        <v>26</v>
      </c>
      <c r="F3194">
        <v>32543871.600000001</v>
      </c>
      <c r="G3194" t="s">
        <v>26</v>
      </c>
      <c r="H3194" t="s">
        <v>26</v>
      </c>
      <c r="I3194" t="s">
        <v>26</v>
      </c>
      <c r="J3194" t="s">
        <v>26</v>
      </c>
      <c r="K3194" t="s">
        <v>26</v>
      </c>
    </row>
    <row r="3195" spans="1:11" x14ac:dyDescent="0.25">
      <c r="A3195" s="1">
        <v>34394</v>
      </c>
      <c r="B3195" t="s">
        <v>2</v>
      </c>
      <c r="C3195" t="s">
        <v>26</v>
      </c>
      <c r="D3195" t="s">
        <v>26</v>
      </c>
      <c r="E3195" t="s">
        <v>26</v>
      </c>
      <c r="F3195">
        <v>32944218.059999999</v>
      </c>
      <c r="G3195" t="s">
        <v>26</v>
      </c>
      <c r="H3195" t="s">
        <v>26</v>
      </c>
      <c r="I3195" t="s">
        <v>26</v>
      </c>
      <c r="J3195" t="s">
        <v>26</v>
      </c>
      <c r="K3195" t="s">
        <v>26</v>
      </c>
    </row>
    <row r="3196" spans="1:11" x14ac:dyDescent="0.25">
      <c r="A3196" s="1">
        <v>34394</v>
      </c>
      <c r="B3196" t="s">
        <v>147</v>
      </c>
      <c r="C3196" t="s">
        <v>26</v>
      </c>
      <c r="D3196" t="s">
        <v>26</v>
      </c>
      <c r="E3196" t="s">
        <v>26</v>
      </c>
      <c r="F3196">
        <v>31866036.760000002</v>
      </c>
      <c r="G3196" t="s">
        <v>26</v>
      </c>
      <c r="H3196" t="s">
        <v>26</v>
      </c>
      <c r="I3196" t="s">
        <v>26</v>
      </c>
      <c r="J3196" t="s">
        <v>26</v>
      </c>
      <c r="K3196" t="s">
        <v>26</v>
      </c>
    </row>
    <row r="3197" spans="1:11" x14ac:dyDescent="0.25">
      <c r="A3197" s="1">
        <v>34394</v>
      </c>
      <c r="B3197" t="s">
        <v>148</v>
      </c>
      <c r="C3197" t="s">
        <v>26</v>
      </c>
      <c r="D3197" t="s">
        <v>26</v>
      </c>
      <c r="E3197" t="s">
        <v>26</v>
      </c>
      <c r="F3197">
        <v>33885915.109999999</v>
      </c>
      <c r="G3197" t="s">
        <v>26</v>
      </c>
      <c r="H3197" t="s">
        <v>26</v>
      </c>
      <c r="I3197" t="s">
        <v>26</v>
      </c>
      <c r="J3197" t="s">
        <v>26</v>
      </c>
      <c r="K3197" t="s">
        <v>26</v>
      </c>
    </row>
    <row r="3198" spans="1:11" x14ac:dyDescent="0.25">
      <c r="A3198" s="1">
        <v>34394</v>
      </c>
      <c r="B3198" t="s">
        <v>149</v>
      </c>
      <c r="C3198" t="s">
        <v>26</v>
      </c>
      <c r="D3198" t="s">
        <v>26</v>
      </c>
      <c r="E3198" t="s">
        <v>26</v>
      </c>
      <c r="F3198">
        <v>32547019.219999999</v>
      </c>
      <c r="G3198" t="s">
        <v>26</v>
      </c>
      <c r="H3198" t="s">
        <v>26</v>
      </c>
      <c r="I3198" t="s">
        <v>26</v>
      </c>
      <c r="J3198" t="s">
        <v>26</v>
      </c>
      <c r="K3198" t="s">
        <v>26</v>
      </c>
    </row>
    <row r="3199" spans="1:11" x14ac:dyDescent="0.25">
      <c r="A3199" s="1">
        <v>34394</v>
      </c>
      <c r="B3199" t="s">
        <v>150</v>
      </c>
      <c r="C3199" t="s">
        <v>26</v>
      </c>
      <c r="D3199" t="s">
        <v>26</v>
      </c>
      <c r="E3199" t="s">
        <v>26</v>
      </c>
      <c r="F3199">
        <v>30848636</v>
      </c>
      <c r="G3199" t="s">
        <v>26</v>
      </c>
      <c r="H3199" t="s">
        <v>26</v>
      </c>
      <c r="I3199" t="s">
        <v>26</v>
      </c>
      <c r="J3199" t="s">
        <v>26</v>
      </c>
      <c r="K3199" t="s">
        <v>26</v>
      </c>
    </row>
    <row r="3200" spans="1:11" x14ac:dyDescent="0.25">
      <c r="A3200" s="1">
        <v>34394</v>
      </c>
      <c r="B3200" t="s">
        <v>151</v>
      </c>
      <c r="C3200" t="s">
        <v>26</v>
      </c>
      <c r="D3200" t="s">
        <v>26</v>
      </c>
      <c r="E3200" t="s">
        <v>26</v>
      </c>
      <c r="F3200">
        <v>31754419.239999998</v>
      </c>
      <c r="G3200" t="s">
        <v>26</v>
      </c>
      <c r="H3200" t="s">
        <v>26</v>
      </c>
      <c r="I3200" t="s">
        <v>26</v>
      </c>
      <c r="J3200" t="s">
        <v>26</v>
      </c>
      <c r="K3200" t="s">
        <v>26</v>
      </c>
    </row>
    <row r="3201" spans="1:11" x14ac:dyDescent="0.25">
      <c r="A3201" s="1">
        <v>34394</v>
      </c>
      <c r="B3201" t="s">
        <v>152</v>
      </c>
      <c r="C3201" t="s">
        <v>26</v>
      </c>
      <c r="D3201" t="s">
        <v>26</v>
      </c>
      <c r="E3201" t="s">
        <v>26</v>
      </c>
      <c r="F3201">
        <v>26279017.66</v>
      </c>
      <c r="G3201" t="s">
        <v>26</v>
      </c>
      <c r="H3201" t="s">
        <v>26</v>
      </c>
      <c r="I3201" t="s">
        <v>26</v>
      </c>
      <c r="J3201" t="s">
        <v>26</v>
      </c>
      <c r="K3201" t="s">
        <v>26</v>
      </c>
    </row>
    <row r="3202" spans="1:11" x14ac:dyDescent="0.25">
      <c r="A3202" s="1">
        <v>34394</v>
      </c>
      <c r="B3202" t="s">
        <v>153</v>
      </c>
      <c r="C3202" t="s">
        <v>26</v>
      </c>
      <c r="D3202" t="s">
        <v>26</v>
      </c>
      <c r="E3202" t="s">
        <v>26</v>
      </c>
      <c r="F3202">
        <v>29958151.739999998</v>
      </c>
      <c r="G3202" t="s">
        <v>26</v>
      </c>
      <c r="H3202" t="s">
        <v>26</v>
      </c>
      <c r="I3202" t="s">
        <v>26</v>
      </c>
      <c r="J3202" t="s">
        <v>26</v>
      </c>
      <c r="K3202" t="s">
        <v>26</v>
      </c>
    </row>
    <row r="3203" spans="1:11" x14ac:dyDescent="0.25">
      <c r="A3203" s="1">
        <v>34394</v>
      </c>
      <c r="B3203" t="s">
        <v>154</v>
      </c>
      <c r="C3203" t="s">
        <v>26</v>
      </c>
      <c r="D3203" t="s">
        <v>26</v>
      </c>
      <c r="E3203" t="s">
        <v>26</v>
      </c>
      <c r="F3203">
        <v>30680081.920000002</v>
      </c>
      <c r="G3203" t="s">
        <v>26</v>
      </c>
      <c r="H3203" t="s">
        <v>26</v>
      </c>
      <c r="I3203" t="s">
        <v>26</v>
      </c>
      <c r="J3203" t="s">
        <v>26</v>
      </c>
      <c r="K3203" t="s">
        <v>26</v>
      </c>
    </row>
    <row r="3204" spans="1:11" x14ac:dyDescent="0.25">
      <c r="A3204" s="1">
        <v>34394</v>
      </c>
      <c r="B3204" t="s">
        <v>155</v>
      </c>
      <c r="C3204" t="s">
        <v>26</v>
      </c>
      <c r="D3204" t="s">
        <v>26</v>
      </c>
      <c r="E3204" t="s">
        <v>26</v>
      </c>
      <c r="F3204">
        <v>32262386.530000001</v>
      </c>
      <c r="G3204" t="s">
        <v>26</v>
      </c>
      <c r="H3204" t="s">
        <v>26</v>
      </c>
      <c r="I3204" t="s">
        <v>26</v>
      </c>
      <c r="J3204" t="s">
        <v>26</v>
      </c>
      <c r="K3204" t="s">
        <v>26</v>
      </c>
    </row>
    <row r="3205" spans="1:11" x14ac:dyDescent="0.25">
      <c r="A3205" s="1">
        <v>34425</v>
      </c>
      <c r="B3205" t="s">
        <v>1</v>
      </c>
      <c r="C3205" t="s">
        <v>26</v>
      </c>
      <c r="D3205" t="s">
        <v>26</v>
      </c>
      <c r="E3205" t="s">
        <v>26</v>
      </c>
      <c r="F3205">
        <v>47972273.18</v>
      </c>
      <c r="G3205" t="s">
        <v>26</v>
      </c>
      <c r="H3205" t="s">
        <v>26</v>
      </c>
      <c r="I3205" t="s">
        <v>26</v>
      </c>
      <c r="J3205" t="s">
        <v>26</v>
      </c>
      <c r="K3205" t="s">
        <v>26</v>
      </c>
    </row>
    <row r="3206" spans="1:11" x14ac:dyDescent="0.25">
      <c r="A3206" s="1">
        <v>34425</v>
      </c>
      <c r="B3206" t="s">
        <v>126</v>
      </c>
      <c r="C3206" t="s">
        <v>26</v>
      </c>
      <c r="D3206" t="s">
        <v>26</v>
      </c>
      <c r="E3206" t="s">
        <v>26</v>
      </c>
      <c r="F3206">
        <v>46609289.759999998</v>
      </c>
      <c r="G3206" t="s">
        <v>26</v>
      </c>
      <c r="H3206" t="s">
        <v>26</v>
      </c>
      <c r="I3206" t="s">
        <v>26</v>
      </c>
      <c r="J3206" t="s">
        <v>26</v>
      </c>
      <c r="K3206" t="s">
        <v>26</v>
      </c>
    </row>
    <row r="3207" spans="1:11" x14ac:dyDescent="0.25">
      <c r="A3207" s="1">
        <v>34425</v>
      </c>
      <c r="B3207" t="s">
        <v>127</v>
      </c>
      <c r="C3207" t="s">
        <v>26</v>
      </c>
      <c r="D3207" t="s">
        <v>26</v>
      </c>
      <c r="E3207" t="s">
        <v>26</v>
      </c>
      <c r="F3207">
        <v>47366639.590000004</v>
      </c>
      <c r="G3207" t="s">
        <v>26</v>
      </c>
      <c r="H3207" t="s">
        <v>26</v>
      </c>
      <c r="I3207" t="s">
        <v>26</v>
      </c>
      <c r="J3207" t="s">
        <v>26</v>
      </c>
      <c r="K3207" t="s">
        <v>26</v>
      </c>
    </row>
    <row r="3208" spans="1:11" x14ac:dyDescent="0.25">
      <c r="A3208" s="1">
        <v>34425</v>
      </c>
      <c r="B3208" t="s">
        <v>113</v>
      </c>
      <c r="C3208" t="s">
        <v>26</v>
      </c>
      <c r="D3208" t="s">
        <v>26</v>
      </c>
      <c r="E3208" t="s">
        <v>26</v>
      </c>
      <c r="F3208">
        <v>48929358.119999997</v>
      </c>
      <c r="G3208" t="s">
        <v>26</v>
      </c>
      <c r="H3208" t="s">
        <v>26</v>
      </c>
      <c r="I3208" t="s">
        <v>26</v>
      </c>
      <c r="J3208" t="s">
        <v>26</v>
      </c>
      <c r="K3208" t="s">
        <v>26</v>
      </c>
    </row>
    <row r="3209" spans="1:11" x14ac:dyDescent="0.25">
      <c r="A3209" s="1">
        <v>34425</v>
      </c>
      <c r="B3209" t="s">
        <v>128</v>
      </c>
      <c r="C3209" t="s">
        <v>26</v>
      </c>
      <c r="D3209" t="s">
        <v>26</v>
      </c>
      <c r="E3209" t="s">
        <v>26</v>
      </c>
      <c r="F3209">
        <v>46730675.670000002</v>
      </c>
      <c r="G3209" t="s">
        <v>26</v>
      </c>
      <c r="H3209" t="s">
        <v>26</v>
      </c>
      <c r="I3209" t="s">
        <v>26</v>
      </c>
      <c r="J3209" t="s">
        <v>26</v>
      </c>
      <c r="K3209" t="s">
        <v>26</v>
      </c>
    </row>
    <row r="3210" spans="1:11" x14ac:dyDescent="0.25">
      <c r="A3210" s="1">
        <v>34425</v>
      </c>
      <c r="B3210" t="s">
        <v>129</v>
      </c>
      <c r="C3210" t="s">
        <v>26</v>
      </c>
      <c r="D3210" t="s">
        <v>26</v>
      </c>
      <c r="E3210" t="s">
        <v>26</v>
      </c>
      <c r="F3210">
        <v>45365398.32</v>
      </c>
      <c r="G3210" t="s">
        <v>26</v>
      </c>
      <c r="H3210" t="s">
        <v>26</v>
      </c>
      <c r="I3210" t="s">
        <v>26</v>
      </c>
      <c r="J3210" t="s">
        <v>26</v>
      </c>
      <c r="K3210" t="s">
        <v>26</v>
      </c>
    </row>
    <row r="3211" spans="1:11" x14ac:dyDescent="0.25">
      <c r="A3211" s="1">
        <v>34425</v>
      </c>
      <c r="B3211" t="s">
        <v>130</v>
      </c>
      <c r="C3211" t="s">
        <v>26</v>
      </c>
      <c r="D3211" t="s">
        <v>26</v>
      </c>
      <c r="E3211" t="s">
        <v>26</v>
      </c>
      <c r="F3211">
        <v>47958657.950000003</v>
      </c>
      <c r="G3211" t="s">
        <v>26</v>
      </c>
      <c r="H3211" t="s">
        <v>26</v>
      </c>
      <c r="I3211" t="s">
        <v>26</v>
      </c>
      <c r="J3211" t="s">
        <v>26</v>
      </c>
      <c r="K3211" t="s">
        <v>26</v>
      </c>
    </row>
    <row r="3212" spans="1:11" x14ac:dyDescent="0.25">
      <c r="A3212" s="1">
        <v>34425</v>
      </c>
      <c r="B3212" t="s">
        <v>131</v>
      </c>
      <c r="C3212" t="s">
        <v>26</v>
      </c>
      <c r="D3212" t="s">
        <v>26</v>
      </c>
      <c r="E3212" t="s">
        <v>26</v>
      </c>
      <c r="F3212">
        <v>42222368.630000003</v>
      </c>
      <c r="G3212" t="s">
        <v>26</v>
      </c>
      <c r="H3212" t="s">
        <v>26</v>
      </c>
      <c r="I3212" t="s">
        <v>26</v>
      </c>
      <c r="J3212" t="s">
        <v>26</v>
      </c>
      <c r="K3212" t="s">
        <v>26</v>
      </c>
    </row>
    <row r="3213" spans="1:11" x14ac:dyDescent="0.25">
      <c r="A3213" s="1">
        <v>34425</v>
      </c>
      <c r="B3213" t="s">
        <v>132</v>
      </c>
      <c r="C3213" t="s">
        <v>26</v>
      </c>
      <c r="D3213" t="s">
        <v>26</v>
      </c>
      <c r="E3213" t="s">
        <v>26</v>
      </c>
      <c r="F3213">
        <v>44996467.909999996</v>
      </c>
      <c r="G3213" t="s">
        <v>26</v>
      </c>
      <c r="H3213" t="s">
        <v>26</v>
      </c>
      <c r="I3213" t="s">
        <v>26</v>
      </c>
      <c r="J3213" t="s">
        <v>26</v>
      </c>
      <c r="K3213" t="s">
        <v>26</v>
      </c>
    </row>
    <row r="3214" spans="1:11" x14ac:dyDescent="0.25">
      <c r="A3214" s="1">
        <v>34425</v>
      </c>
      <c r="B3214" t="s">
        <v>133</v>
      </c>
      <c r="C3214" t="s">
        <v>26</v>
      </c>
      <c r="D3214" t="s">
        <v>26</v>
      </c>
      <c r="E3214" t="s">
        <v>26</v>
      </c>
      <c r="F3214">
        <v>46294543.32</v>
      </c>
      <c r="G3214" t="s">
        <v>26</v>
      </c>
      <c r="H3214" t="s">
        <v>26</v>
      </c>
      <c r="I3214" t="s">
        <v>26</v>
      </c>
      <c r="J3214" t="s">
        <v>26</v>
      </c>
      <c r="K3214" t="s">
        <v>26</v>
      </c>
    </row>
    <row r="3215" spans="1:11" x14ac:dyDescent="0.25">
      <c r="A3215" s="1">
        <v>34425</v>
      </c>
      <c r="B3215" t="s">
        <v>134</v>
      </c>
      <c r="C3215" t="s">
        <v>26</v>
      </c>
      <c r="D3215" t="s">
        <v>26</v>
      </c>
      <c r="E3215" t="s">
        <v>26</v>
      </c>
      <c r="F3215">
        <v>49186661.659999996</v>
      </c>
      <c r="G3215" t="s">
        <v>26</v>
      </c>
      <c r="H3215" t="s">
        <v>26</v>
      </c>
      <c r="I3215" t="s">
        <v>26</v>
      </c>
      <c r="J3215" t="s">
        <v>26</v>
      </c>
      <c r="K3215" t="s">
        <v>26</v>
      </c>
    </row>
    <row r="3216" spans="1:11" x14ac:dyDescent="0.25">
      <c r="A3216" s="1">
        <v>34425</v>
      </c>
      <c r="B3216" t="s">
        <v>135</v>
      </c>
      <c r="C3216" t="s">
        <v>26</v>
      </c>
      <c r="D3216" t="s">
        <v>26</v>
      </c>
      <c r="E3216" t="s">
        <v>26</v>
      </c>
      <c r="F3216">
        <v>44984121.950000003</v>
      </c>
      <c r="G3216" t="s">
        <v>26</v>
      </c>
      <c r="H3216" t="s">
        <v>26</v>
      </c>
      <c r="I3216" t="s">
        <v>26</v>
      </c>
      <c r="J3216" t="s">
        <v>26</v>
      </c>
      <c r="K3216" t="s">
        <v>26</v>
      </c>
    </row>
    <row r="3217" spans="1:11" x14ac:dyDescent="0.25">
      <c r="A3217" s="1">
        <v>34425</v>
      </c>
      <c r="B3217" t="s">
        <v>136</v>
      </c>
      <c r="C3217" t="s">
        <v>26</v>
      </c>
      <c r="D3217" t="s">
        <v>26</v>
      </c>
      <c r="E3217" t="s">
        <v>26</v>
      </c>
      <c r="F3217" t="s">
        <v>26</v>
      </c>
      <c r="G3217" t="s">
        <v>26</v>
      </c>
      <c r="H3217" t="s">
        <v>26</v>
      </c>
      <c r="I3217" t="s">
        <v>26</v>
      </c>
      <c r="J3217" t="s">
        <v>26</v>
      </c>
      <c r="K3217" t="s">
        <v>26</v>
      </c>
    </row>
    <row r="3218" spans="1:11" x14ac:dyDescent="0.25">
      <c r="A3218" s="1">
        <v>34425</v>
      </c>
      <c r="B3218" t="s">
        <v>137</v>
      </c>
      <c r="C3218" t="s">
        <v>26</v>
      </c>
      <c r="D3218" t="s">
        <v>26</v>
      </c>
      <c r="E3218" t="s">
        <v>26</v>
      </c>
      <c r="F3218">
        <v>46158196.100000001</v>
      </c>
      <c r="G3218" t="s">
        <v>26</v>
      </c>
      <c r="H3218" t="s">
        <v>26</v>
      </c>
      <c r="I3218" t="s">
        <v>26</v>
      </c>
      <c r="J3218" t="s">
        <v>26</v>
      </c>
      <c r="K3218" t="s">
        <v>26</v>
      </c>
    </row>
    <row r="3219" spans="1:11" x14ac:dyDescent="0.25">
      <c r="A3219" s="1">
        <v>34425</v>
      </c>
      <c r="B3219" t="s">
        <v>138</v>
      </c>
      <c r="C3219" t="s">
        <v>26</v>
      </c>
      <c r="D3219" t="s">
        <v>26</v>
      </c>
      <c r="E3219" t="s">
        <v>26</v>
      </c>
      <c r="F3219">
        <v>45998901.049999997</v>
      </c>
      <c r="G3219" t="s">
        <v>26</v>
      </c>
      <c r="H3219" t="s">
        <v>26</v>
      </c>
      <c r="I3219" t="s">
        <v>26</v>
      </c>
      <c r="J3219" t="s">
        <v>26</v>
      </c>
      <c r="K3219" t="s">
        <v>26</v>
      </c>
    </row>
    <row r="3220" spans="1:11" x14ac:dyDescent="0.25">
      <c r="A3220" s="1">
        <v>34425</v>
      </c>
      <c r="B3220" t="s">
        <v>139</v>
      </c>
      <c r="C3220" t="s">
        <v>26</v>
      </c>
      <c r="D3220" t="s">
        <v>26</v>
      </c>
      <c r="E3220" t="s">
        <v>26</v>
      </c>
      <c r="F3220">
        <v>47297054.68</v>
      </c>
      <c r="G3220" t="s">
        <v>26</v>
      </c>
      <c r="H3220" t="s">
        <v>26</v>
      </c>
      <c r="I3220" t="s">
        <v>26</v>
      </c>
      <c r="J3220" t="s">
        <v>26</v>
      </c>
      <c r="K3220" t="s">
        <v>26</v>
      </c>
    </row>
    <row r="3221" spans="1:11" x14ac:dyDescent="0.25">
      <c r="A3221" s="1">
        <v>34425</v>
      </c>
      <c r="B3221" t="s">
        <v>140</v>
      </c>
      <c r="C3221" t="s">
        <v>26</v>
      </c>
      <c r="D3221" t="s">
        <v>26</v>
      </c>
      <c r="E3221" t="s">
        <v>26</v>
      </c>
      <c r="F3221">
        <v>47450989.100000001</v>
      </c>
      <c r="G3221" t="s">
        <v>26</v>
      </c>
      <c r="H3221" t="s">
        <v>26</v>
      </c>
      <c r="I3221" t="s">
        <v>26</v>
      </c>
      <c r="J3221" t="s">
        <v>26</v>
      </c>
      <c r="K3221" t="s">
        <v>26</v>
      </c>
    </row>
    <row r="3222" spans="1:11" x14ac:dyDescent="0.25">
      <c r="A3222" s="1">
        <v>34425</v>
      </c>
      <c r="B3222" t="s">
        <v>141</v>
      </c>
      <c r="C3222" t="s">
        <v>26</v>
      </c>
      <c r="D3222" t="s">
        <v>26</v>
      </c>
      <c r="E3222" t="s">
        <v>26</v>
      </c>
      <c r="F3222">
        <v>46526359.450000003</v>
      </c>
      <c r="G3222" t="s">
        <v>26</v>
      </c>
      <c r="H3222" t="s">
        <v>26</v>
      </c>
      <c r="I3222" t="s">
        <v>26</v>
      </c>
      <c r="J3222" t="s">
        <v>26</v>
      </c>
      <c r="K3222" t="s">
        <v>26</v>
      </c>
    </row>
    <row r="3223" spans="1:11" x14ac:dyDescent="0.25">
      <c r="A3223" s="1">
        <v>34425</v>
      </c>
      <c r="B3223" t="s">
        <v>142</v>
      </c>
      <c r="C3223" t="s">
        <v>26</v>
      </c>
      <c r="D3223" t="s">
        <v>26</v>
      </c>
      <c r="E3223" t="s">
        <v>26</v>
      </c>
      <c r="F3223">
        <v>46716545.799999997</v>
      </c>
      <c r="G3223" t="s">
        <v>26</v>
      </c>
      <c r="H3223" t="s">
        <v>26</v>
      </c>
      <c r="I3223" t="s">
        <v>26</v>
      </c>
      <c r="J3223" t="s">
        <v>26</v>
      </c>
      <c r="K3223" t="s">
        <v>26</v>
      </c>
    </row>
    <row r="3224" spans="1:11" x14ac:dyDescent="0.25">
      <c r="A3224" s="1">
        <v>34425</v>
      </c>
      <c r="B3224" t="s">
        <v>143</v>
      </c>
      <c r="C3224" t="s">
        <v>26</v>
      </c>
      <c r="D3224" t="s">
        <v>26</v>
      </c>
      <c r="E3224" t="s">
        <v>26</v>
      </c>
      <c r="F3224">
        <v>47641000.590000004</v>
      </c>
      <c r="G3224" t="s">
        <v>26</v>
      </c>
      <c r="H3224" t="s">
        <v>26</v>
      </c>
      <c r="I3224" t="s">
        <v>26</v>
      </c>
      <c r="J3224" t="s">
        <v>26</v>
      </c>
      <c r="K3224" t="s">
        <v>26</v>
      </c>
    </row>
    <row r="3225" spans="1:11" x14ac:dyDescent="0.25">
      <c r="A3225" s="1">
        <v>34425</v>
      </c>
      <c r="B3225" t="s">
        <v>144</v>
      </c>
      <c r="C3225" t="s">
        <v>26</v>
      </c>
      <c r="D3225" t="s">
        <v>26</v>
      </c>
      <c r="E3225" t="s">
        <v>26</v>
      </c>
      <c r="F3225">
        <v>45413469.380000003</v>
      </c>
      <c r="G3225" t="s">
        <v>26</v>
      </c>
      <c r="H3225" t="s">
        <v>26</v>
      </c>
      <c r="I3225" t="s">
        <v>26</v>
      </c>
      <c r="J3225" t="s">
        <v>26</v>
      </c>
      <c r="K3225" t="s">
        <v>26</v>
      </c>
    </row>
    <row r="3226" spans="1:11" x14ac:dyDescent="0.25">
      <c r="A3226" s="1">
        <v>34425</v>
      </c>
      <c r="B3226" t="s">
        <v>145</v>
      </c>
      <c r="C3226" t="s">
        <v>26</v>
      </c>
      <c r="D3226" t="s">
        <v>26</v>
      </c>
      <c r="E3226" t="s">
        <v>26</v>
      </c>
      <c r="F3226">
        <v>48731586.25</v>
      </c>
      <c r="G3226" t="s">
        <v>26</v>
      </c>
      <c r="H3226" t="s">
        <v>26</v>
      </c>
      <c r="I3226" t="s">
        <v>26</v>
      </c>
      <c r="J3226" t="s">
        <v>26</v>
      </c>
      <c r="K3226" t="s">
        <v>26</v>
      </c>
    </row>
    <row r="3227" spans="1:11" x14ac:dyDescent="0.25">
      <c r="A3227" s="1">
        <v>34425</v>
      </c>
      <c r="B3227" t="s">
        <v>146</v>
      </c>
      <c r="C3227" t="s">
        <v>26</v>
      </c>
      <c r="D3227" t="s">
        <v>26</v>
      </c>
      <c r="E3227" t="s">
        <v>26</v>
      </c>
      <c r="F3227">
        <v>47559613.950000003</v>
      </c>
      <c r="G3227" t="s">
        <v>26</v>
      </c>
      <c r="H3227" t="s">
        <v>26</v>
      </c>
      <c r="I3227" t="s">
        <v>26</v>
      </c>
      <c r="J3227" t="s">
        <v>26</v>
      </c>
      <c r="K3227" t="s">
        <v>26</v>
      </c>
    </row>
    <row r="3228" spans="1:11" x14ac:dyDescent="0.25">
      <c r="A3228" s="1">
        <v>34425</v>
      </c>
      <c r="B3228" t="s">
        <v>2</v>
      </c>
      <c r="C3228" t="s">
        <v>26</v>
      </c>
      <c r="D3228" t="s">
        <v>26</v>
      </c>
      <c r="E3228" t="s">
        <v>26</v>
      </c>
      <c r="F3228">
        <v>48006314.560000002</v>
      </c>
      <c r="G3228" t="s">
        <v>26</v>
      </c>
      <c r="H3228" t="s">
        <v>26</v>
      </c>
      <c r="I3228" t="s">
        <v>26</v>
      </c>
      <c r="J3228" t="s">
        <v>26</v>
      </c>
      <c r="K3228" t="s">
        <v>26</v>
      </c>
    </row>
    <row r="3229" spans="1:11" x14ac:dyDescent="0.25">
      <c r="A3229" s="1">
        <v>34425</v>
      </c>
      <c r="B3229" t="s">
        <v>147</v>
      </c>
      <c r="C3229" t="s">
        <v>26</v>
      </c>
      <c r="D3229" t="s">
        <v>26</v>
      </c>
      <c r="E3229" t="s">
        <v>26</v>
      </c>
      <c r="F3229">
        <v>48799648.689999998</v>
      </c>
      <c r="G3229" t="s">
        <v>26</v>
      </c>
      <c r="H3229" t="s">
        <v>26</v>
      </c>
      <c r="I3229" t="s">
        <v>26</v>
      </c>
      <c r="J3229" t="s">
        <v>26</v>
      </c>
      <c r="K3229" t="s">
        <v>26</v>
      </c>
    </row>
    <row r="3230" spans="1:11" x14ac:dyDescent="0.25">
      <c r="A3230" s="1">
        <v>34425</v>
      </c>
      <c r="B3230" t="s">
        <v>148</v>
      </c>
      <c r="C3230" t="s">
        <v>26</v>
      </c>
      <c r="D3230" t="s">
        <v>26</v>
      </c>
      <c r="E3230" t="s">
        <v>26</v>
      </c>
      <c r="F3230">
        <v>49290452.109999999</v>
      </c>
      <c r="G3230" t="s">
        <v>26</v>
      </c>
      <c r="H3230" t="s">
        <v>26</v>
      </c>
      <c r="I3230" t="s">
        <v>26</v>
      </c>
      <c r="J3230" t="s">
        <v>26</v>
      </c>
      <c r="K3230" t="s">
        <v>26</v>
      </c>
    </row>
    <row r="3231" spans="1:11" x14ac:dyDescent="0.25">
      <c r="A3231" s="1">
        <v>34425</v>
      </c>
      <c r="B3231" t="s">
        <v>149</v>
      </c>
      <c r="C3231" t="s">
        <v>26</v>
      </c>
      <c r="D3231" t="s">
        <v>26</v>
      </c>
      <c r="E3231" t="s">
        <v>26</v>
      </c>
      <c r="F3231">
        <v>47713930.18</v>
      </c>
      <c r="G3231" t="s">
        <v>26</v>
      </c>
      <c r="H3231" t="s">
        <v>26</v>
      </c>
      <c r="I3231" t="s">
        <v>26</v>
      </c>
      <c r="J3231" t="s">
        <v>26</v>
      </c>
      <c r="K3231" t="s">
        <v>26</v>
      </c>
    </row>
    <row r="3232" spans="1:11" x14ac:dyDescent="0.25">
      <c r="A3232" s="1">
        <v>34425</v>
      </c>
      <c r="B3232" t="s">
        <v>150</v>
      </c>
      <c r="C3232" t="s">
        <v>26</v>
      </c>
      <c r="D3232" t="s">
        <v>26</v>
      </c>
      <c r="E3232" t="s">
        <v>26</v>
      </c>
      <c r="F3232">
        <v>46491979.32</v>
      </c>
      <c r="G3232" t="s">
        <v>26</v>
      </c>
      <c r="H3232" t="s">
        <v>26</v>
      </c>
      <c r="I3232" t="s">
        <v>26</v>
      </c>
      <c r="J3232" t="s">
        <v>26</v>
      </c>
      <c r="K3232" t="s">
        <v>26</v>
      </c>
    </row>
    <row r="3233" spans="1:11" x14ac:dyDescent="0.25">
      <c r="A3233" s="1">
        <v>34425</v>
      </c>
      <c r="B3233" t="s">
        <v>151</v>
      </c>
      <c r="C3233" t="s">
        <v>26</v>
      </c>
      <c r="D3233" t="s">
        <v>26</v>
      </c>
      <c r="E3233" t="s">
        <v>26</v>
      </c>
      <c r="F3233">
        <v>45904188.460000001</v>
      </c>
      <c r="G3233" t="s">
        <v>26</v>
      </c>
      <c r="H3233" t="s">
        <v>26</v>
      </c>
      <c r="I3233" t="s">
        <v>26</v>
      </c>
      <c r="J3233" t="s">
        <v>26</v>
      </c>
      <c r="K3233" t="s">
        <v>26</v>
      </c>
    </row>
    <row r="3234" spans="1:11" x14ac:dyDescent="0.25">
      <c r="A3234" s="1">
        <v>34425</v>
      </c>
      <c r="B3234" t="s">
        <v>152</v>
      </c>
      <c r="C3234" t="s">
        <v>26</v>
      </c>
      <c r="D3234" t="s">
        <v>26</v>
      </c>
      <c r="E3234" t="s">
        <v>26</v>
      </c>
      <c r="F3234">
        <v>43631053.020000003</v>
      </c>
      <c r="G3234" t="s">
        <v>26</v>
      </c>
      <c r="H3234" t="s">
        <v>26</v>
      </c>
      <c r="I3234" t="s">
        <v>26</v>
      </c>
      <c r="J3234" t="s">
        <v>26</v>
      </c>
      <c r="K3234" t="s">
        <v>26</v>
      </c>
    </row>
    <row r="3235" spans="1:11" x14ac:dyDescent="0.25">
      <c r="A3235" s="1">
        <v>34425</v>
      </c>
      <c r="B3235" t="s">
        <v>153</v>
      </c>
      <c r="C3235" t="s">
        <v>26</v>
      </c>
      <c r="D3235" t="s">
        <v>26</v>
      </c>
      <c r="E3235" t="s">
        <v>26</v>
      </c>
      <c r="F3235">
        <v>44113378.439999998</v>
      </c>
      <c r="G3235" t="s">
        <v>26</v>
      </c>
      <c r="H3235" t="s">
        <v>26</v>
      </c>
      <c r="I3235" t="s">
        <v>26</v>
      </c>
      <c r="J3235" t="s">
        <v>26</v>
      </c>
      <c r="K3235" t="s">
        <v>26</v>
      </c>
    </row>
    <row r="3236" spans="1:11" x14ac:dyDescent="0.25">
      <c r="A3236" s="1">
        <v>34425</v>
      </c>
      <c r="B3236" t="s">
        <v>154</v>
      </c>
      <c r="C3236" t="s">
        <v>26</v>
      </c>
      <c r="D3236" t="s">
        <v>26</v>
      </c>
      <c r="E3236" t="s">
        <v>26</v>
      </c>
      <c r="F3236">
        <v>44618043.140000001</v>
      </c>
      <c r="G3236" t="s">
        <v>26</v>
      </c>
      <c r="H3236" t="s">
        <v>26</v>
      </c>
      <c r="I3236" t="s">
        <v>26</v>
      </c>
      <c r="J3236" t="s">
        <v>26</v>
      </c>
      <c r="K3236" t="s">
        <v>26</v>
      </c>
    </row>
    <row r="3237" spans="1:11" x14ac:dyDescent="0.25">
      <c r="A3237" s="1">
        <v>34425</v>
      </c>
      <c r="B3237" t="s">
        <v>155</v>
      </c>
      <c r="C3237" t="s">
        <v>26</v>
      </c>
      <c r="D3237" t="s">
        <v>26</v>
      </c>
      <c r="E3237" t="s">
        <v>26</v>
      </c>
      <c r="F3237">
        <v>46157796.409999996</v>
      </c>
      <c r="G3237" t="s">
        <v>26</v>
      </c>
      <c r="H3237" t="s">
        <v>26</v>
      </c>
      <c r="I3237" t="s">
        <v>26</v>
      </c>
      <c r="J3237" t="s">
        <v>26</v>
      </c>
      <c r="K3237" t="s">
        <v>26</v>
      </c>
    </row>
    <row r="3238" spans="1:11" x14ac:dyDescent="0.25">
      <c r="A3238" s="1">
        <v>34455</v>
      </c>
      <c r="B3238" t="s">
        <v>1</v>
      </c>
      <c r="C3238" t="s">
        <v>26</v>
      </c>
      <c r="D3238" t="s">
        <v>26</v>
      </c>
      <c r="E3238" t="s">
        <v>26</v>
      </c>
      <c r="F3238">
        <v>68422853.230000004</v>
      </c>
      <c r="G3238" t="s">
        <v>26</v>
      </c>
      <c r="H3238" t="s">
        <v>26</v>
      </c>
      <c r="I3238" t="s">
        <v>26</v>
      </c>
      <c r="J3238" t="s">
        <v>26</v>
      </c>
      <c r="K3238" t="s">
        <v>26</v>
      </c>
    </row>
    <row r="3239" spans="1:11" x14ac:dyDescent="0.25">
      <c r="A3239" s="1">
        <v>34455</v>
      </c>
      <c r="B3239" t="s">
        <v>126</v>
      </c>
      <c r="C3239" t="s">
        <v>26</v>
      </c>
      <c r="D3239" t="s">
        <v>26</v>
      </c>
      <c r="E3239" t="s">
        <v>26</v>
      </c>
      <c r="F3239">
        <v>68832599.120000005</v>
      </c>
      <c r="G3239" t="s">
        <v>26</v>
      </c>
      <c r="H3239" t="s">
        <v>26</v>
      </c>
      <c r="I3239" t="s">
        <v>26</v>
      </c>
      <c r="J3239" t="s">
        <v>26</v>
      </c>
      <c r="K3239" t="s">
        <v>26</v>
      </c>
    </row>
    <row r="3240" spans="1:11" x14ac:dyDescent="0.25">
      <c r="A3240" s="1">
        <v>34455</v>
      </c>
      <c r="B3240" t="s">
        <v>127</v>
      </c>
      <c r="C3240" t="s">
        <v>26</v>
      </c>
      <c r="D3240" t="s">
        <v>26</v>
      </c>
      <c r="E3240" t="s">
        <v>26</v>
      </c>
      <c r="F3240">
        <v>68620050.780000001</v>
      </c>
      <c r="G3240" t="s">
        <v>26</v>
      </c>
      <c r="H3240" t="s">
        <v>26</v>
      </c>
      <c r="I3240" t="s">
        <v>26</v>
      </c>
      <c r="J3240" t="s">
        <v>26</v>
      </c>
      <c r="K3240" t="s">
        <v>26</v>
      </c>
    </row>
    <row r="3241" spans="1:11" x14ac:dyDescent="0.25">
      <c r="A3241" s="1">
        <v>34455</v>
      </c>
      <c r="B3241" t="s">
        <v>113</v>
      </c>
      <c r="C3241" t="s">
        <v>26</v>
      </c>
      <c r="D3241" t="s">
        <v>26</v>
      </c>
      <c r="E3241" t="s">
        <v>26</v>
      </c>
      <c r="F3241">
        <v>68951251.469999999</v>
      </c>
      <c r="G3241" t="s">
        <v>26</v>
      </c>
      <c r="H3241" t="s">
        <v>26</v>
      </c>
      <c r="I3241" t="s">
        <v>26</v>
      </c>
      <c r="J3241" t="s">
        <v>26</v>
      </c>
      <c r="K3241" t="s">
        <v>26</v>
      </c>
    </row>
    <row r="3242" spans="1:11" x14ac:dyDescent="0.25">
      <c r="A3242" s="1">
        <v>34455</v>
      </c>
      <c r="B3242" t="s">
        <v>128</v>
      </c>
      <c r="C3242" t="s">
        <v>26</v>
      </c>
      <c r="D3242" t="s">
        <v>26</v>
      </c>
      <c r="E3242" t="s">
        <v>26</v>
      </c>
      <c r="F3242">
        <v>66273444.229999997</v>
      </c>
      <c r="G3242" t="s">
        <v>26</v>
      </c>
      <c r="H3242" t="s">
        <v>26</v>
      </c>
      <c r="I3242" t="s">
        <v>26</v>
      </c>
      <c r="J3242" t="s">
        <v>26</v>
      </c>
      <c r="K3242" t="s">
        <v>26</v>
      </c>
    </row>
    <row r="3243" spans="1:11" x14ac:dyDescent="0.25">
      <c r="A3243" s="1">
        <v>34455</v>
      </c>
      <c r="B3243" t="s">
        <v>129</v>
      </c>
      <c r="C3243" t="s">
        <v>26</v>
      </c>
      <c r="D3243" t="s">
        <v>26</v>
      </c>
      <c r="E3243" t="s">
        <v>26</v>
      </c>
      <c r="F3243">
        <v>67503712.700000003</v>
      </c>
      <c r="G3243" t="s">
        <v>26</v>
      </c>
      <c r="H3243" t="s">
        <v>26</v>
      </c>
      <c r="I3243" t="s">
        <v>26</v>
      </c>
      <c r="J3243" t="s">
        <v>26</v>
      </c>
      <c r="K3243" t="s">
        <v>26</v>
      </c>
    </row>
    <row r="3244" spans="1:11" x14ac:dyDescent="0.25">
      <c r="A3244" s="1">
        <v>34455</v>
      </c>
      <c r="B3244" t="s">
        <v>130</v>
      </c>
      <c r="C3244" t="s">
        <v>26</v>
      </c>
      <c r="D3244" t="s">
        <v>26</v>
      </c>
      <c r="E3244" t="s">
        <v>26</v>
      </c>
      <c r="F3244">
        <v>69376994.590000004</v>
      </c>
      <c r="G3244" t="s">
        <v>26</v>
      </c>
      <c r="H3244" t="s">
        <v>26</v>
      </c>
      <c r="I3244" t="s">
        <v>26</v>
      </c>
      <c r="J3244" t="s">
        <v>26</v>
      </c>
      <c r="K3244" t="s">
        <v>26</v>
      </c>
    </row>
    <row r="3245" spans="1:11" x14ac:dyDescent="0.25">
      <c r="A3245" s="1">
        <v>34455</v>
      </c>
      <c r="B3245" t="s">
        <v>131</v>
      </c>
      <c r="C3245" t="s">
        <v>26</v>
      </c>
      <c r="D3245" t="s">
        <v>26</v>
      </c>
      <c r="E3245" t="s">
        <v>26</v>
      </c>
      <c r="F3245">
        <v>64541112.689999998</v>
      </c>
      <c r="G3245" t="s">
        <v>26</v>
      </c>
      <c r="H3245" t="s">
        <v>26</v>
      </c>
      <c r="I3245" t="s">
        <v>26</v>
      </c>
      <c r="J3245" t="s">
        <v>26</v>
      </c>
      <c r="K3245" t="s">
        <v>26</v>
      </c>
    </row>
    <row r="3246" spans="1:11" x14ac:dyDescent="0.25">
      <c r="A3246" s="1">
        <v>34455</v>
      </c>
      <c r="B3246" t="s">
        <v>132</v>
      </c>
      <c r="C3246" t="s">
        <v>26</v>
      </c>
      <c r="D3246" t="s">
        <v>26</v>
      </c>
      <c r="E3246" t="s">
        <v>26</v>
      </c>
      <c r="F3246">
        <v>69555540.099999994</v>
      </c>
      <c r="G3246" t="s">
        <v>26</v>
      </c>
      <c r="H3246" t="s">
        <v>26</v>
      </c>
      <c r="I3246" t="s">
        <v>26</v>
      </c>
      <c r="J3246" t="s">
        <v>26</v>
      </c>
      <c r="K3246" t="s">
        <v>26</v>
      </c>
    </row>
    <row r="3247" spans="1:11" x14ac:dyDescent="0.25">
      <c r="A3247" s="1">
        <v>34455</v>
      </c>
      <c r="B3247" t="s">
        <v>133</v>
      </c>
      <c r="C3247" t="s">
        <v>26</v>
      </c>
      <c r="D3247" t="s">
        <v>26</v>
      </c>
      <c r="E3247" t="s">
        <v>26</v>
      </c>
      <c r="F3247">
        <v>69798282.959999993</v>
      </c>
      <c r="G3247" t="s">
        <v>26</v>
      </c>
      <c r="H3247" t="s">
        <v>26</v>
      </c>
      <c r="I3247" t="s">
        <v>26</v>
      </c>
      <c r="J3247" t="s">
        <v>26</v>
      </c>
      <c r="K3247" t="s">
        <v>26</v>
      </c>
    </row>
    <row r="3248" spans="1:11" x14ac:dyDescent="0.25">
      <c r="A3248" s="1">
        <v>34455</v>
      </c>
      <c r="B3248" t="s">
        <v>134</v>
      </c>
      <c r="C3248" t="s">
        <v>26</v>
      </c>
      <c r="D3248" t="s">
        <v>26</v>
      </c>
      <c r="E3248" t="s">
        <v>26</v>
      </c>
      <c r="F3248">
        <v>68728522.340000004</v>
      </c>
      <c r="G3248" t="s">
        <v>26</v>
      </c>
      <c r="H3248" t="s">
        <v>26</v>
      </c>
      <c r="I3248" t="s">
        <v>26</v>
      </c>
      <c r="J3248" t="s">
        <v>26</v>
      </c>
      <c r="K3248" t="s">
        <v>26</v>
      </c>
    </row>
    <row r="3249" spans="1:11" x14ac:dyDescent="0.25">
      <c r="A3249" s="1">
        <v>34455</v>
      </c>
      <c r="B3249" t="s">
        <v>135</v>
      </c>
      <c r="C3249" t="s">
        <v>26</v>
      </c>
      <c r="D3249" t="s">
        <v>26</v>
      </c>
      <c r="E3249" t="s">
        <v>26</v>
      </c>
      <c r="F3249">
        <v>67746087.659999996</v>
      </c>
      <c r="G3249" t="s">
        <v>26</v>
      </c>
      <c r="H3249" t="s">
        <v>26</v>
      </c>
      <c r="I3249" t="s">
        <v>26</v>
      </c>
      <c r="J3249" t="s">
        <v>26</v>
      </c>
      <c r="K3249" t="s">
        <v>26</v>
      </c>
    </row>
    <row r="3250" spans="1:11" x14ac:dyDescent="0.25">
      <c r="A3250" s="1">
        <v>34455</v>
      </c>
      <c r="B3250" t="s">
        <v>136</v>
      </c>
      <c r="C3250" t="s">
        <v>26</v>
      </c>
      <c r="D3250" t="s">
        <v>26</v>
      </c>
      <c r="E3250" t="s">
        <v>26</v>
      </c>
      <c r="F3250" t="s">
        <v>26</v>
      </c>
      <c r="G3250" t="s">
        <v>26</v>
      </c>
      <c r="H3250" t="s">
        <v>26</v>
      </c>
      <c r="I3250" t="s">
        <v>26</v>
      </c>
      <c r="J3250" t="s">
        <v>26</v>
      </c>
      <c r="K3250" t="s">
        <v>26</v>
      </c>
    </row>
    <row r="3251" spans="1:11" x14ac:dyDescent="0.25">
      <c r="A3251" s="1">
        <v>34455</v>
      </c>
      <c r="B3251" t="s">
        <v>137</v>
      </c>
      <c r="C3251" t="s">
        <v>26</v>
      </c>
      <c r="D3251" t="s">
        <v>26</v>
      </c>
      <c r="E3251" t="s">
        <v>26</v>
      </c>
      <c r="F3251">
        <v>66947847.630000003</v>
      </c>
      <c r="G3251" t="s">
        <v>26</v>
      </c>
      <c r="H3251" t="s">
        <v>26</v>
      </c>
      <c r="I3251" t="s">
        <v>26</v>
      </c>
      <c r="J3251" t="s">
        <v>26</v>
      </c>
      <c r="K3251" t="s">
        <v>26</v>
      </c>
    </row>
    <row r="3252" spans="1:11" x14ac:dyDescent="0.25">
      <c r="A3252" s="1">
        <v>34455</v>
      </c>
      <c r="B3252" t="s">
        <v>138</v>
      </c>
      <c r="C3252" t="s">
        <v>26</v>
      </c>
      <c r="D3252" t="s">
        <v>26</v>
      </c>
      <c r="E3252" t="s">
        <v>26</v>
      </c>
      <c r="F3252">
        <v>68105972.890000001</v>
      </c>
      <c r="G3252" t="s">
        <v>26</v>
      </c>
      <c r="H3252" t="s">
        <v>26</v>
      </c>
      <c r="I3252" t="s">
        <v>26</v>
      </c>
      <c r="J3252" t="s">
        <v>26</v>
      </c>
      <c r="K3252" t="s">
        <v>26</v>
      </c>
    </row>
    <row r="3253" spans="1:11" x14ac:dyDescent="0.25">
      <c r="A3253" s="1">
        <v>34455</v>
      </c>
      <c r="B3253" t="s">
        <v>139</v>
      </c>
      <c r="C3253" t="s">
        <v>26</v>
      </c>
      <c r="D3253" t="s">
        <v>26</v>
      </c>
      <c r="E3253" t="s">
        <v>26</v>
      </c>
      <c r="F3253">
        <v>68278028.129999995</v>
      </c>
      <c r="G3253" t="s">
        <v>26</v>
      </c>
      <c r="H3253" t="s">
        <v>26</v>
      </c>
      <c r="I3253" t="s">
        <v>26</v>
      </c>
      <c r="J3253" t="s">
        <v>26</v>
      </c>
      <c r="K3253" t="s">
        <v>26</v>
      </c>
    </row>
    <row r="3254" spans="1:11" x14ac:dyDescent="0.25">
      <c r="A3254" s="1">
        <v>34455</v>
      </c>
      <c r="B3254" t="s">
        <v>140</v>
      </c>
      <c r="C3254" t="s">
        <v>26</v>
      </c>
      <c r="D3254" t="s">
        <v>26</v>
      </c>
      <c r="E3254" t="s">
        <v>26</v>
      </c>
      <c r="F3254">
        <v>68087424.25</v>
      </c>
      <c r="G3254" t="s">
        <v>26</v>
      </c>
      <c r="H3254" t="s">
        <v>26</v>
      </c>
      <c r="I3254" t="s">
        <v>26</v>
      </c>
      <c r="J3254" t="s">
        <v>26</v>
      </c>
      <c r="K3254" t="s">
        <v>26</v>
      </c>
    </row>
    <row r="3255" spans="1:11" x14ac:dyDescent="0.25">
      <c r="A3255" s="1">
        <v>34455</v>
      </c>
      <c r="B3255" t="s">
        <v>141</v>
      </c>
      <c r="C3255" t="s">
        <v>26</v>
      </c>
      <c r="D3255" t="s">
        <v>26</v>
      </c>
      <c r="E3255" t="s">
        <v>26</v>
      </c>
      <c r="F3255">
        <v>67681895.090000004</v>
      </c>
      <c r="G3255" t="s">
        <v>26</v>
      </c>
      <c r="H3255" t="s">
        <v>26</v>
      </c>
      <c r="I3255" t="s">
        <v>26</v>
      </c>
      <c r="J3255" t="s">
        <v>26</v>
      </c>
      <c r="K3255" t="s">
        <v>26</v>
      </c>
    </row>
    <row r="3256" spans="1:11" x14ac:dyDescent="0.25">
      <c r="A3256" s="1">
        <v>34455</v>
      </c>
      <c r="B3256" t="s">
        <v>142</v>
      </c>
      <c r="C3256" t="s">
        <v>26</v>
      </c>
      <c r="D3256" t="s">
        <v>26</v>
      </c>
      <c r="E3256" t="s">
        <v>26</v>
      </c>
      <c r="F3256">
        <v>67631543.349999994</v>
      </c>
      <c r="G3256" t="s">
        <v>26</v>
      </c>
      <c r="H3256" t="s">
        <v>26</v>
      </c>
      <c r="I3256" t="s">
        <v>26</v>
      </c>
      <c r="J3256" t="s">
        <v>26</v>
      </c>
      <c r="K3256" t="s">
        <v>26</v>
      </c>
    </row>
    <row r="3257" spans="1:11" x14ac:dyDescent="0.25">
      <c r="A3257" s="1">
        <v>34455</v>
      </c>
      <c r="B3257" t="s">
        <v>143</v>
      </c>
      <c r="C3257" t="s">
        <v>26</v>
      </c>
      <c r="D3257" t="s">
        <v>26</v>
      </c>
      <c r="E3257" t="s">
        <v>26</v>
      </c>
      <c r="F3257">
        <v>67640692.640000001</v>
      </c>
      <c r="G3257" t="s">
        <v>26</v>
      </c>
      <c r="H3257" t="s">
        <v>26</v>
      </c>
      <c r="I3257" t="s">
        <v>26</v>
      </c>
      <c r="J3257" t="s">
        <v>26</v>
      </c>
      <c r="K3257" t="s">
        <v>26</v>
      </c>
    </row>
    <row r="3258" spans="1:11" x14ac:dyDescent="0.25">
      <c r="A3258" s="1">
        <v>34455</v>
      </c>
      <c r="B3258" t="s">
        <v>144</v>
      </c>
      <c r="C3258" t="s">
        <v>26</v>
      </c>
      <c r="D3258" t="s">
        <v>26</v>
      </c>
      <c r="E3258" t="s">
        <v>26</v>
      </c>
      <c r="F3258">
        <v>67884054.040000007</v>
      </c>
      <c r="G3258" t="s">
        <v>26</v>
      </c>
      <c r="H3258" t="s">
        <v>26</v>
      </c>
      <c r="I3258" t="s">
        <v>26</v>
      </c>
      <c r="J3258" t="s">
        <v>26</v>
      </c>
      <c r="K3258" t="s">
        <v>26</v>
      </c>
    </row>
    <row r="3259" spans="1:11" x14ac:dyDescent="0.25">
      <c r="A3259" s="1">
        <v>34455</v>
      </c>
      <c r="B3259" t="s">
        <v>145</v>
      </c>
      <c r="C3259" t="s">
        <v>26</v>
      </c>
      <c r="D3259" t="s">
        <v>26</v>
      </c>
      <c r="E3259" t="s">
        <v>26</v>
      </c>
      <c r="F3259">
        <v>70636434.269999996</v>
      </c>
      <c r="G3259" t="s">
        <v>26</v>
      </c>
      <c r="H3259" t="s">
        <v>26</v>
      </c>
      <c r="I3259" t="s">
        <v>26</v>
      </c>
      <c r="J3259" t="s">
        <v>26</v>
      </c>
      <c r="K3259" t="s">
        <v>26</v>
      </c>
    </row>
    <row r="3260" spans="1:11" x14ac:dyDescent="0.25">
      <c r="A3260" s="1">
        <v>34455</v>
      </c>
      <c r="B3260" t="s">
        <v>146</v>
      </c>
      <c r="C3260" t="s">
        <v>26</v>
      </c>
      <c r="D3260" t="s">
        <v>26</v>
      </c>
      <c r="E3260" t="s">
        <v>26</v>
      </c>
      <c r="F3260">
        <v>68747421.969999999</v>
      </c>
      <c r="G3260" t="s">
        <v>26</v>
      </c>
      <c r="H3260" t="s">
        <v>26</v>
      </c>
      <c r="I3260" t="s">
        <v>26</v>
      </c>
      <c r="J3260" t="s">
        <v>26</v>
      </c>
      <c r="K3260" t="s">
        <v>26</v>
      </c>
    </row>
    <row r="3261" spans="1:11" x14ac:dyDescent="0.25">
      <c r="A3261" s="1">
        <v>34455</v>
      </c>
      <c r="B3261" t="s">
        <v>2</v>
      </c>
      <c r="C3261" t="s">
        <v>26</v>
      </c>
      <c r="D3261" t="s">
        <v>26</v>
      </c>
      <c r="E3261" t="s">
        <v>26</v>
      </c>
      <c r="F3261">
        <v>67736909.840000004</v>
      </c>
      <c r="G3261" t="s">
        <v>26</v>
      </c>
      <c r="H3261" t="s">
        <v>26</v>
      </c>
      <c r="I3261" t="s">
        <v>26</v>
      </c>
      <c r="J3261" t="s">
        <v>26</v>
      </c>
      <c r="K3261" t="s">
        <v>26</v>
      </c>
    </row>
    <row r="3262" spans="1:11" x14ac:dyDescent="0.25">
      <c r="A3262" s="1">
        <v>34455</v>
      </c>
      <c r="B3262" t="s">
        <v>147</v>
      </c>
      <c r="C3262" t="s">
        <v>26</v>
      </c>
      <c r="D3262" t="s">
        <v>26</v>
      </c>
      <c r="E3262" t="s">
        <v>26</v>
      </c>
      <c r="F3262">
        <v>67948630.840000004</v>
      </c>
      <c r="G3262" t="s">
        <v>26</v>
      </c>
      <c r="H3262" t="s">
        <v>26</v>
      </c>
      <c r="I3262" t="s">
        <v>26</v>
      </c>
      <c r="J3262" t="s">
        <v>26</v>
      </c>
      <c r="K3262" t="s">
        <v>26</v>
      </c>
    </row>
    <row r="3263" spans="1:11" x14ac:dyDescent="0.25">
      <c r="A3263" s="1">
        <v>34455</v>
      </c>
      <c r="B3263" t="s">
        <v>148</v>
      </c>
      <c r="C3263" t="s">
        <v>26</v>
      </c>
      <c r="D3263" t="s">
        <v>26</v>
      </c>
      <c r="E3263" t="s">
        <v>26</v>
      </c>
      <c r="F3263">
        <v>69405885.620000005</v>
      </c>
      <c r="G3263" t="s">
        <v>26</v>
      </c>
      <c r="H3263" t="s">
        <v>26</v>
      </c>
      <c r="I3263" t="s">
        <v>26</v>
      </c>
      <c r="J3263" t="s">
        <v>26</v>
      </c>
      <c r="K3263" t="s">
        <v>26</v>
      </c>
    </row>
    <row r="3264" spans="1:11" x14ac:dyDescent="0.25">
      <c r="A3264" s="1">
        <v>34455</v>
      </c>
      <c r="B3264" t="s">
        <v>149</v>
      </c>
      <c r="C3264" t="s">
        <v>26</v>
      </c>
      <c r="D3264" t="s">
        <v>26</v>
      </c>
      <c r="E3264" t="s">
        <v>26</v>
      </c>
      <c r="F3264">
        <v>66489361.700000003</v>
      </c>
      <c r="G3264" t="s">
        <v>26</v>
      </c>
      <c r="H3264" t="s">
        <v>26</v>
      </c>
      <c r="I3264" t="s">
        <v>26</v>
      </c>
      <c r="J3264" t="s">
        <v>26</v>
      </c>
      <c r="K3264" t="s">
        <v>26</v>
      </c>
    </row>
    <row r="3265" spans="1:11" x14ac:dyDescent="0.25">
      <c r="A3265" s="1">
        <v>34455</v>
      </c>
      <c r="B3265" t="s">
        <v>150</v>
      </c>
      <c r="C3265" t="s">
        <v>26</v>
      </c>
      <c r="D3265" t="s">
        <v>26</v>
      </c>
      <c r="E3265" t="s">
        <v>26</v>
      </c>
      <c r="F3265">
        <v>65535094.039999999</v>
      </c>
      <c r="G3265" t="s">
        <v>26</v>
      </c>
      <c r="H3265" t="s">
        <v>26</v>
      </c>
      <c r="I3265" t="s">
        <v>26</v>
      </c>
      <c r="J3265" t="s">
        <v>26</v>
      </c>
      <c r="K3265" t="s">
        <v>26</v>
      </c>
    </row>
    <row r="3266" spans="1:11" x14ac:dyDescent="0.25">
      <c r="A3266" s="1">
        <v>34455</v>
      </c>
      <c r="B3266" t="s">
        <v>151</v>
      </c>
      <c r="C3266" t="s">
        <v>26</v>
      </c>
      <c r="D3266" t="s">
        <v>26</v>
      </c>
      <c r="E3266" t="s">
        <v>26</v>
      </c>
      <c r="F3266">
        <v>66308600.229999997</v>
      </c>
      <c r="G3266" t="s">
        <v>26</v>
      </c>
      <c r="H3266" t="s">
        <v>26</v>
      </c>
      <c r="I3266" t="s">
        <v>26</v>
      </c>
      <c r="J3266" t="s">
        <v>26</v>
      </c>
      <c r="K3266" t="s">
        <v>26</v>
      </c>
    </row>
    <row r="3267" spans="1:11" x14ac:dyDescent="0.25">
      <c r="A3267" s="1">
        <v>34455</v>
      </c>
      <c r="B3267" t="s">
        <v>152</v>
      </c>
      <c r="C3267" t="s">
        <v>26</v>
      </c>
      <c r="D3267" t="s">
        <v>26</v>
      </c>
      <c r="E3267" t="s">
        <v>26</v>
      </c>
      <c r="F3267">
        <v>68413491.140000001</v>
      </c>
      <c r="G3267" t="s">
        <v>26</v>
      </c>
      <c r="H3267" t="s">
        <v>26</v>
      </c>
      <c r="I3267" t="s">
        <v>26</v>
      </c>
      <c r="J3267" t="s">
        <v>26</v>
      </c>
      <c r="K3267" t="s">
        <v>26</v>
      </c>
    </row>
    <row r="3268" spans="1:11" x14ac:dyDescent="0.25">
      <c r="A3268" s="1">
        <v>34455</v>
      </c>
      <c r="B3268" t="s">
        <v>153</v>
      </c>
      <c r="C3268" t="s">
        <v>26</v>
      </c>
      <c r="D3268" t="s">
        <v>26</v>
      </c>
      <c r="E3268" t="s">
        <v>26</v>
      </c>
      <c r="F3268">
        <v>67114093.959999993</v>
      </c>
      <c r="G3268" t="s">
        <v>26</v>
      </c>
      <c r="H3268" t="s">
        <v>26</v>
      </c>
      <c r="I3268" t="s">
        <v>26</v>
      </c>
      <c r="J3268" t="s">
        <v>26</v>
      </c>
      <c r="K3268" t="s">
        <v>26</v>
      </c>
    </row>
    <row r="3269" spans="1:11" x14ac:dyDescent="0.25">
      <c r="A3269" s="1">
        <v>34455</v>
      </c>
      <c r="B3269" t="s">
        <v>154</v>
      </c>
      <c r="C3269" t="s">
        <v>26</v>
      </c>
      <c r="D3269" t="s">
        <v>26</v>
      </c>
      <c r="E3269" t="s">
        <v>26</v>
      </c>
      <c r="F3269">
        <v>68194217.129999995</v>
      </c>
      <c r="G3269" t="s">
        <v>26</v>
      </c>
      <c r="H3269" t="s">
        <v>26</v>
      </c>
      <c r="I3269" t="s">
        <v>26</v>
      </c>
      <c r="J3269" t="s">
        <v>26</v>
      </c>
      <c r="K3269" t="s">
        <v>26</v>
      </c>
    </row>
    <row r="3270" spans="1:11" x14ac:dyDescent="0.25">
      <c r="A3270" s="1">
        <v>34455</v>
      </c>
      <c r="B3270" t="s">
        <v>155</v>
      </c>
      <c r="C3270" t="s">
        <v>26</v>
      </c>
      <c r="D3270" t="s">
        <v>26</v>
      </c>
      <c r="E3270" t="s">
        <v>26</v>
      </c>
      <c r="F3270">
        <v>67141130.659999996</v>
      </c>
      <c r="G3270" t="s">
        <v>26</v>
      </c>
      <c r="H3270" t="s">
        <v>26</v>
      </c>
      <c r="I3270" t="s">
        <v>26</v>
      </c>
      <c r="J3270" t="s">
        <v>26</v>
      </c>
      <c r="K3270" t="s">
        <v>26</v>
      </c>
    </row>
    <row r="3271" spans="1:11" x14ac:dyDescent="0.25">
      <c r="A3271" s="1">
        <v>34486</v>
      </c>
      <c r="B3271" t="s">
        <v>1</v>
      </c>
      <c r="C3271" t="s">
        <v>26</v>
      </c>
      <c r="D3271" t="s">
        <v>26</v>
      </c>
      <c r="E3271" t="s">
        <v>26</v>
      </c>
      <c r="F3271">
        <v>100000000</v>
      </c>
      <c r="G3271">
        <v>100000000</v>
      </c>
      <c r="H3271">
        <v>100000000</v>
      </c>
      <c r="I3271" t="s">
        <v>26</v>
      </c>
      <c r="J3271" t="s">
        <v>26</v>
      </c>
      <c r="K3271" t="s">
        <v>26</v>
      </c>
    </row>
    <row r="3272" spans="1:11" x14ac:dyDescent="0.25">
      <c r="A3272" s="1">
        <v>34486</v>
      </c>
      <c r="B3272" t="s">
        <v>126</v>
      </c>
      <c r="C3272" t="s">
        <v>26</v>
      </c>
      <c r="D3272" t="s">
        <v>26</v>
      </c>
      <c r="E3272" t="s">
        <v>26</v>
      </c>
      <c r="F3272">
        <v>100000000</v>
      </c>
      <c r="G3272">
        <v>100000000</v>
      </c>
      <c r="H3272">
        <v>100000000</v>
      </c>
      <c r="I3272" t="s">
        <v>26</v>
      </c>
      <c r="J3272" t="s">
        <v>26</v>
      </c>
      <c r="K3272" t="s">
        <v>26</v>
      </c>
    </row>
    <row r="3273" spans="1:11" x14ac:dyDescent="0.25">
      <c r="A3273" s="1">
        <v>34486</v>
      </c>
      <c r="B3273" t="s">
        <v>127</v>
      </c>
      <c r="C3273" t="s">
        <v>26</v>
      </c>
      <c r="D3273" t="s">
        <v>26</v>
      </c>
      <c r="E3273" t="s">
        <v>26</v>
      </c>
      <c r="F3273">
        <v>100000000</v>
      </c>
      <c r="G3273">
        <v>100000000</v>
      </c>
      <c r="H3273">
        <v>100000000</v>
      </c>
      <c r="I3273" t="s">
        <v>26</v>
      </c>
      <c r="J3273" t="s">
        <v>26</v>
      </c>
      <c r="K3273" t="s">
        <v>26</v>
      </c>
    </row>
    <row r="3274" spans="1:11" x14ac:dyDescent="0.25">
      <c r="A3274" s="1">
        <v>34486</v>
      </c>
      <c r="B3274" t="s">
        <v>113</v>
      </c>
      <c r="C3274" t="s">
        <v>26</v>
      </c>
      <c r="D3274" t="s">
        <v>26</v>
      </c>
      <c r="E3274" t="s">
        <v>26</v>
      </c>
      <c r="F3274">
        <v>100000000</v>
      </c>
      <c r="G3274">
        <v>100000000</v>
      </c>
      <c r="H3274">
        <v>100000000</v>
      </c>
      <c r="I3274" t="s">
        <v>26</v>
      </c>
      <c r="J3274" t="s">
        <v>26</v>
      </c>
      <c r="K3274" t="s">
        <v>26</v>
      </c>
    </row>
    <row r="3275" spans="1:11" x14ac:dyDescent="0.25">
      <c r="A3275" s="1">
        <v>34486</v>
      </c>
      <c r="B3275" t="s">
        <v>128</v>
      </c>
      <c r="C3275" t="s">
        <v>26</v>
      </c>
      <c r="D3275" t="s">
        <v>26</v>
      </c>
      <c r="E3275" t="s">
        <v>26</v>
      </c>
      <c r="F3275">
        <v>100000000</v>
      </c>
      <c r="G3275">
        <v>100000000</v>
      </c>
      <c r="H3275">
        <v>100000000</v>
      </c>
      <c r="I3275" t="s">
        <v>26</v>
      </c>
      <c r="J3275" t="s">
        <v>26</v>
      </c>
      <c r="K3275" t="s">
        <v>26</v>
      </c>
    </row>
    <row r="3276" spans="1:11" x14ac:dyDescent="0.25">
      <c r="A3276" s="1">
        <v>34486</v>
      </c>
      <c r="B3276" t="s">
        <v>129</v>
      </c>
      <c r="C3276" t="s">
        <v>26</v>
      </c>
      <c r="D3276" t="s">
        <v>26</v>
      </c>
      <c r="E3276" t="s">
        <v>26</v>
      </c>
      <c r="F3276">
        <v>100000000</v>
      </c>
      <c r="G3276">
        <v>100000000</v>
      </c>
      <c r="H3276">
        <v>100000000</v>
      </c>
      <c r="I3276" t="s">
        <v>26</v>
      </c>
      <c r="J3276" t="s">
        <v>26</v>
      </c>
      <c r="K3276" t="s">
        <v>26</v>
      </c>
    </row>
    <row r="3277" spans="1:11" x14ac:dyDescent="0.25">
      <c r="A3277" s="1">
        <v>34486</v>
      </c>
      <c r="B3277" t="s">
        <v>130</v>
      </c>
      <c r="C3277" t="s">
        <v>26</v>
      </c>
      <c r="D3277" t="s">
        <v>26</v>
      </c>
      <c r="E3277" t="s">
        <v>26</v>
      </c>
      <c r="F3277">
        <v>100000000</v>
      </c>
      <c r="G3277">
        <v>100000000</v>
      </c>
      <c r="H3277">
        <v>100000000</v>
      </c>
      <c r="I3277" t="s">
        <v>26</v>
      </c>
      <c r="J3277" t="s">
        <v>26</v>
      </c>
      <c r="K3277" t="s">
        <v>26</v>
      </c>
    </row>
    <row r="3278" spans="1:11" x14ac:dyDescent="0.25">
      <c r="A3278" s="1">
        <v>34486</v>
      </c>
      <c r="B3278" t="s">
        <v>131</v>
      </c>
      <c r="C3278" t="s">
        <v>26</v>
      </c>
      <c r="D3278" t="s">
        <v>26</v>
      </c>
      <c r="E3278" t="s">
        <v>26</v>
      </c>
      <c r="F3278">
        <v>100000000</v>
      </c>
      <c r="G3278">
        <v>100000000</v>
      </c>
      <c r="H3278">
        <v>100000000</v>
      </c>
      <c r="I3278" t="s">
        <v>26</v>
      </c>
      <c r="J3278" t="s">
        <v>26</v>
      </c>
      <c r="K3278" t="s">
        <v>26</v>
      </c>
    </row>
    <row r="3279" spans="1:11" x14ac:dyDescent="0.25">
      <c r="A3279" s="1">
        <v>34486</v>
      </c>
      <c r="B3279" t="s">
        <v>132</v>
      </c>
      <c r="C3279" t="s">
        <v>26</v>
      </c>
      <c r="D3279" t="s">
        <v>26</v>
      </c>
      <c r="E3279" t="s">
        <v>26</v>
      </c>
      <c r="F3279">
        <v>100000000</v>
      </c>
      <c r="G3279">
        <v>100000000</v>
      </c>
      <c r="H3279">
        <v>100000000</v>
      </c>
      <c r="I3279" t="s">
        <v>26</v>
      </c>
      <c r="J3279" t="s">
        <v>26</v>
      </c>
      <c r="K3279" t="s">
        <v>26</v>
      </c>
    </row>
    <row r="3280" spans="1:11" x14ac:dyDescent="0.25">
      <c r="A3280" s="1">
        <v>34486</v>
      </c>
      <c r="B3280" t="s">
        <v>133</v>
      </c>
      <c r="C3280" t="s">
        <v>26</v>
      </c>
      <c r="D3280" t="s">
        <v>26</v>
      </c>
      <c r="E3280" t="s">
        <v>26</v>
      </c>
      <c r="F3280">
        <v>100000000</v>
      </c>
      <c r="G3280">
        <v>100000000</v>
      </c>
      <c r="H3280">
        <v>100000000</v>
      </c>
      <c r="I3280" t="s">
        <v>26</v>
      </c>
      <c r="J3280" t="s">
        <v>26</v>
      </c>
      <c r="K3280" t="s">
        <v>26</v>
      </c>
    </row>
    <row r="3281" spans="1:11" x14ac:dyDescent="0.25">
      <c r="A3281" s="1">
        <v>34486</v>
      </c>
      <c r="B3281" t="s">
        <v>134</v>
      </c>
      <c r="C3281" t="s">
        <v>26</v>
      </c>
      <c r="D3281" t="s">
        <v>26</v>
      </c>
      <c r="E3281" t="s">
        <v>26</v>
      </c>
      <c r="F3281">
        <v>100000000</v>
      </c>
      <c r="G3281">
        <v>100000000</v>
      </c>
      <c r="H3281">
        <v>100000000</v>
      </c>
      <c r="I3281" t="s">
        <v>26</v>
      </c>
      <c r="J3281" t="s">
        <v>26</v>
      </c>
      <c r="K3281" t="s">
        <v>26</v>
      </c>
    </row>
    <row r="3282" spans="1:11" x14ac:dyDescent="0.25">
      <c r="A3282" s="1">
        <v>34486</v>
      </c>
      <c r="B3282" t="s">
        <v>135</v>
      </c>
      <c r="C3282" t="s">
        <v>26</v>
      </c>
      <c r="D3282" t="s">
        <v>26</v>
      </c>
      <c r="E3282" t="s">
        <v>26</v>
      </c>
      <c r="F3282">
        <v>100000000</v>
      </c>
      <c r="G3282">
        <v>100000000</v>
      </c>
      <c r="H3282">
        <v>100000000</v>
      </c>
      <c r="I3282" t="s">
        <v>26</v>
      </c>
      <c r="J3282" t="s">
        <v>26</v>
      </c>
      <c r="K3282" t="s">
        <v>26</v>
      </c>
    </row>
    <row r="3283" spans="1:11" x14ac:dyDescent="0.25">
      <c r="A3283" s="1">
        <v>34486</v>
      </c>
      <c r="B3283" t="s">
        <v>136</v>
      </c>
      <c r="C3283" t="s">
        <v>26</v>
      </c>
      <c r="D3283" t="s">
        <v>26</v>
      </c>
      <c r="E3283" t="s">
        <v>26</v>
      </c>
      <c r="F3283">
        <v>100000000</v>
      </c>
      <c r="G3283">
        <v>100000000</v>
      </c>
      <c r="H3283">
        <v>100000000</v>
      </c>
      <c r="I3283" t="s">
        <v>26</v>
      </c>
      <c r="J3283" t="s">
        <v>26</v>
      </c>
      <c r="K3283" t="s">
        <v>26</v>
      </c>
    </row>
    <row r="3284" spans="1:11" x14ac:dyDescent="0.25">
      <c r="A3284" s="1">
        <v>34486</v>
      </c>
      <c r="B3284" t="s">
        <v>137</v>
      </c>
      <c r="C3284" t="s">
        <v>26</v>
      </c>
      <c r="D3284" t="s">
        <v>26</v>
      </c>
      <c r="E3284" t="s">
        <v>26</v>
      </c>
      <c r="F3284">
        <v>100000000</v>
      </c>
      <c r="G3284">
        <v>100000000</v>
      </c>
      <c r="H3284">
        <v>100000000</v>
      </c>
      <c r="I3284" t="s">
        <v>26</v>
      </c>
      <c r="J3284" t="s">
        <v>26</v>
      </c>
      <c r="K3284" t="s">
        <v>26</v>
      </c>
    </row>
    <row r="3285" spans="1:11" x14ac:dyDescent="0.25">
      <c r="A3285" s="1">
        <v>34486</v>
      </c>
      <c r="B3285" t="s">
        <v>138</v>
      </c>
      <c r="C3285" t="s">
        <v>26</v>
      </c>
      <c r="D3285" t="s">
        <v>26</v>
      </c>
      <c r="E3285" t="s">
        <v>26</v>
      </c>
      <c r="F3285">
        <v>100000000</v>
      </c>
      <c r="G3285">
        <v>100000000</v>
      </c>
      <c r="H3285">
        <v>100000000</v>
      </c>
      <c r="I3285" t="s">
        <v>26</v>
      </c>
      <c r="J3285" t="s">
        <v>26</v>
      </c>
      <c r="K3285" t="s">
        <v>26</v>
      </c>
    </row>
    <row r="3286" spans="1:11" x14ac:dyDescent="0.25">
      <c r="A3286" s="1">
        <v>34486</v>
      </c>
      <c r="B3286" t="s">
        <v>139</v>
      </c>
      <c r="C3286" t="s">
        <v>26</v>
      </c>
      <c r="D3286" t="s">
        <v>26</v>
      </c>
      <c r="E3286" t="s">
        <v>26</v>
      </c>
      <c r="F3286">
        <v>100000000</v>
      </c>
      <c r="G3286">
        <v>100000000</v>
      </c>
      <c r="H3286">
        <v>100000000</v>
      </c>
      <c r="I3286" t="s">
        <v>26</v>
      </c>
      <c r="J3286" t="s">
        <v>26</v>
      </c>
      <c r="K3286" t="s">
        <v>26</v>
      </c>
    </row>
    <row r="3287" spans="1:11" x14ac:dyDescent="0.25">
      <c r="A3287" s="1">
        <v>34486</v>
      </c>
      <c r="B3287" t="s">
        <v>140</v>
      </c>
      <c r="C3287" t="s">
        <v>26</v>
      </c>
      <c r="D3287" t="s">
        <v>26</v>
      </c>
      <c r="E3287" t="s">
        <v>26</v>
      </c>
      <c r="F3287">
        <v>100000000</v>
      </c>
      <c r="G3287">
        <v>100000000</v>
      </c>
      <c r="H3287">
        <v>100000000</v>
      </c>
      <c r="I3287" t="s">
        <v>26</v>
      </c>
      <c r="J3287" t="s">
        <v>26</v>
      </c>
      <c r="K3287" t="s">
        <v>26</v>
      </c>
    </row>
    <row r="3288" spans="1:11" x14ac:dyDescent="0.25">
      <c r="A3288" s="1">
        <v>34486</v>
      </c>
      <c r="B3288" t="s">
        <v>141</v>
      </c>
      <c r="C3288" t="s">
        <v>26</v>
      </c>
      <c r="D3288" t="s">
        <v>26</v>
      </c>
      <c r="E3288" t="s">
        <v>26</v>
      </c>
      <c r="F3288">
        <v>100000000</v>
      </c>
      <c r="G3288">
        <v>100000000</v>
      </c>
      <c r="H3288">
        <v>100000000</v>
      </c>
      <c r="I3288" t="s">
        <v>26</v>
      </c>
      <c r="J3288" t="s">
        <v>26</v>
      </c>
      <c r="K3288" t="s">
        <v>26</v>
      </c>
    </row>
    <row r="3289" spans="1:11" x14ac:dyDescent="0.25">
      <c r="A3289" s="1">
        <v>34486</v>
      </c>
      <c r="B3289" t="s">
        <v>142</v>
      </c>
      <c r="C3289" t="s">
        <v>26</v>
      </c>
      <c r="D3289" t="s">
        <v>26</v>
      </c>
      <c r="E3289" t="s">
        <v>26</v>
      </c>
      <c r="F3289">
        <v>100000000</v>
      </c>
      <c r="G3289">
        <v>100000000</v>
      </c>
      <c r="H3289">
        <v>100000000</v>
      </c>
      <c r="I3289" t="s">
        <v>26</v>
      </c>
      <c r="J3289" t="s">
        <v>26</v>
      </c>
      <c r="K3289" t="s">
        <v>26</v>
      </c>
    </row>
    <row r="3290" spans="1:11" x14ac:dyDescent="0.25">
      <c r="A3290" s="1">
        <v>34486</v>
      </c>
      <c r="B3290" t="s">
        <v>143</v>
      </c>
      <c r="C3290" t="s">
        <v>26</v>
      </c>
      <c r="D3290" t="s">
        <v>26</v>
      </c>
      <c r="E3290" t="s">
        <v>26</v>
      </c>
      <c r="F3290">
        <v>100000000</v>
      </c>
      <c r="G3290">
        <v>100000000</v>
      </c>
      <c r="H3290">
        <v>100000000</v>
      </c>
      <c r="I3290" t="s">
        <v>26</v>
      </c>
      <c r="J3290" t="s">
        <v>26</v>
      </c>
      <c r="K3290" t="s">
        <v>26</v>
      </c>
    </row>
    <row r="3291" spans="1:11" x14ac:dyDescent="0.25">
      <c r="A3291" s="1">
        <v>34486</v>
      </c>
      <c r="B3291" t="s">
        <v>144</v>
      </c>
      <c r="C3291" t="s">
        <v>26</v>
      </c>
      <c r="D3291" t="s">
        <v>26</v>
      </c>
      <c r="E3291" t="s">
        <v>26</v>
      </c>
      <c r="F3291">
        <v>100000000</v>
      </c>
      <c r="G3291">
        <v>100000000</v>
      </c>
      <c r="H3291">
        <v>100000000</v>
      </c>
      <c r="I3291" t="s">
        <v>26</v>
      </c>
      <c r="J3291" t="s">
        <v>26</v>
      </c>
      <c r="K3291" t="s">
        <v>26</v>
      </c>
    </row>
    <row r="3292" spans="1:11" x14ac:dyDescent="0.25">
      <c r="A3292" s="1">
        <v>34486</v>
      </c>
      <c r="B3292" t="s">
        <v>145</v>
      </c>
      <c r="C3292" t="s">
        <v>26</v>
      </c>
      <c r="D3292" t="s">
        <v>26</v>
      </c>
      <c r="E3292" t="s">
        <v>26</v>
      </c>
      <c r="F3292">
        <v>100000000</v>
      </c>
      <c r="G3292">
        <v>100000000</v>
      </c>
      <c r="H3292">
        <v>100000000</v>
      </c>
      <c r="I3292" t="s">
        <v>26</v>
      </c>
      <c r="J3292" t="s">
        <v>26</v>
      </c>
      <c r="K3292" t="s">
        <v>26</v>
      </c>
    </row>
    <row r="3293" spans="1:11" x14ac:dyDescent="0.25">
      <c r="A3293" s="1">
        <v>34486</v>
      </c>
      <c r="B3293" t="s">
        <v>146</v>
      </c>
      <c r="C3293" t="s">
        <v>26</v>
      </c>
      <c r="D3293" t="s">
        <v>26</v>
      </c>
      <c r="E3293" t="s">
        <v>26</v>
      </c>
      <c r="F3293">
        <v>100000000</v>
      </c>
      <c r="G3293">
        <v>100000000</v>
      </c>
      <c r="H3293">
        <v>100000000</v>
      </c>
      <c r="I3293" t="s">
        <v>26</v>
      </c>
      <c r="J3293" t="s">
        <v>26</v>
      </c>
      <c r="K3293" t="s">
        <v>26</v>
      </c>
    </row>
    <row r="3294" spans="1:11" x14ac:dyDescent="0.25">
      <c r="A3294" s="1">
        <v>34486</v>
      </c>
      <c r="B3294" t="s">
        <v>2</v>
      </c>
      <c r="C3294" t="s">
        <v>26</v>
      </c>
      <c r="D3294" t="s">
        <v>26</v>
      </c>
      <c r="E3294" t="s">
        <v>26</v>
      </c>
      <c r="F3294">
        <v>100000000</v>
      </c>
      <c r="G3294">
        <v>100000000</v>
      </c>
      <c r="H3294">
        <v>100000000</v>
      </c>
      <c r="I3294" t="s">
        <v>26</v>
      </c>
      <c r="J3294" t="s">
        <v>26</v>
      </c>
      <c r="K3294" t="s">
        <v>26</v>
      </c>
    </row>
    <row r="3295" spans="1:11" x14ac:dyDescent="0.25">
      <c r="A3295" s="1">
        <v>34486</v>
      </c>
      <c r="B3295" t="s">
        <v>147</v>
      </c>
      <c r="C3295" t="s">
        <v>26</v>
      </c>
      <c r="D3295" t="s">
        <v>26</v>
      </c>
      <c r="E3295" t="s">
        <v>26</v>
      </c>
      <c r="F3295">
        <v>100000000</v>
      </c>
      <c r="G3295">
        <v>100000000</v>
      </c>
      <c r="H3295">
        <v>100000000</v>
      </c>
      <c r="I3295" t="s">
        <v>26</v>
      </c>
      <c r="J3295" t="s">
        <v>26</v>
      </c>
      <c r="K3295" t="s">
        <v>26</v>
      </c>
    </row>
    <row r="3296" spans="1:11" x14ac:dyDescent="0.25">
      <c r="A3296" s="1">
        <v>34486</v>
      </c>
      <c r="B3296" t="s">
        <v>148</v>
      </c>
      <c r="C3296" t="s">
        <v>26</v>
      </c>
      <c r="D3296" t="s">
        <v>26</v>
      </c>
      <c r="E3296" t="s">
        <v>26</v>
      </c>
      <c r="F3296">
        <v>100000000</v>
      </c>
      <c r="G3296">
        <v>100000000</v>
      </c>
      <c r="H3296">
        <v>100000000</v>
      </c>
      <c r="I3296" t="s">
        <v>26</v>
      </c>
      <c r="J3296" t="s">
        <v>26</v>
      </c>
      <c r="K3296" t="s">
        <v>26</v>
      </c>
    </row>
    <row r="3297" spans="1:11" x14ac:dyDescent="0.25">
      <c r="A3297" s="1">
        <v>34486</v>
      </c>
      <c r="B3297" t="s">
        <v>149</v>
      </c>
      <c r="C3297" t="s">
        <v>26</v>
      </c>
      <c r="D3297" t="s">
        <v>26</v>
      </c>
      <c r="E3297" t="s">
        <v>26</v>
      </c>
      <c r="F3297">
        <v>100000000</v>
      </c>
      <c r="G3297">
        <v>100000000</v>
      </c>
      <c r="H3297">
        <v>100000000</v>
      </c>
      <c r="I3297" t="s">
        <v>26</v>
      </c>
      <c r="J3297" t="s">
        <v>26</v>
      </c>
      <c r="K3297" t="s">
        <v>26</v>
      </c>
    </row>
    <row r="3298" spans="1:11" x14ac:dyDescent="0.25">
      <c r="A3298" s="1">
        <v>34486</v>
      </c>
      <c r="B3298" t="s">
        <v>150</v>
      </c>
      <c r="C3298" t="s">
        <v>26</v>
      </c>
      <c r="D3298" t="s">
        <v>26</v>
      </c>
      <c r="E3298" t="s">
        <v>26</v>
      </c>
      <c r="F3298">
        <v>100000000</v>
      </c>
      <c r="G3298">
        <v>100000000</v>
      </c>
      <c r="H3298">
        <v>100000000</v>
      </c>
      <c r="I3298" t="s">
        <v>26</v>
      </c>
      <c r="J3298" t="s">
        <v>26</v>
      </c>
      <c r="K3298" t="s">
        <v>26</v>
      </c>
    </row>
    <row r="3299" spans="1:11" x14ac:dyDescent="0.25">
      <c r="A3299" s="1">
        <v>34486</v>
      </c>
      <c r="B3299" t="s">
        <v>151</v>
      </c>
      <c r="C3299" t="s">
        <v>26</v>
      </c>
      <c r="D3299" t="s">
        <v>26</v>
      </c>
      <c r="E3299" t="s">
        <v>26</v>
      </c>
      <c r="F3299">
        <v>100000000</v>
      </c>
      <c r="G3299">
        <v>100000000</v>
      </c>
      <c r="H3299">
        <v>100000000</v>
      </c>
      <c r="I3299" t="s">
        <v>26</v>
      </c>
      <c r="J3299" t="s">
        <v>26</v>
      </c>
      <c r="K3299" t="s">
        <v>26</v>
      </c>
    </row>
    <row r="3300" spans="1:11" x14ac:dyDescent="0.25">
      <c r="A3300" s="1">
        <v>34486</v>
      </c>
      <c r="B3300" t="s">
        <v>152</v>
      </c>
      <c r="C3300" t="s">
        <v>26</v>
      </c>
      <c r="D3300" t="s">
        <v>26</v>
      </c>
      <c r="E3300" t="s">
        <v>26</v>
      </c>
      <c r="F3300">
        <v>100000000</v>
      </c>
      <c r="G3300">
        <v>100000000</v>
      </c>
      <c r="H3300">
        <v>100000000</v>
      </c>
      <c r="I3300" t="s">
        <v>26</v>
      </c>
      <c r="J3300" t="s">
        <v>26</v>
      </c>
      <c r="K3300" t="s">
        <v>26</v>
      </c>
    </row>
    <row r="3301" spans="1:11" x14ac:dyDescent="0.25">
      <c r="A3301" s="1">
        <v>34486</v>
      </c>
      <c r="B3301" t="s">
        <v>153</v>
      </c>
      <c r="C3301" t="s">
        <v>26</v>
      </c>
      <c r="D3301" t="s">
        <v>26</v>
      </c>
      <c r="E3301" t="s">
        <v>26</v>
      </c>
      <c r="F3301">
        <v>100000000</v>
      </c>
      <c r="G3301">
        <v>100000000</v>
      </c>
      <c r="H3301">
        <v>100000000</v>
      </c>
      <c r="I3301" t="s">
        <v>26</v>
      </c>
      <c r="J3301" t="s">
        <v>26</v>
      </c>
      <c r="K3301" t="s">
        <v>26</v>
      </c>
    </row>
    <row r="3302" spans="1:11" x14ac:dyDescent="0.25">
      <c r="A3302" s="1">
        <v>34486</v>
      </c>
      <c r="B3302" t="s">
        <v>154</v>
      </c>
      <c r="C3302" t="s">
        <v>26</v>
      </c>
      <c r="D3302" t="s">
        <v>26</v>
      </c>
      <c r="E3302" t="s">
        <v>26</v>
      </c>
      <c r="F3302">
        <v>100000000</v>
      </c>
      <c r="G3302">
        <v>100000000</v>
      </c>
      <c r="H3302">
        <v>100000000</v>
      </c>
      <c r="I3302" t="s">
        <v>26</v>
      </c>
      <c r="J3302" t="s">
        <v>26</v>
      </c>
      <c r="K3302" t="s">
        <v>26</v>
      </c>
    </row>
    <row r="3303" spans="1:11" x14ac:dyDescent="0.25">
      <c r="A3303" s="1">
        <v>34486</v>
      </c>
      <c r="B3303" t="s">
        <v>155</v>
      </c>
      <c r="C3303" t="s">
        <v>26</v>
      </c>
      <c r="D3303" t="s">
        <v>26</v>
      </c>
      <c r="E3303" t="s">
        <v>26</v>
      </c>
      <c r="F3303">
        <v>100000000</v>
      </c>
      <c r="G3303">
        <v>100000000</v>
      </c>
      <c r="H3303">
        <v>100000000</v>
      </c>
      <c r="I3303" t="s">
        <v>26</v>
      </c>
      <c r="J3303" t="s">
        <v>26</v>
      </c>
      <c r="K3303" t="s">
        <v>26</v>
      </c>
    </row>
    <row r="3304" spans="1:11" x14ac:dyDescent="0.25">
      <c r="A3304" s="1">
        <v>34516</v>
      </c>
      <c r="B3304" t="s">
        <v>1</v>
      </c>
      <c r="C3304" t="s">
        <v>26</v>
      </c>
      <c r="D3304" t="s">
        <v>26</v>
      </c>
      <c r="E3304" t="s">
        <v>26</v>
      </c>
      <c r="F3304">
        <v>102830000</v>
      </c>
      <c r="G3304">
        <v>103630000</v>
      </c>
      <c r="H3304">
        <v>100780000</v>
      </c>
      <c r="I3304" t="s">
        <v>26</v>
      </c>
      <c r="J3304" t="s">
        <v>26</v>
      </c>
      <c r="K3304" t="s">
        <v>26</v>
      </c>
    </row>
    <row r="3305" spans="1:11" x14ac:dyDescent="0.25">
      <c r="A3305" s="1">
        <v>34516</v>
      </c>
      <c r="B3305" t="s">
        <v>126</v>
      </c>
      <c r="C3305" t="s">
        <v>26</v>
      </c>
      <c r="D3305" t="s">
        <v>26</v>
      </c>
      <c r="E3305" t="s">
        <v>26</v>
      </c>
      <c r="F3305">
        <v>104290000</v>
      </c>
      <c r="G3305">
        <v>105250000</v>
      </c>
      <c r="H3305">
        <v>101740000</v>
      </c>
      <c r="I3305" t="s">
        <v>26</v>
      </c>
      <c r="J3305" t="s">
        <v>26</v>
      </c>
      <c r="K3305" t="s">
        <v>26</v>
      </c>
    </row>
    <row r="3306" spans="1:11" x14ac:dyDescent="0.25">
      <c r="A3306" s="1">
        <v>34516</v>
      </c>
      <c r="B3306" t="s">
        <v>127</v>
      </c>
      <c r="C3306" t="s">
        <v>26</v>
      </c>
      <c r="D3306" t="s">
        <v>26</v>
      </c>
      <c r="E3306" t="s">
        <v>26</v>
      </c>
      <c r="F3306">
        <v>102810000</v>
      </c>
      <c r="G3306">
        <v>103630000</v>
      </c>
      <c r="H3306">
        <v>100320000</v>
      </c>
      <c r="I3306" t="s">
        <v>26</v>
      </c>
      <c r="J3306" t="s">
        <v>26</v>
      </c>
      <c r="K3306" t="s">
        <v>26</v>
      </c>
    </row>
    <row r="3307" spans="1:11" x14ac:dyDescent="0.25">
      <c r="A3307" s="1">
        <v>34516</v>
      </c>
      <c r="B3307" t="s">
        <v>113</v>
      </c>
      <c r="C3307" t="s">
        <v>26</v>
      </c>
      <c r="D3307" t="s">
        <v>26</v>
      </c>
      <c r="E3307" t="s">
        <v>26</v>
      </c>
      <c r="F3307">
        <v>102220000</v>
      </c>
      <c r="G3307">
        <v>102830000</v>
      </c>
      <c r="H3307">
        <v>100800000</v>
      </c>
      <c r="I3307" t="s">
        <v>26</v>
      </c>
      <c r="J3307" t="s">
        <v>26</v>
      </c>
      <c r="K3307" t="s">
        <v>26</v>
      </c>
    </row>
    <row r="3308" spans="1:11" x14ac:dyDescent="0.25">
      <c r="A3308" s="1">
        <v>34516</v>
      </c>
      <c r="B3308" t="s">
        <v>128</v>
      </c>
      <c r="C3308" t="s">
        <v>26</v>
      </c>
      <c r="D3308" t="s">
        <v>26</v>
      </c>
      <c r="E3308" t="s">
        <v>26</v>
      </c>
      <c r="F3308">
        <v>103910000</v>
      </c>
      <c r="G3308">
        <v>105100000</v>
      </c>
      <c r="H3308">
        <v>100980000</v>
      </c>
      <c r="I3308" t="s">
        <v>26</v>
      </c>
      <c r="J3308" t="s">
        <v>26</v>
      </c>
      <c r="K3308" t="s">
        <v>26</v>
      </c>
    </row>
    <row r="3309" spans="1:11" x14ac:dyDescent="0.25">
      <c r="A3309" s="1">
        <v>34516</v>
      </c>
      <c r="B3309" t="s">
        <v>129</v>
      </c>
      <c r="C3309" t="s">
        <v>26</v>
      </c>
      <c r="D3309" t="s">
        <v>26</v>
      </c>
      <c r="E3309" t="s">
        <v>26</v>
      </c>
      <c r="F3309">
        <v>102350000</v>
      </c>
      <c r="G3309">
        <v>103120000</v>
      </c>
      <c r="H3309">
        <v>100290000</v>
      </c>
      <c r="I3309" t="s">
        <v>26</v>
      </c>
      <c r="J3309" t="s">
        <v>26</v>
      </c>
      <c r="K3309" t="s">
        <v>26</v>
      </c>
    </row>
    <row r="3310" spans="1:11" x14ac:dyDescent="0.25">
      <c r="A3310" s="1">
        <v>34516</v>
      </c>
      <c r="B3310" t="s">
        <v>130</v>
      </c>
      <c r="C3310" t="s">
        <v>26</v>
      </c>
      <c r="D3310" t="s">
        <v>26</v>
      </c>
      <c r="E3310" t="s">
        <v>26</v>
      </c>
      <c r="F3310">
        <v>106520000</v>
      </c>
      <c r="G3310">
        <v>108290000</v>
      </c>
      <c r="H3310">
        <v>100240000</v>
      </c>
      <c r="I3310" t="s">
        <v>26</v>
      </c>
      <c r="J3310" t="s">
        <v>26</v>
      </c>
      <c r="K3310" t="s">
        <v>26</v>
      </c>
    </row>
    <row r="3311" spans="1:11" x14ac:dyDescent="0.25">
      <c r="A3311" s="1">
        <v>34516</v>
      </c>
      <c r="B3311" t="s">
        <v>131</v>
      </c>
      <c r="C3311" t="s">
        <v>26</v>
      </c>
      <c r="D3311" t="s">
        <v>26</v>
      </c>
      <c r="E3311" t="s">
        <v>26</v>
      </c>
      <c r="F3311">
        <v>102170000</v>
      </c>
      <c r="G3311">
        <v>102390000</v>
      </c>
      <c r="H3311">
        <v>101420000</v>
      </c>
      <c r="I3311" t="s">
        <v>26</v>
      </c>
      <c r="J3311" t="s">
        <v>26</v>
      </c>
      <c r="K3311" t="s">
        <v>26</v>
      </c>
    </row>
    <row r="3312" spans="1:11" x14ac:dyDescent="0.25">
      <c r="A3312" s="1">
        <v>34516</v>
      </c>
      <c r="B3312" t="s">
        <v>132</v>
      </c>
      <c r="C3312" t="s">
        <v>26</v>
      </c>
      <c r="D3312" t="s">
        <v>26</v>
      </c>
      <c r="E3312" t="s">
        <v>26</v>
      </c>
      <c r="F3312">
        <v>103530000</v>
      </c>
      <c r="G3312">
        <v>103220000</v>
      </c>
      <c r="H3312">
        <v>104270000</v>
      </c>
      <c r="I3312" t="s">
        <v>26</v>
      </c>
      <c r="J3312" t="s">
        <v>26</v>
      </c>
      <c r="K3312" t="s">
        <v>26</v>
      </c>
    </row>
    <row r="3313" spans="1:11" x14ac:dyDescent="0.25">
      <c r="A3313" s="1">
        <v>34516</v>
      </c>
      <c r="B3313" t="s">
        <v>133</v>
      </c>
      <c r="C3313" t="s">
        <v>26</v>
      </c>
      <c r="D3313" t="s">
        <v>26</v>
      </c>
      <c r="E3313" t="s">
        <v>26</v>
      </c>
      <c r="F3313">
        <v>103760000</v>
      </c>
      <c r="G3313">
        <v>105500000</v>
      </c>
      <c r="H3313">
        <v>99670000</v>
      </c>
      <c r="I3313" t="s">
        <v>26</v>
      </c>
      <c r="J3313" t="s">
        <v>26</v>
      </c>
      <c r="K3313" t="s">
        <v>26</v>
      </c>
    </row>
    <row r="3314" spans="1:11" x14ac:dyDescent="0.25">
      <c r="A3314" s="1">
        <v>34516</v>
      </c>
      <c r="B3314" t="s">
        <v>134</v>
      </c>
      <c r="C3314" t="s">
        <v>26</v>
      </c>
      <c r="D3314" t="s">
        <v>26</v>
      </c>
      <c r="E3314" t="s">
        <v>26</v>
      </c>
      <c r="F3314">
        <v>104250000</v>
      </c>
      <c r="G3314">
        <v>106060000</v>
      </c>
      <c r="H3314">
        <v>99880000</v>
      </c>
      <c r="I3314" t="s">
        <v>26</v>
      </c>
      <c r="J3314" t="s">
        <v>26</v>
      </c>
      <c r="K3314" t="s">
        <v>26</v>
      </c>
    </row>
    <row r="3315" spans="1:11" x14ac:dyDescent="0.25">
      <c r="A3315" s="1">
        <v>34516</v>
      </c>
      <c r="B3315" t="s">
        <v>135</v>
      </c>
      <c r="C3315" t="s">
        <v>26</v>
      </c>
      <c r="D3315" t="s">
        <v>26</v>
      </c>
      <c r="E3315" t="s">
        <v>26</v>
      </c>
      <c r="F3315">
        <v>104830000</v>
      </c>
      <c r="G3315">
        <v>106010000</v>
      </c>
      <c r="H3315">
        <v>101250000</v>
      </c>
      <c r="I3315" t="s">
        <v>26</v>
      </c>
      <c r="J3315" t="s">
        <v>26</v>
      </c>
      <c r="K3315" t="s">
        <v>26</v>
      </c>
    </row>
    <row r="3316" spans="1:11" x14ac:dyDescent="0.25">
      <c r="A3316" s="1">
        <v>34516</v>
      </c>
      <c r="B3316" t="s">
        <v>136</v>
      </c>
      <c r="C3316" t="s">
        <v>26</v>
      </c>
      <c r="D3316" t="s">
        <v>26</v>
      </c>
      <c r="E3316" t="s">
        <v>26</v>
      </c>
      <c r="F3316">
        <v>103890000</v>
      </c>
      <c r="G3316">
        <v>103430000</v>
      </c>
      <c r="H3316">
        <v>105190000</v>
      </c>
      <c r="I3316" t="s">
        <v>26</v>
      </c>
      <c r="J3316" t="s">
        <v>26</v>
      </c>
      <c r="K3316" t="s">
        <v>26</v>
      </c>
    </row>
    <row r="3317" spans="1:11" x14ac:dyDescent="0.25">
      <c r="A3317" s="1">
        <v>34516</v>
      </c>
      <c r="B3317" t="s">
        <v>137</v>
      </c>
      <c r="C3317" t="s">
        <v>26</v>
      </c>
      <c r="D3317" t="s">
        <v>26</v>
      </c>
      <c r="E3317" t="s">
        <v>26</v>
      </c>
      <c r="F3317">
        <v>103360000</v>
      </c>
      <c r="G3317">
        <v>104470000</v>
      </c>
      <c r="H3317">
        <v>98480000</v>
      </c>
      <c r="I3317" t="s">
        <v>26</v>
      </c>
      <c r="J3317" t="s">
        <v>26</v>
      </c>
      <c r="K3317" t="s">
        <v>26</v>
      </c>
    </row>
    <row r="3318" spans="1:11" x14ac:dyDescent="0.25">
      <c r="A3318" s="1">
        <v>34516</v>
      </c>
      <c r="B3318" t="s">
        <v>138</v>
      </c>
      <c r="C3318" t="s">
        <v>26</v>
      </c>
      <c r="D3318" t="s">
        <v>26</v>
      </c>
      <c r="E3318" t="s">
        <v>26</v>
      </c>
      <c r="F3318">
        <v>104430000</v>
      </c>
      <c r="G3318">
        <v>105530000</v>
      </c>
      <c r="H3318">
        <v>100500000</v>
      </c>
      <c r="I3318" t="s">
        <v>26</v>
      </c>
      <c r="J3318" t="s">
        <v>26</v>
      </c>
      <c r="K3318" t="s">
        <v>26</v>
      </c>
    </row>
    <row r="3319" spans="1:11" x14ac:dyDescent="0.25">
      <c r="A3319" s="1">
        <v>34516</v>
      </c>
      <c r="B3319" t="s">
        <v>139</v>
      </c>
      <c r="C3319" t="s">
        <v>26</v>
      </c>
      <c r="D3319" t="s">
        <v>26</v>
      </c>
      <c r="E3319" t="s">
        <v>26</v>
      </c>
      <c r="F3319">
        <v>104690000</v>
      </c>
      <c r="G3319">
        <v>105720000</v>
      </c>
      <c r="H3319">
        <v>101220000</v>
      </c>
      <c r="I3319" t="s">
        <v>26</v>
      </c>
      <c r="J3319" t="s">
        <v>26</v>
      </c>
      <c r="K3319" t="s">
        <v>26</v>
      </c>
    </row>
    <row r="3320" spans="1:11" x14ac:dyDescent="0.25">
      <c r="A3320" s="1">
        <v>34516</v>
      </c>
      <c r="B3320" t="s">
        <v>140</v>
      </c>
      <c r="C3320" t="s">
        <v>26</v>
      </c>
      <c r="D3320" t="s">
        <v>26</v>
      </c>
      <c r="E3320" t="s">
        <v>26</v>
      </c>
      <c r="F3320">
        <v>103790000</v>
      </c>
      <c r="G3320">
        <v>103400000</v>
      </c>
      <c r="H3320">
        <v>105020000</v>
      </c>
      <c r="I3320" t="s">
        <v>26</v>
      </c>
      <c r="J3320" t="s">
        <v>26</v>
      </c>
      <c r="K3320" t="s">
        <v>26</v>
      </c>
    </row>
    <row r="3321" spans="1:11" x14ac:dyDescent="0.25">
      <c r="A3321" s="1">
        <v>34516</v>
      </c>
      <c r="B3321" t="s">
        <v>141</v>
      </c>
      <c r="C3321" t="s">
        <v>26</v>
      </c>
      <c r="D3321" t="s">
        <v>26</v>
      </c>
      <c r="E3321" t="s">
        <v>26</v>
      </c>
      <c r="F3321">
        <v>100280000</v>
      </c>
      <c r="G3321">
        <v>100330000</v>
      </c>
      <c r="H3321">
        <v>100120000</v>
      </c>
      <c r="I3321" t="s">
        <v>26</v>
      </c>
      <c r="J3321" t="s">
        <v>26</v>
      </c>
      <c r="K3321" t="s">
        <v>26</v>
      </c>
    </row>
    <row r="3322" spans="1:11" x14ac:dyDescent="0.25">
      <c r="A3322" s="1">
        <v>34516</v>
      </c>
      <c r="B3322" t="s">
        <v>142</v>
      </c>
      <c r="C3322" t="s">
        <v>26</v>
      </c>
      <c r="D3322" t="s">
        <v>26</v>
      </c>
      <c r="E3322" t="s">
        <v>26</v>
      </c>
      <c r="F3322">
        <v>101870000</v>
      </c>
      <c r="G3322">
        <v>102390000</v>
      </c>
      <c r="H3322">
        <v>100310000</v>
      </c>
      <c r="I3322" t="s">
        <v>26</v>
      </c>
      <c r="J3322" t="s">
        <v>26</v>
      </c>
      <c r="K3322" t="s">
        <v>26</v>
      </c>
    </row>
    <row r="3323" spans="1:11" x14ac:dyDescent="0.25">
      <c r="A3323" s="1">
        <v>34516</v>
      </c>
      <c r="B3323" t="s">
        <v>143</v>
      </c>
      <c r="C3323" t="s">
        <v>26</v>
      </c>
      <c r="D3323" t="s">
        <v>26</v>
      </c>
      <c r="E3323" t="s">
        <v>26</v>
      </c>
      <c r="F3323">
        <v>102690000</v>
      </c>
      <c r="G3323">
        <v>104030000</v>
      </c>
      <c r="H3323">
        <v>99340000</v>
      </c>
      <c r="I3323" t="s">
        <v>26</v>
      </c>
      <c r="J3323" t="s">
        <v>26</v>
      </c>
      <c r="K3323" t="s">
        <v>26</v>
      </c>
    </row>
    <row r="3324" spans="1:11" x14ac:dyDescent="0.25">
      <c r="A3324" s="1">
        <v>34516</v>
      </c>
      <c r="B3324" t="s">
        <v>144</v>
      </c>
      <c r="C3324" t="s">
        <v>26</v>
      </c>
      <c r="D3324" t="s">
        <v>26</v>
      </c>
      <c r="E3324" t="s">
        <v>26</v>
      </c>
      <c r="F3324">
        <v>100610000</v>
      </c>
      <c r="G3324">
        <v>100650000</v>
      </c>
      <c r="H3324">
        <v>100480000</v>
      </c>
      <c r="I3324" t="s">
        <v>26</v>
      </c>
      <c r="J3324" t="s">
        <v>26</v>
      </c>
      <c r="K3324" t="s">
        <v>26</v>
      </c>
    </row>
    <row r="3325" spans="1:11" x14ac:dyDescent="0.25">
      <c r="A3325" s="1">
        <v>34516</v>
      </c>
      <c r="B3325" t="s">
        <v>145</v>
      </c>
      <c r="C3325" t="s">
        <v>26</v>
      </c>
      <c r="D3325" t="s">
        <v>26</v>
      </c>
      <c r="E3325" t="s">
        <v>26</v>
      </c>
      <c r="F3325">
        <v>102590000</v>
      </c>
      <c r="G3325">
        <v>103840000</v>
      </c>
      <c r="H3325">
        <v>99460000</v>
      </c>
      <c r="I3325" t="s">
        <v>26</v>
      </c>
      <c r="J3325" t="s">
        <v>26</v>
      </c>
      <c r="K3325" t="s">
        <v>26</v>
      </c>
    </row>
    <row r="3326" spans="1:11" x14ac:dyDescent="0.25">
      <c r="A3326" s="1">
        <v>34516</v>
      </c>
      <c r="B3326" t="s">
        <v>146</v>
      </c>
      <c r="C3326" t="s">
        <v>26</v>
      </c>
      <c r="D3326" t="s">
        <v>26</v>
      </c>
      <c r="E3326" t="s">
        <v>26</v>
      </c>
      <c r="F3326">
        <v>101990000</v>
      </c>
      <c r="G3326">
        <v>102690000</v>
      </c>
      <c r="H3326">
        <v>100200000</v>
      </c>
      <c r="I3326" t="s">
        <v>26</v>
      </c>
      <c r="J3326" t="s">
        <v>26</v>
      </c>
      <c r="K3326" t="s">
        <v>26</v>
      </c>
    </row>
    <row r="3327" spans="1:11" x14ac:dyDescent="0.25">
      <c r="A3327" s="1">
        <v>34516</v>
      </c>
      <c r="B3327" t="s">
        <v>2</v>
      </c>
      <c r="C3327" t="s">
        <v>26</v>
      </c>
      <c r="D3327" t="s">
        <v>26</v>
      </c>
      <c r="E3327" t="s">
        <v>26</v>
      </c>
      <c r="F3327">
        <v>103920000</v>
      </c>
      <c r="G3327">
        <v>105510000</v>
      </c>
      <c r="H3327">
        <v>99380000</v>
      </c>
      <c r="I3327" t="s">
        <v>26</v>
      </c>
      <c r="J3327" t="s">
        <v>26</v>
      </c>
      <c r="K3327" t="s">
        <v>26</v>
      </c>
    </row>
    <row r="3328" spans="1:11" x14ac:dyDescent="0.25">
      <c r="A3328" s="1">
        <v>34516</v>
      </c>
      <c r="B3328" t="s">
        <v>147</v>
      </c>
      <c r="C3328" t="s">
        <v>26</v>
      </c>
      <c r="D3328" t="s">
        <v>26</v>
      </c>
      <c r="E3328" t="s">
        <v>26</v>
      </c>
      <c r="F3328">
        <v>103250000</v>
      </c>
      <c r="G3328">
        <v>104170000</v>
      </c>
      <c r="H3328">
        <v>101090000</v>
      </c>
      <c r="I3328" t="s">
        <v>26</v>
      </c>
      <c r="J3328" t="s">
        <v>26</v>
      </c>
      <c r="K3328" t="s">
        <v>26</v>
      </c>
    </row>
    <row r="3329" spans="1:11" x14ac:dyDescent="0.25">
      <c r="A3329" s="1">
        <v>34516</v>
      </c>
      <c r="B3329" t="s">
        <v>148</v>
      </c>
      <c r="C3329" t="s">
        <v>26</v>
      </c>
      <c r="D3329" t="s">
        <v>26</v>
      </c>
      <c r="E3329" t="s">
        <v>26</v>
      </c>
      <c r="F3329">
        <v>101910000</v>
      </c>
      <c r="G3329">
        <v>102330000</v>
      </c>
      <c r="H3329">
        <v>101010000</v>
      </c>
      <c r="I3329" t="s">
        <v>26</v>
      </c>
      <c r="J3329" t="s">
        <v>26</v>
      </c>
      <c r="K3329" t="s">
        <v>26</v>
      </c>
    </row>
    <row r="3330" spans="1:11" x14ac:dyDescent="0.25">
      <c r="A3330" s="1">
        <v>34516</v>
      </c>
      <c r="B3330" t="s">
        <v>149</v>
      </c>
      <c r="C3330" t="s">
        <v>26</v>
      </c>
      <c r="D3330" t="s">
        <v>26</v>
      </c>
      <c r="E3330" t="s">
        <v>26</v>
      </c>
      <c r="F3330">
        <v>104090000</v>
      </c>
      <c r="G3330">
        <v>104870000</v>
      </c>
      <c r="H3330">
        <v>102410000</v>
      </c>
      <c r="I3330" t="s">
        <v>26</v>
      </c>
      <c r="J3330" t="s">
        <v>26</v>
      </c>
      <c r="K3330" t="s">
        <v>26</v>
      </c>
    </row>
    <row r="3331" spans="1:11" x14ac:dyDescent="0.25">
      <c r="A3331" s="1">
        <v>34516</v>
      </c>
      <c r="B3331" t="s">
        <v>150</v>
      </c>
      <c r="C3331" t="s">
        <v>26</v>
      </c>
      <c r="D3331" t="s">
        <v>26</v>
      </c>
      <c r="E3331" t="s">
        <v>26</v>
      </c>
      <c r="F3331">
        <v>102310000</v>
      </c>
      <c r="G3331">
        <v>103300000</v>
      </c>
      <c r="H3331">
        <v>100060000</v>
      </c>
      <c r="I3331" t="s">
        <v>26</v>
      </c>
      <c r="J3331" t="s">
        <v>26</v>
      </c>
      <c r="K3331" t="s">
        <v>26</v>
      </c>
    </row>
    <row r="3332" spans="1:11" x14ac:dyDescent="0.25">
      <c r="A3332" s="1">
        <v>34516</v>
      </c>
      <c r="B3332" t="s">
        <v>151</v>
      </c>
      <c r="C3332" t="s">
        <v>26</v>
      </c>
      <c r="D3332" t="s">
        <v>26</v>
      </c>
      <c r="E3332" t="s">
        <v>26</v>
      </c>
      <c r="F3332">
        <v>104520000</v>
      </c>
      <c r="G3332">
        <v>106190000</v>
      </c>
      <c r="H3332">
        <v>99560000</v>
      </c>
      <c r="I3332" t="s">
        <v>26</v>
      </c>
      <c r="J3332" t="s">
        <v>26</v>
      </c>
      <c r="K3332" t="s">
        <v>26</v>
      </c>
    </row>
    <row r="3333" spans="1:11" x14ac:dyDescent="0.25">
      <c r="A3333" s="1">
        <v>34516</v>
      </c>
      <c r="B3333" t="s">
        <v>152</v>
      </c>
      <c r="C3333" t="s">
        <v>26</v>
      </c>
      <c r="D3333" t="s">
        <v>26</v>
      </c>
      <c r="E3333" t="s">
        <v>26</v>
      </c>
      <c r="F3333">
        <v>101060000</v>
      </c>
      <c r="G3333">
        <v>99700000</v>
      </c>
      <c r="H3333">
        <v>104660000</v>
      </c>
      <c r="I3333" t="s">
        <v>26</v>
      </c>
      <c r="J3333" t="s">
        <v>26</v>
      </c>
      <c r="K3333" t="s">
        <v>26</v>
      </c>
    </row>
    <row r="3334" spans="1:11" x14ac:dyDescent="0.25">
      <c r="A3334" s="1">
        <v>34516</v>
      </c>
      <c r="B3334" t="s">
        <v>153</v>
      </c>
      <c r="C3334" t="s">
        <v>26</v>
      </c>
      <c r="D3334" t="s">
        <v>26</v>
      </c>
      <c r="E3334" t="s">
        <v>26</v>
      </c>
      <c r="F3334">
        <v>103640000</v>
      </c>
      <c r="G3334">
        <v>105170000</v>
      </c>
      <c r="H3334">
        <v>100100000</v>
      </c>
      <c r="I3334" t="s">
        <v>26</v>
      </c>
      <c r="J3334" t="s">
        <v>26</v>
      </c>
      <c r="K3334" t="s">
        <v>26</v>
      </c>
    </row>
    <row r="3335" spans="1:11" x14ac:dyDescent="0.25">
      <c r="A3335" s="1">
        <v>34516</v>
      </c>
      <c r="B3335" t="s">
        <v>154</v>
      </c>
      <c r="C3335" t="s">
        <v>26</v>
      </c>
      <c r="D3335" t="s">
        <v>26</v>
      </c>
      <c r="E3335" t="s">
        <v>26</v>
      </c>
      <c r="F3335">
        <v>102350000</v>
      </c>
      <c r="G3335">
        <v>103490000</v>
      </c>
      <c r="H3335">
        <v>98970000</v>
      </c>
      <c r="I3335" t="s">
        <v>26</v>
      </c>
      <c r="J3335" t="s">
        <v>26</v>
      </c>
      <c r="K3335" t="s">
        <v>26</v>
      </c>
    </row>
    <row r="3336" spans="1:11" x14ac:dyDescent="0.25">
      <c r="A3336" s="1">
        <v>34516</v>
      </c>
      <c r="B3336" t="s">
        <v>155</v>
      </c>
      <c r="C3336" t="s">
        <v>26</v>
      </c>
      <c r="D3336" t="s">
        <v>26</v>
      </c>
      <c r="E3336" t="s">
        <v>26</v>
      </c>
      <c r="F3336">
        <v>101670000</v>
      </c>
      <c r="G3336">
        <v>102580000</v>
      </c>
      <c r="H3336">
        <v>99290000</v>
      </c>
      <c r="I3336" t="s">
        <v>26</v>
      </c>
      <c r="J3336" t="s">
        <v>26</v>
      </c>
      <c r="K3336" t="s">
        <v>26</v>
      </c>
    </row>
    <row r="3337" spans="1:11" x14ac:dyDescent="0.25">
      <c r="A3337" s="1">
        <v>34547</v>
      </c>
      <c r="B3337" t="s">
        <v>1</v>
      </c>
      <c r="C3337" t="s">
        <v>26</v>
      </c>
      <c r="D3337" t="s">
        <v>26</v>
      </c>
      <c r="E3337" t="s">
        <v>26</v>
      </c>
      <c r="F3337">
        <v>102120473</v>
      </c>
      <c r="G3337">
        <v>102355351</v>
      </c>
      <c r="H3337">
        <v>101515694</v>
      </c>
      <c r="I3337" t="s">
        <v>26</v>
      </c>
      <c r="J3337" t="s">
        <v>26</v>
      </c>
      <c r="K3337" t="s">
        <v>26</v>
      </c>
    </row>
    <row r="3338" spans="1:11" x14ac:dyDescent="0.25">
      <c r="A3338" s="1">
        <v>34547</v>
      </c>
      <c r="B3338" t="s">
        <v>126</v>
      </c>
      <c r="C3338" t="s">
        <v>26</v>
      </c>
      <c r="D3338" t="s">
        <v>26</v>
      </c>
      <c r="E3338" t="s">
        <v>26</v>
      </c>
      <c r="F3338">
        <v>104561154</v>
      </c>
      <c r="G3338">
        <v>105607850</v>
      </c>
      <c r="H3338">
        <v>101750174</v>
      </c>
      <c r="I3338" t="s">
        <v>26</v>
      </c>
      <c r="J3338" t="s">
        <v>26</v>
      </c>
      <c r="K3338" t="s">
        <v>26</v>
      </c>
    </row>
    <row r="3339" spans="1:11" x14ac:dyDescent="0.25">
      <c r="A3339" s="1">
        <v>34547</v>
      </c>
      <c r="B3339" t="s">
        <v>127</v>
      </c>
      <c r="C3339" t="s">
        <v>26</v>
      </c>
      <c r="D3339" t="s">
        <v>26</v>
      </c>
      <c r="E3339" t="s">
        <v>26</v>
      </c>
      <c r="F3339">
        <v>103180116</v>
      </c>
      <c r="G3339">
        <v>103650726</v>
      </c>
      <c r="H3339">
        <v>101744544</v>
      </c>
      <c r="I3339" t="s">
        <v>26</v>
      </c>
      <c r="J3339" t="s">
        <v>26</v>
      </c>
      <c r="K3339" t="s">
        <v>26</v>
      </c>
    </row>
    <row r="3340" spans="1:11" x14ac:dyDescent="0.25">
      <c r="A3340" s="1">
        <v>34547</v>
      </c>
      <c r="B3340" t="s">
        <v>113</v>
      </c>
      <c r="C3340" t="s">
        <v>26</v>
      </c>
      <c r="D3340" t="s">
        <v>26</v>
      </c>
      <c r="E3340" t="s">
        <v>26</v>
      </c>
      <c r="F3340">
        <v>100686700</v>
      </c>
      <c r="G3340">
        <v>100588306</v>
      </c>
      <c r="H3340">
        <v>100920960</v>
      </c>
      <c r="I3340" t="s">
        <v>26</v>
      </c>
      <c r="J3340" t="s">
        <v>26</v>
      </c>
      <c r="K3340" t="s">
        <v>26</v>
      </c>
    </row>
    <row r="3341" spans="1:11" x14ac:dyDescent="0.25">
      <c r="A3341" s="1">
        <v>34547</v>
      </c>
      <c r="B3341" t="s">
        <v>128</v>
      </c>
      <c r="C3341" t="s">
        <v>26</v>
      </c>
      <c r="D3341" t="s">
        <v>26</v>
      </c>
      <c r="E3341" t="s">
        <v>26</v>
      </c>
      <c r="F3341">
        <v>103213803</v>
      </c>
      <c r="G3341">
        <v>103334320</v>
      </c>
      <c r="H3341">
        <v>102939012</v>
      </c>
      <c r="I3341" t="s">
        <v>26</v>
      </c>
      <c r="J3341" t="s">
        <v>26</v>
      </c>
      <c r="K3341" t="s">
        <v>26</v>
      </c>
    </row>
    <row r="3342" spans="1:11" x14ac:dyDescent="0.25">
      <c r="A3342" s="1">
        <v>34547</v>
      </c>
      <c r="B3342" t="s">
        <v>129</v>
      </c>
      <c r="C3342" t="s">
        <v>26</v>
      </c>
      <c r="D3342" t="s">
        <v>26</v>
      </c>
      <c r="E3342" t="s">
        <v>26</v>
      </c>
      <c r="F3342">
        <v>101367440</v>
      </c>
      <c r="G3342">
        <v>101810376</v>
      </c>
      <c r="H3342">
        <v>100169652</v>
      </c>
      <c r="I3342" t="s">
        <v>26</v>
      </c>
      <c r="J3342" t="s">
        <v>26</v>
      </c>
      <c r="K3342" t="s">
        <v>26</v>
      </c>
    </row>
    <row r="3343" spans="1:11" x14ac:dyDescent="0.25">
      <c r="A3343" s="1">
        <v>34547</v>
      </c>
      <c r="B3343" t="s">
        <v>130</v>
      </c>
      <c r="C3343" t="s">
        <v>26</v>
      </c>
      <c r="D3343" t="s">
        <v>26</v>
      </c>
      <c r="E3343" t="s">
        <v>26</v>
      </c>
      <c r="F3343">
        <v>107819544</v>
      </c>
      <c r="G3343">
        <v>110130930</v>
      </c>
      <c r="H3343">
        <v>99618512</v>
      </c>
      <c r="I3343" t="s">
        <v>26</v>
      </c>
      <c r="J3343" t="s">
        <v>26</v>
      </c>
      <c r="K3343" t="s">
        <v>26</v>
      </c>
    </row>
    <row r="3344" spans="1:11" x14ac:dyDescent="0.25">
      <c r="A3344" s="1">
        <v>34547</v>
      </c>
      <c r="B3344" t="s">
        <v>131</v>
      </c>
      <c r="C3344" t="s">
        <v>26</v>
      </c>
      <c r="D3344" t="s">
        <v>26</v>
      </c>
      <c r="E3344" t="s">
        <v>26</v>
      </c>
      <c r="F3344">
        <v>104846854</v>
      </c>
      <c r="G3344">
        <v>105748392</v>
      </c>
      <c r="H3344">
        <v>101754686</v>
      </c>
      <c r="I3344" t="s">
        <v>26</v>
      </c>
      <c r="J3344" t="s">
        <v>26</v>
      </c>
      <c r="K3344" t="s">
        <v>26</v>
      </c>
    </row>
    <row r="3345" spans="1:11" x14ac:dyDescent="0.25">
      <c r="A3345" s="1">
        <v>34547</v>
      </c>
      <c r="B3345" t="s">
        <v>132</v>
      </c>
      <c r="C3345" t="s">
        <v>26</v>
      </c>
      <c r="D3345" t="s">
        <v>26</v>
      </c>
      <c r="E3345" t="s">
        <v>26</v>
      </c>
      <c r="F3345">
        <v>104140827</v>
      </c>
      <c r="G3345">
        <v>103736100</v>
      </c>
      <c r="H3345">
        <v>105093733</v>
      </c>
      <c r="I3345" t="s">
        <v>26</v>
      </c>
      <c r="J3345" t="s">
        <v>26</v>
      </c>
      <c r="K3345" t="s">
        <v>26</v>
      </c>
    </row>
    <row r="3346" spans="1:11" x14ac:dyDescent="0.25">
      <c r="A3346" s="1">
        <v>34547</v>
      </c>
      <c r="B3346" t="s">
        <v>133</v>
      </c>
      <c r="C3346" t="s">
        <v>26</v>
      </c>
      <c r="D3346" t="s">
        <v>26</v>
      </c>
      <c r="E3346" t="s">
        <v>26</v>
      </c>
      <c r="F3346">
        <v>105181512</v>
      </c>
      <c r="G3346">
        <v>105035800</v>
      </c>
      <c r="H3346">
        <v>105540563</v>
      </c>
      <c r="I3346" t="s">
        <v>26</v>
      </c>
      <c r="J3346" t="s">
        <v>26</v>
      </c>
      <c r="K3346" t="s">
        <v>26</v>
      </c>
    </row>
    <row r="3347" spans="1:11" x14ac:dyDescent="0.25">
      <c r="A3347" s="1">
        <v>34547</v>
      </c>
      <c r="B3347" t="s">
        <v>134</v>
      </c>
      <c r="C3347" t="s">
        <v>26</v>
      </c>
      <c r="D3347" t="s">
        <v>26</v>
      </c>
      <c r="E3347" t="s">
        <v>26</v>
      </c>
      <c r="F3347">
        <v>103530675</v>
      </c>
      <c r="G3347">
        <v>104978188</v>
      </c>
      <c r="H3347">
        <v>100039808</v>
      </c>
      <c r="I3347" t="s">
        <v>26</v>
      </c>
      <c r="J3347" t="s">
        <v>26</v>
      </c>
      <c r="K3347" t="s">
        <v>26</v>
      </c>
    </row>
    <row r="3348" spans="1:11" x14ac:dyDescent="0.25">
      <c r="A3348" s="1">
        <v>34547</v>
      </c>
      <c r="B3348" t="s">
        <v>135</v>
      </c>
      <c r="C3348" t="s">
        <v>26</v>
      </c>
      <c r="D3348" t="s">
        <v>26</v>
      </c>
      <c r="E3348" t="s">
        <v>26</v>
      </c>
      <c r="F3348">
        <v>105616225</v>
      </c>
      <c r="G3348">
        <v>107483539</v>
      </c>
      <c r="H3348">
        <v>99964125</v>
      </c>
      <c r="I3348" t="s">
        <v>26</v>
      </c>
      <c r="J3348" t="s">
        <v>26</v>
      </c>
      <c r="K3348" t="s">
        <v>26</v>
      </c>
    </row>
    <row r="3349" spans="1:11" x14ac:dyDescent="0.25">
      <c r="A3349" s="1">
        <v>34547</v>
      </c>
      <c r="B3349" t="s">
        <v>136</v>
      </c>
      <c r="C3349" t="s">
        <v>26</v>
      </c>
      <c r="D3349" t="s">
        <v>26</v>
      </c>
      <c r="E3349" t="s">
        <v>26</v>
      </c>
      <c r="F3349">
        <v>103599108</v>
      </c>
      <c r="G3349">
        <v>104650474</v>
      </c>
      <c r="H3349">
        <v>100582678</v>
      </c>
      <c r="I3349" t="s">
        <v>26</v>
      </c>
      <c r="J3349" t="s">
        <v>26</v>
      </c>
      <c r="K3349" t="s">
        <v>26</v>
      </c>
    </row>
    <row r="3350" spans="1:11" x14ac:dyDescent="0.25">
      <c r="A3350" s="1">
        <v>34547</v>
      </c>
      <c r="B3350" t="s">
        <v>137</v>
      </c>
      <c r="C3350" t="s">
        <v>26</v>
      </c>
      <c r="D3350" t="s">
        <v>26</v>
      </c>
      <c r="E3350" t="s">
        <v>26</v>
      </c>
      <c r="F3350">
        <v>102770848</v>
      </c>
      <c r="G3350">
        <v>103393959</v>
      </c>
      <c r="H3350">
        <v>100016288</v>
      </c>
      <c r="I3350" t="s">
        <v>26</v>
      </c>
      <c r="J3350" t="s">
        <v>26</v>
      </c>
      <c r="K3350" t="s">
        <v>26</v>
      </c>
    </row>
    <row r="3351" spans="1:11" x14ac:dyDescent="0.25">
      <c r="A3351" s="1">
        <v>34547</v>
      </c>
      <c r="B3351" t="s">
        <v>138</v>
      </c>
      <c r="C3351" t="s">
        <v>26</v>
      </c>
      <c r="D3351" t="s">
        <v>26</v>
      </c>
      <c r="E3351" t="s">
        <v>26</v>
      </c>
      <c r="F3351">
        <v>104273355</v>
      </c>
      <c r="G3351">
        <v>105340046</v>
      </c>
      <c r="H3351">
        <v>100479900</v>
      </c>
      <c r="I3351" t="s">
        <v>26</v>
      </c>
      <c r="J3351" t="s">
        <v>26</v>
      </c>
      <c r="K3351" t="s">
        <v>26</v>
      </c>
    </row>
    <row r="3352" spans="1:11" x14ac:dyDescent="0.25">
      <c r="A3352" s="1">
        <v>34547</v>
      </c>
      <c r="B3352" t="s">
        <v>139</v>
      </c>
      <c r="C3352" t="s">
        <v>26</v>
      </c>
      <c r="D3352" t="s">
        <v>26</v>
      </c>
      <c r="E3352" t="s">
        <v>26</v>
      </c>
      <c r="F3352">
        <v>108029611</v>
      </c>
      <c r="G3352">
        <v>107358660</v>
      </c>
      <c r="H3352">
        <v>110309556</v>
      </c>
      <c r="I3352" t="s">
        <v>26</v>
      </c>
      <c r="J3352" t="s">
        <v>26</v>
      </c>
      <c r="K3352" t="s">
        <v>26</v>
      </c>
    </row>
    <row r="3353" spans="1:11" x14ac:dyDescent="0.25">
      <c r="A3353" s="1">
        <v>34547</v>
      </c>
      <c r="B3353" t="s">
        <v>140</v>
      </c>
      <c r="C3353" t="s">
        <v>26</v>
      </c>
      <c r="D3353" t="s">
        <v>26</v>
      </c>
      <c r="E3353" t="s">
        <v>26</v>
      </c>
      <c r="F3353">
        <v>104827900</v>
      </c>
      <c r="G3353">
        <v>104795900</v>
      </c>
      <c r="H3353">
        <v>104925482</v>
      </c>
      <c r="I3353" t="s">
        <v>26</v>
      </c>
      <c r="J3353" t="s">
        <v>26</v>
      </c>
      <c r="K3353" t="s">
        <v>26</v>
      </c>
    </row>
    <row r="3354" spans="1:11" x14ac:dyDescent="0.25">
      <c r="A3354" s="1">
        <v>34547</v>
      </c>
      <c r="B3354" t="s">
        <v>141</v>
      </c>
      <c r="C3354" t="s">
        <v>26</v>
      </c>
      <c r="D3354" t="s">
        <v>26</v>
      </c>
      <c r="E3354" t="s">
        <v>26</v>
      </c>
      <c r="F3354">
        <v>100219832</v>
      </c>
      <c r="G3354">
        <v>100370132</v>
      </c>
      <c r="H3354">
        <v>99759568</v>
      </c>
      <c r="I3354" t="s">
        <v>26</v>
      </c>
      <c r="J3354" t="s">
        <v>26</v>
      </c>
      <c r="K3354" t="s">
        <v>26</v>
      </c>
    </row>
    <row r="3355" spans="1:11" x14ac:dyDescent="0.25">
      <c r="A3355" s="1">
        <v>34547</v>
      </c>
      <c r="B3355" t="s">
        <v>142</v>
      </c>
      <c r="C3355" t="s">
        <v>26</v>
      </c>
      <c r="D3355" t="s">
        <v>26</v>
      </c>
      <c r="E3355" t="s">
        <v>26</v>
      </c>
      <c r="F3355">
        <v>101055040</v>
      </c>
      <c r="G3355">
        <v>101294427</v>
      </c>
      <c r="H3355">
        <v>100350124</v>
      </c>
      <c r="I3355" t="s">
        <v>26</v>
      </c>
      <c r="J3355" t="s">
        <v>26</v>
      </c>
      <c r="K3355" t="s">
        <v>26</v>
      </c>
    </row>
    <row r="3356" spans="1:11" x14ac:dyDescent="0.25">
      <c r="A3356" s="1">
        <v>34547</v>
      </c>
      <c r="B3356" t="s">
        <v>143</v>
      </c>
      <c r="C3356" t="s">
        <v>26</v>
      </c>
      <c r="D3356" t="s">
        <v>26</v>
      </c>
      <c r="E3356" t="s">
        <v>26</v>
      </c>
      <c r="F3356">
        <v>101560410</v>
      </c>
      <c r="G3356">
        <v>102677610</v>
      </c>
      <c r="H3356">
        <v>98763828</v>
      </c>
      <c r="I3356" t="s">
        <v>26</v>
      </c>
      <c r="J3356" t="s">
        <v>26</v>
      </c>
      <c r="K3356" t="s">
        <v>26</v>
      </c>
    </row>
    <row r="3357" spans="1:11" x14ac:dyDescent="0.25">
      <c r="A3357" s="1">
        <v>34547</v>
      </c>
      <c r="B3357" t="s">
        <v>144</v>
      </c>
      <c r="C3357" t="s">
        <v>26</v>
      </c>
      <c r="D3357" t="s">
        <v>26</v>
      </c>
      <c r="E3357" t="s">
        <v>26</v>
      </c>
      <c r="F3357">
        <v>100378597</v>
      </c>
      <c r="G3357">
        <v>100237335</v>
      </c>
      <c r="H3357">
        <v>100861824</v>
      </c>
      <c r="I3357" t="s">
        <v>26</v>
      </c>
      <c r="J3357" t="s">
        <v>26</v>
      </c>
      <c r="K3357" t="s">
        <v>26</v>
      </c>
    </row>
    <row r="3358" spans="1:11" x14ac:dyDescent="0.25">
      <c r="A3358" s="1">
        <v>34547</v>
      </c>
      <c r="B3358" t="s">
        <v>145</v>
      </c>
      <c r="C3358" t="s">
        <v>26</v>
      </c>
      <c r="D3358" t="s">
        <v>26</v>
      </c>
      <c r="E3358" t="s">
        <v>26</v>
      </c>
      <c r="F3358">
        <v>102682331</v>
      </c>
      <c r="G3358">
        <v>103974992</v>
      </c>
      <c r="H3358">
        <v>99460000</v>
      </c>
      <c r="I3358" t="s">
        <v>26</v>
      </c>
      <c r="J3358" t="s">
        <v>26</v>
      </c>
      <c r="K3358" t="s">
        <v>26</v>
      </c>
    </row>
    <row r="3359" spans="1:11" x14ac:dyDescent="0.25">
      <c r="A3359" s="1">
        <v>34547</v>
      </c>
      <c r="B3359" t="s">
        <v>146</v>
      </c>
      <c r="C3359" t="s">
        <v>26</v>
      </c>
      <c r="D3359" t="s">
        <v>26</v>
      </c>
      <c r="E3359" t="s">
        <v>26</v>
      </c>
      <c r="F3359">
        <v>101082289</v>
      </c>
      <c r="G3359">
        <v>101396106</v>
      </c>
      <c r="H3359">
        <v>100280160</v>
      </c>
      <c r="I3359" t="s">
        <v>26</v>
      </c>
      <c r="J3359" t="s">
        <v>26</v>
      </c>
      <c r="K3359" t="s">
        <v>26</v>
      </c>
    </row>
    <row r="3360" spans="1:11" x14ac:dyDescent="0.25">
      <c r="A3360" s="1">
        <v>34547</v>
      </c>
      <c r="B3360" t="s">
        <v>2</v>
      </c>
      <c r="C3360" t="s">
        <v>26</v>
      </c>
      <c r="D3360" t="s">
        <v>26</v>
      </c>
      <c r="E3360" t="s">
        <v>26</v>
      </c>
      <c r="F3360">
        <v>102080616</v>
      </c>
      <c r="G3360">
        <v>103104372</v>
      </c>
      <c r="H3360">
        <v>99161364</v>
      </c>
      <c r="I3360" t="s">
        <v>26</v>
      </c>
      <c r="J3360" t="s">
        <v>26</v>
      </c>
      <c r="K3360" t="s">
        <v>26</v>
      </c>
    </row>
    <row r="3361" spans="1:11" x14ac:dyDescent="0.25">
      <c r="A3361" s="1">
        <v>34547</v>
      </c>
      <c r="B3361" t="s">
        <v>147</v>
      </c>
      <c r="C3361" t="s">
        <v>26</v>
      </c>
      <c r="D3361" t="s">
        <v>26</v>
      </c>
      <c r="E3361" t="s">
        <v>26</v>
      </c>
      <c r="F3361">
        <v>103177725</v>
      </c>
      <c r="G3361">
        <v>104440842</v>
      </c>
      <c r="H3361">
        <v>100220626</v>
      </c>
      <c r="I3361" t="s">
        <v>26</v>
      </c>
      <c r="J3361" t="s">
        <v>26</v>
      </c>
      <c r="K3361" t="s">
        <v>26</v>
      </c>
    </row>
    <row r="3362" spans="1:11" x14ac:dyDescent="0.25">
      <c r="A3362" s="1">
        <v>34547</v>
      </c>
      <c r="B3362" t="s">
        <v>148</v>
      </c>
      <c r="C3362" t="s">
        <v>26</v>
      </c>
      <c r="D3362" t="s">
        <v>26</v>
      </c>
      <c r="E3362" t="s">
        <v>26</v>
      </c>
      <c r="F3362">
        <v>99851418</v>
      </c>
      <c r="G3362">
        <v>99137304</v>
      </c>
      <c r="H3362">
        <v>101393838</v>
      </c>
      <c r="I3362" t="s">
        <v>26</v>
      </c>
      <c r="J3362" t="s">
        <v>26</v>
      </c>
      <c r="K3362" t="s">
        <v>26</v>
      </c>
    </row>
    <row r="3363" spans="1:11" x14ac:dyDescent="0.25">
      <c r="A3363" s="1">
        <v>34547</v>
      </c>
      <c r="B3363" t="s">
        <v>149</v>
      </c>
      <c r="C3363" t="s">
        <v>26</v>
      </c>
      <c r="D3363" t="s">
        <v>26</v>
      </c>
      <c r="E3363" t="s">
        <v>26</v>
      </c>
      <c r="F3363">
        <v>103652822</v>
      </c>
      <c r="G3363">
        <v>103894709</v>
      </c>
      <c r="H3363">
        <v>103137111</v>
      </c>
      <c r="I3363" t="s">
        <v>26</v>
      </c>
      <c r="J3363" t="s">
        <v>26</v>
      </c>
      <c r="K3363" t="s">
        <v>26</v>
      </c>
    </row>
    <row r="3364" spans="1:11" x14ac:dyDescent="0.25">
      <c r="A3364" s="1">
        <v>34547</v>
      </c>
      <c r="B3364" t="s">
        <v>150</v>
      </c>
      <c r="C3364" t="s">
        <v>26</v>
      </c>
      <c r="D3364" t="s">
        <v>26</v>
      </c>
      <c r="E3364" t="s">
        <v>26</v>
      </c>
      <c r="F3364">
        <v>101276669</v>
      </c>
      <c r="G3364">
        <v>101905450</v>
      </c>
      <c r="H3364">
        <v>99849874</v>
      </c>
      <c r="I3364" t="s">
        <v>26</v>
      </c>
      <c r="J3364" t="s">
        <v>26</v>
      </c>
      <c r="K3364" t="s">
        <v>26</v>
      </c>
    </row>
    <row r="3365" spans="1:11" x14ac:dyDescent="0.25">
      <c r="A3365" s="1">
        <v>34547</v>
      </c>
      <c r="B3365" t="s">
        <v>151</v>
      </c>
      <c r="C3365" t="s">
        <v>26</v>
      </c>
      <c r="D3365" t="s">
        <v>26</v>
      </c>
      <c r="E3365" t="s">
        <v>26</v>
      </c>
      <c r="F3365">
        <v>103746552</v>
      </c>
      <c r="G3365">
        <v>103450298</v>
      </c>
      <c r="H3365">
        <v>104617648</v>
      </c>
      <c r="I3365" t="s">
        <v>26</v>
      </c>
      <c r="J3365" t="s">
        <v>26</v>
      </c>
      <c r="K3365" t="s">
        <v>26</v>
      </c>
    </row>
    <row r="3366" spans="1:11" x14ac:dyDescent="0.25">
      <c r="A3366" s="1">
        <v>34547</v>
      </c>
      <c r="B3366" t="s">
        <v>152</v>
      </c>
      <c r="C3366" t="s">
        <v>26</v>
      </c>
      <c r="D3366" t="s">
        <v>26</v>
      </c>
      <c r="E3366" t="s">
        <v>26</v>
      </c>
      <c r="F3366">
        <v>100049400</v>
      </c>
      <c r="G3366">
        <v>98304200</v>
      </c>
      <c r="H3366">
        <v>104660000</v>
      </c>
      <c r="I3366" t="s">
        <v>26</v>
      </c>
      <c r="J3366" t="s">
        <v>26</v>
      </c>
      <c r="K3366" t="s">
        <v>26</v>
      </c>
    </row>
    <row r="3367" spans="1:11" x14ac:dyDescent="0.25">
      <c r="A3367" s="1">
        <v>34547</v>
      </c>
      <c r="B3367" t="s">
        <v>153</v>
      </c>
      <c r="C3367" t="s">
        <v>26</v>
      </c>
      <c r="D3367" t="s">
        <v>26</v>
      </c>
      <c r="E3367" t="s">
        <v>26</v>
      </c>
      <c r="F3367">
        <v>100655168</v>
      </c>
      <c r="G3367">
        <v>100910615</v>
      </c>
      <c r="H3367">
        <v>100069970</v>
      </c>
      <c r="I3367" t="s">
        <v>26</v>
      </c>
      <c r="J3367" t="s">
        <v>26</v>
      </c>
      <c r="K3367" t="s">
        <v>26</v>
      </c>
    </row>
    <row r="3368" spans="1:11" x14ac:dyDescent="0.25">
      <c r="A3368" s="1">
        <v>34547</v>
      </c>
      <c r="B3368" t="s">
        <v>154</v>
      </c>
      <c r="C3368" t="s">
        <v>26</v>
      </c>
      <c r="D3368" t="s">
        <v>26</v>
      </c>
      <c r="E3368" t="s">
        <v>26</v>
      </c>
      <c r="F3368">
        <v>102196475</v>
      </c>
      <c r="G3368">
        <v>103241624</v>
      </c>
      <c r="H3368">
        <v>99108558</v>
      </c>
      <c r="I3368" t="s">
        <v>26</v>
      </c>
      <c r="J3368" t="s">
        <v>26</v>
      </c>
      <c r="K3368" t="s">
        <v>26</v>
      </c>
    </row>
    <row r="3369" spans="1:11" x14ac:dyDescent="0.25">
      <c r="A3369" s="1">
        <v>34547</v>
      </c>
      <c r="B3369" t="s">
        <v>155</v>
      </c>
      <c r="C3369" t="s">
        <v>26</v>
      </c>
      <c r="D3369" t="s">
        <v>26</v>
      </c>
      <c r="E3369" t="s">
        <v>26</v>
      </c>
      <c r="F3369">
        <v>102208851</v>
      </c>
      <c r="G3369">
        <v>104180248</v>
      </c>
      <c r="H3369">
        <v>97075833</v>
      </c>
      <c r="I3369" t="s">
        <v>26</v>
      </c>
      <c r="J3369" t="s">
        <v>26</v>
      </c>
      <c r="K3369" t="s">
        <v>26</v>
      </c>
    </row>
    <row r="3370" spans="1:11" x14ac:dyDescent="0.25">
      <c r="A3370" s="1">
        <v>34578</v>
      </c>
      <c r="B3370" t="s">
        <v>1</v>
      </c>
      <c r="C3370" t="s">
        <v>26</v>
      </c>
      <c r="D3370" t="s">
        <v>26</v>
      </c>
      <c r="E3370" t="s">
        <v>26</v>
      </c>
      <c r="F3370">
        <v>100966511.66</v>
      </c>
      <c r="G3370">
        <v>100758607.52</v>
      </c>
      <c r="H3370">
        <v>101515694</v>
      </c>
      <c r="I3370" t="s">
        <v>26</v>
      </c>
      <c r="J3370" t="s">
        <v>26</v>
      </c>
      <c r="K3370" t="s">
        <v>26</v>
      </c>
    </row>
    <row r="3371" spans="1:11" x14ac:dyDescent="0.25">
      <c r="A3371" s="1">
        <v>34578</v>
      </c>
      <c r="B3371" t="s">
        <v>126</v>
      </c>
      <c r="C3371" t="s">
        <v>26</v>
      </c>
      <c r="D3371" t="s">
        <v>26</v>
      </c>
      <c r="E3371" t="s">
        <v>26</v>
      </c>
      <c r="F3371">
        <v>103641015.84</v>
      </c>
      <c r="G3371">
        <v>104245508.73999999</v>
      </c>
      <c r="H3371">
        <v>101994374.42</v>
      </c>
      <c r="I3371" t="s">
        <v>26</v>
      </c>
      <c r="J3371" t="s">
        <v>26</v>
      </c>
      <c r="K3371" t="s">
        <v>26</v>
      </c>
    </row>
    <row r="3372" spans="1:11" x14ac:dyDescent="0.25">
      <c r="A3372" s="1">
        <v>34578</v>
      </c>
      <c r="B3372" t="s">
        <v>127</v>
      </c>
      <c r="C3372" t="s">
        <v>26</v>
      </c>
      <c r="D3372" t="s">
        <v>26</v>
      </c>
      <c r="E3372" t="s">
        <v>26</v>
      </c>
      <c r="F3372">
        <v>102055452.73999999</v>
      </c>
      <c r="G3372">
        <v>101847203.37</v>
      </c>
      <c r="H3372">
        <v>102680593.8</v>
      </c>
      <c r="I3372" t="s">
        <v>26</v>
      </c>
      <c r="J3372" t="s">
        <v>26</v>
      </c>
      <c r="K3372" t="s">
        <v>26</v>
      </c>
    </row>
    <row r="3373" spans="1:11" x14ac:dyDescent="0.25">
      <c r="A3373" s="1">
        <v>34578</v>
      </c>
      <c r="B3373" t="s">
        <v>113</v>
      </c>
      <c r="C3373" t="s">
        <v>26</v>
      </c>
      <c r="D3373" t="s">
        <v>26</v>
      </c>
      <c r="E3373" t="s">
        <v>26</v>
      </c>
      <c r="F3373">
        <v>99810725.709999993</v>
      </c>
      <c r="G3373">
        <v>99451658.140000001</v>
      </c>
      <c r="H3373">
        <v>100648473.41</v>
      </c>
      <c r="I3373" t="s">
        <v>26</v>
      </c>
      <c r="J3373" t="s">
        <v>26</v>
      </c>
      <c r="K3373" t="s">
        <v>26</v>
      </c>
    </row>
    <row r="3374" spans="1:11" x14ac:dyDescent="0.25">
      <c r="A3374" s="1">
        <v>34578</v>
      </c>
      <c r="B3374" t="s">
        <v>128</v>
      </c>
      <c r="C3374" t="s">
        <v>26</v>
      </c>
      <c r="D3374" t="s">
        <v>26</v>
      </c>
      <c r="E3374" t="s">
        <v>26</v>
      </c>
      <c r="F3374">
        <v>101015349</v>
      </c>
      <c r="G3374">
        <v>100657961.11</v>
      </c>
      <c r="H3374">
        <v>101909621.88</v>
      </c>
      <c r="I3374" t="s">
        <v>26</v>
      </c>
      <c r="J3374" t="s">
        <v>26</v>
      </c>
      <c r="K3374" t="s">
        <v>26</v>
      </c>
    </row>
    <row r="3375" spans="1:11" x14ac:dyDescent="0.25">
      <c r="A3375" s="1">
        <v>34578</v>
      </c>
      <c r="B3375" t="s">
        <v>129</v>
      </c>
      <c r="C3375" t="s">
        <v>26</v>
      </c>
      <c r="D3375" t="s">
        <v>26</v>
      </c>
      <c r="E3375" t="s">
        <v>26</v>
      </c>
      <c r="F3375">
        <v>100424722.81</v>
      </c>
      <c r="G3375">
        <v>100283220.36</v>
      </c>
      <c r="H3375">
        <v>100770669.91</v>
      </c>
      <c r="I3375" t="s">
        <v>26</v>
      </c>
      <c r="J3375" t="s">
        <v>26</v>
      </c>
      <c r="K3375" t="s">
        <v>26</v>
      </c>
    </row>
    <row r="3376" spans="1:11" x14ac:dyDescent="0.25">
      <c r="A3376" s="1">
        <v>34578</v>
      </c>
      <c r="B3376" t="s">
        <v>130</v>
      </c>
      <c r="C3376" t="s">
        <v>26</v>
      </c>
      <c r="D3376" t="s">
        <v>26</v>
      </c>
      <c r="E3376" t="s">
        <v>26</v>
      </c>
      <c r="F3376">
        <v>107151062.83</v>
      </c>
      <c r="G3376">
        <v>109271908.75</v>
      </c>
      <c r="H3376">
        <v>99638435.700000003</v>
      </c>
      <c r="I3376" t="s">
        <v>26</v>
      </c>
      <c r="J3376" t="s">
        <v>26</v>
      </c>
      <c r="K3376" t="s">
        <v>26</v>
      </c>
    </row>
    <row r="3377" spans="1:11" x14ac:dyDescent="0.25">
      <c r="A3377" s="1">
        <v>34578</v>
      </c>
      <c r="B3377" t="s">
        <v>131</v>
      </c>
      <c r="C3377" t="s">
        <v>26</v>
      </c>
      <c r="D3377" t="s">
        <v>26</v>
      </c>
      <c r="E3377" t="s">
        <v>26</v>
      </c>
      <c r="F3377">
        <v>103620145.81</v>
      </c>
      <c r="G3377">
        <v>104162166.12</v>
      </c>
      <c r="H3377">
        <v>101775036.94</v>
      </c>
      <c r="I3377" t="s">
        <v>26</v>
      </c>
      <c r="J3377" t="s">
        <v>26</v>
      </c>
      <c r="K3377" t="s">
        <v>26</v>
      </c>
    </row>
    <row r="3378" spans="1:11" x14ac:dyDescent="0.25">
      <c r="A3378" s="1">
        <v>34578</v>
      </c>
      <c r="B3378" t="s">
        <v>132</v>
      </c>
      <c r="C3378" t="s">
        <v>26</v>
      </c>
      <c r="D3378" t="s">
        <v>26</v>
      </c>
      <c r="E3378" t="s">
        <v>26</v>
      </c>
      <c r="F3378">
        <v>103099418.73</v>
      </c>
      <c r="G3378">
        <v>102117816.84</v>
      </c>
      <c r="H3378">
        <v>105419523.56999999</v>
      </c>
      <c r="I3378" t="s">
        <v>26</v>
      </c>
      <c r="J3378" t="s">
        <v>26</v>
      </c>
      <c r="K3378" t="s">
        <v>26</v>
      </c>
    </row>
    <row r="3379" spans="1:11" x14ac:dyDescent="0.25">
      <c r="A3379" s="1">
        <v>34578</v>
      </c>
      <c r="B3379" t="s">
        <v>133</v>
      </c>
      <c r="C3379" t="s">
        <v>26</v>
      </c>
      <c r="D3379" t="s">
        <v>26</v>
      </c>
      <c r="E3379" t="s">
        <v>26</v>
      </c>
      <c r="F3379">
        <v>105328766.12</v>
      </c>
      <c r="G3379">
        <v>105035800</v>
      </c>
      <c r="H3379">
        <v>106057711.76000001</v>
      </c>
      <c r="I3379" t="s">
        <v>26</v>
      </c>
      <c r="J3379" t="s">
        <v>26</v>
      </c>
      <c r="K3379" t="s">
        <v>26</v>
      </c>
    </row>
    <row r="3380" spans="1:11" x14ac:dyDescent="0.25">
      <c r="A3380" s="1">
        <v>34578</v>
      </c>
      <c r="B3380" t="s">
        <v>134</v>
      </c>
      <c r="C3380" t="s">
        <v>26</v>
      </c>
      <c r="D3380" t="s">
        <v>26</v>
      </c>
      <c r="E3380" t="s">
        <v>26</v>
      </c>
      <c r="F3380">
        <v>102899137.88</v>
      </c>
      <c r="G3380">
        <v>104043882.13</v>
      </c>
      <c r="H3380">
        <v>100139847.81</v>
      </c>
      <c r="I3380" t="s">
        <v>26</v>
      </c>
      <c r="J3380" t="s">
        <v>26</v>
      </c>
      <c r="K3380" t="s">
        <v>26</v>
      </c>
    </row>
    <row r="3381" spans="1:11" x14ac:dyDescent="0.25">
      <c r="A3381" s="1">
        <v>34578</v>
      </c>
      <c r="B3381" t="s">
        <v>135</v>
      </c>
      <c r="C3381" t="s">
        <v>26</v>
      </c>
      <c r="D3381" t="s">
        <v>26</v>
      </c>
      <c r="E3381" t="s">
        <v>26</v>
      </c>
      <c r="F3381">
        <v>103989735.14</v>
      </c>
      <c r="G3381">
        <v>104807198.88</v>
      </c>
      <c r="H3381">
        <v>101533561.76000001</v>
      </c>
      <c r="I3381" t="s">
        <v>26</v>
      </c>
      <c r="J3381" t="s">
        <v>26</v>
      </c>
      <c r="K3381" t="s">
        <v>26</v>
      </c>
    </row>
    <row r="3382" spans="1:11" x14ac:dyDescent="0.25">
      <c r="A3382" s="1">
        <v>34578</v>
      </c>
      <c r="B3382" t="s">
        <v>136</v>
      </c>
      <c r="C3382" t="s">
        <v>26</v>
      </c>
      <c r="D3382" t="s">
        <v>26</v>
      </c>
      <c r="E3382" t="s">
        <v>26</v>
      </c>
      <c r="F3382">
        <v>101257768.16</v>
      </c>
      <c r="G3382">
        <v>101469099.59</v>
      </c>
      <c r="H3382">
        <v>100643027.61</v>
      </c>
      <c r="I3382" t="s">
        <v>26</v>
      </c>
      <c r="J3382" t="s">
        <v>26</v>
      </c>
      <c r="K3382" t="s">
        <v>26</v>
      </c>
    </row>
    <row r="3383" spans="1:11" x14ac:dyDescent="0.25">
      <c r="A3383" s="1">
        <v>34578</v>
      </c>
      <c r="B3383" t="s">
        <v>137</v>
      </c>
      <c r="C3383" t="s">
        <v>26</v>
      </c>
      <c r="D3383" t="s">
        <v>26</v>
      </c>
      <c r="E3383" t="s">
        <v>26</v>
      </c>
      <c r="F3383">
        <v>101445104.06</v>
      </c>
      <c r="G3383">
        <v>101481170.76000001</v>
      </c>
      <c r="H3383">
        <v>101276493.23</v>
      </c>
      <c r="I3383" t="s">
        <v>26</v>
      </c>
      <c r="J3383" t="s">
        <v>26</v>
      </c>
      <c r="K3383" t="s">
        <v>26</v>
      </c>
    </row>
    <row r="3384" spans="1:11" x14ac:dyDescent="0.25">
      <c r="A3384" s="1">
        <v>34578</v>
      </c>
      <c r="B3384" t="s">
        <v>138</v>
      </c>
      <c r="C3384" t="s">
        <v>26</v>
      </c>
      <c r="D3384" t="s">
        <v>26</v>
      </c>
      <c r="E3384" t="s">
        <v>26</v>
      </c>
      <c r="F3384">
        <v>106525659.47</v>
      </c>
      <c r="G3384">
        <v>107910343.12</v>
      </c>
      <c r="H3384">
        <v>101605274.88</v>
      </c>
      <c r="I3384" t="s">
        <v>26</v>
      </c>
      <c r="J3384" t="s">
        <v>26</v>
      </c>
      <c r="K3384" t="s">
        <v>26</v>
      </c>
    </row>
    <row r="3385" spans="1:11" x14ac:dyDescent="0.25">
      <c r="A3385" s="1">
        <v>34578</v>
      </c>
      <c r="B3385" t="s">
        <v>139</v>
      </c>
      <c r="C3385" t="s">
        <v>26</v>
      </c>
      <c r="D3385" t="s">
        <v>26</v>
      </c>
      <c r="E3385" t="s">
        <v>26</v>
      </c>
      <c r="F3385">
        <v>104345801.26000001</v>
      </c>
      <c r="G3385">
        <v>104696165.23</v>
      </c>
      <c r="H3385">
        <v>103216651.55</v>
      </c>
      <c r="I3385" t="s">
        <v>26</v>
      </c>
      <c r="J3385" t="s">
        <v>26</v>
      </c>
      <c r="K3385" t="s">
        <v>26</v>
      </c>
    </row>
    <row r="3386" spans="1:11" x14ac:dyDescent="0.25">
      <c r="A3386" s="1">
        <v>34578</v>
      </c>
      <c r="B3386" t="s">
        <v>140</v>
      </c>
      <c r="C3386" t="s">
        <v>26</v>
      </c>
      <c r="D3386" t="s">
        <v>26</v>
      </c>
      <c r="E3386" t="s">
        <v>26</v>
      </c>
      <c r="F3386">
        <v>101735476.95</v>
      </c>
      <c r="G3386">
        <v>103213481.91</v>
      </c>
      <c r="H3386">
        <v>96982623.010000005</v>
      </c>
      <c r="I3386" t="s">
        <v>26</v>
      </c>
      <c r="J3386" t="s">
        <v>26</v>
      </c>
      <c r="K3386" t="s">
        <v>26</v>
      </c>
    </row>
    <row r="3387" spans="1:11" x14ac:dyDescent="0.25">
      <c r="A3387" s="1">
        <v>34578</v>
      </c>
      <c r="B3387" t="s">
        <v>141</v>
      </c>
      <c r="C3387" t="s">
        <v>26</v>
      </c>
      <c r="D3387" t="s">
        <v>26</v>
      </c>
      <c r="E3387" t="s">
        <v>26</v>
      </c>
      <c r="F3387">
        <v>98666424.599999994</v>
      </c>
      <c r="G3387">
        <v>98101767.019999996</v>
      </c>
      <c r="H3387">
        <v>100507764.76000001</v>
      </c>
      <c r="I3387" t="s">
        <v>26</v>
      </c>
      <c r="J3387" t="s">
        <v>26</v>
      </c>
      <c r="K3387" t="s">
        <v>26</v>
      </c>
    </row>
    <row r="3388" spans="1:11" x14ac:dyDescent="0.25">
      <c r="A3388" s="1">
        <v>34578</v>
      </c>
      <c r="B3388" t="s">
        <v>142</v>
      </c>
      <c r="C3388" t="s">
        <v>26</v>
      </c>
      <c r="D3388" t="s">
        <v>26</v>
      </c>
      <c r="E3388" t="s">
        <v>26</v>
      </c>
      <c r="F3388">
        <v>100034384.09999999</v>
      </c>
      <c r="G3388">
        <v>100149799.97</v>
      </c>
      <c r="H3388">
        <v>99707883.209999993</v>
      </c>
      <c r="I3388" t="s">
        <v>26</v>
      </c>
      <c r="J3388" t="s">
        <v>26</v>
      </c>
      <c r="K3388" t="s">
        <v>26</v>
      </c>
    </row>
    <row r="3389" spans="1:11" x14ac:dyDescent="0.25">
      <c r="A3389" s="1">
        <v>34578</v>
      </c>
      <c r="B3389" t="s">
        <v>143</v>
      </c>
      <c r="C3389" t="s">
        <v>26</v>
      </c>
      <c r="D3389" t="s">
        <v>26</v>
      </c>
      <c r="E3389" t="s">
        <v>26</v>
      </c>
      <c r="F3389">
        <v>100849487.13</v>
      </c>
      <c r="G3389">
        <v>98344614.859999999</v>
      </c>
      <c r="H3389">
        <v>107129124.23</v>
      </c>
      <c r="I3389" t="s">
        <v>26</v>
      </c>
      <c r="J3389" t="s">
        <v>26</v>
      </c>
      <c r="K3389" t="s">
        <v>26</v>
      </c>
    </row>
    <row r="3390" spans="1:11" x14ac:dyDescent="0.25">
      <c r="A3390" s="1">
        <v>34578</v>
      </c>
      <c r="B3390" t="s">
        <v>144</v>
      </c>
      <c r="C3390" t="s">
        <v>26</v>
      </c>
      <c r="D3390" t="s">
        <v>26</v>
      </c>
      <c r="E3390" t="s">
        <v>26</v>
      </c>
      <c r="F3390">
        <v>98501517.239999995</v>
      </c>
      <c r="G3390">
        <v>97891781.359999999</v>
      </c>
      <c r="H3390">
        <v>100579410.89</v>
      </c>
      <c r="I3390" t="s">
        <v>26</v>
      </c>
      <c r="J3390" t="s">
        <v>26</v>
      </c>
      <c r="K3390" t="s">
        <v>26</v>
      </c>
    </row>
    <row r="3391" spans="1:11" x14ac:dyDescent="0.25">
      <c r="A3391" s="1">
        <v>34578</v>
      </c>
      <c r="B3391" t="s">
        <v>145</v>
      </c>
      <c r="C3391" t="s">
        <v>26</v>
      </c>
      <c r="D3391" t="s">
        <v>26</v>
      </c>
      <c r="E3391" t="s">
        <v>26</v>
      </c>
      <c r="F3391">
        <v>103154669.72</v>
      </c>
      <c r="G3391">
        <v>102280199.63</v>
      </c>
      <c r="H3391">
        <v>105377870</v>
      </c>
      <c r="I3391" t="s">
        <v>26</v>
      </c>
      <c r="J3391" t="s">
        <v>26</v>
      </c>
      <c r="K3391" t="s">
        <v>26</v>
      </c>
    </row>
    <row r="3392" spans="1:11" x14ac:dyDescent="0.25">
      <c r="A3392" s="1">
        <v>34578</v>
      </c>
      <c r="B3392" t="s">
        <v>146</v>
      </c>
      <c r="C3392" t="s">
        <v>26</v>
      </c>
      <c r="D3392" t="s">
        <v>26</v>
      </c>
      <c r="E3392" t="s">
        <v>26</v>
      </c>
      <c r="F3392">
        <v>100991314.94</v>
      </c>
      <c r="G3392">
        <v>101963924.19</v>
      </c>
      <c r="H3392">
        <v>98485145.140000001</v>
      </c>
      <c r="I3392" t="s">
        <v>26</v>
      </c>
      <c r="J3392" t="s">
        <v>26</v>
      </c>
      <c r="K3392" t="s">
        <v>26</v>
      </c>
    </row>
    <row r="3393" spans="1:11" x14ac:dyDescent="0.25">
      <c r="A3393" s="1">
        <v>34578</v>
      </c>
      <c r="B3393" t="s">
        <v>2</v>
      </c>
      <c r="C3393" t="s">
        <v>26</v>
      </c>
      <c r="D3393" t="s">
        <v>26</v>
      </c>
      <c r="E3393" t="s">
        <v>26</v>
      </c>
      <c r="F3393">
        <v>100100252.05</v>
      </c>
      <c r="G3393">
        <v>100423658.33</v>
      </c>
      <c r="H3393">
        <v>99201028.549999997</v>
      </c>
      <c r="I3393" t="s">
        <v>26</v>
      </c>
      <c r="J3393" t="s">
        <v>26</v>
      </c>
      <c r="K3393" t="s">
        <v>26</v>
      </c>
    </row>
    <row r="3394" spans="1:11" x14ac:dyDescent="0.25">
      <c r="A3394" s="1">
        <v>34578</v>
      </c>
      <c r="B3394" t="s">
        <v>147</v>
      </c>
      <c r="C3394" t="s">
        <v>26</v>
      </c>
      <c r="D3394" t="s">
        <v>26</v>
      </c>
      <c r="E3394" t="s">
        <v>26</v>
      </c>
      <c r="F3394">
        <v>101619741.34999999</v>
      </c>
      <c r="G3394">
        <v>102184919.81</v>
      </c>
      <c r="H3394">
        <v>100280758.38</v>
      </c>
      <c r="I3394" t="s">
        <v>26</v>
      </c>
      <c r="J3394" t="s">
        <v>26</v>
      </c>
      <c r="K3394" t="s">
        <v>26</v>
      </c>
    </row>
    <row r="3395" spans="1:11" x14ac:dyDescent="0.25">
      <c r="A3395" s="1">
        <v>34578</v>
      </c>
      <c r="B3395" t="s">
        <v>148</v>
      </c>
      <c r="C3395" t="s">
        <v>26</v>
      </c>
      <c r="D3395" t="s">
        <v>26</v>
      </c>
      <c r="E3395" t="s">
        <v>26</v>
      </c>
      <c r="F3395">
        <v>98982710.659999996</v>
      </c>
      <c r="G3395">
        <v>97779122.939999998</v>
      </c>
      <c r="H3395">
        <v>101586486.29000001</v>
      </c>
      <c r="I3395" t="s">
        <v>26</v>
      </c>
      <c r="J3395" t="s">
        <v>26</v>
      </c>
      <c r="K3395" t="s">
        <v>26</v>
      </c>
    </row>
    <row r="3396" spans="1:11" x14ac:dyDescent="0.25">
      <c r="A3396" s="1">
        <v>34578</v>
      </c>
      <c r="B3396" t="s">
        <v>149</v>
      </c>
      <c r="C3396" t="s">
        <v>26</v>
      </c>
      <c r="D3396" t="s">
        <v>26</v>
      </c>
      <c r="E3396" t="s">
        <v>26</v>
      </c>
      <c r="F3396">
        <v>102782138.3</v>
      </c>
      <c r="G3396">
        <v>102824593.5</v>
      </c>
      <c r="H3396">
        <v>102703935.13</v>
      </c>
      <c r="I3396" t="s">
        <v>26</v>
      </c>
      <c r="J3396" t="s">
        <v>26</v>
      </c>
      <c r="K3396" t="s">
        <v>26</v>
      </c>
    </row>
    <row r="3397" spans="1:11" x14ac:dyDescent="0.25">
      <c r="A3397" s="1">
        <v>34578</v>
      </c>
      <c r="B3397" t="s">
        <v>150</v>
      </c>
      <c r="C3397" t="s">
        <v>26</v>
      </c>
      <c r="D3397" t="s">
        <v>26</v>
      </c>
      <c r="E3397" t="s">
        <v>26</v>
      </c>
      <c r="F3397">
        <v>100142370.31</v>
      </c>
      <c r="G3397">
        <v>100387058.8</v>
      </c>
      <c r="H3397">
        <v>99610234.299999997</v>
      </c>
      <c r="I3397" t="s">
        <v>26</v>
      </c>
      <c r="J3397" t="s">
        <v>26</v>
      </c>
      <c r="K3397" t="s">
        <v>26</v>
      </c>
    </row>
    <row r="3398" spans="1:11" x14ac:dyDescent="0.25">
      <c r="A3398" s="1">
        <v>34578</v>
      </c>
      <c r="B3398" t="s">
        <v>151</v>
      </c>
      <c r="C3398" t="s">
        <v>26</v>
      </c>
      <c r="D3398" t="s">
        <v>26</v>
      </c>
      <c r="E3398" t="s">
        <v>26</v>
      </c>
      <c r="F3398">
        <v>99814557.680000007</v>
      </c>
      <c r="G3398">
        <v>98763999.5</v>
      </c>
      <c r="H3398">
        <v>102943765.63</v>
      </c>
      <c r="I3398" t="s">
        <v>26</v>
      </c>
      <c r="J3398" t="s">
        <v>26</v>
      </c>
      <c r="K3398" t="s">
        <v>26</v>
      </c>
    </row>
    <row r="3399" spans="1:11" x14ac:dyDescent="0.25">
      <c r="A3399" s="1">
        <v>34578</v>
      </c>
      <c r="B3399" t="s">
        <v>152</v>
      </c>
      <c r="C3399" t="s">
        <v>26</v>
      </c>
      <c r="D3399" t="s">
        <v>26</v>
      </c>
      <c r="E3399" t="s">
        <v>26</v>
      </c>
      <c r="F3399">
        <v>99879316.019999996</v>
      </c>
      <c r="G3399">
        <v>97999456.980000004</v>
      </c>
      <c r="H3399">
        <v>104837922</v>
      </c>
      <c r="I3399" t="s">
        <v>26</v>
      </c>
      <c r="J3399" t="s">
        <v>26</v>
      </c>
      <c r="K3399" t="s">
        <v>26</v>
      </c>
    </row>
    <row r="3400" spans="1:11" x14ac:dyDescent="0.25">
      <c r="A3400" s="1">
        <v>34578</v>
      </c>
      <c r="B3400" t="s">
        <v>153</v>
      </c>
      <c r="C3400" t="s">
        <v>26</v>
      </c>
      <c r="D3400" t="s">
        <v>26</v>
      </c>
      <c r="E3400" t="s">
        <v>26</v>
      </c>
      <c r="F3400">
        <v>100192154.23</v>
      </c>
      <c r="G3400">
        <v>99507957.450000003</v>
      </c>
      <c r="H3400">
        <v>101781166.48999999</v>
      </c>
      <c r="I3400" t="s">
        <v>26</v>
      </c>
      <c r="J3400" t="s">
        <v>26</v>
      </c>
      <c r="K3400" t="s">
        <v>26</v>
      </c>
    </row>
    <row r="3401" spans="1:11" x14ac:dyDescent="0.25">
      <c r="A3401" s="1">
        <v>34578</v>
      </c>
      <c r="B3401" t="s">
        <v>154</v>
      </c>
      <c r="C3401" t="s">
        <v>26</v>
      </c>
      <c r="D3401" t="s">
        <v>26</v>
      </c>
      <c r="E3401" t="s">
        <v>26</v>
      </c>
      <c r="F3401">
        <v>100367158.09999999</v>
      </c>
      <c r="G3401">
        <v>100774149.19</v>
      </c>
      <c r="H3401">
        <v>99177933.989999995</v>
      </c>
      <c r="I3401" t="s">
        <v>26</v>
      </c>
      <c r="J3401" t="s">
        <v>26</v>
      </c>
      <c r="K3401" t="s">
        <v>26</v>
      </c>
    </row>
    <row r="3402" spans="1:11" x14ac:dyDescent="0.25">
      <c r="A3402" s="1">
        <v>34578</v>
      </c>
      <c r="B3402" t="s">
        <v>155</v>
      </c>
      <c r="C3402" t="s">
        <v>26</v>
      </c>
      <c r="D3402" t="s">
        <v>26</v>
      </c>
      <c r="E3402" t="s">
        <v>26</v>
      </c>
      <c r="F3402">
        <v>101636481.43000001</v>
      </c>
      <c r="G3402">
        <v>103388478.12</v>
      </c>
      <c r="H3402">
        <v>97104955.75</v>
      </c>
      <c r="I3402" t="s">
        <v>26</v>
      </c>
      <c r="J3402" t="s">
        <v>26</v>
      </c>
      <c r="K3402" t="s">
        <v>26</v>
      </c>
    </row>
    <row r="3403" spans="1:11" x14ac:dyDescent="0.25">
      <c r="A3403" s="1">
        <v>34608</v>
      </c>
      <c r="B3403" t="s">
        <v>1</v>
      </c>
      <c r="C3403" t="s">
        <v>26</v>
      </c>
      <c r="D3403" t="s">
        <v>26</v>
      </c>
      <c r="E3403" t="s">
        <v>26</v>
      </c>
      <c r="F3403">
        <v>101107864.77</v>
      </c>
      <c r="G3403">
        <v>100496635.14</v>
      </c>
      <c r="H3403">
        <v>102672972.91</v>
      </c>
      <c r="I3403" t="s">
        <v>26</v>
      </c>
      <c r="J3403" t="s">
        <v>26</v>
      </c>
      <c r="K3403" t="s">
        <v>26</v>
      </c>
    </row>
    <row r="3404" spans="1:11" x14ac:dyDescent="0.25">
      <c r="A3404" s="1">
        <v>34608</v>
      </c>
      <c r="B3404" t="s">
        <v>126</v>
      </c>
      <c r="C3404" t="s">
        <v>26</v>
      </c>
      <c r="D3404" t="s">
        <v>26</v>
      </c>
      <c r="E3404" t="s">
        <v>26</v>
      </c>
      <c r="F3404">
        <v>104677426</v>
      </c>
      <c r="G3404">
        <v>105089897.36</v>
      </c>
      <c r="H3404">
        <v>103534489.47</v>
      </c>
      <c r="I3404" t="s">
        <v>26</v>
      </c>
      <c r="J3404" t="s">
        <v>26</v>
      </c>
      <c r="K3404" t="s">
        <v>26</v>
      </c>
    </row>
    <row r="3405" spans="1:11" x14ac:dyDescent="0.25">
      <c r="A3405" s="1">
        <v>34608</v>
      </c>
      <c r="B3405" t="s">
        <v>127</v>
      </c>
      <c r="C3405" t="s">
        <v>26</v>
      </c>
      <c r="D3405" t="s">
        <v>26</v>
      </c>
      <c r="E3405" t="s">
        <v>26</v>
      </c>
      <c r="F3405">
        <v>102484085.64</v>
      </c>
      <c r="G3405">
        <v>101419445.11</v>
      </c>
      <c r="H3405">
        <v>105709671.31999999</v>
      </c>
      <c r="I3405" t="s">
        <v>26</v>
      </c>
      <c r="J3405" t="s">
        <v>26</v>
      </c>
      <c r="K3405" t="s">
        <v>26</v>
      </c>
    </row>
    <row r="3406" spans="1:11" x14ac:dyDescent="0.25">
      <c r="A3406" s="1">
        <v>34608</v>
      </c>
      <c r="B3406" t="s">
        <v>113</v>
      </c>
      <c r="C3406" t="s">
        <v>26</v>
      </c>
      <c r="D3406" t="s">
        <v>26</v>
      </c>
      <c r="E3406" t="s">
        <v>26</v>
      </c>
      <c r="F3406">
        <v>99251785.650000006</v>
      </c>
      <c r="G3406">
        <v>98665990.040000007</v>
      </c>
      <c r="H3406">
        <v>100598149.17</v>
      </c>
      <c r="I3406" t="s">
        <v>26</v>
      </c>
      <c r="J3406" t="s">
        <v>26</v>
      </c>
      <c r="K3406" t="s">
        <v>26</v>
      </c>
    </row>
    <row r="3407" spans="1:11" x14ac:dyDescent="0.25">
      <c r="A3407" s="1">
        <v>34608</v>
      </c>
      <c r="B3407" t="s">
        <v>128</v>
      </c>
      <c r="C3407" t="s">
        <v>26</v>
      </c>
      <c r="D3407" t="s">
        <v>26</v>
      </c>
      <c r="E3407" t="s">
        <v>26</v>
      </c>
      <c r="F3407">
        <v>102177025.51000001</v>
      </c>
      <c r="G3407">
        <v>101211579.90000001</v>
      </c>
      <c r="H3407">
        <v>104549081.09</v>
      </c>
      <c r="I3407" t="s">
        <v>26</v>
      </c>
      <c r="J3407" t="s">
        <v>26</v>
      </c>
      <c r="K3407" t="s">
        <v>26</v>
      </c>
    </row>
    <row r="3408" spans="1:11" x14ac:dyDescent="0.25">
      <c r="A3408" s="1">
        <v>34608</v>
      </c>
      <c r="B3408" t="s">
        <v>129</v>
      </c>
      <c r="C3408" t="s">
        <v>26</v>
      </c>
      <c r="D3408" t="s">
        <v>26</v>
      </c>
      <c r="E3408" t="s">
        <v>26</v>
      </c>
      <c r="F3408">
        <v>100294170.67</v>
      </c>
      <c r="G3408">
        <v>100513871.77</v>
      </c>
      <c r="H3408">
        <v>99692423.739999995</v>
      </c>
      <c r="I3408" t="s">
        <v>26</v>
      </c>
      <c r="J3408" t="s">
        <v>26</v>
      </c>
      <c r="K3408" t="s">
        <v>26</v>
      </c>
    </row>
    <row r="3409" spans="1:11" x14ac:dyDescent="0.25">
      <c r="A3409" s="1">
        <v>34608</v>
      </c>
      <c r="B3409" t="s">
        <v>130</v>
      </c>
      <c r="C3409" t="s">
        <v>26</v>
      </c>
      <c r="D3409" t="s">
        <v>26</v>
      </c>
      <c r="E3409" t="s">
        <v>26</v>
      </c>
      <c r="F3409">
        <v>106100982.41</v>
      </c>
      <c r="G3409">
        <v>107938791.45999999</v>
      </c>
      <c r="H3409">
        <v>99598580.329999998</v>
      </c>
      <c r="I3409" t="s">
        <v>26</v>
      </c>
      <c r="J3409" t="s">
        <v>26</v>
      </c>
      <c r="K3409" t="s">
        <v>26</v>
      </c>
    </row>
    <row r="3410" spans="1:11" x14ac:dyDescent="0.25">
      <c r="A3410" s="1">
        <v>34608</v>
      </c>
      <c r="B3410" t="s">
        <v>131</v>
      </c>
      <c r="C3410" t="s">
        <v>26</v>
      </c>
      <c r="D3410" t="s">
        <v>26</v>
      </c>
      <c r="E3410" t="s">
        <v>26</v>
      </c>
      <c r="F3410">
        <v>106511147.88</v>
      </c>
      <c r="G3410">
        <v>107891171.67</v>
      </c>
      <c r="H3410">
        <v>101775036.94</v>
      </c>
      <c r="I3410" t="s">
        <v>26</v>
      </c>
      <c r="J3410" t="s">
        <v>26</v>
      </c>
      <c r="K3410" t="s">
        <v>26</v>
      </c>
    </row>
    <row r="3411" spans="1:11" x14ac:dyDescent="0.25">
      <c r="A3411" s="1">
        <v>34608</v>
      </c>
      <c r="B3411" t="s">
        <v>132</v>
      </c>
      <c r="C3411" t="s">
        <v>26</v>
      </c>
      <c r="D3411" t="s">
        <v>26</v>
      </c>
      <c r="E3411" t="s">
        <v>26</v>
      </c>
      <c r="F3411">
        <v>103924214.08</v>
      </c>
      <c r="G3411">
        <v>102934759.37</v>
      </c>
      <c r="H3411">
        <v>106273421.70999999</v>
      </c>
      <c r="I3411" t="s">
        <v>26</v>
      </c>
      <c r="J3411" t="s">
        <v>26</v>
      </c>
      <c r="K3411" t="s">
        <v>26</v>
      </c>
    </row>
    <row r="3412" spans="1:11" x14ac:dyDescent="0.25">
      <c r="A3412" s="1">
        <v>34608</v>
      </c>
      <c r="B3412" t="s">
        <v>133</v>
      </c>
      <c r="C3412" t="s">
        <v>26</v>
      </c>
      <c r="D3412" t="s">
        <v>26</v>
      </c>
      <c r="E3412" t="s">
        <v>26</v>
      </c>
      <c r="F3412">
        <v>117093989.29000001</v>
      </c>
      <c r="G3412">
        <v>109856943.22</v>
      </c>
      <c r="H3412">
        <v>134141793.83</v>
      </c>
      <c r="I3412" t="s">
        <v>26</v>
      </c>
      <c r="J3412" t="s">
        <v>26</v>
      </c>
      <c r="K3412" t="s">
        <v>26</v>
      </c>
    </row>
    <row r="3413" spans="1:11" x14ac:dyDescent="0.25">
      <c r="A3413" s="1">
        <v>34608</v>
      </c>
      <c r="B3413" t="s">
        <v>134</v>
      </c>
      <c r="C3413" t="s">
        <v>26</v>
      </c>
      <c r="D3413" t="s">
        <v>26</v>
      </c>
      <c r="E3413" t="s">
        <v>26</v>
      </c>
      <c r="F3413">
        <v>103526822.62</v>
      </c>
      <c r="G3413">
        <v>104938659.51000001</v>
      </c>
      <c r="H3413">
        <v>100119819.84</v>
      </c>
      <c r="I3413" t="s">
        <v>26</v>
      </c>
      <c r="J3413" t="s">
        <v>26</v>
      </c>
      <c r="K3413" t="s">
        <v>26</v>
      </c>
    </row>
    <row r="3414" spans="1:11" x14ac:dyDescent="0.25">
      <c r="A3414" s="1">
        <v>34608</v>
      </c>
      <c r="B3414" t="s">
        <v>135</v>
      </c>
      <c r="C3414" t="s">
        <v>26</v>
      </c>
      <c r="D3414" t="s">
        <v>26</v>
      </c>
      <c r="E3414" t="s">
        <v>26</v>
      </c>
      <c r="F3414">
        <v>103521781.33</v>
      </c>
      <c r="G3414">
        <v>104199317.13</v>
      </c>
      <c r="H3414">
        <v>101482794.98</v>
      </c>
      <c r="I3414" t="s">
        <v>26</v>
      </c>
      <c r="J3414" t="s">
        <v>26</v>
      </c>
      <c r="K3414" t="s">
        <v>26</v>
      </c>
    </row>
    <row r="3415" spans="1:11" x14ac:dyDescent="0.25">
      <c r="A3415" s="1">
        <v>34608</v>
      </c>
      <c r="B3415" t="s">
        <v>136</v>
      </c>
      <c r="C3415" t="s">
        <v>26</v>
      </c>
      <c r="D3415" t="s">
        <v>26</v>
      </c>
      <c r="E3415" t="s">
        <v>26</v>
      </c>
      <c r="F3415">
        <v>102533616.04000001</v>
      </c>
      <c r="G3415">
        <v>102006885.81999999</v>
      </c>
      <c r="H3415">
        <v>104024633.33</v>
      </c>
      <c r="I3415" t="s">
        <v>26</v>
      </c>
      <c r="J3415" t="s">
        <v>26</v>
      </c>
      <c r="K3415" t="s">
        <v>26</v>
      </c>
    </row>
    <row r="3416" spans="1:11" x14ac:dyDescent="0.25">
      <c r="A3416" s="1">
        <v>34608</v>
      </c>
      <c r="B3416" t="s">
        <v>137</v>
      </c>
      <c r="C3416" t="s">
        <v>26</v>
      </c>
      <c r="D3416" t="s">
        <v>26</v>
      </c>
      <c r="E3416" t="s">
        <v>26</v>
      </c>
      <c r="F3416">
        <v>101982763.11</v>
      </c>
      <c r="G3416">
        <v>101176727.25</v>
      </c>
      <c r="H3416">
        <v>105509850.65000001</v>
      </c>
      <c r="I3416" t="s">
        <v>26</v>
      </c>
      <c r="J3416" t="s">
        <v>26</v>
      </c>
      <c r="K3416" t="s">
        <v>26</v>
      </c>
    </row>
    <row r="3417" spans="1:11" x14ac:dyDescent="0.25">
      <c r="A3417" s="1">
        <v>34608</v>
      </c>
      <c r="B3417" t="s">
        <v>138</v>
      </c>
      <c r="C3417" t="s">
        <v>26</v>
      </c>
      <c r="D3417" t="s">
        <v>26</v>
      </c>
      <c r="E3417" t="s">
        <v>26</v>
      </c>
      <c r="F3417">
        <v>109188800.95</v>
      </c>
      <c r="G3417">
        <v>111104489.28</v>
      </c>
      <c r="H3417">
        <v>102336832.86</v>
      </c>
      <c r="I3417" t="s">
        <v>26</v>
      </c>
      <c r="J3417" t="s">
        <v>26</v>
      </c>
      <c r="K3417" t="s">
        <v>26</v>
      </c>
    </row>
    <row r="3418" spans="1:11" x14ac:dyDescent="0.25">
      <c r="A3418" s="1">
        <v>34608</v>
      </c>
      <c r="B3418" t="s">
        <v>139</v>
      </c>
      <c r="C3418" t="s">
        <v>26</v>
      </c>
      <c r="D3418" t="s">
        <v>26</v>
      </c>
      <c r="E3418" t="s">
        <v>26</v>
      </c>
      <c r="F3418">
        <v>104658838.67</v>
      </c>
      <c r="G3418">
        <v>105167297.98</v>
      </c>
      <c r="H3418">
        <v>102979253.25</v>
      </c>
      <c r="I3418" t="s">
        <v>26</v>
      </c>
      <c r="J3418" t="s">
        <v>26</v>
      </c>
      <c r="K3418" t="s">
        <v>26</v>
      </c>
    </row>
    <row r="3419" spans="1:11" x14ac:dyDescent="0.25">
      <c r="A3419" s="1">
        <v>34608</v>
      </c>
      <c r="B3419" t="s">
        <v>140</v>
      </c>
      <c r="C3419" t="s">
        <v>26</v>
      </c>
      <c r="D3419" t="s">
        <v>26</v>
      </c>
      <c r="E3419" t="s">
        <v>26</v>
      </c>
      <c r="F3419">
        <v>101175931.83</v>
      </c>
      <c r="G3419">
        <v>102810949.33</v>
      </c>
      <c r="H3419">
        <v>95896417.629999995</v>
      </c>
      <c r="I3419" t="s">
        <v>26</v>
      </c>
      <c r="J3419" t="s">
        <v>26</v>
      </c>
      <c r="K3419" t="s">
        <v>26</v>
      </c>
    </row>
    <row r="3420" spans="1:11" x14ac:dyDescent="0.25">
      <c r="A3420" s="1">
        <v>34608</v>
      </c>
      <c r="B3420" t="s">
        <v>141</v>
      </c>
      <c r="C3420" t="s">
        <v>26</v>
      </c>
      <c r="D3420" t="s">
        <v>26</v>
      </c>
      <c r="E3420" t="s">
        <v>26</v>
      </c>
      <c r="F3420">
        <v>100689086.31</v>
      </c>
      <c r="G3420">
        <v>100750514.73</v>
      </c>
      <c r="H3420">
        <v>100507764.76000001</v>
      </c>
      <c r="I3420" t="s">
        <v>26</v>
      </c>
      <c r="J3420" t="s">
        <v>26</v>
      </c>
      <c r="K3420" t="s">
        <v>26</v>
      </c>
    </row>
    <row r="3421" spans="1:11" x14ac:dyDescent="0.25">
      <c r="A3421" s="1">
        <v>34608</v>
      </c>
      <c r="B3421" t="s">
        <v>142</v>
      </c>
      <c r="C3421" t="s">
        <v>26</v>
      </c>
      <c r="D3421" t="s">
        <v>26</v>
      </c>
      <c r="E3421" t="s">
        <v>26</v>
      </c>
      <c r="F3421">
        <v>101714961.75</v>
      </c>
      <c r="G3421">
        <v>96354122.560000002</v>
      </c>
      <c r="H3421">
        <v>117914542.68000001</v>
      </c>
      <c r="I3421" t="s">
        <v>26</v>
      </c>
      <c r="J3421" t="s">
        <v>26</v>
      </c>
      <c r="K3421" t="s">
        <v>26</v>
      </c>
    </row>
    <row r="3422" spans="1:11" x14ac:dyDescent="0.25">
      <c r="A3422" s="1">
        <v>34608</v>
      </c>
      <c r="B3422" t="s">
        <v>143</v>
      </c>
      <c r="C3422" t="s">
        <v>26</v>
      </c>
      <c r="D3422" t="s">
        <v>26</v>
      </c>
      <c r="E3422" t="s">
        <v>26</v>
      </c>
      <c r="F3422">
        <v>101404159.31</v>
      </c>
      <c r="G3422">
        <v>99485412.390000001</v>
      </c>
      <c r="H3422">
        <v>106207813.76000001</v>
      </c>
      <c r="I3422" t="s">
        <v>26</v>
      </c>
      <c r="J3422" t="s">
        <v>26</v>
      </c>
      <c r="K3422" t="s">
        <v>26</v>
      </c>
    </row>
    <row r="3423" spans="1:11" x14ac:dyDescent="0.25">
      <c r="A3423" s="1">
        <v>34608</v>
      </c>
      <c r="B3423" t="s">
        <v>144</v>
      </c>
      <c r="C3423" t="s">
        <v>26</v>
      </c>
      <c r="D3423" t="s">
        <v>26</v>
      </c>
      <c r="E3423" t="s">
        <v>26</v>
      </c>
      <c r="F3423">
        <v>98107511.170000002</v>
      </c>
      <c r="G3423">
        <v>97402322.450000003</v>
      </c>
      <c r="H3423">
        <v>100519063.25</v>
      </c>
      <c r="I3423" t="s">
        <v>26</v>
      </c>
      <c r="J3423" t="s">
        <v>26</v>
      </c>
      <c r="K3423" t="s">
        <v>26</v>
      </c>
    </row>
    <row r="3424" spans="1:11" x14ac:dyDescent="0.25">
      <c r="A3424" s="1">
        <v>34608</v>
      </c>
      <c r="B3424" t="s">
        <v>145</v>
      </c>
      <c r="C3424" t="s">
        <v>26</v>
      </c>
      <c r="D3424" t="s">
        <v>26</v>
      </c>
      <c r="E3424" t="s">
        <v>26</v>
      </c>
      <c r="F3424">
        <v>102494479.84</v>
      </c>
      <c r="G3424">
        <v>101359677.83</v>
      </c>
      <c r="H3424">
        <v>105377870</v>
      </c>
      <c r="I3424" t="s">
        <v>26</v>
      </c>
      <c r="J3424" t="s">
        <v>26</v>
      </c>
      <c r="K3424" t="s">
        <v>26</v>
      </c>
    </row>
    <row r="3425" spans="1:11" x14ac:dyDescent="0.25">
      <c r="A3425" s="1">
        <v>34608</v>
      </c>
      <c r="B3425" t="s">
        <v>146</v>
      </c>
      <c r="C3425" t="s">
        <v>26</v>
      </c>
      <c r="D3425" t="s">
        <v>26</v>
      </c>
      <c r="E3425" t="s">
        <v>26</v>
      </c>
      <c r="F3425">
        <v>99547139.140000001</v>
      </c>
      <c r="G3425">
        <v>99690128.680000007</v>
      </c>
      <c r="H3425">
        <v>99164692.640000001</v>
      </c>
      <c r="I3425" t="s">
        <v>26</v>
      </c>
      <c r="J3425" t="s">
        <v>26</v>
      </c>
      <c r="K3425" t="s">
        <v>26</v>
      </c>
    </row>
    <row r="3426" spans="1:11" x14ac:dyDescent="0.25">
      <c r="A3426" s="1">
        <v>34608</v>
      </c>
      <c r="B3426" t="s">
        <v>2</v>
      </c>
      <c r="C3426" t="s">
        <v>26</v>
      </c>
      <c r="D3426" t="s">
        <v>26</v>
      </c>
      <c r="E3426" t="s">
        <v>26</v>
      </c>
      <c r="F3426">
        <v>96446592.849999994</v>
      </c>
      <c r="G3426">
        <v>95643492.189999998</v>
      </c>
      <c r="H3426">
        <v>98784384.230000004</v>
      </c>
      <c r="I3426" t="s">
        <v>26</v>
      </c>
      <c r="J3426" t="s">
        <v>26</v>
      </c>
      <c r="K3426" t="s">
        <v>26</v>
      </c>
    </row>
    <row r="3427" spans="1:11" x14ac:dyDescent="0.25">
      <c r="A3427" s="1">
        <v>34608</v>
      </c>
      <c r="B3427" t="s">
        <v>147</v>
      </c>
      <c r="C3427" t="s">
        <v>26</v>
      </c>
      <c r="D3427" t="s">
        <v>26</v>
      </c>
      <c r="E3427" t="s">
        <v>26</v>
      </c>
      <c r="F3427">
        <v>101568931.48</v>
      </c>
      <c r="G3427">
        <v>102133827.34999999</v>
      </c>
      <c r="H3427">
        <v>100240646.06999999</v>
      </c>
      <c r="I3427" t="s">
        <v>26</v>
      </c>
      <c r="J3427" t="s">
        <v>26</v>
      </c>
      <c r="K3427" t="s">
        <v>26</v>
      </c>
    </row>
    <row r="3428" spans="1:11" x14ac:dyDescent="0.25">
      <c r="A3428" s="1">
        <v>34608</v>
      </c>
      <c r="B3428" t="s">
        <v>148</v>
      </c>
      <c r="C3428" t="s">
        <v>26</v>
      </c>
      <c r="D3428" t="s">
        <v>26</v>
      </c>
      <c r="E3428" t="s">
        <v>26</v>
      </c>
      <c r="F3428">
        <v>98784745.239999995</v>
      </c>
      <c r="G3428">
        <v>97642232.159999996</v>
      </c>
      <c r="H3428">
        <v>101261409.54000001</v>
      </c>
      <c r="I3428" t="s">
        <v>26</v>
      </c>
      <c r="J3428" t="s">
        <v>26</v>
      </c>
      <c r="K3428" t="s">
        <v>26</v>
      </c>
    </row>
    <row r="3429" spans="1:11" x14ac:dyDescent="0.25">
      <c r="A3429" s="1">
        <v>34608</v>
      </c>
      <c r="B3429" t="s">
        <v>149</v>
      </c>
      <c r="C3429" t="s">
        <v>26</v>
      </c>
      <c r="D3429" t="s">
        <v>26</v>
      </c>
      <c r="E3429" t="s">
        <v>26</v>
      </c>
      <c r="F3429">
        <v>101898211.91</v>
      </c>
      <c r="G3429">
        <v>100058611.93000001</v>
      </c>
      <c r="H3429">
        <v>105877486.73</v>
      </c>
      <c r="I3429" t="s">
        <v>26</v>
      </c>
      <c r="J3429" t="s">
        <v>26</v>
      </c>
      <c r="K3429" t="s">
        <v>26</v>
      </c>
    </row>
    <row r="3430" spans="1:11" x14ac:dyDescent="0.25">
      <c r="A3430" s="1">
        <v>34608</v>
      </c>
      <c r="B3430" t="s">
        <v>150</v>
      </c>
      <c r="C3430" t="s">
        <v>26</v>
      </c>
      <c r="D3430" t="s">
        <v>26</v>
      </c>
      <c r="E3430" t="s">
        <v>26</v>
      </c>
      <c r="F3430">
        <v>100763253</v>
      </c>
      <c r="G3430">
        <v>100868916.68000001</v>
      </c>
      <c r="H3430">
        <v>100556531.53</v>
      </c>
      <c r="I3430" t="s">
        <v>26</v>
      </c>
      <c r="J3430" t="s">
        <v>26</v>
      </c>
      <c r="K3430" t="s">
        <v>26</v>
      </c>
    </row>
    <row r="3431" spans="1:11" x14ac:dyDescent="0.25">
      <c r="A3431" s="1">
        <v>34608</v>
      </c>
      <c r="B3431" t="s">
        <v>151</v>
      </c>
      <c r="C3431" t="s">
        <v>26</v>
      </c>
      <c r="D3431" t="s">
        <v>26</v>
      </c>
      <c r="E3431" t="s">
        <v>26</v>
      </c>
      <c r="F3431">
        <v>103098456.63</v>
      </c>
      <c r="G3431">
        <v>102329379.88</v>
      </c>
      <c r="H3431">
        <v>105373238.5</v>
      </c>
      <c r="I3431" t="s">
        <v>26</v>
      </c>
      <c r="J3431" t="s">
        <v>26</v>
      </c>
      <c r="K3431" t="s">
        <v>26</v>
      </c>
    </row>
    <row r="3432" spans="1:11" x14ac:dyDescent="0.25">
      <c r="A3432" s="1">
        <v>34608</v>
      </c>
      <c r="B3432" t="s">
        <v>152</v>
      </c>
      <c r="C3432" t="s">
        <v>26</v>
      </c>
      <c r="D3432" t="s">
        <v>26</v>
      </c>
      <c r="E3432" t="s">
        <v>26</v>
      </c>
      <c r="F3432">
        <v>100428652.26000001</v>
      </c>
      <c r="G3432">
        <v>98665853.290000007</v>
      </c>
      <c r="H3432">
        <v>105047597.84</v>
      </c>
      <c r="I3432" t="s">
        <v>26</v>
      </c>
      <c r="J3432" t="s">
        <v>26</v>
      </c>
      <c r="K3432" t="s">
        <v>26</v>
      </c>
    </row>
    <row r="3433" spans="1:11" x14ac:dyDescent="0.25">
      <c r="A3433" s="1">
        <v>34608</v>
      </c>
      <c r="B3433" t="s">
        <v>153</v>
      </c>
      <c r="C3433" t="s">
        <v>26</v>
      </c>
      <c r="D3433" t="s">
        <v>26</v>
      </c>
      <c r="E3433" t="s">
        <v>26</v>
      </c>
      <c r="F3433">
        <v>101234152.63</v>
      </c>
      <c r="G3433">
        <v>101289149.89</v>
      </c>
      <c r="H3433">
        <v>101119588.90000001</v>
      </c>
      <c r="I3433" t="s">
        <v>26</v>
      </c>
      <c r="J3433" t="s">
        <v>26</v>
      </c>
      <c r="K3433" t="s">
        <v>26</v>
      </c>
    </row>
    <row r="3434" spans="1:11" x14ac:dyDescent="0.25">
      <c r="A3434" s="1">
        <v>34608</v>
      </c>
      <c r="B3434" t="s">
        <v>154</v>
      </c>
      <c r="C3434" t="s">
        <v>26</v>
      </c>
      <c r="D3434" t="s">
        <v>26</v>
      </c>
      <c r="E3434" t="s">
        <v>26</v>
      </c>
      <c r="F3434">
        <v>99453816.959999993</v>
      </c>
      <c r="G3434">
        <v>100139272.05</v>
      </c>
      <c r="H3434">
        <v>97412566.769999996</v>
      </c>
      <c r="I3434" t="s">
        <v>26</v>
      </c>
      <c r="J3434" t="s">
        <v>26</v>
      </c>
      <c r="K3434" t="s">
        <v>26</v>
      </c>
    </row>
    <row r="3435" spans="1:11" x14ac:dyDescent="0.25">
      <c r="A3435" s="1">
        <v>34608</v>
      </c>
      <c r="B3435" t="s">
        <v>155</v>
      </c>
      <c r="C3435" t="s">
        <v>26</v>
      </c>
      <c r="D3435" t="s">
        <v>26</v>
      </c>
      <c r="E3435" t="s">
        <v>26</v>
      </c>
      <c r="F3435">
        <v>100498152.84</v>
      </c>
      <c r="G3435">
        <v>102240866.01000001</v>
      </c>
      <c r="H3435">
        <v>95978538.260000005</v>
      </c>
      <c r="I3435" t="s">
        <v>26</v>
      </c>
      <c r="J3435" t="s">
        <v>26</v>
      </c>
      <c r="K3435" t="s">
        <v>26</v>
      </c>
    </row>
    <row r="3436" spans="1:11" x14ac:dyDescent="0.25">
      <c r="A3436" s="1">
        <v>34639</v>
      </c>
      <c r="B3436" t="s">
        <v>1</v>
      </c>
      <c r="C3436" t="s">
        <v>26</v>
      </c>
      <c r="D3436" t="s">
        <v>26</v>
      </c>
      <c r="E3436" t="s">
        <v>26</v>
      </c>
      <c r="F3436">
        <v>101967281.62</v>
      </c>
      <c r="G3436">
        <v>101029267.31</v>
      </c>
      <c r="H3436">
        <v>104346542.37</v>
      </c>
      <c r="I3436" t="s">
        <v>26</v>
      </c>
      <c r="J3436" t="s">
        <v>26</v>
      </c>
      <c r="K3436" t="s">
        <v>26</v>
      </c>
    </row>
    <row r="3437" spans="1:11" x14ac:dyDescent="0.25">
      <c r="A3437" s="1">
        <v>34639</v>
      </c>
      <c r="B3437" t="s">
        <v>126</v>
      </c>
      <c r="C3437" t="s">
        <v>26</v>
      </c>
      <c r="D3437" t="s">
        <v>26</v>
      </c>
      <c r="E3437" t="s">
        <v>26</v>
      </c>
      <c r="F3437">
        <v>106341797.08</v>
      </c>
      <c r="G3437">
        <v>107265258.23</v>
      </c>
      <c r="H3437">
        <v>103824386.04000001</v>
      </c>
      <c r="I3437" t="s">
        <v>26</v>
      </c>
      <c r="J3437" t="s">
        <v>26</v>
      </c>
      <c r="K3437" t="s">
        <v>26</v>
      </c>
    </row>
    <row r="3438" spans="1:11" x14ac:dyDescent="0.25">
      <c r="A3438" s="1">
        <v>34639</v>
      </c>
      <c r="B3438" t="s">
        <v>127</v>
      </c>
      <c r="C3438" t="s">
        <v>26</v>
      </c>
      <c r="D3438" t="s">
        <v>26</v>
      </c>
      <c r="E3438" t="s">
        <v>26</v>
      </c>
      <c r="F3438">
        <v>103437187.63</v>
      </c>
      <c r="G3438">
        <v>102169949.01000001</v>
      </c>
      <c r="H3438">
        <v>107295316.39</v>
      </c>
      <c r="I3438" t="s">
        <v>26</v>
      </c>
      <c r="J3438" t="s">
        <v>26</v>
      </c>
      <c r="K3438" t="s">
        <v>26</v>
      </c>
    </row>
    <row r="3439" spans="1:11" x14ac:dyDescent="0.25">
      <c r="A3439" s="1">
        <v>34639</v>
      </c>
      <c r="B3439" t="s">
        <v>113</v>
      </c>
      <c r="C3439" t="s">
        <v>26</v>
      </c>
      <c r="D3439" t="s">
        <v>26</v>
      </c>
      <c r="E3439" t="s">
        <v>26</v>
      </c>
      <c r="F3439">
        <v>100184752.43000001</v>
      </c>
      <c r="G3439">
        <v>98981721.209999993</v>
      </c>
      <c r="H3439">
        <v>102962205.68000001</v>
      </c>
      <c r="I3439" t="s">
        <v>26</v>
      </c>
      <c r="J3439" t="s">
        <v>26</v>
      </c>
      <c r="K3439" t="s">
        <v>26</v>
      </c>
    </row>
    <row r="3440" spans="1:11" x14ac:dyDescent="0.25">
      <c r="A3440" s="1">
        <v>34639</v>
      </c>
      <c r="B3440" t="s">
        <v>128</v>
      </c>
      <c r="C3440" t="s">
        <v>26</v>
      </c>
      <c r="D3440" t="s">
        <v>26</v>
      </c>
      <c r="E3440" t="s">
        <v>26</v>
      </c>
      <c r="F3440">
        <v>102820740.77</v>
      </c>
      <c r="G3440">
        <v>101515214.64</v>
      </c>
      <c r="H3440">
        <v>106023223.13</v>
      </c>
      <c r="I3440" t="s">
        <v>26</v>
      </c>
      <c r="J3440" t="s">
        <v>26</v>
      </c>
      <c r="K3440" t="s">
        <v>26</v>
      </c>
    </row>
    <row r="3441" spans="1:11" x14ac:dyDescent="0.25">
      <c r="A3441" s="1">
        <v>34639</v>
      </c>
      <c r="B3441" t="s">
        <v>129</v>
      </c>
      <c r="C3441" t="s">
        <v>26</v>
      </c>
      <c r="D3441" t="s">
        <v>26</v>
      </c>
      <c r="E3441" t="s">
        <v>26</v>
      </c>
      <c r="F3441">
        <v>100083552.91</v>
      </c>
      <c r="G3441">
        <v>100232432.93000001</v>
      </c>
      <c r="H3441">
        <v>99662516.019999996</v>
      </c>
      <c r="I3441" t="s">
        <v>26</v>
      </c>
      <c r="J3441" t="s">
        <v>26</v>
      </c>
      <c r="K3441" t="s">
        <v>26</v>
      </c>
    </row>
    <row r="3442" spans="1:11" x14ac:dyDescent="0.25">
      <c r="A3442" s="1">
        <v>34639</v>
      </c>
      <c r="B3442" t="s">
        <v>130</v>
      </c>
      <c r="C3442" t="s">
        <v>26</v>
      </c>
      <c r="D3442" t="s">
        <v>26</v>
      </c>
      <c r="E3442" t="s">
        <v>26</v>
      </c>
      <c r="F3442">
        <v>107045281.15000001</v>
      </c>
      <c r="G3442">
        <v>109147705.92</v>
      </c>
      <c r="H3442">
        <v>99598580.329999998</v>
      </c>
      <c r="I3442" t="s">
        <v>26</v>
      </c>
      <c r="J3442" t="s">
        <v>26</v>
      </c>
      <c r="K3442" t="s">
        <v>26</v>
      </c>
    </row>
    <row r="3443" spans="1:11" x14ac:dyDescent="0.25">
      <c r="A3443" s="1">
        <v>34639</v>
      </c>
      <c r="B3443" t="s">
        <v>131</v>
      </c>
      <c r="C3443" t="s">
        <v>26</v>
      </c>
      <c r="D3443" t="s">
        <v>26</v>
      </c>
      <c r="E3443" t="s">
        <v>26</v>
      </c>
      <c r="F3443">
        <v>109589320.05</v>
      </c>
      <c r="G3443">
        <v>111904723.25</v>
      </c>
      <c r="H3443">
        <v>101642729.39</v>
      </c>
      <c r="I3443" t="s">
        <v>26</v>
      </c>
      <c r="J3443" t="s">
        <v>26</v>
      </c>
      <c r="K3443" t="s">
        <v>26</v>
      </c>
    </row>
    <row r="3444" spans="1:11" x14ac:dyDescent="0.25">
      <c r="A3444" s="1">
        <v>34639</v>
      </c>
      <c r="B3444" t="s">
        <v>132</v>
      </c>
      <c r="C3444" t="s">
        <v>26</v>
      </c>
      <c r="D3444" t="s">
        <v>26</v>
      </c>
      <c r="E3444" t="s">
        <v>26</v>
      </c>
      <c r="F3444">
        <v>108756690.03</v>
      </c>
      <c r="G3444">
        <v>109532877.45</v>
      </c>
      <c r="H3444">
        <v>106889807.56</v>
      </c>
      <c r="I3444" t="s">
        <v>26</v>
      </c>
      <c r="J3444" t="s">
        <v>26</v>
      </c>
      <c r="K3444" t="s">
        <v>26</v>
      </c>
    </row>
    <row r="3445" spans="1:11" x14ac:dyDescent="0.25">
      <c r="A3445" s="1">
        <v>34639</v>
      </c>
      <c r="B3445" t="s">
        <v>133</v>
      </c>
      <c r="C3445" t="s">
        <v>26</v>
      </c>
      <c r="D3445" t="s">
        <v>26</v>
      </c>
      <c r="E3445" t="s">
        <v>26</v>
      </c>
      <c r="F3445">
        <v>119400740.88</v>
      </c>
      <c r="G3445">
        <v>109758071.97</v>
      </c>
      <c r="H3445">
        <v>142082988.03</v>
      </c>
      <c r="I3445" t="s">
        <v>26</v>
      </c>
      <c r="J3445" t="s">
        <v>26</v>
      </c>
      <c r="K3445" t="s">
        <v>26</v>
      </c>
    </row>
    <row r="3446" spans="1:11" x14ac:dyDescent="0.25">
      <c r="A3446" s="1">
        <v>34639</v>
      </c>
      <c r="B3446" t="s">
        <v>134</v>
      </c>
      <c r="C3446" t="s">
        <v>26</v>
      </c>
      <c r="D3446" t="s">
        <v>26</v>
      </c>
      <c r="E3446" t="s">
        <v>26</v>
      </c>
      <c r="F3446">
        <v>102884956.31999999</v>
      </c>
      <c r="G3446">
        <v>104151619.56999999</v>
      </c>
      <c r="H3446">
        <v>99819460.379999995</v>
      </c>
      <c r="I3446" t="s">
        <v>26</v>
      </c>
      <c r="J3446" t="s">
        <v>26</v>
      </c>
      <c r="K3446" t="s">
        <v>26</v>
      </c>
    </row>
    <row r="3447" spans="1:11" x14ac:dyDescent="0.25">
      <c r="A3447" s="1">
        <v>34639</v>
      </c>
      <c r="B3447" t="s">
        <v>135</v>
      </c>
      <c r="C3447" t="s">
        <v>26</v>
      </c>
      <c r="D3447" t="s">
        <v>26</v>
      </c>
      <c r="E3447" t="s">
        <v>26</v>
      </c>
      <c r="F3447">
        <v>102766072.31999999</v>
      </c>
      <c r="G3447">
        <v>103209423.61</v>
      </c>
      <c r="H3447">
        <v>101421905.3</v>
      </c>
      <c r="I3447" t="s">
        <v>26</v>
      </c>
      <c r="J3447" t="s">
        <v>26</v>
      </c>
      <c r="K3447" t="s">
        <v>26</v>
      </c>
    </row>
    <row r="3448" spans="1:11" x14ac:dyDescent="0.25">
      <c r="A3448" s="1">
        <v>34639</v>
      </c>
      <c r="B3448" t="s">
        <v>136</v>
      </c>
      <c r="C3448" t="s">
        <v>26</v>
      </c>
      <c r="D3448" t="s">
        <v>26</v>
      </c>
      <c r="E3448" t="s">
        <v>26</v>
      </c>
      <c r="F3448">
        <v>107075855.23</v>
      </c>
      <c r="G3448">
        <v>107872281.75</v>
      </c>
      <c r="H3448">
        <v>104794415.62</v>
      </c>
      <c r="I3448" t="s">
        <v>26</v>
      </c>
      <c r="J3448" t="s">
        <v>26</v>
      </c>
      <c r="K3448" t="s">
        <v>26</v>
      </c>
    </row>
    <row r="3449" spans="1:11" x14ac:dyDescent="0.25">
      <c r="A3449" s="1">
        <v>34639</v>
      </c>
      <c r="B3449" t="s">
        <v>137</v>
      </c>
      <c r="C3449" t="s">
        <v>26</v>
      </c>
      <c r="D3449" t="s">
        <v>26</v>
      </c>
      <c r="E3449" t="s">
        <v>26</v>
      </c>
      <c r="F3449">
        <v>103012789.02</v>
      </c>
      <c r="G3449">
        <v>102087317.79000001</v>
      </c>
      <c r="H3449">
        <v>107050294.47</v>
      </c>
      <c r="I3449" t="s">
        <v>26</v>
      </c>
      <c r="J3449" t="s">
        <v>26</v>
      </c>
      <c r="K3449" t="s">
        <v>26</v>
      </c>
    </row>
    <row r="3450" spans="1:11" x14ac:dyDescent="0.25">
      <c r="A3450" s="1">
        <v>34639</v>
      </c>
      <c r="B3450" t="s">
        <v>138</v>
      </c>
      <c r="C3450" t="s">
        <v>26</v>
      </c>
      <c r="D3450" t="s">
        <v>26</v>
      </c>
      <c r="E3450" t="s">
        <v>26</v>
      </c>
      <c r="F3450">
        <v>113097760.03</v>
      </c>
      <c r="G3450">
        <v>111382250.5</v>
      </c>
      <c r="H3450">
        <v>119314513.43000001</v>
      </c>
      <c r="I3450" t="s">
        <v>26</v>
      </c>
      <c r="J3450" t="s">
        <v>26</v>
      </c>
      <c r="K3450" t="s">
        <v>26</v>
      </c>
    </row>
    <row r="3451" spans="1:11" x14ac:dyDescent="0.25">
      <c r="A3451" s="1">
        <v>34639</v>
      </c>
      <c r="B3451" t="s">
        <v>139</v>
      </c>
      <c r="C3451" t="s">
        <v>26</v>
      </c>
      <c r="D3451" t="s">
        <v>26</v>
      </c>
      <c r="E3451" t="s">
        <v>26</v>
      </c>
      <c r="F3451">
        <v>103905295.03</v>
      </c>
      <c r="G3451">
        <v>104557327.65000001</v>
      </c>
      <c r="H3451">
        <v>101753800.14</v>
      </c>
      <c r="I3451" t="s">
        <v>26</v>
      </c>
      <c r="J3451" t="s">
        <v>26</v>
      </c>
      <c r="K3451" t="s">
        <v>26</v>
      </c>
    </row>
    <row r="3452" spans="1:11" x14ac:dyDescent="0.25">
      <c r="A3452" s="1">
        <v>34639</v>
      </c>
      <c r="B3452" t="s">
        <v>140</v>
      </c>
      <c r="C3452" t="s">
        <v>26</v>
      </c>
      <c r="D3452" t="s">
        <v>26</v>
      </c>
      <c r="E3452" t="s">
        <v>26</v>
      </c>
      <c r="F3452">
        <v>105455673.73999999</v>
      </c>
      <c r="G3452">
        <v>103880183.2</v>
      </c>
      <c r="H3452">
        <v>110472673.12</v>
      </c>
      <c r="I3452" t="s">
        <v>26</v>
      </c>
      <c r="J3452" t="s">
        <v>26</v>
      </c>
      <c r="K3452" t="s">
        <v>26</v>
      </c>
    </row>
    <row r="3453" spans="1:11" x14ac:dyDescent="0.25">
      <c r="A3453" s="1">
        <v>34639</v>
      </c>
      <c r="B3453" t="s">
        <v>141</v>
      </c>
      <c r="C3453" t="s">
        <v>26</v>
      </c>
      <c r="D3453" t="s">
        <v>26</v>
      </c>
      <c r="E3453" t="s">
        <v>26</v>
      </c>
      <c r="F3453">
        <v>101565081.36</v>
      </c>
      <c r="G3453">
        <v>101909145.65000001</v>
      </c>
      <c r="H3453">
        <v>100477612.43000001</v>
      </c>
      <c r="I3453" t="s">
        <v>26</v>
      </c>
      <c r="J3453" t="s">
        <v>26</v>
      </c>
      <c r="K3453" t="s">
        <v>26</v>
      </c>
    </row>
    <row r="3454" spans="1:11" x14ac:dyDescent="0.25">
      <c r="A3454" s="1">
        <v>34639</v>
      </c>
      <c r="B3454" t="s">
        <v>142</v>
      </c>
      <c r="C3454" t="s">
        <v>26</v>
      </c>
      <c r="D3454" t="s">
        <v>26</v>
      </c>
      <c r="E3454" t="s">
        <v>26</v>
      </c>
      <c r="F3454">
        <v>103505145.08</v>
      </c>
      <c r="G3454">
        <v>98743704.799999997</v>
      </c>
      <c r="H3454">
        <v>117879168.31999999</v>
      </c>
      <c r="I3454" t="s">
        <v>26</v>
      </c>
      <c r="J3454" t="s">
        <v>26</v>
      </c>
      <c r="K3454" t="s">
        <v>26</v>
      </c>
    </row>
    <row r="3455" spans="1:11" x14ac:dyDescent="0.25">
      <c r="A3455" s="1">
        <v>34639</v>
      </c>
      <c r="B3455" t="s">
        <v>143</v>
      </c>
      <c r="C3455" t="s">
        <v>26</v>
      </c>
      <c r="D3455" t="s">
        <v>26</v>
      </c>
      <c r="E3455" t="s">
        <v>26</v>
      </c>
      <c r="F3455">
        <v>102986064.19</v>
      </c>
      <c r="G3455">
        <v>101325892.52</v>
      </c>
      <c r="H3455">
        <v>107131821.73999999</v>
      </c>
      <c r="I3455" t="s">
        <v>26</v>
      </c>
      <c r="J3455" t="s">
        <v>26</v>
      </c>
      <c r="K3455" t="s">
        <v>26</v>
      </c>
    </row>
    <row r="3456" spans="1:11" x14ac:dyDescent="0.25">
      <c r="A3456" s="1">
        <v>34639</v>
      </c>
      <c r="B3456" t="s">
        <v>144</v>
      </c>
      <c r="C3456" t="s">
        <v>26</v>
      </c>
      <c r="D3456" t="s">
        <v>26</v>
      </c>
      <c r="E3456" t="s">
        <v>26</v>
      </c>
      <c r="F3456">
        <v>98313536.939999998</v>
      </c>
      <c r="G3456">
        <v>97636088.030000001</v>
      </c>
      <c r="H3456">
        <v>100629634.22</v>
      </c>
      <c r="I3456" t="s">
        <v>26</v>
      </c>
      <c r="J3456" t="s">
        <v>26</v>
      </c>
      <c r="K3456" t="s">
        <v>26</v>
      </c>
    </row>
    <row r="3457" spans="1:11" x14ac:dyDescent="0.25">
      <c r="A3457" s="1">
        <v>34639</v>
      </c>
      <c r="B3457" t="s">
        <v>145</v>
      </c>
      <c r="C3457" t="s">
        <v>26</v>
      </c>
      <c r="D3457" t="s">
        <v>26</v>
      </c>
      <c r="E3457" t="s">
        <v>26</v>
      </c>
      <c r="F3457">
        <v>102494479.84</v>
      </c>
      <c r="G3457">
        <v>101572533.16</v>
      </c>
      <c r="H3457">
        <v>104819367.29000001</v>
      </c>
      <c r="I3457" t="s">
        <v>26</v>
      </c>
      <c r="J3457" t="s">
        <v>26</v>
      </c>
      <c r="K3457" t="s">
        <v>26</v>
      </c>
    </row>
    <row r="3458" spans="1:11" x14ac:dyDescent="0.25">
      <c r="A3458" s="1">
        <v>34639</v>
      </c>
      <c r="B3458" t="s">
        <v>146</v>
      </c>
      <c r="C3458" t="s">
        <v>26</v>
      </c>
      <c r="D3458" t="s">
        <v>26</v>
      </c>
      <c r="E3458" t="s">
        <v>26</v>
      </c>
      <c r="F3458">
        <v>99805961.700000003</v>
      </c>
      <c r="G3458">
        <v>99341213.230000004</v>
      </c>
      <c r="H3458">
        <v>100989322.98</v>
      </c>
      <c r="I3458" t="s">
        <v>26</v>
      </c>
      <c r="J3458" t="s">
        <v>26</v>
      </c>
      <c r="K3458" t="s">
        <v>26</v>
      </c>
    </row>
    <row r="3459" spans="1:11" x14ac:dyDescent="0.25">
      <c r="A3459" s="1">
        <v>34639</v>
      </c>
      <c r="B3459" t="s">
        <v>2</v>
      </c>
      <c r="C3459" t="s">
        <v>26</v>
      </c>
      <c r="D3459" t="s">
        <v>26</v>
      </c>
      <c r="E3459" t="s">
        <v>26</v>
      </c>
      <c r="F3459">
        <v>96610552.060000002</v>
      </c>
      <c r="G3459">
        <v>95873036.569999993</v>
      </c>
      <c r="H3459">
        <v>98764627.349999994</v>
      </c>
      <c r="I3459" t="s">
        <v>26</v>
      </c>
      <c r="J3459" t="s">
        <v>26</v>
      </c>
      <c r="K3459" t="s">
        <v>26</v>
      </c>
    </row>
    <row r="3460" spans="1:11" x14ac:dyDescent="0.25">
      <c r="A3460" s="1">
        <v>34639</v>
      </c>
      <c r="B3460" t="s">
        <v>147</v>
      </c>
      <c r="C3460" t="s">
        <v>26</v>
      </c>
      <c r="D3460" t="s">
        <v>26</v>
      </c>
      <c r="E3460" t="s">
        <v>26</v>
      </c>
      <c r="F3460">
        <v>101670500.41</v>
      </c>
      <c r="G3460">
        <v>102460655.59999999</v>
      </c>
      <c r="H3460">
        <v>99799587.230000004</v>
      </c>
      <c r="I3460" t="s">
        <v>26</v>
      </c>
      <c r="J3460" t="s">
        <v>26</v>
      </c>
      <c r="K3460" t="s">
        <v>26</v>
      </c>
    </row>
    <row r="3461" spans="1:11" x14ac:dyDescent="0.25">
      <c r="A3461" s="1">
        <v>34639</v>
      </c>
      <c r="B3461" t="s">
        <v>148</v>
      </c>
      <c r="C3461" t="s">
        <v>26</v>
      </c>
      <c r="D3461" t="s">
        <v>26</v>
      </c>
      <c r="E3461" t="s">
        <v>26</v>
      </c>
      <c r="F3461">
        <v>100187488.62</v>
      </c>
      <c r="G3461">
        <v>98110914.879999995</v>
      </c>
      <c r="H3461">
        <v>104663792.90000001</v>
      </c>
      <c r="I3461" t="s">
        <v>26</v>
      </c>
      <c r="J3461" t="s">
        <v>26</v>
      </c>
      <c r="K3461" t="s">
        <v>26</v>
      </c>
    </row>
    <row r="3462" spans="1:11" x14ac:dyDescent="0.25">
      <c r="A3462" s="1">
        <v>34639</v>
      </c>
      <c r="B3462" t="s">
        <v>149</v>
      </c>
      <c r="C3462" t="s">
        <v>26</v>
      </c>
      <c r="D3462" t="s">
        <v>26</v>
      </c>
      <c r="E3462" t="s">
        <v>26</v>
      </c>
      <c r="F3462">
        <v>102193716.72</v>
      </c>
      <c r="G3462">
        <v>100308758.45999999</v>
      </c>
      <c r="H3462">
        <v>106258645.68000001</v>
      </c>
      <c r="I3462" t="s">
        <v>26</v>
      </c>
      <c r="J3462" t="s">
        <v>26</v>
      </c>
      <c r="K3462" t="s">
        <v>26</v>
      </c>
    </row>
    <row r="3463" spans="1:11" x14ac:dyDescent="0.25">
      <c r="A3463" s="1">
        <v>34639</v>
      </c>
      <c r="B3463" t="s">
        <v>150</v>
      </c>
      <c r="C3463" t="s">
        <v>26</v>
      </c>
      <c r="D3463" t="s">
        <v>26</v>
      </c>
      <c r="E3463" t="s">
        <v>26</v>
      </c>
      <c r="F3463">
        <v>101851496.14</v>
      </c>
      <c r="G3463">
        <v>101998648.54000001</v>
      </c>
      <c r="H3463">
        <v>101552041.19</v>
      </c>
      <c r="I3463" t="s">
        <v>26</v>
      </c>
      <c r="J3463" t="s">
        <v>26</v>
      </c>
      <c r="K3463" t="s">
        <v>26</v>
      </c>
    </row>
    <row r="3464" spans="1:11" x14ac:dyDescent="0.25">
      <c r="A3464" s="1">
        <v>34639</v>
      </c>
      <c r="B3464" t="s">
        <v>151</v>
      </c>
      <c r="C3464" t="s">
        <v>26</v>
      </c>
      <c r="D3464" t="s">
        <v>26</v>
      </c>
      <c r="E3464" t="s">
        <v>26</v>
      </c>
      <c r="F3464">
        <v>103851075.36</v>
      </c>
      <c r="G3464">
        <v>102267982.25</v>
      </c>
      <c r="H3464">
        <v>108555510.3</v>
      </c>
      <c r="I3464" t="s">
        <v>26</v>
      </c>
      <c r="J3464" t="s">
        <v>26</v>
      </c>
      <c r="K3464" t="s">
        <v>26</v>
      </c>
    </row>
    <row r="3465" spans="1:11" x14ac:dyDescent="0.25">
      <c r="A3465" s="1">
        <v>34639</v>
      </c>
      <c r="B3465" t="s">
        <v>152</v>
      </c>
      <c r="C3465" t="s">
        <v>26</v>
      </c>
      <c r="D3465" t="s">
        <v>26</v>
      </c>
      <c r="E3465" t="s">
        <v>26</v>
      </c>
      <c r="F3465">
        <v>100267966.41</v>
      </c>
      <c r="G3465">
        <v>98458655</v>
      </c>
      <c r="H3465">
        <v>105005578.8</v>
      </c>
      <c r="I3465" t="s">
        <v>26</v>
      </c>
      <c r="J3465" t="s">
        <v>26</v>
      </c>
      <c r="K3465" t="s">
        <v>26</v>
      </c>
    </row>
    <row r="3466" spans="1:11" x14ac:dyDescent="0.25">
      <c r="A3466" s="1">
        <v>34639</v>
      </c>
      <c r="B3466" t="s">
        <v>153</v>
      </c>
      <c r="C3466" t="s">
        <v>26</v>
      </c>
      <c r="D3466" t="s">
        <v>26</v>
      </c>
      <c r="E3466" t="s">
        <v>26</v>
      </c>
      <c r="F3466">
        <v>101487238.01000001</v>
      </c>
      <c r="G3466">
        <v>101653790.83</v>
      </c>
      <c r="H3466">
        <v>101119588.90000001</v>
      </c>
      <c r="I3466" t="s">
        <v>26</v>
      </c>
      <c r="J3466" t="s">
        <v>26</v>
      </c>
      <c r="K3466" t="s">
        <v>26</v>
      </c>
    </row>
    <row r="3467" spans="1:11" x14ac:dyDescent="0.25">
      <c r="A3467" s="1">
        <v>34639</v>
      </c>
      <c r="B3467" t="s">
        <v>154</v>
      </c>
      <c r="C3467" t="s">
        <v>26</v>
      </c>
      <c r="D3467" t="s">
        <v>26</v>
      </c>
      <c r="E3467" t="s">
        <v>26</v>
      </c>
      <c r="F3467">
        <v>99254909.319999993</v>
      </c>
      <c r="G3467">
        <v>99868896.010000005</v>
      </c>
      <c r="H3467">
        <v>97432049.280000001</v>
      </c>
      <c r="I3467" t="s">
        <v>26</v>
      </c>
      <c r="J3467" t="s">
        <v>26</v>
      </c>
      <c r="K3467" t="s">
        <v>26</v>
      </c>
    </row>
    <row r="3468" spans="1:11" x14ac:dyDescent="0.25">
      <c r="A3468" s="1">
        <v>34639</v>
      </c>
      <c r="B3468" t="s">
        <v>155</v>
      </c>
      <c r="C3468" t="s">
        <v>26</v>
      </c>
      <c r="D3468" t="s">
        <v>26</v>
      </c>
      <c r="E3468" t="s">
        <v>26</v>
      </c>
      <c r="F3468">
        <v>99352473.900000006</v>
      </c>
      <c r="G3468">
        <v>100625460.33</v>
      </c>
      <c r="H3468">
        <v>96055321.090000004</v>
      </c>
      <c r="I3468" t="s">
        <v>26</v>
      </c>
      <c r="J3468" t="s">
        <v>26</v>
      </c>
      <c r="K3468" t="s">
        <v>26</v>
      </c>
    </row>
    <row r="3469" spans="1:11" x14ac:dyDescent="0.25">
      <c r="A3469" s="1">
        <v>34669</v>
      </c>
      <c r="B3469" t="s">
        <v>1</v>
      </c>
      <c r="C3469" t="s">
        <v>26</v>
      </c>
      <c r="D3469" t="s">
        <v>26</v>
      </c>
      <c r="E3469" t="s">
        <v>26</v>
      </c>
      <c r="F3469">
        <v>103965840.34</v>
      </c>
      <c r="G3469">
        <v>102292133.15000001</v>
      </c>
      <c r="H3469">
        <v>108249103.05</v>
      </c>
      <c r="I3469" t="s">
        <v>26</v>
      </c>
      <c r="J3469" t="s">
        <v>26</v>
      </c>
      <c r="K3469" t="s">
        <v>26</v>
      </c>
    </row>
    <row r="3470" spans="1:11" x14ac:dyDescent="0.25">
      <c r="A3470" s="1">
        <v>34669</v>
      </c>
      <c r="B3470" t="s">
        <v>126</v>
      </c>
      <c r="C3470" t="s">
        <v>26</v>
      </c>
      <c r="D3470" t="s">
        <v>26</v>
      </c>
      <c r="E3470" t="s">
        <v>26</v>
      </c>
      <c r="F3470">
        <v>109106683.8</v>
      </c>
      <c r="G3470">
        <v>108059021.14</v>
      </c>
      <c r="H3470">
        <v>111850011.08</v>
      </c>
      <c r="I3470" t="s">
        <v>26</v>
      </c>
      <c r="J3470" t="s">
        <v>26</v>
      </c>
      <c r="K3470" t="s">
        <v>26</v>
      </c>
    </row>
    <row r="3471" spans="1:11" x14ac:dyDescent="0.25">
      <c r="A3471" s="1">
        <v>34669</v>
      </c>
      <c r="B3471" t="s">
        <v>127</v>
      </c>
      <c r="C3471" t="s">
        <v>26</v>
      </c>
      <c r="D3471" t="s">
        <v>26</v>
      </c>
      <c r="E3471" t="s">
        <v>26</v>
      </c>
      <c r="F3471">
        <v>105857617.81999999</v>
      </c>
      <c r="G3471">
        <v>104468772.86</v>
      </c>
      <c r="H3471">
        <v>110074265.09</v>
      </c>
      <c r="I3471" t="s">
        <v>26</v>
      </c>
      <c r="J3471" t="s">
        <v>26</v>
      </c>
      <c r="K3471" t="s">
        <v>26</v>
      </c>
    </row>
    <row r="3472" spans="1:11" x14ac:dyDescent="0.25">
      <c r="A3472" s="1">
        <v>34669</v>
      </c>
      <c r="B3472" t="s">
        <v>113</v>
      </c>
      <c r="C3472" t="s">
        <v>26</v>
      </c>
      <c r="D3472" t="s">
        <v>26</v>
      </c>
      <c r="E3472" t="s">
        <v>26</v>
      </c>
      <c r="F3472">
        <v>102188447.48</v>
      </c>
      <c r="G3472">
        <v>99417240.780000001</v>
      </c>
      <c r="H3472">
        <v>108563349.67</v>
      </c>
      <c r="I3472" t="s">
        <v>26</v>
      </c>
      <c r="J3472" t="s">
        <v>26</v>
      </c>
      <c r="K3472" t="s">
        <v>26</v>
      </c>
    </row>
    <row r="3473" spans="1:11" x14ac:dyDescent="0.25">
      <c r="A3473" s="1">
        <v>34669</v>
      </c>
      <c r="B3473" t="s">
        <v>128</v>
      </c>
      <c r="C3473" t="s">
        <v>26</v>
      </c>
      <c r="D3473" t="s">
        <v>26</v>
      </c>
      <c r="E3473" t="s">
        <v>26</v>
      </c>
      <c r="F3473">
        <v>103591896.33</v>
      </c>
      <c r="G3473">
        <v>102520215.26000001</v>
      </c>
      <c r="H3473">
        <v>106245871.90000001</v>
      </c>
      <c r="I3473" t="s">
        <v>26</v>
      </c>
      <c r="J3473" t="s">
        <v>26</v>
      </c>
      <c r="K3473" t="s">
        <v>26</v>
      </c>
    </row>
    <row r="3474" spans="1:11" x14ac:dyDescent="0.25">
      <c r="A3474" s="1">
        <v>34669</v>
      </c>
      <c r="B3474" t="s">
        <v>129</v>
      </c>
      <c r="C3474" t="s">
        <v>26</v>
      </c>
      <c r="D3474" t="s">
        <v>26</v>
      </c>
      <c r="E3474" t="s">
        <v>26</v>
      </c>
      <c r="F3474">
        <v>102195315.88</v>
      </c>
      <c r="G3474">
        <v>102808406.45</v>
      </c>
      <c r="H3474">
        <v>100549512.41</v>
      </c>
      <c r="I3474" t="s">
        <v>26</v>
      </c>
      <c r="J3474" t="s">
        <v>26</v>
      </c>
      <c r="K3474" t="s">
        <v>26</v>
      </c>
    </row>
    <row r="3475" spans="1:11" x14ac:dyDescent="0.25">
      <c r="A3475" s="1">
        <v>34669</v>
      </c>
      <c r="B3475" t="s">
        <v>130</v>
      </c>
      <c r="C3475" t="s">
        <v>26</v>
      </c>
      <c r="D3475" t="s">
        <v>26</v>
      </c>
      <c r="E3475" t="s">
        <v>26</v>
      </c>
      <c r="F3475">
        <v>107687552.84</v>
      </c>
      <c r="G3475">
        <v>109966313.72</v>
      </c>
      <c r="H3475">
        <v>99598580.329999998</v>
      </c>
      <c r="I3475" t="s">
        <v>26</v>
      </c>
      <c r="J3475" t="s">
        <v>26</v>
      </c>
      <c r="K3475" t="s">
        <v>26</v>
      </c>
    </row>
    <row r="3476" spans="1:11" x14ac:dyDescent="0.25">
      <c r="A3476" s="1">
        <v>34669</v>
      </c>
      <c r="B3476" t="s">
        <v>131</v>
      </c>
      <c r="C3476" t="s">
        <v>26</v>
      </c>
      <c r="D3476" t="s">
        <v>26</v>
      </c>
      <c r="E3476" t="s">
        <v>26</v>
      </c>
      <c r="F3476">
        <v>112866040.72</v>
      </c>
      <c r="G3476">
        <v>112341151.67</v>
      </c>
      <c r="H3476">
        <v>114632670.20999999</v>
      </c>
      <c r="I3476" t="s">
        <v>26</v>
      </c>
      <c r="J3476" t="s">
        <v>26</v>
      </c>
      <c r="K3476" t="s">
        <v>26</v>
      </c>
    </row>
    <row r="3477" spans="1:11" x14ac:dyDescent="0.25">
      <c r="A3477" s="1">
        <v>34669</v>
      </c>
      <c r="B3477" t="s">
        <v>132</v>
      </c>
      <c r="C3477" t="s">
        <v>26</v>
      </c>
      <c r="D3477" t="s">
        <v>26</v>
      </c>
      <c r="E3477" t="s">
        <v>26</v>
      </c>
      <c r="F3477">
        <v>109365727.5</v>
      </c>
      <c r="G3477">
        <v>109981962.25</v>
      </c>
      <c r="H3477">
        <v>107894571.75</v>
      </c>
      <c r="I3477" t="s">
        <v>26</v>
      </c>
      <c r="J3477" t="s">
        <v>26</v>
      </c>
      <c r="K3477" t="s">
        <v>26</v>
      </c>
    </row>
    <row r="3478" spans="1:11" x14ac:dyDescent="0.25">
      <c r="A3478" s="1">
        <v>34669</v>
      </c>
      <c r="B3478" t="s">
        <v>133</v>
      </c>
      <c r="C3478" t="s">
        <v>26</v>
      </c>
      <c r="D3478" t="s">
        <v>26</v>
      </c>
      <c r="E3478" t="s">
        <v>26</v>
      </c>
      <c r="F3478">
        <v>120749969.25</v>
      </c>
      <c r="G3478">
        <v>114280104.54000001</v>
      </c>
      <c r="H3478">
        <v>135959211.24000001</v>
      </c>
      <c r="I3478" t="s">
        <v>26</v>
      </c>
      <c r="J3478" t="s">
        <v>26</v>
      </c>
      <c r="K3478" t="s">
        <v>26</v>
      </c>
    </row>
    <row r="3479" spans="1:11" x14ac:dyDescent="0.25">
      <c r="A3479" s="1">
        <v>34669</v>
      </c>
      <c r="B3479" t="s">
        <v>134</v>
      </c>
      <c r="C3479" t="s">
        <v>26</v>
      </c>
      <c r="D3479" t="s">
        <v>26</v>
      </c>
      <c r="E3479" t="s">
        <v>26</v>
      </c>
      <c r="F3479">
        <v>108193820.06999999</v>
      </c>
      <c r="G3479">
        <v>105203550.92</v>
      </c>
      <c r="H3479">
        <v>115441205.93000001</v>
      </c>
      <c r="I3479" t="s">
        <v>26</v>
      </c>
      <c r="J3479" t="s">
        <v>26</v>
      </c>
      <c r="K3479" t="s">
        <v>26</v>
      </c>
    </row>
    <row r="3480" spans="1:11" x14ac:dyDescent="0.25">
      <c r="A3480" s="1">
        <v>34669</v>
      </c>
      <c r="B3480" t="s">
        <v>135</v>
      </c>
      <c r="C3480" t="s">
        <v>26</v>
      </c>
      <c r="D3480" t="s">
        <v>26</v>
      </c>
      <c r="E3480" t="s">
        <v>26</v>
      </c>
      <c r="F3480">
        <v>105335224.13</v>
      </c>
      <c r="G3480">
        <v>100061536.19</v>
      </c>
      <c r="H3480">
        <v>121310740.93000001</v>
      </c>
      <c r="I3480" t="s">
        <v>26</v>
      </c>
      <c r="J3480" t="s">
        <v>26</v>
      </c>
      <c r="K3480" t="s">
        <v>26</v>
      </c>
    </row>
    <row r="3481" spans="1:11" x14ac:dyDescent="0.25">
      <c r="A3481" s="1">
        <v>34669</v>
      </c>
      <c r="B3481" t="s">
        <v>136</v>
      </c>
      <c r="C3481" t="s">
        <v>26</v>
      </c>
      <c r="D3481" t="s">
        <v>26</v>
      </c>
      <c r="E3481" t="s">
        <v>26</v>
      </c>
      <c r="F3481">
        <v>108810484.08</v>
      </c>
      <c r="G3481">
        <v>108584238.81</v>
      </c>
      <c r="H3481">
        <v>109447287.67</v>
      </c>
      <c r="I3481" t="s">
        <v>26</v>
      </c>
      <c r="J3481" t="s">
        <v>26</v>
      </c>
      <c r="K3481" t="s">
        <v>26</v>
      </c>
    </row>
    <row r="3482" spans="1:11" x14ac:dyDescent="0.25">
      <c r="A3482" s="1">
        <v>34669</v>
      </c>
      <c r="B3482" t="s">
        <v>137</v>
      </c>
      <c r="C3482" t="s">
        <v>26</v>
      </c>
      <c r="D3482" t="s">
        <v>26</v>
      </c>
      <c r="E3482" t="s">
        <v>26</v>
      </c>
      <c r="F3482">
        <v>107988306.73</v>
      </c>
      <c r="G3482">
        <v>105691000.11</v>
      </c>
      <c r="H3482">
        <v>118012244.62</v>
      </c>
      <c r="I3482" t="s">
        <v>26</v>
      </c>
      <c r="J3482" t="s">
        <v>26</v>
      </c>
      <c r="K3482" t="s">
        <v>26</v>
      </c>
    </row>
    <row r="3483" spans="1:11" x14ac:dyDescent="0.25">
      <c r="A3483" s="1">
        <v>34669</v>
      </c>
      <c r="B3483" t="s">
        <v>138</v>
      </c>
      <c r="C3483" t="s">
        <v>26</v>
      </c>
      <c r="D3483" t="s">
        <v>26</v>
      </c>
      <c r="E3483" t="s">
        <v>26</v>
      </c>
      <c r="F3483">
        <v>114093020.31999999</v>
      </c>
      <c r="G3483">
        <v>112663146.38</v>
      </c>
      <c r="H3483">
        <v>119242924.72</v>
      </c>
      <c r="I3483" t="s">
        <v>26</v>
      </c>
      <c r="J3483" t="s">
        <v>26</v>
      </c>
      <c r="K3483" t="s">
        <v>26</v>
      </c>
    </row>
    <row r="3484" spans="1:11" x14ac:dyDescent="0.25">
      <c r="A3484" s="1">
        <v>34669</v>
      </c>
      <c r="B3484" t="s">
        <v>139</v>
      </c>
      <c r="C3484" t="s">
        <v>26</v>
      </c>
      <c r="D3484" t="s">
        <v>26</v>
      </c>
      <c r="E3484" t="s">
        <v>26</v>
      </c>
      <c r="F3484">
        <v>106066525.17</v>
      </c>
      <c r="G3484">
        <v>107390831.23</v>
      </c>
      <c r="H3484">
        <v>101652046.34</v>
      </c>
      <c r="I3484" t="s">
        <v>26</v>
      </c>
      <c r="J3484" t="s">
        <v>26</v>
      </c>
      <c r="K3484" t="s">
        <v>26</v>
      </c>
    </row>
    <row r="3485" spans="1:11" x14ac:dyDescent="0.25">
      <c r="A3485" s="1">
        <v>34669</v>
      </c>
      <c r="B3485" t="s">
        <v>140</v>
      </c>
      <c r="C3485" t="s">
        <v>26</v>
      </c>
      <c r="D3485" t="s">
        <v>26</v>
      </c>
      <c r="E3485" t="s">
        <v>26</v>
      </c>
      <c r="F3485">
        <v>106499684.91</v>
      </c>
      <c r="G3485">
        <v>105220237.56999999</v>
      </c>
      <c r="H3485">
        <v>110550003.98999999</v>
      </c>
      <c r="I3485" t="s">
        <v>26</v>
      </c>
      <c r="J3485" t="s">
        <v>26</v>
      </c>
      <c r="K3485" t="s">
        <v>26</v>
      </c>
    </row>
    <row r="3486" spans="1:11" x14ac:dyDescent="0.25">
      <c r="A3486" s="1">
        <v>34669</v>
      </c>
      <c r="B3486" t="s">
        <v>141</v>
      </c>
      <c r="C3486" t="s">
        <v>26</v>
      </c>
      <c r="D3486" t="s">
        <v>26</v>
      </c>
      <c r="E3486" t="s">
        <v>26</v>
      </c>
      <c r="F3486">
        <v>108116029.11</v>
      </c>
      <c r="G3486">
        <v>103702746.61</v>
      </c>
      <c r="H3486">
        <v>122241063.28</v>
      </c>
      <c r="I3486" t="s">
        <v>26</v>
      </c>
      <c r="J3486" t="s">
        <v>26</v>
      </c>
      <c r="K3486" t="s">
        <v>26</v>
      </c>
    </row>
    <row r="3487" spans="1:11" x14ac:dyDescent="0.25">
      <c r="A3487" s="1">
        <v>34669</v>
      </c>
      <c r="B3487" t="s">
        <v>142</v>
      </c>
      <c r="C3487" t="s">
        <v>26</v>
      </c>
      <c r="D3487" t="s">
        <v>26</v>
      </c>
      <c r="E3487" t="s">
        <v>26</v>
      </c>
      <c r="F3487">
        <v>105254382.03</v>
      </c>
      <c r="G3487">
        <v>100965438.15000001</v>
      </c>
      <c r="H3487">
        <v>118185654.15000001</v>
      </c>
      <c r="I3487" t="s">
        <v>26</v>
      </c>
      <c r="J3487" t="s">
        <v>26</v>
      </c>
      <c r="K3487" t="s">
        <v>26</v>
      </c>
    </row>
    <row r="3488" spans="1:11" x14ac:dyDescent="0.25">
      <c r="A3488" s="1">
        <v>34669</v>
      </c>
      <c r="B3488" t="s">
        <v>143</v>
      </c>
      <c r="C3488" t="s">
        <v>26</v>
      </c>
      <c r="D3488" t="s">
        <v>26</v>
      </c>
      <c r="E3488" t="s">
        <v>26</v>
      </c>
      <c r="F3488">
        <v>106343409.89</v>
      </c>
      <c r="G3488">
        <v>106128739.83</v>
      </c>
      <c r="H3488">
        <v>106874705.37</v>
      </c>
      <c r="I3488" t="s">
        <v>26</v>
      </c>
      <c r="J3488" t="s">
        <v>26</v>
      </c>
      <c r="K3488" t="s">
        <v>26</v>
      </c>
    </row>
    <row r="3489" spans="1:11" x14ac:dyDescent="0.25">
      <c r="A3489" s="1">
        <v>34669</v>
      </c>
      <c r="B3489" t="s">
        <v>144</v>
      </c>
      <c r="C3489" t="s">
        <v>26</v>
      </c>
      <c r="D3489" t="s">
        <v>26</v>
      </c>
      <c r="E3489" t="s">
        <v>26</v>
      </c>
      <c r="F3489">
        <v>101302268.45999999</v>
      </c>
      <c r="G3489">
        <v>99139683.780000001</v>
      </c>
      <c r="H3489">
        <v>108680004.95</v>
      </c>
      <c r="I3489" t="s">
        <v>26</v>
      </c>
      <c r="J3489" t="s">
        <v>26</v>
      </c>
      <c r="K3489" t="s">
        <v>26</v>
      </c>
    </row>
    <row r="3490" spans="1:11" x14ac:dyDescent="0.25">
      <c r="A3490" s="1">
        <v>34669</v>
      </c>
      <c r="B3490" t="s">
        <v>145</v>
      </c>
      <c r="C3490" t="s">
        <v>26</v>
      </c>
      <c r="D3490" t="s">
        <v>26</v>
      </c>
      <c r="E3490" t="s">
        <v>26</v>
      </c>
      <c r="F3490">
        <v>103673166.34999999</v>
      </c>
      <c r="G3490">
        <v>103218008.19</v>
      </c>
      <c r="H3490">
        <v>104840331.16</v>
      </c>
      <c r="I3490" t="s">
        <v>26</v>
      </c>
      <c r="J3490" t="s">
        <v>26</v>
      </c>
      <c r="K3490" t="s">
        <v>26</v>
      </c>
    </row>
    <row r="3491" spans="1:11" x14ac:dyDescent="0.25">
      <c r="A3491" s="1">
        <v>34669</v>
      </c>
      <c r="B3491" t="s">
        <v>146</v>
      </c>
      <c r="C3491" t="s">
        <v>26</v>
      </c>
      <c r="D3491" t="s">
        <v>26</v>
      </c>
      <c r="E3491" t="s">
        <v>26</v>
      </c>
      <c r="F3491">
        <v>105904105.95999999</v>
      </c>
      <c r="G3491">
        <v>100165745.3</v>
      </c>
      <c r="H3491">
        <v>120611548.44</v>
      </c>
      <c r="I3491" t="s">
        <v>26</v>
      </c>
      <c r="J3491" t="s">
        <v>26</v>
      </c>
      <c r="K3491" t="s">
        <v>26</v>
      </c>
    </row>
    <row r="3492" spans="1:11" x14ac:dyDescent="0.25">
      <c r="A3492" s="1">
        <v>34669</v>
      </c>
      <c r="B3492" t="s">
        <v>2</v>
      </c>
      <c r="C3492" t="s">
        <v>26</v>
      </c>
      <c r="D3492" t="s">
        <v>26</v>
      </c>
      <c r="E3492" t="s">
        <v>26</v>
      </c>
      <c r="F3492">
        <v>100436329.92</v>
      </c>
      <c r="G3492">
        <v>94569163.280000001</v>
      </c>
      <c r="H3492">
        <v>117233612.66</v>
      </c>
      <c r="I3492" t="s">
        <v>26</v>
      </c>
      <c r="J3492" t="s">
        <v>26</v>
      </c>
      <c r="K3492" t="s">
        <v>26</v>
      </c>
    </row>
    <row r="3493" spans="1:11" x14ac:dyDescent="0.25">
      <c r="A3493" s="1">
        <v>34669</v>
      </c>
      <c r="B3493" t="s">
        <v>147</v>
      </c>
      <c r="C3493" t="s">
        <v>26</v>
      </c>
      <c r="D3493" t="s">
        <v>26</v>
      </c>
      <c r="E3493" t="s">
        <v>26</v>
      </c>
      <c r="F3493">
        <v>102626203.12</v>
      </c>
      <c r="G3493">
        <v>103280340.84999999</v>
      </c>
      <c r="H3493">
        <v>101067041.98999999</v>
      </c>
      <c r="I3493" t="s">
        <v>26</v>
      </c>
      <c r="J3493" t="s">
        <v>26</v>
      </c>
      <c r="K3493" t="s">
        <v>26</v>
      </c>
    </row>
    <row r="3494" spans="1:11" x14ac:dyDescent="0.25">
      <c r="A3494" s="1">
        <v>34669</v>
      </c>
      <c r="B3494" t="s">
        <v>148</v>
      </c>
      <c r="C3494" t="s">
        <v>26</v>
      </c>
      <c r="D3494" t="s">
        <v>26</v>
      </c>
      <c r="E3494" t="s">
        <v>26</v>
      </c>
      <c r="F3494">
        <v>101059119.78</v>
      </c>
      <c r="G3494">
        <v>98885991.109999999</v>
      </c>
      <c r="H3494">
        <v>105741829.95999999</v>
      </c>
      <c r="I3494" t="s">
        <v>26</v>
      </c>
      <c r="J3494" t="s">
        <v>26</v>
      </c>
      <c r="K3494" t="s">
        <v>26</v>
      </c>
    </row>
    <row r="3495" spans="1:11" x14ac:dyDescent="0.25">
      <c r="A3495" s="1">
        <v>34669</v>
      </c>
      <c r="B3495" t="s">
        <v>149</v>
      </c>
      <c r="C3495" t="s">
        <v>26</v>
      </c>
      <c r="D3495" t="s">
        <v>26</v>
      </c>
      <c r="E3495" t="s">
        <v>26</v>
      </c>
      <c r="F3495">
        <v>102970388.97</v>
      </c>
      <c r="G3495">
        <v>101542556.19</v>
      </c>
      <c r="H3495">
        <v>106067380.12</v>
      </c>
      <c r="I3495" t="s">
        <v>26</v>
      </c>
      <c r="J3495" t="s">
        <v>26</v>
      </c>
      <c r="K3495" t="s">
        <v>26</v>
      </c>
    </row>
    <row r="3496" spans="1:11" x14ac:dyDescent="0.25">
      <c r="A3496" s="1">
        <v>34669</v>
      </c>
      <c r="B3496" t="s">
        <v>150</v>
      </c>
      <c r="C3496" t="s">
        <v>26</v>
      </c>
      <c r="D3496" t="s">
        <v>26</v>
      </c>
      <c r="E3496" t="s">
        <v>26</v>
      </c>
      <c r="F3496">
        <v>102106124.88</v>
      </c>
      <c r="G3496">
        <v>102161846.38</v>
      </c>
      <c r="H3496">
        <v>102019180.58</v>
      </c>
      <c r="I3496" t="s">
        <v>26</v>
      </c>
      <c r="J3496" t="s">
        <v>26</v>
      </c>
      <c r="K3496" t="s">
        <v>26</v>
      </c>
    </row>
    <row r="3497" spans="1:11" x14ac:dyDescent="0.25">
      <c r="A3497" s="1">
        <v>34669</v>
      </c>
      <c r="B3497" t="s">
        <v>151</v>
      </c>
      <c r="C3497" t="s">
        <v>26</v>
      </c>
      <c r="D3497" t="s">
        <v>26</v>
      </c>
      <c r="E3497" t="s">
        <v>26</v>
      </c>
      <c r="F3497">
        <v>104879201.01000001</v>
      </c>
      <c r="G3497">
        <v>103495198.04000001</v>
      </c>
      <c r="H3497">
        <v>109011443.45</v>
      </c>
      <c r="I3497" t="s">
        <v>26</v>
      </c>
      <c r="J3497" t="s">
        <v>26</v>
      </c>
      <c r="K3497" t="s">
        <v>26</v>
      </c>
    </row>
    <row r="3498" spans="1:11" x14ac:dyDescent="0.25">
      <c r="A3498" s="1">
        <v>34669</v>
      </c>
      <c r="B3498" t="s">
        <v>152</v>
      </c>
      <c r="C3498" t="s">
        <v>26</v>
      </c>
      <c r="D3498" t="s">
        <v>26</v>
      </c>
      <c r="E3498" t="s">
        <v>26</v>
      </c>
      <c r="F3498">
        <v>101501262.40000001</v>
      </c>
      <c r="G3498">
        <v>100132452.13</v>
      </c>
      <c r="H3498">
        <v>105047581.04000001</v>
      </c>
      <c r="I3498" t="s">
        <v>26</v>
      </c>
      <c r="J3498" t="s">
        <v>26</v>
      </c>
      <c r="K3498" t="s">
        <v>26</v>
      </c>
    </row>
    <row r="3499" spans="1:11" x14ac:dyDescent="0.25">
      <c r="A3499" s="1">
        <v>34669</v>
      </c>
      <c r="B3499" t="s">
        <v>153</v>
      </c>
      <c r="C3499" t="s">
        <v>26</v>
      </c>
      <c r="D3499" t="s">
        <v>26</v>
      </c>
      <c r="E3499" t="s">
        <v>26</v>
      </c>
      <c r="F3499">
        <v>107424241.44</v>
      </c>
      <c r="G3499">
        <v>109857251.75</v>
      </c>
      <c r="H3499">
        <v>101837537.98999999</v>
      </c>
      <c r="I3499" t="s">
        <v>26</v>
      </c>
      <c r="J3499" t="s">
        <v>26</v>
      </c>
      <c r="K3499" t="s">
        <v>26</v>
      </c>
    </row>
    <row r="3500" spans="1:11" x14ac:dyDescent="0.25">
      <c r="A3500" s="1">
        <v>34669</v>
      </c>
      <c r="B3500" t="s">
        <v>154</v>
      </c>
      <c r="C3500" t="s">
        <v>26</v>
      </c>
      <c r="D3500" t="s">
        <v>26</v>
      </c>
      <c r="E3500" t="s">
        <v>26</v>
      </c>
      <c r="F3500">
        <v>99671779.939999998</v>
      </c>
      <c r="G3500">
        <v>99549315.540000007</v>
      </c>
      <c r="H3500">
        <v>100043228.2</v>
      </c>
      <c r="I3500" t="s">
        <v>26</v>
      </c>
      <c r="J3500" t="s">
        <v>26</v>
      </c>
      <c r="K3500" t="s">
        <v>26</v>
      </c>
    </row>
    <row r="3501" spans="1:11" x14ac:dyDescent="0.25">
      <c r="A3501" s="1">
        <v>34669</v>
      </c>
      <c r="B3501" t="s">
        <v>155</v>
      </c>
      <c r="C3501" t="s">
        <v>26</v>
      </c>
      <c r="D3501" t="s">
        <v>26</v>
      </c>
      <c r="E3501" t="s">
        <v>26</v>
      </c>
      <c r="F3501">
        <v>99988329.730000004</v>
      </c>
      <c r="G3501">
        <v>101943653.86</v>
      </c>
      <c r="H3501">
        <v>94912262.769999996</v>
      </c>
      <c r="I3501" t="s">
        <v>26</v>
      </c>
      <c r="J3501" t="s">
        <v>26</v>
      </c>
      <c r="K3501" t="s">
        <v>26</v>
      </c>
    </row>
    <row r="3502" spans="1:11" x14ac:dyDescent="0.25">
      <c r="A3502" s="1">
        <v>34700</v>
      </c>
      <c r="B3502" t="s">
        <v>1</v>
      </c>
      <c r="C3502" t="s">
        <v>26</v>
      </c>
      <c r="D3502" t="s">
        <v>26</v>
      </c>
      <c r="E3502" t="s">
        <v>26</v>
      </c>
      <c r="F3502">
        <v>105629293.79000001</v>
      </c>
      <c r="G3502">
        <v>104153849.98</v>
      </c>
      <c r="H3502">
        <v>109407368.45999999</v>
      </c>
      <c r="I3502" t="s">
        <v>26</v>
      </c>
      <c r="J3502" t="s">
        <v>26</v>
      </c>
      <c r="K3502" t="s">
        <v>26</v>
      </c>
    </row>
    <row r="3503" spans="1:11" x14ac:dyDescent="0.25">
      <c r="A3503" s="1">
        <v>34700</v>
      </c>
      <c r="B3503" t="s">
        <v>126</v>
      </c>
      <c r="C3503" t="s">
        <v>26</v>
      </c>
      <c r="D3503" t="s">
        <v>26</v>
      </c>
      <c r="E3503" t="s">
        <v>26</v>
      </c>
      <c r="F3503">
        <v>112259866.95999999</v>
      </c>
      <c r="G3503">
        <v>110598408.14</v>
      </c>
      <c r="H3503">
        <v>116637191.56</v>
      </c>
      <c r="I3503" t="s">
        <v>26</v>
      </c>
      <c r="J3503" t="s">
        <v>26</v>
      </c>
      <c r="K3503" t="s">
        <v>26</v>
      </c>
    </row>
    <row r="3504" spans="1:11" x14ac:dyDescent="0.25">
      <c r="A3504" s="1">
        <v>34700</v>
      </c>
      <c r="B3504" t="s">
        <v>127</v>
      </c>
      <c r="C3504" t="s">
        <v>26</v>
      </c>
      <c r="D3504" t="s">
        <v>26</v>
      </c>
      <c r="E3504" t="s">
        <v>26</v>
      </c>
      <c r="F3504">
        <v>107561925.47</v>
      </c>
      <c r="G3504">
        <v>106296976.39</v>
      </c>
      <c r="H3504">
        <v>111417171.12</v>
      </c>
      <c r="I3504" t="s">
        <v>26</v>
      </c>
      <c r="J3504" t="s">
        <v>26</v>
      </c>
      <c r="K3504" t="s">
        <v>26</v>
      </c>
    </row>
    <row r="3505" spans="1:11" x14ac:dyDescent="0.25">
      <c r="A3505" s="1">
        <v>34700</v>
      </c>
      <c r="B3505" t="s">
        <v>113</v>
      </c>
      <c r="C3505" t="s">
        <v>26</v>
      </c>
      <c r="D3505" t="s">
        <v>26</v>
      </c>
      <c r="E3505" t="s">
        <v>26</v>
      </c>
      <c r="F3505">
        <v>103506678.45</v>
      </c>
      <c r="G3505">
        <v>101286284.91</v>
      </c>
      <c r="H3505">
        <v>108606775.01000001</v>
      </c>
      <c r="I3505" t="s">
        <v>26</v>
      </c>
      <c r="J3505" t="s">
        <v>26</v>
      </c>
      <c r="K3505" t="s">
        <v>26</v>
      </c>
    </row>
    <row r="3506" spans="1:11" x14ac:dyDescent="0.25">
      <c r="A3506" s="1">
        <v>34700</v>
      </c>
      <c r="B3506" t="s">
        <v>128</v>
      </c>
      <c r="C3506" t="s">
        <v>26</v>
      </c>
      <c r="D3506" t="s">
        <v>26</v>
      </c>
      <c r="E3506" t="s">
        <v>26</v>
      </c>
      <c r="F3506">
        <v>105466909.65000001</v>
      </c>
      <c r="G3506">
        <v>104170790.73</v>
      </c>
      <c r="H3506">
        <v>108678902.37</v>
      </c>
      <c r="I3506" t="s">
        <v>26</v>
      </c>
      <c r="J3506" t="s">
        <v>26</v>
      </c>
      <c r="K3506" t="s">
        <v>26</v>
      </c>
    </row>
    <row r="3507" spans="1:11" x14ac:dyDescent="0.25">
      <c r="A3507" s="1">
        <v>34700</v>
      </c>
      <c r="B3507" t="s">
        <v>129</v>
      </c>
      <c r="C3507" t="s">
        <v>26</v>
      </c>
      <c r="D3507" t="s">
        <v>26</v>
      </c>
      <c r="E3507" t="s">
        <v>26</v>
      </c>
      <c r="F3507">
        <v>103411440.14</v>
      </c>
      <c r="G3507">
        <v>104278566.66</v>
      </c>
      <c r="H3507">
        <v>101092479.78</v>
      </c>
      <c r="I3507" t="s">
        <v>26</v>
      </c>
      <c r="J3507" t="s">
        <v>26</v>
      </c>
      <c r="K3507" t="s">
        <v>26</v>
      </c>
    </row>
    <row r="3508" spans="1:11" x14ac:dyDescent="0.25">
      <c r="A3508" s="1">
        <v>34700</v>
      </c>
      <c r="B3508" t="s">
        <v>130</v>
      </c>
      <c r="C3508" t="s">
        <v>26</v>
      </c>
      <c r="D3508" t="s">
        <v>26</v>
      </c>
      <c r="E3508" t="s">
        <v>26</v>
      </c>
      <c r="F3508">
        <v>109184409.83</v>
      </c>
      <c r="G3508">
        <v>110571128.44</v>
      </c>
      <c r="H3508">
        <v>104259793.89</v>
      </c>
      <c r="I3508" t="s">
        <v>26</v>
      </c>
      <c r="J3508" t="s">
        <v>26</v>
      </c>
      <c r="K3508" t="s">
        <v>26</v>
      </c>
    </row>
    <row r="3509" spans="1:11" x14ac:dyDescent="0.25">
      <c r="A3509" s="1">
        <v>34700</v>
      </c>
      <c r="B3509" t="s">
        <v>131</v>
      </c>
      <c r="C3509" t="s">
        <v>26</v>
      </c>
      <c r="D3509" t="s">
        <v>26</v>
      </c>
      <c r="E3509" t="s">
        <v>26</v>
      </c>
      <c r="F3509">
        <v>116105296.09</v>
      </c>
      <c r="G3509">
        <v>116531476.63</v>
      </c>
      <c r="H3509">
        <v>114632670.20999999</v>
      </c>
      <c r="I3509" t="s">
        <v>26</v>
      </c>
      <c r="J3509" t="s">
        <v>26</v>
      </c>
      <c r="K3509" t="s">
        <v>26</v>
      </c>
    </row>
    <row r="3510" spans="1:11" x14ac:dyDescent="0.25">
      <c r="A3510" s="1">
        <v>34700</v>
      </c>
      <c r="B3510" t="s">
        <v>132</v>
      </c>
      <c r="C3510" t="s">
        <v>26</v>
      </c>
      <c r="D3510" t="s">
        <v>26</v>
      </c>
      <c r="E3510" t="s">
        <v>26</v>
      </c>
      <c r="F3510">
        <v>116616675.23</v>
      </c>
      <c r="G3510">
        <v>113325413.90000001</v>
      </c>
      <c r="H3510">
        <v>124499546.34</v>
      </c>
      <c r="I3510" t="s">
        <v>26</v>
      </c>
      <c r="J3510" t="s">
        <v>26</v>
      </c>
      <c r="K3510" t="s">
        <v>26</v>
      </c>
    </row>
    <row r="3511" spans="1:11" x14ac:dyDescent="0.25">
      <c r="A3511" s="1">
        <v>34700</v>
      </c>
      <c r="B3511" t="s">
        <v>133</v>
      </c>
      <c r="C3511" t="s">
        <v>26</v>
      </c>
      <c r="D3511" t="s">
        <v>26</v>
      </c>
      <c r="E3511" t="s">
        <v>26</v>
      </c>
      <c r="F3511">
        <v>116789370.26000001</v>
      </c>
      <c r="G3511">
        <v>108908939.62</v>
      </c>
      <c r="H3511">
        <v>135320202.94999999</v>
      </c>
      <c r="I3511" t="s">
        <v>26</v>
      </c>
      <c r="J3511" t="s">
        <v>26</v>
      </c>
      <c r="K3511" t="s">
        <v>26</v>
      </c>
    </row>
    <row r="3512" spans="1:11" x14ac:dyDescent="0.25">
      <c r="A3512" s="1">
        <v>34700</v>
      </c>
      <c r="B3512" t="s">
        <v>134</v>
      </c>
      <c r="C3512" t="s">
        <v>26</v>
      </c>
      <c r="D3512" t="s">
        <v>26</v>
      </c>
      <c r="E3512" t="s">
        <v>26</v>
      </c>
      <c r="F3512">
        <v>111125872.59</v>
      </c>
      <c r="G3512">
        <v>109348570.83</v>
      </c>
      <c r="H3512">
        <v>115441205.93000001</v>
      </c>
      <c r="I3512" t="s">
        <v>26</v>
      </c>
      <c r="J3512" t="s">
        <v>26</v>
      </c>
      <c r="K3512" t="s">
        <v>26</v>
      </c>
    </row>
    <row r="3513" spans="1:11" x14ac:dyDescent="0.25">
      <c r="A3513" s="1">
        <v>34700</v>
      </c>
      <c r="B3513" t="s">
        <v>135</v>
      </c>
      <c r="C3513" t="s">
        <v>26</v>
      </c>
      <c r="D3513" t="s">
        <v>26</v>
      </c>
      <c r="E3513" t="s">
        <v>26</v>
      </c>
      <c r="F3513">
        <v>105514294.01000001</v>
      </c>
      <c r="G3513">
        <v>100301683.88</v>
      </c>
      <c r="H3513">
        <v>121322872.01000001</v>
      </c>
      <c r="I3513" t="s">
        <v>26</v>
      </c>
      <c r="J3513" t="s">
        <v>26</v>
      </c>
      <c r="K3513" t="s">
        <v>26</v>
      </c>
    </row>
    <row r="3514" spans="1:11" x14ac:dyDescent="0.25">
      <c r="A3514" s="1">
        <v>34700</v>
      </c>
      <c r="B3514" t="s">
        <v>136</v>
      </c>
      <c r="C3514" t="s">
        <v>26</v>
      </c>
      <c r="D3514" t="s">
        <v>26</v>
      </c>
      <c r="E3514" t="s">
        <v>26</v>
      </c>
      <c r="F3514">
        <v>109572157.47</v>
      </c>
      <c r="G3514">
        <v>109756948.59</v>
      </c>
      <c r="H3514">
        <v>109053277.44</v>
      </c>
      <c r="I3514" t="s">
        <v>26</v>
      </c>
      <c r="J3514" t="s">
        <v>26</v>
      </c>
      <c r="K3514" t="s">
        <v>26</v>
      </c>
    </row>
    <row r="3515" spans="1:11" x14ac:dyDescent="0.25">
      <c r="A3515" s="1">
        <v>34700</v>
      </c>
      <c r="B3515" t="s">
        <v>137</v>
      </c>
      <c r="C3515" t="s">
        <v>26</v>
      </c>
      <c r="D3515" t="s">
        <v>26</v>
      </c>
      <c r="E3515" t="s">
        <v>26</v>
      </c>
      <c r="F3515">
        <v>111195559.44</v>
      </c>
      <c r="G3515">
        <v>107656852.70999999</v>
      </c>
      <c r="H3515">
        <v>126662542.15000001</v>
      </c>
      <c r="I3515" t="s">
        <v>26</v>
      </c>
      <c r="J3515" t="s">
        <v>26</v>
      </c>
      <c r="K3515" t="s">
        <v>26</v>
      </c>
    </row>
    <row r="3516" spans="1:11" x14ac:dyDescent="0.25">
      <c r="A3516" s="1">
        <v>34700</v>
      </c>
      <c r="B3516" t="s">
        <v>138</v>
      </c>
      <c r="C3516" t="s">
        <v>26</v>
      </c>
      <c r="D3516" t="s">
        <v>26</v>
      </c>
      <c r="E3516" t="s">
        <v>26</v>
      </c>
      <c r="F3516">
        <v>118668150.43000001</v>
      </c>
      <c r="G3516">
        <v>118296303.7</v>
      </c>
      <c r="H3516">
        <v>119994155.15000001</v>
      </c>
      <c r="I3516" t="s">
        <v>26</v>
      </c>
      <c r="J3516" t="s">
        <v>26</v>
      </c>
      <c r="K3516" t="s">
        <v>26</v>
      </c>
    </row>
    <row r="3517" spans="1:11" x14ac:dyDescent="0.25">
      <c r="A3517" s="1">
        <v>34700</v>
      </c>
      <c r="B3517" t="s">
        <v>139</v>
      </c>
      <c r="C3517" t="s">
        <v>26</v>
      </c>
      <c r="D3517" t="s">
        <v>26</v>
      </c>
      <c r="E3517" t="s">
        <v>26</v>
      </c>
      <c r="F3517">
        <v>107381750.08</v>
      </c>
      <c r="G3517">
        <v>108786912.03</v>
      </c>
      <c r="H3517">
        <v>102678732</v>
      </c>
      <c r="I3517" t="s">
        <v>26</v>
      </c>
      <c r="J3517" t="s">
        <v>26</v>
      </c>
      <c r="K3517" t="s">
        <v>26</v>
      </c>
    </row>
    <row r="3518" spans="1:11" x14ac:dyDescent="0.25">
      <c r="A3518" s="1">
        <v>34700</v>
      </c>
      <c r="B3518" t="s">
        <v>140</v>
      </c>
      <c r="C3518" t="s">
        <v>26</v>
      </c>
      <c r="D3518" t="s">
        <v>26</v>
      </c>
      <c r="E3518" t="s">
        <v>26</v>
      </c>
      <c r="F3518">
        <v>108672278.48999999</v>
      </c>
      <c r="G3518">
        <v>107871787.55</v>
      </c>
      <c r="H3518">
        <v>111202249.01000001</v>
      </c>
      <c r="I3518" t="s">
        <v>26</v>
      </c>
      <c r="J3518" t="s">
        <v>26</v>
      </c>
      <c r="K3518" t="s">
        <v>26</v>
      </c>
    </row>
    <row r="3519" spans="1:11" x14ac:dyDescent="0.25">
      <c r="A3519" s="1">
        <v>34700</v>
      </c>
      <c r="B3519" t="s">
        <v>141</v>
      </c>
      <c r="C3519" t="s">
        <v>26</v>
      </c>
      <c r="D3519" t="s">
        <v>26</v>
      </c>
      <c r="E3519" t="s">
        <v>26</v>
      </c>
      <c r="F3519">
        <v>109510725.88</v>
      </c>
      <c r="G3519">
        <v>104148668.42</v>
      </c>
      <c r="H3519">
        <v>126653965.67</v>
      </c>
      <c r="I3519" t="s">
        <v>26</v>
      </c>
      <c r="J3519" t="s">
        <v>26</v>
      </c>
      <c r="K3519" t="s">
        <v>26</v>
      </c>
    </row>
    <row r="3520" spans="1:11" x14ac:dyDescent="0.25">
      <c r="A3520" s="1">
        <v>34700</v>
      </c>
      <c r="B3520" t="s">
        <v>142</v>
      </c>
      <c r="C3520" t="s">
        <v>26</v>
      </c>
      <c r="D3520" t="s">
        <v>26</v>
      </c>
      <c r="E3520" t="s">
        <v>26</v>
      </c>
      <c r="F3520">
        <v>106201671.47</v>
      </c>
      <c r="G3520">
        <v>102217409.59</v>
      </c>
      <c r="H3520">
        <v>118209291.29000001</v>
      </c>
      <c r="I3520" t="s">
        <v>26</v>
      </c>
      <c r="J3520" t="s">
        <v>26</v>
      </c>
      <c r="K3520" t="s">
        <v>26</v>
      </c>
    </row>
    <row r="3521" spans="1:11" x14ac:dyDescent="0.25">
      <c r="A3521" s="1">
        <v>34700</v>
      </c>
      <c r="B3521" t="s">
        <v>143</v>
      </c>
      <c r="C3521" t="s">
        <v>26</v>
      </c>
      <c r="D3521" t="s">
        <v>26</v>
      </c>
      <c r="E3521" t="s">
        <v>26</v>
      </c>
      <c r="F3521">
        <v>108916920.41</v>
      </c>
      <c r="G3521">
        <v>109641601.11</v>
      </c>
      <c r="H3521">
        <v>107109829.72</v>
      </c>
      <c r="I3521" t="s">
        <v>26</v>
      </c>
      <c r="J3521" t="s">
        <v>26</v>
      </c>
      <c r="K3521" t="s">
        <v>26</v>
      </c>
    </row>
    <row r="3522" spans="1:11" x14ac:dyDescent="0.25">
      <c r="A3522" s="1">
        <v>34700</v>
      </c>
      <c r="B3522" t="s">
        <v>144</v>
      </c>
      <c r="C3522" t="s">
        <v>26</v>
      </c>
      <c r="D3522" t="s">
        <v>26</v>
      </c>
      <c r="E3522" t="s">
        <v>26</v>
      </c>
      <c r="F3522">
        <v>104351466.73999999</v>
      </c>
      <c r="G3522">
        <v>100408671.73999999</v>
      </c>
      <c r="H3522">
        <v>117776521.37</v>
      </c>
      <c r="I3522" t="s">
        <v>26</v>
      </c>
      <c r="J3522" t="s">
        <v>26</v>
      </c>
      <c r="K3522" t="s">
        <v>26</v>
      </c>
    </row>
    <row r="3523" spans="1:11" x14ac:dyDescent="0.25">
      <c r="A3523" s="1">
        <v>34700</v>
      </c>
      <c r="B3523" t="s">
        <v>145</v>
      </c>
      <c r="C3523" t="s">
        <v>26</v>
      </c>
      <c r="D3523" t="s">
        <v>26</v>
      </c>
      <c r="E3523" t="s">
        <v>26</v>
      </c>
      <c r="F3523">
        <v>104492184.37</v>
      </c>
      <c r="G3523">
        <v>104724991.11</v>
      </c>
      <c r="H3523">
        <v>103928220.28</v>
      </c>
      <c r="I3523" t="s">
        <v>26</v>
      </c>
      <c r="J3523" t="s">
        <v>26</v>
      </c>
      <c r="K3523" t="s">
        <v>26</v>
      </c>
    </row>
    <row r="3524" spans="1:11" x14ac:dyDescent="0.25">
      <c r="A3524" s="1">
        <v>34700</v>
      </c>
      <c r="B3524" t="s">
        <v>146</v>
      </c>
      <c r="C3524" t="s">
        <v>26</v>
      </c>
      <c r="D3524" t="s">
        <v>26</v>
      </c>
      <c r="E3524" t="s">
        <v>26</v>
      </c>
      <c r="F3524">
        <v>107111412.77</v>
      </c>
      <c r="G3524">
        <v>102038844.73999999</v>
      </c>
      <c r="H3524">
        <v>120104979.93000001</v>
      </c>
      <c r="I3524" t="s">
        <v>26</v>
      </c>
      <c r="J3524" t="s">
        <v>26</v>
      </c>
      <c r="K3524" t="s">
        <v>26</v>
      </c>
    </row>
    <row r="3525" spans="1:11" x14ac:dyDescent="0.25">
      <c r="A3525" s="1">
        <v>34700</v>
      </c>
      <c r="B3525" t="s">
        <v>2</v>
      </c>
      <c r="C3525" t="s">
        <v>26</v>
      </c>
      <c r="D3525" t="s">
        <v>26</v>
      </c>
      <c r="E3525" t="s">
        <v>26</v>
      </c>
      <c r="F3525">
        <v>101320169.62</v>
      </c>
      <c r="G3525">
        <v>95770191.650000006</v>
      </c>
      <c r="H3525">
        <v>117233612.66</v>
      </c>
      <c r="I3525" t="s">
        <v>26</v>
      </c>
      <c r="J3525" t="s">
        <v>26</v>
      </c>
      <c r="K3525" t="s">
        <v>26</v>
      </c>
    </row>
    <row r="3526" spans="1:11" x14ac:dyDescent="0.25">
      <c r="A3526" s="1">
        <v>34700</v>
      </c>
      <c r="B3526" t="s">
        <v>147</v>
      </c>
      <c r="C3526" t="s">
        <v>26</v>
      </c>
      <c r="D3526" t="s">
        <v>26</v>
      </c>
      <c r="E3526" t="s">
        <v>26</v>
      </c>
      <c r="F3526">
        <v>103652465.15000001</v>
      </c>
      <c r="G3526">
        <v>104251176.05</v>
      </c>
      <c r="H3526">
        <v>102229312.97</v>
      </c>
      <c r="I3526" t="s">
        <v>26</v>
      </c>
      <c r="J3526" t="s">
        <v>26</v>
      </c>
      <c r="K3526" t="s">
        <v>26</v>
      </c>
    </row>
    <row r="3527" spans="1:11" x14ac:dyDescent="0.25">
      <c r="A3527" s="1">
        <v>34700</v>
      </c>
      <c r="B3527" t="s">
        <v>148</v>
      </c>
      <c r="C3527" t="s">
        <v>26</v>
      </c>
      <c r="D3527" t="s">
        <v>26</v>
      </c>
      <c r="E3527" t="s">
        <v>26</v>
      </c>
      <c r="F3527">
        <v>102504265.19</v>
      </c>
      <c r="G3527">
        <v>101021928.51000001</v>
      </c>
      <c r="H3527">
        <v>105710107.41</v>
      </c>
      <c r="I3527" t="s">
        <v>26</v>
      </c>
      <c r="J3527" t="s">
        <v>26</v>
      </c>
      <c r="K3527" t="s">
        <v>26</v>
      </c>
    </row>
    <row r="3528" spans="1:11" x14ac:dyDescent="0.25">
      <c r="A3528" s="1">
        <v>34700</v>
      </c>
      <c r="B3528" t="s">
        <v>149</v>
      </c>
      <c r="C3528" t="s">
        <v>26</v>
      </c>
      <c r="D3528" t="s">
        <v>26</v>
      </c>
      <c r="E3528" t="s">
        <v>26</v>
      </c>
      <c r="F3528">
        <v>105699104.28</v>
      </c>
      <c r="G3528">
        <v>102852455.17</v>
      </c>
      <c r="H3528">
        <v>111848052.34</v>
      </c>
      <c r="I3528" t="s">
        <v>26</v>
      </c>
      <c r="J3528" t="s">
        <v>26</v>
      </c>
      <c r="K3528" t="s">
        <v>26</v>
      </c>
    </row>
    <row r="3529" spans="1:11" x14ac:dyDescent="0.25">
      <c r="A3529" s="1">
        <v>34700</v>
      </c>
      <c r="B3529" t="s">
        <v>150</v>
      </c>
      <c r="C3529" t="s">
        <v>26</v>
      </c>
      <c r="D3529" t="s">
        <v>26</v>
      </c>
      <c r="E3529" t="s">
        <v>26</v>
      </c>
      <c r="F3529">
        <v>103116975.51000001</v>
      </c>
      <c r="G3529">
        <v>103469518.02</v>
      </c>
      <c r="H3529">
        <v>102355843.88</v>
      </c>
      <c r="I3529" t="s">
        <v>26</v>
      </c>
      <c r="J3529" t="s">
        <v>26</v>
      </c>
      <c r="K3529" t="s">
        <v>26</v>
      </c>
    </row>
    <row r="3530" spans="1:11" x14ac:dyDescent="0.25">
      <c r="A3530" s="1">
        <v>34700</v>
      </c>
      <c r="B3530" t="s">
        <v>151</v>
      </c>
      <c r="C3530" t="s">
        <v>26</v>
      </c>
      <c r="D3530" t="s">
        <v>26</v>
      </c>
      <c r="E3530" t="s">
        <v>26</v>
      </c>
      <c r="F3530">
        <v>106378973.58</v>
      </c>
      <c r="G3530">
        <v>105544402.95999999</v>
      </c>
      <c r="H3530">
        <v>108891530.86</v>
      </c>
      <c r="I3530" t="s">
        <v>26</v>
      </c>
      <c r="J3530" t="s">
        <v>26</v>
      </c>
      <c r="K3530" t="s">
        <v>26</v>
      </c>
    </row>
    <row r="3531" spans="1:11" x14ac:dyDescent="0.25">
      <c r="A3531" s="1">
        <v>34700</v>
      </c>
      <c r="B3531" t="s">
        <v>152</v>
      </c>
      <c r="C3531" t="s">
        <v>26</v>
      </c>
      <c r="D3531" t="s">
        <v>26</v>
      </c>
      <c r="E3531" t="s">
        <v>26</v>
      </c>
      <c r="F3531">
        <v>102089969.72</v>
      </c>
      <c r="G3531">
        <v>100963551.48</v>
      </c>
      <c r="H3531">
        <v>105005562</v>
      </c>
      <c r="I3531" t="s">
        <v>26</v>
      </c>
      <c r="J3531" t="s">
        <v>26</v>
      </c>
      <c r="K3531" t="s">
        <v>26</v>
      </c>
    </row>
    <row r="3532" spans="1:11" x14ac:dyDescent="0.25">
      <c r="A3532" s="1">
        <v>34700</v>
      </c>
      <c r="B3532" t="s">
        <v>153</v>
      </c>
      <c r="C3532" t="s">
        <v>26</v>
      </c>
      <c r="D3532" t="s">
        <v>26</v>
      </c>
      <c r="E3532" t="s">
        <v>26</v>
      </c>
      <c r="F3532">
        <v>108154726.28</v>
      </c>
      <c r="G3532">
        <v>110900895.64</v>
      </c>
      <c r="H3532">
        <v>101837537.98999999</v>
      </c>
      <c r="I3532" t="s">
        <v>26</v>
      </c>
      <c r="J3532" t="s">
        <v>26</v>
      </c>
      <c r="K3532" t="s">
        <v>26</v>
      </c>
    </row>
    <row r="3533" spans="1:11" x14ac:dyDescent="0.25">
      <c r="A3533" s="1">
        <v>34700</v>
      </c>
      <c r="B3533" t="s">
        <v>154</v>
      </c>
      <c r="C3533" t="s">
        <v>26</v>
      </c>
      <c r="D3533" t="s">
        <v>26</v>
      </c>
      <c r="E3533" t="s">
        <v>26</v>
      </c>
      <c r="F3533">
        <v>101226659.70999999</v>
      </c>
      <c r="G3533">
        <v>101749355.42</v>
      </c>
      <c r="H3533">
        <v>99683072.579999998</v>
      </c>
      <c r="I3533" t="s">
        <v>26</v>
      </c>
      <c r="J3533" t="s">
        <v>26</v>
      </c>
      <c r="K3533" t="s">
        <v>26</v>
      </c>
    </row>
    <row r="3534" spans="1:11" x14ac:dyDescent="0.25">
      <c r="A3534" s="1">
        <v>34700</v>
      </c>
      <c r="B3534" t="s">
        <v>155</v>
      </c>
      <c r="C3534" t="s">
        <v>26</v>
      </c>
      <c r="D3534" t="s">
        <v>26</v>
      </c>
      <c r="E3534" t="s">
        <v>26</v>
      </c>
      <c r="F3534">
        <v>102028091.66</v>
      </c>
      <c r="G3534">
        <v>102901924.2</v>
      </c>
      <c r="H3534">
        <v>99790753.079999998</v>
      </c>
      <c r="I3534" t="s">
        <v>26</v>
      </c>
      <c r="J3534" t="s">
        <v>26</v>
      </c>
      <c r="K3534" t="s">
        <v>26</v>
      </c>
    </row>
    <row r="3535" spans="1:11" x14ac:dyDescent="0.25">
      <c r="A3535" s="1">
        <v>34731</v>
      </c>
      <c r="B3535" t="s">
        <v>1</v>
      </c>
      <c r="C3535" t="s">
        <v>26</v>
      </c>
      <c r="D3535" t="s">
        <v>26</v>
      </c>
      <c r="E3535" t="s">
        <v>26</v>
      </c>
      <c r="F3535">
        <v>107593998.65000001</v>
      </c>
      <c r="G3535">
        <v>105674496.19</v>
      </c>
      <c r="H3535">
        <v>112503596.98</v>
      </c>
      <c r="I3535" t="s">
        <v>26</v>
      </c>
      <c r="J3535" t="s">
        <v>26</v>
      </c>
      <c r="K3535" t="s">
        <v>26</v>
      </c>
    </row>
    <row r="3536" spans="1:11" x14ac:dyDescent="0.25">
      <c r="A3536" s="1">
        <v>34731</v>
      </c>
      <c r="B3536" t="s">
        <v>126</v>
      </c>
      <c r="C3536" t="s">
        <v>26</v>
      </c>
      <c r="D3536" t="s">
        <v>26</v>
      </c>
      <c r="E3536" t="s">
        <v>26</v>
      </c>
      <c r="F3536">
        <v>112843618.27</v>
      </c>
      <c r="G3536">
        <v>111593793.81</v>
      </c>
      <c r="H3536">
        <v>116112324.2</v>
      </c>
      <c r="I3536" t="s">
        <v>26</v>
      </c>
      <c r="J3536" t="s">
        <v>26</v>
      </c>
      <c r="K3536" t="s">
        <v>26</v>
      </c>
    </row>
    <row r="3537" spans="1:11" x14ac:dyDescent="0.25">
      <c r="A3537" s="1">
        <v>34731</v>
      </c>
      <c r="B3537" t="s">
        <v>127</v>
      </c>
      <c r="C3537" t="s">
        <v>26</v>
      </c>
      <c r="D3537" t="s">
        <v>26</v>
      </c>
      <c r="E3537" t="s">
        <v>26</v>
      </c>
      <c r="F3537">
        <v>111229787.13</v>
      </c>
      <c r="G3537">
        <v>107955209.22</v>
      </c>
      <c r="H3537">
        <v>121166173.59</v>
      </c>
      <c r="I3537" t="s">
        <v>26</v>
      </c>
      <c r="J3537" t="s">
        <v>26</v>
      </c>
      <c r="K3537" t="s">
        <v>26</v>
      </c>
    </row>
    <row r="3538" spans="1:11" x14ac:dyDescent="0.25">
      <c r="A3538" s="1">
        <v>34731</v>
      </c>
      <c r="B3538" t="s">
        <v>113</v>
      </c>
      <c r="C3538" t="s">
        <v>26</v>
      </c>
      <c r="D3538" t="s">
        <v>26</v>
      </c>
      <c r="E3538" t="s">
        <v>26</v>
      </c>
      <c r="F3538">
        <v>104904018.61</v>
      </c>
      <c r="G3538">
        <v>102916994.09999999</v>
      </c>
      <c r="H3538">
        <v>109475629.20999999</v>
      </c>
      <c r="I3538" t="s">
        <v>26</v>
      </c>
      <c r="J3538" t="s">
        <v>26</v>
      </c>
      <c r="K3538" t="s">
        <v>26</v>
      </c>
    </row>
    <row r="3539" spans="1:11" x14ac:dyDescent="0.25">
      <c r="A3539" s="1">
        <v>34731</v>
      </c>
      <c r="B3539" t="s">
        <v>128</v>
      </c>
      <c r="C3539" t="s">
        <v>26</v>
      </c>
      <c r="D3539" t="s">
        <v>26</v>
      </c>
      <c r="E3539" t="s">
        <v>26</v>
      </c>
      <c r="F3539">
        <v>107048913.29000001</v>
      </c>
      <c r="G3539">
        <v>105441674.38</v>
      </c>
      <c r="H3539">
        <v>111004630.88</v>
      </c>
      <c r="I3539" t="s">
        <v>26</v>
      </c>
      <c r="J3539" t="s">
        <v>26</v>
      </c>
      <c r="K3539" t="s">
        <v>26</v>
      </c>
    </row>
    <row r="3540" spans="1:11" x14ac:dyDescent="0.25">
      <c r="A3540" s="1">
        <v>34731</v>
      </c>
      <c r="B3540" t="s">
        <v>129</v>
      </c>
      <c r="C3540" t="s">
        <v>26</v>
      </c>
      <c r="D3540" t="s">
        <v>26</v>
      </c>
      <c r="E3540" t="s">
        <v>26</v>
      </c>
      <c r="F3540">
        <v>105272846.06</v>
      </c>
      <c r="G3540">
        <v>106405849.42</v>
      </c>
      <c r="H3540">
        <v>102265152.54000001</v>
      </c>
      <c r="I3540" t="s">
        <v>26</v>
      </c>
      <c r="J3540" t="s">
        <v>26</v>
      </c>
      <c r="K3540" t="s">
        <v>26</v>
      </c>
    </row>
    <row r="3541" spans="1:11" x14ac:dyDescent="0.25">
      <c r="A3541" s="1">
        <v>34731</v>
      </c>
      <c r="B3541" t="s">
        <v>130</v>
      </c>
      <c r="C3541" t="s">
        <v>26</v>
      </c>
      <c r="D3541" t="s">
        <v>26</v>
      </c>
      <c r="E3541" t="s">
        <v>26</v>
      </c>
      <c r="F3541">
        <v>110538296.51000001</v>
      </c>
      <c r="G3541">
        <v>112307095.16</v>
      </c>
      <c r="H3541">
        <v>104280645.84999999</v>
      </c>
      <c r="I3541" t="s">
        <v>26</v>
      </c>
      <c r="J3541" t="s">
        <v>26</v>
      </c>
      <c r="K3541" t="s">
        <v>26</v>
      </c>
    </row>
    <row r="3542" spans="1:11" x14ac:dyDescent="0.25">
      <c r="A3542" s="1">
        <v>34731</v>
      </c>
      <c r="B3542" t="s">
        <v>131</v>
      </c>
      <c r="C3542" t="s">
        <v>26</v>
      </c>
      <c r="D3542" t="s">
        <v>26</v>
      </c>
      <c r="E3542" t="s">
        <v>26</v>
      </c>
      <c r="F3542">
        <v>116035632.91</v>
      </c>
      <c r="G3542">
        <v>116449904.59999999</v>
      </c>
      <c r="H3542">
        <v>114632670.20999999</v>
      </c>
      <c r="I3542" t="s">
        <v>26</v>
      </c>
      <c r="J3542" t="s">
        <v>26</v>
      </c>
      <c r="K3542" t="s">
        <v>26</v>
      </c>
    </row>
    <row r="3543" spans="1:11" x14ac:dyDescent="0.25">
      <c r="A3543" s="1">
        <v>34731</v>
      </c>
      <c r="B3543" t="s">
        <v>132</v>
      </c>
      <c r="C3543" t="s">
        <v>26</v>
      </c>
      <c r="D3543" t="s">
        <v>26</v>
      </c>
      <c r="E3543" t="s">
        <v>26</v>
      </c>
      <c r="F3543">
        <v>117922781.98999999</v>
      </c>
      <c r="G3543">
        <v>115217948.31</v>
      </c>
      <c r="H3543">
        <v>124399946.70999999</v>
      </c>
      <c r="I3543" t="s">
        <v>26</v>
      </c>
      <c r="J3543" t="s">
        <v>26</v>
      </c>
      <c r="K3543" t="s">
        <v>26</v>
      </c>
    </row>
    <row r="3544" spans="1:11" x14ac:dyDescent="0.25">
      <c r="A3544" s="1">
        <v>34731</v>
      </c>
      <c r="B3544" t="s">
        <v>133</v>
      </c>
      <c r="C3544" t="s">
        <v>26</v>
      </c>
      <c r="D3544" t="s">
        <v>26</v>
      </c>
      <c r="E3544" t="s">
        <v>26</v>
      </c>
      <c r="F3544">
        <v>117338280.3</v>
      </c>
      <c r="G3544">
        <v>109453484.31999999</v>
      </c>
      <c r="H3544">
        <v>135875015.78</v>
      </c>
      <c r="I3544" t="s">
        <v>26</v>
      </c>
      <c r="J3544" t="s">
        <v>26</v>
      </c>
      <c r="K3544" t="s">
        <v>26</v>
      </c>
    </row>
    <row r="3545" spans="1:11" x14ac:dyDescent="0.25">
      <c r="A3545" s="1">
        <v>34731</v>
      </c>
      <c r="B3545" t="s">
        <v>134</v>
      </c>
      <c r="C3545" t="s">
        <v>26</v>
      </c>
      <c r="D3545" t="s">
        <v>26</v>
      </c>
      <c r="E3545" t="s">
        <v>26</v>
      </c>
      <c r="F3545">
        <v>110970296.37</v>
      </c>
      <c r="G3545">
        <v>109239222.26000001</v>
      </c>
      <c r="H3545">
        <v>115164147.03</v>
      </c>
      <c r="I3545" t="s">
        <v>26</v>
      </c>
      <c r="J3545" t="s">
        <v>26</v>
      </c>
      <c r="K3545" t="s">
        <v>26</v>
      </c>
    </row>
    <row r="3546" spans="1:11" x14ac:dyDescent="0.25">
      <c r="A3546" s="1">
        <v>34731</v>
      </c>
      <c r="B3546" t="s">
        <v>135</v>
      </c>
      <c r="C3546" t="s">
        <v>26</v>
      </c>
      <c r="D3546" t="s">
        <v>26</v>
      </c>
      <c r="E3546" t="s">
        <v>26</v>
      </c>
      <c r="F3546">
        <v>107033699.84999999</v>
      </c>
      <c r="G3546">
        <v>102317747.73</v>
      </c>
      <c r="H3546">
        <v>121322872.01000001</v>
      </c>
      <c r="I3546" t="s">
        <v>26</v>
      </c>
      <c r="J3546" t="s">
        <v>26</v>
      </c>
      <c r="K3546" t="s">
        <v>26</v>
      </c>
    </row>
    <row r="3547" spans="1:11" x14ac:dyDescent="0.25">
      <c r="A3547" s="1">
        <v>34731</v>
      </c>
      <c r="B3547" t="s">
        <v>136</v>
      </c>
      <c r="C3547" t="s">
        <v>26</v>
      </c>
      <c r="D3547" t="s">
        <v>26</v>
      </c>
      <c r="E3547" t="s">
        <v>26</v>
      </c>
      <c r="F3547">
        <v>109868002.3</v>
      </c>
      <c r="G3547">
        <v>111809403.53</v>
      </c>
      <c r="H3547">
        <v>104353081.18000001</v>
      </c>
      <c r="I3547" t="s">
        <v>26</v>
      </c>
      <c r="J3547" t="s">
        <v>26</v>
      </c>
      <c r="K3547" t="s">
        <v>26</v>
      </c>
    </row>
    <row r="3548" spans="1:11" x14ac:dyDescent="0.25">
      <c r="A3548" s="1">
        <v>34731</v>
      </c>
      <c r="B3548" t="s">
        <v>137</v>
      </c>
      <c r="C3548" t="s">
        <v>26</v>
      </c>
      <c r="D3548" t="s">
        <v>26</v>
      </c>
      <c r="E3548" t="s">
        <v>26</v>
      </c>
      <c r="F3548">
        <v>112930210.17</v>
      </c>
      <c r="G3548">
        <v>109734629.97</v>
      </c>
      <c r="H3548">
        <v>126915867.23</v>
      </c>
      <c r="I3548" t="s">
        <v>26</v>
      </c>
      <c r="J3548" t="s">
        <v>26</v>
      </c>
      <c r="K3548" t="s">
        <v>26</v>
      </c>
    </row>
    <row r="3549" spans="1:11" x14ac:dyDescent="0.25">
      <c r="A3549" s="1">
        <v>34731</v>
      </c>
      <c r="B3549" t="s">
        <v>138</v>
      </c>
      <c r="C3549" t="s">
        <v>26</v>
      </c>
      <c r="D3549" t="s">
        <v>26</v>
      </c>
      <c r="E3549" t="s">
        <v>26</v>
      </c>
      <c r="F3549">
        <v>119439493.41</v>
      </c>
      <c r="G3549">
        <v>119242674.13</v>
      </c>
      <c r="H3549">
        <v>120126148.72</v>
      </c>
      <c r="I3549" t="s">
        <v>26</v>
      </c>
      <c r="J3549" t="s">
        <v>26</v>
      </c>
      <c r="K3549" t="s">
        <v>26</v>
      </c>
    </row>
    <row r="3550" spans="1:11" x14ac:dyDescent="0.25">
      <c r="A3550" s="1">
        <v>34731</v>
      </c>
      <c r="B3550" t="s">
        <v>139</v>
      </c>
      <c r="C3550" t="s">
        <v>26</v>
      </c>
      <c r="D3550" t="s">
        <v>26</v>
      </c>
      <c r="E3550" t="s">
        <v>26</v>
      </c>
      <c r="F3550">
        <v>109207239.83</v>
      </c>
      <c r="G3550">
        <v>110037961.52</v>
      </c>
      <c r="H3550">
        <v>106447041.47</v>
      </c>
      <c r="I3550" t="s">
        <v>26</v>
      </c>
      <c r="J3550" t="s">
        <v>26</v>
      </c>
      <c r="K3550" t="s">
        <v>26</v>
      </c>
    </row>
    <row r="3551" spans="1:11" x14ac:dyDescent="0.25">
      <c r="A3551" s="1">
        <v>34731</v>
      </c>
      <c r="B3551" t="s">
        <v>140</v>
      </c>
      <c r="C3551" t="s">
        <v>26</v>
      </c>
      <c r="D3551" t="s">
        <v>26</v>
      </c>
      <c r="E3551" t="s">
        <v>26</v>
      </c>
      <c r="F3551">
        <v>109552523.94</v>
      </c>
      <c r="G3551">
        <v>109446715.65000001</v>
      </c>
      <c r="H3551">
        <v>109867822.02</v>
      </c>
      <c r="I3551" t="s">
        <v>26</v>
      </c>
      <c r="J3551" t="s">
        <v>26</v>
      </c>
      <c r="K3551" t="s">
        <v>26</v>
      </c>
    </row>
    <row r="3552" spans="1:11" x14ac:dyDescent="0.25">
      <c r="A3552" s="1">
        <v>34731</v>
      </c>
      <c r="B3552" t="s">
        <v>141</v>
      </c>
      <c r="C3552" t="s">
        <v>26</v>
      </c>
      <c r="D3552" t="s">
        <v>26</v>
      </c>
      <c r="E3552" t="s">
        <v>26</v>
      </c>
      <c r="F3552">
        <v>113015069.11</v>
      </c>
      <c r="G3552">
        <v>108731209.83</v>
      </c>
      <c r="H3552">
        <v>126704627.25</v>
      </c>
      <c r="I3552" t="s">
        <v>26</v>
      </c>
      <c r="J3552" t="s">
        <v>26</v>
      </c>
      <c r="K3552" t="s">
        <v>26</v>
      </c>
    </row>
    <row r="3553" spans="1:11" x14ac:dyDescent="0.25">
      <c r="A3553" s="1">
        <v>34731</v>
      </c>
      <c r="B3553" t="s">
        <v>142</v>
      </c>
      <c r="C3553" t="s">
        <v>26</v>
      </c>
      <c r="D3553" t="s">
        <v>26</v>
      </c>
      <c r="E3553" t="s">
        <v>26</v>
      </c>
      <c r="F3553">
        <v>106722059.66</v>
      </c>
      <c r="G3553">
        <v>102892044.48999999</v>
      </c>
      <c r="H3553">
        <v>118268395.93000001</v>
      </c>
      <c r="I3553" t="s">
        <v>26</v>
      </c>
      <c r="J3553" t="s">
        <v>26</v>
      </c>
      <c r="K3553" t="s">
        <v>26</v>
      </c>
    </row>
    <row r="3554" spans="1:11" x14ac:dyDescent="0.25">
      <c r="A3554" s="1">
        <v>34731</v>
      </c>
      <c r="B3554" t="s">
        <v>143</v>
      </c>
      <c r="C3554" t="s">
        <v>26</v>
      </c>
      <c r="D3554" t="s">
        <v>26</v>
      </c>
      <c r="E3554" t="s">
        <v>26</v>
      </c>
      <c r="F3554">
        <v>111683410.18000001</v>
      </c>
      <c r="G3554">
        <v>113544842.11</v>
      </c>
      <c r="H3554">
        <v>107024141.86</v>
      </c>
      <c r="I3554" t="s">
        <v>26</v>
      </c>
      <c r="J3554" t="s">
        <v>26</v>
      </c>
      <c r="K3554" t="s">
        <v>26</v>
      </c>
    </row>
    <row r="3555" spans="1:11" x14ac:dyDescent="0.25">
      <c r="A3555" s="1">
        <v>34731</v>
      </c>
      <c r="B3555" t="s">
        <v>144</v>
      </c>
      <c r="C3555" t="s">
        <v>26</v>
      </c>
      <c r="D3555" t="s">
        <v>26</v>
      </c>
      <c r="E3555" t="s">
        <v>26</v>
      </c>
      <c r="F3555">
        <v>104570604.81999999</v>
      </c>
      <c r="G3555">
        <v>101282227.18000001</v>
      </c>
      <c r="H3555">
        <v>115797875.81</v>
      </c>
      <c r="I3555" t="s">
        <v>26</v>
      </c>
      <c r="J3555" t="s">
        <v>26</v>
      </c>
      <c r="K3555" t="s">
        <v>26</v>
      </c>
    </row>
    <row r="3556" spans="1:11" x14ac:dyDescent="0.25">
      <c r="A3556" s="1">
        <v>34731</v>
      </c>
      <c r="B3556" t="s">
        <v>145</v>
      </c>
      <c r="C3556" t="s">
        <v>26</v>
      </c>
      <c r="D3556" t="s">
        <v>26</v>
      </c>
      <c r="E3556" t="s">
        <v>26</v>
      </c>
      <c r="F3556">
        <v>113750191.90000001</v>
      </c>
      <c r="G3556">
        <v>105824603.52</v>
      </c>
      <c r="H3556">
        <v>133672476.93000001</v>
      </c>
      <c r="I3556" t="s">
        <v>26</v>
      </c>
      <c r="J3556" t="s">
        <v>26</v>
      </c>
      <c r="K3556" t="s">
        <v>26</v>
      </c>
    </row>
    <row r="3557" spans="1:11" x14ac:dyDescent="0.25">
      <c r="A3557" s="1">
        <v>34731</v>
      </c>
      <c r="B3557" t="s">
        <v>146</v>
      </c>
      <c r="C3557" t="s">
        <v>26</v>
      </c>
      <c r="D3557" t="s">
        <v>26</v>
      </c>
      <c r="E3557" t="s">
        <v>26</v>
      </c>
      <c r="F3557">
        <v>109414308.14</v>
      </c>
      <c r="G3557">
        <v>105059194.55</v>
      </c>
      <c r="H3557">
        <v>120573389.36</v>
      </c>
      <c r="I3557" t="s">
        <v>26</v>
      </c>
      <c r="J3557" t="s">
        <v>26</v>
      </c>
      <c r="K3557" t="s">
        <v>26</v>
      </c>
    </row>
    <row r="3558" spans="1:11" x14ac:dyDescent="0.25">
      <c r="A3558" s="1">
        <v>34731</v>
      </c>
      <c r="B3558" t="s">
        <v>2</v>
      </c>
      <c r="C3558" t="s">
        <v>26</v>
      </c>
      <c r="D3558" t="s">
        <v>26</v>
      </c>
      <c r="E3558" t="s">
        <v>26</v>
      </c>
      <c r="F3558">
        <v>100975681.05</v>
      </c>
      <c r="G3558">
        <v>95434995.980000004</v>
      </c>
      <c r="H3558">
        <v>116870188.45999999</v>
      </c>
      <c r="I3558" t="s">
        <v>26</v>
      </c>
      <c r="J3558" t="s">
        <v>26</v>
      </c>
      <c r="K3558" t="s">
        <v>26</v>
      </c>
    </row>
    <row r="3559" spans="1:11" x14ac:dyDescent="0.25">
      <c r="A3559" s="1">
        <v>34731</v>
      </c>
      <c r="B3559" t="s">
        <v>147</v>
      </c>
      <c r="C3559" t="s">
        <v>26</v>
      </c>
      <c r="D3559" t="s">
        <v>26</v>
      </c>
      <c r="E3559" t="s">
        <v>26</v>
      </c>
      <c r="F3559">
        <v>104657894.06</v>
      </c>
      <c r="G3559">
        <v>105658566.93000001</v>
      </c>
      <c r="H3559">
        <v>102270204.7</v>
      </c>
      <c r="I3559" t="s">
        <v>26</v>
      </c>
      <c r="J3559" t="s">
        <v>26</v>
      </c>
      <c r="K3559" t="s">
        <v>26</v>
      </c>
    </row>
    <row r="3560" spans="1:11" x14ac:dyDescent="0.25">
      <c r="A3560" s="1">
        <v>34731</v>
      </c>
      <c r="B3560" t="s">
        <v>148</v>
      </c>
      <c r="C3560" t="s">
        <v>26</v>
      </c>
      <c r="D3560" t="s">
        <v>26</v>
      </c>
      <c r="E3560" t="s">
        <v>26</v>
      </c>
      <c r="F3560">
        <v>103847071.06</v>
      </c>
      <c r="G3560">
        <v>102375622.34999999</v>
      </c>
      <c r="H3560">
        <v>107020912.75</v>
      </c>
      <c r="I3560" t="s">
        <v>26</v>
      </c>
      <c r="J3560" t="s">
        <v>26</v>
      </c>
      <c r="K3560" t="s">
        <v>26</v>
      </c>
    </row>
    <row r="3561" spans="1:11" x14ac:dyDescent="0.25">
      <c r="A3561" s="1">
        <v>34731</v>
      </c>
      <c r="B3561" t="s">
        <v>149</v>
      </c>
      <c r="C3561" t="s">
        <v>26</v>
      </c>
      <c r="D3561" t="s">
        <v>26</v>
      </c>
      <c r="E3561" t="s">
        <v>26</v>
      </c>
      <c r="F3561">
        <v>107675677.53</v>
      </c>
      <c r="G3561">
        <v>104138110.86</v>
      </c>
      <c r="H3561">
        <v>115292972.34999999</v>
      </c>
      <c r="I3561" t="s">
        <v>26</v>
      </c>
      <c r="J3561" t="s">
        <v>26</v>
      </c>
      <c r="K3561" t="s">
        <v>26</v>
      </c>
    </row>
    <row r="3562" spans="1:11" x14ac:dyDescent="0.25">
      <c r="A3562" s="1">
        <v>34731</v>
      </c>
      <c r="B3562" t="s">
        <v>150</v>
      </c>
      <c r="C3562" t="s">
        <v>26</v>
      </c>
      <c r="D3562" t="s">
        <v>26</v>
      </c>
      <c r="E3562" t="s">
        <v>26</v>
      </c>
      <c r="F3562">
        <v>104488431.29000001</v>
      </c>
      <c r="G3562">
        <v>105456132.76000001</v>
      </c>
      <c r="H3562">
        <v>102325137.12</v>
      </c>
      <c r="I3562" t="s">
        <v>26</v>
      </c>
      <c r="J3562" t="s">
        <v>26</v>
      </c>
      <c r="K3562" t="s">
        <v>26</v>
      </c>
    </row>
    <row r="3563" spans="1:11" x14ac:dyDescent="0.25">
      <c r="A3563" s="1">
        <v>34731</v>
      </c>
      <c r="B3563" t="s">
        <v>151</v>
      </c>
      <c r="C3563" t="s">
        <v>26</v>
      </c>
      <c r="D3563" t="s">
        <v>26</v>
      </c>
      <c r="E3563" t="s">
        <v>26</v>
      </c>
      <c r="F3563">
        <v>107698072.84999999</v>
      </c>
      <c r="G3563">
        <v>106367649.31</v>
      </c>
      <c r="H3563">
        <v>111668264.90000001</v>
      </c>
      <c r="I3563" t="s">
        <v>26</v>
      </c>
      <c r="J3563" t="s">
        <v>26</v>
      </c>
      <c r="K3563" t="s">
        <v>26</v>
      </c>
    </row>
    <row r="3564" spans="1:11" x14ac:dyDescent="0.25">
      <c r="A3564" s="1">
        <v>34731</v>
      </c>
      <c r="B3564" t="s">
        <v>152</v>
      </c>
      <c r="C3564" t="s">
        <v>26</v>
      </c>
      <c r="D3564" t="s">
        <v>26</v>
      </c>
      <c r="E3564" t="s">
        <v>26</v>
      </c>
      <c r="F3564">
        <v>102927107.48</v>
      </c>
      <c r="G3564">
        <v>102114535.97</v>
      </c>
      <c r="H3564">
        <v>105016062.56</v>
      </c>
      <c r="I3564" t="s">
        <v>26</v>
      </c>
      <c r="J3564" t="s">
        <v>26</v>
      </c>
      <c r="K3564" t="s">
        <v>26</v>
      </c>
    </row>
    <row r="3565" spans="1:11" x14ac:dyDescent="0.25">
      <c r="A3565" s="1">
        <v>34731</v>
      </c>
      <c r="B3565" t="s">
        <v>153</v>
      </c>
      <c r="C3565" t="s">
        <v>26</v>
      </c>
      <c r="D3565" t="s">
        <v>26</v>
      </c>
      <c r="E3565" t="s">
        <v>26</v>
      </c>
      <c r="F3565">
        <v>111366921.65000001</v>
      </c>
      <c r="G3565">
        <v>114372093.67</v>
      </c>
      <c r="H3565">
        <v>104454762.70999999</v>
      </c>
      <c r="I3565" t="s">
        <v>26</v>
      </c>
      <c r="J3565" t="s">
        <v>26</v>
      </c>
      <c r="K3565" t="s">
        <v>26</v>
      </c>
    </row>
    <row r="3566" spans="1:11" x14ac:dyDescent="0.25">
      <c r="A3566" s="1">
        <v>34731</v>
      </c>
      <c r="B3566" t="s">
        <v>154</v>
      </c>
      <c r="C3566" t="s">
        <v>26</v>
      </c>
      <c r="D3566" t="s">
        <v>26</v>
      </c>
      <c r="E3566" t="s">
        <v>26</v>
      </c>
      <c r="F3566">
        <v>102552728.95</v>
      </c>
      <c r="G3566">
        <v>103153496.52</v>
      </c>
      <c r="H3566">
        <v>100759649.76000001</v>
      </c>
      <c r="I3566" t="s">
        <v>26</v>
      </c>
      <c r="J3566" t="s">
        <v>26</v>
      </c>
      <c r="K3566" t="s">
        <v>26</v>
      </c>
    </row>
    <row r="3567" spans="1:11" x14ac:dyDescent="0.25">
      <c r="A3567" s="1">
        <v>34731</v>
      </c>
      <c r="B3567" t="s">
        <v>155</v>
      </c>
      <c r="C3567" t="s">
        <v>26</v>
      </c>
      <c r="D3567" t="s">
        <v>26</v>
      </c>
      <c r="E3567" t="s">
        <v>26</v>
      </c>
      <c r="F3567">
        <v>104150275.97</v>
      </c>
      <c r="G3567">
        <v>105855209.43000001</v>
      </c>
      <c r="H3567">
        <v>99740857.700000003</v>
      </c>
      <c r="I3567" t="s">
        <v>26</v>
      </c>
      <c r="J3567" t="s">
        <v>26</v>
      </c>
      <c r="K3567" t="s">
        <v>26</v>
      </c>
    </row>
    <row r="3568" spans="1:11" x14ac:dyDescent="0.25">
      <c r="A3568" s="1">
        <v>34759</v>
      </c>
      <c r="B3568" t="s">
        <v>1</v>
      </c>
      <c r="C3568" t="s">
        <v>26</v>
      </c>
      <c r="D3568" t="s">
        <v>26</v>
      </c>
      <c r="E3568" t="s">
        <v>26</v>
      </c>
      <c r="F3568">
        <v>109778156.81999999</v>
      </c>
      <c r="G3568">
        <v>107122236.78</v>
      </c>
      <c r="H3568">
        <v>116564976.84</v>
      </c>
      <c r="I3568" t="s">
        <v>26</v>
      </c>
      <c r="J3568" t="s">
        <v>26</v>
      </c>
      <c r="K3568" t="s">
        <v>26</v>
      </c>
    </row>
    <row r="3569" spans="1:11" x14ac:dyDescent="0.25">
      <c r="A3569" s="1">
        <v>34759</v>
      </c>
      <c r="B3569" t="s">
        <v>126</v>
      </c>
      <c r="C3569" t="s">
        <v>26</v>
      </c>
      <c r="D3569" t="s">
        <v>26</v>
      </c>
      <c r="E3569" t="s">
        <v>26</v>
      </c>
      <c r="F3569">
        <v>113430405.09</v>
      </c>
      <c r="G3569">
        <v>112386109.75</v>
      </c>
      <c r="H3569">
        <v>116158769.12</v>
      </c>
      <c r="I3569" t="s">
        <v>26</v>
      </c>
      <c r="J3569" t="s">
        <v>26</v>
      </c>
      <c r="K3569" t="s">
        <v>26</v>
      </c>
    </row>
    <row r="3570" spans="1:11" x14ac:dyDescent="0.25">
      <c r="A3570" s="1">
        <v>34759</v>
      </c>
      <c r="B3570" t="s">
        <v>127</v>
      </c>
      <c r="C3570" t="s">
        <v>26</v>
      </c>
      <c r="D3570" t="s">
        <v>26</v>
      </c>
      <c r="E3570" t="s">
        <v>26</v>
      </c>
      <c r="F3570">
        <v>112130748.41</v>
      </c>
      <c r="G3570">
        <v>109045556.83</v>
      </c>
      <c r="H3570">
        <v>121469089.03</v>
      </c>
      <c r="I3570" t="s">
        <v>26</v>
      </c>
      <c r="J3570" t="s">
        <v>26</v>
      </c>
      <c r="K3570" t="s">
        <v>26</v>
      </c>
    </row>
    <row r="3571" spans="1:11" x14ac:dyDescent="0.25">
      <c r="A3571" s="1">
        <v>34759</v>
      </c>
      <c r="B3571" t="s">
        <v>113</v>
      </c>
      <c r="C3571" t="s">
        <v>26</v>
      </c>
      <c r="D3571" t="s">
        <v>26</v>
      </c>
      <c r="E3571" t="s">
        <v>26</v>
      </c>
      <c r="F3571">
        <v>107956725.55</v>
      </c>
      <c r="G3571">
        <v>104810666.79000001</v>
      </c>
      <c r="H3571">
        <v>115201204.61</v>
      </c>
      <c r="I3571" t="s">
        <v>26</v>
      </c>
      <c r="J3571" t="s">
        <v>26</v>
      </c>
      <c r="K3571" t="s">
        <v>26</v>
      </c>
    </row>
    <row r="3572" spans="1:11" x14ac:dyDescent="0.25">
      <c r="A3572" s="1">
        <v>34759</v>
      </c>
      <c r="B3572" t="s">
        <v>128</v>
      </c>
      <c r="C3572" t="s">
        <v>26</v>
      </c>
      <c r="D3572" t="s">
        <v>26</v>
      </c>
      <c r="E3572" t="s">
        <v>26</v>
      </c>
      <c r="F3572">
        <v>110110512.20999999</v>
      </c>
      <c r="G3572">
        <v>106938946.15000001</v>
      </c>
      <c r="H3572">
        <v>117898018.45</v>
      </c>
      <c r="I3572" t="s">
        <v>26</v>
      </c>
      <c r="J3572" t="s">
        <v>26</v>
      </c>
      <c r="K3572" t="s">
        <v>26</v>
      </c>
    </row>
    <row r="3573" spans="1:11" x14ac:dyDescent="0.25">
      <c r="A3573" s="1">
        <v>34759</v>
      </c>
      <c r="B3573" t="s">
        <v>129</v>
      </c>
      <c r="C3573" t="s">
        <v>26</v>
      </c>
      <c r="D3573" t="s">
        <v>26</v>
      </c>
      <c r="E3573" t="s">
        <v>26</v>
      </c>
      <c r="F3573">
        <v>107209866.43000001</v>
      </c>
      <c r="G3573">
        <v>107140049.79000001</v>
      </c>
      <c r="H3573">
        <v>107398863.2</v>
      </c>
      <c r="I3573" t="s">
        <v>26</v>
      </c>
      <c r="J3573" t="s">
        <v>26</v>
      </c>
      <c r="K3573" t="s">
        <v>26</v>
      </c>
    </row>
    <row r="3574" spans="1:11" x14ac:dyDescent="0.25">
      <c r="A3574" s="1">
        <v>34759</v>
      </c>
      <c r="B3574" t="s">
        <v>130</v>
      </c>
      <c r="C3574" t="s">
        <v>26</v>
      </c>
      <c r="D3574" t="s">
        <v>26</v>
      </c>
      <c r="E3574" t="s">
        <v>26</v>
      </c>
      <c r="F3574">
        <v>110438812.04000001</v>
      </c>
      <c r="G3574">
        <v>112183557.36</v>
      </c>
      <c r="H3574">
        <v>104259789.72</v>
      </c>
      <c r="I3574" t="s">
        <v>26</v>
      </c>
      <c r="J3574" t="s">
        <v>26</v>
      </c>
      <c r="K3574" t="s">
        <v>26</v>
      </c>
    </row>
    <row r="3575" spans="1:11" x14ac:dyDescent="0.25">
      <c r="A3575" s="1">
        <v>34759</v>
      </c>
      <c r="B3575" t="s">
        <v>131</v>
      </c>
      <c r="C3575" t="s">
        <v>26</v>
      </c>
      <c r="D3575" t="s">
        <v>26</v>
      </c>
      <c r="E3575" t="s">
        <v>26</v>
      </c>
      <c r="F3575">
        <v>116314118.43000001</v>
      </c>
      <c r="G3575">
        <v>116799254.31</v>
      </c>
      <c r="H3575">
        <v>114678523.27</v>
      </c>
      <c r="I3575" t="s">
        <v>26</v>
      </c>
      <c r="J3575" t="s">
        <v>26</v>
      </c>
      <c r="K3575" t="s">
        <v>26</v>
      </c>
    </row>
    <row r="3576" spans="1:11" x14ac:dyDescent="0.25">
      <c r="A3576" s="1">
        <v>34759</v>
      </c>
      <c r="B3576" t="s">
        <v>132</v>
      </c>
      <c r="C3576" t="s">
        <v>26</v>
      </c>
      <c r="D3576" t="s">
        <v>26</v>
      </c>
      <c r="E3576" t="s">
        <v>26</v>
      </c>
      <c r="F3576">
        <v>118524188.18000001</v>
      </c>
      <c r="G3576">
        <v>116001430.36</v>
      </c>
      <c r="H3576">
        <v>124549226.64</v>
      </c>
      <c r="I3576" t="s">
        <v>26</v>
      </c>
      <c r="J3576" t="s">
        <v>26</v>
      </c>
      <c r="K3576" t="s">
        <v>26</v>
      </c>
    </row>
    <row r="3577" spans="1:11" x14ac:dyDescent="0.25">
      <c r="A3577" s="1">
        <v>34759</v>
      </c>
      <c r="B3577" t="s">
        <v>133</v>
      </c>
      <c r="C3577" t="s">
        <v>26</v>
      </c>
      <c r="D3577" t="s">
        <v>26</v>
      </c>
      <c r="E3577" t="s">
        <v>26</v>
      </c>
      <c r="F3577">
        <v>116704653.59</v>
      </c>
      <c r="G3577">
        <v>108545020.40000001</v>
      </c>
      <c r="H3577">
        <v>135875015.78</v>
      </c>
      <c r="I3577" t="s">
        <v>26</v>
      </c>
      <c r="J3577" t="s">
        <v>26</v>
      </c>
      <c r="K3577" t="s">
        <v>26</v>
      </c>
    </row>
    <row r="3578" spans="1:11" x14ac:dyDescent="0.25">
      <c r="A3578" s="1">
        <v>34759</v>
      </c>
      <c r="B3578" t="s">
        <v>134</v>
      </c>
      <c r="C3578" t="s">
        <v>26</v>
      </c>
      <c r="D3578" t="s">
        <v>26</v>
      </c>
      <c r="E3578" t="s">
        <v>26</v>
      </c>
      <c r="F3578">
        <v>112435104.28</v>
      </c>
      <c r="G3578">
        <v>111260147.87</v>
      </c>
      <c r="H3578">
        <v>115267794.77</v>
      </c>
      <c r="I3578" t="s">
        <v>26</v>
      </c>
      <c r="J3578" t="s">
        <v>26</v>
      </c>
      <c r="K3578" t="s">
        <v>26</v>
      </c>
    </row>
    <row r="3579" spans="1:11" x14ac:dyDescent="0.25">
      <c r="A3579" s="1">
        <v>34759</v>
      </c>
      <c r="B3579" t="s">
        <v>135</v>
      </c>
      <c r="C3579" t="s">
        <v>26</v>
      </c>
      <c r="D3579" t="s">
        <v>26</v>
      </c>
      <c r="E3579" t="s">
        <v>26</v>
      </c>
      <c r="F3579">
        <v>105941956.11</v>
      </c>
      <c r="G3579">
        <v>100864835.70999999</v>
      </c>
      <c r="H3579">
        <v>121322872.01000001</v>
      </c>
      <c r="I3579" t="s">
        <v>26</v>
      </c>
      <c r="J3579" t="s">
        <v>26</v>
      </c>
      <c r="K3579" t="s">
        <v>26</v>
      </c>
    </row>
    <row r="3580" spans="1:11" x14ac:dyDescent="0.25">
      <c r="A3580" s="1">
        <v>34759</v>
      </c>
      <c r="B3580" t="s">
        <v>136</v>
      </c>
      <c r="C3580" t="s">
        <v>26</v>
      </c>
      <c r="D3580" t="s">
        <v>26</v>
      </c>
      <c r="E3580" t="s">
        <v>26</v>
      </c>
      <c r="F3580">
        <v>109483464.29000001</v>
      </c>
      <c r="G3580">
        <v>111295080.27</v>
      </c>
      <c r="H3580">
        <v>104342645.87</v>
      </c>
      <c r="I3580" t="s">
        <v>26</v>
      </c>
      <c r="J3580" t="s">
        <v>26</v>
      </c>
      <c r="K3580" t="s">
        <v>26</v>
      </c>
    </row>
    <row r="3581" spans="1:11" x14ac:dyDescent="0.25">
      <c r="A3581" s="1">
        <v>34759</v>
      </c>
      <c r="B3581" t="s">
        <v>137</v>
      </c>
      <c r="C3581" t="s">
        <v>26</v>
      </c>
      <c r="D3581" t="s">
        <v>26</v>
      </c>
      <c r="E3581" t="s">
        <v>26</v>
      </c>
      <c r="F3581">
        <v>113223828.70999999</v>
      </c>
      <c r="G3581">
        <v>110173568.48999999</v>
      </c>
      <c r="H3581">
        <v>126623960.73999999</v>
      </c>
      <c r="I3581" t="s">
        <v>26</v>
      </c>
      <c r="J3581" t="s">
        <v>26</v>
      </c>
      <c r="K3581" t="s">
        <v>26</v>
      </c>
    </row>
    <row r="3582" spans="1:11" x14ac:dyDescent="0.25">
      <c r="A3582" s="1">
        <v>34759</v>
      </c>
      <c r="B3582" t="s">
        <v>138</v>
      </c>
      <c r="C3582" t="s">
        <v>26</v>
      </c>
      <c r="D3582" t="s">
        <v>26</v>
      </c>
      <c r="E3582" t="s">
        <v>26</v>
      </c>
      <c r="F3582">
        <v>121338581.34999999</v>
      </c>
      <c r="G3582">
        <v>121889861.5</v>
      </c>
      <c r="H3582">
        <v>119345328.75</v>
      </c>
      <c r="I3582" t="s">
        <v>26</v>
      </c>
      <c r="J3582" t="s">
        <v>26</v>
      </c>
      <c r="K3582" t="s">
        <v>26</v>
      </c>
    </row>
    <row r="3583" spans="1:11" x14ac:dyDescent="0.25">
      <c r="A3583" s="1">
        <v>34759</v>
      </c>
      <c r="B3583" t="s">
        <v>139</v>
      </c>
      <c r="C3583" t="s">
        <v>26</v>
      </c>
      <c r="D3583" t="s">
        <v>26</v>
      </c>
      <c r="E3583" t="s">
        <v>26</v>
      </c>
      <c r="F3583">
        <v>110528647.43000001</v>
      </c>
      <c r="G3583">
        <v>110995291.79000001</v>
      </c>
      <c r="H3583">
        <v>109012415.17</v>
      </c>
      <c r="I3583" t="s">
        <v>26</v>
      </c>
      <c r="J3583" t="s">
        <v>26</v>
      </c>
      <c r="K3583" t="s">
        <v>26</v>
      </c>
    </row>
    <row r="3584" spans="1:11" x14ac:dyDescent="0.25">
      <c r="A3584" s="1">
        <v>34759</v>
      </c>
      <c r="B3584" t="s">
        <v>140</v>
      </c>
      <c r="C3584" t="s">
        <v>26</v>
      </c>
      <c r="D3584" t="s">
        <v>26</v>
      </c>
      <c r="E3584" t="s">
        <v>26</v>
      </c>
      <c r="F3584">
        <v>109990734.04000001</v>
      </c>
      <c r="G3584">
        <v>109906391.86</v>
      </c>
      <c r="H3584">
        <v>110219399.05</v>
      </c>
      <c r="I3584" t="s">
        <v>26</v>
      </c>
      <c r="J3584" t="s">
        <v>26</v>
      </c>
      <c r="K3584" t="s">
        <v>26</v>
      </c>
    </row>
    <row r="3585" spans="1:11" x14ac:dyDescent="0.25">
      <c r="A3585" s="1">
        <v>34759</v>
      </c>
      <c r="B3585" t="s">
        <v>141</v>
      </c>
      <c r="C3585" t="s">
        <v>26</v>
      </c>
      <c r="D3585" t="s">
        <v>26</v>
      </c>
      <c r="E3585" t="s">
        <v>26</v>
      </c>
      <c r="F3585">
        <v>112924657.06</v>
      </c>
      <c r="G3585">
        <v>108731209.83</v>
      </c>
      <c r="H3585">
        <v>126324513.37</v>
      </c>
      <c r="I3585" t="s">
        <v>26</v>
      </c>
      <c r="J3585" t="s">
        <v>26</v>
      </c>
      <c r="K3585" t="s">
        <v>26</v>
      </c>
    </row>
    <row r="3586" spans="1:11" x14ac:dyDescent="0.25">
      <c r="A3586" s="1">
        <v>34759</v>
      </c>
      <c r="B3586" t="s">
        <v>142</v>
      </c>
      <c r="C3586" t="s">
        <v>26</v>
      </c>
      <c r="D3586" t="s">
        <v>26</v>
      </c>
      <c r="E3586" t="s">
        <v>26</v>
      </c>
      <c r="F3586">
        <v>107447769.66</v>
      </c>
      <c r="G3586">
        <v>103869518.91</v>
      </c>
      <c r="H3586">
        <v>118232915.41</v>
      </c>
      <c r="I3586" t="s">
        <v>26</v>
      </c>
      <c r="J3586" t="s">
        <v>26</v>
      </c>
      <c r="K3586" t="s">
        <v>26</v>
      </c>
    </row>
    <row r="3587" spans="1:11" x14ac:dyDescent="0.25">
      <c r="A3587" s="1">
        <v>34759</v>
      </c>
      <c r="B3587" t="s">
        <v>143</v>
      </c>
      <c r="C3587" t="s">
        <v>26</v>
      </c>
      <c r="D3587" t="s">
        <v>26</v>
      </c>
      <c r="E3587" t="s">
        <v>26</v>
      </c>
      <c r="F3587">
        <v>112342342.3</v>
      </c>
      <c r="G3587">
        <v>114419137.40000001</v>
      </c>
      <c r="H3587">
        <v>107141868.41</v>
      </c>
      <c r="I3587" t="s">
        <v>26</v>
      </c>
      <c r="J3587" t="s">
        <v>26</v>
      </c>
      <c r="K3587" t="s">
        <v>26</v>
      </c>
    </row>
    <row r="3588" spans="1:11" x14ac:dyDescent="0.25">
      <c r="A3588" s="1">
        <v>34759</v>
      </c>
      <c r="B3588" t="s">
        <v>144</v>
      </c>
      <c r="C3588" t="s">
        <v>26</v>
      </c>
      <c r="D3588" t="s">
        <v>26</v>
      </c>
      <c r="E3588" t="s">
        <v>26</v>
      </c>
      <c r="F3588">
        <v>105417626.72</v>
      </c>
      <c r="G3588">
        <v>102396331.68000001</v>
      </c>
      <c r="H3588">
        <v>115716817.3</v>
      </c>
      <c r="I3588" t="s">
        <v>26</v>
      </c>
      <c r="J3588" t="s">
        <v>26</v>
      </c>
      <c r="K3588" t="s">
        <v>26</v>
      </c>
    </row>
    <row r="3589" spans="1:11" x14ac:dyDescent="0.25">
      <c r="A3589" s="1">
        <v>34759</v>
      </c>
      <c r="B3589" t="s">
        <v>145</v>
      </c>
      <c r="C3589" t="s">
        <v>26</v>
      </c>
      <c r="D3589" t="s">
        <v>26</v>
      </c>
      <c r="E3589" t="s">
        <v>26</v>
      </c>
      <c r="F3589">
        <v>115001444.01000001</v>
      </c>
      <c r="G3589">
        <v>107581291.94</v>
      </c>
      <c r="H3589">
        <v>133659109.68000001</v>
      </c>
      <c r="I3589" t="s">
        <v>26</v>
      </c>
      <c r="J3589" t="s">
        <v>26</v>
      </c>
      <c r="K3589" t="s">
        <v>26</v>
      </c>
    </row>
    <row r="3590" spans="1:11" x14ac:dyDescent="0.25">
      <c r="A3590" s="1">
        <v>34759</v>
      </c>
      <c r="B3590" t="s">
        <v>146</v>
      </c>
      <c r="C3590" t="s">
        <v>26</v>
      </c>
      <c r="D3590" t="s">
        <v>26</v>
      </c>
      <c r="E3590" t="s">
        <v>26</v>
      </c>
      <c r="F3590">
        <v>111318117.09999999</v>
      </c>
      <c r="G3590">
        <v>107423026.42</v>
      </c>
      <c r="H3590">
        <v>121320944.37</v>
      </c>
      <c r="I3590" t="s">
        <v>26</v>
      </c>
      <c r="J3590" t="s">
        <v>26</v>
      </c>
      <c r="K3590" t="s">
        <v>26</v>
      </c>
    </row>
    <row r="3591" spans="1:11" x14ac:dyDescent="0.25">
      <c r="A3591" s="1">
        <v>34759</v>
      </c>
      <c r="B3591" t="s">
        <v>2</v>
      </c>
      <c r="C3591" t="s">
        <v>26</v>
      </c>
      <c r="D3591" t="s">
        <v>26</v>
      </c>
      <c r="E3591" t="s">
        <v>26</v>
      </c>
      <c r="F3591">
        <v>102348950.31</v>
      </c>
      <c r="G3591">
        <v>96236649.939999998</v>
      </c>
      <c r="H3591">
        <v>119885439.33</v>
      </c>
      <c r="I3591" t="s">
        <v>26</v>
      </c>
      <c r="J3591" t="s">
        <v>26</v>
      </c>
      <c r="K3591" t="s">
        <v>26</v>
      </c>
    </row>
    <row r="3592" spans="1:11" x14ac:dyDescent="0.25">
      <c r="A3592" s="1">
        <v>34759</v>
      </c>
      <c r="B3592" t="s">
        <v>147</v>
      </c>
      <c r="C3592" t="s">
        <v>26</v>
      </c>
      <c r="D3592" t="s">
        <v>26</v>
      </c>
      <c r="E3592" t="s">
        <v>26</v>
      </c>
      <c r="F3592">
        <v>110267557.18000001</v>
      </c>
      <c r="G3592">
        <v>108289465.23999999</v>
      </c>
      <c r="H3592">
        <v>114890347.95</v>
      </c>
      <c r="I3592" t="s">
        <v>26</v>
      </c>
      <c r="J3592" t="s">
        <v>26</v>
      </c>
      <c r="K3592" t="s">
        <v>26</v>
      </c>
    </row>
    <row r="3593" spans="1:11" x14ac:dyDescent="0.25">
      <c r="A3593" s="1">
        <v>34759</v>
      </c>
      <c r="B3593" t="s">
        <v>148</v>
      </c>
      <c r="C3593" t="s">
        <v>26</v>
      </c>
      <c r="D3593" t="s">
        <v>26</v>
      </c>
      <c r="E3593" t="s">
        <v>26</v>
      </c>
      <c r="F3593">
        <v>106744404.34</v>
      </c>
      <c r="G3593">
        <v>103901019.13</v>
      </c>
      <c r="H3593">
        <v>112853552.48999999</v>
      </c>
      <c r="I3593" t="s">
        <v>26</v>
      </c>
      <c r="J3593" t="s">
        <v>26</v>
      </c>
      <c r="K3593" t="s">
        <v>26</v>
      </c>
    </row>
    <row r="3594" spans="1:11" x14ac:dyDescent="0.25">
      <c r="A3594" s="1">
        <v>34759</v>
      </c>
      <c r="B3594" t="s">
        <v>149</v>
      </c>
      <c r="C3594" t="s">
        <v>26</v>
      </c>
      <c r="D3594" t="s">
        <v>26</v>
      </c>
      <c r="E3594" t="s">
        <v>26</v>
      </c>
      <c r="F3594">
        <v>111132066.77</v>
      </c>
      <c r="G3594">
        <v>105408595.81</v>
      </c>
      <c r="H3594">
        <v>123432656.2</v>
      </c>
      <c r="I3594" t="s">
        <v>26</v>
      </c>
      <c r="J3594" t="s">
        <v>26</v>
      </c>
      <c r="K3594" t="s">
        <v>26</v>
      </c>
    </row>
    <row r="3595" spans="1:11" x14ac:dyDescent="0.25">
      <c r="A3595" s="1">
        <v>34759</v>
      </c>
      <c r="B3595" t="s">
        <v>150</v>
      </c>
      <c r="C3595" t="s">
        <v>26</v>
      </c>
      <c r="D3595" t="s">
        <v>26</v>
      </c>
      <c r="E3595" t="s">
        <v>26</v>
      </c>
      <c r="F3595">
        <v>109817341.28</v>
      </c>
      <c r="G3595">
        <v>106711060.73999999</v>
      </c>
      <c r="H3595">
        <v>116998561.79000001</v>
      </c>
      <c r="I3595" t="s">
        <v>26</v>
      </c>
      <c r="J3595" t="s">
        <v>26</v>
      </c>
      <c r="K3595" t="s">
        <v>26</v>
      </c>
    </row>
    <row r="3596" spans="1:11" x14ac:dyDescent="0.25">
      <c r="A3596" s="1">
        <v>34759</v>
      </c>
      <c r="B3596" t="s">
        <v>151</v>
      </c>
      <c r="C3596" t="s">
        <v>26</v>
      </c>
      <c r="D3596" t="s">
        <v>26</v>
      </c>
      <c r="E3596" t="s">
        <v>26</v>
      </c>
      <c r="F3596">
        <v>109302774.14</v>
      </c>
      <c r="G3596">
        <v>108377997.88</v>
      </c>
      <c r="H3596">
        <v>112070270.65000001</v>
      </c>
      <c r="I3596" t="s">
        <v>26</v>
      </c>
      <c r="J3596" t="s">
        <v>26</v>
      </c>
      <c r="K3596" t="s">
        <v>26</v>
      </c>
    </row>
    <row r="3597" spans="1:11" x14ac:dyDescent="0.25">
      <c r="A3597" s="1">
        <v>34759</v>
      </c>
      <c r="B3597" t="s">
        <v>152</v>
      </c>
      <c r="C3597" t="s">
        <v>26</v>
      </c>
      <c r="D3597" t="s">
        <v>26</v>
      </c>
      <c r="E3597" t="s">
        <v>26</v>
      </c>
      <c r="F3597">
        <v>103410864.88</v>
      </c>
      <c r="G3597">
        <v>102839549.18000001</v>
      </c>
      <c r="H3597">
        <v>104837535.25</v>
      </c>
      <c r="I3597" t="s">
        <v>26</v>
      </c>
      <c r="J3597" t="s">
        <v>26</v>
      </c>
      <c r="K3597" t="s">
        <v>26</v>
      </c>
    </row>
    <row r="3598" spans="1:11" x14ac:dyDescent="0.25">
      <c r="A3598" s="1">
        <v>34759</v>
      </c>
      <c r="B3598" t="s">
        <v>153</v>
      </c>
      <c r="C3598" t="s">
        <v>26</v>
      </c>
      <c r="D3598" t="s">
        <v>26</v>
      </c>
      <c r="E3598" t="s">
        <v>26</v>
      </c>
      <c r="F3598">
        <v>113449483.08</v>
      </c>
      <c r="G3598">
        <v>116373605.31</v>
      </c>
      <c r="H3598">
        <v>106731876.54000001</v>
      </c>
      <c r="I3598" t="s">
        <v>26</v>
      </c>
      <c r="J3598" t="s">
        <v>26</v>
      </c>
      <c r="K3598" t="s">
        <v>26</v>
      </c>
    </row>
    <row r="3599" spans="1:11" x14ac:dyDescent="0.25">
      <c r="A3599" s="1">
        <v>34759</v>
      </c>
      <c r="B3599" t="s">
        <v>154</v>
      </c>
      <c r="C3599" t="s">
        <v>26</v>
      </c>
      <c r="D3599" t="s">
        <v>26</v>
      </c>
      <c r="E3599" t="s">
        <v>26</v>
      </c>
      <c r="F3599">
        <v>105793395.19</v>
      </c>
      <c r="G3599">
        <v>103442326.31</v>
      </c>
      <c r="H3599">
        <v>112770200.01000001</v>
      </c>
      <c r="I3599" t="s">
        <v>26</v>
      </c>
      <c r="J3599" t="s">
        <v>26</v>
      </c>
      <c r="K3599" t="s">
        <v>26</v>
      </c>
    </row>
    <row r="3600" spans="1:11" x14ac:dyDescent="0.25">
      <c r="A3600" s="1">
        <v>34759</v>
      </c>
      <c r="B3600" t="s">
        <v>155</v>
      </c>
      <c r="C3600" t="s">
        <v>26</v>
      </c>
      <c r="D3600" t="s">
        <v>26</v>
      </c>
      <c r="E3600" t="s">
        <v>26</v>
      </c>
      <c r="F3600">
        <v>104441896.73999999</v>
      </c>
      <c r="G3600">
        <v>106246873.7</v>
      </c>
      <c r="H3600">
        <v>99750831.790000007</v>
      </c>
      <c r="I3600" t="s">
        <v>26</v>
      </c>
      <c r="J3600" t="s">
        <v>26</v>
      </c>
      <c r="K3600" t="s">
        <v>26</v>
      </c>
    </row>
    <row r="3601" spans="1:11" x14ac:dyDescent="0.25">
      <c r="A3601" s="1">
        <v>34790</v>
      </c>
      <c r="B3601" t="s">
        <v>1</v>
      </c>
      <c r="C3601" t="s">
        <v>26</v>
      </c>
      <c r="D3601" t="s">
        <v>26</v>
      </c>
      <c r="E3601" t="s">
        <v>26</v>
      </c>
      <c r="F3601">
        <v>112961723.37</v>
      </c>
      <c r="G3601">
        <v>109885990.48999999</v>
      </c>
      <c r="H3601">
        <v>120842911.48999999</v>
      </c>
      <c r="I3601" t="s">
        <v>26</v>
      </c>
      <c r="J3601" t="s">
        <v>26</v>
      </c>
      <c r="K3601" t="s">
        <v>26</v>
      </c>
    </row>
    <row r="3602" spans="1:11" x14ac:dyDescent="0.25">
      <c r="A3602" s="1">
        <v>34790</v>
      </c>
      <c r="B3602" t="s">
        <v>126</v>
      </c>
      <c r="C3602" t="s">
        <v>26</v>
      </c>
      <c r="D3602" t="s">
        <v>26</v>
      </c>
      <c r="E3602" t="s">
        <v>26</v>
      </c>
      <c r="F3602">
        <v>115120518.12</v>
      </c>
      <c r="G3602">
        <v>114824888.33</v>
      </c>
      <c r="H3602">
        <v>115856756.33</v>
      </c>
      <c r="I3602" t="s">
        <v>26</v>
      </c>
      <c r="J3602" t="s">
        <v>26</v>
      </c>
      <c r="K3602" t="s">
        <v>26</v>
      </c>
    </row>
    <row r="3603" spans="1:11" x14ac:dyDescent="0.25">
      <c r="A3603" s="1">
        <v>34790</v>
      </c>
      <c r="B3603" t="s">
        <v>127</v>
      </c>
      <c r="C3603" t="s">
        <v>26</v>
      </c>
      <c r="D3603" t="s">
        <v>26</v>
      </c>
      <c r="E3603" t="s">
        <v>26</v>
      </c>
      <c r="F3603">
        <v>114126675.73</v>
      </c>
      <c r="G3603">
        <v>110637621.95999999</v>
      </c>
      <c r="H3603">
        <v>124724460.61</v>
      </c>
      <c r="I3603" t="s">
        <v>26</v>
      </c>
      <c r="J3603" t="s">
        <v>26</v>
      </c>
      <c r="K3603" t="s">
        <v>26</v>
      </c>
    </row>
    <row r="3604" spans="1:11" x14ac:dyDescent="0.25">
      <c r="A3604" s="1">
        <v>34790</v>
      </c>
      <c r="B3604" t="s">
        <v>113</v>
      </c>
      <c r="C3604" t="s">
        <v>26</v>
      </c>
      <c r="D3604" t="s">
        <v>26</v>
      </c>
      <c r="E3604" t="s">
        <v>26</v>
      </c>
      <c r="F3604">
        <v>112069876.8</v>
      </c>
      <c r="G3604">
        <v>109045017.73</v>
      </c>
      <c r="H3604">
        <v>119037404.73</v>
      </c>
      <c r="I3604" t="s">
        <v>26</v>
      </c>
      <c r="J3604" t="s">
        <v>26</v>
      </c>
      <c r="K3604" t="s">
        <v>26</v>
      </c>
    </row>
    <row r="3605" spans="1:11" x14ac:dyDescent="0.25">
      <c r="A3605" s="1">
        <v>34790</v>
      </c>
      <c r="B3605" t="s">
        <v>128</v>
      </c>
      <c r="C3605" t="s">
        <v>26</v>
      </c>
      <c r="D3605" t="s">
        <v>26</v>
      </c>
      <c r="E3605" t="s">
        <v>26</v>
      </c>
      <c r="F3605">
        <v>113810225.42</v>
      </c>
      <c r="G3605">
        <v>108318458.56</v>
      </c>
      <c r="H3605">
        <v>127318070.13</v>
      </c>
      <c r="I3605" t="s">
        <v>26</v>
      </c>
      <c r="J3605" t="s">
        <v>26</v>
      </c>
      <c r="K3605" t="s">
        <v>26</v>
      </c>
    </row>
    <row r="3606" spans="1:11" x14ac:dyDescent="0.25">
      <c r="A3606" s="1">
        <v>34790</v>
      </c>
      <c r="B3606" t="s">
        <v>129</v>
      </c>
      <c r="C3606" t="s">
        <v>26</v>
      </c>
      <c r="D3606" t="s">
        <v>26</v>
      </c>
      <c r="E3606" t="s">
        <v>26</v>
      </c>
      <c r="F3606">
        <v>110125974.79000001</v>
      </c>
      <c r="G3606">
        <v>109218566.75</v>
      </c>
      <c r="H3606">
        <v>112532528.86</v>
      </c>
      <c r="I3606" t="s">
        <v>26</v>
      </c>
      <c r="J3606" t="s">
        <v>26</v>
      </c>
      <c r="K3606" t="s">
        <v>26</v>
      </c>
    </row>
    <row r="3607" spans="1:11" x14ac:dyDescent="0.25">
      <c r="A3607" s="1">
        <v>34790</v>
      </c>
      <c r="B3607" t="s">
        <v>130</v>
      </c>
      <c r="C3607" t="s">
        <v>26</v>
      </c>
      <c r="D3607" t="s">
        <v>26</v>
      </c>
      <c r="E3607" t="s">
        <v>26</v>
      </c>
      <c r="F3607">
        <v>112470886.18000001</v>
      </c>
      <c r="G3607">
        <v>114786215.89</v>
      </c>
      <c r="H3607">
        <v>104259789.72</v>
      </c>
      <c r="I3607" t="s">
        <v>26</v>
      </c>
      <c r="J3607" t="s">
        <v>26</v>
      </c>
      <c r="K3607" t="s">
        <v>26</v>
      </c>
    </row>
    <row r="3608" spans="1:11" x14ac:dyDescent="0.25">
      <c r="A3608" s="1">
        <v>34790</v>
      </c>
      <c r="B3608" t="s">
        <v>131</v>
      </c>
      <c r="C3608" t="s">
        <v>26</v>
      </c>
      <c r="D3608" t="s">
        <v>26</v>
      </c>
      <c r="E3608" t="s">
        <v>26</v>
      </c>
      <c r="F3608">
        <v>119780279.16</v>
      </c>
      <c r="G3608">
        <v>121284345.68000001</v>
      </c>
      <c r="H3608">
        <v>114689991.13</v>
      </c>
      <c r="I3608" t="s">
        <v>26</v>
      </c>
      <c r="J3608" t="s">
        <v>26</v>
      </c>
      <c r="K3608" t="s">
        <v>26</v>
      </c>
    </row>
    <row r="3609" spans="1:11" x14ac:dyDescent="0.25">
      <c r="A3609" s="1">
        <v>34790</v>
      </c>
      <c r="B3609" t="s">
        <v>132</v>
      </c>
      <c r="C3609" t="s">
        <v>26</v>
      </c>
      <c r="D3609" t="s">
        <v>26</v>
      </c>
      <c r="E3609" t="s">
        <v>26</v>
      </c>
      <c r="F3609">
        <v>120456132.45</v>
      </c>
      <c r="G3609">
        <v>119237870.27</v>
      </c>
      <c r="H3609">
        <v>123341099.14</v>
      </c>
      <c r="I3609" t="s">
        <v>26</v>
      </c>
      <c r="J3609" t="s">
        <v>26</v>
      </c>
      <c r="K3609" t="s">
        <v>26</v>
      </c>
    </row>
    <row r="3610" spans="1:11" x14ac:dyDescent="0.25">
      <c r="A3610" s="1">
        <v>34790</v>
      </c>
      <c r="B3610" t="s">
        <v>133</v>
      </c>
      <c r="C3610" t="s">
        <v>26</v>
      </c>
      <c r="D3610" t="s">
        <v>26</v>
      </c>
      <c r="E3610" t="s">
        <v>26</v>
      </c>
      <c r="F3610">
        <v>119073758.06</v>
      </c>
      <c r="G3610">
        <v>111996752.05</v>
      </c>
      <c r="H3610">
        <v>135684790.75999999</v>
      </c>
      <c r="I3610" t="s">
        <v>26</v>
      </c>
      <c r="J3610" t="s">
        <v>26</v>
      </c>
      <c r="K3610" t="s">
        <v>26</v>
      </c>
    </row>
    <row r="3611" spans="1:11" x14ac:dyDescent="0.25">
      <c r="A3611" s="1">
        <v>34790</v>
      </c>
      <c r="B3611" t="s">
        <v>134</v>
      </c>
      <c r="C3611" t="s">
        <v>26</v>
      </c>
      <c r="D3611" t="s">
        <v>26</v>
      </c>
      <c r="E3611" t="s">
        <v>26</v>
      </c>
      <c r="F3611">
        <v>113615672.88</v>
      </c>
      <c r="G3611">
        <v>112951302.12</v>
      </c>
      <c r="H3611">
        <v>115233214.43000001</v>
      </c>
      <c r="I3611" t="s">
        <v>26</v>
      </c>
      <c r="J3611" t="s">
        <v>26</v>
      </c>
      <c r="K3611" t="s">
        <v>26</v>
      </c>
    </row>
    <row r="3612" spans="1:11" x14ac:dyDescent="0.25">
      <c r="A3612" s="1">
        <v>34790</v>
      </c>
      <c r="B3612" t="s">
        <v>135</v>
      </c>
      <c r="C3612" t="s">
        <v>26</v>
      </c>
      <c r="D3612" t="s">
        <v>26</v>
      </c>
      <c r="E3612" t="s">
        <v>26</v>
      </c>
      <c r="F3612">
        <v>108389215.29000001</v>
      </c>
      <c r="G3612">
        <v>104112683.42</v>
      </c>
      <c r="H3612">
        <v>121322872.01000001</v>
      </c>
      <c r="I3612" t="s">
        <v>26</v>
      </c>
      <c r="J3612" t="s">
        <v>26</v>
      </c>
      <c r="K3612" t="s">
        <v>26</v>
      </c>
    </row>
    <row r="3613" spans="1:11" x14ac:dyDescent="0.25">
      <c r="A3613" s="1">
        <v>34790</v>
      </c>
      <c r="B3613" t="s">
        <v>136</v>
      </c>
      <c r="C3613" t="s">
        <v>26</v>
      </c>
      <c r="D3613" t="s">
        <v>26</v>
      </c>
      <c r="E3613" t="s">
        <v>26</v>
      </c>
      <c r="F3613">
        <v>110381228.7</v>
      </c>
      <c r="G3613">
        <v>112530455.66</v>
      </c>
      <c r="H3613">
        <v>104269606.02</v>
      </c>
      <c r="I3613" t="s">
        <v>26</v>
      </c>
      <c r="J3613" t="s">
        <v>26</v>
      </c>
      <c r="K3613" t="s">
        <v>26</v>
      </c>
    </row>
    <row r="3614" spans="1:11" x14ac:dyDescent="0.25">
      <c r="A3614" s="1">
        <v>34790</v>
      </c>
      <c r="B3614" t="s">
        <v>137</v>
      </c>
      <c r="C3614" t="s">
        <v>26</v>
      </c>
      <c r="D3614" t="s">
        <v>26</v>
      </c>
      <c r="E3614" t="s">
        <v>26</v>
      </c>
      <c r="F3614">
        <v>114299455.09</v>
      </c>
      <c r="G3614">
        <v>111704981.09</v>
      </c>
      <c r="H3614">
        <v>125674281.03</v>
      </c>
      <c r="I3614" t="s">
        <v>26</v>
      </c>
      <c r="J3614" t="s">
        <v>26</v>
      </c>
      <c r="K3614" t="s">
        <v>26</v>
      </c>
    </row>
    <row r="3615" spans="1:11" x14ac:dyDescent="0.25">
      <c r="A3615" s="1">
        <v>34790</v>
      </c>
      <c r="B3615" t="s">
        <v>138</v>
      </c>
      <c r="C3615" t="s">
        <v>26</v>
      </c>
      <c r="D3615" t="s">
        <v>26</v>
      </c>
      <c r="E3615" t="s">
        <v>26</v>
      </c>
      <c r="F3615">
        <v>121350715.20999999</v>
      </c>
      <c r="G3615">
        <v>124254524.81</v>
      </c>
      <c r="H3615">
        <v>110895679.48</v>
      </c>
      <c r="I3615" t="s">
        <v>26</v>
      </c>
      <c r="J3615" t="s">
        <v>26</v>
      </c>
      <c r="K3615" t="s">
        <v>26</v>
      </c>
    </row>
    <row r="3616" spans="1:11" x14ac:dyDescent="0.25">
      <c r="A3616" s="1">
        <v>34790</v>
      </c>
      <c r="B3616" t="s">
        <v>139</v>
      </c>
      <c r="C3616" t="s">
        <v>26</v>
      </c>
      <c r="D3616" t="s">
        <v>26</v>
      </c>
      <c r="E3616" t="s">
        <v>26</v>
      </c>
      <c r="F3616">
        <v>117447740.76000001</v>
      </c>
      <c r="G3616">
        <v>112560325.40000001</v>
      </c>
      <c r="H3616">
        <v>134008961.97</v>
      </c>
      <c r="I3616" t="s">
        <v>26</v>
      </c>
      <c r="J3616" t="s">
        <v>26</v>
      </c>
      <c r="K3616" t="s">
        <v>26</v>
      </c>
    </row>
    <row r="3617" spans="1:11" x14ac:dyDescent="0.25">
      <c r="A3617" s="1">
        <v>34790</v>
      </c>
      <c r="B3617" t="s">
        <v>140</v>
      </c>
      <c r="C3617" t="s">
        <v>26</v>
      </c>
      <c r="D3617" t="s">
        <v>26</v>
      </c>
      <c r="E3617" t="s">
        <v>26</v>
      </c>
      <c r="F3617">
        <v>111002648.79000001</v>
      </c>
      <c r="G3617">
        <v>111467062.62</v>
      </c>
      <c r="H3617">
        <v>109502972.95999999</v>
      </c>
      <c r="I3617" t="s">
        <v>26</v>
      </c>
      <c r="J3617" t="s">
        <v>26</v>
      </c>
      <c r="K3617" t="s">
        <v>26</v>
      </c>
    </row>
    <row r="3618" spans="1:11" x14ac:dyDescent="0.25">
      <c r="A3618" s="1">
        <v>34790</v>
      </c>
      <c r="B3618" t="s">
        <v>141</v>
      </c>
      <c r="C3618" t="s">
        <v>26</v>
      </c>
      <c r="D3618" t="s">
        <v>26</v>
      </c>
      <c r="E3618" t="s">
        <v>26</v>
      </c>
      <c r="F3618">
        <v>115081518.01000001</v>
      </c>
      <c r="G3618">
        <v>111558221.29000001</v>
      </c>
      <c r="H3618">
        <v>126337145.81999999</v>
      </c>
      <c r="I3618" t="s">
        <v>26</v>
      </c>
      <c r="J3618" t="s">
        <v>26</v>
      </c>
      <c r="K3618" t="s">
        <v>26</v>
      </c>
    </row>
    <row r="3619" spans="1:11" x14ac:dyDescent="0.25">
      <c r="A3619" s="1">
        <v>34790</v>
      </c>
      <c r="B3619" t="s">
        <v>142</v>
      </c>
      <c r="C3619" t="s">
        <v>26</v>
      </c>
      <c r="D3619" t="s">
        <v>26</v>
      </c>
      <c r="E3619" t="s">
        <v>26</v>
      </c>
      <c r="F3619">
        <v>108414799.59</v>
      </c>
      <c r="G3619">
        <v>105167887.90000001</v>
      </c>
      <c r="H3619">
        <v>118209268.83</v>
      </c>
      <c r="I3619" t="s">
        <v>26</v>
      </c>
      <c r="J3619" t="s">
        <v>26</v>
      </c>
      <c r="K3619" t="s">
        <v>26</v>
      </c>
    </row>
    <row r="3620" spans="1:11" x14ac:dyDescent="0.25">
      <c r="A3620" s="1">
        <v>34790</v>
      </c>
      <c r="B3620" t="s">
        <v>143</v>
      </c>
      <c r="C3620" t="s">
        <v>26</v>
      </c>
      <c r="D3620" t="s">
        <v>26</v>
      </c>
      <c r="E3620" t="s">
        <v>26</v>
      </c>
      <c r="F3620">
        <v>112713072.03</v>
      </c>
      <c r="G3620">
        <v>115265839.01000001</v>
      </c>
      <c r="H3620">
        <v>106306161.84</v>
      </c>
      <c r="I3620" t="s">
        <v>26</v>
      </c>
      <c r="J3620" t="s">
        <v>26</v>
      </c>
      <c r="K3620" t="s">
        <v>26</v>
      </c>
    </row>
    <row r="3621" spans="1:11" x14ac:dyDescent="0.25">
      <c r="A3621" s="1">
        <v>34790</v>
      </c>
      <c r="B3621" t="s">
        <v>144</v>
      </c>
      <c r="C3621" t="s">
        <v>26</v>
      </c>
      <c r="D3621" t="s">
        <v>26</v>
      </c>
      <c r="E3621" t="s">
        <v>26</v>
      </c>
      <c r="F3621">
        <v>106535053.56999999</v>
      </c>
      <c r="G3621">
        <v>103840119.95999999</v>
      </c>
      <c r="H3621">
        <v>115693673.93000001</v>
      </c>
      <c r="I3621" t="s">
        <v>26</v>
      </c>
      <c r="J3621" t="s">
        <v>26</v>
      </c>
      <c r="K3621" t="s">
        <v>26</v>
      </c>
    </row>
    <row r="3622" spans="1:11" x14ac:dyDescent="0.25">
      <c r="A3622" s="1">
        <v>34790</v>
      </c>
      <c r="B3622" t="s">
        <v>145</v>
      </c>
      <c r="C3622" t="s">
        <v>26</v>
      </c>
      <c r="D3622" t="s">
        <v>26</v>
      </c>
      <c r="E3622" t="s">
        <v>26</v>
      </c>
      <c r="F3622">
        <v>116174458.73999999</v>
      </c>
      <c r="G3622">
        <v>109227285.70999999</v>
      </c>
      <c r="H3622">
        <v>133645743.77</v>
      </c>
      <c r="I3622" t="s">
        <v>26</v>
      </c>
      <c r="J3622" t="s">
        <v>26</v>
      </c>
      <c r="K3622" t="s">
        <v>26</v>
      </c>
    </row>
    <row r="3623" spans="1:11" x14ac:dyDescent="0.25">
      <c r="A3623" s="1">
        <v>34790</v>
      </c>
      <c r="B3623" t="s">
        <v>146</v>
      </c>
      <c r="C3623" t="s">
        <v>26</v>
      </c>
      <c r="D3623" t="s">
        <v>26</v>
      </c>
      <c r="E3623" t="s">
        <v>26</v>
      </c>
      <c r="F3623">
        <v>114423892.56999999</v>
      </c>
      <c r="G3623">
        <v>110806851.75</v>
      </c>
      <c r="H3623">
        <v>123747363.26000001</v>
      </c>
      <c r="I3623" t="s">
        <v>26</v>
      </c>
      <c r="J3623" t="s">
        <v>26</v>
      </c>
      <c r="K3623" t="s">
        <v>26</v>
      </c>
    </row>
    <row r="3624" spans="1:11" x14ac:dyDescent="0.25">
      <c r="A3624" s="1">
        <v>34790</v>
      </c>
      <c r="B3624" t="s">
        <v>2</v>
      </c>
      <c r="C3624" t="s">
        <v>26</v>
      </c>
      <c r="D3624" t="s">
        <v>26</v>
      </c>
      <c r="E3624" t="s">
        <v>26</v>
      </c>
      <c r="F3624">
        <v>104232170.98999999</v>
      </c>
      <c r="G3624">
        <v>98796544.829999998</v>
      </c>
      <c r="H3624">
        <v>119849473.69</v>
      </c>
      <c r="I3624" t="s">
        <v>26</v>
      </c>
      <c r="J3624" t="s">
        <v>26</v>
      </c>
      <c r="K3624" t="s">
        <v>26</v>
      </c>
    </row>
    <row r="3625" spans="1:11" x14ac:dyDescent="0.25">
      <c r="A3625" s="1">
        <v>34790</v>
      </c>
      <c r="B3625" t="s">
        <v>147</v>
      </c>
      <c r="C3625" t="s">
        <v>26</v>
      </c>
      <c r="D3625" t="s">
        <v>26</v>
      </c>
      <c r="E3625" t="s">
        <v>26</v>
      </c>
      <c r="F3625">
        <v>116255085.54000001</v>
      </c>
      <c r="G3625">
        <v>108971688.87</v>
      </c>
      <c r="H3625">
        <v>133364715.91</v>
      </c>
      <c r="I3625" t="s">
        <v>26</v>
      </c>
      <c r="J3625" t="s">
        <v>26</v>
      </c>
      <c r="K3625" t="s">
        <v>26</v>
      </c>
    </row>
    <row r="3626" spans="1:11" x14ac:dyDescent="0.25">
      <c r="A3626" s="1">
        <v>34790</v>
      </c>
      <c r="B3626" t="s">
        <v>148</v>
      </c>
      <c r="C3626" t="s">
        <v>26</v>
      </c>
      <c r="D3626" t="s">
        <v>26</v>
      </c>
      <c r="E3626" t="s">
        <v>26</v>
      </c>
      <c r="F3626">
        <v>110864738.34999999</v>
      </c>
      <c r="G3626">
        <v>109397383.04000001</v>
      </c>
      <c r="H3626">
        <v>114004658.73</v>
      </c>
      <c r="I3626" t="s">
        <v>26</v>
      </c>
      <c r="J3626" t="s">
        <v>26</v>
      </c>
      <c r="K3626" t="s">
        <v>26</v>
      </c>
    </row>
    <row r="3627" spans="1:11" x14ac:dyDescent="0.25">
      <c r="A3627" s="1">
        <v>34790</v>
      </c>
      <c r="B3627" t="s">
        <v>149</v>
      </c>
      <c r="C3627" t="s">
        <v>26</v>
      </c>
      <c r="D3627" t="s">
        <v>26</v>
      </c>
      <c r="E3627" t="s">
        <v>26</v>
      </c>
      <c r="F3627">
        <v>113832576</v>
      </c>
      <c r="G3627">
        <v>107095133.34</v>
      </c>
      <c r="H3627">
        <v>128332932.65000001</v>
      </c>
      <c r="I3627" t="s">
        <v>26</v>
      </c>
      <c r="J3627" t="s">
        <v>26</v>
      </c>
      <c r="K3627" t="s">
        <v>26</v>
      </c>
    </row>
    <row r="3628" spans="1:11" x14ac:dyDescent="0.25">
      <c r="A3628" s="1">
        <v>34790</v>
      </c>
      <c r="B3628" t="s">
        <v>150</v>
      </c>
      <c r="C3628" t="s">
        <v>26</v>
      </c>
      <c r="D3628" t="s">
        <v>26</v>
      </c>
      <c r="E3628" t="s">
        <v>26</v>
      </c>
      <c r="F3628">
        <v>117427683.03</v>
      </c>
      <c r="G3628">
        <v>106358914.23999999</v>
      </c>
      <c r="H3628">
        <v>142866943.80000001</v>
      </c>
      <c r="I3628" t="s">
        <v>26</v>
      </c>
      <c r="J3628" t="s">
        <v>26</v>
      </c>
      <c r="K3628" t="s">
        <v>26</v>
      </c>
    </row>
    <row r="3629" spans="1:11" x14ac:dyDescent="0.25">
      <c r="A3629" s="1">
        <v>34790</v>
      </c>
      <c r="B3629" t="s">
        <v>151</v>
      </c>
      <c r="C3629" t="s">
        <v>26</v>
      </c>
      <c r="D3629" t="s">
        <v>26</v>
      </c>
      <c r="E3629" t="s">
        <v>26</v>
      </c>
      <c r="F3629">
        <v>112035343.48999999</v>
      </c>
      <c r="G3629">
        <v>110632260.23</v>
      </c>
      <c r="H3629">
        <v>116194456.61</v>
      </c>
      <c r="I3629" t="s">
        <v>26</v>
      </c>
      <c r="J3629" t="s">
        <v>26</v>
      </c>
      <c r="K3629" t="s">
        <v>26</v>
      </c>
    </row>
    <row r="3630" spans="1:11" x14ac:dyDescent="0.25">
      <c r="A3630" s="1">
        <v>34790</v>
      </c>
      <c r="B3630" t="s">
        <v>152</v>
      </c>
      <c r="C3630" t="s">
        <v>26</v>
      </c>
      <c r="D3630" t="s">
        <v>26</v>
      </c>
      <c r="E3630" t="s">
        <v>26</v>
      </c>
      <c r="F3630">
        <v>112097377.53</v>
      </c>
      <c r="G3630">
        <v>104063339.81</v>
      </c>
      <c r="H3630">
        <v>133279958.56999999</v>
      </c>
      <c r="I3630" t="s">
        <v>26</v>
      </c>
      <c r="J3630" t="s">
        <v>26</v>
      </c>
      <c r="K3630" t="s">
        <v>26</v>
      </c>
    </row>
    <row r="3631" spans="1:11" x14ac:dyDescent="0.25">
      <c r="A3631" s="1">
        <v>34790</v>
      </c>
      <c r="B3631" t="s">
        <v>153</v>
      </c>
      <c r="C3631" t="s">
        <v>26</v>
      </c>
      <c r="D3631" t="s">
        <v>26</v>
      </c>
      <c r="E3631" t="s">
        <v>26</v>
      </c>
      <c r="F3631">
        <v>115003741</v>
      </c>
      <c r="G3631">
        <v>118386868.69</v>
      </c>
      <c r="H3631">
        <v>107212169.98</v>
      </c>
      <c r="I3631" t="s">
        <v>26</v>
      </c>
      <c r="J3631" t="s">
        <v>26</v>
      </c>
      <c r="K3631" t="s">
        <v>26</v>
      </c>
    </row>
    <row r="3632" spans="1:11" x14ac:dyDescent="0.25">
      <c r="A3632" s="1">
        <v>34790</v>
      </c>
      <c r="B3632" t="s">
        <v>154</v>
      </c>
      <c r="C3632" t="s">
        <v>26</v>
      </c>
      <c r="D3632" t="s">
        <v>26</v>
      </c>
      <c r="E3632" t="s">
        <v>26</v>
      </c>
      <c r="F3632">
        <v>107602462.25</v>
      </c>
      <c r="G3632">
        <v>105862876.75</v>
      </c>
      <c r="H3632">
        <v>112792754.05</v>
      </c>
      <c r="I3632" t="s">
        <v>26</v>
      </c>
      <c r="J3632" t="s">
        <v>26</v>
      </c>
      <c r="K3632" t="s">
        <v>26</v>
      </c>
    </row>
    <row r="3633" spans="1:11" x14ac:dyDescent="0.25">
      <c r="A3633" s="1">
        <v>34790</v>
      </c>
      <c r="B3633" t="s">
        <v>155</v>
      </c>
      <c r="C3633" t="s">
        <v>26</v>
      </c>
      <c r="D3633" t="s">
        <v>26</v>
      </c>
      <c r="E3633" t="s">
        <v>26</v>
      </c>
      <c r="F3633">
        <v>105110324.88</v>
      </c>
      <c r="G3633">
        <v>107277468.38</v>
      </c>
      <c r="H3633">
        <v>99491479.629999995</v>
      </c>
      <c r="I3633" t="s">
        <v>26</v>
      </c>
      <c r="J3633" t="s">
        <v>26</v>
      </c>
      <c r="K3633" t="s">
        <v>26</v>
      </c>
    </row>
    <row r="3634" spans="1:11" x14ac:dyDescent="0.25">
      <c r="A3634" s="1">
        <v>34820</v>
      </c>
      <c r="B3634" t="s">
        <v>1</v>
      </c>
      <c r="C3634" t="s">
        <v>26</v>
      </c>
      <c r="D3634" t="s">
        <v>26</v>
      </c>
      <c r="E3634" t="s">
        <v>26</v>
      </c>
      <c r="F3634">
        <v>115424288.94</v>
      </c>
      <c r="G3634">
        <v>112281505.08</v>
      </c>
      <c r="H3634">
        <v>123477286.95999999</v>
      </c>
      <c r="I3634" t="s">
        <v>26</v>
      </c>
      <c r="J3634" t="s">
        <v>26</v>
      </c>
      <c r="K3634" t="s">
        <v>26</v>
      </c>
    </row>
    <row r="3635" spans="1:11" x14ac:dyDescent="0.25">
      <c r="A3635" s="1">
        <v>34820</v>
      </c>
      <c r="B3635" t="s">
        <v>126</v>
      </c>
      <c r="C3635" t="s">
        <v>26</v>
      </c>
      <c r="D3635" t="s">
        <v>26</v>
      </c>
      <c r="E3635" t="s">
        <v>26</v>
      </c>
      <c r="F3635">
        <v>117664681.56999999</v>
      </c>
      <c r="G3635">
        <v>118017020.23</v>
      </c>
      <c r="H3635">
        <v>116690924.97</v>
      </c>
      <c r="I3635" t="s">
        <v>26</v>
      </c>
      <c r="J3635" t="s">
        <v>26</v>
      </c>
      <c r="K3635" t="s">
        <v>26</v>
      </c>
    </row>
    <row r="3636" spans="1:11" x14ac:dyDescent="0.25">
      <c r="A3636" s="1">
        <v>34820</v>
      </c>
      <c r="B3636" t="s">
        <v>127</v>
      </c>
      <c r="C3636" t="s">
        <v>26</v>
      </c>
      <c r="D3636" t="s">
        <v>26</v>
      </c>
      <c r="E3636" t="s">
        <v>26</v>
      </c>
      <c r="F3636">
        <v>116945604.62</v>
      </c>
      <c r="G3636">
        <v>113005267.06999999</v>
      </c>
      <c r="H3636">
        <v>128927674.94</v>
      </c>
      <c r="I3636" t="s">
        <v>26</v>
      </c>
      <c r="J3636" t="s">
        <v>26</v>
      </c>
      <c r="K3636" t="s">
        <v>26</v>
      </c>
    </row>
    <row r="3637" spans="1:11" x14ac:dyDescent="0.25">
      <c r="A3637" s="1">
        <v>34820</v>
      </c>
      <c r="B3637" t="s">
        <v>113</v>
      </c>
      <c r="C3637" t="s">
        <v>26</v>
      </c>
      <c r="D3637" t="s">
        <v>26</v>
      </c>
      <c r="E3637" t="s">
        <v>26</v>
      </c>
      <c r="F3637">
        <v>113963857.70999999</v>
      </c>
      <c r="G3637">
        <v>111563957.64</v>
      </c>
      <c r="H3637">
        <v>119489746.86</v>
      </c>
      <c r="I3637" t="s">
        <v>26</v>
      </c>
      <c r="J3637" t="s">
        <v>26</v>
      </c>
      <c r="K3637" t="s">
        <v>26</v>
      </c>
    </row>
    <row r="3638" spans="1:11" x14ac:dyDescent="0.25">
      <c r="A3638" s="1">
        <v>34820</v>
      </c>
      <c r="B3638" t="s">
        <v>128</v>
      </c>
      <c r="C3638" t="s">
        <v>26</v>
      </c>
      <c r="D3638" t="s">
        <v>26</v>
      </c>
      <c r="E3638" t="s">
        <v>26</v>
      </c>
      <c r="F3638">
        <v>115710856.19</v>
      </c>
      <c r="G3638">
        <v>110354845.58</v>
      </c>
      <c r="H3638">
        <v>128858618.78</v>
      </c>
      <c r="I3638" t="s">
        <v>26</v>
      </c>
      <c r="J3638" t="s">
        <v>26</v>
      </c>
      <c r="K3638" t="s">
        <v>26</v>
      </c>
    </row>
    <row r="3639" spans="1:11" x14ac:dyDescent="0.25">
      <c r="A3639" s="1">
        <v>34820</v>
      </c>
      <c r="B3639" t="s">
        <v>129</v>
      </c>
      <c r="C3639" t="s">
        <v>26</v>
      </c>
      <c r="D3639" t="s">
        <v>26</v>
      </c>
      <c r="E3639" t="s">
        <v>26</v>
      </c>
      <c r="F3639">
        <v>115015568.06999999</v>
      </c>
      <c r="G3639">
        <v>111304641.38</v>
      </c>
      <c r="H3639">
        <v>124866094.02</v>
      </c>
      <c r="I3639" t="s">
        <v>26</v>
      </c>
      <c r="J3639" t="s">
        <v>26</v>
      </c>
      <c r="K3639" t="s">
        <v>26</v>
      </c>
    </row>
    <row r="3640" spans="1:11" x14ac:dyDescent="0.25">
      <c r="A3640" s="1">
        <v>34820</v>
      </c>
      <c r="B3640" t="s">
        <v>130</v>
      </c>
      <c r="C3640" t="s">
        <v>26</v>
      </c>
      <c r="D3640" t="s">
        <v>26</v>
      </c>
      <c r="E3640" t="s">
        <v>26</v>
      </c>
      <c r="F3640">
        <v>114540350.48999999</v>
      </c>
      <c r="G3640">
        <v>117437777.47</v>
      </c>
      <c r="H3640">
        <v>104259789.72</v>
      </c>
      <c r="I3640" t="s">
        <v>26</v>
      </c>
      <c r="J3640" t="s">
        <v>26</v>
      </c>
      <c r="K3640" t="s">
        <v>26</v>
      </c>
    </row>
    <row r="3641" spans="1:11" x14ac:dyDescent="0.25">
      <c r="A3641" s="1">
        <v>34820</v>
      </c>
      <c r="B3641" t="s">
        <v>131</v>
      </c>
      <c r="C3641" t="s">
        <v>26</v>
      </c>
      <c r="D3641" t="s">
        <v>26</v>
      </c>
      <c r="E3641" t="s">
        <v>26</v>
      </c>
      <c r="F3641">
        <v>121085884.2</v>
      </c>
      <c r="G3641">
        <v>122970198.08</v>
      </c>
      <c r="H3641">
        <v>114689991.13</v>
      </c>
      <c r="I3641" t="s">
        <v>26</v>
      </c>
      <c r="J3641" t="s">
        <v>26</v>
      </c>
      <c r="K3641" t="s">
        <v>26</v>
      </c>
    </row>
    <row r="3642" spans="1:11" x14ac:dyDescent="0.25">
      <c r="A3642" s="1">
        <v>34820</v>
      </c>
      <c r="B3642" t="s">
        <v>132</v>
      </c>
      <c r="C3642" t="s">
        <v>26</v>
      </c>
      <c r="D3642" t="s">
        <v>26</v>
      </c>
      <c r="E3642" t="s">
        <v>26</v>
      </c>
      <c r="F3642">
        <v>120636816.65000001</v>
      </c>
      <c r="G3642">
        <v>119190175.12</v>
      </c>
      <c r="H3642">
        <v>124044143.41</v>
      </c>
      <c r="I3642" t="s">
        <v>26</v>
      </c>
      <c r="J3642" t="s">
        <v>26</v>
      </c>
      <c r="K3642" t="s">
        <v>26</v>
      </c>
    </row>
    <row r="3643" spans="1:11" x14ac:dyDescent="0.25">
      <c r="A3643" s="1">
        <v>34820</v>
      </c>
      <c r="B3643" t="s">
        <v>133</v>
      </c>
      <c r="C3643" t="s">
        <v>26</v>
      </c>
      <c r="D3643" t="s">
        <v>26</v>
      </c>
      <c r="E3643" t="s">
        <v>26</v>
      </c>
      <c r="F3643">
        <v>121312344.70999999</v>
      </c>
      <c r="G3643">
        <v>113340713.06999999</v>
      </c>
      <c r="H3643">
        <v>140026704.06</v>
      </c>
      <c r="I3643" t="s">
        <v>26</v>
      </c>
      <c r="J3643" t="s">
        <v>26</v>
      </c>
      <c r="K3643" t="s">
        <v>26</v>
      </c>
    </row>
    <row r="3644" spans="1:11" x14ac:dyDescent="0.25">
      <c r="A3644" s="1">
        <v>34820</v>
      </c>
      <c r="B3644" t="s">
        <v>134</v>
      </c>
      <c r="C3644" t="s">
        <v>26</v>
      </c>
      <c r="D3644" t="s">
        <v>26</v>
      </c>
      <c r="E3644" t="s">
        <v>26</v>
      </c>
      <c r="F3644">
        <v>117944430.02</v>
      </c>
      <c r="G3644">
        <v>119061967.56</v>
      </c>
      <c r="H3644">
        <v>115233214.43000001</v>
      </c>
      <c r="I3644" t="s">
        <v>26</v>
      </c>
      <c r="J3644" t="s">
        <v>26</v>
      </c>
      <c r="K3644" t="s">
        <v>26</v>
      </c>
    </row>
    <row r="3645" spans="1:11" x14ac:dyDescent="0.25">
      <c r="A3645" s="1">
        <v>34820</v>
      </c>
      <c r="B3645" t="s">
        <v>135</v>
      </c>
      <c r="C3645" t="s">
        <v>26</v>
      </c>
      <c r="D3645" t="s">
        <v>26</v>
      </c>
      <c r="E3645" t="s">
        <v>26</v>
      </c>
      <c r="F3645">
        <v>115846393.31</v>
      </c>
      <c r="G3645">
        <v>110796717.69</v>
      </c>
      <c r="H3645">
        <v>131125760.06999999</v>
      </c>
      <c r="I3645" t="s">
        <v>26</v>
      </c>
      <c r="J3645" t="s">
        <v>26</v>
      </c>
      <c r="K3645" t="s">
        <v>26</v>
      </c>
    </row>
    <row r="3646" spans="1:11" x14ac:dyDescent="0.25">
      <c r="A3646" s="1">
        <v>34820</v>
      </c>
      <c r="B3646" t="s">
        <v>136</v>
      </c>
      <c r="C3646" t="s">
        <v>26</v>
      </c>
      <c r="D3646" t="s">
        <v>26</v>
      </c>
      <c r="E3646" t="s">
        <v>26</v>
      </c>
      <c r="F3646">
        <v>110480571.8</v>
      </c>
      <c r="G3646">
        <v>112575467.84999999</v>
      </c>
      <c r="H3646">
        <v>104498999.15000001</v>
      </c>
      <c r="I3646" t="s">
        <v>26</v>
      </c>
      <c r="J3646" t="s">
        <v>26</v>
      </c>
      <c r="K3646" t="s">
        <v>26</v>
      </c>
    </row>
    <row r="3647" spans="1:11" x14ac:dyDescent="0.25">
      <c r="A3647" s="1">
        <v>34820</v>
      </c>
      <c r="B3647" t="s">
        <v>137</v>
      </c>
      <c r="C3647" t="s">
        <v>26</v>
      </c>
      <c r="D3647" t="s">
        <v>26</v>
      </c>
      <c r="E3647" t="s">
        <v>26</v>
      </c>
      <c r="F3647">
        <v>116939772.5</v>
      </c>
      <c r="G3647">
        <v>114430582.63</v>
      </c>
      <c r="H3647">
        <v>127974120.38</v>
      </c>
      <c r="I3647" t="s">
        <v>26</v>
      </c>
      <c r="J3647" t="s">
        <v>26</v>
      </c>
      <c r="K3647" t="s">
        <v>26</v>
      </c>
    </row>
    <row r="3648" spans="1:11" x14ac:dyDescent="0.25">
      <c r="A3648" s="1">
        <v>34820</v>
      </c>
      <c r="B3648" t="s">
        <v>138</v>
      </c>
      <c r="C3648" t="s">
        <v>26</v>
      </c>
      <c r="D3648" t="s">
        <v>26</v>
      </c>
      <c r="E3648" t="s">
        <v>26</v>
      </c>
      <c r="F3648">
        <v>121654092</v>
      </c>
      <c r="G3648">
        <v>124652139.29000001</v>
      </c>
      <c r="H3648">
        <v>110895679.48</v>
      </c>
      <c r="I3648" t="s">
        <v>26</v>
      </c>
      <c r="J3648" t="s">
        <v>26</v>
      </c>
      <c r="K3648" t="s">
        <v>26</v>
      </c>
    </row>
    <row r="3649" spans="1:11" x14ac:dyDescent="0.25">
      <c r="A3649" s="1">
        <v>34820</v>
      </c>
      <c r="B3649" t="s">
        <v>139</v>
      </c>
      <c r="C3649" t="s">
        <v>26</v>
      </c>
      <c r="D3649" t="s">
        <v>26</v>
      </c>
      <c r="E3649" t="s">
        <v>26</v>
      </c>
      <c r="F3649">
        <v>121523177.37</v>
      </c>
      <c r="G3649">
        <v>114766507.78</v>
      </c>
      <c r="H3649">
        <v>144354453.83000001</v>
      </c>
      <c r="I3649" t="s">
        <v>26</v>
      </c>
      <c r="J3649" t="s">
        <v>26</v>
      </c>
      <c r="K3649" t="s">
        <v>26</v>
      </c>
    </row>
    <row r="3650" spans="1:11" x14ac:dyDescent="0.25">
      <c r="A3650" s="1">
        <v>34820</v>
      </c>
      <c r="B3650" t="s">
        <v>140</v>
      </c>
      <c r="C3650" t="s">
        <v>26</v>
      </c>
      <c r="D3650" t="s">
        <v>26</v>
      </c>
      <c r="E3650" t="s">
        <v>26</v>
      </c>
      <c r="F3650">
        <v>112367981.37</v>
      </c>
      <c r="G3650">
        <v>113228242.20999999</v>
      </c>
      <c r="H3650">
        <v>109568674.73999999</v>
      </c>
      <c r="I3650" t="s">
        <v>26</v>
      </c>
      <c r="J3650" t="s">
        <v>26</v>
      </c>
      <c r="K3650" t="s">
        <v>26</v>
      </c>
    </row>
    <row r="3651" spans="1:11" x14ac:dyDescent="0.25">
      <c r="A3651" s="1">
        <v>34820</v>
      </c>
      <c r="B3651" t="s">
        <v>141</v>
      </c>
      <c r="C3651" t="s">
        <v>26</v>
      </c>
      <c r="D3651" t="s">
        <v>26</v>
      </c>
      <c r="E3651" t="s">
        <v>26</v>
      </c>
      <c r="F3651">
        <v>116658134.8</v>
      </c>
      <c r="G3651">
        <v>113889788.11</v>
      </c>
      <c r="H3651">
        <v>125490686.95</v>
      </c>
      <c r="I3651" t="s">
        <v>26</v>
      </c>
      <c r="J3651" t="s">
        <v>26</v>
      </c>
      <c r="K3651" t="s">
        <v>26</v>
      </c>
    </row>
    <row r="3652" spans="1:11" x14ac:dyDescent="0.25">
      <c r="A3652" s="1">
        <v>34820</v>
      </c>
      <c r="B3652" t="s">
        <v>142</v>
      </c>
      <c r="C3652" t="s">
        <v>26</v>
      </c>
      <c r="D3652" t="s">
        <v>26</v>
      </c>
      <c r="E3652" t="s">
        <v>26</v>
      </c>
      <c r="F3652">
        <v>109629045.34</v>
      </c>
      <c r="G3652">
        <v>106766439.79000001</v>
      </c>
      <c r="H3652">
        <v>118232910.68000001</v>
      </c>
      <c r="I3652" t="s">
        <v>26</v>
      </c>
      <c r="J3652" t="s">
        <v>26</v>
      </c>
      <c r="K3652" t="s">
        <v>26</v>
      </c>
    </row>
    <row r="3653" spans="1:11" x14ac:dyDescent="0.25">
      <c r="A3653" s="1">
        <v>34820</v>
      </c>
      <c r="B3653" t="s">
        <v>143</v>
      </c>
      <c r="C3653" t="s">
        <v>26</v>
      </c>
      <c r="D3653" t="s">
        <v>26</v>
      </c>
      <c r="E3653" t="s">
        <v>26</v>
      </c>
      <c r="F3653">
        <v>123263015.58</v>
      </c>
      <c r="G3653">
        <v>114839355.41</v>
      </c>
      <c r="H3653">
        <v>144395659.63</v>
      </c>
      <c r="I3653" t="s">
        <v>26</v>
      </c>
      <c r="J3653" t="s">
        <v>26</v>
      </c>
      <c r="K3653" t="s">
        <v>26</v>
      </c>
    </row>
    <row r="3654" spans="1:11" x14ac:dyDescent="0.25">
      <c r="A3654" s="1">
        <v>34820</v>
      </c>
      <c r="B3654" t="s">
        <v>144</v>
      </c>
      <c r="C3654" t="s">
        <v>26</v>
      </c>
      <c r="D3654" t="s">
        <v>26</v>
      </c>
      <c r="E3654" t="s">
        <v>26</v>
      </c>
      <c r="F3654">
        <v>108719022.16</v>
      </c>
      <c r="G3654">
        <v>106685339.23999999</v>
      </c>
      <c r="H3654">
        <v>115635827.09999999</v>
      </c>
      <c r="I3654" t="s">
        <v>26</v>
      </c>
      <c r="J3654" t="s">
        <v>26</v>
      </c>
      <c r="K3654" t="s">
        <v>26</v>
      </c>
    </row>
    <row r="3655" spans="1:11" x14ac:dyDescent="0.25">
      <c r="A3655" s="1">
        <v>34820</v>
      </c>
      <c r="B3655" t="s">
        <v>145</v>
      </c>
      <c r="C3655" t="s">
        <v>26</v>
      </c>
      <c r="D3655" t="s">
        <v>26</v>
      </c>
      <c r="E3655" t="s">
        <v>26</v>
      </c>
      <c r="F3655">
        <v>118695444.5</v>
      </c>
      <c r="G3655">
        <v>112744404.31</v>
      </c>
      <c r="H3655">
        <v>133659108.34</v>
      </c>
      <c r="I3655" t="s">
        <v>26</v>
      </c>
      <c r="J3655" t="s">
        <v>26</v>
      </c>
      <c r="K3655" t="s">
        <v>26</v>
      </c>
    </row>
    <row r="3656" spans="1:11" x14ac:dyDescent="0.25">
      <c r="A3656" s="1">
        <v>34820</v>
      </c>
      <c r="B3656" t="s">
        <v>146</v>
      </c>
      <c r="C3656" t="s">
        <v>26</v>
      </c>
      <c r="D3656" t="s">
        <v>26</v>
      </c>
      <c r="E3656" t="s">
        <v>26</v>
      </c>
      <c r="F3656">
        <v>115957172.73</v>
      </c>
      <c r="G3656">
        <v>112867859.2</v>
      </c>
      <c r="H3656">
        <v>123932984.3</v>
      </c>
      <c r="I3656" t="s">
        <v>26</v>
      </c>
      <c r="J3656" t="s">
        <v>26</v>
      </c>
      <c r="K3656" t="s">
        <v>26</v>
      </c>
    </row>
    <row r="3657" spans="1:11" x14ac:dyDescent="0.25">
      <c r="A3657" s="1">
        <v>34820</v>
      </c>
      <c r="B3657" t="s">
        <v>2</v>
      </c>
      <c r="C3657" t="s">
        <v>26</v>
      </c>
      <c r="D3657" t="s">
        <v>26</v>
      </c>
      <c r="E3657" t="s">
        <v>26</v>
      </c>
      <c r="F3657">
        <v>105337032.01000001</v>
      </c>
      <c r="G3657">
        <v>100278493.01000001</v>
      </c>
      <c r="H3657">
        <v>119849473.69</v>
      </c>
      <c r="I3657" t="s">
        <v>26</v>
      </c>
      <c r="J3657" t="s">
        <v>26</v>
      </c>
      <c r="K3657" t="s">
        <v>26</v>
      </c>
    </row>
    <row r="3658" spans="1:11" x14ac:dyDescent="0.25">
      <c r="A3658" s="1">
        <v>34820</v>
      </c>
      <c r="B3658" t="s">
        <v>147</v>
      </c>
      <c r="C3658" t="s">
        <v>26</v>
      </c>
      <c r="D3658" t="s">
        <v>26</v>
      </c>
      <c r="E3658" t="s">
        <v>26</v>
      </c>
      <c r="F3658">
        <v>118708067.84</v>
      </c>
      <c r="G3658">
        <v>112251736.70999999</v>
      </c>
      <c r="H3658">
        <v>133858165.34999999</v>
      </c>
      <c r="I3658" t="s">
        <v>26</v>
      </c>
      <c r="J3658" t="s">
        <v>26</v>
      </c>
      <c r="K3658" t="s">
        <v>26</v>
      </c>
    </row>
    <row r="3659" spans="1:11" x14ac:dyDescent="0.25">
      <c r="A3659" s="1">
        <v>34820</v>
      </c>
      <c r="B3659" t="s">
        <v>148</v>
      </c>
      <c r="C3659" t="s">
        <v>26</v>
      </c>
      <c r="D3659" t="s">
        <v>26</v>
      </c>
      <c r="E3659" t="s">
        <v>26</v>
      </c>
      <c r="F3659">
        <v>112793784.8</v>
      </c>
      <c r="G3659">
        <v>111968221.54000001</v>
      </c>
      <c r="H3659">
        <v>114529080.16</v>
      </c>
      <c r="I3659" t="s">
        <v>26</v>
      </c>
      <c r="J3659" t="s">
        <v>26</v>
      </c>
      <c r="K3659" t="s">
        <v>26</v>
      </c>
    </row>
    <row r="3660" spans="1:11" x14ac:dyDescent="0.25">
      <c r="A3660" s="1">
        <v>34820</v>
      </c>
      <c r="B3660" t="s">
        <v>149</v>
      </c>
      <c r="C3660" t="s">
        <v>26</v>
      </c>
      <c r="D3660" t="s">
        <v>26</v>
      </c>
      <c r="E3660" t="s">
        <v>26</v>
      </c>
      <c r="F3660">
        <v>114743236.59999999</v>
      </c>
      <c r="G3660">
        <v>108241051.27</v>
      </c>
      <c r="H3660">
        <v>128730764.73999999</v>
      </c>
      <c r="I3660" t="s">
        <v>26</v>
      </c>
      <c r="J3660" t="s">
        <v>26</v>
      </c>
      <c r="K3660" t="s">
        <v>26</v>
      </c>
    </row>
    <row r="3661" spans="1:11" x14ac:dyDescent="0.25">
      <c r="A3661" s="1">
        <v>34820</v>
      </c>
      <c r="B3661" t="s">
        <v>150</v>
      </c>
      <c r="C3661" t="s">
        <v>26</v>
      </c>
      <c r="D3661" t="s">
        <v>26</v>
      </c>
      <c r="E3661" t="s">
        <v>26</v>
      </c>
      <c r="F3661">
        <v>121631594.09</v>
      </c>
      <c r="G3661">
        <v>110655814.38</v>
      </c>
      <c r="H3661">
        <v>146881504.91999999</v>
      </c>
      <c r="I3661" t="s">
        <v>26</v>
      </c>
      <c r="J3661" t="s">
        <v>26</v>
      </c>
      <c r="K3661" t="s">
        <v>26</v>
      </c>
    </row>
    <row r="3662" spans="1:11" x14ac:dyDescent="0.25">
      <c r="A3662" s="1">
        <v>34820</v>
      </c>
      <c r="B3662" t="s">
        <v>151</v>
      </c>
      <c r="C3662" t="s">
        <v>26</v>
      </c>
      <c r="D3662" t="s">
        <v>26</v>
      </c>
      <c r="E3662" t="s">
        <v>26</v>
      </c>
      <c r="F3662">
        <v>113715873.64</v>
      </c>
      <c r="G3662">
        <v>112358123.48999999</v>
      </c>
      <c r="H3662">
        <v>117763081.77</v>
      </c>
      <c r="I3662" t="s">
        <v>26</v>
      </c>
      <c r="J3662" t="s">
        <v>26</v>
      </c>
      <c r="K3662" t="s">
        <v>26</v>
      </c>
    </row>
    <row r="3663" spans="1:11" x14ac:dyDescent="0.25">
      <c r="A3663" s="1">
        <v>34820</v>
      </c>
      <c r="B3663" t="s">
        <v>152</v>
      </c>
      <c r="C3663" t="s">
        <v>26</v>
      </c>
      <c r="D3663" t="s">
        <v>26</v>
      </c>
      <c r="E3663" t="s">
        <v>26</v>
      </c>
      <c r="F3663">
        <v>112467298.88</v>
      </c>
      <c r="G3663">
        <v>104406748.83</v>
      </c>
      <c r="H3663">
        <v>133706454.44</v>
      </c>
      <c r="I3663" t="s">
        <v>26</v>
      </c>
      <c r="J3663" t="s">
        <v>26</v>
      </c>
      <c r="K3663" t="s">
        <v>26</v>
      </c>
    </row>
    <row r="3664" spans="1:11" x14ac:dyDescent="0.25">
      <c r="A3664" s="1">
        <v>34820</v>
      </c>
      <c r="B3664" t="s">
        <v>153</v>
      </c>
      <c r="C3664" t="s">
        <v>26</v>
      </c>
      <c r="D3664" t="s">
        <v>26</v>
      </c>
      <c r="E3664" t="s">
        <v>26</v>
      </c>
      <c r="F3664">
        <v>117004806.09999999</v>
      </c>
      <c r="G3664">
        <v>121228153.53</v>
      </c>
      <c r="H3664">
        <v>107265776.06999999</v>
      </c>
      <c r="I3664" t="s">
        <v>26</v>
      </c>
      <c r="J3664" t="s">
        <v>26</v>
      </c>
      <c r="K3664" t="s">
        <v>26</v>
      </c>
    </row>
    <row r="3665" spans="1:11" x14ac:dyDescent="0.25">
      <c r="A3665" s="1">
        <v>34820</v>
      </c>
      <c r="B3665" t="s">
        <v>154</v>
      </c>
      <c r="C3665" t="s">
        <v>26</v>
      </c>
      <c r="D3665" t="s">
        <v>26</v>
      </c>
      <c r="E3665" t="s">
        <v>26</v>
      </c>
      <c r="F3665">
        <v>115801769.87</v>
      </c>
      <c r="G3665">
        <v>108710588.13</v>
      </c>
      <c r="H3665">
        <v>136874007.03999999</v>
      </c>
      <c r="I3665" t="s">
        <v>26</v>
      </c>
      <c r="J3665" t="s">
        <v>26</v>
      </c>
      <c r="K3665" t="s">
        <v>26</v>
      </c>
    </row>
    <row r="3666" spans="1:11" x14ac:dyDescent="0.25">
      <c r="A3666" s="1">
        <v>34820</v>
      </c>
      <c r="B3666" t="s">
        <v>155</v>
      </c>
      <c r="C3666" t="s">
        <v>26</v>
      </c>
      <c r="D3666" t="s">
        <v>26</v>
      </c>
      <c r="E3666" t="s">
        <v>26</v>
      </c>
      <c r="F3666">
        <v>112751845.5</v>
      </c>
      <c r="G3666">
        <v>108790080.68000001</v>
      </c>
      <c r="H3666">
        <v>123080909.45</v>
      </c>
      <c r="I3666" t="s">
        <v>26</v>
      </c>
      <c r="J3666" t="s">
        <v>26</v>
      </c>
      <c r="K3666" t="s">
        <v>26</v>
      </c>
    </row>
    <row r="3667" spans="1:11" x14ac:dyDescent="0.25">
      <c r="A3667" s="1">
        <v>34851</v>
      </c>
      <c r="B3667" t="s">
        <v>1</v>
      </c>
      <c r="C3667" t="s">
        <v>26</v>
      </c>
      <c r="D3667" t="s">
        <v>26</v>
      </c>
      <c r="E3667" t="s">
        <v>26</v>
      </c>
      <c r="F3667">
        <v>121703370.26000001</v>
      </c>
      <c r="G3667">
        <v>114089237.31999999</v>
      </c>
      <c r="H3667">
        <v>141183929.91</v>
      </c>
      <c r="I3667" t="s">
        <v>26</v>
      </c>
      <c r="J3667" t="s">
        <v>26</v>
      </c>
      <c r="K3667" t="s">
        <v>26</v>
      </c>
    </row>
    <row r="3668" spans="1:11" x14ac:dyDescent="0.25">
      <c r="A3668" s="1">
        <v>34851</v>
      </c>
      <c r="B3668" t="s">
        <v>126</v>
      </c>
      <c r="C3668" t="s">
        <v>26</v>
      </c>
      <c r="D3668" t="s">
        <v>26</v>
      </c>
      <c r="E3668" t="s">
        <v>26</v>
      </c>
      <c r="F3668">
        <v>120453334.53</v>
      </c>
      <c r="G3668">
        <v>117745581.08</v>
      </c>
      <c r="H3668">
        <v>127624864.64</v>
      </c>
      <c r="I3668" t="s">
        <v>26</v>
      </c>
      <c r="J3668" t="s">
        <v>26</v>
      </c>
      <c r="K3668" t="s">
        <v>26</v>
      </c>
    </row>
    <row r="3669" spans="1:11" x14ac:dyDescent="0.25">
      <c r="A3669" s="1">
        <v>34851</v>
      </c>
      <c r="B3669" t="s">
        <v>127</v>
      </c>
      <c r="C3669" t="s">
        <v>26</v>
      </c>
      <c r="D3669" t="s">
        <v>26</v>
      </c>
      <c r="E3669" t="s">
        <v>26</v>
      </c>
      <c r="F3669">
        <v>119331294.95</v>
      </c>
      <c r="G3669">
        <v>114383931.33</v>
      </c>
      <c r="H3669">
        <v>134381315.59</v>
      </c>
      <c r="I3669" t="s">
        <v>26</v>
      </c>
      <c r="J3669" t="s">
        <v>26</v>
      </c>
      <c r="K3669" t="s">
        <v>26</v>
      </c>
    </row>
    <row r="3670" spans="1:11" x14ac:dyDescent="0.25">
      <c r="A3670" s="1">
        <v>34851</v>
      </c>
      <c r="B3670" t="s">
        <v>113</v>
      </c>
      <c r="C3670" t="s">
        <v>26</v>
      </c>
      <c r="D3670" t="s">
        <v>26</v>
      </c>
      <c r="E3670" t="s">
        <v>26</v>
      </c>
      <c r="F3670">
        <v>124061055.51000001</v>
      </c>
      <c r="G3670">
        <v>113672516.44</v>
      </c>
      <c r="H3670">
        <v>148000000.47</v>
      </c>
      <c r="I3670" t="s">
        <v>26</v>
      </c>
      <c r="J3670" t="s">
        <v>26</v>
      </c>
      <c r="K3670" t="s">
        <v>26</v>
      </c>
    </row>
    <row r="3671" spans="1:11" x14ac:dyDescent="0.25">
      <c r="A3671" s="1">
        <v>34851</v>
      </c>
      <c r="B3671" t="s">
        <v>128</v>
      </c>
      <c r="C3671" t="s">
        <v>26</v>
      </c>
      <c r="D3671" t="s">
        <v>26</v>
      </c>
      <c r="E3671" t="s">
        <v>26</v>
      </c>
      <c r="F3671">
        <v>121658394.2</v>
      </c>
      <c r="G3671">
        <v>112517800.55</v>
      </c>
      <c r="H3671">
        <v>144115479.24000001</v>
      </c>
      <c r="I3671" t="s">
        <v>26</v>
      </c>
      <c r="J3671" t="s">
        <v>26</v>
      </c>
      <c r="K3671" t="s">
        <v>26</v>
      </c>
    </row>
    <row r="3672" spans="1:11" x14ac:dyDescent="0.25">
      <c r="A3672" s="1">
        <v>34851</v>
      </c>
      <c r="B3672" t="s">
        <v>129</v>
      </c>
      <c r="C3672" t="s">
        <v>26</v>
      </c>
      <c r="D3672" t="s">
        <v>26</v>
      </c>
      <c r="E3672" t="s">
        <v>26</v>
      </c>
      <c r="F3672">
        <v>118742072.48</v>
      </c>
      <c r="G3672">
        <v>112284122.22</v>
      </c>
      <c r="H3672">
        <v>135854310.30000001</v>
      </c>
      <c r="I3672" t="s">
        <v>26</v>
      </c>
      <c r="J3672" t="s">
        <v>26</v>
      </c>
      <c r="K3672" t="s">
        <v>26</v>
      </c>
    </row>
    <row r="3673" spans="1:11" x14ac:dyDescent="0.25">
      <c r="A3673" s="1">
        <v>34851</v>
      </c>
      <c r="B3673" t="s">
        <v>130</v>
      </c>
      <c r="C3673" t="s">
        <v>26</v>
      </c>
      <c r="D3673" t="s">
        <v>26</v>
      </c>
      <c r="E3673" t="s">
        <v>26</v>
      </c>
      <c r="F3673">
        <v>122489450.81</v>
      </c>
      <c r="G3673">
        <v>116991513.92</v>
      </c>
      <c r="H3673">
        <v>142053963.49000001</v>
      </c>
      <c r="I3673" t="s">
        <v>26</v>
      </c>
      <c r="J3673" t="s">
        <v>26</v>
      </c>
      <c r="K3673" t="s">
        <v>26</v>
      </c>
    </row>
    <row r="3674" spans="1:11" x14ac:dyDescent="0.25">
      <c r="A3674" s="1">
        <v>34851</v>
      </c>
      <c r="B3674" t="s">
        <v>131</v>
      </c>
      <c r="C3674" t="s">
        <v>26</v>
      </c>
      <c r="D3674" t="s">
        <v>26</v>
      </c>
      <c r="E3674" t="s">
        <v>26</v>
      </c>
      <c r="F3674">
        <v>126898006.64</v>
      </c>
      <c r="G3674">
        <v>125417305.02</v>
      </c>
      <c r="H3674">
        <v>132019648.78</v>
      </c>
      <c r="I3674" t="s">
        <v>26</v>
      </c>
      <c r="J3674" t="s">
        <v>26</v>
      </c>
      <c r="K3674" t="s">
        <v>26</v>
      </c>
    </row>
    <row r="3675" spans="1:11" x14ac:dyDescent="0.25">
      <c r="A3675" s="1">
        <v>34851</v>
      </c>
      <c r="B3675" t="s">
        <v>132</v>
      </c>
      <c r="C3675" t="s">
        <v>26</v>
      </c>
      <c r="D3675" t="s">
        <v>26</v>
      </c>
      <c r="E3675" t="s">
        <v>26</v>
      </c>
      <c r="F3675">
        <v>121710484.31999999</v>
      </c>
      <c r="G3675">
        <v>120834999.54000001</v>
      </c>
      <c r="H3675">
        <v>123746437.45999999</v>
      </c>
      <c r="I3675" t="s">
        <v>26</v>
      </c>
      <c r="J3675" t="s">
        <v>26</v>
      </c>
      <c r="K3675" t="s">
        <v>26</v>
      </c>
    </row>
    <row r="3676" spans="1:11" x14ac:dyDescent="0.25">
      <c r="A3676" s="1">
        <v>34851</v>
      </c>
      <c r="B3676" t="s">
        <v>133</v>
      </c>
      <c r="C3676" t="s">
        <v>26</v>
      </c>
      <c r="D3676" t="s">
        <v>26</v>
      </c>
      <c r="E3676" t="s">
        <v>26</v>
      </c>
      <c r="F3676">
        <v>124769746.53</v>
      </c>
      <c r="G3676">
        <v>114859478.63</v>
      </c>
      <c r="H3676">
        <v>148008226.19999999</v>
      </c>
      <c r="I3676" t="s">
        <v>26</v>
      </c>
      <c r="J3676" t="s">
        <v>26</v>
      </c>
      <c r="K3676" t="s">
        <v>26</v>
      </c>
    </row>
    <row r="3677" spans="1:11" x14ac:dyDescent="0.25">
      <c r="A3677" s="1">
        <v>34851</v>
      </c>
      <c r="B3677" t="s">
        <v>134</v>
      </c>
      <c r="C3677" t="s">
        <v>26</v>
      </c>
      <c r="D3677" t="s">
        <v>26</v>
      </c>
      <c r="E3677" t="s">
        <v>26</v>
      </c>
      <c r="F3677">
        <v>116965491.25</v>
      </c>
      <c r="G3677">
        <v>117680848.73999999</v>
      </c>
      <c r="H3677">
        <v>115233214.43000001</v>
      </c>
      <c r="I3677" t="s">
        <v>26</v>
      </c>
      <c r="J3677" t="s">
        <v>26</v>
      </c>
      <c r="K3677" t="s">
        <v>26</v>
      </c>
    </row>
    <row r="3678" spans="1:11" x14ac:dyDescent="0.25">
      <c r="A3678" s="1">
        <v>34851</v>
      </c>
      <c r="B3678" t="s">
        <v>135</v>
      </c>
      <c r="C3678" t="s">
        <v>26</v>
      </c>
      <c r="D3678" t="s">
        <v>26</v>
      </c>
      <c r="E3678" t="s">
        <v>26</v>
      </c>
      <c r="F3678">
        <v>116703656.62</v>
      </c>
      <c r="G3678">
        <v>112048720.59999999</v>
      </c>
      <c r="H3678">
        <v>130771720.52</v>
      </c>
      <c r="I3678" t="s">
        <v>26</v>
      </c>
      <c r="J3678" t="s">
        <v>26</v>
      </c>
      <c r="K3678" t="s">
        <v>26</v>
      </c>
    </row>
    <row r="3679" spans="1:11" x14ac:dyDescent="0.25">
      <c r="A3679" s="1">
        <v>34851</v>
      </c>
      <c r="B3679" t="s">
        <v>136</v>
      </c>
      <c r="C3679" t="s">
        <v>26</v>
      </c>
      <c r="D3679" t="s">
        <v>26</v>
      </c>
      <c r="E3679" t="s">
        <v>26</v>
      </c>
      <c r="F3679">
        <v>125174487.84999999</v>
      </c>
      <c r="G3679">
        <v>112339059.36</v>
      </c>
      <c r="H3679">
        <v>161837599.99000001</v>
      </c>
      <c r="I3679" t="s">
        <v>26</v>
      </c>
      <c r="J3679" t="s">
        <v>26</v>
      </c>
      <c r="K3679" t="s">
        <v>26</v>
      </c>
    </row>
    <row r="3680" spans="1:11" x14ac:dyDescent="0.25">
      <c r="A3680" s="1">
        <v>34851</v>
      </c>
      <c r="B3680" t="s">
        <v>137</v>
      </c>
      <c r="C3680" t="s">
        <v>26</v>
      </c>
      <c r="D3680" t="s">
        <v>26</v>
      </c>
      <c r="E3680" t="s">
        <v>26</v>
      </c>
      <c r="F3680">
        <v>123476705.78</v>
      </c>
      <c r="G3680">
        <v>118000816.81</v>
      </c>
      <c r="H3680">
        <v>147413389.25999999</v>
      </c>
      <c r="I3680" t="s">
        <v>26</v>
      </c>
      <c r="J3680" t="s">
        <v>26</v>
      </c>
      <c r="K3680" t="s">
        <v>26</v>
      </c>
    </row>
    <row r="3681" spans="1:11" x14ac:dyDescent="0.25">
      <c r="A3681" s="1">
        <v>34851</v>
      </c>
      <c r="B3681" t="s">
        <v>138</v>
      </c>
      <c r="C3681" t="s">
        <v>26</v>
      </c>
      <c r="D3681" t="s">
        <v>26</v>
      </c>
      <c r="E3681" t="s">
        <v>26</v>
      </c>
      <c r="F3681">
        <v>128977668.34</v>
      </c>
      <c r="G3681">
        <v>127593929.78</v>
      </c>
      <c r="H3681">
        <v>133984159.94</v>
      </c>
      <c r="I3681" t="s">
        <v>26</v>
      </c>
      <c r="J3681" t="s">
        <v>26</v>
      </c>
      <c r="K3681" t="s">
        <v>26</v>
      </c>
    </row>
    <row r="3682" spans="1:11" x14ac:dyDescent="0.25">
      <c r="A3682" s="1">
        <v>34851</v>
      </c>
      <c r="B3682" t="s">
        <v>139</v>
      </c>
      <c r="C3682" t="s">
        <v>26</v>
      </c>
      <c r="D3682" t="s">
        <v>26</v>
      </c>
      <c r="E3682" t="s">
        <v>26</v>
      </c>
      <c r="F3682">
        <v>122009270.08</v>
      </c>
      <c r="G3682">
        <v>114743554.48</v>
      </c>
      <c r="H3682">
        <v>146563076.97</v>
      </c>
      <c r="I3682" t="s">
        <v>26</v>
      </c>
      <c r="J3682" t="s">
        <v>26</v>
      </c>
      <c r="K3682" t="s">
        <v>26</v>
      </c>
    </row>
    <row r="3683" spans="1:11" x14ac:dyDescent="0.25">
      <c r="A3683" s="1">
        <v>34851</v>
      </c>
      <c r="B3683" t="s">
        <v>140</v>
      </c>
      <c r="C3683" t="s">
        <v>26</v>
      </c>
      <c r="D3683" t="s">
        <v>26</v>
      </c>
      <c r="E3683" t="s">
        <v>26</v>
      </c>
      <c r="F3683">
        <v>117435777.33</v>
      </c>
      <c r="G3683">
        <v>114666240.89</v>
      </c>
      <c r="H3683">
        <v>126255983.91</v>
      </c>
      <c r="I3683" t="s">
        <v>26</v>
      </c>
      <c r="J3683" t="s">
        <v>26</v>
      </c>
      <c r="K3683" t="s">
        <v>26</v>
      </c>
    </row>
    <row r="3684" spans="1:11" x14ac:dyDescent="0.25">
      <c r="A3684" s="1">
        <v>34851</v>
      </c>
      <c r="B3684" t="s">
        <v>141</v>
      </c>
      <c r="C3684" t="s">
        <v>26</v>
      </c>
      <c r="D3684" t="s">
        <v>26</v>
      </c>
      <c r="E3684" t="s">
        <v>26</v>
      </c>
      <c r="F3684">
        <v>119831236.06999999</v>
      </c>
      <c r="G3684">
        <v>117670929.08</v>
      </c>
      <c r="H3684">
        <v>126733044.75</v>
      </c>
      <c r="I3684" t="s">
        <v>26</v>
      </c>
      <c r="J3684" t="s">
        <v>26</v>
      </c>
      <c r="K3684" t="s">
        <v>26</v>
      </c>
    </row>
    <row r="3685" spans="1:11" x14ac:dyDescent="0.25">
      <c r="A3685" s="1">
        <v>34851</v>
      </c>
      <c r="B3685" t="s">
        <v>142</v>
      </c>
      <c r="C3685" t="s">
        <v>26</v>
      </c>
      <c r="D3685" t="s">
        <v>26</v>
      </c>
      <c r="E3685" t="s">
        <v>26</v>
      </c>
      <c r="F3685">
        <v>110330671.23</v>
      </c>
      <c r="G3685">
        <v>107684631.18000001</v>
      </c>
      <c r="H3685">
        <v>118303850.43000001</v>
      </c>
      <c r="I3685" t="s">
        <v>26</v>
      </c>
      <c r="J3685" t="s">
        <v>26</v>
      </c>
      <c r="K3685" t="s">
        <v>26</v>
      </c>
    </row>
    <row r="3686" spans="1:11" x14ac:dyDescent="0.25">
      <c r="A3686" s="1">
        <v>34851</v>
      </c>
      <c r="B3686" t="s">
        <v>143</v>
      </c>
      <c r="C3686" t="s">
        <v>26</v>
      </c>
      <c r="D3686" t="s">
        <v>26</v>
      </c>
      <c r="E3686" t="s">
        <v>26</v>
      </c>
      <c r="F3686">
        <v>124212140.8</v>
      </c>
      <c r="G3686">
        <v>115539875.48</v>
      </c>
      <c r="H3686">
        <v>145955132.75</v>
      </c>
      <c r="I3686" t="s">
        <v>26</v>
      </c>
      <c r="J3686" t="s">
        <v>26</v>
      </c>
      <c r="K3686" t="s">
        <v>26</v>
      </c>
    </row>
    <row r="3687" spans="1:11" x14ac:dyDescent="0.25">
      <c r="A3687" s="1">
        <v>34851</v>
      </c>
      <c r="B3687" t="s">
        <v>144</v>
      </c>
      <c r="C3687" t="s">
        <v>26</v>
      </c>
      <c r="D3687" t="s">
        <v>26</v>
      </c>
      <c r="E3687" t="s">
        <v>26</v>
      </c>
      <c r="F3687">
        <v>114481130.34</v>
      </c>
      <c r="G3687">
        <v>107144086.2</v>
      </c>
      <c r="H3687">
        <v>139410553.15000001</v>
      </c>
      <c r="I3687" t="s">
        <v>26</v>
      </c>
      <c r="J3687" t="s">
        <v>26</v>
      </c>
      <c r="K3687" t="s">
        <v>26</v>
      </c>
    </row>
    <row r="3688" spans="1:11" x14ac:dyDescent="0.25">
      <c r="A3688" s="1">
        <v>34851</v>
      </c>
      <c r="B3688" t="s">
        <v>145</v>
      </c>
      <c r="C3688" t="s">
        <v>26</v>
      </c>
      <c r="D3688" t="s">
        <v>26</v>
      </c>
      <c r="E3688" t="s">
        <v>26</v>
      </c>
      <c r="F3688">
        <v>119526312.61</v>
      </c>
      <c r="G3688">
        <v>113883122.79000001</v>
      </c>
      <c r="H3688">
        <v>133725937.90000001</v>
      </c>
      <c r="I3688" t="s">
        <v>26</v>
      </c>
      <c r="J3688" t="s">
        <v>26</v>
      </c>
      <c r="K3688" t="s">
        <v>26</v>
      </c>
    </row>
    <row r="3689" spans="1:11" x14ac:dyDescent="0.25">
      <c r="A3689" s="1">
        <v>34851</v>
      </c>
      <c r="B3689" t="s">
        <v>146</v>
      </c>
      <c r="C3689" t="s">
        <v>26</v>
      </c>
      <c r="D3689" t="s">
        <v>26</v>
      </c>
      <c r="E3689" t="s">
        <v>26</v>
      </c>
      <c r="F3689">
        <v>121557904.17</v>
      </c>
      <c r="G3689">
        <v>114910767.45</v>
      </c>
      <c r="H3689">
        <v>138668616.13999999</v>
      </c>
      <c r="I3689" t="s">
        <v>26</v>
      </c>
      <c r="J3689" t="s">
        <v>26</v>
      </c>
      <c r="K3689" t="s">
        <v>26</v>
      </c>
    </row>
    <row r="3690" spans="1:11" x14ac:dyDescent="0.25">
      <c r="A3690" s="1">
        <v>34851</v>
      </c>
      <c r="B3690" t="s">
        <v>2</v>
      </c>
      <c r="C3690" t="s">
        <v>26</v>
      </c>
      <c r="D3690" t="s">
        <v>26</v>
      </c>
      <c r="E3690" t="s">
        <v>26</v>
      </c>
      <c r="F3690">
        <v>107043491.92</v>
      </c>
      <c r="G3690">
        <v>102755371.78</v>
      </c>
      <c r="H3690">
        <v>119334120.95999999</v>
      </c>
      <c r="I3690" t="s">
        <v>26</v>
      </c>
      <c r="J3690" t="s">
        <v>26</v>
      </c>
      <c r="K3690" t="s">
        <v>26</v>
      </c>
    </row>
    <row r="3691" spans="1:11" x14ac:dyDescent="0.25">
      <c r="A3691" s="1">
        <v>34851</v>
      </c>
      <c r="B3691" t="s">
        <v>147</v>
      </c>
      <c r="C3691" t="s">
        <v>26</v>
      </c>
      <c r="D3691" t="s">
        <v>26</v>
      </c>
      <c r="E3691" t="s">
        <v>26</v>
      </c>
      <c r="F3691">
        <v>119076062.84999999</v>
      </c>
      <c r="G3691">
        <v>112756869.52</v>
      </c>
      <c r="H3691">
        <v>133884936.98999999</v>
      </c>
      <c r="I3691" t="s">
        <v>26</v>
      </c>
      <c r="J3691" t="s">
        <v>26</v>
      </c>
      <c r="K3691" t="s">
        <v>26</v>
      </c>
    </row>
    <row r="3692" spans="1:11" x14ac:dyDescent="0.25">
      <c r="A3692" s="1">
        <v>34851</v>
      </c>
      <c r="B3692" t="s">
        <v>148</v>
      </c>
      <c r="C3692" t="s">
        <v>26</v>
      </c>
      <c r="D3692" t="s">
        <v>26</v>
      </c>
      <c r="E3692" t="s">
        <v>26</v>
      </c>
      <c r="F3692">
        <v>127265227.39</v>
      </c>
      <c r="G3692">
        <v>113513383</v>
      </c>
      <c r="H3692">
        <v>156881934</v>
      </c>
      <c r="I3692" t="s">
        <v>26</v>
      </c>
      <c r="J3692" t="s">
        <v>26</v>
      </c>
      <c r="K3692" t="s">
        <v>26</v>
      </c>
    </row>
    <row r="3693" spans="1:11" x14ac:dyDescent="0.25">
      <c r="A3693" s="1">
        <v>34851</v>
      </c>
      <c r="B3693" t="s">
        <v>149</v>
      </c>
      <c r="C3693" t="s">
        <v>26</v>
      </c>
      <c r="D3693" t="s">
        <v>26</v>
      </c>
      <c r="E3693" t="s">
        <v>26</v>
      </c>
      <c r="F3693">
        <v>115500541.97</v>
      </c>
      <c r="G3693">
        <v>109323461.78</v>
      </c>
      <c r="H3693">
        <v>128795130.12</v>
      </c>
      <c r="I3693" t="s">
        <v>26</v>
      </c>
      <c r="J3693" t="s">
        <v>26</v>
      </c>
      <c r="K3693" t="s">
        <v>26</v>
      </c>
    </row>
    <row r="3694" spans="1:11" x14ac:dyDescent="0.25">
      <c r="A3694" s="1">
        <v>34851</v>
      </c>
      <c r="B3694" t="s">
        <v>150</v>
      </c>
      <c r="C3694" t="s">
        <v>26</v>
      </c>
      <c r="D3694" t="s">
        <v>26</v>
      </c>
      <c r="E3694" t="s">
        <v>26</v>
      </c>
      <c r="F3694">
        <v>134646174.65000001</v>
      </c>
      <c r="G3694">
        <v>113588193.45999999</v>
      </c>
      <c r="H3694">
        <v>182984978.83000001</v>
      </c>
      <c r="I3694" t="s">
        <v>26</v>
      </c>
      <c r="J3694" t="s">
        <v>26</v>
      </c>
      <c r="K3694" t="s">
        <v>26</v>
      </c>
    </row>
    <row r="3695" spans="1:11" x14ac:dyDescent="0.25">
      <c r="A3695" s="1">
        <v>34851</v>
      </c>
      <c r="B3695" t="s">
        <v>151</v>
      </c>
      <c r="C3695" t="s">
        <v>26</v>
      </c>
      <c r="D3695" t="s">
        <v>26</v>
      </c>
      <c r="E3695" t="s">
        <v>26</v>
      </c>
      <c r="F3695">
        <v>121016432.73</v>
      </c>
      <c r="G3695">
        <v>115110897.52</v>
      </c>
      <c r="H3695">
        <v>138548265.71000001</v>
      </c>
      <c r="I3695" t="s">
        <v>26</v>
      </c>
      <c r="J3695" t="s">
        <v>26</v>
      </c>
      <c r="K3695" t="s">
        <v>26</v>
      </c>
    </row>
    <row r="3696" spans="1:11" x14ac:dyDescent="0.25">
      <c r="A3696" s="1">
        <v>34851</v>
      </c>
      <c r="B3696" t="s">
        <v>152</v>
      </c>
      <c r="C3696" t="s">
        <v>26</v>
      </c>
      <c r="D3696" t="s">
        <v>26</v>
      </c>
      <c r="E3696" t="s">
        <v>26</v>
      </c>
      <c r="F3696">
        <v>114739138.31</v>
      </c>
      <c r="G3696">
        <v>107257053.08</v>
      </c>
      <c r="H3696">
        <v>134455210.58000001</v>
      </c>
      <c r="I3696" t="s">
        <v>26</v>
      </c>
      <c r="J3696" t="s">
        <v>26</v>
      </c>
      <c r="K3696" t="s">
        <v>26</v>
      </c>
    </row>
    <row r="3697" spans="1:11" x14ac:dyDescent="0.25">
      <c r="A3697" s="1">
        <v>34851</v>
      </c>
      <c r="B3697" t="s">
        <v>153</v>
      </c>
      <c r="C3697" t="s">
        <v>26</v>
      </c>
      <c r="D3697" t="s">
        <v>26</v>
      </c>
      <c r="E3697" t="s">
        <v>26</v>
      </c>
      <c r="F3697">
        <v>127617142.01000001</v>
      </c>
      <c r="G3697">
        <v>121143293.83</v>
      </c>
      <c r="H3697">
        <v>142652755.59</v>
      </c>
      <c r="I3697" t="s">
        <v>26</v>
      </c>
      <c r="J3697" t="s">
        <v>26</v>
      </c>
      <c r="K3697" t="s">
        <v>26</v>
      </c>
    </row>
    <row r="3698" spans="1:11" x14ac:dyDescent="0.25">
      <c r="A3698" s="1">
        <v>34851</v>
      </c>
      <c r="B3698" t="s">
        <v>154</v>
      </c>
      <c r="C3698" t="s">
        <v>26</v>
      </c>
      <c r="D3698" t="s">
        <v>26</v>
      </c>
      <c r="E3698" t="s">
        <v>26</v>
      </c>
      <c r="F3698">
        <v>116658702.97</v>
      </c>
      <c r="G3698">
        <v>109808565.06999999</v>
      </c>
      <c r="H3698">
        <v>137010881.05000001</v>
      </c>
      <c r="I3698" t="s">
        <v>26</v>
      </c>
      <c r="J3698" t="s">
        <v>26</v>
      </c>
      <c r="K3698" t="s">
        <v>26</v>
      </c>
    </row>
    <row r="3699" spans="1:11" x14ac:dyDescent="0.25">
      <c r="A3699" s="1">
        <v>34851</v>
      </c>
      <c r="B3699" t="s">
        <v>155</v>
      </c>
      <c r="C3699" t="s">
        <v>26</v>
      </c>
      <c r="D3699" t="s">
        <v>26</v>
      </c>
      <c r="E3699" t="s">
        <v>26</v>
      </c>
      <c r="F3699">
        <v>113169027.31999999</v>
      </c>
      <c r="G3699">
        <v>109377547.12</v>
      </c>
      <c r="H3699">
        <v>123043985.17</v>
      </c>
      <c r="I3699" t="s">
        <v>26</v>
      </c>
      <c r="J3699" t="s">
        <v>26</v>
      </c>
      <c r="K3699" t="s">
        <v>26</v>
      </c>
    </row>
    <row r="3700" spans="1:11" x14ac:dyDescent="0.25">
      <c r="A3700" s="1">
        <v>34881</v>
      </c>
      <c r="B3700" t="s">
        <v>1</v>
      </c>
      <c r="C3700" t="s">
        <v>26</v>
      </c>
      <c r="D3700" t="s">
        <v>26</v>
      </c>
      <c r="E3700" t="s">
        <v>26</v>
      </c>
      <c r="F3700">
        <v>123918371.59999999</v>
      </c>
      <c r="G3700">
        <v>115880438.34</v>
      </c>
      <c r="H3700">
        <v>144487633.87</v>
      </c>
      <c r="I3700" t="s">
        <v>26</v>
      </c>
      <c r="J3700" t="s">
        <v>26</v>
      </c>
      <c r="K3700" t="s">
        <v>26</v>
      </c>
    </row>
    <row r="3701" spans="1:11" x14ac:dyDescent="0.25">
      <c r="A3701" s="1">
        <v>34881</v>
      </c>
      <c r="B3701" t="s">
        <v>126</v>
      </c>
      <c r="C3701" t="s">
        <v>26</v>
      </c>
      <c r="D3701" t="s">
        <v>26</v>
      </c>
      <c r="E3701" t="s">
        <v>26</v>
      </c>
      <c r="F3701">
        <v>123079217.22</v>
      </c>
      <c r="G3701">
        <v>119370470.09999999</v>
      </c>
      <c r="H3701">
        <v>132908534.04000001</v>
      </c>
      <c r="I3701" t="s">
        <v>26</v>
      </c>
      <c r="J3701" t="s">
        <v>26</v>
      </c>
      <c r="K3701" t="s">
        <v>26</v>
      </c>
    </row>
    <row r="3702" spans="1:11" x14ac:dyDescent="0.25">
      <c r="A3702" s="1">
        <v>34881</v>
      </c>
      <c r="B3702" t="s">
        <v>127</v>
      </c>
      <c r="C3702" t="s">
        <v>26</v>
      </c>
      <c r="D3702" t="s">
        <v>26</v>
      </c>
      <c r="E3702" t="s">
        <v>26</v>
      </c>
      <c r="F3702">
        <v>120811003.01000001</v>
      </c>
      <c r="G3702">
        <v>116179759.05</v>
      </c>
      <c r="H3702">
        <v>134945717.11000001</v>
      </c>
      <c r="I3702" t="s">
        <v>26</v>
      </c>
      <c r="J3702" t="s">
        <v>26</v>
      </c>
      <c r="K3702" t="s">
        <v>26</v>
      </c>
    </row>
    <row r="3703" spans="1:11" x14ac:dyDescent="0.25">
      <c r="A3703" s="1">
        <v>34881</v>
      </c>
      <c r="B3703" t="s">
        <v>113</v>
      </c>
      <c r="C3703" t="s">
        <v>26</v>
      </c>
      <c r="D3703" t="s">
        <v>26</v>
      </c>
      <c r="E3703" t="s">
        <v>26</v>
      </c>
      <c r="F3703">
        <v>125500163.75</v>
      </c>
      <c r="G3703">
        <v>115218462.66</v>
      </c>
      <c r="H3703">
        <v>149213600.47</v>
      </c>
      <c r="I3703" t="s">
        <v>26</v>
      </c>
      <c r="J3703" t="s">
        <v>26</v>
      </c>
      <c r="K3703" t="s">
        <v>26</v>
      </c>
    </row>
    <row r="3704" spans="1:11" x14ac:dyDescent="0.25">
      <c r="A3704" s="1">
        <v>34881</v>
      </c>
      <c r="B3704" t="s">
        <v>128</v>
      </c>
      <c r="C3704" t="s">
        <v>26</v>
      </c>
      <c r="D3704" t="s">
        <v>26</v>
      </c>
      <c r="E3704" t="s">
        <v>26</v>
      </c>
      <c r="F3704">
        <v>127206016.97</v>
      </c>
      <c r="G3704">
        <v>114588128.08</v>
      </c>
      <c r="H3704">
        <v>158209973.11000001</v>
      </c>
      <c r="I3704" t="s">
        <v>26</v>
      </c>
      <c r="J3704" t="s">
        <v>26</v>
      </c>
      <c r="K3704" t="s">
        <v>26</v>
      </c>
    </row>
    <row r="3705" spans="1:11" x14ac:dyDescent="0.25">
      <c r="A3705" s="1">
        <v>34881</v>
      </c>
      <c r="B3705" t="s">
        <v>129</v>
      </c>
      <c r="C3705" t="s">
        <v>26</v>
      </c>
      <c r="D3705" t="s">
        <v>26</v>
      </c>
      <c r="E3705" t="s">
        <v>26</v>
      </c>
      <c r="F3705">
        <v>120487580.94</v>
      </c>
      <c r="G3705">
        <v>114361378.48</v>
      </c>
      <c r="H3705">
        <v>136710192.44999999</v>
      </c>
      <c r="I3705" t="s">
        <v>26</v>
      </c>
      <c r="J3705" t="s">
        <v>26</v>
      </c>
      <c r="K3705" t="s">
        <v>26</v>
      </c>
    </row>
    <row r="3706" spans="1:11" x14ac:dyDescent="0.25">
      <c r="A3706" s="1">
        <v>34881</v>
      </c>
      <c r="B3706" t="s">
        <v>130</v>
      </c>
      <c r="C3706" t="s">
        <v>26</v>
      </c>
      <c r="D3706" t="s">
        <v>26</v>
      </c>
      <c r="E3706" t="s">
        <v>26</v>
      </c>
      <c r="F3706">
        <v>123408121.69</v>
      </c>
      <c r="G3706">
        <v>117962543.48</v>
      </c>
      <c r="H3706">
        <v>142792644.09999999</v>
      </c>
      <c r="I3706" t="s">
        <v>26</v>
      </c>
      <c r="J3706" t="s">
        <v>26</v>
      </c>
      <c r="K3706" t="s">
        <v>26</v>
      </c>
    </row>
    <row r="3707" spans="1:11" x14ac:dyDescent="0.25">
      <c r="A3707" s="1">
        <v>34881</v>
      </c>
      <c r="B3707" t="s">
        <v>131</v>
      </c>
      <c r="C3707" t="s">
        <v>26</v>
      </c>
      <c r="D3707" t="s">
        <v>26</v>
      </c>
      <c r="E3707" t="s">
        <v>26</v>
      </c>
      <c r="F3707">
        <v>127126423.05</v>
      </c>
      <c r="G3707">
        <v>125743390.02</v>
      </c>
      <c r="H3707">
        <v>131914033.06999999</v>
      </c>
      <c r="I3707" t="s">
        <v>26</v>
      </c>
      <c r="J3707" t="s">
        <v>26</v>
      </c>
      <c r="K3707" t="s">
        <v>26</v>
      </c>
    </row>
    <row r="3708" spans="1:11" x14ac:dyDescent="0.25">
      <c r="A3708" s="1">
        <v>34881</v>
      </c>
      <c r="B3708" t="s">
        <v>132</v>
      </c>
      <c r="C3708" t="s">
        <v>26</v>
      </c>
      <c r="D3708" t="s">
        <v>26</v>
      </c>
      <c r="E3708" t="s">
        <v>26</v>
      </c>
      <c r="F3708">
        <v>129049626.52</v>
      </c>
      <c r="G3708">
        <v>122768359.53</v>
      </c>
      <c r="H3708">
        <v>144003729.28</v>
      </c>
      <c r="I3708" t="s">
        <v>26</v>
      </c>
      <c r="J3708" t="s">
        <v>26</v>
      </c>
      <c r="K3708" t="s">
        <v>26</v>
      </c>
    </row>
    <row r="3709" spans="1:11" x14ac:dyDescent="0.25">
      <c r="A3709" s="1">
        <v>34881</v>
      </c>
      <c r="B3709" t="s">
        <v>133</v>
      </c>
      <c r="C3709" t="s">
        <v>26</v>
      </c>
      <c r="D3709" t="s">
        <v>26</v>
      </c>
      <c r="E3709" t="s">
        <v>26</v>
      </c>
      <c r="F3709">
        <v>125193963.67</v>
      </c>
      <c r="G3709">
        <v>115479719.81</v>
      </c>
      <c r="H3709">
        <v>147993425.37</v>
      </c>
      <c r="I3709" t="s">
        <v>26</v>
      </c>
      <c r="J3709" t="s">
        <v>26</v>
      </c>
      <c r="K3709" t="s">
        <v>26</v>
      </c>
    </row>
    <row r="3710" spans="1:11" x14ac:dyDescent="0.25">
      <c r="A3710" s="1">
        <v>34881</v>
      </c>
      <c r="B3710" t="s">
        <v>134</v>
      </c>
      <c r="C3710" t="s">
        <v>26</v>
      </c>
      <c r="D3710" t="s">
        <v>26</v>
      </c>
      <c r="E3710" t="s">
        <v>26</v>
      </c>
      <c r="F3710">
        <v>118369077.14</v>
      </c>
      <c r="G3710">
        <v>119646118.91</v>
      </c>
      <c r="H3710">
        <v>115302354.36</v>
      </c>
      <c r="I3710" t="s">
        <v>26</v>
      </c>
      <c r="J3710" t="s">
        <v>26</v>
      </c>
      <c r="K3710" t="s">
        <v>26</v>
      </c>
    </row>
    <row r="3711" spans="1:11" x14ac:dyDescent="0.25">
      <c r="A3711" s="1">
        <v>34881</v>
      </c>
      <c r="B3711" t="s">
        <v>135</v>
      </c>
      <c r="C3711" t="s">
        <v>26</v>
      </c>
      <c r="D3711" t="s">
        <v>26</v>
      </c>
      <c r="E3711" t="s">
        <v>26</v>
      </c>
      <c r="F3711">
        <v>118384189.27</v>
      </c>
      <c r="G3711">
        <v>114256080.40000001</v>
      </c>
      <c r="H3711">
        <v>130837106.38</v>
      </c>
      <c r="I3711" t="s">
        <v>26</v>
      </c>
      <c r="J3711" t="s">
        <v>26</v>
      </c>
      <c r="K3711" t="s">
        <v>26</v>
      </c>
    </row>
    <row r="3712" spans="1:11" x14ac:dyDescent="0.25">
      <c r="A3712" s="1">
        <v>34881</v>
      </c>
      <c r="B3712" t="s">
        <v>136</v>
      </c>
      <c r="C3712" t="s">
        <v>26</v>
      </c>
      <c r="D3712" t="s">
        <v>26</v>
      </c>
      <c r="E3712" t="s">
        <v>26</v>
      </c>
      <c r="F3712">
        <v>125850430.09</v>
      </c>
      <c r="G3712">
        <v>113260239.65000001</v>
      </c>
      <c r="H3712">
        <v>161821416.22999999</v>
      </c>
      <c r="I3712" t="s">
        <v>26</v>
      </c>
      <c r="J3712" t="s">
        <v>26</v>
      </c>
      <c r="K3712" t="s">
        <v>26</v>
      </c>
    </row>
    <row r="3713" spans="1:11" x14ac:dyDescent="0.25">
      <c r="A3713" s="1">
        <v>34881</v>
      </c>
      <c r="B3713" t="s">
        <v>137</v>
      </c>
      <c r="C3713" t="s">
        <v>26</v>
      </c>
      <c r="D3713" t="s">
        <v>26</v>
      </c>
      <c r="E3713" t="s">
        <v>26</v>
      </c>
      <c r="F3713">
        <v>124476867.09999999</v>
      </c>
      <c r="G3713">
        <v>118968423.51000001</v>
      </c>
      <c r="H3713">
        <v>148548472.36000001</v>
      </c>
      <c r="I3713" t="s">
        <v>26</v>
      </c>
      <c r="J3713" t="s">
        <v>26</v>
      </c>
      <c r="K3713" t="s">
        <v>26</v>
      </c>
    </row>
    <row r="3714" spans="1:11" x14ac:dyDescent="0.25">
      <c r="A3714" s="1">
        <v>34881</v>
      </c>
      <c r="B3714" t="s">
        <v>138</v>
      </c>
      <c r="C3714" t="s">
        <v>26</v>
      </c>
      <c r="D3714" t="s">
        <v>26</v>
      </c>
      <c r="E3714" t="s">
        <v>26</v>
      </c>
      <c r="F3714">
        <v>129790227.65000001</v>
      </c>
      <c r="G3714">
        <v>128129824.28</v>
      </c>
      <c r="H3714">
        <v>135792946.09999999</v>
      </c>
      <c r="I3714" t="s">
        <v>26</v>
      </c>
      <c r="J3714" t="s">
        <v>26</v>
      </c>
      <c r="K3714" t="s">
        <v>26</v>
      </c>
    </row>
    <row r="3715" spans="1:11" x14ac:dyDescent="0.25">
      <c r="A3715" s="1">
        <v>34881</v>
      </c>
      <c r="B3715" t="s">
        <v>139</v>
      </c>
      <c r="C3715" t="s">
        <v>26</v>
      </c>
      <c r="D3715" t="s">
        <v>26</v>
      </c>
      <c r="E3715" t="s">
        <v>26</v>
      </c>
      <c r="F3715">
        <v>124937492.56</v>
      </c>
      <c r="G3715">
        <v>117474451.06999999</v>
      </c>
      <c r="H3715">
        <v>150168528.66999999</v>
      </c>
      <c r="I3715" t="s">
        <v>26</v>
      </c>
      <c r="J3715" t="s">
        <v>26</v>
      </c>
      <c r="K3715" t="s">
        <v>26</v>
      </c>
    </row>
    <row r="3716" spans="1:11" x14ac:dyDescent="0.25">
      <c r="A3716" s="1">
        <v>34881</v>
      </c>
      <c r="B3716" t="s">
        <v>140</v>
      </c>
      <c r="C3716" t="s">
        <v>26</v>
      </c>
      <c r="D3716" t="s">
        <v>26</v>
      </c>
      <c r="E3716" t="s">
        <v>26</v>
      </c>
      <c r="F3716">
        <v>118116904.84</v>
      </c>
      <c r="G3716">
        <v>115560637.56999999</v>
      </c>
      <c r="H3716">
        <v>126268609.5</v>
      </c>
      <c r="I3716" t="s">
        <v>26</v>
      </c>
      <c r="J3716" t="s">
        <v>26</v>
      </c>
      <c r="K3716" t="s">
        <v>26</v>
      </c>
    </row>
    <row r="3717" spans="1:11" x14ac:dyDescent="0.25">
      <c r="A3717" s="1">
        <v>34881</v>
      </c>
      <c r="B3717" t="s">
        <v>141</v>
      </c>
      <c r="C3717" t="s">
        <v>26</v>
      </c>
      <c r="D3717" t="s">
        <v>26</v>
      </c>
      <c r="E3717" t="s">
        <v>26</v>
      </c>
      <c r="F3717">
        <v>120550223.48</v>
      </c>
      <c r="G3717">
        <v>118612296.51000001</v>
      </c>
      <c r="H3717">
        <v>126745718.05</v>
      </c>
      <c r="I3717" t="s">
        <v>26</v>
      </c>
      <c r="J3717" t="s">
        <v>26</v>
      </c>
      <c r="K3717" t="s">
        <v>26</v>
      </c>
    </row>
    <row r="3718" spans="1:11" x14ac:dyDescent="0.25">
      <c r="A3718" s="1">
        <v>34881</v>
      </c>
      <c r="B3718" t="s">
        <v>142</v>
      </c>
      <c r="C3718" t="s">
        <v>26</v>
      </c>
      <c r="D3718" t="s">
        <v>26</v>
      </c>
      <c r="E3718" t="s">
        <v>26</v>
      </c>
      <c r="F3718">
        <v>111058853.66</v>
      </c>
      <c r="G3718">
        <v>108643024.39</v>
      </c>
      <c r="H3718">
        <v>118339341.58</v>
      </c>
      <c r="I3718" t="s">
        <v>26</v>
      </c>
      <c r="J3718" t="s">
        <v>26</v>
      </c>
      <c r="K3718" t="s">
        <v>26</v>
      </c>
    </row>
    <row r="3719" spans="1:11" x14ac:dyDescent="0.25">
      <c r="A3719" s="1">
        <v>34881</v>
      </c>
      <c r="B3719" t="s">
        <v>143</v>
      </c>
      <c r="C3719" t="s">
        <v>26</v>
      </c>
      <c r="D3719" t="s">
        <v>26</v>
      </c>
      <c r="E3719" t="s">
        <v>26</v>
      </c>
      <c r="F3719">
        <v>125665422.84</v>
      </c>
      <c r="G3719">
        <v>117561823.3</v>
      </c>
      <c r="H3719">
        <v>145969728.27000001</v>
      </c>
      <c r="I3719" t="s">
        <v>26</v>
      </c>
      <c r="J3719" t="s">
        <v>26</v>
      </c>
      <c r="K3719" t="s">
        <v>26</v>
      </c>
    </row>
    <row r="3720" spans="1:11" x14ac:dyDescent="0.25">
      <c r="A3720" s="1">
        <v>34881</v>
      </c>
      <c r="B3720" t="s">
        <v>144</v>
      </c>
      <c r="C3720" t="s">
        <v>26</v>
      </c>
      <c r="D3720" t="s">
        <v>26</v>
      </c>
      <c r="E3720" t="s">
        <v>26</v>
      </c>
      <c r="F3720">
        <v>115843455.79000001</v>
      </c>
      <c r="G3720">
        <v>109436969.65000001</v>
      </c>
      <c r="H3720">
        <v>137612157.00999999</v>
      </c>
      <c r="I3720" t="s">
        <v>26</v>
      </c>
      <c r="J3720" t="s">
        <v>26</v>
      </c>
      <c r="K3720" t="s">
        <v>26</v>
      </c>
    </row>
    <row r="3721" spans="1:11" x14ac:dyDescent="0.25">
      <c r="A3721" s="1">
        <v>34881</v>
      </c>
      <c r="B3721" t="s">
        <v>145</v>
      </c>
      <c r="C3721" t="s">
        <v>26</v>
      </c>
      <c r="D3721" t="s">
        <v>26</v>
      </c>
      <c r="E3721" t="s">
        <v>26</v>
      </c>
      <c r="F3721">
        <v>121355065.19</v>
      </c>
      <c r="G3721">
        <v>116434104.73999999</v>
      </c>
      <c r="H3721">
        <v>133725937.90000001</v>
      </c>
      <c r="I3721" t="s">
        <v>26</v>
      </c>
      <c r="J3721" t="s">
        <v>26</v>
      </c>
      <c r="K3721" t="s">
        <v>26</v>
      </c>
    </row>
    <row r="3722" spans="1:11" x14ac:dyDescent="0.25">
      <c r="A3722" s="1">
        <v>34881</v>
      </c>
      <c r="B3722" t="s">
        <v>146</v>
      </c>
      <c r="C3722" t="s">
        <v>26</v>
      </c>
      <c r="D3722" t="s">
        <v>26</v>
      </c>
      <c r="E3722" t="s">
        <v>26</v>
      </c>
      <c r="F3722">
        <v>121801019.98</v>
      </c>
      <c r="G3722">
        <v>115094624.68000001</v>
      </c>
      <c r="H3722">
        <v>139098488.84999999</v>
      </c>
      <c r="I3722" t="s">
        <v>26</v>
      </c>
      <c r="J3722" t="s">
        <v>26</v>
      </c>
      <c r="K3722" t="s">
        <v>26</v>
      </c>
    </row>
    <row r="3723" spans="1:11" x14ac:dyDescent="0.25">
      <c r="A3723" s="1">
        <v>34881</v>
      </c>
      <c r="B3723" t="s">
        <v>2</v>
      </c>
      <c r="C3723" t="s">
        <v>26</v>
      </c>
      <c r="D3723" t="s">
        <v>26</v>
      </c>
      <c r="E3723" t="s">
        <v>26</v>
      </c>
      <c r="F3723">
        <v>108970274.78</v>
      </c>
      <c r="G3723">
        <v>100155660.88</v>
      </c>
      <c r="H3723">
        <v>134179285.59999999</v>
      </c>
      <c r="I3723" t="s">
        <v>26</v>
      </c>
      <c r="J3723" t="s">
        <v>26</v>
      </c>
      <c r="K3723" t="s">
        <v>26</v>
      </c>
    </row>
    <row r="3724" spans="1:11" x14ac:dyDescent="0.25">
      <c r="A3724" s="1">
        <v>34881</v>
      </c>
      <c r="B3724" t="s">
        <v>147</v>
      </c>
      <c r="C3724" t="s">
        <v>26</v>
      </c>
      <c r="D3724" t="s">
        <v>26</v>
      </c>
      <c r="E3724" t="s">
        <v>26</v>
      </c>
      <c r="F3724">
        <v>119754796.41</v>
      </c>
      <c r="G3724">
        <v>113692751.54000001</v>
      </c>
      <c r="H3724">
        <v>133978656.44</v>
      </c>
      <c r="I3724" t="s">
        <v>26</v>
      </c>
      <c r="J3724" t="s">
        <v>26</v>
      </c>
      <c r="K3724" t="s">
        <v>26</v>
      </c>
    </row>
    <row r="3725" spans="1:11" x14ac:dyDescent="0.25">
      <c r="A3725" s="1">
        <v>34881</v>
      </c>
      <c r="B3725" t="s">
        <v>148</v>
      </c>
      <c r="C3725" t="s">
        <v>26</v>
      </c>
      <c r="D3725" t="s">
        <v>26</v>
      </c>
      <c r="E3725" t="s">
        <v>26</v>
      </c>
      <c r="F3725">
        <v>129225111.89</v>
      </c>
      <c r="G3725">
        <v>116112839.47</v>
      </c>
      <c r="H3725">
        <v>157462397.15000001</v>
      </c>
      <c r="I3725" t="s">
        <v>26</v>
      </c>
      <c r="J3725" t="s">
        <v>26</v>
      </c>
      <c r="K3725" t="s">
        <v>26</v>
      </c>
    </row>
    <row r="3726" spans="1:11" x14ac:dyDescent="0.25">
      <c r="A3726" s="1">
        <v>34881</v>
      </c>
      <c r="B3726" t="s">
        <v>149</v>
      </c>
      <c r="C3726" t="s">
        <v>26</v>
      </c>
      <c r="D3726" t="s">
        <v>26</v>
      </c>
      <c r="E3726" t="s">
        <v>26</v>
      </c>
      <c r="F3726">
        <v>121876171.88</v>
      </c>
      <c r="G3726">
        <v>110810260.86</v>
      </c>
      <c r="H3726">
        <v>145654412.65000001</v>
      </c>
      <c r="I3726" t="s">
        <v>26</v>
      </c>
      <c r="J3726" t="s">
        <v>26</v>
      </c>
      <c r="K3726" t="s">
        <v>26</v>
      </c>
    </row>
    <row r="3727" spans="1:11" x14ac:dyDescent="0.25">
      <c r="A3727" s="1">
        <v>34881</v>
      </c>
      <c r="B3727" t="s">
        <v>150</v>
      </c>
      <c r="C3727" t="s">
        <v>26</v>
      </c>
      <c r="D3727" t="s">
        <v>26</v>
      </c>
      <c r="E3727" t="s">
        <v>26</v>
      </c>
      <c r="F3727">
        <v>138335479.84</v>
      </c>
      <c r="G3727">
        <v>114599128.38</v>
      </c>
      <c r="H3727">
        <v>192811272.19</v>
      </c>
      <c r="I3727" t="s">
        <v>26</v>
      </c>
      <c r="J3727" t="s">
        <v>26</v>
      </c>
      <c r="K3727" t="s">
        <v>26</v>
      </c>
    </row>
    <row r="3728" spans="1:11" x14ac:dyDescent="0.25">
      <c r="A3728" s="1">
        <v>34881</v>
      </c>
      <c r="B3728" t="s">
        <v>151</v>
      </c>
      <c r="C3728" t="s">
        <v>26</v>
      </c>
      <c r="D3728" t="s">
        <v>26</v>
      </c>
      <c r="E3728" t="s">
        <v>26</v>
      </c>
      <c r="F3728">
        <v>126704205.06999999</v>
      </c>
      <c r="G3728">
        <v>118357024.83</v>
      </c>
      <c r="H3728">
        <v>151488673.72</v>
      </c>
      <c r="I3728" t="s">
        <v>26</v>
      </c>
      <c r="J3728" t="s">
        <v>26</v>
      </c>
      <c r="K3728" t="s">
        <v>26</v>
      </c>
    </row>
    <row r="3729" spans="1:11" x14ac:dyDescent="0.25">
      <c r="A3729" s="1">
        <v>34881</v>
      </c>
      <c r="B3729" t="s">
        <v>152</v>
      </c>
      <c r="C3729" t="s">
        <v>26</v>
      </c>
      <c r="D3729" t="s">
        <v>26</v>
      </c>
      <c r="E3729" t="s">
        <v>26</v>
      </c>
      <c r="F3729">
        <v>115737368.81999999</v>
      </c>
      <c r="G3729">
        <v>108619217.65000001</v>
      </c>
      <c r="H3729">
        <v>134495547.13999999</v>
      </c>
      <c r="I3729" t="s">
        <v>26</v>
      </c>
      <c r="J3729" t="s">
        <v>26</v>
      </c>
      <c r="K3729" t="s">
        <v>26</v>
      </c>
    </row>
    <row r="3730" spans="1:11" x14ac:dyDescent="0.25">
      <c r="A3730" s="1">
        <v>34881</v>
      </c>
      <c r="B3730" t="s">
        <v>153</v>
      </c>
      <c r="C3730" t="s">
        <v>26</v>
      </c>
      <c r="D3730" t="s">
        <v>26</v>
      </c>
      <c r="E3730" t="s">
        <v>26</v>
      </c>
      <c r="F3730">
        <v>129595207.70999999</v>
      </c>
      <c r="G3730">
        <v>123481359.40000001</v>
      </c>
      <c r="H3730">
        <v>143793977.63999999</v>
      </c>
      <c r="I3730" t="s">
        <v>26</v>
      </c>
      <c r="J3730" t="s">
        <v>26</v>
      </c>
      <c r="K3730" t="s">
        <v>26</v>
      </c>
    </row>
    <row r="3731" spans="1:11" x14ac:dyDescent="0.25">
      <c r="A3731" s="1">
        <v>34881</v>
      </c>
      <c r="B3731" t="s">
        <v>154</v>
      </c>
      <c r="C3731" t="s">
        <v>26</v>
      </c>
      <c r="D3731" t="s">
        <v>26</v>
      </c>
      <c r="E3731" t="s">
        <v>26</v>
      </c>
      <c r="F3731">
        <v>118280258.94</v>
      </c>
      <c r="G3731">
        <v>111982774.66</v>
      </c>
      <c r="H3731">
        <v>136997179.96000001</v>
      </c>
      <c r="I3731" t="s">
        <v>26</v>
      </c>
      <c r="J3731" t="s">
        <v>26</v>
      </c>
      <c r="K3731" t="s">
        <v>26</v>
      </c>
    </row>
    <row r="3732" spans="1:11" x14ac:dyDescent="0.25">
      <c r="A3732" s="1">
        <v>34881</v>
      </c>
      <c r="B3732" t="s">
        <v>155</v>
      </c>
      <c r="C3732" t="s">
        <v>26</v>
      </c>
      <c r="D3732" t="s">
        <v>26</v>
      </c>
      <c r="E3732" t="s">
        <v>26</v>
      </c>
      <c r="F3732">
        <v>115794548.76000001</v>
      </c>
      <c r="G3732">
        <v>111619786.83</v>
      </c>
      <c r="H3732">
        <v>126661478.34</v>
      </c>
      <c r="I3732" t="s">
        <v>26</v>
      </c>
      <c r="J3732" t="s">
        <v>26</v>
      </c>
      <c r="K3732" t="s">
        <v>26</v>
      </c>
    </row>
    <row r="3733" spans="1:11" x14ac:dyDescent="0.25">
      <c r="A3733" s="1">
        <v>34912</v>
      </c>
      <c r="B3733" t="s">
        <v>1</v>
      </c>
      <c r="C3733" t="s">
        <v>26</v>
      </c>
      <c r="D3733" t="s">
        <v>26</v>
      </c>
      <c r="E3733" t="s">
        <v>26</v>
      </c>
      <c r="F3733">
        <v>124785800.2</v>
      </c>
      <c r="G3733">
        <v>116726365.54000001</v>
      </c>
      <c r="H3733">
        <v>145397905.96000001</v>
      </c>
      <c r="I3733" t="s">
        <v>26</v>
      </c>
      <c r="J3733" t="s">
        <v>26</v>
      </c>
      <c r="K3733" t="s">
        <v>26</v>
      </c>
    </row>
    <row r="3734" spans="1:11" x14ac:dyDescent="0.25">
      <c r="A3734" s="1">
        <v>34912</v>
      </c>
      <c r="B3734" t="s">
        <v>126</v>
      </c>
      <c r="C3734" t="s">
        <v>26</v>
      </c>
      <c r="D3734" t="s">
        <v>26</v>
      </c>
      <c r="E3734" t="s">
        <v>26</v>
      </c>
      <c r="F3734">
        <v>123276143.97</v>
      </c>
      <c r="G3734">
        <v>119513714.66</v>
      </c>
      <c r="H3734">
        <v>133280677.93000001</v>
      </c>
      <c r="I3734" t="s">
        <v>26</v>
      </c>
      <c r="J3734" t="s">
        <v>26</v>
      </c>
      <c r="K3734" t="s">
        <v>26</v>
      </c>
    </row>
    <row r="3735" spans="1:11" x14ac:dyDescent="0.25">
      <c r="A3735" s="1">
        <v>34912</v>
      </c>
      <c r="B3735" t="s">
        <v>127</v>
      </c>
      <c r="C3735" t="s">
        <v>26</v>
      </c>
      <c r="D3735" t="s">
        <v>26</v>
      </c>
      <c r="E3735" t="s">
        <v>26</v>
      </c>
      <c r="F3735">
        <v>121729166.63</v>
      </c>
      <c r="G3735">
        <v>117388028.54000001</v>
      </c>
      <c r="H3735">
        <v>134999695.40000001</v>
      </c>
      <c r="I3735" t="s">
        <v>26</v>
      </c>
      <c r="J3735" t="s">
        <v>26</v>
      </c>
      <c r="K3735" t="s">
        <v>26</v>
      </c>
    </row>
    <row r="3736" spans="1:11" x14ac:dyDescent="0.25">
      <c r="A3736" s="1">
        <v>34912</v>
      </c>
      <c r="B3736" t="s">
        <v>113</v>
      </c>
      <c r="C3736" t="s">
        <v>26</v>
      </c>
      <c r="D3736" t="s">
        <v>26</v>
      </c>
      <c r="E3736" t="s">
        <v>26</v>
      </c>
      <c r="F3736">
        <v>126592015.18000001</v>
      </c>
      <c r="G3736">
        <v>116071079.28</v>
      </c>
      <c r="H3736">
        <v>150825107.36000001</v>
      </c>
      <c r="I3736" t="s">
        <v>26</v>
      </c>
      <c r="J3736" t="s">
        <v>26</v>
      </c>
      <c r="K3736" t="s">
        <v>26</v>
      </c>
    </row>
    <row r="3737" spans="1:11" x14ac:dyDescent="0.25">
      <c r="A3737" s="1">
        <v>34912</v>
      </c>
      <c r="B3737" t="s">
        <v>128</v>
      </c>
      <c r="C3737" t="s">
        <v>26</v>
      </c>
      <c r="D3737" t="s">
        <v>26</v>
      </c>
      <c r="E3737" t="s">
        <v>26</v>
      </c>
      <c r="F3737">
        <v>128007414.88</v>
      </c>
      <c r="G3737">
        <v>115241280.41</v>
      </c>
      <c r="H3737">
        <v>159364905.91</v>
      </c>
      <c r="I3737" t="s">
        <v>26</v>
      </c>
      <c r="J3737" t="s">
        <v>26</v>
      </c>
      <c r="K3737" t="s">
        <v>26</v>
      </c>
    </row>
    <row r="3738" spans="1:11" x14ac:dyDescent="0.25">
      <c r="A3738" s="1">
        <v>34912</v>
      </c>
      <c r="B3738" t="s">
        <v>129</v>
      </c>
      <c r="C3738" t="s">
        <v>26</v>
      </c>
      <c r="D3738" t="s">
        <v>26</v>
      </c>
      <c r="E3738" t="s">
        <v>26</v>
      </c>
      <c r="F3738">
        <v>121005677.54000001</v>
      </c>
      <c r="G3738">
        <v>114967493.79000001</v>
      </c>
      <c r="H3738">
        <v>136983612.84</v>
      </c>
      <c r="I3738" t="s">
        <v>26</v>
      </c>
      <c r="J3738" t="s">
        <v>26</v>
      </c>
      <c r="K3738" t="s">
        <v>26</v>
      </c>
    </row>
    <row r="3739" spans="1:11" x14ac:dyDescent="0.25">
      <c r="A3739" s="1">
        <v>34912</v>
      </c>
      <c r="B3739" t="s">
        <v>130</v>
      </c>
      <c r="C3739" t="s">
        <v>26</v>
      </c>
      <c r="D3739" t="s">
        <v>26</v>
      </c>
      <c r="E3739" t="s">
        <v>26</v>
      </c>
      <c r="F3739">
        <v>123679619.56</v>
      </c>
      <c r="G3739">
        <v>118269246.09999999</v>
      </c>
      <c r="H3739">
        <v>142949716.00999999</v>
      </c>
      <c r="I3739" t="s">
        <v>26</v>
      </c>
      <c r="J3739" t="s">
        <v>26</v>
      </c>
      <c r="K3739" t="s">
        <v>26</v>
      </c>
    </row>
    <row r="3740" spans="1:11" x14ac:dyDescent="0.25">
      <c r="A3740" s="1">
        <v>34912</v>
      </c>
      <c r="B3740" t="s">
        <v>131</v>
      </c>
      <c r="C3740" t="s">
        <v>26</v>
      </c>
      <c r="D3740" t="s">
        <v>26</v>
      </c>
      <c r="E3740" t="s">
        <v>26</v>
      </c>
      <c r="F3740">
        <v>128321411.43000001</v>
      </c>
      <c r="G3740">
        <v>127290033.70999999</v>
      </c>
      <c r="H3740">
        <v>131900841.66</v>
      </c>
      <c r="I3740" t="s">
        <v>26</v>
      </c>
      <c r="J3740" t="s">
        <v>26</v>
      </c>
      <c r="K3740" t="s">
        <v>26</v>
      </c>
    </row>
    <row r="3741" spans="1:11" x14ac:dyDescent="0.25">
      <c r="A3741" s="1">
        <v>34912</v>
      </c>
      <c r="B3741" t="s">
        <v>132</v>
      </c>
      <c r="C3741" t="s">
        <v>26</v>
      </c>
      <c r="D3741" t="s">
        <v>26</v>
      </c>
      <c r="E3741" t="s">
        <v>26</v>
      </c>
      <c r="F3741">
        <v>129281915.84999999</v>
      </c>
      <c r="G3741">
        <v>122621037.5</v>
      </c>
      <c r="H3741">
        <v>145170159.47999999</v>
      </c>
      <c r="I3741" t="s">
        <v>26</v>
      </c>
      <c r="J3741" t="s">
        <v>26</v>
      </c>
      <c r="K3741" t="s">
        <v>26</v>
      </c>
    </row>
    <row r="3742" spans="1:11" x14ac:dyDescent="0.25">
      <c r="A3742" s="1">
        <v>34912</v>
      </c>
      <c r="B3742" t="s">
        <v>133</v>
      </c>
      <c r="C3742" t="s">
        <v>26</v>
      </c>
      <c r="D3742" t="s">
        <v>26</v>
      </c>
      <c r="E3742" t="s">
        <v>26</v>
      </c>
      <c r="F3742">
        <v>124380202.91</v>
      </c>
      <c r="G3742">
        <v>114348018.56</v>
      </c>
      <c r="H3742">
        <v>147934228</v>
      </c>
      <c r="I3742" t="s">
        <v>26</v>
      </c>
      <c r="J3742" t="s">
        <v>26</v>
      </c>
      <c r="K3742" t="s">
        <v>26</v>
      </c>
    </row>
    <row r="3743" spans="1:11" x14ac:dyDescent="0.25">
      <c r="A3743" s="1">
        <v>34912</v>
      </c>
      <c r="B3743" t="s">
        <v>134</v>
      </c>
      <c r="C3743" t="s">
        <v>26</v>
      </c>
      <c r="D3743" t="s">
        <v>26</v>
      </c>
      <c r="E3743" t="s">
        <v>26</v>
      </c>
      <c r="F3743">
        <v>118309892.59999999</v>
      </c>
      <c r="G3743">
        <v>119502543.56999999</v>
      </c>
      <c r="H3743">
        <v>115475307.89</v>
      </c>
      <c r="I3743" t="s">
        <v>26</v>
      </c>
      <c r="J3743" t="s">
        <v>26</v>
      </c>
      <c r="K3743" t="s">
        <v>26</v>
      </c>
    </row>
    <row r="3744" spans="1:11" x14ac:dyDescent="0.25">
      <c r="A3744" s="1">
        <v>34912</v>
      </c>
      <c r="B3744" t="s">
        <v>135</v>
      </c>
      <c r="C3744" t="s">
        <v>26</v>
      </c>
      <c r="D3744" t="s">
        <v>26</v>
      </c>
      <c r="E3744" t="s">
        <v>26</v>
      </c>
      <c r="F3744">
        <v>119248393.84999999</v>
      </c>
      <c r="G3744">
        <v>115410066.81</v>
      </c>
      <c r="H3744">
        <v>130837106.38</v>
      </c>
      <c r="I3744" t="s">
        <v>26</v>
      </c>
      <c r="J3744" t="s">
        <v>26</v>
      </c>
      <c r="K3744" t="s">
        <v>26</v>
      </c>
    </row>
    <row r="3745" spans="1:11" x14ac:dyDescent="0.25">
      <c r="A3745" s="1">
        <v>34912</v>
      </c>
      <c r="B3745" t="s">
        <v>136</v>
      </c>
      <c r="C3745" t="s">
        <v>26</v>
      </c>
      <c r="D3745" t="s">
        <v>26</v>
      </c>
      <c r="E3745" t="s">
        <v>26</v>
      </c>
      <c r="F3745">
        <v>126605532.67</v>
      </c>
      <c r="G3745">
        <v>114302233.86</v>
      </c>
      <c r="H3745">
        <v>161724323.38</v>
      </c>
      <c r="I3745" t="s">
        <v>26</v>
      </c>
      <c r="J3745" t="s">
        <v>26</v>
      </c>
      <c r="K3745" t="s">
        <v>26</v>
      </c>
    </row>
    <row r="3746" spans="1:11" x14ac:dyDescent="0.25">
      <c r="A3746" s="1">
        <v>34912</v>
      </c>
      <c r="B3746" t="s">
        <v>137</v>
      </c>
      <c r="C3746" t="s">
        <v>26</v>
      </c>
      <c r="D3746" t="s">
        <v>26</v>
      </c>
      <c r="E3746" t="s">
        <v>26</v>
      </c>
      <c r="F3746">
        <v>126418706.22</v>
      </c>
      <c r="G3746">
        <v>121669006.72</v>
      </c>
      <c r="H3746">
        <v>147196681.25999999</v>
      </c>
      <c r="I3746" t="s">
        <v>26</v>
      </c>
      <c r="J3746" t="s">
        <v>26</v>
      </c>
      <c r="K3746" t="s">
        <v>26</v>
      </c>
    </row>
    <row r="3747" spans="1:11" x14ac:dyDescent="0.25">
      <c r="A3747" s="1">
        <v>34912</v>
      </c>
      <c r="B3747" t="s">
        <v>138</v>
      </c>
      <c r="C3747" t="s">
        <v>26</v>
      </c>
      <c r="D3747" t="s">
        <v>26</v>
      </c>
      <c r="E3747" t="s">
        <v>26</v>
      </c>
      <c r="F3747">
        <v>129751290.58</v>
      </c>
      <c r="G3747">
        <v>128078572.34999999</v>
      </c>
      <c r="H3747">
        <v>135792946.09999999</v>
      </c>
      <c r="I3747" t="s">
        <v>26</v>
      </c>
      <c r="J3747" t="s">
        <v>26</v>
      </c>
      <c r="K3747" t="s">
        <v>26</v>
      </c>
    </row>
    <row r="3748" spans="1:11" x14ac:dyDescent="0.25">
      <c r="A3748" s="1">
        <v>34912</v>
      </c>
      <c r="B3748" t="s">
        <v>139</v>
      </c>
      <c r="C3748" t="s">
        <v>26</v>
      </c>
      <c r="D3748" t="s">
        <v>26</v>
      </c>
      <c r="E3748" t="s">
        <v>26</v>
      </c>
      <c r="F3748">
        <v>125137392.55</v>
      </c>
      <c r="G3748">
        <v>117709399.98</v>
      </c>
      <c r="H3748">
        <v>150228596.08000001</v>
      </c>
      <c r="I3748" t="s">
        <v>26</v>
      </c>
      <c r="J3748" t="s">
        <v>26</v>
      </c>
      <c r="K3748" t="s">
        <v>26</v>
      </c>
    </row>
    <row r="3749" spans="1:11" x14ac:dyDescent="0.25">
      <c r="A3749" s="1">
        <v>34912</v>
      </c>
      <c r="B3749" t="s">
        <v>140</v>
      </c>
      <c r="C3749" t="s">
        <v>26</v>
      </c>
      <c r="D3749" t="s">
        <v>26</v>
      </c>
      <c r="E3749" t="s">
        <v>26</v>
      </c>
      <c r="F3749">
        <v>119038216.7</v>
      </c>
      <c r="G3749">
        <v>116462010.54000001</v>
      </c>
      <c r="H3749">
        <v>127253504.66</v>
      </c>
      <c r="I3749" t="s">
        <v>26</v>
      </c>
      <c r="J3749" t="s">
        <v>26</v>
      </c>
      <c r="K3749" t="s">
        <v>26</v>
      </c>
    </row>
    <row r="3750" spans="1:11" x14ac:dyDescent="0.25">
      <c r="A3750" s="1">
        <v>34912</v>
      </c>
      <c r="B3750" t="s">
        <v>141</v>
      </c>
      <c r="C3750" t="s">
        <v>26</v>
      </c>
      <c r="D3750" t="s">
        <v>26</v>
      </c>
      <c r="E3750" t="s">
        <v>26</v>
      </c>
      <c r="F3750">
        <v>121562845.36</v>
      </c>
      <c r="G3750">
        <v>120023782.84</v>
      </c>
      <c r="H3750">
        <v>126466877.47</v>
      </c>
      <c r="I3750" t="s">
        <v>26</v>
      </c>
      <c r="J3750" t="s">
        <v>26</v>
      </c>
      <c r="K3750" t="s">
        <v>26</v>
      </c>
    </row>
    <row r="3751" spans="1:11" x14ac:dyDescent="0.25">
      <c r="A3751" s="1">
        <v>34912</v>
      </c>
      <c r="B3751" t="s">
        <v>142</v>
      </c>
      <c r="C3751" t="s">
        <v>26</v>
      </c>
      <c r="D3751" t="s">
        <v>26</v>
      </c>
      <c r="E3751" t="s">
        <v>26</v>
      </c>
      <c r="F3751">
        <v>112336030.48</v>
      </c>
      <c r="G3751">
        <v>110229212.55</v>
      </c>
      <c r="H3751">
        <v>118682525.68000001</v>
      </c>
      <c r="I3751" t="s">
        <v>26</v>
      </c>
      <c r="J3751" t="s">
        <v>26</v>
      </c>
      <c r="K3751" t="s">
        <v>26</v>
      </c>
    </row>
    <row r="3752" spans="1:11" x14ac:dyDescent="0.25">
      <c r="A3752" s="1">
        <v>34912</v>
      </c>
      <c r="B3752" t="s">
        <v>143</v>
      </c>
      <c r="C3752" t="s">
        <v>26</v>
      </c>
      <c r="D3752" t="s">
        <v>26</v>
      </c>
      <c r="E3752" t="s">
        <v>26</v>
      </c>
      <c r="F3752">
        <v>126067552.2</v>
      </c>
      <c r="G3752">
        <v>118067339.14</v>
      </c>
      <c r="H3752">
        <v>146115697.99000001</v>
      </c>
      <c r="I3752" t="s">
        <v>26</v>
      </c>
      <c r="J3752" t="s">
        <v>26</v>
      </c>
      <c r="K3752" t="s">
        <v>26</v>
      </c>
    </row>
    <row r="3753" spans="1:11" x14ac:dyDescent="0.25">
      <c r="A3753" s="1">
        <v>34912</v>
      </c>
      <c r="B3753" t="s">
        <v>144</v>
      </c>
      <c r="C3753" t="s">
        <v>26</v>
      </c>
      <c r="D3753" t="s">
        <v>26</v>
      </c>
      <c r="E3753" t="s">
        <v>26</v>
      </c>
      <c r="F3753">
        <v>115194732.44</v>
      </c>
      <c r="G3753">
        <v>108605248.68000001</v>
      </c>
      <c r="H3753">
        <v>137612157.00999999</v>
      </c>
      <c r="I3753" t="s">
        <v>26</v>
      </c>
      <c r="J3753" t="s">
        <v>26</v>
      </c>
      <c r="K3753" t="s">
        <v>26</v>
      </c>
    </row>
    <row r="3754" spans="1:11" x14ac:dyDescent="0.25">
      <c r="A3754" s="1">
        <v>34912</v>
      </c>
      <c r="B3754" t="s">
        <v>145</v>
      </c>
      <c r="C3754" t="s">
        <v>26</v>
      </c>
      <c r="D3754" t="s">
        <v>26</v>
      </c>
      <c r="E3754" t="s">
        <v>26</v>
      </c>
      <c r="F3754">
        <v>122677835.40000001</v>
      </c>
      <c r="G3754">
        <v>118297050.42</v>
      </c>
      <c r="H3754">
        <v>133712565.3</v>
      </c>
      <c r="I3754" t="s">
        <v>26</v>
      </c>
      <c r="J3754" t="s">
        <v>26</v>
      </c>
      <c r="K3754" t="s">
        <v>26</v>
      </c>
    </row>
    <row r="3755" spans="1:11" x14ac:dyDescent="0.25">
      <c r="A3755" s="1">
        <v>34912</v>
      </c>
      <c r="B3755" t="s">
        <v>146</v>
      </c>
      <c r="C3755" t="s">
        <v>26</v>
      </c>
      <c r="D3755" t="s">
        <v>26</v>
      </c>
      <c r="E3755" t="s">
        <v>26</v>
      </c>
      <c r="F3755">
        <v>123895997.52</v>
      </c>
      <c r="G3755">
        <v>117500102.33</v>
      </c>
      <c r="H3755">
        <v>140364285.09</v>
      </c>
      <c r="I3755" t="s">
        <v>26</v>
      </c>
      <c r="J3755" t="s">
        <v>26</v>
      </c>
      <c r="K3755" t="s">
        <v>26</v>
      </c>
    </row>
    <row r="3756" spans="1:11" x14ac:dyDescent="0.25">
      <c r="A3756" s="1">
        <v>34912</v>
      </c>
      <c r="B3756" t="s">
        <v>2</v>
      </c>
      <c r="C3756" t="s">
        <v>26</v>
      </c>
      <c r="D3756" t="s">
        <v>26</v>
      </c>
      <c r="E3756" t="s">
        <v>26</v>
      </c>
      <c r="F3756">
        <v>111225959.47</v>
      </c>
      <c r="G3756">
        <v>103220424.09999999</v>
      </c>
      <c r="H3756">
        <v>134165867.68000001</v>
      </c>
      <c r="I3756" t="s">
        <v>26</v>
      </c>
      <c r="J3756" t="s">
        <v>26</v>
      </c>
      <c r="K3756" t="s">
        <v>26</v>
      </c>
    </row>
    <row r="3757" spans="1:11" x14ac:dyDescent="0.25">
      <c r="A3757" s="1">
        <v>34912</v>
      </c>
      <c r="B3757" t="s">
        <v>147</v>
      </c>
      <c r="C3757" t="s">
        <v>26</v>
      </c>
      <c r="D3757" t="s">
        <v>26</v>
      </c>
      <c r="E3757" t="s">
        <v>26</v>
      </c>
      <c r="F3757">
        <v>121024197.25</v>
      </c>
      <c r="G3757">
        <v>115000218.18000001</v>
      </c>
      <c r="H3757">
        <v>135171066.49000001</v>
      </c>
      <c r="I3757" t="s">
        <v>26</v>
      </c>
      <c r="J3757" t="s">
        <v>26</v>
      </c>
      <c r="K3757" t="s">
        <v>26</v>
      </c>
    </row>
    <row r="3758" spans="1:11" x14ac:dyDescent="0.25">
      <c r="A3758" s="1">
        <v>34912</v>
      </c>
      <c r="B3758" t="s">
        <v>148</v>
      </c>
      <c r="C3758" t="s">
        <v>26</v>
      </c>
      <c r="D3758" t="s">
        <v>26</v>
      </c>
      <c r="E3758" t="s">
        <v>26</v>
      </c>
      <c r="F3758">
        <v>129871237.45</v>
      </c>
      <c r="G3758">
        <v>116112839.47</v>
      </c>
      <c r="H3758">
        <v>159509408.31999999</v>
      </c>
      <c r="I3758" t="s">
        <v>26</v>
      </c>
      <c r="J3758" t="s">
        <v>26</v>
      </c>
      <c r="K3758" t="s">
        <v>26</v>
      </c>
    </row>
    <row r="3759" spans="1:11" x14ac:dyDescent="0.25">
      <c r="A3759" s="1">
        <v>34912</v>
      </c>
      <c r="B3759" t="s">
        <v>149</v>
      </c>
      <c r="C3759" t="s">
        <v>26</v>
      </c>
      <c r="D3759" t="s">
        <v>26</v>
      </c>
      <c r="E3759" t="s">
        <v>26</v>
      </c>
      <c r="F3759">
        <v>123472749.73</v>
      </c>
      <c r="G3759">
        <v>112195389.12</v>
      </c>
      <c r="H3759">
        <v>147708139.87</v>
      </c>
      <c r="I3759" t="s">
        <v>26</v>
      </c>
      <c r="J3759" t="s">
        <v>26</v>
      </c>
      <c r="K3759" t="s">
        <v>26</v>
      </c>
    </row>
    <row r="3760" spans="1:11" x14ac:dyDescent="0.25">
      <c r="A3760" s="1">
        <v>34912</v>
      </c>
      <c r="B3760" t="s">
        <v>150</v>
      </c>
      <c r="C3760" t="s">
        <v>26</v>
      </c>
      <c r="D3760" t="s">
        <v>26</v>
      </c>
      <c r="E3760" t="s">
        <v>26</v>
      </c>
      <c r="F3760">
        <v>139027157.24000001</v>
      </c>
      <c r="G3760">
        <v>115561761.06</v>
      </c>
      <c r="H3760">
        <v>192869115.56999999</v>
      </c>
      <c r="I3760" t="s">
        <v>26</v>
      </c>
      <c r="J3760" t="s">
        <v>26</v>
      </c>
      <c r="K3760" t="s">
        <v>26</v>
      </c>
    </row>
    <row r="3761" spans="1:11" x14ac:dyDescent="0.25">
      <c r="A3761" s="1">
        <v>34912</v>
      </c>
      <c r="B3761" t="s">
        <v>151</v>
      </c>
      <c r="C3761" t="s">
        <v>26</v>
      </c>
      <c r="D3761" t="s">
        <v>26</v>
      </c>
      <c r="E3761" t="s">
        <v>26</v>
      </c>
      <c r="F3761">
        <v>126830909.28</v>
      </c>
      <c r="G3761">
        <v>118179489.29000001</v>
      </c>
      <c r="H3761">
        <v>152503647.84</v>
      </c>
      <c r="I3761" t="s">
        <v>26</v>
      </c>
      <c r="J3761" t="s">
        <v>26</v>
      </c>
      <c r="K3761" t="s">
        <v>26</v>
      </c>
    </row>
    <row r="3762" spans="1:11" x14ac:dyDescent="0.25">
      <c r="A3762" s="1">
        <v>34912</v>
      </c>
      <c r="B3762" t="s">
        <v>152</v>
      </c>
      <c r="C3762" t="s">
        <v>26</v>
      </c>
      <c r="D3762" t="s">
        <v>26</v>
      </c>
      <c r="E3762" t="s">
        <v>26</v>
      </c>
      <c r="F3762">
        <v>117299823.3</v>
      </c>
      <c r="G3762">
        <v>110780740.08</v>
      </c>
      <c r="H3762">
        <v>134495547.13999999</v>
      </c>
      <c r="I3762" t="s">
        <v>26</v>
      </c>
      <c r="J3762" t="s">
        <v>26</v>
      </c>
      <c r="K3762" t="s">
        <v>26</v>
      </c>
    </row>
    <row r="3763" spans="1:11" x14ac:dyDescent="0.25">
      <c r="A3763" s="1">
        <v>34912</v>
      </c>
      <c r="B3763" t="s">
        <v>153</v>
      </c>
      <c r="C3763" t="s">
        <v>26</v>
      </c>
      <c r="D3763" t="s">
        <v>26</v>
      </c>
      <c r="E3763" t="s">
        <v>26</v>
      </c>
      <c r="F3763">
        <v>130191345.66</v>
      </c>
      <c r="G3763">
        <v>123987632.97</v>
      </c>
      <c r="H3763">
        <v>144584844.52000001</v>
      </c>
      <c r="I3763" t="s">
        <v>26</v>
      </c>
      <c r="J3763" t="s">
        <v>26</v>
      </c>
      <c r="K3763" t="s">
        <v>26</v>
      </c>
    </row>
    <row r="3764" spans="1:11" x14ac:dyDescent="0.25">
      <c r="A3764" s="1">
        <v>34912</v>
      </c>
      <c r="B3764" t="s">
        <v>154</v>
      </c>
      <c r="C3764" t="s">
        <v>26</v>
      </c>
      <c r="D3764" t="s">
        <v>26</v>
      </c>
      <c r="E3764" t="s">
        <v>26</v>
      </c>
      <c r="F3764">
        <v>118114666.56999999</v>
      </c>
      <c r="G3764">
        <v>111758809.11</v>
      </c>
      <c r="H3764">
        <v>137038279.12</v>
      </c>
      <c r="I3764" t="s">
        <v>26</v>
      </c>
      <c r="J3764" t="s">
        <v>26</v>
      </c>
      <c r="K3764" t="s">
        <v>26</v>
      </c>
    </row>
    <row r="3765" spans="1:11" x14ac:dyDescent="0.25">
      <c r="A3765" s="1">
        <v>34912</v>
      </c>
      <c r="B3765" t="s">
        <v>155</v>
      </c>
      <c r="C3765" t="s">
        <v>26</v>
      </c>
      <c r="D3765" t="s">
        <v>26</v>
      </c>
      <c r="E3765" t="s">
        <v>26</v>
      </c>
      <c r="F3765">
        <v>116477736.59999999</v>
      </c>
      <c r="G3765">
        <v>112590878.98</v>
      </c>
      <c r="H3765">
        <v>126623479.89</v>
      </c>
      <c r="I3765" t="s">
        <v>26</v>
      </c>
      <c r="J3765" t="s">
        <v>26</v>
      </c>
      <c r="K3765" t="s">
        <v>26</v>
      </c>
    </row>
    <row r="3766" spans="1:11" x14ac:dyDescent="0.25">
      <c r="A3766" s="1">
        <v>34943</v>
      </c>
      <c r="B3766" t="s">
        <v>1</v>
      </c>
      <c r="C3766" t="s">
        <v>26</v>
      </c>
      <c r="D3766" t="s">
        <v>26</v>
      </c>
      <c r="E3766" t="s">
        <v>26</v>
      </c>
      <c r="F3766">
        <v>125172636.18000001</v>
      </c>
      <c r="G3766">
        <v>117053199.37</v>
      </c>
      <c r="H3766">
        <v>145950418</v>
      </c>
      <c r="I3766" t="s">
        <v>26</v>
      </c>
      <c r="J3766" t="s">
        <v>26</v>
      </c>
      <c r="K3766" t="s">
        <v>26</v>
      </c>
    </row>
    <row r="3767" spans="1:11" x14ac:dyDescent="0.25">
      <c r="A3767" s="1">
        <v>34943</v>
      </c>
      <c r="B3767" t="s">
        <v>126</v>
      </c>
      <c r="C3767" t="s">
        <v>26</v>
      </c>
      <c r="D3767" t="s">
        <v>26</v>
      </c>
      <c r="E3767" t="s">
        <v>26</v>
      </c>
      <c r="F3767">
        <v>124250025.5</v>
      </c>
      <c r="G3767">
        <v>118999805.69</v>
      </c>
      <c r="H3767">
        <v>138212063.02000001</v>
      </c>
      <c r="I3767" t="s">
        <v>26</v>
      </c>
      <c r="J3767" t="s">
        <v>26</v>
      </c>
      <c r="K3767" t="s">
        <v>26</v>
      </c>
    </row>
    <row r="3768" spans="1:11" x14ac:dyDescent="0.25">
      <c r="A3768" s="1">
        <v>34943</v>
      </c>
      <c r="B3768" t="s">
        <v>127</v>
      </c>
      <c r="C3768" t="s">
        <v>26</v>
      </c>
      <c r="D3768" t="s">
        <v>26</v>
      </c>
      <c r="E3768" t="s">
        <v>26</v>
      </c>
      <c r="F3768">
        <v>122629962.47</v>
      </c>
      <c r="G3768">
        <v>117928013.47</v>
      </c>
      <c r="H3768">
        <v>136970690.94999999</v>
      </c>
      <c r="I3768" t="s">
        <v>26</v>
      </c>
      <c r="J3768" t="s">
        <v>26</v>
      </c>
      <c r="K3768" t="s">
        <v>26</v>
      </c>
    </row>
    <row r="3769" spans="1:11" x14ac:dyDescent="0.25">
      <c r="A3769" s="1">
        <v>34943</v>
      </c>
      <c r="B3769" t="s">
        <v>113</v>
      </c>
      <c r="C3769" t="s">
        <v>26</v>
      </c>
      <c r="D3769" t="s">
        <v>26</v>
      </c>
      <c r="E3769" t="s">
        <v>26</v>
      </c>
      <c r="F3769">
        <v>126566696.77</v>
      </c>
      <c r="G3769">
        <v>116651434.68000001</v>
      </c>
      <c r="H3769">
        <v>149422433.86000001</v>
      </c>
      <c r="I3769" t="s">
        <v>26</v>
      </c>
      <c r="J3769" t="s">
        <v>26</v>
      </c>
      <c r="K3769" t="s">
        <v>26</v>
      </c>
    </row>
    <row r="3770" spans="1:11" x14ac:dyDescent="0.25">
      <c r="A3770" s="1">
        <v>34943</v>
      </c>
      <c r="B3770" t="s">
        <v>128</v>
      </c>
      <c r="C3770" t="s">
        <v>26</v>
      </c>
      <c r="D3770" t="s">
        <v>26</v>
      </c>
      <c r="E3770" t="s">
        <v>26</v>
      </c>
      <c r="F3770">
        <v>128455440.83</v>
      </c>
      <c r="G3770">
        <v>115437190.59</v>
      </c>
      <c r="H3770">
        <v>160448587.27000001</v>
      </c>
      <c r="I3770" t="s">
        <v>26</v>
      </c>
      <c r="J3770" t="s">
        <v>26</v>
      </c>
      <c r="K3770" t="s">
        <v>26</v>
      </c>
    </row>
    <row r="3771" spans="1:11" x14ac:dyDescent="0.25">
      <c r="A3771" s="1">
        <v>34943</v>
      </c>
      <c r="B3771" t="s">
        <v>129</v>
      </c>
      <c r="C3771" t="s">
        <v>26</v>
      </c>
      <c r="D3771" t="s">
        <v>26</v>
      </c>
      <c r="E3771" t="s">
        <v>26</v>
      </c>
      <c r="F3771">
        <v>121114582.65000001</v>
      </c>
      <c r="G3771">
        <v>114852526.29000001</v>
      </c>
      <c r="H3771">
        <v>137709625.99000001</v>
      </c>
      <c r="I3771" t="s">
        <v>26</v>
      </c>
      <c r="J3771" t="s">
        <v>26</v>
      </c>
      <c r="K3771" t="s">
        <v>26</v>
      </c>
    </row>
    <row r="3772" spans="1:11" x14ac:dyDescent="0.25">
      <c r="A3772" s="1">
        <v>34943</v>
      </c>
      <c r="B3772" t="s">
        <v>130</v>
      </c>
      <c r="C3772" t="s">
        <v>26</v>
      </c>
      <c r="D3772" t="s">
        <v>26</v>
      </c>
      <c r="E3772" t="s">
        <v>26</v>
      </c>
      <c r="F3772">
        <v>124248545.81</v>
      </c>
      <c r="G3772">
        <v>119037996.2</v>
      </c>
      <c r="H3772">
        <v>142821061.25999999</v>
      </c>
      <c r="I3772" t="s">
        <v>26</v>
      </c>
      <c r="J3772" t="s">
        <v>26</v>
      </c>
      <c r="K3772" t="s">
        <v>26</v>
      </c>
    </row>
    <row r="3773" spans="1:11" x14ac:dyDescent="0.25">
      <c r="A3773" s="1">
        <v>34943</v>
      </c>
      <c r="B3773" t="s">
        <v>131</v>
      </c>
      <c r="C3773" t="s">
        <v>26</v>
      </c>
      <c r="D3773" t="s">
        <v>26</v>
      </c>
      <c r="E3773" t="s">
        <v>26</v>
      </c>
      <c r="F3773">
        <v>127025365.18000001</v>
      </c>
      <c r="G3773">
        <v>125609805.27</v>
      </c>
      <c r="H3773">
        <v>131914031.75</v>
      </c>
      <c r="I3773" t="s">
        <v>26</v>
      </c>
      <c r="J3773" t="s">
        <v>26</v>
      </c>
      <c r="K3773" t="s">
        <v>26</v>
      </c>
    </row>
    <row r="3774" spans="1:11" x14ac:dyDescent="0.25">
      <c r="A3774" s="1">
        <v>34943</v>
      </c>
      <c r="B3774" t="s">
        <v>132</v>
      </c>
      <c r="C3774" t="s">
        <v>26</v>
      </c>
      <c r="D3774" t="s">
        <v>26</v>
      </c>
      <c r="E3774" t="s">
        <v>26</v>
      </c>
      <c r="F3774">
        <v>128661362.65000001</v>
      </c>
      <c r="G3774">
        <v>121762690.23999999</v>
      </c>
      <c r="H3774">
        <v>145112091.41999999</v>
      </c>
      <c r="I3774" t="s">
        <v>26</v>
      </c>
      <c r="J3774" t="s">
        <v>26</v>
      </c>
      <c r="K3774" t="s">
        <v>26</v>
      </c>
    </row>
    <row r="3775" spans="1:11" x14ac:dyDescent="0.25">
      <c r="A3775" s="1">
        <v>34943</v>
      </c>
      <c r="B3775" t="s">
        <v>133</v>
      </c>
      <c r="C3775" t="s">
        <v>26</v>
      </c>
      <c r="D3775" t="s">
        <v>26</v>
      </c>
      <c r="E3775" t="s">
        <v>26</v>
      </c>
      <c r="F3775">
        <v>125798137.22</v>
      </c>
      <c r="G3775">
        <v>116371978.48999999</v>
      </c>
      <c r="H3775">
        <v>147919434.58000001</v>
      </c>
      <c r="I3775" t="s">
        <v>26</v>
      </c>
      <c r="J3775" t="s">
        <v>26</v>
      </c>
      <c r="K3775" t="s">
        <v>26</v>
      </c>
    </row>
    <row r="3776" spans="1:11" x14ac:dyDescent="0.25">
      <c r="A3776" s="1">
        <v>34943</v>
      </c>
      <c r="B3776" t="s">
        <v>134</v>
      </c>
      <c r="C3776" t="s">
        <v>26</v>
      </c>
      <c r="D3776" t="s">
        <v>26</v>
      </c>
      <c r="E3776" t="s">
        <v>26</v>
      </c>
      <c r="F3776">
        <v>121137499.04000001</v>
      </c>
      <c r="G3776">
        <v>119777399.42</v>
      </c>
      <c r="H3776">
        <v>124459286.84</v>
      </c>
      <c r="I3776" t="s">
        <v>26</v>
      </c>
      <c r="J3776" t="s">
        <v>26</v>
      </c>
      <c r="K3776" t="s">
        <v>26</v>
      </c>
    </row>
    <row r="3777" spans="1:11" x14ac:dyDescent="0.25">
      <c r="A3777" s="1">
        <v>34943</v>
      </c>
      <c r="B3777" t="s">
        <v>135</v>
      </c>
      <c r="C3777" t="s">
        <v>26</v>
      </c>
      <c r="D3777" t="s">
        <v>26</v>
      </c>
      <c r="E3777" t="s">
        <v>26</v>
      </c>
      <c r="F3777">
        <v>118032060.23999999</v>
      </c>
      <c r="G3777">
        <v>113840489.90000001</v>
      </c>
      <c r="H3777">
        <v>130693185.56</v>
      </c>
      <c r="I3777" t="s">
        <v>26</v>
      </c>
      <c r="J3777" t="s">
        <v>26</v>
      </c>
      <c r="K3777" t="s">
        <v>26</v>
      </c>
    </row>
    <row r="3778" spans="1:11" x14ac:dyDescent="0.25">
      <c r="A3778" s="1">
        <v>34943</v>
      </c>
      <c r="B3778" t="s">
        <v>136</v>
      </c>
      <c r="C3778" t="s">
        <v>26</v>
      </c>
      <c r="D3778" t="s">
        <v>26</v>
      </c>
      <c r="E3778" t="s">
        <v>26</v>
      </c>
      <c r="F3778">
        <v>126706817.09</v>
      </c>
      <c r="G3778">
        <v>109112912.44</v>
      </c>
      <c r="H3778">
        <v>176942582.21000001</v>
      </c>
      <c r="I3778" t="s">
        <v>26</v>
      </c>
      <c r="J3778" t="s">
        <v>26</v>
      </c>
      <c r="K3778" t="s">
        <v>26</v>
      </c>
    </row>
    <row r="3779" spans="1:11" x14ac:dyDescent="0.25">
      <c r="A3779" s="1">
        <v>34943</v>
      </c>
      <c r="B3779" t="s">
        <v>137</v>
      </c>
      <c r="C3779" t="s">
        <v>26</v>
      </c>
      <c r="D3779" t="s">
        <v>26</v>
      </c>
      <c r="E3779" t="s">
        <v>26</v>
      </c>
      <c r="F3779">
        <v>126153226.94</v>
      </c>
      <c r="G3779">
        <v>121340500.40000001</v>
      </c>
      <c r="H3779">
        <v>147211400.93000001</v>
      </c>
      <c r="I3779" t="s">
        <v>26</v>
      </c>
      <c r="J3779" t="s">
        <v>26</v>
      </c>
      <c r="K3779" t="s">
        <v>26</v>
      </c>
    </row>
    <row r="3780" spans="1:11" x14ac:dyDescent="0.25">
      <c r="A3780" s="1">
        <v>34943</v>
      </c>
      <c r="B3780" t="s">
        <v>138</v>
      </c>
      <c r="C3780" t="s">
        <v>26</v>
      </c>
      <c r="D3780" t="s">
        <v>26</v>
      </c>
      <c r="E3780" t="s">
        <v>26</v>
      </c>
      <c r="F3780">
        <v>129738315.45</v>
      </c>
      <c r="G3780">
        <v>128078572.34999999</v>
      </c>
      <c r="H3780">
        <v>135765787.50999999</v>
      </c>
      <c r="I3780" t="s">
        <v>26</v>
      </c>
      <c r="J3780" t="s">
        <v>26</v>
      </c>
      <c r="K3780" t="s">
        <v>26</v>
      </c>
    </row>
    <row r="3781" spans="1:11" x14ac:dyDescent="0.25">
      <c r="A3781" s="1">
        <v>34943</v>
      </c>
      <c r="B3781" t="s">
        <v>139</v>
      </c>
      <c r="C3781" t="s">
        <v>26</v>
      </c>
      <c r="D3781" t="s">
        <v>26</v>
      </c>
      <c r="E3781" t="s">
        <v>26</v>
      </c>
      <c r="F3781">
        <v>129254412.76000001</v>
      </c>
      <c r="G3781">
        <v>118968890.55</v>
      </c>
      <c r="H3781">
        <v>163959489.75999999</v>
      </c>
      <c r="I3781" t="s">
        <v>26</v>
      </c>
      <c r="J3781" t="s">
        <v>26</v>
      </c>
      <c r="K3781" t="s">
        <v>26</v>
      </c>
    </row>
    <row r="3782" spans="1:11" x14ac:dyDescent="0.25">
      <c r="A3782" s="1">
        <v>34943</v>
      </c>
      <c r="B3782" t="s">
        <v>140</v>
      </c>
      <c r="C3782" t="s">
        <v>26</v>
      </c>
      <c r="D3782" t="s">
        <v>26</v>
      </c>
      <c r="E3782" t="s">
        <v>26</v>
      </c>
      <c r="F3782">
        <v>119645311.59999999</v>
      </c>
      <c r="G3782">
        <v>117568399.64</v>
      </c>
      <c r="H3782">
        <v>126286378.02</v>
      </c>
      <c r="I3782" t="s">
        <v>26</v>
      </c>
      <c r="J3782" t="s">
        <v>26</v>
      </c>
      <c r="K3782" t="s">
        <v>26</v>
      </c>
    </row>
    <row r="3783" spans="1:11" x14ac:dyDescent="0.25">
      <c r="A3783" s="1">
        <v>34943</v>
      </c>
      <c r="B3783" t="s">
        <v>141</v>
      </c>
      <c r="C3783" t="s">
        <v>26</v>
      </c>
      <c r="D3783" t="s">
        <v>26</v>
      </c>
      <c r="E3783" t="s">
        <v>26</v>
      </c>
      <c r="F3783">
        <v>122401629</v>
      </c>
      <c r="G3783">
        <v>120923961.20999999</v>
      </c>
      <c r="H3783">
        <v>127073918.48</v>
      </c>
      <c r="I3783" t="s">
        <v>26</v>
      </c>
      <c r="J3783" t="s">
        <v>26</v>
      </c>
      <c r="K3783" t="s">
        <v>26</v>
      </c>
    </row>
    <row r="3784" spans="1:11" x14ac:dyDescent="0.25">
      <c r="A3784" s="1">
        <v>34943</v>
      </c>
      <c r="B3784" t="s">
        <v>142</v>
      </c>
      <c r="C3784" t="s">
        <v>26</v>
      </c>
      <c r="D3784" t="s">
        <v>26</v>
      </c>
      <c r="E3784" t="s">
        <v>26</v>
      </c>
      <c r="F3784">
        <v>113167317.11</v>
      </c>
      <c r="G3784">
        <v>111353550.52</v>
      </c>
      <c r="H3784">
        <v>118623184.41</v>
      </c>
      <c r="I3784" t="s">
        <v>26</v>
      </c>
      <c r="J3784" t="s">
        <v>26</v>
      </c>
      <c r="K3784" t="s">
        <v>26</v>
      </c>
    </row>
    <row r="3785" spans="1:11" x14ac:dyDescent="0.25">
      <c r="A3785" s="1">
        <v>34943</v>
      </c>
      <c r="B3785" t="s">
        <v>143</v>
      </c>
      <c r="C3785" t="s">
        <v>26</v>
      </c>
      <c r="D3785" t="s">
        <v>26</v>
      </c>
      <c r="E3785" t="s">
        <v>26</v>
      </c>
      <c r="F3785">
        <v>125727169.81</v>
      </c>
      <c r="G3785">
        <v>117595069.78</v>
      </c>
      <c r="H3785">
        <v>146101086.41999999</v>
      </c>
      <c r="I3785" t="s">
        <v>26</v>
      </c>
      <c r="J3785" t="s">
        <v>26</v>
      </c>
      <c r="K3785" t="s">
        <v>26</v>
      </c>
    </row>
    <row r="3786" spans="1:11" x14ac:dyDescent="0.25">
      <c r="A3786" s="1">
        <v>34943</v>
      </c>
      <c r="B3786" t="s">
        <v>144</v>
      </c>
      <c r="C3786" t="s">
        <v>26</v>
      </c>
      <c r="D3786" t="s">
        <v>26</v>
      </c>
      <c r="E3786" t="s">
        <v>26</v>
      </c>
      <c r="F3786">
        <v>116346679.76000001</v>
      </c>
      <c r="G3786">
        <v>110027977.43000001</v>
      </c>
      <c r="H3786">
        <v>137846097.68000001</v>
      </c>
      <c r="I3786" t="s">
        <v>26</v>
      </c>
      <c r="J3786" t="s">
        <v>26</v>
      </c>
      <c r="K3786" t="s">
        <v>26</v>
      </c>
    </row>
    <row r="3787" spans="1:11" x14ac:dyDescent="0.25">
      <c r="A3787" s="1">
        <v>34943</v>
      </c>
      <c r="B3787" t="s">
        <v>145</v>
      </c>
      <c r="C3787" t="s">
        <v>26</v>
      </c>
      <c r="D3787" t="s">
        <v>26</v>
      </c>
      <c r="E3787" t="s">
        <v>26</v>
      </c>
      <c r="F3787">
        <v>122665567.62</v>
      </c>
      <c r="G3787">
        <v>118285220.70999999</v>
      </c>
      <c r="H3787">
        <v>133712565.3</v>
      </c>
      <c r="I3787" t="s">
        <v>26</v>
      </c>
      <c r="J3787" t="s">
        <v>26</v>
      </c>
      <c r="K3787" t="s">
        <v>26</v>
      </c>
    </row>
    <row r="3788" spans="1:11" x14ac:dyDescent="0.25">
      <c r="A3788" s="1">
        <v>34943</v>
      </c>
      <c r="B3788" t="s">
        <v>146</v>
      </c>
      <c r="C3788" t="s">
        <v>26</v>
      </c>
      <c r="D3788" t="s">
        <v>26</v>
      </c>
      <c r="E3788" t="s">
        <v>26</v>
      </c>
      <c r="F3788">
        <v>122743764.75</v>
      </c>
      <c r="G3788">
        <v>116395601.37</v>
      </c>
      <c r="H3788">
        <v>139072933.66999999</v>
      </c>
      <c r="I3788" t="s">
        <v>26</v>
      </c>
      <c r="J3788" t="s">
        <v>26</v>
      </c>
      <c r="K3788" t="s">
        <v>26</v>
      </c>
    </row>
    <row r="3789" spans="1:11" x14ac:dyDescent="0.25">
      <c r="A3789" s="1">
        <v>34943</v>
      </c>
      <c r="B3789" t="s">
        <v>2</v>
      </c>
      <c r="C3789" t="s">
        <v>26</v>
      </c>
      <c r="D3789" t="s">
        <v>26</v>
      </c>
      <c r="E3789" t="s">
        <v>26</v>
      </c>
      <c r="F3789">
        <v>114006608.45</v>
      </c>
      <c r="G3789">
        <v>106998291.62</v>
      </c>
      <c r="H3789">
        <v>134112201.33</v>
      </c>
      <c r="I3789" t="s">
        <v>26</v>
      </c>
      <c r="J3789" t="s">
        <v>26</v>
      </c>
      <c r="K3789" t="s">
        <v>26</v>
      </c>
    </row>
    <row r="3790" spans="1:11" x14ac:dyDescent="0.25">
      <c r="A3790" s="1">
        <v>34943</v>
      </c>
      <c r="B3790" t="s">
        <v>147</v>
      </c>
      <c r="C3790" t="s">
        <v>26</v>
      </c>
      <c r="D3790" t="s">
        <v>26</v>
      </c>
      <c r="E3790" t="s">
        <v>26</v>
      </c>
      <c r="F3790">
        <v>120891070.64</v>
      </c>
      <c r="G3790">
        <v>115345218.84</v>
      </c>
      <c r="H3790">
        <v>133927492.67</v>
      </c>
      <c r="I3790" t="s">
        <v>26</v>
      </c>
      <c r="J3790" t="s">
        <v>26</v>
      </c>
      <c r="K3790" t="s">
        <v>26</v>
      </c>
    </row>
    <row r="3791" spans="1:11" x14ac:dyDescent="0.25">
      <c r="A3791" s="1">
        <v>34943</v>
      </c>
      <c r="B3791" t="s">
        <v>148</v>
      </c>
      <c r="C3791" t="s">
        <v>26</v>
      </c>
      <c r="D3791" t="s">
        <v>26</v>
      </c>
      <c r="E3791" t="s">
        <v>26</v>
      </c>
      <c r="F3791">
        <v>130027082.94</v>
      </c>
      <c r="G3791">
        <v>117076576.04000001</v>
      </c>
      <c r="H3791">
        <v>157914314.22999999</v>
      </c>
      <c r="I3791" t="s">
        <v>26</v>
      </c>
      <c r="J3791" t="s">
        <v>26</v>
      </c>
      <c r="K3791" t="s">
        <v>26</v>
      </c>
    </row>
    <row r="3792" spans="1:11" x14ac:dyDescent="0.25">
      <c r="A3792" s="1">
        <v>34943</v>
      </c>
      <c r="B3792" t="s">
        <v>149</v>
      </c>
      <c r="C3792" t="s">
        <v>26</v>
      </c>
      <c r="D3792" t="s">
        <v>26</v>
      </c>
      <c r="E3792" t="s">
        <v>26</v>
      </c>
      <c r="F3792">
        <v>124053071.66</v>
      </c>
      <c r="G3792">
        <v>112453438.52</v>
      </c>
      <c r="H3792">
        <v>148978429.87</v>
      </c>
      <c r="I3792" t="s">
        <v>26</v>
      </c>
      <c r="J3792" t="s">
        <v>26</v>
      </c>
      <c r="K3792" t="s">
        <v>26</v>
      </c>
    </row>
    <row r="3793" spans="1:11" x14ac:dyDescent="0.25">
      <c r="A3793" s="1">
        <v>34943</v>
      </c>
      <c r="B3793" t="s">
        <v>150</v>
      </c>
      <c r="C3793" t="s">
        <v>26</v>
      </c>
      <c r="D3793" t="s">
        <v>26</v>
      </c>
      <c r="E3793" t="s">
        <v>26</v>
      </c>
      <c r="F3793">
        <v>139569363.15000001</v>
      </c>
      <c r="G3793">
        <v>116162682.20999999</v>
      </c>
      <c r="H3793">
        <v>193293427.63</v>
      </c>
      <c r="I3793" t="s">
        <v>26</v>
      </c>
      <c r="J3793" t="s">
        <v>26</v>
      </c>
      <c r="K3793" t="s">
        <v>26</v>
      </c>
    </row>
    <row r="3794" spans="1:11" x14ac:dyDescent="0.25">
      <c r="A3794" s="1">
        <v>34943</v>
      </c>
      <c r="B3794" t="s">
        <v>151</v>
      </c>
      <c r="C3794" t="s">
        <v>26</v>
      </c>
      <c r="D3794" t="s">
        <v>26</v>
      </c>
      <c r="E3794" t="s">
        <v>26</v>
      </c>
      <c r="F3794">
        <v>127109937.28</v>
      </c>
      <c r="G3794">
        <v>118108581.59999999</v>
      </c>
      <c r="H3794">
        <v>153845679.94</v>
      </c>
      <c r="I3794" t="s">
        <v>26</v>
      </c>
      <c r="J3794" t="s">
        <v>26</v>
      </c>
      <c r="K3794" t="s">
        <v>26</v>
      </c>
    </row>
    <row r="3795" spans="1:11" x14ac:dyDescent="0.25">
      <c r="A3795" s="1">
        <v>34943</v>
      </c>
      <c r="B3795" t="s">
        <v>152</v>
      </c>
      <c r="C3795" t="s">
        <v>26</v>
      </c>
      <c r="D3795" t="s">
        <v>26</v>
      </c>
      <c r="E3795" t="s">
        <v>26</v>
      </c>
      <c r="F3795">
        <v>116748514.13</v>
      </c>
      <c r="G3795">
        <v>109927728.38</v>
      </c>
      <c r="H3795">
        <v>134724189.56999999</v>
      </c>
      <c r="I3795" t="s">
        <v>26</v>
      </c>
      <c r="J3795" t="s">
        <v>26</v>
      </c>
      <c r="K3795" t="s">
        <v>26</v>
      </c>
    </row>
    <row r="3796" spans="1:11" x14ac:dyDescent="0.25">
      <c r="A3796" s="1">
        <v>34943</v>
      </c>
      <c r="B3796" t="s">
        <v>153</v>
      </c>
      <c r="C3796" t="s">
        <v>26</v>
      </c>
      <c r="D3796" t="s">
        <v>26</v>
      </c>
      <c r="E3796" t="s">
        <v>26</v>
      </c>
      <c r="F3796">
        <v>129345101.92</v>
      </c>
      <c r="G3796">
        <v>122512180.14</v>
      </c>
      <c r="H3796">
        <v>145163183.88999999</v>
      </c>
      <c r="I3796" t="s">
        <v>26</v>
      </c>
      <c r="J3796" t="s">
        <v>26</v>
      </c>
      <c r="K3796" t="s">
        <v>26</v>
      </c>
    </row>
    <row r="3797" spans="1:11" x14ac:dyDescent="0.25">
      <c r="A3797" s="1">
        <v>34943</v>
      </c>
      <c r="B3797" t="s">
        <v>154</v>
      </c>
      <c r="C3797" t="s">
        <v>26</v>
      </c>
      <c r="D3797" t="s">
        <v>26</v>
      </c>
      <c r="E3797" t="s">
        <v>26</v>
      </c>
      <c r="F3797">
        <v>118811543.11</v>
      </c>
      <c r="G3797">
        <v>112697583.11</v>
      </c>
      <c r="H3797">
        <v>137024575.28999999</v>
      </c>
      <c r="I3797" t="s">
        <v>26</v>
      </c>
      <c r="J3797" t="s">
        <v>26</v>
      </c>
      <c r="K3797" t="s">
        <v>26</v>
      </c>
    </row>
    <row r="3798" spans="1:11" x14ac:dyDescent="0.25">
      <c r="A3798" s="1">
        <v>34943</v>
      </c>
      <c r="B3798" t="s">
        <v>155</v>
      </c>
      <c r="C3798" t="s">
        <v>26</v>
      </c>
      <c r="D3798" t="s">
        <v>26</v>
      </c>
      <c r="E3798" t="s">
        <v>26</v>
      </c>
      <c r="F3798">
        <v>117700752.83</v>
      </c>
      <c r="G3798">
        <v>112951169.79000001</v>
      </c>
      <c r="H3798">
        <v>130067638.55</v>
      </c>
      <c r="I3798" t="s">
        <v>26</v>
      </c>
      <c r="J3798" t="s">
        <v>26</v>
      </c>
      <c r="K3798" t="s">
        <v>26</v>
      </c>
    </row>
    <row r="3799" spans="1:11" x14ac:dyDescent="0.25">
      <c r="A3799" s="1">
        <v>34973</v>
      </c>
      <c r="B3799" t="s">
        <v>1</v>
      </c>
      <c r="C3799" t="s">
        <v>26</v>
      </c>
      <c r="D3799" t="s">
        <v>26</v>
      </c>
      <c r="E3799" t="s">
        <v>26</v>
      </c>
      <c r="F3799">
        <v>125535636.83</v>
      </c>
      <c r="G3799">
        <v>116666923.81</v>
      </c>
      <c r="H3799">
        <v>148227244.52000001</v>
      </c>
      <c r="I3799" t="s">
        <v>26</v>
      </c>
      <c r="J3799" t="s">
        <v>26</v>
      </c>
      <c r="K3799" t="s">
        <v>26</v>
      </c>
    </row>
    <row r="3800" spans="1:11" x14ac:dyDescent="0.25">
      <c r="A3800" s="1">
        <v>34973</v>
      </c>
      <c r="B3800" t="s">
        <v>126</v>
      </c>
      <c r="C3800" t="s">
        <v>26</v>
      </c>
      <c r="D3800" t="s">
        <v>26</v>
      </c>
      <c r="E3800" t="s">
        <v>26</v>
      </c>
      <c r="F3800">
        <v>125467675.75</v>
      </c>
      <c r="G3800">
        <v>120189803.75</v>
      </c>
      <c r="H3800">
        <v>139497435.19999999</v>
      </c>
      <c r="I3800" t="s">
        <v>26</v>
      </c>
      <c r="J3800" t="s">
        <v>26</v>
      </c>
      <c r="K3800" t="s">
        <v>26</v>
      </c>
    </row>
    <row r="3801" spans="1:11" x14ac:dyDescent="0.25">
      <c r="A3801" s="1">
        <v>34973</v>
      </c>
      <c r="B3801" t="s">
        <v>127</v>
      </c>
      <c r="C3801" t="s">
        <v>26</v>
      </c>
      <c r="D3801" t="s">
        <v>26</v>
      </c>
      <c r="E3801" t="s">
        <v>26</v>
      </c>
      <c r="F3801">
        <v>123561950.18000001</v>
      </c>
      <c r="G3801">
        <v>116937418.16</v>
      </c>
      <c r="H3801">
        <v>143737043.08000001</v>
      </c>
      <c r="I3801" t="s">
        <v>26</v>
      </c>
      <c r="J3801" t="s">
        <v>26</v>
      </c>
      <c r="K3801" t="s">
        <v>26</v>
      </c>
    </row>
    <row r="3802" spans="1:11" x14ac:dyDescent="0.25">
      <c r="A3802" s="1">
        <v>34973</v>
      </c>
      <c r="B3802" t="s">
        <v>113</v>
      </c>
      <c r="C3802" t="s">
        <v>26</v>
      </c>
      <c r="D3802" t="s">
        <v>26</v>
      </c>
      <c r="E3802" t="s">
        <v>26</v>
      </c>
      <c r="F3802">
        <v>126250280.03</v>
      </c>
      <c r="G3802">
        <v>116126503.22</v>
      </c>
      <c r="H3802">
        <v>149586798.53</v>
      </c>
      <c r="I3802" t="s">
        <v>26</v>
      </c>
      <c r="J3802" t="s">
        <v>26</v>
      </c>
      <c r="K3802" t="s">
        <v>26</v>
      </c>
    </row>
    <row r="3803" spans="1:11" x14ac:dyDescent="0.25">
      <c r="A3803" s="1">
        <v>34973</v>
      </c>
      <c r="B3803" t="s">
        <v>128</v>
      </c>
      <c r="C3803" t="s">
        <v>26</v>
      </c>
      <c r="D3803" t="s">
        <v>26</v>
      </c>
      <c r="E3803" t="s">
        <v>26</v>
      </c>
      <c r="F3803">
        <v>129123409.12</v>
      </c>
      <c r="G3803">
        <v>115783502.16</v>
      </c>
      <c r="H3803">
        <v>161892624.56</v>
      </c>
      <c r="I3803" t="s">
        <v>26</v>
      </c>
      <c r="J3803" t="s">
        <v>26</v>
      </c>
      <c r="K3803" t="s">
        <v>26</v>
      </c>
    </row>
    <row r="3804" spans="1:11" x14ac:dyDescent="0.25">
      <c r="A3804" s="1">
        <v>34973</v>
      </c>
      <c r="B3804" t="s">
        <v>129</v>
      </c>
      <c r="C3804" t="s">
        <v>26</v>
      </c>
      <c r="D3804" t="s">
        <v>26</v>
      </c>
      <c r="E3804" t="s">
        <v>26</v>
      </c>
      <c r="F3804">
        <v>121574818.06999999</v>
      </c>
      <c r="G3804">
        <v>114634306.48999999</v>
      </c>
      <c r="H3804">
        <v>139968063.84999999</v>
      </c>
      <c r="I3804" t="s">
        <v>26</v>
      </c>
      <c r="J3804" t="s">
        <v>26</v>
      </c>
      <c r="K3804" t="s">
        <v>26</v>
      </c>
    </row>
    <row r="3805" spans="1:11" x14ac:dyDescent="0.25">
      <c r="A3805" s="1">
        <v>34973</v>
      </c>
      <c r="B3805" t="s">
        <v>130</v>
      </c>
      <c r="C3805" t="s">
        <v>26</v>
      </c>
      <c r="D3805" t="s">
        <v>26</v>
      </c>
      <c r="E3805" t="s">
        <v>26</v>
      </c>
      <c r="F3805">
        <v>124049748.14</v>
      </c>
      <c r="G3805">
        <v>118990381</v>
      </c>
      <c r="H3805">
        <v>142106955.96000001</v>
      </c>
      <c r="I3805" t="s">
        <v>26</v>
      </c>
      <c r="J3805" t="s">
        <v>26</v>
      </c>
      <c r="K3805" t="s">
        <v>26</v>
      </c>
    </row>
    <row r="3806" spans="1:11" x14ac:dyDescent="0.25">
      <c r="A3806" s="1">
        <v>34973</v>
      </c>
      <c r="B3806" t="s">
        <v>131</v>
      </c>
      <c r="C3806" t="s">
        <v>26</v>
      </c>
      <c r="D3806" t="s">
        <v>26</v>
      </c>
      <c r="E3806" t="s">
        <v>26</v>
      </c>
      <c r="F3806">
        <v>127203200.69</v>
      </c>
      <c r="G3806">
        <v>126087122.53</v>
      </c>
      <c r="H3806">
        <v>131043399.14</v>
      </c>
      <c r="I3806" t="s">
        <v>26</v>
      </c>
      <c r="J3806" t="s">
        <v>26</v>
      </c>
      <c r="K3806" t="s">
        <v>26</v>
      </c>
    </row>
    <row r="3807" spans="1:11" x14ac:dyDescent="0.25">
      <c r="A3807" s="1">
        <v>34973</v>
      </c>
      <c r="B3807" t="s">
        <v>132</v>
      </c>
      <c r="C3807" t="s">
        <v>26</v>
      </c>
      <c r="D3807" t="s">
        <v>26</v>
      </c>
      <c r="E3807" t="s">
        <v>26</v>
      </c>
      <c r="F3807">
        <v>130758542.86</v>
      </c>
      <c r="G3807">
        <v>125135516.76000001</v>
      </c>
      <c r="H3807">
        <v>144168862.83000001</v>
      </c>
      <c r="I3807" t="s">
        <v>26</v>
      </c>
      <c r="J3807" t="s">
        <v>26</v>
      </c>
      <c r="K3807" t="s">
        <v>26</v>
      </c>
    </row>
    <row r="3808" spans="1:11" x14ac:dyDescent="0.25">
      <c r="A3808" s="1">
        <v>34973</v>
      </c>
      <c r="B3808" t="s">
        <v>133</v>
      </c>
      <c r="C3808" t="s">
        <v>26</v>
      </c>
      <c r="D3808" t="s">
        <v>26</v>
      </c>
      <c r="E3808" t="s">
        <v>26</v>
      </c>
      <c r="F3808">
        <v>139786890.08000001</v>
      </c>
      <c r="G3808">
        <v>117070210.36</v>
      </c>
      <c r="H3808">
        <v>193123613.78999999</v>
      </c>
      <c r="I3808" t="s">
        <v>26</v>
      </c>
      <c r="J3808" t="s">
        <v>26</v>
      </c>
      <c r="K3808" t="s">
        <v>26</v>
      </c>
    </row>
    <row r="3809" spans="1:11" x14ac:dyDescent="0.25">
      <c r="A3809" s="1">
        <v>34973</v>
      </c>
      <c r="B3809" t="s">
        <v>134</v>
      </c>
      <c r="C3809" t="s">
        <v>26</v>
      </c>
      <c r="D3809" t="s">
        <v>26</v>
      </c>
      <c r="E3809" t="s">
        <v>26</v>
      </c>
      <c r="F3809">
        <v>121367660.28</v>
      </c>
      <c r="G3809">
        <v>120100798.40000001</v>
      </c>
      <c r="H3809">
        <v>124484178.7</v>
      </c>
      <c r="I3809" t="s">
        <v>26</v>
      </c>
      <c r="J3809" t="s">
        <v>26</v>
      </c>
      <c r="K3809" t="s">
        <v>26</v>
      </c>
    </row>
    <row r="3810" spans="1:11" x14ac:dyDescent="0.25">
      <c r="A3810" s="1">
        <v>34973</v>
      </c>
      <c r="B3810" t="s">
        <v>135</v>
      </c>
      <c r="C3810" t="s">
        <v>26</v>
      </c>
      <c r="D3810" t="s">
        <v>26</v>
      </c>
      <c r="E3810" t="s">
        <v>26</v>
      </c>
      <c r="F3810">
        <v>118575007.70999999</v>
      </c>
      <c r="G3810">
        <v>114557684.98999999</v>
      </c>
      <c r="H3810">
        <v>130706254.88</v>
      </c>
      <c r="I3810" t="s">
        <v>26</v>
      </c>
      <c r="J3810" t="s">
        <v>26</v>
      </c>
      <c r="K3810" t="s">
        <v>26</v>
      </c>
    </row>
    <row r="3811" spans="1:11" x14ac:dyDescent="0.25">
      <c r="A3811" s="1">
        <v>34973</v>
      </c>
      <c r="B3811" t="s">
        <v>136</v>
      </c>
      <c r="C3811" t="s">
        <v>26</v>
      </c>
      <c r="D3811" t="s">
        <v>26</v>
      </c>
      <c r="E3811" t="s">
        <v>26</v>
      </c>
      <c r="F3811">
        <v>126605451.64</v>
      </c>
      <c r="G3811">
        <v>108938331.78</v>
      </c>
      <c r="H3811">
        <v>177066442.02000001</v>
      </c>
      <c r="I3811" t="s">
        <v>26</v>
      </c>
      <c r="J3811" t="s">
        <v>26</v>
      </c>
      <c r="K3811" t="s">
        <v>26</v>
      </c>
    </row>
    <row r="3812" spans="1:11" x14ac:dyDescent="0.25">
      <c r="A3812" s="1">
        <v>34973</v>
      </c>
      <c r="B3812" t="s">
        <v>137</v>
      </c>
      <c r="C3812" t="s">
        <v>26</v>
      </c>
      <c r="D3812" t="s">
        <v>26</v>
      </c>
      <c r="E3812" t="s">
        <v>26</v>
      </c>
      <c r="F3812">
        <v>125446768.87</v>
      </c>
      <c r="G3812">
        <v>120442580.7</v>
      </c>
      <c r="H3812">
        <v>147358612.33000001</v>
      </c>
      <c r="I3812" t="s">
        <v>26</v>
      </c>
      <c r="J3812" t="s">
        <v>26</v>
      </c>
      <c r="K3812" t="s">
        <v>26</v>
      </c>
    </row>
    <row r="3813" spans="1:11" x14ac:dyDescent="0.25">
      <c r="A3813" s="1">
        <v>34973</v>
      </c>
      <c r="B3813" t="s">
        <v>138</v>
      </c>
      <c r="C3813" t="s">
        <v>26</v>
      </c>
      <c r="D3813" t="s">
        <v>26</v>
      </c>
      <c r="E3813" t="s">
        <v>26</v>
      </c>
      <c r="F3813">
        <v>128998807.05</v>
      </c>
      <c r="G3813">
        <v>124159368.04000001</v>
      </c>
      <c r="H3813">
        <v>146464131.56999999</v>
      </c>
      <c r="I3813" t="s">
        <v>26</v>
      </c>
      <c r="J3813" t="s">
        <v>26</v>
      </c>
      <c r="K3813" t="s">
        <v>26</v>
      </c>
    </row>
    <row r="3814" spans="1:11" x14ac:dyDescent="0.25">
      <c r="A3814" s="1">
        <v>34973</v>
      </c>
      <c r="B3814" t="s">
        <v>139</v>
      </c>
      <c r="C3814" t="s">
        <v>26</v>
      </c>
      <c r="D3814" t="s">
        <v>26</v>
      </c>
      <c r="E3814" t="s">
        <v>26</v>
      </c>
      <c r="F3814">
        <v>128543513.48999999</v>
      </c>
      <c r="G3814">
        <v>118433530.55</v>
      </c>
      <c r="H3814">
        <v>162631417.88999999</v>
      </c>
      <c r="I3814" t="s">
        <v>26</v>
      </c>
      <c r="J3814" t="s">
        <v>26</v>
      </c>
      <c r="K3814" t="s">
        <v>26</v>
      </c>
    </row>
    <row r="3815" spans="1:11" x14ac:dyDescent="0.25">
      <c r="A3815" s="1">
        <v>34973</v>
      </c>
      <c r="B3815" t="s">
        <v>140</v>
      </c>
      <c r="C3815" t="s">
        <v>26</v>
      </c>
      <c r="D3815" t="s">
        <v>26</v>
      </c>
      <c r="E3815" t="s">
        <v>26</v>
      </c>
      <c r="F3815">
        <v>119717098.79000001</v>
      </c>
      <c r="G3815">
        <v>117685968.04000001</v>
      </c>
      <c r="H3815">
        <v>126210606.2</v>
      </c>
      <c r="I3815" t="s">
        <v>26</v>
      </c>
      <c r="J3815" t="s">
        <v>26</v>
      </c>
      <c r="K3815" t="s">
        <v>26</v>
      </c>
    </row>
    <row r="3816" spans="1:11" x14ac:dyDescent="0.25">
      <c r="A3816" s="1">
        <v>34973</v>
      </c>
      <c r="B3816" t="s">
        <v>141</v>
      </c>
      <c r="C3816" t="s">
        <v>26</v>
      </c>
      <c r="D3816" t="s">
        <v>26</v>
      </c>
      <c r="E3816" t="s">
        <v>26</v>
      </c>
      <c r="F3816">
        <v>119659832.51000001</v>
      </c>
      <c r="G3816">
        <v>117344611.95999999</v>
      </c>
      <c r="H3816">
        <v>127023088.92</v>
      </c>
      <c r="I3816" t="s">
        <v>26</v>
      </c>
      <c r="J3816" t="s">
        <v>26</v>
      </c>
      <c r="K3816" t="s">
        <v>26</v>
      </c>
    </row>
    <row r="3817" spans="1:11" x14ac:dyDescent="0.25">
      <c r="A3817" s="1">
        <v>34973</v>
      </c>
      <c r="B3817" t="s">
        <v>142</v>
      </c>
      <c r="C3817" t="s">
        <v>26</v>
      </c>
      <c r="D3817" t="s">
        <v>26</v>
      </c>
      <c r="E3817" t="s">
        <v>26</v>
      </c>
      <c r="F3817">
        <v>122967606.77</v>
      </c>
      <c r="G3817">
        <v>110819053.48</v>
      </c>
      <c r="H3817">
        <v>159631219.25999999</v>
      </c>
      <c r="I3817" t="s">
        <v>26</v>
      </c>
      <c r="J3817" t="s">
        <v>26</v>
      </c>
      <c r="K3817" t="s">
        <v>26</v>
      </c>
    </row>
    <row r="3818" spans="1:11" x14ac:dyDescent="0.25">
      <c r="A3818" s="1">
        <v>34973</v>
      </c>
      <c r="B3818" t="s">
        <v>143</v>
      </c>
      <c r="C3818" t="s">
        <v>26</v>
      </c>
      <c r="D3818" t="s">
        <v>26</v>
      </c>
      <c r="E3818" t="s">
        <v>26</v>
      </c>
      <c r="F3818">
        <v>124369316.37</v>
      </c>
      <c r="G3818">
        <v>115701789.16</v>
      </c>
      <c r="H3818">
        <v>146101086.41999999</v>
      </c>
      <c r="I3818" t="s">
        <v>26</v>
      </c>
      <c r="J3818" t="s">
        <v>26</v>
      </c>
      <c r="K3818" t="s">
        <v>26</v>
      </c>
    </row>
    <row r="3819" spans="1:11" x14ac:dyDescent="0.25">
      <c r="A3819" s="1">
        <v>34973</v>
      </c>
      <c r="B3819" t="s">
        <v>144</v>
      </c>
      <c r="C3819" t="s">
        <v>26</v>
      </c>
      <c r="D3819" t="s">
        <v>26</v>
      </c>
      <c r="E3819" t="s">
        <v>26</v>
      </c>
      <c r="F3819">
        <v>114275708.86</v>
      </c>
      <c r="G3819">
        <v>106826163.29000001</v>
      </c>
      <c r="H3819">
        <v>139638096.94999999</v>
      </c>
      <c r="I3819" t="s">
        <v>26</v>
      </c>
      <c r="J3819" t="s">
        <v>26</v>
      </c>
      <c r="K3819" t="s">
        <v>26</v>
      </c>
    </row>
    <row r="3820" spans="1:11" x14ac:dyDescent="0.25">
      <c r="A3820" s="1">
        <v>34973</v>
      </c>
      <c r="B3820" t="s">
        <v>145</v>
      </c>
      <c r="C3820" t="s">
        <v>26</v>
      </c>
      <c r="D3820" t="s">
        <v>26</v>
      </c>
      <c r="E3820" t="s">
        <v>26</v>
      </c>
      <c r="F3820">
        <v>122996764.65000001</v>
      </c>
      <c r="G3820">
        <v>118734704.55</v>
      </c>
      <c r="H3820">
        <v>133766050.33</v>
      </c>
      <c r="I3820" t="s">
        <v>26</v>
      </c>
      <c r="J3820" t="s">
        <v>26</v>
      </c>
      <c r="K3820" t="s">
        <v>26</v>
      </c>
    </row>
    <row r="3821" spans="1:11" x14ac:dyDescent="0.25">
      <c r="A3821" s="1">
        <v>34973</v>
      </c>
      <c r="B3821" t="s">
        <v>146</v>
      </c>
      <c r="C3821" t="s">
        <v>26</v>
      </c>
      <c r="D3821" t="s">
        <v>26</v>
      </c>
      <c r="E3821" t="s">
        <v>26</v>
      </c>
      <c r="F3821">
        <v>122571923.48</v>
      </c>
      <c r="G3821">
        <v>116174449.73</v>
      </c>
      <c r="H3821">
        <v>139003397.19999999</v>
      </c>
      <c r="I3821" t="s">
        <v>26</v>
      </c>
      <c r="J3821" t="s">
        <v>26</v>
      </c>
      <c r="K3821" t="s">
        <v>26</v>
      </c>
    </row>
    <row r="3822" spans="1:11" x14ac:dyDescent="0.25">
      <c r="A3822" s="1">
        <v>34973</v>
      </c>
      <c r="B3822" t="s">
        <v>2</v>
      </c>
      <c r="C3822" t="s">
        <v>26</v>
      </c>
      <c r="D3822" t="s">
        <v>26</v>
      </c>
      <c r="E3822" t="s">
        <v>26</v>
      </c>
      <c r="F3822">
        <v>113071754.26000001</v>
      </c>
      <c r="G3822">
        <v>105746411.61</v>
      </c>
      <c r="H3822">
        <v>134112201.33</v>
      </c>
      <c r="I3822" t="s">
        <v>26</v>
      </c>
      <c r="J3822" t="s">
        <v>26</v>
      </c>
      <c r="K3822" t="s">
        <v>26</v>
      </c>
    </row>
    <row r="3823" spans="1:11" x14ac:dyDescent="0.25">
      <c r="A3823" s="1">
        <v>34973</v>
      </c>
      <c r="B3823" t="s">
        <v>147</v>
      </c>
      <c r="C3823" t="s">
        <v>26</v>
      </c>
      <c r="D3823" t="s">
        <v>26</v>
      </c>
      <c r="E3823" t="s">
        <v>26</v>
      </c>
      <c r="F3823">
        <v>122668169.37</v>
      </c>
      <c r="G3823">
        <v>117640588.69</v>
      </c>
      <c r="H3823">
        <v>134476595.38999999</v>
      </c>
      <c r="I3823" t="s">
        <v>26</v>
      </c>
      <c r="J3823" t="s">
        <v>26</v>
      </c>
      <c r="K3823" t="s">
        <v>26</v>
      </c>
    </row>
    <row r="3824" spans="1:11" x14ac:dyDescent="0.25">
      <c r="A3824" s="1">
        <v>34973</v>
      </c>
      <c r="B3824" t="s">
        <v>148</v>
      </c>
      <c r="C3824" t="s">
        <v>26</v>
      </c>
      <c r="D3824" t="s">
        <v>26</v>
      </c>
      <c r="E3824" t="s">
        <v>26</v>
      </c>
      <c r="F3824">
        <v>129207912.31</v>
      </c>
      <c r="G3824">
        <v>115812149.02</v>
      </c>
      <c r="H3824">
        <v>158040645.69</v>
      </c>
      <c r="I3824" t="s">
        <v>26</v>
      </c>
      <c r="J3824" t="s">
        <v>26</v>
      </c>
      <c r="K3824" t="s">
        <v>26</v>
      </c>
    </row>
    <row r="3825" spans="1:11" x14ac:dyDescent="0.25">
      <c r="A3825" s="1">
        <v>34973</v>
      </c>
      <c r="B3825" t="s">
        <v>149</v>
      </c>
      <c r="C3825" t="s">
        <v>26</v>
      </c>
      <c r="D3825" t="s">
        <v>26</v>
      </c>
      <c r="E3825" t="s">
        <v>26</v>
      </c>
      <c r="F3825">
        <v>124896632.54000001</v>
      </c>
      <c r="G3825">
        <v>112622118.67</v>
      </c>
      <c r="H3825">
        <v>151242902.00999999</v>
      </c>
      <c r="I3825" t="s">
        <v>26</v>
      </c>
      <c r="J3825" t="s">
        <v>26</v>
      </c>
      <c r="K3825" t="s">
        <v>26</v>
      </c>
    </row>
    <row r="3826" spans="1:11" x14ac:dyDescent="0.25">
      <c r="A3826" s="1">
        <v>34973</v>
      </c>
      <c r="B3826" t="s">
        <v>150</v>
      </c>
      <c r="C3826" t="s">
        <v>26</v>
      </c>
      <c r="D3826" t="s">
        <v>26</v>
      </c>
      <c r="E3826" t="s">
        <v>26</v>
      </c>
      <c r="F3826">
        <v>140671961.12</v>
      </c>
      <c r="G3826">
        <v>116720263.09</v>
      </c>
      <c r="H3826">
        <v>195632278.09999999</v>
      </c>
      <c r="I3826" t="s">
        <v>26</v>
      </c>
      <c r="J3826" t="s">
        <v>26</v>
      </c>
      <c r="K3826" t="s">
        <v>26</v>
      </c>
    </row>
    <row r="3827" spans="1:11" x14ac:dyDescent="0.25">
      <c r="A3827" s="1">
        <v>34973</v>
      </c>
      <c r="B3827" t="s">
        <v>151</v>
      </c>
      <c r="C3827" t="s">
        <v>26</v>
      </c>
      <c r="D3827" t="s">
        <v>26</v>
      </c>
      <c r="E3827" t="s">
        <v>26</v>
      </c>
      <c r="F3827">
        <v>127415001.13</v>
      </c>
      <c r="G3827">
        <v>118510150.78</v>
      </c>
      <c r="H3827">
        <v>153876449.06999999</v>
      </c>
      <c r="I3827" t="s">
        <v>26</v>
      </c>
      <c r="J3827" t="s">
        <v>26</v>
      </c>
      <c r="K3827" t="s">
        <v>26</v>
      </c>
    </row>
    <row r="3828" spans="1:11" x14ac:dyDescent="0.25">
      <c r="A3828" s="1">
        <v>34973</v>
      </c>
      <c r="B3828" t="s">
        <v>152</v>
      </c>
      <c r="C3828" t="s">
        <v>26</v>
      </c>
      <c r="D3828" t="s">
        <v>26</v>
      </c>
      <c r="E3828" t="s">
        <v>26</v>
      </c>
      <c r="F3828">
        <v>120087521.63</v>
      </c>
      <c r="G3828">
        <v>109773829.56</v>
      </c>
      <c r="H3828">
        <v>147320901.30000001</v>
      </c>
      <c r="I3828" t="s">
        <v>26</v>
      </c>
      <c r="J3828" t="s">
        <v>26</v>
      </c>
      <c r="K3828" t="s">
        <v>26</v>
      </c>
    </row>
    <row r="3829" spans="1:11" x14ac:dyDescent="0.25">
      <c r="A3829" s="1">
        <v>34973</v>
      </c>
      <c r="B3829" t="s">
        <v>153</v>
      </c>
      <c r="C3829" t="s">
        <v>26</v>
      </c>
      <c r="D3829" t="s">
        <v>26</v>
      </c>
      <c r="E3829" t="s">
        <v>26</v>
      </c>
      <c r="F3829">
        <v>128168061.48999999</v>
      </c>
      <c r="G3829">
        <v>120895019.36</v>
      </c>
      <c r="H3829">
        <v>144974471.75</v>
      </c>
      <c r="I3829" t="s">
        <v>26</v>
      </c>
      <c r="J3829" t="s">
        <v>26</v>
      </c>
      <c r="K3829" t="s">
        <v>26</v>
      </c>
    </row>
    <row r="3830" spans="1:11" x14ac:dyDescent="0.25">
      <c r="A3830" s="1">
        <v>34973</v>
      </c>
      <c r="B3830" t="s">
        <v>154</v>
      </c>
      <c r="C3830" t="s">
        <v>26</v>
      </c>
      <c r="D3830" t="s">
        <v>26</v>
      </c>
      <c r="E3830" t="s">
        <v>26</v>
      </c>
      <c r="F3830">
        <v>119227383.51000001</v>
      </c>
      <c r="G3830">
        <v>113249801.27</v>
      </c>
      <c r="H3830">
        <v>137010872.83000001</v>
      </c>
      <c r="I3830" t="s">
        <v>26</v>
      </c>
      <c r="J3830" t="s">
        <v>26</v>
      </c>
      <c r="K3830" t="s">
        <v>26</v>
      </c>
    </row>
    <row r="3831" spans="1:11" x14ac:dyDescent="0.25">
      <c r="A3831" s="1">
        <v>34973</v>
      </c>
      <c r="B3831" t="s">
        <v>155</v>
      </c>
      <c r="C3831" t="s">
        <v>26</v>
      </c>
      <c r="D3831" t="s">
        <v>26</v>
      </c>
      <c r="E3831" t="s">
        <v>26</v>
      </c>
      <c r="F3831">
        <v>117500661.55</v>
      </c>
      <c r="G3831">
        <v>112713972.33</v>
      </c>
      <c r="H3831">
        <v>129989597.95999999</v>
      </c>
      <c r="I3831" t="s">
        <v>26</v>
      </c>
      <c r="J3831" t="s">
        <v>26</v>
      </c>
      <c r="K3831" t="s">
        <v>26</v>
      </c>
    </row>
    <row r="3832" spans="1:11" x14ac:dyDescent="0.25">
      <c r="A3832" s="1">
        <v>35004</v>
      </c>
      <c r="B3832" t="s">
        <v>1</v>
      </c>
      <c r="C3832" t="s">
        <v>26</v>
      </c>
      <c r="D3832" t="s">
        <v>26</v>
      </c>
      <c r="E3832" t="s">
        <v>26</v>
      </c>
      <c r="F3832">
        <v>125962457.98999999</v>
      </c>
      <c r="G3832">
        <v>116970257.81</v>
      </c>
      <c r="H3832">
        <v>148968380.74000001</v>
      </c>
      <c r="I3832" t="s">
        <v>26</v>
      </c>
      <c r="J3832" t="s">
        <v>26</v>
      </c>
      <c r="K3832" t="s">
        <v>26</v>
      </c>
    </row>
    <row r="3833" spans="1:11" x14ac:dyDescent="0.25">
      <c r="A3833" s="1">
        <v>35004</v>
      </c>
      <c r="B3833" t="s">
        <v>126</v>
      </c>
      <c r="C3833" t="s">
        <v>26</v>
      </c>
      <c r="D3833" t="s">
        <v>26</v>
      </c>
      <c r="E3833" t="s">
        <v>26</v>
      </c>
      <c r="F3833">
        <v>125643330.5</v>
      </c>
      <c r="G3833">
        <v>120334031.51000001</v>
      </c>
      <c r="H3833">
        <v>139776430.06999999</v>
      </c>
      <c r="I3833" t="s">
        <v>26</v>
      </c>
      <c r="J3833" t="s">
        <v>26</v>
      </c>
      <c r="K3833" t="s">
        <v>26</v>
      </c>
    </row>
    <row r="3834" spans="1:11" x14ac:dyDescent="0.25">
      <c r="A3834" s="1">
        <v>35004</v>
      </c>
      <c r="B3834" t="s">
        <v>127</v>
      </c>
      <c r="C3834" t="s">
        <v>26</v>
      </c>
      <c r="D3834" t="s">
        <v>26</v>
      </c>
      <c r="E3834" t="s">
        <v>26</v>
      </c>
      <c r="F3834">
        <v>124068554.18000001</v>
      </c>
      <c r="G3834">
        <v>117697511.38</v>
      </c>
      <c r="H3834">
        <v>143478316.41</v>
      </c>
      <c r="I3834" t="s">
        <v>26</v>
      </c>
      <c r="J3834" t="s">
        <v>26</v>
      </c>
      <c r="K3834" t="s">
        <v>26</v>
      </c>
    </row>
    <row r="3835" spans="1:11" x14ac:dyDescent="0.25">
      <c r="A3835" s="1">
        <v>35004</v>
      </c>
      <c r="B3835" t="s">
        <v>113</v>
      </c>
      <c r="C3835" t="s">
        <v>26</v>
      </c>
      <c r="D3835" t="s">
        <v>26</v>
      </c>
      <c r="E3835" t="s">
        <v>26</v>
      </c>
      <c r="F3835">
        <v>126666905.95999999</v>
      </c>
      <c r="G3835">
        <v>116091665.27</v>
      </c>
      <c r="H3835">
        <v>151052749.16</v>
      </c>
      <c r="I3835" t="s">
        <v>26</v>
      </c>
      <c r="J3835" t="s">
        <v>26</v>
      </c>
      <c r="K3835" t="s">
        <v>26</v>
      </c>
    </row>
    <row r="3836" spans="1:11" x14ac:dyDescent="0.25">
      <c r="A3836" s="1">
        <v>35004</v>
      </c>
      <c r="B3836" t="s">
        <v>128</v>
      </c>
      <c r="C3836" t="s">
        <v>26</v>
      </c>
      <c r="D3836" t="s">
        <v>26</v>
      </c>
      <c r="E3836" t="s">
        <v>26</v>
      </c>
      <c r="F3836">
        <v>129175058.48999999</v>
      </c>
      <c r="G3836">
        <v>115575091.86</v>
      </c>
      <c r="H3836">
        <v>162572573.58000001</v>
      </c>
      <c r="I3836" t="s">
        <v>26</v>
      </c>
      <c r="J3836" t="s">
        <v>26</v>
      </c>
      <c r="K3836" t="s">
        <v>26</v>
      </c>
    </row>
    <row r="3837" spans="1:11" x14ac:dyDescent="0.25">
      <c r="A3837" s="1">
        <v>35004</v>
      </c>
      <c r="B3837" t="s">
        <v>129</v>
      </c>
      <c r="C3837" t="s">
        <v>26</v>
      </c>
      <c r="D3837" t="s">
        <v>26</v>
      </c>
      <c r="E3837" t="s">
        <v>26</v>
      </c>
      <c r="F3837">
        <v>122705463.87</v>
      </c>
      <c r="G3837">
        <v>116032845.03</v>
      </c>
      <c r="H3837">
        <v>140387968.03999999</v>
      </c>
      <c r="I3837" t="s">
        <v>26</v>
      </c>
      <c r="J3837" t="s">
        <v>26</v>
      </c>
      <c r="K3837" t="s">
        <v>26</v>
      </c>
    </row>
    <row r="3838" spans="1:11" x14ac:dyDescent="0.25">
      <c r="A3838" s="1">
        <v>35004</v>
      </c>
      <c r="B3838" t="s">
        <v>130</v>
      </c>
      <c r="C3838" t="s">
        <v>26</v>
      </c>
      <c r="D3838" t="s">
        <v>26</v>
      </c>
      <c r="E3838" t="s">
        <v>26</v>
      </c>
      <c r="F3838">
        <v>125439105.31999999</v>
      </c>
      <c r="G3838">
        <v>120775236.70999999</v>
      </c>
      <c r="H3838">
        <v>142106955.96000001</v>
      </c>
      <c r="I3838" t="s">
        <v>26</v>
      </c>
      <c r="J3838" t="s">
        <v>26</v>
      </c>
      <c r="K3838" t="s">
        <v>26</v>
      </c>
    </row>
    <row r="3839" spans="1:11" x14ac:dyDescent="0.25">
      <c r="A3839" s="1">
        <v>35004</v>
      </c>
      <c r="B3839" t="s">
        <v>131</v>
      </c>
      <c r="C3839" t="s">
        <v>26</v>
      </c>
      <c r="D3839" t="s">
        <v>26</v>
      </c>
      <c r="E3839" t="s">
        <v>26</v>
      </c>
      <c r="F3839">
        <v>126923353.65000001</v>
      </c>
      <c r="G3839">
        <v>125708861.16</v>
      </c>
      <c r="H3839">
        <v>131056503.48</v>
      </c>
      <c r="I3839" t="s">
        <v>26</v>
      </c>
      <c r="J3839" t="s">
        <v>26</v>
      </c>
      <c r="K3839" t="s">
        <v>26</v>
      </c>
    </row>
    <row r="3840" spans="1:11" x14ac:dyDescent="0.25">
      <c r="A3840" s="1">
        <v>35004</v>
      </c>
      <c r="B3840" t="s">
        <v>132</v>
      </c>
      <c r="C3840" t="s">
        <v>26</v>
      </c>
      <c r="D3840" t="s">
        <v>26</v>
      </c>
      <c r="E3840" t="s">
        <v>26</v>
      </c>
      <c r="F3840">
        <v>130758542.86</v>
      </c>
      <c r="G3840">
        <v>124722569.55</v>
      </c>
      <c r="H3840">
        <v>145178044.87</v>
      </c>
      <c r="I3840" t="s">
        <v>26</v>
      </c>
      <c r="J3840" t="s">
        <v>26</v>
      </c>
      <c r="K3840" t="s">
        <v>26</v>
      </c>
    </row>
    <row r="3841" spans="1:11" x14ac:dyDescent="0.25">
      <c r="A3841" s="1">
        <v>35004</v>
      </c>
      <c r="B3841" t="s">
        <v>133</v>
      </c>
      <c r="C3841" t="s">
        <v>26</v>
      </c>
      <c r="D3841" t="s">
        <v>26</v>
      </c>
      <c r="E3841" t="s">
        <v>26</v>
      </c>
      <c r="F3841">
        <v>141506268.83000001</v>
      </c>
      <c r="G3841">
        <v>119165767.13</v>
      </c>
      <c r="H3841">
        <v>193973357.69</v>
      </c>
      <c r="I3841" t="s">
        <v>26</v>
      </c>
      <c r="J3841" t="s">
        <v>26</v>
      </c>
      <c r="K3841" t="s">
        <v>26</v>
      </c>
    </row>
    <row r="3842" spans="1:11" x14ac:dyDescent="0.25">
      <c r="A3842" s="1">
        <v>35004</v>
      </c>
      <c r="B3842" t="s">
        <v>134</v>
      </c>
      <c r="C3842" t="s">
        <v>26</v>
      </c>
      <c r="D3842" t="s">
        <v>26</v>
      </c>
      <c r="E3842" t="s">
        <v>26</v>
      </c>
      <c r="F3842">
        <v>120930736.70999999</v>
      </c>
      <c r="G3842">
        <v>119524314.56999999</v>
      </c>
      <c r="H3842">
        <v>124397039.77</v>
      </c>
      <c r="I3842" t="s">
        <v>26</v>
      </c>
      <c r="J3842" t="s">
        <v>26</v>
      </c>
      <c r="K3842" t="s">
        <v>26</v>
      </c>
    </row>
    <row r="3843" spans="1:11" x14ac:dyDescent="0.25">
      <c r="A3843" s="1">
        <v>35004</v>
      </c>
      <c r="B3843" t="s">
        <v>135</v>
      </c>
      <c r="C3843" t="s">
        <v>26</v>
      </c>
      <c r="D3843" t="s">
        <v>26</v>
      </c>
      <c r="E3843" t="s">
        <v>26</v>
      </c>
      <c r="F3843">
        <v>119547322.78</v>
      </c>
      <c r="G3843">
        <v>115852186.83</v>
      </c>
      <c r="H3843">
        <v>130706254.88</v>
      </c>
      <c r="I3843" t="s">
        <v>26</v>
      </c>
      <c r="J3843" t="s">
        <v>26</v>
      </c>
      <c r="K3843" t="s">
        <v>26</v>
      </c>
    </row>
    <row r="3844" spans="1:11" x14ac:dyDescent="0.25">
      <c r="A3844" s="1">
        <v>35004</v>
      </c>
      <c r="B3844" t="s">
        <v>136</v>
      </c>
      <c r="C3844" t="s">
        <v>26</v>
      </c>
      <c r="D3844" t="s">
        <v>26</v>
      </c>
      <c r="E3844" t="s">
        <v>26</v>
      </c>
      <c r="F3844">
        <v>126871323.09</v>
      </c>
      <c r="G3844">
        <v>109286934.44</v>
      </c>
      <c r="H3844">
        <v>177084148.66</v>
      </c>
      <c r="I3844" t="s">
        <v>26</v>
      </c>
      <c r="J3844" t="s">
        <v>26</v>
      </c>
      <c r="K3844" t="s">
        <v>26</v>
      </c>
    </row>
    <row r="3845" spans="1:11" x14ac:dyDescent="0.25">
      <c r="A3845" s="1">
        <v>35004</v>
      </c>
      <c r="B3845" t="s">
        <v>137</v>
      </c>
      <c r="C3845" t="s">
        <v>26</v>
      </c>
      <c r="D3845" t="s">
        <v>26</v>
      </c>
      <c r="E3845" t="s">
        <v>26</v>
      </c>
      <c r="F3845">
        <v>124493373.43000001</v>
      </c>
      <c r="G3845">
        <v>119370641.73</v>
      </c>
      <c r="H3845">
        <v>146901800.63</v>
      </c>
      <c r="I3845" t="s">
        <v>26</v>
      </c>
      <c r="J3845" t="s">
        <v>26</v>
      </c>
      <c r="K3845" t="s">
        <v>26</v>
      </c>
    </row>
    <row r="3846" spans="1:11" x14ac:dyDescent="0.25">
      <c r="A3846" s="1">
        <v>35004</v>
      </c>
      <c r="B3846" t="s">
        <v>138</v>
      </c>
      <c r="C3846" t="s">
        <v>26</v>
      </c>
      <c r="D3846" t="s">
        <v>26</v>
      </c>
      <c r="E3846" t="s">
        <v>26</v>
      </c>
      <c r="F3846">
        <v>131798081.17</v>
      </c>
      <c r="G3846">
        <v>128542193.73</v>
      </c>
      <c r="H3846">
        <v>143578788.18000001</v>
      </c>
      <c r="I3846" t="s">
        <v>26</v>
      </c>
      <c r="J3846" t="s">
        <v>26</v>
      </c>
      <c r="K3846" t="s">
        <v>26</v>
      </c>
    </row>
    <row r="3847" spans="1:11" x14ac:dyDescent="0.25">
      <c r="A3847" s="1">
        <v>35004</v>
      </c>
      <c r="B3847" t="s">
        <v>139</v>
      </c>
      <c r="C3847" t="s">
        <v>26</v>
      </c>
      <c r="D3847" t="s">
        <v>26</v>
      </c>
      <c r="E3847" t="s">
        <v>26</v>
      </c>
      <c r="F3847">
        <v>127450893.63</v>
      </c>
      <c r="G3847">
        <v>116976798.12</v>
      </c>
      <c r="H3847">
        <v>162761523.03</v>
      </c>
      <c r="I3847" t="s">
        <v>26</v>
      </c>
      <c r="J3847" t="s">
        <v>26</v>
      </c>
      <c r="K3847" t="s">
        <v>26</v>
      </c>
    </row>
    <row r="3848" spans="1:11" x14ac:dyDescent="0.25">
      <c r="A3848" s="1">
        <v>35004</v>
      </c>
      <c r="B3848" t="s">
        <v>140</v>
      </c>
      <c r="C3848" t="s">
        <v>26</v>
      </c>
      <c r="D3848" t="s">
        <v>26</v>
      </c>
      <c r="E3848" t="s">
        <v>26</v>
      </c>
      <c r="F3848">
        <v>119741042.20999999</v>
      </c>
      <c r="G3848">
        <v>117709505.23</v>
      </c>
      <c r="H3848">
        <v>126248469.38</v>
      </c>
      <c r="I3848" t="s">
        <v>26</v>
      </c>
      <c r="J3848" t="s">
        <v>26</v>
      </c>
      <c r="K3848" t="s">
        <v>26</v>
      </c>
    </row>
    <row r="3849" spans="1:11" x14ac:dyDescent="0.25">
      <c r="A3849" s="1">
        <v>35004</v>
      </c>
      <c r="B3849" t="s">
        <v>141</v>
      </c>
      <c r="C3849" t="s">
        <v>26</v>
      </c>
      <c r="D3849" t="s">
        <v>26</v>
      </c>
      <c r="E3849" t="s">
        <v>26</v>
      </c>
      <c r="F3849">
        <v>119935050.12</v>
      </c>
      <c r="G3849">
        <v>117614504.56</v>
      </c>
      <c r="H3849">
        <v>127340646.64</v>
      </c>
      <c r="I3849" t="s">
        <v>26</v>
      </c>
      <c r="J3849" t="s">
        <v>26</v>
      </c>
      <c r="K3849" t="s">
        <v>26</v>
      </c>
    </row>
    <row r="3850" spans="1:11" x14ac:dyDescent="0.25">
      <c r="A3850" s="1">
        <v>35004</v>
      </c>
      <c r="B3850" t="s">
        <v>142</v>
      </c>
      <c r="C3850" t="s">
        <v>26</v>
      </c>
      <c r="D3850" t="s">
        <v>26</v>
      </c>
      <c r="E3850" t="s">
        <v>26</v>
      </c>
      <c r="F3850">
        <v>122463439.58</v>
      </c>
      <c r="G3850">
        <v>110154139.16</v>
      </c>
      <c r="H3850">
        <v>159599293.02000001</v>
      </c>
      <c r="I3850" t="s">
        <v>26</v>
      </c>
      <c r="J3850" t="s">
        <v>26</v>
      </c>
      <c r="K3850" t="s">
        <v>26</v>
      </c>
    </row>
    <row r="3851" spans="1:11" x14ac:dyDescent="0.25">
      <c r="A3851" s="1">
        <v>35004</v>
      </c>
      <c r="B3851" t="s">
        <v>143</v>
      </c>
      <c r="C3851" t="s">
        <v>26</v>
      </c>
      <c r="D3851" t="s">
        <v>26</v>
      </c>
      <c r="E3851" t="s">
        <v>26</v>
      </c>
      <c r="F3851">
        <v>124618055.01000001</v>
      </c>
      <c r="G3851">
        <v>116060464.7</v>
      </c>
      <c r="H3851">
        <v>146086476.31999999</v>
      </c>
      <c r="I3851" t="s">
        <v>26</v>
      </c>
      <c r="J3851" t="s">
        <v>26</v>
      </c>
      <c r="K3851" t="s">
        <v>26</v>
      </c>
    </row>
    <row r="3852" spans="1:11" x14ac:dyDescent="0.25">
      <c r="A3852" s="1">
        <v>35004</v>
      </c>
      <c r="B3852" t="s">
        <v>144</v>
      </c>
      <c r="C3852" t="s">
        <v>26</v>
      </c>
      <c r="D3852" t="s">
        <v>26</v>
      </c>
      <c r="E3852" t="s">
        <v>26</v>
      </c>
      <c r="F3852">
        <v>114401412.14</v>
      </c>
      <c r="G3852">
        <v>107370976.72</v>
      </c>
      <c r="H3852">
        <v>138367390.25999999</v>
      </c>
      <c r="I3852" t="s">
        <v>26</v>
      </c>
      <c r="J3852" t="s">
        <v>26</v>
      </c>
      <c r="K3852" t="s">
        <v>26</v>
      </c>
    </row>
    <row r="3853" spans="1:11" x14ac:dyDescent="0.25">
      <c r="A3853" s="1">
        <v>35004</v>
      </c>
      <c r="B3853" t="s">
        <v>145</v>
      </c>
      <c r="C3853" t="s">
        <v>26</v>
      </c>
      <c r="D3853" t="s">
        <v>26</v>
      </c>
      <c r="E3853" t="s">
        <v>26</v>
      </c>
      <c r="F3853">
        <v>125407501.23999999</v>
      </c>
      <c r="G3853">
        <v>122094896.69</v>
      </c>
      <c r="H3853">
        <v>133819556.75</v>
      </c>
      <c r="I3853" t="s">
        <v>26</v>
      </c>
      <c r="J3853" t="s">
        <v>26</v>
      </c>
      <c r="K3853" t="s">
        <v>26</v>
      </c>
    </row>
    <row r="3854" spans="1:11" x14ac:dyDescent="0.25">
      <c r="A3854" s="1">
        <v>35004</v>
      </c>
      <c r="B3854" t="s">
        <v>146</v>
      </c>
      <c r="C3854" t="s">
        <v>26</v>
      </c>
      <c r="D3854" t="s">
        <v>26</v>
      </c>
      <c r="E3854" t="s">
        <v>26</v>
      </c>
      <c r="F3854">
        <v>123258326.25</v>
      </c>
      <c r="G3854">
        <v>116116362.5</v>
      </c>
      <c r="H3854">
        <v>141574960.05000001</v>
      </c>
      <c r="I3854" t="s">
        <v>26</v>
      </c>
      <c r="J3854" t="s">
        <v>26</v>
      </c>
      <c r="K3854" t="s">
        <v>26</v>
      </c>
    </row>
    <row r="3855" spans="1:11" x14ac:dyDescent="0.25">
      <c r="A3855" s="1">
        <v>35004</v>
      </c>
      <c r="B3855" t="s">
        <v>2</v>
      </c>
      <c r="C3855" t="s">
        <v>26</v>
      </c>
      <c r="D3855" t="s">
        <v>26</v>
      </c>
      <c r="E3855" t="s">
        <v>26</v>
      </c>
      <c r="F3855">
        <v>113614498.69</v>
      </c>
      <c r="G3855">
        <v>106328016.87</v>
      </c>
      <c r="H3855">
        <v>134554771.59</v>
      </c>
      <c r="I3855" t="s">
        <v>26</v>
      </c>
      <c r="J3855" t="s">
        <v>26</v>
      </c>
      <c r="K3855" t="s">
        <v>26</v>
      </c>
    </row>
    <row r="3856" spans="1:11" x14ac:dyDescent="0.25">
      <c r="A3856" s="1">
        <v>35004</v>
      </c>
      <c r="B3856" t="s">
        <v>147</v>
      </c>
      <c r="C3856" t="s">
        <v>26</v>
      </c>
      <c r="D3856" t="s">
        <v>26</v>
      </c>
      <c r="E3856" t="s">
        <v>26</v>
      </c>
      <c r="F3856">
        <v>122974839.8</v>
      </c>
      <c r="G3856">
        <v>118052330.75</v>
      </c>
      <c r="H3856">
        <v>134530386.03</v>
      </c>
      <c r="I3856" t="s">
        <v>26</v>
      </c>
      <c r="J3856" t="s">
        <v>26</v>
      </c>
      <c r="K3856" t="s">
        <v>26</v>
      </c>
    </row>
    <row r="3857" spans="1:11" x14ac:dyDescent="0.25">
      <c r="A3857" s="1">
        <v>35004</v>
      </c>
      <c r="B3857" t="s">
        <v>148</v>
      </c>
      <c r="C3857" t="s">
        <v>26</v>
      </c>
      <c r="D3857" t="s">
        <v>26</v>
      </c>
      <c r="E3857" t="s">
        <v>26</v>
      </c>
      <c r="F3857">
        <v>129569694.47</v>
      </c>
      <c r="G3857">
        <v>115626849.58</v>
      </c>
      <c r="H3857">
        <v>159589444.00999999</v>
      </c>
      <c r="I3857" t="s">
        <v>26</v>
      </c>
      <c r="J3857" t="s">
        <v>26</v>
      </c>
      <c r="K3857" t="s">
        <v>26</v>
      </c>
    </row>
    <row r="3858" spans="1:11" x14ac:dyDescent="0.25">
      <c r="A3858" s="1">
        <v>35004</v>
      </c>
      <c r="B3858" t="s">
        <v>149</v>
      </c>
      <c r="C3858" t="s">
        <v>26</v>
      </c>
      <c r="D3858" t="s">
        <v>26</v>
      </c>
      <c r="E3858" t="s">
        <v>26</v>
      </c>
      <c r="F3858">
        <v>126033191.90000001</v>
      </c>
      <c r="G3858">
        <v>113354162.45</v>
      </c>
      <c r="H3858">
        <v>153269556.90000001</v>
      </c>
      <c r="I3858" t="s">
        <v>26</v>
      </c>
      <c r="J3858" t="s">
        <v>26</v>
      </c>
      <c r="K3858" t="s">
        <v>26</v>
      </c>
    </row>
    <row r="3859" spans="1:11" x14ac:dyDescent="0.25">
      <c r="A3859" s="1">
        <v>35004</v>
      </c>
      <c r="B3859" t="s">
        <v>150</v>
      </c>
      <c r="C3859" t="s">
        <v>26</v>
      </c>
      <c r="D3859" t="s">
        <v>26</v>
      </c>
      <c r="E3859" t="s">
        <v>26</v>
      </c>
      <c r="F3859">
        <v>141023641.02000001</v>
      </c>
      <c r="G3859">
        <v>117210488.19</v>
      </c>
      <c r="H3859">
        <v>195671404.56</v>
      </c>
      <c r="I3859" t="s">
        <v>26</v>
      </c>
      <c r="J3859" t="s">
        <v>26</v>
      </c>
      <c r="K3859" t="s">
        <v>26</v>
      </c>
    </row>
    <row r="3860" spans="1:11" x14ac:dyDescent="0.25">
      <c r="A3860" s="1">
        <v>35004</v>
      </c>
      <c r="B3860" t="s">
        <v>151</v>
      </c>
      <c r="C3860" t="s">
        <v>26</v>
      </c>
      <c r="D3860" t="s">
        <v>26</v>
      </c>
      <c r="E3860" t="s">
        <v>26</v>
      </c>
      <c r="F3860">
        <v>126319232.12</v>
      </c>
      <c r="G3860">
        <v>117052475.92</v>
      </c>
      <c r="H3860">
        <v>153845673.78</v>
      </c>
      <c r="I3860" t="s">
        <v>26</v>
      </c>
      <c r="J3860" t="s">
        <v>26</v>
      </c>
      <c r="K3860" t="s">
        <v>26</v>
      </c>
    </row>
    <row r="3861" spans="1:11" x14ac:dyDescent="0.25">
      <c r="A3861" s="1">
        <v>35004</v>
      </c>
      <c r="B3861" t="s">
        <v>152</v>
      </c>
      <c r="C3861" t="s">
        <v>26</v>
      </c>
      <c r="D3861" t="s">
        <v>26</v>
      </c>
      <c r="E3861" t="s">
        <v>26</v>
      </c>
      <c r="F3861">
        <v>119763285.31999999</v>
      </c>
      <c r="G3861">
        <v>109323756.86</v>
      </c>
      <c r="H3861">
        <v>147320901.30000001</v>
      </c>
      <c r="I3861" t="s">
        <v>26</v>
      </c>
      <c r="J3861" t="s">
        <v>26</v>
      </c>
      <c r="K3861" t="s">
        <v>26</v>
      </c>
    </row>
    <row r="3862" spans="1:11" x14ac:dyDescent="0.25">
      <c r="A3862" s="1">
        <v>35004</v>
      </c>
      <c r="B3862" t="s">
        <v>153</v>
      </c>
      <c r="C3862" t="s">
        <v>26</v>
      </c>
      <c r="D3862" t="s">
        <v>26</v>
      </c>
      <c r="E3862" t="s">
        <v>26</v>
      </c>
      <c r="F3862">
        <v>131013392.45999999</v>
      </c>
      <c r="G3862">
        <v>124932913.01000001</v>
      </c>
      <c r="H3862">
        <v>145090451.33000001</v>
      </c>
      <c r="I3862" t="s">
        <v>26</v>
      </c>
      <c r="J3862" t="s">
        <v>26</v>
      </c>
      <c r="K3862" t="s">
        <v>26</v>
      </c>
    </row>
    <row r="3863" spans="1:11" x14ac:dyDescent="0.25">
      <c r="A3863" s="1">
        <v>35004</v>
      </c>
      <c r="B3863" t="s">
        <v>154</v>
      </c>
      <c r="C3863" t="s">
        <v>26</v>
      </c>
      <c r="D3863" t="s">
        <v>26</v>
      </c>
      <c r="E3863" t="s">
        <v>26</v>
      </c>
      <c r="F3863">
        <v>120240816.27</v>
      </c>
      <c r="G3863">
        <v>114189774.62</v>
      </c>
      <c r="H3863">
        <v>138243970.69</v>
      </c>
      <c r="I3863" t="s">
        <v>26</v>
      </c>
      <c r="J3863" t="s">
        <v>26</v>
      </c>
      <c r="K3863" t="s">
        <v>26</v>
      </c>
    </row>
    <row r="3864" spans="1:11" x14ac:dyDescent="0.25">
      <c r="A3864" s="1">
        <v>35004</v>
      </c>
      <c r="B3864" t="s">
        <v>155</v>
      </c>
      <c r="C3864" t="s">
        <v>26</v>
      </c>
      <c r="D3864" t="s">
        <v>26</v>
      </c>
      <c r="E3864" t="s">
        <v>26</v>
      </c>
      <c r="F3864">
        <v>117747412.94</v>
      </c>
      <c r="G3864">
        <v>113063385.65000001</v>
      </c>
      <c r="H3864">
        <v>129937602.12</v>
      </c>
      <c r="I3864" t="s">
        <v>26</v>
      </c>
      <c r="J3864" t="s">
        <v>26</v>
      </c>
      <c r="K3864" t="s">
        <v>26</v>
      </c>
    </row>
    <row r="3865" spans="1:11" x14ac:dyDescent="0.25">
      <c r="A3865" s="1">
        <v>35034</v>
      </c>
      <c r="B3865" t="s">
        <v>1</v>
      </c>
      <c r="C3865" t="s">
        <v>26</v>
      </c>
      <c r="D3865" t="s">
        <v>26</v>
      </c>
      <c r="E3865" t="s">
        <v>26</v>
      </c>
      <c r="F3865">
        <v>126944965.16</v>
      </c>
      <c r="G3865">
        <v>116876681.59999999</v>
      </c>
      <c r="H3865">
        <v>152722383.94</v>
      </c>
      <c r="I3865" t="s">
        <v>26</v>
      </c>
      <c r="J3865" t="s">
        <v>26</v>
      </c>
      <c r="K3865" t="s">
        <v>26</v>
      </c>
    </row>
    <row r="3866" spans="1:11" x14ac:dyDescent="0.25">
      <c r="A3866" s="1">
        <v>35034</v>
      </c>
      <c r="B3866" t="s">
        <v>126</v>
      </c>
      <c r="C3866" t="s">
        <v>26</v>
      </c>
      <c r="D3866" t="s">
        <v>26</v>
      </c>
      <c r="E3866" t="s">
        <v>26</v>
      </c>
      <c r="F3866">
        <v>126862070.8</v>
      </c>
      <c r="G3866">
        <v>120321998.11</v>
      </c>
      <c r="H3866">
        <v>144277231.12</v>
      </c>
      <c r="I3866" t="s">
        <v>26</v>
      </c>
      <c r="J3866" t="s">
        <v>26</v>
      </c>
      <c r="K3866" t="s">
        <v>26</v>
      </c>
    </row>
    <row r="3867" spans="1:11" x14ac:dyDescent="0.25">
      <c r="A3867" s="1">
        <v>35034</v>
      </c>
      <c r="B3867" t="s">
        <v>127</v>
      </c>
      <c r="C3867" t="s">
        <v>26</v>
      </c>
      <c r="D3867" t="s">
        <v>26</v>
      </c>
      <c r="E3867" t="s">
        <v>26</v>
      </c>
      <c r="F3867">
        <v>125445715.13</v>
      </c>
      <c r="G3867">
        <v>118144761.92</v>
      </c>
      <c r="H3867">
        <v>147682231.08000001</v>
      </c>
      <c r="I3867" t="s">
        <v>26</v>
      </c>
      <c r="J3867" t="s">
        <v>26</v>
      </c>
      <c r="K3867" t="s">
        <v>26</v>
      </c>
    </row>
    <row r="3868" spans="1:11" x14ac:dyDescent="0.25">
      <c r="A3868" s="1">
        <v>35034</v>
      </c>
      <c r="B3868" t="s">
        <v>113</v>
      </c>
      <c r="C3868" t="s">
        <v>26</v>
      </c>
      <c r="D3868" t="s">
        <v>26</v>
      </c>
      <c r="E3868" t="s">
        <v>26</v>
      </c>
      <c r="F3868">
        <v>127870241.56</v>
      </c>
      <c r="G3868">
        <v>115731781.11</v>
      </c>
      <c r="H3868">
        <v>155856226.58000001</v>
      </c>
      <c r="I3868" t="s">
        <v>26</v>
      </c>
      <c r="J3868" t="s">
        <v>26</v>
      </c>
      <c r="K3868" t="s">
        <v>26</v>
      </c>
    </row>
    <row r="3869" spans="1:11" x14ac:dyDescent="0.25">
      <c r="A3869" s="1">
        <v>35034</v>
      </c>
      <c r="B3869" t="s">
        <v>128</v>
      </c>
      <c r="C3869" t="s">
        <v>26</v>
      </c>
      <c r="D3869" t="s">
        <v>26</v>
      </c>
      <c r="E3869" t="s">
        <v>26</v>
      </c>
      <c r="F3869">
        <v>129381738.58</v>
      </c>
      <c r="G3869">
        <v>115112791.48999999</v>
      </c>
      <c r="H3869">
        <v>164425900.91999999</v>
      </c>
      <c r="I3869" t="s">
        <v>26</v>
      </c>
      <c r="J3869" t="s">
        <v>26</v>
      </c>
      <c r="K3869" t="s">
        <v>26</v>
      </c>
    </row>
    <row r="3870" spans="1:11" x14ac:dyDescent="0.25">
      <c r="A3870" s="1">
        <v>35034</v>
      </c>
      <c r="B3870" t="s">
        <v>129</v>
      </c>
      <c r="C3870" t="s">
        <v>26</v>
      </c>
      <c r="D3870" t="s">
        <v>26</v>
      </c>
      <c r="E3870" t="s">
        <v>26</v>
      </c>
      <c r="F3870">
        <v>122668652.23</v>
      </c>
      <c r="G3870">
        <v>115974828.61</v>
      </c>
      <c r="H3870">
        <v>140416045.63999999</v>
      </c>
      <c r="I3870" t="s">
        <v>26</v>
      </c>
      <c r="J3870" t="s">
        <v>26</v>
      </c>
      <c r="K3870" t="s">
        <v>26</v>
      </c>
    </row>
    <row r="3871" spans="1:11" x14ac:dyDescent="0.25">
      <c r="A3871" s="1">
        <v>35034</v>
      </c>
      <c r="B3871" t="s">
        <v>130</v>
      </c>
      <c r="C3871" t="s">
        <v>26</v>
      </c>
      <c r="D3871" t="s">
        <v>26</v>
      </c>
      <c r="E3871" t="s">
        <v>26</v>
      </c>
      <c r="F3871">
        <v>125577088.33</v>
      </c>
      <c r="G3871">
        <v>120702771.56999999</v>
      </c>
      <c r="H3871">
        <v>143030651.16999999</v>
      </c>
      <c r="I3871" t="s">
        <v>26</v>
      </c>
      <c r="J3871" t="s">
        <v>26</v>
      </c>
      <c r="K3871" t="s">
        <v>26</v>
      </c>
    </row>
    <row r="3872" spans="1:11" x14ac:dyDescent="0.25">
      <c r="A3872" s="1">
        <v>35034</v>
      </c>
      <c r="B3872" t="s">
        <v>131</v>
      </c>
      <c r="C3872" t="s">
        <v>26</v>
      </c>
      <c r="D3872" t="s">
        <v>26</v>
      </c>
      <c r="E3872" t="s">
        <v>26</v>
      </c>
      <c r="F3872">
        <v>128573357.23999999</v>
      </c>
      <c r="G3872">
        <v>127267651.04000001</v>
      </c>
      <c r="H3872">
        <v>133035456.68000001</v>
      </c>
      <c r="I3872" t="s">
        <v>26</v>
      </c>
      <c r="J3872" t="s">
        <v>26</v>
      </c>
      <c r="K3872" t="s">
        <v>26</v>
      </c>
    </row>
    <row r="3873" spans="1:11" x14ac:dyDescent="0.25">
      <c r="A3873" s="1">
        <v>35034</v>
      </c>
      <c r="B3873" t="s">
        <v>132</v>
      </c>
      <c r="C3873" t="s">
        <v>26</v>
      </c>
      <c r="D3873" t="s">
        <v>26</v>
      </c>
      <c r="E3873" t="s">
        <v>26</v>
      </c>
      <c r="F3873">
        <v>131163894.34999999</v>
      </c>
      <c r="G3873">
        <v>125283821.11</v>
      </c>
      <c r="H3873">
        <v>145192562.66999999</v>
      </c>
      <c r="I3873" t="s">
        <v>26</v>
      </c>
      <c r="J3873" t="s">
        <v>26</v>
      </c>
      <c r="K3873" t="s">
        <v>26</v>
      </c>
    </row>
    <row r="3874" spans="1:11" x14ac:dyDescent="0.25">
      <c r="A3874" s="1">
        <v>35034</v>
      </c>
      <c r="B3874" t="s">
        <v>133</v>
      </c>
      <c r="C3874" t="s">
        <v>26</v>
      </c>
      <c r="D3874" t="s">
        <v>26</v>
      </c>
      <c r="E3874" t="s">
        <v>26</v>
      </c>
      <c r="F3874">
        <v>141477967.56999999</v>
      </c>
      <c r="G3874">
        <v>119439848.39</v>
      </c>
      <c r="H3874">
        <v>193255656.27000001</v>
      </c>
      <c r="I3874" t="s">
        <v>26</v>
      </c>
      <c r="J3874" t="s">
        <v>26</v>
      </c>
      <c r="K3874" t="s">
        <v>26</v>
      </c>
    </row>
    <row r="3875" spans="1:11" x14ac:dyDescent="0.25">
      <c r="A3875" s="1">
        <v>35034</v>
      </c>
      <c r="B3875" t="s">
        <v>134</v>
      </c>
      <c r="C3875" t="s">
        <v>26</v>
      </c>
      <c r="D3875" t="s">
        <v>26</v>
      </c>
      <c r="E3875" t="s">
        <v>26</v>
      </c>
      <c r="F3875">
        <v>123155862.26000001</v>
      </c>
      <c r="G3875">
        <v>118472500.59999999</v>
      </c>
      <c r="H3875">
        <v>134572717.63</v>
      </c>
      <c r="I3875" t="s">
        <v>26</v>
      </c>
      <c r="J3875" t="s">
        <v>26</v>
      </c>
      <c r="K3875" t="s">
        <v>26</v>
      </c>
    </row>
    <row r="3876" spans="1:11" x14ac:dyDescent="0.25">
      <c r="A3876" s="1">
        <v>35034</v>
      </c>
      <c r="B3876" t="s">
        <v>135</v>
      </c>
      <c r="C3876" t="s">
        <v>26</v>
      </c>
      <c r="D3876" t="s">
        <v>26</v>
      </c>
      <c r="E3876" t="s">
        <v>26</v>
      </c>
      <c r="F3876">
        <v>121077528.51000001</v>
      </c>
      <c r="G3876">
        <v>117057049.56999999</v>
      </c>
      <c r="H3876">
        <v>133255026.84999999</v>
      </c>
      <c r="I3876" t="s">
        <v>26</v>
      </c>
      <c r="J3876" t="s">
        <v>26</v>
      </c>
      <c r="K3876" t="s">
        <v>26</v>
      </c>
    </row>
    <row r="3877" spans="1:11" x14ac:dyDescent="0.25">
      <c r="A3877" s="1">
        <v>35034</v>
      </c>
      <c r="B3877" t="s">
        <v>136</v>
      </c>
      <c r="C3877" t="s">
        <v>26</v>
      </c>
      <c r="D3877" t="s">
        <v>26</v>
      </c>
      <c r="E3877" t="s">
        <v>26</v>
      </c>
      <c r="F3877">
        <v>128000477.86</v>
      </c>
      <c r="G3877">
        <v>110368875.09</v>
      </c>
      <c r="H3877">
        <v>178359154.53</v>
      </c>
      <c r="I3877" t="s">
        <v>26</v>
      </c>
      <c r="J3877" t="s">
        <v>26</v>
      </c>
      <c r="K3877" t="s">
        <v>26</v>
      </c>
    </row>
    <row r="3878" spans="1:11" x14ac:dyDescent="0.25">
      <c r="A3878" s="1">
        <v>35034</v>
      </c>
      <c r="B3878" t="s">
        <v>137</v>
      </c>
      <c r="C3878" t="s">
        <v>26</v>
      </c>
      <c r="D3878" t="s">
        <v>26</v>
      </c>
      <c r="E3878" t="s">
        <v>26</v>
      </c>
      <c r="F3878">
        <v>125451972.40000001</v>
      </c>
      <c r="G3878">
        <v>120528536.95</v>
      </c>
      <c r="H3878">
        <v>146960561.34999999</v>
      </c>
      <c r="I3878" t="s">
        <v>26</v>
      </c>
      <c r="J3878" t="s">
        <v>26</v>
      </c>
      <c r="K3878" t="s">
        <v>26</v>
      </c>
    </row>
    <row r="3879" spans="1:11" x14ac:dyDescent="0.25">
      <c r="A3879" s="1">
        <v>35034</v>
      </c>
      <c r="B3879" t="s">
        <v>138</v>
      </c>
      <c r="C3879" t="s">
        <v>26</v>
      </c>
      <c r="D3879" t="s">
        <v>26</v>
      </c>
      <c r="E3879" t="s">
        <v>26</v>
      </c>
      <c r="F3879">
        <v>134407683.16999999</v>
      </c>
      <c r="G3879">
        <v>127668106.81</v>
      </c>
      <c r="H3879">
        <v>158726350.33000001</v>
      </c>
      <c r="I3879" t="s">
        <v>26</v>
      </c>
      <c r="J3879" t="s">
        <v>26</v>
      </c>
      <c r="K3879" t="s">
        <v>26</v>
      </c>
    </row>
    <row r="3880" spans="1:11" x14ac:dyDescent="0.25">
      <c r="A3880" s="1">
        <v>35034</v>
      </c>
      <c r="B3880" t="s">
        <v>139</v>
      </c>
      <c r="C3880" t="s">
        <v>26</v>
      </c>
      <c r="D3880" t="s">
        <v>26</v>
      </c>
      <c r="E3880" t="s">
        <v>26</v>
      </c>
      <c r="F3880">
        <v>128113638.27</v>
      </c>
      <c r="G3880">
        <v>117842426.43000001</v>
      </c>
      <c r="H3880">
        <v>162761523.03</v>
      </c>
      <c r="I3880" t="s">
        <v>26</v>
      </c>
      <c r="J3880" t="s">
        <v>26</v>
      </c>
      <c r="K3880" t="s">
        <v>26</v>
      </c>
    </row>
    <row r="3881" spans="1:11" x14ac:dyDescent="0.25">
      <c r="A3881" s="1">
        <v>35034</v>
      </c>
      <c r="B3881" t="s">
        <v>140</v>
      </c>
      <c r="C3881" t="s">
        <v>26</v>
      </c>
      <c r="D3881" t="s">
        <v>26</v>
      </c>
      <c r="E3881" t="s">
        <v>26</v>
      </c>
      <c r="F3881">
        <v>123884082.27</v>
      </c>
      <c r="G3881">
        <v>118721806.98</v>
      </c>
      <c r="H3881">
        <v>140426172.49000001</v>
      </c>
      <c r="I3881" t="s">
        <v>26</v>
      </c>
      <c r="J3881" t="s">
        <v>26</v>
      </c>
      <c r="K3881" t="s">
        <v>26</v>
      </c>
    </row>
    <row r="3882" spans="1:11" x14ac:dyDescent="0.25">
      <c r="A3882" s="1">
        <v>35034</v>
      </c>
      <c r="B3882" t="s">
        <v>141</v>
      </c>
      <c r="C3882" t="s">
        <v>26</v>
      </c>
      <c r="D3882" t="s">
        <v>26</v>
      </c>
      <c r="E3882" t="s">
        <v>26</v>
      </c>
      <c r="F3882">
        <v>125763893.56</v>
      </c>
      <c r="G3882">
        <v>117508651.51000001</v>
      </c>
      <c r="H3882">
        <v>152184806.80000001</v>
      </c>
      <c r="I3882" t="s">
        <v>26</v>
      </c>
      <c r="J3882" t="s">
        <v>26</v>
      </c>
      <c r="K3882" t="s">
        <v>26</v>
      </c>
    </row>
    <row r="3883" spans="1:11" x14ac:dyDescent="0.25">
      <c r="A3883" s="1">
        <v>35034</v>
      </c>
      <c r="B3883" t="s">
        <v>142</v>
      </c>
      <c r="C3883" t="s">
        <v>26</v>
      </c>
      <c r="D3883" t="s">
        <v>26</v>
      </c>
      <c r="E3883" t="s">
        <v>26</v>
      </c>
      <c r="F3883">
        <v>123430900.75</v>
      </c>
      <c r="G3883">
        <v>111442942.58</v>
      </c>
      <c r="H3883">
        <v>159599293.02000001</v>
      </c>
      <c r="I3883" t="s">
        <v>26</v>
      </c>
      <c r="J3883" t="s">
        <v>26</v>
      </c>
      <c r="K3883" t="s">
        <v>26</v>
      </c>
    </row>
    <row r="3884" spans="1:11" x14ac:dyDescent="0.25">
      <c r="A3884" s="1">
        <v>35034</v>
      </c>
      <c r="B3884" t="s">
        <v>143</v>
      </c>
      <c r="C3884" t="s">
        <v>26</v>
      </c>
      <c r="D3884" t="s">
        <v>26</v>
      </c>
      <c r="E3884" t="s">
        <v>26</v>
      </c>
      <c r="F3884">
        <v>125801926.53</v>
      </c>
      <c r="G3884">
        <v>117847795.86</v>
      </c>
      <c r="H3884">
        <v>145750477.41999999</v>
      </c>
      <c r="I3884" t="s">
        <v>26</v>
      </c>
      <c r="J3884" t="s">
        <v>26</v>
      </c>
      <c r="K3884" t="s">
        <v>26</v>
      </c>
    </row>
    <row r="3885" spans="1:11" x14ac:dyDescent="0.25">
      <c r="A3885" s="1">
        <v>35034</v>
      </c>
      <c r="B3885" t="s">
        <v>144</v>
      </c>
      <c r="C3885" t="s">
        <v>26</v>
      </c>
      <c r="D3885" t="s">
        <v>26</v>
      </c>
      <c r="E3885" t="s">
        <v>26</v>
      </c>
      <c r="F3885">
        <v>118348260.86</v>
      </c>
      <c r="G3885">
        <v>108369526.81</v>
      </c>
      <c r="H3885">
        <v>152328659.94</v>
      </c>
      <c r="I3885" t="s">
        <v>26</v>
      </c>
      <c r="J3885" t="s">
        <v>26</v>
      </c>
      <c r="K3885" t="s">
        <v>26</v>
      </c>
    </row>
    <row r="3886" spans="1:11" x14ac:dyDescent="0.25">
      <c r="A3886" s="1">
        <v>35034</v>
      </c>
      <c r="B3886" t="s">
        <v>145</v>
      </c>
      <c r="C3886" t="s">
        <v>26</v>
      </c>
      <c r="D3886" t="s">
        <v>26</v>
      </c>
      <c r="E3886" t="s">
        <v>26</v>
      </c>
      <c r="F3886">
        <v>124905871.23</v>
      </c>
      <c r="G3886">
        <v>121398955.78</v>
      </c>
      <c r="H3886">
        <v>133806174.79000001</v>
      </c>
      <c r="I3886" t="s">
        <v>26</v>
      </c>
      <c r="J3886" t="s">
        <v>26</v>
      </c>
      <c r="K3886" t="s">
        <v>26</v>
      </c>
    </row>
    <row r="3887" spans="1:11" x14ac:dyDescent="0.25">
      <c r="A3887" s="1">
        <v>35034</v>
      </c>
      <c r="B3887" t="s">
        <v>146</v>
      </c>
      <c r="C3887" t="s">
        <v>26</v>
      </c>
      <c r="D3887" t="s">
        <v>26</v>
      </c>
      <c r="E3887" t="s">
        <v>26</v>
      </c>
      <c r="F3887">
        <v>128484479.28</v>
      </c>
      <c r="G3887">
        <v>115791236.69</v>
      </c>
      <c r="H3887">
        <v>161041517.06</v>
      </c>
      <c r="I3887" t="s">
        <v>26</v>
      </c>
      <c r="J3887" t="s">
        <v>26</v>
      </c>
      <c r="K3887" t="s">
        <v>26</v>
      </c>
    </row>
    <row r="3888" spans="1:11" x14ac:dyDescent="0.25">
      <c r="A3888" s="1">
        <v>35034</v>
      </c>
      <c r="B3888" t="s">
        <v>2</v>
      </c>
      <c r="C3888" t="s">
        <v>26</v>
      </c>
      <c r="D3888" t="s">
        <v>26</v>
      </c>
      <c r="E3888" t="s">
        <v>26</v>
      </c>
      <c r="F3888">
        <v>114148486.83</v>
      </c>
      <c r="G3888">
        <v>107040414.59</v>
      </c>
      <c r="H3888">
        <v>134595138.02000001</v>
      </c>
      <c r="I3888" t="s">
        <v>26</v>
      </c>
      <c r="J3888" t="s">
        <v>26</v>
      </c>
      <c r="K3888" t="s">
        <v>26</v>
      </c>
    </row>
    <row r="3889" spans="1:11" x14ac:dyDescent="0.25">
      <c r="A3889" s="1">
        <v>35034</v>
      </c>
      <c r="B3889" t="s">
        <v>147</v>
      </c>
      <c r="C3889" t="s">
        <v>26</v>
      </c>
      <c r="D3889" t="s">
        <v>26</v>
      </c>
      <c r="E3889" t="s">
        <v>26</v>
      </c>
      <c r="F3889">
        <v>125397444.14</v>
      </c>
      <c r="G3889">
        <v>119799505.25</v>
      </c>
      <c r="H3889">
        <v>138552844.56999999</v>
      </c>
      <c r="I3889" t="s">
        <v>26</v>
      </c>
      <c r="J3889" t="s">
        <v>26</v>
      </c>
      <c r="K3889" t="s">
        <v>26</v>
      </c>
    </row>
    <row r="3890" spans="1:11" x14ac:dyDescent="0.25">
      <c r="A3890" s="1">
        <v>35034</v>
      </c>
      <c r="B3890" t="s">
        <v>148</v>
      </c>
      <c r="C3890" t="s">
        <v>26</v>
      </c>
      <c r="D3890" t="s">
        <v>26</v>
      </c>
      <c r="E3890" t="s">
        <v>26</v>
      </c>
      <c r="F3890">
        <v>129284641.14</v>
      </c>
      <c r="G3890">
        <v>115071840.7</v>
      </c>
      <c r="H3890">
        <v>159876705.00999999</v>
      </c>
      <c r="I3890" t="s">
        <v>26</v>
      </c>
      <c r="J3890" t="s">
        <v>26</v>
      </c>
      <c r="K3890" t="s">
        <v>26</v>
      </c>
    </row>
    <row r="3891" spans="1:11" x14ac:dyDescent="0.25">
      <c r="A3891" s="1">
        <v>35034</v>
      </c>
      <c r="B3891" t="s">
        <v>149</v>
      </c>
      <c r="C3891" t="s">
        <v>26</v>
      </c>
      <c r="D3891" t="s">
        <v>26</v>
      </c>
      <c r="E3891" t="s">
        <v>26</v>
      </c>
      <c r="F3891">
        <v>126146621.77</v>
      </c>
      <c r="G3891">
        <v>113490187.44</v>
      </c>
      <c r="H3891">
        <v>153330864.72</v>
      </c>
      <c r="I3891" t="s">
        <v>26</v>
      </c>
      <c r="J3891" t="s">
        <v>26</v>
      </c>
      <c r="K3891" t="s">
        <v>26</v>
      </c>
    </row>
    <row r="3892" spans="1:11" x14ac:dyDescent="0.25">
      <c r="A3892" s="1">
        <v>35034</v>
      </c>
      <c r="B3892" t="s">
        <v>150</v>
      </c>
      <c r="C3892" t="s">
        <v>26</v>
      </c>
      <c r="D3892" t="s">
        <v>26</v>
      </c>
      <c r="E3892" t="s">
        <v>26</v>
      </c>
      <c r="F3892">
        <v>143674885.47</v>
      </c>
      <c r="G3892">
        <v>116929183.02</v>
      </c>
      <c r="H3892">
        <v>205024497.69</v>
      </c>
      <c r="I3892" t="s">
        <v>26</v>
      </c>
      <c r="J3892" t="s">
        <v>26</v>
      </c>
      <c r="K3892" t="s">
        <v>26</v>
      </c>
    </row>
    <row r="3893" spans="1:11" x14ac:dyDescent="0.25">
      <c r="A3893" s="1">
        <v>35034</v>
      </c>
      <c r="B3893" t="s">
        <v>151</v>
      </c>
      <c r="C3893" t="s">
        <v>26</v>
      </c>
      <c r="D3893" t="s">
        <v>26</v>
      </c>
      <c r="E3893" t="s">
        <v>26</v>
      </c>
      <c r="F3893">
        <v>125422365.56999999</v>
      </c>
      <c r="G3893">
        <v>115846835.42</v>
      </c>
      <c r="H3893">
        <v>153845673.78</v>
      </c>
      <c r="I3893" t="s">
        <v>26</v>
      </c>
      <c r="J3893" t="s">
        <v>26</v>
      </c>
      <c r="K3893" t="s">
        <v>26</v>
      </c>
    </row>
    <row r="3894" spans="1:11" x14ac:dyDescent="0.25">
      <c r="A3894" s="1">
        <v>35034</v>
      </c>
      <c r="B3894" t="s">
        <v>152</v>
      </c>
      <c r="C3894" t="s">
        <v>26</v>
      </c>
      <c r="D3894" t="s">
        <v>26</v>
      </c>
      <c r="E3894" t="s">
        <v>26</v>
      </c>
      <c r="F3894">
        <v>118805179.04000001</v>
      </c>
      <c r="G3894">
        <v>108022804.15000001</v>
      </c>
      <c r="H3894">
        <v>147291437.12</v>
      </c>
      <c r="I3894" t="s">
        <v>26</v>
      </c>
      <c r="J3894" t="s">
        <v>26</v>
      </c>
      <c r="K3894" t="s">
        <v>26</v>
      </c>
    </row>
    <row r="3895" spans="1:11" x14ac:dyDescent="0.25">
      <c r="A3895" s="1">
        <v>35034</v>
      </c>
      <c r="B3895" t="s">
        <v>153</v>
      </c>
      <c r="C3895" t="s">
        <v>26</v>
      </c>
      <c r="D3895" t="s">
        <v>26</v>
      </c>
      <c r="E3895" t="s">
        <v>26</v>
      </c>
      <c r="F3895">
        <v>130607250.94</v>
      </c>
      <c r="G3895">
        <v>124345728.31999999</v>
      </c>
      <c r="H3895">
        <v>145090451.33000001</v>
      </c>
      <c r="I3895" t="s">
        <v>26</v>
      </c>
      <c r="J3895" t="s">
        <v>26</v>
      </c>
      <c r="K3895" t="s">
        <v>26</v>
      </c>
    </row>
    <row r="3896" spans="1:11" x14ac:dyDescent="0.25">
      <c r="A3896" s="1">
        <v>35034</v>
      </c>
      <c r="B3896" t="s">
        <v>154</v>
      </c>
      <c r="C3896" t="s">
        <v>26</v>
      </c>
      <c r="D3896" t="s">
        <v>26</v>
      </c>
      <c r="E3896" t="s">
        <v>26</v>
      </c>
      <c r="F3896">
        <v>120625586.88</v>
      </c>
      <c r="G3896">
        <v>114703628.59999999</v>
      </c>
      <c r="H3896">
        <v>138230146.28999999</v>
      </c>
      <c r="I3896" t="s">
        <v>26</v>
      </c>
      <c r="J3896" t="s">
        <v>26</v>
      </c>
      <c r="K3896" t="s">
        <v>26</v>
      </c>
    </row>
    <row r="3897" spans="1:11" x14ac:dyDescent="0.25">
      <c r="A3897" s="1">
        <v>35034</v>
      </c>
      <c r="B3897" t="s">
        <v>155</v>
      </c>
      <c r="C3897" t="s">
        <v>26</v>
      </c>
      <c r="D3897" t="s">
        <v>26</v>
      </c>
      <c r="E3897" t="s">
        <v>26</v>
      </c>
      <c r="F3897">
        <v>118536320.61</v>
      </c>
      <c r="G3897">
        <v>114114875.13</v>
      </c>
      <c r="H3897">
        <v>130028558.45</v>
      </c>
      <c r="I3897" t="s">
        <v>26</v>
      </c>
      <c r="J3897" t="s">
        <v>26</v>
      </c>
      <c r="K3897" t="s">
        <v>26</v>
      </c>
    </row>
    <row r="3898" spans="1:11" x14ac:dyDescent="0.25">
      <c r="A3898" s="1">
        <v>35065</v>
      </c>
      <c r="B3898" t="s">
        <v>1</v>
      </c>
      <c r="C3898" t="s">
        <v>26</v>
      </c>
      <c r="D3898" t="s">
        <v>26</v>
      </c>
      <c r="E3898" t="s">
        <v>26</v>
      </c>
      <c r="F3898">
        <v>127871663.41</v>
      </c>
      <c r="G3898">
        <v>117671443.04000001</v>
      </c>
      <c r="H3898">
        <v>153974707.49000001</v>
      </c>
      <c r="I3898" t="s">
        <v>26</v>
      </c>
      <c r="J3898" t="s">
        <v>26</v>
      </c>
      <c r="K3898" t="s">
        <v>26</v>
      </c>
    </row>
    <row r="3899" spans="1:11" x14ac:dyDescent="0.25">
      <c r="A3899" s="1">
        <v>35065</v>
      </c>
      <c r="B3899" t="s">
        <v>126</v>
      </c>
      <c r="C3899" t="s">
        <v>26</v>
      </c>
      <c r="D3899" t="s">
        <v>26</v>
      </c>
      <c r="E3899" t="s">
        <v>26</v>
      </c>
      <c r="F3899">
        <v>128079946.68000001</v>
      </c>
      <c r="G3899">
        <v>121501153.69</v>
      </c>
      <c r="H3899">
        <v>145590153.91999999</v>
      </c>
      <c r="I3899" t="s">
        <v>26</v>
      </c>
      <c r="J3899" t="s">
        <v>26</v>
      </c>
      <c r="K3899" t="s">
        <v>26</v>
      </c>
    </row>
    <row r="3900" spans="1:11" x14ac:dyDescent="0.25">
      <c r="A3900" s="1">
        <v>35065</v>
      </c>
      <c r="B3900" t="s">
        <v>127</v>
      </c>
      <c r="C3900" t="s">
        <v>26</v>
      </c>
      <c r="D3900" t="s">
        <v>26</v>
      </c>
      <c r="E3900" t="s">
        <v>26</v>
      </c>
      <c r="F3900">
        <v>126787984.28</v>
      </c>
      <c r="G3900">
        <v>119184435.83</v>
      </c>
      <c r="H3900">
        <v>149971305.66</v>
      </c>
      <c r="I3900" t="s">
        <v>26</v>
      </c>
      <c r="J3900" t="s">
        <v>26</v>
      </c>
      <c r="K3900" t="s">
        <v>26</v>
      </c>
    </row>
    <row r="3901" spans="1:11" x14ac:dyDescent="0.25">
      <c r="A3901" s="1">
        <v>35065</v>
      </c>
      <c r="B3901" t="s">
        <v>113</v>
      </c>
      <c r="C3901" t="s">
        <v>26</v>
      </c>
      <c r="D3901" t="s">
        <v>26</v>
      </c>
      <c r="E3901" t="s">
        <v>26</v>
      </c>
      <c r="F3901">
        <v>128573527.89</v>
      </c>
      <c r="G3901">
        <v>116252574.13</v>
      </c>
      <c r="H3901">
        <v>156978391.41</v>
      </c>
      <c r="I3901" t="s">
        <v>26</v>
      </c>
      <c r="J3901" t="s">
        <v>26</v>
      </c>
      <c r="K3901" t="s">
        <v>26</v>
      </c>
    </row>
    <row r="3902" spans="1:11" x14ac:dyDescent="0.25">
      <c r="A3902" s="1">
        <v>35065</v>
      </c>
      <c r="B3902" t="s">
        <v>128</v>
      </c>
      <c r="C3902" t="s">
        <v>26</v>
      </c>
      <c r="D3902" t="s">
        <v>26</v>
      </c>
      <c r="E3902" t="s">
        <v>26</v>
      </c>
      <c r="F3902">
        <v>130041585.45</v>
      </c>
      <c r="G3902">
        <v>115999159.98</v>
      </c>
      <c r="H3902">
        <v>164524556.46000001</v>
      </c>
      <c r="I3902" t="s">
        <v>26</v>
      </c>
      <c r="J3902" t="s">
        <v>26</v>
      </c>
      <c r="K3902" t="s">
        <v>26</v>
      </c>
    </row>
    <row r="3903" spans="1:11" x14ac:dyDescent="0.25">
      <c r="A3903" s="1">
        <v>35065</v>
      </c>
      <c r="B3903" t="s">
        <v>129</v>
      </c>
      <c r="C3903" t="s">
        <v>26</v>
      </c>
      <c r="D3903" t="s">
        <v>26</v>
      </c>
      <c r="E3903" t="s">
        <v>26</v>
      </c>
      <c r="F3903">
        <v>123564133.40000001</v>
      </c>
      <c r="G3903">
        <v>116879432.27</v>
      </c>
      <c r="H3903">
        <v>141272583.50999999</v>
      </c>
      <c r="I3903" t="s">
        <v>26</v>
      </c>
      <c r="J3903" t="s">
        <v>26</v>
      </c>
      <c r="K3903" t="s">
        <v>26</v>
      </c>
    </row>
    <row r="3904" spans="1:11" x14ac:dyDescent="0.25">
      <c r="A3904" s="1">
        <v>35065</v>
      </c>
      <c r="B3904" t="s">
        <v>130</v>
      </c>
      <c r="C3904" t="s">
        <v>26</v>
      </c>
      <c r="D3904" t="s">
        <v>26</v>
      </c>
      <c r="E3904" t="s">
        <v>26</v>
      </c>
      <c r="F3904">
        <v>125991492.72</v>
      </c>
      <c r="G3904">
        <v>122802999.8</v>
      </c>
      <c r="H3904">
        <v>137438152.71000001</v>
      </c>
      <c r="I3904" t="s">
        <v>26</v>
      </c>
      <c r="J3904" t="s">
        <v>26</v>
      </c>
      <c r="K3904" t="s">
        <v>26</v>
      </c>
    </row>
    <row r="3905" spans="1:11" x14ac:dyDescent="0.25">
      <c r="A3905" s="1">
        <v>35065</v>
      </c>
      <c r="B3905" t="s">
        <v>131</v>
      </c>
      <c r="C3905" t="s">
        <v>26</v>
      </c>
      <c r="D3905" t="s">
        <v>26</v>
      </c>
      <c r="E3905" t="s">
        <v>26</v>
      </c>
      <c r="F3905">
        <v>128663358.59</v>
      </c>
      <c r="G3905">
        <v>127382191.93000001</v>
      </c>
      <c r="H3905">
        <v>133022153.13</v>
      </c>
      <c r="I3905" t="s">
        <v>26</v>
      </c>
      <c r="J3905" t="s">
        <v>26</v>
      </c>
      <c r="K3905" t="s">
        <v>26</v>
      </c>
    </row>
    <row r="3906" spans="1:11" x14ac:dyDescent="0.25">
      <c r="A3906" s="1">
        <v>35065</v>
      </c>
      <c r="B3906" t="s">
        <v>132</v>
      </c>
      <c r="C3906" t="s">
        <v>26</v>
      </c>
      <c r="D3906" t="s">
        <v>26</v>
      </c>
      <c r="E3906" t="s">
        <v>26</v>
      </c>
      <c r="F3906">
        <v>131622967.98</v>
      </c>
      <c r="G3906">
        <v>125784956.40000001</v>
      </c>
      <c r="H3906">
        <v>145541024.81999999</v>
      </c>
      <c r="I3906" t="s">
        <v>26</v>
      </c>
      <c r="J3906" t="s">
        <v>26</v>
      </c>
      <c r="K3906" t="s">
        <v>26</v>
      </c>
    </row>
    <row r="3907" spans="1:11" x14ac:dyDescent="0.25">
      <c r="A3907" s="1">
        <v>35065</v>
      </c>
      <c r="B3907" t="s">
        <v>133</v>
      </c>
      <c r="C3907" t="s">
        <v>26</v>
      </c>
      <c r="D3907" t="s">
        <v>26</v>
      </c>
      <c r="E3907" t="s">
        <v>26</v>
      </c>
      <c r="F3907">
        <v>141789219.09999999</v>
      </c>
      <c r="G3907">
        <v>120526751.01000001</v>
      </c>
      <c r="H3907">
        <v>191728936.58000001</v>
      </c>
      <c r="I3907" t="s">
        <v>26</v>
      </c>
      <c r="J3907" t="s">
        <v>26</v>
      </c>
      <c r="K3907" t="s">
        <v>26</v>
      </c>
    </row>
    <row r="3908" spans="1:11" x14ac:dyDescent="0.25">
      <c r="A3908" s="1">
        <v>35065</v>
      </c>
      <c r="B3908" t="s">
        <v>134</v>
      </c>
      <c r="C3908" t="s">
        <v>26</v>
      </c>
      <c r="D3908" t="s">
        <v>26</v>
      </c>
      <c r="E3908" t="s">
        <v>26</v>
      </c>
      <c r="F3908">
        <v>125692873.03</v>
      </c>
      <c r="G3908">
        <v>119965254.11</v>
      </c>
      <c r="H3908">
        <v>139646109.08000001</v>
      </c>
      <c r="I3908" t="s">
        <v>26</v>
      </c>
      <c r="J3908" t="s">
        <v>26</v>
      </c>
      <c r="K3908" t="s">
        <v>26</v>
      </c>
    </row>
    <row r="3909" spans="1:11" x14ac:dyDescent="0.25">
      <c r="A3909" s="1">
        <v>35065</v>
      </c>
      <c r="B3909" t="s">
        <v>135</v>
      </c>
      <c r="C3909" t="s">
        <v>26</v>
      </c>
      <c r="D3909" t="s">
        <v>26</v>
      </c>
      <c r="E3909" t="s">
        <v>26</v>
      </c>
      <c r="F3909">
        <v>121586054.13</v>
      </c>
      <c r="G3909">
        <v>117735980.45999999</v>
      </c>
      <c r="H3909">
        <v>133268352.34999999</v>
      </c>
      <c r="I3909" t="s">
        <v>26</v>
      </c>
      <c r="J3909" t="s">
        <v>26</v>
      </c>
      <c r="K3909" t="s">
        <v>26</v>
      </c>
    </row>
    <row r="3910" spans="1:11" x14ac:dyDescent="0.25">
      <c r="A3910" s="1">
        <v>35065</v>
      </c>
      <c r="B3910" t="s">
        <v>136</v>
      </c>
      <c r="C3910" t="s">
        <v>26</v>
      </c>
      <c r="D3910" t="s">
        <v>26</v>
      </c>
      <c r="E3910" t="s">
        <v>26</v>
      </c>
      <c r="F3910">
        <v>128307679.01000001</v>
      </c>
      <c r="G3910">
        <v>110788276.81999999</v>
      </c>
      <c r="H3910">
        <v>178359154.53</v>
      </c>
      <c r="I3910" t="s">
        <v>26</v>
      </c>
      <c r="J3910" t="s">
        <v>26</v>
      </c>
      <c r="K3910" t="s">
        <v>26</v>
      </c>
    </row>
    <row r="3911" spans="1:11" x14ac:dyDescent="0.25">
      <c r="A3911" s="1">
        <v>35065</v>
      </c>
      <c r="B3911" t="s">
        <v>137</v>
      </c>
      <c r="C3911" t="s">
        <v>26</v>
      </c>
      <c r="D3911" t="s">
        <v>26</v>
      </c>
      <c r="E3911" t="s">
        <v>26</v>
      </c>
      <c r="F3911">
        <v>133204904.3</v>
      </c>
      <c r="G3911">
        <v>123385063.28</v>
      </c>
      <c r="H3911">
        <v>176044056.44</v>
      </c>
      <c r="I3911" t="s">
        <v>26</v>
      </c>
      <c r="J3911" t="s">
        <v>26</v>
      </c>
      <c r="K3911" t="s">
        <v>26</v>
      </c>
    </row>
    <row r="3912" spans="1:11" x14ac:dyDescent="0.25">
      <c r="A3912" s="1">
        <v>35065</v>
      </c>
      <c r="B3912" t="s">
        <v>138</v>
      </c>
      <c r="C3912" t="s">
        <v>26</v>
      </c>
      <c r="D3912" t="s">
        <v>26</v>
      </c>
      <c r="E3912" t="s">
        <v>26</v>
      </c>
      <c r="F3912">
        <v>135200688.50999999</v>
      </c>
      <c r="G3912">
        <v>128446882.26000001</v>
      </c>
      <c r="H3912">
        <v>159551727.34999999</v>
      </c>
      <c r="I3912" t="s">
        <v>26</v>
      </c>
      <c r="J3912" t="s">
        <v>26</v>
      </c>
      <c r="K3912" t="s">
        <v>26</v>
      </c>
    </row>
    <row r="3913" spans="1:11" x14ac:dyDescent="0.25">
      <c r="A3913" s="1">
        <v>35065</v>
      </c>
      <c r="B3913" t="s">
        <v>139</v>
      </c>
      <c r="C3913" t="s">
        <v>26</v>
      </c>
      <c r="D3913" t="s">
        <v>26</v>
      </c>
      <c r="E3913" t="s">
        <v>26</v>
      </c>
      <c r="F3913">
        <v>128574847.37</v>
      </c>
      <c r="G3913">
        <v>118455207.05</v>
      </c>
      <c r="H3913">
        <v>162745246.88</v>
      </c>
      <c r="I3913" t="s">
        <v>26</v>
      </c>
      <c r="J3913" t="s">
        <v>26</v>
      </c>
      <c r="K3913" t="s">
        <v>26</v>
      </c>
    </row>
    <row r="3914" spans="1:11" x14ac:dyDescent="0.25">
      <c r="A3914" s="1">
        <v>35065</v>
      </c>
      <c r="B3914" t="s">
        <v>140</v>
      </c>
      <c r="C3914" t="s">
        <v>26</v>
      </c>
      <c r="D3914" t="s">
        <v>26</v>
      </c>
      <c r="E3914" t="s">
        <v>26</v>
      </c>
      <c r="F3914">
        <v>123970801.13</v>
      </c>
      <c r="G3914">
        <v>118828656.59999999</v>
      </c>
      <c r="H3914">
        <v>140426172.49000001</v>
      </c>
      <c r="I3914" t="s">
        <v>26</v>
      </c>
      <c r="J3914" t="s">
        <v>26</v>
      </c>
      <c r="K3914" t="s">
        <v>26</v>
      </c>
    </row>
    <row r="3915" spans="1:11" x14ac:dyDescent="0.25">
      <c r="A3915" s="1">
        <v>35065</v>
      </c>
      <c r="B3915" t="s">
        <v>141</v>
      </c>
      <c r="C3915" t="s">
        <v>26</v>
      </c>
      <c r="D3915" t="s">
        <v>26</v>
      </c>
      <c r="E3915" t="s">
        <v>26</v>
      </c>
      <c r="F3915">
        <v>126820310.26000001</v>
      </c>
      <c r="G3915">
        <v>117496900.64</v>
      </c>
      <c r="H3915">
        <v>156674258.59999999</v>
      </c>
      <c r="I3915" t="s">
        <v>26</v>
      </c>
      <c r="J3915" t="s">
        <v>26</v>
      </c>
      <c r="K3915" t="s">
        <v>26</v>
      </c>
    </row>
    <row r="3916" spans="1:11" x14ac:dyDescent="0.25">
      <c r="A3916" s="1">
        <v>35065</v>
      </c>
      <c r="B3916" t="s">
        <v>142</v>
      </c>
      <c r="C3916" t="s">
        <v>26</v>
      </c>
      <c r="D3916" t="s">
        <v>26</v>
      </c>
      <c r="E3916" t="s">
        <v>26</v>
      </c>
      <c r="F3916">
        <v>123455586.93000001</v>
      </c>
      <c r="G3916">
        <v>111465231.17</v>
      </c>
      <c r="H3916">
        <v>159615252.94999999</v>
      </c>
      <c r="I3916" t="s">
        <v>26</v>
      </c>
      <c r="J3916" t="s">
        <v>26</v>
      </c>
      <c r="K3916" t="s">
        <v>26</v>
      </c>
    </row>
    <row r="3917" spans="1:11" x14ac:dyDescent="0.25">
      <c r="A3917" s="1">
        <v>35065</v>
      </c>
      <c r="B3917" t="s">
        <v>143</v>
      </c>
      <c r="C3917" t="s">
        <v>26</v>
      </c>
      <c r="D3917" t="s">
        <v>26</v>
      </c>
      <c r="E3917" t="s">
        <v>26</v>
      </c>
      <c r="F3917">
        <v>127902818.7</v>
      </c>
      <c r="G3917">
        <v>121783912.23999999</v>
      </c>
      <c r="H3917">
        <v>143243569.21000001</v>
      </c>
      <c r="I3917" t="s">
        <v>26</v>
      </c>
      <c r="J3917" t="s">
        <v>26</v>
      </c>
      <c r="K3917" t="s">
        <v>26</v>
      </c>
    </row>
    <row r="3918" spans="1:11" x14ac:dyDescent="0.25">
      <c r="A3918" s="1">
        <v>35065</v>
      </c>
      <c r="B3918" t="s">
        <v>144</v>
      </c>
      <c r="C3918" t="s">
        <v>26</v>
      </c>
      <c r="D3918" t="s">
        <v>26</v>
      </c>
      <c r="E3918" t="s">
        <v>26</v>
      </c>
      <c r="F3918">
        <v>119141194.20999999</v>
      </c>
      <c r="G3918">
        <v>109399037.31</v>
      </c>
      <c r="H3918">
        <v>152313427.08000001</v>
      </c>
      <c r="I3918" t="s">
        <v>26</v>
      </c>
      <c r="J3918" t="s">
        <v>26</v>
      </c>
      <c r="K3918" t="s">
        <v>26</v>
      </c>
    </row>
    <row r="3919" spans="1:11" x14ac:dyDescent="0.25">
      <c r="A3919" s="1">
        <v>35065</v>
      </c>
      <c r="B3919" t="s">
        <v>145</v>
      </c>
      <c r="C3919" t="s">
        <v>26</v>
      </c>
      <c r="D3919" t="s">
        <v>26</v>
      </c>
      <c r="E3919" t="s">
        <v>26</v>
      </c>
      <c r="F3919">
        <v>125667797.05</v>
      </c>
      <c r="G3919">
        <v>122467266.59</v>
      </c>
      <c r="H3919">
        <v>133806174.79000001</v>
      </c>
      <c r="I3919" t="s">
        <v>26</v>
      </c>
      <c r="J3919" t="s">
        <v>26</v>
      </c>
      <c r="K3919" t="s">
        <v>26</v>
      </c>
    </row>
    <row r="3920" spans="1:11" x14ac:dyDescent="0.25">
      <c r="A3920" s="1">
        <v>35065</v>
      </c>
      <c r="B3920" t="s">
        <v>146</v>
      </c>
      <c r="C3920" t="s">
        <v>26</v>
      </c>
      <c r="D3920" t="s">
        <v>26</v>
      </c>
      <c r="E3920" t="s">
        <v>26</v>
      </c>
      <c r="F3920">
        <v>128831387.38</v>
      </c>
      <c r="G3920">
        <v>116242822.51000001</v>
      </c>
      <c r="H3920">
        <v>161122037.81999999</v>
      </c>
      <c r="I3920" t="s">
        <v>26</v>
      </c>
      <c r="J3920" t="s">
        <v>26</v>
      </c>
      <c r="K3920" t="s">
        <v>26</v>
      </c>
    </row>
    <row r="3921" spans="1:11" x14ac:dyDescent="0.25">
      <c r="A3921" s="1">
        <v>35065</v>
      </c>
      <c r="B3921" t="s">
        <v>2</v>
      </c>
      <c r="C3921" t="s">
        <v>26</v>
      </c>
      <c r="D3921" t="s">
        <v>26</v>
      </c>
      <c r="E3921" t="s">
        <v>26</v>
      </c>
      <c r="F3921">
        <v>117264740.52</v>
      </c>
      <c r="G3921">
        <v>107500688.37</v>
      </c>
      <c r="H3921">
        <v>145295451.5</v>
      </c>
      <c r="I3921" t="s">
        <v>26</v>
      </c>
      <c r="J3921" t="s">
        <v>26</v>
      </c>
      <c r="K3921" t="s">
        <v>26</v>
      </c>
    </row>
    <row r="3922" spans="1:11" x14ac:dyDescent="0.25">
      <c r="A3922" s="1">
        <v>35065</v>
      </c>
      <c r="B3922" t="s">
        <v>147</v>
      </c>
      <c r="C3922" t="s">
        <v>26</v>
      </c>
      <c r="D3922" t="s">
        <v>26</v>
      </c>
      <c r="E3922" t="s">
        <v>26</v>
      </c>
      <c r="F3922">
        <v>126500941.65000001</v>
      </c>
      <c r="G3922">
        <v>119835445.09999999</v>
      </c>
      <c r="H3922">
        <v>142141363.25</v>
      </c>
      <c r="I3922" t="s">
        <v>26</v>
      </c>
      <c r="J3922" t="s">
        <v>26</v>
      </c>
      <c r="K3922" t="s">
        <v>26</v>
      </c>
    </row>
    <row r="3923" spans="1:11" x14ac:dyDescent="0.25">
      <c r="A3923" s="1">
        <v>35065</v>
      </c>
      <c r="B3923" t="s">
        <v>148</v>
      </c>
      <c r="C3923" t="s">
        <v>26</v>
      </c>
      <c r="D3923" t="s">
        <v>26</v>
      </c>
      <c r="E3923" t="s">
        <v>26</v>
      </c>
      <c r="F3923">
        <v>129827636.63</v>
      </c>
      <c r="G3923">
        <v>115831314.84999999</v>
      </c>
      <c r="H3923">
        <v>159940655.69</v>
      </c>
      <c r="I3923" t="s">
        <v>26</v>
      </c>
      <c r="J3923" t="s">
        <v>26</v>
      </c>
      <c r="K3923" t="s">
        <v>26</v>
      </c>
    </row>
    <row r="3924" spans="1:11" x14ac:dyDescent="0.25">
      <c r="A3924" s="1">
        <v>35065</v>
      </c>
      <c r="B3924" t="s">
        <v>149</v>
      </c>
      <c r="C3924" t="s">
        <v>26</v>
      </c>
      <c r="D3924" t="s">
        <v>26</v>
      </c>
      <c r="E3924" t="s">
        <v>26</v>
      </c>
      <c r="F3924">
        <v>126159236.44</v>
      </c>
      <c r="G3924">
        <v>113501536.45999999</v>
      </c>
      <c r="H3924">
        <v>153346197.80000001</v>
      </c>
      <c r="I3924" t="s">
        <v>26</v>
      </c>
      <c r="J3924" t="s">
        <v>26</v>
      </c>
      <c r="K3924" t="s">
        <v>26</v>
      </c>
    </row>
    <row r="3925" spans="1:11" x14ac:dyDescent="0.25">
      <c r="A3925" s="1">
        <v>35065</v>
      </c>
      <c r="B3925" t="s">
        <v>150</v>
      </c>
      <c r="C3925" t="s">
        <v>26</v>
      </c>
      <c r="D3925" t="s">
        <v>26</v>
      </c>
      <c r="E3925" t="s">
        <v>26</v>
      </c>
      <c r="F3925">
        <v>144393259.90000001</v>
      </c>
      <c r="G3925">
        <v>117969852.75</v>
      </c>
      <c r="H3925">
        <v>205024497.69</v>
      </c>
      <c r="I3925" t="s">
        <v>26</v>
      </c>
      <c r="J3925" t="s">
        <v>26</v>
      </c>
      <c r="K3925" t="s">
        <v>26</v>
      </c>
    </row>
    <row r="3926" spans="1:11" x14ac:dyDescent="0.25">
      <c r="A3926" s="1">
        <v>35065</v>
      </c>
      <c r="B3926" t="s">
        <v>151</v>
      </c>
      <c r="C3926" t="s">
        <v>26</v>
      </c>
      <c r="D3926" t="s">
        <v>26</v>
      </c>
      <c r="E3926" t="s">
        <v>26</v>
      </c>
      <c r="F3926">
        <v>126638962.51000001</v>
      </c>
      <c r="G3926">
        <v>117468691.12</v>
      </c>
      <c r="H3926">
        <v>153861058.34999999</v>
      </c>
      <c r="I3926" t="s">
        <v>26</v>
      </c>
      <c r="J3926" t="s">
        <v>26</v>
      </c>
      <c r="K3926" t="s">
        <v>26</v>
      </c>
    </row>
    <row r="3927" spans="1:11" x14ac:dyDescent="0.25">
      <c r="A3927" s="1">
        <v>35065</v>
      </c>
      <c r="B3927" t="s">
        <v>152</v>
      </c>
      <c r="C3927" t="s">
        <v>26</v>
      </c>
      <c r="D3927" t="s">
        <v>26</v>
      </c>
      <c r="E3927" t="s">
        <v>26</v>
      </c>
      <c r="F3927">
        <v>121181282.62</v>
      </c>
      <c r="G3927">
        <v>110291283.04000001</v>
      </c>
      <c r="H3927">
        <v>149957412.13</v>
      </c>
      <c r="I3927" t="s">
        <v>26</v>
      </c>
      <c r="J3927" t="s">
        <v>26</v>
      </c>
      <c r="K3927" t="s">
        <v>26</v>
      </c>
    </row>
    <row r="3928" spans="1:11" x14ac:dyDescent="0.25">
      <c r="A3928" s="1">
        <v>35065</v>
      </c>
      <c r="B3928" t="s">
        <v>153</v>
      </c>
      <c r="C3928" t="s">
        <v>26</v>
      </c>
      <c r="D3928" t="s">
        <v>26</v>
      </c>
      <c r="E3928" t="s">
        <v>26</v>
      </c>
      <c r="F3928">
        <v>130568068.76000001</v>
      </c>
      <c r="G3928">
        <v>124283555.45</v>
      </c>
      <c r="H3928">
        <v>145075942.28999999</v>
      </c>
      <c r="I3928" t="s">
        <v>26</v>
      </c>
      <c r="J3928" t="s">
        <v>26</v>
      </c>
      <c r="K3928" t="s">
        <v>26</v>
      </c>
    </row>
    <row r="3929" spans="1:11" x14ac:dyDescent="0.25">
      <c r="A3929" s="1">
        <v>35065</v>
      </c>
      <c r="B3929" t="s">
        <v>154</v>
      </c>
      <c r="C3929" t="s">
        <v>26</v>
      </c>
      <c r="D3929" t="s">
        <v>26</v>
      </c>
      <c r="E3929" t="s">
        <v>26</v>
      </c>
      <c r="F3929">
        <v>121783592.51000001</v>
      </c>
      <c r="G3929">
        <v>115908016.7</v>
      </c>
      <c r="H3929">
        <v>139266872.38999999</v>
      </c>
      <c r="I3929" t="s">
        <v>26</v>
      </c>
      <c r="J3929" t="s">
        <v>26</v>
      </c>
      <c r="K3929" t="s">
        <v>26</v>
      </c>
    </row>
    <row r="3930" spans="1:11" x14ac:dyDescent="0.25">
      <c r="A3930" s="1">
        <v>35065</v>
      </c>
      <c r="B3930" t="s">
        <v>155</v>
      </c>
      <c r="C3930" t="s">
        <v>26</v>
      </c>
      <c r="D3930" t="s">
        <v>26</v>
      </c>
      <c r="E3930" t="s">
        <v>26</v>
      </c>
      <c r="F3930">
        <v>118512613.34</v>
      </c>
      <c r="G3930">
        <v>114103463.65000001</v>
      </c>
      <c r="H3930">
        <v>129963544.17</v>
      </c>
      <c r="I3930" t="s">
        <v>26</v>
      </c>
      <c r="J3930" t="s">
        <v>26</v>
      </c>
      <c r="K3930" t="s">
        <v>26</v>
      </c>
    </row>
    <row r="3931" spans="1:11" x14ac:dyDescent="0.25">
      <c r="A3931" s="1">
        <v>35096</v>
      </c>
      <c r="B3931" t="s">
        <v>1</v>
      </c>
      <c r="C3931" t="s">
        <v>26</v>
      </c>
      <c r="D3931" t="s">
        <v>26</v>
      </c>
      <c r="E3931" t="s">
        <v>26</v>
      </c>
      <c r="F3931">
        <v>128268065.56999999</v>
      </c>
      <c r="G3931">
        <v>117577305.88</v>
      </c>
      <c r="H3931">
        <v>155622236.86000001</v>
      </c>
      <c r="I3931" t="s">
        <v>26</v>
      </c>
      <c r="J3931" t="s">
        <v>26</v>
      </c>
      <c r="K3931" t="s">
        <v>26</v>
      </c>
    </row>
    <row r="3932" spans="1:11" x14ac:dyDescent="0.25">
      <c r="A3932" s="1">
        <v>35096</v>
      </c>
      <c r="B3932" t="s">
        <v>126</v>
      </c>
      <c r="C3932" t="s">
        <v>26</v>
      </c>
      <c r="D3932" t="s">
        <v>26</v>
      </c>
      <c r="E3932" t="s">
        <v>26</v>
      </c>
      <c r="F3932">
        <v>129501634.09</v>
      </c>
      <c r="G3932">
        <v>122375961.98999999</v>
      </c>
      <c r="H3932">
        <v>148443720.94</v>
      </c>
      <c r="I3932" t="s">
        <v>26</v>
      </c>
      <c r="J3932" t="s">
        <v>26</v>
      </c>
      <c r="K3932" t="s">
        <v>26</v>
      </c>
    </row>
    <row r="3933" spans="1:11" x14ac:dyDescent="0.25">
      <c r="A3933" s="1">
        <v>35096</v>
      </c>
      <c r="B3933" t="s">
        <v>127</v>
      </c>
      <c r="C3933" t="s">
        <v>26</v>
      </c>
      <c r="D3933" t="s">
        <v>26</v>
      </c>
      <c r="E3933" t="s">
        <v>26</v>
      </c>
      <c r="F3933">
        <v>128702482.84</v>
      </c>
      <c r="G3933">
        <v>120054482.20999999</v>
      </c>
      <c r="H3933">
        <v>155070330.05000001</v>
      </c>
      <c r="I3933" t="s">
        <v>26</v>
      </c>
      <c r="J3933" t="s">
        <v>26</v>
      </c>
      <c r="K3933" t="s">
        <v>26</v>
      </c>
    </row>
    <row r="3934" spans="1:11" x14ac:dyDescent="0.25">
      <c r="A3934" s="1">
        <v>35096</v>
      </c>
      <c r="B3934" t="s">
        <v>113</v>
      </c>
      <c r="C3934" t="s">
        <v>26</v>
      </c>
      <c r="D3934" t="s">
        <v>26</v>
      </c>
      <c r="E3934" t="s">
        <v>26</v>
      </c>
      <c r="F3934">
        <v>127776372.02</v>
      </c>
      <c r="G3934">
        <v>115531808.17</v>
      </c>
      <c r="H3934">
        <v>156005125.38999999</v>
      </c>
      <c r="I3934" t="s">
        <v>26</v>
      </c>
      <c r="J3934" t="s">
        <v>26</v>
      </c>
      <c r="K3934" t="s">
        <v>26</v>
      </c>
    </row>
    <row r="3935" spans="1:11" x14ac:dyDescent="0.25">
      <c r="A3935" s="1">
        <v>35096</v>
      </c>
      <c r="B3935" t="s">
        <v>128</v>
      </c>
      <c r="C3935" t="s">
        <v>26</v>
      </c>
      <c r="D3935" t="s">
        <v>26</v>
      </c>
      <c r="E3935" t="s">
        <v>26</v>
      </c>
      <c r="F3935">
        <v>131224963.88</v>
      </c>
      <c r="G3935">
        <v>116277557.97</v>
      </c>
      <c r="H3935">
        <v>167946667.22999999</v>
      </c>
      <c r="I3935" t="s">
        <v>26</v>
      </c>
      <c r="J3935" t="s">
        <v>26</v>
      </c>
      <c r="K3935" t="s">
        <v>26</v>
      </c>
    </row>
    <row r="3936" spans="1:11" x14ac:dyDescent="0.25">
      <c r="A3936" s="1">
        <v>35096</v>
      </c>
      <c r="B3936" t="s">
        <v>129</v>
      </c>
      <c r="C3936" t="s">
        <v>26</v>
      </c>
      <c r="D3936" t="s">
        <v>26</v>
      </c>
      <c r="E3936" t="s">
        <v>26</v>
      </c>
      <c r="F3936">
        <v>122822748.59999999</v>
      </c>
      <c r="G3936">
        <v>115745701.78</v>
      </c>
      <c r="H3936">
        <v>141583383.19999999</v>
      </c>
      <c r="I3936" t="s">
        <v>26</v>
      </c>
      <c r="J3936" t="s">
        <v>26</v>
      </c>
      <c r="K3936" t="s">
        <v>26</v>
      </c>
    </row>
    <row r="3937" spans="1:11" x14ac:dyDescent="0.25">
      <c r="A3937" s="1">
        <v>35096</v>
      </c>
      <c r="B3937" t="s">
        <v>130</v>
      </c>
      <c r="C3937" t="s">
        <v>26</v>
      </c>
      <c r="D3937" t="s">
        <v>26</v>
      </c>
      <c r="E3937" t="s">
        <v>26</v>
      </c>
      <c r="F3937">
        <v>128536520.88</v>
      </c>
      <c r="G3937">
        <v>123785423.8</v>
      </c>
      <c r="H3937">
        <v>145574491.34999999</v>
      </c>
      <c r="I3937" t="s">
        <v>26</v>
      </c>
      <c r="J3937" t="s">
        <v>26</v>
      </c>
      <c r="K3937" t="s">
        <v>26</v>
      </c>
    </row>
    <row r="3938" spans="1:11" x14ac:dyDescent="0.25">
      <c r="A3938" s="1">
        <v>35096</v>
      </c>
      <c r="B3938" t="s">
        <v>131</v>
      </c>
      <c r="C3938" t="s">
        <v>26</v>
      </c>
      <c r="D3938" t="s">
        <v>26</v>
      </c>
      <c r="E3938" t="s">
        <v>26</v>
      </c>
      <c r="F3938">
        <v>130374581.26000001</v>
      </c>
      <c r="G3938">
        <v>127573265.20999999</v>
      </c>
      <c r="H3938">
        <v>139899398.44999999</v>
      </c>
      <c r="I3938" t="s">
        <v>26</v>
      </c>
      <c r="J3938" t="s">
        <v>26</v>
      </c>
      <c r="K3938" t="s">
        <v>26</v>
      </c>
    </row>
    <row r="3939" spans="1:11" x14ac:dyDescent="0.25">
      <c r="A3939" s="1">
        <v>35096</v>
      </c>
      <c r="B3939" t="s">
        <v>132</v>
      </c>
      <c r="C3939" t="s">
        <v>26</v>
      </c>
      <c r="D3939" t="s">
        <v>26</v>
      </c>
      <c r="E3939" t="s">
        <v>26</v>
      </c>
      <c r="F3939">
        <v>133544663.31</v>
      </c>
      <c r="G3939">
        <v>126426459.67</v>
      </c>
      <c r="H3939">
        <v>150489419.66</v>
      </c>
      <c r="I3939" t="s">
        <v>26</v>
      </c>
      <c r="J3939" t="s">
        <v>26</v>
      </c>
      <c r="K3939" t="s">
        <v>26</v>
      </c>
    </row>
    <row r="3940" spans="1:11" x14ac:dyDescent="0.25">
      <c r="A3940" s="1">
        <v>35096</v>
      </c>
      <c r="B3940" t="s">
        <v>133</v>
      </c>
      <c r="C3940" t="s">
        <v>26</v>
      </c>
      <c r="D3940" t="s">
        <v>26</v>
      </c>
      <c r="E3940" t="s">
        <v>26</v>
      </c>
      <c r="F3940">
        <v>141392209.28999999</v>
      </c>
      <c r="G3940">
        <v>119960275.28</v>
      </c>
      <c r="H3940">
        <v>191709763.69</v>
      </c>
      <c r="I3940" t="s">
        <v>26</v>
      </c>
      <c r="J3940" t="s">
        <v>26</v>
      </c>
      <c r="K3940" t="s">
        <v>26</v>
      </c>
    </row>
    <row r="3941" spans="1:11" x14ac:dyDescent="0.25">
      <c r="A3941" s="1">
        <v>35096</v>
      </c>
      <c r="B3941" t="s">
        <v>134</v>
      </c>
      <c r="C3941" t="s">
        <v>26</v>
      </c>
      <c r="D3941" t="s">
        <v>26</v>
      </c>
      <c r="E3941" t="s">
        <v>26</v>
      </c>
      <c r="F3941">
        <v>126296198.81999999</v>
      </c>
      <c r="G3941">
        <v>120864993.51000001</v>
      </c>
      <c r="H3941">
        <v>139520427.58000001</v>
      </c>
      <c r="I3941" t="s">
        <v>26</v>
      </c>
      <c r="J3941" t="s">
        <v>26</v>
      </c>
      <c r="K3941" t="s">
        <v>26</v>
      </c>
    </row>
    <row r="3942" spans="1:11" x14ac:dyDescent="0.25">
      <c r="A3942" s="1">
        <v>35096</v>
      </c>
      <c r="B3942" t="s">
        <v>135</v>
      </c>
      <c r="C3942" t="s">
        <v>26</v>
      </c>
      <c r="D3942" t="s">
        <v>26</v>
      </c>
      <c r="E3942" t="s">
        <v>26</v>
      </c>
      <c r="F3942">
        <v>123336893.31</v>
      </c>
      <c r="G3942">
        <v>120255530.44</v>
      </c>
      <c r="H3942">
        <v>132708625.27</v>
      </c>
      <c r="I3942" t="s">
        <v>26</v>
      </c>
      <c r="J3942" t="s">
        <v>26</v>
      </c>
      <c r="K3942" t="s">
        <v>26</v>
      </c>
    </row>
    <row r="3943" spans="1:11" x14ac:dyDescent="0.25">
      <c r="A3943" s="1">
        <v>35096</v>
      </c>
      <c r="B3943" t="s">
        <v>136</v>
      </c>
      <c r="C3943" t="s">
        <v>26</v>
      </c>
      <c r="D3943" t="s">
        <v>26</v>
      </c>
      <c r="E3943" t="s">
        <v>26</v>
      </c>
      <c r="F3943">
        <v>130617217.23</v>
      </c>
      <c r="G3943">
        <v>112738150.48999999</v>
      </c>
      <c r="H3943">
        <v>181676634.81</v>
      </c>
      <c r="I3943" t="s">
        <v>26</v>
      </c>
      <c r="J3943" t="s">
        <v>26</v>
      </c>
      <c r="K3943" t="s">
        <v>26</v>
      </c>
    </row>
    <row r="3944" spans="1:11" x14ac:dyDescent="0.25">
      <c r="A3944" s="1">
        <v>35096</v>
      </c>
      <c r="B3944" t="s">
        <v>137</v>
      </c>
      <c r="C3944" t="s">
        <v>26</v>
      </c>
      <c r="D3944" t="s">
        <v>26</v>
      </c>
      <c r="E3944" t="s">
        <v>26</v>
      </c>
      <c r="F3944">
        <v>132152585.55</v>
      </c>
      <c r="G3944">
        <v>122101858.62</v>
      </c>
      <c r="H3944">
        <v>176008847.63</v>
      </c>
      <c r="I3944" t="s">
        <v>26</v>
      </c>
      <c r="J3944" t="s">
        <v>26</v>
      </c>
      <c r="K3944" t="s">
        <v>26</v>
      </c>
    </row>
    <row r="3945" spans="1:11" x14ac:dyDescent="0.25">
      <c r="A3945" s="1">
        <v>35096</v>
      </c>
      <c r="B3945" t="s">
        <v>138</v>
      </c>
      <c r="C3945" t="s">
        <v>26</v>
      </c>
      <c r="D3945" t="s">
        <v>26</v>
      </c>
      <c r="E3945" t="s">
        <v>26</v>
      </c>
      <c r="F3945">
        <v>137228698.83000001</v>
      </c>
      <c r="G3945">
        <v>131028664.59999999</v>
      </c>
      <c r="H3945">
        <v>159551727.34999999</v>
      </c>
      <c r="I3945" t="s">
        <v>26</v>
      </c>
      <c r="J3945" t="s">
        <v>26</v>
      </c>
      <c r="K3945" t="s">
        <v>26</v>
      </c>
    </row>
    <row r="3946" spans="1:11" x14ac:dyDescent="0.25">
      <c r="A3946" s="1">
        <v>35096</v>
      </c>
      <c r="B3946" t="s">
        <v>139</v>
      </c>
      <c r="C3946" t="s">
        <v>26</v>
      </c>
      <c r="D3946" t="s">
        <v>26</v>
      </c>
      <c r="E3946" t="s">
        <v>26</v>
      </c>
      <c r="F3946">
        <v>129166291.67</v>
      </c>
      <c r="G3946">
        <v>119237011.41</v>
      </c>
      <c r="H3946">
        <v>162712697.83000001</v>
      </c>
      <c r="I3946" t="s">
        <v>26</v>
      </c>
      <c r="J3946" t="s">
        <v>26</v>
      </c>
      <c r="K3946" t="s">
        <v>26</v>
      </c>
    </row>
    <row r="3947" spans="1:11" x14ac:dyDescent="0.25">
      <c r="A3947" s="1">
        <v>35096</v>
      </c>
      <c r="B3947" t="s">
        <v>140</v>
      </c>
      <c r="C3947" t="s">
        <v>26</v>
      </c>
      <c r="D3947" t="s">
        <v>26</v>
      </c>
      <c r="E3947" t="s">
        <v>26</v>
      </c>
      <c r="F3947">
        <v>124045183.61</v>
      </c>
      <c r="G3947">
        <v>119470331.34999999</v>
      </c>
      <c r="H3947">
        <v>138670845.33000001</v>
      </c>
      <c r="I3947" t="s">
        <v>26</v>
      </c>
      <c r="J3947" t="s">
        <v>26</v>
      </c>
      <c r="K3947" t="s">
        <v>26</v>
      </c>
    </row>
    <row r="3948" spans="1:11" x14ac:dyDescent="0.25">
      <c r="A3948" s="1">
        <v>35096</v>
      </c>
      <c r="B3948" t="s">
        <v>141</v>
      </c>
      <c r="C3948" t="s">
        <v>26</v>
      </c>
      <c r="D3948" t="s">
        <v>26</v>
      </c>
      <c r="E3948" t="s">
        <v>26</v>
      </c>
      <c r="F3948">
        <v>127150043.06999999</v>
      </c>
      <c r="G3948">
        <v>117696645.38</v>
      </c>
      <c r="H3948">
        <v>157441962.47</v>
      </c>
      <c r="I3948" t="s">
        <v>26</v>
      </c>
      <c r="J3948" t="s">
        <v>26</v>
      </c>
      <c r="K3948" t="s">
        <v>26</v>
      </c>
    </row>
    <row r="3949" spans="1:11" x14ac:dyDescent="0.25">
      <c r="A3949" s="1">
        <v>35096</v>
      </c>
      <c r="B3949" t="s">
        <v>142</v>
      </c>
      <c r="C3949" t="s">
        <v>26</v>
      </c>
      <c r="D3949" t="s">
        <v>26</v>
      </c>
      <c r="E3949" t="s">
        <v>26</v>
      </c>
      <c r="F3949">
        <v>123356822.45999999</v>
      </c>
      <c r="G3949">
        <v>111342619.42</v>
      </c>
      <c r="H3949">
        <v>159599291.41999999</v>
      </c>
      <c r="I3949" t="s">
        <v>26</v>
      </c>
      <c r="J3949" t="s">
        <v>26</v>
      </c>
      <c r="K3949" t="s">
        <v>26</v>
      </c>
    </row>
    <row r="3950" spans="1:11" x14ac:dyDescent="0.25">
      <c r="A3950" s="1">
        <v>35096</v>
      </c>
      <c r="B3950" t="s">
        <v>143</v>
      </c>
      <c r="C3950" t="s">
        <v>26</v>
      </c>
      <c r="D3950" t="s">
        <v>26</v>
      </c>
      <c r="E3950" t="s">
        <v>26</v>
      </c>
      <c r="F3950">
        <v>128683025.89</v>
      </c>
      <c r="G3950">
        <v>122879967.45</v>
      </c>
      <c r="H3950">
        <v>143257893.56999999</v>
      </c>
      <c r="I3950" t="s">
        <v>26</v>
      </c>
      <c r="J3950" t="s">
        <v>26</v>
      </c>
      <c r="K3950" t="s">
        <v>26</v>
      </c>
    </row>
    <row r="3951" spans="1:11" x14ac:dyDescent="0.25">
      <c r="A3951" s="1">
        <v>35096</v>
      </c>
      <c r="B3951" t="s">
        <v>144</v>
      </c>
      <c r="C3951" t="s">
        <v>26</v>
      </c>
      <c r="D3951" t="s">
        <v>26</v>
      </c>
      <c r="E3951" t="s">
        <v>26</v>
      </c>
      <c r="F3951">
        <v>119272249.52</v>
      </c>
      <c r="G3951">
        <v>109574075.77</v>
      </c>
      <c r="H3951">
        <v>152298195.72999999</v>
      </c>
      <c r="I3951" t="s">
        <v>26</v>
      </c>
      <c r="J3951" t="s">
        <v>26</v>
      </c>
      <c r="K3951" t="s">
        <v>26</v>
      </c>
    </row>
    <row r="3952" spans="1:11" x14ac:dyDescent="0.25">
      <c r="A3952" s="1">
        <v>35096</v>
      </c>
      <c r="B3952" t="s">
        <v>145</v>
      </c>
      <c r="C3952" t="s">
        <v>26</v>
      </c>
      <c r="D3952" t="s">
        <v>26</v>
      </c>
      <c r="E3952" t="s">
        <v>26</v>
      </c>
      <c r="F3952">
        <v>132014020.8</v>
      </c>
      <c r="G3952">
        <v>124769651.2</v>
      </c>
      <c r="H3952">
        <v>150304476.13999999</v>
      </c>
      <c r="I3952" t="s">
        <v>26</v>
      </c>
      <c r="J3952" t="s">
        <v>26</v>
      </c>
      <c r="K3952" t="s">
        <v>26</v>
      </c>
    </row>
    <row r="3953" spans="1:11" x14ac:dyDescent="0.25">
      <c r="A3953" s="1">
        <v>35096</v>
      </c>
      <c r="B3953" t="s">
        <v>146</v>
      </c>
      <c r="C3953" t="s">
        <v>26</v>
      </c>
      <c r="D3953" t="s">
        <v>26</v>
      </c>
      <c r="E3953" t="s">
        <v>26</v>
      </c>
      <c r="F3953">
        <v>127040631.09</v>
      </c>
      <c r="G3953">
        <v>114127203.14</v>
      </c>
      <c r="H3953">
        <v>160155305.59</v>
      </c>
      <c r="I3953" t="s">
        <v>26</v>
      </c>
      <c r="J3953" t="s">
        <v>26</v>
      </c>
      <c r="K3953" t="s">
        <v>26</v>
      </c>
    </row>
    <row r="3954" spans="1:11" x14ac:dyDescent="0.25">
      <c r="A3954" s="1">
        <v>35096</v>
      </c>
      <c r="B3954" t="s">
        <v>2</v>
      </c>
      <c r="C3954" t="s">
        <v>26</v>
      </c>
      <c r="D3954" t="s">
        <v>26</v>
      </c>
      <c r="E3954" t="s">
        <v>26</v>
      </c>
      <c r="F3954">
        <v>118976805.73</v>
      </c>
      <c r="G3954">
        <v>108005941.59999999</v>
      </c>
      <c r="H3954">
        <v>150424380.94</v>
      </c>
      <c r="I3954" t="s">
        <v>26</v>
      </c>
      <c r="J3954" t="s">
        <v>26</v>
      </c>
      <c r="K3954" t="s">
        <v>26</v>
      </c>
    </row>
    <row r="3955" spans="1:11" x14ac:dyDescent="0.25">
      <c r="A3955" s="1">
        <v>35096</v>
      </c>
      <c r="B3955" t="s">
        <v>147</v>
      </c>
      <c r="C3955" t="s">
        <v>26</v>
      </c>
      <c r="D3955" t="s">
        <v>26</v>
      </c>
      <c r="E3955" t="s">
        <v>26</v>
      </c>
      <c r="F3955">
        <v>126513591.73999999</v>
      </c>
      <c r="G3955">
        <v>119811478.01000001</v>
      </c>
      <c r="H3955">
        <v>142240862.19999999</v>
      </c>
      <c r="I3955" t="s">
        <v>26</v>
      </c>
      <c r="J3955" t="s">
        <v>26</v>
      </c>
      <c r="K3955" t="s">
        <v>26</v>
      </c>
    </row>
    <row r="3956" spans="1:11" x14ac:dyDescent="0.25">
      <c r="A3956" s="1">
        <v>35096</v>
      </c>
      <c r="B3956" t="s">
        <v>148</v>
      </c>
      <c r="C3956" t="s">
        <v>26</v>
      </c>
      <c r="D3956" t="s">
        <v>26</v>
      </c>
      <c r="E3956" t="s">
        <v>26</v>
      </c>
      <c r="F3956">
        <v>128970774.23</v>
      </c>
      <c r="G3956">
        <v>115391155.84999999</v>
      </c>
      <c r="H3956">
        <v>158165314.41999999</v>
      </c>
      <c r="I3956" t="s">
        <v>26</v>
      </c>
      <c r="J3956" t="s">
        <v>26</v>
      </c>
      <c r="K3956" t="s">
        <v>26</v>
      </c>
    </row>
    <row r="3957" spans="1:11" x14ac:dyDescent="0.25">
      <c r="A3957" s="1">
        <v>35096</v>
      </c>
      <c r="B3957" t="s">
        <v>149</v>
      </c>
      <c r="C3957" t="s">
        <v>26</v>
      </c>
      <c r="D3957" t="s">
        <v>26</v>
      </c>
      <c r="E3957" t="s">
        <v>26</v>
      </c>
      <c r="F3957">
        <v>126134004.59</v>
      </c>
      <c r="G3957">
        <v>113319934</v>
      </c>
      <c r="H3957">
        <v>153652890.19999999</v>
      </c>
      <c r="I3957" t="s">
        <v>26</v>
      </c>
      <c r="J3957" t="s">
        <v>26</v>
      </c>
      <c r="K3957" t="s">
        <v>26</v>
      </c>
    </row>
    <row r="3958" spans="1:11" x14ac:dyDescent="0.25">
      <c r="A3958" s="1">
        <v>35096</v>
      </c>
      <c r="B3958" t="s">
        <v>150</v>
      </c>
      <c r="C3958" t="s">
        <v>26</v>
      </c>
      <c r="D3958" t="s">
        <v>26</v>
      </c>
      <c r="E3958" t="s">
        <v>26</v>
      </c>
      <c r="F3958">
        <v>148075288.03</v>
      </c>
      <c r="G3958">
        <v>117781100.98999999</v>
      </c>
      <c r="H3958">
        <v>217571996.94999999</v>
      </c>
      <c r="I3958" t="s">
        <v>26</v>
      </c>
      <c r="J3958" t="s">
        <v>26</v>
      </c>
      <c r="K3958" t="s">
        <v>26</v>
      </c>
    </row>
    <row r="3959" spans="1:11" x14ac:dyDescent="0.25">
      <c r="A3959" s="1">
        <v>35096</v>
      </c>
      <c r="B3959" t="s">
        <v>151</v>
      </c>
      <c r="C3959" t="s">
        <v>26</v>
      </c>
      <c r="D3959" t="s">
        <v>26</v>
      </c>
      <c r="E3959" t="s">
        <v>26</v>
      </c>
      <c r="F3959">
        <v>127740721.48999999</v>
      </c>
      <c r="G3959">
        <v>118302718.81999999</v>
      </c>
      <c r="H3959">
        <v>155722777.16</v>
      </c>
      <c r="I3959" t="s">
        <v>26</v>
      </c>
      <c r="J3959" t="s">
        <v>26</v>
      </c>
      <c r="K3959" t="s">
        <v>26</v>
      </c>
    </row>
    <row r="3960" spans="1:11" x14ac:dyDescent="0.25">
      <c r="A3960" s="1">
        <v>35096</v>
      </c>
      <c r="B3960" t="s">
        <v>152</v>
      </c>
      <c r="C3960" t="s">
        <v>26</v>
      </c>
      <c r="D3960" t="s">
        <v>26</v>
      </c>
      <c r="E3960" t="s">
        <v>26</v>
      </c>
      <c r="F3960">
        <v>120866211.29000001</v>
      </c>
      <c r="G3960">
        <v>108449418.61</v>
      </c>
      <c r="H3960">
        <v>153691351.69</v>
      </c>
      <c r="I3960" t="s">
        <v>26</v>
      </c>
      <c r="J3960" t="s">
        <v>26</v>
      </c>
      <c r="K3960" t="s">
        <v>26</v>
      </c>
    </row>
    <row r="3961" spans="1:11" x14ac:dyDescent="0.25">
      <c r="A3961" s="1">
        <v>35096</v>
      </c>
      <c r="B3961" t="s">
        <v>153</v>
      </c>
      <c r="C3961" t="s">
        <v>26</v>
      </c>
      <c r="D3961" t="s">
        <v>26</v>
      </c>
      <c r="E3961" t="s">
        <v>26</v>
      </c>
      <c r="F3961">
        <v>129144876.81</v>
      </c>
      <c r="G3961">
        <v>122779724.43000001</v>
      </c>
      <c r="H3961">
        <v>143857304.37</v>
      </c>
      <c r="I3961" t="s">
        <v>26</v>
      </c>
      <c r="J3961" t="s">
        <v>26</v>
      </c>
      <c r="K3961" t="s">
        <v>26</v>
      </c>
    </row>
    <row r="3962" spans="1:11" x14ac:dyDescent="0.25">
      <c r="A3962" s="1">
        <v>35096</v>
      </c>
      <c r="B3962" t="s">
        <v>154</v>
      </c>
      <c r="C3962" t="s">
        <v>26</v>
      </c>
      <c r="D3962" t="s">
        <v>26</v>
      </c>
      <c r="E3962" t="s">
        <v>26</v>
      </c>
      <c r="F3962">
        <v>121454776.81</v>
      </c>
      <c r="G3962">
        <v>115479157.04000001</v>
      </c>
      <c r="H3962">
        <v>139266872.38999999</v>
      </c>
      <c r="I3962" t="s">
        <v>26</v>
      </c>
      <c r="J3962" t="s">
        <v>26</v>
      </c>
      <c r="K3962" t="s">
        <v>26</v>
      </c>
    </row>
    <row r="3963" spans="1:11" x14ac:dyDescent="0.25">
      <c r="A3963" s="1">
        <v>35096</v>
      </c>
      <c r="B3963" t="s">
        <v>155</v>
      </c>
      <c r="C3963" t="s">
        <v>26</v>
      </c>
      <c r="D3963" t="s">
        <v>26</v>
      </c>
      <c r="E3963" t="s">
        <v>26</v>
      </c>
      <c r="F3963">
        <v>117398594.78</v>
      </c>
      <c r="G3963">
        <v>112563066.89</v>
      </c>
      <c r="H3963">
        <v>129950547.81</v>
      </c>
      <c r="I3963" t="s">
        <v>26</v>
      </c>
      <c r="J3963" t="s">
        <v>26</v>
      </c>
      <c r="K3963" t="s">
        <v>26</v>
      </c>
    </row>
    <row r="3964" spans="1:11" x14ac:dyDescent="0.25">
      <c r="A3964" s="1">
        <v>35125</v>
      </c>
      <c r="B3964" t="s">
        <v>1</v>
      </c>
      <c r="C3964" t="s">
        <v>26</v>
      </c>
      <c r="D3964" t="s">
        <v>26</v>
      </c>
      <c r="E3964" t="s">
        <v>26</v>
      </c>
      <c r="F3964">
        <v>128896579.09</v>
      </c>
      <c r="G3964">
        <v>117800702.77</v>
      </c>
      <c r="H3964">
        <v>157271832.56999999</v>
      </c>
      <c r="I3964" t="s">
        <v>26</v>
      </c>
      <c r="J3964" t="s">
        <v>26</v>
      </c>
      <c r="K3964" t="s">
        <v>26</v>
      </c>
    </row>
    <row r="3965" spans="1:11" x14ac:dyDescent="0.25">
      <c r="A3965" s="1">
        <v>35125</v>
      </c>
      <c r="B3965" t="s">
        <v>126</v>
      </c>
      <c r="C3965" t="s">
        <v>26</v>
      </c>
      <c r="D3965" t="s">
        <v>26</v>
      </c>
      <c r="E3965" t="s">
        <v>26</v>
      </c>
      <c r="F3965">
        <v>131340557.3</v>
      </c>
      <c r="G3965">
        <v>123660909.59999999</v>
      </c>
      <c r="H3965">
        <v>151739171.55000001</v>
      </c>
      <c r="I3965" t="s">
        <v>26</v>
      </c>
      <c r="J3965" t="s">
        <v>26</v>
      </c>
      <c r="K3965" t="s">
        <v>26</v>
      </c>
    </row>
    <row r="3966" spans="1:11" x14ac:dyDescent="0.25">
      <c r="A3966" s="1">
        <v>35125</v>
      </c>
      <c r="B3966" t="s">
        <v>127</v>
      </c>
      <c r="C3966" t="s">
        <v>26</v>
      </c>
      <c r="D3966" t="s">
        <v>26</v>
      </c>
      <c r="E3966" t="s">
        <v>26</v>
      </c>
      <c r="F3966">
        <v>130607279.59</v>
      </c>
      <c r="G3966">
        <v>120870852.69</v>
      </c>
      <c r="H3966">
        <v>160265186.11000001</v>
      </c>
      <c r="I3966" t="s">
        <v>26</v>
      </c>
      <c r="J3966" t="s">
        <v>26</v>
      </c>
      <c r="K3966" t="s">
        <v>26</v>
      </c>
    </row>
    <row r="3967" spans="1:11" x14ac:dyDescent="0.25">
      <c r="A3967" s="1">
        <v>35125</v>
      </c>
      <c r="B3967" t="s">
        <v>113</v>
      </c>
      <c r="C3967" t="s">
        <v>26</v>
      </c>
      <c r="D3967" t="s">
        <v>26</v>
      </c>
      <c r="E3967" t="s">
        <v>26</v>
      </c>
      <c r="F3967">
        <v>127865815.48</v>
      </c>
      <c r="G3967">
        <v>115381616.81999999</v>
      </c>
      <c r="H3967">
        <v>156629145.88999999</v>
      </c>
      <c r="I3967" t="s">
        <v>26</v>
      </c>
      <c r="J3967" t="s">
        <v>26</v>
      </c>
      <c r="K3967" t="s">
        <v>26</v>
      </c>
    </row>
    <row r="3968" spans="1:11" x14ac:dyDescent="0.25">
      <c r="A3968" s="1">
        <v>35125</v>
      </c>
      <c r="B3968" t="s">
        <v>128</v>
      </c>
      <c r="C3968" t="s">
        <v>26</v>
      </c>
      <c r="D3968" t="s">
        <v>26</v>
      </c>
      <c r="E3968" t="s">
        <v>26</v>
      </c>
      <c r="F3968">
        <v>131015003.93000001</v>
      </c>
      <c r="G3968">
        <v>116428718.79000001</v>
      </c>
      <c r="H3968">
        <v>166871808.56</v>
      </c>
      <c r="I3968" t="s">
        <v>26</v>
      </c>
      <c r="J3968" t="s">
        <v>26</v>
      </c>
      <c r="K3968" t="s">
        <v>26</v>
      </c>
    </row>
    <row r="3969" spans="1:11" x14ac:dyDescent="0.25">
      <c r="A3969" s="1">
        <v>35125</v>
      </c>
      <c r="B3969" t="s">
        <v>129</v>
      </c>
      <c r="C3969" t="s">
        <v>26</v>
      </c>
      <c r="D3969" t="s">
        <v>26</v>
      </c>
      <c r="E3969" t="s">
        <v>26</v>
      </c>
      <c r="F3969">
        <v>122527974</v>
      </c>
      <c r="G3969">
        <v>115398464.67</v>
      </c>
      <c r="H3969">
        <v>141413483.13999999</v>
      </c>
      <c r="I3969" t="s">
        <v>26</v>
      </c>
      <c r="J3969" t="s">
        <v>26</v>
      </c>
      <c r="K3969" t="s">
        <v>26</v>
      </c>
    </row>
    <row r="3970" spans="1:11" x14ac:dyDescent="0.25">
      <c r="A3970" s="1">
        <v>35125</v>
      </c>
      <c r="B3970" t="s">
        <v>130</v>
      </c>
      <c r="C3970" t="s">
        <v>26</v>
      </c>
      <c r="D3970" t="s">
        <v>26</v>
      </c>
      <c r="E3970" t="s">
        <v>26</v>
      </c>
      <c r="F3970">
        <v>133433762.31999999</v>
      </c>
      <c r="G3970">
        <v>123636881.29000001</v>
      </c>
      <c r="H3970">
        <v>168444243.94</v>
      </c>
      <c r="I3970" t="s">
        <v>26</v>
      </c>
      <c r="J3970" t="s">
        <v>26</v>
      </c>
      <c r="K3970" t="s">
        <v>26</v>
      </c>
    </row>
    <row r="3971" spans="1:11" x14ac:dyDescent="0.25">
      <c r="A3971" s="1">
        <v>35125</v>
      </c>
      <c r="B3971" t="s">
        <v>131</v>
      </c>
      <c r="C3971" t="s">
        <v>26</v>
      </c>
      <c r="D3971" t="s">
        <v>26</v>
      </c>
      <c r="E3971" t="s">
        <v>26</v>
      </c>
      <c r="F3971">
        <v>131000379.25</v>
      </c>
      <c r="G3971">
        <v>128376976.78</v>
      </c>
      <c r="H3971">
        <v>139899398.44999999</v>
      </c>
      <c r="I3971" t="s">
        <v>26</v>
      </c>
      <c r="J3971" t="s">
        <v>26</v>
      </c>
      <c r="K3971" t="s">
        <v>26</v>
      </c>
    </row>
    <row r="3972" spans="1:11" x14ac:dyDescent="0.25">
      <c r="A3972" s="1">
        <v>35125</v>
      </c>
      <c r="B3972" t="s">
        <v>132</v>
      </c>
      <c r="C3972" t="s">
        <v>26</v>
      </c>
      <c r="D3972" t="s">
        <v>26</v>
      </c>
      <c r="E3972" t="s">
        <v>26</v>
      </c>
      <c r="F3972">
        <v>135975176.18000001</v>
      </c>
      <c r="G3972">
        <v>129587121.17</v>
      </c>
      <c r="H3972">
        <v>151166622.05000001</v>
      </c>
      <c r="I3972" t="s">
        <v>26</v>
      </c>
      <c r="J3972" t="s">
        <v>26</v>
      </c>
      <c r="K3972" t="s">
        <v>26</v>
      </c>
    </row>
    <row r="3973" spans="1:11" x14ac:dyDescent="0.25">
      <c r="A3973" s="1">
        <v>35125</v>
      </c>
      <c r="B3973" t="s">
        <v>133</v>
      </c>
      <c r="C3973" t="s">
        <v>26</v>
      </c>
      <c r="D3973" t="s">
        <v>26</v>
      </c>
      <c r="E3973" t="s">
        <v>26</v>
      </c>
      <c r="F3973">
        <v>141632576.03999999</v>
      </c>
      <c r="G3973">
        <v>120296164.05</v>
      </c>
      <c r="H3973">
        <v>191709763.69</v>
      </c>
      <c r="I3973" t="s">
        <v>26</v>
      </c>
      <c r="J3973" t="s">
        <v>26</v>
      </c>
      <c r="K3973" t="s">
        <v>26</v>
      </c>
    </row>
    <row r="3974" spans="1:11" x14ac:dyDescent="0.25">
      <c r="A3974" s="1">
        <v>35125</v>
      </c>
      <c r="B3974" t="s">
        <v>134</v>
      </c>
      <c r="C3974" t="s">
        <v>26</v>
      </c>
      <c r="D3974" t="s">
        <v>26</v>
      </c>
      <c r="E3974" t="s">
        <v>26</v>
      </c>
      <c r="F3974">
        <v>127660197.76000001</v>
      </c>
      <c r="G3974">
        <v>122750487.41</v>
      </c>
      <c r="H3974">
        <v>139604139.84</v>
      </c>
      <c r="I3974" t="s">
        <v>26</v>
      </c>
      <c r="J3974" t="s">
        <v>26</v>
      </c>
      <c r="K3974" t="s">
        <v>26</v>
      </c>
    </row>
    <row r="3975" spans="1:11" x14ac:dyDescent="0.25">
      <c r="A3975" s="1">
        <v>35125</v>
      </c>
      <c r="B3975" t="s">
        <v>135</v>
      </c>
      <c r="C3975" t="s">
        <v>26</v>
      </c>
      <c r="D3975" t="s">
        <v>26</v>
      </c>
      <c r="E3975" t="s">
        <v>26</v>
      </c>
      <c r="F3975">
        <v>123201222.72</v>
      </c>
      <c r="G3975">
        <v>120063121.59</v>
      </c>
      <c r="H3975">
        <v>132735166.98999999</v>
      </c>
      <c r="I3975" t="s">
        <v>26</v>
      </c>
      <c r="J3975" t="s">
        <v>26</v>
      </c>
      <c r="K3975" t="s">
        <v>26</v>
      </c>
    </row>
    <row r="3976" spans="1:11" x14ac:dyDescent="0.25">
      <c r="A3976" s="1">
        <v>35125</v>
      </c>
      <c r="B3976" t="s">
        <v>136</v>
      </c>
      <c r="C3976" t="s">
        <v>26</v>
      </c>
      <c r="D3976" t="s">
        <v>26</v>
      </c>
      <c r="E3976" t="s">
        <v>26</v>
      </c>
      <c r="F3976">
        <v>130186180.42</v>
      </c>
      <c r="G3976">
        <v>112151912.11</v>
      </c>
      <c r="H3976">
        <v>181676634.81</v>
      </c>
      <c r="I3976" t="s">
        <v>26</v>
      </c>
      <c r="J3976" t="s">
        <v>26</v>
      </c>
      <c r="K3976" t="s">
        <v>26</v>
      </c>
    </row>
    <row r="3977" spans="1:11" x14ac:dyDescent="0.25">
      <c r="A3977" s="1">
        <v>35125</v>
      </c>
      <c r="B3977" t="s">
        <v>137</v>
      </c>
      <c r="C3977" t="s">
        <v>26</v>
      </c>
      <c r="D3977" t="s">
        <v>26</v>
      </c>
      <c r="E3977" t="s">
        <v>26</v>
      </c>
      <c r="F3977">
        <v>131544683.66</v>
      </c>
      <c r="G3977">
        <v>121357037.28</v>
      </c>
      <c r="H3977">
        <v>175991246.75</v>
      </c>
      <c r="I3977" t="s">
        <v>26</v>
      </c>
      <c r="J3977" t="s">
        <v>26</v>
      </c>
      <c r="K3977" t="s">
        <v>26</v>
      </c>
    </row>
    <row r="3978" spans="1:11" x14ac:dyDescent="0.25">
      <c r="A3978" s="1">
        <v>35125</v>
      </c>
      <c r="B3978" t="s">
        <v>138</v>
      </c>
      <c r="C3978" t="s">
        <v>26</v>
      </c>
      <c r="D3978" t="s">
        <v>26</v>
      </c>
      <c r="E3978" t="s">
        <v>26</v>
      </c>
      <c r="F3978">
        <v>137805059.37</v>
      </c>
      <c r="G3978">
        <v>131749322.25</v>
      </c>
      <c r="H3978">
        <v>159599592.87</v>
      </c>
      <c r="I3978" t="s">
        <v>26</v>
      </c>
      <c r="J3978" t="s">
        <v>26</v>
      </c>
      <c r="K3978" t="s">
        <v>26</v>
      </c>
    </row>
    <row r="3979" spans="1:11" x14ac:dyDescent="0.25">
      <c r="A3979" s="1">
        <v>35125</v>
      </c>
      <c r="B3979" t="s">
        <v>139</v>
      </c>
      <c r="C3979" t="s">
        <v>26</v>
      </c>
      <c r="D3979" t="s">
        <v>26</v>
      </c>
      <c r="E3979" t="s">
        <v>26</v>
      </c>
      <c r="F3979">
        <v>129992955.93000001</v>
      </c>
      <c r="G3979">
        <v>120274373.41</v>
      </c>
      <c r="H3979">
        <v>162810325.44999999</v>
      </c>
      <c r="I3979" t="s">
        <v>26</v>
      </c>
      <c r="J3979" t="s">
        <v>26</v>
      </c>
      <c r="K3979" t="s">
        <v>26</v>
      </c>
    </row>
    <row r="3980" spans="1:11" x14ac:dyDescent="0.25">
      <c r="A3980" s="1">
        <v>35125</v>
      </c>
      <c r="B3980" t="s">
        <v>140</v>
      </c>
      <c r="C3980" t="s">
        <v>26</v>
      </c>
      <c r="D3980" t="s">
        <v>26</v>
      </c>
      <c r="E3980" t="s">
        <v>26</v>
      </c>
      <c r="F3980">
        <v>123784688.72</v>
      </c>
      <c r="G3980">
        <v>119135814.42</v>
      </c>
      <c r="H3980">
        <v>138656978.25</v>
      </c>
      <c r="I3980" t="s">
        <v>26</v>
      </c>
      <c r="J3980" t="s">
        <v>26</v>
      </c>
      <c r="K3980" t="s">
        <v>26</v>
      </c>
    </row>
    <row r="3981" spans="1:11" x14ac:dyDescent="0.25">
      <c r="A3981" s="1">
        <v>35125</v>
      </c>
      <c r="B3981" t="s">
        <v>141</v>
      </c>
      <c r="C3981" t="s">
        <v>26</v>
      </c>
      <c r="D3981" t="s">
        <v>26</v>
      </c>
      <c r="E3981" t="s">
        <v>26</v>
      </c>
      <c r="F3981">
        <v>130239789.12</v>
      </c>
      <c r="G3981">
        <v>121521786.34999999</v>
      </c>
      <c r="H3981">
        <v>158150451.30000001</v>
      </c>
      <c r="I3981" t="s">
        <v>26</v>
      </c>
      <c r="J3981" t="s">
        <v>26</v>
      </c>
      <c r="K3981" t="s">
        <v>26</v>
      </c>
    </row>
    <row r="3982" spans="1:11" x14ac:dyDescent="0.25">
      <c r="A3982" s="1">
        <v>35125</v>
      </c>
      <c r="B3982" t="s">
        <v>142</v>
      </c>
      <c r="C3982" t="s">
        <v>26</v>
      </c>
      <c r="D3982" t="s">
        <v>26</v>
      </c>
      <c r="E3982" t="s">
        <v>26</v>
      </c>
      <c r="F3982">
        <v>123603536.11</v>
      </c>
      <c r="G3982">
        <v>111654378.75</v>
      </c>
      <c r="H3982">
        <v>159631211.28</v>
      </c>
      <c r="I3982" t="s">
        <v>26</v>
      </c>
      <c r="J3982" t="s">
        <v>26</v>
      </c>
      <c r="K3982" t="s">
        <v>26</v>
      </c>
    </row>
    <row r="3983" spans="1:11" x14ac:dyDescent="0.25">
      <c r="A3983" s="1">
        <v>35125</v>
      </c>
      <c r="B3983" t="s">
        <v>143</v>
      </c>
      <c r="C3983" t="s">
        <v>26</v>
      </c>
      <c r="D3983" t="s">
        <v>26</v>
      </c>
      <c r="E3983" t="s">
        <v>26</v>
      </c>
      <c r="F3983">
        <v>128888918.73999999</v>
      </c>
      <c r="G3983">
        <v>123162591.38</v>
      </c>
      <c r="H3983">
        <v>143257893.56999999</v>
      </c>
      <c r="I3983" t="s">
        <v>26</v>
      </c>
      <c r="J3983" t="s">
        <v>26</v>
      </c>
      <c r="K3983" t="s">
        <v>26</v>
      </c>
    </row>
    <row r="3984" spans="1:11" x14ac:dyDescent="0.25">
      <c r="A3984" s="1">
        <v>35125</v>
      </c>
      <c r="B3984" t="s">
        <v>144</v>
      </c>
      <c r="C3984" t="s">
        <v>26</v>
      </c>
      <c r="D3984" t="s">
        <v>26</v>
      </c>
      <c r="E3984" t="s">
        <v>26</v>
      </c>
      <c r="F3984">
        <v>118974068.90000001</v>
      </c>
      <c r="G3984">
        <v>109179609.09999999</v>
      </c>
      <c r="H3984">
        <v>152359115.00999999</v>
      </c>
      <c r="I3984" t="s">
        <v>26</v>
      </c>
      <c r="J3984" t="s">
        <v>26</v>
      </c>
      <c r="K3984" t="s">
        <v>26</v>
      </c>
    </row>
    <row r="3985" spans="1:11" x14ac:dyDescent="0.25">
      <c r="A3985" s="1">
        <v>35125</v>
      </c>
      <c r="B3985" t="s">
        <v>145</v>
      </c>
      <c r="C3985" t="s">
        <v>26</v>
      </c>
      <c r="D3985" t="s">
        <v>26</v>
      </c>
      <c r="E3985" t="s">
        <v>26</v>
      </c>
      <c r="F3985">
        <v>137611415.28</v>
      </c>
      <c r="G3985">
        <v>125892578.06</v>
      </c>
      <c r="H3985">
        <v>167168638.37</v>
      </c>
      <c r="I3985" t="s">
        <v>26</v>
      </c>
      <c r="J3985" t="s">
        <v>26</v>
      </c>
      <c r="K3985" t="s">
        <v>26</v>
      </c>
    </row>
    <row r="3986" spans="1:11" x14ac:dyDescent="0.25">
      <c r="A3986" s="1">
        <v>35125</v>
      </c>
      <c r="B3986" t="s">
        <v>146</v>
      </c>
      <c r="C3986" t="s">
        <v>26</v>
      </c>
      <c r="D3986" t="s">
        <v>26</v>
      </c>
      <c r="E3986" t="s">
        <v>26</v>
      </c>
      <c r="F3986">
        <v>127396344.86</v>
      </c>
      <c r="G3986">
        <v>114743490.04000001</v>
      </c>
      <c r="H3986">
        <v>159867026.03999999</v>
      </c>
      <c r="I3986" t="s">
        <v>26</v>
      </c>
      <c r="J3986" t="s">
        <v>26</v>
      </c>
      <c r="K3986" t="s">
        <v>26</v>
      </c>
    </row>
    <row r="3987" spans="1:11" x14ac:dyDescent="0.25">
      <c r="A3987" s="1">
        <v>35125</v>
      </c>
      <c r="B3987" t="s">
        <v>2</v>
      </c>
      <c r="C3987" t="s">
        <v>26</v>
      </c>
      <c r="D3987" t="s">
        <v>26</v>
      </c>
      <c r="E3987" t="s">
        <v>26</v>
      </c>
      <c r="F3987">
        <v>119595485.12</v>
      </c>
      <c r="G3987">
        <v>108610774.88</v>
      </c>
      <c r="H3987">
        <v>151056163.34</v>
      </c>
      <c r="I3987" t="s">
        <v>26</v>
      </c>
      <c r="J3987" t="s">
        <v>26</v>
      </c>
      <c r="K3987" t="s">
        <v>26</v>
      </c>
    </row>
    <row r="3988" spans="1:11" x14ac:dyDescent="0.25">
      <c r="A3988" s="1">
        <v>35125</v>
      </c>
      <c r="B3988" t="s">
        <v>147</v>
      </c>
      <c r="C3988" t="s">
        <v>26</v>
      </c>
      <c r="D3988" t="s">
        <v>26</v>
      </c>
      <c r="E3988" t="s">
        <v>26</v>
      </c>
      <c r="F3988">
        <v>126804573</v>
      </c>
      <c r="G3988">
        <v>120242799.33</v>
      </c>
      <c r="H3988">
        <v>142212414.03</v>
      </c>
      <c r="I3988" t="s">
        <v>26</v>
      </c>
      <c r="J3988" t="s">
        <v>26</v>
      </c>
      <c r="K3988" t="s">
        <v>26</v>
      </c>
    </row>
    <row r="3989" spans="1:11" x14ac:dyDescent="0.25">
      <c r="A3989" s="1">
        <v>35125</v>
      </c>
      <c r="B3989" t="s">
        <v>148</v>
      </c>
      <c r="C3989" t="s">
        <v>26</v>
      </c>
      <c r="D3989" t="s">
        <v>26</v>
      </c>
      <c r="E3989" t="s">
        <v>26</v>
      </c>
      <c r="F3989">
        <v>128880494.69</v>
      </c>
      <c r="G3989">
        <v>114744965.38</v>
      </c>
      <c r="H3989">
        <v>159272471.62</v>
      </c>
      <c r="I3989" t="s">
        <v>26</v>
      </c>
      <c r="J3989" t="s">
        <v>26</v>
      </c>
      <c r="K3989" t="s">
        <v>26</v>
      </c>
    </row>
    <row r="3990" spans="1:11" x14ac:dyDescent="0.25">
      <c r="A3990" s="1">
        <v>35125</v>
      </c>
      <c r="B3990" t="s">
        <v>149</v>
      </c>
      <c r="C3990" t="s">
        <v>26</v>
      </c>
      <c r="D3990" t="s">
        <v>26</v>
      </c>
      <c r="E3990" t="s">
        <v>26</v>
      </c>
      <c r="F3990">
        <v>125566401.56999999</v>
      </c>
      <c r="G3990">
        <v>112447370.51000001</v>
      </c>
      <c r="H3990">
        <v>153714351.36000001</v>
      </c>
      <c r="I3990" t="s">
        <v>26</v>
      </c>
      <c r="J3990" t="s">
        <v>26</v>
      </c>
      <c r="K3990" t="s">
        <v>26</v>
      </c>
    </row>
    <row r="3991" spans="1:11" x14ac:dyDescent="0.25">
      <c r="A3991" s="1">
        <v>35125</v>
      </c>
      <c r="B3991" t="s">
        <v>150</v>
      </c>
      <c r="C3991" t="s">
        <v>26</v>
      </c>
      <c r="D3991" t="s">
        <v>26</v>
      </c>
      <c r="E3991" t="s">
        <v>26</v>
      </c>
      <c r="F3991">
        <v>146772225.49000001</v>
      </c>
      <c r="G3991">
        <v>118476009.48</v>
      </c>
      <c r="H3991">
        <v>211675795.83000001</v>
      </c>
      <c r="I3991" t="s">
        <v>26</v>
      </c>
      <c r="J3991" t="s">
        <v>26</v>
      </c>
      <c r="K3991" t="s">
        <v>26</v>
      </c>
    </row>
    <row r="3992" spans="1:11" x14ac:dyDescent="0.25">
      <c r="A3992" s="1">
        <v>35125</v>
      </c>
      <c r="B3992" t="s">
        <v>151</v>
      </c>
      <c r="C3992" t="s">
        <v>26</v>
      </c>
      <c r="D3992" t="s">
        <v>26</v>
      </c>
      <c r="E3992" t="s">
        <v>26</v>
      </c>
      <c r="F3992">
        <v>128392199.17</v>
      </c>
      <c r="G3992">
        <v>119189989.20999999</v>
      </c>
      <c r="H3992">
        <v>155707204.88</v>
      </c>
      <c r="I3992" t="s">
        <v>26</v>
      </c>
      <c r="J3992" t="s">
        <v>26</v>
      </c>
      <c r="K3992" t="s">
        <v>26</v>
      </c>
    </row>
    <row r="3993" spans="1:11" x14ac:dyDescent="0.25">
      <c r="A3993" s="1">
        <v>35125</v>
      </c>
      <c r="B3993" t="s">
        <v>152</v>
      </c>
      <c r="C3993" t="s">
        <v>26</v>
      </c>
      <c r="D3993" t="s">
        <v>26</v>
      </c>
      <c r="E3993" t="s">
        <v>26</v>
      </c>
      <c r="F3993">
        <v>121289243.02</v>
      </c>
      <c r="G3993">
        <v>109523067.86</v>
      </c>
      <c r="H3993">
        <v>152400344.34</v>
      </c>
      <c r="I3993" t="s">
        <v>26</v>
      </c>
      <c r="J3993" t="s">
        <v>26</v>
      </c>
      <c r="K3993" t="s">
        <v>26</v>
      </c>
    </row>
    <row r="3994" spans="1:11" x14ac:dyDescent="0.25">
      <c r="A3994" s="1">
        <v>35125</v>
      </c>
      <c r="B3994" t="s">
        <v>153</v>
      </c>
      <c r="C3994" t="s">
        <v>26</v>
      </c>
      <c r="D3994" t="s">
        <v>26</v>
      </c>
      <c r="E3994" t="s">
        <v>26</v>
      </c>
      <c r="F3994">
        <v>128253777.16</v>
      </c>
      <c r="G3994">
        <v>121490537.31999999</v>
      </c>
      <c r="H3994">
        <v>143871690.09999999</v>
      </c>
      <c r="I3994" t="s">
        <v>26</v>
      </c>
      <c r="J3994" t="s">
        <v>26</v>
      </c>
      <c r="K3994" t="s">
        <v>26</v>
      </c>
    </row>
    <row r="3995" spans="1:11" x14ac:dyDescent="0.25">
      <c r="A3995" s="1">
        <v>35125</v>
      </c>
      <c r="B3995" t="s">
        <v>154</v>
      </c>
      <c r="C3995" t="s">
        <v>26</v>
      </c>
      <c r="D3995" t="s">
        <v>26</v>
      </c>
      <c r="E3995" t="s">
        <v>26</v>
      </c>
      <c r="F3995">
        <v>120993248.66</v>
      </c>
      <c r="G3995">
        <v>114867117.51000001</v>
      </c>
      <c r="H3995">
        <v>139252945.69999999</v>
      </c>
      <c r="I3995" t="s">
        <v>26</v>
      </c>
      <c r="J3995" t="s">
        <v>26</v>
      </c>
      <c r="K3995" t="s">
        <v>26</v>
      </c>
    </row>
    <row r="3996" spans="1:11" x14ac:dyDescent="0.25">
      <c r="A3996" s="1">
        <v>35125</v>
      </c>
      <c r="B3996" t="s">
        <v>155</v>
      </c>
      <c r="C3996" t="s">
        <v>26</v>
      </c>
      <c r="D3996" t="s">
        <v>26</v>
      </c>
      <c r="E3996" t="s">
        <v>26</v>
      </c>
      <c r="F3996">
        <v>117621652.11</v>
      </c>
      <c r="G3996">
        <v>112788193.02</v>
      </c>
      <c r="H3996">
        <v>130171463.73999999</v>
      </c>
      <c r="I3996" t="s">
        <v>26</v>
      </c>
      <c r="J3996" t="s">
        <v>26</v>
      </c>
      <c r="K3996" t="s">
        <v>26</v>
      </c>
    </row>
    <row r="3997" spans="1:11" x14ac:dyDescent="0.25">
      <c r="A3997" s="1">
        <v>35156</v>
      </c>
      <c r="B3997" t="s">
        <v>1</v>
      </c>
      <c r="C3997" t="s">
        <v>26</v>
      </c>
      <c r="D3997" t="s">
        <v>26</v>
      </c>
      <c r="E3997" t="s">
        <v>26</v>
      </c>
      <c r="F3997">
        <v>129205930.88</v>
      </c>
      <c r="G3997">
        <v>117152798.90000001</v>
      </c>
      <c r="H3997">
        <v>160039816.81999999</v>
      </c>
      <c r="I3997" t="s">
        <v>26</v>
      </c>
      <c r="J3997" t="s">
        <v>26</v>
      </c>
      <c r="K3997" t="s">
        <v>26</v>
      </c>
    </row>
    <row r="3998" spans="1:11" x14ac:dyDescent="0.25">
      <c r="A3998" s="1">
        <v>35156</v>
      </c>
      <c r="B3998" t="s">
        <v>126</v>
      </c>
      <c r="C3998" t="s">
        <v>26</v>
      </c>
      <c r="D3998" t="s">
        <v>26</v>
      </c>
      <c r="E3998" t="s">
        <v>26</v>
      </c>
      <c r="F3998">
        <v>131668908.69</v>
      </c>
      <c r="G3998">
        <v>124106088.87</v>
      </c>
      <c r="H3998">
        <v>151723997.63</v>
      </c>
      <c r="I3998" t="s">
        <v>26</v>
      </c>
      <c r="J3998" t="s">
        <v>26</v>
      </c>
      <c r="K3998" t="s">
        <v>26</v>
      </c>
    </row>
    <row r="3999" spans="1:11" x14ac:dyDescent="0.25">
      <c r="A3999" s="1">
        <v>35156</v>
      </c>
      <c r="B3999" t="s">
        <v>127</v>
      </c>
      <c r="C3999" t="s">
        <v>26</v>
      </c>
      <c r="D3999" t="s">
        <v>26</v>
      </c>
      <c r="E3999" t="s">
        <v>26</v>
      </c>
      <c r="F3999">
        <v>132083141.84999999</v>
      </c>
      <c r="G3999">
        <v>120858765.59999999</v>
      </c>
      <c r="H3999">
        <v>166291157.11000001</v>
      </c>
      <c r="I3999" t="s">
        <v>26</v>
      </c>
      <c r="J3999" t="s">
        <v>26</v>
      </c>
      <c r="K3999" t="s">
        <v>26</v>
      </c>
    </row>
    <row r="4000" spans="1:11" x14ac:dyDescent="0.25">
      <c r="A4000" s="1">
        <v>35156</v>
      </c>
      <c r="B4000" t="s">
        <v>113</v>
      </c>
      <c r="C4000" t="s">
        <v>26</v>
      </c>
      <c r="D4000" t="s">
        <v>26</v>
      </c>
      <c r="E4000" t="s">
        <v>26</v>
      </c>
      <c r="F4000">
        <v>128019254.45999999</v>
      </c>
      <c r="G4000">
        <v>114147033.52</v>
      </c>
      <c r="H4000">
        <v>160012335.44</v>
      </c>
      <c r="I4000" t="s">
        <v>26</v>
      </c>
      <c r="J4000" t="s">
        <v>26</v>
      </c>
      <c r="K4000" t="s">
        <v>26</v>
      </c>
    </row>
    <row r="4001" spans="1:11" x14ac:dyDescent="0.25">
      <c r="A4001" s="1">
        <v>35156</v>
      </c>
      <c r="B4001" t="s">
        <v>128</v>
      </c>
      <c r="C4001" t="s">
        <v>26</v>
      </c>
      <c r="D4001" t="s">
        <v>26</v>
      </c>
      <c r="E4001" t="s">
        <v>26</v>
      </c>
      <c r="F4001">
        <v>130504045.42</v>
      </c>
      <c r="G4001">
        <v>115660289.25</v>
      </c>
      <c r="H4001">
        <v>166988618.83000001</v>
      </c>
      <c r="I4001" t="s">
        <v>26</v>
      </c>
      <c r="J4001" t="s">
        <v>26</v>
      </c>
      <c r="K4001" t="s">
        <v>26</v>
      </c>
    </row>
    <row r="4002" spans="1:11" x14ac:dyDescent="0.25">
      <c r="A4002" s="1">
        <v>35156</v>
      </c>
      <c r="B4002" t="s">
        <v>129</v>
      </c>
      <c r="C4002" t="s">
        <v>26</v>
      </c>
      <c r="D4002" t="s">
        <v>26</v>
      </c>
      <c r="E4002" t="s">
        <v>26</v>
      </c>
      <c r="F4002">
        <v>121731542.17</v>
      </c>
      <c r="G4002">
        <v>114948410.66</v>
      </c>
      <c r="H4002">
        <v>139702379.99000001</v>
      </c>
      <c r="I4002" t="s">
        <v>26</v>
      </c>
      <c r="J4002" t="s">
        <v>26</v>
      </c>
      <c r="K4002" t="s">
        <v>26</v>
      </c>
    </row>
    <row r="4003" spans="1:11" x14ac:dyDescent="0.25">
      <c r="A4003" s="1">
        <v>35156</v>
      </c>
      <c r="B4003" t="s">
        <v>130</v>
      </c>
      <c r="C4003" t="s">
        <v>26</v>
      </c>
      <c r="D4003" t="s">
        <v>26</v>
      </c>
      <c r="E4003" t="s">
        <v>26</v>
      </c>
      <c r="F4003">
        <v>133713973.22</v>
      </c>
      <c r="G4003">
        <v>123983064.55</v>
      </c>
      <c r="H4003">
        <v>168494777.22</v>
      </c>
      <c r="I4003" t="s">
        <v>26</v>
      </c>
      <c r="J4003" t="s">
        <v>26</v>
      </c>
      <c r="K4003" t="s">
        <v>26</v>
      </c>
    </row>
    <row r="4004" spans="1:11" x14ac:dyDescent="0.25">
      <c r="A4004" s="1">
        <v>35156</v>
      </c>
      <c r="B4004" t="s">
        <v>131</v>
      </c>
      <c r="C4004" t="s">
        <v>26</v>
      </c>
      <c r="D4004" t="s">
        <v>26</v>
      </c>
      <c r="E4004" t="s">
        <v>26</v>
      </c>
      <c r="F4004">
        <v>132860584.64</v>
      </c>
      <c r="G4004">
        <v>130790463.95</v>
      </c>
      <c r="H4004">
        <v>139885408.50999999</v>
      </c>
      <c r="I4004" t="s">
        <v>26</v>
      </c>
      <c r="J4004" t="s">
        <v>26</v>
      </c>
      <c r="K4004" t="s">
        <v>26</v>
      </c>
    </row>
    <row r="4005" spans="1:11" x14ac:dyDescent="0.25">
      <c r="A4005" s="1">
        <v>35156</v>
      </c>
      <c r="B4005" t="s">
        <v>132</v>
      </c>
      <c r="C4005" t="s">
        <v>26</v>
      </c>
      <c r="D4005" t="s">
        <v>26</v>
      </c>
      <c r="E4005" t="s">
        <v>26</v>
      </c>
      <c r="F4005">
        <v>136641454.55000001</v>
      </c>
      <c r="G4005">
        <v>130701570.41</v>
      </c>
      <c r="H4005">
        <v>150758472.16999999</v>
      </c>
      <c r="I4005" t="s">
        <v>26</v>
      </c>
      <c r="J4005" t="s">
        <v>26</v>
      </c>
      <c r="K4005" t="s">
        <v>26</v>
      </c>
    </row>
    <row r="4006" spans="1:11" x14ac:dyDescent="0.25">
      <c r="A4006" s="1">
        <v>35156</v>
      </c>
      <c r="B4006" t="s">
        <v>133</v>
      </c>
      <c r="C4006" t="s">
        <v>26</v>
      </c>
      <c r="D4006" t="s">
        <v>26</v>
      </c>
      <c r="E4006" t="s">
        <v>26</v>
      </c>
      <c r="F4006">
        <v>141349310.88999999</v>
      </c>
      <c r="G4006">
        <v>119887157.09</v>
      </c>
      <c r="H4006">
        <v>191728934.66</v>
      </c>
      <c r="I4006" t="s">
        <v>26</v>
      </c>
      <c r="J4006" t="s">
        <v>26</v>
      </c>
      <c r="K4006" t="s">
        <v>26</v>
      </c>
    </row>
    <row r="4007" spans="1:11" x14ac:dyDescent="0.25">
      <c r="A4007" s="1">
        <v>35156</v>
      </c>
      <c r="B4007" t="s">
        <v>134</v>
      </c>
      <c r="C4007" t="s">
        <v>26</v>
      </c>
      <c r="D4007" t="s">
        <v>26</v>
      </c>
      <c r="E4007" t="s">
        <v>26</v>
      </c>
      <c r="F4007">
        <v>127672963.78</v>
      </c>
      <c r="G4007">
        <v>122799587.61</v>
      </c>
      <c r="H4007">
        <v>139548298.18000001</v>
      </c>
      <c r="I4007" t="s">
        <v>26</v>
      </c>
      <c r="J4007" t="s">
        <v>26</v>
      </c>
      <c r="K4007" t="s">
        <v>26</v>
      </c>
    </row>
    <row r="4008" spans="1:11" x14ac:dyDescent="0.25">
      <c r="A4008" s="1">
        <v>35156</v>
      </c>
      <c r="B4008" t="s">
        <v>135</v>
      </c>
      <c r="C4008" t="s">
        <v>26</v>
      </c>
      <c r="D4008" t="s">
        <v>26</v>
      </c>
      <c r="E4008" t="s">
        <v>26</v>
      </c>
      <c r="F4008">
        <v>123176582.48</v>
      </c>
      <c r="G4008">
        <v>119738951.16</v>
      </c>
      <c r="H4008">
        <v>133611219.09999999</v>
      </c>
      <c r="I4008" t="s">
        <v>26</v>
      </c>
      <c r="J4008" t="s">
        <v>26</v>
      </c>
      <c r="K4008" t="s">
        <v>26</v>
      </c>
    </row>
    <row r="4009" spans="1:11" x14ac:dyDescent="0.25">
      <c r="A4009" s="1">
        <v>35156</v>
      </c>
      <c r="B4009" t="s">
        <v>136</v>
      </c>
      <c r="C4009" t="s">
        <v>26</v>
      </c>
      <c r="D4009" t="s">
        <v>26</v>
      </c>
      <c r="E4009" t="s">
        <v>26</v>
      </c>
      <c r="F4009">
        <v>130693906.52</v>
      </c>
      <c r="G4009">
        <v>112600519.76000001</v>
      </c>
      <c r="H4009">
        <v>182348838.36000001</v>
      </c>
      <c r="I4009" t="s">
        <v>26</v>
      </c>
      <c r="J4009" t="s">
        <v>26</v>
      </c>
      <c r="K4009" t="s">
        <v>26</v>
      </c>
    </row>
    <row r="4010" spans="1:11" x14ac:dyDescent="0.25">
      <c r="A4010" s="1">
        <v>35156</v>
      </c>
      <c r="B4010" t="s">
        <v>137</v>
      </c>
      <c r="C4010" t="s">
        <v>26</v>
      </c>
      <c r="D4010" t="s">
        <v>26</v>
      </c>
      <c r="E4010" t="s">
        <v>26</v>
      </c>
      <c r="F4010">
        <v>132057707.93000001</v>
      </c>
      <c r="G4010">
        <v>121988093.88</v>
      </c>
      <c r="H4010">
        <v>176026445</v>
      </c>
      <c r="I4010" t="s">
        <v>26</v>
      </c>
      <c r="J4010" t="s">
        <v>26</v>
      </c>
      <c r="K4010" t="s">
        <v>26</v>
      </c>
    </row>
    <row r="4011" spans="1:11" x14ac:dyDescent="0.25">
      <c r="A4011" s="1">
        <v>35156</v>
      </c>
      <c r="B4011" t="s">
        <v>138</v>
      </c>
      <c r="C4011" t="s">
        <v>26</v>
      </c>
      <c r="D4011" t="s">
        <v>26</v>
      </c>
      <c r="E4011" t="s">
        <v>26</v>
      </c>
      <c r="F4011">
        <v>138590548.21000001</v>
      </c>
      <c r="G4011">
        <v>132750617.09999999</v>
      </c>
      <c r="H4011">
        <v>159599592.87</v>
      </c>
      <c r="I4011" t="s">
        <v>26</v>
      </c>
      <c r="J4011" t="s">
        <v>26</v>
      </c>
      <c r="K4011" t="s">
        <v>26</v>
      </c>
    </row>
    <row r="4012" spans="1:11" x14ac:dyDescent="0.25">
      <c r="A4012" s="1">
        <v>35156</v>
      </c>
      <c r="B4012" t="s">
        <v>139</v>
      </c>
      <c r="C4012" t="s">
        <v>26</v>
      </c>
      <c r="D4012" t="s">
        <v>26</v>
      </c>
      <c r="E4012" t="s">
        <v>26</v>
      </c>
      <c r="F4012">
        <v>141757318.44999999</v>
      </c>
      <c r="G4012">
        <v>123581918.68000001</v>
      </c>
      <c r="H4012">
        <v>203057037.90000001</v>
      </c>
      <c r="I4012" t="s">
        <v>26</v>
      </c>
      <c r="J4012" t="s">
        <v>26</v>
      </c>
      <c r="K4012" t="s">
        <v>26</v>
      </c>
    </row>
    <row r="4013" spans="1:11" x14ac:dyDescent="0.25">
      <c r="A4013" s="1">
        <v>35156</v>
      </c>
      <c r="B4013" t="s">
        <v>140</v>
      </c>
      <c r="C4013" t="s">
        <v>26</v>
      </c>
      <c r="D4013" t="s">
        <v>26</v>
      </c>
      <c r="E4013" t="s">
        <v>26</v>
      </c>
      <c r="F4013">
        <v>123388577.72</v>
      </c>
      <c r="G4013">
        <v>118599703.26000001</v>
      </c>
      <c r="H4013">
        <v>138670843.94999999</v>
      </c>
      <c r="I4013" t="s">
        <v>26</v>
      </c>
      <c r="J4013" t="s">
        <v>26</v>
      </c>
      <c r="K4013" t="s">
        <v>26</v>
      </c>
    </row>
    <row r="4014" spans="1:11" x14ac:dyDescent="0.25">
      <c r="A4014" s="1">
        <v>35156</v>
      </c>
      <c r="B4014" t="s">
        <v>141</v>
      </c>
      <c r="C4014" t="s">
        <v>26</v>
      </c>
      <c r="D4014" t="s">
        <v>26</v>
      </c>
      <c r="E4014" t="s">
        <v>26</v>
      </c>
      <c r="F4014">
        <v>130526316.65000001</v>
      </c>
      <c r="G4014">
        <v>121898503.89</v>
      </c>
      <c r="H4014">
        <v>158150451.30000001</v>
      </c>
      <c r="I4014" t="s">
        <v>26</v>
      </c>
      <c r="J4014" t="s">
        <v>26</v>
      </c>
      <c r="K4014" t="s">
        <v>26</v>
      </c>
    </row>
    <row r="4015" spans="1:11" x14ac:dyDescent="0.25">
      <c r="A4015" s="1">
        <v>35156</v>
      </c>
      <c r="B4015" t="s">
        <v>142</v>
      </c>
      <c r="C4015" t="s">
        <v>26</v>
      </c>
      <c r="D4015" t="s">
        <v>26</v>
      </c>
      <c r="E4015" t="s">
        <v>26</v>
      </c>
      <c r="F4015">
        <v>123109121.95999999</v>
      </c>
      <c r="G4015">
        <v>110995617.92</v>
      </c>
      <c r="H4015">
        <v>159631211.28</v>
      </c>
      <c r="I4015" t="s">
        <v>26</v>
      </c>
      <c r="J4015" t="s">
        <v>26</v>
      </c>
      <c r="K4015" t="s">
        <v>26</v>
      </c>
    </row>
    <row r="4016" spans="1:11" x14ac:dyDescent="0.25">
      <c r="A4016" s="1">
        <v>35156</v>
      </c>
      <c r="B4016" t="s">
        <v>143</v>
      </c>
      <c r="C4016" t="s">
        <v>26</v>
      </c>
      <c r="D4016" t="s">
        <v>26</v>
      </c>
      <c r="E4016" t="s">
        <v>26</v>
      </c>
      <c r="F4016">
        <v>129365807.73999999</v>
      </c>
      <c r="G4016">
        <v>123839985.63</v>
      </c>
      <c r="H4016">
        <v>143257893.56999999</v>
      </c>
      <c r="I4016" t="s">
        <v>26</v>
      </c>
      <c r="J4016" t="s">
        <v>26</v>
      </c>
      <c r="K4016" t="s">
        <v>26</v>
      </c>
    </row>
    <row r="4017" spans="1:11" x14ac:dyDescent="0.25">
      <c r="A4017" s="1">
        <v>35156</v>
      </c>
      <c r="B4017" t="s">
        <v>144</v>
      </c>
      <c r="C4017" t="s">
        <v>26</v>
      </c>
      <c r="D4017" t="s">
        <v>26</v>
      </c>
      <c r="E4017" t="s">
        <v>26</v>
      </c>
      <c r="F4017">
        <v>118938376.68000001</v>
      </c>
      <c r="G4017">
        <v>109125019.29000001</v>
      </c>
      <c r="H4017">
        <v>152374350.91999999</v>
      </c>
      <c r="I4017" t="s">
        <v>26</v>
      </c>
      <c r="J4017" t="s">
        <v>26</v>
      </c>
      <c r="K4017" t="s">
        <v>26</v>
      </c>
    </row>
    <row r="4018" spans="1:11" x14ac:dyDescent="0.25">
      <c r="A4018" s="1">
        <v>35156</v>
      </c>
      <c r="B4018" t="s">
        <v>145</v>
      </c>
      <c r="C4018" t="s">
        <v>26</v>
      </c>
      <c r="D4018" t="s">
        <v>26</v>
      </c>
      <c r="E4018" t="s">
        <v>26</v>
      </c>
      <c r="F4018">
        <v>136056406.28999999</v>
      </c>
      <c r="G4018">
        <v>123727225.72</v>
      </c>
      <c r="H4018">
        <v>167135204.63999999</v>
      </c>
      <c r="I4018" t="s">
        <v>26</v>
      </c>
      <c r="J4018" t="s">
        <v>26</v>
      </c>
      <c r="K4018" t="s">
        <v>26</v>
      </c>
    </row>
    <row r="4019" spans="1:11" x14ac:dyDescent="0.25">
      <c r="A4019" s="1">
        <v>35156</v>
      </c>
      <c r="B4019" t="s">
        <v>146</v>
      </c>
      <c r="C4019" t="s">
        <v>26</v>
      </c>
      <c r="D4019" t="s">
        <v>26</v>
      </c>
      <c r="E4019" t="s">
        <v>26</v>
      </c>
      <c r="F4019">
        <v>126619227.15000001</v>
      </c>
      <c r="G4019">
        <v>113676375.58</v>
      </c>
      <c r="H4019">
        <v>159835052.63999999</v>
      </c>
      <c r="I4019" t="s">
        <v>26</v>
      </c>
      <c r="J4019" t="s">
        <v>26</v>
      </c>
      <c r="K4019" t="s">
        <v>26</v>
      </c>
    </row>
    <row r="4020" spans="1:11" x14ac:dyDescent="0.25">
      <c r="A4020" s="1">
        <v>35156</v>
      </c>
      <c r="B4020" t="s">
        <v>2</v>
      </c>
      <c r="C4020" t="s">
        <v>26</v>
      </c>
      <c r="D4020" t="s">
        <v>26</v>
      </c>
      <c r="E4020" t="s">
        <v>26</v>
      </c>
      <c r="F4020">
        <v>118411489.81999999</v>
      </c>
      <c r="G4020">
        <v>107220556.95999999</v>
      </c>
      <c r="H4020">
        <v>150451938.68000001</v>
      </c>
      <c r="I4020" t="s">
        <v>26</v>
      </c>
      <c r="J4020" t="s">
        <v>26</v>
      </c>
      <c r="K4020" t="s">
        <v>26</v>
      </c>
    </row>
    <row r="4021" spans="1:11" x14ac:dyDescent="0.25">
      <c r="A4021" s="1">
        <v>35156</v>
      </c>
      <c r="B4021" t="s">
        <v>147</v>
      </c>
      <c r="C4021" t="s">
        <v>26</v>
      </c>
      <c r="D4021" t="s">
        <v>26</v>
      </c>
      <c r="E4021" t="s">
        <v>26</v>
      </c>
      <c r="F4021">
        <v>133144801.65000001</v>
      </c>
      <c r="G4021">
        <v>119497293.98</v>
      </c>
      <c r="H4021">
        <v>165222382.62</v>
      </c>
      <c r="I4021" t="s">
        <v>26</v>
      </c>
      <c r="J4021" t="s">
        <v>26</v>
      </c>
      <c r="K4021" t="s">
        <v>26</v>
      </c>
    </row>
    <row r="4022" spans="1:11" x14ac:dyDescent="0.25">
      <c r="A4022" s="1">
        <v>35156</v>
      </c>
      <c r="B4022" t="s">
        <v>148</v>
      </c>
      <c r="C4022" t="s">
        <v>26</v>
      </c>
      <c r="D4022" t="s">
        <v>26</v>
      </c>
      <c r="E4022" t="s">
        <v>26</v>
      </c>
      <c r="F4022">
        <v>127901002.93000001</v>
      </c>
      <c r="G4022">
        <v>113310653.31</v>
      </c>
      <c r="H4022">
        <v>159288398.86000001</v>
      </c>
      <c r="I4022" t="s">
        <v>26</v>
      </c>
      <c r="J4022" t="s">
        <v>26</v>
      </c>
      <c r="K4022" t="s">
        <v>26</v>
      </c>
    </row>
    <row r="4023" spans="1:11" x14ac:dyDescent="0.25">
      <c r="A4023" s="1">
        <v>35156</v>
      </c>
      <c r="B4023" t="s">
        <v>149</v>
      </c>
      <c r="C4023" t="s">
        <v>26</v>
      </c>
      <c r="D4023" t="s">
        <v>26</v>
      </c>
      <c r="E4023" t="s">
        <v>26</v>
      </c>
      <c r="F4023">
        <v>124499087.15000001</v>
      </c>
      <c r="G4023">
        <v>110861862.58</v>
      </c>
      <c r="H4023">
        <v>153745094.22999999</v>
      </c>
      <c r="I4023" t="s">
        <v>26</v>
      </c>
      <c r="J4023" t="s">
        <v>26</v>
      </c>
      <c r="K4023" t="s">
        <v>26</v>
      </c>
    </row>
    <row r="4024" spans="1:11" x14ac:dyDescent="0.25">
      <c r="A4024" s="1">
        <v>35156</v>
      </c>
      <c r="B4024" t="s">
        <v>150</v>
      </c>
      <c r="C4024" t="s">
        <v>26</v>
      </c>
      <c r="D4024" t="s">
        <v>26</v>
      </c>
      <c r="E4024" t="s">
        <v>26</v>
      </c>
      <c r="F4024">
        <v>147080447.16999999</v>
      </c>
      <c r="G4024">
        <v>118724809.09999999</v>
      </c>
      <c r="H4024">
        <v>212120315.00999999</v>
      </c>
      <c r="I4024" t="s">
        <v>26</v>
      </c>
      <c r="J4024" t="s">
        <v>26</v>
      </c>
      <c r="K4024" t="s">
        <v>26</v>
      </c>
    </row>
    <row r="4025" spans="1:11" x14ac:dyDescent="0.25">
      <c r="A4025" s="1">
        <v>35156</v>
      </c>
      <c r="B4025" t="s">
        <v>151</v>
      </c>
      <c r="C4025" t="s">
        <v>26</v>
      </c>
      <c r="D4025" t="s">
        <v>26</v>
      </c>
      <c r="E4025" t="s">
        <v>26</v>
      </c>
      <c r="F4025">
        <v>127994183.34999999</v>
      </c>
      <c r="G4025">
        <v>118641715.26000001</v>
      </c>
      <c r="H4025">
        <v>155753917.03999999</v>
      </c>
      <c r="I4025" t="s">
        <v>26</v>
      </c>
      <c r="J4025" t="s">
        <v>26</v>
      </c>
      <c r="K4025" t="s">
        <v>26</v>
      </c>
    </row>
    <row r="4026" spans="1:11" x14ac:dyDescent="0.25">
      <c r="A4026" s="1">
        <v>35156</v>
      </c>
      <c r="B4026" t="s">
        <v>152</v>
      </c>
      <c r="C4026" t="s">
        <v>26</v>
      </c>
      <c r="D4026" t="s">
        <v>26</v>
      </c>
      <c r="E4026" t="s">
        <v>26</v>
      </c>
      <c r="F4026">
        <v>122174654.5</v>
      </c>
      <c r="G4026">
        <v>108953547.91</v>
      </c>
      <c r="H4026">
        <v>157170475.12</v>
      </c>
      <c r="I4026" t="s">
        <v>26</v>
      </c>
      <c r="J4026" t="s">
        <v>26</v>
      </c>
      <c r="K4026" t="s">
        <v>26</v>
      </c>
    </row>
    <row r="4027" spans="1:11" x14ac:dyDescent="0.25">
      <c r="A4027" s="1">
        <v>35156</v>
      </c>
      <c r="B4027" t="s">
        <v>153</v>
      </c>
      <c r="C4027" t="s">
        <v>26</v>
      </c>
      <c r="D4027" t="s">
        <v>26</v>
      </c>
      <c r="E4027" t="s">
        <v>26</v>
      </c>
      <c r="F4027">
        <v>126483875.04000001</v>
      </c>
      <c r="G4027">
        <v>121344748.68000001</v>
      </c>
      <c r="H4027">
        <v>138361404.37</v>
      </c>
      <c r="I4027" t="s">
        <v>26</v>
      </c>
      <c r="J4027" t="s">
        <v>26</v>
      </c>
      <c r="K4027" t="s">
        <v>26</v>
      </c>
    </row>
    <row r="4028" spans="1:11" x14ac:dyDescent="0.25">
      <c r="A4028" s="1">
        <v>35156</v>
      </c>
      <c r="B4028" t="s">
        <v>154</v>
      </c>
      <c r="C4028" t="s">
        <v>26</v>
      </c>
      <c r="D4028" t="s">
        <v>26</v>
      </c>
      <c r="E4028" t="s">
        <v>26</v>
      </c>
      <c r="F4028">
        <v>119855912.13</v>
      </c>
      <c r="G4028">
        <v>114131967.95999999</v>
      </c>
      <c r="H4028">
        <v>136913496.21000001</v>
      </c>
      <c r="I4028" t="s">
        <v>26</v>
      </c>
      <c r="J4028" t="s">
        <v>26</v>
      </c>
      <c r="K4028" t="s">
        <v>26</v>
      </c>
    </row>
    <row r="4029" spans="1:11" x14ac:dyDescent="0.25">
      <c r="A4029" s="1">
        <v>35156</v>
      </c>
      <c r="B4029" t="s">
        <v>155</v>
      </c>
      <c r="C4029" t="s">
        <v>26</v>
      </c>
      <c r="D4029" t="s">
        <v>26</v>
      </c>
      <c r="E4029" t="s">
        <v>26</v>
      </c>
      <c r="F4029">
        <v>117245262.81999999</v>
      </c>
      <c r="G4029">
        <v>112258088.51000001</v>
      </c>
      <c r="H4029">
        <v>130184480.89</v>
      </c>
      <c r="I4029" t="s">
        <v>26</v>
      </c>
      <c r="J4029" t="s">
        <v>26</v>
      </c>
      <c r="K4029" t="s">
        <v>26</v>
      </c>
    </row>
    <row r="4030" spans="1:11" x14ac:dyDescent="0.25">
      <c r="A4030" s="1">
        <v>35186</v>
      </c>
      <c r="B4030" t="s">
        <v>1</v>
      </c>
      <c r="C4030" t="s">
        <v>26</v>
      </c>
      <c r="D4030" t="s">
        <v>26</v>
      </c>
      <c r="E4030" t="s">
        <v>26</v>
      </c>
      <c r="F4030">
        <v>129683992.81999999</v>
      </c>
      <c r="G4030">
        <v>117234805.86</v>
      </c>
      <c r="H4030">
        <v>161544191.09999999</v>
      </c>
      <c r="I4030" t="s">
        <v>26</v>
      </c>
      <c r="J4030" t="s">
        <v>26</v>
      </c>
      <c r="K4030" t="s">
        <v>26</v>
      </c>
    </row>
    <row r="4031" spans="1:11" x14ac:dyDescent="0.25">
      <c r="A4031" s="1">
        <v>35186</v>
      </c>
      <c r="B4031" t="s">
        <v>126</v>
      </c>
      <c r="C4031" t="s">
        <v>26</v>
      </c>
      <c r="D4031" t="s">
        <v>26</v>
      </c>
      <c r="E4031" t="s">
        <v>26</v>
      </c>
      <c r="F4031">
        <v>132472089.03</v>
      </c>
      <c r="G4031">
        <v>123746181.20999999</v>
      </c>
      <c r="H4031">
        <v>155623304.37</v>
      </c>
      <c r="I4031" t="s">
        <v>26</v>
      </c>
      <c r="J4031" t="s">
        <v>26</v>
      </c>
      <c r="K4031" t="s">
        <v>26</v>
      </c>
    </row>
    <row r="4032" spans="1:11" x14ac:dyDescent="0.25">
      <c r="A4032" s="1">
        <v>35186</v>
      </c>
      <c r="B4032" t="s">
        <v>127</v>
      </c>
      <c r="C4032" t="s">
        <v>26</v>
      </c>
      <c r="D4032" t="s">
        <v>26</v>
      </c>
      <c r="E4032" t="s">
        <v>26</v>
      </c>
      <c r="F4032">
        <v>132175600.05</v>
      </c>
      <c r="G4032">
        <v>120218214.15000001</v>
      </c>
      <c r="H4032">
        <v>168635862.41999999</v>
      </c>
      <c r="I4032" t="s">
        <v>26</v>
      </c>
      <c r="J4032" t="s">
        <v>26</v>
      </c>
      <c r="K4032" t="s">
        <v>26</v>
      </c>
    </row>
    <row r="4033" spans="1:11" x14ac:dyDescent="0.25">
      <c r="A4033" s="1">
        <v>35186</v>
      </c>
      <c r="B4033" t="s">
        <v>113</v>
      </c>
      <c r="C4033" t="s">
        <v>26</v>
      </c>
      <c r="D4033" t="s">
        <v>26</v>
      </c>
      <c r="E4033" t="s">
        <v>26</v>
      </c>
      <c r="F4033">
        <v>128902587.31</v>
      </c>
      <c r="G4033">
        <v>115117283.3</v>
      </c>
      <c r="H4033">
        <v>160700388.47999999</v>
      </c>
      <c r="I4033" t="s">
        <v>26</v>
      </c>
      <c r="J4033" t="s">
        <v>26</v>
      </c>
      <c r="K4033" t="s">
        <v>26</v>
      </c>
    </row>
    <row r="4034" spans="1:11" x14ac:dyDescent="0.25">
      <c r="A4034" s="1">
        <v>35186</v>
      </c>
      <c r="B4034" t="s">
        <v>128</v>
      </c>
      <c r="C4034" t="s">
        <v>26</v>
      </c>
      <c r="D4034" t="s">
        <v>26</v>
      </c>
      <c r="E4034" t="s">
        <v>26</v>
      </c>
      <c r="F4034">
        <v>130360490.97</v>
      </c>
      <c r="G4034">
        <v>115625591.16</v>
      </c>
      <c r="H4034">
        <v>166587846.15000001</v>
      </c>
      <c r="I4034" t="s">
        <v>26</v>
      </c>
      <c r="J4034" t="s">
        <v>26</v>
      </c>
      <c r="K4034" t="s">
        <v>26</v>
      </c>
    </row>
    <row r="4035" spans="1:11" x14ac:dyDescent="0.25">
      <c r="A4035" s="1">
        <v>35186</v>
      </c>
      <c r="B4035" t="s">
        <v>129</v>
      </c>
      <c r="C4035" t="s">
        <v>26</v>
      </c>
      <c r="D4035" t="s">
        <v>26</v>
      </c>
      <c r="E4035" t="s">
        <v>26</v>
      </c>
      <c r="F4035">
        <v>122121083.09999999</v>
      </c>
      <c r="G4035">
        <v>113902380.13</v>
      </c>
      <c r="H4035">
        <v>143893451.38999999</v>
      </c>
      <c r="I4035" t="s">
        <v>26</v>
      </c>
      <c r="J4035" t="s">
        <v>26</v>
      </c>
      <c r="K4035" t="s">
        <v>26</v>
      </c>
    </row>
    <row r="4036" spans="1:11" x14ac:dyDescent="0.25">
      <c r="A4036" s="1">
        <v>35186</v>
      </c>
      <c r="B4036" t="s">
        <v>130</v>
      </c>
      <c r="C4036" t="s">
        <v>26</v>
      </c>
      <c r="D4036" t="s">
        <v>26</v>
      </c>
      <c r="E4036" t="s">
        <v>26</v>
      </c>
      <c r="F4036">
        <v>133673859.03</v>
      </c>
      <c r="G4036">
        <v>123921073.02</v>
      </c>
      <c r="H4036">
        <v>168511626.69</v>
      </c>
      <c r="I4036" t="s">
        <v>26</v>
      </c>
      <c r="J4036" t="s">
        <v>26</v>
      </c>
      <c r="K4036" t="s">
        <v>26</v>
      </c>
    </row>
    <row r="4037" spans="1:11" x14ac:dyDescent="0.25">
      <c r="A4037" s="1">
        <v>35186</v>
      </c>
      <c r="B4037" t="s">
        <v>131</v>
      </c>
      <c r="C4037" t="s">
        <v>26</v>
      </c>
      <c r="D4037" t="s">
        <v>26</v>
      </c>
      <c r="E4037" t="s">
        <v>26</v>
      </c>
      <c r="F4037">
        <v>132475288.94</v>
      </c>
      <c r="G4037">
        <v>130424250.65000001</v>
      </c>
      <c r="H4037">
        <v>139423786.66</v>
      </c>
      <c r="I4037" t="s">
        <v>26</v>
      </c>
      <c r="J4037" t="s">
        <v>26</v>
      </c>
      <c r="K4037" t="s">
        <v>26</v>
      </c>
    </row>
    <row r="4038" spans="1:11" x14ac:dyDescent="0.25">
      <c r="A4038" s="1">
        <v>35186</v>
      </c>
      <c r="B4038" t="s">
        <v>132</v>
      </c>
      <c r="C4038" t="s">
        <v>26</v>
      </c>
      <c r="D4038" t="s">
        <v>26</v>
      </c>
      <c r="E4038" t="s">
        <v>26</v>
      </c>
      <c r="F4038">
        <v>137461303.27000001</v>
      </c>
      <c r="G4038">
        <v>129682098.16</v>
      </c>
      <c r="H4038">
        <v>155989791.16</v>
      </c>
      <c r="I4038" t="s">
        <v>26</v>
      </c>
      <c r="J4038" t="s">
        <v>26</v>
      </c>
      <c r="K4038" t="s">
        <v>26</v>
      </c>
    </row>
    <row r="4039" spans="1:11" x14ac:dyDescent="0.25">
      <c r="A4039" s="1">
        <v>35186</v>
      </c>
      <c r="B4039" t="s">
        <v>133</v>
      </c>
      <c r="C4039" t="s">
        <v>26</v>
      </c>
      <c r="D4039" t="s">
        <v>26</v>
      </c>
      <c r="E4039" t="s">
        <v>26</v>
      </c>
      <c r="F4039">
        <v>141448255.41</v>
      </c>
      <c r="G4039">
        <v>119095901.86</v>
      </c>
      <c r="H4039">
        <v>193914644.52000001</v>
      </c>
      <c r="I4039" t="s">
        <v>26</v>
      </c>
      <c r="J4039" t="s">
        <v>26</v>
      </c>
      <c r="K4039" t="s">
        <v>26</v>
      </c>
    </row>
    <row r="4040" spans="1:11" x14ac:dyDescent="0.25">
      <c r="A4040" s="1">
        <v>35186</v>
      </c>
      <c r="B4040" t="s">
        <v>134</v>
      </c>
      <c r="C4040" t="s">
        <v>26</v>
      </c>
      <c r="D4040" t="s">
        <v>26</v>
      </c>
      <c r="E4040" t="s">
        <v>26</v>
      </c>
      <c r="F4040">
        <v>127404850.56</v>
      </c>
      <c r="G4040">
        <v>122394348.97</v>
      </c>
      <c r="H4040">
        <v>139618072.33000001</v>
      </c>
      <c r="I4040" t="s">
        <v>26</v>
      </c>
      <c r="J4040" t="s">
        <v>26</v>
      </c>
      <c r="K4040" t="s">
        <v>26</v>
      </c>
    </row>
    <row r="4041" spans="1:11" x14ac:dyDescent="0.25">
      <c r="A4041" s="1">
        <v>35186</v>
      </c>
      <c r="B4041" t="s">
        <v>135</v>
      </c>
      <c r="C4041" t="s">
        <v>26</v>
      </c>
      <c r="D4041" t="s">
        <v>26</v>
      </c>
      <c r="E4041" t="s">
        <v>26</v>
      </c>
      <c r="F4041">
        <v>126563938.5</v>
      </c>
      <c r="G4041">
        <v>121223714.16</v>
      </c>
      <c r="H4041">
        <v>142750226.47999999</v>
      </c>
      <c r="I4041" t="s">
        <v>26</v>
      </c>
      <c r="J4041" t="s">
        <v>26</v>
      </c>
      <c r="K4041" t="s">
        <v>26</v>
      </c>
    </row>
    <row r="4042" spans="1:11" x14ac:dyDescent="0.25">
      <c r="A4042" s="1">
        <v>35186</v>
      </c>
      <c r="B4042" t="s">
        <v>136</v>
      </c>
      <c r="C4042" t="s">
        <v>26</v>
      </c>
      <c r="D4042" t="s">
        <v>26</v>
      </c>
      <c r="E4042" t="s">
        <v>26</v>
      </c>
      <c r="F4042">
        <v>137280879.41</v>
      </c>
      <c r="G4042">
        <v>112487919.23999999</v>
      </c>
      <c r="H4042">
        <v>208096494.33000001</v>
      </c>
      <c r="I4042" t="s">
        <v>26</v>
      </c>
      <c r="J4042" t="s">
        <v>26</v>
      </c>
      <c r="K4042" t="s">
        <v>26</v>
      </c>
    </row>
    <row r="4043" spans="1:11" x14ac:dyDescent="0.25">
      <c r="A4043" s="1">
        <v>35186</v>
      </c>
      <c r="B4043" t="s">
        <v>137</v>
      </c>
      <c r="C4043" t="s">
        <v>26</v>
      </c>
      <c r="D4043" t="s">
        <v>26</v>
      </c>
      <c r="E4043" t="s">
        <v>26</v>
      </c>
      <c r="F4043">
        <v>131648329.03</v>
      </c>
      <c r="G4043">
        <v>121487942.69</v>
      </c>
      <c r="H4043">
        <v>176026445</v>
      </c>
      <c r="I4043" t="s">
        <v>26</v>
      </c>
      <c r="J4043" t="s">
        <v>26</v>
      </c>
      <c r="K4043" t="s">
        <v>26</v>
      </c>
    </row>
    <row r="4044" spans="1:11" x14ac:dyDescent="0.25">
      <c r="A4044" s="1">
        <v>35186</v>
      </c>
      <c r="B4044" t="s">
        <v>138</v>
      </c>
      <c r="C4044" t="s">
        <v>26</v>
      </c>
      <c r="D4044" t="s">
        <v>26</v>
      </c>
      <c r="E4044" t="s">
        <v>26</v>
      </c>
      <c r="F4044">
        <v>137828300.19</v>
      </c>
      <c r="G4044">
        <v>131768262.54000001</v>
      </c>
      <c r="H4044">
        <v>159615552.83000001</v>
      </c>
      <c r="I4044" t="s">
        <v>26</v>
      </c>
      <c r="J4044" t="s">
        <v>26</v>
      </c>
      <c r="K4044" t="s">
        <v>26</v>
      </c>
    </row>
    <row r="4045" spans="1:11" x14ac:dyDescent="0.25">
      <c r="A4045" s="1">
        <v>35186</v>
      </c>
      <c r="B4045" t="s">
        <v>139</v>
      </c>
      <c r="C4045" t="s">
        <v>26</v>
      </c>
      <c r="D4045" t="s">
        <v>26</v>
      </c>
      <c r="E4045" t="s">
        <v>26</v>
      </c>
      <c r="F4045">
        <v>139347444.03</v>
      </c>
      <c r="G4045">
        <v>120467654.33</v>
      </c>
      <c r="H4045">
        <v>203016426.49000001</v>
      </c>
      <c r="I4045" t="s">
        <v>26</v>
      </c>
      <c r="J4045" t="s">
        <v>26</v>
      </c>
      <c r="K4045" t="s">
        <v>26</v>
      </c>
    </row>
    <row r="4046" spans="1:11" x14ac:dyDescent="0.25">
      <c r="A4046" s="1">
        <v>35186</v>
      </c>
      <c r="B4046" t="s">
        <v>140</v>
      </c>
      <c r="C4046" t="s">
        <v>26</v>
      </c>
      <c r="D4046" t="s">
        <v>26</v>
      </c>
      <c r="E4046" t="s">
        <v>26</v>
      </c>
      <c r="F4046">
        <v>123561321.73</v>
      </c>
      <c r="G4046">
        <v>117425566.19</v>
      </c>
      <c r="H4046">
        <v>143149912.21000001</v>
      </c>
      <c r="I4046" t="s">
        <v>26</v>
      </c>
      <c r="J4046" t="s">
        <v>26</v>
      </c>
      <c r="K4046" t="s">
        <v>26</v>
      </c>
    </row>
    <row r="4047" spans="1:11" x14ac:dyDescent="0.25">
      <c r="A4047" s="1">
        <v>35186</v>
      </c>
      <c r="B4047" t="s">
        <v>141</v>
      </c>
      <c r="C4047" t="s">
        <v>26</v>
      </c>
      <c r="D4047" t="s">
        <v>26</v>
      </c>
      <c r="E4047" t="s">
        <v>26</v>
      </c>
      <c r="F4047">
        <v>130513264.02</v>
      </c>
      <c r="G4047">
        <v>121898503.89</v>
      </c>
      <c r="H4047">
        <v>158134636.25</v>
      </c>
      <c r="I4047" t="s">
        <v>26</v>
      </c>
      <c r="J4047" t="s">
        <v>26</v>
      </c>
      <c r="K4047" t="s">
        <v>26</v>
      </c>
    </row>
    <row r="4048" spans="1:11" x14ac:dyDescent="0.25">
      <c r="A4048" s="1">
        <v>35186</v>
      </c>
      <c r="B4048" t="s">
        <v>142</v>
      </c>
      <c r="C4048" t="s">
        <v>26</v>
      </c>
      <c r="D4048" t="s">
        <v>26</v>
      </c>
      <c r="E4048" t="s">
        <v>26</v>
      </c>
      <c r="F4048">
        <v>122986012.84</v>
      </c>
      <c r="G4048">
        <v>110829124.48999999</v>
      </c>
      <c r="H4048">
        <v>159631211.28</v>
      </c>
      <c r="I4048" t="s">
        <v>26</v>
      </c>
      <c r="J4048" t="s">
        <v>26</v>
      </c>
      <c r="K4048" t="s">
        <v>26</v>
      </c>
    </row>
    <row r="4049" spans="1:11" x14ac:dyDescent="0.25">
      <c r="A4049" s="1">
        <v>35186</v>
      </c>
      <c r="B4049" t="s">
        <v>143</v>
      </c>
      <c r="C4049" t="s">
        <v>26</v>
      </c>
      <c r="D4049" t="s">
        <v>26</v>
      </c>
      <c r="E4049" t="s">
        <v>26</v>
      </c>
      <c r="F4049">
        <v>136493863.74000001</v>
      </c>
      <c r="G4049">
        <v>123233169.7</v>
      </c>
      <c r="H4049">
        <v>169789255.44999999</v>
      </c>
      <c r="I4049" t="s">
        <v>26</v>
      </c>
      <c r="J4049" t="s">
        <v>26</v>
      </c>
      <c r="K4049" t="s">
        <v>26</v>
      </c>
    </row>
    <row r="4050" spans="1:11" x14ac:dyDescent="0.25">
      <c r="A4050" s="1">
        <v>35186</v>
      </c>
      <c r="B4050" t="s">
        <v>144</v>
      </c>
      <c r="C4050" t="s">
        <v>26</v>
      </c>
      <c r="D4050" t="s">
        <v>26</v>
      </c>
      <c r="E4050" t="s">
        <v>26</v>
      </c>
      <c r="F4050">
        <v>118141489.55</v>
      </c>
      <c r="G4050">
        <v>107215331.45999999</v>
      </c>
      <c r="H4050">
        <v>155345650.77000001</v>
      </c>
      <c r="I4050" t="s">
        <v>26</v>
      </c>
      <c r="J4050" t="s">
        <v>26</v>
      </c>
      <c r="K4050" t="s">
        <v>26</v>
      </c>
    </row>
    <row r="4051" spans="1:11" x14ac:dyDescent="0.25">
      <c r="A4051" s="1">
        <v>35186</v>
      </c>
      <c r="B4051" t="s">
        <v>145</v>
      </c>
      <c r="C4051" t="s">
        <v>26</v>
      </c>
      <c r="D4051" t="s">
        <v>26</v>
      </c>
      <c r="E4051" t="s">
        <v>26</v>
      </c>
      <c r="F4051">
        <v>136546209.34999999</v>
      </c>
      <c r="G4051">
        <v>124345861.84999999</v>
      </c>
      <c r="H4051">
        <v>167319053.37</v>
      </c>
      <c r="I4051" t="s">
        <v>26</v>
      </c>
      <c r="J4051" t="s">
        <v>26</v>
      </c>
      <c r="K4051" t="s">
        <v>26</v>
      </c>
    </row>
    <row r="4052" spans="1:11" x14ac:dyDescent="0.25">
      <c r="A4052" s="1">
        <v>35186</v>
      </c>
      <c r="B4052" t="s">
        <v>146</v>
      </c>
      <c r="C4052" t="s">
        <v>26</v>
      </c>
      <c r="D4052" t="s">
        <v>26</v>
      </c>
      <c r="E4052" t="s">
        <v>26</v>
      </c>
      <c r="F4052">
        <v>126163397.94</v>
      </c>
      <c r="G4052">
        <v>112914743.86</v>
      </c>
      <c r="H4052">
        <v>160170706.25</v>
      </c>
      <c r="I4052" t="s">
        <v>26</v>
      </c>
      <c r="J4052" t="s">
        <v>26</v>
      </c>
      <c r="K4052" t="s">
        <v>26</v>
      </c>
    </row>
    <row r="4053" spans="1:11" x14ac:dyDescent="0.25">
      <c r="A4053" s="1">
        <v>35186</v>
      </c>
      <c r="B4053" t="s">
        <v>2</v>
      </c>
      <c r="C4053" t="s">
        <v>26</v>
      </c>
      <c r="D4053" t="s">
        <v>26</v>
      </c>
      <c r="E4053" t="s">
        <v>26</v>
      </c>
      <c r="F4053">
        <v>119761380.8</v>
      </c>
      <c r="G4053">
        <v>108828865.31</v>
      </c>
      <c r="H4053">
        <v>151083836.81999999</v>
      </c>
      <c r="I4053" t="s">
        <v>26</v>
      </c>
      <c r="J4053" t="s">
        <v>26</v>
      </c>
      <c r="K4053" t="s">
        <v>26</v>
      </c>
    </row>
    <row r="4054" spans="1:11" x14ac:dyDescent="0.25">
      <c r="A4054" s="1">
        <v>35186</v>
      </c>
      <c r="B4054" t="s">
        <v>147</v>
      </c>
      <c r="C4054" t="s">
        <v>26</v>
      </c>
      <c r="D4054" t="s">
        <v>26</v>
      </c>
      <c r="E4054" t="s">
        <v>26</v>
      </c>
      <c r="F4054">
        <v>133823840.14</v>
      </c>
      <c r="G4054">
        <v>119533143.16</v>
      </c>
      <c r="H4054">
        <v>167403318.06999999</v>
      </c>
      <c r="I4054" t="s">
        <v>26</v>
      </c>
      <c r="J4054" t="s">
        <v>26</v>
      </c>
      <c r="K4054" t="s">
        <v>26</v>
      </c>
    </row>
    <row r="4055" spans="1:11" x14ac:dyDescent="0.25">
      <c r="A4055" s="1">
        <v>35186</v>
      </c>
      <c r="B4055" t="s">
        <v>148</v>
      </c>
      <c r="C4055" t="s">
        <v>26</v>
      </c>
      <c r="D4055" t="s">
        <v>26</v>
      </c>
      <c r="E4055" t="s">
        <v>26</v>
      </c>
      <c r="F4055">
        <v>129218383.26000001</v>
      </c>
      <c r="G4055">
        <v>115055637.37</v>
      </c>
      <c r="H4055">
        <v>159670691.02000001</v>
      </c>
      <c r="I4055" t="s">
        <v>26</v>
      </c>
      <c r="J4055" t="s">
        <v>26</v>
      </c>
      <c r="K4055" t="s">
        <v>26</v>
      </c>
    </row>
    <row r="4056" spans="1:11" x14ac:dyDescent="0.25">
      <c r="A4056" s="1">
        <v>35186</v>
      </c>
      <c r="B4056" t="s">
        <v>149</v>
      </c>
      <c r="C4056" t="s">
        <v>26</v>
      </c>
      <c r="D4056" t="s">
        <v>26</v>
      </c>
      <c r="E4056" t="s">
        <v>26</v>
      </c>
      <c r="F4056">
        <v>124536436.88</v>
      </c>
      <c r="G4056">
        <v>110928379.7</v>
      </c>
      <c r="H4056">
        <v>153729719.72</v>
      </c>
      <c r="I4056" t="s">
        <v>26</v>
      </c>
      <c r="J4056" t="s">
        <v>26</v>
      </c>
      <c r="K4056" t="s">
        <v>26</v>
      </c>
    </row>
    <row r="4057" spans="1:11" x14ac:dyDescent="0.25">
      <c r="A4057" s="1">
        <v>35186</v>
      </c>
      <c r="B4057" t="s">
        <v>150</v>
      </c>
      <c r="C4057" t="s">
        <v>26</v>
      </c>
      <c r="D4057" t="s">
        <v>26</v>
      </c>
      <c r="E4057" t="s">
        <v>26</v>
      </c>
      <c r="F4057">
        <v>147168695.44</v>
      </c>
      <c r="G4057">
        <v>118522976.93000001</v>
      </c>
      <c r="H4057">
        <v>212883948.13999999</v>
      </c>
      <c r="I4057" t="s">
        <v>26</v>
      </c>
      <c r="J4057" t="s">
        <v>26</v>
      </c>
      <c r="K4057" t="s">
        <v>26</v>
      </c>
    </row>
    <row r="4058" spans="1:11" x14ac:dyDescent="0.25">
      <c r="A4058" s="1">
        <v>35186</v>
      </c>
      <c r="B4058" t="s">
        <v>151</v>
      </c>
      <c r="C4058" t="s">
        <v>26</v>
      </c>
      <c r="D4058" t="s">
        <v>26</v>
      </c>
      <c r="E4058" t="s">
        <v>26</v>
      </c>
      <c r="F4058">
        <v>127584601.95999999</v>
      </c>
      <c r="G4058">
        <v>118582394.41</v>
      </c>
      <c r="H4058">
        <v>154289830.22</v>
      </c>
      <c r="I4058" t="s">
        <v>26</v>
      </c>
      <c r="J4058" t="s">
        <v>26</v>
      </c>
      <c r="K4058" t="s">
        <v>26</v>
      </c>
    </row>
    <row r="4059" spans="1:11" x14ac:dyDescent="0.25">
      <c r="A4059" s="1">
        <v>35186</v>
      </c>
      <c r="B4059" t="s">
        <v>152</v>
      </c>
      <c r="C4059" t="s">
        <v>26</v>
      </c>
      <c r="D4059" t="s">
        <v>26</v>
      </c>
      <c r="E4059" t="s">
        <v>26</v>
      </c>
      <c r="F4059">
        <v>121832565.47</v>
      </c>
      <c r="G4059">
        <v>107809535.65000001</v>
      </c>
      <c r="H4059">
        <v>158946501.47999999</v>
      </c>
      <c r="I4059" t="s">
        <v>26</v>
      </c>
      <c r="J4059" t="s">
        <v>26</v>
      </c>
      <c r="K4059" t="s">
        <v>26</v>
      </c>
    </row>
    <row r="4060" spans="1:11" x14ac:dyDescent="0.25">
      <c r="A4060" s="1">
        <v>35186</v>
      </c>
      <c r="B4060" t="s">
        <v>153</v>
      </c>
      <c r="C4060" t="s">
        <v>26</v>
      </c>
      <c r="D4060" t="s">
        <v>26</v>
      </c>
      <c r="E4060" t="s">
        <v>26</v>
      </c>
      <c r="F4060">
        <v>125876752.44</v>
      </c>
      <c r="G4060">
        <v>120034225.39</v>
      </c>
      <c r="H4060">
        <v>139371442.62</v>
      </c>
      <c r="I4060" t="s">
        <v>26</v>
      </c>
      <c r="J4060" t="s">
        <v>26</v>
      </c>
      <c r="K4060" t="s">
        <v>26</v>
      </c>
    </row>
    <row r="4061" spans="1:11" x14ac:dyDescent="0.25">
      <c r="A4061" s="1">
        <v>35186</v>
      </c>
      <c r="B4061" t="s">
        <v>154</v>
      </c>
      <c r="C4061" t="s">
        <v>26</v>
      </c>
      <c r="D4061" t="s">
        <v>26</v>
      </c>
      <c r="E4061" t="s">
        <v>26</v>
      </c>
      <c r="F4061">
        <v>119364502.89</v>
      </c>
      <c r="G4061">
        <v>112556946.8</v>
      </c>
      <c r="H4061">
        <v>139665457.49000001</v>
      </c>
      <c r="I4061" t="s">
        <v>26</v>
      </c>
      <c r="J4061" t="s">
        <v>26</v>
      </c>
      <c r="K4061" t="s">
        <v>26</v>
      </c>
    </row>
    <row r="4062" spans="1:11" x14ac:dyDescent="0.25">
      <c r="A4062" s="1">
        <v>35186</v>
      </c>
      <c r="B4062" t="s">
        <v>155</v>
      </c>
      <c r="C4062" t="s">
        <v>26</v>
      </c>
      <c r="D4062" t="s">
        <v>26</v>
      </c>
      <c r="E4062" t="s">
        <v>26</v>
      </c>
      <c r="F4062">
        <v>122603371.33</v>
      </c>
      <c r="G4062">
        <v>112841830.56999999</v>
      </c>
      <c r="H4062">
        <v>147954662.53</v>
      </c>
      <c r="I4062" t="s">
        <v>26</v>
      </c>
      <c r="J4062" t="s">
        <v>26</v>
      </c>
      <c r="K4062" t="s">
        <v>26</v>
      </c>
    </row>
    <row r="4063" spans="1:11" x14ac:dyDescent="0.25">
      <c r="A4063" s="1">
        <v>35217</v>
      </c>
      <c r="B4063" t="s">
        <v>1</v>
      </c>
      <c r="C4063" t="s">
        <v>26</v>
      </c>
      <c r="D4063" t="s">
        <v>26</v>
      </c>
      <c r="E4063" t="s">
        <v>26</v>
      </c>
      <c r="F4063">
        <v>131888620.7</v>
      </c>
      <c r="G4063">
        <v>117750639.01000001</v>
      </c>
      <c r="H4063">
        <v>168070576.41999999</v>
      </c>
      <c r="I4063" t="s">
        <v>26</v>
      </c>
      <c r="J4063" t="s">
        <v>26</v>
      </c>
      <c r="K4063" t="s">
        <v>26</v>
      </c>
    </row>
    <row r="4064" spans="1:11" x14ac:dyDescent="0.25">
      <c r="A4064" s="1">
        <v>35217</v>
      </c>
      <c r="B4064" t="s">
        <v>126</v>
      </c>
      <c r="C4064" t="s">
        <v>26</v>
      </c>
      <c r="D4064" t="s">
        <v>26</v>
      </c>
      <c r="E4064" t="s">
        <v>26</v>
      </c>
      <c r="F4064">
        <v>133121202.27</v>
      </c>
      <c r="G4064">
        <v>123424441.14</v>
      </c>
      <c r="H4064">
        <v>158829144.44</v>
      </c>
      <c r="I4064" t="s">
        <v>26</v>
      </c>
      <c r="J4064" t="s">
        <v>26</v>
      </c>
      <c r="K4064" t="s">
        <v>26</v>
      </c>
    </row>
    <row r="4065" spans="1:11" x14ac:dyDescent="0.25">
      <c r="A4065" s="1">
        <v>35217</v>
      </c>
      <c r="B4065" t="s">
        <v>127</v>
      </c>
      <c r="C4065" t="s">
        <v>26</v>
      </c>
      <c r="D4065" t="s">
        <v>26</v>
      </c>
      <c r="E4065" t="s">
        <v>26</v>
      </c>
      <c r="F4065">
        <v>133153699.48999999</v>
      </c>
      <c r="G4065">
        <v>121312199.89</v>
      </c>
      <c r="H4065">
        <v>169226087.94</v>
      </c>
      <c r="I4065" t="s">
        <v>26</v>
      </c>
      <c r="J4065" t="s">
        <v>26</v>
      </c>
      <c r="K4065" t="s">
        <v>26</v>
      </c>
    </row>
    <row r="4066" spans="1:11" x14ac:dyDescent="0.25">
      <c r="A4066" s="1">
        <v>35217</v>
      </c>
      <c r="B4066" t="s">
        <v>113</v>
      </c>
      <c r="C4066" t="s">
        <v>26</v>
      </c>
      <c r="D4066" t="s">
        <v>26</v>
      </c>
      <c r="E4066" t="s">
        <v>26</v>
      </c>
      <c r="F4066">
        <v>132318505.88</v>
      </c>
      <c r="G4066">
        <v>115312982.68000001</v>
      </c>
      <c r="H4066">
        <v>171547664.71000001</v>
      </c>
      <c r="I4066" t="s">
        <v>26</v>
      </c>
      <c r="J4066" t="s">
        <v>26</v>
      </c>
      <c r="K4066" t="s">
        <v>26</v>
      </c>
    </row>
    <row r="4067" spans="1:11" x14ac:dyDescent="0.25">
      <c r="A4067" s="1">
        <v>35217</v>
      </c>
      <c r="B4067" t="s">
        <v>128</v>
      </c>
      <c r="C4067" t="s">
        <v>26</v>
      </c>
      <c r="D4067" t="s">
        <v>26</v>
      </c>
      <c r="E4067" t="s">
        <v>26</v>
      </c>
      <c r="F4067">
        <v>132263754.14</v>
      </c>
      <c r="G4067">
        <v>116550595.89</v>
      </c>
      <c r="H4067">
        <v>170885812.58000001</v>
      </c>
      <c r="I4067" t="s">
        <v>26</v>
      </c>
      <c r="J4067" t="s">
        <v>26</v>
      </c>
      <c r="K4067" t="s">
        <v>26</v>
      </c>
    </row>
    <row r="4068" spans="1:11" x14ac:dyDescent="0.25">
      <c r="A4068" s="1">
        <v>35217</v>
      </c>
      <c r="B4068" t="s">
        <v>129</v>
      </c>
      <c r="C4068" t="s">
        <v>26</v>
      </c>
      <c r="D4068" t="s">
        <v>26</v>
      </c>
      <c r="E4068" t="s">
        <v>26</v>
      </c>
      <c r="F4068">
        <v>124294838.38</v>
      </c>
      <c r="G4068">
        <v>113594843.7</v>
      </c>
      <c r="H4068">
        <v>152642173.24000001</v>
      </c>
      <c r="I4068" t="s">
        <v>26</v>
      </c>
      <c r="J4068" t="s">
        <v>26</v>
      </c>
      <c r="K4068" t="s">
        <v>26</v>
      </c>
    </row>
    <row r="4069" spans="1:11" x14ac:dyDescent="0.25">
      <c r="A4069" s="1">
        <v>35217</v>
      </c>
      <c r="B4069" t="s">
        <v>130</v>
      </c>
      <c r="C4069" t="s">
        <v>26</v>
      </c>
      <c r="D4069" t="s">
        <v>26</v>
      </c>
      <c r="E4069" t="s">
        <v>26</v>
      </c>
      <c r="F4069">
        <v>134529371.72999999</v>
      </c>
      <c r="G4069">
        <v>122471196.47</v>
      </c>
      <c r="H4069">
        <v>177543849.88</v>
      </c>
      <c r="I4069" t="s">
        <v>26</v>
      </c>
      <c r="J4069" t="s">
        <v>26</v>
      </c>
      <c r="K4069" t="s">
        <v>26</v>
      </c>
    </row>
    <row r="4070" spans="1:11" x14ac:dyDescent="0.25">
      <c r="A4070" s="1">
        <v>35217</v>
      </c>
      <c r="B4070" t="s">
        <v>131</v>
      </c>
      <c r="C4070" t="s">
        <v>26</v>
      </c>
      <c r="D4070" t="s">
        <v>26</v>
      </c>
      <c r="E4070" t="s">
        <v>26</v>
      </c>
      <c r="F4070">
        <v>134674378.74000001</v>
      </c>
      <c r="G4070">
        <v>131963256.81</v>
      </c>
      <c r="H4070">
        <v>143913232.59</v>
      </c>
      <c r="I4070" t="s">
        <v>26</v>
      </c>
      <c r="J4070" t="s">
        <v>26</v>
      </c>
      <c r="K4070" t="s">
        <v>26</v>
      </c>
    </row>
    <row r="4071" spans="1:11" x14ac:dyDescent="0.25">
      <c r="A4071" s="1">
        <v>35217</v>
      </c>
      <c r="B4071" t="s">
        <v>132</v>
      </c>
      <c r="C4071" t="s">
        <v>26</v>
      </c>
      <c r="D4071" t="s">
        <v>26</v>
      </c>
      <c r="E4071" t="s">
        <v>26</v>
      </c>
      <c r="F4071">
        <v>139193315.69</v>
      </c>
      <c r="G4071">
        <v>131367965.44</v>
      </c>
      <c r="H4071">
        <v>157846069.66999999</v>
      </c>
      <c r="I4071" t="s">
        <v>26</v>
      </c>
      <c r="J4071" t="s">
        <v>26</v>
      </c>
      <c r="K4071" t="s">
        <v>26</v>
      </c>
    </row>
    <row r="4072" spans="1:11" x14ac:dyDescent="0.25">
      <c r="A4072" s="1">
        <v>35217</v>
      </c>
      <c r="B4072" t="s">
        <v>133</v>
      </c>
      <c r="C4072" t="s">
        <v>26</v>
      </c>
      <c r="D4072" t="s">
        <v>26</v>
      </c>
      <c r="E4072" t="s">
        <v>26</v>
      </c>
      <c r="F4072">
        <v>142424248.37</v>
      </c>
      <c r="G4072">
        <v>119274545.70999999</v>
      </c>
      <c r="H4072">
        <v>196765189.78999999</v>
      </c>
      <c r="I4072" t="s">
        <v>26</v>
      </c>
      <c r="J4072" t="s">
        <v>26</v>
      </c>
      <c r="K4072" t="s">
        <v>26</v>
      </c>
    </row>
    <row r="4073" spans="1:11" x14ac:dyDescent="0.25">
      <c r="A4073" s="1">
        <v>35217</v>
      </c>
      <c r="B4073" t="s">
        <v>134</v>
      </c>
      <c r="C4073" t="s">
        <v>26</v>
      </c>
      <c r="D4073" t="s">
        <v>26</v>
      </c>
      <c r="E4073" t="s">
        <v>26</v>
      </c>
      <c r="F4073">
        <v>127086338.43000001</v>
      </c>
      <c r="G4073">
        <v>120717546.39</v>
      </c>
      <c r="H4073">
        <v>142591937.27000001</v>
      </c>
      <c r="I4073" t="s">
        <v>26</v>
      </c>
      <c r="J4073" t="s">
        <v>26</v>
      </c>
      <c r="K4073" t="s">
        <v>26</v>
      </c>
    </row>
    <row r="4074" spans="1:11" x14ac:dyDescent="0.25">
      <c r="A4074" s="1">
        <v>35217</v>
      </c>
      <c r="B4074" t="s">
        <v>135</v>
      </c>
      <c r="C4074" t="s">
        <v>26</v>
      </c>
      <c r="D4074" t="s">
        <v>26</v>
      </c>
      <c r="E4074" t="s">
        <v>26</v>
      </c>
      <c r="F4074">
        <v>126361436.2</v>
      </c>
      <c r="G4074">
        <v>119150788.65000001</v>
      </c>
      <c r="H4074">
        <v>148189010.11000001</v>
      </c>
      <c r="I4074" t="s">
        <v>26</v>
      </c>
      <c r="J4074" t="s">
        <v>26</v>
      </c>
      <c r="K4074" t="s">
        <v>26</v>
      </c>
    </row>
    <row r="4075" spans="1:11" x14ac:dyDescent="0.25">
      <c r="A4075" s="1">
        <v>35217</v>
      </c>
      <c r="B4075" t="s">
        <v>136</v>
      </c>
      <c r="C4075" t="s">
        <v>26</v>
      </c>
      <c r="D4075" t="s">
        <v>26</v>
      </c>
      <c r="E4075" t="s">
        <v>26</v>
      </c>
      <c r="F4075">
        <v>138269301.74000001</v>
      </c>
      <c r="G4075">
        <v>114670184.87</v>
      </c>
      <c r="H4075">
        <v>205682575</v>
      </c>
      <c r="I4075" t="s">
        <v>26</v>
      </c>
      <c r="J4075" t="s">
        <v>26</v>
      </c>
      <c r="K4075" t="s">
        <v>26</v>
      </c>
    </row>
    <row r="4076" spans="1:11" x14ac:dyDescent="0.25">
      <c r="A4076" s="1">
        <v>35217</v>
      </c>
      <c r="B4076" t="s">
        <v>137</v>
      </c>
      <c r="C4076" t="s">
        <v>26</v>
      </c>
      <c r="D4076" t="s">
        <v>26</v>
      </c>
      <c r="E4076" t="s">
        <v>26</v>
      </c>
      <c r="F4076">
        <v>132135427.84999999</v>
      </c>
      <c r="G4076">
        <v>122107531.2</v>
      </c>
      <c r="H4076">
        <v>175920829.13</v>
      </c>
      <c r="I4076" t="s">
        <v>26</v>
      </c>
      <c r="J4076" t="s">
        <v>26</v>
      </c>
      <c r="K4076" t="s">
        <v>26</v>
      </c>
    </row>
    <row r="4077" spans="1:11" x14ac:dyDescent="0.25">
      <c r="A4077" s="1">
        <v>35217</v>
      </c>
      <c r="B4077" t="s">
        <v>138</v>
      </c>
      <c r="C4077" t="s">
        <v>26</v>
      </c>
      <c r="D4077" t="s">
        <v>26</v>
      </c>
      <c r="E4077" t="s">
        <v>26</v>
      </c>
      <c r="F4077">
        <v>139509805.44999999</v>
      </c>
      <c r="G4077">
        <v>131636494.27</v>
      </c>
      <c r="H4077">
        <v>167835753.80000001</v>
      </c>
      <c r="I4077" t="s">
        <v>26</v>
      </c>
      <c r="J4077" t="s">
        <v>26</v>
      </c>
      <c r="K4077" t="s">
        <v>26</v>
      </c>
    </row>
    <row r="4078" spans="1:11" x14ac:dyDescent="0.25">
      <c r="A4078" s="1">
        <v>35217</v>
      </c>
      <c r="B4078" t="s">
        <v>139</v>
      </c>
      <c r="C4078" t="s">
        <v>26</v>
      </c>
      <c r="D4078" t="s">
        <v>26</v>
      </c>
      <c r="E4078" t="s">
        <v>26</v>
      </c>
      <c r="F4078">
        <v>142120458.16999999</v>
      </c>
      <c r="G4078">
        <v>124021450.13</v>
      </c>
      <c r="H4078">
        <v>203178839.63</v>
      </c>
      <c r="I4078" t="s">
        <v>26</v>
      </c>
      <c r="J4078" t="s">
        <v>26</v>
      </c>
      <c r="K4078" t="s">
        <v>26</v>
      </c>
    </row>
    <row r="4079" spans="1:11" x14ac:dyDescent="0.25">
      <c r="A4079" s="1">
        <v>35217</v>
      </c>
      <c r="B4079" t="s">
        <v>140</v>
      </c>
      <c r="C4079" t="s">
        <v>26</v>
      </c>
      <c r="D4079" t="s">
        <v>26</v>
      </c>
      <c r="E4079" t="s">
        <v>26</v>
      </c>
      <c r="F4079">
        <v>123746663.70999999</v>
      </c>
      <c r="G4079">
        <v>117989208.91</v>
      </c>
      <c r="H4079">
        <v>142133547.83000001</v>
      </c>
      <c r="I4079" t="s">
        <v>26</v>
      </c>
      <c r="J4079" t="s">
        <v>26</v>
      </c>
      <c r="K4079" t="s">
        <v>26</v>
      </c>
    </row>
    <row r="4080" spans="1:11" x14ac:dyDescent="0.25">
      <c r="A4080" s="1">
        <v>35217</v>
      </c>
      <c r="B4080" t="s">
        <v>141</v>
      </c>
      <c r="C4080" t="s">
        <v>26</v>
      </c>
      <c r="D4080" t="s">
        <v>26</v>
      </c>
      <c r="E4080" t="s">
        <v>26</v>
      </c>
      <c r="F4080">
        <v>131244138.3</v>
      </c>
      <c r="G4080">
        <v>121996022.69</v>
      </c>
      <c r="H4080">
        <v>160886178.91999999</v>
      </c>
      <c r="I4080" t="s">
        <v>26</v>
      </c>
      <c r="J4080" t="s">
        <v>26</v>
      </c>
      <c r="K4080" t="s">
        <v>26</v>
      </c>
    </row>
    <row r="4081" spans="1:11" x14ac:dyDescent="0.25">
      <c r="A4081" s="1">
        <v>35217</v>
      </c>
      <c r="B4081" t="s">
        <v>142</v>
      </c>
      <c r="C4081" t="s">
        <v>26</v>
      </c>
      <c r="D4081" t="s">
        <v>26</v>
      </c>
      <c r="E4081" t="s">
        <v>26</v>
      </c>
      <c r="F4081">
        <v>122936818.44</v>
      </c>
      <c r="G4081">
        <v>110784792.84</v>
      </c>
      <c r="H4081">
        <v>159583321.91999999</v>
      </c>
      <c r="I4081" t="s">
        <v>26</v>
      </c>
      <c r="J4081" t="s">
        <v>26</v>
      </c>
      <c r="K4081" t="s">
        <v>26</v>
      </c>
    </row>
    <row r="4082" spans="1:11" x14ac:dyDescent="0.25">
      <c r="A4082" s="1">
        <v>35217</v>
      </c>
      <c r="B4082" t="s">
        <v>143</v>
      </c>
      <c r="C4082" t="s">
        <v>26</v>
      </c>
      <c r="D4082" t="s">
        <v>26</v>
      </c>
      <c r="E4082" t="s">
        <v>26</v>
      </c>
      <c r="F4082">
        <v>136302772.33000001</v>
      </c>
      <c r="G4082">
        <v>122407507.45999999</v>
      </c>
      <c r="H4082">
        <v>171181527.34999999</v>
      </c>
      <c r="I4082" t="s">
        <v>26</v>
      </c>
      <c r="J4082" t="s">
        <v>26</v>
      </c>
      <c r="K4082" t="s">
        <v>26</v>
      </c>
    </row>
    <row r="4083" spans="1:11" x14ac:dyDescent="0.25">
      <c r="A4083" s="1">
        <v>35217</v>
      </c>
      <c r="B4083" t="s">
        <v>144</v>
      </c>
      <c r="C4083" t="s">
        <v>26</v>
      </c>
      <c r="D4083" t="s">
        <v>26</v>
      </c>
      <c r="E4083" t="s">
        <v>26</v>
      </c>
      <c r="F4083">
        <v>118755825.3</v>
      </c>
      <c r="G4083">
        <v>108062332.58</v>
      </c>
      <c r="H4083">
        <v>155190305.12</v>
      </c>
      <c r="I4083" t="s">
        <v>26</v>
      </c>
      <c r="J4083" t="s">
        <v>26</v>
      </c>
      <c r="K4083" t="s">
        <v>26</v>
      </c>
    </row>
    <row r="4084" spans="1:11" x14ac:dyDescent="0.25">
      <c r="A4084" s="1">
        <v>35217</v>
      </c>
      <c r="B4084" t="s">
        <v>145</v>
      </c>
      <c r="C4084" t="s">
        <v>26</v>
      </c>
      <c r="D4084" t="s">
        <v>26</v>
      </c>
      <c r="E4084" t="s">
        <v>26</v>
      </c>
      <c r="F4084">
        <v>137706852.13</v>
      </c>
      <c r="G4084">
        <v>125987227.22</v>
      </c>
      <c r="H4084">
        <v>167268857.65000001</v>
      </c>
      <c r="I4084" t="s">
        <v>26</v>
      </c>
      <c r="J4084" t="s">
        <v>26</v>
      </c>
      <c r="K4084" t="s">
        <v>26</v>
      </c>
    </row>
    <row r="4085" spans="1:11" x14ac:dyDescent="0.25">
      <c r="A4085" s="1">
        <v>35217</v>
      </c>
      <c r="B4085" t="s">
        <v>146</v>
      </c>
      <c r="C4085" t="s">
        <v>26</v>
      </c>
      <c r="D4085" t="s">
        <v>26</v>
      </c>
      <c r="E4085" t="s">
        <v>26</v>
      </c>
      <c r="F4085">
        <v>126882529.3</v>
      </c>
      <c r="G4085">
        <v>113840644.76000001</v>
      </c>
      <c r="H4085">
        <v>160362911.09</v>
      </c>
      <c r="I4085" t="s">
        <v>26</v>
      </c>
      <c r="J4085" t="s">
        <v>26</v>
      </c>
      <c r="K4085" t="s">
        <v>26</v>
      </c>
    </row>
    <row r="4086" spans="1:11" x14ac:dyDescent="0.25">
      <c r="A4086" s="1">
        <v>35217</v>
      </c>
      <c r="B4086" t="s">
        <v>2</v>
      </c>
      <c r="C4086" t="s">
        <v>26</v>
      </c>
      <c r="D4086" t="s">
        <v>26</v>
      </c>
      <c r="E4086" t="s">
        <v>26</v>
      </c>
      <c r="F4086">
        <v>119713476.25</v>
      </c>
      <c r="G4086">
        <v>108741802.22</v>
      </c>
      <c r="H4086">
        <v>151144270.36000001</v>
      </c>
      <c r="I4086" t="s">
        <v>26</v>
      </c>
      <c r="J4086" t="s">
        <v>26</v>
      </c>
      <c r="K4086" t="s">
        <v>26</v>
      </c>
    </row>
    <row r="4087" spans="1:11" x14ac:dyDescent="0.25">
      <c r="A4087" s="1">
        <v>35217</v>
      </c>
      <c r="B4087" t="s">
        <v>147</v>
      </c>
      <c r="C4087" t="s">
        <v>26</v>
      </c>
      <c r="D4087" t="s">
        <v>26</v>
      </c>
      <c r="E4087" t="s">
        <v>26</v>
      </c>
      <c r="F4087">
        <v>133636486.77</v>
      </c>
      <c r="G4087">
        <v>119592909.73999999</v>
      </c>
      <c r="H4087">
        <v>166633262.81</v>
      </c>
      <c r="I4087" t="s">
        <v>26</v>
      </c>
      <c r="J4087" t="s">
        <v>26</v>
      </c>
      <c r="K4087" t="s">
        <v>26</v>
      </c>
    </row>
    <row r="4088" spans="1:11" x14ac:dyDescent="0.25">
      <c r="A4088" s="1">
        <v>35217</v>
      </c>
      <c r="B4088" t="s">
        <v>148</v>
      </c>
      <c r="C4088" t="s">
        <v>26</v>
      </c>
      <c r="D4088" t="s">
        <v>26</v>
      </c>
      <c r="E4088" t="s">
        <v>26</v>
      </c>
      <c r="F4088">
        <v>134606789.84</v>
      </c>
      <c r="G4088">
        <v>114514875.88</v>
      </c>
      <c r="H4088">
        <v>177841215.66</v>
      </c>
      <c r="I4088" t="s">
        <v>26</v>
      </c>
      <c r="J4088" t="s">
        <v>26</v>
      </c>
      <c r="K4088" t="s">
        <v>26</v>
      </c>
    </row>
    <row r="4089" spans="1:11" x14ac:dyDescent="0.25">
      <c r="A4089" s="1">
        <v>35217</v>
      </c>
      <c r="B4089" t="s">
        <v>149</v>
      </c>
      <c r="C4089" t="s">
        <v>26</v>
      </c>
      <c r="D4089" t="s">
        <v>26</v>
      </c>
      <c r="E4089" t="s">
        <v>26</v>
      </c>
      <c r="F4089">
        <v>124872685.26000001</v>
      </c>
      <c r="G4089">
        <v>111571764.3</v>
      </c>
      <c r="H4089">
        <v>153391514.33000001</v>
      </c>
      <c r="I4089" t="s">
        <v>26</v>
      </c>
      <c r="J4089" t="s">
        <v>26</v>
      </c>
      <c r="K4089" t="s">
        <v>26</v>
      </c>
    </row>
    <row r="4090" spans="1:11" x14ac:dyDescent="0.25">
      <c r="A4090" s="1">
        <v>35217</v>
      </c>
      <c r="B4090" t="s">
        <v>150</v>
      </c>
      <c r="C4090" t="s">
        <v>26</v>
      </c>
      <c r="D4090" t="s">
        <v>26</v>
      </c>
      <c r="E4090" t="s">
        <v>26</v>
      </c>
      <c r="F4090">
        <v>154512413.34</v>
      </c>
      <c r="G4090">
        <v>120620833.62</v>
      </c>
      <c r="H4090">
        <v>232213810.63</v>
      </c>
      <c r="I4090" t="s">
        <v>26</v>
      </c>
      <c r="J4090" t="s">
        <v>26</v>
      </c>
      <c r="K4090" t="s">
        <v>26</v>
      </c>
    </row>
    <row r="4091" spans="1:11" x14ac:dyDescent="0.25">
      <c r="A4091" s="1">
        <v>35217</v>
      </c>
      <c r="B4091" t="s">
        <v>151</v>
      </c>
      <c r="C4091" t="s">
        <v>26</v>
      </c>
      <c r="D4091" t="s">
        <v>26</v>
      </c>
      <c r="E4091" t="s">
        <v>26</v>
      </c>
      <c r="F4091">
        <v>128299075.73</v>
      </c>
      <c r="G4091">
        <v>118878850.39</v>
      </c>
      <c r="H4091">
        <v>156233882.08000001</v>
      </c>
      <c r="I4091" t="s">
        <v>26</v>
      </c>
      <c r="J4091" t="s">
        <v>26</v>
      </c>
      <c r="K4091" t="s">
        <v>26</v>
      </c>
    </row>
    <row r="4092" spans="1:11" x14ac:dyDescent="0.25">
      <c r="A4092" s="1">
        <v>35217</v>
      </c>
      <c r="B4092" t="s">
        <v>152</v>
      </c>
      <c r="C4092" t="s">
        <v>26</v>
      </c>
      <c r="D4092" t="s">
        <v>26</v>
      </c>
      <c r="E4092" t="s">
        <v>26</v>
      </c>
      <c r="F4092">
        <v>123733153.48999999</v>
      </c>
      <c r="G4092">
        <v>111593650.34999999</v>
      </c>
      <c r="H4092">
        <v>155847044.71000001</v>
      </c>
      <c r="I4092" t="s">
        <v>26</v>
      </c>
      <c r="J4092" t="s">
        <v>26</v>
      </c>
      <c r="K4092" t="s">
        <v>26</v>
      </c>
    </row>
    <row r="4093" spans="1:11" x14ac:dyDescent="0.25">
      <c r="A4093" s="1">
        <v>35217</v>
      </c>
      <c r="B4093" t="s">
        <v>153</v>
      </c>
      <c r="C4093" t="s">
        <v>26</v>
      </c>
      <c r="D4093" t="s">
        <v>26</v>
      </c>
      <c r="E4093" t="s">
        <v>26</v>
      </c>
      <c r="F4093">
        <v>125599823.58</v>
      </c>
      <c r="G4093">
        <v>116265150.72</v>
      </c>
      <c r="H4093">
        <v>147176243.41</v>
      </c>
      <c r="I4093" t="s">
        <v>26</v>
      </c>
      <c r="J4093" t="s">
        <v>26</v>
      </c>
      <c r="K4093" t="s">
        <v>26</v>
      </c>
    </row>
    <row r="4094" spans="1:11" x14ac:dyDescent="0.25">
      <c r="A4094" s="1">
        <v>35217</v>
      </c>
      <c r="B4094" t="s">
        <v>154</v>
      </c>
      <c r="C4094" t="s">
        <v>26</v>
      </c>
      <c r="D4094" t="s">
        <v>26</v>
      </c>
      <c r="E4094" t="s">
        <v>26</v>
      </c>
      <c r="F4094">
        <v>124365875.56</v>
      </c>
      <c r="G4094">
        <v>113097220.14</v>
      </c>
      <c r="H4094">
        <v>157877833.13999999</v>
      </c>
      <c r="I4094" t="s">
        <v>26</v>
      </c>
      <c r="J4094" t="s">
        <v>26</v>
      </c>
      <c r="K4094" t="s">
        <v>26</v>
      </c>
    </row>
    <row r="4095" spans="1:11" x14ac:dyDescent="0.25">
      <c r="A4095" s="1">
        <v>35217</v>
      </c>
      <c r="B4095" t="s">
        <v>155</v>
      </c>
      <c r="C4095" t="s">
        <v>26</v>
      </c>
      <c r="D4095" t="s">
        <v>26</v>
      </c>
      <c r="E4095" t="s">
        <v>26</v>
      </c>
      <c r="F4095">
        <v>122419466.27</v>
      </c>
      <c r="G4095">
        <v>112582294.36</v>
      </c>
      <c r="H4095">
        <v>147969458</v>
      </c>
      <c r="I4095" t="s">
        <v>26</v>
      </c>
      <c r="J4095" t="s">
        <v>26</v>
      </c>
      <c r="K4095" t="s">
        <v>26</v>
      </c>
    </row>
    <row r="4096" spans="1:11" x14ac:dyDescent="0.25">
      <c r="A4096" s="1">
        <v>35247</v>
      </c>
      <c r="B4096" t="s">
        <v>1</v>
      </c>
      <c r="C4096" t="s">
        <v>26</v>
      </c>
      <c r="D4096" t="s">
        <v>26</v>
      </c>
      <c r="E4096" t="s">
        <v>26</v>
      </c>
      <c r="F4096">
        <v>132191964.53</v>
      </c>
      <c r="G4096">
        <v>117161885.81</v>
      </c>
      <c r="H4096">
        <v>170675670.36000001</v>
      </c>
      <c r="I4096" t="s">
        <v>26</v>
      </c>
      <c r="J4096" t="s">
        <v>26</v>
      </c>
      <c r="K4096" t="s">
        <v>26</v>
      </c>
    </row>
    <row r="4097" spans="1:11" x14ac:dyDescent="0.25">
      <c r="A4097" s="1">
        <v>35247</v>
      </c>
      <c r="B4097" t="s">
        <v>126</v>
      </c>
      <c r="C4097" t="s">
        <v>26</v>
      </c>
      <c r="D4097" t="s">
        <v>26</v>
      </c>
      <c r="E4097" t="s">
        <v>26</v>
      </c>
      <c r="F4097">
        <v>133493941.64</v>
      </c>
      <c r="G4097">
        <v>123078852.70999999</v>
      </c>
      <c r="H4097">
        <v>161148049.94999999</v>
      </c>
      <c r="I4097" t="s">
        <v>26</v>
      </c>
      <c r="J4097" t="s">
        <v>26</v>
      </c>
      <c r="K4097" t="s">
        <v>26</v>
      </c>
    </row>
    <row r="4098" spans="1:11" x14ac:dyDescent="0.25">
      <c r="A4098" s="1">
        <v>35247</v>
      </c>
      <c r="B4098" t="s">
        <v>127</v>
      </c>
      <c r="C4098" t="s">
        <v>26</v>
      </c>
      <c r="D4098" t="s">
        <v>26</v>
      </c>
      <c r="E4098" t="s">
        <v>26</v>
      </c>
      <c r="F4098">
        <v>132874076.72</v>
      </c>
      <c r="G4098">
        <v>120814819.87</v>
      </c>
      <c r="H4098">
        <v>169581462.72</v>
      </c>
      <c r="I4098" t="s">
        <v>26</v>
      </c>
      <c r="J4098" t="s">
        <v>26</v>
      </c>
      <c r="K4098" t="s">
        <v>26</v>
      </c>
    </row>
    <row r="4099" spans="1:11" x14ac:dyDescent="0.25">
      <c r="A4099" s="1">
        <v>35247</v>
      </c>
      <c r="B4099" t="s">
        <v>113</v>
      </c>
      <c r="C4099" t="s">
        <v>26</v>
      </c>
      <c r="D4099" t="s">
        <v>26</v>
      </c>
      <c r="E4099" t="s">
        <v>26</v>
      </c>
      <c r="F4099">
        <v>132053868.86</v>
      </c>
      <c r="G4099">
        <v>114517323.09999999</v>
      </c>
      <c r="H4099">
        <v>172508331.63</v>
      </c>
      <c r="I4099" t="s">
        <v>26</v>
      </c>
      <c r="J4099" t="s">
        <v>26</v>
      </c>
      <c r="K4099" t="s">
        <v>26</v>
      </c>
    </row>
    <row r="4100" spans="1:11" x14ac:dyDescent="0.25">
      <c r="A4100" s="1">
        <v>35247</v>
      </c>
      <c r="B4100" t="s">
        <v>128</v>
      </c>
      <c r="C4100" t="s">
        <v>26</v>
      </c>
      <c r="D4100" t="s">
        <v>26</v>
      </c>
      <c r="E4100" t="s">
        <v>26</v>
      </c>
      <c r="F4100">
        <v>134895802.84</v>
      </c>
      <c r="G4100">
        <v>116305839.64</v>
      </c>
      <c r="H4100">
        <v>180575038.15000001</v>
      </c>
      <c r="I4100" t="s">
        <v>26</v>
      </c>
      <c r="J4100" t="s">
        <v>26</v>
      </c>
      <c r="K4100" t="s">
        <v>26</v>
      </c>
    </row>
    <row r="4101" spans="1:11" x14ac:dyDescent="0.25">
      <c r="A4101" s="1">
        <v>35247</v>
      </c>
      <c r="B4101" t="s">
        <v>129</v>
      </c>
      <c r="C4101" t="s">
        <v>26</v>
      </c>
      <c r="D4101" t="s">
        <v>26</v>
      </c>
      <c r="E4101" t="s">
        <v>26</v>
      </c>
      <c r="F4101">
        <v>124879024.12</v>
      </c>
      <c r="G4101">
        <v>112652006.5</v>
      </c>
      <c r="H4101">
        <v>157282495.30000001</v>
      </c>
      <c r="I4101" t="s">
        <v>26</v>
      </c>
      <c r="J4101" t="s">
        <v>26</v>
      </c>
      <c r="K4101" t="s">
        <v>26</v>
      </c>
    </row>
    <row r="4102" spans="1:11" x14ac:dyDescent="0.25">
      <c r="A4102" s="1">
        <v>35247</v>
      </c>
      <c r="B4102" t="s">
        <v>130</v>
      </c>
      <c r="C4102" t="s">
        <v>26</v>
      </c>
      <c r="D4102" t="s">
        <v>26</v>
      </c>
      <c r="E4102" t="s">
        <v>26</v>
      </c>
      <c r="F4102">
        <v>134636995.22999999</v>
      </c>
      <c r="G4102">
        <v>121479179.78</v>
      </c>
      <c r="H4102">
        <v>181609604.05000001</v>
      </c>
      <c r="I4102" t="s">
        <v>26</v>
      </c>
      <c r="J4102" t="s">
        <v>26</v>
      </c>
      <c r="K4102" t="s">
        <v>26</v>
      </c>
    </row>
    <row r="4103" spans="1:11" x14ac:dyDescent="0.25">
      <c r="A4103" s="1">
        <v>35247</v>
      </c>
      <c r="B4103" t="s">
        <v>131</v>
      </c>
      <c r="C4103" t="s">
        <v>26</v>
      </c>
      <c r="D4103" t="s">
        <v>26</v>
      </c>
      <c r="E4103" t="s">
        <v>26</v>
      </c>
      <c r="F4103">
        <v>134849455.43000001</v>
      </c>
      <c r="G4103">
        <v>132148005.37</v>
      </c>
      <c r="H4103">
        <v>144085928.47</v>
      </c>
      <c r="I4103" t="s">
        <v>26</v>
      </c>
      <c r="J4103" t="s">
        <v>26</v>
      </c>
      <c r="K4103" t="s">
        <v>26</v>
      </c>
    </row>
    <row r="4104" spans="1:11" x14ac:dyDescent="0.25">
      <c r="A4104" s="1">
        <v>35247</v>
      </c>
      <c r="B4104" t="s">
        <v>132</v>
      </c>
      <c r="C4104" t="s">
        <v>26</v>
      </c>
      <c r="D4104" t="s">
        <v>26</v>
      </c>
      <c r="E4104" t="s">
        <v>26</v>
      </c>
      <c r="F4104">
        <v>142005020.66999999</v>
      </c>
      <c r="G4104">
        <v>132353225.18000001</v>
      </c>
      <c r="H4104">
        <v>164996496.63</v>
      </c>
      <c r="I4104" t="s">
        <v>26</v>
      </c>
      <c r="J4104" t="s">
        <v>26</v>
      </c>
      <c r="K4104" t="s">
        <v>26</v>
      </c>
    </row>
    <row r="4105" spans="1:11" x14ac:dyDescent="0.25">
      <c r="A4105" s="1">
        <v>35247</v>
      </c>
      <c r="B4105" t="s">
        <v>133</v>
      </c>
      <c r="C4105" t="s">
        <v>26</v>
      </c>
      <c r="D4105" t="s">
        <v>26</v>
      </c>
      <c r="E4105" t="s">
        <v>26</v>
      </c>
      <c r="F4105">
        <v>139419096.72999999</v>
      </c>
      <c r="G4105">
        <v>115410050.43000001</v>
      </c>
      <c r="H4105">
        <v>195761687.33000001</v>
      </c>
      <c r="I4105" t="s">
        <v>26</v>
      </c>
      <c r="J4105" t="s">
        <v>26</v>
      </c>
      <c r="K4105" t="s">
        <v>26</v>
      </c>
    </row>
    <row r="4106" spans="1:11" x14ac:dyDescent="0.25">
      <c r="A4106" s="1">
        <v>35247</v>
      </c>
      <c r="B4106" t="s">
        <v>134</v>
      </c>
      <c r="C4106" t="s">
        <v>26</v>
      </c>
      <c r="D4106" t="s">
        <v>26</v>
      </c>
      <c r="E4106" t="s">
        <v>26</v>
      </c>
      <c r="F4106">
        <v>126476324.01000001</v>
      </c>
      <c r="G4106">
        <v>119848380.05</v>
      </c>
      <c r="H4106">
        <v>142606196.47</v>
      </c>
      <c r="I4106" t="s">
        <v>26</v>
      </c>
      <c r="J4106" t="s">
        <v>26</v>
      </c>
      <c r="K4106" t="s">
        <v>26</v>
      </c>
    </row>
    <row r="4107" spans="1:11" x14ac:dyDescent="0.25">
      <c r="A4107" s="1">
        <v>35247</v>
      </c>
      <c r="B4107" t="s">
        <v>135</v>
      </c>
      <c r="C4107" t="s">
        <v>26</v>
      </c>
      <c r="D4107" t="s">
        <v>26</v>
      </c>
      <c r="E4107" t="s">
        <v>26</v>
      </c>
      <c r="F4107">
        <v>126487797.63</v>
      </c>
      <c r="G4107">
        <v>119317599.75</v>
      </c>
      <c r="H4107">
        <v>148189010.11000001</v>
      </c>
      <c r="I4107" t="s">
        <v>26</v>
      </c>
      <c r="J4107" t="s">
        <v>26</v>
      </c>
      <c r="K4107" t="s">
        <v>26</v>
      </c>
    </row>
    <row r="4108" spans="1:11" x14ac:dyDescent="0.25">
      <c r="A4108" s="1">
        <v>35247</v>
      </c>
      <c r="B4108" t="s">
        <v>136</v>
      </c>
      <c r="C4108" t="s">
        <v>26</v>
      </c>
      <c r="D4108" t="s">
        <v>26</v>
      </c>
      <c r="E4108" t="s">
        <v>26</v>
      </c>
      <c r="F4108">
        <v>138697936.56999999</v>
      </c>
      <c r="G4108">
        <v>115255002.81</v>
      </c>
      <c r="H4108">
        <v>205662006.74000001</v>
      </c>
      <c r="I4108" t="s">
        <v>26</v>
      </c>
      <c r="J4108" t="s">
        <v>26</v>
      </c>
      <c r="K4108" t="s">
        <v>26</v>
      </c>
    </row>
    <row r="4109" spans="1:11" x14ac:dyDescent="0.25">
      <c r="A4109" s="1">
        <v>35247</v>
      </c>
      <c r="B4109" t="s">
        <v>137</v>
      </c>
      <c r="C4109" t="s">
        <v>26</v>
      </c>
      <c r="D4109" t="s">
        <v>26</v>
      </c>
      <c r="E4109" t="s">
        <v>26</v>
      </c>
      <c r="F4109">
        <v>135504881.25999999</v>
      </c>
      <c r="G4109">
        <v>126259187.26000001</v>
      </c>
      <c r="H4109">
        <v>175850460.80000001</v>
      </c>
      <c r="I4109" t="s">
        <v>26</v>
      </c>
      <c r="J4109" t="s">
        <v>26</v>
      </c>
      <c r="K4109" t="s">
        <v>26</v>
      </c>
    </row>
    <row r="4110" spans="1:11" x14ac:dyDescent="0.25">
      <c r="A4110" s="1">
        <v>35247</v>
      </c>
      <c r="B4110" t="s">
        <v>138</v>
      </c>
      <c r="C4110" t="s">
        <v>26</v>
      </c>
      <c r="D4110" t="s">
        <v>26</v>
      </c>
      <c r="E4110" t="s">
        <v>26</v>
      </c>
      <c r="F4110">
        <v>140291060.36000001</v>
      </c>
      <c r="G4110">
        <v>131439039.53</v>
      </c>
      <c r="H4110">
        <v>172165916.25</v>
      </c>
      <c r="I4110" t="s">
        <v>26</v>
      </c>
      <c r="J4110" t="s">
        <v>26</v>
      </c>
      <c r="K4110" t="s">
        <v>26</v>
      </c>
    </row>
    <row r="4111" spans="1:11" x14ac:dyDescent="0.25">
      <c r="A4111" s="1">
        <v>35247</v>
      </c>
      <c r="B4111" t="s">
        <v>139</v>
      </c>
      <c r="C4111" t="s">
        <v>26</v>
      </c>
      <c r="D4111" t="s">
        <v>26</v>
      </c>
      <c r="E4111" t="s">
        <v>26</v>
      </c>
      <c r="F4111">
        <v>141409855.88</v>
      </c>
      <c r="G4111">
        <v>123116093.55</v>
      </c>
      <c r="H4111">
        <v>203138203.86000001</v>
      </c>
      <c r="I4111" t="s">
        <v>26</v>
      </c>
      <c r="J4111" t="s">
        <v>26</v>
      </c>
      <c r="K4111" t="s">
        <v>26</v>
      </c>
    </row>
    <row r="4112" spans="1:11" x14ac:dyDescent="0.25">
      <c r="A4112" s="1">
        <v>35247</v>
      </c>
      <c r="B4112" t="s">
        <v>140</v>
      </c>
      <c r="C4112" t="s">
        <v>26</v>
      </c>
      <c r="D4112" t="s">
        <v>26</v>
      </c>
      <c r="E4112" t="s">
        <v>26</v>
      </c>
      <c r="F4112">
        <v>123090806.39</v>
      </c>
      <c r="G4112">
        <v>117293072.58</v>
      </c>
      <c r="H4112">
        <v>141636080.41</v>
      </c>
      <c r="I4112" t="s">
        <v>26</v>
      </c>
      <c r="J4112" t="s">
        <v>26</v>
      </c>
      <c r="K4112" t="s">
        <v>26</v>
      </c>
    </row>
    <row r="4113" spans="1:11" x14ac:dyDescent="0.25">
      <c r="A4113" s="1">
        <v>35247</v>
      </c>
      <c r="B4113" t="s">
        <v>141</v>
      </c>
      <c r="C4113" t="s">
        <v>26</v>
      </c>
      <c r="D4113" t="s">
        <v>26</v>
      </c>
      <c r="E4113" t="s">
        <v>26</v>
      </c>
      <c r="F4113">
        <v>130482922.3</v>
      </c>
      <c r="G4113">
        <v>121007854.91</v>
      </c>
      <c r="H4113">
        <v>160870090.30000001</v>
      </c>
      <c r="I4113" t="s">
        <v>26</v>
      </c>
      <c r="J4113" t="s">
        <v>26</v>
      </c>
      <c r="K4113" t="s">
        <v>26</v>
      </c>
    </row>
    <row r="4114" spans="1:11" x14ac:dyDescent="0.25">
      <c r="A4114" s="1">
        <v>35247</v>
      </c>
      <c r="B4114" t="s">
        <v>142</v>
      </c>
      <c r="C4114" t="s">
        <v>26</v>
      </c>
      <c r="D4114" t="s">
        <v>26</v>
      </c>
      <c r="E4114" t="s">
        <v>26</v>
      </c>
      <c r="F4114">
        <v>123170398.39</v>
      </c>
      <c r="G4114">
        <v>111072833.3</v>
      </c>
      <c r="H4114">
        <v>159663113.58000001</v>
      </c>
      <c r="I4114" t="s">
        <v>26</v>
      </c>
      <c r="J4114" t="s">
        <v>26</v>
      </c>
      <c r="K4114" t="s">
        <v>26</v>
      </c>
    </row>
    <row r="4115" spans="1:11" x14ac:dyDescent="0.25">
      <c r="A4115" s="1">
        <v>35247</v>
      </c>
      <c r="B4115" t="s">
        <v>143</v>
      </c>
      <c r="C4115" t="s">
        <v>26</v>
      </c>
      <c r="D4115" t="s">
        <v>26</v>
      </c>
      <c r="E4115" t="s">
        <v>26</v>
      </c>
      <c r="F4115">
        <v>136807092.59</v>
      </c>
      <c r="G4115">
        <v>123056267.25</v>
      </c>
      <c r="H4115">
        <v>171335590.72</v>
      </c>
      <c r="I4115" t="s">
        <v>26</v>
      </c>
      <c r="J4115" t="s">
        <v>26</v>
      </c>
      <c r="K4115" t="s">
        <v>26</v>
      </c>
    </row>
    <row r="4116" spans="1:11" x14ac:dyDescent="0.25">
      <c r="A4116" s="1">
        <v>35247</v>
      </c>
      <c r="B4116" t="s">
        <v>144</v>
      </c>
      <c r="C4116" t="s">
        <v>26</v>
      </c>
      <c r="D4116" t="s">
        <v>26</v>
      </c>
      <c r="E4116" t="s">
        <v>26</v>
      </c>
      <c r="F4116">
        <v>119468360.25</v>
      </c>
      <c r="G4116">
        <v>109121343.43000001</v>
      </c>
      <c r="H4116">
        <v>154740253.22999999</v>
      </c>
      <c r="I4116" t="s">
        <v>26</v>
      </c>
      <c r="J4116" t="s">
        <v>26</v>
      </c>
      <c r="K4116" t="s">
        <v>26</v>
      </c>
    </row>
    <row r="4117" spans="1:11" x14ac:dyDescent="0.25">
      <c r="A4117" s="1">
        <v>35247</v>
      </c>
      <c r="B4117" t="s">
        <v>145</v>
      </c>
      <c r="C4117" t="s">
        <v>26</v>
      </c>
      <c r="D4117" t="s">
        <v>26</v>
      </c>
      <c r="E4117" t="s">
        <v>26</v>
      </c>
      <c r="F4117">
        <v>135778956.19999999</v>
      </c>
      <c r="G4117">
        <v>123291100.56</v>
      </c>
      <c r="H4117">
        <v>167268857.65000001</v>
      </c>
      <c r="I4117" t="s">
        <v>26</v>
      </c>
      <c r="J4117" t="s">
        <v>26</v>
      </c>
      <c r="K4117" t="s">
        <v>26</v>
      </c>
    </row>
    <row r="4118" spans="1:11" x14ac:dyDescent="0.25">
      <c r="A4118" s="1">
        <v>35247</v>
      </c>
      <c r="B4118" t="s">
        <v>146</v>
      </c>
      <c r="C4118" t="s">
        <v>26</v>
      </c>
      <c r="D4118" t="s">
        <v>26</v>
      </c>
      <c r="E4118" t="s">
        <v>26</v>
      </c>
      <c r="F4118">
        <v>125842092.56</v>
      </c>
      <c r="G4118">
        <v>112315180.12</v>
      </c>
      <c r="H4118">
        <v>160603455.46000001</v>
      </c>
      <c r="I4118" t="s">
        <v>26</v>
      </c>
      <c r="J4118" t="s">
        <v>26</v>
      </c>
      <c r="K4118" t="s">
        <v>26</v>
      </c>
    </row>
    <row r="4119" spans="1:11" x14ac:dyDescent="0.25">
      <c r="A4119" s="1">
        <v>35247</v>
      </c>
      <c r="B4119" t="s">
        <v>2</v>
      </c>
      <c r="C4119" t="s">
        <v>26</v>
      </c>
      <c r="D4119" t="s">
        <v>26</v>
      </c>
      <c r="E4119" t="s">
        <v>26</v>
      </c>
      <c r="F4119">
        <v>118504370.14</v>
      </c>
      <c r="G4119">
        <v>107078052.65000001</v>
      </c>
      <c r="H4119">
        <v>151234956.91999999</v>
      </c>
      <c r="I4119" t="s">
        <v>26</v>
      </c>
      <c r="J4119" t="s">
        <v>26</v>
      </c>
      <c r="K4119" t="s">
        <v>26</v>
      </c>
    </row>
    <row r="4120" spans="1:11" x14ac:dyDescent="0.25">
      <c r="A4120" s="1">
        <v>35247</v>
      </c>
      <c r="B4120" t="s">
        <v>147</v>
      </c>
      <c r="C4120" t="s">
        <v>26</v>
      </c>
      <c r="D4120" t="s">
        <v>26</v>
      </c>
      <c r="E4120" t="s">
        <v>26</v>
      </c>
      <c r="F4120">
        <v>132059576.22</v>
      </c>
      <c r="G4120">
        <v>117344563.03</v>
      </c>
      <c r="H4120">
        <v>166649926.13999999</v>
      </c>
      <c r="I4120" t="s">
        <v>26</v>
      </c>
      <c r="J4120" t="s">
        <v>26</v>
      </c>
      <c r="K4120" t="s">
        <v>26</v>
      </c>
    </row>
    <row r="4121" spans="1:11" x14ac:dyDescent="0.25">
      <c r="A4121" s="1">
        <v>35247</v>
      </c>
      <c r="B4121" t="s">
        <v>148</v>
      </c>
      <c r="C4121" t="s">
        <v>26</v>
      </c>
      <c r="D4121" t="s">
        <v>26</v>
      </c>
      <c r="E4121" t="s">
        <v>26</v>
      </c>
      <c r="F4121">
        <v>134970228.16999999</v>
      </c>
      <c r="G4121">
        <v>114354555.05</v>
      </c>
      <c r="H4121">
        <v>179299513.63</v>
      </c>
      <c r="I4121" t="s">
        <v>26</v>
      </c>
      <c r="J4121" t="s">
        <v>26</v>
      </c>
      <c r="K4121" t="s">
        <v>26</v>
      </c>
    </row>
    <row r="4122" spans="1:11" x14ac:dyDescent="0.25">
      <c r="A4122" s="1">
        <v>35247</v>
      </c>
      <c r="B4122" t="s">
        <v>149</v>
      </c>
      <c r="C4122" t="s">
        <v>26</v>
      </c>
      <c r="D4122" t="s">
        <v>26</v>
      </c>
      <c r="E4122" t="s">
        <v>26</v>
      </c>
      <c r="F4122">
        <v>129505461.88</v>
      </c>
      <c r="G4122">
        <v>111750279.13</v>
      </c>
      <c r="H4122">
        <v>167580229.41</v>
      </c>
      <c r="I4122" t="s">
        <v>26</v>
      </c>
      <c r="J4122" t="s">
        <v>26</v>
      </c>
      <c r="K4122" t="s">
        <v>26</v>
      </c>
    </row>
    <row r="4123" spans="1:11" x14ac:dyDescent="0.25">
      <c r="A4123" s="1">
        <v>35247</v>
      </c>
      <c r="B4123" t="s">
        <v>150</v>
      </c>
      <c r="C4123" t="s">
        <v>26</v>
      </c>
      <c r="D4123" t="s">
        <v>26</v>
      </c>
      <c r="E4123" t="s">
        <v>26</v>
      </c>
      <c r="F4123">
        <v>156042086.22999999</v>
      </c>
      <c r="G4123">
        <v>121235999.87</v>
      </c>
      <c r="H4123">
        <v>235813124.69999999</v>
      </c>
      <c r="I4123" t="s">
        <v>26</v>
      </c>
      <c r="J4123" t="s">
        <v>26</v>
      </c>
      <c r="K4123" t="s">
        <v>26</v>
      </c>
    </row>
    <row r="4124" spans="1:11" x14ac:dyDescent="0.25">
      <c r="A4124" s="1">
        <v>35247</v>
      </c>
      <c r="B4124" t="s">
        <v>151</v>
      </c>
      <c r="C4124" t="s">
        <v>26</v>
      </c>
      <c r="D4124" t="s">
        <v>26</v>
      </c>
      <c r="E4124" t="s">
        <v>26</v>
      </c>
      <c r="F4124">
        <v>129633386.12</v>
      </c>
      <c r="G4124">
        <v>117904043.81999999</v>
      </c>
      <c r="H4124">
        <v>164436160.88999999</v>
      </c>
      <c r="I4124" t="s">
        <v>26</v>
      </c>
      <c r="J4124" t="s">
        <v>26</v>
      </c>
      <c r="K4124" t="s">
        <v>26</v>
      </c>
    </row>
    <row r="4125" spans="1:11" x14ac:dyDescent="0.25">
      <c r="A4125" s="1">
        <v>35247</v>
      </c>
      <c r="B4125" t="s">
        <v>152</v>
      </c>
      <c r="C4125" t="s">
        <v>26</v>
      </c>
      <c r="D4125" t="s">
        <v>26</v>
      </c>
      <c r="E4125" t="s">
        <v>26</v>
      </c>
      <c r="F4125">
        <v>122235982.33</v>
      </c>
      <c r="G4125">
        <v>110779016.70999999</v>
      </c>
      <c r="H4125">
        <v>152558672.06</v>
      </c>
      <c r="I4125" t="s">
        <v>26</v>
      </c>
      <c r="J4125" t="s">
        <v>26</v>
      </c>
      <c r="K4125" t="s">
        <v>26</v>
      </c>
    </row>
    <row r="4126" spans="1:11" x14ac:dyDescent="0.25">
      <c r="A4126" s="1">
        <v>35247</v>
      </c>
      <c r="B4126" t="s">
        <v>153</v>
      </c>
      <c r="C4126" t="s">
        <v>26</v>
      </c>
      <c r="D4126" t="s">
        <v>26</v>
      </c>
      <c r="E4126" t="s">
        <v>26</v>
      </c>
      <c r="F4126">
        <v>129543658.04000001</v>
      </c>
      <c r="G4126">
        <v>114928101.48</v>
      </c>
      <c r="H4126">
        <v>163321477.31</v>
      </c>
      <c r="I4126" t="s">
        <v>26</v>
      </c>
      <c r="J4126" t="s">
        <v>26</v>
      </c>
      <c r="K4126" t="s">
        <v>26</v>
      </c>
    </row>
    <row r="4127" spans="1:11" x14ac:dyDescent="0.25">
      <c r="A4127" s="1">
        <v>35247</v>
      </c>
      <c r="B4127" t="s">
        <v>154</v>
      </c>
      <c r="C4127" t="s">
        <v>26</v>
      </c>
      <c r="D4127" t="s">
        <v>26</v>
      </c>
      <c r="E4127" t="s">
        <v>26</v>
      </c>
      <c r="F4127">
        <v>123855975.47</v>
      </c>
      <c r="G4127">
        <v>112418636.81999999</v>
      </c>
      <c r="H4127">
        <v>157877833.13999999</v>
      </c>
      <c r="I4127" t="s">
        <v>26</v>
      </c>
      <c r="J4127" t="s">
        <v>26</v>
      </c>
      <c r="K4127" t="s">
        <v>26</v>
      </c>
    </row>
    <row r="4128" spans="1:11" x14ac:dyDescent="0.25">
      <c r="A4128" s="1">
        <v>35247</v>
      </c>
      <c r="B4128" t="s">
        <v>155</v>
      </c>
      <c r="C4128" t="s">
        <v>26</v>
      </c>
      <c r="D4128" t="s">
        <v>26</v>
      </c>
      <c r="E4128" t="s">
        <v>26</v>
      </c>
      <c r="F4128">
        <v>122394982.38</v>
      </c>
      <c r="G4128">
        <v>111569053.70999999</v>
      </c>
      <c r="H4128">
        <v>150514532.66999999</v>
      </c>
      <c r="I4128" t="s">
        <v>26</v>
      </c>
      <c r="J4128" t="s">
        <v>26</v>
      </c>
      <c r="K4128" t="s">
        <v>26</v>
      </c>
    </row>
    <row r="4129" spans="1:11" x14ac:dyDescent="0.25">
      <c r="A4129" s="1">
        <v>35278</v>
      </c>
      <c r="B4129" t="s">
        <v>1</v>
      </c>
      <c r="C4129" t="s">
        <v>26</v>
      </c>
      <c r="D4129" t="s">
        <v>26</v>
      </c>
      <c r="E4129" t="s">
        <v>26</v>
      </c>
      <c r="F4129">
        <v>132482786.84999999</v>
      </c>
      <c r="G4129">
        <v>117407925.77</v>
      </c>
      <c r="H4129">
        <v>171102359.53</v>
      </c>
      <c r="I4129" t="s">
        <v>26</v>
      </c>
      <c r="J4129" t="s">
        <v>26</v>
      </c>
      <c r="K4129" t="s">
        <v>26</v>
      </c>
    </row>
    <row r="4130" spans="1:11" x14ac:dyDescent="0.25">
      <c r="A4130" s="1">
        <v>35278</v>
      </c>
      <c r="B4130" t="s">
        <v>126</v>
      </c>
      <c r="C4130" t="s">
        <v>26</v>
      </c>
      <c r="D4130" t="s">
        <v>26</v>
      </c>
      <c r="E4130" t="s">
        <v>26</v>
      </c>
      <c r="F4130">
        <v>135055820.75</v>
      </c>
      <c r="G4130">
        <v>124125022.95</v>
      </c>
      <c r="H4130">
        <v>164113174.06</v>
      </c>
      <c r="I4130" t="s">
        <v>26</v>
      </c>
      <c r="J4130" t="s">
        <v>26</v>
      </c>
      <c r="K4130" t="s">
        <v>26</v>
      </c>
    </row>
    <row r="4131" spans="1:11" x14ac:dyDescent="0.25">
      <c r="A4131" s="1">
        <v>35278</v>
      </c>
      <c r="B4131" t="s">
        <v>127</v>
      </c>
      <c r="C4131" t="s">
        <v>26</v>
      </c>
      <c r="D4131" t="s">
        <v>26</v>
      </c>
      <c r="E4131" t="s">
        <v>26</v>
      </c>
      <c r="F4131">
        <v>133179687.09</v>
      </c>
      <c r="G4131">
        <v>121068531</v>
      </c>
      <c r="H4131">
        <v>170056290.81999999</v>
      </c>
      <c r="I4131" t="s">
        <v>26</v>
      </c>
      <c r="J4131" t="s">
        <v>26</v>
      </c>
      <c r="K4131" t="s">
        <v>26</v>
      </c>
    </row>
    <row r="4132" spans="1:11" x14ac:dyDescent="0.25">
      <c r="A4132" s="1">
        <v>35278</v>
      </c>
      <c r="B4132" t="s">
        <v>113</v>
      </c>
      <c r="C4132" t="s">
        <v>26</v>
      </c>
      <c r="D4132" t="s">
        <v>26</v>
      </c>
      <c r="E4132" t="s">
        <v>26</v>
      </c>
      <c r="F4132">
        <v>132133101.19</v>
      </c>
      <c r="G4132">
        <v>114769261.20999999</v>
      </c>
      <c r="H4132">
        <v>172180565.80000001</v>
      </c>
      <c r="I4132" t="s">
        <v>26</v>
      </c>
      <c r="J4132" t="s">
        <v>26</v>
      </c>
      <c r="K4132" t="s">
        <v>26</v>
      </c>
    </row>
    <row r="4133" spans="1:11" x14ac:dyDescent="0.25">
      <c r="A4133" s="1">
        <v>35278</v>
      </c>
      <c r="B4133" t="s">
        <v>128</v>
      </c>
      <c r="C4133" t="s">
        <v>26</v>
      </c>
      <c r="D4133" t="s">
        <v>26</v>
      </c>
      <c r="E4133" t="s">
        <v>26</v>
      </c>
      <c r="F4133">
        <v>134585542.5</v>
      </c>
      <c r="G4133">
        <v>115794093.94</v>
      </c>
      <c r="H4133">
        <v>180755613.19</v>
      </c>
      <c r="I4133" t="s">
        <v>26</v>
      </c>
      <c r="J4133" t="s">
        <v>26</v>
      </c>
      <c r="K4133" t="s">
        <v>26</v>
      </c>
    </row>
    <row r="4134" spans="1:11" x14ac:dyDescent="0.25">
      <c r="A4134" s="1">
        <v>35278</v>
      </c>
      <c r="B4134" t="s">
        <v>129</v>
      </c>
      <c r="C4134" t="s">
        <v>26</v>
      </c>
      <c r="D4134" t="s">
        <v>26</v>
      </c>
      <c r="E4134" t="s">
        <v>26</v>
      </c>
      <c r="F4134">
        <v>125840592.61</v>
      </c>
      <c r="G4134">
        <v>113339183.73999999</v>
      </c>
      <c r="H4134">
        <v>158949689.75</v>
      </c>
      <c r="I4134" t="s">
        <v>26</v>
      </c>
      <c r="J4134" t="s">
        <v>26</v>
      </c>
      <c r="K4134" t="s">
        <v>26</v>
      </c>
    </row>
    <row r="4135" spans="1:11" x14ac:dyDescent="0.25">
      <c r="A4135" s="1">
        <v>35278</v>
      </c>
      <c r="B4135" t="s">
        <v>130</v>
      </c>
      <c r="C4135" t="s">
        <v>26</v>
      </c>
      <c r="D4135" t="s">
        <v>26</v>
      </c>
      <c r="E4135" t="s">
        <v>26</v>
      </c>
      <c r="F4135">
        <v>137504763.22999999</v>
      </c>
      <c r="G4135">
        <v>122645379.90000001</v>
      </c>
      <c r="H4135">
        <v>190544796.56999999</v>
      </c>
      <c r="I4135" t="s">
        <v>26</v>
      </c>
      <c r="J4135" t="s">
        <v>26</v>
      </c>
      <c r="K4135" t="s">
        <v>26</v>
      </c>
    </row>
    <row r="4136" spans="1:11" x14ac:dyDescent="0.25">
      <c r="A4136" s="1">
        <v>35278</v>
      </c>
      <c r="B4136" t="s">
        <v>131</v>
      </c>
      <c r="C4136" t="s">
        <v>26</v>
      </c>
      <c r="D4136" t="s">
        <v>26</v>
      </c>
      <c r="E4136" t="s">
        <v>26</v>
      </c>
      <c r="F4136">
        <v>134431422.12</v>
      </c>
      <c r="G4136">
        <v>131447620.94</v>
      </c>
      <c r="H4136">
        <v>144604637.81</v>
      </c>
      <c r="I4136" t="s">
        <v>26</v>
      </c>
      <c r="J4136" t="s">
        <v>26</v>
      </c>
      <c r="K4136" t="s">
        <v>26</v>
      </c>
    </row>
    <row r="4137" spans="1:11" x14ac:dyDescent="0.25">
      <c r="A4137" s="1">
        <v>35278</v>
      </c>
      <c r="B4137" t="s">
        <v>132</v>
      </c>
      <c r="C4137" t="s">
        <v>26</v>
      </c>
      <c r="D4137" t="s">
        <v>26</v>
      </c>
      <c r="E4137" t="s">
        <v>26</v>
      </c>
      <c r="F4137">
        <v>145200133.63999999</v>
      </c>
      <c r="G4137">
        <v>133928228.56</v>
      </c>
      <c r="H4137">
        <v>172041847.03999999</v>
      </c>
      <c r="I4137" t="s">
        <v>26</v>
      </c>
      <c r="J4137" t="s">
        <v>26</v>
      </c>
      <c r="K4137" t="s">
        <v>26</v>
      </c>
    </row>
    <row r="4138" spans="1:11" x14ac:dyDescent="0.25">
      <c r="A4138" s="1">
        <v>35278</v>
      </c>
      <c r="B4138" t="s">
        <v>133</v>
      </c>
      <c r="C4138" t="s">
        <v>26</v>
      </c>
      <c r="D4138" t="s">
        <v>26</v>
      </c>
      <c r="E4138" t="s">
        <v>26</v>
      </c>
      <c r="F4138">
        <v>139628225.38</v>
      </c>
      <c r="G4138">
        <v>115790903.59</v>
      </c>
      <c r="H4138">
        <v>195565925.63999999</v>
      </c>
      <c r="I4138" t="s">
        <v>26</v>
      </c>
      <c r="J4138" t="s">
        <v>26</v>
      </c>
      <c r="K4138" t="s">
        <v>26</v>
      </c>
    </row>
    <row r="4139" spans="1:11" x14ac:dyDescent="0.25">
      <c r="A4139" s="1">
        <v>35278</v>
      </c>
      <c r="B4139" t="s">
        <v>134</v>
      </c>
      <c r="C4139" t="s">
        <v>26</v>
      </c>
      <c r="D4139" t="s">
        <v>26</v>
      </c>
      <c r="E4139" t="s">
        <v>26</v>
      </c>
      <c r="F4139">
        <v>127589315.66</v>
      </c>
      <c r="G4139">
        <v>121490302.86</v>
      </c>
      <c r="H4139">
        <v>142449329.65000001</v>
      </c>
      <c r="I4139" t="s">
        <v>26</v>
      </c>
      <c r="J4139" t="s">
        <v>26</v>
      </c>
      <c r="K4139" t="s">
        <v>26</v>
      </c>
    </row>
    <row r="4140" spans="1:11" x14ac:dyDescent="0.25">
      <c r="A4140" s="1">
        <v>35278</v>
      </c>
      <c r="B4140" t="s">
        <v>135</v>
      </c>
      <c r="C4140" t="s">
        <v>26</v>
      </c>
      <c r="D4140" t="s">
        <v>26</v>
      </c>
      <c r="E4140" t="s">
        <v>26</v>
      </c>
      <c r="F4140">
        <v>126816665.91</v>
      </c>
      <c r="G4140">
        <v>119639757.27</v>
      </c>
      <c r="H4140">
        <v>148559482.63999999</v>
      </c>
      <c r="I4140" t="s">
        <v>26</v>
      </c>
      <c r="J4140" t="s">
        <v>26</v>
      </c>
      <c r="K4140" t="s">
        <v>26</v>
      </c>
    </row>
    <row r="4141" spans="1:11" x14ac:dyDescent="0.25">
      <c r="A4141" s="1">
        <v>35278</v>
      </c>
      <c r="B4141" t="s">
        <v>136</v>
      </c>
      <c r="C4141" t="s">
        <v>26</v>
      </c>
      <c r="D4141" t="s">
        <v>26</v>
      </c>
      <c r="E4141" t="s">
        <v>26</v>
      </c>
      <c r="F4141">
        <v>137948967.72</v>
      </c>
      <c r="G4141">
        <v>114044825.28</v>
      </c>
      <c r="H4141">
        <v>206217294.16</v>
      </c>
      <c r="I4141" t="s">
        <v>26</v>
      </c>
      <c r="J4141" t="s">
        <v>26</v>
      </c>
      <c r="K4141" t="s">
        <v>26</v>
      </c>
    </row>
    <row r="4142" spans="1:11" x14ac:dyDescent="0.25">
      <c r="A4142" s="1">
        <v>35278</v>
      </c>
      <c r="B4142" t="s">
        <v>137</v>
      </c>
      <c r="C4142" t="s">
        <v>26</v>
      </c>
      <c r="D4142" t="s">
        <v>26</v>
      </c>
      <c r="E4142" t="s">
        <v>26</v>
      </c>
      <c r="F4142">
        <v>135464229.78999999</v>
      </c>
      <c r="G4142">
        <v>125968791.13</v>
      </c>
      <c r="H4142">
        <v>176923148.61000001</v>
      </c>
      <c r="I4142" t="s">
        <v>26</v>
      </c>
      <c r="J4142" t="s">
        <v>26</v>
      </c>
      <c r="K4142" t="s">
        <v>26</v>
      </c>
    </row>
    <row r="4143" spans="1:11" x14ac:dyDescent="0.25">
      <c r="A4143" s="1">
        <v>35278</v>
      </c>
      <c r="B4143" t="s">
        <v>138</v>
      </c>
      <c r="C4143" t="s">
        <v>26</v>
      </c>
      <c r="D4143" t="s">
        <v>26</v>
      </c>
      <c r="E4143" t="s">
        <v>26</v>
      </c>
      <c r="F4143">
        <v>139084557.25</v>
      </c>
      <c r="G4143">
        <v>129861771.06</v>
      </c>
      <c r="H4143">
        <v>172303648.97999999</v>
      </c>
      <c r="I4143" t="s">
        <v>26</v>
      </c>
      <c r="J4143" t="s">
        <v>26</v>
      </c>
      <c r="K4143" t="s">
        <v>26</v>
      </c>
    </row>
    <row r="4144" spans="1:11" x14ac:dyDescent="0.25">
      <c r="A4144" s="1">
        <v>35278</v>
      </c>
      <c r="B4144" t="s">
        <v>139</v>
      </c>
      <c r="C4144" t="s">
        <v>26</v>
      </c>
      <c r="D4144" t="s">
        <v>26</v>
      </c>
      <c r="E4144" t="s">
        <v>26</v>
      </c>
      <c r="F4144">
        <v>140405845.90000001</v>
      </c>
      <c r="G4144">
        <v>121847997.78</v>
      </c>
      <c r="H4144">
        <v>202996007.12</v>
      </c>
      <c r="I4144" t="s">
        <v>26</v>
      </c>
      <c r="J4144" t="s">
        <v>26</v>
      </c>
      <c r="K4144" t="s">
        <v>26</v>
      </c>
    </row>
    <row r="4145" spans="1:11" x14ac:dyDescent="0.25">
      <c r="A4145" s="1">
        <v>35278</v>
      </c>
      <c r="B4145" t="s">
        <v>140</v>
      </c>
      <c r="C4145" t="s">
        <v>26</v>
      </c>
      <c r="D4145" t="s">
        <v>26</v>
      </c>
      <c r="E4145" t="s">
        <v>26</v>
      </c>
      <c r="F4145">
        <v>122044534.54000001</v>
      </c>
      <c r="G4145">
        <v>116038036.7</v>
      </c>
      <c r="H4145">
        <v>141267826.59999999</v>
      </c>
      <c r="I4145" t="s">
        <v>26</v>
      </c>
      <c r="J4145" t="s">
        <v>26</v>
      </c>
      <c r="K4145" t="s">
        <v>26</v>
      </c>
    </row>
    <row r="4146" spans="1:11" x14ac:dyDescent="0.25">
      <c r="A4146" s="1">
        <v>35278</v>
      </c>
      <c r="B4146" t="s">
        <v>141</v>
      </c>
      <c r="C4146" t="s">
        <v>26</v>
      </c>
      <c r="D4146" t="s">
        <v>26</v>
      </c>
      <c r="E4146" t="s">
        <v>26</v>
      </c>
      <c r="F4146">
        <v>130626453.51000001</v>
      </c>
      <c r="G4146">
        <v>121177265.90000001</v>
      </c>
      <c r="H4146">
        <v>160950525.34999999</v>
      </c>
      <c r="I4146" t="s">
        <v>26</v>
      </c>
      <c r="J4146" t="s">
        <v>26</v>
      </c>
      <c r="K4146" t="s">
        <v>26</v>
      </c>
    </row>
    <row r="4147" spans="1:11" x14ac:dyDescent="0.25">
      <c r="A4147" s="1">
        <v>35278</v>
      </c>
      <c r="B4147" t="s">
        <v>142</v>
      </c>
      <c r="C4147" t="s">
        <v>26</v>
      </c>
      <c r="D4147" t="s">
        <v>26</v>
      </c>
      <c r="E4147" t="s">
        <v>26</v>
      </c>
      <c r="F4147">
        <v>123453690.31</v>
      </c>
      <c r="G4147">
        <v>111450480.94</v>
      </c>
      <c r="H4147">
        <v>159647147.27000001</v>
      </c>
      <c r="I4147" t="s">
        <v>26</v>
      </c>
      <c r="J4147" t="s">
        <v>26</v>
      </c>
      <c r="K4147" t="s">
        <v>26</v>
      </c>
    </row>
    <row r="4148" spans="1:11" x14ac:dyDescent="0.25">
      <c r="A4148" s="1">
        <v>35278</v>
      </c>
      <c r="B4148" t="s">
        <v>143</v>
      </c>
      <c r="C4148" t="s">
        <v>26</v>
      </c>
      <c r="D4148" t="s">
        <v>26</v>
      </c>
      <c r="E4148" t="s">
        <v>26</v>
      </c>
      <c r="F4148">
        <v>138079398.55000001</v>
      </c>
      <c r="G4148">
        <v>124828277.5</v>
      </c>
      <c r="H4148">
        <v>171369857.84</v>
      </c>
      <c r="I4148" t="s">
        <v>26</v>
      </c>
      <c r="J4148" t="s">
        <v>26</v>
      </c>
      <c r="K4148" t="s">
        <v>26</v>
      </c>
    </row>
    <row r="4149" spans="1:11" x14ac:dyDescent="0.25">
      <c r="A4149" s="1">
        <v>35278</v>
      </c>
      <c r="B4149" t="s">
        <v>144</v>
      </c>
      <c r="C4149" t="s">
        <v>26</v>
      </c>
      <c r="D4149" t="s">
        <v>26</v>
      </c>
      <c r="E4149" t="s">
        <v>26</v>
      </c>
      <c r="F4149">
        <v>119133848.84</v>
      </c>
      <c r="G4149">
        <v>108684858.06</v>
      </c>
      <c r="H4149">
        <v>154755727.25999999</v>
      </c>
      <c r="I4149" t="s">
        <v>26</v>
      </c>
      <c r="J4149" t="s">
        <v>26</v>
      </c>
      <c r="K4149" t="s">
        <v>26</v>
      </c>
    </row>
    <row r="4150" spans="1:11" x14ac:dyDescent="0.25">
      <c r="A4150" s="1">
        <v>35278</v>
      </c>
      <c r="B4150" t="s">
        <v>145</v>
      </c>
      <c r="C4150" t="s">
        <v>26</v>
      </c>
      <c r="D4150" t="s">
        <v>26</v>
      </c>
      <c r="E4150" t="s">
        <v>26</v>
      </c>
      <c r="F4150">
        <v>137557660.53</v>
      </c>
      <c r="G4150">
        <v>125091150.63</v>
      </c>
      <c r="H4150">
        <v>169008453.77000001</v>
      </c>
      <c r="I4150" t="s">
        <v>26</v>
      </c>
      <c r="J4150" t="s">
        <v>26</v>
      </c>
      <c r="K4150" t="s">
        <v>26</v>
      </c>
    </row>
    <row r="4151" spans="1:11" x14ac:dyDescent="0.25">
      <c r="A4151" s="1">
        <v>35278</v>
      </c>
      <c r="B4151" t="s">
        <v>146</v>
      </c>
      <c r="C4151" t="s">
        <v>26</v>
      </c>
      <c r="D4151" t="s">
        <v>26</v>
      </c>
      <c r="E4151" t="s">
        <v>26</v>
      </c>
      <c r="F4151">
        <v>125200297.89</v>
      </c>
      <c r="G4151">
        <v>111326806.54000001</v>
      </c>
      <c r="H4151">
        <v>160844360.63999999</v>
      </c>
      <c r="I4151" t="s">
        <v>26</v>
      </c>
      <c r="J4151" t="s">
        <v>26</v>
      </c>
      <c r="K4151" t="s">
        <v>26</v>
      </c>
    </row>
    <row r="4152" spans="1:11" x14ac:dyDescent="0.25">
      <c r="A4152" s="1">
        <v>35278</v>
      </c>
      <c r="B4152" t="s">
        <v>2</v>
      </c>
      <c r="C4152" t="s">
        <v>26</v>
      </c>
      <c r="D4152" t="s">
        <v>26</v>
      </c>
      <c r="E4152" t="s">
        <v>26</v>
      </c>
      <c r="F4152">
        <v>118480669.27</v>
      </c>
      <c r="G4152">
        <v>107549196.08</v>
      </c>
      <c r="H4152">
        <v>149798224.83000001</v>
      </c>
      <c r="I4152" t="s">
        <v>26</v>
      </c>
      <c r="J4152" t="s">
        <v>26</v>
      </c>
      <c r="K4152" t="s">
        <v>26</v>
      </c>
    </row>
    <row r="4153" spans="1:11" x14ac:dyDescent="0.25">
      <c r="A4153" s="1">
        <v>35278</v>
      </c>
      <c r="B4153" t="s">
        <v>147</v>
      </c>
      <c r="C4153" t="s">
        <v>26</v>
      </c>
      <c r="D4153" t="s">
        <v>26</v>
      </c>
      <c r="E4153" t="s">
        <v>26</v>
      </c>
      <c r="F4153">
        <v>131478514.09</v>
      </c>
      <c r="G4153">
        <v>117767003.45999999</v>
      </c>
      <c r="H4153">
        <v>163716887.44</v>
      </c>
      <c r="I4153" t="s">
        <v>26</v>
      </c>
      <c r="J4153" t="s">
        <v>26</v>
      </c>
      <c r="K4153" t="s">
        <v>26</v>
      </c>
    </row>
    <row r="4154" spans="1:11" x14ac:dyDescent="0.25">
      <c r="A4154" s="1">
        <v>35278</v>
      </c>
      <c r="B4154" t="s">
        <v>148</v>
      </c>
      <c r="C4154" t="s">
        <v>26</v>
      </c>
      <c r="D4154" t="s">
        <v>26</v>
      </c>
      <c r="E4154" t="s">
        <v>26</v>
      </c>
      <c r="F4154">
        <v>135442623.97</v>
      </c>
      <c r="G4154">
        <v>114972069.65000001</v>
      </c>
      <c r="H4154">
        <v>179460883.19</v>
      </c>
      <c r="I4154" t="s">
        <v>26</v>
      </c>
      <c r="J4154" t="s">
        <v>26</v>
      </c>
      <c r="K4154" t="s">
        <v>26</v>
      </c>
    </row>
    <row r="4155" spans="1:11" x14ac:dyDescent="0.25">
      <c r="A4155" s="1">
        <v>35278</v>
      </c>
      <c r="B4155" t="s">
        <v>149</v>
      </c>
      <c r="C4155" t="s">
        <v>26</v>
      </c>
      <c r="D4155" t="s">
        <v>26</v>
      </c>
      <c r="E4155" t="s">
        <v>26</v>
      </c>
      <c r="F4155">
        <v>129285302.59999999</v>
      </c>
      <c r="G4155">
        <v>111459728.40000001</v>
      </c>
      <c r="H4155">
        <v>167496439.28999999</v>
      </c>
      <c r="I4155" t="s">
        <v>26</v>
      </c>
      <c r="J4155" t="s">
        <v>26</v>
      </c>
      <c r="K4155" t="s">
        <v>26</v>
      </c>
    </row>
    <row r="4156" spans="1:11" x14ac:dyDescent="0.25">
      <c r="A4156" s="1">
        <v>35278</v>
      </c>
      <c r="B4156" t="s">
        <v>150</v>
      </c>
      <c r="C4156" t="s">
        <v>26</v>
      </c>
      <c r="D4156" t="s">
        <v>26</v>
      </c>
      <c r="E4156" t="s">
        <v>26</v>
      </c>
      <c r="F4156">
        <v>155573959.97</v>
      </c>
      <c r="G4156">
        <v>120581325.47</v>
      </c>
      <c r="H4156">
        <v>235765962.06999999</v>
      </c>
      <c r="I4156" t="s">
        <v>26</v>
      </c>
      <c r="J4156" t="s">
        <v>26</v>
      </c>
      <c r="K4156" t="s">
        <v>26</v>
      </c>
    </row>
    <row r="4157" spans="1:11" x14ac:dyDescent="0.25">
      <c r="A4157" s="1">
        <v>35278</v>
      </c>
      <c r="B4157" t="s">
        <v>151</v>
      </c>
      <c r="C4157" t="s">
        <v>26</v>
      </c>
      <c r="D4157" t="s">
        <v>26</v>
      </c>
      <c r="E4157" t="s">
        <v>26</v>
      </c>
      <c r="F4157">
        <v>129322266</v>
      </c>
      <c r="G4157">
        <v>117279152.39</v>
      </c>
      <c r="H4157">
        <v>165077461.91999999</v>
      </c>
      <c r="I4157" t="s">
        <v>26</v>
      </c>
      <c r="J4157" t="s">
        <v>26</v>
      </c>
      <c r="K4157" t="s">
        <v>26</v>
      </c>
    </row>
    <row r="4158" spans="1:11" x14ac:dyDescent="0.25">
      <c r="A4158" s="1">
        <v>35278</v>
      </c>
      <c r="B4158" t="s">
        <v>152</v>
      </c>
      <c r="C4158" t="s">
        <v>26</v>
      </c>
      <c r="D4158" t="s">
        <v>26</v>
      </c>
      <c r="E4158" t="s">
        <v>26</v>
      </c>
      <c r="F4158">
        <v>121282541.67</v>
      </c>
      <c r="G4158">
        <v>110191887.92</v>
      </c>
      <c r="H4158">
        <v>150636432.78999999</v>
      </c>
      <c r="I4158" t="s">
        <v>26</v>
      </c>
      <c r="J4158" t="s">
        <v>26</v>
      </c>
      <c r="K4158" t="s">
        <v>26</v>
      </c>
    </row>
    <row r="4159" spans="1:11" x14ac:dyDescent="0.25">
      <c r="A4159" s="1">
        <v>35278</v>
      </c>
      <c r="B4159" t="s">
        <v>153</v>
      </c>
      <c r="C4159" t="s">
        <v>26</v>
      </c>
      <c r="D4159" t="s">
        <v>26</v>
      </c>
      <c r="E4159" t="s">
        <v>26</v>
      </c>
      <c r="F4159">
        <v>130567052.94</v>
      </c>
      <c r="G4159">
        <v>115927975.97</v>
      </c>
      <c r="H4159">
        <v>164366734.77000001</v>
      </c>
      <c r="I4159" t="s">
        <v>26</v>
      </c>
      <c r="J4159" t="s">
        <v>26</v>
      </c>
      <c r="K4159" t="s">
        <v>26</v>
      </c>
    </row>
    <row r="4160" spans="1:11" x14ac:dyDescent="0.25">
      <c r="A4160" s="1">
        <v>35278</v>
      </c>
      <c r="B4160" t="s">
        <v>154</v>
      </c>
      <c r="C4160" t="s">
        <v>26</v>
      </c>
      <c r="D4160" t="s">
        <v>26</v>
      </c>
      <c r="E4160" t="s">
        <v>26</v>
      </c>
      <c r="F4160">
        <v>125911984.66</v>
      </c>
      <c r="G4160">
        <v>113587790.65000001</v>
      </c>
      <c r="H4160">
        <v>162551017</v>
      </c>
      <c r="I4160" t="s">
        <v>26</v>
      </c>
      <c r="J4160" t="s">
        <v>26</v>
      </c>
      <c r="K4160" t="s">
        <v>26</v>
      </c>
    </row>
    <row r="4161" spans="1:11" x14ac:dyDescent="0.25">
      <c r="A4161" s="1">
        <v>35278</v>
      </c>
      <c r="B4161" t="s">
        <v>155</v>
      </c>
      <c r="C4161" t="s">
        <v>26</v>
      </c>
      <c r="D4161" t="s">
        <v>26</v>
      </c>
      <c r="E4161" t="s">
        <v>26</v>
      </c>
      <c r="F4161">
        <v>122957999.3</v>
      </c>
      <c r="G4161">
        <v>112350037.09</v>
      </c>
      <c r="H4161">
        <v>150484429.77000001</v>
      </c>
      <c r="I4161" t="s">
        <v>26</v>
      </c>
      <c r="J4161" t="s">
        <v>26</v>
      </c>
      <c r="K4161" t="s">
        <v>26</v>
      </c>
    </row>
    <row r="4162" spans="1:11" x14ac:dyDescent="0.25">
      <c r="A4162" s="1">
        <v>35309</v>
      </c>
      <c r="B4162" t="s">
        <v>1</v>
      </c>
      <c r="C4162" t="s">
        <v>26</v>
      </c>
      <c r="D4162" t="s">
        <v>26</v>
      </c>
      <c r="E4162" t="s">
        <v>26</v>
      </c>
      <c r="F4162">
        <v>132628517.91</v>
      </c>
      <c r="G4162">
        <v>116985257.23999999</v>
      </c>
      <c r="H4162">
        <v>172693611.47</v>
      </c>
      <c r="I4162" t="s">
        <v>26</v>
      </c>
      <c r="J4162" t="s">
        <v>26</v>
      </c>
      <c r="K4162" t="s">
        <v>26</v>
      </c>
    </row>
    <row r="4163" spans="1:11" x14ac:dyDescent="0.25">
      <c r="A4163" s="1">
        <v>35309</v>
      </c>
      <c r="B4163" t="s">
        <v>126</v>
      </c>
      <c r="C4163" t="s">
        <v>26</v>
      </c>
      <c r="D4163" t="s">
        <v>26</v>
      </c>
      <c r="E4163" t="s">
        <v>26</v>
      </c>
      <c r="F4163">
        <v>135744605.44</v>
      </c>
      <c r="G4163">
        <v>123864360.41</v>
      </c>
      <c r="H4163">
        <v>167329792.28</v>
      </c>
      <c r="I4163" t="s">
        <v>26</v>
      </c>
      <c r="J4163" t="s">
        <v>26</v>
      </c>
      <c r="K4163" t="s">
        <v>26</v>
      </c>
    </row>
    <row r="4164" spans="1:11" x14ac:dyDescent="0.25">
      <c r="A4164" s="1">
        <v>35309</v>
      </c>
      <c r="B4164" t="s">
        <v>127</v>
      </c>
      <c r="C4164" t="s">
        <v>26</v>
      </c>
      <c r="D4164" t="s">
        <v>26</v>
      </c>
      <c r="E4164" t="s">
        <v>26</v>
      </c>
      <c r="F4164">
        <v>133739041.78</v>
      </c>
      <c r="G4164">
        <v>121359095.47</v>
      </c>
      <c r="H4164">
        <v>171416741.15000001</v>
      </c>
      <c r="I4164" t="s">
        <v>26</v>
      </c>
      <c r="J4164" t="s">
        <v>26</v>
      </c>
      <c r="K4164" t="s">
        <v>26</v>
      </c>
    </row>
    <row r="4165" spans="1:11" x14ac:dyDescent="0.25">
      <c r="A4165" s="1">
        <v>35309</v>
      </c>
      <c r="B4165" t="s">
        <v>113</v>
      </c>
      <c r="C4165" t="s">
        <v>26</v>
      </c>
      <c r="D4165" t="s">
        <v>26</v>
      </c>
      <c r="E4165" t="s">
        <v>26</v>
      </c>
      <c r="F4165">
        <v>131776341.81</v>
      </c>
      <c r="G4165">
        <v>113724860.94</v>
      </c>
      <c r="H4165">
        <v>173420265.87</v>
      </c>
      <c r="I4165" t="s">
        <v>26</v>
      </c>
      <c r="J4165" t="s">
        <v>26</v>
      </c>
      <c r="K4165" t="s">
        <v>26</v>
      </c>
    </row>
    <row r="4166" spans="1:11" x14ac:dyDescent="0.25">
      <c r="A4166" s="1">
        <v>35309</v>
      </c>
      <c r="B4166" t="s">
        <v>128</v>
      </c>
      <c r="C4166" t="s">
        <v>26</v>
      </c>
      <c r="D4166" t="s">
        <v>26</v>
      </c>
      <c r="E4166" t="s">
        <v>26</v>
      </c>
      <c r="F4166">
        <v>134733586.59</v>
      </c>
      <c r="G4166">
        <v>115354076.39</v>
      </c>
      <c r="H4166">
        <v>182364338.13999999</v>
      </c>
      <c r="I4166" t="s">
        <v>26</v>
      </c>
      <c r="J4166" t="s">
        <v>26</v>
      </c>
      <c r="K4166" t="s">
        <v>26</v>
      </c>
    </row>
    <row r="4167" spans="1:11" x14ac:dyDescent="0.25">
      <c r="A4167" s="1">
        <v>35309</v>
      </c>
      <c r="B4167" t="s">
        <v>129</v>
      </c>
      <c r="C4167" t="s">
        <v>26</v>
      </c>
      <c r="D4167" t="s">
        <v>26</v>
      </c>
      <c r="E4167" t="s">
        <v>26</v>
      </c>
      <c r="F4167">
        <v>126457211.51000001</v>
      </c>
      <c r="G4167">
        <v>113452522.92</v>
      </c>
      <c r="H4167">
        <v>160872981</v>
      </c>
      <c r="I4167" t="s">
        <v>26</v>
      </c>
      <c r="J4167" t="s">
        <v>26</v>
      </c>
      <c r="K4167" t="s">
        <v>26</v>
      </c>
    </row>
    <row r="4168" spans="1:11" x14ac:dyDescent="0.25">
      <c r="A4168" s="1">
        <v>35309</v>
      </c>
      <c r="B4168" t="s">
        <v>130</v>
      </c>
      <c r="C4168" t="s">
        <v>26</v>
      </c>
      <c r="D4168" t="s">
        <v>26</v>
      </c>
      <c r="E4168" t="s">
        <v>26</v>
      </c>
      <c r="F4168">
        <v>144063740.43000001</v>
      </c>
      <c r="G4168">
        <v>122240650.15000001</v>
      </c>
      <c r="H4168">
        <v>221870361.12</v>
      </c>
      <c r="I4168" t="s">
        <v>26</v>
      </c>
      <c r="J4168" t="s">
        <v>26</v>
      </c>
      <c r="K4168" t="s">
        <v>26</v>
      </c>
    </row>
    <row r="4169" spans="1:11" x14ac:dyDescent="0.25">
      <c r="A4169" s="1">
        <v>35309</v>
      </c>
      <c r="B4169" t="s">
        <v>131</v>
      </c>
      <c r="C4169" t="s">
        <v>26</v>
      </c>
      <c r="D4169" t="s">
        <v>26</v>
      </c>
      <c r="E4169" t="s">
        <v>26</v>
      </c>
      <c r="F4169">
        <v>134538967.25999999</v>
      </c>
      <c r="G4169">
        <v>131592213.31999999</v>
      </c>
      <c r="H4169">
        <v>144604637.81</v>
      </c>
      <c r="I4169" t="s">
        <v>26</v>
      </c>
      <c r="J4169" t="s">
        <v>26</v>
      </c>
      <c r="K4169" t="s">
        <v>26</v>
      </c>
    </row>
    <row r="4170" spans="1:11" x14ac:dyDescent="0.25">
      <c r="A4170" s="1">
        <v>35309</v>
      </c>
      <c r="B4170" t="s">
        <v>132</v>
      </c>
      <c r="C4170" t="s">
        <v>26</v>
      </c>
      <c r="D4170" t="s">
        <v>26</v>
      </c>
      <c r="E4170" t="s">
        <v>26</v>
      </c>
      <c r="F4170">
        <v>144082092.61000001</v>
      </c>
      <c r="G4170">
        <v>131075557.29000001</v>
      </c>
      <c r="H4170">
        <v>175069783.53999999</v>
      </c>
      <c r="I4170" t="s">
        <v>26</v>
      </c>
      <c r="J4170" t="s">
        <v>26</v>
      </c>
      <c r="K4170" t="s">
        <v>26</v>
      </c>
    </row>
    <row r="4171" spans="1:11" x14ac:dyDescent="0.25">
      <c r="A4171" s="1">
        <v>35309</v>
      </c>
      <c r="B4171" t="s">
        <v>133</v>
      </c>
      <c r="C4171" t="s">
        <v>26</v>
      </c>
      <c r="D4171" t="s">
        <v>26</v>
      </c>
      <c r="E4171" t="s">
        <v>26</v>
      </c>
      <c r="F4171">
        <v>138413459.81</v>
      </c>
      <c r="G4171">
        <v>114632994.56</v>
      </c>
      <c r="H4171">
        <v>194196964.16</v>
      </c>
      <c r="I4171" t="s">
        <v>26</v>
      </c>
      <c r="J4171" t="s">
        <v>26</v>
      </c>
      <c r="K4171" t="s">
        <v>26</v>
      </c>
    </row>
    <row r="4172" spans="1:11" x14ac:dyDescent="0.25">
      <c r="A4172" s="1">
        <v>35309</v>
      </c>
      <c r="B4172" t="s">
        <v>134</v>
      </c>
      <c r="C4172" t="s">
        <v>26</v>
      </c>
      <c r="D4172" t="s">
        <v>26</v>
      </c>
      <c r="E4172" t="s">
        <v>26</v>
      </c>
      <c r="F4172">
        <v>126951369.08</v>
      </c>
      <c r="G4172">
        <v>122024860.19</v>
      </c>
      <c r="H4172">
        <v>138973566.00999999</v>
      </c>
      <c r="I4172" t="s">
        <v>26</v>
      </c>
      <c r="J4172" t="s">
        <v>26</v>
      </c>
      <c r="K4172" t="s">
        <v>26</v>
      </c>
    </row>
    <row r="4173" spans="1:11" x14ac:dyDescent="0.25">
      <c r="A4173" s="1">
        <v>35309</v>
      </c>
      <c r="B4173" t="s">
        <v>135</v>
      </c>
      <c r="C4173" t="s">
        <v>26</v>
      </c>
      <c r="D4173" t="s">
        <v>26</v>
      </c>
      <c r="E4173" t="s">
        <v>26</v>
      </c>
      <c r="F4173">
        <v>128807687.56</v>
      </c>
      <c r="G4173">
        <v>122295759.88</v>
      </c>
      <c r="H4173">
        <v>148544626.69</v>
      </c>
      <c r="I4173" t="s">
        <v>26</v>
      </c>
      <c r="J4173" t="s">
        <v>26</v>
      </c>
      <c r="K4173" t="s">
        <v>26</v>
      </c>
    </row>
    <row r="4174" spans="1:11" x14ac:dyDescent="0.25">
      <c r="A4174" s="1">
        <v>35309</v>
      </c>
      <c r="B4174" t="s">
        <v>136</v>
      </c>
      <c r="C4174" t="s">
        <v>26</v>
      </c>
      <c r="D4174" t="s">
        <v>26</v>
      </c>
      <c r="E4174" t="s">
        <v>26</v>
      </c>
      <c r="F4174">
        <v>139976817.53999999</v>
      </c>
      <c r="G4174">
        <v>116770496.61</v>
      </c>
      <c r="H4174">
        <v>206237915.88999999</v>
      </c>
      <c r="I4174" t="s">
        <v>26</v>
      </c>
      <c r="J4174" t="s">
        <v>26</v>
      </c>
      <c r="K4174" t="s">
        <v>26</v>
      </c>
    </row>
    <row r="4175" spans="1:11" x14ac:dyDescent="0.25">
      <c r="A4175" s="1">
        <v>35309</v>
      </c>
      <c r="B4175" t="s">
        <v>137</v>
      </c>
      <c r="C4175" t="s">
        <v>26</v>
      </c>
      <c r="D4175" t="s">
        <v>26</v>
      </c>
      <c r="E4175" t="s">
        <v>26</v>
      </c>
      <c r="F4175">
        <v>134719176.53</v>
      </c>
      <c r="G4175">
        <v>123739143.53</v>
      </c>
      <c r="H4175">
        <v>182655458.62</v>
      </c>
      <c r="I4175" t="s">
        <v>26</v>
      </c>
      <c r="J4175" t="s">
        <v>26</v>
      </c>
      <c r="K4175" t="s">
        <v>26</v>
      </c>
    </row>
    <row r="4176" spans="1:11" x14ac:dyDescent="0.25">
      <c r="A4176" s="1">
        <v>35309</v>
      </c>
      <c r="B4176" t="s">
        <v>138</v>
      </c>
      <c r="C4176" t="s">
        <v>26</v>
      </c>
      <c r="D4176" t="s">
        <v>26</v>
      </c>
      <c r="E4176" t="s">
        <v>26</v>
      </c>
      <c r="F4176">
        <v>140614487.37</v>
      </c>
      <c r="G4176">
        <v>131796711.45</v>
      </c>
      <c r="H4176">
        <v>172355340.08000001</v>
      </c>
      <c r="I4176" t="s">
        <v>26</v>
      </c>
      <c r="J4176" t="s">
        <v>26</v>
      </c>
      <c r="K4176" t="s">
        <v>26</v>
      </c>
    </row>
    <row r="4177" spans="1:11" x14ac:dyDescent="0.25">
      <c r="A4177" s="1">
        <v>35309</v>
      </c>
      <c r="B4177" t="s">
        <v>139</v>
      </c>
      <c r="C4177" t="s">
        <v>26</v>
      </c>
      <c r="D4177" t="s">
        <v>26</v>
      </c>
      <c r="E4177" t="s">
        <v>26</v>
      </c>
      <c r="F4177">
        <v>144295087.83000001</v>
      </c>
      <c r="G4177">
        <v>123687902.55</v>
      </c>
      <c r="H4177">
        <v>213775095.09999999</v>
      </c>
      <c r="I4177" t="s">
        <v>26</v>
      </c>
      <c r="J4177" t="s">
        <v>26</v>
      </c>
      <c r="K4177" t="s">
        <v>26</v>
      </c>
    </row>
    <row r="4178" spans="1:11" x14ac:dyDescent="0.25">
      <c r="A4178" s="1">
        <v>35309</v>
      </c>
      <c r="B4178" t="s">
        <v>140</v>
      </c>
      <c r="C4178" t="s">
        <v>26</v>
      </c>
      <c r="D4178" t="s">
        <v>26</v>
      </c>
      <c r="E4178" t="s">
        <v>26</v>
      </c>
      <c r="F4178">
        <v>121617378.67</v>
      </c>
      <c r="G4178">
        <v>115608695.97</v>
      </c>
      <c r="H4178">
        <v>140844023.12</v>
      </c>
      <c r="I4178" t="s">
        <v>26</v>
      </c>
      <c r="J4178" t="s">
        <v>26</v>
      </c>
      <c r="K4178" t="s">
        <v>26</v>
      </c>
    </row>
    <row r="4179" spans="1:11" x14ac:dyDescent="0.25">
      <c r="A4179" s="1">
        <v>35309</v>
      </c>
      <c r="B4179" t="s">
        <v>141</v>
      </c>
      <c r="C4179" t="s">
        <v>26</v>
      </c>
      <c r="D4179" t="s">
        <v>26</v>
      </c>
      <c r="E4179" t="s">
        <v>26</v>
      </c>
      <c r="F4179">
        <v>130103947.7</v>
      </c>
      <c r="G4179">
        <v>120486555.48999999</v>
      </c>
      <c r="H4179">
        <v>160934430.30000001</v>
      </c>
      <c r="I4179" t="s">
        <v>26</v>
      </c>
      <c r="J4179" t="s">
        <v>26</v>
      </c>
      <c r="K4179" t="s">
        <v>26</v>
      </c>
    </row>
    <row r="4180" spans="1:11" x14ac:dyDescent="0.25">
      <c r="A4180" s="1">
        <v>35309</v>
      </c>
      <c r="B4180" t="s">
        <v>142</v>
      </c>
      <c r="C4180" t="s">
        <v>26</v>
      </c>
      <c r="D4180" t="s">
        <v>26</v>
      </c>
      <c r="E4180" t="s">
        <v>26</v>
      </c>
      <c r="F4180">
        <v>123108019.98</v>
      </c>
      <c r="G4180">
        <v>110804068.15000001</v>
      </c>
      <c r="H4180">
        <v>160237841.71000001</v>
      </c>
      <c r="I4180" t="s">
        <v>26</v>
      </c>
      <c r="J4180" t="s">
        <v>26</v>
      </c>
      <c r="K4180" t="s">
        <v>26</v>
      </c>
    </row>
    <row r="4181" spans="1:11" x14ac:dyDescent="0.25">
      <c r="A4181" s="1">
        <v>35309</v>
      </c>
      <c r="B4181" t="s">
        <v>143</v>
      </c>
      <c r="C4181" t="s">
        <v>26</v>
      </c>
      <c r="D4181" t="s">
        <v>26</v>
      </c>
      <c r="E4181" t="s">
        <v>26</v>
      </c>
      <c r="F4181">
        <v>138327941.47</v>
      </c>
      <c r="G4181">
        <v>125190279.51000001</v>
      </c>
      <c r="H4181">
        <v>171318446.88</v>
      </c>
      <c r="I4181" t="s">
        <v>26</v>
      </c>
      <c r="J4181" t="s">
        <v>26</v>
      </c>
      <c r="K4181" t="s">
        <v>26</v>
      </c>
    </row>
    <row r="4182" spans="1:11" x14ac:dyDescent="0.25">
      <c r="A4182" s="1">
        <v>35309</v>
      </c>
      <c r="B4182" t="s">
        <v>144</v>
      </c>
      <c r="C4182" t="s">
        <v>26</v>
      </c>
      <c r="D4182" t="s">
        <v>26</v>
      </c>
      <c r="E4182" t="s">
        <v>26</v>
      </c>
      <c r="F4182">
        <v>118597746.52</v>
      </c>
      <c r="G4182">
        <v>107978406.48</v>
      </c>
      <c r="H4182">
        <v>154755727.25999999</v>
      </c>
      <c r="I4182" t="s">
        <v>26</v>
      </c>
      <c r="J4182" t="s">
        <v>26</v>
      </c>
      <c r="K4182" t="s">
        <v>26</v>
      </c>
    </row>
    <row r="4183" spans="1:11" x14ac:dyDescent="0.25">
      <c r="A4183" s="1">
        <v>35309</v>
      </c>
      <c r="B4183" t="s">
        <v>145</v>
      </c>
      <c r="C4183" t="s">
        <v>26</v>
      </c>
      <c r="D4183" t="s">
        <v>26</v>
      </c>
      <c r="E4183" t="s">
        <v>26</v>
      </c>
      <c r="F4183">
        <v>137819020.08000001</v>
      </c>
      <c r="G4183">
        <v>126154425.41</v>
      </c>
      <c r="H4183">
        <v>167233865</v>
      </c>
      <c r="I4183" t="s">
        <v>26</v>
      </c>
      <c r="J4183" t="s">
        <v>26</v>
      </c>
      <c r="K4183" t="s">
        <v>26</v>
      </c>
    </row>
    <row r="4184" spans="1:11" x14ac:dyDescent="0.25">
      <c r="A4184" s="1">
        <v>35309</v>
      </c>
      <c r="B4184" t="s">
        <v>146</v>
      </c>
      <c r="C4184" t="s">
        <v>26</v>
      </c>
      <c r="D4184" t="s">
        <v>26</v>
      </c>
      <c r="E4184" t="s">
        <v>26</v>
      </c>
      <c r="F4184">
        <v>125300458.13</v>
      </c>
      <c r="G4184">
        <v>111248877.77</v>
      </c>
      <c r="H4184">
        <v>161407315.91</v>
      </c>
      <c r="I4184" t="s">
        <v>26</v>
      </c>
      <c r="J4184" t="s">
        <v>26</v>
      </c>
      <c r="K4184" t="s">
        <v>26</v>
      </c>
    </row>
    <row r="4185" spans="1:11" x14ac:dyDescent="0.25">
      <c r="A4185" s="1">
        <v>35309</v>
      </c>
      <c r="B4185" t="s">
        <v>2</v>
      </c>
      <c r="C4185" t="s">
        <v>26</v>
      </c>
      <c r="D4185" t="s">
        <v>26</v>
      </c>
      <c r="E4185" t="s">
        <v>26</v>
      </c>
      <c r="F4185">
        <v>118539909.59999999</v>
      </c>
      <c r="G4185">
        <v>107602970.68000001</v>
      </c>
      <c r="H4185">
        <v>149873123.94</v>
      </c>
      <c r="I4185" t="s">
        <v>26</v>
      </c>
      <c r="J4185" t="s">
        <v>26</v>
      </c>
      <c r="K4185" t="s">
        <v>26</v>
      </c>
    </row>
    <row r="4186" spans="1:11" x14ac:dyDescent="0.25">
      <c r="A4186" s="1">
        <v>35309</v>
      </c>
      <c r="B4186" t="s">
        <v>147</v>
      </c>
      <c r="C4186" t="s">
        <v>26</v>
      </c>
      <c r="D4186" t="s">
        <v>26</v>
      </c>
      <c r="E4186" t="s">
        <v>26</v>
      </c>
      <c r="F4186">
        <v>131662584.01000001</v>
      </c>
      <c r="G4186">
        <v>117884770.45999999</v>
      </c>
      <c r="H4186">
        <v>164044321.21000001</v>
      </c>
      <c r="I4186" t="s">
        <v>26</v>
      </c>
      <c r="J4186" t="s">
        <v>26</v>
      </c>
      <c r="K4186" t="s">
        <v>26</v>
      </c>
    </row>
    <row r="4187" spans="1:11" x14ac:dyDescent="0.25">
      <c r="A4187" s="1">
        <v>35309</v>
      </c>
      <c r="B4187" t="s">
        <v>148</v>
      </c>
      <c r="C4187" t="s">
        <v>26</v>
      </c>
      <c r="D4187" t="s">
        <v>26</v>
      </c>
      <c r="E4187" t="s">
        <v>26</v>
      </c>
      <c r="F4187">
        <v>134792499.38</v>
      </c>
      <c r="G4187">
        <v>113167008.15000001</v>
      </c>
      <c r="H4187">
        <v>181291384.19999999</v>
      </c>
      <c r="I4187" t="s">
        <v>26</v>
      </c>
      <c r="J4187" t="s">
        <v>26</v>
      </c>
      <c r="K4187" t="s">
        <v>26</v>
      </c>
    </row>
    <row r="4188" spans="1:11" x14ac:dyDescent="0.25">
      <c r="A4188" s="1">
        <v>35309</v>
      </c>
      <c r="B4188" t="s">
        <v>149</v>
      </c>
      <c r="C4188" t="s">
        <v>26</v>
      </c>
      <c r="D4188" t="s">
        <v>26</v>
      </c>
      <c r="E4188" t="s">
        <v>26</v>
      </c>
      <c r="F4188">
        <v>129724872.63</v>
      </c>
      <c r="G4188">
        <v>111816399.53</v>
      </c>
      <c r="H4188">
        <v>168132925.75999999</v>
      </c>
      <c r="I4188" t="s">
        <v>26</v>
      </c>
      <c r="J4188" t="s">
        <v>26</v>
      </c>
      <c r="K4188" t="s">
        <v>26</v>
      </c>
    </row>
    <row r="4189" spans="1:11" x14ac:dyDescent="0.25">
      <c r="A4189" s="1">
        <v>35309</v>
      </c>
      <c r="B4189" t="s">
        <v>150</v>
      </c>
      <c r="C4189" t="s">
        <v>26</v>
      </c>
      <c r="D4189" t="s">
        <v>26</v>
      </c>
      <c r="E4189" t="s">
        <v>26</v>
      </c>
      <c r="F4189">
        <v>155713976.53999999</v>
      </c>
      <c r="G4189">
        <v>119230814.63</v>
      </c>
      <c r="H4189">
        <v>239302451.5</v>
      </c>
      <c r="I4189" t="s">
        <v>26</v>
      </c>
      <c r="J4189" t="s">
        <v>26</v>
      </c>
      <c r="K4189" t="s">
        <v>26</v>
      </c>
    </row>
    <row r="4190" spans="1:11" x14ac:dyDescent="0.25">
      <c r="A4190" s="1">
        <v>35309</v>
      </c>
      <c r="B4190" t="s">
        <v>151</v>
      </c>
      <c r="C4190" t="s">
        <v>26</v>
      </c>
      <c r="D4190" t="s">
        <v>26</v>
      </c>
      <c r="E4190" t="s">
        <v>26</v>
      </c>
      <c r="F4190">
        <v>129218808.18000001</v>
      </c>
      <c r="G4190">
        <v>116552021.64</v>
      </c>
      <c r="H4190">
        <v>166827283.02000001</v>
      </c>
      <c r="I4190" t="s">
        <v>26</v>
      </c>
      <c r="J4190" t="s">
        <v>26</v>
      </c>
      <c r="K4190" t="s">
        <v>26</v>
      </c>
    </row>
    <row r="4191" spans="1:11" x14ac:dyDescent="0.25">
      <c r="A4191" s="1">
        <v>35309</v>
      </c>
      <c r="B4191" t="s">
        <v>152</v>
      </c>
      <c r="C4191" t="s">
        <v>26</v>
      </c>
      <c r="D4191" t="s">
        <v>26</v>
      </c>
      <c r="E4191" t="s">
        <v>26</v>
      </c>
      <c r="F4191">
        <v>120130357.52</v>
      </c>
      <c r="G4191">
        <v>108715316.62</v>
      </c>
      <c r="H4191">
        <v>150335159.93000001</v>
      </c>
      <c r="I4191" t="s">
        <v>26</v>
      </c>
      <c r="J4191" t="s">
        <v>26</v>
      </c>
      <c r="K4191" t="s">
        <v>26</v>
      </c>
    </row>
    <row r="4192" spans="1:11" x14ac:dyDescent="0.25">
      <c r="A4192" s="1">
        <v>35309</v>
      </c>
      <c r="B4192" t="s">
        <v>153</v>
      </c>
      <c r="C4192" t="s">
        <v>26</v>
      </c>
      <c r="D4192" t="s">
        <v>26</v>
      </c>
      <c r="E4192" t="s">
        <v>26</v>
      </c>
      <c r="F4192">
        <v>133583151.87</v>
      </c>
      <c r="G4192">
        <v>116461244.66</v>
      </c>
      <c r="H4192">
        <v>173094608.38</v>
      </c>
      <c r="I4192" t="s">
        <v>26</v>
      </c>
      <c r="J4192" t="s">
        <v>26</v>
      </c>
      <c r="K4192" t="s">
        <v>26</v>
      </c>
    </row>
    <row r="4193" spans="1:11" x14ac:dyDescent="0.25">
      <c r="A4193" s="1">
        <v>35309</v>
      </c>
      <c r="B4193" t="s">
        <v>154</v>
      </c>
      <c r="C4193" t="s">
        <v>26</v>
      </c>
      <c r="D4193" t="s">
        <v>26</v>
      </c>
      <c r="E4193" t="s">
        <v>26</v>
      </c>
      <c r="F4193">
        <v>125584613.5</v>
      </c>
      <c r="G4193">
        <v>113690019.66</v>
      </c>
      <c r="H4193">
        <v>160958017.03999999</v>
      </c>
      <c r="I4193" t="s">
        <v>26</v>
      </c>
      <c r="J4193" t="s">
        <v>26</v>
      </c>
      <c r="K4193" t="s">
        <v>26</v>
      </c>
    </row>
    <row r="4194" spans="1:11" x14ac:dyDescent="0.25">
      <c r="A4194" s="1">
        <v>35309</v>
      </c>
      <c r="B4194" t="s">
        <v>155</v>
      </c>
      <c r="C4194" t="s">
        <v>26</v>
      </c>
      <c r="D4194" t="s">
        <v>26</v>
      </c>
      <c r="E4194" t="s">
        <v>26</v>
      </c>
      <c r="F4194">
        <v>123929367.48999999</v>
      </c>
      <c r="G4194">
        <v>113574652.48999999</v>
      </c>
      <c r="H4194">
        <v>150785398.63</v>
      </c>
      <c r="I4194" t="s">
        <v>26</v>
      </c>
      <c r="J4194" t="s">
        <v>26</v>
      </c>
      <c r="K4194" t="s">
        <v>26</v>
      </c>
    </row>
    <row r="4195" spans="1:11" x14ac:dyDescent="0.25">
      <c r="A4195" s="1">
        <v>35339</v>
      </c>
      <c r="B4195" t="s">
        <v>1</v>
      </c>
      <c r="C4195" t="s">
        <v>26</v>
      </c>
      <c r="D4195" t="s">
        <v>26</v>
      </c>
      <c r="E4195" t="s">
        <v>26</v>
      </c>
      <c r="F4195">
        <v>132403049.43000001</v>
      </c>
      <c r="G4195">
        <v>116657698.52</v>
      </c>
      <c r="H4195">
        <v>172745419.56</v>
      </c>
      <c r="I4195" t="s">
        <v>26</v>
      </c>
      <c r="J4195" t="s">
        <v>26</v>
      </c>
      <c r="K4195" t="s">
        <v>26</v>
      </c>
    </row>
    <row r="4196" spans="1:11" x14ac:dyDescent="0.25">
      <c r="A4196" s="1">
        <v>35339</v>
      </c>
      <c r="B4196" t="s">
        <v>126</v>
      </c>
      <c r="C4196" t="s">
        <v>26</v>
      </c>
      <c r="D4196" t="s">
        <v>26</v>
      </c>
      <c r="E4196" t="s">
        <v>26</v>
      </c>
      <c r="F4196">
        <v>136450477.38999999</v>
      </c>
      <c r="G4196">
        <v>124917207.47</v>
      </c>
      <c r="H4196">
        <v>167128996.53</v>
      </c>
      <c r="I4196" t="s">
        <v>26</v>
      </c>
      <c r="J4196" t="s">
        <v>26</v>
      </c>
      <c r="K4196" t="s">
        <v>26</v>
      </c>
    </row>
    <row r="4197" spans="1:11" x14ac:dyDescent="0.25">
      <c r="A4197" s="1">
        <v>35339</v>
      </c>
      <c r="B4197" t="s">
        <v>127</v>
      </c>
      <c r="C4197" t="s">
        <v>26</v>
      </c>
      <c r="D4197" t="s">
        <v>26</v>
      </c>
      <c r="E4197" t="s">
        <v>26</v>
      </c>
      <c r="F4197">
        <v>133591928.83</v>
      </c>
      <c r="G4197">
        <v>121140649.09999999</v>
      </c>
      <c r="H4197">
        <v>171485307.84</v>
      </c>
      <c r="I4197" t="s">
        <v>26</v>
      </c>
      <c r="J4197" t="s">
        <v>26</v>
      </c>
      <c r="K4197" t="s">
        <v>26</v>
      </c>
    </row>
    <row r="4198" spans="1:11" x14ac:dyDescent="0.25">
      <c r="A4198" s="1">
        <v>35339</v>
      </c>
      <c r="B4198" t="s">
        <v>113</v>
      </c>
      <c r="C4198" t="s">
        <v>26</v>
      </c>
      <c r="D4198" t="s">
        <v>26</v>
      </c>
      <c r="E4198" t="s">
        <v>26</v>
      </c>
      <c r="F4198">
        <v>131354657.52</v>
      </c>
      <c r="G4198">
        <v>113065256.73999999</v>
      </c>
      <c r="H4198">
        <v>173524318.03</v>
      </c>
      <c r="I4198" t="s">
        <v>26</v>
      </c>
      <c r="J4198" t="s">
        <v>26</v>
      </c>
      <c r="K4198" t="s">
        <v>26</v>
      </c>
    </row>
    <row r="4199" spans="1:11" x14ac:dyDescent="0.25">
      <c r="A4199" s="1">
        <v>35339</v>
      </c>
      <c r="B4199" t="s">
        <v>128</v>
      </c>
      <c r="C4199" t="s">
        <v>26</v>
      </c>
      <c r="D4199" t="s">
        <v>26</v>
      </c>
      <c r="E4199" t="s">
        <v>26</v>
      </c>
      <c r="F4199">
        <v>133952131.79000001</v>
      </c>
      <c r="G4199">
        <v>114108252.36</v>
      </c>
      <c r="H4199">
        <v>182747303.25</v>
      </c>
      <c r="I4199" t="s">
        <v>26</v>
      </c>
      <c r="J4199" t="s">
        <v>26</v>
      </c>
      <c r="K4199" t="s">
        <v>26</v>
      </c>
    </row>
    <row r="4200" spans="1:11" x14ac:dyDescent="0.25">
      <c r="A4200" s="1">
        <v>35339</v>
      </c>
      <c r="B4200" t="s">
        <v>129</v>
      </c>
      <c r="C4200" t="s">
        <v>26</v>
      </c>
      <c r="D4200" t="s">
        <v>26</v>
      </c>
      <c r="E4200" t="s">
        <v>26</v>
      </c>
      <c r="F4200">
        <v>126899811.75</v>
      </c>
      <c r="G4200">
        <v>114405524.11</v>
      </c>
      <c r="H4200">
        <v>159956005.00999999</v>
      </c>
      <c r="I4200" t="s">
        <v>26</v>
      </c>
      <c r="J4200" t="s">
        <v>26</v>
      </c>
      <c r="K4200" t="s">
        <v>26</v>
      </c>
    </row>
    <row r="4201" spans="1:11" x14ac:dyDescent="0.25">
      <c r="A4201" s="1">
        <v>35339</v>
      </c>
      <c r="B4201" t="s">
        <v>130</v>
      </c>
      <c r="C4201" t="s">
        <v>26</v>
      </c>
      <c r="D4201" t="s">
        <v>26</v>
      </c>
      <c r="E4201" t="s">
        <v>26</v>
      </c>
      <c r="F4201">
        <v>144178991.41999999</v>
      </c>
      <c r="G4201">
        <v>122766284.94</v>
      </c>
      <c r="H4201">
        <v>220494764.88</v>
      </c>
      <c r="I4201" t="s">
        <v>26</v>
      </c>
      <c r="J4201" t="s">
        <v>26</v>
      </c>
      <c r="K4201" t="s">
        <v>26</v>
      </c>
    </row>
    <row r="4202" spans="1:11" x14ac:dyDescent="0.25">
      <c r="A4202" s="1">
        <v>35339</v>
      </c>
      <c r="B4202" t="s">
        <v>131</v>
      </c>
      <c r="C4202" t="s">
        <v>26</v>
      </c>
      <c r="D4202" t="s">
        <v>26</v>
      </c>
      <c r="E4202" t="s">
        <v>26</v>
      </c>
      <c r="F4202">
        <v>134633144.53</v>
      </c>
      <c r="G4202">
        <v>131631690.98</v>
      </c>
      <c r="H4202">
        <v>144893847.09</v>
      </c>
      <c r="I4202" t="s">
        <v>26</v>
      </c>
      <c r="J4202" t="s">
        <v>26</v>
      </c>
      <c r="K4202" t="s">
        <v>26</v>
      </c>
    </row>
    <row r="4203" spans="1:11" x14ac:dyDescent="0.25">
      <c r="A4203" s="1">
        <v>35339</v>
      </c>
      <c r="B4203" t="s">
        <v>132</v>
      </c>
      <c r="C4203" t="s">
        <v>26</v>
      </c>
      <c r="D4203" t="s">
        <v>26</v>
      </c>
      <c r="E4203" t="s">
        <v>26</v>
      </c>
      <c r="F4203">
        <v>145378831.44</v>
      </c>
      <c r="G4203">
        <v>133172766.2</v>
      </c>
      <c r="H4203">
        <v>174457039.30000001</v>
      </c>
      <c r="I4203" t="s">
        <v>26</v>
      </c>
      <c r="J4203" t="s">
        <v>26</v>
      </c>
      <c r="K4203" t="s">
        <v>26</v>
      </c>
    </row>
    <row r="4204" spans="1:11" x14ac:dyDescent="0.25">
      <c r="A4204" s="1">
        <v>35339</v>
      </c>
      <c r="B4204" t="s">
        <v>133</v>
      </c>
      <c r="C4204" t="s">
        <v>26</v>
      </c>
      <c r="D4204" t="s">
        <v>26</v>
      </c>
      <c r="E4204" t="s">
        <v>26</v>
      </c>
      <c r="F4204">
        <v>138648762.69999999</v>
      </c>
      <c r="G4204">
        <v>113842026.90000001</v>
      </c>
      <c r="H4204">
        <v>196876882.25999999</v>
      </c>
      <c r="I4204" t="s">
        <v>26</v>
      </c>
      <c r="J4204" t="s">
        <v>26</v>
      </c>
      <c r="K4204" t="s">
        <v>26</v>
      </c>
    </row>
    <row r="4205" spans="1:11" x14ac:dyDescent="0.25">
      <c r="A4205" s="1">
        <v>35339</v>
      </c>
      <c r="B4205" t="s">
        <v>134</v>
      </c>
      <c r="C4205" t="s">
        <v>26</v>
      </c>
      <c r="D4205" t="s">
        <v>26</v>
      </c>
      <c r="E4205" t="s">
        <v>26</v>
      </c>
      <c r="F4205">
        <v>127256052.37</v>
      </c>
      <c r="G4205">
        <v>122403137.26000001</v>
      </c>
      <c r="H4205">
        <v>139098642.22</v>
      </c>
      <c r="I4205" t="s">
        <v>26</v>
      </c>
      <c r="J4205" t="s">
        <v>26</v>
      </c>
      <c r="K4205" t="s">
        <v>26</v>
      </c>
    </row>
    <row r="4206" spans="1:11" x14ac:dyDescent="0.25">
      <c r="A4206" s="1">
        <v>35339</v>
      </c>
      <c r="B4206" t="s">
        <v>135</v>
      </c>
      <c r="C4206" t="s">
        <v>26</v>
      </c>
      <c r="D4206" t="s">
        <v>26</v>
      </c>
      <c r="E4206" t="s">
        <v>26</v>
      </c>
      <c r="F4206">
        <v>129657818.3</v>
      </c>
      <c r="G4206">
        <v>123420880.87</v>
      </c>
      <c r="H4206">
        <v>148529772.22999999</v>
      </c>
      <c r="I4206" t="s">
        <v>26</v>
      </c>
      <c r="J4206" t="s">
        <v>26</v>
      </c>
      <c r="K4206" t="s">
        <v>26</v>
      </c>
    </row>
    <row r="4207" spans="1:11" x14ac:dyDescent="0.25">
      <c r="A4207" s="1">
        <v>35339</v>
      </c>
      <c r="B4207" t="s">
        <v>136</v>
      </c>
      <c r="C4207" t="s">
        <v>26</v>
      </c>
      <c r="D4207" t="s">
        <v>26</v>
      </c>
      <c r="E4207" t="s">
        <v>26</v>
      </c>
      <c r="F4207">
        <v>142356423.44</v>
      </c>
      <c r="G4207">
        <v>119970008.20999999</v>
      </c>
      <c r="H4207">
        <v>206258539.68000001</v>
      </c>
      <c r="I4207" t="s">
        <v>26</v>
      </c>
      <c r="J4207" t="s">
        <v>26</v>
      </c>
      <c r="K4207" t="s">
        <v>26</v>
      </c>
    </row>
    <row r="4208" spans="1:11" x14ac:dyDescent="0.25">
      <c r="A4208" s="1">
        <v>35339</v>
      </c>
      <c r="B4208" t="s">
        <v>137</v>
      </c>
      <c r="C4208" t="s">
        <v>26</v>
      </c>
      <c r="D4208" t="s">
        <v>26</v>
      </c>
      <c r="E4208" t="s">
        <v>26</v>
      </c>
      <c r="F4208">
        <v>134517097.77000001</v>
      </c>
      <c r="G4208">
        <v>123429795.67</v>
      </c>
      <c r="H4208">
        <v>182911176.25999999</v>
      </c>
      <c r="I4208" t="s">
        <v>26</v>
      </c>
      <c r="J4208" t="s">
        <v>26</v>
      </c>
      <c r="K4208" t="s">
        <v>26</v>
      </c>
    </row>
    <row r="4209" spans="1:11" x14ac:dyDescent="0.25">
      <c r="A4209" s="1">
        <v>35339</v>
      </c>
      <c r="B4209" t="s">
        <v>138</v>
      </c>
      <c r="C4209" t="s">
        <v>26</v>
      </c>
      <c r="D4209" t="s">
        <v>26</v>
      </c>
      <c r="E4209" t="s">
        <v>26</v>
      </c>
      <c r="F4209">
        <v>142526844.40000001</v>
      </c>
      <c r="G4209">
        <v>134195411.59</v>
      </c>
      <c r="H4209">
        <v>172510459.88</v>
      </c>
      <c r="I4209" t="s">
        <v>26</v>
      </c>
      <c r="J4209" t="s">
        <v>26</v>
      </c>
      <c r="K4209" t="s">
        <v>26</v>
      </c>
    </row>
    <row r="4210" spans="1:11" x14ac:dyDescent="0.25">
      <c r="A4210" s="1">
        <v>35339</v>
      </c>
      <c r="B4210" t="s">
        <v>139</v>
      </c>
      <c r="C4210" t="s">
        <v>26</v>
      </c>
      <c r="D4210" t="s">
        <v>26</v>
      </c>
      <c r="E4210" t="s">
        <v>26</v>
      </c>
      <c r="F4210">
        <v>142736700.88</v>
      </c>
      <c r="G4210">
        <v>121758371.27</v>
      </c>
      <c r="H4210">
        <v>213497187.47</v>
      </c>
      <c r="I4210" t="s">
        <v>26</v>
      </c>
      <c r="J4210" t="s">
        <v>26</v>
      </c>
      <c r="K4210" t="s">
        <v>26</v>
      </c>
    </row>
    <row r="4211" spans="1:11" x14ac:dyDescent="0.25">
      <c r="A4211" s="1">
        <v>35339</v>
      </c>
      <c r="B4211" t="s">
        <v>140</v>
      </c>
      <c r="C4211" t="s">
        <v>26</v>
      </c>
      <c r="D4211" t="s">
        <v>26</v>
      </c>
      <c r="E4211" t="s">
        <v>26</v>
      </c>
      <c r="F4211">
        <v>120717410.06</v>
      </c>
      <c r="G4211">
        <v>114105782.92</v>
      </c>
      <c r="H4211">
        <v>141858100.09</v>
      </c>
      <c r="I4211" t="s">
        <v>26</v>
      </c>
      <c r="J4211" t="s">
        <v>26</v>
      </c>
      <c r="K4211" t="s">
        <v>26</v>
      </c>
    </row>
    <row r="4212" spans="1:11" x14ac:dyDescent="0.25">
      <c r="A4212" s="1">
        <v>35339</v>
      </c>
      <c r="B4212" t="s">
        <v>141</v>
      </c>
      <c r="C4212" t="s">
        <v>26</v>
      </c>
      <c r="D4212" t="s">
        <v>26</v>
      </c>
      <c r="E4212" t="s">
        <v>26</v>
      </c>
      <c r="F4212">
        <v>131886371.78</v>
      </c>
      <c r="G4212">
        <v>122836043.31999999</v>
      </c>
      <c r="H4212">
        <v>160918336.84999999</v>
      </c>
      <c r="I4212" t="s">
        <v>26</v>
      </c>
      <c r="J4212" t="s">
        <v>26</v>
      </c>
      <c r="K4212" t="s">
        <v>26</v>
      </c>
    </row>
    <row r="4213" spans="1:11" x14ac:dyDescent="0.25">
      <c r="A4213" s="1">
        <v>35339</v>
      </c>
      <c r="B4213" t="s">
        <v>142</v>
      </c>
      <c r="C4213" t="s">
        <v>26</v>
      </c>
      <c r="D4213" t="s">
        <v>26</v>
      </c>
      <c r="E4213" t="s">
        <v>26</v>
      </c>
      <c r="F4213">
        <v>124412964.98999999</v>
      </c>
      <c r="G4213">
        <v>112543692.02</v>
      </c>
      <c r="H4213">
        <v>160237841.71000001</v>
      </c>
      <c r="I4213" t="s">
        <v>26</v>
      </c>
      <c r="J4213" t="s">
        <v>26</v>
      </c>
      <c r="K4213" t="s">
        <v>26</v>
      </c>
    </row>
    <row r="4214" spans="1:11" x14ac:dyDescent="0.25">
      <c r="A4214" s="1">
        <v>35339</v>
      </c>
      <c r="B4214" t="s">
        <v>143</v>
      </c>
      <c r="C4214" t="s">
        <v>26</v>
      </c>
      <c r="D4214" t="s">
        <v>26</v>
      </c>
      <c r="E4214" t="s">
        <v>26</v>
      </c>
      <c r="F4214">
        <v>138646095.72999999</v>
      </c>
      <c r="G4214">
        <v>125615926.45999999</v>
      </c>
      <c r="H4214">
        <v>171404106.11000001</v>
      </c>
      <c r="I4214" t="s">
        <v>26</v>
      </c>
      <c r="J4214" t="s">
        <v>26</v>
      </c>
      <c r="K4214" t="s">
        <v>26</v>
      </c>
    </row>
    <row r="4215" spans="1:11" x14ac:dyDescent="0.25">
      <c r="A4215" s="1">
        <v>35339</v>
      </c>
      <c r="B4215" t="s">
        <v>144</v>
      </c>
      <c r="C4215" t="s">
        <v>26</v>
      </c>
      <c r="D4215" t="s">
        <v>26</v>
      </c>
      <c r="E4215" t="s">
        <v>26</v>
      </c>
      <c r="F4215">
        <v>118870521.34</v>
      </c>
      <c r="G4215">
        <v>108323937.38</v>
      </c>
      <c r="H4215">
        <v>154771202.83000001</v>
      </c>
      <c r="I4215" t="s">
        <v>26</v>
      </c>
      <c r="J4215" t="s">
        <v>26</v>
      </c>
      <c r="K4215" t="s">
        <v>26</v>
      </c>
    </row>
    <row r="4216" spans="1:11" x14ac:dyDescent="0.25">
      <c r="A4216" s="1">
        <v>35339</v>
      </c>
      <c r="B4216" t="s">
        <v>145</v>
      </c>
      <c r="C4216" t="s">
        <v>26</v>
      </c>
      <c r="D4216" t="s">
        <v>26</v>
      </c>
      <c r="E4216" t="s">
        <v>26</v>
      </c>
      <c r="F4216">
        <v>136840505.03999999</v>
      </c>
      <c r="G4216">
        <v>124817188.5</v>
      </c>
      <c r="H4216">
        <v>167166971.46000001</v>
      </c>
      <c r="I4216" t="s">
        <v>26</v>
      </c>
      <c r="J4216" t="s">
        <v>26</v>
      </c>
      <c r="K4216" t="s">
        <v>26</v>
      </c>
    </row>
    <row r="4217" spans="1:11" x14ac:dyDescent="0.25">
      <c r="A4217" s="1">
        <v>35339</v>
      </c>
      <c r="B4217" t="s">
        <v>146</v>
      </c>
      <c r="C4217" t="s">
        <v>26</v>
      </c>
      <c r="D4217" t="s">
        <v>26</v>
      </c>
      <c r="E4217" t="s">
        <v>26</v>
      </c>
      <c r="F4217">
        <v>125450818.68000001</v>
      </c>
      <c r="G4217">
        <v>111349001.76000001</v>
      </c>
      <c r="H4217">
        <v>161681708.34</v>
      </c>
      <c r="I4217" t="s">
        <v>26</v>
      </c>
      <c r="J4217" t="s">
        <v>26</v>
      </c>
      <c r="K4217" t="s">
        <v>26</v>
      </c>
    </row>
    <row r="4218" spans="1:11" x14ac:dyDescent="0.25">
      <c r="A4218" s="1">
        <v>35339</v>
      </c>
      <c r="B4218" t="s">
        <v>2</v>
      </c>
      <c r="C4218" t="s">
        <v>26</v>
      </c>
      <c r="D4218" t="s">
        <v>26</v>
      </c>
      <c r="E4218" t="s">
        <v>26</v>
      </c>
      <c r="F4218">
        <v>117046306.73999999</v>
      </c>
      <c r="G4218">
        <v>105332548</v>
      </c>
      <c r="H4218">
        <v>150577527.63</v>
      </c>
      <c r="I4218" t="s">
        <v>26</v>
      </c>
      <c r="J4218" t="s">
        <v>26</v>
      </c>
      <c r="K4218" t="s">
        <v>26</v>
      </c>
    </row>
    <row r="4219" spans="1:11" x14ac:dyDescent="0.25">
      <c r="A4219" s="1">
        <v>35339</v>
      </c>
      <c r="B4219" t="s">
        <v>147</v>
      </c>
      <c r="C4219" t="s">
        <v>26</v>
      </c>
      <c r="D4219" t="s">
        <v>26</v>
      </c>
      <c r="E4219" t="s">
        <v>26</v>
      </c>
      <c r="F4219">
        <v>131715249.04000001</v>
      </c>
      <c r="G4219">
        <v>117931924.37</v>
      </c>
      <c r="H4219">
        <v>164109938.94</v>
      </c>
      <c r="I4219" t="s">
        <v>26</v>
      </c>
      <c r="J4219" t="s">
        <v>26</v>
      </c>
      <c r="K4219" t="s">
        <v>26</v>
      </c>
    </row>
    <row r="4220" spans="1:11" x14ac:dyDescent="0.25">
      <c r="A4220" s="1">
        <v>35339</v>
      </c>
      <c r="B4220" t="s">
        <v>148</v>
      </c>
      <c r="C4220" t="s">
        <v>26</v>
      </c>
      <c r="D4220" t="s">
        <v>26</v>
      </c>
      <c r="E4220" t="s">
        <v>26</v>
      </c>
      <c r="F4220">
        <v>134145495.38</v>
      </c>
      <c r="G4220">
        <v>112216405.29000001</v>
      </c>
      <c r="H4220">
        <v>181309513.34</v>
      </c>
      <c r="I4220" t="s">
        <v>26</v>
      </c>
      <c r="J4220" t="s">
        <v>26</v>
      </c>
      <c r="K4220" t="s">
        <v>26</v>
      </c>
    </row>
    <row r="4221" spans="1:11" x14ac:dyDescent="0.25">
      <c r="A4221" s="1">
        <v>35339</v>
      </c>
      <c r="B4221" t="s">
        <v>149</v>
      </c>
      <c r="C4221" t="s">
        <v>26</v>
      </c>
      <c r="D4221" t="s">
        <v>26</v>
      </c>
      <c r="E4221" t="s">
        <v>26</v>
      </c>
      <c r="F4221">
        <v>128713018.62</v>
      </c>
      <c r="G4221">
        <v>110295696.5</v>
      </c>
      <c r="H4221">
        <v>168200178.93000001</v>
      </c>
      <c r="I4221" t="s">
        <v>26</v>
      </c>
      <c r="J4221" t="s">
        <v>26</v>
      </c>
      <c r="K4221" t="s">
        <v>26</v>
      </c>
    </row>
    <row r="4222" spans="1:11" x14ac:dyDescent="0.25">
      <c r="A4222" s="1">
        <v>35339</v>
      </c>
      <c r="B4222" t="s">
        <v>150</v>
      </c>
      <c r="C4222" t="s">
        <v>26</v>
      </c>
      <c r="D4222" t="s">
        <v>26</v>
      </c>
      <c r="E4222" t="s">
        <v>26</v>
      </c>
      <c r="F4222">
        <v>155729547.93000001</v>
      </c>
      <c r="G4222">
        <v>118467737.41</v>
      </c>
      <c r="H4222">
        <v>241121150.13</v>
      </c>
      <c r="I4222" t="s">
        <v>26</v>
      </c>
      <c r="J4222" t="s">
        <v>26</v>
      </c>
      <c r="K4222" t="s">
        <v>26</v>
      </c>
    </row>
    <row r="4223" spans="1:11" x14ac:dyDescent="0.25">
      <c r="A4223" s="1">
        <v>35339</v>
      </c>
      <c r="B4223" t="s">
        <v>151</v>
      </c>
      <c r="C4223" t="s">
        <v>26</v>
      </c>
      <c r="D4223" t="s">
        <v>26</v>
      </c>
      <c r="E4223" t="s">
        <v>26</v>
      </c>
      <c r="F4223">
        <v>128275510.88</v>
      </c>
      <c r="G4223">
        <v>115281604.59999999</v>
      </c>
      <c r="H4223">
        <v>166877331.19999999</v>
      </c>
      <c r="I4223" t="s">
        <v>26</v>
      </c>
      <c r="J4223" t="s">
        <v>26</v>
      </c>
      <c r="K4223" t="s">
        <v>26</v>
      </c>
    </row>
    <row r="4224" spans="1:11" x14ac:dyDescent="0.25">
      <c r="A4224" s="1">
        <v>35339</v>
      </c>
      <c r="B4224" t="s">
        <v>152</v>
      </c>
      <c r="C4224" t="s">
        <v>26</v>
      </c>
      <c r="D4224" t="s">
        <v>26</v>
      </c>
      <c r="E4224" t="s">
        <v>26</v>
      </c>
      <c r="F4224">
        <v>120490748.59</v>
      </c>
      <c r="G4224">
        <v>109237150.14</v>
      </c>
      <c r="H4224">
        <v>150275025.87</v>
      </c>
      <c r="I4224" t="s">
        <v>26</v>
      </c>
      <c r="J4224" t="s">
        <v>26</v>
      </c>
      <c r="K4224" t="s">
        <v>26</v>
      </c>
    </row>
    <row r="4225" spans="1:11" x14ac:dyDescent="0.25">
      <c r="A4225" s="1">
        <v>35339</v>
      </c>
      <c r="B4225" t="s">
        <v>153</v>
      </c>
      <c r="C4225" t="s">
        <v>26</v>
      </c>
      <c r="D4225" t="s">
        <v>26</v>
      </c>
      <c r="E4225" t="s">
        <v>26</v>
      </c>
      <c r="F4225">
        <v>134010617.95</v>
      </c>
      <c r="G4225">
        <v>119826974.63</v>
      </c>
      <c r="H4225">
        <v>166724726.78999999</v>
      </c>
      <c r="I4225" t="s">
        <v>26</v>
      </c>
      <c r="J4225" t="s">
        <v>26</v>
      </c>
      <c r="K4225" t="s">
        <v>26</v>
      </c>
    </row>
    <row r="4226" spans="1:11" x14ac:dyDescent="0.25">
      <c r="A4226" s="1">
        <v>35339</v>
      </c>
      <c r="B4226" t="s">
        <v>154</v>
      </c>
      <c r="C4226" t="s">
        <v>26</v>
      </c>
      <c r="D4226" t="s">
        <v>26</v>
      </c>
      <c r="E4226" t="s">
        <v>26</v>
      </c>
      <c r="F4226">
        <v>126099510.41</v>
      </c>
      <c r="G4226">
        <v>113451270.62</v>
      </c>
      <c r="H4226">
        <v>163726494.93000001</v>
      </c>
      <c r="I4226" t="s">
        <v>26</v>
      </c>
      <c r="J4226" t="s">
        <v>26</v>
      </c>
      <c r="K4226" t="s">
        <v>26</v>
      </c>
    </row>
    <row r="4227" spans="1:11" x14ac:dyDescent="0.25">
      <c r="A4227" s="1">
        <v>35339</v>
      </c>
      <c r="B4227" t="s">
        <v>155</v>
      </c>
      <c r="C4227" t="s">
        <v>26</v>
      </c>
      <c r="D4227" t="s">
        <v>26</v>
      </c>
      <c r="E4227" t="s">
        <v>26</v>
      </c>
      <c r="F4227">
        <v>124276369.72</v>
      </c>
      <c r="G4227">
        <v>114063023.5</v>
      </c>
      <c r="H4227">
        <v>150770320.09</v>
      </c>
      <c r="I4227" t="s">
        <v>26</v>
      </c>
      <c r="J4227" t="s">
        <v>26</v>
      </c>
      <c r="K4227" t="s">
        <v>26</v>
      </c>
    </row>
    <row r="4228" spans="1:11" x14ac:dyDescent="0.25">
      <c r="A4228" s="1">
        <v>35370</v>
      </c>
      <c r="B4228" t="s">
        <v>1</v>
      </c>
      <c r="C4228" t="s">
        <v>26</v>
      </c>
      <c r="D4228" t="s">
        <v>26</v>
      </c>
      <c r="E4228" t="s">
        <v>26</v>
      </c>
      <c r="F4228">
        <v>132906181.02</v>
      </c>
      <c r="G4228">
        <v>116844350.84</v>
      </c>
      <c r="H4228">
        <v>174041010.19999999</v>
      </c>
      <c r="I4228" t="s">
        <v>26</v>
      </c>
      <c r="J4228" t="s">
        <v>26</v>
      </c>
      <c r="K4228" t="s">
        <v>26</v>
      </c>
    </row>
    <row r="4229" spans="1:11" x14ac:dyDescent="0.25">
      <c r="A4229" s="1">
        <v>35370</v>
      </c>
      <c r="B4229" t="s">
        <v>126</v>
      </c>
      <c r="C4229" t="s">
        <v>26</v>
      </c>
      <c r="D4229" t="s">
        <v>26</v>
      </c>
      <c r="E4229" t="s">
        <v>26</v>
      </c>
      <c r="F4229">
        <v>136354962.05000001</v>
      </c>
      <c r="G4229">
        <v>124604914.45</v>
      </c>
      <c r="H4229">
        <v>167596957.72</v>
      </c>
      <c r="I4229" t="s">
        <v>26</v>
      </c>
      <c r="J4229" t="s">
        <v>26</v>
      </c>
      <c r="K4229" t="s">
        <v>26</v>
      </c>
    </row>
    <row r="4230" spans="1:11" x14ac:dyDescent="0.25">
      <c r="A4230" s="1">
        <v>35370</v>
      </c>
      <c r="B4230" t="s">
        <v>127</v>
      </c>
      <c r="C4230" t="s">
        <v>26</v>
      </c>
      <c r="D4230" t="s">
        <v>26</v>
      </c>
      <c r="E4230" t="s">
        <v>26</v>
      </c>
      <c r="F4230">
        <v>135235109.56</v>
      </c>
      <c r="G4230">
        <v>121613097.63</v>
      </c>
      <c r="H4230">
        <v>176647015.61000001</v>
      </c>
      <c r="I4230" t="s">
        <v>26</v>
      </c>
      <c r="J4230" t="s">
        <v>26</v>
      </c>
      <c r="K4230" t="s">
        <v>26</v>
      </c>
    </row>
    <row r="4231" spans="1:11" x14ac:dyDescent="0.25">
      <c r="A4231" s="1">
        <v>35370</v>
      </c>
      <c r="B4231" t="s">
        <v>113</v>
      </c>
      <c r="C4231" t="s">
        <v>26</v>
      </c>
      <c r="D4231" t="s">
        <v>26</v>
      </c>
      <c r="E4231" t="s">
        <v>26</v>
      </c>
      <c r="F4231">
        <v>131683044.16</v>
      </c>
      <c r="G4231">
        <v>113494904.72</v>
      </c>
      <c r="H4231">
        <v>173593727.75999999</v>
      </c>
      <c r="I4231" t="s">
        <v>26</v>
      </c>
      <c r="J4231" t="s">
        <v>26</v>
      </c>
      <c r="K4231" t="s">
        <v>26</v>
      </c>
    </row>
    <row r="4232" spans="1:11" x14ac:dyDescent="0.25">
      <c r="A4232" s="1">
        <v>35370</v>
      </c>
      <c r="B4232" t="s">
        <v>128</v>
      </c>
      <c r="C4232" t="s">
        <v>26</v>
      </c>
      <c r="D4232" t="s">
        <v>26</v>
      </c>
      <c r="E4232" t="s">
        <v>26</v>
      </c>
      <c r="F4232">
        <v>133657437.09999999</v>
      </c>
      <c r="G4232">
        <v>113971322.45999999</v>
      </c>
      <c r="H4232">
        <v>182071138.22999999</v>
      </c>
      <c r="I4232" t="s">
        <v>26</v>
      </c>
      <c r="J4232" t="s">
        <v>26</v>
      </c>
      <c r="K4232" t="s">
        <v>26</v>
      </c>
    </row>
    <row r="4233" spans="1:11" x14ac:dyDescent="0.25">
      <c r="A4233" s="1">
        <v>35370</v>
      </c>
      <c r="B4233" t="s">
        <v>129</v>
      </c>
      <c r="C4233" t="s">
        <v>26</v>
      </c>
      <c r="D4233" t="s">
        <v>26</v>
      </c>
      <c r="E4233" t="s">
        <v>26</v>
      </c>
      <c r="F4233">
        <v>127039401.55</v>
      </c>
      <c r="G4233">
        <v>114211034.72</v>
      </c>
      <c r="H4233">
        <v>160979723.44</v>
      </c>
      <c r="I4233" t="s">
        <v>26</v>
      </c>
      <c r="J4233" t="s">
        <v>26</v>
      </c>
      <c r="K4233" t="s">
        <v>26</v>
      </c>
    </row>
    <row r="4234" spans="1:11" x14ac:dyDescent="0.25">
      <c r="A4234" s="1">
        <v>35370</v>
      </c>
      <c r="B4234" t="s">
        <v>130</v>
      </c>
      <c r="C4234" t="s">
        <v>26</v>
      </c>
      <c r="D4234" t="s">
        <v>26</v>
      </c>
      <c r="E4234" t="s">
        <v>26</v>
      </c>
      <c r="F4234">
        <v>143443678.56999999</v>
      </c>
      <c r="G4234">
        <v>121771878.04000001</v>
      </c>
      <c r="H4234">
        <v>220671160.69</v>
      </c>
      <c r="I4234" t="s">
        <v>26</v>
      </c>
      <c r="J4234" t="s">
        <v>26</v>
      </c>
      <c r="K4234" t="s">
        <v>26</v>
      </c>
    </row>
    <row r="4235" spans="1:11" x14ac:dyDescent="0.25">
      <c r="A4235" s="1">
        <v>35370</v>
      </c>
      <c r="B4235" t="s">
        <v>131</v>
      </c>
      <c r="C4235" t="s">
        <v>26</v>
      </c>
      <c r="D4235" t="s">
        <v>26</v>
      </c>
      <c r="E4235" t="s">
        <v>26</v>
      </c>
      <c r="F4235">
        <v>136760348.22</v>
      </c>
      <c r="G4235">
        <v>132395154.79000001</v>
      </c>
      <c r="H4235">
        <v>151660389.75</v>
      </c>
      <c r="I4235" t="s">
        <v>26</v>
      </c>
      <c r="J4235" t="s">
        <v>26</v>
      </c>
      <c r="K4235" t="s">
        <v>26</v>
      </c>
    </row>
    <row r="4236" spans="1:11" x14ac:dyDescent="0.25">
      <c r="A4236" s="1">
        <v>35370</v>
      </c>
      <c r="B4236" t="s">
        <v>132</v>
      </c>
      <c r="C4236" t="s">
        <v>26</v>
      </c>
      <c r="D4236" t="s">
        <v>26</v>
      </c>
      <c r="E4236" t="s">
        <v>26</v>
      </c>
      <c r="F4236">
        <v>144637399.40000001</v>
      </c>
      <c r="G4236">
        <v>131854355.81999999</v>
      </c>
      <c r="H4236">
        <v>175067638.94</v>
      </c>
      <c r="I4236" t="s">
        <v>26</v>
      </c>
      <c r="J4236" t="s">
        <v>26</v>
      </c>
      <c r="K4236" t="s">
        <v>26</v>
      </c>
    </row>
    <row r="4237" spans="1:11" x14ac:dyDescent="0.25">
      <c r="A4237" s="1">
        <v>35370</v>
      </c>
      <c r="B4237" t="s">
        <v>133</v>
      </c>
      <c r="C4237" t="s">
        <v>26</v>
      </c>
      <c r="D4237" t="s">
        <v>26</v>
      </c>
      <c r="E4237" t="s">
        <v>26</v>
      </c>
      <c r="F4237">
        <v>139203357.75</v>
      </c>
      <c r="G4237">
        <v>114638921.08</v>
      </c>
      <c r="H4237">
        <v>196876882.25999999</v>
      </c>
      <c r="I4237" t="s">
        <v>26</v>
      </c>
      <c r="J4237" t="s">
        <v>26</v>
      </c>
      <c r="K4237" t="s">
        <v>26</v>
      </c>
    </row>
    <row r="4238" spans="1:11" x14ac:dyDescent="0.25">
      <c r="A4238" s="1">
        <v>35370</v>
      </c>
      <c r="B4238" t="s">
        <v>134</v>
      </c>
      <c r="C4238" t="s">
        <v>26</v>
      </c>
      <c r="D4238" t="s">
        <v>26</v>
      </c>
      <c r="E4238" t="s">
        <v>26</v>
      </c>
      <c r="F4238">
        <v>127663271.73</v>
      </c>
      <c r="G4238">
        <v>123015152.95</v>
      </c>
      <c r="H4238">
        <v>139029092.90000001</v>
      </c>
      <c r="I4238" t="s">
        <v>26</v>
      </c>
      <c r="J4238" t="s">
        <v>26</v>
      </c>
      <c r="K4238" t="s">
        <v>26</v>
      </c>
    </row>
    <row r="4239" spans="1:11" x14ac:dyDescent="0.25">
      <c r="A4239" s="1">
        <v>35370</v>
      </c>
      <c r="B4239" t="s">
        <v>135</v>
      </c>
      <c r="C4239" t="s">
        <v>26</v>
      </c>
      <c r="D4239" t="s">
        <v>26</v>
      </c>
      <c r="E4239" t="s">
        <v>26</v>
      </c>
      <c r="F4239">
        <v>128724282.01000001</v>
      </c>
      <c r="G4239">
        <v>122297750.86</v>
      </c>
      <c r="H4239">
        <v>148158447.80000001</v>
      </c>
      <c r="I4239" t="s">
        <v>26</v>
      </c>
      <c r="J4239" t="s">
        <v>26</v>
      </c>
      <c r="K4239" t="s">
        <v>26</v>
      </c>
    </row>
    <row r="4240" spans="1:11" x14ac:dyDescent="0.25">
      <c r="A4240" s="1">
        <v>35370</v>
      </c>
      <c r="B4240" t="s">
        <v>136</v>
      </c>
      <c r="C4240" t="s">
        <v>26</v>
      </c>
      <c r="D4240" t="s">
        <v>26</v>
      </c>
      <c r="E4240" t="s">
        <v>26</v>
      </c>
      <c r="F4240">
        <v>141858175.96000001</v>
      </c>
      <c r="G4240">
        <v>119310173.17</v>
      </c>
      <c r="H4240">
        <v>206237913.83000001</v>
      </c>
      <c r="I4240" t="s">
        <v>26</v>
      </c>
      <c r="J4240" t="s">
        <v>26</v>
      </c>
      <c r="K4240" t="s">
        <v>26</v>
      </c>
    </row>
    <row r="4241" spans="1:11" x14ac:dyDescent="0.25">
      <c r="A4241" s="1">
        <v>35370</v>
      </c>
      <c r="B4241" t="s">
        <v>137</v>
      </c>
      <c r="C4241" t="s">
        <v>26</v>
      </c>
      <c r="D4241" t="s">
        <v>26</v>
      </c>
      <c r="E4241" t="s">
        <v>26</v>
      </c>
      <c r="F4241">
        <v>133817608.86</v>
      </c>
      <c r="G4241">
        <v>122578130.08</v>
      </c>
      <c r="H4241">
        <v>182856302.91</v>
      </c>
      <c r="I4241" t="s">
        <v>26</v>
      </c>
      <c r="J4241" t="s">
        <v>26</v>
      </c>
      <c r="K4241" t="s">
        <v>26</v>
      </c>
    </row>
    <row r="4242" spans="1:11" x14ac:dyDescent="0.25">
      <c r="A4242" s="1">
        <v>35370</v>
      </c>
      <c r="B4242" t="s">
        <v>138</v>
      </c>
      <c r="C4242" t="s">
        <v>26</v>
      </c>
      <c r="D4242" t="s">
        <v>26</v>
      </c>
      <c r="E4242" t="s">
        <v>26</v>
      </c>
      <c r="F4242">
        <v>142954424.94</v>
      </c>
      <c r="G4242">
        <v>134732193.24000001</v>
      </c>
      <c r="H4242">
        <v>172562213.02000001</v>
      </c>
      <c r="I4242" t="s">
        <v>26</v>
      </c>
      <c r="J4242" t="s">
        <v>26</v>
      </c>
      <c r="K4242" t="s">
        <v>26</v>
      </c>
    </row>
    <row r="4243" spans="1:11" x14ac:dyDescent="0.25">
      <c r="A4243" s="1">
        <v>35370</v>
      </c>
      <c r="B4243" t="s">
        <v>139</v>
      </c>
      <c r="C4243" t="s">
        <v>26</v>
      </c>
      <c r="D4243" t="s">
        <v>26</v>
      </c>
      <c r="E4243" t="s">
        <v>26</v>
      </c>
      <c r="F4243">
        <v>143835773.47999999</v>
      </c>
      <c r="G4243">
        <v>123097713.34999999</v>
      </c>
      <c r="H4243">
        <v>213774733.81999999</v>
      </c>
      <c r="I4243" t="s">
        <v>26</v>
      </c>
      <c r="J4243" t="s">
        <v>26</v>
      </c>
      <c r="K4243" t="s">
        <v>26</v>
      </c>
    </row>
    <row r="4244" spans="1:11" x14ac:dyDescent="0.25">
      <c r="A4244" s="1">
        <v>35370</v>
      </c>
      <c r="B4244" t="s">
        <v>140</v>
      </c>
      <c r="C4244" t="s">
        <v>26</v>
      </c>
      <c r="D4244" t="s">
        <v>26</v>
      </c>
      <c r="E4244" t="s">
        <v>26</v>
      </c>
      <c r="F4244">
        <v>120741553.55</v>
      </c>
      <c r="G4244">
        <v>114140014.65000001</v>
      </c>
      <c r="H4244">
        <v>141843914.28</v>
      </c>
      <c r="I4244" t="s">
        <v>26</v>
      </c>
      <c r="J4244" t="s">
        <v>26</v>
      </c>
      <c r="K4244" t="s">
        <v>26</v>
      </c>
    </row>
    <row r="4245" spans="1:11" x14ac:dyDescent="0.25">
      <c r="A4245" s="1">
        <v>35370</v>
      </c>
      <c r="B4245" t="s">
        <v>141</v>
      </c>
      <c r="C4245" t="s">
        <v>26</v>
      </c>
      <c r="D4245" t="s">
        <v>26</v>
      </c>
      <c r="E4245" t="s">
        <v>26</v>
      </c>
      <c r="F4245">
        <v>136687035.71000001</v>
      </c>
      <c r="G4245">
        <v>124174956.19</v>
      </c>
      <c r="H4245">
        <v>176833160.37</v>
      </c>
      <c r="I4245" t="s">
        <v>26</v>
      </c>
      <c r="J4245" t="s">
        <v>26</v>
      </c>
      <c r="K4245" t="s">
        <v>26</v>
      </c>
    </row>
    <row r="4246" spans="1:11" x14ac:dyDescent="0.25">
      <c r="A4246" s="1">
        <v>35370</v>
      </c>
      <c r="B4246" t="s">
        <v>142</v>
      </c>
      <c r="C4246" t="s">
        <v>26</v>
      </c>
      <c r="D4246" t="s">
        <v>26</v>
      </c>
      <c r="E4246" t="s">
        <v>26</v>
      </c>
      <c r="F4246">
        <v>130969528.23999999</v>
      </c>
      <c r="G4246">
        <v>112858814.34999999</v>
      </c>
      <c r="H4246">
        <v>185635539.62</v>
      </c>
      <c r="I4246" t="s">
        <v>26</v>
      </c>
      <c r="J4246" t="s">
        <v>26</v>
      </c>
      <c r="K4246" t="s">
        <v>26</v>
      </c>
    </row>
    <row r="4247" spans="1:11" x14ac:dyDescent="0.25">
      <c r="A4247" s="1">
        <v>35370</v>
      </c>
      <c r="B4247" t="s">
        <v>143</v>
      </c>
      <c r="C4247" t="s">
        <v>26</v>
      </c>
      <c r="D4247" t="s">
        <v>26</v>
      </c>
      <c r="E4247" t="s">
        <v>26</v>
      </c>
      <c r="F4247">
        <v>138174699.00999999</v>
      </c>
      <c r="G4247">
        <v>124950162.05</v>
      </c>
      <c r="H4247">
        <v>171421246.52000001</v>
      </c>
      <c r="I4247" t="s">
        <v>26</v>
      </c>
      <c r="J4247" t="s">
        <v>26</v>
      </c>
      <c r="K4247" t="s">
        <v>26</v>
      </c>
    </row>
    <row r="4248" spans="1:11" x14ac:dyDescent="0.25">
      <c r="A4248" s="1">
        <v>35370</v>
      </c>
      <c r="B4248" t="s">
        <v>144</v>
      </c>
      <c r="C4248" t="s">
        <v>26</v>
      </c>
      <c r="D4248" t="s">
        <v>26</v>
      </c>
      <c r="E4248" t="s">
        <v>26</v>
      </c>
      <c r="F4248">
        <v>118323716.94</v>
      </c>
      <c r="G4248">
        <v>107489843.06999999</v>
      </c>
      <c r="H4248">
        <v>155189085.08000001</v>
      </c>
      <c r="I4248" t="s">
        <v>26</v>
      </c>
      <c r="J4248" t="s">
        <v>26</v>
      </c>
      <c r="K4248" t="s">
        <v>26</v>
      </c>
    </row>
    <row r="4249" spans="1:11" x14ac:dyDescent="0.25">
      <c r="A4249" s="1">
        <v>35370</v>
      </c>
      <c r="B4249" t="s">
        <v>145</v>
      </c>
      <c r="C4249" t="s">
        <v>26</v>
      </c>
      <c r="D4249" t="s">
        <v>26</v>
      </c>
      <c r="E4249" t="s">
        <v>26</v>
      </c>
      <c r="F4249">
        <v>137634179.97</v>
      </c>
      <c r="G4249">
        <v>125890616.31999999</v>
      </c>
      <c r="H4249">
        <v>167250554.94</v>
      </c>
      <c r="I4249" t="s">
        <v>26</v>
      </c>
      <c r="J4249" t="s">
        <v>26</v>
      </c>
      <c r="K4249" t="s">
        <v>26</v>
      </c>
    </row>
    <row r="4250" spans="1:11" x14ac:dyDescent="0.25">
      <c r="A4250" s="1">
        <v>35370</v>
      </c>
      <c r="B4250" t="s">
        <v>146</v>
      </c>
      <c r="C4250" t="s">
        <v>26</v>
      </c>
      <c r="D4250" t="s">
        <v>26</v>
      </c>
      <c r="E4250" t="s">
        <v>26</v>
      </c>
      <c r="F4250">
        <v>126567330.97</v>
      </c>
      <c r="G4250">
        <v>112640650.19</v>
      </c>
      <c r="H4250">
        <v>162344603.34999999</v>
      </c>
      <c r="I4250" t="s">
        <v>26</v>
      </c>
      <c r="J4250" t="s">
        <v>26</v>
      </c>
      <c r="K4250" t="s">
        <v>26</v>
      </c>
    </row>
    <row r="4251" spans="1:11" x14ac:dyDescent="0.25">
      <c r="A4251" s="1">
        <v>35370</v>
      </c>
      <c r="B4251" t="s">
        <v>2</v>
      </c>
      <c r="C4251" t="s">
        <v>26</v>
      </c>
      <c r="D4251" t="s">
        <v>26</v>
      </c>
      <c r="E4251" t="s">
        <v>26</v>
      </c>
      <c r="F4251">
        <v>116496189.09999999</v>
      </c>
      <c r="G4251">
        <v>104584686.90000001</v>
      </c>
      <c r="H4251">
        <v>150592585.38</v>
      </c>
      <c r="I4251" t="s">
        <v>26</v>
      </c>
      <c r="J4251" t="s">
        <v>26</v>
      </c>
      <c r="K4251" t="s">
        <v>26</v>
      </c>
    </row>
    <row r="4252" spans="1:11" x14ac:dyDescent="0.25">
      <c r="A4252" s="1">
        <v>35370</v>
      </c>
      <c r="B4252" t="s">
        <v>147</v>
      </c>
      <c r="C4252" t="s">
        <v>26</v>
      </c>
      <c r="D4252" t="s">
        <v>26</v>
      </c>
      <c r="E4252" t="s">
        <v>26</v>
      </c>
      <c r="F4252">
        <v>130701041.62</v>
      </c>
      <c r="G4252">
        <v>116504948.09</v>
      </c>
      <c r="H4252">
        <v>164077116.94999999</v>
      </c>
      <c r="I4252" t="s">
        <v>26</v>
      </c>
      <c r="J4252" t="s">
        <v>26</v>
      </c>
      <c r="K4252" t="s">
        <v>26</v>
      </c>
    </row>
    <row r="4253" spans="1:11" x14ac:dyDescent="0.25">
      <c r="A4253" s="1">
        <v>35370</v>
      </c>
      <c r="B4253" t="s">
        <v>148</v>
      </c>
      <c r="C4253" t="s">
        <v>26</v>
      </c>
      <c r="D4253" t="s">
        <v>26</v>
      </c>
      <c r="E4253" t="s">
        <v>26</v>
      </c>
      <c r="F4253">
        <v>134615004.61000001</v>
      </c>
      <c r="G4253">
        <v>112934590.28</v>
      </c>
      <c r="H4253">
        <v>181255120.47999999</v>
      </c>
      <c r="I4253" t="s">
        <v>26</v>
      </c>
      <c r="J4253" t="s">
        <v>26</v>
      </c>
      <c r="K4253" t="s">
        <v>26</v>
      </c>
    </row>
    <row r="4254" spans="1:11" x14ac:dyDescent="0.25">
      <c r="A4254" s="1">
        <v>35370</v>
      </c>
      <c r="B4254" t="s">
        <v>149</v>
      </c>
      <c r="C4254" t="s">
        <v>26</v>
      </c>
      <c r="D4254" t="s">
        <v>26</v>
      </c>
      <c r="E4254" t="s">
        <v>26</v>
      </c>
      <c r="F4254">
        <v>128828860.34</v>
      </c>
      <c r="G4254">
        <v>110472169.61</v>
      </c>
      <c r="H4254">
        <v>168183358.91999999</v>
      </c>
      <c r="I4254" t="s">
        <v>26</v>
      </c>
      <c r="J4254" t="s">
        <v>26</v>
      </c>
      <c r="K4254" t="s">
        <v>26</v>
      </c>
    </row>
    <row r="4255" spans="1:11" x14ac:dyDescent="0.25">
      <c r="A4255" s="1">
        <v>35370</v>
      </c>
      <c r="B4255" t="s">
        <v>150</v>
      </c>
      <c r="C4255" t="s">
        <v>26</v>
      </c>
      <c r="D4255" t="s">
        <v>26</v>
      </c>
      <c r="E4255" t="s">
        <v>26</v>
      </c>
      <c r="F4255">
        <v>156259028.40000001</v>
      </c>
      <c r="G4255">
        <v>119237777.70999999</v>
      </c>
      <c r="H4255">
        <v>241121150.13</v>
      </c>
      <c r="I4255" t="s">
        <v>26</v>
      </c>
      <c r="J4255" t="s">
        <v>26</v>
      </c>
      <c r="K4255" t="s">
        <v>26</v>
      </c>
    </row>
    <row r="4256" spans="1:11" x14ac:dyDescent="0.25">
      <c r="A4256" s="1">
        <v>35370</v>
      </c>
      <c r="B4256" t="s">
        <v>151</v>
      </c>
      <c r="C4256" t="s">
        <v>26</v>
      </c>
      <c r="D4256" t="s">
        <v>26</v>
      </c>
      <c r="E4256" t="s">
        <v>26</v>
      </c>
      <c r="F4256">
        <v>127210824.14</v>
      </c>
      <c r="G4256">
        <v>114359351.77</v>
      </c>
      <c r="H4256">
        <v>165375435.22</v>
      </c>
      <c r="I4256" t="s">
        <v>26</v>
      </c>
      <c r="J4256" t="s">
        <v>26</v>
      </c>
      <c r="K4256" t="s">
        <v>26</v>
      </c>
    </row>
    <row r="4257" spans="1:11" x14ac:dyDescent="0.25">
      <c r="A4257" s="1">
        <v>35370</v>
      </c>
      <c r="B4257" t="s">
        <v>152</v>
      </c>
      <c r="C4257" t="s">
        <v>26</v>
      </c>
      <c r="D4257" t="s">
        <v>26</v>
      </c>
      <c r="E4257" t="s">
        <v>26</v>
      </c>
      <c r="F4257">
        <v>121141398.64</v>
      </c>
      <c r="G4257">
        <v>110121971.06</v>
      </c>
      <c r="H4257">
        <v>150305080.87</v>
      </c>
      <c r="I4257" t="s">
        <v>26</v>
      </c>
      <c r="J4257" t="s">
        <v>26</v>
      </c>
      <c r="K4257" t="s">
        <v>26</v>
      </c>
    </row>
    <row r="4258" spans="1:11" x14ac:dyDescent="0.25">
      <c r="A4258" s="1">
        <v>35370</v>
      </c>
      <c r="B4258" t="s">
        <v>153</v>
      </c>
      <c r="C4258" t="s">
        <v>26</v>
      </c>
      <c r="D4258" t="s">
        <v>26</v>
      </c>
      <c r="E4258" t="s">
        <v>26</v>
      </c>
      <c r="F4258">
        <v>133903409.45999999</v>
      </c>
      <c r="G4258">
        <v>119167926.27</v>
      </c>
      <c r="H4258">
        <v>167908472.34999999</v>
      </c>
      <c r="I4258" t="s">
        <v>26</v>
      </c>
      <c r="J4258" t="s">
        <v>26</v>
      </c>
      <c r="K4258" t="s">
        <v>26</v>
      </c>
    </row>
    <row r="4259" spans="1:11" x14ac:dyDescent="0.25">
      <c r="A4259" s="1">
        <v>35370</v>
      </c>
      <c r="B4259" t="s">
        <v>154</v>
      </c>
      <c r="C4259" t="s">
        <v>26</v>
      </c>
      <c r="D4259" t="s">
        <v>26</v>
      </c>
      <c r="E4259" t="s">
        <v>26</v>
      </c>
      <c r="F4259">
        <v>126603908.45999999</v>
      </c>
      <c r="G4259">
        <v>113542031.63</v>
      </c>
      <c r="H4259">
        <v>165478368.43000001</v>
      </c>
      <c r="I4259" t="s">
        <v>26</v>
      </c>
      <c r="J4259" t="s">
        <v>26</v>
      </c>
      <c r="K4259" t="s">
        <v>26</v>
      </c>
    </row>
    <row r="4260" spans="1:11" x14ac:dyDescent="0.25">
      <c r="A4260" s="1">
        <v>35370</v>
      </c>
      <c r="B4260" t="s">
        <v>155</v>
      </c>
      <c r="C4260" t="s">
        <v>26</v>
      </c>
      <c r="D4260" t="s">
        <v>26</v>
      </c>
      <c r="E4260" t="s">
        <v>26</v>
      </c>
      <c r="F4260">
        <v>123244875.84999999</v>
      </c>
      <c r="G4260">
        <v>112603016.8</v>
      </c>
      <c r="H4260">
        <v>150860782.28</v>
      </c>
      <c r="I4260" t="s">
        <v>26</v>
      </c>
      <c r="J4260" t="s">
        <v>26</v>
      </c>
      <c r="K4260" t="s">
        <v>26</v>
      </c>
    </row>
    <row r="4261" spans="1:11" x14ac:dyDescent="0.25">
      <c r="A4261" s="1">
        <v>35400</v>
      </c>
      <c r="B4261" t="s">
        <v>1</v>
      </c>
      <c r="C4261" t="s">
        <v>26</v>
      </c>
      <c r="D4261" t="s">
        <v>26</v>
      </c>
      <c r="E4261" t="s">
        <v>26</v>
      </c>
      <c r="F4261">
        <v>133198574.62</v>
      </c>
      <c r="G4261">
        <v>116400342.3</v>
      </c>
      <c r="H4261">
        <v>176216522.83000001</v>
      </c>
      <c r="I4261" t="s">
        <v>26</v>
      </c>
      <c r="J4261" t="s">
        <v>26</v>
      </c>
      <c r="K4261" t="s">
        <v>26</v>
      </c>
    </row>
    <row r="4262" spans="1:11" x14ac:dyDescent="0.25">
      <c r="A4262" s="1">
        <v>35400</v>
      </c>
      <c r="B4262" t="s">
        <v>126</v>
      </c>
      <c r="C4262" t="s">
        <v>26</v>
      </c>
      <c r="D4262" t="s">
        <v>26</v>
      </c>
      <c r="E4262" t="s">
        <v>26</v>
      </c>
      <c r="F4262">
        <v>137936679.61000001</v>
      </c>
      <c r="G4262">
        <v>125863424.09</v>
      </c>
      <c r="H4262">
        <v>170027113.59999999</v>
      </c>
      <c r="I4262" t="s">
        <v>26</v>
      </c>
      <c r="J4262" t="s">
        <v>26</v>
      </c>
      <c r="K4262" t="s">
        <v>26</v>
      </c>
    </row>
    <row r="4263" spans="1:11" x14ac:dyDescent="0.25">
      <c r="A4263" s="1">
        <v>35400</v>
      </c>
      <c r="B4263" t="s">
        <v>127</v>
      </c>
      <c r="C4263" t="s">
        <v>26</v>
      </c>
      <c r="D4263" t="s">
        <v>26</v>
      </c>
      <c r="E4263" t="s">
        <v>26</v>
      </c>
      <c r="F4263">
        <v>135153968.49000001</v>
      </c>
      <c r="G4263">
        <v>120895580.34999999</v>
      </c>
      <c r="H4263">
        <v>178484144.56999999</v>
      </c>
      <c r="I4263" t="s">
        <v>26</v>
      </c>
      <c r="J4263" t="s">
        <v>26</v>
      </c>
      <c r="K4263" t="s">
        <v>26</v>
      </c>
    </row>
    <row r="4264" spans="1:11" x14ac:dyDescent="0.25">
      <c r="A4264" s="1">
        <v>35400</v>
      </c>
      <c r="B4264" t="s">
        <v>113</v>
      </c>
      <c r="C4264" t="s">
        <v>26</v>
      </c>
      <c r="D4264" t="s">
        <v>26</v>
      </c>
      <c r="E4264" t="s">
        <v>26</v>
      </c>
      <c r="F4264">
        <v>131920073.64</v>
      </c>
      <c r="G4264">
        <v>112609644.45999999</v>
      </c>
      <c r="H4264">
        <v>176423305.52000001</v>
      </c>
      <c r="I4264" t="s">
        <v>26</v>
      </c>
      <c r="J4264" t="s">
        <v>26</v>
      </c>
      <c r="K4264" t="s">
        <v>26</v>
      </c>
    </row>
    <row r="4265" spans="1:11" x14ac:dyDescent="0.25">
      <c r="A4265" s="1">
        <v>35400</v>
      </c>
      <c r="B4265" t="s">
        <v>128</v>
      </c>
      <c r="C4265" t="s">
        <v>26</v>
      </c>
      <c r="D4265" t="s">
        <v>26</v>
      </c>
      <c r="E4265" t="s">
        <v>26</v>
      </c>
      <c r="F4265">
        <v>134098506.64</v>
      </c>
      <c r="G4265">
        <v>114370222.09</v>
      </c>
      <c r="H4265">
        <v>182617351.65000001</v>
      </c>
      <c r="I4265" t="s">
        <v>26</v>
      </c>
      <c r="J4265" t="s">
        <v>26</v>
      </c>
      <c r="K4265" t="s">
        <v>26</v>
      </c>
    </row>
    <row r="4266" spans="1:11" x14ac:dyDescent="0.25">
      <c r="A4266" s="1">
        <v>35400</v>
      </c>
      <c r="B4266" t="s">
        <v>129</v>
      </c>
      <c r="C4266" t="s">
        <v>26</v>
      </c>
      <c r="D4266" t="s">
        <v>26</v>
      </c>
      <c r="E4266" t="s">
        <v>26</v>
      </c>
      <c r="F4266">
        <v>127001289.72</v>
      </c>
      <c r="G4266">
        <v>113388715.27</v>
      </c>
      <c r="H4266">
        <v>163040263.90000001</v>
      </c>
      <c r="I4266" t="s">
        <v>26</v>
      </c>
      <c r="J4266" t="s">
        <v>26</v>
      </c>
      <c r="K4266" t="s">
        <v>26</v>
      </c>
    </row>
    <row r="4267" spans="1:11" x14ac:dyDescent="0.25">
      <c r="A4267" s="1">
        <v>35400</v>
      </c>
      <c r="B4267" t="s">
        <v>130</v>
      </c>
      <c r="C4267" t="s">
        <v>26</v>
      </c>
      <c r="D4267" t="s">
        <v>26</v>
      </c>
      <c r="E4267" t="s">
        <v>26</v>
      </c>
      <c r="F4267">
        <v>144605572.36000001</v>
      </c>
      <c r="G4267">
        <v>123269672.14</v>
      </c>
      <c r="H4267">
        <v>220627026.46000001</v>
      </c>
      <c r="I4267" t="s">
        <v>26</v>
      </c>
      <c r="J4267" t="s">
        <v>26</v>
      </c>
      <c r="K4267" t="s">
        <v>26</v>
      </c>
    </row>
    <row r="4268" spans="1:11" x14ac:dyDescent="0.25">
      <c r="A4268" s="1">
        <v>35400</v>
      </c>
      <c r="B4268" t="s">
        <v>131</v>
      </c>
      <c r="C4268" t="s">
        <v>26</v>
      </c>
      <c r="D4268" t="s">
        <v>26</v>
      </c>
      <c r="E4268" t="s">
        <v>26</v>
      </c>
      <c r="F4268">
        <v>136350067.16999999</v>
      </c>
      <c r="G4268">
        <v>131772897.56</v>
      </c>
      <c r="H4268">
        <v>151948544.49000001</v>
      </c>
      <c r="I4268" t="s">
        <v>26</v>
      </c>
      <c r="J4268" t="s">
        <v>26</v>
      </c>
      <c r="K4268" t="s">
        <v>26</v>
      </c>
    </row>
    <row r="4269" spans="1:11" x14ac:dyDescent="0.25">
      <c r="A4269" s="1">
        <v>35400</v>
      </c>
      <c r="B4269" t="s">
        <v>132</v>
      </c>
      <c r="C4269" t="s">
        <v>26</v>
      </c>
      <c r="D4269" t="s">
        <v>26</v>
      </c>
      <c r="E4269" t="s">
        <v>26</v>
      </c>
      <c r="F4269">
        <v>146879279.09</v>
      </c>
      <c r="G4269">
        <v>135032045.78999999</v>
      </c>
      <c r="H4269">
        <v>175050132.16999999</v>
      </c>
      <c r="I4269" t="s">
        <v>26</v>
      </c>
      <c r="J4269" t="s">
        <v>26</v>
      </c>
      <c r="K4269" t="s">
        <v>26</v>
      </c>
    </row>
    <row r="4270" spans="1:11" x14ac:dyDescent="0.25">
      <c r="A4270" s="1">
        <v>35400</v>
      </c>
      <c r="B4270" t="s">
        <v>133</v>
      </c>
      <c r="C4270" t="s">
        <v>26</v>
      </c>
      <c r="D4270" t="s">
        <v>26</v>
      </c>
      <c r="E4270" t="s">
        <v>26</v>
      </c>
      <c r="F4270">
        <v>140094259.24000001</v>
      </c>
      <c r="G4270">
        <v>115922877</v>
      </c>
      <c r="H4270">
        <v>196857194.58000001</v>
      </c>
      <c r="I4270" t="s">
        <v>26</v>
      </c>
      <c r="J4270" t="s">
        <v>26</v>
      </c>
      <c r="K4270" t="s">
        <v>26</v>
      </c>
    </row>
    <row r="4271" spans="1:11" x14ac:dyDescent="0.25">
      <c r="A4271" s="1">
        <v>35400</v>
      </c>
      <c r="B4271" t="s">
        <v>134</v>
      </c>
      <c r="C4271" t="s">
        <v>26</v>
      </c>
      <c r="D4271" t="s">
        <v>26</v>
      </c>
      <c r="E4271" t="s">
        <v>26</v>
      </c>
      <c r="F4271">
        <v>128888839.14</v>
      </c>
      <c r="G4271">
        <v>123015152.95</v>
      </c>
      <c r="H4271">
        <v>143227771.5</v>
      </c>
      <c r="I4271" t="s">
        <v>26</v>
      </c>
      <c r="J4271" t="s">
        <v>26</v>
      </c>
      <c r="K4271" t="s">
        <v>26</v>
      </c>
    </row>
    <row r="4272" spans="1:11" x14ac:dyDescent="0.25">
      <c r="A4272" s="1">
        <v>35400</v>
      </c>
      <c r="B4272" t="s">
        <v>135</v>
      </c>
      <c r="C4272" t="s">
        <v>26</v>
      </c>
      <c r="D4272" t="s">
        <v>26</v>
      </c>
      <c r="E4272" t="s">
        <v>26</v>
      </c>
      <c r="F4272">
        <v>130114504.25</v>
      </c>
      <c r="G4272">
        <v>124144446.89</v>
      </c>
      <c r="H4272">
        <v>148158447.80000001</v>
      </c>
      <c r="I4272" t="s">
        <v>26</v>
      </c>
      <c r="J4272" t="s">
        <v>26</v>
      </c>
      <c r="K4272" t="s">
        <v>26</v>
      </c>
    </row>
    <row r="4273" spans="1:11" x14ac:dyDescent="0.25">
      <c r="A4273" s="1">
        <v>35400</v>
      </c>
      <c r="B4273" t="s">
        <v>136</v>
      </c>
      <c r="C4273" t="s">
        <v>26</v>
      </c>
      <c r="D4273" t="s">
        <v>26</v>
      </c>
      <c r="E4273" t="s">
        <v>26</v>
      </c>
      <c r="F4273">
        <v>145475559.44999999</v>
      </c>
      <c r="G4273">
        <v>120956653.56</v>
      </c>
      <c r="H4273">
        <v>215477372.36000001</v>
      </c>
      <c r="I4273" t="s">
        <v>26</v>
      </c>
      <c r="J4273" t="s">
        <v>26</v>
      </c>
      <c r="K4273" t="s">
        <v>26</v>
      </c>
    </row>
    <row r="4274" spans="1:11" x14ac:dyDescent="0.25">
      <c r="A4274" s="1">
        <v>35400</v>
      </c>
      <c r="B4274" t="s">
        <v>137</v>
      </c>
      <c r="C4274" t="s">
        <v>26</v>
      </c>
      <c r="D4274" t="s">
        <v>26</v>
      </c>
      <c r="E4274" t="s">
        <v>26</v>
      </c>
      <c r="F4274">
        <v>133951426.47</v>
      </c>
      <c r="G4274">
        <v>122847801.97</v>
      </c>
      <c r="H4274">
        <v>182417447.78999999</v>
      </c>
      <c r="I4274" t="s">
        <v>26</v>
      </c>
      <c r="J4274" t="s">
        <v>26</v>
      </c>
      <c r="K4274" t="s">
        <v>26</v>
      </c>
    </row>
    <row r="4275" spans="1:11" x14ac:dyDescent="0.25">
      <c r="A4275" s="1">
        <v>35400</v>
      </c>
      <c r="B4275" t="s">
        <v>138</v>
      </c>
      <c r="C4275" t="s">
        <v>26</v>
      </c>
      <c r="D4275" t="s">
        <v>26</v>
      </c>
      <c r="E4275" t="s">
        <v>26</v>
      </c>
      <c r="F4275">
        <v>146714126.31</v>
      </c>
      <c r="G4275">
        <v>136658863.59999999</v>
      </c>
      <c r="H4275">
        <v>182933202.02000001</v>
      </c>
      <c r="I4275" t="s">
        <v>26</v>
      </c>
      <c r="J4275" t="s">
        <v>26</v>
      </c>
      <c r="K4275" t="s">
        <v>26</v>
      </c>
    </row>
    <row r="4276" spans="1:11" x14ac:dyDescent="0.25">
      <c r="A4276" s="1">
        <v>35400</v>
      </c>
      <c r="B4276" t="s">
        <v>139</v>
      </c>
      <c r="C4276" t="s">
        <v>26</v>
      </c>
      <c r="D4276" t="s">
        <v>26</v>
      </c>
      <c r="E4276" t="s">
        <v>26</v>
      </c>
      <c r="F4276">
        <v>143346731.84999999</v>
      </c>
      <c r="G4276">
        <v>122457605.23999999</v>
      </c>
      <c r="H4276">
        <v>213774733.81999999</v>
      </c>
      <c r="I4276" t="s">
        <v>26</v>
      </c>
      <c r="J4276" t="s">
        <v>26</v>
      </c>
      <c r="K4276" t="s">
        <v>26</v>
      </c>
    </row>
    <row r="4277" spans="1:11" x14ac:dyDescent="0.25">
      <c r="A4277" s="1">
        <v>35400</v>
      </c>
      <c r="B4277" t="s">
        <v>140</v>
      </c>
      <c r="C4277" t="s">
        <v>26</v>
      </c>
      <c r="D4277" t="s">
        <v>26</v>
      </c>
      <c r="E4277" t="s">
        <v>26</v>
      </c>
      <c r="F4277">
        <v>124556986.64</v>
      </c>
      <c r="G4277">
        <v>114459606.7</v>
      </c>
      <c r="H4277">
        <v>156893553.58000001</v>
      </c>
      <c r="I4277" t="s">
        <v>26</v>
      </c>
      <c r="J4277" t="s">
        <v>26</v>
      </c>
      <c r="K4277" t="s">
        <v>26</v>
      </c>
    </row>
    <row r="4278" spans="1:11" x14ac:dyDescent="0.25">
      <c r="A4278" s="1">
        <v>35400</v>
      </c>
      <c r="B4278" t="s">
        <v>141</v>
      </c>
      <c r="C4278" t="s">
        <v>26</v>
      </c>
      <c r="D4278" t="s">
        <v>26</v>
      </c>
      <c r="E4278" t="s">
        <v>26</v>
      </c>
      <c r="F4278">
        <v>135784901.28</v>
      </c>
      <c r="G4278">
        <v>122982876.61</v>
      </c>
      <c r="H4278">
        <v>176868527</v>
      </c>
      <c r="I4278" t="s">
        <v>26</v>
      </c>
      <c r="J4278" t="s">
        <v>26</v>
      </c>
      <c r="K4278" t="s">
        <v>26</v>
      </c>
    </row>
    <row r="4279" spans="1:11" x14ac:dyDescent="0.25">
      <c r="A4279" s="1">
        <v>35400</v>
      </c>
      <c r="B4279" t="s">
        <v>142</v>
      </c>
      <c r="C4279" t="s">
        <v>26</v>
      </c>
      <c r="D4279" t="s">
        <v>26</v>
      </c>
      <c r="E4279" t="s">
        <v>26</v>
      </c>
      <c r="F4279">
        <v>129934868.97</v>
      </c>
      <c r="G4279">
        <v>111312648.59999999</v>
      </c>
      <c r="H4279">
        <v>186155319.13999999</v>
      </c>
      <c r="I4279" t="s">
        <v>26</v>
      </c>
      <c r="J4279" t="s">
        <v>26</v>
      </c>
      <c r="K4279" t="s">
        <v>26</v>
      </c>
    </row>
    <row r="4280" spans="1:11" x14ac:dyDescent="0.25">
      <c r="A4280" s="1">
        <v>35400</v>
      </c>
      <c r="B4280" t="s">
        <v>143</v>
      </c>
      <c r="C4280" t="s">
        <v>26</v>
      </c>
      <c r="D4280" t="s">
        <v>26</v>
      </c>
      <c r="E4280" t="s">
        <v>26</v>
      </c>
      <c r="F4280">
        <v>138381961.06</v>
      </c>
      <c r="G4280">
        <v>125275032.47</v>
      </c>
      <c r="H4280">
        <v>171335535.90000001</v>
      </c>
      <c r="I4280" t="s">
        <v>26</v>
      </c>
      <c r="J4280" t="s">
        <v>26</v>
      </c>
      <c r="K4280" t="s">
        <v>26</v>
      </c>
    </row>
    <row r="4281" spans="1:11" x14ac:dyDescent="0.25">
      <c r="A4281" s="1">
        <v>35400</v>
      </c>
      <c r="B4281" t="s">
        <v>144</v>
      </c>
      <c r="C4281" t="s">
        <v>26</v>
      </c>
      <c r="D4281" t="s">
        <v>26</v>
      </c>
      <c r="E4281" t="s">
        <v>26</v>
      </c>
      <c r="F4281">
        <v>118655023.34999999</v>
      </c>
      <c r="G4281">
        <v>107511341.03</v>
      </c>
      <c r="H4281">
        <v>156601305.75</v>
      </c>
      <c r="I4281" t="s">
        <v>26</v>
      </c>
      <c r="J4281" t="s">
        <v>26</v>
      </c>
      <c r="K4281" t="s">
        <v>26</v>
      </c>
    </row>
    <row r="4282" spans="1:11" x14ac:dyDescent="0.25">
      <c r="A4282" s="1">
        <v>35400</v>
      </c>
      <c r="B4282" t="s">
        <v>145</v>
      </c>
      <c r="C4282" t="s">
        <v>26</v>
      </c>
      <c r="D4282" t="s">
        <v>26</v>
      </c>
      <c r="E4282" t="s">
        <v>26</v>
      </c>
      <c r="F4282">
        <v>136491816.28</v>
      </c>
      <c r="G4282">
        <v>124304394.55</v>
      </c>
      <c r="H4282">
        <v>167200379.78</v>
      </c>
      <c r="I4282" t="s">
        <v>26</v>
      </c>
      <c r="J4282" t="s">
        <v>26</v>
      </c>
      <c r="K4282" t="s">
        <v>26</v>
      </c>
    </row>
    <row r="4283" spans="1:11" x14ac:dyDescent="0.25">
      <c r="A4283" s="1">
        <v>35400</v>
      </c>
      <c r="B4283" t="s">
        <v>146</v>
      </c>
      <c r="C4283" t="s">
        <v>26</v>
      </c>
      <c r="D4283" t="s">
        <v>26</v>
      </c>
      <c r="E4283" t="s">
        <v>26</v>
      </c>
      <c r="F4283">
        <v>130225126.83</v>
      </c>
      <c r="G4283">
        <v>112347784.48999999</v>
      </c>
      <c r="H4283">
        <v>176160129.09</v>
      </c>
      <c r="I4283" t="s">
        <v>26</v>
      </c>
      <c r="J4283" t="s">
        <v>26</v>
      </c>
      <c r="K4283" t="s">
        <v>26</v>
      </c>
    </row>
    <row r="4284" spans="1:11" x14ac:dyDescent="0.25">
      <c r="A4284" s="1">
        <v>35400</v>
      </c>
      <c r="B4284" t="s">
        <v>2</v>
      </c>
      <c r="C4284" t="s">
        <v>26</v>
      </c>
      <c r="D4284" t="s">
        <v>26</v>
      </c>
      <c r="E4284" t="s">
        <v>26</v>
      </c>
      <c r="F4284">
        <v>116193299.01000001</v>
      </c>
      <c r="G4284">
        <v>104197723.56</v>
      </c>
      <c r="H4284">
        <v>150517289.09</v>
      </c>
      <c r="I4284" t="s">
        <v>26</v>
      </c>
      <c r="J4284" t="s">
        <v>26</v>
      </c>
      <c r="K4284" t="s">
        <v>26</v>
      </c>
    </row>
    <row r="4285" spans="1:11" x14ac:dyDescent="0.25">
      <c r="A4285" s="1">
        <v>35400</v>
      </c>
      <c r="B4285" t="s">
        <v>147</v>
      </c>
      <c r="C4285" t="s">
        <v>26</v>
      </c>
      <c r="D4285" t="s">
        <v>26</v>
      </c>
      <c r="E4285" t="s">
        <v>26</v>
      </c>
      <c r="F4285">
        <v>129929905.48</v>
      </c>
      <c r="G4285">
        <v>115456403.55</v>
      </c>
      <c r="H4285">
        <v>163962262.97</v>
      </c>
      <c r="I4285" t="s">
        <v>26</v>
      </c>
      <c r="J4285" t="s">
        <v>26</v>
      </c>
      <c r="K4285" t="s">
        <v>26</v>
      </c>
    </row>
    <row r="4286" spans="1:11" x14ac:dyDescent="0.25">
      <c r="A4286" s="1">
        <v>35400</v>
      </c>
      <c r="B4286" t="s">
        <v>148</v>
      </c>
      <c r="C4286" t="s">
        <v>26</v>
      </c>
      <c r="D4286" t="s">
        <v>26</v>
      </c>
      <c r="E4286" t="s">
        <v>26</v>
      </c>
      <c r="F4286">
        <v>134076544.59999999</v>
      </c>
      <c r="G4286">
        <v>112144048.15000001</v>
      </c>
      <c r="H4286">
        <v>181273246</v>
      </c>
      <c r="I4286" t="s">
        <v>26</v>
      </c>
      <c r="J4286" t="s">
        <v>26</v>
      </c>
      <c r="K4286" t="s">
        <v>26</v>
      </c>
    </row>
    <row r="4287" spans="1:11" x14ac:dyDescent="0.25">
      <c r="A4287" s="1">
        <v>35400</v>
      </c>
      <c r="B4287" t="s">
        <v>149</v>
      </c>
      <c r="C4287" t="s">
        <v>26</v>
      </c>
      <c r="D4287" t="s">
        <v>26</v>
      </c>
      <c r="E4287" t="s">
        <v>26</v>
      </c>
      <c r="F4287">
        <v>128674265.70999999</v>
      </c>
      <c r="G4287">
        <v>110317508.58</v>
      </c>
      <c r="H4287">
        <v>168031993.88999999</v>
      </c>
      <c r="I4287" t="s">
        <v>26</v>
      </c>
      <c r="J4287" t="s">
        <v>26</v>
      </c>
      <c r="K4287" t="s">
        <v>26</v>
      </c>
    </row>
    <row r="4288" spans="1:11" x14ac:dyDescent="0.25">
      <c r="A4288" s="1">
        <v>35400</v>
      </c>
      <c r="B4288" t="s">
        <v>150</v>
      </c>
      <c r="C4288" t="s">
        <v>26</v>
      </c>
      <c r="D4288" t="s">
        <v>26</v>
      </c>
      <c r="E4288" t="s">
        <v>26</v>
      </c>
      <c r="F4288">
        <v>156540294.65000001</v>
      </c>
      <c r="G4288">
        <v>119631262.37</v>
      </c>
      <c r="H4288">
        <v>241121150.13</v>
      </c>
      <c r="I4288" t="s">
        <v>26</v>
      </c>
      <c r="J4288" t="s">
        <v>26</v>
      </c>
      <c r="K4288" t="s">
        <v>26</v>
      </c>
    </row>
    <row r="4289" spans="1:11" x14ac:dyDescent="0.25">
      <c r="A4289" s="1">
        <v>35400</v>
      </c>
      <c r="B4289" t="s">
        <v>151</v>
      </c>
      <c r="C4289" t="s">
        <v>26</v>
      </c>
      <c r="D4289" t="s">
        <v>26</v>
      </c>
      <c r="E4289" t="s">
        <v>26</v>
      </c>
      <c r="F4289">
        <v>128279395.06999999</v>
      </c>
      <c r="G4289">
        <v>115319970.31999999</v>
      </c>
      <c r="H4289">
        <v>166764588.88</v>
      </c>
      <c r="I4289" t="s">
        <v>26</v>
      </c>
      <c r="J4289" t="s">
        <v>26</v>
      </c>
      <c r="K4289" t="s">
        <v>26</v>
      </c>
    </row>
    <row r="4290" spans="1:11" x14ac:dyDescent="0.25">
      <c r="A4290" s="1">
        <v>35400</v>
      </c>
      <c r="B4290" t="s">
        <v>152</v>
      </c>
      <c r="C4290" t="s">
        <v>26</v>
      </c>
      <c r="D4290" t="s">
        <v>26</v>
      </c>
      <c r="E4290" t="s">
        <v>26</v>
      </c>
      <c r="F4290">
        <v>120475120.94</v>
      </c>
      <c r="G4290">
        <v>109064800.13</v>
      </c>
      <c r="H4290">
        <v>150665813.06</v>
      </c>
      <c r="I4290" t="s">
        <v>26</v>
      </c>
      <c r="J4290" t="s">
        <v>26</v>
      </c>
      <c r="K4290" t="s">
        <v>26</v>
      </c>
    </row>
    <row r="4291" spans="1:11" x14ac:dyDescent="0.25">
      <c r="A4291" s="1">
        <v>35400</v>
      </c>
      <c r="B4291" t="s">
        <v>153</v>
      </c>
      <c r="C4291" t="s">
        <v>26</v>
      </c>
      <c r="D4291" t="s">
        <v>26</v>
      </c>
      <c r="E4291" t="s">
        <v>26</v>
      </c>
      <c r="F4291">
        <v>133689164</v>
      </c>
      <c r="G4291">
        <v>118488669.09</v>
      </c>
      <c r="H4291">
        <v>168764805.56</v>
      </c>
      <c r="I4291" t="s">
        <v>26</v>
      </c>
      <c r="J4291" t="s">
        <v>26</v>
      </c>
      <c r="K4291" t="s">
        <v>26</v>
      </c>
    </row>
    <row r="4292" spans="1:11" x14ac:dyDescent="0.25">
      <c r="A4292" s="1">
        <v>35400</v>
      </c>
      <c r="B4292" t="s">
        <v>154</v>
      </c>
      <c r="C4292" t="s">
        <v>26</v>
      </c>
      <c r="D4292" t="s">
        <v>26</v>
      </c>
      <c r="E4292" t="s">
        <v>26</v>
      </c>
      <c r="F4292">
        <v>127021701.34999999</v>
      </c>
      <c r="G4292">
        <v>112508799.14</v>
      </c>
      <c r="H4292">
        <v>170211049.75999999</v>
      </c>
      <c r="I4292" t="s">
        <v>26</v>
      </c>
      <c r="J4292" t="s">
        <v>26</v>
      </c>
      <c r="K4292" t="s">
        <v>26</v>
      </c>
    </row>
    <row r="4293" spans="1:11" x14ac:dyDescent="0.25">
      <c r="A4293" s="1">
        <v>35400</v>
      </c>
      <c r="B4293" t="s">
        <v>155</v>
      </c>
      <c r="C4293" t="s">
        <v>26</v>
      </c>
      <c r="D4293" t="s">
        <v>26</v>
      </c>
      <c r="E4293" t="s">
        <v>26</v>
      </c>
      <c r="F4293">
        <v>123207902.39</v>
      </c>
      <c r="G4293">
        <v>112580496.2</v>
      </c>
      <c r="H4293">
        <v>150815524.03999999</v>
      </c>
      <c r="I4293" t="s">
        <v>26</v>
      </c>
      <c r="J4293" t="s">
        <v>26</v>
      </c>
      <c r="K4293" t="s">
        <v>26</v>
      </c>
    </row>
    <row r="4294" spans="1:11" x14ac:dyDescent="0.25">
      <c r="A4294" s="1">
        <v>35431</v>
      </c>
      <c r="B4294" t="s">
        <v>1</v>
      </c>
      <c r="C4294" t="s">
        <v>26</v>
      </c>
      <c r="D4294" t="s">
        <v>26</v>
      </c>
      <c r="E4294" t="s">
        <v>26</v>
      </c>
      <c r="F4294">
        <v>133917846.92</v>
      </c>
      <c r="G4294">
        <v>117319905.01000001</v>
      </c>
      <c r="H4294">
        <v>176445604.31</v>
      </c>
      <c r="I4294" t="s">
        <v>26</v>
      </c>
      <c r="J4294" t="s">
        <v>26</v>
      </c>
      <c r="K4294" t="s">
        <v>26</v>
      </c>
    </row>
    <row r="4295" spans="1:11" x14ac:dyDescent="0.25">
      <c r="A4295" s="1">
        <v>35431</v>
      </c>
      <c r="B4295" t="s">
        <v>126</v>
      </c>
      <c r="C4295" t="s">
        <v>26</v>
      </c>
      <c r="D4295" t="s">
        <v>26</v>
      </c>
      <c r="E4295" t="s">
        <v>26</v>
      </c>
      <c r="F4295">
        <v>139564332.43000001</v>
      </c>
      <c r="G4295">
        <v>127310853.45999999</v>
      </c>
      <c r="H4295">
        <v>172152452.52000001</v>
      </c>
      <c r="I4295" t="s">
        <v>26</v>
      </c>
      <c r="J4295" t="s">
        <v>26</v>
      </c>
      <c r="K4295" t="s">
        <v>26</v>
      </c>
    </row>
    <row r="4296" spans="1:11" x14ac:dyDescent="0.25">
      <c r="A4296" s="1">
        <v>35431</v>
      </c>
      <c r="B4296" t="s">
        <v>127</v>
      </c>
      <c r="C4296" t="s">
        <v>26</v>
      </c>
      <c r="D4296" t="s">
        <v>26</v>
      </c>
      <c r="E4296" t="s">
        <v>26</v>
      </c>
      <c r="F4296">
        <v>135748645.94999999</v>
      </c>
      <c r="G4296">
        <v>121500058.26000001</v>
      </c>
      <c r="H4296">
        <v>179055293.83000001</v>
      </c>
      <c r="I4296" t="s">
        <v>26</v>
      </c>
      <c r="J4296" t="s">
        <v>26</v>
      </c>
      <c r="K4296" t="s">
        <v>26</v>
      </c>
    </row>
    <row r="4297" spans="1:11" x14ac:dyDescent="0.25">
      <c r="A4297" s="1">
        <v>35431</v>
      </c>
      <c r="B4297" t="s">
        <v>113</v>
      </c>
      <c r="C4297" t="s">
        <v>26</v>
      </c>
      <c r="D4297" t="s">
        <v>26</v>
      </c>
      <c r="E4297" t="s">
        <v>26</v>
      </c>
      <c r="F4297">
        <v>132711594.08</v>
      </c>
      <c r="G4297">
        <v>113668175.12</v>
      </c>
      <c r="H4297">
        <v>176599728.83000001</v>
      </c>
      <c r="I4297" t="s">
        <v>26</v>
      </c>
      <c r="J4297" t="s">
        <v>26</v>
      </c>
      <c r="K4297" t="s">
        <v>26</v>
      </c>
    </row>
    <row r="4298" spans="1:11" x14ac:dyDescent="0.25">
      <c r="A4298" s="1">
        <v>35431</v>
      </c>
      <c r="B4298" t="s">
        <v>128</v>
      </c>
      <c r="C4298" t="s">
        <v>26</v>
      </c>
      <c r="D4298" t="s">
        <v>26</v>
      </c>
      <c r="E4298" t="s">
        <v>26</v>
      </c>
      <c r="F4298">
        <v>134313064.25999999</v>
      </c>
      <c r="G4298">
        <v>114564651.47</v>
      </c>
      <c r="H4298">
        <v>182854754.19999999</v>
      </c>
      <c r="I4298" t="s">
        <v>26</v>
      </c>
      <c r="J4298" t="s">
        <v>26</v>
      </c>
      <c r="K4298" t="s">
        <v>26</v>
      </c>
    </row>
    <row r="4299" spans="1:11" x14ac:dyDescent="0.25">
      <c r="A4299" s="1">
        <v>35431</v>
      </c>
      <c r="B4299" t="s">
        <v>129</v>
      </c>
      <c r="C4299" t="s">
        <v>26</v>
      </c>
      <c r="D4299" t="s">
        <v>26</v>
      </c>
      <c r="E4299" t="s">
        <v>26</v>
      </c>
      <c r="F4299">
        <v>127674396.56</v>
      </c>
      <c r="G4299">
        <v>115146240.36</v>
      </c>
      <c r="H4299">
        <v>160855524.36000001</v>
      </c>
      <c r="I4299" t="s">
        <v>26</v>
      </c>
      <c r="J4299" t="s">
        <v>26</v>
      </c>
      <c r="K4299" t="s">
        <v>26</v>
      </c>
    </row>
    <row r="4300" spans="1:11" x14ac:dyDescent="0.25">
      <c r="A4300" s="1">
        <v>35431</v>
      </c>
      <c r="B4300" t="s">
        <v>130</v>
      </c>
      <c r="C4300" t="s">
        <v>26</v>
      </c>
      <c r="D4300" t="s">
        <v>26</v>
      </c>
      <c r="E4300" t="s">
        <v>26</v>
      </c>
      <c r="F4300">
        <v>144735717.38</v>
      </c>
      <c r="G4300">
        <v>123442249.68000001</v>
      </c>
      <c r="H4300">
        <v>220627026.46000001</v>
      </c>
      <c r="I4300" t="s">
        <v>26</v>
      </c>
      <c r="J4300" t="s">
        <v>26</v>
      </c>
      <c r="K4300" t="s">
        <v>26</v>
      </c>
    </row>
    <row r="4301" spans="1:11" x14ac:dyDescent="0.25">
      <c r="A4301" s="1">
        <v>35431</v>
      </c>
      <c r="B4301" t="s">
        <v>131</v>
      </c>
      <c r="C4301" t="s">
        <v>26</v>
      </c>
      <c r="D4301" t="s">
        <v>26</v>
      </c>
      <c r="E4301" t="s">
        <v>26</v>
      </c>
      <c r="F4301">
        <v>137618122.80000001</v>
      </c>
      <c r="G4301">
        <v>133406881.48999999</v>
      </c>
      <c r="H4301">
        <v>151948544.49000001</v>
      </c>
      <c r="I4301" t="s">
        <v>26</v>
      </c>
      <c r="J4301" t="s">
        <v>26</v>
      </c>
      <c r="K4301" t="s">
        <v>26</v>
      </c>
    </row>
    <row r="4302" spans="1:11" x14ac:dyDescent="0.25">
      <c r="A4302" s="1">
        <v>35431</v>
      </c>
      <c r="B4302" t="s">
        <v>132</v>
      </c>
      <c r="C4302" t="s">
        <v>26</v>
      </c>
      <c r="D4302" t="s">
        <v>26</v>
      </c>
      <c r="E4302" t="s">
        <v>26</v>
      </c>
      <c r="F4302">
        <v>148891525.21000001</v>
      </c>
      <c r="G4302">
        <v>137881221.96000001</v>
      </c>
      <c r="H4302">
        <v>175067637.19</v>
      </c>
      <c r="I4302" t="s">
        <v>26</v>
      </c>
      <c r="J4302" t="s">
        <v>26</v>
      </c>
      <c r="K4302" t="s">
        <v>26</v>
      </c>
    </row>
    <row r="4303" spans="1:11" x14ac:dyDescent="0.25">
      <c r="A4303" s="1">
        <v>35431</v>
      </c>
      <c r="B4303" t="s">
        <v>133</v>
      </c>
      <c r="C4303" t="s">
        <v>26</v>
      </c>
      <c r="D4303" t="s">
        <v>26</v>
      </c>
      <c r="E4303" t="s">
        <v>26</v>
      </c>
      <c r="F4303">
        <v>141060909.63</v>
      </c>
      <c r="G4303">
        <v>116722744.84999999</v>
      </c>
      <c r="H4303">
        <v>198195823.5</v>
      </c>
      <c r="I4303" t="s">
        <v>26</v>
      </c>
      <c r="J4303" t="s">
        <v>26</v>
      </c>
      <c r="K4303" t="s">
        <v>26</v>
      </c>
    </row>
    <row r="4304" spans="1:11" x14ac:dyDescent="0.25">
      <c r="A4304" s="1">
        <v>35431</v>
      </c>
      <c r="B4304" t="s">
        <v>134</v>
      </c>
      <c r="C4304" t="s">
        <v>26</v>
      </c>
      <c r="D4304" t="s">
        <v>26</v>
      </c>
      <c r="E4304" t="s">
        <v>26</v>
      </c>
      <c r="F4304">
        <v>131595504.76000001</v>
      </c>
      <c r="G4304">
        <v>124835777.20999999</v>
      </c>
      <c r="H4304">
        <v>148083192.96000001</v>
      </c>
      <c r="I4304" t="s">
        <v>26</v>
      </c>
      <c r="J4304" t="s">
        <v>26</v>
      </c>
      <c r="K4304" t="s">
        <v>26</v>
      </c>
    </row>
    <row r="4305" spans="1:11" x14ac:dyDescent="0.25">
      <c r="A4305" s="1">
        <v>35431</v>
      </c>
      <c r="B4305" t="s">
        <v>135</v>
      </c>
      <c r="C4305" t="s">
        <v>26</v>
      </c>
      <c r="D4305" t="s">
        <v>26</v>
      </c>
      <c r="E4305" t="s">
        <v>26</v>
      </c>
      <c r="F4305">
        <v>129776206.54000001</v>
      </c>
      <c r="G4305">
        <v>123697526.89</v>
      </c>
      <c r="H4305">
        <v>148158447.80000001</v>
      </c>
      <c r="I4305" t="s">
        <v>26</v>
      </c>
      <c r="J4305" t="s">
        <v>26</v>
      </c>
      <c r="K4305" t="s">
        <v>26</v>
      </c>
    </row>
    <row r="4306" spans="1:11" x14ac:dyDescent="0.25">
      <c r="A4306" s="1">
        <v>35431</v>
      </c>
      <c r="B4306" t="s">
        <v>136</v>
      </c>
      <c r="C4306" t="s">
        <v>26</v>
      </c>
      <c r="D4306" t="s">
        <v>26</v>
      </c>
      <c r="E4306" t="s">
        <v>26</v>
      </c>
      <c r="F4306">
        <v>145446464.33000001</v>
      </c>
      <c r="G4306">
        <v>120920366.56</v>
      </c>
      <c r="H4306">
        <v>215498920.09999999</v>
      </c>
      <c r="I4306" t="s">
        <v>26</v>
      </c>
      <c r="J4306" t="s">
        <v>26</v>
      </c>
      <c r="K4306" t="s">
        <v>26</v>
      </c>
    </row>
    <row r="4307" spans="1:11" x14ac:dyDescent="0.25">
      <c r="A4307" s="1">
        <v>35431</v>
      </c>
      <c r="B4307" t="s">
        <v>137</v>
      </c>
      <c r="C4307" t="s">
        <v>26</v>
      </c>
      <c r="D4307" t="s">
        <v>26</v>
      </c>
      <c r="E4307" t="s">
        <v>26</v>
      </c>
      <c r="F4307">
        <v>134755135.02000001</v>
      </c>
      <c r="G4307">
        <v>121680747.84999999</v>
      </c>
      <c r="H4307">
        <v>191830188.09</v>
      </c>
      <c r="I4307" t="s">
        <v>26</v>
      </c>
      <c r="J4307" t="s">
        <v>26</v>
      </c>
      <c r="K4307" t="s">
        <v>26</v>
      </c>
    </row>
    <row r="4308" spans="1:11" x14ac:dyDescent="0.25">
      <c r="A4308" s="1">
        <v>35431</v>
      </c>
      <c r="B4308" t="s">
        <v>138</v>
      </c>
      <c r="C4308" t="s">
        <v>26</v>
      </c>
      <c r="D4308" t="s">
        <v>26</v>
      </c>
      <c r="E4308" t="s">
        <v>26</v>
      </c>
      <c r="F4308">
        <v>146684783.49000001</v>
      </c>
      <c r="G4308">
        <v>136631531.83000001</v>
      </c>
      <c r="H4308">
        <v>182933202.02000001</v>
      </c>
      <c r="I4308" t="s">
        <v>26</v>
      </c>
      <c r="J4308" t="s">
        <v>26</v>
      </c>
      <c r="K4308" t="s">
        <v>26</v>
      </c>
    </row>
    <row r="4309" spans="1:11" x14ac:dyDescent="0.25">
      <c r="A4309" s="1">
        <v>35431</v>
      </c>
      <c r="B4309" t="s">
        <v>139</v>
      </c>
      <c r="C4309" t="s">
        <v>26</v>
      </c>
      <c r="D4309" t="s">
        <v>26</v>
      </c>
      <c r="E4309" t="s">
        <v>26</v>
      </c>
      <c r="F4309">
        <v>143776772.05000001</v>
      </c>
      <c r="G4309">
        <v>123045401.75</v>
      </c>
      <c r="H4309">
        <v>213646468.97999999</v>
      </c>
      <c r="I4309" t="s">
        <v>26</v>
      </c>
      <c r="J4309" t="s">
        <v>26</v>
      </c>
      <c r="K4309" t="s">
        <v>26</v>
      </c>
    </row>
    <row r="4310" spans="1:11" x14ac:dyDescent="0.25">
      <c r="A4310" s="1">
        <v>35431</v>
      </c>
      <c r="B4310" t="s">
        <v>140</v>
      </c>
      <c r="C4310" t="s">
        <v>26</v>
      </c>
      <c r="D4310" t="s">
        <v>26</v>
      </c>
      <c r="E4310" t="s">
        <v>26</v>
      </c>
      <c r="F4310">
        <v>124532075.23999999</v>
      </c>
      <c r="G4310">
        <v>114379484.97</v>
      </c>
      <c r="H4310">
        <v>157003379.06999999</v>
      </c>
      <c r="I4310" t="s">
        <v>26</v>
      </c>
      <c r="J4310" t="s">
        <v>26</v>
      </c>
      <c r="K4310" t="s">
        <v>26</v>
      </c>
    </row>
    <row r="4311" spans="1:11" x14ac:dyDescent="0.25">
      <c r="A4311" s="1">
        <v>35431</v>
      </c>
      <c r="B4311" t="s">
        <v>141</v>
      </c>
      <c r="C4311" t="s">
        <v>26</v>
      </c>
      <c r="D4311" t="s">
        <v>26</v>
      </c>
      <c r="E4311" t="s">
        <v>26</v>
      </c>
      <c r="F4311">
        <v>137047700.86000001</v>
      </c>
      <c r="G4311">
        <v>124643145.45</v>
      </c>
      <c r="H4311">
        <v>176886213.84999999</v>
      </c>
      <c r="I4311" t="s">
        <v>26</v>
      </c>
      <c r="J4311" t="s">
        <v>26</v>
      </c>
      <c r="K4311" t="s">
        <v>26</v>
      </c>
    </row>
    <row r="4312" spans="1:11" x14ac:dyDescent="0.25">
      <c r="A4312" s="1">
        <v>35431</v>
      </c>
      <c r="B4312" t="s">
        <v>142</v>
      </c>
      <c r="C4312" t="s">
        <v>26</v>
      </c>
      <c r="D4312" t="s">
        <v>26</v>
      </c>
      <c r="E4312" t="s">
        <v>26</v>
      </c>
      <c r="F4312">
        <v>130909380.48999999</v>
      </c>
      <c r="G4312">
        <v>112592744.06</v>
      </c>
      <c r="H4312">
        <v>186173934.66999999</v>
      </c>
      <c r="I4312" t="s">
        <v>26</v>
      </c>
      <c r="J4312" t="s">
        <v>26</v>
      </c>
      <c r="K4312" t="s">
        <v>26</v>
      </c>
    </row>
    <row r="4313" spans="1:11" x14ac:dyDescent="0.25">
      <c r="A4313" s="1">
        <v>35431</v>
      </c>
      <c r="B4313" t="s">
        <v>143</v>
      </c>
      <c r="C4313" t="s">
        <v>26</v>
      </c>
      <c r="D4313" t="s">
        <v>26</v>
      </c>
      <c r="E4313" t="s">
        <v>26</v>
      </c>
      <c r="F4313">
        <v>139253767.41</v>
      </c>
      <c r="G4313">
        <v>126477672.78</v>
      </c>
      <c r="H4313">
        <v>171352669.44999999</v>
      </c>
      <c r="I4313" t="s">
        <v>26</v>
      </c>
      <c r="J4313" t="s">
        <v>26</v>
      </c>
      <c r="K4313" t="s">
        <v>26</v>
      </c>
    </row>
    <row r="4314" spans="1:11" x14ac:dyDescent="0.25">
      <c r="A4314" s="1">
        <v>35431</v>
      </c>
      <c r="B4314" t="s">
        <v>144</v>
      </c>
      <c r="C4314" t="s">
        <v>26</v>
      </c>
      <c r="D4314" t="s">
        <v>26</v>
      </c>
      <c r="E4314" t="s">
        <v>26</v>
      </c>
      <c r="F4314">
        <v>120968796.31</v>
      </c>
      <c r="G4314">
        <v>110919450.55</v>
      </c>
      <c r="H4314">
        <v>155207554.13</v>
      </c>
      <c r="I4314" t="s">
        <v>26</v>
      </c>
      <c r="J4314" t="s">
        <v>26</v>
      </c>
      <c r="K4314" t="s">
        <v>26</v>
      </c>
    </row>
    <row r="4315" spans="1:11" x14ac:dyDescent="0.25">
      <c r="A4315" s="1">
        <v>35431</v>
      </c>
      <c r="B4315" t="s">
        <v>145</v>
      </c>
      <c r="C4315" t="s">
        <v>26</v>
      </c>
      <c r="D4315" t="s">
        <v>26</v>
      </c>
      <c r="E4315" t="s">
        <v>26</v>
      </c>
      <c r="F4315">
        <v>136628308.09</v>
      </c>
      <c r="G4315">
        <v>124478420.70999999</v>
      </c>
      <c r="H4315">
        <v>167267259.93000001</v>
      </c>
      <c r="I4315" t="s">
        <v>26</v>
      </c>
      <c r="J4315" t="s">
        <v>26</v>
      </c>
      <c r="K4315" t="s">
        <v>26</v>
      </c>
    </row>
    <row r="4316" spans="1:11" x14ac:dyDescent="0.25">
      <c r="A4316" s="1">
        <v>35431</v>
      </c>
      <c r="B4316" t="s">
        <v>146</v>
      </c>
      <c r="C4316" t="s">
        <v>26</v>
      </c>
      <c r="D4316" t="s">
        <v>26</v>
      </c>
      <c r="E4316" t="s">
        <v>26</v>
      </c>
      <c r="F4316">
        <v>130407442.01000001</v>
      </c>
      <c r="G4316">
        <v>112392723.61</v>
      </c>
      <c r="H4316">
        <v>176706225.49000001</v>
      </c>
      <c r="I4316" t="s">
        <v>26</v>
      </c>
      <c r="J4316" t="s">
        <v>26</v>
      </c>
      <c r="K4316" t="s">
        <v>26</v>
      </c>
    </row>
    <row r="4317" spans="1:11" x14ac:dyDescent="0.25">
      <c r="A4317" s="1">
        <v>35431</v>
      </c>
      <c r="B4317" t="s">
        <v>2</v>
      </c>
      <c r="C4317" t="s">
        <v>26</v>
      </c>
      <c r="D4317" t="s">
        <v>26</v>
      </c>
      <c r="E4317" t="s">
        <v>26</v>
      </c>
      <c r="F4317">
        <v>117657334.56999999</v>
      </c>
      <c r="G4317">
        <v>106114961.68000001</v>
      </c>
      <c r="H4317">
        <v>150682858.09999999</v>
      </c>
      <c r="I4317" t="s">
        <v>26</v>
      </c>
      <c r="J4317" t="s">
        <v>26</v>
      </c>
      <c r="K4317" t="s">
        <v>26</v>
      </c>
    </row>
    <row r="4318" spans="1:11" x14ac:dyDescent="0.25">
      <c r="A4318" s="1">
        <v>35431</v>
      </c>
      <c r="B4318" t="s">
        <v>147</v>
      </c>
      <c r="C4318" t="s">
        <v>26</v>
      </c>
      <c r="D4318" t="s">
        <v>26</v>
      </c>
      <c r="E4318" t="s">
        <v>26</v>
      </c>
      <c r="F4318">
        <v>131917833.03</v>
      </c>
      <c r="G4318">
        <v>118285085.44</v>
      </c>
      <c r="H4318">
        <v>163978659.19999999</v>
      </c>
      <c r="I4318" t="s">
        <v>26</v>
      </c>
      <c r="J4318" t="s">
        <v>26</v>
      </c>
      <c r="K4318" t="s">
        <v>26</v>
      </c>
    </row>
    <row r="4319" spans="1:11" x14ac:dyDescent="0.25">
      <c r="A4319" s="1">
        <v>35431</v>
      </c>
      <c r="B4319" t="s">
        <v>148</v>
      </c>
      <c r="C4319" t="s">
        <v>26</v>
      </c>
      <c r="D4319" t="s">
        <v>26</v>
      </c>
      <c r="E4319" t="s">
        <v>26</v>
      </c>
      <c r="F4319">
        <v>134706704.36000001</v>
      </c>
      <c r="G4319">
        <v>113063629.34</v>
      </c>
      <c r="H4319">
        <v>181309500.63999999</v>
      </c>
      <c r="I4319" t="s">
        <v>26</v>
      </c>
      <c r="J4319" t="s">
        <v>26</v>
      </c>
      <c r="K4319" t="s">
        <v>26</v>
      </c>
    </row>
    <row r="4320" spans="1:11" x14ac:dyDescent="0.25">
      <c r="A4320" s="1">
        <v>35431</v>
      </c>
      <c r="B4320" t="s">
        <v>149</v>
      </c>
      <c r="C4320" t="s">
        <v>26</v>
      </c>
      <c r="D4320" t="s">
        <v>26</v>
      </c>
      <c r="E4320" t="s">
        <v>26</v>
      </c>
      <c r="F4320">
        <v>128854409.68000001</v>
      </c>
      <c r="G4320">
        <v>110471953.09</v>
      </c>
      <c r="H4320">
        <v>168284041.88</v>
      </c>
      <c r="I4320" t="s">
        <v>26</v>
      </c>
      <c r="J4320" t="s">
        <v>26</v>
      </c>
      <c r="K4320" t="s">
        <v>26</v>
      </c>
    </row>
    <row r="4321" spans="1:11" x14ac:dyDescent="0.25">
      <c r="A4321" s="1">
        <v>35431</v>
      </c>
      <c r="B4321" t="s">
        <v>150</v>
      </c>
      <c r="C4321" t="s">
        <v>26</v>
      </c>
      <c r="D4321" t="s">
        <v>26</v>
      </c>
      <c r="E4321" t="s">
        <v>26</v>
      </c>
      <c r="F4321">
        <v>157229071.94</v>
      </c>
      <c r="G4321">
        <v>120325123.69</v>
      </c>
      <c r="H4321">
        <v>241772177.24000001</v>
      </c>
      <c r="I4321" t="s">
        <v>26</v>
      </c>
      <c r="J4321" t="s">
        <v>26</v>
      </c>
      <c r="K4321" t="s">
        <v>26</v>
      </c>
    </row>
    <row r="4322" spans="1:11" x14ac:dyDescent="0.25">
      <c r="A4322" s="1">
        <v>35431</v>
      </c>
      <c r="B4322" t="s">
        <v>151</v>
      </c>
      <c r="C4322" t="s">
        <v>26</v>
      </c>
      <c r="D4322" t="s">
        <v>26</v>
      </c>
      <c r="E4322" t="s">
        <v>26</v>
      </c>
      <c r="F4322">
        <v>128292223</v>
      </c>
      <c r="G4322">
        <v>115296906.33</v>
      </c>
      <c r="H4322">
        <v>166898000.55000001</v>
      </c>
      <c r="I4322" t="s">
        <v>26</v>
      </c>
      <c r="J4322" t="s">
        <v>26</v>
      </c>
      <c r="K4322" t="s">
        <v>26</v>
      </c>
    </row>
    <row r="4323" spans="1:11" x14ac:dyDescent="0.25">
      <c r="A4323" s="1">
        <v>35431</v>
      </c>
      <c r="B4323" t="s">
        <v>152</v>
      </c>
      <c r="C4323" t="s">
        <v>26</v>
      </c>
      <c r="D4323" t="s">
        <v>26</v>
      </c>
      <c r="E4323" t="s">
        <v>26</v>
      </c>
      <c r="F4323">
        <v>121173876.65000001</v>
      </c>
      <c r="G4323">
        <v>110144541.66</v>
      </c>
      <c r="H4323">
        <v>150349414.86000001</v>
      </c>
      <c r="I4323" t="s">
        <v>26</v>
      </c>
      <c r="J4323" t="s">
        <v>26</v>
      </c>
      <c r="K4323" t="s">
        <v>26</v>
      </c>
    </row>
    <row r="4324" spans="1:11" x14ac:dyDescent="0.25">
      <c r="A4324" s="1">
        <v>35431</v>
      </c>
      <c r="B4324" t="s">
        <v>153</v>
      </c>
      <c r="C4324" t="s">
        <v>26</v>
      </c>
      <c r="D4324" t="s">
        <v>26</v>
      </c>
      <c r="E4324" t="s">
        <v>26</v>
      </c>
      <c r="F4324">
        <v>134357609.81999999</v>
      </c>
      <c r="G4324">
        <v>120005324.05</v>
      </c>
      <c r="H4324">
        <v>167482193.03999999</v>
      </c>
      <c r="I4324" t="s">
        <v>26</v>
      </c>
      <c r="J4324" t="s">
        <v>26</v>
      </c>
      <c r="K4324" t="s">
        <v>26</v>
      </c>
    </row>
    <row r="4325" spans="1:11" x14ac:dyDescent="0.25">
      <c r="A4325" s="1">
        <v>35431</v>
      </c>
      <c r="B4325" t="s">
        <v>154</v>
      </c>
      <c r="C4325" t="s">
        <v>26</v>
      </c>
      <c r="D4325" t="s">
        <v>26</v>
      </c>
      <c r="E4325" t="s">
        <v>26</v>
      </c>
      <c r="F4325">
        <v>127860044.58</v>
      </c>
      <c r="G4325">
        <v>115209010.31999999</v>
      </c>
      <c r="H4325">
        <v>165513224.78999999</v>
      </c>
      <c r="I4325" t="s">
        <v>26</v>
      </c>
      <c r="J4325" t="s">
        <v>26</v>
      </c>
      <c r="K4325" t="s">
        <v>26</v>
      </c>
    </row>
    <row r="4326" spans="1:11" x14ac:dyDescent="0.25">
      <c r="A4326" s="1">
        <v>35431</v>
      </c>
      <c r="B4326" t="s">
        <v>155</v>
      </c>
      <c r="C4326" t="s">
        <v>26</v>
      </c>
      <c r="D4326" t="s">
        <v>26</v>
      </c>
      <c r="E4326" t="s">
        <v>26</v>
      </c>
      <c r="F4326">
        <v>123454318.2</v>
      </c>
      <c r="G4326">
        <v>112918237.69</v>
      </c>
      <c r="H4326">
        <v>150815524.03999999</v>
      </c>
      <c r="I4326" t="s">
        <v>26</v>
      </c>
      <c r="J4326" t="s">
        <v>26</v>
      </c>
      <c r="K4326" t="s">
        <v>26</v>
      </c>
    </row>
    <row r="4327" spans="1:11" x14ac:dyDescent="0.25">
      <c r="A4327" s="1">
        <v>35462</v>
      </c>
      <c r="B4327" t="s">
        <v>1</v>
      </c>
      <c r="C4327" t="s">
        <v>26</v>
      </c>
      <c r="D4327" t="s">
        <v>26</v>
      </c>
      <c r="E4327" t="s">
        <v>26</v>
      </c>
      <c r="F4327">
        <v>134748137.56999999</v>
      </c>
      <c r="G4327">
        <v>118141144.34</v>
      </c>
      <c r="H4327">
        <v>177310187.77000001</v>
      </c>
      <c r="I4327" t="s">
        <v>26</v>
      </c>
      <c r="J4327" t="s">
        <v>26</v>
      </c>
      <c r="K4327" t="s">
        <v>26</v>
      </c>
    </row>
    <row r="4328" spans="1:11" x14ac:dyDescent="0.25">
      <c r="A4328" s="1">
        <v>35462</v>
      </c>
      <c r="B4328" t="s">
        <v>126</v>
      </c>
      <c r="C4328" t="s">
        <v>26</v>
      </c>
      <c r="D4328" t="s">
        <v>26</v>
      </c>
      <c r="E4328" t="s">
        <v>26</v>
      </c>
      <c r="F4328">
        <v>140052807.59999999</v>
      </c>
      <c r="G4328">
        <v>127972869.90000001</v>
      </c>
      <c r="H4328">
        <v>172135237.28</v>
      </c>
      <c r="I4328" t="s">
        <v>26</v>
      </c>
      <c r="J4328" t="s">
        <v>26</v>
      </c>
      <c r="K4328" t="s">
        <v>26</v>
      </c>
    </row>
    <row r="4329" spans="1:11" x14ac:dyDescent="0.25">
      <c r="A4329" s="1">
        <v>35462</v>
      </c>
      <c r="B4329" t="s">
        <v>127</v>
      </c>
      <c r="C4329" t="s">
        <v>26</v>
      </c>
      <c r="D4329" t="s">
        <v>26</v>
      </c>
      <c r="E4329" t="s">
        <v>26</v>
      </c>
      <c r="F4329">
        <v>136006568.38</v>
      </c>
      <c r="G4329">
        <v>121512208.26000001</v>
      </c>
      <c r="H4329">
        <v>180058003.47999999</v>
      </c>
      <c r="I4329" t="s">
        <v>26</v>
      </c>
      <c r="J4329" t="s">
        <v>26</v>
      </c>
      <c r="K4329" t="s">
        <v>26</v>
      </c>
    </row>
    <row r="4330" spans="1:11" x14ac:dyDescent="0.25">
      <c r="A4330" s="1">
        <v>35462</v>
      </c>
      <c r="B4330" t="s">
        <v>113</v>
      </c>
      <c r="C4330" t="s">
        <v>26</v>
      </c>
      <c r="D4330" t="s">
        <v>26</v>
      </c>
      <c r="E4330" t="s">
        <v>26</v>
      </c>
      <c r="F4330">
        <v>133852913.79000001</v>
      </c>
      <c r="G4330">
        <v>114986725.95</v>
      </c>
      <c r="H4330">
        <v>177341447.69</v>
      </c>
      <c r="I4330" t="s">
        <v>26</v>
      </c>
      <c r="J4330" t="s">
        <v>26</v>
      </c>
      <c r="K4330" t="s">
        <v>26</v>
      </c>
    </row>
    <row r="4331" spans="1:11" x14ac:dyDescent="0.25">
      <c r="A4331" s="1">
        <v>35462</v>
      </c>
      <c r="B4331" t="s">
        <v>128</v>
      </c>
      <c r="C4331" t="s">
        <v>26</v>
      </c>
      <c r="D4331" t="s">
        <v>26</v>
      </c>
      <c r="E4331" t="s">
        <v>26</v>
      </c>
      <c r="F4331">
        <v>135978546.25</v>
      </c>
      <c r="G4331">
        <v>115950883.75</v>
      </c>
      <c r="H4331">
        <v>185213580.53</v>
      </c>
      <c r="I4331" t="s">
        <v>26</v>
      </c>
      <c r="J4331" t="s">
        <v>26</v>
      </c>
      <c r="K4331" t="s">
        <v>26</v>
      </c>
    </row>
    <row r="4332" spans="1:11" x14ac:dyDescent="0.25">
      <c r="A4332" s="1">
        <v>35462</v>
      </c>
      <c r="B4332" t="s">
        <v>129</v>
      </c>
      <c r="C4332" t="s">
        <v>26</v>
      </c>
      <c r="D4332" t="s">
        <v>26</v>
      </c>
      <c r="E4332" t="s">
        <v>26</v>
      </c>
      <c r="F4332">
        <v>127623326.8</v>
      </c>
      <c r="G4332">
        <v>115123211.11</v>
      </c>
      <c r="H4332">
        <v>160742925.5</v>
      </c>
      <c r="I4332" t="s">
        <v>26</v>
      </c>
      <c r="J4332" t="s">
        <v>26</v>
      </c>
      <c r="K4332" t="s">
        <v>26</v>
      </c>
    </row>
    <row r="4333" spans="1:11" x14ac:dyDescent="0.25">
      <c r="A4333" s="1">
        <v>35462</v>
      </c>
      <c r="B4333" t="s">
        <v>130</v>
      </c>
      <c r="C4333" t="s">
        <v>26</v>
      </c>
      <c r="D4333" t="s">
        <v>26</v>
      </c>
      <c r="E4333" t="s">
        <v>26</v>
      </c>
      <c r="F4333">
        <v>144851505.94999999</v>
      </c>
      <c r="G4333">
        <v>123590380.38</v>
      </c>
      <c r="H4333">
        <v>220627026.46000001</v>
      </c>
      <c r="I4333" t="s">
        <v>26</v>
      </c>
      <c r="J4333" t="s">
        <v>26</v>
      </c>
      <c r="K4333" t="s">
        <v>26</v>
      </c>
    </row>
    <row r="4334" spans="1:11" x14ac:dyDescent="0.25">
      <c r="A4334" s="1">
        <v>35462</v>
      </c>
      <c r="B4334" t="s">
        <v>131</v>
      </c>
      <c r="C4334" t="s">
        <v>26</v>
      </c>
      <c r="D4334" t="s">
        <v>26</v>
      </c>
      <c r="E4334" t="s">
        <v>26</v>
      </c>
      <c r="F4334">
        <v>137741979.11000001</v>
      </c>
      <c r="G4334">
        <v>133580310.44</v>
      </c>
      <c r="H4334">
        <v>151948544.49000001</v>
      </c>
      <c r="I4334" t="s">
        <v>26</v>
      </c>
      <c r="J4334" t="s">
        <v>26</v>
      </c>
      <c r="K4334" t="s">
        <v>26</v>
      </c>
    </row>
    <row r="4335" spans="1:11" x14ac:dyDescent="0.25">
      <c r="A4335" s="1">
        <v>35462</v>
      </c>
      <c r="B4335" t="s">
        <v>132</v>
      </c>
      <c r="C4335" t="s">
        <v>26</v>
      </c>
      <c r="D4335" t="s">
        <v>26</v>
      </c>
      <c r="E4335" t="s">
        <v>26</v>
      </c>
      <c r="F4335">
        <v>148951081.81999999</v>
      </c>
      <c r="G4335">
        <v>137963950.69</v>
      </c>
      <c r="H4335">
        <v>175050130.41999999</v>
      </c>
      <c r="I4335" t="s">
        <v>26</v>
      </c>
      <c r="J4335" t="s">
        <v>26</v>
      </c>
      <c r="K4335" t="s">
        <v>26</v>
      </c>
    </row>
    <row r="4336" spans="1:11" x14ac:dyDescent="0.25">
      <c r="A4336" s="1">
        <v>35462</v>
      </c>
      <c r="B4336" t="s">
        <v>133</v>
      </c>
      <c r="C4336" t="s">
        <v>26</v>
      </c>
      <c r="D4336" t="s">
        <v>26</v>
      </c>
      <c r="E4336" t="s">
        <v>26</v>
      </c>
      <c r="F4336">
        <v>141018591.34999999</v>
      </c>
      <c r="G4336">
        <v>116664383.48</v>
      </c>
      <c r="H4336">
        <v>198195823.5</v>
      </c>
      <c r="I4336" t="s">
        <v>26</v>
      </c>
      <c r="J4336" t="s">
        <v>26</v>
      </c>
      <c r="K4336" t="s">
        <v>26</v>
      </c>
    </row>
    <row r="4337" spans="1:11" x14ac:dyDescent="0.25">
      <c r="A4337" s="1">
        <v>35462</v>
      </c>
      <c r="B4337" t="s">
        <v>134</v>
      </c>
      <c r="C4337" t="s">
        <v>26</v>
      </c>
      <c r="D4337" t="s">
        <v>26</v>
      </c>
      <c r="E4337" t="s">
        <v>26</v>
      </c>
      <c r="F4337">
        <v>132529832.84999999</v>
      </c>
      <c r="G4337">
        <v>126159036.45</v>
      </c>
      <c r="H4337">
        <v>148053576.31999999</v>
      </c>
      <c r="I4337" t="s">
        <v>26</v>
      </c>
      <c r="J4337" t="s">
        <v>26</v>
      </c>
      <c r="K4337" t="s">
        <v>26</v>
      </c>
    </row>
    <row r="4338" spans="1:11" x14ac:dyDescent="0.25">
      <c r="A4338" s="1">
        <v>35462</v>
      </c>
      <c r="B4338" t="s">
        <v>135</v>
      </c>
      <c r="C4338" t="s">
        <v>26</v>
      </c>
      <c r="D4338" t="s">
        <v>26</v>
      </c>
      <c r="E4338" t="s">
        <v>26</v>
      </c>
      <c r="F4338">
        <v>130710595.23</v>
      </c>
      <c r="G4338">
        <v>124922132.40000001</v>
      </c>
      <c r="H4338">
        <v>148173263.63999999</v>
      </c>
      <c r="I4338" t="s">
        <v>26</v>
      </c>
      <c r="J4338" t="s">
        <v>26</v>
      </c>
      <c r="K4338" t="s">
        <v>26</v>
      </c>
    </row>
    <row r="4339" spans="1:11" x14ac:dyDescent="0.25">
      <c r="A4339" s="1">
        <v>35462</v>
      </c>
      <c r="B4339" t="s">
        <v>136</v>
      </c>
      <c r="C4339" t="s">
        <v>26</v>
      </c>
      <c r="D4339" t="s">
        <v>26</v>
      </c>
      <c r="E4339" t="s">
        <v>26</v>
      </c>
      <c r="F4339">
        <v>145970071.61000001</v>
      </c>
      <c r="G4339">
        <v>121633796.72</v>
      </c>
      <c r="H4339">
        <v>215477370.21000001</v>
      </c>
      <c r="I4339" t="s">
        <v>26</v>
      </c>
      <c r="J4339" t="s">
        <v>26</v>
      </c>
      <c r="K4339" t="s">
        <v>26</v>
      </c>
    </row>
    <row r="4340" spans="1:11" x14ac:dyDescent="0.25">
      <c r="A4340" s="1">
        <v>35462</v>
      </c>
      <c r="B4340" t="s">
        <v>137</v>
      </c>
      <c r="C4340" t="s">
        <v>26</v>
      </c>
      <c r="D4340" t="s">
        <v>26</v>
      </c>
      <c r="E4340" t="s">
        <v>26</v>
      </c>
      <c r="F4340">
        <v>135698420.97</v>
      </c>
      <c r="G4340">
        <v>122848883.03</v>
      </c>
      <c r="H4340">
        <v>191830188.09</v>
      </c>
      <c r="I4340" t="s">
        <v>26</v>
      </c>
      <c r="J4340" t="s">
        <v>26</v>
      </c>
      <c r="K4340" t="s">
        <v>26</v>
      </c>
    </row>
    <row r="4341" spans="1:11" x14ac:dyDescent="0.25">
      <c r="A4341" s="1">
        <v>35462</v>
      </c>
      <c r="B4341" t="s">
        <v>138</v>
      </c>
      <c r="C4341" t="s">
        <v>26</v>
      </c>
      <c r="D4341" t="s">
        <v>26</v>
      </c>
      <c r="E4341" t="s">
        <v>26</v>
      </c>
      <c r="F4341">
        <v>147608897.62</v>
      </c>
      <c r="G4341">
        <v>137806563.00999999</v>
      </c>
      <c r="H4341">
        <v>182951495.34</v>
      </c>
      <c r="I4341" t="s">
        <v>26</v>
      </c>
      <c r="J4341" t="s">
        <v>26</v>
      </c>
      <c r="K4341" t="s">
        <v>26</v>
      </c>
    </row>
    <row r="4342" spans="1:11" x14ac:dyDescent="0.25">
      <c r="A4342" s="1">
        <v>35462</v>
      </c>
      <c r="B4342" t="s">
        <v>139</v>
      </c>
      <c r="C4342" t="s">
        <v>26</v>
      </c>
      <c r="D4342" t="s">
        <v>26</v>
      </c>
      <c r="E4342" t="s">
        <v>26</v>
      </c>
      <c r="F4342">
        <v>144121836.30000001</v>
      </c>
      <c r="G4342">
        <v>123463756.11</v>
      </c>
      <c r="H4342">
        <v>213774656.86000001</v>
      </c>
      <c r="I4342" t="s">
        <v>26</v>
      </c>
      <c r="J4342" t="s">
        <v>26</v>
      </c>
      <c r="K4342" t="s">
        <v>26</v>
      </c>
    </row>
    <row r="4343" spans="1:11" x14ac:dyDescent="0.25">
      <c r="A4343" s="1">
        <v>35462</v>
      </c>
      <c r="B4343" t="s">
        <v>140</v>
      </c>
      <c r="C4343" t="s">
        <v>26</v>
      </c>
      <c r="D4343" t="s">
        <v>26</v>
      </c>
      <c r="E4343" t="s">
        <v>26</v>
      </c>
      <c r="F4343">
        <v>124644154.11</v>
      </c>
      <c r="G4343">
        <v>114516740.34999999</v>
      </c>
      <c r="H4343">
        <v>157003379.06999999</v>
      </c>
      <c r="I4343" t="s">
        <v>26</v>
      </c>
      <c r="J4343" t="s">
        <v>26</v>
      </c>
      <c r="K4343" t="s">
        <v>26</v>
      </c>
    </row>
    <row r="4344" spans="1:11" x14ac:dyDescent="0.25">
      <c r="A4344" s="1">
        <v>35462</v>
      </c>
      <c r="B4344" t="s">
        <v>141</v>
      </c>
      <c r="C4344" t="s">
        <v>26</v>
      </c>
      <c r="D4344" t="s">
        <v>26</v>
      </c>
      <c r="E4344" t="s">
        <v>26</v>
      </c>
      <c r="F4344">
        <v>137321796.25999999</v>
      </c>
      <c r="G4344">
        <v>124992146.25</v>
      </c>
      <c r="H4344">
        <v>176903902.47</v>
      </c>
      <c r="I4344" t="s">
        <v>26</v>
      </c>
      <c r="J4344" t="s">
        <v>26</v>
      </c>
      <c r="K4344" t="s">
        <v>26</v>
      </c>
    </row>
    <row r="4345" spans="1:11" x14ac:dyDescent="0.25">
      <c r="A4345" s="1">
        <v>35462</v>
      </c>
      <c r="B4345" t="s">
        <v>142</v>
      </c>
      <c r="C4345" t="s">
        <v>26</v>
      </c>
      <c r="D4345" t="s">
        <v>26</v>
      </c>
      <c r="E4345" t="s">
        <v>26</v>
      </c>
      <c r="F4345">
        <v>131315199.56999999</v>
      </c>
      <c r="G4345">
        <v>112908003.73999999</v>
      </c>
      <c r="H4345">
        <v>186844160.83000001</v>
      </c>
      <c r="I4345" t="s">
        <v>26</v>
      </c>
      <c r="J4345" t="s">
        <v>26</v>
      </c>
      <c r="K4345" t="s">
        <v>26</v>
      </c>
    </row>
    <row r="4346" spans="1:11" x14ac:dyDescent="0.25">
      <c r="A4346" s="1">
        <v>35462</v>
      </c>
      <c r="B4346" t="s">
        <v>143</v>
      </c>
      <c r="C4346" t="s">
        <v>26</v>
      </c>
      <c r="D4346" t="s">
        <v>26</v>
      </c>
      <c r="E4346" t="s">
        <v>26</v>
      </c>
      <c r="F4346">
        <v>139406946.56</v>
      </c>
      <c r="G4346">
        <v>125503794.7</v>
      </c>
      <c r="H4346">
        <v>174317070.63</v>
      </c>
      <c r="I4346" t="s">
        <v>26</v>
      </c>
      <c r="J4346" t="s">
        <v>26</v>
      </c>
      <c r="K4346" t="s">
        <v>26</v>
      </c>
    </row>
    <row r="4347" spans="1:11" x14ac:dyDescent="0.25">
      <c r="A4347" s="1">
        <v>35462</v>
      </c>
      <c r="B4347" t="s">
        <v>144</v>
      </c>
      <c r="C4347" t="s">
        <v>26</v>
      </c>
      <c r="D4347" t="s">
        <v>26</v>
      </c>
      <c r="E4347" t="s">
        <v>26</v>
      </c>
      <c r="F4347">
        <v>123194622.16</v>
      </c>
      <c r="G4347">
        <v>109898991.59999999</v>
      </c>
      <c r="H4347">
        <v>168462279.25</v>
      </c>
      <c r="I4347" t="s">
        <v>26</v>
      </c>
      <c r="J4347" t="s">
        <v>26</v>
      </c>
      <c r="K4347" t="s">
        <v>26</v>
      </c>
    </row>
    <row r="4348" spans="1:11" x14ac:dyDescent="0.25">
      <c r="A4348" s="1">
        <v>35462</v>
      </c>
      <c r="B4348" t="s">
        <v>145</v>
      </c>
      <c r="C4348" t="s">
        <v>26</v>
      </c>
      <c r="D4348" t="s">
        <v>26</v>
      </c>
      <c r="E4348" t="s">
        <v>26</v>
      </c>
      <c r="F4348">
        <v>136136446.18000001</v>
      </c>
      <c r="G4348">
        <v>123793789.39</v>
      </c>
      <c r="H4348">
        <v>167233806.47999999</v>
      </c>
      <c r="I4348" t="s">
        <v>26</v>
      </c>
      <c r="J4348" t="s">
        <v>26</v>
      </c>
      <c r="K4348" t="s">
        <v>26</v>
      </c>
    </row>
    <row r="4349" spans="1:11" x14ac:dyDescent="0.25">
      <c r="A4349" s="1">
        <v>35462</v>
      </c>
      <c r="B4349" t="s">
        <v>146</v>
      </c>
      <c r="C4349" t="s">
        <v>26</v>
      </c>
      <c r="D4349" t="s">
        <v>26</v>
      </c>
      <c r="E4349" t="s">
        <v>26</v>
      </c>
      <c r="F4349">
        <v>130850827.31</v>
      </c>
      <c r="G4349">
        <v>113044601.41</v>
      </c>
      <c r="H4349">
        <v>176617872.38</v>
      </c>
      <c r="I4349" t="s">
        <v>26</v>
      </c>
      <c r="J4349" t="s">
        <v>26</v>
      </c>
      <c r="K4349" t="s">
        <v>26</v>
      </c>
    </row>
    <row r="4350" spans="1:11" x14ac:dyDescent="0.25">
      <c r="A4350" s="1">
        <v>35462</v>
      </c>
      <c r="B4350" t="s">
        <v>2</v>
      </c>
      <c r="C4350" t="s">
        <v>26</v>
      </c>
      <c r="D4350" t="s">
        <v>26</v>
      </c>
      <c r="E4350" t="s">
        <v>26</v>
      </c>
      <c r="F4350">
        <v>121563558.08</v>
      </c>
      <c r="G4350">
        <v>106910823.89</v>
      </c>
      <c r="H4350">
        <v>163460764.47</v>
      </c>
      <c r="I4350" t="s">
        <v>26</v>
      </c>
      <c r="J4350" t="s">
        <v>26</v>
      </c>
      <c r="K4350" t="s">
        <v>26</v>
      </c>
    </row>
    <row r="4351" spans="1:11" x14ac:dyDescent="0.25">
      <c r="A4351" s="1">
        <v>35462</v>
      </c>
      <c r="B4351" t="s">
        <v>147</v>
      </c>
      <c r="C4351" t="s">
        <v>26</v>
      </c>
      <c r="D4351" t="s">
        <v>26</v>
      </c>
      <c r="E4351" t="s">
        <v>26</v>
      </c>
      <c r="F4351">
        <v>132946792.13</v>
      </c>
      <c r="G4351">
        <v>119775477.52</v>
      </c>
      <c r="H4351">
        <v>163945863.46000001</v>
      </c>
      <c r="I4351" t="s">
        <v>26</v>
      </c>
      <c r="J4351" t="s">
        <v>26</v>
      </c>
      <c r="K4351" t="s">
        <v>26</v>
      </c>
    </row>
    <row r="4352" spans="1:11" x14ac:dyDescent="0.25">
      <c r="A4352" s="1">
        <v>35462</v>
      </c>
      <c r="B4352" t="s">
        <v>148</v>
      </c>
      <c r="C4352" t="s">
        <v>26</v>
      </c>
      <c r="D4352" t="s">
        <v>26</v>
      </c>
      <c r="E4352" t="s">
        <v>26</v>
      </c>
      <c r="F4352">
        <v>135905594.02000001</v>
      </c>
      <c r="G4352">
        <v>114703051.97</v>
      </c>
      <c r="H4352">
        <v>181563333.94999999</v>
      </c>
      <c r="I4352" t="s">
        <v>26</v>
      </c>
      <c r="J4352" t="s">
        <v>26</v>
      </c>
      <c r="K4352" t="s">
        <v>26</v>
      </c>
    </row>
    <row r="4353" spans="1:11" x14ac:dyDescent="0.25">
      <c r="A4353" s="1">
        <v>35462</v>
      </c>
      <c r="B4353" t="s">
        <v>149</v>
      </c>
      <c r="C4353" t="s">
        <v>26</v>
      </c>
      <c r="D4353" t="s">
        <v>26</v>
      </c>
      <c r="E4353" t="s">
        <v>26</v>
      </c>
      <c r="F4353">
        <v>131908259.19</v>
      </c>
      <c r="G4353">
        <v>112526731.42</v>
      </c>
      <c r="H4353">
        <v>173500847.18000001</v>
      </c>
      <c r="I4353" t="s">
        <v>26</v>
      </c>
      <c r="J4353" t="s">
        <v>26</v>
      </c>
      <c r="K4353" t="s">
        <v>26</v>
      </c>
    </row>
    <row r="4354" spans="1:11" x14ac:dyDescent="0.25">
      <c r="A4354" s="1">
        <v>35462</v>
      </c>
      <c r="B4354" t="s">
        <v>150</v>
      </c>
      <c r="C4354" t="s">
        <v>26</v>
      </c>
      <c r="D4354" t="s">
        <v>26</v>
      </c>
      <c r="E4354" t="s">
        <v>26</v>
      </c>
      <c r="F4354">
        <v>158392567.08000001</v>
      </c>
      <c r="G4354">
        <v>121552439.95999999</v>
      </c>
      <c r="H4354">
        <v>242787620.38</v>
      </c>
      <c r="I4354" t="s">
        <v>26</v>
      </c>
      <c r="J4354" t="s">
        <v>26</v>
      </c>
      <c r="K4354" t="s">
        <v>26</v>
      </c>
    </row>
    <row r="4355" spans="1:11" x14ac:dyDescent="0.25">
      <c r="A4355" s="1">
        <v>35462</v>
      </c>
      <c r="B4355" t="s">
        <v>151</v>
      </c>
      <c r="C4355" t="s">
        <v>26</v>
      </c>
      <c r="D4355" t="s">
        <v>26</v>
      </c>
      <c r="E4355" t="s">
        <v>26</v>
      </c>
      <c r="F4355">
        <v>128920854.90000001</v>
      </c>
      <c r="G4355">
        <v>116103984.67</v>
      </c>
      <c r="H4355">
        <v>166998139.34999999</v>
      </c>
      <c r="I4355" t="s">
        <v>26</v>
      </c>
      <c r="J4355" t="s">
        <v>26</v>
      </c>
      <c r="K4355" t="s">
        <v>26</v>
      </c>
    </row>
    <row r="4356" spans="1:11" x14ac:dyDescent="0.25">
      <c r="A4356" s="1">
        <v>35462</v>
      </c>
      <c r="B4356" t="s">
        <v>152</v>
      </c>
      <c r="C4356" t="s">
        <v>26</v>
      </c>
      <c r="D4356" t="s">
        <v>26</v>
      </c>
      <c r="E4356" t="s">
        <v>26</v>
      </c>
      <c r="F4356">
        <v>121634337.38</v>
      </c>
      <c r="G4356">
        <v>110772365.54000001</v>
      </c>
      <c r="H4356">
        <v>150364449.80000001</v>
      </c>
      <c r="I4356" t="s">
        <v>26</v>
      </c>
      <c r="J4356" t="s">
        <v>26</v>
      </c>
      <c r="K4356" t="s">
        <v>26</v>
      </c>
    </row>
    <row r="4357" spans="1:11" x14ac:dyDescent="0.25">
      <c r="A4357" s="1">
        <v>35462</v>
      </c>
      <c r="B4357" t="s">
        <v>153</v>
      </c>
      <c r="C4357" t="s">
        <v>26</v>
      </c>
      <c r="D4357" t="s">
        <v>26</v>
      </c>
      <c r="E4357" t="s">
        <v>26</v>
      </c>
      <c r="F4357">
        <v>134639760.80000001</v>
      </c>
      <c r="G4357">
        <v>120485345.34999999</v>
      </c>
      <c r="H4357">
        <v>167314710.84999999</v>
      </c>
      <c r="I4357" t="s">
        <v>26</v>
      </c>
      <c r="J4357" t="s">
        <v>26</v>
      </c>
      <c r="K4357" t="s">
        <v>26</v>
      </c>
    </row>
    <row r="4358" spans="1:11" x14ac:dyDescent="0.25">
      <c r="A4358" s="1">
        <v>35462</v>
      </c>
      <c r="B4358" t="s">
        <v>154</v>
      </c>
      <c r="C4358" t="s">
        <v>26</v>
      </c>
      <c r="D4358" t="s">
        <v>26</v>
      </c>
      <c r="E4358" t="s">
        <v>26</v>
      </c>
      <c r="F4358">
        <v>126952238.27</v>
      </c>
      <c r="G4358">
        <v>114056920.22</v>
      </c>
      <c r="H4358">
        <v>165347711.56</v>
      </c>
      <c r="I4358" t="s">
        <v>26</v>
      </c>
      <c r="J4358" t="s">
        <v>26</v>
      </c>
      <c r="K4358" t="s">
        <v>26</v>
      </c>
    </row>
    <row r="4359" spans="1:11" x14ac:dyDescent="0.25">
      <c r="A4359" s="1">
        <v>35462</v>
      </c>
      <c r="B4359" t="s">
        <v>155</v>
      </c>
      <c r="C4359" t="s">
        <v>26</v>
      </c>
      <c r="D4359" t="s">
        <v>26</v>
      </c>
      <c r="E4359" t="s">
        <v>26</v>
      </c>
      <c r="F4359">
        <v>124256771.27</v>
      </c>
      <c r="G4359">
        <v>114137754.65000001</v>
      </c>
      <c r="H4359">
        <v>150544056.09999999</v>
      </c>
      <c r="I4359" t="s">
        <v>26</v>
      </c>
      <c r="J4359" t="s">
        <v>26</v>
      </c>
      <c r="K4359" t="s">
        <v>26</v>
      </c>
    </row>
    <row r="4360" spans="1:11" x14ac:dyDescent="0.25">
      <c r="A4360" s="1">
        <v>35490</v>
      </c>
      <c r="B4360" t="s">
        <v>1</v>
      </c>
      <c r="C4360" t="s">
        <v>26</v>
      </c>
      <c r="D4360" t="s">
        <v>26</v>
      </c>
      <c r="E4360" t="s">
        <v>26</v>
      </c>
      <c r="F4360">
        <v>135206281.24000001</v>
      </c>
      <c r="G4360">
        <v>118826362.98</v>
      </c>
      <c r="H4360">
        <v>177186070.63999999</v>
      </c>
      <c r="I4360" t="s">
        <v>26</v>
      </c>
      <c r="J4360" t="s">
        <v>26</v>
      </c>
      <c r="K4360" t="s">
        <v>26</v>
      </c>
    </row>
    <row r="4361" spans="1:11" x14ac:dyDescent="0.25">
      <c r="A4361" s="1">
        <v>35490</v>
      </c>
      <c r="B4361" t="s">
        <v>126</v>
      </c>
      <c r="C4361" t="s">
        <v>26</v>
      </c>
      <c r="D4361" t="s">
        <v>26</v>
      </c>
      <c r="E4361" t="s">
        <v>26</v>
      </c>
      <c r="F4361">
        <v>140122834</v>
      </c>
      <c r="G4361">
        <v>128254410.22</v>
      </c>
      <c r="H4361">
        <v>171636045.09</v>
      </c>
      <c r="I4361" t="s">
        <v>26</v>
      </c>
      <c r="J4361" t="s">
        <v>26</v>
      </c>
      <c r="K4361" t="s">
        <v>26</v>
      </c>
    </row>
    <row r="4362" spans="1:11" x14ac:dyDescent="0.25">
      <c r="A4362" s="1">
        <v>35490</v>
      </c>
      <c r="B4362" t="s">
        <v>127</v>
      </c>
      <c r="C4362" t="s">
        <v>26</v>
      </c>
      <c r="D4362" t="s">
        <v>26</v>
      </c>
      <c r="E4362" t="s">
        <v>26</v>
      </c>
      <c r="F4362">
        <v>136060971.00999999</v>
      </c>
      <c r="G4362">
        <v>121730930.23999999</v>
      </c>
      <c r="H4362">
        <v>179607858.47</v>
      </c>
      <c r="I4362" t="s">
        <v>26</v>
      </c>
      <c r="J4362" t="s">
        <v>26</v>
      </c>
      <c r="K4362" t="s">
        <v>26</v>
      </c>
    </row>
    <row r="4363" spans="1:11" x14ac:dyDescent="0.25">
      <c r="A4363" s="1">
        <v>35490</v>
      </c>
      <c r="B4363" t="s">
        <v>113</v>
      </c>
      <c r="C4363" t="s">
        <v>26</v>
      </c>
      <c r="D4363" t="s">
        <v>26</v>
      </c>
      <c r="E4363" t="s">
        <v>26</v>
      </c>
      <c r="F4363">
        <v>134642645.97999999</v>
      </c>
      <c r="G4363">
        <v>116148091.88</v>
      </c>
      <c r="H4363">
        <v>177270511.11000001</v>
      </c>
      <c r="I4363" t="s">
        <v>26</v>
      </c>
      <c r="J4363" t="s">
        <v>26</v>
      </c>
      <c r="K4363" t="s">
        <v>26</v>
      </c>
    </row>
    <row r="4364" spans="1:11" x14ac:dyDescent="0.25">
      <c r="A4364" s="1">
        <v>35490</v>
      </c>
      <c r="B4364" t="s">
        <v>128</v>
      </c>
      <c r="C4364" t="s">
        <v>26</v>
      </c>
      <c r="D4364" t="s">
        <v>26</v>
      </c>
      <c r="E4364" t="s">
        <v>26</v>
      </c>
      <c r="F4364">
        <v>136304894.75999999</v>
      </c>
      <c r="G4364">
        <v>116229165.87</v>
      </c>
      <c r="H4364">
        <v>185658093.13</v>
      </c>
      <c r="I4364" t="s">
        <v>26</v>
      </c>
      <c r="J4364" t="s">
        <v>26</v>
      </c>
      <c r="K4364" t="s">
        <v>26</v>
      </c>
    </row>
    <row r="4365" spans="1:11" x14ac:dyDescent="0.25">
      <c r="A4365" s="1">
        <v>35490</v>
      </c>
      <c r="B4365" t="s">
        <v>129</v>
      </c>
      <c r="C4365" t="s">
        <v>26</v>
      </c>
      <c r="D4365" t="s">
        <v>26</v>
      </c>
      <c r="E4365" t="s">
        <v>26</v>
      </c>
      <c r="F4365">
        <v>128389066.76000001</v>
      </c>
      <c r="G4365">
        <v>116090246.08</v>
      </c>
      <c r="H4365">
        <v>160967965.59</v>
      </c>
      <c r="I4365" t="s">
        <v>26</v>
      </c>
      <c r="J4365" t="s">
        <v>26</v>
      </c>
      <c r="K4365" t="s">
        <v>26</v>
      </c>
    </row>
    <row r="4366" spans="1:11" x14ac:dyDescent="0.25">
      <c r="A4366" s="1">
        <v>35490</v>
      </c>
      <c r="B4366" t="s">
        <v>130</v>
      </c>
      <c r="C4366" t="s">
        <v>26</v>
      </c>
      <c r="D4366" t="s">
        <v>26</v>
      </c>
      <c r="E4366" t="s">
        <v>26</v>
      </c>
      <c r="F4366">
        <v>145228119.87</v>
      </c>
      <c r="G4366">
        <v>123985869.59</v>
      </c>
      <c r="H4366">
        <v>220935904.30000001</v>
      </c>
      <c r="I4366" t="s">
        <v>26</v>
      </c>
      <c r="J4366" t="s">
        <v>26</v>
      </c>
      <c r="K4366" t="s">
        <v>26</v>
      </c>
    </row>
    <row r="4367" spans="1:11" x14ac:dyDescent="0.25">
      <c r="A4367" s="1">
        <v>35490</v>
      </c>
      <c r="B4367" t="s">
        <v>131</v>
      </c>
      <c r="C4367" t="s">
        <v>26</v>
      </c>
      <c r="D4367" t="s">
        <v>26</v>
      </c>
      <c r="E4367" t="s">
        <v>26</v>
      </c>
      <c r="F4367">
        <v>137562914.53999999</v>
      </c>
      <c r="G4367">
        <v>133339865.88</v>
      </c>
      <c r="H4367">
        <v>151948544.49000001</v>
      </c>
      <c r="I4367" t="s">
        <v>26</v>
      </c>
      <c r="J4367" t="s">
        <v>26</v>
      </c>
      <c r="K4367" t="s">
        <v>26</v>
      </c>
    </row>
    <row r="4368" spans="1:11" x14ac:dyDescent="0.25">
      <c r="A4368" s="1">
        <v>35490</v>
      </c>
      <c r="B4368" t="s">
        <v>132</v>
      </c>
      <c r="C4368" t="s">
        <v>26</v>
      </c>
      <c r="D4368" t="s">
        <v>26</v>
      </c>
      <c r="E4368" t="s">
        <v>26</v>
      </c>
      <c r="F4368">
        <v>148995767.15000001</v>
      </c>
      <c r="G4368">
        <v>138860716.37</v>
      </c>
      <c r="H4368">
        <v>173037053.91999999</v>
      </c>
      <c r="I4368" t="s">
        <v>26</v>
      </c>
      <c r="J4368" t="s">
        <v>26</v>
      </c>
      <c r="K4368" t="s">
        <v>26</v>
      </c>
    </row>
    <row r="4369" spans="1:11" x14ac:dyDescent="0.25">
      <c r="A4369" s="1">
        <v>35490</v>
      </c>
      <c r="B4369" t="s">
        <v>133</v>
      </c>
      <c r="C4369" t="s">
        <v>26</v>
      </c>
      <c r="D4369" t="s">
        <v>26</v>
      </c>
      <c r="E4369" t="s">
        <v>26</v>
      </c>
      <c r="F4369">
        <v>140807063.47</v>
      </c>
      <c r="G4369">
        <v>116361056.08</v>
      </c>
      <c r="H4369">
        <v>198195823.5</v>
      </c>
      <c r="I4369" t="s">
        <v>26</v>
      </c>
      <c r="J4369" t="s">
        <v>26</v>
      </c>
      <c r="K4369" t="s">
        <v>26</v>
      </c>
    </row>
    <row r="4370" spans="1:11" x14ac:dyDescent="0.25">
      <c r="A4370" s="1">
        <v>35490</v>
      </c>
      <c r="B4370" t="s">
        <v>134</v>
      </c>
      <c r="C4370" t="s">
        <v>26</v>
      </c>
      <c r="D4370" t="s">
        <v>26</v>
      </c>
      <c r="E4370" t="s">
        <v>26</v>
      </c>
      <c r="F4370">
        <v>132649109.7</v>
      </c>
      <c r="G4370">
        <v>126335659.09999999</v>
      </c>
      <c r="H4370">
        <v>148053576.31999999</v>
      </c>
      <c r="I4370" t="s">
        <v>26</v>
      </c>
      <c r="J4370" t="s">
        <v>26</v>
      </c>
      <c r="K4370" t="s">
        <v>26</v>
      </c>
    </row>
    <row r="4371" spans="1:11" x14ac:dyDescent="0.25">
      <c r="A4371" s="1">
        <v>35490</v>
      </c>
      <c r="B4371" t="s">
        <v>135</v>
      </c>
      <c r="C4371" t="s">
        <v>26</v>
      </c>
      <c r="D4371" t="s">
        <v>26</v>
      </c>
      <c r="E4371" t="s">
        <v>26</v>
      </c>
      <c r="F4371">
        <v>129913260.59999999</v>
      </c>
      <c r="G4371">
        <v>124047677.47</v>
      </c>
      <c r="H4371">
        <v>147625022.56999999</v>
      </c>
      <c r="I4371" t="s">
        <v>26</v>
      </c>
      <c r="J4371" t="s">
        <v>26</v>
      </c>
      <c r="K4371" t="s">
        <v>26</v>
      </c>
    </row>
    <row r="4372" spans="1:11" x14ac:dyDescent="0.25">
      <c r="A4372" s="1">
        <v>35490</v>
      </c>
      <c r="B4372" t="s">
        <v>136</v>
      </c>
      <c r="C4372" t="s">
        <v>26</v>
      </c>
      <c r="D4372" t="s">
        <v>26</v>
      </c>
      <c r="E4372" t="s">
        <v>26</v>
      </c>
      <c r="F4372">
        <v>146057653.65000001</v>
      </c>
      <c r="G4372">
        <v>121755430.52</v>
      </c>
      <c r="H4372">
        <v>215477370.21000001</v>
      </c>
      <c r="I4372" t="s">
        <v>26</v>
      </c>
      <c r="J4372" t="s">
        <v>26</v>
      </c>
      <c r="K4372" t="s">
        <v>26</v>
      </c>
    </row>
    <row r="4373" spans="1:11" x14ac:dyDescent="0.25">
      <c r="A4373" s="1">
        <v>35490</v>
      </c>
      <c r="B4373" t="s">
        <v>137</v>
      </c>
      <c r="C4373" t="s">
        <v>26</v>
      </c>
      <c r="D4373" t="s">
        <v>26</v>
      </c>
      <c r="E4373" t="s">
        <v>26</v>
      </c>
      <c r="F4373">
        <v>135508443.18000001</v>
      </c>
      <c r="G4373">
        <v>122615470.15000001</v>
      </c>
      <c r="H4373">
        <v>191830188.09</v>
      </c>
      <c r="I4373" t="s">
        <v>26</v>
      </c>
      <c r="J4373" t="s">
        <v>26</v>
      </c>
      <c r="K4373" t="s">
        <v>26</v>
      </c>
    </row>
    <row r="4374" spans="1:11" x14ac:dyDescent="0.25">
      <c r="A4374" s="1">
        <v>35490</v>
      </c>
      <c r="B4374" t="s">
        <v>138</v>
      </c>
      <c r="C4374" t="s">
        <v>26</v>
      </c>
      <c r="D4374" t="s">
        <v>26</v>
      </c>
      <c r="E4374" t="s">
        <v>26</v>
      </c>
      <c r="F4374">
        <v>147948398.09</v>
      </c>
      <c r="G4374">
        <v>138233763.34999999</v>
      </c>
      <c r="H4374">
        <v>182951495.34</v>
      </c>
      <c r="I4374" t="s">
        <v>26</v>
      </c>
      <c r="J4374" t="s">
        <v>26</v>
      </c>
      <c r="K4374" t="s">
        <v>26</v>
      </c>
    </row>
    <row r="4375" spans="1:11" x14ac:dyDescent="0.25">
      <c r="A4375" s="1">
        <v>35490</v>
      </c>
      <c r="B4375" t="s">
        <v>139</v>
      </c>
      <c r="C4375" t="s">
        <v>26</v>
      </c>
      <c r="D4375" t="s">
        <v>26</v>
      </c>
      <c r="E4375" t="s">
        <v>26</v>
      </c>
      <c r="F4375">
        <v>144770384.56</v>
      </c>
      <c r="G4375">
        <v>124883589.31</v>
      </c>
      <c r="H4375">
        <v>211829307.47999999</v>
      </c>
      <c r="I4375" t="s">
        <v>26</v>
      </c>
      <c r="J4375" t="s">
        <v>26</v>
      </c>
      <c r="K4375" t="s">
        <v>26</v>
      </c>
    </row>
    <row r="4376" spans="1:11" x14ac:dyDescent="0.25">
      <c r="A4376" s="1">
        <v>35490</v>
      </c>
      <c r="B4376" t="s">
        <v>140</v>
      </c>
      <c r="C4376" t="s">
        <v>26</v>
      </c>
      <c r="D4376" t="s">
        <v>26</v>
      </c>
      <c r="E4376" t="s">
        <v>26</v>
      </c>
      <c r="F4376">
        <v>124718940.59999999</v>
      </c>
      <c r="G4376">
        <v>114608353.75</v>
      </c>
      <c r="H4376">
        <v>157003379.06999999</v>
      </c>
      <c r="I4376" t="s">
        <v>26</v>
      </c>
      <c r="J4376" t="s">
        <v>26</v>
      </c>
      <c r="K4376" t="s">
        <v>26</v>
      </c>
    </row>
    <row r="4377" spans="1:11" x14ac:dyDescent="0.25">
      <c r="A4377" s="1">
        <v>35490</v>
      </c>
      <c r="B4377" t="s">
        <v>141</v>
      </c>
      <c r="C4377" t="s">
        <v>26</v>
      </c>
      <c r="D4377" t="s">
        <v>26</v>
      </c>
      <c r="E4377" t="s">
        <v>26</v>
      </c>
      <c r="F4377">
        <v>137266867.53999999</v>
      </c>
      <c r="G4377">
        <v>124929650.18000001</v>
      </c>
      <c r="H4377">
        <v>176868521.69</v>
      </c>
      <c r="I4377" t="s">
        <v>26</v>
      </c>
      <c r="J4377" t="s">
        <v>26</v>
      </c>
      <c r="K4377" t="s">
        <v>26</v>
      </c>
    </row>
    <row r="4378" spans="1:11" x14ac:dyDescent="0.25">
      <c r="A4378" s="1">
        <v>35490</v>
      </c>
      <c r="B4378" t="s">
        <v>142</v>
      </c>
      <c r="C4378" t="s">
        <v>26</v>
      </c>
      <c r="D4378" t="s">
        <v>26</v>
      </c>
      <c r="E4378" t="s">
        <v>26</v>
      </c>
      <c r="F4378">
        <v>131564698.45</v>
      </c>
      <c r="G4378">
        <v>113619324.16</v>
      </c>
      <c r="H4378">
        <v>185685727.03999999</v>
      </c>
      <c r="I4378" t="s">
        <v>26</v>
      </c>
      <c r="J4378" t="s">
        <v>26</v>
      </c>
      <c r="K4378" t="s">
        <v>26</v>
      </c>
    </row>
    <row r="4379" spans="1:11" x14ac:dyDescent="0.25">
      <c r="A4379" s="1">
        <v>35490</v>
      </c>
      <c r="B4379" t="s">
        <v>143</v>
      </c>
      <c r="C4379" t="s">
        <v>26</v>
      </c>
      <c r="D4379" t="s">
        <v>26</v>
      </c>
      <c r="E4379" t="s">
        <v>26</v>
      </c>
      <c r="F4379">
        <v>139295421</v>
      </c>
      <c r="G4379">
        <v>125353190.15000001</v>
      </c>
      <c r="H4379">
        <v>174299638.91999999</v>
      </c>
      <c r="I4379" t="s">
        <v>26</v>
      </c>
      <c r="J4379" t="s">
        <v>26</v>
      </c>
      <c r="K4379" t="s">
        <v>26</v>
      </c>
    </row>
    <row r="4380" spans="1:11" x14ac:dyDescent="0.25">
      <c r="A4380" s="1">
        <v>35490</v>
      </c>
      <c r="B4380" t="s">
        <v>144</v>
      </c>
      <c r="C4380" t="s">
        <v>26</v>
      </c>
      <c r="D4380" t="s">
        <v>26</v>
      </c>
      <c r="E4380" t="s">
        <v>26</v>
      </c>
      <c r="F4380">
        <v>124426568.38</v>
      </c>
      <c r="G4380">
        <v>111426587.58</v>
      </c>
      <c r="H4380">
        <v>168698126.44</v>
      </c>
      <c r="I4380" t="s">
        <v>26</v>
      </c>
      <c r="J4380" t="s">
        <v>26</v>
      </c>
      <c r="K4380" t="s">
        <v>26</v>
      </c>
    </row>
    <row r="4381" spans="1:11" x14ac:dyDescent="0.25">
      <c r="A4381" s="1">
        <v>35490</v>
      </c>
      <c r="B4381" t="s">
        <v>145</v>
      </c>
      <c r="C4381" t="s">
        <v>26</v>
      </c>
      <c r="D4381" t="s">
        <v>26</v>
      </c>
      <c r="E4381" t="s">
        <v>26</v>
      </c>
      <c r="F4381">
        <v>135632741.33000001</v>
      </c>
      <c r="G4381">
        <v>123088164.79000001</v>
      </c>
      <c r="H4381">
        <v>167233806.47999999</v>
      </c>
      <c r="I4381" t="s">
        <v>26</v>
      </c>
      <c r="J4381" t="s">
        <v>26</v>
      </c>
      <c r="K4381" t="s">
        <v>26</v>
      </c>
    </row>
    <row r="4382" spans="1:11" x14ac:dyDescent="0.25">
      <c r="A4382" s="1">
        <v>35490</v>
      </c>
      <c r="B4382" t="s">
        <v>146</v>
      </c>
      <c r="C4382" t="s">
        <v>26</v>
      </c>
      <c r="D4382" t="s">
        <v>26</v>
      </c>
      <c r="E4382" t="s">
        <v>26</v>
      </c>
      <c r="F4382">
        <v>131963059.34</v>
      </c>
      <c r="G4382">
        <v>114683748.13</v>
      </c>
      <c r="H4382">
        <v>176388269.15000001</v>
      </c>
      <c r="I4382" t="s">
        <v>26</v>
      </c>
      <c r="J4382" t="s">
        <v>26</v>
      </c>
      <c r="K4382" t="s">
        <v>26</v>
      </c>
    </row>
    <row r="4383" spans="1:11" x14ac:dyDescent="0.25">
      <c r="A4383" s="1">
        <v>35490</v>
      </c>
      <c r="B4383" t="s">
        <v>2</v>
      </c>
      <c r="C4383" t="s">
        <v>26</v>
      </c>
      <c r="D4383" t="s">
        <v>26</v>
      </c>
      <c r="E4383" t="s">
        <v>26</v>
      </c>
      <c r="F4383">
        <v>122475284.77</v>
      </c>
      <c r="G4383">
        <v>108118916.2</v>
      </c>
      <c r="H4383">
        <v>163509802.69999999</v>
      </c>
      <c r="I4383" t="s">
        <v>26</v>
      </c>
      <c r="J4383" t="s">
        <v>26</v>
      </c>
      <c r="K4383" t="s">
        <v>26</v>
      </c>
    </row>
    <row r="4384" spans="1:11" x14ac:dyDescent="0.25">
      <c r="A4384" s="1">
        <v>35490</v>
      </c>
      <c r="B4384" t="s">
        <v>147</v>
      </c>
      <c r="C4384" t="s">
        <v>26</v>
      </c>
      <c r="D4384" t="s">
        <v>26</v>
      </c>
      <c r="E4384" t="s">
        <v>26</v>
      </c>
      <c r="F4384">
        <v>132308647.53</v>
      </c>
      <c r="G4384">
        <v>118865183.89</v>
      </c>
      <c r="H4384">
        <v>163945863.46000001</v>
      </c>
      <c r="I4384" t="s">
        <v>26</v>
      </c>
      <c r="J4384" t="s">
        <v>26</v>
      </c>
      <c r="K4384" t="s">
        <v>26</v>
      </c>
    </row>
    <row r="4385" spans="1:11" x14ac:dyDescent="0.25">
      <c r="A4385" s="1">
        <v>35490</v>
      </c>
      <c r="B4385" t="s">
        <v>148</v>
      </c>
      <c r="C4385" t="s">
        <v>26</v>
      </c>
      <c r="D4385" t="s">
        <v>26</v>
      </c>
      <c r="E4385" t="s">
        <v>26</v>
      </c>
      <c r="F4385">
        <v>136938476.53999999</v>
      </c>
      <c r="G4385">
        <v>116205661.95</v>
      </c>
      <c r="H4385">
        <v>181581490.28</v>
      </c>
      <c r="I4385" t="s">
        <v>26</v>
      </c>
      <c r="J4385" t="s">
        <v>26</v>
      </c>
      <c r="K4385" t="s">
        <v>26</v>
      </c>
    </row>
    <row r="4386" spans="1:11" x14ac:dyDescent="0.25">
      <c r="A4386" s="1">
        <v>35490</v>
      </c>
      <c r="B4386" t="s">
        <v>149</v>
      </c>
      <c r="C4386" t="s">
        <v>26</v>
      </c>
      <c r="D4386" t="s">
        <v>26</v>
      </c>
      <c r="E4386" t="s">
        <v>26</v>
      </c>
      <c r="F4386">
        <v>132145694.05</v>
      </c>
      <c r="G4386">
        <v>112706774.19</v>
      </c>
      <c r="H4386">
        <v>173847848.88</v>
      </c>
      <c r="I4386" t="s">
        <v>26</v>
      </c>
      <c r="J4386" t="s">
        <v>26</v>
      </c>
      <c r="K4386" t="s">
        <v>26</v>
      </c>
    </row>
    <row r="4387" spans="1:11" x14ac:dyDescent="0.25">
      <c r="A4387" s="1">
        <v>35490</v>
      </c>
      <c r="B4387" t="s">
        <v>150</v>
      </c>
      <c r="C4387" t="s">
        <v>26</v>
      </c>
      <c r="D4387" t="s">
        <v>26</v>
      </c>
      <c r="E4387" t="s">
        <v>26</v>
      </c>
      <c r="F4387">
        <v>158376727.81999999</v>
      </c>
      <c r="G4387">
        <v>121771234.34999999</v>
      </c>
      <c r="H4387">
        <v>242253487.62</v>
      </c>
      <c r="I4387" t="s">
        <v>26</v>
      </c>
      <c r="J4387" t="s">
        <v>26</v>
      </c>
      <c r="K4387" t="s">
        <v>26</v>
      </c>
    </row>
    <row r="4388" spans="1:11" x14ac:dyDescent="0.25">
      <c r="A4388" s="1">
        <v>35490</v>
      </c>
      <c r="B4388" t="s">
        <v>151</v>
      </c>
      <c r="C4388" t="s">
        <v>26</v>
      </c>
      <c r="D4388" t="s">
        <v>26</v>
      </c>
      <c r="E4388" t="s">
        <v>26</v>
      </c>
      <c r="F4388">
        <v>129488106.66</v>
      </c>
      <c r="G4388">
        <v>116533569.42</v>
      </c>
      <c r="H4388">
        <v>168000128.18000001</v>
      </c>
      <c r="I4388" t="s">
        <v>26</v>
      </c>
      <c r="J4388" t="s">
        <v>26</v>
      </c>
      <c r="K4388" t="s">
        <v>26</v>
      </c>
    </row>
    <row r="4389" spans="1:11" x14ac:dyDescent="0.25">
      <c r="A4389" s="1">
        <v>35490</v>
      </c>
      <c r="B4389" t="s">
        <v>152</v>
      </c>
      <c r="C4389" t="s">
        <v>26</v>
      </c>
      <c r="D4389" t="s">
        <v>26</v>
      </c>
      <c r="E4389" t="s">
        <v>26</v>
      </c>
      <c r="F4389">
        <v>122400633.7</v>
      </c>
      <c r="G4389">
        <v>111968707.09</v>
      </c>
      <c r="H4389">
        <v>150018611.56</v>
      </c>
      <c r="I4389" t="s">
        <v>26</v>
      </c>
      <c r="J4389" t="s">
        <v>26</v>
      </c>
      <c r="K4389" t="s">
        <v>26</v>
      </c>
    </row>
    <row r="4390" spans="1:11" x14ac:dyDescent="0.25">
      <c r="A4390" s="1">
        <v>35490</v>
      </c>
      <c r="B4390" t="s">
        <v>153</v>
      </c>
      <c r="C4390" t="s">
        <v>26</v>
      </c>
      <c r="D4390" t="s">
        <v>26</v>
      </c>
      <c r="E4390" t="s">
        <v>26</v>
      </c>
      <c r="F4390">
        <v>136147726.12</v>
      </c>
      <c r="G4390">
        <v>122316722.59999999</v>
      </c>
      <c r="H4390">
        <v>168067627.05000001</v>
      </c>
      <c r="I4390" t="s">
        <v>26</v>
      </c>
      <c r="J4390" t="s">
        <v>26</v>
      </c>
      <c r="K4390" t="s">
        <v>26</v>
      </c>
    </row>
    <row r="4391" spans="1:11" x14ac:dyDescent="0.25">
      <c r="A4391" s="1">
        <v>35490</v>
      </c>
      <c r="B4391" t="s">
        <v>154</v>
      </c>
      <c r="C4391" t="s">
        <v>26</v>
      </c>
      <c r="D4391" t="s">
        <v>26</v>
      </c>
      <c r="E4391" t="s">
        <v>26</v>
      </c>
      <c r="F4391">
        <v>127561609.01000001</v>
      </c>
      <c r="G4391">
        <v>114786884.51000001</v>
      </c>
      <c r="H4391">
        <v>165612267.90000001</v>
      </c>
      <c r="I4391" t="s">
        <v>26</v>
      </c>
      <c r="J4391" t="s">
        <v>26</v>
      </c>
      <c r="K4391" t="s">
        <v>26</v>
      </c>
    </row>
    <row r="4392" spans="1:11" x14ac:dyDescent="0.25">
      <c r="A4392" s="1">
        <v>35490</v>
      </c>
      <c r="B4392" t="s">
        <v>155</v>
      </c>
      <c r="C4392" t="s">
        <v>26</v>
      </c>
      <c r="D4392" t="s">
        <v>26</v>
      </c>
      <c r="E4392" t="s">
        <v>26</v>
      </c>
      <c r="F4392">
        <v>124057960.43000001</v>
      </c>
      <c r="G4392">
        <v>113852410.27</v>
      </c>
      <c r="H4392">
        <v>150589219.31999999</v>
      </c>
      <c r="I4392" t="s">
        <v>26</v>
      </c>
      <c r="J4392" t="s">
        <v>26</v>
      </c>
      <c r="K4392" t="s">
        <v>26</v>
      </c>
    </row>
    <row r="4393" spans="1:11" x14ac:dyDescent="0.25">
      <c r="A4393" s="1">
        <v>35521</v>
      </c>
      <c r="B4393" t="s">
        <v>1</v>
      </c>
      <c r="C4393" t="s">
        <v>26</v>
      </c>
      <c r="D4393" t="s">
        <v>26</v>
      </c>
      <c r="E4393" t="s">
        <v>26</v>
      </c>
      <c r="F4393">
        <v>135922874.53</v>
      </c>
      <c r="G4393">
        <v>118850128.25</v>
      </c>
      <c r="H4393">
        <v>179684394.24000001</v>
      </c>
      <c r="I4393" t="s">
        <v>26</v>
      </c>
      <c r="J4393" t="s">
        <v>26</v>
      </c>
      <c r="K4393" t="s">
        <v>26</v>
      </c>
    </row>
    <row r="4394" spans="1:11" x14ac:dyDescent="0.25">
      <c r="A4394" s="1">
        <v>35521</v>
      </c>
      <c r="B4394" t="s">
        <v>126</v>
      </c>
      <c r="C4394" t="s">
        <v>26</v>
      </c>
      <c r="D4394" t="s">
        <v>26</v>
      </c>
      <c r="E4394" t="s">
        <v>26</v>
      </c>
      <c r="F4394">
        <v>140164870.84999999</v>
      </c>
      <c r="G4394">
        <v>128382664.63</v>
      </c>
      <c r="H4394">
        <v>171447245.44</v>
      </c>
      <c r="I4394" t="s">
        <v>26</v>
      </c>
      <c r="J4394" t="s">
        <v>26</v>
      </c>
      <c r="K4394" t="s">
        <v>26</v>
      </c>
    </row>
    <row r="4395" spans="1:11" x14ac:dyDescent="0.25">
      <c r="A4395" s="1">
        <v>35521</v>
      </c>
      <c r="B4395" t="s">
        <v>127</v>
      </c>
      <c r="C4395" t="s">
        <v>26</v>
      </c>
      <c r="D4395" t="s">
        <v>26</v>
      </c>
      <c r="E4395" t="s">
        <v>26</v>
      </c>
      <c r="F4395">
        <v>136931761.22</v>
      </c>
      <c r="G4395">
        <v>121426602.91</v>
      </c>
      <c r="H4395">
        <v>184062133.36000001</v>
      </c>
      <c r="I4395" t="s">
        <v>26</v>
      </c>
      <c r="J4395" t="s">
        <v>26</v>
      </c>
      <c r="K4395" t="s">
        <v>26</v>
      </c>
    </row>
    <row r="4396" spans="1:11" x14ac:dyDescent="0.25">
      <c r="A4396" s="1">
        <v>35521</v>
      </c>
      <c r="B4396" t="s">
        <v>113</v>
      </c>
      <c r="C4396" t="s">
        <v>26</v>
      </c>
      <c r="D4396" t="s">
        <v>26</v>
      </c>
      <c r="E4396" t="s">
        <v>26</v>
      </c>
      <c r="F4396">
        <v>135598608.77000001</v>
      </c>
      <c r="G4396">
        <v>116461691.73</v>
      </c>
      <c r="H4396">
        <v>179734571.21000001</v>
      </c>
      <c r="I4396" t="s">
        <v>26</v>
      </c>
      <c r="J4396" t="s">
        <v>26</v>
      </c>
      <c r="K4396" t="s">
        <v>26</v>
      </c>
    </row>
    <row r="4397" spans="1:11" x14ac:dyDescent="0.25">
      <c r="A4397" s="1">
        <v>35521</v>
      </c>
      <c r="B4397" t="s">
        <v>128</v>
      </c>
      <c r="C4397" t="s">
        <v>26</v>
      </c>
      <c r="D4397" t="s">
        <v>26</v>
      </c>
      <c r="E4397" t="s">
        <v>26</v>
      </c>
      <c r="F4397">
        <v>136386677.69999999</v>
      </c>
      <c r="G4397">
        <v>116298903.37</v>
      </c>
      <c r="H4397">
        <v>185769487.97999999</v>
      </c>
      <c r="I4397" t="s">
        <v>26</v>
      </c>
      <c r="J4397" t="s">
        <v>26</v>
      </c>
      <c r="K4397" t="s">
        <v>26</v>
      </c>
    </row>
    <row r="4398" spans="1:11" x14ac:dyDescent="0.25">
      <c r="A4398" s="1">
        <v>35521</v>
      </c>
      <c r="B4398" t="s">
        <v>129</v>
      </c>
      <c r="C4398" t="s">
        <v>26</v>
      </c>
      <c r="D4398" t="s">
        <v>26</v>
      </c>
      <c r="E4398" t="s">
        <v>26</v>
      </c>
      <c r="F4398">
        <v>129416179.3</v>
      </c>
      <c r="G4398">
        <v>115881283.64</v>
      </c>
      <c r="H4398">
        <v>165265810.27000001</v>
      </c>
      <c r="I4398" t="s">
        <v>26</v>
      </c>
      <c r="J4398" t="s">
        <v>26</v>
      </c>
      <c r="K4398" t="s">
        <v>26</v>
      </c>
    </row>
    <row r="4399" spans="1:11" x14ac:dyDescent="0.25">
      <c r="A4399" s="1">
        <v>35521</v>
      </c>
      <c r="B4399" t="s">
        <v>130</v>
      </c>
      <c r="C4399" t="s">
        <v>26</v>
      </c>
      <c r="D4399" t="s">
        <v>26</v>
      </c>
      <c r="E4399" t="s">
        <v>26</v>
      </c>
      <c r="F4399">
        <v>144995754.88</v>
      </c>
      <c r="G4399">
        <v>123688303.51000001</v>
      </c>
      <c r="H4399">
        <v>220957997.88999999</v>
      </c>
      <c r="I4399" t="s">
        <v>26</v>
      </c>
      <c r="J4399" t="s">
        <v>26</v>
      </c>
      <c r="K4399" t="s">
        <v>26</v>
      </c>
    </row>
    <row r="4400" spans="1:11" x14ac:dyDescent="0.25">
      <c r="A4400" s="1">
        <v>35521</v>
      </c>
      <c r="B4400" t="s">
        <v>131</v>
      </c>
      <c r="C4400" t="s">
        <v>26</v>
      </c>
      <c r="D4400" t="s">
        <v>26</v>
      </c>
      <c r="E4400" t="s">
        <v>26</v>
      </c>
      <c r="F4400">
        <v>137205250.96000001</v>
      </c>
      <c r="G4400">
        <v>132606496.62</v>
      </c>
      <c r="H4400">
        <v>152890625.47</v>
      </c>
      <c r="I4400" t="s">
        <v>26</v>
      </c>
      <c r="J4400" t="s">
        <v>26</v>
      </c>
      <c r="K4400" t="s">
        <v>26</v>
      </c>
    </row>
    <row r="4401" spans="1:11" x14ac:dyDescent="0.25">
      <c r="A4401" s="1">
        <v>35521</v>
      </c>
      <c r="B4401" t="s">
        <v>132</v>
      </c>
      <c r="C4401" t="s">
        <v>26</v>
      </c>
      <c r="D4401" t="s">
        <v>26</v>
      </c>
      <c r="E4401" t="s">
        <v>26</v>
      </c>
      <c r="F4401">
        <v>149219260.80000001</v>
      </c>
      <c r="G4401">
        <v>139180096.02000001</v>
      </c>
      <c r="H4401">
        <v>173037053.91999999</v>
      </c>
      <c r="I4401" t="s">
        <v>26</v>
      </c>
      <c r="J4401" t="s">
        <v>26</v>
      </c>
      <c r="K4401" t="s">
        <v>26</v>
      </c>
    </row>
    <row r="4402" spans="1:11" x14ac:dyDescent="0.25">
      <c r="A4402" s="1">
        <v>35521</v>
      </c>
      <c r="B4402" t="s">
        <v>133</v>
      </c>
      <c r="C4402" t="s">
        <v>26</v>
      </c>
      <c r="D4402" t="s">
        <v>26</v>
      </c>
      <c r="E4402" t="s">
        <v>26</v>
      </c>
      <c r="F4402">
        <v>140483207.22</v>
      </c>
      <c r="G4402">
        <v>119386443.54000001</v>
      </c>
      <c r="H4402">
        <v>189990516.41</v>
      </c>
      <c r="I4402" t="s">
        <v>26</v>
      </c>
      <c r="J4402" t="s">
        <v>26</v>
      </c>
      <c r="K4402" t="s">
        <v>26</v>
      </c>
    </row>
    <row r="4403" spans="1:11" x14ac:dyDescent="0.25">
      <c r="A4403" s="1">
        <v>35521</v>
      </c>
      <c r="B4403" t="s">
        <v>134</v>
      </c>
      <c r="C4403" t="s">
        <v>26</v>
      </c>
      <c r="D4403" t="s">
        <v>26</v>
      </c>
      <c r="E4403" t="s">
        <v>26</v>
      </c>
      <c r="F4403">
        <v>132901143.01000001</v>
      </c>
      <c r="G4403">
        <v>126626231.11</v>
      </c>
      <c r="H4403">
        <v>148231240.61000001</v>
      </c>
      <c r="I4403" t="s">
        <v>26</v>
      </c>
      <c r="J4403" t="s">
        <v>26</v>
      </c>
      <c r="K4403" t="s">
        <v>26</v>
      </c>
    </row>
    <row r="4404" spans="1:11" x14ac:dyDescent="0.25">
      <c r="A4404" s="1">
        <v>35521</v>
      </c>
      <c r="B4404" t="s">
        <v>135</v>
      </c>
      <c r="C4404" t="s">
        <v>26</v>
      </c>
      <c r="D4404" t="s">
        <v>26</v>
      </c>
      <c r="E4404" t="s">
        <v>26</v>
      </c>
      <c r="F4404">
        <v>129692408.06</v>
      </c>
      <c r="G4404">
        <v>123762367.81999999</v>
      </c>
      <c r="H4404">
        <v>147610260.06</v>
      </c>
      <c r="I4404" t="s">
        <v>26</v>
      </c>
      <c r="J4404" t="s">
        <v>26</v>
      </c>
      <c r="K4404" t="s">
        <v>26</v>
      </c>
    </row>
    <row r="4405" spans="1:11" x14ac:dyDescent="0.25">
      <c r="A4405" s="1">
        <v>35521</v>
      </c>
      <c r="B4405" t="s">
        <v>136</v>
      </c>
      <c r="C4405" t="s">
        <v>26</v>
      </c>
      <c r="D4405" t="s">
        <v>26</v>
      </c>
      <c r="E4405" t="s">
        <v>26</v>
      </c>
      <c r="F4405">
        <v>145648692.22</v>
      </c>
      <c r="G4405">
        <v>121207531.08</v>
      </c>
      <c r="H4405">
        <v>215477370.21000001</v>
      </c>
      <c r="I4405" t="s">
        <v>26</v>
      </c>
      <c r="J4405" t="s">
        <v>26</v>
      </c>
      <c r="K4405" t="s">
        <v>26</v>
      </c>
    </row>
    <row r="4406" spans="1:11" x14ac:dyDescent="0.25">
      <c r="A4406" s="1">
        <v>35521</v>
      </c>
      <c r="B4406" t="s">
        <v>137</v>
      </c>
      <c r="C4406" t="s">
        <v>26</v>
      </c>
      <c r="D4406" t="s">
        <v>26</v>
      </c>
      <c r="E4406" t="s">
        <v>26</v>
      </c>
      <c r="F4406">
        <v>137039688.59</v>
      </c>
      <c r="G4406">
        <v>124491486.84</v>
      </c>
      <c r="H4406">
        <v>191868554.13</v>
      </c>
      <c r="I4406" t="s">
        <v>26</v>
      </c>
      <c r="J4406" t="s">
        <v>26</v>
      </c>
      <c r="K4406" t="s">
        <v>26</v>
      </c>
    </row>
    <row r="4407" spans="1:11" x14ac:dyDescent="0.25">
      <c r="A4407" s="1">
        <v>35521</v>
      </c>
      <c r="B4407" t="s">
        <v>138</v>
      </c>
      <c r="C4407" t="s">
        <v>26</v>
      </c>
      <c r="D4407" t="s">
        <v>26</v>
      </c>
      <c r="E4407" t="s">
        <v>26</v>
      </c>
      <c r="F4407">
        <v>148599371.03999999</v>
      </c>
      <c r="G4407">
        <v>139063165.93000001</v>
      </c>
      <c r="H4407">
        <v>182969790.49000001</v>
      </c>
      <c r="I4407" t="s">
        <v>26</v>
      </c>
      <c r="J4407" t="s">
        <v>26</v>
      </c>
      <c r="K4407" t="s">
        <v>26</v>
      </c>
    </row>
    <row r="4408" spans="1:11" x14ac:dyDescent="0.25">
      <c r="A4408" s="1">
        <v>35521</v>
      </c>
      <c r="B4408" t="s">
        <v>139</v>
      </c>
      <c r="C4408" t="s">
        <v>26</v>
      </c>
      <c r="D4408" t="s">
        <v>26</v>
      </c>
      <c r="E4408" t="s">
        <v>26</v>
      </c>
      <c r="F4408">
        <v>143583267.41</v>
      </c>
      <c r="G4408">
        <v>123347521.16</v>
      </c>
      <c r="H4408">
        <v>211829307.47999999</v>
      </c>
      <c r="I4408" t="s">
        <v>26</v>
      </c>
      <c r="J4408" t="s">
        <v>26</v>
      </c>
      <c r="K4408" t="s">
        <v>26</v>
      </c>
    </row>
    <row r="4409" spans="1:11" x14ac:dyDescent="0.25">
      <c r="A4409" s="1">
        <v>35521</v>
      </c>
      <c r="B4409" t="s">
        <v>140</v>
      </c>
      <c r="C4409" t="s">
        <v>26</v>
      </c>
      <c r="D4409" t="s">
        <v>26</v>
      </c>
      <c r="E4409" t="s">
        <v>26</v>
      </c>
      <c r="F4409">
        <v>124457030.83</v>
      </c>
      <c r="G4409">
        <v>114310372.03</v>
      </c>
      <c r="H4409">
        <v>156877776.37</v>
      </c>
      <c r="I4409" t="s">
        <v>26</v>
      </c>
      <c r="J4409" t="s">
        <v>26</v>
      </c>
      <c r="K4409" t="s">
        <v>26</v>
      </c>
    </row>
    <row r="4410" spans="1:11" x14ac:dyDescent="0.25">
      <c r="A4410" s="1">
        <v>35521</v>
      </c>
      <c r="B4410" t="s">
        <v>141</v>
      </c>
      <c r="C4410" t="s">
        <v>26</v>
      </c>
      <c r="D4410" t="s">
        <v>26</v>
      </c>
      <c r="E4410" t="s">
        <v>26</v>
      </c>
      <c r="F4410">
        <v>136498173.08000001</v>
      </c>
      <c r="G4410">
        <v>123917720.02</v>
      </c>
      <c r="H4410">
        <v>176868521.69</v>
      </c>
      <c r="I4410" t="s">
        <v>26</v>
      </c>
      <c r="J4410" t="s">
        <v>26</v>
      </c>
      <c r="K4410" t="s">
        <v>26</v>
      </c>
    </row>
    <row r="4411" spans="1:11" x14ac:dyDescent="0.25">
      <c r="A4411" s="1">
        <v>35521</v>
      </c>
      <c r="B4411" t="s">
        <v>142</v>
      </c>
      <c r="C4411" t="s">
        <v>26</v>
      </c>
      <c r="D4411" t="s">
        <v>26</v>
      </c>
      <c r="E4411" t="s">
        <v>26</v>
      </c>
      <c r="F4411">
        <v>130762153.78</v>
      </c>
      <c r="G4411">
        <v>112585388.31</v>
      </c>
      <c r="H4411">
        <v>185592884.16999999</v>
      </c>
      <c r="I4411" t="s">
        <v>26</v>
      </c>
      <c r="J4411" t="s">
        <v>26</v>
      </c>
      <c r="K4411" t="s">
        <v>26</v>
      </c>
    </row>
    <row r="4412" spans="1:11" x14ac:dyDescent="0.25">
      <c r="A4412" s="1">
        <v>35521</v>
      </c>
      <c r="B4412" t="s">
        <v>143</v>
      </c>
      <c r="C4412" t="s">
        <v>26</v>
      </c>
      <c r="D4412" t="s">
        <v>26</v>
      </c>
      <c r="E4412" t="s">
        <v>26</v>
      </c>
      <c r="F4412">
        <v>138738239.31</v>
      </c>
      <c r="G4412">
        <v>126330945.03</v>
      </c>
      <c r="H4412">
        <v>169889858.06</v>
      </c>
      <c r="I4412" t="s">
        <v>26</v>
      </c>
      <c r="J4412" t="s">
        <v>26</v>
      </c>
      <c r="K4412" t="s">
        <v>26</v>
      </c>
    </row>
    <row r="4413" spans="1:11" x14ac:dyDescent="0.25">
      <c r="A4413" s="1">
        <v>35521</v>
      </c>
      <c r="B4413" t="s">
        <v>144</v>
      </c>
      <c r="C4413" t="s">
        <v>26</v>
      </c>
      <c r="D4413" t="s">
        <v>26</v>
      </c>
      <c r="E4413" t="s">
        <v>26</v>
      </c>
      <c r="F4413">
        <v>124339469.78</v>
      </c>
      <c r="G4413">
        <v>111315161</v>
      </c>
      <c r="H4413">
        <v>168698126.44</v>
      </c>
      <c r="I4413" t="s">
        <v>26</v>
      </c>
      <c r="J4413" t="s">
        <v>26</v>
      </c>
      <c r="K4413" t="s">
        <v>26</v>
      </c>
    </row>
    <row r="4414" spans="1:11" x14ac:dyDescent="0.25">
      <c r="A4414" s="1">
        <v>35521</v>
      </c>
      <c r="B4414" t="s">
        <v>145</v>
      </c>
      <c r="C4414" t="s">
        <v>26</v>
      </c>
      <c r="D4414" t="s">
        <v>26</v>
      </c>
      <c r="E4414" t="s">
        <v>26</v>
      </c>
      <c r="F4414">
        <v>139701723.56999999</v>
      </c>
      <c r="G4414">
        <v>122805062.01000001</v>
      </c>
      <c r="H4414">
        <v>182234678.91999999</v>
      </c>
      <c r="I4414" t="s">
        <v>26</v>
      </c>
      <c r="J4414" t="s">
        <v>26</v>
      </c>
      <c r="K4414" t="s">
        <v>26</v>
      </c>
    </row>
    <row r="4415" spans="1:11" x14ac:dyDescent="0.25">
      <c r="A4415" s="1">
        <v>35521</v>
      </c>
      <c r="B4415" t="s">
        <v>146</v>
      </c>
      <c r="C4415" t="s">
        <v>26</v>
      </c>
      <c r="D4415" t="s">
        <v>26</v>
      </c>
      <c r="E4415" t="s">
        <v>26</v>
      </c>
      <c r="F4415">
        <v>131461599.72</v>
      </c>
      <c r="G4415">
        <v>113961240.51000001</v>
      </c>
      <c r="H4415">
        <v>176441185.63</v>
      </c>
      <c r="I4415" t="s">
        <v>26</v>
      </c>
      <c r="J4415" t="s">
        <v>26</v>
      </c>
      <c r="K4415" t="s">
        <v>26</v>
      </c>
    </row>
    <row r="4416" spans="1:11" x14ac:dyDescent="0.25">
      <c r="A4416" s="1">
        <v>35521</v>
      </c>
      <c r="B4416" t="s">
        <v>2</v>
      </c>
      <c r="C4416" t="s">
        <v>26</v>
      </c>
      <c r="D4416" t="s">
        <v>26</v>
      </c>
      <c r="E4416" t="s">
        <v>26</v>
      </c>
      <c r="F4416">
        <v>122683492.75</v>
      </c>
      <c r="G4416">
        <v>108443272.95</v>
      </c>
      <c r="H4416">
        <v>163395345.84</v>
      </c>
      <c r="I4416" t="s">
        <v>26</v>
      </c>
      <c r="J4416" t="s">
        <v>26</v>
      </c>
      <c r="K4416" t="s">
        <v>26</v>
      </c>
    </row>
    <row r="4417" spans="1:11" x14ac:dyDescent="0.25">
      <c r="A4417" s="1">
        <v>35521</v>
      </c>
      <c r="B4417" t="s">
        <v>147</v>
      </c>
      <c r="C4417" t="s">
        <v>26</v>
      </c>
      <c r="D4417" t="s">
        <v>26</v>
      </c>
      <c r="E4417" t="s">
        <v>26</v>
      </c>
      <c r="F4417">
        <v>137336376.13</v>
      </c>
      <c r="G4417">
        <v>119186119.88</v>
      </c>
      <c r="H4417">
        <v>180045347.25999999</v>
      </c>
      <c r="I4417" t="s">
        <v>26</v>
      </c>
      <c r="J4417" t="s">
        <v>26</v>
      </c>
      <c r="K4417" t="s">
        <v>26</v>
      </c>
    </row>
    <row r="4418" spans="1:11" x14ac:dyDescent="0.25">
      <c r="A4418" s="1">
        <v>35521</v>
      </c>
      <c r="B4418" t="s">
        <v>148</v>
      </c>
      <c r="C4418" t="s">
        <v>26</v>
      </c>
      <c r="D4418" t="s">
        <v>26</v>
      </c>
      <c r="E4418" t="s">
        <v>26</v>
      </c>
      <c r="F4418">
        <v>137404067.36000001</v>
      </c>
      <c r="G4418">
        <v>116891275.34999999</v>
      </c>
      <c r="H4418">
        <v>181581490.28</v>
      </c>
      <c r="I4418" t="s">
        <v>26</v>
      </c>
      <c r="J4418" t="s">
        <v>26</v>
      </c>
      <c r="K4418" t="s">
        <v>26</v>
      </c>
    </row>
    <row r="4419" spans="1:11" x14ac:dyDescent="0.25">
      <c r="A4419" s="1">
        <v>35521</v>
      </c>
      <c r="B4419" t="s">
        <v>149</v>
      </c>
      <c r="C4419" t="s">
        <v>26</v>
      </c>
      <c r="D4419" t="s">
        <v>26</v>
      </c>
      <c r="E4419" t="s">
        <v>26</v>
      </c>
      <c r="F4419">
        <v>132476058.29000001</v>
      </c>
      <c r="G4419">
        <v>113202683.98999999</v>
      </c>
      <c r="H4419">
        <v>173830464.09</v>
      </c>
      <c r="I4419" t="s">
        <v>26</v>
      </c>
      <c r="J4419" t="s">
        <v>26</v>
      </c>
      <c r="K4419" t="s">
        <v>26</v>
      </c>
    </row>
    <row r="4420" spans="1:11" x14ac:dyDescent="0.25">
      <c r="A4420" s="1">
        <v>35521</v>
      </c>
      <c r="B4420" t="s">
        <v>150</v>
      </c>
      <c r="C4420" t="s">
        <v>26</v>
      </c>
      <c r="D4420" t="s">
        <v>26</v>
      </c>
      <c r="E4420" t="s">
        <v>26</v>
      </c>
      <c r="F4420">
        <v>157442305.12</v>
      </c>
      <c r="G4420">
        <v>120322156.66</v>
      </c>
      <c r="H4420">
        <v>242519966.44999999</v>
      </c>
      <c r="I4420" t="s">
        <v>26</v>
      </c>
      <c r="J4420" t="s">
        <v>26</v>
      </c>
      <c r="K4420" t="s">
        <v>26</v>
      </c>
    </row>
    <row r="4421" spans="1:11" x14ac:dyDescent="0.25">
      <c r="A4421" s="1">
        <v>35521</v>
      </c>
      <c r="B4421" t="s">
        <v>151</v>
      </c>
      <c r="C4421" t="s">
        <v>26</v>
      </c>
      <c r="D4421" t="s">
        <v>26</v>
      </c>
      <c r="E4421" t="s">
        <v>26</v>
      </c>
      <c r="F4421">
        <v>129824775.73999999</v>
      </c>
      <c r="G4421">
        <v>116988050.34</v>
      </c>
      <c r="H4421">
        <v>167983328.16999999</v>
      </c>
      <c r="I4421" t="s">
        <v>26</v>
      </c>
      <c r="J4421" t="s">
        <v>26</v>
      </c>
      <c r="K4421" t="s">
        <v>26</v>
      </c>
    </row>
    <row r="4422" spans="1:11" x14ac:dyDescent="0.25">
      <c r="A4422" s="1">
        <v>35521</v>
      </c>
      <c r="B4422" t="s">
        <v>152</v>
      </c>
      <c r="C4422" t="s">
        <v>26</v>
      </c>
      <c r="D4422" t="s">
        <v>26</v>
      </c>
      <c r="E4422" t="s">
        <v>26</v>
      </c>
      <c r="F4422">
        <v>125938012.02</v>
      </c>
      <c r="G4422">
        <v>112450172.53</v>
      </c>
      <c r="H4422">
        <v>161630052.09999999</v>
      </c>
      <c r="I4422" t="s">
        <v>26</v>
      </c>
      <c r="J4422" t="s">
        <v>26</v>
      </c>
      <c r="K4422" t="s">
        <v>26</v>
      </c>
    </row>
    <row r="4423" spans="1:11" x14ac:dyDescent="0.25">
      <c r="A4423" s="1">
        <v>35521</v>
      </c>
      <c r="B4423" t="s">
        <v>153</v>
      </c>
      <c r="C4423" t="s">
        <v>26</v>
      </c>
      <c r="D4423" t="s">
        <v>26</v>
      </c>
      <c r="E4423" t="s">
        <v>26</v>
      </c>
      <c r="F4423">
        <v>136038807.94</v>
      </c>
      <c r="G4423">
        <v>119124256.14</v>
      </c>
      <c r="H4423">
        <v>175076047.09999999</v>
      </c>
      <c r="I4423" t="s">
        <v>26</v>
      </c>
      <c r="J4423" t="s">
        <v>26</v>
      </c>
      <c r="K4423" t="s">
        <v>26</v>
      </c>
    </row>
    <row r="4424" spans="1:11" x14ac:dyDescent="0.25">
      <c r="A4424" s="1">
        <v>35521</v>
      </c>
      <c r="B4424" t="s">
        <v>154</v>
      </c>
      <c r="C4424" t="s">
        <v>26</v>
      </c>
      <c r="D4424" t="s">
        <v>26</v>
      </c>
      <c r="E4424" t="s">
        <v>26</v>
      </c>
      <c r="F4424">
        <v>128429027.95</v>
      </c>
      <c r="G4424">
        <v>115957710.73</v>
      </c>
      <c r="H4424">
        <v>165562584.22</v>
      </c>
      <c r="I4424" t="s">
        <v>26</v>
      </c>
      <c r="J4424" t="s">
        <v>26</v>
      </c>
      <c r="K4424" t="s">
        <v>26</v>
      </c>
    </row>
    <row r="4425" spans="1:11" x14ac:dyDescent="0.25">
      <c r="A4425" s="1">
        <v>35521</v>
      </c>
      <c r="B4425" t="s">
        <v>155</v>
      </c>
      <c r="C4425" t="s">
        <v>26</v>
      </c>
      <c r="D4425" t="s">
        <v>26</v>
      </c>
      <c r="E4425" t="s">
        <v>26</v>
      </c>
      <c r="F4425">
        <v>124293670.56</v>
      </c>
      <c r="G4425">
        <v>114205352.73999999</v>
      </c>
      <c r="H4425">
        <v>150513924.71000001</v>
      </c>
      <c r="I4425" t="s">
        <v>26</v>
      </c>
      <c r="J4425" t="s">
        <v>26</v>
      </c>
      <c r="K4425" t="s">
        <v>26</v>
      </c>
    </row>
    <row r="4426" spans="1:11" x14ac:dyDescent="0.25">
      <c r="A4426" s="1">
        <v>35551</v>
      </c>
      <c r="B4426" t="s">
        <v>1</v>
      </c>
      <c r="C4426" t="s">
        <v>26</v>
      </c>
      <c r="D4426" t="s">
        <v>26</v>
      </c>
      <c r="E4426" t="s">
        <v>26</v>
      </c>
      <c r="F4426">
        <v>136452973.74000001</v>
      </c>
      <c r="G4426">
        <v>119337413.78</v>
      </c>
      <c r="H4426">
        <v>180313289.62</v>
      </c>
      <c r="I4426" t="s">
        <v>26</v>
      </c>
      <c r="J4426" t="s">
        <v>26</v>
      </c>
      <c r="K4426" t="s">
        <v>26</v>
      </c>
    </row>
    <row r="4427" spans="1:11" x14ac:dyDescent="0.25">
      <c r="A4427" s="1">
        <v>35551</v>
      </c>
      <c r="B4427" t="s">
        <v>126</v>
      </c>
      <c r="C4427" t="s">
        <v>26</v>
      </c>
      <c r="D4427" t="s">
        <v>26</v>
      </c>
      <c r="E4427" t="s">
        <v>26</v>
      </c>
      <c r="F4427">
        <v>139688310.28999999</v>
      </c>
      <c r="G4427">
        <v>128279958.48999999</v>
      </c>
      <c r="H4427">
        <v>170007088.58000001</v>
      </c>
      <c r="I4427" t="s">
        <v>26</v>
      </c>
      <c r="J4427" t="s">
        <v>26</v>
      </c>
      <c r="K4427" t="s">
        <v>26</v>
      </c>
    </row>
    <row r="4428" spans="1:11" x14ac:dyDescent="0.25">
      <c r="A4428" s="1">
        <v>35551</v>
      </c>
      <c r="B4428" t="s">
        <v>127</v>
      </c>
      <c r="C4428" t="s">
        <v>26</v>
      </c>
      <c r="D4428" t="s">
        <v>26</v>
      </c>
      <c r="E4428" t="s">
        <v>26</v>
      </c>
      <c r="F4428">
        <v>137999828.96000001</v>
      </c>
      <c r="G4428">
        <v>122385873.06999999</v>
      </c>
      <c r="H4428">
        <v>185442599.36000001</v>
      </c>
      <c r="I4428" t="s">
        <v>26</v>
      </c>
      <c r="J4428" t="s">
        <v>26</v>
      </c>
      <c r="K4428" t="s">
        <v>26</v>
      </c>
    </row>
    <row r="4429" spans="1:11" x14ac:dyDescent="0.25">
      <c r="A4429" s="1">
        <v>35551</v>
      </c>
      <c r="B4429" t="s">
        <v>113</v>
      </c>
      <c r="C4429" t="s">
        <v>26</v>
      </c>
      <c r="D4429" t="s">
        <v>26</v>
      </c>
      <c r="E4429" t="s">
        <v>26</v>
      </c>
      <c r="F4429">
        <v>136018964.46000001</v>
      </c>
      <c r="G4429">
        <v>116892599.98999999</v>
      </c>
      <c r="H4429">
        <v>180147960.72999999</v>
      </c>
      <c r="I4429" t="s">
        <v>26</v>
      </c>
      <c r="J4429" t="s">
        <v>26</v>
      </c>
      <c r="K4429" t="s">
        <v>26</v>
      </c>
    </row>
    <row r="4430" spans="1:11" x14ac:dyDescent="0.25">
      <c r="A4430" s="1">
        <v>35551</v>
      </c>
      <c r="B4430" t="s">
        <v>128</v>
      </c>
      <c r="C4430" t="s">
        <v>26</v>
      </c>
      <c r="D4430" t="s">
        <v>26</v>
      </c>
      <c r="E4430" t="s">
        <v>26</v>
      </c>
      <c r="F4430">
        <v>136795837.72999999</v>
      </c>
      <c r="G4430">
        <v>116612910.41</v>
      </c>
      <c r="H4430">
        <v>186382527.28999999</v>
      </c>
      <c r="I4430" t="s">
        <v>26</v>
      </c>
      <c r="J4430" t="s">
        <v>26</v>
      </c>
      <c r="K4430" t="s">
        <v>26</v>
      </c>
    </row>
    <row r="4431" spans="1:11" x14ac:dyDescent="0.25">
      <c r="A4431" s="1">
        <v>35551</v>
      </c>
      <c r="B4431" t="s">
        <v>129</v>
      </c>
      <c r="C4431" t="s">
        <v>26</v>
      </c>
      <c r="D4431" t="s">
        <v>26</v>
      </c>
      <c r="E4431" t="s">
        <v>26</v>
      </c>
      <c r="F4431">
        <v>130166793.14</v>
      </c>
      <c r="G4431">
        <v>116344808.78</v>
      </c>
      <c r="H4431">
        <v>166786255.72999999</v>
      </c>
      <c r="I4431" t="s">
        <v>26</v>
      </c>
      <c r="J4431" t="s">
        <v>26</v>
      </c>
      <c r="K4431" t="s">
        <v>26</v>
      </c>
    </row>
    <row r="4432" spans="1:11" x14ac:dyDescent="0.25">
      <c r="A4432" s="1">
        <v>35551</v>
      </c>
      <c r="B4432" t="s">
        <v>130</v>
      </c>
      <c r="C4432" t="s">
        <v>26</v>
      </c>
      <c r="D4432" t="s">
        <v>26</v>
      </c>
      <c r="E4432" t="s">
        <v>26</v>
      </c>
      <c r="F4432">
        <v>144923257</v>
      </c>
      <c r="G4432">
        <v>123614090.52</v>
      </c>
      <c r="H4432">
        <v>220935902.09</v>
      </c>
      <c r="I4432" t="s">
        <v>26</v>
      </c>
      <c r="J4432" t="s">
        <v>26</v>
      </c>
      <c r="K4432" t="s">
        <v>26</v>
      </c>
    </row>
    <row r="4433" spans="1:11" x14ac:dyDescent="0.25">
      <c r="A4433" s="1">
        <v>35551</v>
      </c>
      <c r="B4433" t="s">
        <v>131</v>
      </c>
      <c r="C4433" t="s">
        <v>26</v>
      </c>
      <c r="D4433" t="s">
        <v>26</v>
      </c>
      <c r="E4433" t="s">
        <v>26</v>
      </c>
      <c r="F4433">
        <v>136834796.78</v>
      </c>
      <c r="G4433">
        <v>132129113.23</v>
      </c>
      <c r="H4433">
        <v>152890625.47</v>
      </c>
      <c r="I4433" t="s">
        <v>26</v>
      </c>
      <c r="J4433" t="s">
        <v>26</v>
      </c>
      <c r="K4433" t="s">
        <v>26</v>
      </c>
    </row>
    <row r="4434" spans="1:11" x14ac:dyDescent="0.25">
      <c r="A4434" s="1">
        <v>35551</v>
      </c>
      <c r="B4434" t="s">
        <v>132</v>
      </c>
      <c r="C4434" t="s">
        <v>26</v>
      </c>
      <c r="D4434" t="s">
        <v>26</v>
      </c>
      <c r="E4434" t="s">
        <v>26</v>
      </c>
      <c r="F4434">
        <v>148726837.24000001</v>
      </c>
      <c r="G4434">
        <v>140822421.15000001</v>
      </c>
      <c r="H4434">
        <v>167447957.08000001</v>
      </c>
      <c r="I4434" t="s">
        <v>26</v>
      </c>
      <c r="J4434" t="s">
        <v>26</v>
      </c>
      <c r="K4434" t="s">
        <v>26</v>
      </c>
    </row>
    <row r="4435" spans="1:11" x14ac:dyDescent="0.25">
      <c r="A4435" s="1">
        <v>35551</v>
      </c>
      <c r="B4435" t="s">
        <v>133</v>
      </c>
      <c r="C4435" t="s">
        <v>26</v>
      </c>
      <c r="D4435" t="s">
        <v>26</v>
      </c>
      <c r="E4435" t="s">
        <v>26</v>
      </c>
      <c r="F4435">
        <v>139457679.81</v>
      </c>
      <c r="G4435">
        <v>117929928.93000001</v>
      </c>
      <c r="H4435">
        <v>189952518.30000001</v>
      </c>
      <c r="I4435" t="s">
        <v>26</v>
      </c>
      <c r="J4435" t="s">
        <v>26</v>
      </c>
      <c r="K4435" t="s">
        <v>26</v>
      </c>
    </row>
    <row r="4436" spans="1:11" x14ac:dyDescent="0.25">
      <c r="A4436" s="1">
        <v>35551</v>
      </c>
      <c r="B4436" t="s">
        <v>134</v>
      </c>
      <c r="C4436" t="s">
        <v>26</v>
      </c>
      <c r="D4436" t="s">
        <v>26</v>
      </c>
      <c r="E4436" t="s">
        <v>26</v>
      </c>
      <c r="F4436">
        <v>132090446.03</v>
      </c>
      <c r="G4436">
        <v>125537245.53</v>
      </c>
      <c r="H4436">
        <v>148127478.74000001</v>
      </c>
      <c r="I4436" t="s">
        <v>26</v>
      </c>
      <c r="J4436" t="s">
        <v>26</v>
      </c>
      <c r="K4436" t="s">
        <v>26</v>
      </c>
    </row>
    <row r="4437" spans="1:11" x14ac:dyDescent="0.25">
      <c r="A4437" s="1">
        <v>35551</v>
      </c>
      <c r="B4437" t="s">
        <v>135</v>
      </c>
      <c r="C4437" t="s">
        <v>26</v>
      </c>
      <c r="D4437" t="s">
        <v>26</v>
      </c>
      <c r="E4437" t="s">
        <v>26</v>
      </c>
      <c r="F4437">
        <v>130704008.84</v>
      </c>
      <c r="G4437">
        <v>124987615.26000001</v>
      </c>
      <c r="H4437">
        <v>147979285.71000001</v>
      </c>
      <c r="I4437" t="s">
        <v>26</v>
      </c>
      <c r="J4437" t="s">
        <v>26</v>
      </c>
      <c r="K4437" t="s">
        <v>26</v>
      </c>
    </row>
    <row r="4438" spans="1:11" x14ac:dyDescent="0.25">
      <c r="A4438" s="1">
        <v>35551</v>
      </c>
      <c r="B4438" t="s">
        <v>136</v>
      </c>
      <c r="C4438" t="s">
        <v>26</v>
      </c>
      <c r="D4438" t="s">
        <v>26</v>
      </c>
      <c r="E4438" t="s">
        <v>26</v>
      </c>
      <c r="F4438">
        <v>145401089.44</v>
      </c>
      <c r="G4438">
        <v>120868150</v>
      </c>
      <c r="H4438">
        <v>215455822.47</v>
      </c>
      <c r="I4438" t="s">
        <v>26</v>
      </c>
      <c r="J4438" t="s">
        <v>26</v>
      </c>
      <c r="K4438" t="s">
        <v>26</v>
      </c>
    </row>
    <row r="4439" spans="1:11" x14ac:dyDescent="0.25">
      <c r="A4439" s="1">
        <v>35551</v>
      </c>
      <c r="B4439" t="s">
        <v>137</v>
      </c>
      <c r="C4439" t="s">
        <v>26</v>
      </c>
      <c r="D4439" t="s">
        <v>26</v>
      </c>
      <c r="E4439" t="s">
        <v>26</v>
      </c>
      <c r="F4439">
        <v>137971558.47</v>
      </c>
      <c r="G4439">
        <v>125624359.37</v>
      </c>
      <c r="H4439">
        <v>191887740.97999999</v>
      </c>
      <c r="I4439" t="s">
        <v>26</v>
      </c>
      <c r="J4439" t="s">
        <v>26</v>
      </c>
      <c r="K4439" t="s">
        <v>26</v>
      </c>
    </row>
    <row r="4440" spans="1:11" x14ac:dyDescent="0.25">
      <c r="A4440" s="1">
        <v>35551</v>
      </c>
      <c r="B4440" t="s">
        <v>138</v>
      </c>
      <c r="C4440" t="s">
        <v>26</v>
      </c>
      <c r="D4440" t="s">
        <v>26</v>
      </c>
      <c r="E4440" t="s">
        <v>26</v>
      </c>
      <c r="F4440">
        <v>148896569.78</v>
      </c>
      <c r="G4440">
        <v>139438636.47999999</v>
      </c>
      <c r="H4440">
        <v>182969790.49000001</v>
      </c>
      <c r="I4440" t="s">
        <v>26</v>
      </c>
      <c r="J4440" t="s">
        <v>26</v>
      </c>
      <c r="K4440" t="s">
        <v>26</v>
      </c>
    </row>
    <row r="4441" spans="1:11" x14ac:dyDescent="0.25">
      <c r="A4441" s="1">
        <v>35551</v>
      </c>
      <c r="B4441" t="s">
        <v>139</v>
      </c>
      <c r="C4441" t="s">
        <v>26</v>
      </c>
      <c r="D4441" t="s">
        <v>26</v>
      </c>
      <c r="E4441" t="s">
        <v>26</v>
      </c>
      <c r="F4441">
        <v>146038541.28</v>
      </c>
      <c r="G4441">
        <v>123668224.72</v>
      </c>
      <c r="H4441">
        <v>221467540.97</v>
      </c>
      <c r="I4441" t="s">
        <v>26</v>
      </c>
      <c r="J4441" t="s">
        <v>26</v>
      </c>
      <c r="K4441" t="s">
        <v>26</v>
      </c>
    </row>
    <row r="4442" spans="1:11" x14ac:dyDescent="0.25">
      <c r="A4442" s="1">
        <v>35551</v>
      </c>
      <c r="B4442" t="s">
        <v>140</v>
      </c>
      <c r="C4442" t="s">
        <v>26</v>
      </c>
      <c r="D4442" t="s">
        <v>26</v>
      </c>
      <c r="E4442" t="s">
        <v>26</v>
      </c>
      <c r="F4442">
        <v>125415349.95999999</v>
      </c>
      <c r="G4442">
        <v>115556355.08</v>
      </c>
      <c r="H4442">
        <v>156909151.91999999</v>
      </c>
      <c r="I4442" t="s">
        <v>26</v>
      </c>
      <c r="J4442" t="s">
        <v>26</v>
      </c>
      <c r="K4442" t="s">
        <v>26</v>
      </c>
    </row>
    <row r="4443" spans="1:11" x14ac:dyDescent="0.25">
      <c r="A4443" s="1">
        <v>35551</v>
      </c>
      <c r="B4443" t="s">
        <v>141</v>
      </c>
      <c r="C4443" t="s">
        <v>26</v>
      </c>
      <c r="D4443" t="s">
        <v>26</v>
      </c>
      <c r="E4443" t="s">
        <v>26</v>
      </c>
      <c r="F4443">
        <v>136634671.25999999</v>
      </c>
      <c r="G4443">
        <v>124091204.81999999</v>
      </c>
      <c r="H4443">
        <v>176886208.55000001</v>
      </c>
      <c r="I4443" t="s">
        <v>26</v>
      </c>
      <c r="J4443" t="s">
        <v>26</v>
      </c>
      <c r="K4443" t="s">
        <v>26</v>
      </c>
    </row>
    <row r="4444" spans="1:11" x14ac:dyDescent="0.25">
      <c r="A4444" s="1">
        <v>35551</v>
      </c>
      <c r="B4444" t="s">
        <v>142</v>
      </c>
      <c r="C4444" t="s">
        <v>26</v>
      </c>
      <c r="D4444" t="s">
        <v>26</v>
      </c>
      <c r="E4444" t="s">
        <v>26</v>
      </c>
      <c r="F4444">
        <v>130500629.48</v>
      </c>
      <c r="G4444">
        <v>112202597.98999999</v>
      </c>
      <c r="H4444">
        <v>185704239.90000001</v>
      </c>
      <c r="I4444" t="s">
        <v>26</v>
      </c>
      <c r="J4444" t="s">
        <v>26</v>
      </c>
      <c r="K4444" t="s">
        <v>26</v>
      </c>
    </row>
    <row r="4445" spans="1:11" x14ac:dyDescent="0.25">
      <c r="A4445" s="1">
        <v>35551</v>
      </c>
      <c r="B4445" t="s">
        <v>143</v>
      </c>
      <c r="C4445" t="s">
        <v>26</v>
      </c>
      <c r="D4445" t="s">
        <v>26</v>
      </c>
      <c r="E4445" t="s">
        <v>26</v>
      </c>
      <c r="F4445">
        <v>138363646.06999999</v>
      </c>
      <c r="G4445">
        <v>125812988.15000001</v>
      </c>
      <c r="H4445">
        <v>169889858.06</v>
      </c>
      <c r="I4445" t="s">
        <v>26</v>
      </c>
      <c r="J4445" t="s">
        <v>26</v>
      </c>
      <c r="K4445" t="s">
        <v>26</v>
      </c>
    </row>
    <row r="4446" spans="1:11" x14ac:dyDescent="0.25">
      <c r="A4446" s="1">
        <v>35551</v>
      </c>
      <c r="B4446" t="s">
        <v>144</v>
      </c>
      <c r="C4446" t="s">
        <v>26</v>
      </c>
      <c r="D4446" t="s">
        <v>26</v>
      </c>
      <c r="E4446" t="s">
        <v>26</v>
      </c>
      <c r="F4446">
        <v>124476243.2</v>
      </c>
      <c r="G4446">
        <v>111493265.25</v>
      </c>
      <c r="H4446">
        <v>168698126.44</v>
      </c>
      <c r="I4446" t="s">
        <v>26</v>
      </c>
      <c r="J4446" t="s">
        <v>26</v>
      </c>
      <c r="K4446" t="s">
        <v>26</v>
      </c>
    </row>
    <row r="4447" spans="1:11" x14ac:dyDescent="0.25">
      <c r="A4447" s="1">
        <v>35551</v>
      </c>
      <c r="B4447" t="s">
        <v>145</v>
      </c>
      <c r="C4447" t="s">
        <v>26</v>
      </c>
      <c r="D4447" t="s">
        <v>26</v>
      </c>
      <c r="E4447" t="s">
        <v>26</v>
      </c>
      <c r="F4447">
        <v>141657547.69999999</v>
      </c>
      <c r="G4447">
        <v>125555895.40000001</v>
      </c>
      <c r="H4447">
        <v>182198231.97999999</v>
      </c>
      <c r="I4447" t="s">
        <v>26</v>
      </c>
      <c r="J4447" t="s">
        <v>26</v>
      </c>
      <c r="K4447" t="s">
        <v>26</v>
      </c>
    </row>
    <row r="4448" spans="1:11" x14ac:dyDescent="0.25">
      <c r="A4448" s="1">
        <v>35551</v>
      </c>
      <c r="B4448" t="s">
        <v>146</v>
      </c>
      <c r="C4448" t="s">
        <v>26</v>
      </c>
      <c r="D4448" t="s">
        <v>26</v>
      </c>
      <c r="E4448" t="s">
        <v>26</v>
      </c>
      <c r="F4448">
        <v>131606207.48</v>
      </c>
      <c r="G4448">
        <v>114063805.63</v>
      </c>
      <c r="H4448">
        <v>176688203.28999999</v>
      </c>
      <c r="I4448" t="s">
        <v>26</v>
      </c>
      <c r="J4448" t="s">
        <v>26</v>
      </c>
      <c r="K4448" t="s">
        <v>26</v>
      </c>
    </row>
    <row r="4449" spans="1:11" x14ac:dyDescent="0.25">
      <c r="A4449" s="1">
        <v>35551</v>
      </c>
      <c r="B4449" t="s">
        <v>2</v>
      </c>
      <c r="C4449" t="s">
        <v>26</v>
      </c>
      <c r="D4449" t="s">
        <v>26</v>
      </c>
      <c r="E4449" t="s">
        <v>26</v>
      </c>
      <c r="F4449">
        <v>123321446.91</v>
      </c>
      <c r="G4449">
        <v>109267441.81999999</v>
      </c>
      <c r="H4449">
        <v>163493383.05000001</v>
      </c>
      <c r="I4449" t="s">
        <v>26</v>
      </c>
      <c r="J4449" t="s">
        <v>26</v>
      </c>
      <c r="K4449" t="s">
        <v>26</v>
      </c>
    </row>
    <row r="4450" spans="1:11" x14ac:dyDescent="0.25">
      <c r="A4450" s="1">
        <v>35551</v>
      </c>
      <c r="B4450" t="s">
        <v>147</v>
      </c>
      <c r="C4450" t="s">
        <v>26</v>
      </c>
      <c r="D4450" t="s">
        <v>26</v>
      </c>
      <c r="E4450" t="s">
        <v>26</v>
      </c>
      <c r="F4450">
        <v>137377577.05000001</v>
      </c>
      <c r="G4450">
        <v>119257631.56</v>
      </c>
      <c r="H4450">
        <v>180027342.72</v>
      </c>
      <c r="I4450" t="s">
        <v>26</v>
      </c>
      <c r="J4450" t="s">
        <v>26</v>
      </c>
      <c r="K4450" t="s">
        <v>26</v>
      </c>
    </row>
    <row r="4451" spans="1:11" x14ac:dyDescent="0.25">
      <c r="A4451" s="1">
        <v>35551</v>
      </c>
      <c r="B4451" t="s">
        <v>148</v>
      </c>
      <c r="C4451" t="s">
        <v>26</v>
      </c>
      <c r="D4451" t="s">
        <v>26</v>
      </c>
      <c r="E4451" t="s">
        <v>26</v>
      </c>
      <c r="F4451">
        <v>137981164.44</v>
      </c>
      <c r="G4451">
        <v>117475731.73</v>
      </c>
      <c r="H4451">
        <v>182162551.05000001</v>
      </c>
      <c r="I4451" t="s">
        <v>26</v>
      </c>
      <c r="J4451" t="s">
        <v>26</v>
      </c>
      <c r="K4451" t="s">
        <v>26</v>
      </c>
    </row>
    <row r="4452" spans="1:11" x14ac:dyDescent="0.25">
      <c r="A4452" s="1">
        <v>35551</v>
      </c>
      <c r="B4452" t="s">
        <v>149</v>
      </c>
      <c r="C4452" t="s">
        <v>26</v>
      </c>
      <c r="D4452" t="s">
        <v>26</v>
      </c>
      <c r="E4452" t="s">
        <v>26</v>
      </c>
      <c r="F4452">
        <v>133761076.05</v>
      </c>
      <c r="G4452">
        <v>114549795.93000001</v>
      </c>
      <c r="H4452">
        <v>175012511.25</v>
      </c>
      <c r="I4452" t="s">
        <v>26</v>
      </c>
      <c r="J4452" t="s">
        <v>26</v>
      </c>
      <c r="K4452" t="s">
        <v>26</v>
      </c>
    </row>
    <row r="4453" spans="1:11" x14ac:dyDescent="0.25">
      <c r="A4453" s="1">
        <v>35551</v>
      </c>
      <c r="B4453" t="s">
        <v>150</v>
      </c>
      <c r="C4453" t="s">
        <v>26</v>
      </c>
      <c r="D4453" t="s">
        <v>26</v>
      </c>
      <c r="E4453" t="s">
        <v>26</v>
      </c>
      <c r="F4453">
        <v>157883143.58000001</v>
      </c>
      <c r="G4453">
        <v>120935799.66</v>
      </c>
      <c r="H4453">
        <v>242544218.44999999</v>
      </c>
      <c r="I4453" t="s">
        <v>26</v>
      </c>
      <c r="J4453" t="s">
        <v>26</v>
      </c>
      <c r="K4453" t="s">
        <v>26</v>
      </c>
    </row>
    <row r="4454" spans="1:11" x14ac:dyDescent="0.25">
      <c r="A4454" s="1">
        <v>35551</v>
      </c>
      <c r="B4454" t="s">
        <v>151</v>
      </c>
      <c r="C4454" t="s">
        <v>26</v>
      </c>
      <c r="D4454" t="s">
        <v>26</v>
      </c>
      <c r="E4454" t="s">
        <v>26</v>
      </c>
      <c r="F4454">
        <v>129396353.98</v>
      </c>
      <c r="G4454">
        <v>116204230.40000001</v>
      </c>
      <c r="H4454">
        <v>168621664.81999999</v>
      </c>
      <c r="I4454" t="s">
        <v>26</v>
      </c>
      <c r="J4454" t="s">
        <v>26</v>
      </c>
      <c r="K4454" t="s">
        <v>26</v>
      </c>
    </row>
    <row r="4455" spans="1:11" x14ac:dyDescent="0.25">
      <c r="A4455" s="1">
        <v>35551</v>
      </c>
      <c r="B4455" t="s">
        <v>152</v>
      </c>
      <c r="C4455" t="s">
        <v>26</v>
      </c>
      <c r="D4455" t="s">
        <v>26</v>
      </c>
      <c r="E4455" t="s">
        <v>26</v>
      </c>
      <c r="F4455">
        <v>125786886.40000001</v>
      </c>
      <c r="G4455">
        <v>112202782.15000001</v>
      </c>
      <c r="H4455">
        <v>161727030.13</v>
      </c>
      <c r="I4455" t="s">
        <v>26</v>
      </c>
      <c r="J4455" t="s">
        <v>26</v>
      </c>
      <c r="K4455" t="s">
        <v>26</v>
      </c>
    </row>
    <row r="4456" spans="1:11" x14ac:dyDescent="0.25">
      <c r="A4456" s="1">
        <v>35551</v>
      </c>
      <c r="B4456" t="s">
        <v>153</v>
      </c>
      <c r="C4456" t="s">
        <v>26</v>
      </c>
      <c r="D4456" t="s">
        <v>26</v>
      </c>
      <c r="E4456" t="s">
        <v>26</v>
      </c>
      <c r="F4456">
        <v>136338093.31999999</v>
      </c>
      <c r="G4456">
        <v>121482916.41</v>
      </c>
      <c r="H4456">
        <v>170611607.88999999</v>
      </c>
      <c r="I4456" t="s">
        <v>26</v>
      </c>
      <c r="J4456" t="s">
        <v>26</v>
      </c>
      <c r="K4456" t="s">
        <v>26</v>
      </c>
    </row>
    <row r="4457" spans="1:11" x14ac:dyDescent="0.25">
      <c r="A4457" s="1">
        <v>35551</v>
      </c>
      <c r="B4457" t="s">
        <v>154</v>
      </c>
      <c r="C4457" t="s">
        <v>26</v>
      </c>
      <c r="D4457" t="s">
        <v>26</v>
      </c>
      <c r="E4457" t="s">
        <v>26</v>
      </c>
      <c r="F4457">
        <v>128981272.77</v>
      </c>
      <c r="G4457">
        <v>115737391.08</v>
      </c>
      <c r="H4457">
        <v>168410260.66999999</v>
      </c>
      <c r="I4457" t="s">
        <v>26</v>
      </c>
      <c r="J4457" t="s">
        <v>26</v>
      </c>
      <c r="K4457" t="s">
        <v>26</v>
      </c>
    </row>
    <row r="4458" spans="1:11" x14ac:dyDescent="0.25">
      <c r="A4458" s="1">
        <v>35551</v>
      </c>
      <c r="B4458" t="s">
        <v>155</v>
      </c>
      <c r="C4458" t="s">
        <v>26</v>
      </c>
      <c r="D4458" t="s">
        <v>26</v>
      </c>
      <c r="E4458" t="s">
        <v>26</v>
      </c>
      <c r="F4458">
        <v>127525305.98999999</v>
      </c>
      <c r="G4458">
        <v>113828475.06999999</v>
      </c>
      <c r="H4458">
        <v>163142042.99000001</v>
      </c>
      <c r="I4458" t="s">
        <v>26</v>
      </c>
      <c r="J4458" t="s">
        <v>26</v>
      </c>
      <c r="K4458" t="s">
        <v>26</v>
      </c>
    </row>
    <row r="4459" spans="1:11" x14ac:dyDescent="0.25">
      <c r="A4459" s="1">
        <v>35582</v>
      </c>
      <c r="B4459" t="s">
        <v>1</v>
      </c>
      <c r="C4459" t="s">
        <v>26</v>
      </c>
      <c r="D4459" t="s">
        <v>26</v>
      </c>
      <c r="E4459" t="s">
        <v>26</v>
      </c>
      <c r="F4459">
        <v>137913020.56</v>
      </c>
      <c r="G4459">
        <v>119588022.34999999</v>
      </c>
      <c r="H4459">
        <v>184857184.52000001</v>
      </c>
      <c r="I4459" t="s">
        <v>26</v>
      </c>
      <c r="J4459" t="s">
        <v>26</v>
      </c>
      <c r="K4459" t="s">
        <v>26</v>
      </c>
    </row>
    <row r="4460" spans="1:11" x14ac:dyDescent="0.25">
      <c r="A4460" s="1">
        <v>35582</v>
      </c>
      <c r="B4460" t="s">
        <v>126</v>
      </c>
      <c r="C4460" t="s">
        <v>26</v>
      </c>
      <c r="D4460" t="s">
        <v>26</v>
      </c>
      <c r="E4460" t="s">
        <v>26</v>
      </c>
      <c r="F4460">
        <v>140275001.19</v>
      </c>
      <c r="G4460">
        <v>128061882.56</v>
      </c>
      <c r="H4460">
        <v>172761203.41</v>
      </c>
      <c r="I4460" t="s">
        <v>26</v>
      </c>
      <c r="J4460" t="s">
        <v>26</v>
      </c>
      <c r="K4460" t="s">
        <v>26</v>
      </c>
    </row>
    <row r="4461" spans="1:11" x14ac:dyDescent="0.25">
      <c r="A4461" s="1">
        <v>35582</v>
      </c>
      <c r="B4461" t="s">
        <v>127</v>
      </c>
      <c r="C4461" t="s">
        <v>26</v>
      </c>
      <c r="D4461" t="s">
        <v>26</v>
      </c>
      <c r="E4461" t="s">
        <v>26</v>
      </c>
      <c r="F4461">
        <v>137958429.00999999</v>
      </c>
      <c r="G4461">
        <v>121969761.11</v>
      </c>
      <c r="H4461">
        <v>186536710.69999999</v>
      </c>
      <c r="I4461" t="s">
        <v>26</v>
      </c>
      <c r="J4461" t="s">
        <v>26</v>
      </c>
      <c r="K4461" t="s">
        <v>26</v>
      </c>
    </row>
    <row r="4462" spans="1:11" x14ac:dyDescent="0.25">
      <c r="A4462" s="1">
        <v>35582</v>
      </c>
      <c r="B4462" t="s">
        <v>113</v>
      </c>
      <c r="C4462" t="s">
        <v>26</v>
      </c>
      <c r="D4462" t="s">
        <v>26</v>
      </c>
      <c r="E4462" t="s">
        <v>26</v>
      </c>
      <c r="F4462">
        <v>139106594.94999999</v>
      </c>
      <c r="G4462">
        <v>117500441.51000001</v>
      </c>
      <c r="H4462">
        <v>188957196.00999999</v>
      </c>
      <c r="I4462" t="s">
        <v>26</v>
      </c>
      <c r="J4462" t="s">
        <v>26</v>
      </c>
      <c r="K4462" t="s">
        <v>26</v>
      </c>
    </row>
    <row r="4463" spans="1:11" x14ac:dyDescent="0.25">
      <c r="A4463" s="1">
        <v>35582</v>
      </c>
      <c r="B4463" t="s">
        <v>128</v>
      </c>
      <c r="C4463" t="s">
        <v>26</v>
      </c>
      <c r="D4463" t="s">
        <v>26</v>
      </c>
      <c r="E4463" t="s">
        <v>26</v>
      </c>
      <c r="F4463">
        <v>137083108.99000001</v>
      </c>
      <c r="G4463">
        <v>117347571.73999999</v>
      </c>
      <c r="H4463">
        <v>185525167.66999999</v>
      </c>
      <c r="I4463" t="s">
        <v>26</v>
      </c>
      <c r="J4463" t="s">
        <v>26</v>
      </c>
      <c r="K4463" t="s">
        <v>26</v>
      </c>
    </row>
    <row r="4464" spans="1:11" x14ac:dyDescent="0.25">
      <c r="A4464" s="1">
        <v>35582</v>
      </c>
      <c r="B4464" t="s">
        <v>129</v>
      </c>
      <c r="C4464" t="s">
        <v>26</v>
      </c>
      <c r="D4464" t="s">
        <v>26</v>
      </c>
      <c r="E4464" t="s">
        <v>26</v>
      </c>
      <c r="F4464">
        <v>131156060.76000001</v>
      </c>
      <c r="G4464">
        <v>115925967.45999999</v>
      </c>
      <c r="H4464">
        <v>171489628.13999999</v>
      </c>
      <c r="I4464" t="s">
        <v>26</v>
      </c>
      <c r="J4464" t="s">
        <v>26</v>
      </c>
      <c r="K4464" t="s">
        <v>26</v>
      </c>
    </row>
    <row r="4465" spans="1:11" x14ac:dyDescent="0.25">
      <c r="A4465" s="1">
        <v>35582</v>
      </c>
      <c r="B4465" t="s">
        <v>130</v>
      </c>
      <c r="C4465" t="s">
        <v>26</v>
      </c>
      <c r="D4465" t="s">
        <v>26</v>
      </c>
      <c r="E4465" t="s">
        <v>26</v>
      </c>
      <c r="F4465">
        <v>145010210.94999999</v>
      </c>
      <c r="G4465">
        <v>123725343.20999999</v>
      </c>
      <c r="H4465">
        <v>220935902.09</v>
      </c>
      <c r="I4465" t="s">
        <v>26</v>
      </c>
      <c r="J4465" t="s">
        <v>26</v>
      </c>
      <c r="K4465" t="s">
        <v>26</v>
      </c>
    </row>
    <row r="4466" spans="1:11" x14ac:dyDescent="0.25">
      <c r="A4466" s="1">
        <v>35582</v>
      </c>
      <c r="B4466" t="s">
        <v>131</v>
      </c>
      <c r="C4466" t="s">
        <v>26</v>
      </c>
      <c r="D4466" t="s">
        <v>26</v>
      </c>
      <c r="E4466" t="s">
        <v>26</v>
      </c>
      <c r="F4466">
        <v>137450553.37</v>
      </c>
      <c r="G4466">
        <v>132935100.81999999</v>
      </c>
      <c r="H4466">
        <v>152875336.40000001</v>
      </c>
      <c r="I4466" t="s">
        <v>26</v>
      </c>
      <c r="J4466" t="s">
        <v>26</v>
      </c>
      <c r="K4466" t="s">
        <v>26</v>
      </c>
    </row>
    <row r="4467" spans="1:11" x14ac:dyDescent="0.25">
      <c r="A4467" s="1">
        <v>35582</v>
      </c>
      <c r="B4467" t="s">
        <v>132</v>
      </c>
      <c r="C4467" t="s">
        <v>26</v>
      </c>
      <c r="D4467" t="s">
        <v>26</v>
      </c>
      <c r="E4467" t="s">
        <v>26</v>
      </c>
      <c r="F4467">
        <v>149158145.06999999</v>
      </c>
      <c r="G4467">
        <v>139132552.09999999</v>
      </c>
      <c r="H4467">
        <v>172906760.47999999</v>
      </c>
      <c r="I4467" t="s">
        <v>26</v>
      </c>
      <c r="J4467" t="s">
        <v>26</v>
      </c>
      <c r="K4467" t="s">
        <v>26</v>
      </c>
    </row>
    <row r="4468" spans="1:11" x14ac:dyDescent="0.25">
      <c r="A4468" s="1">
        <v>35582</v>
      </c>
      <c r="B4468" t="s">
        <v>133</v>
      </c>
      <c r="C4468" t="s">
        <v>26</v>
      </c>
      <c r="D4468" t="s">
        <v>26</v>
      </c>
      <c r="E4468" t="s">
        <v>26</v>
      </c>
      <c r="F4468">
        <v>140712798.93000001</v>
      </c>
      <c r="G4468">
        <v>119675291.88</v>
      </c>
      <c r="H4468">
        <v>190066489.81</v>
      </c>
      <c r="I4468" t="s">
        <v>26</v>
      </c>
      <c r="J4468" t="s">
        <v>26</v>
      </c>
      <c r="K4468" t="s">
        <v>26</v>
      </c>
    </row>
    <row r="4469" spans="1:11" x14ac:dyDescent="0.25">
      <c r="A4469" s="1">
        <v>35582</v>
      </c>
      <c r="B4469" t="s">
        <v>134</v>
      </c>
      <c r="C4469" t="s">
        <v>26</v>
      </c>
      <c r="D4469" t="s">
        <v>26</v>
      </c>
      <c r="E4469" t="s">
        <v>26</v>
      </c>
      <c r="F4469">
        <v>132341417.88</v>
      </c>
      <c r="G4469">
        <v>125913857.26000001</v>
      </c>
      <c r="H4469">
        <v>148068227.75</v>
      </c>
      <c r="I4469" t="s">
        <v>26</v>
      </c>
      <c r="J4469" t="s">
        <v>26</v>
      </c>
      <c r="K4469" t="s">
        <v>26</v>
      </c>
    </row>
    <row r="4470" spans="1:11" x14ac:dyDescent="0.25">
      <c r="A4470" s="1">
        <v>35582</v>
      </c>
      <c r="B4470" t="s">
        <v>135</v>
      </c>
      <c r="C4470" t="s">
        <v>26</v>
      </c>
      <c r="D4470" t="s">
        <v>26</v>
      </c>
      <c r="E4470" t="s">
        <v>26</v>
      </c>
      <c r="F4470">
        <v>130324967.20999999</v>
      </c>
      <c r="G4470">
        <v>124287684.61</v>
      </c>
      <c r="H4470">
        <v>148571202.86000001</v>
      </c>
      <c r="I4470" t="s">
        <v>26</v>
      </c>
      <c r="J4470" t="s">
        <v>26</v>
      </c>
      <c r="K4470" t="s">
        <v>26</v>
      </c>
    </row>
    <row r="4471" spans="1:11" x14ac:dyDescent="0.25">
      <c r="A4471" s="1">
        <v>35582</v>
      </c>
      <c r="B4471" t="s">
        <v>136</v>
      </c>
      <c r="C4471" t="s">
        <v>26</v>
      </c>
      <c r="D4471" t="s">
        <v>26</v>
      </c>
      <c r="E4471" t="s">
        <v>26</v>
      </c>
      <c r="F4471">
        <v>149036116.68000001</v>
      </c>
      <c r="G4471">
        <v>119647381.68000001</v>
      </c>
      <c r="H4471">
        <v>232929289.68000001</v>
      </c>
      <c r="I4471" t="s">
        <v>26</v>
      </c>
      <c r="J4471" t="s">
        <v>26</v>
      </c>
      <c r="K4471" t="s">
        <v>26</v>
      </c>
    </row>
    <row r="4472" spans="1:11" x14ac:dyDescent="0.25">
      <c r="A4472" s="1">
        <v>35582</v>
      </c>
      <c r="B4472" t="s">
        <v>137</v>
      </c>
      <c r="C4472" t="s">
        <v>26</v>
      </c>
      <c r="D4472" t="s">
        <v>26</v>
      </c>
      <c r="E4472" t="s">
        <v>26</v>
      </c>
      <c r="F4472">
        <v>136467668.47999999</v>
      </c>
      <c r="G4472">
        <v>124104304.62</v>
      </c>
      <c r="H4472">
        <v>190429394.15000001</v>
      </c>
      <c r="I4472" t="s">
        <v>26</v>
      </c>
      <c r="J4472" t="s">
        <v>26</v>
      </c>
      <c r="K4472" t="s">
        <v>26</v>
      </c>
    </row>
    <row r="4473" spans="1:11" x14ac:dyDescent="0.25">
      <c r="A4473" s="1">
        <v>35582</v>
      </c>
      <c r="B4473" t="s">
        <v>138</v>
      </c>
      <c r="C4473" t="s">
        <v>26</v>
      </c>
      <c r="D4473" t="s">
        <v>26</v>
      </c>
      <c r="E4473" t="s">
        <v>26</v>
      </c>
      <c r="F4473">
        <v>149492156.06</v>
      </c>
      <c r="G4473">
        <v>140205548.97999999</v>
      </c>
      <c r="H4473">
        <v>182951493.50999999</v>
      </c>
      <c r="I4473" t="s">
        <v>26</v>
      </c>
      <c r="J4473" t="s">
        <v>26</v>
      </c>
      <c r="K4473" t="s">
        <v>26</v>
      </c>
    </row>
    <row r="4474" spans="1:11" x14ac:dyDescent="0.25">
      <c r="A4474" s="1">
        <v>35582</v>
      </c>
      <c r="B4474" t="s">
        <v>139</v>
      </c>
      <c r="C4474" t="s">
        <v>26</v>
      </c>
      <c r="D4474" t="s">
        <v>26</v>
      </c>
      <c r="E4474" t="s">
        <v>26</v>
      </c>
      <c r="F4474">
        <v>145191517.74000001</v>
      </c>
      <c r="G4474">
        <v>122629411.63</v>
      </c>
      <c r="H4474">
        <v>221223926.68000001</v>
      </c>
      <c r="I4474" t="s">
        <v>26</v>
      </c>
      <c r="J4474" t="s">
        <v>26</v>
      </c>
      <c r="K4474" t="s">
        <v>26</v>
      </c>
    </row>
    <row r="4475" spans="1:11" x14ac:dyDescent="0.25">
      <c r="A4475" s="1">
        <v>35582</v>
      </c>
      <c r="B4475" t="s">
        <v>140</v>
      </c>
      <c r="C4475" t="s">
        <v>26</v>
      </c>
      <c r="D4475" t="s">
        <v>26</v>
      </c>
      <c r="E4475" t="s">
        <v>26</v>
      </c>
      <c r="F4475">
        <v>126042426.70999999</v>
      </c>
      <c r="G4475">
        <v>116376805.2</v>
      </c>
      <c r="H4475">
        <v>156893461.00999999</v>
      </c>
      <c r="I4475" t="s">
        <v>26</v>
      </c>
      <c r="J4475" t="s">
        <v>26</v>
      </c>
      <c r="K4475" t="s">
        <v>26</v>
      </c>
    </row>
    <row r="4476" spans="1:11" x14ac:dyDescent="0.25">
      <c r="A4476" s="1">
        <v>35582</v>
      </c>
      <c r="B4476" t="s">
        <v>141</v>
      </c>
      <c r="C4476" t="s">
        <v>26</v>
      </c>
      <c r="D4476" t="s">
        <v>26</v>
      </c>
      <c r="E4476" t="s">
        <v>26</v>
      </c>
      <c r="F4476">
        <v>139326374.28</v>
      </c>
      <c r="G4476">
        <v>127627804.16</v>
      </c>
      <c r="H4476">
        <v>176903897.16999999</v>
      </c>
      <c r="I4476" t="s">
        <v>26</v>
      </c>
      <c r="J4476" t="s">
        <v>26</v>
      </c>
      <c r="K4476" t="s">
        <v>26</v>
      </c>
    </row>
    <row r="4477" spans="1:11" x14ac:dyDescent="0.25">
      <c r="A4477" s="1">
        <v>35582</v>
      </c>
      <c r="B4477" t="s">
        <v>142</v>
      </c>
      <c r="C4477" t="s">
        <v>26</v>
      </c>
      <c r="D4477" t="s">
        <v>26</v>
      </c>
      <c r="E4477" t="s">
        <v>26</v>
      </c>
      <c r="F4477">
        <v>130017777.15000001</v>
      </c>
      <c r="G4477">
        <v>111551822.92</v>
      </c>
      <c r="H4477">
        <v>185722810.33000001</v>
      </c>
      <c r="I4477" t="s">
        <v>26</v>
      </c>
      <c r="J4477" t="s">
        <v>26</v>
      </c>
      <c r="K4477" t="s">
        <v>26</v>
      </c>
    </row>
    <row r="4478" spans="1:11" x14ac:dyDescent="0.25">
      <c r="A4478" s="1">
        <v>35582</v>
      </c>
      <c r="B4478" t="s">
        <v>143</v>
      </c>
      <c r="C4478" t="s">
        <v>26</v>
      </c>
      <c r="D4478" t="s">
        <v>26</v>
      </c>
      <c r="E4478" t="s">
        <v>26</v>
      </c>
      <c r="F4478">
        <v>142376191.80000001</v>
      </c>
      <c r="G4478">
        <v>124856809.44</v>
      </c>
      <c r="H4478">
        <v>186352185.30000001</v>
      </c>
      <c r="I4478" t="s">
        <v>26</v>
      </c>
      <c r="J4478" t="s">
        <v>26</v>
      </c>
      <c r="K4478" t="s">
        <v>26</v>
      </c>
    </row>
    <row r="4479" spans="1:11" x14ac:dyDescent="0.25">
      <c r="A4479" s="1">
        <v>35582</v>
      </c>
      <c r="B4479" t="s">
        <v>144</v>
      </c>
      <c r="C4479" t="s">
        <v>26</v>
      </c>
      <c r="D4479" t="s">
        <v>26</v>
      </c>
      <c r="E4479" t="s">
        <v>26</v>
      </c>
      <c r="F4479">
        <v>124787433.81</v>
      </c>
      <c r="G4479">
        <v>111894641.01000001</v>
      </c>
      <c r="H4479">
        <v>168714996.25999999</v>
      </c>
      <c r="I4479" t="s">
        <v>26</v>
      </c>
      <c r="J4479" t="s">
        <v>26</v>
      </c>
      <c r="K4479" t="s">
        <v>26</v>
      </c>
    </row>
    <row r="4480" spans="1:11" x14ac:dyDescent="0.25">
      <c r="A4480" s="1">
        <v>35582</v>
      </c>
      <c r="B4480" t="s">
        <v>145</v>
      </c>
      <c r="C4480" t="s">
        <v>26</v>
      </c>
      <c r="D4480" t="s">
        <v>26</v>
      </c>
      <c r="E4480" t="s">
        <v>26</v>
      </c>
      <c r="F4480">
        <v>140736773.63999999</v>
      </c>
      <c r="G4480">
        <v>124262669.68000001</v>
      </c>
      <c r="H4480">
        <v>182216451.81</v>
      </c>
      <c r="I4480" t="s">
        <v>26</v>
      </c>
      <c r="J4480" t="s">
        <v>26</v>
      </c>
      <c r="K4480" t="s">
        <v>26</v>
      </c>
    </row>
    <row r="4481" spans="1:11" x14ac:dyDescent="0.25">
      <c r="A4481" s="1">
        <v>35582</v>
      </c>
      <c r="B4481" t="s">
        <v>146</v>
      </c>
      <c r="C4481" t="s">
        <v>26</v>
      </c>
      <c r="D4481" t="s">
        <v>26</v>
      </c>
      <c r="E4481" t="s">
        <v>26</v>
      </c>
      <c r="F4481">
        <v>132198435.41</v>
      </c>
      <c r="G4481">
        <v>114782407.59999999</v>
      </c>
      <c r="H4481">
        <v>176953235.59</v>
      </c>
      <c r="I4481" t="s">
        <v>26</v>
      </c>
      <c r="J4481" t="s">
        <v>26</v>
      </c>
      <c r="K4481" t="s">
        <v>26</v>
      </c>
    </row>
    <row r="4482" spans="1:11" x14ac:dyDescent="0.25">
      <c r="A4482" s="1">
        <v>35582</v>
      </c>
      <c r="B4482" t="s">
        <v>2</v>
      </c>
      <c r="C4482" t="s">
        <v>26</v>
      </c>
      <c r="D4482" t="s">
        <v>26</v>
      </c>
      <c r="E4482" t="s">
        <v>26</v>
      </c>
      <c r="F4482">
        <v>122963814.72</v>
      </c>
      <c r="G4482">
        <v>108819445.31</v>
      </c>
      <c r="H4482">
        <v>163395287.02000001</v>
      </c>
      <c r="I4482" t="s">
        <v>26</v>
      </c>
      <c r="J4482" t="s">
        <v>26</v>
      </c>
      <c r="K4482" t="s">
        <v>26</v>
      </c>
    </row>
    <row r="4483" spans="1:11" x14ac:dyDescent="0.25">
      <c r="A4483" s="1">
        <v>35582</v>
      </c>
      <c r="B4483" t="s">
        <v>147</v>
      </c>
      <c r="C4483" t="s">
        <v>26</v>
      </c>
      <c r="D4483" t="s">
        <v>26</v>
      </c>
      <c r="E4483" t="s">
        <v>26</v>
      </c>
      <c r="F4483">
        <v>137281412.74000001</v>
      </c>
      <c r="G4483">
        <v>119114522.40000001</v>
      </c>
      <c r="H4483">
        <v>180045345.46000001</v>
      </c>
      <c r="I4483" t="s">
        <v>26</v>
      </c>
      <c r="J4483" t="s">
        <v>26</v>
      </c>
      <c r="K4483" t="s">
        <v>26</v>
      </c>
    </row>
    <row r="4484" spans="1:11" x14ac:dyDescent="0.25">
      <c r="A4484" s="1">
        <v>35582</v>
      </c>
      <c r="B4484" t="s">
        <v>148</v>
      </c>
      <c r="C4484" t="s">
        <v>26</v>
      </c>
      <c r="D4484" t="s">
        <v>26</v>
      </c>
      <c r="E4484" t="s">
        <v>26</v>
      </c>
      <c r="F4484">
        <v>142865697.66</v>
      </c>
      <c r="G4484">
        <v>117839906.5</v>
      </c>
      <c r="H4484">
        <v>196790203.90000001</v>
      </c>
      <c r="I4484" t="s">
        <v>26</v>
      </c>
      <c r="J4484" t="s">
        <v>26</v>
      </c>
      <c r="K4484" t="s">
        <v>26</v>
      </c>
    </row>
    <row r="4485" spans="1:11" x14ac:dyDescent="0.25">
      <c r="A4485" s="1">
        <v>35582</v>
      </c>
      <c r="B4485" t="s">
        <v>149</v>
      </c>
      <c r="C4485" t="s">
        <v>26</v>
      </c>
      <c r="D4485" t="s">
        <v>26</v>
      </c>
      <c r="E4485" t="s">
        <v>26</v>
      </c>
      <c r="F4485">
        <v>133961717.67</v>
      </c>
      <c r="G4485">
        <v>114847625.40000001</v>
      </c>
      <c r="H4485">
        <v>175012511.25</v>
      </c>
      <c r="I4485" t="s">
        <v>26</v>
      </c>
      <c r="J4485" t="s">
        <v>26</v>
      </c>
      <c r="K4485" t="s">
        <v>26</v>
      </c>
    </row>
    <row r="4486" spans="1:11" x14ac:dyDescent="0.25">
      <c r="A4486" s="1">
        <v>35582</v>
      </c>
      <c r="B4486" t="s">
        <v>150</v>
      </c>
      <c r="C4486" t="s">
        <v>26</v>
      </c>
      <c r="D4486" t="s">
        <v>26</v>
      </c>
      <c r="E4486" t="s">
        <v>26</v>
      </c>
      <c r="F4486">
        <v>157993661.78</v>
      </c>
      <c r="G4486">
        <v>121093016.2</v>
      </c>
      <c r="H4486">
        <v>242568472.87</v>
      </c>
      <c r="I4486" t="s">
        <v>26</v>
      </c>
      <c r="J4486" t="s">
        <v>26</v>
      </c>
      <c r="K4486" t="s">
        <v>26</v>
      </c>
    </row>
    <row r="4487" spans="1:11" x14ac:dyDescent="0.25">
      <c r="A4487" s="1">
        <v>35582</v>
      </c>
      <c r="B4487" t="s">
        <v>151</v>
      </c>
      <c r="C4487" t="s">
        <v>26</v>
      </c>
      <c r="D4487" t="s">
        <v>26</v>
      </c>
      <c r="E4487" t="s">
        <v>26</v>
      </c>
      <c r="F4487">
        <v>129823361.94</v>
      </c>
      <c r="G4487">
        <v>117610301.59</v>
      </c>
      <c r="H4487">
        <v>166142926.34</v>
      </c>
      <c r="I4487" t="s">
        <v>26</v>
      </c>
      <c r="J4487" t="s">
        <v>26</v>
      </c>
      <c r="K4487" t="s">
        <v>26</v>
      </c>
    </row>
    <row r="4488" spans="1:11" x14ac:dyDescent="0.25">
      <c r="A4488" s="1">
        <v>35582</v>
      </c>
      <c r="B4488" t="s">
        <v>152</v>
      </c>
      <c r="C4488" t="s">
        <v>26</v>
      </c>
      <c r="D4488" t="s">
        <v>26</v>
      </c>
      <c r="E4488" t="s">
        <v>26</v>
      </c>
      <c r="F4488">
        <v>125686256.89</v>
      </c>
      <c r="G4488">
        <v>112068138.81</v>
      </c>
      <c r="H4488">
        <v>161694684.72</v>
      </c>
      <c r="I4488" t="s">
        <v>26</v>
      </c>
      <c r="J4488" t="s">
        <v>26</v>
      </c>
      <c r="K4488" t="s">
        <v>26</v>
      </c>
    </row>
    <row r="4489" spans="1:11" x14ac:dyDescent="0.25">
      <c r="A4489" s="1">
        <v>35582</v>
      </c>
      <c r="B4489" t="s">
        <v>153</v>
      </c>
      <c r="C4489" t="s">
        <v>26</v>
      </c>
      <c r="D4489" t="s">
        <v>26</v>
      </c>
      <c r="E4489" t="s">
        <v>26</v>
      </c>
      <c r="F4489">
        <v>136965248.55000001</v>
      </c>
      <c r="G4489">
        <v>122369741.7</v>
      </c>
      <c r="H4489">
        <v>170645730.22</v>
      </c>
      <c r="I4489" t="s">
        <v>26</v>
      </c>
      <c r="J4489" t="s">
        <v>26</v>
      </c>
      <c r="K4489" t="s">
        <v>26</v>
      </c>
    </row>
    <row r="4490" spans="1:11" x14ac:dyDescent="0.25">
      <c r="A4490" s="1">
        <v>35582</v>
      </c>
      <c r="B4490" t="s">
        <v>154</v>
      </c>
      <c r="C4490" t="s">
        <v>26</v>
      </c>
      <c r="D4490" t="s">
        <v>26</v>
      </c>
      <c r="E4490" t="s">
        <v>26</v>
      </c>
      <c r="F4490">
        <v>131019176.88</v>
      </c>
      <c r="G4490">
        <v>114174936.3</v>
      </c>
      <c r="H4490">
        <v>181142076.38</v>
      </c>
      <c r="I4490" t="s">
        <v>26</v>
      </c>
      <c r="J4490" t="s">
        <v>26</v>
      </c>
      <c r="K4490" t="s">
        <v>26</v>
      </c>
    </row>
    <row r="4491" spans="1:11" x14ac:dyDescent="0.25">
      <c r="A4491" s="1">
        <v>35582</v>
      </c>
      <c r="B4491" t="s">
        <v>155</v>
      </c>
      <c r="C4491" t="s">
        <v>26</v>
      </c>
      <c r="D4491" t="s">
        <v>26</v>
      </c>
      <c r="E4491" t="s">
        <v>26</v>
      </c>
      <c r="F4491">
        <v>127920634.44</v>
      </c>
      <c r="G4491">
        <v>114374851.75</v>
      </c>
      <c r="H4491">
        <v>163158357.19999999</v>
      </c>
      <c r="I4491" t="s">
        <v>26</v>
      </c>
      <c r="J4491" t="s">
        <v>26</v>
      </c>
      <c r="K4491" t="s">
        <v>26</v>
      </c>
    </row>
    <row r="4492" spans="1:11" x14ac:dyDescent="0.25">
      <c r="A4492" s="1">
        <v>35612</v>
      </c>
      <c r="B4492" t="s">
        <v>1</v>
      </c>
      <c r="C4492" t="s">
        <v>26</v>
      </c>
      <c r="D4492" t="s">
        <v>26</v>
      </c>
      <c r="E4492" t="s">
        <v>26</v>
      </c>
      <c r="F4492">
        <v>137968185.77000001</v>
      </c>
      <c r="G4492">
        <v>119277093.48999999</v>
      </c>
      <c r="H4492">
        <v>185855413.31</v>
      </c>
      <c r="I4492" t="s">
        <v>26</v>
      </c>
      <c r="J4492" t="s">
        <v>26</v>
      </c>
      <c r="K4492" t="s">
        <v>26</v>
      </c>
    </row>
    <row r="4493" spans="1:11" x14ac:dyDescent="0.25">
      <c r="A4493" s="1">
        <v>35612</v>
      </c>
      <c r="B4493" t="s">
        <v>126</v>
      </c>
      <c r="C4493" t="s">
        <v>26</v>
      </c>
      <c r="D4493" t="s">
        <v>26</v>
      </c>
      <c r="E4493" t="s">
        <v>26</v>
      </c>
      <c r="F4493">
        <v>141481366.19999999</v>
      </c>
      <c r="G4493">
        <v>128676579.59999999</v>
      </c>
      <c r="H4493">
        <v>175542658.78999999</v>
      </c>
      <c r="I4493" t="s">
        <v>26</v>
      </c>
      <c r="J4493" t="s">
        <v>26</v>
      </c>
      <c r="K4493" t="s">
        <v>26</v>
      </c>
    </row>
    <row r="4494" spans="1:11" x14ac:dyDescent="0.25">
      <c r="A4494" s="1">
        <v>35612</v>
      </c>
      <c r="B4494" t="s">
        <v>127</v>
      </c>
      <c r="C4494" t="s">
        <v>26</v>
      </c>
      <c r="D4494" t="s">
        <v>26</v>
      </c>
      <c r="E4494" t="s">
        <v>26</v>
      </c>
      <c r="F4494">
        <v>138137774.97</v>
      </c>
      <c r="G4494">
        <v>122152715.75</v>
      </c>
      <c r="H4494">
        <v>186685940.06999999</v>
      </c>
      <c r="I4494" t="s">
        <v>26</v>
      </c>
      <c r="J4494" t="s">
        <v>26</v>
      </c>
      <c r="K4494" t="s">
        <v>26</v>
      </c>
    </row>
    <row r="4495" spans="1:11" x14ac:dyDescent="0.25">
      <c r="A4495" s="1">
        <v>35612</v>
      </c>
      <c r="B4495" t="s">
        <v>113</v>
      </c>
      <c r="C4495" t="s">
        <v>26</v>
      </c>
      <c r="D4495" t="s">
        <v>26</v>
      </c>
      <c r="E4495" t="s">
        <v>26</v>
      </c>
      <c r="F4495">
        <v>138494525.93000001</v>
      </c>
      <c r="G4495">
        <v>116525187.84999999</v>
      </c>
      <c r="H4495">
        <v>189165048.91999999</v>
      </c>
      <c r="I4495" t="s">
        <v>26</v>
      </c>
      <c r="J4495" t="s">
        <v>26</v>
      </c>
      <c r="K4495" t="s">
        <v>26</v>
      </c>
    </row>
    <row r="4496" spans="1:11" x14ac:dyDescent="0.25">
      <c r="A4496" s="1">
        <v>35612</v>
      </c>
      <c r="B4496" t="s">
        <v>128</v>
      </c>
      <c r="C4496" t="s">
        <v>26</v>
      </c>
      <c r="D4496" t="s">
        <v>26</v>
      </c>
      <c r="E4496" t="s">
        <v>26</v>
      </c>
      <c r="F4496">
        <v>137905607.65000001</v>
      </c>
      <c r="G4496">
        <v>116913385.73</v>
      </c>
      <c r="H4496">
        <v>189439748.71000001</v>
      </c>
      <c r="I4496" t="s">
        <v>26</v>
      </c>
      <c r="J4496" t="s">
        <v>26</v>
      </c>
      <c r="K4496" t="s">
        <v>26</v>
      </c>
    </row>
    <row r="4497" spans="1:11" x14ac:dyDescent="0.25">
      <c r="A4497" s="1">
        <v>35612</v>
      </c>
      <c r="B4497" t="s">
        <v>129</v>
      </c>
      <c r="C4497" t="s">
        <v>26</v>
      </c>
      <c r="D4497" t="s">
        <v>26</v>
      </c>
      <c r="E4497" t="s">
        <v>26</v>
      </c>
      <c r="F4497">
        <v>131497066.52</v>
      </c>
      <c r="G4497">
        <v>116401263.93000001</v>
      </c>
      <c r="H4497">
        <v>171506777.09999999</v>
      </c>
      <c r="I4497" t="s">
        <v>26</v>
      </c>
      <c r="J4497" t="s">
        <v>26</v>
      </c>
      <c r="K4497" t="s">
        <v>26</v>
      </c>
    </row>
    <row r="4498" spans="1:11" x14ac:dyDescent="0.25">
      <c r="A4498" s="1">
        <v>35612</v>
      </c>
      <c r="B4498" t="s">
        <v>130</v>
      </c>
      <c r="C4498" t="s">
        <v>26</v>
      </c>
      <c r="D4498" t="s">
        <v>26</v>
      </c>
      <c r="E4498" t="s">
        <v>26</v>
      </c>
      <c r="F4498">
        <v>145633754.86000001</v>
      </c>
      <c r="G4498">
        <v>124480067.8</v>
      </c>
      <c r="H4498">
        <v>221068463.63</v>
      </c>
      <c r="I4498" t="s">
        <v>26</v>
      </c>
      <c r="J4498" t="s">
        <v>26</v>
      </c>
      <c r="K4498" t="s">
        <v>26</v>
      </c>
    </row>
    <row r="4499" spans="1:11" x14ac:dyDescent="0.25">
      <c r="A4499" s="1">
        <v>35612</v>
      </c>
      <c r="B4499" t="s">
        <v>131</v>
      </c>
      <c r="C4499" t="s">
        <v>26</v>
      </c>
      <c r="D4499" t="s">
        <v>26</v>
      </c>
      <c r="E4499" t="s">
        <v>26</v>
      </c>
      <c r="F4499">
        <v>137601748.97</v>
      </c>
      <c r="G4499">
        <v>133054742.41</v>
      </c>
      <c r="H4499">
        <v>153089361.87</v>
      </c>
      <c r="I4499" t="s">
        <v>26</v>
      </c>
      <c r="J4499" t="s">
        <v>26</v>
      </c>
      <c r="K4499" t="s">
        <v>26</v>
      </c>
    </row>
    <row r="4500" spans="1:11" x14ac:dyDescent="0.25">
      <c r="A4500" s="1">
        <v>35612</v>
      </c>
      <c r="B4500" t="s">
        <v>132</v>
      </c>
      <c r="C4500" t="s">
        <v>26</v>
      </c>
      <c r="D4500" t="s">
        <v>26</v>
      </c>
      <c r="E4500" t="s">
        <v>26</v>
      </c>
      <c r="F4500">
        <v>152827435.44</v>
      </c>
      <c r="G4500">
        <v>140649096.91999999</v>
      </c>
      <c r="H4500">
        <v>181690423.91999999</v>
      </c>
      <c r="I4500" t="s">
        <v>26</v>
      </c>
      <c r="J4500" t="s">
        <v>26</v>
      </c>
      <c r="K4500" t="s">
        <v>26</v>
      </c>
    </row>
    <row r="4501" spans="1:11" x14ac:dyDescent="0.25">
      <c r="A4501" s="1">
        <v>35612</v>
      </c>
      <c r="B4501" t="s">
        <v>133</v>
      </c>
      <c r="C4501" t="s">
        <v>26</v>
      </c>
      <c r="D4501" t="s">
        <v>26</v>
      </c>
      <c r="E4501" t="s">
        <v>26</v>
      </c>
      <c r="F4501">
        <v>140473587.16999999</v>
      </c>
      <c r="G4501">
        <v>119328233.53</v>
      </c>
      <c r="H4501">
        <v>190085496.46000001</v>
      </c>
      <c r="I4501" t="s">
        <v>26</v>
      </c>
      <c r="J4501" t="s">
        <v>26</v>
      </c>
      <c r="K4501" t="s">
        <v>26</v>
      </c>
    </row>
    <row r="4502" spans="1:11" x14ac:dyDescent="0.25">
      <c r="A4502" s="1">
        <v>35612</v>
      </c>
      <c r="B4502" t="s">
        <v>134</v>
      </c>
      <c r="C4502" t="s">
        <v>26</v>
      </c>
      <c r="D4502" t="s">
        <v>26</v>
      </c>
      <c r="E4502" t="s">
        <v>26</v>
      </c>
      <c r="F4502">
        <v>132804612.84</v>
      </c>
      <c r="G4502">
        <v>126568609.31999999</v>
      </c>
      <c r="H4502">
        <v>148068227.75</v>
      </c>
      <c r="I4502" t="s">
        <v>26</v>
      </c>
      <c r="J4502" t="s">
        <v>26</v>
      </c>
      <c r="K4502" t="s">
        <v>26</v>
      </c>
    </row>
    <row r="4503" spans="1:11" x14ac:dyDescent="0.25">
      <c r="A4503" s="1">
        <v>35612</v>
      </c>
      <c r="B4503" t="s">
        <v>135</v>
      </c>
      <c r="C4503" t="s">
        <v>26</v>
      </c>
      <c r="D4503" t="s">
        <v>26</v>
      </c>
      <c r="E4503" t="s">
        <v>26</v>
      </c>
      <c r="F4503">
        <v>130715942.11</v>
      </c>
      <c r="G4503">
        <v>121416639.09999999</v>
      </c>
      <c r="H4503">
        <v>158837472.97</v>
      </c>
      <c r="I4503" t="s">
        <v>26</v>
      </c>
      <c r="J4503" t="s">
        <v>26</v>
      </c>
      <c r="K4503" t="s">
        <v>26</v>
      </c>
    </row>
    <row r="4504" spans="1:11" x14ac:dyDescent="0.25">
      <c r="A4504" s="1">
        <v>35612</v>
      </c>
      <c r="B4504" t="s">
        <v>136</v>
      </c>
      <c r="C4504" t="s">
        <v>26</v>
      </c>
      <c r="D4504" t="s">
        <v>26</v>
      </c>
      <c r="E4504" t="s">
        <v>26</v>
      </c>
      <c r="F4504">
        <v>149349092.52000001</v>
      </c>
      <c r="G4504">
        <v>119970429.61</v>
      </c>
      <c r="H4504">
        <v>233185511.88999999</v>
      </c>
      <c r="I4504" t="s">
        <v>26</v>
      </c>
      <c r="J4504" t="s">
        <v>26</v>
      </c>
      <c r="K4504" t="s">
        <v>26</v>
      </c>
    </row>
    <row r="4505" spans="1:11" x14ac:dyDescent="0.25">
      <c r="A4505" s="1">
        <v>35612</v>
      </c>
      <c r="B4505" t="s">
        <v>137</v>
      </c>
      <c r="C4505" t="s">
        <v>26</v>
      </c>
      <c r="D4505" t="s">
        <v>26</v>
      </c>
      <c r="E4505" t="s">
        <v>26</v>
      </c>
      <c r="F4505">
        <v>136399434.65000001</v>
      </c>
      <c r="G4505">
        <v>123682349.98999999</v>
      </c>
      <c r="H4505">
        <v>191876657.55000001</v>
      </c>
      <c r="I4505" t="s">
        <v>26</v>
      </c>
      <c r="J4505" t="s">
        <v>26</v>
      </c>
      <c r="K4505" t="s">
        <v>26</v>
      </c>
    </row>
    <row r="4506" spans="1:11" x14ac:dyDescent="0.25">
      <c r="A4506" s="1">
        <v>35612</v>
      </c>
      <c r="B4506" t="s">
        <v>138</v>
      </c>
      <c r="C4506" t="s">
        <v>26</v>
      </c>
      <c r="D4506" t="s">
        <v>26</v>
      </c>
      <c r="E4506" t="s">
        <v>26</v>
      </c>
      <c r="F4506">
        <v>150658194.88</v>
      </c>
      <c r="G4506">
        <v>141663686.69</v>
      </c>
      <c r="H4506">
        <v>183024674.11000001</v>
      </c>
      <c r="I4506" t="s">
        <v>26</v>
      </c>
      <c r="J4506" t="s">
        <v>26</v>
      </c>
      <c r="K4506" t="s">
        <v>26</v>
      </c>
    </row>
    <row r="4507" spans="1:11" x14ac:dyDescent="0.25">
      <c r="A4507" s="1">
        <v>35612</v>
      </c>
      <c r="B4507" t="s">
        <v>139</v>
      </c>
      <c r="C4507" t="s">
        <v>26</v>
      </c>
      <c r="D4507" t="s">
        <v>26</v>
      </c>
      <c r="E4507" t="s">
        <v>26</v>
      </c>
      <c r="F4507">
        <v>145293151.81</v>
      </c>
      <c r="G4507">
        <v>122727515.16</v>
      </c>
      <c r="H4507">
        <v>221334538.63999999</v>
      </c>
      <c r="I4507" t="s">
        <v>26</v>
      </c>
      <c r="J4507" t="s">
        <v>26</v>
      </c>
      <c r="K4507" t="s">
        <v>26</v>
      </c>
    </row>
    <row r="4508" spans="1:11" x14ac:dyDescent="0.25">
      <c r="A4508" s="1">
        <v>35612</v>
      </c>
      <c r="B4508" t="s">
        <v>140</v>
      </c>
      <c r="C4508" t="s">
        <v>26</v>
      </c>
      <c r="D4508" t="s">
        <v>26</v>
      </c>
      <c r="E4508" t="s">
        <v>26</v>
      </c>
      <c r="F4508">
        <v>126332324.29000001</v>
      </c>
      <c r="G4508">
        <v>116725935.62</v>
      </c>
      <c r="H4508">
        <v>157003286.43000001</v>
      </c>
      <c r="I4508" t="s">
        <v>26</v>
      </c>
      <c r="J4508" t="s">
        <v>26</v>
      </c>
      <c r="K4508" t="s">
        <v>26</v>
      </c>
    </row>
    <row r="4509" spans="1:11" x14ac:dyDescent="0.25">
      <c r="A4509" s="1">
        <v>35612</v>
      </c>
      <c r="B4509" t="s">
        <v>141</v>
      </c>
      <c r="C4509" t="s">
        <v>26</v>
      </c>
      <c r="D4509" t="s">
        <v>26</v>
      </c>
      <c r="E4509" t="s">
        <v>26</v>
      </c>
      <c r="F4509">
        <v>140162332.53</v>
      </c>
      <c r="G4509">
        <v>128712640.5</v>
      </c>
      <c r="H4509">
        <v>176939277.94999999</v>
      </c>
      <c r="I4509" t="s">
        <v>26</v>
      </c>
      <c r="J4509" t="s">
        <v>26</v>
      </c>
      <c r="K4509" t="s">
        <v>26</v>
      </c>
    </row>
    <row r="4510" spans="1:11" x14ac:dyDescent="0.25">
      <c r="A4510" s="1">
        <v>35612</v>
      </c>
      <c r="B4510" t="s">
        <v>142</v>
      </c>
      <c r="C4510" t="s">
        <v>26</v>
      </c>
      <c r="D4510" t="s">
        <v>26</v>
      </c>
      <c r="E4510" t="s">
        <v>26</v>
      </c>
      <c r="F4510">
        <v>128795610.04000001</v>
      </c>
      <c r="G4510">
        <v>109956631.86</v>
      </c>
      <c r="H4510">
        <v>185629948.91999999</v>
      </c>
      <c r="I4510" t="s">
        <v>26</v>
      </c>
      <c r="J4510" t="s">
        <v>26</v>
      </c>
      <c r="K4510" t="s">
        <v>26</v>
      </c>
    </row>
    <row r="4511" spans="1:11" x14ac:dyDescent="0.25">
      <c r="A4511" s="1">
        <v>35612</v>
      </c>
      <c r="B4511" t="s">
        <v>143</v>
      </c>
      <c r="C4511" t="s">
        <v>26</v>
      </c>
      <c r="D4511" t="s">
        <v>26</v>
      </c>
      <c r="E4511" t="s">
        <v>26</v>
      </c>
      <c r="F4511">
        <v>142632468.94999999</v>
      </c>
      <c r="G4511">
        <v>125231379.87</v>
      </c>
      <c r="H4511">
        <v>186333550.09</v>
      </c>
      <c r="I4511" t="s">
        <v>26</v>
      </c>
      <c r="J4511" t="s">
        <v>26</v>
      </c>
      <c r="K4511" t="s">
        <v>26</v>
      </c>
    </row>
    <row r="4512" spans="1:11" x14ac:dyDescent="0.25">
      <c r="A4512" s="1">
        <v>35612</v>
      </c>
      <c r="B4512" t="s">
        <v>144</v>
      </c>
      <c r="C4512" t="s">
        <v>26</v>
      </c>
      <c r="D4512" t="s">
        <v>26</v>
      </c>
      <c r="E4512" t="s">
        <v>26</v>
      </c>
      <c r="F4512">
        <v>124587773.91</v>
      </c>
      <c r="G4512">
        <v>111637283.33</v>
      </c>
      <c r="H4512">
        <v>168714996.25999999</v>
      </c>
      <c r="I4512" t="s">
        <v>26</v>
      </c>
      <c r="J4512" t="s">
        <v>26</v>
      </c>
      <c r="K4512" t="s">
        <v>26</v>
      </c>
    </row>
    <row r="4513" spans="1:11" x14ac:dyDescent="0.25">
      <c r="A4513" s="1">
        <v>35612</v>
      </c>
      <c r="B4513" t="s">
        <v>145</v>
      </c>
      <c r="C4513" t="s">
        <v>26</v>
      </c>
      <c r="D4513" t="s">
        <v>26</v>
      </c>
      <c r="E4513" t="s">
        <v>26</v>
      </c>
      <c r="F4513">
        <v>141426383.83000001</v>
      </c>
      <c r="G4513">
        <v>125244344.77</v>
      </c>
      <c r="H4513">
        <v>182180008.52000001</v>
      </c>
      <c r="I4513" t="s">
        <v>26</v>
      </c>
      <c r="J4513" t="s">
        <v>26</v>
      </c>
      <c r="K4513" t="s">
        <v>26</v>
      </c>
    </row>
    <row r="4514" spans="1:11" x14ac:dyDescent="0.25">
      <c r="A4514" s="1">
        <v>35612</v>
      </c>
      <c r="B4514" t="s">
        <v>146</v>
      </c>
      <c r="C4514" t="s">
        <v>26</v>
      </c>
      <c r="D4514" t="s">
        <v>26</v>
      </c>
      <c r="E4514" t="s">
        <v>26</v>
      </c>
      <c r="F4514">
        <v>132832987.90000001</v>
      </c>
      <c r="G4514">
        <v>115654753.90000001</v>
      </c>
      <c r="H4514">
        <v>176988626.24000001</v>
      </c>
      <c r="I4514" t="s">
        <v>26</v>
      </c>
      <c r="J4514" t="s">
        <v>26</v>
      </c>
      <c r="K4514" t="s">
        <v>26</v>
      </c>
    </row>
    <row r="4515" spans="1:11" x14ac:dyDescent="0.25">
      <c r="A4515" s="1">
        <v>35612</v>
      </c>
      <c r="B4515" t="s">
        <v>2</v>
      </c>
      <c r="C4515" t="s">
        <v>26</v>
      </c>
      <c r="D4515" t="s">
        <v>26</v>
      </c>
      <c r="E4515" t="s">
        <v>26</v>
      </c>
      <c r="F4515">
        <v>123209742.34999999</v>
      </c>
      <c r="G4515">
        <v>109156785.59</v>
      </c>
      <c r="H4515">
        <v>163378947.49000001</v>
      </c>
      <c r="I4515" t="s">
        <v>26</v>
      </c>
      <c r="J4515" t="s">
        <v>26</v>
      </c>
      <c r="K4515" t="s">
        <v>26</v>
      </c>
    </row>
    <row r="4516" spans="1:11" x14ac:dyDescent="0.25">
      <c r="A4516" s="1">
        <v>35612</v>
      </c>
      <c r="B4516" t="s">
        <v>147</v>
      </c>
      <c r="C4516" t="s">
        <v>26</v>
      </c>
      <c r="D4516" t="s">
        <v>26</v>
      </c>
      <c r="E4516" t="s">
        <v>26</v>
      </c>
      <c r="F4516">
        <v>137459878.58000001</v>
      </c>
      <c r="G4516">
        <v>118542772.69</v>
      </c>
      <c r="H4516">
        <v>181989835.19</v>
      </c>
      <c r="I4516" t="s">
        <v>26</v>
      </c>
      <c r="J4516" t="s">
        <v>26</v>
      </c>
      <c r="K4516" t="s">
        <v>26</v>
      </c>
    </row>
    <row r="4517" spans="1:11" x14ac:dyDescent="0.25">
      <c r="A4517" s="1">
        <v>35612</v>
      </c>
      <c r="B4517" t="s">
        <v>148</v>
      </c>
      <c r="C4517" t="s">
        <v>26</v>
      </c>
      <c r="D4517" t="s">
        <v>26</v>
      </c>
      <c r="E4517" t="s">
        <v>26</v>
      </c>
      <c r="F4517">
        <v>141608479.52000001</v>
      </c>
      <c r="G4517">
        <v>116001603.95999999</v>
      </c>
      <c r="H4517">
        <v>196770524.88</v>
      </c>
      <c r="I4517" t="s">
        <v>26</v>
      </c>
      <c r="J4517" t="s">
        <v>26</v>
      </c>
      <c r="K4517" t="s">
        <v>26</v>
      </c>
    </row>
    <row r="4518" spans="1:11" x14ac:dyDescent="0.25">
      <c r="A4518" s="1">
        <v>35612</v>
      </c>
      <c r="B4518" t="s">
        <v>149</v>
      </c>
      <c r="C4518" t="s">
        <v>26</v>
      </c>
      <c r="D4518" t="s">
        <v>26</v>
      </c>
      <c r="E4518" t="s">
        <v>26</v>
      </c>
      <c r="F4518">
        <v>133305305.25</v>
      </c>
      <c r="G4518">
        <v>113836966.3</v>
      </c>
      <c r="H4518">
        <v>175117518.75</v>
      </c>
      <c r="I4518" t="s">
        <v>26</v>
      </c>
      <c r="J4518" t="s">
        <v>26</v>
      </c>
      <c r="K4518" t="s">
        <v>26</v>
      </c>
    </row>
    <row r="4519" spans="1:11" x14ac:dyDescent="0.25">
      <c r="A4519" s="1">
        <v>35612</v>
      </c>
      <c r="B4519" t="s">
        <v>150</v>
      </c>
      <c r="C4519" t="s">
        <v>26</v>
      </c>
      <c r="D4519" t="s">
        <v>26</v>
      </c>
      <c r="E4519" t="s">
        <v>26</v>
      </c>
      <c r="F4519">
        <v>158214852.91</v>
      </c>
      <c r="G4519">
        <v>121141453.40000001</v>
      </c>
      <c r="H4519">
        <v>243150637.21000001</v>
      </c>
      <c r="I4519" t="s">
        <v>26</v>
      </c>
      <c r="J4519" t="s">
        <v>26</v>
      </c>
      <c r="K4519" t="s">
        <v>26</v>
      </c>
    </row>
    <row r="4520" spans="1:11" x14ac:dyDescent="0.25">
      <c r="A4520" s="1">
        <v>35612</v>
      </c>
      <c r="B4520" t="s">
        <v>151</v>
      </c>
      <c r="C4520" t="s">
        <v>26</v>
      </c>
      <c r="D4520" t="s">
        <v>26</v>
      </c>
      <c r="E4520" t="s">
        <v>26</v>
      </c>
      <c r="F4520">
        <v>132290005.81999999</v>
      </c>
      <c r="G4520">
        <v>117610301.59</v>
      </c>
      <c r="H4520">
        <v>175928744.71000001</v>
      </c>
      <c r="I4520" t="s">
        <v>26</v>
      </c>
      <c r="J4520" t="s">
        <v>26</v>
      </c>
      <c r="K4520" t="s">
        <v>26</v>
      </c>
    </row>
    <row r="4521" spans="1:11" x14ac:dyDescent="0.25">
      <c r="A4521" s="1">
        <v>35612</v>
      </c>
      <c r="B4521" t="s">
        <v>152</v>
      </c>
      <c r="C4521" t="s">
        <v>26</v>
      </c>
      <c r="D4521" t="s">
        <v>26</v>
      </c>
      <c r="E4521" t="s">
        <v>26</v>
      </c>
      <c r="F4521">
        <v>125811943.15000001</v>
      </c>
      <c r="G4521">
        <v>112258654.65000001</v>
      </c>
      <c r="H4521">
        <v>161662345.78999999</v>
      </c>
      <c r="I4521" t="s">
        <v>26</v>
      </c>
      <c r="J4521" t="s">
        <v>26</v>
      </c>
      <c r="K4521" t="s">
        <v>26</v>
      </c>
    </row>
    <row r="4522" spans="1:11" x14ac:dyDescent="0.25">
      <c r="A4522" s="1">
        <v>35612</v>
      </c>
      <c r="B4522" t="s">
        <v>153</v>
      </c>
      <c r="C4522" t="s">
        <v>26</v>
      </c>
      <c r="D4522" t="s">
        <v>26</v>
      </c>
      <c r="E4522" t="s">
        <v>26</v>
      </c>
      <c r="F4522">
        <v>137745950.47</v>
      </c>
      <c r="G4522">
        <v>123422121.48</v>
      </c>
      <c r="H4522">
        <v>170799311.37</v>
      </c>
      <c r="I4522" t="s">
        <v>26</v>
      </c>
      <c r="J4522" t="s">
        <v>26</v>
      </c>
      <c r="K4522" t="s">
        <v>26</v>
      </c>
    </row>
    <row r="4523" spans="1:11" x14ac:dyDescent="0.25">
      <c r="A4523" s="1">
        <v>35612</v>
      </c>
      <c r="B4523" t="s">
        <v>154</v>
      </c>
      <c r="C4523" t="s">
        <v>26</v>
      </c>
      <c r="D4523" t="s">
        <v>26</v>
      </c>
      <c r="E4523" t="s">
        <v>26</v>
      </c>
      <c r="F4523">
        <v>131281215.23999999</v>
      </c>
      <c r="G4523">
        <v>114528878.61</v>
      </c>
      <c r="H4523">
        <v>181142076.38</v>
      </c>
      <c r="I4523" t="s">
        <v>26</v>
      </c>
      <c r="J4523" t="s">
        <v>26</v>
      </c>
      <c r="K4523" t="s">
        <v>26</v>
      </c>
    </row>
    <row r="4524" spans="1:11" x14ac:dyDescent="0.25">
      <c r="A4524" s="1">
        <v>35612</v>
      </c>
      <c r="B4524" t="s">
        <v>155</v>
      </c>
      <c r="C4524" t="s">
        <v>26</v>
      </c>
      <c r="D4524" t="s">
        <v>26</v>
      </c>
      <c r="E4524" t="s">
        <v>26</v>
      </c>
      <c r="F4524">
        <v>127971802.69</v>
      </c>
      <c r="G4524">
        <v>114466351.63</v>
      </c>
      <c r="H4524">
        <v>163109409.69</v>
      </c>
      <c r="I4524" t="s">
        <v>26</v>
      </c>
      <c r="J4524" t="s">
        <v>26</v>
      </c>
      <c r="K4524" t="s">
        <v>26</v>
      </c>
    </row>
    <row r="4525" spans="1:11" x14ac:dyDescent="0.25">
      <c r="A4525" s="1">
        <v>35643</v>
      </c>
      <c r="B4525" t="s">
        <v>1</v>
      </c>
      <c r="C4525" t="s">
        <v>26</v>
      </c>
      <c r="D4525" t="s">
        <v>26</v>
      </c>
      <c r="E4525" t="s">
        <v>26</v>
      </c>
      <c r="F4525">
        <v>138230325.31999999</v>
      </c>
      <c r="G4525">
        <v>119193599.52</v>
      </c>
      <c r="H4525">
        <v>187007716.87</v>
      </c>
      <c r="I4525" t="s">
        <v>26</v>
      </c>
      <c r="J4525" t="s">
        <v>26</v>
      </c>
      <c r="K4525" t="s">
        <v>26</v>
      </c>
    </row>
    <row r="4526" spans="1:11" x14ac:dyDescent="0.25">
      <c r="A4526" s="1">
        <v>35643</v>
      </c>
      <c r="B4526" t="s">
        <v>126</v>
      </c>
      <c r="C4526" t="s">
        <v>26</v>
      </c>
      <c r="D4526" t="s">
        <v>26</v>
      </c>
      <c r="E4526" t="s">
        <v>26</v>
      </c>
      <c r="F4526">
        <v>141622847.56999999</v>
      </c>
      <c r="G4526">
        <v>128882462.13</v>
      </c>
      <c r="H4526">
        <v>175542658.78999999</v>
      </c>
      <c r="I4526" t="s">
        <v>26</v>
      </c>
      <c r="J4526" t="s">
        <v>26</v>
      </c>
      <c r="K4526" t="s">
        <v>26</v>
      </c>
    </row>
    <row r="4527" spans="1:11" x14ac:dyDescent="0.25">
      <c r="A4527" s="1">
        <v>35643</v>
      </c>
      <c r="B4527" t="s">
        <v>127</v>
      </c>
      <c r="C4527" t="s">
        <v>26</v>
      </c>
      <c r="D4527" t="s">
        <v>26</v>
      </c>
      <c r="E4527" t="s">
        <v>26</v>
      </c>
      <c r="F4527">
        <v>137764802.97999999</v>
      </c>
      <c r="G4527">
        <v>121358723.09999999</v>
      </c>
      <c r="H4527">
        <v>187600701.16999999</v>
      </c>
      <c r="I4527" t="s">
        <v>26</v>
      </c>
      <c r="J4527" t="s">
        <v>26</v>
      </c>
      <c r="K4527" t="s">
        <v>26</v>
      </c>
    </row>
    <row r="4528" spans="1:11" x14ac:dyDescent="0.25">
      <c r="A4528" s="1">
        <v>35643</v>
      </c>
      <c r="B4528" t="s">
        <v>113</v>
      </c>
      <c r="C4528" t="s">
        <v>26</v>
      </c>
      <c r="D4528" t="s">
        <v>26</v>
      </c>
      <c r="E4528" t="s">
        <v>26</v>
      </c>
      <c r="F4528">
        <v>138965407.31999999</v>
      </c>
      <c r="G4528">
        <v>117014593.63</v>
      </c>
      <c r="H4528">
        <v>189600128.53</v>
      </c>
      <c r="I4528" t="s">
        <v>26</v>
      </c>
      <c r="J4528" t="s">
        <v>26</v>
      </c>
      <c r="K4528" t="s">
        <v>26</v>
      </c>
    </row>
    <row r="4529" spans="1:11" x14ac:dyDescent="0.25">
      <c r="A4529" s="1">
        <v>35643</v>
      </c>
      <c r="B4529" t="s">
        <v>128</v>
      </c>
      <c r="C4529" t="s">
        <v>26</v>
      </c>
      <c r="D4529" t="s">
        <v>26</v>
      </c>
      <c r="E4529" t="s">
        <v>26</v>
      </c>
      <c r="F4529">
        <v>138912318.58000001</v>
      </c>
      <c r="G4529">
        <v>115978078.64</v>
      </c>
      <c r="H4529">
        <v>195179773.09</v>
      </c>
      <c r="I4529" t="s">
        <v>26</v>
      </c>
      <c r="J4529" t="s">
        <v>26</v>
      </c>
      <c r="K4529" t="s">
        <v>26</v>
      </c>
    </row>
    <row r="4530" spans="1:11" x14ac:dyDescent="0.25">
      <c r="A4530" s="1">
        <v>35643</v>
      </c>
      <c r="B4530" t="s">
        <v>129</v>
      </c>
      <c r="C4530" t="s">
        <v>26</v>
      </c>
      <c r="D4530" t="s">
        <v>26</v>
      </c>
      <c r="E4530" t="s">
        <v>26</v>
      </c>
      <c r="F4530">
        <v>131431317.98999999</v>
      </c>
      <c r="G4530">
        <v>116703907.22</v>
      </c>
      <c r="H4530">
        <v>170477736.44</v>
      </c>
      <c r="I4530" t="s">
        <v>26</v>
      </c>
      <c r="J4530" t="s">
        <v>26</v>
      </c>
      <c r="K4530" t="s">
        <v>26</v>
      </c>
    </row>
    <row r="4531" spans="1:11" x14ac:dyDescent="0.25">
      <c r="A4531" s="1">
        <v>35643</v>
      </c>
      <c r="B4531" t="s">
        <v>130</v>
      </c>
      <c r="C4531" t="s">
        <v>26</v>
      </c>
      <c r="D4531" t="s">
        <v>26</v>
      </c>
      <c r="E4531" t="s">
        <v>26</v>
      </c>
      <c r="F4531">
        <v>145560937.97999999</v>
      </c>
      <c r="G4531">
        <v>124380483.75</v>
      </c>
      <c r="H4531">
        <v>221090570.47999999</v>
      </c>
      <c r="I4531" t="s">
        <v>26</v>
      </c>
      <c r="J4531" t="s">
        <v>26</v>
      </c>
      <c r="K4531" t="s">
        <v>26</v>
      </c>
    </row>
    <row r="4532" spans="1:11" x14ac:dyDescent="0.25">
      <c r="A4532" s="1">
        <v>35643</v>
      </c>
      <c r="B4532" t="s">
        <v>131</v>
      </c>
      <c r="C4532" t="s">
        <v>26</v>
      </c>
      <c r="D4532" t="s">
        <v>26</v>
      </c>
      <c r="E4532" t="s">
        <v>26</v>
      </c>
      <c r="F4532">
        <v>137821911.77000001</v>
      </c>
      <c r="G4532">
        <v>133334157.37</v>
      </c>
      <c r="H4532">
        <v>153119979.75</v>
      </c>
      <c r="I4532" t="s">
        <v>26</v>
      </c>
      <c r="J4532" t="s">
        <v>26</v>
      </c>
      <c r="K4532" t="s">
        <v>26</v>
      </c>
    </row>
    <row r="4533" spans="1:11" x14ac:dyDescent="0.25">
      <c r="A4533" s="1">
        <v>35643</v>
      </c>
      <c r="B4533" t="s">
        <v>132</v>
      </c>
      <c r="C4533" t="s">
        <v>26</v>
      </c>
      <c r="D4533" t="s">
        <v>26</v>
      </c>
      <c r="E4533" t="s">
        <v>26</v>
      </c>
      <c r="F4533">
        <v>152445366.84999999</v>
      </c>
      <c r="G4533">
        <v>140128695.25999999</v>
      </c>
      <c r="H4533">
        <v>181635916.78999999</v>
      </c>
      <c r="I4533" t="s">
        <v>26</v>
      </c>
      <c r="J4533" t="s">
        <v>26</v>
      </c>
      <c r="K4533" t="s">
        <v>26</v>
      </c>
    </row>
    <row r="4534" spans="1:11" x14ac:dyDescent="0.25">
      <c r="A4534" s="1">
        <v>35643</v>
      </c>
      <c r="B4534" t="s">
        <v>133</v>
      </c>
      <c r="C4534" t="s">
        <v>26</v>
      </c>
      <c r="D4534" t="s">
        <v>26</v>
      </c>
      <c r="E4534" t="s">
        <v>26</v>
      </c>
      <c r="F4534">
        <v>141035481.52000001</v>
      </c>
      <c r="G4534">
        <v>120115799.87</v>
      </c>
      <c r="H4534">
        <v>190123513.56</v>
      </c>
      <c r="I4534" t="s">
        <v>26</v>
      </c>
      <c r="J4534" t="s">
        <v>26</v>
      </c>
      <c r="K4534" t="s">
        <v>26</v>
      </c>
    </row>
    <row r="4535" spans="1:11" x14ac:dyDescent="0.25">
      <c r="A4535" s="1">
        <v>35643</v>
      </c>
      <c r="B4535" t="s">
        <v>134</v>
      </c>
      <c r="C4535" t="s">
        <v>26</v>
      </c>
      <c r="D4535" t="s">
        <v>26</v>
      </c>
      <c r="E4535" t="s">
        <v>26</v>
      </c>
      <c r="F4535">
        <v>133388953.14</v>
      </c>
      <c r="G4535">
        <v>127416619</v>
      </c>
      <c r="H4535">
        <v>147994193.63999999</v>
      </c>
      <c r="I4535" t="s">
        <v>26</v>
      </c>
      <c r="J4535" t="s">
        <v>26</v>
      </c>
      <c r="K4535" t="s">
        <v>26</v>
      </c>
    </row>
    <row r="4536" spans="1:11" x14ac:dyDescent="0.25">
      <c r="A4536" s="1">
        <v>35643</v>
      </c>
      <c r="B4536" t="s">
        <v>135</v>
      </c>
      <c r="C4536" t="s">
        <v>26</v>
      </c>
      <c r="D4536" t="s">
        <v>26</v>
      </c>
      <c r="E4536" t="s">
        <v>26</v>
      </c>
      <c r="F4536">
        <v>131983886.75</v>
      </c>
      <c r="G4536">
        <v>123080047.05</v>
      </c>
      <c r="H4536">
        <v>158901007.96000001</v>
      </c>
      <c r="I4536" t="s">
        <v>26</v>
      </c>
      <c r="J4536" t="s">
        <v>26</v>
      </c>
      <c r="K4536" t="s">
        <v>26</v>
      </c>
    </row>
    <row r="4537" spans="1:11" x14ac:dyDescent="0.25">
      <c r="A4537" s="1">
        <v>35643</v>
      </c>
      <c r="B4537" t="s">
        <v>136</v>
      </c>
      <c r="C4537" t="s">
        <v>26</v>
      </c>
      <c r="D4537" t="s">
        <v>26</v>
      </c>
      <c r="E4537" t="s">
        <v>26</v>
      </c>
      <c r="F4537">
        <v>148572477.24000001</v>
      </c>
      <c r="G4537">
        <v>118998669.13</v>
      </c>
      <c r="H4537">
        <v>232952326.38</v>
      </c>
      <c r="I4537" t="s">
        <v>26</v>
      </c>
      <c r="J4537" t="s">
        <v>26</v>
      </c>
      <c r="K4537" t="s">
        <v>26</v>
      </c>
    </row>
    <row r="4538" spans="1:11" x14ac:dyDescent="0.25">
      <c r="A4538" s="1">
        <v>35643</v>
      </c>
      <c r="B4538" t="s">
        <v>137</v>
      </c>
      <c r="C4538" t="s">
        <v>26</v>
      </c>
      <c r="D4538" t="s">
        <v>26</v>
      </c>
      <c r="E4538" t="s">
        <v>26</v>
      </c>
      <c r="F4538">
        <v>136399434.65000001</v>
      </c>
      <c r="G4538">
        <v>123707086.45999999</v>
      </c>
      <c r="H4538">
        <v>191723156.22</v>
      </c>
      <c r="I4538" t="s">
        <v>26</v>
      </c>
      <c r="J4538" t="s">
        <v>26</v>
      </c>
      <c r="K4538" t="s">
        <v>26</v>
      </c>
    </row>
    <row r="4539" spans="1:11" x14ac:dyDescent="0.25">
      <c r="A4539" s="1">
        <v>35643</v>
      </c>
      <c r="B4539" t="s">
        <v>138</v>
      </c>
      <c r="C4539" t="s">
        <v>26</v>
      </c>
      <c r="D4539" t="s">
        <v>26</v>
      </c>
      <c r="E4539" t="s">
        <v>26</v>
      </c>
      <c r="F4539">
        <v>150206220.28999999</v>
      </c>
      <c r="G4539">
        <v>141097031.94</v>
      </c>
      <c r="H4539">
        <v>182969766.71000001</v>
      </c>
      <c r="I4539" t="s">
        <v>26</v>
      </c>
      <c r="J4539" t="s">
        <v>26</v>
      </c>
      <c r="K4539" t="s">
        <v>26</v>
      </c>
    </row>
    <row r="4540" spans="1:11" x14ac:dyDescent="0.25">
      <c r="A4540" s="1">
        <v>35643</v>
      </c>
      <c r="B4540" t="s">
        <v>139</v>
      </c>
      <c r="C4540" t="s">
        <v>26</v>
      </c>
      <c r="D4540" t="s">
        <v>26</v>
      </c>
      <c r="E4540" t="s">
        <v>26</v>
      </c>
      <c r="F4540">
        <v>144363275.63</v>
      </c>
      <c r="G4540">
        <v>120825238.67</v>
      </c>
      <c r="H4540">
        <v>223680684.75</v>
      </c>
      <c r="I4540" t="s">
        <v>26</v>
      </c>
      <c r="J4540" t="s">
        <v>26</v>
      </c>
      <c r="K4540" t="s">
        <v>26</v>
      </c>
    </row>
    <row r="4541" spans="1:11" x14ac:dyDescent="0.25">
      <c r="A4541" s="1">
        <v>35643</v>
      </c>
      <c r="B4541" t="s">
        <v>140</v>
      </c>
      <c r="C4541" t="s">
        <v>26</v>
      </c>
      <c r="D4541" t="s">
        <v>26</v>
      </c>
      <c r="E4541" t="s">
        <v>26</v>
      </c>
      <c r="F4541">
        <v>125965960.55</v>
      </c>
      <c r="G4541">
        <v>116235686.69</v>
      </c>
      <c r="H4541">
        <v>157018986.75999999</v>
      </c>
      <c r="I4541" t="s">
        <v>26</v>
      </c>
      <c r="J4541" t="s">
        <v>26</v>
      </c>
      <c r="K4541" t="s">
        <v>26</v>
      </c>
    </row>
    <row r="4542" spans="1:11" x14ac:dyDescent="0.25">
      <c r="A4542" s="1">
        <v>35643</v>
      </c>
      <c r="B4542" t="s">
        <v>141</v>
      </c>
      <c r="C4542" t="s">
        <v>26</v>
      </c>
      <c r="D4542" t="s">
        <v>26</v>
      </c>
      <c r="E4542" t="s">
        <v>26</v>
      </c>
      <c r="F4542">
        <v>139237261.13</v>
      </c>
      <c r="G4542">
        <v>127322543.98</v>
      </c>
      <c r="H4542">
        <v>177470095.78</v>
      </c>
      <c r="I4542" t="s">
        <v>26</v>
      </c>
      <c r="J4542" t="s">
        <v>26</v>
      </c>
      <c r="K4542" t="s">
        <v>26</v>
      </c>
    </row>
    <row r="4543" spans="1:11" x14ac:dyDescent="0.25">
      <c r="A4543" s="1">
        <v>35643</v>
      </c>
      <c r="B4543" t="s">
        <v>142</v>
      </c>
      <c r="C4543" t="s">
        <v>26</v>
      </c>
      <c r="D4543" t="s">
        <v>26</v>
      </c>
      <c r="E4543" t="s">
        <v>26</v>
      </c>
      <c r="F4543">
        <v>128756971.36</v>
      </c>
      <c r="G4543">
        <v>109725722.93000001</v>
      </c>
      <c r="H4543">
        <v>186186838.77000001</v>
      </c>
      <c r="I4543" t="s">
        <v>26</v>
      </c>
      <c r="J4543" t="s">
        <v>26</v>
      </c>
      <c r="K4543" t="s">
        <v>26</v>
      </c>
    </row>
    <row r="4544" spans="1:11" x14ac:dyDescent="0.25">
      <c r="A4544" s="1">
        <v>35643</v>
      </c>
      <c r="B4544" t="s">
        <v>143</v>
      </c>
      <c r="C4544" t="s">
        <v>26</v>
      </c>
      <c r="D4544" t="s">
        <v>26</v>
      </c>
      <c r="E4544" t="s">
        <v>26</v>
      </c>
      <c r="F4544">
        <v>141519935.69</v>
      </c>
      <c r="G4544">
        <v>123653464.48999999</v>
      </c>
      <c r="H4544">
        <v>186370816.80000001</v>
      </c>
      <c r="I4544" t="s">
        <v>26</v>
      </c>
      <c r="J4544" t="s">
        <v>26</v>
      </c>
      <c r="K4544" t="s">
        <v>26</v>
      </c>
    </row>
    <row r="4545" spans="1:11" x14ac:dyDescent="0.25">
      <c r="A4545" s="1">
        <v>35643</v>
      </c>
      <c r="B4545" t="s">
        <v>144</v>
      </c>
      <c r="C4545" t="s">
        <v>26</v>
      </c>
      <c r="D4545" t="s">
        <v>26</v>
      </c>
      <c r="E4545" t="s">
        <v>26</v>
      </c>
      <c r="F4545">
        <v>124089422.81999999</v>
      </c>
      <c r="G4545">
        <v>110855822.34999999</v>
      </c>
      <c r="H4545">
        <v>169204269.75</v>
      </c>
      <c r="I4545" t="s">
        <v>26</v>
      </c>
      <c r="J4545" t="s">
        <v>26</v>
      </c>
      <c r="K4545" t="s">
        <v>26</v>
      </c>
    </row>
    <row r="4546" spans="1:11" x14ac:dyDescent="0.25">
      <c r="A4546" s="1">
        <v>35643</v>
      </c>
      <c r="B4546" t="s">
        <v>145</v>
      </c>
      <c r="C4546" t="s">
        <v>26</v>
      </c>
      <c r="D4546" t="s">
        <v>26</v>
      </c>
      <c r="E4546" t="s">
        <v>26</v>
      </c>
      <c r="F4546">
        <v>141426383.83000001</v>
      </c>
      <c r="G4546">
        <v>124655696.34999999</v>
      </c>
      <c r="H4546">
        <v>183655666.58000001</v>
      </c>
      <c r="I4546" t="s">
        <v>26</v>
      </c>
      <c r="J4546" t="s">
        <v>26</v>
      </c>
      <c r="K4546" t="s">
        <v>26</v>
      </c>
    </row>
    <row r="4547" spans="1:11" x14ac:dyDescent="0.25">
      <c r="A4547" s="1">
        <v>35643</v>
      </c>
      <c r="B4547" t="s">
        <v>146</v>
      </c>
      <c r="C4547" t="s">
        <v>26</v>
      </c>
      <c r="D4547" t="s">
        <v>26</v>
      </c>
      <c r="E4547" t="s">
        <v>26</v>
      </c>
      <c r="F4547">
        <v>131717190.8</v>
      </c>
      <c r="G4547">
        <v>114047152.81999999</v>
      </c>
      <c r="H4547">
        <v>177147916</v>
      </c>
      <c r="I4547" t="s">
        <v>26</v>
      </c>
      <c r="J4547" t="s">
        <v>26</v>
      </c>
      <c r="K4547" t="s">
        <v>26</v>
      </c>
    </row>
    <row r="4548" spans="1:11" x14ac:dyDescent="0.25">
      <c r="A4548" s="1">
        <v>35643</v>
      </c>
      <c r="B4548" t="s">
        <v>2</v>
      </c>
      <c r="C4548" t="s">
        <v>26</v>
      </c>
      <c r="D4548" t="s">
        <v>26</v>
      </c>
      <c r="E4548" t="s">
        <v>26</v>
      </c>
      <c r="F4548">
        <v>123406877.93000001</v>
      </c>
      <c r="G4548">
        <v>109145869.91</v>
      </c>
      <c r="H4548">
        <v>164195842.22999999</v>
      </c>
      <c r="I4548" t="s">
        <v>26</v>
      </c>
      <c r="J4548" t="s">
        <v>26</v>
      </c>
      <c r="K4548" t="s">
        <v>26</v>
      </c>
    </row>
    <row r="4549" spans="1:11" x14ac:dyDescent="0.25">
      <c r="A4549" s="1">
        <v>35643</v>
      </c>
      <c r="B4549" t="s">
        <v>147</v>
      </c>
      <c r="C4549" t="s">
        <v>26</v>
      </c>
      <c r="D4549" t="s">
        <v>26</v>
      </c>
      <c r="E4549" t="s">
        <v>26</v>
      </c>
      <c r="F4549">
        <v>137968480.13</v>
      </c>
      <c r="G4549">
        <v>119265883.59999999</v>
      </c>
      <c r="H4549">
        <v>182008034.16999999</v>
      </c>
      <c r="I4549" t="s">
        <v>26</v>
      </c>
      <c r="J4549" t="s">
        <v>26</v>
      </c>
      <c r="K4549" t="s">
        <v>26</v>
      </c>
    </row>
    <row r="4550" spans="1:11" x14ac:dyDescent="0.25">
      <c r="A4550" s="1">
        <v>35643</v>
      </c>
      <c r="B4550" t="s">
        <v>148</v>
      </c>
      <c r="C4550" t="s">
        <v>26</v>
      </c>
      <c r="D4550" t="s">
        <v>26</v>
      </c>
      <c r="E4550" t="s">
        <v>26</v>
      </c>
      <c r="F4550">
        <v>142585578.03</v>
      </c>
      <c r="G4550">
        <v>117208020.64</v>
      </c>
      <c r="H4550">
        <v>197242774.13999999</v>
      </c>
      <c r="I4550" t="s">
        <v>26</v>
      </c>
      <c r="J4550" t="s">
        <v>26</v>
      </c>
      <c r="K4550" t="s">
        <v>26</v>
      </c>
    </row>
    <row r="4551" spans="1:11" x14ac:dyDescent="0.25">
      <c r="A4551" s="1">
        <v>35643</v>
      </c>
      <c r="B4551" t="s">
        <v>149</v>
      </c>
      <c r="C4551" t="s">
        <v>26</v>
      </c>
      <c r="D4551" t="s">
        <v>26</v>
      </c>
      <c r="E4551" t="s">
        <v>26</v>
      </c>
      <c r="F4551">
        <v>136464640.99000001</v>
      </c>
      <c r="G4551">
        <v>112436771.61</v>
      </c>
      <c r="H4551">
        <v>188076215.13999999</v>
      </c>
      <c r="I4551" t="s">
        <v>26</v>
      </c>
      <c r="J4551" t="s">
        <v>26</v>
      </c>
      <c r="K4551" t="s">
        <v>26</v>
      </c>
    </row>
    <row r="4552" spans="1:11" x14ac:dyDescent="0.25">
      <c r="A4552" s="1">
        <v>35643</v>
      </c>
      <c r="B4552" t="s">
        <v>150</v>
      </c>
      <c r="C4552" t="s">
        <v>26</v>
      </c>
      <c r="D4552" t="s">
        <v>26</v>
      </c>
      <c r="E4552" t="s">
        <v>26</v>
      </c>
      <c r="F4552">
        <v>158420532.21000001</v>
      </c>
      <c r="G4552">
        <v>118258286.81</v>
      </c>
      <c r="H4552">
        <v>250445156.31999999</v>
      </c>
      <c r="I4552" t="s">
        <v>26</v>
      </c>
      <c r="J4552" t="s">
        <v>26</v>
      </c>
      <c r="K4552" t="s">
        <v>26</v>
      </c>
    </row>
    <row r="4553" spans="1:11" x14ac:dyDescent="0.25">
      <c r="A4553" s="1">
        <v>35643</v>
      </c>
      <c r="B4553" t="s">
        <v>151</v>
      </c>
      <c r="C4553" t="s">
        <v>26</v>
      </c>
      <c r="D4553" t="s">
        <v>26</v>
      </c>
      <c r="E4553" t="s">
        <v>26</v>
      </c>
      <c r="F4553">
        <v>131681471.79000001</v>
      </c>
      <c r="G4553">
        <v>117763194.98</v>
      </c>
      <c r="H4553">
        <v>173096291.91999999</v>
      </c>
      <c r="I4553" t="s">
        <v>26</v>
      </c>
      <c r="J4553" t="s">
        <v>26</v>
      </c>
      <c r="K4553" t="s">
        <v>26</v>
      </c>
    </row>
    <row r="4554" spans="1:11" x14ac:dyDescent="0.25">
      <c r="A4554" s="1">
        <v>35643</v>
      </c>
      <c r="B4554" t="s">
        <v>152</v>
      </c>
      <c r="C4554" t="s">
        <v>26</v>
      </c>
      <c r="D4554" t="s">
        <v>26</v>
      </c>
      <c r="E4554" t="s">
        <v>26</v>
      </c>
      <c r="F4554">
        <v>125157721.05</v>
      </c>
      <c r="G4554">
        <v>111349359.55</v>
      </c>
      <c r="H4554">
        <v>161694678.25999999</v>
      </c>
      <c r="I4554" t="s">
        <v>26</v>
      </c>
      <c r="J4554" t="s">
        <v>26</v>
      </c>
      <c r="K4554" t="s">
        <v>26</v>
      </c>
    </row>
    <row r="4555" spans="1:11" x14ac:dyDescent="0.25">
      <c r="A4555" s="1">
        <v>35643</v>
      </c>
      <c r="B4555" t="s">
        <v>153</v>
      </c>
      <c r="C4555" t="s">
        <v>26</v>
      </c>
      <c r="D4555" t="s">
        <v>26</v>
      </c>
      <c r="E4555" t="s">
        <v>26</v>
      </c>
      <c r="F4555">
        <v>137263839.63999999</v>
      </c>
      <c r="G4555">
        <v>122656904.31999999</v>
      </c>
      <c r="H4555">
        <v>171004270.55000001</v>
      </c>
      <c r="I4555" t="s">
        <v>26</v>
      </c>
      <c r="J4555" t="s">
        <v>26</v>
      </c>
      <c r="K4555" t="s">
        <v>26</v>
      </c>
    </row>
    <row r="4556" spans="1:11" x14ac:dyDescent="0.25">
      <c r="A4556" s="1">
        <v>35643</v>
      </c>
      <c r="B4556" t="s">
        <v>154</v>
      </c>
      <c r="C4556" t="s">
        <v>26</v>
      </c>
      <c r="D4556" t="s">
        <v>26</v>
      </c>
      <c r="E4556" t="s">
        <v>26</v>
      </c>
      <c r="F4556">
        <v>131911365.06999999</v>
      </c>
      <c r="G4556">
        <v>116372793.55</v>
      </c>
      <c r="H4556">
        <v>178189460.53</v>
      </c>
      <c r="I4556" t="s">
        <v>26</v>
      </c>
      <c r="J4556" t="s">
        <v>26</v>
      </c>
      <c r="K4556" t="s">
        <v>26</v>
      </c>
    </row>
    <row r="4557" spans="1:11" x14ac:dyDescent="0.25">
      <c r="A4557" s="1">
        <v>35643</v>
      </c>
      <c r="B4557" t="s">
        <v>155</v>
      </c>
      <c r="C4557" t="s">
        <v>26</v>
      </c>
      <c r="D4557" t="s">
        <v>26</v>
      </c>
      <c r="E4557" t="s">
        <v>26</v>
      </c>
      <c r="F4557">
        <v>127690264.73</v>
      </c>
      <c r="G4557">
        <v>114042826.13</v>
      </c>
      <c r="H4557">
        <v>163158342.50999999</v>
      </c>
      <c r="I4557" t="s">
        <v>26</v>
      </c>
      <c r="J4557" t="s">
        <v>26</v>
      </c>
      <c r="K4557" t="s">
        <v>26</v>
      </c>
    </row>
    <row r="4558" spans="1:11" x14ac:dyDescent="0.25">
      <c r="A4558" s="1">
        <v>35674</v>
      </c>
      <c r="B4558" t="s">
        <v>1</v>
      </c>
      <c r="C4558" t="s">
        <v>26</v>
      </c>
      <c r="D4558" t="s">
        <v>26</v>
      </c>
      <c r="E4558" t="s">
        <v>26</v>
      </c>
      <c r="F4558">
        <v>137940041.63999999</v>
      </c>
      <c r="G4558">
        <v>118883696.16</v>
      </c>
      <c r="H4558">
        <v>186708504.53</v>
      </c>
      <c r="I4558" t="s">
        <v>26</v>
      </c>
      <c r="J4558" t="s">
        <v>26</v>
      </c>
      <c r="K4558" t="s">
        <v>26</v>
      </c>
    </row>
    <row r="4559" spans="1:11" x14ac:dyDescent="0.25">
      <c r="A4559" s="1">
        <v>35674</v>
      </c>
      <c r="B4559" t="s">
        <v>126</v>
      </c>
      <c r="C4559" t="s">
        <v>26</v>
      </c>
      <c r="D4559" t="s">
        <v>26</v>
      </c>
      <c r="E4559" t="s">
        <v>26</v>
      </c>
      <c r="F4559">
        <v>140673974.49000001</v>
      </c>
      <c r="G4559">
        <v>127529196.28</v>
      </c>
      <c r="H4559">
        <v>175665538.65000001</v>
      </c>
      <c r="I4559" t="s">
        <v>26</v>
      </c>
      <c r="J4559" t="s">
        <v>26</v>
      </c>
      <c r="K4559" t="s">
        <v>26</v>
      </c>
    </row>
    <row r="4560" spans="1:11" x14ac:dyDescent="0.25">
      <c r="A4560" s="1">
        <v>35674</v>
      </c>
      <c r="B4560" t="s">
        <v>127</v>
      </c>
      <c r="C4560" t="s">
        <v>26</v>
      </c>
      <c r="D4560" t="s">
        <v>26</v>
      </c>
      <c r="E4560" t="s">
        <v>26</v>
      </c>
      <c r="F4560">
        <v>137227520.25</v>
      </c>
      <c r="G4560">
        <v>120909695.81999999</v>
      </c>
      <c r="H4560">
        <v>186587657.38999999</v>
      </c>
      <c r="I4560" t="s">
        <v>26</v>
      </c>
      <c r="J4560" t="s">
        <v>26</v>
      </c>
      <c r="K4560" t="s">
        <v>26</v>
      </c>
    </row>
    <row r="4561" spans="1:11" x14ac:dyDescent="0.25">
      <c r="A4561" s="1">
        <v>35674</v>
      </c>
      <c r="B4561" t="s">
        <v>113</v>
      </c>
      <c r="C4561" t="s">
        <v>26</v>
      </c>
      <c r="D4561" t="s">
        <v>26</v>
      </c>
      <c r="E4561" t="s">
        <v>26</v>
      </c>
      <c r="F4561">
        <v>138617993.80000001</v>
      </c>
      <c r="G4561">
        <v>116605042.56</v>
      </c>
      <c r="H4561">
        <v>189410528.41</v>
      </c>
      <c r="I4561" t="s">
        <v>26</v>
      </c>
      <c r="J4561" t="s">
        <v>26</v>
      </c>
      <c r="K4561" t="s">
        <v>26</v>
      </c>
    </row>
    <row r="4562" spans="1:11" x14ac:dyDescent="0.25">
      <c r="A4562" s="1">
        <v>35674</v>
      </c>
      <c r="B4562" t="s">
        <v>128</v>
      </c>
      <c r="C4562" t="s">
        <v>26</v>
      </c>
      <c r="D4562" t="s">
        <v>26</v>
      </c>
      <c r="E4562" t="s">
        <v>26</v>
      </c>
      <c r="F4562">
        <v>139065122.13</v>
      </c>
      <c r="G4562">
        <v>116256426.03</v>
      </c>
      <c r="H4562">
        <v>195023629.27000001</v>
      </c>
      <c r="I4562" t="s">
        <v>26</v>
      </c>
      <c r="J4562" t="s">
        <v>26</v>
      </c>
      <c r="K4562" t="s">
        <v>26</v>
      </c>
    </row>
    <row r="4563" spans="1:11" x14ac:dyDescent="0.25">
      <c r="A4563" s="1">
        <v>35674</v>
      </c>
      <c r="B4563" t="s">
        <v>129</v>
      </c>
      <c r="C4563" t="s">
        <v>26</v>
      </c>
      <c r="D4563" t="s">
        <v>26</v>
      </c>
      <c r="E4563" t="s">
        <v>26</v>
      </c>
      <c r="F4563">
        <v>131943900.13</v>
      </c>
      <c r="G4563">
        <v>117217404.41</v>
      </c>
      <c r="H4563">
        <v>170972121.88</v>
      </c>
      <c r="I4563" t="s">
        <v>26</v>
      </c>
      <c r="J4563" t="s">
        <v>26</v>
      </c>
      <c r="K4563" t="s">
        <v>26</v>
      </c>
    </row>
    <row r="4564" spans="1:11" x14ac:dyDescent="0.25">
      <c r="A4564" s="1">
        <v>35674</v>
      </c>
      <c r="B4564" t="s">
        <v>130</v>
      </c>
      <c r="C4564" t="s">
        <v>26</v>
      </c>
      <c r="D4564" t="s">
        <v>26</v>
      </c>
      <c r="E4564" t="s">
        <v>26</v>
      </c>
      <c r="F4564">
        <v>144265445.63</v>
      </c>
      <c r="G4564">
        <v>122701347.20999999</v>
      </c>
      <c r="H4564">
        <v>221134788.59</v>
      </c>
      <c r="I4564" t="s">
        <v>26</v>
      </c>
      <c r="J4564" t="s">
        <v>26</v>
      </c>
      <c r="K4564" t="s">
        <v>26</v>
      </c>
    </row>
    <row r="4565" spans="1:11" x14ac:dyDescent="0.25">
      <c r="A4565" s="1">
        <v>35674</v>
      </c>
      <c r="B4565" t="s">
        <v>131</v>
      </c>
      <c r="C4565" t="s">
        <v>26</v>
      </c>
      <c r="D4565" t="s">
        <v>26</v>
      </c>
      <c r="E4565" t="s">
        <v>26</v>
      </c>
      <c r="F4565">
        <v>137436010.41999999</v>
      </c>
      <c r="G4565">
        <v>132840820.98999999</v>
      </c>
      <c r="H4565">
        <v>153089355.75</v>
      </c>
      <c r="I4565" t="s">
        <v>26</v>
      </c>
      <c r="J4565" t="s">
        <v>26</v>
      </c>
      <c r="K4565" t="s">
        <v>26</v>
      </c>
    </row>
    <row r="4566" spans="1:11" x14ac:dyDescent="0.25">
      <c r="A4566" s="1">
        <v>35674</v>
      </c>
      <c r="B4566" t="s">
        <v>132</v>
      </c>
      <c r="C4566" t="s">
        <v>26</v>
      </c>
      <c r="D4566" t="s">
        <v>26</v>
      </c>
      <c r="E4566" t="s">
        <v>26</v>
      </c>
      <c r="F4566">
        <v>151606917.33000001</v>
      </c>
      <c r="G4566">
        <v>138923588.47999999</v>
      </c>
      <c r="H4566">
        <v>181654080.38</v>
      </c>
      <c r="I4566" t="s">
        <v>26</v>
      </c>
      <c r="J4566" t="s">
        <v>26</v>
      </c>
      <c r="K4566" t="s">
        <v>26</v>
      </c>
    </row>
    <row r="4567" spans="1:11" x14ac:dyDescent="0.25">
      <c r="A4567" s="1">
        <v>35674</v>
      </c>
      <c r="B4567" t="s">
        <v>133</v>
      </c>
      <c r="C4567" t="s">
        <v>26</v>
      </c>
      <c r="D4567" t="s">
        <v>26</v>
      </c>
      <c r="E4567" t="s">
        <v>26</v>
      </c>
      <c r="F4567">
        <v>141529105.69999999</v>
      </c>
      <c r="G4567">
        <v>120824483.09</v>
      </c>
      <c r="H4567">
        <v>190142525.91</v>
      </c>
      <c r="I4567" t="s">
        <v>26</v>
      </c>
      <c r="J4567" t="s">
        <v>26</v>
      </c>
      <c r="K4567" t="s">
        <v>26</v>
      </c>
    </row>
    <row r="4568" spans="1:11" x14ac:dyDescent="0.25">
      <c r="A4568" s="1">
        <v>35674</v>
      </c>
      <c r="B4568" t="s">
        <v>134</v>
      </c>
      <c r="C4568" t="s">
        <v>26</v>
      </c>
      <c r="D4568" t="s">
        <v>26</v>
      </c>
      <c r="E4568" t="s">
        <v>26</v>
      </c>
      <c r="F4568">
        <v>132295163.73</v>
      </c>
      <c r="G4568">
        <v>125747461.29000001</v>
      </c>
      <c r="H4568">
        <v>148275382.59999999</v>
      </c>
      <c r="I4568" t="s">
        <v>26</v>
      </c>
      <c r="J4568" t="s">
        <v>26</v>
      </c>
      <c r="K4568" t="s">
        <v>26</v>
      </c>
    </row>
    <row r="4569" spans="1:11" x14ac:dyDescent="0.25">
      <c r="A4569" s="1">
        <v>35674</v>
      </c>
      <c r="B4569" t="s">
        <v>135</v>
      </c>
      <c r="C4569" t="s">
        <v>26</v>
      </c>
      <c r="D4569" t="s">
        <v>26</v>
      </c>
      <c r="E4569" t="s">
        <v>26</v>
      </c>
      <c r="F4569">
        <v>131521943.15000001</v>
      </c>
      <c r="G4569">
        <v>122464646.81999999</v>
      </c>
      <c r="H4569">
        <v>158916898.06</v>
      </c>
      <c r="I4569" t="s">
        <v>26</v>
      </c>
      <c r="J4569" t="s">
        <v>26</v>
      </c>
      <c r="K4569" t="s">
        <v>26</v>
      </c>
    </row>
    <row r="4570" spans="1:11" x14ac:dyDescent="0.25">
      <c r="A4570" s="1">
        <v>35674</v>
      </c>
      <c r="B4570" t="s">
        <v>136</v>
      </c>
      <c r="C4570" t="s">
        <v>26</v>
      </c>
      <c r="D4570" t="s">
        <v>26</v>
      </c>
      <c r="E4570" t="s">
        <v>26</v>
      </c>
      <c r="F4570">
        <v>147250182.19</v>
      </c>
      <c r="G4570">
        <v>117225588.95999999</v>
      </c>
      <c r="H4570">
        <v>232929031.15000001</v>
      </c>
      <c r="I4570" t="s">
        <v>26</v>
      </c>
      <c r="J4570" t="s">
        <v>26</v>
      </c>
      <c r="K4570" t="s">
        <v>26</v>
      </c>
    </row>
    <row r="4571" spans="1:11" x14ac:dyDescent="0.25">
      <c r="A4571" s="1">
        <v>35674</v>
      </c>
      <c r="B4571" t="s">
        <v>137</v>
      </c>
      <c r="C4571" t="s">
        <v>26</v>
      </c>
      <c r="D4571" t="s">
        <v>26</v>
      </c>
      <c r="E4571" t="s">
        <v>26</v>
      </c>
      <c r="F4571">
        <v>136344874.88</v>
      </c>
      <c r="G4571">
        <v>123632862.20999999</v>
      </c>
      <c r="H4571">
        <v>191742328.53999999</v>
      </c>
      <c r="I4571" t="s">
        <v>26</v>
      </c>
      <c r="J4571" t="s">
        <v>26</v>
      </c>
      <c r="K4571" t="s">
        <v>26</v>
      </c>
    </row>
    <row r="4572" spans="1:11" x14ac:dyDescent="0.25">
      <c r="A4572" s="1">
        <v>35674</v>
      </c>
      <c r="B4572" t="s">
        <v>138</v>
      </c>
      <c r="C4572" t="s">
        <v>26</v>
      </c>
      <c r="D4572" t="s">
        <v>26</v>
      </c>
      <c r="E4572" t="s">
        <v>26</v>
      </c>
      <c r="F4572">
        <v>149154776.75</v>
      </c>
      <c r="G4572">
        <v>139756610.13999999</v>
      </c>
      <c r="H4572">
        <v>182969766.71000001</v>
      </c>
      <c r="I4572" t="s">
        <v>26</v>
      </c>
      <c r="J4572" t="s">
        <v>26</v>
      </c>
      <c r="K4572" t="s">
        <v>26</v>
      </c>
    </row>
    <row r="4573" spans="1:11" x14ac:dyDescent="0.25">
      <c r="A4573" s="1">
        <v>35674</v>
      </c>
      <c r="B4573" t="s">
        <v>139</v>
      </c>
      <c r="C4573" t="s">
        <v>26</v>
      </c>
      <c r="D4573" t="s">
        <v>26</v>
      </c>
      <c r="E4573" t="s">
        <v>26</v>
      </c>
      <c r="F4573">
        <v>144637565.86000001</v>
      </c>
      <c r="G4573">
        <v>121586437.68000001</v>
      </c>
      <c r="H4573">
        <v>222293864.5</v>
      </c>
      <c r="I4573" t="s">
        <v>26</v>
      </c>
      <c r="J4573" t="s">
        <v>26</v>
      </c>
      <c r="K4573" t="s">
        <v>26</v>
      </c>
    </row>
    <row r="4574" spans="1:11" x14ac:dyDescent="0.25">
      <c r="A4574" s="1">
        <v>35674</v>
      </c>
      <c r="B4574" t="s">
        <v>140</v>
      </c>
      <c r="C4574" t="s">
        <v>26</v>
      </c>
      <c r="D4574" t="s">
        <v>26</v>
      </c>
      <c r="E4574" t="s">
        <v>26</v>
      </c>
      <c r="F4574">
        <v>125940767.36</v>
      </c>
      <c r="G4574">
        <v>116189192.41</v>
      </c>
      <c r="H4574">
        <v>157034688.66</v>
      </c>
      <c r="I4574" t="s">
        <v>26</v>
      </c>
      <c r="J4574" t="s">
        <v>26</v>
      </c>
      <c r="K4574" t="s">
        <v>26</v>
      </c>
    </row>
    <row r="4575" spans="1:11" x14ac:dyDescent="0.25">
      <c r="A4575" s="1">
        <v>35674</v>
      </c>
      <c r="B4575" t="s">
        <v>141</v>
      </c>
      <c r="C4575" t="s">
        <v>26</v>
      </c>
      <c r="D4575" t="s">
        <v>26</v>
      </c>
      <c r="E4575" t="s">
        <v>26</v>
      </c>
      <c r="F4575">
        <v>138638540.91</v>
      </c>
      <c r="G4575">
        <v>126927844.09</v>
      </c>
      <c r="H4575">
        <v>176210058.09999999</v>
      </c>
      <c r="I4575" t="s">
        <v>26</v>
      </c>
      <c r="J4575" t="s">
        <v>26</v>
      </c>
      <c r="K4575" t="s">
        <v>26</v>
      </c>
    </row>
    <row r="4576" spans="1:11" x14ac:dyDescent="0.25">
      <c r="A4576" s="1">
        <v>35674</v>
      </c>
      <c r="B4576" t="s">
        <v>142</v>
      </c>
      <c r="C4576" t="s">
        <v>26</v>
      </c>
      <c r="D4576" t="s">
        <v>26</v>
      </c>
      <c r="E4576" t="s">
        <v>26</v>
      </c>
      <c r="F4576">
        <v>127623910.01000001</v>
      </c>
      <c r="G4576">
        <v>108365123.95999999</v>
      </c>
      <c r="H4576">
        <v>185702752.99000001</v>
      </c>
      <c r="I4576" t="s">
        <v>26</v>
      </c>
      <c r="J4576" t="s">
        <v>26</v>
      </c>
      <c r="K4576" t="s">
        <v>26</v>
      </c>
    </row>
    <row r="4577" spans="1:11" x14ac:dyDescent="0.25">
      <c r="A4577" s="1">
        <v>35674</v>
      </c>
      <c r="B4577" t="s">
        <v>143</v>
      </c>
      <c r="C4577" t="s">
        <v>26</v>
      </c>
      <c r="D4577" t="s">
        <v>26</v>
      </c>
      <c r="E4577" t="s">
        <v>26</v>
      </c>
      <c r="F4577">
        <v>140260408.25999999</v>
      </c>
      <c r="G4577">
        <v>119622361.54000001</v>
      </c>
      <c r="H4577">
        <v>189650943.16999999</v>
      </c>
      <c r="I4577" t="s">
        <v>26</v>
      </c>
      <c r="J4577" t="s">
        <v>26</v>
      </c>
      <c r="K4577" t="s">
        <v>26</v>
      </c>
    </row>
    <row r="4578" spans="1:11" x14ac:dyDescent="0.25">
      <c r="A4578" s="1">
        <v>35674</v>
      </c>
      <c r="B4578" t="s">
        <v>144</v>
      </c>
      <c r="C4578" t="s">
        <v>26</v>
      </c>
      <c r="D4578" t="s">
        <v>26</v>
      </c>
      <c r="E4578" t="s">
        <v>26</v>
      </c>
      <c r="F4578">
        <v>124027378.09999999</v>
      </c>
      <c r="G4578">
        <v>110767137.69</v>
      </c>
      <c r="H4578">
        <v>169221190.16999999</v>
      </c>
      <c r="I4578" t="s">
        <v>26</v>
      </c>
      <c r="J4578" t="s">
        <v>26</v>
      </c>
      <c r="K4578" t="s">
        <v>26</v>
      </c>
    </row>
    <row r="4579" spans="1:11" x14ac:dyDescent="0.25">
      <c r="A4579" s="1">
        <v>35674</v>
      </c>
      <c r="B4579" t="s">
        <v>145</v>
      </c>
      <c r="C4579" t="s">
        <v>26</v>
      </c>
      <c r="D4579" t="s">
        <v>26</v>
      </c>
      <c r="E4579" t="s">
        <v>26</v>
      </c>
      <c r="F4579">
        <v>140634396.08000001</v>
      </c>
      <c r="G4579">
        <v>124718024.2</v>
      </c>
      <c r="H4579">
        <v>180698810.34999999</v>
      </c>
      <c r="I4579" t="s">
        <v>26</v>
      </c>
      <c r="J4579" t="s">
        <v>26</v>
      </c>
      <c r="K4579" t="s">
        <v>26</v>
      </c>
    </row>
    <row r="4580" spans="1:11" x14ac:dyDescent="0.25">
      <c r="A4580" s="1">
        <v>35674</v>
      </c>
      <c r="B4580" t="s">
        <v>146</v>
      </c>
      <c r="C4580" t="s">
        <v>26</v>
      </c>
      <c r="D4580" t="s">
        <v>26</v>
      </c>
      <c r="E4580" t="s">
        <v>26</v>
      </c>
      <c r="F4580">
        <v>132836786.93000001</v>
      </c>
      <c r="G4580">
        <v>115609598.81999999</v>
      </c>
      <c r="H4580">
        <v>177147916</v>
      </c>
      <c r="I4580" t="s">
        <v>26</v>
      </c>
      <c r="J4580" t="s">
        <v>26</v>
      </c>
      <c r="K4580" t="s">
        <v>26</v>
      </c>
    </row>
    <row r="4581" spans="1:11" x14ac:dyDescent="0.25">
      <c r="A4581" s="1">
        <v>35674</v>
      </c>
      <c r="B4581" t="s">
        <v>2</v>
      </c>
      <c r="C4581" t="s">
        <v>26</v>
      </c>
      <c r="D4581" t="s">
        <v>26</v>
      </c>
      <c r="E4581" t="s">
        <v>26</v>
      </c>
      <c r="F4581">
        <v>123209426.93000001</v>
      </c>
      <c r="G4581">
        <v>109145869.91</v>
      </c>
      <c r="H4581">
        <v>163456960.94</v>
      </c>
      <c r="I4581" t="s">
        <v>26</v>
      </c>
      <c r="J4581" t="s">
        <v>26</v>
      </c>
      <c r="K4581" t="s">
        <v>26</v>
      </c>
    </row>
    <row r="4582" spans="1:11" x14ac:dyDescent="0.25">
      <c r="A4582" s="1">
        <v>35674</v>
      </c>
      <c r="B4582" t="s">
        <v>147</v>
      </c>
      <c r="C4582" t="s">
        <v>26</v>
      </c>
      <c r="D4582" t="s">
        <v>26</v>
      </c>
      <c r="E4582" t="s">
        <v>26</v>
      </c>
      <c r="F4582">
        <v>137002700.77000001</v>
      </c>
      <c r="G4582">
        <v>117882399.34999999</v>
      </c>
      <c r="H4582">
        <v>182008034.16999999</v>
      </c>
      <c r="I4582" t="s">
        <v>26</v>
      </c>
      <c r="J4582" t="s">
        <v>26</v>
      </c>
      <c r="K4582" t="s">
        <v>26</v>
      </c>
    </row>
    <row r="4583" spans="1:11" x14ac:dyDescent="0.25">
      <c r="A4583" s="1">
        <v>35674</v>
      </c>
      <c r="B4583" t="s">
        <v>148</v>
      </c>
      <c r="C4583" t="s">
        <v>26</v>
      </c>
      <c r="D4583" t="s">
        <v>26</v>
      </c>
      <c r="E4583" t="s">
        <v>26</v>
      </c>
      <c r="F4583">
        <v>141929684.37</v>
      </c>
      <c r="G4583">
        <v>116305518.88</v>
      </c>
      <c r="H4583">
        <v>197104704.19</v>
      </c>
      <c r="I4583" t="s">
        <v>26</v>
      </c>
      <c r="J4583" t="s">
        <v>26</v>
      </c>
      <c r="K4583" t="s">
        <v>26</v>
      </c>
    </row>
    <row r="4584" spans="1:11" x14ac:dyDescent="0.25">
      <c r="A4584" s="1">
        <v>35674</v>
      </c>
      <c r="B4584" t="s">
        <v>149</v>
      </c>
      <c r="C4584" t="s">
        <v>26</v>
      </c>
      <c r="D4584" t="s">
        <v>26</v>
      </c>
      <c r="E4584" t="s">
        <v>26</v>
      </c>
      <c r="F4584">
        <v>135209166.28999999</v>
      </c>
      <c r="G4584">
        <v>110581564.88</v>
      </c>
      <c r="H4584">
        <v>188076215.13999999</v>
      </c>
      <c r="I4584" t="s">
        <v>26</v>
      </c>
      <c r="J4584" t="s">
        <v>26</v>
      </c>
      <c r="K4584" t="s">
        <v>26</v>
      </c>
    </row>
    <row r="4585" spans="1:11" x14ac:dyDescent="0.25">
      <c r="A4585" s="1">
        <v>35674</v>
      </c>
      <c r="B4585" t="s">
        <v>150</v>
      </c>
      <c r="C4585" t="s">
        <v>26</v>
      </c>
      <c r="D4585" t="s">
        <v>26</v>
      </c>
      <c r="E4585" t="s">
        <v>26</v>
      </c>
      <c r="F4585">
        <v>159212634.88</v>
      </c>
      <c r="G4585">
        <v>122574714.28</v>
      </c>
      <c r="H4585">
        <v>243182246.78999999</v>
      </c>
      <c r="I4585" t="s">
        <v>26</v>
      </c>
      <c r="J4585" t="s">
        <v>26</v>
      </c>
      <c r="K4585" t="s">
        <v>26</v>
      </c>
    </row>
    <row r="4586" spans="1:11" x14ac:dyDescent="0.25">
      <c r="A4586" s="1">
        <v>35674</v>
      </c>
      <c r="B4586" t="s">
        <v>151</v>
      </c>
      <c r="C4586" t="s">
        <v>26</v>
      </c>
      <c r="D4586" t="s">
        <v>26</v>
      </c>
      <c r="E4586" t="s">
        <v>26</v>
      </c>
      <c r="F4586">
        <v>132813932.45</v>
      </c>
      <c r="G4586">
        <v>118257800.40000001</v>
      </c>
      <c r="H4586">
        <v>176125477.03</v>
      </c>
      <c r="I4586" t="s">
        <v>26</v>
      </c>
      <c r="J4586" t="s">
        <v>26</v>
      </c>
      <c r="K4586" t="s">
        <v>26</v>
      </c>
    </row>
    <row r="4587" spans="1:11" x14ac:dyDescent="0.25">
      <c r="A4587" s="1">
        <v>35674</v>
      </c>
      <c r="B4587" t="s">
        <v>152</v>
      </c>
      <c r="C4587" t="s">
        <v>26</v>
      </c>
      <c r="D4587" t="s">
        <v>26</v>
      </c>
      <c r="E4587" t="s">
        <v>26</v>
      </c>
      <c r="F4587">
        <v>125770993.88</v>
      </c>
      <c r="G4587">
        <v>112106535.19</v>
      </c>
      <c r="H4587">
        <v>161937220.27000001</v>
      </c>
      <c r="I4587" t="s">
        <v>26</v>
      </c>
      <c r="J4587" t="s">
        <v>26</v>
      </c>
      <c r="K4587" t="s">
        <v>26</v>
      </c>
    </row>
    <row r="4588" spans="1:11" x14ac:dyDescent="0.25">
      <c r="A4588" s="1">
        <v>35674</v>
      </c>
      <c r="B4588" t="s">
        <v>153</v>
      </c>
      <c r="C4588" t="s">
        <v>26</v>
      </c>
      <c r="D4588" t="s">
        <v>26</v>
      </c>
      <c r="E4588" t="s">
        <v>26</v>
      </c>
      <c r="F4588">
        <v>138897279.33000001</v>
      </c>
      <c r="G4588">
        <v>124239178.39</v>
      </c>
      <c r="H4588">
        <v>172748514.11000001</v>
      </c>
      <c r="I4588" t="s">
        <v>26</v>
      </c>
      <c r="J4588" t="s">
        <v>26</v>
      </c>
      <c r="K4588" t="s">
        <v>26</v>
      </c>
    </row>
    <row r="4589" spans="1:11" x14ac:dyDescent="0.25">
      <c r="A4589" s="1">
        <v>35674</v>
      </c>
      <c r="B4589" t="s">
        <v>154</v>
      </c>
      <c r="C4589" t="s">
        <v>26</v>
      </c>
      <c r="D4589" t="s">
        <v>26</v>
      </c>
      <c r="E4589" t="s">
        <v>26</v>
      </c>
      <c r="F4589">
        <v>131607968.93000001</v>
      </c>
      <c r="G4589">
        <v>116023675.17</v>
      </c>
      <c r="H4589">
        <v>178011271.06999999</v>
      </c>
      <c r="I4589" t="s">
        <v>26</v>
      </c>
      <c r="J4589" t="s">
        <v>26</v>
      </c>
      <c r="K4589" t="s">
        <v>26</v>
      </c>
    </row>
    <row r="4590" spans="1:11" x14ac:dyDescent="0.25">
      <c r="A4590" s="1">
        <v>35674</v>
      </c>
      <c r="B4590" t="s">
        <v>155</v>
      </c>
      <c r="C4590" t="s">
        <v>26</v>
      </c>
      <c r="D4590" t="s">
        <v>26</v>
      </c>
      <c r="E4590" t="s">
        <v>26</v>
      </c>
      <c r="F4590">
        <v>128073335.52</v>
      </c>
      <c r="G4590">
        <v>114590231.7</v>
      </c>
      <c r="H4590">
        <v>163125710.84</v>
      </c>
      <c r="I4590" t="s">
        <v>26</v>
      </c>
      <c r="J4590" t="s">
        <v>26</v>
      </c>
      <c r="K4590" t="s">
        <v>26</v>
      </c>
    </row>
    <row r="4591" spans="1:11" x14ac:dyDescent="0.25">
      <c r="A4591" s="1">
        <v>35704</v>
      </c>
      <c r="B4591" t="s">
        <v>1</v>
      </c>
      <c r="C4591" t="s">
        <v>26</v>
      </c>
      <c r="D4591" t="s">
        <v>26</v>
      </c>
      <c r="E4591" t="s">
        <v>26</v>
      </c>
      <c r="F4591">
        <v>138091775.69</v>
      </c>
      <c r="G4591">
        <v>118955026.38</v>
      </c>
      <c r="H4591">
        <v>187063250.69</v>
      </c>
      <c r="I4591" t="s">
        <v>26</v>
      </c>
      <c r="J4591" t="s">
        <v>26</v>
      </c>
      <c r="K4591" t="s">
        <v>26</v>
      </c>
    </row>
    <row r="4592" spans="1:11" x14ac:dyDescent="0.25">
      <c r="A4592" s="1">
        <v>35704</v>
      </c>
      <c r="B4592" t="s">
        <v>126</v>
      </c>
      <c r="C4592" t="s">
        <v>26</v>
      </c>
      <c r="D4592" t="s">
        <v>26</v>
      </c>
      <c r="E4592" t="s">
        <v>26</v>
      </c>
      <c r="F4592">
        <v>140547367.91</v>
      </c>
      <c r="G4592">
        <v>127248632.04000001</v>
      </c>
      <c r="H4592">
        <v>175946603.50999999</v>
      </c>
      <c r="I4592" t="s">
        <v>26</v>
      </c>
      <c r="J4592" t="s">
        <v>26</v>
      </c>
      <c r="K4592" t="s">
        <v>26</v>
      </c>
    </row>
    <row r="4593" spans="1:11" x14ac:dyDescent="0.25">
      <c r="A4593" s="1">
        <v>35704</v>
      </c>
      <c r="B4593" t="s">
        <v>127</v>
      </c>
      <c r="C4593" t="s">
        <v>26</v>
      </c>
      <c r="D4593" t="s">
        <v>26</v>
      </c>
      <c r="E4593" t="s">
        <v>26</v>
      </c>
      <c r="F4593">
        <v>136994233.46000001</v>
      </c>
      <c r="G4593">
        <v>120413966.06999999</v>
      </c>
      <c r="H4593">
        <v>187147420.36000001</v>
      </c>
      <c r="I4593" t="s">
        <v>26</v>
      </c>
      <c r="J4593" t="s">
        <v>26</v>
      </c>
      <c r="K4593" t="s">
        <v>26</v>
      </c>
    </row>
    <row r="4594" spans="1:11" x14ac:dyDescent="0.25">
      <c r="A4594" s="1">
        <v>35704</v>
      </c>
      <c r="B4594" t="s">
        <v>113</v>
      </c>
      <c r="C4594" t="s">
        <v>26</v>
      </c>
      <c r="D4594" t="s">
        <v>26</v>
      </c>
      <c r="E4594" t="s">
        <v>26</v>
      </c>
      <c r="F4594">
        <v>139103156.78</v>
      </c>
      <c r="G4594">
        <v>117374635.84</v>
      </c>
      <c r="H4594">
        <v>189221117.88</v>
      </c>
      <c r="I4594" t="s">
        <v>26</v>
      </c>
      <c r="J4594" t="s">
        <v>26</v>
      </c>
      <c r="K4594" t="s">
        <v>26</v>
      </c>
    </row>
    <row r="4595" spans="1:11" x14ac:dyDescent="0.25">
      <c r="A4595" s="1">
        <v>35704</v>
      </c>
      <c r="B4595" t="s">
        <v>128</v>
      </c>
      <c r="C4595" t="s">
        <v>26</v>
      </c>
      <c r="D4595" t="s">
        <v>26</v>
      </c>
      <c r="E4595" t="s">
        <v>26</v>
      </c>
      <c r="F4595">
        <v>139120748.18000001</v>
      </c>
      <c r="G4595">
        <v>115872779.83</v>
      </c>
      <c r="H4595">
        <v>196154766.31999999</v>
      </c>
      <c r="I4595" t="s">
        <v>26</v>
      </c>
      <c r="J4595" t="s">
        <v>26</v>
      </c>
      <c r="K4595" t="s">
        <v>26</v>
      </c>
    </row>
    <row r="4596" spans="1:11" x14ac:dyDescent="0.25">
      <c r="A4596" s="1">
        <v>35704</v>
      </c>
      <c r="B4596" t="s">
        <v>129</v>
      </c>
      <c r="C4596" t="s">
        <v>26</v>
      </c>
      <c r="D4596" t="s">
        <v>26</v>
      </c>
      <c r="E4596" t="s">
        <v>26</v>
      </c>
      <c r="F4596">
        <v>132062649.64</v>
      </c>
      <c r="G4596">
        <v>116854030.45</v>
      </c>
      <c r="H4596">
        <v>172374093.28</v>
      </c>
      <c r="I4596" t="s">
        <v>26</v>
      </c>
      <c r="J4596" t="s">
        <v>26</v>
      </c>
      <c r="K4596" t="s">
        <v>26</v>
      </c>
    </row>
    <row r="4597" spans="1:11" x14ac:dyDescent="0.25">
      <c r="A4597" s="1">
        <v>35704</v>
      </c>
      <c r="B4597" t="s">
        <v>130</v>
      </c>
      <c r="C4597" t="s">
        <v>26</v>
      </c>
      <c r="D4597" t="s">
        <v>26</v>
      </c>
      <c r="E4597" t="s">
        <v>26</v>
      </c>
      <c r="F4597">
        <v>144727095.06</v>
      </c>
      <c r="G4597">
        <v>122799508.29000001</v>
      </c>
      <c r="H4597">
        <v>222859639.94</v>
      </c>
      <c r="I4597" t="s">
        <v>26</v>
      </c>
      <c r="J4597" t="s">
        <v>26</v>
      </c>
      <c r="K4597" t="s">
        <v>26</v>
      </c>
    </row>
    <row r="4598" spans="1:11" x14ac:dyDescent="0.25">
      <c r="A4598" s="1">
        <v>35704</v>
      </c>
      <c r="B4598" t="s">
        <v>131</v>
      </c>
      <c r="C4598" t="s">
        <v>26</v>
      </c>
      <c r="D4598" t="s">
        <v>26</v>
      </c>
      <c r="E4598" t="s">
        <v>26</v>
      </c>
      <c r="F4598">
        <v>137655908.03999999</v>
      </c>
      <c r="G4598">
        <v>133119786.70999999</v>
      </c>
      <c r="H4598">
        <v>153104664.69</v>
      </c>
      <c r="I4598" t="s">
        <v>26</v>
      </c>
      <c r="J4598" t="s">
        <v>26</v>
      </c>
      <c r="K4598" t="s">
        <v>26</v>
      </c>
    </row>
    <row r="4599" spans="1:11" x14ac:dyDescent="0.25">
      <c r="A4599" s="1">
        <v>35704</v>
      </c>
      <c r="B4599" t="s">
        <v>132</v>
      </c>
      <c r="C4599" t="s">
        <v>26</v>
      </c>
      <c r="D4599" t="s">
        <v>26</v>
      </c>
      <c r="E4599" t="s">
        <v>26</v>
      </c>
      <c r="F4599">
        <v>151243060.72999999</v>
      </c>
      <c r="G4599">
        <v>138340109.41</v>
      </c>
      <c r="H4599">
        <v>181817569.05000001</v>
      </c>
      <c r="I4599" t="s">
        <v>26</v>
      </c>
      <c r="J4599" t="s">
        <v>26</v>
      </c>
      <c r="K4599" t="s">
        <v>26</v>
      </c>
    </row>
    <row r="4600" spans="1:11" x14ac:dyDescent="0.25">
      <c r="A4600" s="1">
        <v>35704</v>
      </c>
      <c r="B4600" t="s">
        <v>133</v>
      </c>
      <c r="C4600" t="s">
        <v>26</v>
      </c>
      <c r="D4600" t="s">
        <v>26</v>
      </c>
      <c r="E4600" t="s">
        <v>26</v>
      </c>
      <c r="F4600">
        <v>141316812.03999999</v>
      </c>
      <c r="G4600">
        <v>120510339.44</v>
      </c>
      <c r="H4600">
        <v>190180554.41999999</v>
      </c>
      <c r="I4600" t="s">
        <v>26</v>
      </c>
      <c r="J4600" t="s">
        <v>26</v>
      </c>
      <c r="K4600" t="s">
        <v>26</v>
      </c>
    </row>
    <row r="4601" spans="1:11" x14ac:dyDescent="0.25">
      <c r="A4601" s="1">
        <v>35704</v>
      </c>
      <c r="B4601" t="s">
        <v>134</v>
      </c>
      <c r="C4601" t="s">
        <v>26</v>
      </c>
      <c r="D4601" t="s">
        <v>26</v>
      </c>
      <c r="E4601" t="s">
        <v>26</v>
      </c>
      <c r="F4601">
        <v>131898278.23</v>
      </c>
      <c r="G4601">
        <v>125169022.97</v>
      </c>
      <c r="H4601">
        <v>148319865.22</v>
      </c>
      <c r="I4601" t="s">
        <v>26</v>
      </c>
      <c r="J4601" t="s">
        <v>26</v>
      </c>
      <c r="K4601" t="s">
        <v>26</v>
      </c>
    </row>
    <row r="4602" spans="1:11" x14ac:dyDescent="0.25">
      <c r="A4602" s="1">
        <v>35704</v>
      </c>
      <c r="B4602" t="s">
        <v>135</v>
      </c>
      <c r="C4602" t="s">
        <v>26</v>
      </c>
      <c r="D4602" t="s">
        <v>26</v>
      </c>
      <c r="E4602" t="s">
        <v>26</v>
      </c>
      <c r="F4602">
        <v>131206290.48999999</v>
      </c>
      <c r="G4602">
        <v>122048267.02</v>
      </c>
      <c r="H4602">
        <v>158916898.06</v>
      </c>
      <c r="I4602" t="s">
        <v>26</v>
      </c>
      <c r="J4602" t="s">
        <v>26</v>
      </c>
      <c r="K4602" t="s">
        <v>26</v>
      </c>
    </row>
    <row r="4603" spans="1:11" x14ac:dyDescent="0.25">
      <c r="A4603" s="1">
        <v>35704</v>
      </c>
      <c r="B4603" t="s">
        <v>136</v>
      </c>
      <c r="C4603" t="s">
        <v>26</v>
      </c>
      <c r="D4603" t="s">
        <v>26</v>
      </c>
      <c r="E4603" t="s">
        <v>26</v>
      </c>
      <c r="F4603">
        <v>147956983.06999999</v>
      </c>
      <c r="G4603">
        <v>118104780.88</v>
      </c>
      <c r="H4603">
        <v>233161960.18000001</v>
      </c>
      <c r="I4603" t="s">
        <v>26</v>
      </c>
      <c r="J4603" t="s">
        <v>26</v>
      </c>
      <c r="K4603" t="s">
        <v>26</v>
      </c>
    </row>
    <row r="4604" spans="1:11" x14ac:dyDescent="0.25">
      <c r="A4604" s="1">
        <v>35704</v>
      </c>
      <c r="B4604" t="s">
        <v>137</v>
      </c>
      <c r="C4604" t="s">
        <v>26</v>
      </c>
      <c r="D4604" t="s">
        <v>26</v>
      </c>
      <c r="E4604" t="s">
        <v>26</v>
      </c>
      <c r="F4604">
        <v>135213212.41</v>
      </c>
      <c r="G4604">
        <v>122248174.15000001</v>
      </c>
      <c r="H4604">
        <v>191723154.30000001</v>
      </c>
      <c r="I4604" t="s">
        <v>26</v>
      </c>
      <c r="J4604" t="s">
        <v>26</v>
      </c>
      <c r="K4604" t="s">
        <v>26</v>
      </c>
    </row>
    <row r="4605" spans="1:11" x14ac:dyDescent="0.25">
      <c r="A4605" s="1">
        <v>35704</v>
      </c>
      <c r="B4605" t="s">
        <v>138</v>
      </c>
      <c r="C4605" t="s">
        <v>26</v>
      </c>
      <c r="D4605" t="s">
        <v>26</v>
      </c>
      <c r="E4605" t="s">
        <v>26</v>
      </c>
      <c r="F4605">
        <v>148960875.53999999</v>
      </c>
      <c r="G4605">
        <v>139519023.90000001</v>
      </c>
      <c r="H4605">
        <v>182951469.72999999</v>
      </c>
      <c r="I4605" t="s">
        <v>26</v>
      </c>
      <c r="J4605" t="s">
        <v>26</v>
      </c>
      <c r="K4605" t="s">
        <v>26</v>
      </c>
    </row>
    <row r="4606" spans="1:11" x14ac:dyDescent="0.25">
      <c r="A4606" s="1">
        <v>35704</v>
      </c>
      <c r="B4606" t="s">
        <v>139</v>
      </c>
      <c r="C4606" t="s">
        <v>26</v>
      </c>
      <c r="D4606" t="s">
        <v>26</v>
      </c>
      <c r="E4606" t="s">
        <v>26</v>
      </c>
      <c r="F4606">
        <v>143306900.25</v>
      </c>
      <c r="G4606">
        <v>120443525.16</v>
      </c>
      <c r="H4606">
        <v>220293219.72</v>
      </c>
      <c r="I4606" t="s">
        <v>26</v>
      </c>
      <c r="J4606" t="s">
        <v>26</v>
      </c>
      <c r="K4606" t="s">
        <v>26</v>
      </c>
    </row>
    <row r="4607" spans="1:11" x14ac:dyDescent="0.25">
      <c r="A4607" s="1">
        <v>35704</v>
      </c>
      <c r="B4607" t="s">
        <v>140</v>
      </c>
      <c r="C4607" t="s">
        <v>26</v>
      </c>
      <c r="D4607" t="s">
        <v>26</v>
      </c>
      <c r="E4607" t="s">
        <v>26</v>
      </c>
      <c r="F4607">
        <v>125474786.52</v>
      </c>
      <c r="G4607">
        <v>115573389.69</v>
      </c>
      <c r="H4607">
        <v>157066095.59999999</v>
      </c>
      <c r="I4607" t="s">
        <v>26</v>
      </c>
      <c r="J4607" t="s">
        <v>26</v>
      </c>
      <c r="K4607" t="s">
        <v>26</v>
      </c>
    </row>
    <row r="4608" spans="1:11" x14ac:dyDescent="0.25">
      <c r="A4608" s="1">
        <v>35704</v>
      </c>
      <c r="B4608" t="s">
        <v>141</v>
      </c>
      <c r="C4608" t="s">
        <v>26</v>
      </c>
      <c r="D4608" t="s">
        <v>26</v>
      </c>
      <c r="E4608" t="s">
        <v>26</v>
      </c>
      <c r="F4608">
        <v>139193095.06999999</v>
      </c>
      <c r="G4608">
        <v>127257856.48999999</v>
      </c>
      <c r="H4608">
        <v>177478770.52000001</v>
      </c>
      <c r="I4608" t="s">
        <v>26</v>
      </c>
      <c r="J4608" t="s">
        <v>26</v>
      </c>
      <c r="K4608" t="s">
        <v>26</v>
      </c>
    </row>
    <row r="4609" spans="1:11" x14ac:dyDescent="0.25">
      <c r="A4609" s="1">
        <v>35704</v>
      </c>
      <c r="B4609" t="s">
        <v>142</v>
      </c>
      <c r="C4609" t="s">
        <v>26</v>
      </c>
      <c r="D4609" t="s">
        <v>26</v>
      </c>
      <c r="E4609" t="s">
        <v>26</v>
      </c>
      <c r="F4609">
        <v>127726009.14</v>
      </c>
      <c r="G4609">
        <v>108278431.87</v>
      </c>
      <c r="H4609">
        <v>186389853.16999999</v>
      </c>
      <c r="I4609" t="s">
        <v>26</v>
      </c>
      <c r="J4609" t="s">
        <v>26</v>
      </c>
      <c r="K4609" t="s">
        <v>26</v>
      </c>
    </row>
    <row r="4610" spans="1:11" x14ac:dyDescent="0.25">
      <c r="A4610" s="1">
        <v>35704</v>
      </c>
      <c r="B4610" t="s">
        <v>143</v>
      </c>
      <c r="C4610" t="s">
        <v>26</v>
      </c>
      <c r="D4610" t="s">
        <v>26</v>
      </c>
      <c r="E4610" t="s">
        <v>26</v>
      </c>
      <c r="F4610">
        <v>140919632.18000001</v>
      </c>
      <c r="G4610">
        <v>121823413</v>
      </c>
      <c r="H4610">
        <v>186426877.13999999</v>
      </c>
      <c r="I4610" t="s">
        <v>26</v>
      </c>
      <c r="J4610" t="s">
        <v>26</v>
      </c>
      <c r="K4610" t="s">
        <v>26</v>
      </c>
    </row>
    <row r="4611" spans="1:11" x14ac:dyDescent="0.25">
      <c r="A4611" s="1">
        <v>35704</v>
      </c>
      <c r="B4611" t="s">
        <v>144</v>
      </c>
      <c r="C4611" t="s">
        <v>26</v>
      </c>
      <c r="D4611" t="s">
        <v>26</v>
      </c>
      <c r="E4611" t="s">
        <v>26</v>
      </c>
      <c r="F4611">
        <v>123469254.90000001</v>
      </c>
      <c r="G4611">
        <v>110191148.58</v>
      </c>
      <c r="H4611">
        <v>168713526.59999999</v>
      </c>
      <c r="I4611" t="s">
        <v>26</v>
      </c>
      <c r="J4611" t="s">
        <v>26</v>
      </c>
      <c r="K4611" t="s">
        <v>26</v>
      </c>
    </row>
    <row r="4612" spans="1:11" x14ac:dyDescent="0.25">
      <c r="A4612" s="1">
        <v>35704</v>
      </c>
      <c r="B4612" t="s">
        <v>145</v>
      </c>
      <c r="C4612" t="s">
        <v>26</v>
      </c>
      <c r="D4612" t="s">
        <v>26</v>
      </c>
      <c r="E4612" t="s">
        <v>26</v>
      </c>
      <c r="F4612">
        <v>140845347.68000001</v>
      </c>
      <c r="G4612">
        <v>123820054.42</v>
      </c>
      <c r="H4612">
        <v>183662270.84</v>
      </c>
      <c r="I4612" t="s">
        <v>26</v>
      </c>
      <c r="J4612" t="s">
        <v>26</v>
      </c>
      <c r="K4612" t="s">
        <v>26</v>
      </c>
    </row>
    <row r="4613" spans="1:11" x14ac:dyDescent="0.25">
      <c r="A4613" s="1">
        <v>35704</v>
      </c>
      <c r="B4613" t="s">
        <v>146</v>
      </c>
      <c r="C4613" t="s">
        <v>26</v>
      </c>
      <c r="D4613" t="s">
        <v>26</v>
      </c>
      <c r="E4613" t="s">
        <v>26</v>
      </c>
      <c r="F4613">
        <v>132703950.14</v>
      </c>
      <c r="G4613">
        <v>115413062.5</v>
      </c>
      <c r="H4613">
        <v>177147916</v>
      </c>
      <c r="I4613" t="s">
        <v>26</v>
      </c>
      <c r="J4613" t="s">
        <v>26</v>
      </c>
      <c r="K4613" t="s">
        <v>26</v>
      </c>
    </row>
    <row r="4614" spans="1:11" x14ac:dyDescent="0.25">
      <c r="A4614" s="1">
        <v>35704</v>
      </c>
      <c r="B4614" t="s">
        <v>2</v>
      </c>
      <c r="C4614" t="s">
        <v>26</v>
      </c>
      <c r="D4614" t="s">
        <v>26</v>
      </c>
      <c r="E4614" t="s">
        <v>26</v>
      </c>
      <c r="F4614">
        <v>123307994.47</v>
      </c>
      <c r="G4614">
        <v>109287759.54000001</v>
      </c>
      <c r="H4614">
        <v>163440615.24000001</v>
      </c>
      <c r="I4614" t="s">
        <v>26</v>
      </c>
      <c r="J4614" t="s">
        <v>26</v>
      </c>
      <c r="K4614" t="s">
        <v>26</v>
      </c>
    </row>
    <row r="4615" spans="1:11" x14ac:dyDescent="0.25">
      <c r="A4615" s="1">
        <v>35704</v>
      </c>
      <c r="B4615" t="s">
        <v>147</v>
      </c>
      <c r="C4615" t="s">
        <v>26</v>
      </c>
      <c r="D4615" t="s">
        <v>26</v>
      </c>
      <c r="E4615" t="s">
        <v>26</v>
      </c>
      <c r="F4615">
        <v>137769915.88999999</v>
      </c>
      <c r="G4615">
        <v>119780305.98</v>
      </c>
      <c r="H4615">
        <v>180115150.61000001</v>
      </c>
      <c r="I4615" t="s">
        <v>26</v>
      </c>
      <c r="J4615" t="s">
        <v>26</v>
      </c>
      <c r="K4615" t="s">
        <v>26</v>
      </c>
    </row>
    <row r="4616" spans="1:11" x14ac:dyDescent="0.25">
      <c r="A4616" s="1">
        <v>35704</v>
      </c>
      <c r="B4616" t="s">
        <v>148</v>
      </c>
      <c r="C4616" t="s">
        <v>26</v>
      </c>
      <c r="D4616" t="s">
        <v>26</v>
      </c>
      <c r="E4616" t="s">
        <v>26</v>
      </c>
      <c r="F4616">
        <v>142554174.99000001</v>
      </c>
      <c r="G4616">
        <v>117177810.27</v>
      </c>
      <c r="H4616">
        <v>197203256.55000001</v>
      </c>
      <c r="I4616" t="s">
        <v>26</v>
      </c>
      <c r="J4616" t="s">
        <v>26</v>
      </c>
      <c r="K4616" t="s">
        <v>26</v>
      </c>
    </row>
    <row r="4617" spans="1:11" x14ac:dyDescent="0.25">
      <c r="A4617" s="1">
        <v>35704</v>
      </c>
      <c r="B4617" t="s">
        <v>149</v>
      </c>
      <c r="C4617" t="s">
        <v>26</v>
      </c>
      <c r="D4617" t="s">
        <v>26</v>
      </c>
      <c r="E4617" t="s">
        <v>26</v>
      </c>
      <c r="F4617">
        <v>136615341.62</v>
      </c>
      <c r="G4617">
        <v>110658971.98</v>
      </c>
      <c r="H4617">
        <v>192326737.59999999</v>
      </c>
      <c r="I4617" t="s">
        <v>26</v>
      </c>
      <c r="J4617" t="s">
        <v>26</v>
      </c>
      <c r="K4617" t="s">
        <v>26</v>
      </c>
    </row>
    <row r="4618" spans="1:11" x14ac:dyDescent="0.25">
      <c r="A4618" s="1">
        <v>35704</v>
      </c>
      <c r="B4618" t="s">
        <v>150</v>
      </c>
      <c r="C4618" t="s">
        <v>26</v>
      </c>
      <c r="D4618" t="s">
        <v>26</v>
      </c>
      <c r="E4618" t="s">
        <v>26</v>
      </c>
      <c r="F4618">
        <v>157811563.69</v>
      </c>
      <c r="G4618">
        <v>120589003.91</v>
      </c>
      <c r="H4618">
        <v>243133610.34</v>
      </c>
      <c r="I4618" t="s">
        <v>26</v>
      </c>
      <c r="J4618" t="s">
        <v>26</v>
      </c>
      <c r="K4618" t="s">
        <v>26</v>
      </c>
    </row>
    <row r="4619" spans="1:11" x14ac:dyDescent="0.25">
      <c r="A4619" s="1">
        <v>35704</v>
      </c>
      <c r="B4619" t="s">
        <v>151</v>
      </c>
      <c r="C4619" t="s">
        <v>26</v>
      </c>
      <c r="D4619" t="s">
        <v>26</v>
      </c>
      <c r="E4619" t="s">
        <v>26</v>
      </c>
      <c r="F4619">
        <v>132335802.3</v>
      </c>
      <c r="G4619">
        <v>118198671.5</v>
      </c>
      <c r="H4619">
        <v>174399447.34999999</v>
      </c>
      <c r="I4619" t="s">
        <v>26</v>
      </c>
      <c r="J4619" t="s">
        <v>26</v>
      </c>
      <c r="K4619" t="s">
        <v>26</v>
      </c>
    </row>
    <row r="4620" spans="1:11" x14ac:dyDescent="0.25">
      <c r="A4620" s="1">
        <v>35704</v>
      </c>
      <c r="B4620" t="s">
        <v>152</v>
      </c>
      <c r="C4620" t="s">
        <v>26</v>
      </c>
      <c r="D4620" t="s">
        <v>26</v>
      </c>
      <c r="E4620" t="s">
        <v>26</v>
      </c>
      <c r="F4620">
        <v>125896764.87</v>
      </c>
      <c r="G4620">
        <v>112274694.98999999</v>
      </c>
      <c r="H4620">
        <v>161937220.27000001</v>
      </c>
      <c r="I4620" t="s">
        <v>26</v>
      </c>
      <c r="J4620" t="s">
        <v>26</v>
      </c>
      <c r="K4620" t="s">
        <v>26</v>
      </c>
    </row>
    <row r="4621" spans="1:11" x14ac:dyDescent="0.25">
      <c r="A4621" s="1">
        <v>35704</v>
      </c>
      <c r="B4621" t="s">
        <v>153</v>
      </c>
      <c r="C4621" t="s">
        <v>26</v>
      </c>
      <c r="D4621" t="s">
        <v>26</v>
      </c>
      <c r="E4621" t="s">
        <v>26</v>
      </c>
      <c r="F4621">
        <v>140619605.59999999</v>
      </c>
      <c r="G4621">
        <v>125804592.04000001</v>
      </c>
      <c r="H4621">
        <v>174838771.13</v>
      </c>
      <c r="I4621" t="s">
        <v>26</v>
      </c>
      <c r="J4621" t="s">
        <v>26</v>
      </c>
      <c r="K4621" t="s">
        <v>26</v>
      </c>
    </row>
    <row r="4622" spans="1:11" x14ac:dyDescent="0.25">
      <c r="A4622" s="1">
        <v>35704</v>
      </c>
      <c r="B4622" t="s">
        <v>154</v>
      </c>
      <c r="C4622" t="s">
        <v>26</v>
      </c>
      <c r="D4622" t="s">
        <v>26</v>
      </c>
      <c r="E4622" t="s">
        <v>26</v>
      </c>
      <c r="F4622">
        <v>130502461.98999999</v>
      </c>
      <c r="G4622">
        <v>113842430.08</v>
      </c>
      <c r="H4622">
        <v>180111804.06999999</v>
      </c>
      <c r="I4622" t="s">
        <v>26</v>
      </c>
      <c r="J4622" t="s">
        <v>26</v>
      </c>
      <c r="K4622" t="s">
        <v>26</v>
      </c>
    </row>
    <row r="4623" spans="1:11" x14ac:dyDescent="0.25">
      <c r="A4623" s="1">
        <v>35704</v>
      </c>
      <c r="B4623" t="s">
        <v>155</v>
      </c>
      <c r="C4623" t="s">
        <v>26</v>
      </c>
      <c r="D4623" t="s">
        <v>26</v>
      </c>
      <c r="E4623" t="s">
        <v>26</v>
      </c>
      <c r="F4623">
        <v>128406326.19</v>
      </c>
      <c r="G4623">
        <v>115014215.56</v>
      </c>
      <c r="H4623">
        <v>163207273.69999999</v>
      </c>
      <c r="I4623" t="s">
        <v>26</v>
      </c>
      <c r="J4623" t="s">
        <v>26</v>
      </c>
      <c r="K4623" t="s">
        <v>26</v>
      </c>
    </row>
    <row r="4624" spans="1:11" x14ac:dyDescent="0.25">
      <c r="A4624" s="1">
        <v>35735</v>
      </c>
      <c r="B4624" t="s">
        <v>1</v>
      </c>
      <c r="C4624" t="s">
        <v>26</v>
      </c>
      <c r="D4624" t="s">
        <v>26</v>
      </c>
      <c r="E4624" t="s">
        <v>26</v>
      </c>
      <c r="F4624">
        <v>138381768.41</v>
      </c>
      <c r="G4624">
        <v>118812280.34999999</v>
      </c>
      <c r="H4624">
        <v>188428812.41999999</v>
      </c>
      <c r="I4624" t="s">
        <v>26</v>
      </c>
      <c r="J4624" t="s">
        <v>26</v>
      </c>
      <c r="K4624" t="s">
        <v>26</v>
      </c>
    </row>
    <row r="4625" spans="1:11" x14ac:dyDescent="0.25">
      <c r="A4625" s="1">
        <v>35735</v>
      </c>
      <c r="B4625" t="s">
        <v>126</v>
      </c>
      <c r="C4625" t="s">
        <v>26</v>
      </c>
      <c r="D4625" t="s">
        <v>26</v>
      </c>
      <c r="E4625" t="s">
        <v>26</v>
      </c>
      <c r="F4625">
        <v>140603586.86000001</v>
      </c>
      <c r="G4625">
        <v>126676013.2</v>
      </c>
      <c r="H4625">
        <v>177653285.56999999</v>
      </c>
      <c r="I4625" t="s">
        <v>26</v>
      </c>
      <c r="J4625" t="s">
        <v>26</v>
      </c>
      <c r="K4625" t="s">
        <v>26</v>
      </c>
    </row>
    <row r="4626" spans="1:11" x14ac:dyDescent="0.25">
      <c r="A4626" s="1">
        <v>35735</v>
      </c>
      <c r="B4626" t="s">
        <v>127</v>
      </c>
      <c r="C4626" t="s">
        <v>26</v>
      </c>
      <c r="D4626" t="s">
        <v>26</v>
      </c>
      <c r="E4626" t="s">
        <v>26</v>
      </c>
      <c r="F4626">
        <v>137186025.38999999</v>
      </c>
      <c r="G4626">
        <v>119835979.03</v>
      </c>
      <c r="H4626">
        <v>189673910.53</v>
      </c>
      <c r="I4626" t="s">
        <v>26</v>
      </c>
      <c r="J4626" t="s">
        <v>26</v>
      </c>
      <c r="K4626" t="s">
        <v>26</v>
      </c>
    </row>
    <row r="4627" spans="1:11" x14ac:dyDescent="0.25">
      <c r="A4627" s="1">
        <v>35735</v>
      </c>
      <c r="B4627" t="s">
        <v>113</v>
      </c>
      <c r="C4627" t="s">
        <v>26</v>
      </c>
      <c r="D4627" t="s">
        <v>26</v>
      </c>
      <c r="E4627" t="s">
        <v>26</v>
      </c>
      <c r="F4627">
        <v>139645659.09</v>
      </c>
      <c r="G4627">
        <v>117597647.65000001</v>
      </c>
      <c r="H4627">
        <v>190507821.47999999</v>
      </c>
      <c r="I4627" t="s">
        <v>26</v>
      </c>
      <c r="J4627" t="s">
        <v>26</v>
      </c>
      <c r="K4627" t="s">
        <v>26</v>
      </c>
    </row>
    <row r="4628" spans="1:11" x14ac:dyDescent="0.25">
      <c r="A4628" s="1">
        <v>35735</v>
      </c>
      <c r="B4628" t="s">
        <v>128</v>
      </c>
      <c r="C4628" t="s">
        <v>26</v>
      </c>
      <c r="D4628" t="s">
        <v>26</v>
      </c>
      <c r="E4628" t="s">
        <v>26</v>
      </c>
      <c r="F4628">
        <v>138633825.56</v>
      </c>
      <c r="G4628">
        <v>115316590.48</v>
      </c>
      <c r="H4628">
        <v>195860534.16999999</v>
      </c>
      <c r="I4628" t="s">
        <v>26</v>
      </c>
      <c r="J4628" t="s">
        <v>26</v>
      </c>
      <c r="K4628" t="s">
        <v>26</v>
      </c>
    </row>
    <row r="4629" spans="1:11" x14ac:dyDescent="0.25">
      <c r="A4629" s="1">
        <v>35735</v>
      </c>
      <c r="B4629" t="s">
        <v>129</v>
      </c>
      <c r="C4629" t="s">
        <v>26</v>
      </c>
      <c r="D4629" t="s">
        <v>26</v>
      </c>
      <c r="E4629" t="s">
        <v>26</v>
      </c>
      <c r="F4629">
        <v>132921056.86</v>
      </c>
      <c r="G4629">
        <v>117531783.83</v>
      </c>
      <c r="H4629">
        <v>173718611.19999999</v>
      </c>
      <c r="I4629" t="s">
        <v>26</v>
      </c>
      <c r="J4629" t="s">
        <v>26</v>
      </c>
      <c r="K4629" t="s">
        <v>26</v>
      </c>
    </row>
    <row r="4630" spans="1:11" x14ac:dyDescent="0.25">
      <c r="A4630" s="1">
        <v>35735</v>
      </c>
      <c r="B4630" t="s">
        <v>130</v>
      </c>
      <c r="C4630" t="s">
        <v>26</v>
      </c>
      <c r="D4630" t="s">
        <v>26</v>
      </c>
      <c r="E4630" t="s">
        <v>26</v>
      </c>
      <c r="F4630">
        <v>146246729.56</v>
      </c>
      <c r="G4630">
        <v>121829392.18000001</v>
      </c>
      <c r="H4630">
        <v>233244899.16</v>
      </c>
      <c r="I4630" t="s">
        <v>26</v>
      </c>
      <c r="J4630" t="s">
        <v>26</v>
      </c>
      <c r="K4630" t="s">
        <v>26</v>
      </c>
    </row>
    <row r="4631" spans="1:11" x14ac:dyDescent="0.25">
      <c r="A4631" s="1">
        <v>35735</v>
      </c>
      <c r="B4631" t="s">
        <v>131</v>
      </c>
      <c r="C4631" t="s">
        <v>26</v>
      </c>
      <c r="D4631" t="s">
        <v>26</v>
      </c>
      <c r="E4631" t="s">
        <v>26</v>
      </c>
      <c r="F4631">
        <v>138963639.16</v>
      </c>
      <c r="G4631">
        <v>131735340.93000001</v>
      </c>
      <c r="H4631">
        <v>163592334.22</v>
      </c>
      <c r="I4631" t="s">
        <v>26</v>
      </c>
      <c r="J4631" t="s">
        <v>26</v>
      </c>
      <c r="K4631" t="s">
        <v>26</v>
      </c>
    </row>
    <row r="4632" spans="1:11" x14ac:dyDescent="0.25">
      <c r="A4632" s="1">
        <v>35735</v>
      </c>
      <c r="B4632" t="s">
        <v>132</v>
      </c>
      <c r="C4632" t="s">
        <v>26</v>
      </c>
      <c r="D4632" t="s">
        <v>26</v>
      </c>
      <c r="E4632" t="s">
        <v>26</v>
      </c>
      <c r="F4632">
        <v>151197687.81</v>
      </c>
      <c r="G4632">
        <v>138063429.19</v>
      </c>
      <c r="H4632">
        <v>182308476.49000001</v>
      </c>
      <c r="I4632" t="s">
        <v>26</v>
      </c>
      <c r="J4632" t="s">
        <v>26</v>
      </c>
      <c r="K4632" t="s">
        <v>26</v>
      </c>
    </row>
    <row r="4633" spans="1:11" x14ac:dyDescent="0.25">
      <c r="A4633" s="1">
        <v>35735</v>
      </c>
      <c r="B4633" t="s">
        <v>133</v>
      </c>
      <c r="C4633" t="s">
        <v>26</v>
      </c>
      <c r="D4633" t="s">
        <v>26</v>
      </c>
      <c r="E4633" t="s">
        <v>26</v>
      </c>
      <c r="F4633">
        <v>141373338.77000001</v>
      </c>
      <c r="G4633">
        <v>121136993.2</v>
      </c>
      <c r="H4633">
        <v>188906344.69999999</v>
      </c>
      <c r="I4633" t="s">
        <v>26</v>
      </c>
      <c r="J4633" t="s">
        <v>26</v>
      </c>
      <c r="K4633" t="s">
        <v>26</v>
      </c>
    </row>
    <row r="4634" spans="1:11" x14ac:dyDescent="0.25">
      <c r="A4634" s="1">
        <v>35735</v>
      </c>
      <c r="B4634" t="s">
        <v>134</v>
      </c>
      <c r="C4634" t="s">
        <v>26</v>
      </c>
      <c r="D4634" t="s">
        <v>26</v>
      </c>
      <c r="E4634" t="s">
        <v>26</v>
      </c>
      <c r="F4634">
        <v>131581722.37</v>
      </c>
      <c r="G4634">
        <v>124843583.51000001</v>
      </c>
      <c r="H4634">
        <v>148008393.5</v>
      </c>
      <c r="I4634" t="s">
        <v>26</v>
      </c>
      <c r="J4634" t="s">
        <v>26</v>
      </c>
      <c r="K4634" t="s">
        <v>26</v>
      </c>
    </row>
    <row r="4635" spans="1:11" x14ac:dyDescent="0.25">
      <c r="A4635" s="1">
        <v>35735</v>
      </c>
      <c r="B4635" t="s">
        <v>135</v>
      </c>
      <c r="C4635" t="s">
        <v>26</v>
      </c>
      <c r="D4635" t="s">
        <v>26</v>
      </c>
      <c r="E4635" t="s">
        <v>26</v>
      </c>
      <c r="F4635">
        <v>130038554.5</v>
      </c>
      <c r="G4635">
        <v>120852194</v>
      </c>
      <c r="H4635">
        <v>157836263.16</v>
      </c>
      <c r="I4635" t="s">
        <v>26</v>
      </c>
      <c r="J4635" t="s">
        <v>26</v>
      </c>
      <c r="K4635" t="s">
        <v>26</v>
      </c>
    </row>
    <row r="4636" spans="1:11" x14ac:dyDescent="0.25">
      <c r="A4636" s="1">
        <v>35735</v>
      </c>
      <c r="B4636" t="s">
        <v>136</v>
      </c>
      <c r="C4636" t="s">
        <v>26</v>
      </c>
      <c r="D4636" t="s">
        <v>26</v>
      </c>
      <c r="E4636" t="s">
        <v>26</v>
      </c>
      <c r="F4636">
        <v>147424337.93000001</v>
      </c>
      <c r="G4636">
        <v>117124511.2</v>
      </c>
      <c r="H4636">
        <v>233884762.25999999</v>
      </c>
      <c r="I4636" t="s">
        <v>26</v>
      </c>
      <c r="J4636" t="s">
        <v>26</v>
      </c>
      <c r="K4636" t="s">
        <v>26</v>
      </c>
    </row>
    <row r="4637" spans="1:11" x14ac:dyDescent="0.25">
      <c r="A4637" s="1">
        <v>35735</v>
      </c>
      <c r="B4637" t="s">
        <v>137</v>
      </c>
      <c r="C4637" t="s">
        <v>26</v>
      </c>
      <c r="D4637" t="s">
        <v>26</v>
      </c>
      <c r="E4637" t="s">
        <v>26</v>
      </c>
      <c r="F4637">
        <v>136538301.90000001</v>
      </c>
      <c r="G4637">
        <v>122211499.7</v>
      </c>
      <c r="H4637">
        <v>198970289.53999999</v>
      </c>
      <c r="I4637" t="s">
        <v>26</v>
      </c>
      <c r="J4637" t="s">
        <v>26</v>
      </c>
      <c r="K4637" t="s">
        <v>26</v>
      </c>
    </row>
    <row r="4638" spans="1:11" x14ac:dyDescent="0.25">
      <c r="A4638" s="1">
        <v>35735</v>
      </c>
      <c r="B4638" t="s">
        <v>138</v>
      </c>
      <c r="C4638" t="s">
        <v>26</v>
      </c>
      <c r="D4638" t="s">
        <v>26</v>
      </c>
      <c r="E4638" t="s">
        <v>26</v>
      </c>
      <c r="F4638">
        <v>148945979.44999999</v>
      </c>
      <c r="G4638">
        <v>139449264.38999999</v>
      </c>
      <c r="H4638">
        <v>183189306.63999999</v>
      </c>
      <c r="I4638" t="s">
        <v>26</v>
      </c>
      <c r="J4638" t="s">
        <v>26</v>
      </c>
      <c r="K4638" t="s">
        <v>26</v>
      </c>
    </row>
    <row r="4639" spans="1:11" x14ac:dyDescent="0.25">
      <c r="A4639" s="1">
        <v>35735</v>
      </c>
      <c r="B4639" t="s">
        <v>139</v>
      </c>
      <c r="C4639" t="s">
        <v>26</v>
      </c>
      <c r="D4639" t="s">
        <v>26</v>
      </c>
      <c r="E4639" t="s">
        <v>26</v>
      </c>
      <c r="F4639">
        <v>143020286.44999999</v>
      </c>
      <c r="G4639">
        <v>119636553.54000001</v>
      </c>
      <c r="H4639">
        <v>221725125.65000001</v>
      </c>
      <c r="I4639" t="s">
        <v>26</v>
      </c>
      <c r="J4639" t="s">
        <v>26</v>
      </c>
      <c r="K4639" t="s">
        <v>26</v>
      </c>
    </row>
    <row r="4640" spans="1:11" x14ac:dyDescent="0.25">
      <c r="A4640" s="1">
        <v>35735</v>
      </c>
      <c r="B4640" t="s">
        <v>140</v>
      </c>
      <c r="C4640" t="s">
        <v>26</v>
      </c>
      <c r="D4640" t="s">
        <v>26</v>
      </c>
      <c r="E4640" t="s">
        <v>26</v>
      </c>
      <c r="F4640">
        <v>125248931.91</v>
      </c>
      <c r="G4640">
        <v>115272898.88</v>
      </c>
      <c r="H4640">
        <v>157097508.81999999</v>
      </c>
      <c r="I4640" t="s">
        <v>26</v>
      </c>
      <c r="J4640" t="s">
        <v>26</v>
      </c>
      <c r="K4640" t="s">
        <v>26</v>
      </c>
    </row>
    <row r="4641" spans="1:11" x14ac:dyDescent="0.25">
      <c r="A4641" s="1">
        <v>35735</v>
      </c>
      <c r="B4641" t="s">
        <v>141</v>
      </c>
      <c r="C4641" t="s">
        <v>26</v>
      </c>
      <c r="D4641" t="s">
        <v>26</v>
      </c>
      <c r="E4641" t="s">
        <v>26</v>
      </c>
      <c r="F4641">
        <v>137564535.86000001</v>
      </c>
      <c r="G4641">
        <v>125119924.5</v>
      </c>
      <c r="H4641">
        <v>177478770.52000001</v>
      </c>
      <c r="I4641" t="s">
        <v>26</v>
      </c>
      <c r="J4641" t="s">
        <v>26</v>
      </c>
      <c r="K4641" t="s">
        <v>26</v>
      </c>
    </row>
    <row r="4642" spans="1:11" x14ac:dyDescent="0.25">
      <c r="A4642" s="1">
        <v>35735</v>
      </c>
      <c r="B4642" t="s">
        <v>142</v>
      </c>
      <c r="C4642" t="s">
        <v>26</v>
      </c>
      <c r="D4642" t="s">
        <v>26</v>
      </c>
      <c r="E4642" t="s">
        <v>26</v>
      </c>
      <c r="F4642">
        <v>129986759.5</v>
      </c>
      <c r="G4642">
        <v>108029391.47</v>
      </c>
      <c r="H4642">
        <v>196212598.44</v>
      </c>
      <c r="I4642" t="s">
        <v>26</v>
      </c>
      <c r="J4642" t="s">
        <v>26</v>
      </c>
      <c r="K4642" t="s">
        <v>26</v>
      </c>
    </row>
    <row r="4643" spans="1:11" x14ac:dyDescent="0.25">
      <c r="A4643" s="1">
        <v>35735</v>
      </c>
      <c r="B4643" t="s">
        <v>143</v>
      </c>
      <c r="C4643" t="s">
        <v>26</v>
      </c>
      <c r="D4643" t="s">
        <v>26</v>
      </c>
      <c r="E4643" t="s">
        <v>26</v>
      </c>
      <c r="F4643">
        <v>140990092</v>
      </c>
      <c r="G4643">
        <v>121920871.73</v>
      </c>
      <c r="H4643">
        <v>186426877.13999999</v>
      </c>
      <c r="I4643" t="s">
        <v>26</v>
      </c>
      <c r="J4643" t="s">
        <v>26</v>
      </c>
      <c r="K4643" t="s">
        <v>26</v>
      </c>
    </row>
    <row r="4644" spans="1:11" x14ac:dyDescent="0.25">
      <c r="A4644" s="1">
        <v>35735</v>
      </c>
      <c r="B4644" t="s">
        <v>144</v>
      </c>
      <c r="C4644" t="s">
        <v>26</v>
      </c>
      <c r="D4644" t="s">
        <v>26</v>
      </c>
      <c r="E4644" t="s">
        <v>26</v>
      </c>
      <c r="F4644">
        <v>122148133.88</v>
      </c>
      <c r="G4644">
        <v>108472166.66</v>
      </c>
      <c r="H4644">
        <v>168730397.94999999</v>
      </c>
      <c r="I4644" t="s">
        <v>26</v>
      </c>
      <c r="J4644" t="s">
        <v>26</v>
      </c>
      <c r="K4644" t="s">
        <v>26</v>
      </c>
    </row>
    <row r="4645" spans="1:11" x14ac:dyDescent="0.25">
      <c r="A4645" s="1">
        <v>35735</v>
      </c>
      <c r="B4645" t="s">
        <v>145</v>
      </c>
      <c r="C4645" t="s">
        <v>26</v>
      </c>
      <c r="D4645" t="s">
        <v>26</v>
      </c>
      <c r="E4645" t="s">
        <v>26</v>
      </c>
      <c r="F4645">
        <v>140760840.47</v>
      </c>
      <c r="G4645">
        <v>123374302.23</v>
      </c>
      <c r="H4645">
        <v>184488751.06</v>
      </c>
      <c r="I4645" t="s">
        <v>26</v>
      </c>
      <c r="J4645" t="s">
        <v>26</v>
      </c>
      <c r="K4645" t="s">
        <v>26</v>
      </c>
    </row>
    <row r="4646" spans="1:11" x14ac:dyDescent="0.25">
      <c r="A4646" s="1">
        <v>35735</v>
      </c>
      <c r="B4646" t="s">
        <v>146</v>
      </c>
      <c r="C4646" t="s">
        <v>26</v>
      </c>
      <c r="D4646" t="s">
        <v>26</v>
      </c>
      <c r="E4646" t="s">
        <v>26</v>
      </c>
      <c r="F4646">
        <v>134933376.5</v>
      </c>
      <c r="G4646">
        <v>116359449.61</v>
      </c>
      <c r="H4646">
        <v>182674930.97999999</v>
      </c>
      <c r="I4646" t="s">
        <v>26</v>
      </c>
      <c r="J4646" t="s">
        <v>26</v>
      </c>
      <c r="K4646" t="s">
        <v>26</v>
      </c>
    </row>
    <row r="4647" spans="1:11" x14ac:dyDescent="0.25">
      <c r="A4647" s="1">
        <v>35735</v>
      </c>
      <c r="B4647" t="s">
        <v>2</v>
      </c>
      <c r="C4647" t="s">
        <v>26</v>
      </c>
      <c r="D4647" t="s">
        <v>26</v>
      </c>
      <c r="E4647" t="s">
        <v>26</v>
      </c>
      <c r="F4647">
        <v>123505287.26000001</v>
      </c>
      <c r="G4647">
        <v>109571907.72</v>
      </c>
      <c r="H4647">
        <v>163391583.05000001</v>
      </c>
      <c r="I4647" t="s">
        <v>26</v>
      </c>
      <c r="J4647" t="s">
        <v>26</v>
      </c>
      <c r="K4647" t="s">
        <v>26</v>
      </c>
    </row>
    <row r="4648" spans="1:11" x14ac:dyDescent="0.25">
      <c r="A4648" s="1">
        <v>35735</v>
      </c>
      <c r="B4648" t="s">
        <v>147</v>
      </c>
      <c r="C4648" t="s">
        <v>26</v>
      </c>
      <c r="D4648" t="s">
        <v>26</v>
      </c>
      <c r="E4648" t="s">
        <v>26</v>
      </c>
      <c r="F4648">
        <v>137852577.84</v>
      </c>
      <c r="G4648">
        <v>119912064.31999999</v>
      </c>
      <c r="H4648">
        <v>180079127.58000001</v>
      </c>
      <c r="I4648" t="s">
        <v>26</v>
      </c>
      <c r="J4648" t="s">
        <v>26</v>
      </c>
      <c r="K4648" t="s">
        <v>26</v>
      </c>
    </row>
    <row r="4649" spans="1:11" x14ac:dyDescent="0.25">
      <c r="A4649" s="1">
        <v>35735</v>
      </c>
      <c r="B4649" t="s">
        <v>148</v>
      </c>
      <c r="C4649" t="s">
        <v>26</v>
      </c>
      <c r="D4649" t="s">
        <v>26</v>
      </c>
      <c r="E4649" t="s">
        <v>26</v>
      </c>
      <c r="F4649">
        <v>142725240</v>
      </c>
      <c r="G4649">
        <v>117294988.08</v>
      </c>
      <c r="H4649">
        <v>197479341.11000001</v>
      </c>
      <c r="I4649" t="s">
        <v>26</v>
      </c>
      <c r="J4649" t="s">
        <v>26</v>
      </c>
      <c r="K4649" t="s">
        <v>26</v>
      </c>
    </row>
    <row r="4650" spans="1:11" x14ac:dyDescent="0.25">
      <c r="A4650" s="1">
        <v>35735</v>
      </c>
      <c r="B4650" t="s">
        <v>149</v>
      </c>
      <c r="C4650" t="s">
        <v>26</v>
      </c>
      <c r="D4650" t="s">
        <v>26</v>
      </c>
      <c r="E4650" t="s">
        <v>26</v>
      </c>
      <c r="F4650">
        <v>136000572.58000001</v>
      </c>
      <c r="G4650">
        <v>109773700.2</v>
      </c>
      <c r="H4650">
        <v>192288272.25999999</v>
      </c>
      <c r="I4650" t="s">
        <v>26</v>
      </c>
      <c r="J4650" t="s">
        <v>26</v>
      </c>
      <c r="K4650" t="s">
        <v>26</v>
      </c>
    </row>
    <row r="4651" spans="1:11" x14ac:dyDescent="0.25">
      <c r="A4651" s="1">
        <v>35735</v>
      </c>
      <c r="B4651" t="s">
        <v>150</v>
      </c>
      <c r="C4651" t="s">
        <v>26</v>
      </c>
      <c r="D4651" t="s">
        <v>26</v>
      </c>
      <c r="E4651" t="s">
        <v>26</v>
      </c>
      <c r="F4651">
        <v>157716876.75</v>
      </c>
      <c r="G4651">
        <v>120456356.01000001</v>
      </c>
      <c r="H4651">
        <v>243109296.97999999</v>
      </c>
      <c r="I4651" t="s">
        <v>26</v>
      </c>
      <c r="J4651" t="s">
        <v>26</v>
      </c>
      <c r="K4651" t="s">
        <v>26</v>
      </c>
    </row>
    <row r="4652" spans="1:11" x14ac:dyDescent="0.25">
      <c r="A4652" s="1">
        <v>35735</v>
      </c>
      <c r="B4652" t="s">
        <v>151</v>
      </c>
      <c r="C4652" t="s">
        <v>26</v>
      </c>
      <c r="D4652" t="s">
        <v>26</v>
      </c>
      <c r="E4652" t="s">
        <v>26</v>
      </c>
      <c r="F4652">
        <v>131779991.93000001</v>
      </c>
      <c r="G4652">
        <v>117702237.08</v>
      </c>
      <c r="H4652">
        <v>173684409.62</v>
      </c>
      <c r="I4652" t="s">
        <v>26</v>
      </c>
      <c r="J4652" t="s">
        <v>26</v>
      </c>
      <c r="K4652" t="s">
        <v>26</v>
      </c>
    </row>
    <row r="4653" spans="1:11" x14ac:dyDescent="0.25">
      <c r="A4653" s="1">
        <v>35735</v>
      </c>
      <c r="B4653" t="s">
        <v>152</v>
      </c>
      <c r="C4653" t="s">
        <v>26</v>
      </c>
      <c r="D4653" t="s">
        <v>26</v>
      </c>
      <c r="E4653" t="s">
        <v>26</v>
      </c>
      <c r="F4653">
        <v>127243860.26000001</v>
      </c>
      <c r="G4653">
        <v>114115999.98999999</v>
      </c>
      <c r="H4653">
        <v>161969607.72</v>
      </c>
      <c r="I4653" t="s">
        <v>26</v>
      </c>
      <c r="J4653" t="s">
        <v>26</v>
      </c>
      <c r="K4653" t="s">
        <v>26</v>
      </c>
    </row>
    <row r="4654" spans="1:11" x14ac:dyDescent="0.25">
      <c r="A4654" s="1">
        <v>35735</v>
      </c>
      <c r="B4654" t="s">
        <v>153</v>
      </c>
      <c r="C4654" t="s">
        <v>26</v>
      </c>
      <c r="D4654" t="s">
        <v>26</v>
      </c>
      <c r="E4654" t="s">
        <v>26</v>
      </c>
      <c r="F4654">
        <v>141308641.66</v>
      </c>
      <c r="G4654">
        <v>126081362.14</v>
      </c>
      <c r="H4654">
        <v>176482255.58000001</v>
      </c>
      <c r="I4654" t="s">
        <v>26</v>
      </c>
      <c r="J4654" t="s">
        <v>26</v>
      </c>
      <c r="K4654" t="s">
        <v>26</v>
      </c>
    </row>
    <row r="4655" spans="1:11" x14ac:dyDescent="0.25">
      <c r="A4655" s="1">
        <v>35735</v>
      </c>
      <c r="B4655" t="s">
        <v>154</v>
      </c>
      <c r="C4655" t="s">
        <v>26</v>
      </c>
      <c r="D4655" t="s">
        <v>26</v>
      </c>
      <c r="E4655" t="s">
        <v>26</v>
      </c>
      <c r="F4655">
        <v>131676984.15000001</v>
      </c>
      <c r="G4655">
        <v>114639327.09</v>
      </c>
      <c r="H4655">
        <v>182417235.16</v>
      </c>
      <c r="I4655" t="s">
        <v>26</v>
      </c>
      <c r="J4655" t="s">
        <v>26</v>
      </c>
      <c r="K4655" t="s">
        <v>26</v>
      </c>
    </row>
    <row r="4656" spans="1:11" x14ac:dyDescent="0.25">
      <c r="A4656" s="1">
        <v>35735</v>
      </c>
      <c r="B4656" t="s">
        <v>155</v>
      </c>
      <c r="C4656" t="s">
        <v>26</v>
      </c>
      <c r="D4656" t="s">
        <v>26</v>
      </c>
      <c r="E4656" t="s">
        <v>26</v>
      </c>
      <c r="F4656">
        <v>128123832.28</v>
      </c>
      <c r="G4656">
        <v>114623167.22</v>
      </c>
      <c r="H4656">
        <v>163174632.24000001</v>
      </c>
      <c r="I4656" t="s">
        <v>26</v>
      </c>
      <c r="J4656" t="s">
        <v>26</v>
      </c>
      <c r="K4656" t="s">
        <v>26</v>
      </c>
    </row>
    <row r="4657" spans="1:11" x14ac:dyDescent="0.25">
      <c r="A4657" s="1">
        <v>35765</v>
      </c>
      <c r="B4657" t="s">
        <v>1</v>
      </c>
      <c r="C4657" t="s">
        <v>26</v>
      </c>
      <c r="D4657" t="s">
        <v>26</v>
      </c>
      <c r="E4657" t="s">
        <v>26</v>
      </c>
      <c r="F4657">
        <v>138838428.25</v>
      </c>
      <c r="G4657">
        <v>119358816.84</v>
      </c>
      <c r="H4657">
        <v>188654926.99000001</v>
      </c>
      <c r="I4657" t="s">
        <v>26</v>
      </c>
      <c r="J4657" t="s">
        <v>26</v>
      </c>
      <c r="K4657" t="s">
        <v>26</v>
      </c>
    </row>
    <row r="4658" spans="1:11" x14ac:dyDescent="0.25">
      <c r="A4658" s="1">
        <v>35765</v>
      </c>
      <c r="B4658" t="s">
        <v>126</v>
      </c>
      <c r="C4658" t="s">
        <v>26</v>
      </c>
      <c r="D4658" t="s">
        <v>26</v>
      </c>
      <c r="E4658" t="s">
        <v>26</v>
      </c>
      <c r="F4658">
        <v>141348785.87</v>
      </c>
      <c r="G4658">
        <v>127499407.29000001</v>
      </c>
      <c r="H4658">
        <v>178186245.41999999</v>
      </c>
      <c r="I4658" t="s">
        <v>26</v>
      </c>
      <c r="J4658" t="s">
        <v>26</v>
      </c>
      <c r="K4658" t="s">
        <v>26</v>
      </c>
    </row>
    <row r="4659" spans="1:11" x14ac:dyDescent="0.25">
      <c r="A4659" s="1">
        <v>35765</v>
      </c>
      <c r="B4659" t="s">
        <v>127</v>
      </c>
      <c r="C4659" t="s">
        <v>26</v>
      </c>
      <c r="D4659" t="s">
        <v>26</v>
      </c>
      <c r="E4659" t="s">
        <v>26</v>
      </c>
      <c r="F4659">
        <v>137487834.63999999</v>
      </c>
      <c r="G4659">
        <v>120267388.55</v>
      </c>
      <c r="H4659">
        <v>189560106.19</v>
      </c>
      <c r="I4659" t="s">
        <v>26</v>
      </c>
      <c r="J4659" t="s">
        <v>26</v>
      </c>
      <c r="K4659" t="s">
        <v>26</v>
      </c>
    </row>
    <row r="4660" spans="1:11" x14ac:dyDescent="0.25">
      <c r="A4660" s="1">
        <v>35765</v>
      </c>
      <c r="B4660" t="s">
        <v>113</v>
      </c>
      <c r="C4660" t="s">
        <v>26</v>
      </c>
      <c r="D4660" t="s">
        <v>26</v>
      </c>
      <c r="E4660" t="s">
        <v>26</v>
      </c>
      <c r="F4660">
        <v>140078560.63999999</v>
      </c>
      <c r="G4660">
        <v>118267954.23999999</v>
      </c>
      <c r="H4660">
        <v>190412567.56999999</v>
      </c>
      <c r="I4660" t="s">
        <v>26</v>
      </c>
      <c r="J4660" t="s">
        <v>26</v>
      </c>
      <c r="K4660" t="s">
        <v>26</v>
      </c>
    </row>
    <row r="4661" spans="1:11" x14ac:dyDescent="0.25">
      <c r="A4661" s="1">
        <v>35765</v>
      </c>
      <c r="B4661" t="s">
        <v>128</v>
      </c>
      <c r="C4661" t="s">
        <v>26</v>
      </c>
      <c r="D4661" t="s">
        <v>26</v>
      </c>
      <c r="E4661" t="s">
        <v>26</v>
      </c>
      <c r="F4661">
        <v>139229951.00999999</v>
      </c>
      <c r="G4661">
        <v>115708666.89</v>
      </c>
      <c r="H4661">
        <v>196976939.22</v>
      </c>
      <c r="I4661" t="s">
        <v>26</v>
      </c>
      <c r="J4661" t="s">
        <v>26</v>
      </c>
      <c r="K4661" t="s">
        <v>26</v>
      </c>
    </row>
    <row r="4662" spans="1:11" x14ac:dyDescent="0.25">
      <c r="A4662" s="1">
        <v>35765</v>
      </c>
      <c r="B4662" t="s">
        <v>129</v>
      </c>
      <c r="C4662" t="s">
        <v>26</v>
      </c>
      <c r="D4662" t="s">
        <v>26</v>
      </c>
      <c r="E4662" t="s">
        <v>26</v>
      </c>
      <c r="F4662">
        <v>133333112.14</v>
      </c>
      <c r="G4662">
        <v>117802106.93000001</v>
      </c>
      <c r="H4662">
        <v>174517716.81</v>
      </c>
      <c r="I4662" t="s">
        <v>26</v>
      </c>
      <c r="J4662" t="s">
        <v>26</v>
      </c>
      <c r="K4662" t="s">
        <v>26</v>
      </c>
    </row>
    <row r="4663" spans="1:11" x14ac:dyDescent="0.25">
      <c r="A4663" s="1">
        <v>35765</v>
      </c>
      <c r="B4663" t="s">
        <v>130</v>
      </c>
      <c r="C4663" t="s">
        <v>26</v>
      </c>
      <c r="D4663" t="s">
        <v>26</v>
      </c>
      <c r="E4663" t="s">
        <v>26</v>
      </c>
      <c r="F4663">
        <v>146319852.91999999</v>
      </c>
      <c r="G4663">
        <v>121914672.75</v>
      </c>
      <c r="H4663">
        <v>233244899.16</v>
      </c>
      <c r="I4663" t="s">
        <v>26</v>
      </c>
      <c r="J4663" t="s">
        <v>26</v>
      </c>
      <c r="K4663" t="s">
        <v>26</v>
      </c>
    </row>
    <row r="4664" spans="1:11" x14ac:dyDescent="0.25">
      <c r="A4664" s="1">
        <v>35765</v>
      </c>
      <c r="B4664" t="s">
        <v>131</v>
      </c>
      <c r="C4664" t="s">
        <v>26</v>
      </c>
      <c r="D4664" t="s">
        <v>26</v>
      </c>
      <c r="E4664" t="s">
        <v>26</v>
      </c>
      <c r="F4664">
        <v>141590051.94</v>
      </c>
      <c r="G4664">
        <v>132920959</v>
      </c>
      <c r="H4664">
        <v>171101222.36000001</v>
      </c>
      <c r="I4664" t="s">
        <v>26</v>
      </c>
      <c r="J4664" t="s">
        <v>26</v>
      </c>
      <c r="K4664" t="s">
        <v>26</v>
      </c>
    </row>
    <row r="4665" spans="1:11" x14ac:dyDescent="0.25">
      <c r="A4665" s="1">
        <v>35765</v>
      </c>
      <c r="B4665" t="s">
        <v>132</v>
      </c>
      <c r="C4665" t="s">
        <v>26</v>
      </c>
      <c r="D4665" t="s">
        <v>26</v>
      </c>
      <c r="E4665" t="s">
        <v>26</v>
      </c>
      <c r="F4665">
        <v>152739904.22999999</v>
      </c>
      <c r="G4665">
        <v>140507151.88999999</v>
      </c>
      <c r="H4665">
        <v>181688627.66999999</v>
      </c>
      <c r="I4665" t="s">
        <v>26</v>
      </c>
      <c r="J4665" t="s">
        <v>26</v>
      </c>
      <c r="K4665" t="s">
        <v>26</v>
      </c>
    </row>
    <row r="4666" spans="1:11" x14ac:dyDescent="0.25">
      <c r="A4666" s="1">
        <v>35765</v>
      </c>
      <c r="B4666" t="s">
        <v>133</v>
      </c>
      <c r="C4666" t="s">
        <v>26</v>
      </c>
      <c r="D4666" t="s">
        <v>26</v>
      </c>
      <c r="E4666" t="s">
        <v>26</v>
      </c>
      <c r="F4666">
        <v>140313038.72999999</v>
      </c>
      <c r="G4666">
        <v>116400536.77</v>
      </c>
      <c r="H4666">
        <v>196481489.13</v>
      </c>
      <c r="I4666" t="s">
        <v>26</v>
      </c>
      <c r="J4666" t="s">
        <v>26</v>
      </c>
      <c r="K4666" t="s">
        <v>26</v>
      </c>
    </row>
    <row r="4667" spans="1:11" x14ac:dyDescent="0.25">
      <c r="A4667" s="1">
        <v>35765</v>
      </c>
      <c r="B4667" t="s">
        <v>134</v>
      </c>
      <c r="C4667" t="s">
        <v>26</v>
      </c>
      <c r="D4667" t="s">
        <v>26</v>
      </c>
      <c r="E4667" t="s">
        <v>26</v>
      </c>
      <c r="F4667">
        <v>132265947.31999999</v>
      </c>
      <c r="G4667">
        <v>125842332.18000001</v>
      </c>
      <c r="H4667">
        <v>147919588.47</v>
      </c>
      <c r="I4667" t="s">
        <v>26</v>
      </c>
      <c r="J4667" t="s">
        <v>26</v>
      </c>
      <c r="K4667" t="s">
        <v>26</v>
      </c>
    </row>
    <row r="4668" spans="1:11" x14ac:dyDescent="0.25">
      <c r="A4668" s="1">
        <v>35765</v>
      </c>
      <c r="B4668" t="s">
        <v>135</v>
      </c>
      <c r="C4668" t="s">
        <v>26</v>
      </c>
      <c r="D4668" t="s">
        <v>26</v>
      </c>
      <c r="E4668" t="s">
        <v>26</v>
      </c>
      <c r="F4668">
        <v>129700454.26000001</v>
      </c>
      <c r="G4668">
        <v>120405040.88</v>
      </c>
      <c r="H4668">
        <v>157836263.16</v>
      </c>
      <c r="I4668" t="s">
        <v>26</v>
      </c>
      <c r="J4668" t="s">
        <v>26</v>
      </c>
      <c r="K4668" t="s">
        <v>26</v>
      </c>
    </row>
    <row r="4669" spans="1:11" x14ac:dyDescent="0.25">
      <c r="A4669" s="1">
        <v>35765</v>
      </c>
      <c r="B4669" t="s">
        <v>136</v>
      </c>
      <c r="C4669" t="s">
        <v>26</v>
      </c>
      <c r="D4669" t="s">
        <v>26</v>
      </c>
      <c r="E4669" t="s">
        <v>26</v>
      </c>
      <c r="F4669">
        <v>147896095.81</v>
      </c>
      <c r="G4669">
        <v>117370472.67</v>
      </c>
      <c r="H4669">
        <v>234984020.63999999</v>
      </c>
      <c r="I4669" t="s">
        <v>26</v>
      </c>
      <c r="J4669" t="s">
        <v>26</v>
      </c>
      <c r="K4669" t="s">
        <v>26</v>
      </c>
    </row>
    <row r="4670" spans="1:11" x14ac:dyDescent="0.25">
      <c r="A4670" s="1">
        <v>35765</v>
      </c>
      <c r="B4670" t="s">
        <v>137</v>
      </c>
      <c r="C4670" t="s">
        <v>26</v>
      </c>
      <c r="D4670" t="s">
        <v>26</v>
      </c>
      <c r="E4670" t="s">
        <v>26</v>
      </c>
      <c r="F4670">
        <v>136729455.52000001</v>
      </c>
      <c r="G4670">
        <v>124227989.44</v>
      </c>
      <c r="H4670">
        <v>191170654.19</v>
      </c>
      <c r="I4670" t="s">
        <v>26</v>
      </c>
      <c r="J4670" t="s">
        <v>26</v>
      </c>
      <c r="K4670" t="s">
        <v>26</v>
      </c>
    </row>
    <row r="4671" spans="1:11" x14ac:dyDescent="0.25">
      <c r="A4671" s="1">
        <v>35765</v>
      </c>
      <c r="B4671" t="s">
        <v>138</v>
      </c>
      <c r="C4671" t="s">
        <v>26</v>
      </c>
      <c r="D4671" t="s">
        <v>26</v>
      </c>
      <c r="E4671" t="s">
        <v>26</v>
      </c>
      <c r="F4671">
        <v>151939793.63999999</v>
      </c>
      <c r="G4671">
        <v>139769997.69999999</v>
      </c>
      <c r="H4671">
        <v>195792730.94</v>
      </c>
      <c r="I4671" t="s">
        <v>26</v>
      </c>
      <c r="J4671" t="s">
        <v>26</v>
      </c>
      <c r="K4671" t="s">
        <v>26</v>
      </c>
    </row>
    <row r="4672" spans="1:11" x14ac:dyDescent="0.25">
      <c r="A4672" s="1">
        <v>35765</v>
      </c>
      <c r="B4672" t="s">
        <v>139</v>
      </c>
      <c r="C4672" t="s">
        <v>26</v>
      </c>
      <c r="D4672" t="s">
        <v>26</v>
      </c>
      <c r="E4672" t="s">
        <v>26</v>
      </c>
      <c r="F4672">
        <v>142491111.38999999</v>
      </c>
      <c r="G4672">
        <v>118966588.84</v>
      </c>
      <c r="H4672">
        <v>221658608.11000001</v>
      </c>
      <c r="I4672" t="s">
        <v>26</v>
      </c>
      <c r="J4672" t="s">
        <v>26</v>
      </c>
      <c r="K4672" t="s">
        <v>26</v>
      </c>
    </row>
    <row r="4673" spans="1:11" x14ac:dyDescent="0.25">
      <c r="A4673" s="1">
        <v>35765</v>
      </c>
      <c r="B4673" t="s">
        <v>140</v>
      </c>
      <c r="C4673" t="s">
        <v>26</v>
      </c>
      <c r="D4673" t="s">
        <v>26</v>
      </c>
      <c r="E4673" t="s">
        <v>26</v>
      </c>
      <c r="F4673">
        <v>127553512.25</v>
      </c>
      <c r="G4673">
        <v>115434280.94</v>
      </c>
      <c r="H4673">
        <v>166272003.33000001</v>
      </c>
      <c r="I4673" t="s">
        <v>26</v>
      </c>
      <c r="J4673" t="s">
        <v>26</v>
      </c>
      <c r="K4673" t="s">
        <v>26</v>
      </c>
    </row>
    <row r="4674" spans="1:11" x14ac:dyDescent="0.25">
      <c r="A4674" s="1">
        <v>35765</v>
      </c>
      <c r="B4674" t="s">
        <v>141</v>
      </c>
      <c r="C4674" t="s">
        <v>26</v>
      </c>
      <c r="D4674" t="s">
        <v>26</v>
      </c>
      <c r="E4674" t="s">
        <v>26</v>
      </c>
      <c r="F4674">
        <v>137041790.62</v>
      </c>
      <c r="G4674">
        <v>124444276.91</v>
      </c>
      <c r="H4674">
        <v>177478770.52000001</v>
      </c>
      <c r="I4674" t="s">
        <v>26</v>
      </c>
      <c r="J4674" t="s">
        <v>26</v>
      </c>
      <c r="K4674" t="s">
        <v>26</v>
      </c>
    </row>
    <row r="4675" spans="1:11" x14ac:dyDescent="0.25">
      <c r="A4675" s="1">
        <v>35765</v>
      </c>
      <c r="B4675" t="s">
        <v>142</v>
      </c>
      <c r="C4675" t="s">
        <v>26</v>
      </c>
      <c r="D4675" t="s">
        <v>26</v>
      </c>
      <c r="E4675" t="s">
        <v>26</v>
      </c>
      <c r="F4675">
        <v>130935662.84999999</v>
      </c>
      <c r="G4675">
        <v>109098882.45</v>
      </c>
      <c r="H4675">
        <v>196801236.22999999</v>
      </c>
      <c r="I4675" t="s">
        <v>26</v>
      </c>
      <c r="J4675" t="s">
        <v>26</v>
      </c>
      <c r="K4675" t="s">
        <v>26</v>
      </c>
    </row>
    <row r="4676" spans="1:11" x14ac:dyDescent="0.25">
      <c r="A4676" s="1">
        <v>35765</v>
      </c>
      <c r="B4676" t="s">
        <v>143</v>
      </c>
      <c r="C4676" t="s">
        <v>26</v>
      </c>
      <c r="D4676" t="s">
        <v>26</v>
      </c>
      <c r="E4676" t="s">
        <v>26</v>
      </c>
      <c r="F4676">
        <v>141018290.02000001</v>
      </c>
      <c r="G4676">
        <v>121957447.98999999</v>
      </c>
      <c r="H4676">
        <v>186408234.44999999</v>
      </c>
      <c r="I4676" t="s">
        <v>26</v>
      </c>
      <c r="J4676" t="s">
        <v>26</v>
      </c>
      <c r="K4676" t="s">
        <v>26</v>
      </c>
    </row>
    <row r="4677" spans="1:11" x14ac:dyDescent="0.25">
      <c r="A4677" s="1">
        <v>35765</v>
      </c>
      <c r="B4677" t="s">
        <v>144</v>
      </c>
      <c r="C4677" t="s">
        <v>26</v>
      </c>
      <c r="D4677" t="s">
        <v>26</v>
      </c>
      <c r="E4677" t="s">
        <v>26</v>
      </c>
      <c r="F4677">
        <v>122013770.93000001</v>
      </c>
      <c r="G4677">
        <v>108287763.98</v>
      </c>
      <c r="H4677">
        <v>168730397.94999999</v>
      </c>
      <c r="I4677" t="s">
        <v>26</v>
      </c>
      <c r="J4677" t="s">
        <v>26</v>
      </c>
      <c r="K4677" t="s">
        <v>26</v>
      </c>
    </row>
    <row r="4678" spans="1:11" x14ac:dyDescent="0.25">
      <c r="A4678" s="1">
        <v>35765</v>
      </c>
      <c r="B4678" t="s">
        <v>145</v>
      </c>
      <c r="C4678" t="s">
        <v>26</v>
      </c>
      <c r="D4678" t="s">
        <v>26</v>
      </c>
      <c r="E4678" t="s">
        <v>26</v>
      </c>
      <c r="F4678">
        <v>140535623.12</v>
      </c>
      <c r="G4678">
        <v>124237922.34</v>
      </c>
      <c r="H4678">
        <v>181518482.16999999</v>
      </c>
      <c r="I4678" t="s">
        <v>26</v>
      </c>
      <c r="J4678" t="s">
        <v>26</v>
      </c>
      <c r="K4678" t="s">
        <v>26</v>
      </c>
    </row>
    <row r="4679" spans="1:11" x14ac:dyDescent="0.25">
      <c r="A4679" s="1">
        <v>35765</v>
      </c>
      <c r="B4679" t="s">
        <v>146</v>
      </c>
      <c r="C4679" t="s">
        <v>26</v>
      </c>
      <c r="D4679" t="s">
        <v>26</v>
      </c>
      <c r="E4679" t="s">
        <v>26</v>
      </c>
      <c r="F4679">
        <v>134906389.83000001</v>
      </c>
      <c r="G4679">
        <v>116324541.78</v>
      </c>
      <c r="H4679">
        <v>182674930.97999999</v>
      </c>
      <c r="I4679" t="s">
        <v>26</v>
      </c>
      <c r="J4679" t="s">
        <v>26</v>
      </c>
      <c r="K4679" t="s">
        <v>26</v>
      </c>
    </row>
    <row r="4680" spans="1:11" x14ac:dyDescent="0.25">
      <c r="A4680" s="1">
        <v>35765</v>
      </c>
      <c r="B4680" t="s">
        <v>2</v>
      </c>
      <c r="C4680" t="s">
        <v>26</v>
      </c>
      <c r="D4680" t="s">
        <v>26</v>
      </c>
      <c r="E4680" t="s">
        <v>26</v>
      </c>
      <c r="F4680">
        <v>123986957.88</v>
      </c>
      <c r="G4680">
        <v>110218381.97</v>
      </c>
      <c r="H4680">
        <v>163375243.90000001</v>
      </c>
      <c r="I4680" t="s">
        <v>26</v>
      </c>
      <c r="J4680" t="s">
        <v>26</v>
      </c>
      <c r="K4680" t="s">
        <v>26</v>
      </c>
    </row>
    <row r="4681" spans="1:11" x14ac:dyDescent="0.25">
      <c r="A4681" s="1">
        <v>35765</v>
      </c>
      <c r="B4681" t="s">
        <v>147</v>
      </c>
      <c r="C4681" t="s">
        <v>26</v>
      </c>
      <c r="D4681" t="s">
        <v>26</v>
      </c>
      <c r="E4681" t="s">
        <v>26</v>
      </c>
      <c r="F4681">
        <v>138431558.66999999</v>
      </c>
      <c r="G4681">
        <v>120727466.36</v>
      </c>
      <c r="H4681">
        <v>180097135.5</v>
      </c>
      <c r="I4681" t="s">
        <v>26</v>
      </c>
      <c r="J4681" t="s">
        <v>26</v>
      </c>
      <c r="K4681" t="s">
        <v>26</v>
      </c>
    </row>
    <row r="4682" spans="1:11" x14ac:dyDescent="0.25">
      <c r="A4682" s="1">
        <v>35765</v>
      </c>
      <c r="B4682" t="s">
        <v>148</v>
      </c>
      <c r="C4682" t="s">
        <v>26</v>
      </c>
      <c r="D4682" t="s">
        <v>26</v>
      </c>
      <c r="E4682" t="s">
        <v>26</v>
      </c>
      <c r="F4682">
        <v>143267595.91</v>
      </c>
      <c r="G4682">
        <v>118186429.98999999</v>
      </c>
      <c r="H4682">
        <v>197281861.75999999</v>
      </c>
      <c r="I4682" t="s">
        <v>26</v>
      </c>
      <c r="J4682" t="s">
        <v>26</v>
      </c>
      <c r="K4682" t="s">
        <v>26</v>
      </c>
    </row>
    <row r="4683" spans="1:11" x14ac:dyDescent="0.25">
      <c r="A4683" s="1">
        <v>35765</v>
      </c>
      <c r="B4683" t="s">
        <v>149</v>
      </c>
      <c r="C4683" t="s">
        <v>26</v>
      </c>
      <c r="D4683" t="s">
        <v>26</v>
      </c>
      <c r="E4683" t="s">
        <v>26</v>
      </c>
      <c r="F4683">
        <v>135184569.15000001</v>
      </c>
      <c r="G4683">
        <v>109707835.98</v>
      </c>
      <c r="H4683">
        <v>189846211.19999999</v>
      </c>
      <c r="I4683" t="s">
        <v>26</v>
      </c>
      <c r="J4683" t="s">
        <v>26</v>
      </c>
      <c r="K4683" t="s">
        <v>26</v>
      </c>
    </row>
    <row r="4684" spans="1:11" x14ac:dyDescent="0.25">
      <c r="A4684" s="1">
        <v>35765</v>
      </c>
      <c r="B4684" t="s">
        <v>150</v>
      </c>
      <c r="C4684" t="s">
        <v>26</v>
      </c>
      <c r="D4684" t="s">
        <v>26</v>
      </c>
      <c r="E4684" t="s">
        <v>26</v>
      </c>
      <c r="F4684">
        <v>161060474.53999999</v>
      </c>
      <c r="G4684">
        <v>121215231.05</v>
      </c>
      <c r="H4684">
        <v>252371761.19</v>
      </c>
      <c r="I4684" t="s">
        <v>26</v>
      </c>
      <c r="J4684" t="s">
        <v>26</v>
      </c>
      <c r="K4684" t="s">
        <v>26</v>
      </c>
    </row>
    <row r="4685" spans="1:11" x14ac:dyDescent="0.25">
      <c r="A4685" s="1">
        <v>35765</v>
      </c>
      <c r="B4685" t="s">
        <v>151</v>
      </c>
      <c r="C4685" t="s">
        <v>26</v>
      </c>
      <c r="D4685" t="s">
        <v>26</v>
      </c>
      <c r="E4685" t="s">
        <v>26</v>
      </c>
      <c r="F4685">
        <v>132359823.89</v>
      </c>
      <c r="G4685">
        <v>118278978.04000001</v>
      </c>
      <c r="H4685">
        <v>174309673.49000001</v>
      </c>
      <c r="I4685" t="s">
        <v>26</v>
      </c>
      <c r="J4685" t="s">
        <v>26</v>
      </c>
      <c r="K4685" t="s">
        <v>26</v>
      </c>
    </row>
    <row r="4686" spans="1:11" x14ac:dyDescent="0.25">
      <c r="A4686" s="1">
        <v>35765</v>
      </c>
      <c r="B4686" t="s">
        <v>152</v>
      </c>
      <c r="C4686" t="s">
        <v>26</v>
      </c>
      <c r="D4686" t="s">
        <v>26</v>
      </c>
      <c r="E4686" t="s">
        <v>26</v>
      </c>
      <c r="F4686">
        <v>127192962.70999999</v>
      </c>
      <c r="G4686">
        <v>114036118.79000001</v>
      </c>
      <c r="H4686">
        <v>161969607.72</v>
      </c>
      <c r="I4686" t="s">
        <v>26</v>
      </c>
      <c r="J4686" t="s">
        <v>26</v>
      </c>
      <c r="K4686" t="s">
        <v>26</v>
      </c>
    </row>
    <row r="4687" spans="1:11" x14ac:dyDescent="0.25">
      <c r="A4687" s="1">
        <v>35765</v>
      </c>
      <c r="B4687" t="s">
        <v>153</v>
      </c>
      <c r="C4687" t="s">
        <v>26</v>
      </c>
      <c r="D4687" t="s">
        <v>26</v>
      </c>
      <c r="E4687" t="s">
        <v>26</v>
      </c>
      <c r="F4687">
        <v>142693466.34999999</v>
      </c>
      <c r="G4687">
        <v>128060839.52</v>
      </c>
      <c r="H4687">
        <v>176482255.58000001</v>
      </c>
      <c r="I4687" t="s">
        <v>26</v>
      </c>
      <c r="J4687" t="s">
        <v>26</v>
      </c>
      <c r="K4687" t="s">
        <v>26</v>
      </c>
    </row>
    <row r="4688" spans="1:11" x14ac:dyDescent="0.25">
      <c r="A4688" s="1">
        <v>35765</v>
      </c>
      <c r="B4688" t="s">
        <v>154</v>
      </c>
      <c r="C4688" t="s">
        <v>26</v>
      </c>
      <c r="D4688" t="s">
        <v>26</v>
      </c>
      <c r="E4688" t="s">
        <v>26</v>
      </c>
      <c r="F4688">
        <v>131676984.15000001</v>
      </c>
      <c r="G4688">
        <v>113917099.33</v>
      </c>
      <c r="H4688">
        <v>184569758.53999999</v>
      </c>
      <c r="I4688" t="s">
        <v>26</v>
      </c>
      <c r="J4688" t="s">
        <v>26</v>
      </c>
      <c r="K4688" t="s">
        <v>26</v>
      </c>
    </row>
    <row r="4689" spans="1:11" x14ac:dyDescent="0.25">
      <c r="A4689" s="1">
        <v>35765</v>
      </c>
      <c r="B4689" t="s">
        <v>155</v>
      </c>
      <c r="C4689" t="s">
        <v>26</v>
      </c>
      <c r="D4689" t="s">
        <v>26</v>
      </c>
      <c r="E4689" t="s">
        <v>26</v>
      </c>
      <c r="F4689">
        <v>128405704.70999999</v>
      </c>
      <c r="G4689">
        <v>115001423.68000001</v>
      </c>
      <c r="H4689">
        <v>163207267.16999999</v>
      </c>
      <c r="I4689" t="s">
        <v>26</v>
      </c>
      <c r="J4689" t="s">
        <v>26</v>
      </c>
      <c r="K4689" t="s">
        <v>26</v>
      </c>
    </row>
    <row r="4690" spans="1:11" x14ac:dyDescent="0.25">
      <c r="A4690" s="1">
        <v>35796</v>
      </c>
      <c r="B4690" t="s">
        <v>1</v>
      </c>
      <c r="C4690" t="s">
        <v>26</v>
      </c>
      <c r="D4690" t="s">
        <v>26</v>
      </c>
      <c r="E4690" t="s">
        <v>26</v>
      </c>
      <c r="F4690">
        <v>138685705.97999999</v>
      </c>
      <c r="G4690">
        <v>118976868.63</v>
      </c>
      <c r="H4690">
        <v>189069967.83000001</v>
      </c>
      <c r="I4690" t="s">
        <v>26</v>
      </c>
      <c r="J4690" t="s">
        <v>26</v>
      </c>
      <c r="K4690" t="s">
        <v>26</v>
      </c>
    </row>
    <row r="4691" spans="1:11" x14ac:dyDescent="0.25">
      <c r="A4691" s="1">
        <v>35796</v>
      </c>
      <c r="B4691" t="s">
        <v>126</v>
      </c>
      <c r="C4691" t="s">
        <v>26</v>
      </c>
      <c r="D4691" t="s">
        <v>26</v>
      </c>
      <c r="E4691" t="s">
        <v>26</v>
      </c>
      <c r="F4691">
        <v>141037818.53999999</v>
      </c>
      <c r="G4691">
        <v>126288162.92</v>
      </c>
      <c r="H4691">
        <v>180288843.12</v>
      </c>
      <c r="I4691" t="s">
        <v>26</v>
      </c>
      <c r="J4691" t="s">
        <v>26</v>
      </c>
      <c r="K4691" t="s">
        <v>26</v>
      </c>
    </row>
    <row r="4692" spans="1:11" x14ac:dyDescent="0.25">
      <c r="A4692" s="1">
        <v>35796</v>
      </c>
      <c r="B4692" t="s">
        <v>127</v>
      </c>
      <c r="C4692" t="s">
        <v>26</v>
      </c>
      <c r="D4692" t="s">
        <v>26</v>
      </c>
      <c r="E4692" t="s">
        <v>26</v>
      </c>
      <c r="F4692">
        <v>137460337.08000001</v>
      </c>
      <c r="G4692">
        <v>119365383.14</v>
      </c>
      <c r="H4692">
        <v>192176035.65000001</v>
      </c>
      <c r="I4692" t="s">
        <v>26</v>
      </c>
      <c r="J4692" t="s">
        <v>26</v>
      </c>
      <c r="K4692" t="s">
        <v>26</v>
      </c>
    </row>
    <row r="4693" spans="1:11" x14ac:dyDescent="0.25">
      <c r="A4693" s="1">
        <v>35796</v>
      </c>
      <c r="B4693" t="s">
        <v>113</v>
      </c>
      <c r="C4693" t="s">
        <v>26</v>
      </c>
      <c r="D4693" t="s">
        <v>26</v>
      </c>
      <c r="E4693" t="s">
        <v>26</v>
      </c>
      <c r="F4693">
        <v>139924474.22</v>
      </c>
      <c r="G4693">
        <v>118421702.58</v>
      </c>
      <c r="H4693">
        <v>189574752.27000001</v>
      </c>
      <c r="I4693" t="s">
        <v>26</v>
      </c>
      <c r="J4693" t="s">
        <v>26</v>
      </c>
      <c r="K4693" t="s">
        <v>26</v>
      </c>
    </row>
    <row r="4694" spans="1:11" x14ac:dyDescent="0.25">
      <c r="A4694" s="1">
        <v>35796</v>
      </c>
      <c r="B4694" t="s">
        <v>128</v>
      </c>
      <c r="C4694" t="s">
        <v>26</v>
      </c>
      <c r="D4694" t="s">
        <v>26</v>
      </c>
      <c r="E4694" t="s">
        <v>26</v>
      </c>
      <c r="F4694">
        <v>138965414.11000001</v>
      </c>
      <c r="G4694">
        <v>115199548.76000001</v>
      </c>
      <c r="H4694">
        <v>197311800.00999999</v>
      </c>
      <c r="I4694" t="s">
        <v>26</v>
      </c>
      <c r="J4694" t="s">
        <v>26</v>
      </c>
      <c r="K4694" t="s">
        <v>26</v>
      </c>
    </row>
    <row r="4695" spans="1:11" x14ac:dyDescent="0.25">
      <c r="A4695" s="1">
        <v>35796</v>
      </c>
      <c r="B4695" t="s">
        <v>129</v>
      </c>
      <c r="C4695" t="s">
        <v>26</v>
      </c>
      <c r="D4695" t="s">
        <v>26</v>
      </c>
      <c r="E4695" t="s">
        <v>26</v>
      </c>
      <c r="F4695">
        <v>133133112.47</v>
      </c>
      <c r="G4695">
        <v>117813887.14</v>
      </c>
      <c r="H4695">
        <v>173749838.86000001</v>
      </c>
      <c r="I4695" t="s">
        <v>26</v>
      </c>
      <c r="J4695" t="s">
        <v>26</v>
      </c>
      <c r="K4695" t="s">
        <v>26</v>
      </c>
    </row>
    <row r="4696" spans="1:11" x14ac:dyDescent="0.25">
      <c r="A4696" s="1">
        <v>35796</v>
      </c>
      <c r="B4696" t="s">
        <v>130</v>
      </c>
      <c r="C4696" t="s">
        <v>26</v>
      </c>
      <c r="D4696" t="s">
        <v>26</v>
      </c>
      <c r="E4696" t="s">
        <v>26</v>
      </c>
      <c r="F4696">
        <v>146451540.78999999</v>
      </c>
      <c r="G4696">
        <v>122073161.83</v>
      </c>
      <c r="H4696">
        <v>233244899.16</v>
      </c>
      <c r="I4696" t="s">
        <v>26</v>
      </c>
      <c r="J4696" t="s">
        <v>26</v>
      </c>
      <c r="K4696" t="s">
        <v>26</v>
      </c>
    </row>
    <row r="4697" spans="1:11" x14ac:dyDescent="0.25">
      <c r="A4697" s="1">
        <v>35796</v>
      </c>
      <c r="B4697" t="s">
        <v>131</v>
      </c>
      <c r="C4697" t="s">
        <v>26</v>
      </c>
      <c r="D4697" t="s">
        <v>26</v>
      </c>
      <c r="E4697" t="s">
        <v>26</v>
      </c>
      <c r="F4697">
        <v>140216628.44</v>
      </c>
      <c r="G4697">
        <v>131139818.15000001</v>
      </c>
      <c r="H4697">
        <v>171118332.47999999</v>
      </c>
      <c r="I4697" t="s">
        <v>26</v>
      </c>
      <c r="J4697" t="s">
        <v>26</v>
      </c>
      <c r="K4697" t="s">
        <v>26</v>
      </c>
    </row>
    <row r="4698" spans="1:11" x14ac:dyDescent="0.25">
      <c r="A4698" s="1">
        <v>35796</v>
      </c>
      <c r="B4698" t="s">
        <v>132</v>
      </c>
      <c r="C4698" t="s">
        <v>26</v>
      </c>
      <c r="D4698" t="s">
        <v>26</v>
      </c>
      <c r="E4698" t="s">
        <v>26</v>
      </c>
      <c r="F4698">
        <v>151991478.69</v>
      </c>
      <c r="G4698">
        <v>139130181.80000001</v>
      </c>
      <c r="H4698">
        <v>182415382.18000001</v>
      </c>
      <c r="I4698" t="s">
        <v>26</v>
      </c>
      <c r="J4698" t="s">
        <v>26</v>
      </c>
      <c r="K4698" t="s">
        <v>26</v>
      </c>
    </row>
    <row r="4699" spans="1:11" x14ac:dyDescent="0.25">
      <c r="A4699" s="1">
        <v>35796</v>
      </c>
      <c r="B4699" t="s">
        <v>133</v>
      </c>
      <c r="C4699" t="s">
        <v>26</v>
      </c>
      <c r="D4699" t="s">
        <v>26</v>
      </c>
      <c r="E4699" t="s">
        <v>26</v>
      </c>
      <c r="F4699">
        <v>138334624.88</v>
      </c>
      <c r="G4699">
        <v>114025965.81999999</v>
      </c>
      <c r="H4699">
        <v>195440137.22999999</v>
      </c>
      <c r="I4699" t="s">
        <v>26</v>
      </c>
      <c r="J4699" t="s">
        <v>26</v>
      </c>
      <c r="K4699" t="s">
        <v>26</v>
      </c>
    </row>
    <row r="4700" spans="1:11" x14ac:dyDescent="0.25">
      <c r="A4700" s="1">
        <v>35796</v>
      </c>
      <c r="B4700" t="s">
        <v>134</v>
      </c>
      <c r="C4700" t="s">
        <v>26</v>
      </c>
      <c r="D4700" t="s">
        <v>26</v>
      </c>
      <c r="E4700" t="s">
        <v>26</v>
      </c>
      <c r="F4700">
        <v>132411439.86</v>
      </c>
      <c r="G4700">
        <v>124105708</v>
      </c>
      <c r="H4700">
        <v>152638223.34</v>
      </c>
      <c r="I4700" t="s">
        <v>26</v>
      </c>
      <c r="J4700" t="s">
        <v>26</v>
      </c>
      <c r="K4700" t="s">
        <v>26</v>
      </c>
    </row>
    <row r="4701" spans="1:11" x14ac:dyDescent="0.25">
      <c r="A4701" s="1">
        <v>35796</v>
      </c>
      <c r="B4701" t="s">
        <v>135</v>
      </c>
      <c r="C4701" t="s">
        <v>26</v>
      </c>
      <c r="D4701" t="s">
        <v>26</v>
      </c>
      <c r="E4701" t="s">
        <v>26</v>
      </c>
      <c r="F4701">
        <v>129882034.89</v>
      </c>
      <c r="G4701">
        <v>120645850.97</v>
      </c>
      <c r="H4701">
        <v>157836263.16</v>
      </c>
      <c r="I4701" t="s">
        <v>26</v>
      </c>
      <c r="J4701" t="s">
        <v>26</v>
      </c>
      <c r="K4701" t="s">
        <v>26</v>
      </c>
    </row>
    <row r="4702" spans="1:11" x14ac:dyDescent="0.25">
      <c r="A4702" s="1">
        <v>35796</v>
      </c>
      <c r="B4702" t="s">
        <v>136</v>
      </c>
      <c r="C4702" t="s">
        <v>26</v>
      </c>
      <c r="D4702" t="s">
        <v>26</v>
      </c>
      <c r="E4702" t="s">
        <v>26</v>
      </c>
      <c r="F4702">
        <v>147156615.33000001</v>
      </c>
      <c r="G4702">
        <v>116372823.65000001</v>
      </c>
      <c r="H4702">
        <v>234984020.63999999</v>
      </c>
      <c r="I4702" t="s">
        <v>26</v>
      </c>
      <c r="J4702" t="s">
        <v>26</v>
      </c>
      <c r="K4702" t="s">
        <v>26</v>
      </c>
    </row>
    <row r="4703" spans="1:11" x14ac:dyDescent="0.25">
      <c r="A4703" s="1">
        <v>35796</v>
      </c>
      <c r="B4703" t="s">
        <v>137</v>
      </c>
      <c r="C4703" t="s">
        <v>26</v>
      </c>
      <c r="D4703" t="s">
        <v>26</v>
      </c>
      <c r="E4703" t="s">
        <v>26</v>
      </c>
      <c r="F4703">
        <v>139040183.31999999</v>
      </c>
      <c r="G4703">
        <v>120463881.36</v>
      </c>
      <c r="H4703">
        <v>219960954.71000001</v>
      </c>
      <c r="I4703" t="s">
        <v>26</v>
      </c>
      <c r="J4703" t="s">
        <v>26</v>
      </c>
      <c r="K4703" t="s">
        <v>26</v>
      </c>
    </row>
    <row r="4704" spans="1:11" x14ac:dyDescent="0.25">
      <c r="A4704" s="1">
        <v>35796</v>
      </c>
      <c r="B4704" t="s">
        <v>138</v>
      </c>
      <c r="C4704" t="s">
        <v>26</v>
      </c>
      <c r="D4704" t="s">
        <v>26</v>
      </c>
      <c r="E4704" t="s">
        <v>26</v>
      </c>
      <c r="F4704">
        <v>152015763.53999999</v>
      </c>
      <c r="G4704">
        <v>139867836.69999999</v>
      </c>
      <c r="H4704">
        <v>195773151.66999999</v>
      </c>
      <c r="I4704" t="s">
        <v>26</v>
      </c>
      <c r="J4704" t="s">
        <v>26</v>
      </c>
      <c r="K4704" t="s">
        <v>26</v>
      </c>
    </row>
    <row r="4705" spans="1:11" x14ac:dyDescent="0.25">
      <c r="A4705" s="1">
        <v>35796</v>
      </c>
      <c r="B4705" t="s">
        <v>139</v>
      </c>
      <c r="C4705" t="s">
        <v>26</v>
      </c>
      <c r="D4705" t="s">
        <v>26</v>
      </c>
      <c r="E4705" t="s">
        <v>26</v>
      </c>
      <c r="F4705">
        <v>141393929.83000001</v>
      </c>
      <c r="G4705">
        <v>117538989.78</v>
      </c>
      <c r="H4705">
        <v>221636442.25</v>
      </c>
      <c r="I4705" t="s">
        <v>26</v>
      </c>
      <c r="J4705" t="s">
        <v>26</v>
      </c>
      <c r="K4705" t="s">
        <v>26</v>
      </c>
    </row>
    <row r="4706" spans="1:11" x14ac:dyDescent="0.25">
      <c r="A4706" s="1">
        <v>35796</v>
      </c>
      <c r="B4706" t="s">
        <v>140</v>
      </c>
      <c r="C4706" t="s">
        <v>26</v>
      </c>
      <c r="D4706" t="s">
        <v>26</v>
      </c>
      <c r="E4706" t="s">
        <v>26</v>
      </c>
      <c r="F4706">
        <v>127374937.34</v>
      </c>
      <c r="G4706">
        <v>115191868.95</v>
      </c>
      <c r="H4706">
        <v>166272003.33000001</v>
      </c>
      <c r="I4706" t="s">
        <v>26</v>
      </c>
      <c r="J4706" t="s">
        <v>26</v>
      </c>
      <c r="K4706" t="s">
        <v>26</v>
      </c>
    </row>
    <row r="4707" spans="1:11" x14ac:dyDescent="0.25">
      <c r="A4707" s="1">
        <v>35796</v>
      </c>
      <c r="B4707" t="s">
        <v>141</v>
      </c>
      <c r="C4707" t="s">
        <v>26</v>
      </c>
      <c r="D4707" t="s">
        <v>26</v>
      </c>
      <c r="E4707" t="s">
        <v>26</v>
      </c>
      <c r="F4707">
        <v>137192536.59</v>
      </c>
      <c r="G4707">
        <v>124643387.75</v>
      </c>
      <c r="H4707">
        <v>177496518.40000001</v>
      </c>
      <c r="I4707" t="s">
        <v>26</v>
      </c>
      <c r="J4707" t="s">
        <v>26</v>
      </c>
      <c r="K4707" t="s">
        <v>26</v>
      </c>
    </row>
    <row r="4708" spans="1:11" x14ac:dyDescent="0.25">
      <c r="A4708" s="1">
        <v>35796</v>
      </c>
      <c r="B4708" t="s">
        <v>142</v>
      </c>
      <c r="C4708" t="s">
        <v>26</v>
      </c>
      <c r="D4708" t="s">
        <v>26</v>
      </c>
      <c r="E4708" t="s">
        <v>26</v>
      </c>
      <c r="F4708">
        <v>129220405.66</v>
      </c>
      <c r="G4708">
        <v>106993274.02</v>
      </c>
      <c r="H4708">
        <v>196250192.77000001</v>
      </c>
      <c r="I4708" t="s">
        <v>26</v>
      </c>
      <c r="J4708" t="s">
        <v>26</v>
      </c>
      <c r="K4708" t="s">
        <v>26</v>
      </c>
    </row>
    <row r="4709" spans="1:11" x14ac:dyDescent="0.25">
      <c r="A4709" s="1">
        <v>35796</v>
      </c>
      <c r="B4709" t="s">
        <v>143</v>
      </c>
      <c r="C4709" t="s">
        <v>26</v>
      </c>
      <c r="D4709" t="s">
        <v>26</v>
      </c>
      <c r="E4709" t="s">
        <v>26</v>
      </c>
      <c r="F4709">
        <v>141737483.30000001</v>
      </c>
      <c r="G4709">
        <v>122945303.31999999</v>
      </c>
      <c r="H4709">
        <v>186426875.27000001</v>
      </c>
      <c r="I4709" t="s">
        <v>26</v>
      </c>
      <c r="J4709" t="s">
        <v>26</v>
      </c>
      <c r="K4709" t="s">
        <v>26</v>
      </c>
    </row>
    <row r="4710" spans="1:11" x14ac:dyDescent="0.25">
      <c r="A4710" s="1">
        <v>35796</v>
      </c>
      <c r="B4710" t="s">
        <v>144</v>
      </c>
      <c r="C4710" t="s">
        <v>26</v>
      </c>
      <c r="D4710" t="s">
        <v>26</v>
      </c>
      <c r="E4710" t="s">
        <v>26</v>
      </c>
      <c r="F4710">
        <v>121623326.86</v>
      </c>
      <c r="G4710">
        <v>107778811.48999999</v>
      </c>
      <c r="H4710">
        <v>168730397.94999999</v>
      </c>
      <c r="I4710" t="s">
        <v>26</v>
      </c>
      <c r="J4710" t="s">
        <v>26</v>
      </c>
      <c r="K4710" t="s">
        <v>26</v>
      </c>
    </row>
    <row r="4711" spans="1:11" x14ac:dyDescent="0.25">
      <c r="A4711" s="1">
        <v>35796</v>
      </c>
      <c r="B4711" t="s">
        <v>145</v>
      </c>
      <c r="C4711" t="s">
        <v>26</v>
      </c>
      <c r="D4711" t="s">
        <v>26</v>
      </c>
      <c r="E4711" t="s">
        <v>26</v>
      </c>
      <c r="F4711">
        <v>141069658.49000001</v>
      </c>
      <c r="G4711">
        <v>124138532.01000001</v>
      </c>
      <c r="H4711">
        <v>183642248.41</v>
      </c>
      <c r="I4711" t="s">
        <v>26</v>
      </c>
      <c r="J4711" t="s">
        <v>26</v>
      </c>
      <c r="K4711" t="s">
        <v>26</v>
      </c>
    </row>
    <row r="4712" spans="1:11" x14ac:dyDescent="0.25">
      <c r="A4712" s="1">
        <v>35796</v>
      </c>
      <c r="B4712" t="s">
        <v>146</v>
      </c>
      <c r="C4712" t="s">
        <v>26</v>
      </c>
      <c r="D4712" t="s">
        <v>26</v>
      </c>
      <c r="E4712" t="s">
        <v>26</v>
      </c>
      <c r="F4712">
        <v>136349888.19999999</v>
      </c>
      <c r="G4712">
        <v>116161687.42</v>
      </c>
      <c r="H4712">
        <v>188209981.38999999</v>
      </c>
      <c r="I4712" t="s">
        <v>26</v>
      </c>
      <c r="J4712" t="s">
        <v>26</v>
      </c>
      <c r="K4712" t="s">
        <v>26</v>
      </c>
    </row>
    <row r="4713" spans="1:11" x14ac:dyDescent="0.25">
      <c r="A4713" s="1">
        <v>35796</v>
      </c>
      <c r="B4713" t="s">
        <v>2</v>
      </c>
      <c r="C4713" t="s">
        <v>26</v>
      </c>
      <c r="D4713" t="s">
        <v>26</v>
      </c>
      <c r="E4713" t="s">
        <v>26</v>
      </c>
      <c r="F4713">
        <v>123230637.44</v>
      </c>
      <c r="G4713">
        <v>109226416.54000001</v>
      </c>
      <c r="H4713">
        <v>163309893.80000001</v>
      </c>
      <c r="I4713" t="s">
        <v>26</v>
      </c>
      <c r="J4713" t="s">
        <v>26</v>
      </c>
      <c r="K4713" t="s">
        <v>26</v>
      </c>
    </row>
    <row r="4714" spans="1:11" x14ac:dyDescent="0.25">
      <c r="A4714" s="1">
        <v>35796</v>
      </c>
      <c r="B4714" t="s">
        <v>147</v>
      </c>
      <c r="C4714" t="s">
        <v>26</v>
      </c>
      <c r="D4714" t="s">
        <v>26</v>
      </c>
      <c r="E4714" t="s">
        <v>26</v>
      </c>
      <c r="F4714">
        <v>137421008.28999999</v>
      </c>
      <c r="G4714">
        <v>119230445.78</v>
      </c>
      <c r="H4714">
        <v>180205193.78</v>
      </c>
      <c r="I4714" t="s">
        <v>26</v>
      </c>
      <c r="J4714" t="s">
        <v>26</v>
      </c>
      <c r="K4714" t="s">
        <v>26</v>
      </c>
    </row>
    <row r="4715" spans="1:11" x14ac:dyDescent="0.25">
      <c r="A4715" s="1">
        <v>35796</v>
      </c>
      <c r="B4715" t="s">
        <v>148</v>
      </c>
      <c r="C4715" t="s">
        <v>26</v>
      </c>
      <c r="D4715" t="s">
        <v>26</v>
      </c>
      <c r="E4715" t="s">
        <v>26</v>
      </c>
      <c r="F4715">
        <v>142880773.40000001</v>
      </c>
      <c r="G4715">
        <v>119179196</v>
      </c>
      <c r="H4715">
        <v>193928070.11000001</v>
      </c>
      <c r="I4715" t="s">
        <v>26</v>
      </c>
      <c r="J4715" t="s">
        <v>26</v>
      </c>
      <c r="K4715" t="s">
        <v>26</v>
      </c>
    </row>
    <row r="4716" spans="1:11" x14ac:dyDescent="0.25">
      <c r="A4716" s="1">
        <v>35796</v>
      </c>
      <c r="B4716" t="s">
        <v>149</v>
      </c>
      <c r="C4716" t="s">
        <v>26</v>
      </c>
      <c r="D4716" t="s">
        <v>26</v>
      </c>
      <c r="E4716" t="s">
        <v>26</v>
      </c>
      <c r="F4716">
        <v>135089939.94999999</v>
      </c>
      <c r="G4716">
        <v>109532303.44</v>
      </c>
      <c r="H4716">
        <v>189903165.06</v>
      </c>
      <c r="I4716" t="s">
        <v>26</v>
      </c>
      <c r="J4716" t="s">
        <v>26</v>
      </c>
      <c r="K4716" t="s">
        <v>26</v>
      </c>
    </row>
    <row r="4717" spans="1:11" x14ac:dyDescent="0.25">
      <c r="A4717" s="1">
        <v>35796</v>
      </c>
      <c r="B4717" t="s">
        <v>150</v>
      </c>
      <c r="C4717" t="s">
        <v>26</v>
      </c>
      <c r="D4717" t="s">
        <v>26</v>
      </c>
      <c r="E4717" t="s">
        <v>26</v>
      </c>
      <c r="F4717">
        <v>161028262.44</v>
      </c>
      <c r="G4717">
        <v>123130431.7</v>
      </c>
      <c r="H4717">
        <v>247879543.84999999</v>
      </c>
      <c r="I4717" t="s">
        <v>26</v>
      </c>
      <c r="J4717" t="s">
        <v>26</v>
      </c>
      <c r="K4717" t="s">
        <v>26</v>
      </c>
    </row>
    <row r="4718" spans="1:11" x14ac:dyDescent="0.25">
      <c r="A4718" s="1">
        <v>35796</v>
      </c>
      <c r="B4718" t="s">
        <v>151</v>
      </c>
      <c r="C4718" t="s">
        <v>26</v>
      </c>
      <c r="D4718" t="s">
        <v>26</v>
      </c>
      <c r="E4718" t="s">
        <v>26</v>
      </c>
      <c r="F4718">
        <v>131830384.59</v>
      </c>
      <c r="G4718">
        <v>116303719.11</v>
      </c>
      <c r="H4718">
        <v>178039900.5</v>
      </c>
      <c r="I4718" t="s">
        <v>26</v>
      </c>
      <c r="J4718" t="s">
        <v>26</v>
      </c>
      <c r="K4718" t="s">
        <v>26</v>
      </c>
    </row>
    <row r="4719" spans="1:11" x14ac:dyDescent="0.25">
      <c r="A4719" s="1">
        <v>35796</v>
      </c>
      <c r="B4719" t="s">
        <v>152</v>
      </c>
      <c r="C4719" t="s">
        <v>26</v>
      </c>
      <c r="D4719" t="s">
        <v>26</v>
      </c>
      <c r="E4719" t="s">
        <v>26</v>
      </c>
      <c r="F4719">
        <v>126964015.38</v>
      </c>
      <c r="G4719">
        <v>113728221.27</v>
      </c>
      <c r="H4719">
        <v>161969607.72</v>
      </c>
      <c r="I4719" t="s">
        <v>26</v>
      </c>
      <c r="J4719" t="s">
        <v>26</v>
      </c>
      <c r="K4719" t="s">
        <v>26</v>
      </c>
    </row>
    <row r="4720" spans="1:11" x14ac:dyDescent="0.25">
      <c r="A4720" s="1">
        <v>35796</v>
      </c>
      <c r="B4720" t="s">
        <v>153</v>
      </c>
      <c r="C4720" t="s">
        <v>26</v>
      </c>
      <c r="D4720" t="s">
        <v>26</v>
      </c>
      <c r="E4720" t="s">
        <v>26</v>
      </c>
      <c r="F4720">
        <v>142351002.03</v>
      </c>
      <c r="G4720">
        <v>127510177.91</v>
      </c>
      <c r="H4720">
        <v>176623441.38</v>
      </c>
      <c r="I4720" t="s">
        <v>26</v>
      </c>
      <c r="J4720" t="s">
        <v>26</v>
      </c>
      <c r="K4720" t="s">
        <v>26</v>
      </c>
    </row>
    <row r="4721" spans="1:11" x14ac:dyDescent="0.25">
      <c r="A4721" s="1">
        <v>35796</v>
      </c>
      <c r="B4721" t="s">
        <v>154</v>
      </c>
      <c r="C4721" t="s">
        <v>26</v>
      </c>
      <c r="D4721" t="s">
        <v>26</v>
      </c>
      <c r="E4721" t="s">
        <v>26</v>
      </c>
      <c r="F4721">
        <v>131492636.37</v>
      </c>
      <c r="G4721">
        <v>114406942.84999999</v>
      </c>
      <c r="H4721">
        <v>182373378.41</v>
      </c>
      <c r="I4721" t="s">
        <v>26</v>
      </c>
      <c r="J4721" t="s">
        <v>26</v>
      </c>
      <c r="K4721" t="s">
        <v>26</v>
      </c>
    </row>
    <row r="4722" spans="1:11" x14ac:dyDescent="0.25">
      <c r="A4722" s="1">
        <v>35796</v>
      </c>
      <c r="B4722" t="s">
        <v>155</v>
      </c>
      <c r="C4722" t="s">
        <v>26</v>
      </c>
      <c r="D4722" t="s">
        <v>26</v>
      </c>
      <c r="E4722" t="s">
        <v>26</v>
      </c>
      <c r="F4722">
        <v>128495588.7</v>
      </c>
      <c r="G4722">
        <v>115104924.95999999</v>
      </c>
      <c r="H4722">
        <v>163256229.34999999</v>
      </c>
      <c r="I4722" t="s">
        <v>26</v>
      </c>
      <c r="J4722" t="s">
        <v>26</v>
      </c>
      <c r="K4722" t="s">
        <v>26</v>
      </c>
    </row>
    <row r="4723" spans="1:11" x14ac:dyDescent="0.25">
      <c r="A4723" s="1">
        <v>35827</v>
      </c>
      <c r="B4723" t="s">
        <v>1</v>
      </c>
      <c r="C4723" t="s">
        <v>26</v>
      </c>
      <c r="D4723" t="s">
        <v>26</v>
      </c>
      <c r="E4723" t="s">
        <v>26</v>
      </c>
      <c r="F4723">
        <v>138671837.41</v>
      </c>
      <c r="G4723">
        <v>118822198.7</v>
      </c>
      <c r="H4723">
        <v>189410293.77000001</v>
      </c>
      <c r="I4723" t="s">
        <v>26</v>
      </c>
      <c r="J4723" t="s">
        <v>26</v>
      </c>
      <c r="K4723" t="s">
        <v>26</v>
      </c>
    </row>
    <row r="4724" spans="1:11" x14ac:dyDescent="0.25">
      <c r="A4724" s="1">
        <v>35827</v>
      </c>
      <c r="B4724" t="s">
        <v>126</v>
      </c>
      <c r="C4724" t="s">
        <v>26</v>
      </c>
      <c r="D4724" t="s">
        <v>26</v>
      </c>
      <c r="E4724" t="s">
        <v>26</v>
      </c>
      <c r="F4724">
        <v>141404516.87</v>
      </c>
      <c r="G4724">
        <v>126869088.47</v>
      </c>
      <c r="H4724">
        <v>180054467.62</v>
      </c>
      <c r="I4724" t="s">
        <v>26</v>
      </c>
      <c r="J4724" t="s">
        <v>26</v>
      </c>
      <c r="K4724" t="s">
        <v>26</v>
      </c>
    </row>
    <row r="4725" spans="1:11" x14ac:dyDescent="0.25">
      <c r="A4725" s="1">
        <v>35827</v>
      </c>
      <c r="B4725" t="s">
        <v>127</v>
      </c>
      <c r="C4725" t="s">
        <v>26</v>
      </c>
      <c r="D4725" t="s">
        <v>26</v>
      </c>
      <c r="E4725" t="s">
        <v>26</v>
      </c>
      <c r="F4725">
        <v>136649321.09</v>
      </c>
      <c r="G4725">
        <v>118040427.39</v>
      </c>
      <c r="H4725">
        <v>192925522.19</v>
      </c>
      <c r="I4725" t="s">
        <v>26</v>
      </c>
      <c r="J4725" t="s">
        <v>26</v>
      </c>
      <c r="K4725" t="s">
        <v>26</v>
      </c>
    </row>
    <row r="4726" spans="1:11" x14ac:dyDescent="0.25">
      <c r="A4726" s="1">
        <v>35827</v>
      </c>
      <c r="B4726" t="s">
        <v>113</v>
      </c>
      <c r="C4726" t="s">
        <v>26</v>
      </c>
      <c r="D4726" t="s">
        <v>26</v>
      </c>
      <c r="E4726" t="s">
        <v>26</v>
      </c>
      <c r="F4726">
        <v>140022421.34999999</v>
      </c>
      <c r="G4726">
        <v>118741441.17</v>
      </c>
      <c r="H4726">
        <v>189176645.28999999</v>
      </c>
      <c r="I4726" t="s">
        <v>26</v>
      </c>
      <c r="J4726" t="s">
        <v>26</v>
      </c>
      <c r="K4726" t="s">
        <v>26</v>
      </c>
    </row>
    <row r="4727" spans="1:11" x14ac:dyDescent="0.25">
      <c r="A4727" s="1">
        <v>35827</v>
      </c>
      <c r="B4727" t="s">
        <v>128</v>
      </c>
      <c r="C4727" t="s">
        <v>26</v>
      </c>
      <c r="D4727" t="s">
        <v>26</v>
      </c>
      <c r="E4727" t="s">
        <v>26</v>
      </c>
      <c r="F4727">
        <v>139465689.59999999</v>
      </c>
      <c r="G4727">
        <v>115591227.22</v>
      </c>
      <c r="H4727">
        <v>198101047.21000001</v>
      </c>
      <c r="I4727" t="s">
        <v>26</v>
      </c>
      <c r="J4727" t="s">
        <v>26</v>
      </c>
      <c r="K4727" t="s">
        <v>26</v>
      </c>
    </row>
    <row r="4728" spans="1:11" x14ac:dyDescent="0.25">
      <c r="A4728" s="1">
        <v>35827</v>
      </c>
      <c r="B4728" t="s">
        <v>129</v>
      </c>
      <c r="C4728" t="s">
        <v>26</v>
      </c>
      <c r="D4728" t="s">
        <v>26</v>
      </c>
      <c r="E4728" t="s">
        <v>26</v>
      </c>
      <c r="F4728">
        <v>133439318.63</v>
      </c>
      <c r="G4728">
        <v>117330850.20999999</v>
      </c>
      <c r="H4728">
        <v>176130211.65000001</v>
      </c>
      <c r="I4728" t="s">
        <v>26</v>
      </c>
      <c r="J4728" t="s">
        <v>26</v>
      </c>
      <c r="K4728" t="s">
        <v>26</v>
      </c>
    </row>
    <row r="4729" spans="1:11" x14ac:dyDescent="0.25">
      <c r="A4729" s="1">
        <v>35827</v>
      </c>
      <c r="B4729" t="s">
        <v>130</v>
      </c>
      <c r="C4729" t="s">
        <v>26</v>
      </c>
      <c r="D4729" t="s">
        <v>26</v>
      </c>
      <c r="E4729" t="s">
        <v>26</v>
      </c>
      <c r="F4729">
        <v>146568702.02000001</v>
      </c>
      <c r="G4729">
        <v>122219649.62</v>
      </c>
      <c r="H4729">
        <v>233221574.66999999</v>
      </c>
      <c r="I4729" t="s">
        <v>26</v>
      </c>
      <c r="J4729" t="s">
        <v>26</v>
      </c>
      <c r="K4729" t="s">
        <v>26</v>
      </c>
    </row>
    <row r="4730" spans="1:11" x14ac:dyDescent="0.25">
      <c r="A4730" s="1">
        <v>35827</v>
      </c>
      <c r="B4730" t="s">
        <v>131</v>
      </c>
      <c r="C4730" t="s">
        <v>26</v>
      </c>
      <c r="D4730" t="s">
        <v>26</v>
      </c>
      <c r="E4730" t="s">
        <v>26</v>
      </c>
      <c r="F4730">
        <v>140875646.59</v>
      </c>
      <c r="G4730">
        <v>131703719.37</v>
      </c>
      <c r="H4730">
        <v>172059483.31</v>
      </c>
      <c r="I4730" t="s">
        <v>26</v>
      </c>
      <c r="J4730" t="s">
        <v>26</v>
      </c>
      <c r="K4730" t="s">
        <v>26</v>
      </c>
    </row>
    <row r="4731" spans="1:11" x14ac:dyDescent="0.25">
      <c r="A4731" s="1">
        <v>35827</v>
      </c>
      <c r="B4731" t="s">
        <v>132</v>
      </c>
      <c r="C4731" t="s">
        <v>26</v>
      </c>
      <c r="D4731" t="s">
        <v>26</v>
      </c>
      <c r="E4731" t="s">
        <v>26</v>
      </c>
      <c r="F4731">
        <v>152021876.99000001</v>
      </c>
      <c r="G4731">
        <v>139171920.84999999</v>
      </c>
      <c r="H4731">
        <v>182415382.18000001</v>
      </c>
      <c r="I4731" t="s">
        <v>26</v>
      </c>
      <c r="J4731" t="s">
        <v>26</v>
      </c>
      <c r="K4731" t="s">
        <v>26</v>
      </c>
    </row>
    <row r="4732" spans="1:11" x14ac:dyDescent="0.25">
      <c r="A4732" s="1">
        <v>35827</v>
      </c>
      <c r="B4732" t="s">
        <v>133</v>
      </c>
      <c r="C4732" t="s">
        <v>26</v>
      </c>
      <c r="D4732" t="s">
        <v>26</v>
      </c>
      <c r="E4732" t="s">
        <v>26</v>
      </c>
      <c r="F4732">
        <v>139081631.84999999</v>
      </c>
      <c r="G4732">
        <v>118142303.18000001</v>
      </c>
      <c r="H4732">
        <v>188267484.19999999</v>
      </c>
      <c r="I4732" t="s">
        <v>26</v>
      </c>
      <c r="J4732" t="s">
        <v>26</v>
      </c>
      <c r="K4732" t="s">
        <v>26</v>
      </c>
    </row>
    <row r="4733" spans="1:11" x14ac:dyDescent="0.25">
      <c r="A4733" s="1">
        <v>35827</v>
      </c>
      <c r="B4733" t="s">
        <v>134</v>
      </c>
      <c r="C4733" t="s">
        <v>26</v>
      </c>
      <c r="D4733" t="s">
        <v>26</v>
      </c>
      <c r="E4733" t="s">
        <v>26</v>
      </c>
      <c r="F4733">
        <v>132914603.34</v>
      </c>
      <c r="G4733">
        <v>124788289.39</v>
      </c>
      <c r="H4733">
        <v>152684014.80000001</v>
      </c>
      <c r="I4733" t="s">
        <v>26</v>
      </c>
      <c r="J4733" t="s">
        <v>26</v>
      </c>
      <c r="K4733" t="s">
        <v>26</v>
      </c>
    </row>
    <row r="4734" spans="1:11" x14ac:dyDescent="0.25">
      <c r="A4734" s="1">
        <v>35827</v>
      </c>
      <c r="B4734" t="s">
        <v>135</v>
      </c>
      <c r="C4734" t="s">
        <v>26</v>
      </c>
      <c r="D4734" t="s">
        <v>26</v>
      </c>
      <c r="E4734" t="s">
        <v>26</v>
      </c>
      <c r="F4734">
        <v>131167867.04000001</v>
      </c>
      <c r="G4734">
        <v>122479667.90000001</v>
      </c>
      <c r="H4734">
        <v>157441672.5</v>
      </c>
      <c r="I4734" t="s">
        <v>26</v>
      </c>
      <c r="J4734" t="s">
        <v>26</v>
      </c>
      <c r="K4734" t="s">
        <v>26</v>
      </c>
    </row>
    <row r="4735" spans="1:11" x14ac:dyDescent="0.25">
      <c r="A4735" s="1">
        <v>35827</v>
      </c>
      <c r="B4735" t="s">
        <v>136</v>
      </c>
      <c r="C4735" t="s">
        <v>26</v>
      </c>
      <c r="D4735" t="s">
        <v>26</v>
      </c>
      <c r="E4735" t="s">
        <v>26</v>
      </c>
      <c r="F4735">
        <v>147362634.59</v>
      </c>
      <c r="G4735">
        <v>116652118.43000001</v>
      </c>
      <c r="H4735">
        <v>234984020.63999999</v>
      </c>
      <c r="I4735" t="s">
        <v>26</v>
      </c>
      <c r="J4735" t="s">
        <v>26</v>
      </c>
      <c r="K4735" t="s">
        <v>26</v>
      </c>
    </row>
    <row r="4736" spans="1:11" x14ac:dyDescent="0.25">
      <c r="A4736" s="1">
        <v>35827</v>
      </c>
      <c r="B4736" t="s">
        <v>137</v>
      </c>
      <c r="C4736" t="s">
        <v>26</v>
      </c>
      <c r="D4736" t="s">
        <v>26</v>
      </c>
      <c r="E4736" t="s">
        <v>26</v>
      </c>
      <c r="F4736">
        <v>136857252.44</v>
      </c>
      <c r="G4736">
        <v>117476377.09999999</v>
      </c>
      <c r="H4736">
        <v>221236728.25</v>
      </c>
      <c r="I4736" t="s">
        <v>26</v>
      </c>
      <c r="J4736" t="s">
        <v>26</v>
      </c>
      <c r="K4736" t="s">
        <v>26</v>
      </c>
    </row>
    <row r="4737" spans="1:11" x14ac:dyDescent="0.25">
      <c r="A4737" s="1">
        <v>35827</v>
      </c>
      <c r="B4737" t="s">
        <v>138</v>
      </c>
      <c r="C4737" t="s">
        <v>26</v>
      </c>
      <c r="D4737" t="s">
        <v>26</v>
      </c>
      <c r="E4737" t="s">
        <v>26</v>
      </c>
      <c r="F4737">
        <v>152046166.69</v>
      </c>
      <c r="G4737">
        <v>139909797.05000001</v>
      </c>
      <c r="H4737">
        <v>195773151.66999999</v>
      </c>
      <c r="I4737" t="s">
        <v>26</v>
      </c>
      <c r="J4737" t="s">
        <v>26</v>
      </c>
      <c r="K4737" t="s">
        <v>26</v>
      </c>
    </row>
    <row r="4738" spans="1:11" x14ac:dyDescent="0.25">
      <c r="A4738" s="1">
        <v>35827</v>
      </c>
      <c r="B4738" t="s">
        <v>139</v>
      </c>
      <c r="C4738" t="s">
        <v>26</v>
      </c>
      <c r="D4738" t="s">
        <v>26</v>
      </c>
      <c r="E4738" t="s">
        <v>26</v>
      </c>
      <c r="F4738">
        <v>140432451.11000001</v>
      </c>
      <c r="G4738">
        <v>115705381.54000001</v>
      </c>
      <c r="H4738">
        <v>223609006.59</v>
      </c>
      <c r="I4738" t="s">
        <v>26</v>
      </c>
      <c r="J4738" t="s">
        <v>26</v>
      </c>
      <c r="K4738" t="s">
        <v>26</v>
      </c>
    </row>
    <row r="4739" spans="1:11" x14ac:dyDescent="0.25">
      <c r="A4739" s="1">
        <v>35827</v>
      </c>
      <c r="B4739" t="s">
        <v>140</v>
      </c>
      <c r="C4739" t="s">
        <v>26</v>
      </c>
      <c r="D4739" t="s">
        <v>26</v>
      </c>
      <c r="E4739" t="s">
        <v>26</v>
      </c>
      <c r="F4739">
        <v>126610687.70999999</v>
      </c>
      <c r="G4739">
        <v>114212738.06</v>
      </c>
      <c r="H4739">
        <v>166205494.53</v>
      </c>
      <c r="I4739" t="s">
        <v>26</v>
      </c>
      <c r="J4739" t="s">
        <v>26</v>
      </c>
      <c r="K4739" t="s">
        <v>26</v>
      </c>
    </row>
    <row r="4740" spans="1:11" x14ac:dyDescent="0.25">
      <c r="A4740" s="1">
        <v>35827</v>
      </c>
      <c r="B4740" t="s">
        <v>141</v>
      </c>
      <c r="C4740" t="s">
        <v>26</v>
      </c>
      <c r="D4740" t="s">
        <v>26</v>
      </c>
      <c r="E4740" t="s">
        <v>26</v>
      </c>
      <c r="F4740">
        <v>135779453.47</v>
      </c>
      <c r="G4740">
        <v>122798665.61</v>
      </c>
      <c r="H4740">
        <v>177478768.74000001</v>
      </c>
      <c r="I4740" t="s">
        <v>26</v>
      </c>
      <c r="J4740" t="s">
        <v>26</v>
      </c>
      <c r="K4740" t="s">
        <v>26</v>
      </c>
    </row>
    <row r="4741" spans="1:11" x14ac:dyDescent="0.25">
      <c r="A4741" s="1">
        <v>35827</v>
      </c>
      <c r="B4741" t="s">
        <v>142</v>
      </c>
      <c r="C4741" t="s">
        <v>26</v>
      </c>
      <c r="D4741" t="s">
        <v>26</v>
      </c>
      <c r="E4741" t="s">
        <v>26</v>
      </c>
      <c r="F4741">
        <v>129853585.65000001</v>
      </c>
      <c r="G4741">
        <v>107260757.2</v>
      </c>
      <c r="H4741">
        <v>197957569.44999999</v>
      </c>
      <c r="I4741" t="s">
        <v>26</v>
      </c>
      <c r="J4741" t="s">
        <v>26</v>
      </c>
      <c r="K4741" t="s">
        <v>26</v>
      </c>
    </row>
    <row r="4742" spans="1:11" x14ac:dyDescent="0.25">
      <c r="A4742" s="1">
        <v>35827</v>
      </c>
      <c r="B4742" t="s">
        <v>143</v>
      </c>
      <c r="C4742" t="s">
        <v>26</v>
      </c>
      <c r="D4742" t="s">
        <v>26</v>
      </c>
      <c r="E4742" t="s">
        <v>26</v>
      </c>
      <c r="F4742">
        <v>140305934.72</v>
      </c>
      <c r="G4742">
        <v>120941294.87</v>
      </c>
      <c r="H4742">
        <v>186482803.34</v>
      </c>
      <c r="I4742" t="s">
        <v>26</v>
      </c>
      <c r="J4742" t="s">
        <v>26</v>
      </c>
      <c r="K4742" t="s">
        <v>26</v>
      </c>
    </row>
    <row r="4743" spans="1:11" x14ac:dyDescent="0.25">
      <c r="A4743" s="1">
        <v>35827</v>
      </c>
      <c r="B4743" t="s">
        <v>144</v>
      </c>
      <c r="C4743" t="s">
        <v>26</v>
      </c>
      <c r="D4743" t="s">
        <v>26</v>
      </c>
      <c r="E4743" t="s">
        <v>26</v>
      </c>
      <c r="F4743">
        <v>121769274.84999999</v>
      </c>
      <c r="G4743">
        <v>108091370.04000001</v>
      </c>
      <c r="H4743">
        <v>168308571.96000001</v>
      </c>
      <c r="I4743" t="s">
        <v>26</v>
      </c>
      <c r="J4743" t="s">
        <v>26</v>
      </c>
      <c r="K4743" t="s">
        <v>26</v>
      </c>
    </row>
    <row r="4744" spans="1:11" x14ac:dyDescent="0.25">
      <c r="A4744" s="1">
        <v>35827</v>
      </c>
      <c r="B4744" t="s">
        <v>145</v>
      </c>
      <c r="C4744" t="s">
        <v>26</v>
      </c>
      <c r="D4744" t="s">
        <v>26</v>
      </c>
      <c r="E4744" t="s">
        <v>26</v>
      </c>
      <c r="F4744">
        <v>140053956.94999999</v>
      </c>
      <c r="G4744">
        <v>122437834.12</v>
      </c>
      <c r="H4744">
        <v>184358453.18000001</v>
      </c>
      <c r="I4744" t="s">
        <v>26</v>
      </c>
      <c r="J4744" t="s">
        <v>26</v>
      </c>
      <c r="K4744" t="s">
        <v>26</v>
      </c>
    </row>
    <row r="4745" spans="1:11" x14ac:dyDescent="0.25">
      <c r="A4745" s="1">
        <v>35827</v>
      </c>
      <c r="B4745" t="s">
        <v>146</v>
      </c>
      <c r="C4745" t="s">
        <v>26</v>
      </c>
      <c r="D4745" t="s">
        <v>26</v>
      </c>
      <c r="E4745" t="s">
        <v>26</v>
      </c>
      <c r="F4745">
        <v>136936192.72</v>
      </c>
      <c r="G4745">
        <v>116916738.39</v>
      </c>
      <c r="H4745">
        <v>188360549.38</v>
      </c>
      <c r="I4745" t="s">
        <v>26</v>
      </c>
      <c r="J4745" t="s">
        <v>26</v>
      </c>
      <c r="K4745" t="s">
        <v>26</v>
      </c>
    </row>
    <row r="4746" spans="1:11" x14ac:dyDescent="0.25">
      <c r="A4746" s="1">
        <v>35827</v>
      </c>
      <c r="B4746" t="s">
        <v>2</v>
      </c>
      <c r="C4746" t="s">
        <v>26</v>
      </c>
      <c r="D4746" t="s">
        <v>26</v>
      </c>
      <c r="E4746" t="s">
        <v>26</v>
      </c>
      <c r="F4746">
        <v>123267606.63</v>
      </c>
      <c r="G4746">
        <v>109270107.09999999</v>
      </c>
      <c r="H4746">
        <v>163309893.80000001</v>
      </c>
      <c r="I4746" t="s">
        <v>26</v>
      </c>
      <c r="J4746" t="s">
        <v>26</v>
      </c>
      <c r="K4746" t="s">
        <v>26</v>
      </c>
    </row>
    <row r="4747" spans="1:11" x14ac:dyDescent="0.25">
      <c r="A4747" s="1">
        <v>35827</v>
      </c>
      <c r="B4747" t="s">
        <v>147</v>
      </c>
      <c r="C4747" t="s">
        <v>26</v>
      </c>
      <c r="D4747" t="s">
        <v>26</v>
      </c>
      <c r="E4747" t="s">
        <v>26</v>
      </c>
      <c r="F4747">
        <v>138039402.83000001</v>
      </c>
      <c r="G4747">
        <v>121281209.44</v>
      </c>
      <c r="H4747">
        <v>177448054.31</v>
      </c>
      <c r="I4747" t="s">
        <v>26</v>
      </c>
      <c r="J4747" t="s">
        <v>26</v>
      </c>
      <c r="K4747" t="s">
        <v>26</v>
      </c>
    </row>
    <row r="4748" spans="1:11" x14ac:dyDescent="0.25">
      <c r="A4748" s="1">
        <v>35827</v>
      </c>
      <c r="B4748" t="s">
        <v>148</v>
      </c>
      <c r="C4748" t="s">
        <v>26</v>
      </c>
      <c r="D4748" t="s">
        <v>26</v>
      </c>
      <c r="E4748" t="s">
        <v>26</v>
      </c>
      <c r="F4748">
        <v>142723604.55000001</v>
      </c>
      <c r="G4748">
        <v>118940837.61</v>
      </c>
      <c r="H4748">
        <v>193908677.31</v>
      </c>
      <c r="I4748" t="s">
        <v>26</v>
      </c>
      <c r="J4748" t="s">
        <v>26</v>
      </c>
      <c r="K4748" t="s">
        <v>26</v>
      </c>
    </row>
    <row r="4749" spans="1:11" x14ac:dyDescent="0.25">
      <c r="A4749" s="1">
        <v>35827</v>
      </c>
      <c r="B4749" t="s">
        <v>149</v>
      </c>
      <c r="C4749" t="s">
        <v>26</v>
      </c>
      <c r="D4749" t="s">
        <v>26</v>
      </c>
      <c r="E4749" t="s">
        <v>26</v>
      </c>
      <c r="F4749">
        <v>136400312.36000001</v>
      </c>
      <c r="G4749">
        <v>110288076.34</v>
      </c>
      <c r="H4749">
        <v>192428877.16</v>
      </c>
      <c r="I4749" t="s">
        <v>26</v>
      </c>
      <c r="J4749" t="s">
        <v>26</v>
      </c>
      <c r="K4749" t="s">
        <v>26</v>
      </c>
    </row>
    <row r="4750" spans="1:11" x14ac:dyDescent="0.25">
      <c r="A4750" s="1">
        <v>35827</v>
      </c>
      <c r="B4750" t="s">
        <v>150</v>
      </c>
      <c r="C4750" t="s">
        <v>26</v>
      </c>
      <c r="D4750" t="s">
        <v>26</v>
      </c>
      <c r="E4750" t="s">
        <v>26</v>
      </c>
      <c r="F4750">
        <v>160303635.25999999</v>
      </c>
      <c r="G4750">
        <v>121628240.43000001</v>
      </c>
      <c r="H4750">
        <v>248945425.88</v>
      </c>
      <c r="I4750" t="s">
        <v>26</v>
      </c>
      <c r="J4750" t="s">
        <v>26</v>
      </c>
      <c r="K4750" t="s">
        <v>26</v>
      </c>
    </row>
    <row r="4751" spans="1:11" x14ac:dyDescent="0.25">
      <c r="A4751" s="1">
        <v>35827</v>
      </c>
      <c r="B4751" t="s">
        <v>151</v>
      </c>
      <c r="C4751" t="s">
        <v>26</v>
      </c>
      <c r="D4751" t="s">
        <v>26</v>
      </c>
      <c r="E4751" t="s">
        <v>26</v>
      </c>
      <c r="F4751">
        <v>132186326.63</v>
      </c>
      <c r="G4751">
        <v>117269039.98</v>
      </c>
      <c r="H4751">
        <v>176562169.33000001</v>
      </c>
      <c r="I4751" t="s">
        <v>26</v>
      </c>
      <c r="J4751" t="s">
        <v>26</v>
      </c>
      <c r="K4751" t="s">
        <v>26</v>
      </c>
    </row>
    <row r="4752" spans="1:11" x14ac:dyDescent="0.25">
      <c r="A4752" s="1">
        <v>35827</v>
      </c>
      <c r="B4752" t="s">
        <v>152</v>
      </c>
      <c r="C4752" t="s">
        <v>26</v>
      </c>
      <c r="D4752" t="s">
        <v>26</v>
      </c>
      <c r="E4752" t="s">
        <v>26</v>
      </c>
      <c r="F4752">
        <v>126595819.73999999</v>
      </c>
      <c r="G4752">
        <v>112932123.72</v>
      </c>
      <c r="H4752">
        <v>162714667.91</v>
      </c>
      <c r="I4752" t="s">
        <v>26</v>
      </c>
      <c r="J4752" t="s">
        <v>26</v>
      </c>
      <c r="K4752" t="s">
        <v>26</v>
      </c>
    </row>
    <row r="4753" spans="1:11" x14ac:dyDescent="0.25">
      <c r="A4753" s="1">
        <v>35827</v>
      </c>
      <c r="B4753" t="s">
        <v>153</v>
      </c>
      <c r="C4753" t="s">
        <v>26</v>
      </c>
      <c r="D4753" t="s">
        <v>26</v>
      </c>
      <c r="E4753" t="s">
        <v>26</v>
      </c>
      <c r="F4753">
        <v>143432869.65000001</v>
      </c>
      <c r="G4753">
        <v>125839794.58</v>
      </c>
      <c r="H4753">
        <v>184076950.61000001</v>
      </c>
      <c r="I4753" t="s">
        <v>26</v>
      </c>
      <c r="J4753" t="s">
        <v>26</v>
      </c>
      <c r="K4753" t="s">
        <v>26</v>
      </c>
    </row>
    <row r="4754" spans="1:11" x14ac:dyDescent="0.25">
      <c r="A4754" s="1">
        <v>35827</v>
      </c>
      <c r="B4754" t="s">
        <v>154</v>
      </c>
      <c r="C4754" t="s">
        <v>26</v>
      </c>
      <c r="D4754" t="s">
        <v>26</v>
      </c>
      <c r="E4754" t="s">
        <v>26</v>
      </c>
      <c r="F4754">
        <v>131216501.83</v>
      </c>
      <c r="G4754">
        <v>114017959.25</v>
      </c>
      <c r="H4754">
        <v>182428090.41999999</v>
      </c>
      <c r="I4754" t="s">
        <v>26</v>
      </c>
      <c r="J4754" t="s">
        <v>26</v>
      </c>
      <c r="K4754" t="s">
        <v>26</v>
      </c>
    </row>
    <row r="4755" spans="1:11" x14ac:dyDescent="0.25">
      <c r="A4755" s="1">
        <v>35827</v>
      </c>
      <c r="B4755" t="s">
        <v>155</v>
      </c>
      <c r="C4755" t="s">
        <v>26</v>
      </c>
      <c r="D4755" t="s">
        <v>26</v>
      </c>
      <c r="E4755" t="s">
        <v>26</v>
      </c>
      <c r="F4755">
        <v>129716296.79000001</v>
      </c>
      <c r="G4755">
        <v>116819988.34</v>
      </c>
      <c r="H4755">
        <v>163207252.47999999</v>
      </c>
      <c r="I4755" t="s">
        <v>26</v>
      </c>
      <c r="J4755" t="s">
        <v>26</v>
      </c>
      <c r="K4755" t="s">
        <v>26</v>
      </c>
    </row>
    <row r="4756" spans="1:11" x14ac:dyDescent="0.25">
      <c r="A4756" s="1">
        <v>35855</v>
      </c>
      <c r="B4756" t="s">
        <v>1</v>
      </c>
      <c r="C4756" t="s">
        <v>26</v>
      </c>
      <c r="D4756" t="s">
        <v>26</v>
      </c>
      <c r="E4756" t="s">
        <v>26</v>
      </c>
      <c r="F4756">
        <v>138893712.34999999</v>
      </c>
      <c r="G4756">
        <v>118501378.76000001</v>
      </c>
      <c r="H4756">
        <v>191020281.27000001</v>
      </c>
      <c r="I4756" t="s">
        <v>26</v>
      </c>
      <c r="J4756" t="s">
        <v>26</v>
      </c>
      <c r="K4756" t="s">
        <v>26</v>
      </c>
    </row>
    <row r="4757" spans="1:11" x14ac:dyDescent="0.25">
      <c r="A4757" s="1">
        <v>35855</v>
      </c>
      <c r="B4757" t="s">
        <v>126</v>
      </c>
      <c r="C4757" t="s">
        <v>26</v>
      </c>
      <c r="D4757" t="s">
        <v>26</v>
      </c>
      <c r="E4757" t="s">
        <v>26</v>
      </c>
      <c r="F4757">
        <v>141461078.68000001</v>
      </c>
      <c r="G4757">
        <v>126729532.47</v>
      </c>
      <c r="H4757">
        <v>180630641.91999999</v>
      </c>
      <c r="I4757" t="s">
        <v>26</v>
      </c>
      <c r="J4757" t="s">
        <v>26</v>
      </c>
      <c r="K4757" t="s">
        <v>26</v>
      </c>
    </row>
    <row r="4758" spans="1:11" x14ac:dyDescent="0.25">
      <c r="A4758" s="1">
        <v>35855</v>
      </c>
      <c r="B4758" t="s">
        <v>127</v>
      </c>
      <c r="C4758" t="s">
        <v>26</v>
      </c>
      <c r="D4758" t="s">
        <v>26</v>
      </c>
      <c r="E4758" t="s">
        <v>26</v>
      </c>
      <c r="F4758">
        <v>137674191</v>
      </c>
      <c r="G4758">
        <v>118630629.52</v>
      </c>
      <c r="H4758">
        <v>195259921.00999999</v>
      </c>
      <c r="I4758" t="s">
        <v>26</v>
      </c>
      <c r="J4758" t="s">
        <v>26</v>
      </c>
      <c r="K4758" t="s">
        <v>26</v>
      </c>
    </row>
    <row r="4759" spans="1:11" x14ac:dyDescent="0.25">
      <c r="A4759" s="1">
        <v>35855</v>
      </c>
      <c r="B4759" t="s">
        <v>113</v>
      </c>
      <c r="C4759" t="s">
        <v>26</v>
      </c>
      <c r="D4759" t="s">
        <v>26</v>
      </c>
      <c r="E4759" t="s">
        <v>26</v>
      </c>
      <c r="F4759">
        <v>140036423.59</v>
      </c>
      <c r="G4759">
        <v>117601523.34</v>
      </c>
      <c r="H4759">
        <v>191825118.31999999</v>
      </c>
      <c r="I4759" t="s">
        <v>26</v>
      </c>
      <c r="J4759" t="s">
        <v>26</v>
      </c>
      <c r="K4759" t="s">
        <v>26</v>
      </c>
    </row>
    <row r="4760" spans="1:11" x14ac:dyDescent="0.25">
      <c r="A4760" s="1">
        <v>35855</v>
      </c>
      <c r="B4760" t="s">
        <v>128</v>
      </c>
      <c r="C4760" t="s">
        <v>26</v>
      </c>
      <c r="D4760" t="s">
        <v>26</v>
      </c>
      <c r="E4760" t="s">
        <v>26</v>
      </c>
      <c r="F4760">
        <v>139340170.47999999</v>
      </c>
      <c r="G4760">
        <v>115799291.43000001</v>
      </c>
      <c r="H4760">
        <v>197150162.19</v>
      </c>
      <c r="I4760" t="s">
        <v>26</v>
      </c>
      <c r="J4760" t="s">
        <v>26</v>
      </c>
      <c r="K4760" t="s">
        <v>26</v>
      </c>
    </row>
    <row r="4761" spans="1:11" x14ac:dyDescent="0.25">
      <c r="A4761" s="1">
        <v>35855</v>
      </c>
      <c r="B4761" t="s">
        <v>129</v>
      </c>
      <c r="C4761" t="s">
        <v>26</v>
      </c>
      <c r="D4761" t="s">
        <v>26</v>
      </c>
      <c r="E4761" t="s">
        <v>26</v>
      </c>
      <c r="F4761">
        <v>133185783.92</v>
      </c>
      <c r="G4761">
        <v>116978857.66</v>
      </c>
      <c r="H4761">
        <v>176147824.66999999</v>
      </c>
      <c r="I4761" t="s">
        <v>26</v>
      </c>
      <c r="J4761" t="s">
        <v>26</v>
      </c>
      <c r="K4761" t="s">
        <v>26</v>
      </c>
    </row>
    <row r="4762" spans="1:11" x14ac:dyDescent="0.25">
      <c r="A4762" s="1">
        <v>35855</v>
      </c>
      <c r="B4762" t="s">
        <v>130</v>
      </c>
      <c r="C4762" t="s">
        <v>26</v>
      </c>
      <c r="D4762" t="s">
        <v>26</v>
      </c>
      <c r="E4762" t="s">
        <v>26</v>
      </c>
      <c r="F4762">
        <v>146407476.44999999</v>
      </c>
      <c r="G4762">
        <v>122011876.22</v>
      </c>
      <c r="H4762">
        <v>233221574.66999999</v>
      </c>
      <c r="I4762" t="s">
        <v>26</v>
      </c>
      <c r="J4762" t="s">
        <v>26</v>
      </c>
      <c r="K4762" t="s">
        <v>26</v>
      </c>
    </row>
    <row r="4763" spans="1:11" x14ac:dyDescent="0.25">
      <c r="A4763" s="1">
        <v>35855</v>
      </c>
      <c r="B4763" t="s">
        <v>131</v>
      </c>
      <c r="C4763" t="s">
        <v>26</v>
      </c>
      <c r="D4763" t="s">
        <v>26</v>
      </c>
      <c r="E4763" t="s">
        <v>26</v>
      </c>
      <c r="F4763">
        <v>141650462.65000001</v>
      </c>
      <c r="G4763">
        <v>132507112.06</v>
      </c>
      <c r="H4763">
        <v>172730515.28999999</v>
      </c>
      <c r="I4763" t="s">
        <v>26</v>
      </c>
      <c r="J4763" t="s">
        <v>26</v>
      </c>
      <c r="K4763" t="s">
        <v>26</v>
      </c>
    </row>
    <row r="4764" spans="1:11" x14ac:dyDescent="0.25">
      <c r="A4764" s="1">
        <v>35855</v>
      </c>
      <c r="B4764" t="s">
        <v>132</v>
      </c>
      <c r="C4764" t="s">
        <v>26</v>
      </c>
      <c r="D4764" t="s">
        <v>26</v>
      </c>
      <c r="E4764" t="s">
        <v>26</v>
      </c>
      <c r="F4764">
        <v>152204303.24000001</v>
      </c>
      <c r="G4764">
        <v>138573481.59</v>
      </c>
      <c r="H4764">
        <v>184440192.91999999</v>
      </c>
      <c r="I4764" t="s">
        <v>26</v>
      </c>
      <c r="J4764" t="s">
        <v>26</v>
      </c>
      <c r="K4764" t="s">
        <v>26</v>
      </c>
    </row>
    <row r="4765" spans="1:11" x14ac:dyDescent="0.25">
      <c r="A4765" s="1">
        <v>35855</v>
      </c>
      <c r="B4765" t="s">
        <v>133</v>
      </c>
      <c r="C4765" t="s">
        <v>26</v>
      </c>
      <c r="D4765" t="s">
        <v>26</v>
      </c>
      <c r="E4765" t="s">
        <v>26</v>
      </c>
      <c r="F4765">
        <v>139429335.93000001</v>
      </c>
      <c r="G4765">
        <v>118650315.09</v>
      </c>
      <c r="H4765">
        <v>188267484.19999999</v>
      </c>
      <c r="I4765" t="s">
        <v>26</v>
      </c>
      <c r="J4765" t="s">
        <v>26</v>
      </c>
      <c r="K4765" t="s">
        <v>26</v>
      </c>
    </row>
    <row r="4766" spans="1:11" x14ac:dyDescent="0.25">
      <c r="A4766" s="1">
        <v>35855</v>
      </c>
      <c r="B4766" t="s">
        <v>134</v>
      </c>
      <c r="C4766" t="s">
        <v>26</v>
      </c>
      <c r="D4766" t="s">
        <v>26</v>
      </c>
      <c r="E4766" t="s">
        <v>26</v>
      </c>
      <c r="F4766">
        <v>132821563.11</v>
      </c>
      <c r="G4766">
        <v>124626064.61</v>
      </c>
      <c r="H4766">
        <v>152760356.81</v>
      </c>
      <c r="I4766" t="s">
        <v>26</v>
      </c>
      <c r="J4766" t="s">
        <v>26</v>
      </c>
      <c r="K4766" t="s">
        <v>26</v>
      </c>
    </row>
    <row r="4767" spans="1:11" x14ac:dyDescent="0.25">
      <c r="A4767" s="1">
        <v>35855</v>
      </c>
      <c r="B4767" t="s">
        <v>135</v>
      </c>
      <c r="C4767" t="s">
        <v>26</v>
      </c>
      <c r="D4767" t="s">
        <v>26</v>
      </c>
      <c r="E4767" t="s">
        <v>26</v>
      </c>
      <c r="F4767">
        <v>131482669.92</v>
      </c>
      <c r="G4767">
        <v>122908346.73999999</v>
      </c>
      <c r="H4767">
        <v>157441672.5</v>
      </c>
      <c r="I4767" t="s">
        <v>26</v>
      </c>
      <c r="J4767" t="s">
        <v>26</v>
      </c>
      <c r="K4767" t="s">
        <v>26</v>
      </c>
    </row>
    <row r="4768" spans="1:11" x14ac:dyDescent="0.25">
      <c r="A4768" s="1">
        <v>35855</v>
      </c>
      <c r="B4768" t="s">
        <v>136</v>
      </c>
      <c r="C4768" t="s">
        <v>26</v>
      </c>
      <c r="D4768" t="s">
        <v>26</v>
      </c>
      <c r="E4768" t="s">
        <v>26</v>
      </c>
      <c r="F4768">
        <v>147451052.16999999</v>
      </c>
      <c r="G4768">
        <v>116780435.76000001</v>
      </c>
      <c r="H4768">
        <v>234984020.63999999</v>
      </c>
      <c r="I4768" t="s">
        <v>26</v>
      </c>
      <c r="J4768" t="s">
        <v>26</v>
      </c>
      <c r="K4768" t="s">
        <v>26</v>
      </c>
    </row>
    <row r="4769" spans="1:11" x14ac:dyDescent="0.25">
      <c r="A4769" s="1">
        <v>35855</v>
      </c>
      <c r="B4769" t="s">
        <v>137</v>
      </c>
      <c r="C4769" t="s">
        <v>26</v>
      </c>
      <c r="D4769" t="s">
        <v>26</v>
      </c>
      <c r="E4769" t="s">
        <v>26</v>
      </c>
      <c r="F4769">
        <v>136966738.24000001</v>
      </c>
      <c r="G4769">
        <v>117922787.34</v>
      </c>
      <c r="H4769">
        <v>219865060.53</v>
      </c>
      <c r="I4769" t="s">
        <v>26</v>
      </c>
      <c r="J4769" t="s">
        <v>26</v>
      </c>
      <c r="K4769" t="s">
        <v>26</v>
      </c>
    </row>
    <row r="4770" spans="1:11" x14ac:dyDescent="0.25">
      <c r="A4770" s="1">
        <v>35855</v>
      </c>
      <c r="B4770" t="s">
        <v>138</v>
      </c>
      <c r="C4770" t="s">
        <v>26</v>
      </c>
      <c r="D4770" t="s">
        <v>26</v>
      </c>
      <c r="E4770" t="s">
        <v>26</v>
      </c>
      <c r="F4770">
        <v>152821602.13999999</v>
      </c>
      <c r="G4770">
        <v>140903156.61000001</v>
      </c>
      <c r="H4770">
        <v>195773151.66999999</v>
      </c>
      <c r="I4770" t="s">
        <v>26</v>
      </c>
      <c r="J4770" t="s">
        <v>26</v>
      </c>
      <c r="K4770" t="s">
        <v>26</v>
      </c>
    </row>
    <row r="4771" spans="1:11" x14ac:dyDescent="0.25">
      <c r="A4771" s="1">
        <v>35855</v>
      </c>
      <c r="B4771" t="s">
        <v>139</v>
      </c>
      <c r="C4771" t="s">
        <v>26</v>
      </c>
      <c r="D4771" t="s">
        <v>26</v>
      </c>
      <c r="E4771" t="s">
        <v>26</v>
      </c>
      <c r="F4771">
        <v>141246959.33000001</v>
      </c>
      <c r="G4771">
        <v>115520252.93000001</v>
      </c>
      <c r="H4771">
        <v>227812855.91</v>
      </c>
      <c r="I4771" t="s">
        <v>26</v>
      </c>
      <c r="J4771" t="s">
        <v>26</v>
      </c>
      <c r="K4771" t="s">
        <v>26</v>
      </c>
    </row>
    <row r="4772" spans="1:11" x14ac:dyDescent="0.25">
      <c r="A4772" s="1">
        <v>35855</v>
      </c>
      <c r="B4772" t="s">
        <v>140</v>
      </c>
      <c r="C4772" t="s">
        <v>26</v>
      </c>
      <c r="D4772" t="s">
        <v>26</v>
      </c>
      <c r="E4772" t="s">
        <v>26</v>
      </c>
      <c r="F4772">
        <v>127028502.98</v>
      </c>
      <c r="G4772">
        <v>115137861.23999999</v>
      </c>
      <c r="H4772">
        <v>164958953.31999999</v>
      </c>
      <c r="I4772" t="s">
        <v>26</v>
      </c>
      <c r="J4772" t="s">
        <v>26</v>
      </c>
      <c r="K4772" t="s">
        <v>26</v>
      </c>
    </row>
    <row r="4773" spans="1:11" x14ac:dyDescent="0.25">
      <c r="A4773" s="1">
        <v>35855</v>
      </c>
      <c r="B4773" t="s">
        <v>141</v>
      </c>
      <c r="C4773" t="s">
        <v>26</v>
      </c>
      <c r="D4773" t="s">
        <v>26</v>
      </c>
      <c r="E4773" t="s">
        <v>26</v>
      </c>
      <c r="F4773">
        <v>135535050.44999999</v>
      </c>
      <c r="G4773">
        <v>122933744.14</v>
      </c>
      <c r="H4773">
        <v>176058938.59</v>
      </c>
      <c r="I4773" t="s">
        <v>26</v>
      </c>
      <c r="J4773" t="s">
        <v>26</v>
      </c>
      <c r="K4773" t="s">
        <v>26</v>
      </c>
    </row>
    <row r="4774" spans="1:11" x14ac:dyDescent="0.25">
      <c r="A4774" s="1">
        <v>35855</v>
      </c>
      <c r="B4774" t="s">
        <v>142</v>
      </c>
      <c r="C4774" t="s">
        <v>26</v>
      </c>
      <c r="D4774" t="s">
        <v>26</v>
      </c>
      <c r="E4774" t="s">
        <v>26</v>
      </c>
      <c r="F4774">
        <v>129840600.29000001</v>
      </c>
      <c r="G4774">
        <v>107432374.41</v>
      </c>
      <c r="H4774">
        <v>197383492.49000001</v>
      </c>
      <c r="I4774" t="s">
        <v>26</v>
      </c>
      <c r="J4774" t="s">
        <v>26</v>
      </c>
      <c r="K4774" t="s">
        <v>26</v>
      </c>
    </row>
    <row r="4775" spans="1:11" x14ac:dyDescent="0.25">
      <c r="A4775" s="1">
        <v>35855</v>
      </c>
      <c r="B4775" t="s">
        <v>143</v>
      </c>
      <c r="C4775" t="s">
        <v>26</v>
      </c>
      <c r="D4775" t="s">
        <v>26</v>
      </c>
      <c r="E4775" t="s">
        <v>26</v>
      </c>
      <c r="F4775">
        <v>141554657.53</v>
      </c>
      <c r="G4775">
        <v>122694943.65000001</v>
      </c>
      <c r="H4775">
        <v>186445506.77000001</v>
      </c>
      <c r="I4775" t="s">
        <v>26</v>
      </c>
      <c r="J4775" t="s">
        <v>26</v>
      </c>
      <c r="K4775" t="s">
        <v>26</v>
      </c>
    </row>
    <row r="4776" spans="1:11" x14ac:dyDescent="0.25">
      <c r="A4776" s="1">
        <v>35855</v>
      </c>
      <c r="B4776" t="s">
        <v>144</v>
      </c>
      <c r="C4776" t="s">
        <v>26</v>
      </c>
      <c r="D4776" t="s">
        <v>26</v>
      </c>
      <c r="E4776" t="s">
        <v>26</v>
      </c>
      <c r="F4776">
        <v>121623151.72</v>
      </c>
      <c r="G4776">
        <v>107896805.56999999</v>
      </c>
      <c r="H4776">
        <v>168325402.81999999</v>
      </c>
      <c r="I4776" t="s">
        <v>26</v>
      </c>
      <c r="J4776" t="s">
        <v>26</v>
      </c>
      <c r="K4776" t="s">
        <v>26</v>
      </c>
    </row>
    <row r="4777" spans="1:11" x14ac:dyDescent="0.25">
      <c r="A4777" s="1">
        <v>35855</v>
      </c>
      <c r="B4777" t="s">
        <v>145</v>
      </c>
      <c r="C4777" t="s">
        <v>26</v>
      </c>
      <c r="D4777" t="s">
        <v>26</v>
      </c>
      <c r="E4777" t="s">
        <v>26</v>
      </c>
      <c r="F4777">
        <v>142799014.50999999</v>
      </c>
      <c r="G4777">
        <v>123576505.98</v>
      </c>
      <c r="H4777">
        <v>191142844.25999999</v>
      </c>
      <c r="I4777" t="s">
        <v>26</v>
      </c>
      <c r="J4777" t="s">
        <v>26</v>
      </c>
      <c r="K4777" t="s">
        <v>26</v>
      </c>
    </row>
    <row r="4778" spans="1:11" x14ac:dyDescent="0.25">
      <c r="A4778" s="1">
        <v>35855</v>
      </c>
      <c r="B4778" t="s">
        <v>146</v>
      </c>
      <c r="C4778" t="s">
        <v>26</v>
      </c>
      <c r="D4778" t="s">
        <v>26</v>
      </c>
      <c r="E4778" t="s">
        <v>26</v>
      </c>
      <c r="F4778">
        <v>136676013.94999999</v>
      </c>
      <c r="G4778">
        <v>116565988.17</v>
      </c>
      <c r="H4778">
        <v>188360549.38</v>
      </c>
      <c r="I4778" t="s">
        <v>26</v>
      </c>
      <c r="J4778" t="s">
        <v>26</v>
      </c>
      <c r="K4778" t="s">
        <v>26</v>
      </c>
    </row>
    <row r="4779" spans="1:11" x14ac:dyDescent="0.25">
      <c r="A4779" s="1">
        <v>35855</v>
      </c>
      <c r="B4779" t="s">
        <v>2</v>
      </c>
      <c r="C4779" t="s">
        <v>26</v>
      </c>
      <c r="D4779" t="s">
        <v>26</v>
      </c>
      <c r="E4779" t="s">
        <v>26</v>
      </c>
      <c r="F4779">
        <v>124635877.06</v>
      </c>
      <c r="G4779">
        <v>109051566.89</v>
      </c>
      <c r="H4779">
        <v>169221711.94999999</v>
      </c>
      <c r="I4779" t="s">
        <v>26</v>
      </c>
      <c r="J4779" t="s">
        <v>26</v>
      </c>
      <c r="K4779" t="s">
        <v>26</v>
      </c>
    </row>
    <row r="4780" spans="1:11" x14ac:dyDescent="0.25">
      <c r="A4780" s="1">
        <v>35855</v>
      </c>
      <c r="B4780" t="s">
        <v>147</v>
      </c>
      <c r="C4780" t="s">
        <v>26</v>
      </c>
      <c r="D4780" t="s">
        <v>26</v>
      </c>
      <c r="E4780" t="s">
        <v>26</v>
      </c>
      <c r="F4780">
        <v>138218854.05000001</v>
      </c>
      <c r="G4780">
        <v>121548028.09999999</v>
      </c>
      <c r="H4780">
        <v>177430309.50999999</v>
      </c>
      <c r="I4780" t="s">
        <v>26</v>
      </c>
      <c r="J4780" t="s">
        <v>26</v>
      </c>
      <c r="K4780" t="s">
        <v>26</v>
      </c>
    </row>
    <row r="4781" spans="1:11" x14ac:dyDescent="0.25">
      <c r="A4781" s="1">
        <v>35855</v>
      </c>
      <c r="B4781" t="s">
        <v>148</v>
      </c>
      <c r="C4781" t="s">
        <v>26</v>
      </c>
      <c r="D4781" t="s">
        <v>26</v>
      </c>
      <c r="E4781" t="s">
        <v>26</v>
      </c>
      <c r="F4781">
        <v>142680787.47</v>
      </c>
      <c r="G4781">
        <v>117013996.04000001</v>
      </c>
      <c r="H4781">
        <v>197941977.80000001</v>
      </c>
      <c r="I4781" t="s">
        <v>26</v>
      </c>
      <c r="J4781" t="s">
        <v>26</v>
      </c>
      <c r="K4781" t="s">
        <v>26</v>
      </c>
    </row>
    <row r="4782" spans="1:11" x14ac:dyDescent="0.25">
      <c r="A4782" s="1">
        <v>35855</v>
      </c>
      <c r="B4782" t="s">
        <v>149</v>
      </c>
      <c r="C4782" t="s">
        <v>26</v>
      </c>
      <c r="D4782" t="s">
        <v>26</v>
      </c>
      <c r="E4782" t="s">
        <v>26</v>
      </c>
      <c r="F4782">
        <v>136400312.36000001</v>
      </c>
      <c r="G4782">
        <v>110288076.34</v>
      </c>
      <c r="H4782">
        <v>192409634.27000001</v>
      </c>
      <c r="I4782" t="s">
        <v>26</v>
      </c>
      <c r="J4782" t="s">
        <v>26</v>
      </c>
      <c r="K4782" t="s">
        <v>26</v>
      </c>
    </row>
    <row r="4783" spans="1:11" x14ac:dyDescent="0.25">
      <c r="A4783" s="1">
        <v>35855</v>
      </c>
      <c r="B4783" t="s">
        <v>150</v>
      </c>
      <c r="C4783" t="s">
        <v>26</v>
      </c>
      <c r="D4783" t="s">
        <v>26</v>
      </c>
      <c r="E4783" t="s">
        <v>26</v>
      </c>
      <c r="F4783">
        <v>160399817.44</v>
      </c>
      <c r="G4783">
        <v>121725543.02</v>
      </c>
      <c r="H4783">
        <v>249045004.05000001</v>
      </c>
      <c r="I4783" t="s">
        <v>26</v>
      </c>
      <c r="J4783" t="s">
        <v>26</v>
      </c>
      <c r="K4783" t="s">
        <v>26</v>
      </c>
    </row>
    <row r="4784" spans="1:11" x14ac:dyDescent="0.25">
      <c r="A4784" s="1">
        <v>35855</v>
      </c>
      <c r="B4784" t="s">
        <v>151</v>
      </c>
      <c r="C4784" t="s">
        <v>26</v>
      </c>
      <c r="D4784" t="s">
        <v>26</v>
      </c>
      <c r="E4784" t="s">
        <v>26</v>
      </c>
      <c r="F4784">
        <v>131842642.18000001</v>
      </c>
      <c r="G4784">
        <v>117691208.52</v>
      </c>
      <c r="H4784">
        <v>173949049.22</v>
      </c>
      <c r="I4784" t="s">
        <v>26</v>
      </c>
      <c r="J4784" t="s">
        <v>26</v>
      </c>
      <c r="K4784" t="s">
        <v>26</v>
      </c>
    </row>
    <row r="4785" spans="1:11" x14ac:dyDescent="0.25">
      <c r="A4785" s="1">
        <v>35855</v>
      </c>
      <c r="B4785" t="s">
        <v>152</v>
      </c>
      <c r="C4785" t="s">
        <v>26</v>
      </c>
      <c r="D4785" t="s">
        <v>26</v>
      </c>
      <c r="E4785" t="s">
        <v>26</v>
      </c>
      <c r="F4785">
        <v>126367947.26000001</v>
      </c>
      <c r="G4785">
        <v>112615913.78</v>
      </c>
      <c r="H4785">
        <v>162714667.91</v>
      </c>
      <c r="I4785" t="s">
        <v>26</v>
      </c>
      <c r="J4785" t="s">
        <v>26</v>
      </c>
      <c r="K4785" t="s">
        <v>26</v>
      </c>
    </row>
    <row r="4786" spans="1:11" x14ac:dyDescent="0.25">
      <c r="A4786" s="1">
        <v>35855</v>
      </c>
      <c r="B4786" t="s">
        <v>153</v>
      </c>
      <c r="C4786" t="s">
        <v>26</v>
      </c>
      <c r="D4786" t="s">
        <v>26</v>
      </c>
      <c r="E4786" t="s">
        <v>26</v>
      </c>
      <c r="F4786">
        <v>143805795.11000001</v>
      </c>
      <c r="G4786">
        <v>126317985.8</v>
      </c>
      <c r="H4786">
        <v>184187396.78</v>
      </c>
      <c r="I4786" t="s">
        <v>26</v>
      </c>
      <c r="J4786" t="s">
        <v>26</v>
      </c>
      <c r="K4786" t="s">
        <v>26</v>
      </c>
    </row>
    <row r="4787" spans="1:11" x14ac:dyDescent="0.25">
      <c r="A4787" s="1">
        <v>35855</v>
      </c>
      <c r="B4787" t="s">
        <v>154</v>
      </c>
      <c r="C4787" t="s">
        <v>26</v>
      </c>
      <c r="D4787" t="s">
        <v>26</v>
      </c>
      <c r="E4787" t="s">
        <v>26</v>
      </c>
      <c r="F4787">
        <v>130258621.37</v>
      </c>
      <c r="G4787">
        <v>112797967.08</v>
      </c>
      <c r="H4787">
        <v>182263905.13999999</v>
      </c>
      <c r="I4787" t="s">
        <v>26</v>
      </c>
      <c r="J4787" t="s">
        <v>26</v>
      </c>
      <c r="K4787" t="s">
        <v>26</v>
      </c>
    </row>
    <row r="4788" spans="1:11" x14ac:dyDescent="0.25">
      <c r="A4788" s="1">
        <v>35855</v>
      </c>
      <c r="B4788" t="s">
        <v>155</v>
      </c>
      <c r="C4788" t="s">
        <v>26</v>
      </c>
      <c r="D4788" t="s">
        <v>26</v>
      </c>
      <c r="E4788" t="s">
        <v>26</v>
      </c>
      <c r="F4788">
        <v>130053559.16</v>
      </c>
      <c r="G4788">
        <v>117193812.3</v>
      </c>
      <c r="H4788">
        <v>163468384.09</v>
      </c>
      <c r="I4788" t="s">
        <v>26</v>
      </c>
      <c r="J4788" t="s">
        <v>26</v>
      </c>
      <c r="K4788" t="s">
        <v>26</v>
      </c>
    </row>
    <row r="4789" spans="1:11" x14ac:dyDescent="0.25">
      <c r="A4789" s="1">
        <v>35886</v>
      </c>
      <c r="B4789" t="s">
        <v>1</v>
      </c>
      <c r="C4789" t="s">
        <v>26</v>
      </c>
      <c r="D4789" t="s">
        <v>26</v>
      </c>
      <c r="E4789" t="s">
        <v>26</v>
      </c>
      <c r="F4789">
        <v>139602070.28</v>
      </c>
      <c r="G4789">
        <v>119437539.65000001</v>
      </c>
      <c r="H4789">
        <v>191115791.41</v>
      </c>
      <c r="I4789" t="s">
        <v>26</v>
      </c>
      <c r="J4789" t="s">
        <v>26</v>
      </c>
      <c r="K4789" t="s">
        <v>26</v>
      </c>
    </row>
    <row r="4790" spans="1:11" x14ac:dyDescent="0.25">
      <c r="A4790" s="1">
        <v>35886</v>
      </c>
      <c r="B4790" t="s">
        <v>126</v>
      </c>
      <c r="C4790" t="s">
        <v>26</v>
      </c>
      <c r="D4790" t="s">
        <v>26</v>
      </c>
      <c r="E4790" t="s">
        <v>26</v>
      </c>
      <c r="F4790">
        <v>141828877.47999999</v>
      </c>
      <c r="G4790">
        <v>127274469.45999999</v>
      </c>
      <c r="H4790">
        <v>180486137.40000001</v>
      </c>
      <c r="I4790" t="s">
        <v>26</v>
      </c>
      <c r="J4790" t="s">
        <v>26</v>
      </c>
      <c r="K4790" t="s">
        <v>26</v>
      </c>
    </row>
    <row r="4791" spans="1:11" x14ac:dyDescent="0.25">
      <c r="A4791" s="1">
        <v>35886</v>
      </c>
      <c r="B4791" t="s">
        <v>127</v>
      </c>
      <c r="C4791" t="s">
        <v>26</v>
      </c>
      <c r="D4791" t="s">
        <v>26</v>
      </c>
      <c r="E4791" t="s">
        <v>26</v>
      </c>
      <c r="F4791">
        <v>138431399.05000001</v>
      </c>
      <c r="G4791">
        <v>119140741.23</v>
      </c>
      <c r="H4791">
        <v>196743896.41</v>
      </c>
      <c r="I4791" t="s">
        <v>26</v>
      </c>
      <c r="J4791" t="s">
        <v>26</v>
      </c>
      <c r="K4791" t="s">
        <v>26</v>
      </c>
    </row>
    <row r="4792" spans="1:11" x14ac:dyDescent="0.25">
      <c r="A4792" s="1">
        <v>35886</v>
      </c>
      <c r="B4792" t="s">
        <v>113</v>
      </c>
      <c r="C4792" t="s">
        <v>26</v>
      </c>
      <c r="D4792" t="s">
        <v>26</v>
      </c>
      <c r="E4792" t="s">
        <v>26</v>
      </c>
      <c r="F4792">
        <v>141016678.56</v>
      </c>
      <c r="G4792">
        <v>119224424.36</v>
      </c>
      <c r="H4792">
        <v>191307190.50999999</v>
      </c>
      <c r="I4792" t="s">
        <v>26</v>
      </c>
      <c r="J4792" t="s">
        <v>26</v>
      </c>
      <c r="K4792" t="s">
        <v>26</v>
      </c>
    </row>
    <row r="4793" spans="1:11" x14ac:dyDescent="0.25">
      <c r="A4793" s="1">
        <v>35886</v>
      </c>
      <c r="B4793" t="s">
        <v>128</v>
      </c>
      <c r="C4793" t="s">
        <v>26</v>
      </c>
      <c r="D4793" t="s">
        <v>26</v>
      </c>
      <c r="E4793" t="s">
        <v>26</v>
      </c>
      <c r="F4793">
        <v>139911465.16999999</v>
      </c>
      <c r="G4793">
        <v>116621466.40000001</v>
      </c>
      <c r="H4793">
        <v>197130447.16999999</v>
      </c>
      <c r="I4793" t="s">
        <v>26</v>
      </c>
      <c r="J4793" t="s">
        <v>26</v>
      </c>
      <c r="K4793" t="s">
        <v>26</v>
      </c>
    </row>
    <row r="4794" spans="1:11" x14ac:dyDescent="0.25">
      <c r="A4794" s="1">
        <v>35886</v>
      </c>
      <c r="B4794" t="s">
        <v>129</v>
      </c>
      <c r="C4794" t="s">
        <v>26</v>
      </c>
      <c r="D4794" t="s">
        <v>26</v>
      </c>
      <c r="E4794" t="s">
        <v>26</v>
      </c>
      <c r="F4794">
        <v>133092553.87</v>
      </c>
      <c r="G4794">
        <v>116826785.14</v>
      </c>
      <c r="H4794">
        <v>176200669.02000001</v>
      </c>
      <c r="I4794" t="s">
        <v>26</v>
      </c>
      <c r="J4794" t="s">
        <v>26</v>
      </c>
      <c r="K4794" t="s">
        <v>26</v>
      </c>
    </row>
    <row r="4795" spans="1:11" x14ac:dyDescent="0.25">
      <c r="A4795" s="1">
        <v>35886</v>
      </c>
      <c r="B4795" t="s">
        <v>130</v>
      </c>
      <c r="C4795" t="s">
        <v>26</v>
      </c>
      <c r="D4795" t="s">
        <v>26</v>
      </c>
      <c r="E4795" t="s">
        <v>26</v>
      </c>
      <c r="F4795">
        <v>145631516.83000001</v>
      </c>
      <c r="G4795">
        <v>121023580.02</v>
      </c>
      <c r="H4795">
        <v>233174930.36000001</v>
      </c>
      <c r="I4795" t="s">
        <v>26</v>
      </c>
      <c r="J4795" t="s">
        <v>26</v>
      </c>
      <c r="K4795" t="s">
        <v>26</v>
      </c>
    </row>
    <row r="4796" spans="1:11" x14ac:dyDescent="0.25">
      <c r="A4796" s="1">
        <v>35886</v>
      </c>
      <c r="B4796" t="s">
        <v>131</v>
      </c>
      <c r="C4796" t="s">
        <v>26</v>
      </c>
      <c r="D4796" t="s">
        <v>26</v>
      </c>
      <c r="E4796" t="s">
        <v>26</v>
      </c>
      <c r="F4796">
        <v>142514530.47</v>
      </c>
      <c r="G4796">
        <v>133090143.34999999</v>
      </c>
      <c r="H4796">
        <v>174544185.69999999</v>
      </c>
      <c r="I4796" t="s">
        <v>26</v>
      </c>
      <c r="J4796" t="s">
        <v>26</v>
      </c>
      <c r="K4796" t="s">
        <v>26</v>
      </c>
    </row>
    <row r="4797" spans="1:11" x14ac:dyDescent="0.25">
      <c r="A4797" s="1">
        <v>35886</v>
      </c>
      <c r="B4797" t="s">
        <v>132</v>
      </c>
      <c r="C4797" t="s">
        <v>26</v>
      </c>
      <c r="D4797" t="s">
        <v>26</v>
      </c>
      <c r="E4797" t="s">
        <v>26</v>
      </c>
      <c r="F4797">
        <v>152554373.13999999</v>
      </c>
      <c r="G4797">
        <v>139917644.36000001</v>
      </c>
      <c r="H4797">
        <v>182411350.80000001</v>
      </c>
      <c r="I4797" t="s">
        <v>26</v>
      </c>
      <c r="J4797" t="s">
        <v>26</v>
      </c>
      <c r="K4797" t="s">
        <v>26</v>
      </c>
    </row>
    <row r="4798" spans="1:11" x14ac:dyDescent="0.25">
      <c r="A4798" s="1">
        <v>35886</v>
      </c>
      <c r="B4798" t="s">
        <v>133</v>
      </c>
      <c r="C4798" t="s">
        <v>26</v>
      </c>
      <c r="D4798" t="s">
        <v>26</v>
      </c>
      <c r="E4798" t="s">
        <v>26</v>
      </c>
      <c r="F4798">
        <v>139638479.94</v>
      </c>
      <c r="G4798">
        <v>119172376.47</v>
      </c>
      <c r="H4798">
        <v>187759161.99000001</v>
      </c>
      <c r="I4798" t="s">
        <v>26</v>
      </c>
      <c r="J4798" t="s">
        <v>26</v>
      </c>
      <c r="K4798" t="s">
        <v>26</v>
      </c>
    </row>
    <row r="4799" spans="1:11" x14ac:dyDescent="0.25">
      <c r="A4799" s="1">
        <v>35886</v>
      </c>
      <c r="B4799" t="s">
        <v>134</v>
      </c>
      <c r="C4799" t="s">
        <v>26</v>
      </c>
      <c r="D4799" t="s">
        <v>26</v>
      </c>
      <c r="E4799" t="s">
        <v>26</v>
      </c>
      <c r="F4799">
        <v>133645056.81</v>
      </c>
      <c r="G4799">
        <v>125473521.84999999</v>
      </c>
      <c r="H4799">
        <v>153508882.56</v>
      </c>
      <c r="I4799" t="s">
        <v>26</v>
      </c>
      <c r="J4799" t="s">
        <v>26</v>
      </c>
      <c r="K4799" t="s">
        <v>26</v>
      </c>
    </row>
    <row r="4800" spans="1:11" x14ac:dyDescent="0.25">
      <c r="A4800" s="1">
        <v>35886</v>
      </c>
      <c r="B4800" t="s">
        <v>135</v>
      </c>
      <c r="C4800" t="s">
        <v>26</v>
      </c>
      <c r="D4800" t="s">
        <v>26</v>
      </c>
      <c r="E4800" t="s">
        <v>26</v>
      </c>
      <c r="F4800">
        <v>131311742.45</v>
      </c>
      <c r="G4800">
        <v>122687111.70999999</v>
      </c>
      <c r="H4800">
        <v>157441672.5</v>
      </c>
      <c r="I4800" t="s">
        <v>26</v>
      </c>
      <c r="J4800" t="s">
        <v>26</v>
      </c>
      <c r="K4800" t="s">
        <v>26</v>
      </c>
    </row>
    <row r="4801" spans="1:11" x14ac:dyDescent="0.25">
      <c r="A4801" s="1">
        <v>35886</v>
      </c>
      <c r="B4801" t="s">
        <v>136</v>
      </c>
      <c r="C4801" t="s">
        <v>26</v>
      </c>
      <c r="D4801" t="s">
        <v>26</v>
      </c>
      <c r="E4801" t="s">
        <v>26</v>
      </c>
      <c r="F4801">
        <v>147893405.33000001</v>
      </c>
      <c r="G4801">
        <v>117387694.03</v>
      </c>
      <c r="H4801">
        <v>234960522.24000001</v>
      </c>
      <c r="I4801" t="s">
        <v>26</v>
      </c>
      <c r="J4801" t="s">
        <v>26</v>
      </c>
      <c r="K4801" t="s">
        <v>26</v>
      </c>
    </row>
    <row r="4802" spans="1:11" x14ac:dyDescent="0.25">
      <c r="A4802" s="1">
        <v>35886</v>
      </c>
      <c r="B4802" t="s">
        <v>137</v>
      </c>
      <c r="C4802" t="s">
        <v>26</v>
      </c>
      <c r="D4802" t="s">
        <v>26</v>
      </c>
      <c r="E4802" t="s">
        <v>26</v>
      </c>
      <c r="F4802">
        <v>136473657.97999999</v>
      </c>
      <c r="G4802">
        <v>116944028.2</v>
      </c>
      <c r="H4802">
        <v>221492061.97999999</v>
      </c>
      <c r="I4802" t="s">
        <v>26</v>
      </c>
      <c r="J4802" t="s">
        <v>26</v>
      </c>
      <c r="K4802" t="s">
        <v>26</v>
      </c>
    </row>
    <row r="4803" spans="1:11" x14ac:dyDescent="0.25">
      <c r="A4803" s="1">
        <v>35886</v>
      </c>
      <c r="B4803" t="s">
        <v>138</v>
      </c>
      <c r="C4803" t="s">
        <v>26</v>
      </c>
      <c r="D4803" t="s">
        <v>26</v>
      </c>
      <c r="E4803" t="s">
        <v>26</v>
      </c>
      <c r="F4803">
        <v>152959141.58000001</v>
      </c>
      <c r="G4803">
        <v>141072240.38999999</v>
      </c>
      <c r="H4803">
        <v>195792728.97999999</v>
      </c>
      <c r="I4803" t="s">
        <v>26</v>
      </c>
      <c r="J4803" t="s">
        <v>26</v>
      </c>
      <c r="K4803" t="s">
        <v>26</v>
      </c>
    </row>
    <row r="4804" spans="1:11" x14ac:dyDescent="0.25">
      <c r="A4804" s="1">
        <v>35886</v>
      </c>
      <c r="B4804" t="s">
        <v>139</v>
      </c>
      <c r="C4804" t="s">
        <v>26</v>
      </c>
      <c r="D4804" t="s">
        <v>26</v>
      </c>
      <c r="E4804" t="s">
        <v>26</v>
      </c>
      <c r="F4804">
        <v>145343121.15000001</v>
      </c>
      <c r="G4804">
        <v>117172192.54000001</v>
      </c>
      <c r="H4804">
        <v>240137531.41999999</v>
      </c>
      <c r="I4804" t="s">
        <v>26</v>
      </c>
      <c r="J4804" t="s">
        <v>26</v>
      </c>
      <c r="K4804" t="s">
        <v>26</v>
      </c>
    </row>
    <row r="4805" spans="1:11" x14ac:dyDescent="0.25">
      <c r="A4805" s="1">
        <v>35886</v>
      </c>
      <c r="B4805" t="s">
        <v>140</v>
      </c>
      <c r="C4805" t="s">
        <v>26</v>
      </c>
      <c r="D4805" t="s">
        <v>26</v>
      </c>
      <c r="E4805" t="s">
        <v>26</v>
      </c>
      <c r="F4805">
        <v>127434994.19</v>
      </c>
      <c r="G4805">
        <v>115667495.40000001</v>
      </c>
      <c r="H4805">
        <v>164942457.41999999</v>
      </c>
      <c r="I4805" t="s">
        <v>26</v>
      </c>
      <c r="J4805" t="s">
        <v>26</v>
      </c>
      <c r="K4805" t="s">
        <v>26</v>
      </c>
    </row>
    <row r="4806" spans="1:11" x14ac:dyDescent="0.25">
      <c r="A4806" s="1">
        <v>35886</v>
      </c>
      <c r="B4806" t="s">
        <v>141</v>
      </c>
      <c r="C4806" t="s">
        <v>26</v>
      </c>
      <c r="D4806" t="s">
        <v>26</v>
      </c>
      <c r="E4806" t="s">
        <v>26</v>
      </c>
      <c r="F4806">
        <v>135399515.40000001</v>
      </c>
      <c r="G4806">
        <v>123413185.73999999</v>
      </c>
      <c r="H4806">
        <v>173928625.44</v>
      </c>
      <c r="I4806" t="s">
        <v>26</v>
      </c>
      <c r="J4806" t="s">
        <v>26</v>
      </c>
      <c r="K4806" t="s">
        <v>26</v>
      </c>
    </row>
    <row r="4807" spans="1:11" x14ac:dyDescent="0.25">
      <c r="A4807" s="1">
        <v>35886</v>
      </c>
      <c r="B4807" t="s">
        <v>142</v>
      </c>
      <c r="C4807" t="s">
        <v>26</v>
      </c>
      <c r="D4807" t="s">
        <v>26</v>
      </c>
      <c r="E4807" t="s">
        <v>26</v>
      </c>
      <c r="F4807">
        <v>131203926.59</v>
      </c>
      <c r="G4807">
        <v>109570278.66</v>
      </c>
      <c r="H4807">
        <v>196416313.38</v>
      </c>
      <c r="I4807" t="s">
        <v>26</v>
      </c>
      <c r="J4807" t="s">
        <v>26</v>
      </c>
      <c r="K4807" t="s">
        <v>26</v>
      </c>
    </row>
    <row r="4808" spans="1:11" x14ac:dyDescent="0.25">
      <c r="A4808" s="1">
        <v>35886</v>
      </c>
      <c r="B4808" t="s">
        <v>143</v>
      </c>
      <c r="C4808" t="s">
        <v>26</v>
      </c>
      <c r="D4808" t="s">
        <v>26</v>
      </c>
      <c r="E4808" t="s">
        <v>26</v>
      </c>
      <c r="F4808">
        <v>140337287.47999999</v>
      </c>
      <c r="G4808">
        <v>120989483.93000001</v>
      </c>
      <c r="H4808">
        <v>186464151.33000001</v>
      </c>
      <c r="I4808" t="s">
        <v>26</v>
      </c>
      <c r="J4808" t="s">
        <v>26</v>
      </c>
      <c r="K4808" t="s">
        <v>26</v>
      </c>
    </row>
    <row r="4809" spans="1:11" x14ac:dyDescent="0.25">
      <c r="A4809" s="1">
        <v>35886</v>
      </c>
      <c r="B4809" t="s">
        <v>144</v>
      </c>
      <c r="C4809" t="s">
        <v>26</v>
      </c>
      <c r="D4809" t="s">
        <v>26</v>
      </c>
      <c r="E4809" t="s">
        <v>26</v>
      </c>
      <c r="F4809">
        <v>121233957.64</v>
      </c>
      <c r="G4809">
        <v>107389690.59</v>
      </c>
      <c r="H4809">
        <v>168325402.81999999</v>
      </c>
      <c r="I4809" t="s">
        <v>26</v>
      </c>
      <c r="J4809" t="s">
        <v>26</v>
      </c>
      <c r="K4809" t="s">
        <v>26</v>
      </c>
    </row>
    <row r="4810" spans="1:11" x14ac:dyDescent="0.25">
      <c r="A4810" s="1">
        <v>35886</v>
      </c>
      <c r="B4810" t="s">
        <v>145</v>
      </c>
      <c r="C4810" t="s">
        <v>26</v>
      </c>
      <c r="D4810" t="s">
        <v>26</v>
      </c>
      <c r="E4810" t="s">
        <v>26</v>
      </c>
      <c r="F4810">
        <v>142856134.11000001</v>
      </c>
      <c r="G4810">
        <v>123663009.53</v>
      </c>
      <c r="H4810">
        <v>191142844.25999999</v>
      </c>
      <c r="I4810" t="s">
        <v>26</v>
      </c>
      <c r="J4810" t="s">
        <v>26</v>
      </c>
      <c r="K4810" t="s">
        <v>26</v>
      </c>
    </row>
    <row r="4811" spans="1:11" x14ac:dyDescent="0.25">
      <c r="A4811" s="1">
        <v>35886</v>
      </c>
      <c r="B4811" t="s">
        <v>146</v>
      </c>
      <c r="C4811" t="s">
        <v>26</v>
      </c>
      <c r="D4811" t="s">
        <v>26</v>
      </c>
      <c r="E4811" t="s">
        <v>26</v>
      </c>
      <c r="F4811">
        <v>137318391.21000001</v>
      </c>
      <c r="G4811">
        <v>117463546.28</v>
      </c>
      <c r="H4811">
        <v>188341713.31999999</v>
      </c>
      <c r="I4811" t="s">
        <v>26</v>
      </c>
      <c r="J4811" t="s">
        <v>26</v>
      </c>
      <c r="K4811" t="s">
        <v>26</v>
      </c>
    </row>
    <row r="4812" spans="1:11" x14ac:dyDescent="0.25">
      <c r="A4812" s="1">
        <v>35886</v>
      </c>
      <c r="B4812" t="s">
        <v>2</v>
      </c>
      <c r="C4812" t="s">
        <v>26</v>
      </c>
      <c r="D4812" t="s">
        <v>26</v>
      </c>
      <c r="E4812" t="s">
        <v>26</v>
      </c>
      <c r="F4812">
        <v>124735585.77</v>
      </c>
      <c r="G4812">
        <v>109193333.93000001</v>
      </c>
      <c r="H4812">
        <v>169187867.61000001</v>
      </c>
      <c r="I4812" t="s">
        <v>26</v>
      </c>
      <c r="J4812" t="s">
        <v>26</v>
      </c>
      <c r="K4812" t="s">
        <v>26</v>
      </c>
    </row>
    <row r="4813" spans="1:11" x14ac:dyDescent="0.25">
      <c r="A4813" s="1">
        <v>35886</v>
      </c>
      <c r="B4813" t="s">
        <v>147</v>
      </c>
      <c r="C4813" t="s">
        <v>26</v>
      </c>
      <c r="D4813" t="s">
        <v>26</v>
      </c>
      <c r="E4813" t="s">
        <v>26</v>
      </c>
      <c r="F4813">
        <v>141204381.30000001</v>
      </c>
      <c r="G4813">
        <v>121232003.23</v>
      </c>
      <c r="H4813">
        <v>188164843.22999999</v>
      </c>
      <c r="I4813" t="s">
        <v>26</v>
      </c>
      <c r="J4813" t="s">
        <v>26</v>
      </c>
      <c r="K4813" t="s">
        <v>26</v>
      </c>
    </row>
    <row r="4814" spans="1:11" x14ac:dyDescent="0.25">
      <c r="A4814" s="1">
        <v>35886</v>
      </c>
      <c r="B4814" t="s">
        <v>148</v>
      </c>
      <c r="C4814" t="s">
        <v>26</v>
      </c>
      <c r="D4814" t="s">
        <v>26</v>
      </c>
      <c r="E4814" t="s">
        <v>26</v>
      </c>
      <c r="F4814">
        <v>143322851.00999999</v>
      </c>
      <c r="G4814">
        <v>119635109.55</v>
      </c>
      <c r="H4814">
        <v>194339433.80000001</v>
      </c>
      <c r="I4814" t="s">
        <v>26</v>
      </c>
      <c r="J4814" t="s">
        <v>26</v>
      </c>
      <c r="K4814" t="s">
        <v>26</v>
      </c>
    </row>
    <row r="4815" spans="1:11" x14ac:dyDescent="0.25">
      <c r="A4815" s="1">
        <v>35886</v>
      </c>
      <c r="B4815" t="s">
        <v>149</v>
      </c>
      <c r="C4815" t="s">
        <v>26</v>
      </c>
      <c r="D4815" t="s">
        <v>26</v>
      </c>
      <c r="E4815" t="s">
        <v>26</v>
      </c>
      <c r="F4815">
        <v>137696115.33000001</v>
      </c>
      <c r="G4815">
        <v>112174002.44</v>
      </c>
      <c r="H4815">
        <v>192428875.22999999</v>
      </c>
      <c r="I4815" t="s">
        <v>26</v>
      </c>
      <c r="J4815" t="s">
        <v>26</v>
      </c>
      <c r="K4815" t="s">
        <v>26</v>
      </c>
    </row>
    <row r="4816" spans="1:11" x14ac:dyDescent="0.25">
      <c r="A4816" s="1">
        <v>35886</v>
      </c>
      <c r="B4816" t="s">
        <v>150</v>
      </c>
      <c r="C4816" t="s">
        <v>26</v>
      </c>
      <c r="D4816" t="s">
        <v>26</v>
      </c>
      <c r="E4816" t="s">
        <v>26</v>
      </c>
      <c r="F4816">
        <v>160672497.13</v>
      </c>
      <c r="G4816">
        <v>122102892.20999999</v>
      </c>
      <c r="H4816">
        <v>249094813.06</v>
      </c>
      <c r="I4816" t="s">
        <v>26</v>
      </c>
      <c r="J4816" t="s">
        <v>26</v>
      </c>
      <c r="K4816" t="s">
        <v>26</v>
      </c>
    </row>
    <row r="4817" spans="1:11" x14ac:dyDescent="0.25">
      <c r="A4817" s="1">
        <v>35886</v>
      </c>
      <c r="B4817" t="s">
        <v>151</v>
      </c>
      <c r="C4817" t="s">
        <v>26</v>
      </c>
      <c r="D4817" t="s">
        <v>26</v>
      </c>
      <c r="E4817" t="s">
        <v>26</v>
      </c>
      <c r="F4817">
        <v>131908563.5</v>
      </c>
      <c r="G4817">
        <v>117738285</v>
      </c>
      <c r="H4817">
        <v>174070813.56</v>
      </c>
      <c r="I4817" t="s">
        <v>26</v>
      </c>
      <c r="J4817" t="s">
        <v>26</v>
      </c>
      <c r="K4817" t="s">
        <v>26</v>
      </c>
    </row>
    <row r="4818" spans="1:11" x14ac:dyDescent="0.25">
      <c r="A4818" s="1">
        <v>35886</v>
      </c>
      <c r="B4818" t="s">
        <v>152</v>
      </c>
      <c r="C4818" t="s">
        <v>26</v>
      </c>
      <c r="D4818" t="s">
        <v>26</v>
      </c>
      <c r="E4818" t="s">
        <v>26</v>
      </c>
      <c r="F4818">
        <v>126153121.75</v>
      </c>
      <c r="G4818">
        <v>112323112.40000001</v>
      </c>
      <c r="H4818">
        <v>162682124.97999999</v>
      </c>
      <c r="I4818" t="s">
        <v>26</v>
      </c>
      <c r="J4818" t="s">
        <v>26</v>
      </c>
      <c r="K4818" t="s">
        <v>26</v>
      </c>
    </row>
    <row r="4819" spans="1:11" x14ac:dyDescent="0.25">
      <c r="A4819" s="1">
        <v>35886</v>
      </c>
      <c r="B4819" t="s">
        <v>153</v>
      </c>
      <c r="C4819" t="s">
        <v>26</v>
      </c>
      <c r="D4819" t="s">
        <v>26</v>
      </c>
      <c r="E4819" t="s">
        <v>26</v>
      </c>
      <c r="F4819">
        <v>143561325.25999999</v>
      </c>
      <c r="G4819">
        <v>125926400.05</v>
      </c>
      <c r="H4819">
        <v>184279490.47999999</v>
      </c>
      <c r="I4819" t="s">
        <v>26</v>
      </c>
      <c r="J4819" t="s">
        <v>26</v>
      </c>
      <c r="K4819" t="s">
        <v>26</v>
      </c>
    </row>
    <row r="4820" spans="1:11" x14ac:dyDescent="0.25">
      <c r="A4820" s="1">
        <v>35886</v>
      </c>
      <c r="B4820" t="s">
        <v>154</v>
      </c>
      <c r="C4820" t="s">
        <v>26</v>
      </c>
      <c r="D4820" t="s">
        <v>26</v>
      </c>
      <c r="E4820" t="s">
        <v>26</v>
      </c>
      <c r="F4820">
        <v>130180466.2</v>
      </c>
      <c r="G4820">
        <v>112696448.91</v>
      </c>
      <c r="H4820">
        <v>182263905.13999999</v>
      </c>
      <c r="I4820" t="s">
        <v>26</v>
      </c>
      <c r="J4820" t="s">
        <v>26</v>
      </c>
      <c r="K4820" t="s">
        <v>26</v>
      </c>
    </row>
    <row r="4821" spans="1:11" x14ac:dyDescent="0.25">
      <c r="A4821" s="1">
        <v>35886</v>
      </c>
      <c r="B4821" t="s">
        <v>155</v>
      </c>
      <c r="C4821" t="s">
        <v>26</v>
      </c>
      <c r="D4821" t="s">
        <v>26</v>
      </c>
      <c r="E4821" t="s">
        <v>26</v>
      </c>
      <c r="F4821">
        <v>130300660.93000001</v>
      </c>
      <c r="G4821">
        <v>117521954.98</v>
      </c>
      <c r="H4821">
        <v>163501077.75999999</v>
      </c>
      <c r="I4821" t="s">
        <v>26</v>
      </c>
      <c r="J4821" t="s">
        <v>26</v>
      </c>
      <c r="K4821" t="s">
        <v>26</v>
      </c>
    </row>
    <row r="4822" spans="1:11" x14ac:dyDescent="0.25">
      <c r="A4822" s="1">
        <v>35916</v>
      </c>
      <c r="B4822" t="s">
        <v>1</v>
      </c>
      <c r="C4822" t="s">
        <v>26</v>
      </c>
      <c r="D4822" t="s">
        <v>26</v>
      </c>
      <c r="E4822" t="s">
        <v>26</v>
      </c>
      <c r="F4822">
        <v>140341961.25</v>
      </c>
      <c r="G4822">
        <v>119760021.01000001</v>
      </c>
      <c r="H4822">
        <v>192893168.27000001</v>
      </c>
      <c r="I4822" t="s">
        <v>26</v>
      </c>
      <c r="J4822" t="s">
        <v>26</v>
      </c>
      <c r="K4822" t="s">
        <v>26</v>
      </c>
    </row>
    <row r="4823" spans="1:11" x14ac:dyDescent="0.25">
      <c r="A4823" s="1">
        <v>35916</v>
      </c>
      <c r="B4823" t="s">
        <v>126</v>
      </c>
      <c r="C4823" t="s">
        <v>26</v>
      </c>
      <c r="D4823" t="s">
        <v>26</v>
      </c>
      <c r="E4823" t="s">
        <v>26</v>
      </c>
      <c r="F4823">
        <v>141871426.13999999</v>
      </c>
      <c r="G4823">
        <v>127058102.86</v>
      </c>
      <c r="H4823">
        <v>181226130.56999999</v>
      </c>
      <c r="I4823" t="s">
        <v>26</v>
      </c>
      <c r="J4823" t="s">
        <v>26</v>
      </c>
      <c r="K4823" t="s">
        <v>26</v>
      </c>
    </row>
    <row r="4824" spans="1:11" x14ac:dyDescent="0.25">
      <c r="A4824" s="1">
        <v>35916</v>
      </c>
      <c r="B4824" t="s">
        <v>127</v>
      </c>
      <c r="C4824" t="s">
        <v>26</v>
      </c>
      <c r="D4824" t="s">
        <v>26</v>
      </c>
      <c r="E4824" t="s">
        <v>26</v>
      </c>
      <c r="F4824">
        <v>138362183.34999999</v>
      </c>
      <c r="G4824">
        <v>119116913.08</v>
      </c>
      <c r="H4824">
        <v>196527478.12</v>
      </c>
      <c r="I4824" t="s">
        <v>26</v>
      </c>
      <c r="J4824" t="s">
        <v>26</v>
      </c>
      <c r="K4824" t="s">
        <v>26</v>
      </c>
    </row>
    <row r="4825" spans="1:11" x14ac:dyDescent="0.25">
      <c r="A4825" s="1">
        <v>35916</v>
      </c>
      <c r="B4825" t="s">
        <v>113</v>
      </c>
      <c r="C4825" t="s">
        <v>26</v>
      </c>
      <c r="D4825" t="s">
        <v>26</v>
      </c>
      <c r="E4825" t="s">
        <v>26</v>
      </c>
      <c r="F4825">
        <v>142497353.68000001</v>
      </c>
      <c r="G4825">
        <v>119629787.40000001</v>
      </c>
      <c r="H4825">
        <v>195286380.06999999</v>
      </c>
      <c r="I4825" t="s">
        <v>26</v>
      </c>
      <c r="J4825" t="s">
        <v>26</v>
      </c>
      <c r="K4825" t="s">
        <v>26</v>
      </c>
    </row>
    <row r="4826" spans="1:11" x14ac:dyDescent="0.25">
      <c r="A4826" s="1">
        <v>35916</v>
      </c>
      <c r="B4826" t="s">
        <v>128</v>
      </c>
      <c r="C4826" t="s">
        <v>26</v>
      </c>
      <c r="D4826" t="s">
        <v>26</v>
      </c>
      <c r="E4826" t="s">
        <v>26</v>
      </c>
      <c r="F4826">
        <v>140415146.44999999</v>
      </c>
      <c r="G4826">
        <v>116819722.89</v>
      </c>
      <c r="H4826">
        <v>198372368.99000001</v>
      </c>
      <c r="I4826" t="s">
        <v>26</v>
      </c>
      <c r="J4826" t="s">
        <v>26</v>
      </c>
      <c r="K4826" t="s">
        <v>26</v>
      </c>
    </row>
    <row r="4827" spans="1:11" x14ac:dyDescent="0.25">
      <c r="A4827" s="1">
        <v>35916</v>
      </c>
      <c r="B4827" t="s">
        <v>129</v>
      </c>
      <c r="C4827" t="s">
        <v>26</v>
      </c>
      <c r="D4827" t="s">
        <v>26</v>
      </c>
      <c r="E4827" t="s">
        <v>26</v>
      </c>
      <c r="F4827">
        <v>133758016.64</v>
      </c>
      <c r="G4827">
        <v>118158610.48999999</v>
      </c>
      <c r="H4827">
        <v>175108224.87</v>
      </c>
      <c r="I4827" t="s">
        <v>26</v>
      </c>
      <c r="J4827" t="s">
        <v>26</v>
      </c>
      <c r="K4827" t="s">
        <v>26</v>
      </c>
    </row>
    <row r="4828" spans="1:11" x14ac:dyDescent="0.25">
      <c r="A4828" s="1">
        <v>35916</v>
      </c>
      <c r="B4828" t="s">
        <v>130</v>
      </c>
      <c r="C4828" t="s">
        <v>26</v>
      </c>
      <c r="D4828" t="s">
        <v>26</v>
      </c>
      <c r="E4828" t="s">
        <v>26</v>
      </c>
      <c r="F4828">
        <v>145471322.16</v>
      </c>
      <c r="G4828">
        <v>120817839.93000001</v>
      </c>
      <c r="H4828">
        <v>233174930.36000001</v>
      </c>
      <c r="I4828" t="s">
        <v>26</v>
      </c>
      <c r="J4828" t="s">
        <v>26</v>
      </c>
      <c r="K4828" t="s">
        <v>26</v>
      </c>
    </row>
    <row r="4829" spans="1:11" x14ac:dyDescent="0.25">
      <c r="A4829" s="1">
        <v>35916</v>
      </c>
      <c r="B4829" t="s">
        <v>131</v>
      </c>
      <c r="C4829" t="s">
        <v>26</v>
      </c>
      <c r="D4829" t="s">
        <v>26</v>
      </c>
      <c r="E4829" t="s">
        <v>26</v>
      </c>
      <c r="F4829">
        <v>143512132.18000001</v>
      </c>
      <c r="G4829">
        <v>134381117.74000001</v>
      </c>
      <c r="H4829">
        <v>174526731.28999999</v>
      </c>
      <c r="I4829" t="s">
        <v>26</v>
      </c>
      <c r="J4829" t="s">
        <v>26</v>
      </c>
      <c r="K4829" t="s">
        <v>26</v>
      </c>
    </row>
    <row r="4830" spans="1:11" x14ac:dyDescent="0.25">
      <c r="A4830" s="1">
        <v>35916</v>
      </c>
      <c r="B4830" t="s">
        <v>132</v>
      </c>
      <c r="C4830" t="s">
        <v>26</v>
      </c>
      <c r="D4830" t="s">
        <v>26</v>
      </c>
      <c r="E4830" t="s">
        <v>26</v>
      </c>
      <c r="F4830">
        <v>152706927.50999999</v>
      </c>
      <c r="G4830">
        <v>140141512.59999999</v>
      </c>
      <c r="H4830">
        <v>182393109.66</v>
      </c>
      <c r="I4830" t="s">
        <v>26</v>
      </c>
      <c r="J4830" t="s">
        <v>26</v>
      </c>
      <c r="K4830" t="s">
        <v>26</v>
      </c>
    </row>
    <row r="4831" spans="1:11" x14ac:dyDescent="0.25">
      <c r="A4831" s="1">
        <v>35916</v>
      </c>
      <c r="B4831" t="s">
        <v>133</v>
      </c>
      <c r="C4831" t="s">
        <v>26</v>
      </c>
      <c r="D4831" t="s">
        <v>26</v>
      </c>
      <c r="E4831" t="s">
        <v>26</v>
      </c>
      <c r="F4831">
        <v>140113250.77000001</v>
      </c>
      <c r="G4831">
        <v>119744403.88</v>
      </c>
      <c r="H4831">
        <v>188022024.81999999</v>
      </c>
      <c r="I4831" t="s">
        <v>26</v>
      </c>
      <c r="J4831" t="s">
        <v>26</v>
      </c>
      <c r="K4831" t="s">
        <v>26</v>
      </c>
    </row>
    <row r="4832" spans="1:11" x14ac:dyDescent="0.25">
      <c r="A4832" s="1">
        <v>35916</v>
      </c>
      <c r="B4832" t="s">
        <v>134</v>
      </c>
      <c r="C4832" t="s">
        <v>26</v>
      </c>
      <c r="D4832" t="s">
        <v>26</v>
      </c>
      <c r="E4832" t="s">
        <v>26</v>
      </c>
      <c r="F4832">
        <v>133457953.73</v>
      </c>
      <c r="G4832">
        <v>124858701.59999999</v>
      </c>
      <c r="H4832">
        <v>154368532.30000001</v>
      </c>
      <c r="I4832" t="s">
        <v>26</v>
      </c>
      <c r="J4832" t="s">
        <v>26</v>
      </c>
      <c r="K4832" t="s">
        <v>26</v>
      </c>
    </row>
    <row r="4833" spans="1:11" x14ac:dyDescent="0.25">
      <c r="A4833" s="1">
        <v>35916</v>
      </c>
      <c r="B4833" t="s">
        <v>135</v>
      </c>
      <c r="C4833" t="s">
        <v>26</v>
      </c>
      <c r="D4833" t="s">
        <v>26</v>
      </c>
      <c r="E4833" t="s">
        <v>26</v>
      </c>
      <c r="F4833">
        <v>131246086.58</v>
      </c>
      <c r="G4833">
        <v>120172025.92</v>
      </c>
      <c r="H4833">
        <v>164762710.27000001</v>
      </c>
      <c r="I4833" t="s">
        <v>26</v>
      </c>
      <c r="J4833" t="s">
        <v>26</v>
      </c>
      <c r="K4833" t="s">
        <v>26</v>
      </c>
    </row>
    <row r="4834" spans="1:11" x14ac:dyDescent="0.25">
      <c r="A4834" s="1">
        <v>35916</v>
      </c>
      <c r="B4834" t="s">
        <v>136</v>
      </c>
      <c r="C4834" t="s">
        <v>26</v>
      </c>
      <c r="D4834" t="s">
        <v>26</v>
      </c>
      <c r="E4834" t="s">
        <v>26</v>
      </c>
      <c r="F4834">
        <v>148307506.87</v>
      </c>
      <c r="G4834">
        <v>117939416.19</v>
      </c>
      <c r="H4834">
        <v>234960522.24000001</v>
      </c>
      <c r="I4834" t="s">
        <v>26</v>
      </c>
      <c r="J4834" t="s">
        <v>26</v>
      </c>
      <c r="K4834" t="s">
        <v>26</v>
      </c>
    </row>
    <row r="4835" spans="1:11" x14ac:dyDescent="0.25">
      <c r="A4835" s="1">
        <v>35916</v>
      </c>
      <c r="B4835" t="s">
        <v>137</v>
      </c>
      <c r="C4835" t="s">
        <v>26</v>
      </c>
      <c r="D4835" t="s">
        <v>26</v>
      </c>
      <c r="E4835" t="s">
        <v>26</v>
      </c>
      <c r="F4835">
        <v>136473657.97999999</v>
      </c>
      <c r="G4835">
        <v>117376721.11</v>
      </c>
      <c r="H4835">
        <v>219609379.44999999</v>
      </c>
      <c r="I4835" t="s">
        <v>26</v>
      </c>
      <c r="J4835" t="s">
        <v>26</v>
      </c>
      <c r="K4835" t="s">
        <v>26</v>
      </c>
    </row>
    <row r="4836" spans="1:11" x14ac:dyDescent="0.25">
      <c r="A4836" s="1">
        <v>35916</v>
      </c>
      <c r="B4836" t="s">
        <v>138</v>
      </c>
      <c r="C4836" t="s">
        <v>26</v>
      </c>
      <c r="D4836" t="s">
        <v>26</v>
      </c>
      <c r="E4836" t="s">
        <v>26</v>
      </c>
      <c r="F4836">
        <v>153570978.15000001</v>
      </c>
      <c r="G4836">
        <v>141862244.94</v>
      </c>
      <c r="H4836">
        <v>195792728.97999999</v>
      </c>
      <c r="I4836" t="s">
        <v>26</v>
      </c>
      <c r="J4836" t="s">
        <v>26</v>
      </c>
      <c r="K4836" t="s">
        <v>26</v>
      </c>
    </row>
    <row r="4837" spans="1:11" x14ac:dyDescent="0.25">
      <c r="A4837" s="1">
        <v>35916</v>
      </c>
      <c r="B4837" t="s">
        <v>139</v>
      </c>
      <c r="C4837" t="s">
        <v>26</v>
      </c>
      <c r="D4837" t="s">
        <v>26</v>
      </c>
      <c r="E4837" t="s">
        <v>26</v>
      </c>
      <c r="F4837">
        <v>145750081.88999999</v>
      </c>
      <c r="G4837">
        <v>117687750.19</v>
      </c>
      <c r="H4837">
        <v>240137531.41999999</v>
      </c>
      <c r="I4837" t="s">
        <v>26</v>
      </c>
      <c r="J4837" t="s">
        <v>26</v>
      </c>
      <c r="K4837" t="s">
        <v>26</v>
      </c>
    </row>
    <row r="4838" spans="1:11" x14ac:dyDescent="0.25">
      <c r="A4838" s="1">
        <v>35916</v>
      </c>
      <c r="B4838" t="s">
        <v>140</v>
      </c>
      <c r="C4838" t="s">
        <v>26</v>
      </c>
      <c r="D4838" t="s">
        <v>26</v>
      </c>
      <c r="E4838" t="s">
        <v>26</v>
      </c>
      <c r="F4838">
        <v>127192867.7</v>
      </c>
      <c r="G4838">
        <v>115343626.42</v>
      </c>
      <c r="H4838">
        <v>164942457.41999999</v>
      </c>
      <c r="I4838" t="s">
        <v>26</v>
      </c>
      <c r="J4838" t="s">
        <v>26</v>
      </c>
      <c r="K4838" t="s">
        <v>26</v>
      </c>
    </row>
    <row r="4839" spans="1:11" x14ac:dyDescent="0.25">
      <c r="A4839" s="1">
        <v>35916</v>
      </c>
      <c r="B4839" t="s">
        <v>141</v>
      </c>
      <c r="C4839" t="s">
        <v>26</v>
      </c>
      <c r="D4839" t="s">
        <v>26</v>
      </c>
      <c r="E4839" t="s">
        <v>26</v>
      </c>
      <c r="F4839">
        <v>134939157.05000001</v>
      </c>
      <c r="G4839">
        <v>122808461.13</v>
      </c>
      <c r="H4839">
        <v>173928625.44</v>
      </c>
      <c r="I4839" t="s">
        <v>26</v>
      </c>
      <c r="J4839" t="s">
        <v>26</v>
      </c>
      <c r="K4839" t="s">
        <v>26</v>
      </c>
    </row>
    <row r="4840" spans="1:11" x14ac:dyDescent="0.25">
      <c r="A4840" s="1">
        <v>35916</v>
      </c>
      <c r="B4840" t="s">
        <v>142</v>
      </c>
      <c r="C4840" t="s">
        <v>26</v>
      </c>
      <c r="D4840" t="s">
        <v>26</v>
      </c>
      <c r="E4840" t="s">
        <v>26</v>
      </c>
      <c r="F4840">
        <v>130613508.93000001</v>
      </c>
      <c r="G4840">
        <v>109011470.23999999</v>
      </c>
      <c r="H4840">
        <v>195728856.28</v>
      </c>
      <c r="I4840" t="s">
        <v>26</v>
      </c>
      <c r="J4840" t="s">
        <v>26</v>
      </c>
      <c r="K4840" t="s">
        <v>26</v>
      </c>
    </row>
    <row r="4841" spans="1:11" x14ac:dyDescent="0.25">
      <c r="A4841" s="1">
        <v>35916</v>
      </c>
      <c r="B4841" t="s">
        <v>143</v>
      </c>
      <c r="C4841" t="s">
        <v>26</v>
      </c>
      <c r="D4841" t="s">
        <v>26</v>
      </c>
      <c r="E4841" t="s">
        <v>26</v>
      </c>
      <c r="F4841">
        <v>140926704.09</v>
      </c>
      <c r="G4841">
        <v>121836410.31999999</v>
      </c>
      <c r="H4841">
        <v>186426858.5</v>
      </c>
      <c r="I4841" t="s">
        <v>26</v>
      </c>
      <c r="J4841" t="s">
        <v>26</v>
      </c>
      <c r="K4841" t="s">
        <v>26</v>
      </c>
    </row>
    <row r="4842" spans="1:11" x14ac:dyDescent="0.25">
      <c r="A4842" s="1">
        <v>35916</v>
      </c>
      <c r="B4842" t="s">
        <v>144</v>
      </c>
      <c r="C4842" t="s">
        <v>26</v>
      </c>
      <c r="D4842" t="s">
        <v>26</v>
      </c>
      <c r="E4842" t="s">
        <v>26</v>
      </c>
      <c r="F4842">
        <v>121524919.14</v>
      </c>
      <c r="G4842">
        <v>107765554.5</v>
      </c>
      <c r="H4842">
        <v>168325402.81999999</v>
      </c>
      <c r="I4842" t="s">
        <v>26</v>
      </c>
      <c r="J4842" t="s">
        <v>26</v>
      </c>
      <c r="K4842" t="s">
        <v>26</v>
      </c>
    </row>
    <row r="4843" spans="1:11" x14ac:dyDescent="0.25">
      <c r="A4843" s="1">
        <v>35916</v>
      </c>
      <c r="B4843" t="s">
        <v>145</v>
      </c>
      <c r="C4843" t="s">
        <v>26</v>
      </c>
      <c r="D4843" t="s">
        <v>26</v>
      </c>
      <c r="E4843" t="s">
        <v>26</v>
      </c>
      <c r="F4843">
        <v>142584707.46000001</v>
      </c>
      <c r="G4843">
        <v>123267287.90000001</v>
      </c>
      <c r="H4843">
        <v>191161958.53999999</v>
      </c>
      <c r="I4843" t="s">
        <v>26</v>
      </c>
      <c r="J4843" t="s">
        <v>26</v>
      </c>
      <c r="K4843" t="s">
        <v>26</v>
      </c>
    </row>
    <row r="4844" spans="1:11" x14ac:dyDescent="0.25">
      <c r="A4844" s="1">
        <v>35916</v>
      </c>
      <c r="B4844" t="s">
        <v>146</v>
      </c>
      <c r="C4844" t="s">
        <v>26</v>
      </c>
      <c r="D4844" t="s">
        <v>26</v>
      </c>
      <c r="E4844" t="s">
        <v>26</v>
      </c>
      <c r="F4844">
        <v>137098681.78999999</v>
      </c>
      <c r="G4844">
        <v>117158141.06</v>
      </c>
      <c r="H4844">
        <v>188379381.66</v>
      </c>
      <c r="I4844" t="s">
        <v>26</v>
      </c>
      <c r="J4844" t="s">
        <v>26</v>
      </c>
      <c r="K4844" t="s">
        <v>26</v>
      </c>
    </row>
    <row r="4845" spans="1:11" x14ac:dyDescent="0.25">
      <c r="A4845" s="1">
        <v>35916</v>
      </c>
      <c r="B4845" t="s">
        <v>2</v>
      </c>
      <c r="C4845" t="s">
        <v>26</v>
      </c>
      <c r="D4845" t="s">
        <v>26</v>
      </c>
      <c r="E4845" t="s">
        <v>26</v>
      </c>
      <c r="F4845">
        <v>125234528.11</v>
      </c>
      <c r="G4845">
        <v>109859413.26000001</v>
      </c>
      <c r="H4845">
        <v>169204786.40000001</v>
      </c>
      <c r="I4845" t="s">
        <v>26</v>
      </c>
      <c r="J4845" t="s">
        <v>26</v>
      </c>
      <c r="K4845" t="s">
        <v>26</v>
      </c>
    </row>
    <row r="4846" spans="1:11" x14ac:dyDescent="0.25">
      <c r="A4846" s="1">
        <v>35916</v>
      </c>
      <c r="B4846" t="s">
        <v>147</v>
      </c>
      <c r="C4846" t="s">
        <v>26</v>
      </c>
      <c r="D4846" t="s">
        <v>26</v>
      </c>
      <c r="E4846" t="s">
        <v>26</v>
      </c>
      <c r="F4846">
        <v>141769198.81999999</v>
      </c>
      <c r="G4846">
        <v>121813916.84999999</v>
      </c>
      <c r="H4846">
        <v>188691704.78999999</v>
      </c>
      <c r="I4846" t="s">
        <v>26</v>
      </c>
      <c r="J4846" t="s">
        <v>26</v>
      </c>
      <c r="K4846" t="s">
        <v>26</v>
      </c>
    </row>
    <row r="4847" spans="1:11" x14ac:dyDescent="0.25">
      <c r="A4847" s="1">
        <v>35916</v>
      </c>
      <c r="B4847" t="s">
        <v>148</v>
      </c>
      <c r="C4847" t="s">
        <v>26</v>
      </c>
      <c r="D4847" t="s">
        <v>26</v>
      </c>
      <c r="E4847" t="s">
        <v>26</v>
      </c>
      <c r="F4847">
        <v>145630348.91</v>
      </c>
      <c r="G4847">
        <v>120017941.90000001</v>
      </c>
      <c r="H4847">
        <v>200791503</v>
      </c>
      <c r="I4847" t="s">
        <v>26</v>
      </c>
      <c r="J4847" t="s">
        <v>26</v>
      </c>
      <c r="K4847" t="s">
        <v>26</v>
      </c>
    </row>
    <row r="4848" spans="1:11" x14ac:dyDescent="0.25">
      <c r="A4848" s="1">
        <v>35916</v>
      </c>
      <c r="B4848" t="s">
        <v>149</v>
      </c>
      <c r="C4848" t="s">
        <v>26</v>
      </c>
      <c r="D4848" t="s">
        <v>26</v>
      </c>
      <c r="E4848" t="s">
        <v>26</v>
      </c>
      <c r="F4848">
        <v>137778733</v>
      </c>
      <c r="G4848">
        <v>112286176.44</v>
      </c>
      <c r="H4848">
        <v>192448118.12</v>
      </c>
      <c r="I4848" t="s">
        <v>26</v>
      </c>
      <c r="J4848" t="s">
        <v>26</v>
      </c>
      <c r="K4848" t="s">
        <v>26</v>
      </c>
    </row>
    <row r="4849" spans="1:11" x14ac:dyDescent="0.25">
      <c r="A4849" s="1">
        <v>35916</v>
      </c>
      <c r="B4849" t="s">
        <v>150</v>
      </c>
      <c r="C4849" t="s">
        <v>26</v>
      </c>
      <c r="D4849" t="s">
        <v>26</v>
      </c>
      <c r="E4849" t="s">
        <v>26</v>
      </c>
      <c r="F4849">
        <v>160511824.63999999</v>
      </c>
      <c r="G4849">
        <v>121858686.42</v>
      </c>
      <c r="H4849">
        <v>249119722.53999999</v>
      </c>
      <c r="I4849" t="s">
        <v>26</v>
      </c>
      <c r="J4849" t="s">
        <v>26</v>
      </c>
      <c r="K4849" t="s">
        <v>26</v>
      </c>
    </row>
    <row r="4850" spans="1:11" x14ac:dyDescent="0.25">
      <c r="A4850" s="1">
        <v>35916</v>
      </c>
      <c r="B4850" t="s">
        <v>151</v>
      </c>
      <c r="C4850" t="s">
        <v>26</v>
      </c>
      <c r="D4850" t="s">
        <v>26</v>
      </c>
      <c r="E4850" t="s">
        <v>26</v>
      </c>
      <c r="F4850">
        <v>133108931.43000001</v>
      </c>
      <c r="G4850">
        <v>118291654.94</v>
      </c>
      <c r="H4850">
        <v>177169274.03999999</v>
      </c>
      <c r="I4850" t="s">
        <v>26</v>
      </c>
      <c r="J4850" t="s">
        <v>26</v>
      </c>
      <c r="K4850" t="s">
        <v>26</v>
      </c>
    </row>
    <row r="4851" spans="1:11" x14ac:dyDescent="0.25">
      <c r="A4851" s="1">
        <v>35916</v>
      </c>
      <c r="B4851" t="s">
        <v>152</v>
      </c>
      <c r="C4851" t="s">
        <v>26</v>
      </c>
      <c r="D4851" t="s">
        <v>26</v>
      </c>
      <c r="E4851" t="s">
        <v>26</v>
      </c>
      <c r="F4851">
        <v>127818342.95999999</v>
      </c>
      <c r="G4851">
        <v>112525294</v>
      </c>
      <c r="H4851">
        <v>168197049.02000001</v>
      </c>
      <c r="I4851" t="s">
        <v>26</v>
      </c>
      <c r="J4851" t="s">
        <v>26</v>
      </c>
      <c r="K4851" t="s">
        <v>26</v>
      </c>
    </row>
    <row r="4852" spans="1:11" x14ac:dyDescent="0.25">
      <c r="A4852" s="1">
        <v>35916</v>
      </c>
      <c r="B4852" t="s">
        <v>153</v>
      </c>
      <c r="C4852" t="s">
        <v>26</v>
      </c>
      <c r="D4852" t="s">
        <v>26</v>
      </c>
      <c r="E4852" t="s">
        <v>26</v>
      </c>
      <c r="F4852">
        <v>144106858.28999999</v>
      </c>
      <c r="G4852">
        <v>129741969.97</v>
      </c>
      <c r="H4852">
        <v>177258441.88999999</v>
      </c>
      <c r="I4852" t="s">
        <v>26</v>
      </c>
      <c r="J4852" t="s">
        <v>26</v>
      </c>
      <c r="K4852" t="s">
        <v>26</v>
      </c>
    </row>
    <row r="4853" spans="1:11" x14ac:dyDescent="0.25">
      <c r="A4853" s="1">
        <v>35916</v>
      </c>
      <c r="B4853" t="s">
        <v>154</v>
      </c>
      <c r="C4853" t="s">
        <v>26</v>
      </c>
      <c r="D4853" t="s">
        <v>26</v>
      </c>
      <c r="E4853" t="s">
        <v>26</v>
      </c>
      <c r="F4853">
        <v>130922494.84999999</v>
      </c>
      <c r="G4853">
        <v>113710716.95</v>
      </c>
      <c r="H4853">
        <v>182190999.58000001</v>
      </c>
      <c r="I4853" t="s">
        <v>26</v>
      </c>
      <c r="J4853" t="s">
        <v>26</v>
      </c>
      <c r="K4853" t="s">
        <v>26</v>
      </c>
    </row>
    <row r="4854" spans="1:11" x14ac:dyDescent="0.25">
      <c r="A4854" s="1">
        <v>35916</v>
      </c>
      <c r="B4854" t="s">
        <v>155</v>
      </c>
      <c r="C4854" t="s">
        <v>26</v>
      </c>
      <c r="D4854" t="s">
        <v>26</v>
      </c>
      <c r="E4854" t="s">
        <v>26</v>
      </c>
      <c r="F4854">
        <v>129740368.08</v>
      </c>
      <c r="G4854">
        <v>116652292.51000001</v>
      </c>
      <c r="H4854">
        <v>163713629.16</v>
      </c>
      <c r="I4854" t="s">
        <v>26</v>
      </c>
      <c r="J4854" t="s">
        <v>26</v>
      </c>
      <c r="K4854" t="s">
        <v>26</v>
      </c>
    </row>
    <row r="4855" spans="1:11" x14ac:dyDescent="0.25">
      <c r="A4855" s="1">
        <v>35947</v>
      </c>
      <c r="B4855" t="s">
        <v>1</v>
      </c>
      <c r="C4855" t="s">
        <v>26</v>
      </c>
      <c r="D4855" t="s">
        <v>26</v>
      </c>
      <c r="E4855" t="s">
        <v>26</v>
      </c>
      <c r="F4855">
        <v>140496337.41</v>
      </c>
      <c r="G4855">
        <v>119748045.01000001</v>
      </c>
      <c r="H4855">
        <v>193491137.09</v>
      </c>
      <c r="I4855" t="s">
        <v>26</v>
      </c>
      <c r="J4855" t="s">
        <v>26</v>
      </c>
      <c r="K4855" t="s">
        <v>26</v>
      </c>
    </row>
    <row r="4856" spans="1:11" x14ac:dyDescent="0.25">
      <c r="A4856" s="1">
        <v>35947</v>
      </c>
      <c r="B4856" t="s">
        <v>126</v>
      </c>
      <c r="C4856" t="s">
        <v>26</v>
      </c>
      <c r="D4856" t="s">
        <v>26</v>
      </c>
      <c r="E4856" t="s">
        <v>26</v>
      </c>
      <c r="F4856">
        <v>141928174.71000001</v>
      </c>
      <c r="G4856">
        <v>126753163.41</v>
      </c>
      <c r="H4856">
        <v>182277242.13</v>
      </c>
      <c r="I4856" t="s">
        <v>26</v>
      </c>
      <c r="J4856" t="s">
        <v>26</v>
      </c>
      <c r="K4856" t="s">
        <v>26</v>
      </c>
    </row>
    <row r="4857" spans="1:11" x14ac:dyDescent="0.25">
      <c r="A4857" s="1">
        <v>35947</v>
      </c>
      <c r="B4857" t="s">
        <v>127</v>
      </c>
      <c r="C4857" t="s">
        <v>26</v>
      </c>
      <c r="D4857" t="s">
        <v>26</v>
      </c>
      <c r="E4857" t="s">
        <v>26</v>
      </c>
      <c r="F4857">
        <v>138389855.78</v>
      </c>
      <c r="G4857">
        <v>119081178.01000001</v>
      </c>
      <c r="H4857">
        <v>196763311.09999999</v>
      </c>
      <c r="I4857" t="s">
        <v>26</v>
      </c>
      <c r="J4857" t="s">
        <v>26</v>
      </c>
      <c r="K4857" t="s">
        <v>26</v>
      </c>
    </row>
    <row r="4858" spans="1:11" x14ac:dyDescent="0.25">
      <c r="A4858" s="1">
        <v>35947</v>
      </c>
      <c r="B4858" t="s">
        <v>113</v>
      </c>
      <c r="C4858" t="s">
        <v>26</v>
      </c>
      <c r="D4858" t="s">
        <v>26</v>
      </c>
      <c r="E4858" t="s">
        <v>26</v>
      </c>
      <c r="F4858">
        <v>142668350.50999999</v>
      </c>
      <c r="G4858">
        <v>119869046.98</v>
      </c>
      <c r="H4858">
        <v>195305908.71000001</v>
      </c>
      <c r="I4858" t="s">
        <v>26</v>
      </c>
      <c r="J4858" t="s">
        <v>26</v>
      </c>
      <c r="K4858" t="s">
        <v>26</v>
      </c>
    </row>
    <row r="4859" spans="1:11" x14ac:dyDescent="0.25">
      <c r="A4859" s="1">
        <v>35947</v>
      </c>
      <c r="B4859" t="s">
        <v>128</v>
      </c>
      <c r="C4859" t="s">
        <v>26</v>
      </c>
      <c r="D4859" t="s">
        <v>26</v>
      </c>
      <c r="E4859" t="s">
        <v>26</v>
      </c>
      <c r="F4859">
        <v>140218565.24000001</v>
      </c>
      <c r="G4859">
        <v>116609447.39</v>
      </c>
      <c r="H4859">
        <v>198213671.09</v>
      </c>
      <c r="I4859" t="s">
        <v>26</v>
      </c>
      <c r="J4859" t="s">
        <v>26</v>
      </c>
      <c r="K4859" t="s">
        <v>26</v>
      </c>
    </row>
    <row r="4860" spans="1:11" x14ac:dyDescent="0.25">
      <c r="A4860" s="1">
        <v>35947</v>
      </c>
      <c r="B4860" t="s">
        <v>129</v>
      </c>
      <c r="C4860" t="s">
        <v>26</v>
      </c>
      <c r="D4860" t="s">
        <v>26</v>
      </c>
      <c r="E4860" t="s">
        <v>26</v>
      </c>
      <c r="F4860">
        <v>134881583.97999999</v>
      </c>
      <c r="G4860">
        <v>117827766.38</v>
      </c>
      <c r="H4860">
        <v>180098809.28</v>
      </c>
      <c r="I4860" t="s">
        <v>26</v>
      </c>
      <c r="J4860" t="s">
        <v>26</v>
      </c>
      <c r="K4860" t="s">
        <v>26</v>
      </c>
    </row>
    <row r="4861" spans="1:11" x14ac:dyDescent="0.25">
      <c r="A4861" s="1">
        <v>35947</v>
      </c>
      <c r="B4861" t="s">
        <v>130</v>
      </c>
      <c r="C4861" t="s">
        <v>26</v>
      </c>
      <c r="D4861" t="s">
        <v>26</v>
      </c>
      <c r="E4861" t="s">
        <v>26</v>
      </c>
      <c r="F4861">
        <v>146198678.77000001</v>
      </c>
      <c r="G4861">
        <v>121736055.52</v>
      </c>
      <c r="H4861">
        <v>233221565.34</v>
      </c>
      <c r="I4861" t="s">
        <v>26</v>
      </c>
      <c r="J4861" t="s">
        <v>26</v>
      </c>
      <c r="K4861" t="s">
        <v>26</v>
      </c>
    </row>
    <row r="4862" spans="1:11" x14ac:dyDescent="0.25">
      <c r="A4862" s="1">
        <v>35947</v>
      </c>
      <c r="B4862" t="s">
        <v>131</v>
      </c>
      <c r="C4862" t="s">
        <v>26</v>
      </c>
      <c r="D4862" t="s">
        <v>26</v>
      </c>
      <c r="E4862" t="s">
        <v>26</v>
      </c>
      <c r="F4862">
        <v>143311215.19999999</v>
      </c>
      <c r="G4862">
        <v>134125793.62</v>
      </c>
      <c r="H4862">
        <v>174526731.28999999</v>
      </c>
      <c r="I4862" t="s">
        <v>26</v>
      </c>
      <c r="J4862" t="s">
        <v>26</v>
      </c>
      <c r="K4862" t="s">
        <v>26</v>
      </c>
    </row>
    <row r="4863" spans="1:11" x14ac:dyDescent="0.25">
      <c r="A4863" s="1">
        <v>35947</v>
      </c>
      <c r="B4863" t="s">
        <v>132</v>
      </c>
      <c r="C4863" t="s">
        <v>26</v>
      </c>
      <c r="D4863" t="s">
        <v>26</v>
      </c>
      <c r="E4863" t="s">
        <v>26</v>
      </c>
      <c r="F4863">
        <v>151882310.09999999</v>
      </c>
      <c r="G4863">
        <v>138964323.88999999</v>
      </c>
      <c r="H4863">
        <v>182411348.97999999</v>
      </c>
      <c r="I4863" t="s">
        <v>26</v>
      </c>
      <c r="J4863" t="s">
        <v>26</v>
      </c>
      <c r="K4863" t="s">
        <v>26</v>
      </c>
    </row>
    <row r="4864" spans="1:11" x14ac:dyDescent="0.25">
      <c r="A4864" s="1">
        <v>35947</v>
      </c>
      <c r="B4864" t="s">
        <v>133</v>
      </c>
      <c r="C4864" t="s">
        <v>26</v>
      </c>
      <c r="D4864" t="s">
        <v>26</v>
      </c>
      <c r="E4864" t="s">
        <v>26</v>
      </c>
      <c r="F4864">
        <v>140127262.09999999</v>
      </c>
      <c r="G4864">
        <v>116379586.13</v>
      </c>
      <c r="H4864">
        <v>196012960.87</v>
      </c>
      <c r="I4864" t="s">
        <v>26</v>
      </c>
      <c r="J4864" t="s">
        <v>26</v>
      </c>
      <c r="K4864" t="s">
        <v>26</v>
      </c>
    </row>
    <row r="4865" spans="1:11" x14ac:dyDescent="0.25">
      <c r="A4865" s="1">
        <v>35947</v>
      </c>
      <c r="B4865" t="s">
        <v>134</v>
      </c>
      <c r="C4865" t="s">
        <v>26</v>
      </c>
      <c r="D4865" t="s">
        <v>26</v>
      </c>
      <c r="E4865" t="s">
        <v>26</v>
      </c>
      <c r="F4865">
        <v>133311149.98</v>
      </c>
      <c r="G4865">
        <v>124658927.67</v>
      </c>
      <c r="H4865">
        <v>154337658.59999999</v>
      </c>
      <c r="I4865" t="s">
        <v>26</v>
      </c>
      <c r="J4865" t="s">
        <v>26</v>
      </c>
      <c r="K4865" t="s">
        <v>26</v>
      </c>
    </row>
    <row r="4866" spans="1:11" x14ac:dyDescent="0.25">
      <c r="A4866" s="1">
        <v>35947</v>
      </c>
      <c r="B4866" t="s">
        <v>135</v>
      </c>
      <c r="C4866" t="s">
        <v>26</v>
      </c>
      <c r="D4866" t="s">
        <v>26</v>
      </c>
      <c r="E4866" t="s">
        <v>26</v>
      </c>
      <c r="F4866">
        <v>133214777.88</v>
      </c>
      <c r="G4866">
        <v>122467311.62</v>
      </c>
      <c r="H4866">
        <v>165701857.72</v>
      </c>
      <c r="I4866" t="s">
        <v>26</v>
      </c>
      <c r="J4866" t="s">
        <v>26</v>
      </c>
      <c r="K4866" t="s">
        <v>26</v>
      </c>
    </row>
    <row r="4867" spans="1:11" x14ac:dyDescent="0.25">
      <c r="A4867" s="1">
        <v>35947</v>
      </c>
      <c r="B4867" t="s">
        <v>136</v>
      </c>
      <c r="C4867" t="s">
        <v>26</v>
      </c>
      <c r="D4867" t="s">
        <v>26</v>
      </c>
      <c r="E4867" t="s">
        <v>26</v>
      </c>
      <c r="F4867">
        <v>149790581.93000001</v>
      </c>
      <c r="G4867">
        <v>116760022.03</v>
      </c>
      <c r="H4867">
        <v>244029998.40000001</v>
      </c>
      <c r="I4867" t="s">
        <v>26</v>
      </c>
      <c r="J4867" t="s">
        <v>26</v>
      </c>
      <c r="K4867" t="s">
        <v>26</v>
      </c>
    </row>
    <row r="4868" spans="1:11" x14ac:dyDescent="0.25">
      <c r="A4868" s="1">
        <v>35947</v>
      </c>
      <c r="B4868" t="s">
        <v>137</v>
      </c>
      <c r="C4868" t="s">
        <v>26</v>
      </c>
      <c r="D4868" t="s">
        <v>26</v>
      </c>
      <c r="E4868" t="s">
        <v>26</v>
      </c>
      <c r="F4868">
        <v>136514600.08000001</v>
      </c>
      <c r="G4868">
        <v>117435409.47</v>
      </c>
      <c r="H4868">
        <v>219609379.44999999</v>
      </c>
      <c r="I4868" t="s">
        <v>26</v>
      </c>
      <c r="J4868" t="s">
        <v>26</v>
      </c>
      <c r="K4868" t="s">
        <v>26</v>
      </c>
    </row>
    <row r="4869" spans="1:11" x14ac:dyDescent="0.25">
      <c r="A4869" s="1">
        <v>35947</v>
      </c>
      <c r="B4869" t="s">
        <v>138</v>
      </c>
      <c r="C4869" t="s">
        <v>26</v>
      </c>
      <c r="D4869" t="s">
        <v>26</v>
      </c>
      <c r="E4869" t="s">
        <v>26</v>
      </c>
      <c r="F4869">
        <v>153448121.37</v>
      </c>
      <c r="G4869">
        <v>141692010.25</v>
      </c>
      <c r="H4869">
        <v>195792728.97999999</v>
      </c>
      <c r="I4869" t="s">
        <v>26</v>
      </c>
      <c r="J4869" t="s">
        <v>26</v>
      </c>
      <c r="K4869" t="s">
        <v>26</v>
      </c>
    </row>
    <row r="4870" spans="1:11" x14ac:dyDescent="0.25">
      <c r="A4870" s="1">
        <v>35947</v>
      </c>
      <c r="B4870" t="s">
        <v>139</v>
      </c>
      <c r="C4870" t="s">
        <v>26</v>
      </c>
      <c r="D4870" t="s">
        <v>26</v>
      </c>
      <c r="E4870" t="s">
        <v>26</v>
      </c>
      <c r="F4870">
        <v>145356556.66999999</v>
      </c>
      <c r="G4870">
        <v>118040813.44</v>
      </c>
      <c r="H4870">
        <v>237231867.28999999</v>
      </c>
      <c r="I4870" t="s">
        <v>26</v>
      </c>
      <c r="J4870" t="s">
        <v>26</v>
      </c>
      <c r="K4870" t="s">
        <v>26</v>
      </c>
    </row>
    <row r="4871" spans="1:11" x14ac:dyDescent="0.25">
      <c r="A4871" s="1">
        <v>35947</v>
      </c>
      <c r="B4871" t="s">
        <v>140</v>
      </c>
      <c r="C4871" t="s">
        <v>26</v>
      </c>
      <c r="D4871" t="s">
        <v>26</v>
      </c>
      <c r="E4871" t="s">
        <v>26</v>
      </c>
      <c r="F4871">
        <v>127358218.43000001</v>
      </c>
      <c r="G4871">
        <v>115562779.31</v>
      </c>
      <c r="H4871">
        <v>164942457.41999999</v>
      </c>
      <c r="I4871" t="s">
        <v>26</v>
      </c>
      <c r="J4871" t="s">
        <v>26</v>
      </c>
      <c r="K4871" t="s">
        <v>26</v>
      </c>
    </row>
    <row r="4872" spans="1:11" x14ac:dyDescent="0.25">
      <c r="A4872" s="1">
        <v>35947</v>
      </c>
      <c r="B4872" t="s">
        <v>141</v>
      </c>
      <c r="C4872" t="s">
        <v>26</v>
      </c>
      <c r="D4872" t="s">
        <v>26</v>
      </c>
      <c r="E4872" t="s">
        <v>26</v>
      </c>
      <c r="F4872">
        <v>135087590.12</v>
      </c>
      <c r="G4872">
        <v>123004954.67</v>
      </c>
      <c r="H4872">
        <v>173928625.44</v>
      </c>
      <c r="I4872" t="s">
        <v>26</v>
      </c>
      <c r="J4872" t="s">
        <v>26</v>
      </c>
      <c r="K4872" t="s">
        <v>26</v>
      </c>
    </row>
    <row r="4873" spans="1:11" x14ac:dyDescent="0.25">
      <c r="A4873" s="1">
        <v>35947</v>
      </c>
      <c r="B4873" t="s">
        <v>142</v>
      </c>
      <c r="C4873" t="s">
        <v>26</v>
      </c>
      <c r="D4873" t="s">
        <v>26</v>
      </c>
      <c r="E4873" t="s">
        <v>26</v>
      </c>
      <c r="F4873">
        <v>129751459.77</v>
      </c>
      <c r="G4873">
        <v>107866849.81</v>
      </c>
      <c r="H4873">
        <v>195689710.50999999</v>
      </c>
      <c r="I4873" t="s">
        <v>26</v>
      </c>
      <c r="J4873" t="s">
        <v>26</v>
      </c>
      <c r="K4873" t="s">
        <v>26</v>
      </c>
    </row>
    <row r="4874" spans="1:11" x14ac:dyDescent="0.25">
      <c r="A4874" s="1">
        <v>35947</v>
      </c>
      <c r="B4874" t="s">
        <v>143</v>
      </c>
      <c r="C4874" t="s">
        <v>26</v>
      </c>
      <c r="D4874" t="s">
        <v>26</v>
      </c>
      <c r="E4874" t="s">
        <v>26</v>
      </c>
      <c r="F4874">
        <v>140940796.75999999</v>
      </c>
      <c r="G4874">
        <v>121836410.31999999</v>
      </c>
      <c r="H4874">
        <v>186445501.18000001</v>
      </c>
      <c r="I4874" t="s">
        <v>26</v>
      </c>
      <c r="J4874" t="s">
        <v>26</v>
      </c>
      <c r="K4874" t="s">
        <v>26</v>
      </c>
    </row>
    <row r="4875" spans="1:11" x14ac:dyDescent="0.25">
      <c r="A4875" s="1">
        <v>35947</v>
      </c>
      <c r="B4875" t="s">
        <v>144</v>
      </c>
      <c r="C4875" t="s">
        <v>26</v>
      </c>
      <c r="D4875" t="s">
        <v>26</v>
      </c>
      <c r="E4875" t="s">
        <v>26</v>
      </c>
      <c r="F4875">
        <v>123189810.53</v>
      </c>
      <c r="G4875">
        <v>107528470.28</v>
      </c>
      <c r="H4875">
        <v>176455519.77000001</v>
      </c>
      <c r="I4875" t="s">
        <v>26</v>
      </c>
      <c r="J4875" t="s">
        <v>26</v>
      </c>
      <c r="K4875" t="s">
        <v>26</v>
      </c>
    </row>
    <row r="4876" spans="1:11" x14ac:dyDescent="0.25">
      <c r="A4876" s="1">
        <v>35947</v>
      </c>
      <c r="B4876" t="s">
        <v>145</v>
      </c>
      <c r="C4876" t="s">
        <v>26</v>
      </c>
      <c r="D4876" t="s">
        <v>26</v>
      </c>
      <c r="E4876" t="s">
        <v>26</v>
      </c>
      <c r="F4876">
        <v>143012461.58000001</v>
      </c>
      <c r="G4876">
        <v>123575456.12</v>
      </c>
      <c r="H4876">
        <v>191888373.97999999</v>
      </c>
      <c r="I4876" t="s">
        <v>26</v>
      </c>
      <c r="J4876" t="s">
        <v>26</v>
      </c>
      <c r="K4876" t="s">
        <v>26</v>
      </c>
    </row>
    <row r="4877" spans="1:11" x14ac:dyDescent="0.25">
      <c r="A4877" s="1">
        <v>35947</v>
      </c>
      <c r="B4877" t="s">
        <v>146</v>
      </c>
      <c r="C4877" t="s">
        <v>26</v>
      </c>
      <c r="D4877" t="s">
        <v>26</v>
      </c>
      <c r="E4877" t="s">
        <v>26</v>
      </c>
      <c r="F4877">
        <v>136701095.61000001</v>
      </c>
      <c r="G4877">
        <v>116619213.61</v>
      </c>
      <c r="H4877">
        <v>188341705.78999999</v>
      </c>
      <c r="I4877" t="s">
        <v>26</v>
      </c>
      <c r="J4877" t="s">
        <v>26</v>
      </c>
      <c r="K4877" t="s">
        <v>26</v>
      </c>
    </row>
    <row r="4878" spans="1:11" x14ac:dyDescent="0.25">
      <c r="A4878" s="1">
        <v>35947</v>
      </c>
      <c r="B4878" t="s">
        <v>2</v>
      </c>
      <c r="C4878" t="s">
        <v>26</v>
      </c>
      <c r="D4878" t="s">
        <v>26</v>
      </c>
      <c r="E4878" t="s">
        <v>26</v>
      </c>
      <c r="F4878">
        <v>125159387.39</v>
      </c>
      <c r="G4878">
        <v>109749553.84999999</v>
      </c>
      <c r="H4878">
        <v>169221706.88</v>
      </c>
      <c r="I4878" t="s">
        <v>26</v>
      </c>
      <c r="J4878" t="s">
        <v>26</v>
      </c>
      <c r="K4878" t="s">
        <v>26</v>
      </c>
    </row>
    <row r="4879" spans="1:11" x14ac:dyDescent="0.25">
      <c r="A4879" s="1">
        <v>35947</v>
      </c>
      <c r="B4879" t="s">
        <v>147</v>
      </c>
      <c r="C4879" t="s">
        <v>26</v>
      </c>
      <c r="D4879" t="s">
        <v>26</v>
      </c>
      <c r="E4879" t="s">
        <v>26</v>
      </c>
      <c r="F4879">
        <v>142109444.90000001</v>
      </c>
      <c r="G4879">
        <v>122301172.51000001</v>
      </c>
      <c r="H4879">
        <v>188691704.78999999</v>
      </c>
      <c r="I4879" t="s">
        <v>26</v>
      </c>
      <c r="J4879" t="s">
        <v>26</v>
      </c>
      <c r="K4879" t="s">
        <v>26</v>
      </c>
    </row>
    <row r="4880" spans="1:11" x14ac:dyDescent="0.25">
      <c r="A4880" s="1">
        <v>35947</v>
      </c>
      <c r="B4880" t="s">
        <v>148</v>
      </c>
      <c r="C4880" t="s">
        <v>26</v>
      </c>
      <c r="D4880" t="s">
        <v>26</v>
      </c>
      <c r="E4880" t="s">
        <v>26</v>
      </c>
      <c r="F4880">
        <v>145950735.68000001</v>
      </c>
      <c r="G4880">
        <v>120486011.88</v>
      </c>
      <c r="H4880">
        <v>200771423.84999999</v>
      </c>
      <c r="I4880" t="s">
        <v>26</v>
      </c>
      <c r="J4880" t="s">
        <v>26</v>
      </c>
      <c r="K4880" t="s">
        <v>26</v>
      </c>
    </row>
    <row r="4881" spans="1:11" x14ac:dyDescent="0.25">
      <c r="A4881" s="1">
        <v>35947</v>
      </c>
      <c r="B4881" t="s">
        <v>149</v>
      </c>
      <c r="C4881" t="s">
        <v>26</v>
      </c>
      <c r="D4881" t="s">
        <v>26</v>
      </c>
      <c r="E4881" t="s">
        <v>26</v>
      </c>
      <c r="F4881">
        <v>138164513.44999999</v>
      </c>
      <c r="G4881">
        <v>112858835.94</v>
      </c>
      <c r="H4881">
        <v>192409628.5</v>
      </c>
      <c r="I4881" t="s">
        <v>26</v>
      </c>
      <c r="J4881" t="s">
        <v>26</v>
      </c>
      <c r="K4881" t="s">
        <v>26</v>
      </c>
    </row>
    <row r="4882" spans="1:11" x14ac:dyDescent="0.25">
      <c r="A4882" s="1">
        <v>35947</v>
      </c>
      <c r="B4882" t="s">
        <v>150</v>
      </c>
      <c r="C4882" t="s">
        <v>26</v>
      </c>
      <c r="D4882" t="s">
        <v>26</v>
      </c>
      <c r="E4882" t="s">
        <v>26</v>
      </c>
      <c r="F4882">
        <v>160704438.83000001</v>
      </c>
      <c r="G4882">
        <v>122126775.53</v>
      </c>
      <c r="H4882">
        <v>249119722.53999999</v>
      </c>
      <c r="I4882" t="s">
        <v>26</v>
      </c>
      <c r="J4882" t="s">
        <v>26</v>
      </c>
      <c r="K4882" t="s">
        <v>26</v>
      </c>
    </row>
    <row r="4883" spans="1:11" x14ac:dyDescent="0.25">
      <c r="A4883" s="1">
        <v>35947</v>
      </c>
      <c r="B4883" t="s">
        <v>151</v>
      </c>
      <c r="C4883" t="s">
        <v>26</v>
      </c>
      <c r="D4883" t="s">
        <v>26</v>
      </c>
      <c r="E4883" t="s">
        <v>26</v>
      </c>
      <c r="F4883">
        <v>132203790.7</v>
      </c>
      <c r="G4883">
        <v>117085080.06</v>
      </c>
      <c r="H4883">
        <v>177169274.03999999</v>
      </c>
      <c r="I4883" t="s">
        <v>26</v>
      </c>
      <c r="J4883" t="s">
        <v>26</v>
      </c>
      <c r="K4883" t="s">
        <v>26</v>
      </c>
    </row>
    <row r="4884" spans="1:11" x14ac:dyDescent="0.25">
      <c r="A4884" s="1">
        <v>35947</v>
      </c>
      <c r="B4884" t="s">
        <v>152</v>
      </c>
      <c r="C4884" t="s">
        <v>26</v>
      </c>
      <c r="D4884" t="s">
        <v>26</v>
      </c>
      <c r="E4884" t="s">
        <v>26</v>
      </c>
      <c r="F4884">
        <v>126795796.20999999</v>
      </c>
      <c r="G4884">
        <v>111118727.83</v>
      </c>
      <c r="H4884">
        <v>168163409.61000001</v>
      </c>
      <c r="I4884" t="s">
        <v>26</v>
      </c>
      <c r="J4884" t="s">
        <v>26</v>
      </c>
      <c r="K4884" t="s">
        <v>26</v>
      </c>
    </row>
    <row r="4885" spans="1:11" x14ac:dyDescent="0.25">
      <c r="A4885" s="1">
        <v>35947</v>
      </c>
      <c r="B4885" t="s">
        <v>153</v>
      </c>
      <c r="C4885" t="s">
        <v>26</v>
      </c>
      <c r="D4885" t="s">
        <v>26</v>
      </c>
      <c r="E4885" t="s">
        <v>26</v>
      </c>
      <c r="F4885">
        <v>144207733.09</v>
      </c>
      <c r="G4885">
        <v>129884686.14</v>
      </c>
      <c r="H4885">
        <v>177258441.88999999</v>
      </c>
      <c r="I4885" t="s">
        <v>26</v>
      </c>
      <c r="J4885" t="s">
        <v>26</v>
      </c>
      <c r="K4885" t="s">
        <v>26</v>
      </c>
    </row>
    <row r="4886" spans="1:11" x14ac:dyDescent="0.25">
      <c r="A4886" s="1">
        <v>35947</v>
      </c>
      <c r="B4886" t="s">
        <v>154</v>
      </c>
      <c r="C4886" t="s">
        <v>26</v>
      </c>
      <c r="D4886" t="s">
        <v>26</v>
      </c>
      <c r="E4886" t="s">
        <v>26</v>
      </c>
      <c r="F4886">
        <v>133684959.5</v>
      </c>
      <c r="G4886">
        <v>113824427.67</v>
      </c>
      <c r="H4886">
        <v>192849173.06</v>
      </c>
      <c r="I4886" t="s">
        <v>26</v>
      </c>
      <c r="J4886" t="s">
        <v>26</v>
      </c>
      <c r="K4886" t="s">
        <v>26</v>
      </c>
    </row>
    <row r="4887" spans="1:11" x14ac:dyDescent="0.25">
      <c r="A4887" s="1">
        <v>35947</v>
      </c>
      <c r="B4887" t="s">
        <v>155</v>
      </c>
      <c r="C4887" t="s">
        <v>26</v>
      </c>
      <c r="D4887" t="s">
        <v>26</v>
      </c>
      <c r="E4887" t="s">
        <v>26</v>
      </c>
      <c r="F4887">
        <v>131375096.72</v>
      </c>
      <c r="G4887">
        <v>115987374.44</v>
      </c>
      <c r="H4887">
        <v>171342684.28</v>
      </c>
      <c r="I4887" t="s">
        <v>26</v>
      </c>
      <c r="J4887" t="s">
        <v>26</v>
      </c>
      <c r="K4887" t="s">
        <v>26</v>
      </c>
    </row>
    <row r="4888" spans="1:11" x14ac:dyDescent="0.25">
      <c r="A4888" s="1">
        <v>35977</v>
      </c>
      <c r="B4888" t="s">
        <v>1</v>
      </c>
      <c r="C4888" t="s">
        <v>26</v>
      </c>
      <c r="D4888" t="s">
        <v>26</v>
      </c>
      <c r="E4888" t="s">
        <v>26</v>
      </c>
      <c r="F4888">
        <v>140847578.25</v>
      </c>
      <c r="G4888">
        <v>119748045.01000001</v>
      </c>
      <c r="H4888">
        <v>194748829.47999999</v>
      </c>
      <c r="I4888" t="s">
        <v>26</v>
      </c>
      <c r="J4888" t="s">
        <v>26</v>
      </c>
      <c r="K4888" t="s">
        <v>26</v>
      </c>
    </row>
    <row r="4889" spans="1:11" x14ac:dyDescent="0.25">
      <c r="A4889" s="1">
        <v>35977</v>
      </c>
      <c r="B4889" t="s">
        <v>126</v>
      </c>
      <c r="C4889" t="s">
        <v>26</v>
      </c>
      <c r="D4889" t="s">
        <v>26</v>
      </c>
      <c r="E4889" t="s">
        <v>26</v>
      </c>
      <c r="F4889">
        <v>142694586.86000001</v>
      </c>
      <c r="G4889">
        <v>126360228.61</v>
      </c>
      <c r="H4889">
        <v>186123291.93000001</v>
      </c>
      <c r="I4889" t="s">
        <v>26</v>
      </c>
      <c r="J4889" t="s">
        <v>26</v>
      </c>
      <c r="K4889" t="s">
        <v>26</v>
      </c>
    </row>
    <row r="4890" spans="1:11" x14ac:dyDescent="0.25">
      <c r="A4890" s="1">
        <v>35977</v>
      </c>
      <c r="B4890" t="s">
        <v>127</v>
      </c>
      <c r="C4890" t="s">
        <v>26</v>
      </c>
      <c r="D4890" t="s">
        <v>26</v>
      </c>
      <c r="E4890" t="s">
        <v>26</v>
      </c>
      <c r="F4890">
        <v>138957254.19</v>
      </c>
      <c r="G4890">
        <v>119581318.95999999</v>
      </c>
      <c r="H4890">
        <v>197530688.00999999</v>
      </c>
      <c r="I4890" t="s">
        <v>26</v>
      </c>
      <c r="J4890" t="s">
        <v>26</v>
      </c>
      <c r="K4890" t="s">
        <v>26</v>
      </c>
    </row>
    <row r="4891" spans="1:11" x14ac:dyDescent="0.25">
      <c r="A4891" s="1">
        <v>35977</v>
      </c>
      <c r="B4891" t="s">
        <v>113</v>
      </c>
      <c r="C4891" t="s">
        <v>26</v>
      </c>
      <c r="D4891" t="s">
        <v>26</v>
      </c>
      <c r="E4891" t="s">
        <v>26</v>
      </c>
      <c r="F4891">
        <v>142511415.31999999</v>
      </c>
      <c r="G4891">
        <v>119629308.89</v>
      </c>
      <c r="H4891">
        <v>195344969.88999999</v>
      </c>
      <c r="I4891" t="s">
        <v>26</v>
      </c>
      <c r="J4891" t="s">
        <v>26</v>
      </c>
      <c r="K4891" t="s">
        <v>26</v>
      </c>
    </row>
    <row r="4892" spans="1:11" x14ac:dyDescent="0.25">
      <c r="A4892" s="1">
        <v>35977</v>
      </c>
      <c r="B4892" t="s">
        <v>128</v>
      </c>
      <c r="C4892" t="s">
        <v>26</v>
      </c>
      <c r="D4892" t="s">
        <v>26</v>
      </c>
      <c r="E4892" t="s">
        <v>26</v>
      </c>
      <c r="F4892">
        <v>141774991.31999999</v>
      </c>
      <c r="G4892">
        <v>116924292.90000001</v>
      </c>
      <c r="H4892">
        <v>202832049.63</v>
      </c>
      <c r="I4892" t="s">
        <v>26</v>
      </c>
      <c r="J4892" t="s">
        <v>26</v>
      </c>
      <c r="K4892" t="s">
        <v>26</v>
      </c>
    </row>
    <row r="4893" spans="1:11" x14ac:dyDescent="0.25">
      <c r="A4893" s="1">
        <v>35977</v>
      </c>
      <c r="B4893" t="s">
        <v>129</v>
      </c>
      <c r="C4893" t="s">
        <v>26</v>
      </c>
      <c r="D4893" t="s">
        <v>26</v>
      </c>
      <c r="E4893" t="s">
        <v>26</v>
      </c>
      <c r="F4893">
        <v>134530891.87</v>
      </c>
      <c r="G4893">
        <v>117215062</v>
      </c>
      <c r="H4893">
        <v>180440997.02000001</v>
      </c>
      <c r="I4893" t="s">
        <v>26</v>
      </c>
      <c r="J4893" t="s">
        <v>26</v>
      </c>
      <c r="K4893" t="s">
        <v>26</v>
      </c>
    </row>
    <row r="4894" spans="1:11" x14ac:dyDescent="0.25">
      <c r="A4894" s="1">
        <v>35977</v>
      </c>
      <c r="B4894" t="s">
        <v>130</v>
      </c>
      <c r="C4894" t="s">
        <v>26</v>
      </c>
      <c r="D4894" t="s">
        <v>26</v>
      </c>
      <c r="E4894" t="s">
        <v>26</v>
      </c>
      <c r="F4894">
        <v>147163590.05000001</v>
      </c>
      <c r="G4894">
        <v>122089090.08</v>
      </c>
      <c r="H4894">
        <v>236323412.16</v>
      </c>
      <c r="I4894" t="s">
        <v>26</v>
      </c>
      <c r="J4894" t="s">
        <v>26</v>
      </c>
      <c r="K4894" t="s">
        <v>26</v>
      </c>
    </row>
    <row r="4895" spans="1:11" x14ac:dyDescent="0.25">
      <c r="A4895" s="1">
        <v>35977</v>
      </c>
      <c r="B4895" t="s">
        <v>131</v>
      </c>
      <c r="C4895" t="s">
        <v>26</v>
      </c>
      <c r="D4895" t="s">
        <v>26</v>
      </c>
      <c r="E4895" t="s">
        <v>26</v>
      </c>
      <c r="F4895">
        <v>143511850.90000001</v>
      </c>
      <c r="G4895">
        <v>134353807.47</v>
      </c>
      <c r="H4895">
        <v>174648900</v>
      </c>
      <c r="I4895" t="s">
        <v>26</v>
      </c>
      <c r="J4895" t="s">
        <v>26</v>
      </c>
      <c r="K4895" t="s">
        <v>26</v>
      </c>
    </row>
    <row r="4896" spans="1:11" x14ac:dyDescent="0.25">
      <c r="A4896" s="1">
        <v>35977</v>
      </c>
      <c r="B4896" t="s">
        <v>132</v>
      </c>
      <c r="C4896" t="s">
        <v>26</v>
      </c>
      <c r="D4896" t="s">
        <v>26</v>
      </c>
      <c r="E4896" t="s">
        <v>26</v>
      </c>
      <c r="F4896">
        <v>154783262.22999999</v>
      </c>
      <c r="G4896">
        <v>136518551.78999999</v>
      </c>
      <c r="H4896">
        <v>198080483.84999999</v>
      </c>
      <c r="I4896" t="s">
        <v>26</v>
      </c>
      <c r="J4896" t="s">
        <v>26</v>
      </c>
      <c r="K4896" t="s">
        <v>26</v>
      </c>
    </row>
    <row r="4897" spans="1:11" x14ac:dyDescent="0.25">
      <c r="A4897" s="1">
        <v>35977</v>
      </c>
      <c r="B4897" t="s">
        <v>133</v>
      </c>
      <c r="C4897" t="s">
        <v>26</v>
      </c>
      <c r="D4897" t="s">
        <v>26</v>
      </c>
      <c r="E4897" t="s">
        <v>26</v>
      </c>
      <c r="F4897">
        <v>139875033.02000001</v>
      </c>
      <c r="G4897">
        <v>116018809.41</v>
      </c>
      <c r="H4897">
        <v>196012960.87</v>
      </c>
      <c r="I4897" t="s">
        <v>26</v>
      </c>
      <c r="J4897" t="s">
        <v>26</v>
      </c>
      <c r="K4897" t="s">
        <v>26</v>
      </c>
    </row>
    <row r="4898" spans="1:11" x14ac:dyDescent="0.25">
      <c r="A4898" s="1">
        <v>35977</v>
      </c>
      <c r="B4898" t="s">
        <v>134</v>
      </c>
      <c r="C4898" t="s">
        <v>26</v>
      </c>
      <c r="D4898" t="s">
        <v>26</v>
      </c>
      <c r="E4898" t="s">
        <v>26</v>
      </c>
      <c r="F4898">
        <v>133071189.91</v>
      </c>
      <c r="G4898">
        <v>124820984.28</v>
      </c>
      <c r="H4898">
        <v>153149258.62</v>
      </c>
      <c r="I4898" t="s">
        <v>26</v>
      </c>
      <c r="J4898" t="s">
        <v>26</v>
      </c>
      <c r="K4898" t="s">
        <v>26</v>
      </c>
    </row>
    <row r="4899" spans="1:11" x14ac:dyDescent="0.25">
      <c r="A4899" s="1">
        <v>35977</v>
      </c>
      <c r="B4899" t="s">
        <v>135</v>
      </c>
      <c r="C4899" t="s">
        <v>26</v>
      </c>
      <c r="D4899" t="s">
        <v>26</v>
      </c>
      <c r="E4899" t="s">
        <v>26</v>
      </c>
      <c r="F4899">
        <v>132988312.75</v>
      </c>
      <c r="G4899">
        <v>122161143.34</v>
      </c>
      <c r="H4899">
        <v>165701857.72</v>
      </c>
      <c r="I4899" t="s">
        <v>26</v>
      </c>
      <c r="J4899" t="s">
        <v>26</v>
      </c>
      <c r="K4899" t="s">
        <v>26</v>
      </c>
    </row>
    <row r="4900" spans="1:11" x14ac:dyDescent="0.25">
      <c r="A4900" s="1">
        <v>35977</v>
      </c>
      <c r="B4900" t="s">
        <v>136</v>
      </c>
      <c r="C4900" t="s">
        <v>26</v>
      </c>
      <c r="D4900" t="s">
        <v>26</v>
      </c>
      <c r="E4900" t="s">
        <v>26</v>
      </c>
      <c r="F4900">
        <v>150075184.03999999</v>
      </c>
      <c r="G4900">
        <v>116911810.06</v>
      </c>
      <c r="H4900">
        <v>244713282.38999999</v>
      </c>
      <c r="I4900" t="s">
        <v>26</v>
      </c>
      <c r="J4900" t="s">
        <v>26</v>
      </c>
      <c r="K4900" t="s">
        <v>26</v>
      </c>
    </row>
    <row r="4901" spans="1:11" x14ac:dyDescent="0.25">
      <c r="A4901" s="1">
        <v>35977</v>
      </c>
      <c r="B4901" t="s">
        <v>137</v>
      </c>
      <c r="C4901" t="s">
        <v>26</v>
      </c>
      <c r="D4901" t="s">
        <v>26</v>
      </c>
      <c r="E4901" t="s">
        <v>26</v>
      </c>
      <c r="F4901">
        <v>137729580.02000001</v>
      </c>
      <c r="G4901">
        <v>118926839.17</v>
      </c>
      <c r="H4901">
        <v>219609379.44999999</v>
      </c>
      <c r="I4901" t="s">
        <v>26</v>
      </c>
      <c r="J4901" t="s">
        <v>26</v>
      </c>
      <c r="K4901" t="s">
        <v>26</v>
      </c>
    </row>
    <row r="4902" spans="1:11" x14ac:dyDescent="0.25">
      <c r="A4902" s="1">
        <v>35977</v>
      </c>
      <c r="B4902" t="s">
        <v>138</v>
      </c>
      <c r="C4902" t="s">
        <v>26</v>
      </c>
      <c r="D4902" t="s">
        <v>26</v>
      </c>
      <c r="E4902" t="s">
        <v>26</v>
      </c>
      <c r="F4902">
        <v>153279328.43000001</v>
      </c>
      <c r="G4902">
        <v>141337780.22</v>
      </c>
      <c r="H4902">
        <v>196243052.25999999</v>
      </c>
      <c r="I4902" t="s">
        <v>26</v>
      </c>
      <c r="J4902" t="s">
        <v>26</v>
      </c>
      <c r="K4902" t="s">
        <v>26</v>
      </c>
    </row>
    <row r="4903" spans="1:11" x14ac:dyDescent="0.25">
      <c r="A4903" s="1">
        <v>35977</v>
      </c>
      <c r="B4903" t="s">
        <v>139</v>
      </c>
      <c r="C4903" t="s">
        <v>26</v>
      </c>
      <c r="D4903" t="s">
        <v>26</v>
      </c>
      <c r="E4903" t="s">
        <v>26</v>
      </c>
      <c r="F4903">
        <v>145240271.41999999</v>
      </c>
      <c r="G4903">
        <v>117910968.55</v>
      </c>
      <c r="H4903">
        <v>237184420.91</v>
      </c>
      <c r="I4903" t="s">
        <v>26</v>
      </c>
      <c r="J4903" t="s">
        <v>26</v>
      </c>
      <c r="K4903" t="s">
        <v>26</v>
      </c>
    </row>
    <row r="4904" spans="1:11" x14ac:dyDescent="0.25">
      <c r="A4904" s="1">
        <v>35977</v>
      </c>
      <c r="B4904" t="s">
        <v>140</v>
      </c>
      <c r="C4904" t="s">
        <v>26</v>
      </c>
      <c r="D4904" t="s">
        <v>26</v>
      </c>
      <c r="E4904" t="s">
        <v>26</v>
      </c>
      <c r="F4904">
        <v>127281803.5</v>
      </c>
      <c r="G4904">
        <v>115354766.3</v>
      </c>
      <c r="H4904">
        <v>165288836.59</v>
      </c>
      <c r="I4904" t="s">
        <v>26</v>
      </c>
      <c r="J4904" t="s">
        <v>26</v>
      </c>
      <c r="K4904" t="s">
        <v>26</v>
      </c>
    </row>
    <row r="4905" spans="1:11" x14ac:dyDescent="0.25">
      <c r="A4905" s="1">
        <v>35977</v>
      </c>
      <c r="B4905" t="s">
        <v>141</v>
      </c>
      <c r="C4905" t="s">
        <v>26</v>
      </c>
      <c r="D4905" t="s">
        <v>26</v>
      </c>
      <c r="E4905" t="s">
        <v>26</v>
      </c>
      <c r="F4905">
        <v>135438817.84999999</v>
      </c>
      <c r="G4905">
        <v>122635939.81</v>
      </c>
      <c r="H4905">
        <v>176607126.27000001</v>
      </c>
      <c r="I4905" t="s">
        <v>26</v>
      </c>
      <c r="J4905" t="s">
        <v>26</v>
      </c>
      <c r="K4905" t="s">
        <v>26</v>
      </c>
    </row>
    <row r="4906" spans="1:11" x14ac:dyDescent="0.25">
      <c r="A4906" s="1">
        <v>35977</v>
      </c>
      <c r="B4906" t="s">
        <v>142</v>
      </c>
      <c r="C4906" t="s">
        <v>26</v>
      </c>
      <c r="D4906" t="s">
        <v>26</v>
      </c>
      <c r="E4906" t="s">
        <v>26</v>
      </c>
      <c r="F4906">
        <v>130491043.09</v>
      </c>
      <c r="G4906">
        <v>108870011.51000001</v>
      </c>
      <c r="H4906">
        <v>195650572.56999999</v>
      </c>
      <c r="I4906" t="s">
        <v>26</v>
      </c>
      <c r="J4906" t="s">
        <v>26</v>
      </c>
      <c r="K4906" t="s">
        <v>26</v>
      </c>
    </row>
    <row r="4907" spans="1:11" x14ac:dyDescent="0.25">
      <c r="A4907" s="1">
        <v>35977</v>
      </c>
      <c r="B4907" t="s">
        <v>143</v>
      </c>
      <c r="C4907" t="s">
        <v>26</v>
      </c>
      <c r="D4907" t="s">
        <v>26</v>
      </c>
      <c r="E4907" t="s">
        <v>26</v>
      </c>
      <c r="F4907">
        <v>143224037.66</v>
      </c>
      <c r="G4907">
        <v>121836410.31999999</v>
      </c>
      <c r="H4907">
        <v>194444013.18000001</v>
      </c>
      <c r="I4907" t="s">
        <v>26</v>
      </c>
      <c r="J4907" t="s">
        <v>26</v>
      </c>
      <c r="K4907" t="s">
        <v>26</v>
      </c>
    </row>
    <row r="4908" spans="1:11" x14ac:dyDescent="0.25">
      <c r="A4908" s="1">
        <v>35977</v>
      </c>
      <c r="B4908" t="s">
        <v>144</v>
      </c>
      <c r="C4908" t="s">
        <v>26</v>
      </c>
      <c r="D4908" t="s">
        <v>26</v>
      </c>
      <c r="E4908" t="s">
        <v>26</v>
      </c>
      <c r="F4908">
        <v>123251405.43000001</v>
      </c>
      <c r="G4908">
        <v>107614493.06</v>
      </c>
      <c r="H4908">
        <v>176455519.77000001</v>
      </c>
      <c r="I4908" t="s">
        <v>26</v>
      </c>
      <c r="J4908" t="s">
        <v>26</v>
      </c>
      <c r="K4908" t="s">
        <v>26</v>
      </c>
    </row>
    <row r="4909" spans="1:11" x14ac:dyDescent="0.25">
      <c r="A4909" s="1">
        <v>35977</v>
      </c>
      <c r="B4909" t="s">
        <v>145</v>
      </c>
      <c r="C4909" t="s">
        <v>26</v>
      </c>
      <c r="D4909" t="s">
        <v>26</v>
      </c>
      <c r="E4909" t="s">
        <v>26</v>
      </c>
      <c r="F4909">
        <v>143713222.63999999</v>
      </c>
      <c r="G4909">
        <v>124564059.77</v>
      </c>
      <c r="H4909">
        <v>191888373.97999999</v>
      </c>
      <c r="I4909" t="s">
        <v>26</v>
      </c>
      <c r="J4909" t="s">
        <v>26</v>
      </c>
      <c r="K4909" t="s">
        <v>26</v>
      </c>
    </row>
    <row r="4910" spans="1:11" x14ac:dyDescent="0.25">
      <c r="A4910" s="1">
        <v>35977</v>
      </c>
      <c r="B4910" t="s">
        <v>146</v>
      </c>
      <c r="C4910" t="s">
        <v>26</v>
      </c>
      <c r="D4910" t="s">
        <v>26</v>
      </c>
      <c r="E4910" t="s">
        <v>26</v>
      </c>
      <c r="F4910">
        <v>136783116.27000001</v>
      </c>
      <c r="G4910">
        <v>116677523.22</v>
      </c>
      <c r="H4910">
        <v>188511213.31999999</v>
      </c>
      <c r="I4910" t="s">
        <v>26</v>
      </c>
      <c r="J4910" t="s">
        <v>26</v>
      </c>
      <c r="K4910" t="s">
        <v>26</v>
      </c>
    </row>
    <row r="4911" spans="1:11" x14ac:dyDescent="0.25">
      <c r="A4911" s="1">
        <v>35977</v>
      </c>
      <c r="B4911" t="s">
        <v>2</v>
      </c>
      <c r="C4911" t="s">
        <v>26</v>
      </c>
      <c r="D4911" t="s">
        <v>26</v>
      </c>
      <c r="E4911" t="s">
        <v>26</v>
      </c>
      <c r="F4911">
        <v>125196935.20999999</v>
      </c>
      <c r="G4911">
        <v>109804428.63</v>
      </c>
      <c r="H4911">
        <v>169204784.71000001</v>
      </c>
      <c r="I4911" t="s">
        <v>26</v>
      </c>
      <c r="J4911" t="s">
        <v>26</v>
      </c>
      <c r="K4911" t="s">
        <v>26</v>
      </c>
    </row>
    <row r="4912" spans="1:11" x14ac:dyDescent="0.25">
      <c r="A4912" s="1">
        <v>35977</v>
      </c>
      <c r="B4912" t="s">
        <v>147</v>
      </c>
      <c r="C4912" t="s">
        <v>26</v>
      </c>
      <c r="D4912" t="s">
        <v>26</v>
      </c>
      <c r="E4912" t="s">
        <v>26</v>
      </c>
      <c r="F4912">
        <v>141327842.96000001</v>
      </c>
      <c r="G4912">
        <v>121176001.73</v>
      </c>
      <c r="H4912">
        <v>188710573.96000001</v>
      </c>
      <c r="I4912" t="s">
        <v>26</v>
      </c>
      <c r="J4912" t="s">
        <v>26</v>
      </c>
      <c r="K4912" t="s">
        <v>26</v>
      </c>
    </row>
    <row r="4913" spans="1:11" x14ac:dyDescent="0.25">
      <c r="A4913" s="1">
        <v>35977</v>
      </c>
      <c r="B4913" t="s">
        <v>148</v>
      </c>
      <c r="C4913" t="s">
        <v>26</v>
      </c>
      <c r="D4913" t="s">
        <v>26</v>
      </c>
      <c r="E4913" t="s">
        <v>26</v>
      </c>
      <c r="F4913">
        <v>145863165.24000001</v>
      </c>
      <c r="G4913">
        <v>120329380.06</v>
      </c>
      <c r="H4913">
        <v>200811578.13999999</v>
      </c>
      <c r="I4913" t="s">
        <v>26</v>
      </c>
      <c r="J4913" t="s">
        <v>26</v>
      </c>
      <c r="K4913" t="s">
        <v>26</v>
      </c>
    </row>
    <row r="4914" spans="1:11" x14ac:dyDescent="0.25">
      <c r="A4914" s="1">
        <v>35977</v>
      </c>
      <c r="B4914" t="s">
        <v>149</v>
      </c>
      <c r="C4914" t="s">
        <v>26</v>
      </c>
      <c r="D4914" t="s">
        <v>26</v>
      </c>
      <c r="E4914" t="s">
        <v>26</v>
      </c>
      <c r="F4914">
        <v>139656690.19999999</v>
      </c>
      <c r="G4914">
        <v>113118411.27</v>
      </c>
      <c r="H4914">
        <v>196546435.50999999</v>
      </c>
      <c r="I4914" t="s">
        <v>26</v>
      </c>
      <c r="J4914" t="s">
        <v>26</v>
      </c>
      <c r="K4914" t="s">
        <v>26</v>
      </c>
    </row>
    <row r="4915" spans="1:11" x14ac:dyDescent="0.25">
      <c r="A4915" s="1">
        <v>35977</v>
      </c>
      <c r="B4915" t="s">
        <v>150</v>
      </c>
      <c r="C4915" t="s">
        <v>26</v>
      </c>
      <c r="D4915" t="s">
        <v>26</v>
      </c>
      <c r="E4915" t="s">
        <v>26</v>
      </c>
      <c r="F4915">
        <v>161266904.36000001</v>
      </c>
      <c r="G4915">
        <v>122908386.90000001</v>
      </c>
      <c r="H4915">
        <v>249169546.47999999</v>
      </c>
      <c r="I4915" t="s">
        <v>26</v>
      </c>
      <c r="J4915" t="s">
        <v>26</v>
      </c>
      <c r="K4915" t="s">
        <v>26</v>
      </c>
    </row>
    <row r="4916" spans="1:11" x14ac:dyDescent="0.25">
      <c r="A4916" s="1">
        <v>35977</v>
      </c>
      <c r="B4916" t="s">
        <v>151</v>
      </c>
      <c r="C4916" t="s">
        <v>26</v>
      </c>
      <c r="D4916" t="s">
        <v>26</v>
      </c>
      <c r="E4916" t="s">
        <v>26</v>
      </c>
      <c r="F4916">
        <v>134305830.97</v>
      </c>
      <c r="G4916">
        <v>117330958.73</v>
      </c>
      <c r="H4916">
        <v>184805269.75</v>
      </c>
      <c r="I4916" t="s">
        <v>26</v>
      </c>
      <c r="J4916" t="s">
        <v>26</v>
      </c>
      <c r="K4916" t="s">
        <v>26</v>
      </c>
    </row>
    <row r="4917" spans="1:11" x14ac:dyDescent="0.25">
      <c r="A4917" s="1">
        <v>35977</v>
      </c>
      <c r="B4917" t="s">
        <v>152</v>
      </c>
      <c r="C4917" t="s">
        <v>26</v>
      </c>
      <c r="D4917" t="s">
        <v>26</v>
      </c>
      <c r="E4917" t="s">
        <v>26</v>
      </c>
      <c r="F4917">
        <v>126111098.91</v>
      </c>
      <c r="G4917">
        <v>110174218.64</v>
      </c>
      <c r="H4917">
        <v>168163409.61000001</v>
      </c>
      <c r="I4917" t="s">
        <v>26</v>
      </c>
      <c r="J4917" t="s">
        <v>26</v>
      </c>
      <c r="K4917" t="s">
        <v>26</v>
      </c>
    </row>
    <row r="4918" spans="1:11" x14ac:dyDescent="0.25">
      <c r="A4918" s="1">
        <v>35977</v>
      </c>
      <c r="B4918" t="s">
        <v>153</v>
      </c>
      <c r="C4918" t="s">
        <v>26</v>
      </c>
      <c r="D4918" t="s">
        <v>26</v>
      </c>
      <c r="E4918" t="s">
        <v>26</v>
      </c>
      <c r="F4918">
        <v>143111754.31999999</v>
      </c>
      <c r="G4918">
        <v>127806531.16</v>
      </c>
      <c r="H4918">
        <v>178446073.44999999</v>
      </c>
      <c r="I4918" t="s">
        <v>26</v>
      </c>
      <c r="J4918" t="s">
        <v>26</v>
      </c>
      <c r="K4918" t="s">
        <v>26</v>
      </c>
    </row>
    <row r="4919" spans="1:11" x14ac:dyDescent="0.25">
      <c r="A4919" s="1">
        <v>35977</v>
      </c>
      <c r="B4919" t="s">
        <v>154</v>
      </c>
      <c r="C4919" t="s">
        <v>26</v>
      </c>
      <c r="D4919" t="s">
        <v>26</v>
      </c>
      <c r="E4919" t="s">
        <v>26</v>
      </c>
      <c r="F4919">
        <v>134032540.39</v>
      </c>
      <c r="G4919">
        <v>114302490.27</v>
      </c>
      <c r="H4919">
        <v>192829888.13999999</v>
      </c>
      <c r="I4919" t="s">
        <v>26</v>
      </c>
      <c r="J4919" t="s">
        <v>26</v>
      </c>
      <c r="K4919" t="s">
        <v>26</v>
      </c>
    </row>
    <row r="4920" spans="1:11" x14ac:dyDescent="0.25">
      <c r="A4920" s="1">
        <v>35977</v>
      </c>
      <c r="B4920" t="s">
        <v>155</v>
      </c>
      <c r="C4920" t="s">
        <v>26</v>
      </c>
      <c r="D4920" t="s">
        <v>26</v>
      </c>
      <c r="E4920" t="s">
        <v>26</v>
      </c>
      <c r="F4920">
        <v>131046658.98</v>
      </c>
      <c r="G4920">
        <v>115535023.68000001</v>
      </c>
      <c r="H4920">
        <v>171325550.00999999</v>
      </c>
      <c r="I4920" t="s">
        <v>26</v>
      </c>
      <c r="J4920" t="s">
        <v>26</v>
      </c>
      <c r="K4920" t="s">
        <v>26</v>
      </c>
    </row>
    <row r="4921" spans="1:11" x14ac:dyDescent="0.25">
      <c r="A4921" s="1">
        <v>36008</v>
      </c>
      <c r="B4921" t="s">
        <v>1</v>
      </c>
      <c r="C4921" t="s">
        <v>26</v>
      </c>
      <c r="D4921" t="s">
        <v>26</v>
      </c>
      <c r="E4921" t="s">
        <v>26</v>
      </c>
      <c r="F4921">
        <v>140861663.00999999</v>
      </c>
      <c r="G4921">
        <v>119604347.34999999</v>
      </c>
      <c r="H4921">
        <v>195157802.03</v>
      </c>
      <c r="I4921" t="s">
        <v>26</v>
      </c>
      <c r="J4921" t="s">
        <v>26</v>
      </c>
      <c r="K4921" t="s">
        <v>26</v>
      </c>
    </row>
    <row r="4922" spans="1:11" x14ac:dyDescent="0.25">
      <c r="A4922" s="1">
        <v>36008</v>
      </c>
      <c r="B4922" t="s">
        <v>126</v>
      </c>
      <c r="C4922" t="s">
        <v>26</v>
      </c>
      <c r="D4922" t="s">
        <v>26</v>
      </c>
      <c r="E4922" t="s">
        <v>26</v>
      </c>
      <c r="F4922">
        <v>142979976.03</v>
      </c>
      <c r="G4922">
        <v>127156298.05</v>
      </c>
      <c r="H4922">
        <v>185025164.50999999</v>
      </c>
      <c r="I4922" t="s">
        <v>26</v>
      </c>
      <c r="J4922" t="s">
        <v>26</v>
      </c>
      <c r="K4922" t="s">
        <v>26</v>
      </c>
    </row>
    <row r="4923" spans="1:11" x14ac:dyDescent="0.25">
      <c r="A4923" s="1">
        <v>36008</v>
      </c>
      <c r="B4923" t="s">
        <v>127</v>
      </c>
      <c r="C4923" t="s">
        <v>26</v>
      </c>
      <c r="D4923" t="s">
        <v>26</v>
      </c>
      <c r="E4923" t="s">
        <v>26</v>
      </c>
      <c r="F4923">
        <v>138846088.38999999</v>
      </c>
      <c r="G4923">
        <v>119437821.37</v>
      </c>
      <c r="H4923">
        <v>197550441.08000001</v>
      </c>
      <c r="I4923" t="s">
        <v>26</v>
      </c>
      <c r="J4923" t="s">
        <v>26</v>
      </c>
      <c r="K4923" t="s">
        <v>26</v>
      </c>
    </row>
    <row r="4924" spans="1:11" x14ac:dyDescent="0.25">
      <c r="A4924" s="1">
        <v>36008</v>
      </c>
      <c r="B4924" t="s">
        <v>113</v>
      </c>
      <c r="C4924" t="s">
        <v>26</v>
      </c>
      <c r="D4924" t="s">
        <v>26</v>
      </c>
      <c r="E4924" t="s">
        <v>26</v>
      </c>
      <c r="F4924">
        <v>142383155.05000001</v>
      </c>
      <c r="G4924">
        <v>119270420.95999999</v>
      </c>
      <c r="H4924">
        <v>195735659.83000001</v>
      </c>
      <c r="I4924" t="s">
        <v>26</v>
      </c>
      <c r="J4924" t="s">
        <v>26</v>
      </c>
      <c r="K4924" t="s">
        <v>26</v>
      </c>
    </row>
    <row r="4925" spans="1:11" x14ac:dyDescent="0.25">
      <c r="A4925" s="1">
        <v>36008</v>
      </c>
      <c r="B4925" t="s">
        <v>128</v>
      </c>
      <c r="C4925" t="s">
        <v>26</v>
      </c>
      <c r="D4925" t="s">
        <v>26</v>
      </c>
      <c r="E4925" t="s">
        <v>26</v>
      </c>
      <c r="F4925">
        <v>141817523.81999999</v>
      </c>
      <c r="G4925">
        <v>116363056.29000001</v>
      </c>
      <c r="H4925">
        <v>204373573.21000001</v>
      </c>
      <c r="I4925" t="s">
        <v>26</v>
      </c>
      <c r="J4925" t="s">
        <v>26</v>
      </c>
      <c r="K4925" t="s">
        <v>26</v>
      </c>
    </row>
    <row r="4926" spans="1:11" x14ac:dyDescent="0.25">
      <c r="A4926" s="1">
        <v>36008</v>
      </c>
      <c r="B4926" t="s">
        <v>129</v>
      </c>
      <c r="C4926" t="s">
        <v>26</v>
      </c>
      <c r="D4926" t="s">
        <v>26</v>
      </c>
      <c r="E4926" t="s">
        <v>26</v>
      </c>
      <c r="F4926">
        <v>135136280.88</v>
      </c>
      <c r="G4926">
        <v>117719086.76000001</v>
      </c>
      <c r="H4926">
        <v>181289069.71000001</v>
      </c>
      <c r="I4926" t="s">
        <v>26</v>
      </c>
      <c r="J4926" t="s">
        <v>26</v>
      </c>
      <c r="K4926" t="s">
        <v>26</v>
      </c>
    </row>
    <row r="4927" spans="1:11" x14ac:dyDescent="0.25">
      <c r="A4927" s="1">
        <v>36008</v>
      </c>
      <c r="B4927" t="s">
        <v>130</v>
      </c>
      <c r="C4927" t="s">
        <v>26</v>
      </c>
      <c r="D4927" t="s">
        <v>26</v>
      </c>
      <c r="E4927" t="s">
        <v>26</v>
      </c>
      <c r="F4927">
        <v>148134869.74000001</v>
      </c>
      <c r="G4927">
        <v>121722822.81</v>
      </c>
      <c r="H4927">
        <v>242042438.74000001</v>
      </c>
      <c r="I4927" t="s">
        <v>26</v>
      </c>
      <c r="J4927" t="s">
        <v>26</v>
      </c>
      <c r="K4927" t="s">
        <v>26</v>
      </c>
    </row>
    <row r="4928" spans="1:11" x14ac:dyDescent="0.25">
      <c r="A4928" s="1">
        <v>36008</v>
      </c>
      <c r="B4928" t="s">
        <v>131</v>
      </c>
      <c r="C4928" t="s">
        <v>26</v>
      </c>
      <c r="D4928" t="s">
        <v>26</v>
      </c>
      <c r="E4928" t="s">
        <v>26</v>
      </c>
      <c r="F4928">
        <v>143397041.41999999</v>
      </c>
      <c r="G4928">
        <v>134206018.28</v>
      </c>
      <c r="H4928">
        <v>174648900</v>
      </c>
      <c r="I4928" t="s">
        <v>26</v>
      </c>
      <c r="J4928" t="s">
        <v>26</v>
      </c>
      <c r="K4928" t="s">
        <v>26</v>
      </c>
    </row>
    <row r="4929" spans="1:11" x14ac:dyDescent="0.25">
      <c r="A4929" s="1">
        <v>36008</v>
      </c>
      <c r="B4929" t="s">
        <v>132</v>
      </c>
      <c r="C4929" t="s">
        <v>26</v>
      </c>
      <c r="D4929" t="s">
        <v>26</v>
      </c>
      <c r="E4929" t="s">
        <v>26</v>
      </c>
      <c r="F4929">
        <v>154829697.21000001</v>
      </c>
      <c r="G4929">
        <v>139235270.97</v>
      </c>
      <c r="H4929">
        <v>191781524.47</v>
      </c>
      <c r="I4929" t="s">
        <v>26</v>
      </c>
      <c r="J4929" t="s">
        <v>26</v>
      </c>
      <c r="K4929" t="s">
        <v>26</v>
      </c>
    </row>
    <row r="4930" spans="1:11" x14ac:dyDescent="0.25">
      <c r="A4930" s="1">
        <v>36008</v>
      </c>
      <c r="B4930" t="s">
        <v>133</v>
      </c>
      <c r="C4930" t="s">
        <v>26</v>
      </c>
      <c r="D4930" t="s">
        <v>26</v>
      </c>
      <c r="E4930" t="s">
        <v>26</v>
      </c>
      <c r="F4930">
        <v>140280670.62</v>
      </c>
      <c r="G4930">
        <v>116610505.34</v>
      </c>
      <c r="H4930">
        <v>196012960.87</v>
      </c>
      <c r="I4930" t="s">
        <v>26</v>
      </c>
      <c r="J4930" t="s">
        <v>26</v>
      </c>
      <c r="K4930" t="s">
        <v>26</v>
      </c>
    </row>
    <row r="4931" spans="1:11" x14ac:dyDescent="0.25">
      <c r="A4931" s="1">
        <v>36008</v>
      </c>
      <c r="B4931" t="s">
        <v>134</v>
      </c>
      <c r="C4931" t="s">
        <v>26</v>
      </c>
      <c r="D4931" t="s">
        <v>26</v>
      </c>
      <c r="E4931" t="s">
        <v>26</v>
      </c>
      <c r="F4931">
        <v>133377253.64</v>
      </c>
      <c r="G4931">
        <v>125519981.79000001</v>
      </c>
      <c r="H4931">
        <v>152521346.66</v>
      </c>
      <c r="I4931" t="s">
        <v>26</v>
      </c>
      <c r="J4931" t="s">
        <v>26</v>
      </c>
      <c r="K4931" t="s">
        <v>26</v>
      </c>
    </row>
    <row r="4932" spans="1:11" x14ac:dyDescent="0.25">
      <c r="A4932" s="1">
        <v>36008</v>
      </c>
      <c r="B4932" t="s">
        <v>135</v>
      </c>
      <c r="C4932" t="s">
        <v>26</v>
      </c>
      <c r="D4932" t="s">
        <v>26</v>
      </c>
      <c r="E4932" t="s">
        <v>26</v>
      </c>
      <c r="F4932">
        <v>132443060.67</v>
      </c>
      <c r="G4932">
        <v>121440392.59</v>
      </c>
      <c r="H4932">
        <v>165701857.72</v>
      </c>
      <c r="I4932" t="s">
        <v>26</v>
      </c>
      <c r="J4932" t="s">
        <v>26</v>
      </c>
      <c r="K4932" t="s">
        <v>26</v>
      </c>
    </row>
    <row r="4933" spans="1:11" x14ac:dyDescent="0.25">
      <c r="A4933" s="1">
        <v>36008</v>
      </c>
      <c r="B4933" t="s">
        <v>136</v>
      </c>
      <c r="C4933" t="s">
        <v>26</v>
      </c>
      <c r="D4933" t="s">
        <v>26</v>
      </c>
      <c r="E4933" t="s">
        <v>26</v>
      </c>
      <c r="F4933">
        <v>150300296.81999999</v>
      </c>
      <c r="G4933">
        <v>117204089.58</v>
      </c>
      <c r="H4933">
        <v>244737753.72</v>
      </c>
      <c r="I4933" t="s">
        <v>26</v>
      </c>
      <c r="J4933" t="s">
        <v>26</v>
      </c>
      <c r="K4933" t="s">
        <v>26</v>
      </c>
    </row>
    <row r="4934" spans="1:11" x14ac:dyDescent="0.25">
      <c r="A4934" s="1">
        <v>36008</v>
      </c>
      <c r="B4934" t="s">
        <v>137</v>
      </c>
      <c r="C4934" t="s">
        <v>26</v>
      </c>
      <c r="D4934" t="s">
        <v>26</v>
      </c>
      <c r="E4934" t="s">
        <v>26</v>
      </c>
      <c r="F4934">
        <v>136903202.53999999</v>
      </c>
      <c r="G4934">
        <v>117915961.03</v>
      </c>
      <c r="H4934">
        <v>219565457.58000001</v>
      </c>
      <c r="I4934" t="s">
        <v>26</v>
      </c>
      <c r="J4934" t="s">
        <v>26</v>
      </c>
      <c r="K4934" t="s">
        <v>26</v>
      </c>
    </row>
    <row r="4935" spans="1:11" x14ac:dyDescent="0.25">
      <c r="A4935" s="1">
        <v>36008</v>
      </c>
      <c r="B4935" t="s">
        <v>138</v>
      </c>
      <c r="C4935" t="s">
        <v>26</v>
      </c>
      <c r="D4935" t="s">
        <v>26</v>
      </c>
      <c r="E4935" t="s">
        <v>26</v>
      </c>
      <c r="F4935">
        <v>153095393.24000001</v>
      </c>
      <c r="G4935">
        <v>141097505.99000001</v>
      </c>
      <c r="H4935">
        <v>196223427.94999999</v>
      </c>
      <c r="I4935" t="s">
        <v>26</v>
      </c>
      <c r="J4935" t="s">
        <v>26</v>
      </c>
      <c r="K4935" t="s">
        <v>26</v>
      </c>
    </row>
    <row r="4936" spans="1:11" x14ac:dyDescent="0.25">
      <c r="A4936" s="1">
        <v>36008</v>
      </c>
      <c r="B4936" t="s">
        <v>139</v>
      </c>
      <c r="C4936" t="s">
        <v>26</v>
      </c>
      <c r="D4936" t="s">
        <v>26</v>
      </c>
      <c r="E4936" t="s">
        <v>26</v>
      </c>
      <c r="F4936">
        <v>145153127.25999999</v>
      </c>
      <c r="G4936">
        <v>117804848.68000001</v>
      </c>
      <c r="H4936">
        <v>237160702.47</v>
      </c>
      <c r="I4936" t="s">
        <v>26</v>
      </c>
      <c r="J4936" t="s">
        <v>26</v>
      </c>
      <c r="K4936" t="s">
        <v>26</v>
      </c>
    </row>
    <row r="4937" spans="1:11" x14ac:dyDescent="0.25">
      <c r="A4937" s="1">
        <v>36008</v>
      </c>
      <c r="B4937" t="s">
        <v>140</v>
      </c>
      <c r="C4937" t="s">
        <v>26</v>
      </c>
      <c r="D4937" t="s">
        <v>26</v>
      </c>
      <c r="E4937" t="s">
        <v>26</v>
      </c>
      <c r="F4937">
        <v>127103608.97</v>
      </c>
      <c r="G4937">
        <v>114824134.38</v>
      </c>
      <c r="H4937">
        <v>166214454.06999999</v>
      </c>
      <c r="I4937" t="s">
        <v>26</v>
      </c>
      <c r="J4937" t="s">
        <v>26</v>
      </c>
      <c r="K4937" t="s">
        <v>26</v>
      </c>
    </row>
    <row r="4938" spans="1:11" x14ac:dyDescent="0.25">
      <c r="A4938" s="1">
        <v>36008</v>
      </c>
      <c r="B4938" t="s">
        <v>141</v>
      </c>
      <c r="C4938" t="s">
        <v>26</v>
      </c>
      <c r="D4938" t="s">
        <v>26</v>
      </c>
      <c r="E4938" t="s">
        <v>26</v>
      </c>
      <c r="F4938">
        <v>135249203.50999999</v>
      </c>
      <c r="G4938">
        <v>122390667.93000001</v>
      </c>
      <c r="H4938">
        <v>176589465.56</v>
      </c>
      <c r="I4938" t="s">
        <v>26</v>
      </c>
      <c r="J4938" t="s">
        <v>26</v>
      </c>
      <c r="K4938" t="s">
        <v>26</v>
      </c>
    </row>
    <row r="4939" spans="1:11" x14ac:dyDescent="0.25">
      <c r="A4939" s="1">
        <v>36008</v>
      </c>
      <c r="B4939" t="s">
        <v>142</v>
      </c>
      <c r="C4939" t="s">
        <v>26</v>
      </c>
      <c r="D4939" t="s">
        <v>26</v>
      </c>
      <c r="E4939" t="s">
        <v>26</v>
      </c>
      <c r="F4939">
        <v>130517141.3</v>
      </c>
      <c r="G4939">
        <v>108902672.51000001</v>
      </c>
      <c r="H4939">
        <v>195650572.56999999</v>
      </c>
      <c r="I4939" t="s">
        <v>26</v>
      </c>
      <c r="J4939" t="s">
        <v>26</v>
      </c>
      <c r="K4939" t="s">
        <v>26</v>
      </c>
    </row>
    <row r="4940" spans="1:11" x14ac:dyDescent="0.25">
      <c r="A4940" s="1">
        <v>36008</v>
      </c>
      <c r="B4940" t="s">
        <v>143</v>
      </c>
      <c r="C4940" t="s">
        <v>26</v>
      </c>
      <c r="D4940" t="s">
        <v>26</v>
      </c>
      <c r="E4940" t="s">
        <v>26</v>
      </c>
      <c r="F4940">
        <v>143582097.75999999</v>
      </c>
      <c r="G4940">
        <v>122323755.95999999</v>
      </c>
      <c r="H4940">
        <v>194463457.58000001</v>
      </c>
      <c r="I4940" t="s">
        <v>26</v>
      </c>
      <c r="J4940" t="s">
        <v>26</v>
      </c>
      <c r="K4940" t="s">
        <v>26</v>
      </c>
    </row>
    <row r="4941" spans="1:11" x14ac:dyDescent="0.25">
      <c r="A4941" s="1">
        <v>36008</v>
      </c>
      <c r="B4941" t="s">
        <v>144</v>
      </c>
      <c r="C4941" t="s">
        <v>26</v>
      </c>
      <c r="D4941" t="s">
        <v>26</v>
      </c>
      <c r="E4941" t="s">
        <v>26</v>
      </c>
      <c r="F4941">
        <v>122795375.23</v>
      </c>
      <c r="G4941">
        <v>107033374.8</v>
      </c>
      <c r="H4941">
        <v>176437874.22</v>
      </c>
      <c r="I4941" t="s">
        <v>26</v>
      </c>
      <c r="J4941" t="s">
        <v>26</v>
      </c>
      <c r="K4941" t="s">
        <v>26</v>
      </c>
    </row>
    <row r="4942" spans="1:11" x14ac:dyDescent="0.25">
      <c r="A4942" s="1">
        <v>36008</v>
      </c>
      <c r="B4942" t="s">
        <v>145</v>
      </c>
      <c r="C4942" t="s">
        <v>26</v>
      </c>
      <c r="D4942" t="s">
        <v>26</v>
      </c>
      <c r="E4942" t="s">
        <v>26</v>
      </c>
      <c r="F4942">
        <v>143813821.90000001</v>
      </c>
      <c r="G4942">
        <v>124701080.23</v>
      </c>
      <c r="H4942">
        <v>191869185.15000001</v>
      </c>
      <c r="I4942" t="s">
        <v>26</v>
      </c>
      <c r="J4942" t="s">
        <v>26</v>
      </c>
      <c r="K4942" t="s">
        <v>26</v>
      </c>
    </row>
    <row r="4943" spans="1:11" x14ac:dyDescent="0.25">
      <c r="A4943" s="1">
        <v>36008</v>
      </c>
      <c r="B4943" t="s">
        <v>146</v>
      </c>
      <c r="C4943" t="s">
        <v>26</v>
      </c>
      <c r="D4943" t="s">
        <v>26</v>
      </c>
      <c r="E4943" t="s">
        <v>26</v>
      </c>
      <c r="F4943">
        <v>136701046.40000001</v>
      </c>
      <c r="G4943">
        <v>116560845.69</v>
      </c>
      <c r="H4943">
        <v>188511213.31999999</v>
      </c>
      <c r="I4943" t="s">
        <v>26</v>
      </c>
      <c r="J4943" t="s">
        <v>26</v>
      </c>
      <c r="K4943" t="s">
        <v>26</v>
      </c>
    </row>
    <row r="4944" spans="1:11" x14ac:dyDescent="0.25">
      <c r="A4944" s="1">
        <v>36008</v>
      </c>
      <c r="B4944" t="s">
        <v>2</v>
      </c>
      <c r="C4944" t="s">
        <v>26</v>
      </c>
      <c r="D4944" t="s">
        <v>26</v>
      </c>
      <c r="E4944" t="s">
        <v>26</v>
      </c>
      <c r="F4944">
        <v>124758745.94</v>
      </c>
      <c r="G4944">
        <v>109222465.15000001</v>
      </c>
      <c r="H4944">
        <v>169204784.71000001</v>
      </c>
      <c r="I4944" t="s">
        <v>26</v>
      </c>
      <c r="J4944" t="s">
        <v>26</v>
      </c>
      <c r="K4944" t="s">
        <v>26</v>
      </c>
    </row>
    <row r="4945" spans="1:11" x14ac:dyDescent="0.25">
      <c r="A4945" s="1">
        <v>36008</v>
      </c>
      <c r="B4945" t="s">
        <v>147</v>
      </c>
      <c r="C4945" t="s">
        <v>26</v>
      </c>
      <c r="D4945" t="s">
        <v>26</v>
      </c>
      <c r="E4945" t="s">
        <v>26</v>
      </c>
      <c r="F4945">
        <v>141327842.96000001</v>
      </c>
      <c r="G4945">
        <v>121176001.73</v>
      </c>
      <c r="H4945">
        <v>188710573.96000001</v>
      </c>
      <c r="I4945" t="s">
        <v>26</v>
      </c>
      <c r="J4945" t="s">
        <v>26</v>
      </c>
      <c r="K4945" t="s">
        <v>26</v>
      </c>
    </row>
    <row r="4946" spans="1:11" x14ac:dyDescent="0.25">
      <c r="A4946" s="1">
        <v>36008</v>
      </c>
      <c r="B4946" t="s">
        <v>148</v>
      </c>
      <c r="C4946" t="s">
        <v>26</v>
      </c>
      <c r="D4946" t="s">
        <v>26</v>
      </c>
      <c r="E4946" t="s">
        <v>26</v>
      </c>
      <c r="F4946">
        <v>145702715.75999999</v>
      </c>
      <c r="G4946">
        <v>119799930.79000001</v>
      </c>
      <c r="H4946">
        <v>201474256.34</v>
      </c>
      <c r="I4946" t="s">
        <v>26</v>
      </c>
      <c r="J4946" t="s">
        <v>26</v>
      </c>
      <c r="K4946" t="s">
        <v>26</v>
      </c>
    </row>
    <row r="4947" spans="1:11" x14ac:dyDescent="0.25">
      <c r="A4947" s="1">
        <v>36008</v>
      </c>
      <c r="B4947" t="s">
        <v>149</v>
      </c>
      <c r="C4947" t="s">
        <v>26</v>
      </c>
      <c r="D4947" t="s">
        <v>26</v>
      </c>
      <c r="E4947" t="s">
        <v>26</v>
      </c>
      <c r="F4947">
        <v>140690149.71000001</v>
      </c>
      <c r="G4947">
        <v>112745120.51000001</v>
      </c>
      <c r="H4947">
        <v>200595292.08000001</v>
      </c>
      <c r="I4947" t="s">
        <v>26</v>
      </c>
      <c r="J4947" t="s">
        <v>26</v>
      </c>
      <c r="K4947" t="s">
        <v>26</v>
      </c>
    </row>
    <row r="4948" spans="1:11" x14ac:dyDescent="0.25">
      <c r="A4948" s="1">
        <v>36008</v>
      </c>
      <c r="B4948" t="s">
        <v>150</v>
      </c>
      <c r="C4948" t="s">
        <v>26</v>
      </c>
      <c r="D4948" t="s">
        <v>26</v>
      </c>
      <c r="E4948" t="s">
        <v>26</v>
      </c>
      <c r="F4948">
        <v>160379936.38999999</v>
      </c>
      <c r="G4948">
        <v>122011155.67</v>
      </c>
      <c r="H4948">
        <v>248272536.11000001</v>
      </c>
      <c r="I4948" t="s">
        <v>26</v>
      </c>
      <c r="J4948" t="s">
        <v>26</v>
      </c>
      <c r="K4948" t="s">
        <v>26</v>
      </c>
    </row>
    <row r="4949" spans="1:11" x14ac:dyDescent="0.25">
      <c r="A4949" s="1">
        <v>36008</v>
      </c>
      <c r="B4949" t="s">
        <v>151</v>
      </c>
      <c r="C4949" t="s">
        <v>26</v>
      </c>
      <c r="D4949" t="s">
        <v>26</v>
      </c>
      <c r="E4949" t="s">
        <v>26</v>
      </c>
      <c r="F4949">
        <v>133889482.90000001</v>
      </c>
      <c r="G4949">
        <v>116709104.65000001</v>
      </c>
      <c r="H4949">
        <v>184971594.49000001</v>
      </c>
      <c r="I4949" t="s">
        <v>26</v>
      </c>
      <c r="J4949" t="s">
        <v>26</v>
      </c>
      <c r="K4949" t="s">
        <v>26</v>
      </c>
    </row>
    <row r="4950" spans="1:11" x14ac:dyDescent="0.25">
      <c r="A4950" s="1">
        <v>36008</v>
      </c>
      <c r="B4950" t="s">
        <v>152</v>
      </c>
      <c r="C4950" t="s">
        <v>26</v>
      </c>
      <c r="D4950" t="s">
        <v>26</v>
      </c>
      <c r="E4950" t="s">
        <v>26</v>
      </c>
      <c r="F4950">
        <v>126678598.86</v>
      </c>
      <c r="G4950">
        <v>110945438.17</v>
      </c>
      <c r="H4950">
        <v>168197042.28999999</v>
      </c>
      <c r="I4950" t="s">
        <v>26</v>
      </c>
      <c r="J4950" t="s">
        <v>26</v>
      </c>
      <c r="K4950" t="s">
        <v>26</v>
      </c>
    </row>
    <row r="4951" spans="1:11" x14ac:dyDescent="0.25">
      <c r="A4951" s="1">
        <v>36008</v>
      </c>
      <c r="B4951" t="s">
        <v>153</v>
      </c>
      <c r="C4951" t="s">
        <v>26</v>
      </c>
      <c r="D4951" t="s">
        <v>26</v>
      </c>
      <c r="E4951" t="s">
        <v>26</v>
      </c>
      <c r="F4951">
        <v>144213714.83000001</v>
      </c>
      <c r="G4951">
        <v>129391332.14</v>
      </c>
      <c r="H4951">
        <v>178446073.44999999</v>
      </c>
      <c r="I4951" t="s">
        <v>26</v>
      </c>
      <c r="J4951" t="s">
        <v>26</v>
      </c>
      <c r="K4951" t="s">
        <v>26</v>
      </c>
    </row>
    <row r="4952" spans="1:11" x14ac:dyDescent="0.25">
      <c r="A4952" s="1">
        <v>36008</v>
      </c>
      <c r="B4952" t="s">
        <v>154</v>
      </c>
      <c r="C4952" t="s">
        <v>26</v>
      </c>
      <c r="D4952" t="s">
        <v>26</v>
      </c>
      <c r="E4952" t="s">
        <v>26</v>
      </c>
      <c r="F4952">
        <v>134421234.75999999</v>
      </c>
      <c r="G4952">
        <v>114062455.04000001</v>
      </c>
      <c r="H4952">
        <v>195105280.81999999</v>
      </c>
      <c r="I4952" t="s">
        <v>26</v>
      </c>
      <c r="J4952" t="s">
        <v>26</v>
      </c>
      <c r="K4952" t="s">
        <v>26</v>
      </c>
    </row>
    <row r="4953" spans="1:11" x14ac:dyDescent="0.25">
      <c r="A4953" s="1">
        <v>36008</v>
      </c>
      <c r="B4953" t="s">
        <v>155</v>
      </c>
      <c r="C4953" t="s">
        <v>26</v>
      </c>
      <c r="D4953" t="s">
        <v>26</v>
      </c>
      <c r="E4953" t="s">
        <v>26</v>
      </c>
      <c r="F4953">
        <v>131295647.63</v>
      </c>
      <c r="G4953">
        <v>115858521.75</v>
      </c>
      <c r="H4953">
        <v>171359815.12</v>
      </c>
      <c r="I4953" t="s">
        <v>26</v>
      </c>
      <c r="J4953" t="s">
        <v>26</v>
      </c>
      <c r="K4953" t="s">
        <v>26</v>
      </c>
    </row>
    <row r="4954" spans="1:11" x14ac:dyDescent="0.25">
      <c r="A4954" s="1">
        <v>36039</v>
      </c>
      <c r="B4954" t="s">
        <v>1</v>
      </c>
      <c r="C4954" t="s">
        <v>26</v>
      </c>
      <c r="D4954" t="s">
        <v>26</v>
      </c>
      <c r="E4954" t="s">
        <v>26</v>
      </c>
      <c r="F4954">
        <v>140791232.18000001</v>
      </c>
      <c r="G4954">
        <v>119365138.66</v>
      </c>
      <c r="H4954">
        <v>195489570.28999999</v>
      </c>
      <c r="I4954" t="s">
        <v>26</v>
      </c>
      <c r="J4954" t="s">
        <v>26</v>
      </c>
      <c r="K4954" t="s">
        <v>26</v>
      </c>
    </row>
    <row r="4955" spans="1:11" x14ac:dyDescent="0.25">
      <c r="A4955" s="1">
        <v>36039</v>
      </c>
      <c r="B4955" t="s">
        <v>126</v>
      </c>
      <c r="C4955" t="s">
        <v>26</v>
      </c>
      <c r="D4955" t="s">
        <v>26</v>
      </c>
      <c r="E4955" t="s">
        <v>26</v>
      </c>
      <c r="F4955">
        <v>143022870.02000001</v>
      </c>
      <c r="G4955">
        <v>126851122.93000001</v>
      </c>
      <c r="H4955">
        <v>185968792.84999999</v>
      </c>
      <c r="I4955" t="s">
        <v>26</v>
      </c>
      <c r="J4955" t="s">
        <v>26</v>
      </c>
      <c r="K4955" t="s">
        <v>26</v>
      </c>
    </row>
    <row r="4956" spans="1:11" x14ac:dyDescent="0.25">
      <c r="A4956" s="1">
        <v>36039</v>
      </c>
      <c r="B4956" t="s">
        <v>127</v>
      </c>
      <c r="C4956" t="s">
        <v>26</v>
      </c>
      <c r="D4956" t="s">
        <v>26</v>
      </c>
      <c r="E4956" t="s">
        <v>26</v>
      </c>
      <c r="F4956">
        <v>138498973.16999999</v>
      </c>
      <c r="G4956">
        <v>118888407.40000001</v>
      </c>
      <c r="H4956">
        <v>197807256.65000001</v>
      </c>
      <c r="I4956" t="s">
        <v>26</v>
      </c>
      <c r="J4956" t="s">
        <v>26</v>
      </c>
      <c r="K4956" t="s">
        <v>26</v>
      </c>
    </row>
    <row r="4957" spans="1:11" x14ac:dyDescent="0.25">
      <c r="A4957" s="1">
        <v>36039</v>
      </c>
      <c r="B4957" t="s">
        <v>113</v>
      </c>
      <c r="C4957" t="s">
        <v>26</v>
      </c>
      <c r="D4957" t="s">
        <v>26</v>
      </c>
      <c r="E4957" t="s">
        <v>26</v>
      </c>
      <c r="F4957">
        <v>142582491.47</v>
      </c>
      <c r="G4957">
        <v>119544742.93000001</v>
      </c>
      <c r="H4957">
        <v>195755233.38999999</v>
      </c>
      <c r="I4957" t="s">
        <v>26</v>
      </c>
      <c r="J4957" t="s">
        <v>26</v>
      </c>
      <c r="K4957" t="s">
        <v>26</v>
      </c>
    </row>
    <row r="4958" spans="1:11" x14ac:dyDescent="0.25">
      <c r="A4958" s="1">
        <v>36039</v>
      </c>
      <c r="B4958" t="s">
        <v>128</v>
      </c>
      <c r="C4958" t="s">
        <v>26</v>
      </c>
      <c r="D4958" t="s">
        <v>26</v>
      </c>
      <c r="E4958" t="s">
        <v>26</v>
      </c>
      <c r="F4958">
        <v>141292798.97999999</v>
      </c>
      <c r="G4958">
        <v>115618332.73</v>
      </c>
      <c r="H4958">
        <v>204353135.84999999</v>
      </c>
      <c r="I4958" t="s">
        <v>26</v>
      </c>
      <c r="J4958" t="s">
        <v>26</v>
      </c>
      <c r="K4958" t="s">
        <v>26</v>
      </c>
    </row>
    <row r="4959" spans="1:11" x14ac:dyDescent="0.25">
      <c r="A4959" s="1">
        <v>36039</v>
      </c>
      <c r="B4959" t="s">
        <v>129</v>
      </c>
      <c r="C4959" t="s">
        <v>26</v>
      </c>
      <c r="D4959" t="s">
        <v>26</v>
      </c>
      <c r="E4959" t="s">
        <v>26</v>
      </c>
      <c r="F4959">
        <v>135217362.65000001</v>
      </c>
      <c r="G4959">
        <v>117083403.7</v>
      </c>
      <c r="H4959">
        <v>183301378.38</v>
      </c>
      <c r="I4959" t="s">
        <v>26</v>
      </c>
      <c r="J4959" t="s">
        <v>26</v>
      </c>
      <c r="K4959" t="s">
        <v>26</v>
      </c>
    </row>
    <row r="4960" spans="1:11" x14ac:dyDescent="0.25">
      <c r="A4960" s="1">
        <v>36039</v>
      </c>
      <c r="B4960" t="s">
        <v>130</v>
      </c>
      <c r="C4960" t="s">
        <v>26</v>
      </c>
      <c r="D4960" t="s">
        <v>26</v>
      </c>
      <c r="E4960" t="s">
        <v>26</v>
      </c>
      <c r="F4960">
        <v>148194123.69</v>
      </c>
      <c r="G4960">
        <v>121808028.78</v>
      </c>
      <c r="H4960">
        <v>242042438.74000001</v>
      </c>
      <c r="I4960" t="s">
        <v>26</v>
      </c>
      <c r="J4960" t="s">
        <v>26</v>
      </c>
      <c r="K4960" t="s">
        <v>26</v>
      </c>
    </row>
    <row r="4961" spans="1:11" x14ac:dyDescent="0.25">
      <c r="A4961" s="1">
        <v>36039</v>
      </c>
      <c r="B4961" t="s">
        <v>131</v>
      </c>
      <c r="C4961" t="s">
        <v>26</v>
      </c>
      <c r="D4961" t="s">
        <v>26</v>
      </c>
      <c r="E4961" t="s">
        <v>26</v>
      </c>
      <c r="F4961">
        <v>144630255.97999999</v>
      </c>
      <c r="G4961">
        <v>133172631.94</v>
      </c>
      <c r="H4961">
        <v>183608388.56999999</v>
      </c>
      <c r="I4961" t="s">
        <v>26</v>
      </c>
      <c r="J4961" t="s">
        <v>26</v>
      </c>
      <c r="K4961" t="s">
        <v>26</v>
      </c>
    </row>
    <row r="4962" spans="1:11" x14ac:dyDescent="0.25">
      <c r="A4962" s="1">
        <v>36039</v>
      </c>
      <c r="B4962" t="s">
        <v>132</v>
      </c>
      <c r="C4962" t="s">
        <v>26</v>
      </c>
      <c r="D4962" t="s">
        <v>26</v>
      </c>
      <c r="E4962" t="s">
        <v>26</v>
      </c>
      <c r="F4962">
        <v>155216771.44999999</v>
      </c>
      <c r="G4962">
        <v>139806135.58000001</v>
      </c>
      <c r="H4962">
        <v>191762346.31</v>
      </c>
      <c r="I4962" t="s">
        <v>26</v>
      </c>
      <c r="J4962" t="s">
        <v>26</v>
      </c>
      <c r="K4962" t="s">
        <v>26</v>
      </c>
    </row>
    <row r="4963" spans="1:11" x14ac:dyDescent="0.25">
      <c r="A4963" s="1">
        <v>36039</v>
      </c>
      <c r="B4963" t="s">
        <v>133</v>
      </c>
      <c r="C4963" t="s">
        <v>26</v>
      </c>
      <c r="D4963" t="s">
        <v>26</v>
      </c>
      <c r="E4963" t="s">
        <v>26</v>
      </c>
      <c r="F4963">
        <v>139887884.74000001</v>
      </c>
      <c r="G4963">
        <v>116050774.92</v>
      </c>
      <c r="H4963">
        <v>196012960.87</v>
      </c>
      <c r="I4963" t="s">
        <v>26</v>
      </c>
      <c r="J4963" t="s">
        <v>26</v>
      </c>
      <c r="K4963" t="s">
        <v>26</v>
      </c>
    </row>
    <row r="4964" spans="1:11" x14ac:dyDescent="0.25">
      <c r="A4964" s="1">
        <v>36039</v>
      </c>
      <c r="B4964" t="s">
        <v>134</v>
      </c>
      <c r="C4964" t="s">
        <v>26</v>
      </c>
      <c r="D4964" t="s">
        <v>26</v>
      </c>
      <c r="E4964" t="s">
        <v>26</v>
      </c>
      <c r="F4964">
        <v>133083823.69</v>
      </c>
      <c r="G4964">
        <v>124528373.94</v>
      </c>
      <c r="H4964">
        <v>153939795.19</v>
      </c>
      <c r="I4964" t="s">
        <v>26</v>
      </c>
      <c r="J4964" t="s">
        <v>26</v>
      </c>
      <c r="K4964" t="s">
        <v>26</v>
      </c>
    </row>
    <row r="4965" spans="1:11" x14ac:dyDescent="0.25">
      <c r="A4965" s="1">
        <v>36039</v>
      </c>
      <c r="B4965" t="s">
        <v>135</v>
      </c>
      <c r="C4965" t="s">
        <v>26</v>
      </c>
      <c r="D4965" t="s">
        <v>26</v>
      </c>
      <c r="E4965" t="s">
        <v>26</v>
      </c>
      <c r="F4965">
        <v>132164930.25</v>
      </c>
      <c r="G4965">
        <v>121063927.38</v>
      </c>
      <c r="H4965">
        <v>165701857.72</v>
      </c>
      <c r="I4965" t="s">
        <v>26</v>
      </c>
      <c r="J4965" t="s">
        <v>26</v>
      </c>
      <c r="K4965" t="s">
        <v>26</v>
      </c>
    </row>
    <row r="4966" spans="1:11" x14ac:dyDescent="0.25">
      <c r="A4966" s="1">
        <v>36039</v>
      </c>
      <c r="B4966" t="s">
        <v>136</v>
      </c>
      <c r="C4966" t="s">
        <v>26</v>
      </c>
      <c r="D4966" t="s">
        <v>26</v>
      </c>
      <c r="E4966" t="s">
        <v>26</v>
      </c>
      <c r="F4966">
        <v>150525747.25999999</v>
      </c>
      <c r="G4966">
        <v>117520540.62</v>
      </c>
      <c r="H4966">
        <v>244713279.94</v>
      </c>
      <c r="I4966" t="s">
        <v>26</v>
      </c>
      <c r="J4966" t="s">
        <v>26</v>
      </c>
      <c r="K4966" t="s">
        <v>26</v>
      </c>
    </row>
    <row r="4967" spans="1:11" x14ac:dyDescent="0.25">
      <c r="A4967" s="1">
        <v>36039</v>
      </c>
      <c r="B4967" t="s">
        <v>137</v>
      </c>
      <c r="C4967" t="s">
        <v>26</v>
      </c>
      <c r="D4967" t="s">
        <v>26</v>
      </c>
      <c r="E4967" t="s">
        <v>26</v>
      </c>
      <c r="F4967">
        <v>135794286.59999999</v>
      </c>
      <c r="G4967">
        <v>116548135.89</v>
      </c>
      <c r="H4967">
        <v>219587414.12</v>
      </c>
      <c r="I4967" t="s">
        <v>26</v>
      </c>
      <c r="J4967" t="s">
        <v>26</v>
      </c>
      <c r="K4967" t="s">
        <v>26</v>
      </c>
    </row>
    <row r="4968" spans="1:11" x14ac:dyDescent="0.25">
      <c r="A4968" s="1">
        <v>36039</v>
      </c>
      <c r="B4968" t="s">
        <v>138</v>
      </c>
      <c r="C4968" t="s">
        <v>26</v>
      </c>
      <c r="D4968" t="s">
        <v>26</v>
      </c>
      <c r="E4968" t="s">
        <v>26</v>
      </c>
      <c r="F4968">
        <v>153110702.78</v>
      </c>
      <c r="G4968">
        <v>141111615.74000001</v>
      </c>
      <c r="H4968">
        <v>196223427.94999999</v>
      </c>
      <c r="I4968" t="s">
        <v>26</v>
      </c>
      <c r="J4968" t="s">
        <v>26</v>
      </c>
      <c r="K4968" t="s">
        <v>26</v>
      </c>
    </row>
    <row r="4969" spans="1:11" x14ac:dyDescent="0.25">
      <c r="A4969" s="1">
        <v>36039</v>
      </c>
      <c r="B4969" t="s">
        <v>139</v>
      </c>
      <c r="C4969" t="s">
        <v>26</v>
      </c>
      <c r="D4969" t="s">
        <v>26</v>
      </c>
      <c r="E4969" t="s">
        <v>26</v>
      </c>
      <c r="F4969">
        <v>144645091.31</v>
      </c>
      <c r="G4969">
        <v>116461873.40000001</v>
      </c>
      <c r="H4969">
        <v>239461161.28999999</v>
      </c>
      <c r="I4969" t="s">
        <v>26</v>
      </c>
      <c r="J4969" t="s">
        <v>26</v>
      </c>
      <c r="K4969" t="s">
        <v>26</v>
      </c>
    </row>
    <row r="4970" spans="1:11" x14ac:dyDescent="0.25">
      <c r="A4970" s="1">
        <v>36039</v>
      </c>
      <c r="B4970" t="s">
        <v>140</v>
      </c>
      <c r="C4970" t="s">
        <v>26</v>
      </c>
      <c r="D4970" t="s">
        <v>26</v>
      </c>
      <c r="E4970" t="s">
        <v>26</v>
      </c>
      <c r="F4970">
        <v>127040057.17</v>
      </c>
      <c r="G4970">
        <v>115122677.13</v>
      </c>
      <c r="H4970">
        <v>164967845.66</v>
      </c>
      <c r="I4970" t="s">
        <v>26</v>
      </c>
      <c r="J4970" t="s">
        <v>26</v>
      </c>
      <c r="K4970" t="s">
        <v>26</v>
      </c>
    </row>
    <row r="4971" spans="1:11" x14ac:dyDescent="0.25">
      <c r="A4971" s="1">
        <v>36039</v>
      </c>
      <c r="B4971" t="s">
        <v>141</v>
      </c>
      <c r="C4971" t="s">
        <v>26</v>
      </c>
      <c r="D4971" t="s">
        <v>26</v>
      </c>
      <c r="E4971" t="s">
        <v>26</v>
      </c>
      <c r="F4971">
        <v>136222997.78</v>
      </c>
      <c r="G4971">
        <v>122696644.59999999</v>
      </c>
      <c r="H4971">
        <v>179679781.19999999</v>
      </c>
      <c r="I4971" t="s">
        <v>26</v>
      </c>
      <c r="J4971" t="s">
        <v>26</v>
      </c>
      <c r="K4971" t="s">
        <v>26</v>
      </c>
    </row>
    <row r="4972" spans="1:11" x14ac:dyDescent="0.25">
      <c r="A4972" s="1">
        <v>36039</v>
      </c>
      <c r="B4972" t="s">
        <v>142</v>
      </c>
      <c r="C4972" t="s">
        <v>26</v>
      </c>
      <c r="D4972" t="s">
        <v>26</v>
      </c>
      <c r="E4972" t="s">
        <v>26</v>
      </c>
      <c r="F4972">
        <v>130386624.15000001</v>
      </c>
      <c r="G4972">
        <v>108717537.97</v>
      </c>
      <c r="H4972">
        <v>195670137.63</v>
      </c>
      <c r="I4972" t="s">
        <v>26</v>
      </c>
      <c r="J4972" t="s">
        <v>26</v>
      </c>
      <c r="K4972" t="s">
        <v>26</v>
      </c>
    </row>
    <row r="4973" spans="1:11" x14ac:dyDescent="0.25">
      <c r="A4973" s="1">
        <v>36039</v>
      </c>
      <c r="B4973" t="s">
        <v>143</v>
      </c>
      <c r="C4973" t="s">
        <v>26</v>
      </c>
      <c r="D4973" t="s">
        <v>26</v>
      </c>
      <c r="E4973" t="s">
        <v>26</v>
      </c>
      <c r="F4973">
        <v>142706246.96000001</v>
      </c>
      <c r="G4973">
        <v>121088286.03</v>
      </c>
      <c r="H4973">
        <v>194502350.27000001</v>
      </c>
      <c r="I4973" t="s">
        <v>26</v>
      </c>
      <c r="J4973" t="s">
        <v>26</v>
      </c>
      <c r="K4973" t="s">
        <v>26</v>
      </c>
    </row>
    <row r="4974" spans="1:11" x14ac:dyDescent="0.25">
      <c r="A4974" s="1">
        <v>36039</v>
      </c>
      <c r="B4974" t="s">
        <v>144</v>
      </c>
      <c r="C4974" t="s">
        <v>26</v>
      </c>
      <c r="D4974" t="s">
        <v>26</v>
      </c>
      <c r="E4974" t="s">
        <v>26</v>
      </c>
      <c r="F4974">
        <v>122856772.92</v>
      </c>
      <c r="G4974">
        <v>107108298.16</v>
      </c>
      <c r="H4974">
        <v>176437874.22</v>
      </c>
      <c r="I4974" t="s">
        <v>26</v>
      </c>
      <c r="J4974" t="s">
        <v>26</v>
      </c>
      <c r="K4974" t="s">
        <v>26</v>
      </c>
    </row>
    <row r="4975" spans="1:11" x14ac:dyDescent="0.25">
      <c r="A4975" s="1">
        <v>36039</v>
      </c>
      <c r="B4975" t="s">
        <v>145</v>
      </c>
      <c r="C4975" t="s">
        <v>26</v>
      </c>
      <c r="D4975" t="s">
        <v>26</v>
      </c>
      <c r="E4975" t="s">
        <v>26</v>
      </c>
      <c r="F4975">
        <v>143238566.61000001</v>
      </c>
      <c r="G4975">
        <v>124177335.7</v>
      </c>
      <c r="H4975">
        <v>191159269.16</v>
      </c>
      <c r="I4975" t="s">
        <v>26</v>
      </c>
      <c r="J4975" t="s">
        <v>26</v>
      </c>
      <c r="K4975" t="s">
        <v>26</v>
      </c>
    </row>
    <row r="4976" spans="1:11" x14ac:dyDescent="0.25">
      <c r="A4976" s="1">
        <v>36039</v>
      </c>
      <c r="B4976" t="s">
        <v>146</v>
      </c>
      <c r="C4976" t="s">
        <v>26</v>
      </c>
      <c r="D4976" t="s">
        <v>26</v>
      </c>
      <c r="E4976" t="s">
        <v>26</v>
      </c>
      <c r="F4976">
        <v>136564345.34999999</v>
      </c>
      <c r="G4976">
        <v>116351036.17</v>
      </c>
      <c r="H4976">
        <v>188530064.44</v>
      </c>
      <c r="I4976" t="s">
        <v>26</v>
      </c>
      <c r="J4976" t="s">
        <v>26</v>
      </c>
      <c r="K4976" t="s">
        <v>26</v>
      </c>
    </row>
    <row r="4977" spans="1:11" x14ac:dyDescent="0.25">
      <c r="A4977" s="1">
        <v>36039</v>
      </c>
      <c r="B4977" t="s">
        <v>2</v>
      </c>
      <c r="C4977" t="s">
        <v>26</v>
      </c>
      <c r="D4977" t="s">
        <v>26</v>
      </c>
      <c r="E4977" t="s">
        <v>26</v>
      </c>
      <c r="F4977">
        <v>124272186.83</v>
      </c>
      <c r="G4977">
        <v>108556208.12</v>
      </c>
      <c r="H4977">
        <v>169221705.18000001</v>
      </c>
      <c r="I4977" t="s">
        <v>26</v>
      </c>
      <c r="J4977" t="s">
        <v>26</v>
      </c>
      <c r="K4977" t="s">
        <v>26</v>
      </c>
    </row>
    <row r="4978" spans="1:11" x14ac:dyDescent="0.25">
      <c r="A4978" s="1">
        <v>36039</v>
      </c>
      <c r="B4978" t="s">
        <v>147</v>
      </c>
      <c r="C4978" t="s">
        <v>26</v>
      </c>
      <c r="D4978" t="s">
        <v>26</v>
      </c>
      <c r="E4978" t="s">
        <v>26</v>
      </c>
      <c r="F4978">
        <v>140776664.37</v>
      </c>
      <c r="G4978">
        <v>120388357.70999999</v>
      </c>
      <c r="H4978">
        <v>188729445.02000001</v>
      </c>
      <c r="I4978" t="s">
        <v>26</v>
      </c>
      <c r="J4978" t="s">
        <v>26</v>
      </c>
      <c r="K4978" t="s">
        <v>26</v>
      </c>
    </row>
    <row r="4979" spans="1:11" x14ac:dyDescent="0.25">
      <c r="A4979" s="1">
        <v>36039</v>
      </c>
      <c r="B4979" t="s">
        <v>148</v>
      </c>
      <c r="C4979" t="s">
        <v>26</v>
      </c>
      <c r="D4979" t="s">
        <v>26</v>
      </c>
      <c r="E4979" t="s">
        <v>26</v>
      </c>
      <c r="F4979">
        <v>146227245.53</v>
      </c>
      <c r="G4979">
        <v>120578630.34</v>
      </c>
      <c r="H4979">
        <v>201454108.91999999</v>
      </c>
      <c r="I4979" t="s">
        <v>26</v>
      </c>
      <c r="J4979" t="s">
        <v>26</v>
      </c>
      <c r="K4979" t="s">
        <v>26</v>
      </c>
    </row>
    <row r="4980" spans="1:11" x14ac:dyDescent="0.25">
      <c r="A4980" s="1">
        <v>36039</v>
      </c>
      <c r="B4980" t="s">
        <v>149</v>
      </c>
      <c r="C4980" t="s">
        <v>26</v>
      </c>
      <c r="D4980" t="s">
        <v>26</v>
      </c>
      <c r="E4980" t="s">
        <v>26</v>
      </c>
      <c r="F4980">
        <v>140310286.30000001</v>
      </c>
      <c r="G4980">
        <v>112294140.03</v>
      </c>
      <c r="H4980">
        <v>200374637.25999999</v>
      </c>
      <c r="I4980" t="s">
        <v>26</v>
      </c>
      <c r="J4980" t="s">
        <v>26</v>
      </c>
      <c r="K4980" t="s">
        <v>26</v>
      </c>
    </row>
    <row r="4981" spans="1:11" x14ac:dyDescent="0.25">
      <c r="A4981" s="1">
        <v>36039</v>
      </c>
      <c r="B4981" t="s">
        <v>150</v>
      </c>
      <c r="C4981" t="s">
        <v>26</v>
      </c>
      <c r="D4981" t="s">
        <v>26</v>
      </c>
      <c r="E4981" t="s">
        <v>26</v>
      </c>
      <c r="F4981">
        <v>160524278.33000001</v>
      </c>
      <c r="G4981">
        <v>122059960.13</v>
      </c>
      <c r="H4981">
        <v>248620117.66</v>
      </c>
      <c r="I4981" t="s">
        <v>26</v>
      </c>
      <c r="J4981" t="s">
        <v>26</v>
      </c>
      <c r="K4981" t="s">
        <v>26</v>
      </c>
    </row>
    <row r="4982" spans="1:11" x14ac:dyDescent="0.25">
      <c r="A4982" s="1">
        <v>36039</v>
      </c>
      <c r="B4982" t="s">
        <v>151</v>
      </c>
      <c r="C4982" t="s">
        <v>26</v>
      </c>
      <c r="D4982" t="s">
        <v>26</v>
      </c>
      <c r="E4982" t="s">
        <v>26</v>
      </c>
      <c r="F4982">
        <v>132898700.72</v>
      </c>
      <c r="G4982">
        <v>115285253.56999999</v>
      </c>
      <c r="H4982">
        <v>185249051.88</v>
      </c>
      <c r="I4982" t="s">
        <v>26</v>
      </c>
      <c r="J4982" t="s">
        <v>26</v>
      </c>
      <c r="K4982" t="s">
        <v>26</v>
      </c>
    </row>
    <row r="4983" spans="1:11" x14ac:dyDescent="0.25">
      <c r="A4983" s="1">
        <v>36039</v>
      </c>
      <c r="B4983" t="s">
        <v>152</v>
      </c>
      <c r="C4983" t="s">
        <v>26</v>
      </c>
      <c r="D4983" t="s">
        <v>26</v>
      </c>
      <c r="E4983" t="s">
        <v>26</v>
      </c>
      <c r="F4983">
        <v>125994534.42</v>
      </c>
      <c r="G4983">
        <v>110124441.93000001</v>
      </c>
      <c r="H4983">
        <v>167877467.91</v>
      </c>
      <c r="I4983" t="s">
        <v>26</v>
      </c>
      <c r="J4983" t="s">
        <v>26</v>
      </c>
      <c r="K4983" t="s">
        <v>26</v>
      </c>
    </row>
    <row r="4984" spans="1:11" x14ac:dyDescent="0.25">
      <c r="A4984" s="1">
        <v>36039</v>
      </c>
      <c r="B4984" t="s">
        <v>153</v>
      </c>
      <c r="C4984" t="s">
        <v>26</v>
      </c>
      <c r="D4984" t="s">
        <v>26</v>
      </c>
      <c r="E4984" t="s">
        <v>26</v>
      </c>
      <c r="F4984">
        <v>145511638.25999999</v>
      </c>
      <c r="G4984">
        <v>127722183.95999999</v>
      </c>
      <c r="H4984">
        <v>186636748.22</v>
      </c>
      <c r="I4984" t="s">
        <v>26</v>
      </c>
      <c r="J4984" t="s">
        <v>26</v>
      </c>
      <c r="K4984" t="s">
        <v>26</v>
      </c>
    </row>
    <row r="4985" spans="1:11" x14ac:dyDescent="0.25">
      <c r="A4985" s="1">
        <v>36039</v>
      </c>
      <c r="B4985" t="s">
        <v>154</v>
      </c>
      <c r="C4985" t="s">
        <v>26</v>
      </c>
      <c r="D4985" t="s">
        <v>26</v>
      </c>
      <c r="E4985" t="s">
        <v>26</v>
      </c>
      <c r="F4985">
        <v>134233045.03</v>
      </c>
      <c r="G4985">
        <v>114564329.84</v>
      </c>
      <c r="H4985">
        <v>192861570.09</v>
      </c>
      <c r="I4985" t="s">
        <v>26</v>
      </c>
      <c r="J4985" t="s">
        <v>26</v>
      </c>
      <c r="K4985" t="s">
        <v>26</v>
      </c>
    </row>
    <row r="4986" spans="1:11" x14ac:dyDescent="0.25">
      <c r="A4986" s="1">
        <v>36039</v>
      </c>
      <c r="B4986" t="s">
        <v>155</v>
      </c>
      <c r="C4986" t="s">
        <v>26</v>
      </c>
      <c r="D4986" t="s">
        <v>26</v>
      </c>
      <c r="E4986" t="s">
        <v>26</v>
      </c>
      <c r="F4986">
        <v>130914890.25</v>
      </c>
      <c r="G4986">
        <v>113993199.55</v>
      </c>
      <c r="H4986">
        <v>174838419.37</v>
      </c>
      <c r="I4986" t="s">
        <v>26</v>
      </c>
      <c r="J4986" t="s">
        <v>26</v>
      </c>
      <c r="K4986" t="s">
        <v>26</v>
      </c>
    </row>
    <row r="4987" spans="1:11" x14ac:dyDescent="0.25">
      <c r="A4987" s="1">
        <v>36069</v>
      </c>
      <c r="B4987" t="s">
        <v>1</v>
      </c>
      <c r="C4987" t="s">
        <v>26</v>
      </c>
      <c r="D4987" t="s">
        <v>26</v>
      </c>
      <c r="E4987" t="s">
        <v>26</v>
      </c>
      <c r="F4987">
        <v>140988339.91</v>
      </c>
      <c r="G4987">
        <v>119591932.42</v>
      </c>
      <c r="H4987">
        <v>195587315.06999999</v>
      </c>
      <c r="I4987" t="s">
        <v>26</v>
      </c>
      <c r="J4987" t="s">
        <v>26</v>
      </c>
      <c r="K4987" t="s">
        <v>26</v>
      </c>
    </row>
    <row r="4988" spans="1:11" x14ac:dyDescent="0.25">
      <c r="A4988" s="1">
        <v>36069</v>
      </c>
      <c r="B4988" t="s">
        <v>126</v>
      </c>
      <c r="C4988" t="s">
        <v>26</v>
      </c>
      <c r="D4988" t="s">
        <v>26</v>
      </c>
      <c r="E4988" t="s">
        <v>26</v>
      </c>
      <c r="F4988">
        <v>143266008.90000001</v>
      </c>
      <c r="G4988">
        <v>126610105.8</v>
      </c>
      <c r="H4988">
        <v>187475140.06999999</v>
      </c>
      <c r="I4988" t="s">
        <v>26</v>
      </c>
      <c r="J4988" t="s">
        <v>26</v>
      </c>
      <c r="K4988" t="s">
        <v>26</v>
      </c>
    </row>
    <row r="4989" spans="1:11" x14ac:dyDescent="0.25">
      <c r="A4989" s="1">
        <v>36069</v>
      </c>
      <c r="B4989" t="s">
        <v>127</v>
      </c>
      <c r="C4989" t="s">
        <v>26</v>
      </c>
      <c r="D4989" t="s">
        <v>26</v>
      </c>
      <c r="E4989" t="s">
        <v>26</v>
      </c>
      <c r="F4989">
        <v>138443573.58000001</v>
      </c>
      <c r="G4989">
        <v>118757630.15000001</v>
      </c>
      <c r="H4989">
        <v>198005063.91</v>
      </c>
      <c r="I4989" t="s">
        <v>26</v>
      </c>
      <c r="J4989" t="s">
        <v>26</v>
      </c>
      <c r="K4989" t="s">
        <v>26</v>
      </c>
    </row>
    <row r="4990" spans="1:11" x14ac:dyDescent="0.25">
      <c r="A4990" s="1">
        <v>36069</v>
      </c>
      <c r="B4990" t="s">
        <v>113</v>
      </c>
      <c r="C4990" t="s">
        <v>26</v>
      </c>
      <c r="D4990" t="s">
        <v>26</v>
      </c>
      <c r="E4990" t="s">
        <v>26</v>
      </c>
      <c r="F4990">
        <v>142881914.69999999</v>
      </c>
      <c r="G4990">
        <v>119939240.58</v>
      </c>
      <c r="H4990">
        <v>195813959.96000001</v>
      </c>
      <c r="I4990" t="s">
        <v>26</v>
      </c>
      <c r="J4990" t="s">
        <v>26</v>
      </c>
      <c r="K4990" t="s">
        <v>26</v>
      </c>
    </row>
    <row r="4991" spans="1:11" x14ac:dyDescent="0.25">
      <c r="A4991" s="1">
        <v>36069</v>
      </c>
      <c r="B4991" t="s">
        <v>128</v>
      </c>
      <c r="C4991" t="s">
        <v>26</v>
      </c>
      <c r="D4991" t="s">
        <v>26</v>
      </c>
      <c r="E4991" t="s">
        <v>26</v>
      </c>
      <c r="F4991">
        <v>141730806.65000001</v>
      </c>
      <c r="G4991">
        <v>116508593.90000001</v>
      </c>
      <c r="H4991">
        <v>203719641.13</v>
      </c>
      <c r="I4991" t="s">
        <v>26</v>
      </c>
      <c r="J4991" t="s">
        <v>26</v>
      </c>
      <c r="K4991" t="s">
        <v>26</v>
      </c>
    </row>
    <row r="4992" spans="1:11" x14ac:dyDescent="0.25">
      <c r="A4992" s="1">
        <v>36069</v>
      </c>
      <c r="B4992" t="s">
        <v>129</v>
      </c>
      <c r="C4992" t="s">
        <v>26</v>
      </c>
      <c r="D4992" t="s">
        <v>26</v>
      </c>
      <c r="E4992" t="s">
        <v>26</v>
      </c>
      <c r="F4992">
        <v>135176797.44</v>
      </c>
      <c r="G4992">
        <v>117024861.98999999</v>
      </c>
      <c r="H4992">
        <v>183301378.38</v>
      </c>
      <c r="I4992" t="s">
        <v>26</v>
      </c>
      <c r="J4992" t="s">
        <v>26</v>
      </c>
      <c r="K4992" t="s">
        <v>26</v>
      </c>
    </row>
    <row r="4993" spans="1:11" x14ac:dyDescent="0.25">
      <c r="A4993" s="1">
        <v>36069</v>
      </c>
      <c r="B4993" t="s">
        <v>130</v>
      </c>
      <c r="C4993" t="s">
        <v>26</v>
      </c>
      <c r="D4993" t="s">
        <v>26</v>
      </c>
      <c r="E4993" t="s">
        <v>26</v>
      </c>
      <c r="F4993">
        <v>147838457.78999999</v>
      </c>
      <c r="G4993">
        <v>121357339.08</v>
      </c>
      <c r="H4993">
        <v>242018234.49000001</v>
      </c>
      <c r="I4993" t="s">
        <v>26</v>
      </c>
      <c r="J4993" t="s">
        <v>26</v>
      </c>
      <c r="K4993" t="s">
        <v>26</v>
      </c>
    </row>
    <row r="4994" spans="1:11" x14ac:dyDescent="0.25">
      <c r="A4994" s="1">
        <v>36069</v>
      </c>
      <c r="B4994" t="s">
        <v>131</v>
      </c>
      <c r="C4994" t="s">
        <v>26</v>
      </c>
      <c r="D4994" t="s">
        <v>26</v>
      </c>
      <c r="E4994" t="s">
        <v>26</v>
      </c>
      <c r="F4994">
        <v>144702571.09999999</v>
      </c>
      <c r="G4994">
        <v>133172631.94</v>
      </c>
      <c r="H4994">
        <v>183938883.66999999</v>
      </c>
      <c r="I4994" t="s">
        <v>26</v>
      </c>
      <c r="J4994" t="s">
        <v>26</v>
      </c>
      <c r="K4994" t="s">
        <v>26</v>
      </c>
    </row>
    <row r="4995" spans="1:11" x14ac:dyDescent="0.25">
      <c r="A4995" s="1">
        <v>36069</v>
      </c>
      <c r="B4995" t="s">
        <v>132</v>
      </c>
      <c r="C4995" t="s">
        <v>26</v>
      </c>
      <c r="D4995" t="s">
        <v>26</v>
      </c>
      <c r="E4995" t="s">
        <v>26</v>
      </c>
      <c r="F4995">
        <v>155061554.68000001</v>
      </c>
      <c r="G4995">
        <v>136968071.03</v>
      </c>
      <c r="H4995">
        <v>198032975.03999999</v>
      </c>
      <c r="I4995" t="s">
        <v>26</v>
      </c>
      <c r="J4995" t="s">
        <v>26</v>
      </c>
      <c r="K4995" t="s">
        <v>26</v>
      </c>
    </row>
    <row r="4996" spans="1:11" x14ac:dyDescent="0.25">
      <c r="A4996" s="1">
        <v>36069</v>
      </c>
      <c r="B4996" t="s">
        <v>133</v>
      </c>
      <c r="C4996" t="s">
        <v>26</v>
      </c>
      <c r="D4996" t="s">
        <v>26</v>
      </c>
      <c r="E4996" t="s">
        <v>26</v>
      </c>
      <c r="F4996">
        <v>139160467.74000001</v>
      </c>
      <c r="G4996">
        <v>115122368.72</v>
      </c>
      <c r="H4996">
        <v>195758144.02000001</v>
      </c>
      <c r="I4996" t="s">
        <v>26</v>
      </c>
      <c r="J4996" t="s">
        <v>26</v>
      </c>
      <c r="K4996" t="s">
        <v>26</v>
      </c>
    </row>
    <row r="4997" spans="1:11" x14ac:dyDescent="0.25">
      <c r="A4997" s="1">
        <v>36069</v>
      </c>
      <c r="B4997" t="s">
        <v>134</v>
      </c>
      <c r="C4997" t="s">
        <v>26</v>
      </c>
      <c r="D4997" t="s">
        <v>26</v>
      </c>
      <c r="E4997" t="s">
        <v>26</v>
      </c>
      <c r="F4997">
        <v>134108569.13</v>
      </c>
      <c r="G4997">
        <v>126047620.09999999</v>
      </c>
      <c r="H4997">
        <v>153801249.37</v>
      </c>
      <c r="I4997" t="s">
        <v>26</v>
      </c>
      <c r="J4997" t="s">
        <v>26</v>
      </c>
      <c r="K4997" t="s">
        <v>26</v>
      </c>
    </row>
    <row r="4998" spans="1:11" x14ac:dyDescent="0.25">
      <c r="A4998" s="1">
        <v>36069</v>
      </c>
      <c r="B4998" t="s">
        <v>135</v>
      </c>
      <c r="C4998" t="s">
        <v>26</v>
      </c>
      <c r="D4998" t="s">
        <v>26</v>
      </c>
      <c r="E4998" t="s">
        <v>26</v>
      </c>
      <c r="F4998">
        <v>131120827.3</v>
      </c>
      <c r="G4998">
        <v>119671692.20999999</v>
      </c>
      <c r="H4998">
        <v>165718427.90000001</v>
      </c>
      <c r="I4998" t="s">
        <v>26</v>
      </c>
      <c r="J4998" t="s">
        <v>26</v>
      </c>
      <c r="K4998" t="s">
        <v>26</v>
      </c>
    </row>
    <row r="4999" spans="1:11" x14ac:dyDescent="0.25">
      <c r="A4999" s="1">
        <v>36069</v>
      </c>
      <c r="B4999" t="s">
        <v>136</v>
      </c>
      <c r="C4999" t="s">
        <v>26</v>
      </c>
      <c r="D4999" t="s">
        <v>26</v>
      </c>
      <c r="E4999" t="s">
        <v>26</v>
      </c>
      <c r="F4999">
        <v>150721430.72999999</v>
      </c>
      <c r="G4999">
        <v>117790837.87</v>
      </c>
      <c r="H4999">
        <v>244713279.94</v>
      </c>
      <c r="I4999" t="s">
        <v>26</v>
      </c>
      <c r="J4999" t="s">
        <v>26</v>
      </c>
      <c r="K4999" t="s">
        <v>26</v>
      </c>
    </row>
    <row r="5000" spans="1:11" x14ac:dyDescent="0.25">
      <c r="A5000" s="1">
        <v>36069</v>
      </c>
      <c r="B5000" t="s">
        <v>137</v>
      </c>
      <c r="C5000" t="s">
        <v>26</v>
      </c>
      <c r="D5000" t="s">
        <v>26</v>
      </c>
      <c r="E5000" t="s">
        <v>26</v>
      </c>
      <c r="F5000">
        <v>134952362.02000001</v>
      </c>
      <c r="G5000">
        <v>115708989.31</v>
      </c>
      <c r="H5000">
        <v>218731023.21000001</v>
      </c>
      <c r="I5000" t="s">
        <v>26</v>
      </c>
      <c r="J5000" t="s">
        <v>26</v>
      </c>
      <c r="K5000" t="s">
        <v>26</v>
      </c>
    </row>
    <row r="5001" spans="1:11" x14ac:dyDescent="0.25">
      <c r="A5001" s="1">
        <v>36069</v>
      </c>
      <c r="B5001" t="s">
        <v>138</v>
      </c>
      <c r="C5001" t="s">
        <v>26</v>
      </c>
      <c r="D5001" t="s">
        <v>26</v>
      </c>
      <c r="E5001" t="s">
        <v>26</v>
      </c>
      <c r="F5001">
        <v>152865725.65000001</v>
      </c>
      <c r="G5001">
        <v>140801170.19</v>
      </c>
      <c r="H5001">
        <v>196243050.30000001</v>
      </c>
      <c r="I5001" t="s">
        <v>26</v>
      </c>
      <c r="J5001" t="s">
        <v>26</v>
      </c>
      <c r="K5001" t="s">
        <v>26</v>
      </c>
    </row>
    <row r="5002" spans="1:11" x14ac:dyDescent="0.25">
      <c r="A5002" s="1">
        <v>36069</v>
      </c>
      <c r="B5002" t="s">
        <v>139</v>
      </c>
      <c r="C5002" t="s">
        <v>26</v>
      </c>
      <c r="D5002" t="s">
        <v>26</v>
      </c>
      <c r="E5002" t="s">
        <v>26</v>
      </c>
      <c r="F5002">
        <v>144804200.91</v>
      </c>
      <c r="G5002">
        <v>116042610.66</v>
      </c>
      <c r="H5002">
        <v>241568419.5</v>
      </c>
      <c r="I5002" t="s">
        <v>26</v>
      </c>
      <c r="J5002" t="s">
        <v>26</v>
      </c>
      <c r="K5002" t="s">
        <v>26</v>
      </c>
    </row>
    <row r="5003" spans="1:11" x14ac:dyDescent="0.25">
      <c r="A5003" s="1">
        <v>36069</v>
      </c>
      <c r="B5003" t="s">
        <v>140</v>
      </c>
      <c r="C5003" t="s">
        <v>26</v>
      </c>
      <c r="D5003" t="s">
        <v>26</v>
      </c>
      <c r="E5003" t="s">
        <v>26</v>
      </c>
      <c r="F5003">
        <v>127027353.16</v>
      </c>
      <c r="G5003">
        <v>115088140.31999999</v>
      </c>
      <c r="H5003">
        <v>165000839.22999999</v>
      </c>
      <c r="I5003" t="s">
        <v>26</v>
      </c>
      <c r="J5003" t="s">
        <v>26</v>
      </c>
      <c r="K5003" t="s">
        <v>26</v>
      </c>
    </row>
    <row r="5004" spans="1:11" x14ac:dyDescent="0.25">
      <c r="A5004" s="1">
        <v>36069</v>
      </c>
      <c r="B5004" t="s">
        <v>141</v>
      </c>
      <c r="C5004" t="s">
        <v>26</v>
      </c>
      <c r="D5004" t="s">
        <v>26</v>
      </c>
      <c r="E5004" t="s">
        <v>26</v>
      </c>
      <c r="F5004">
        <v>136509066.06999999</v>
      </c>
      <c r="G5004">
        <v>123077004.2</v>
      </c>
      <c r="H5004">
        <v>179679781.19999999</v>
      </c>
      <c r="I5004" t="s">
        <v>26</v>
      </c>
      <c r="J5004" t="s">
        <v>26</v>
      </c>
      <c r="K5004" t="s">
        <v>26</v>
      </c>
    </row>
    <row r="5005" spans="1:11" x14ac:dyDescent="0.25">
      <c r="A5005" s="1">
        <v>36069</v>
      </c>
      <c r="B5005" t="s">
        <v>142</v>
      </c>
      <c r="C5005" t="s">
        <v>26</v>
      </c>
      <c r="D5005" t="s">
        <v>26</v>
      </c>
      <c r="E5005" t="s">
        <v>26</v>
      </c>
      <c r="F5005">
        <v>130503972.12</v>
      </c>
      <c r="G5005">
        <v>108891486.03</v>
      </c>
      <c r="H5005">
        <v>195631003.59999999</v>
      </c>
      <c r="I5005" t="s">
        <v>26</v>
      </c>
      <c r="J5005" t="s">
        <v>26</v>
      </c>
      <c r="K5005" t="s">
        <v>26</v>
      </c>
    </row>
    <row r="5006" spans="1:11" x14ac:dyDescent="0.25">
      <c r="A5006" s="1">
        <v>36069</v>
      </c>
      <c r="B5006" t="s">
        <v>143</v>
      </c>
      <c r="C5006" t="s">
        <v>26</v>
      </c>
      <c r="D5006" t="s">
        <v>26</v>
      </c>
      <c r="E5006" t="s">
        <v>26</v>
      </c>
      <c r="F5006">
        <v>141907091.97999999</v>
      </c>
      <c r="G5006">
        <v>119986382.62</v>
      </c>
      <c r="H5006">
        <v>194482900.03999999</v>
      </c>
      <c r="I5006" t="s">
        <v>26</v>
      </c>
      <c r="J5006" t="s">
        <v>26</v>
      </c>
      <c r="K5006" t="s">
        <v>26</v>
      </c>
    </row>
    <row r="5007" spans="1:11" x14ac:dyDescent="0.25">
      <c r="A5007" s="1">
        <v>36069</v>
      </c>
      <c r="B5007" t="s">
        <v>144</v>
      </c>
      <c r="C5007" t="s">
        <v>26</v>
      </c>
      <c r="D5007" t="s">
        <v>26</v>
      </c>
      <c r="E5007" t="s">
        <v>26</v>
      </c>
      <c r="F5007">
        <v>122230203.38</v>
      </c>
      <c r="G5007">
        <v>106294275.09</v>
      </c>
      <c r="H5007">
        <v>176437874.22</v>
      </c>
      <c r="I5007" t="s">
        <v>26</v>
      </c>
      <c r="J5007" t="s">
        <v>26</v>
      </c>
      <c r="K5007" t="s">
        <v>26</v>
      </c>
    </row>
    <row r="5008" spans="1:11" x14ac:dyDescent="0.25">
      <c r="A5008" s="1">
        <v>36069</v>
      </c>
      <c r="B5008" t="s">
        <v>145</v>
      </c>
      <c r="C5008" t="s">
        <v>26</v>
      </c>
      <c r="D5008" t="s">
        <v>26</v>
      </c>
      <c r="E5008" t="s">
        <v>26</v>
      </c>
      <c r="F5008">
        <v>143453424.46000001</v>
      </c>
      <c r="G5008">
        <v>124487779.04000001</v>
      </c>
      <c r="H5008">
        <v>191140153.22999999</v>
      </c>
      <c r="I5008" t="s">
        <v>26</v>
      </c>
      <c r="J5008" t="s">
        <v>26</v>
      </c>
      <c r="K5008" t="s">
        <v>26</v>
      </c>
    </row>
    <row r="5009" spans="1:11" x14ac:dyDescent="0.25">
      <c r="A5009" s="1">
        <v>36069</v>
      </c>
      <c r="B5009" t="s">
        <v>146</v>
      </c>
      <c r="C5009" t="s">
        <v>26</v>
      </c>
      <c r="D5009" t="s">
        <v>26</v>
      </c>
      <c r="E5009" t="s">
        <v>26</v>
      </c>
      <c r="F5009">
        <v>136933069.09</v>
      </c>
      <c r="G5009">
        <v>116874615.83</v>
      </c>
      <c r="H5009">
        <v>188511211.44</v>
      </c>
      <c r="I5009" t="s">
        <v>26</v>
      </c>
      <c r="J5009" t="s">
        <v>26</v>
      </c>
      <c r="K5009" t="s">
        <v>26</v>
      </c>
    </row>
    <row r="5010" spans="1:11" x14ac:dyDescent="0.25">
      <c r="A5010" s="1">
        <v>36069</v>
      </c>
      <c r="B5010" t="s">
        <v>2</v>
      </c>
      <c r="C5010" t="s">
        <v>26</v>
      </c>
      <c r="D5010" t="s">
        <v>26</v>
      </c>
      <c r="E5010" t="s">
        <v>26</v>
      </c>
      <c r="F5010">
        <v>124533158.42</v>
      </c>
      <c r="G5010">
        <v>108903587.98</v>
      </c>
      <c r="H5010">
        <v>169221705.18000001</v>
      </c>
      <c r="I5010" t="s">
        <v>26</v>
      </c>
      <c r="J5010" t="s">
        <v>26</v>
      </c>
      <c r="K5010" t="s">
        <v>26</v>
      </c>
    </row>
    <row r="5011" spans="1:11" x14ac:dyDescent="0.25">
      <c r="A5011" s="1">
        <v>36069</v>
      </c>
      <c r="B5011" t="s">
        <v>147</v>
      </c>
      <c r="C5011" t="s">
        <v>26</v>
      </c>
      <c r="D5011" t="s">
        <v>26</v>
      </c>
      <c r="E5011" t="s">
        <v>26</v>
      </c>
      <c r="F5011">
        <v>141367926.36000001</v>
      </c>
      <c r="G5011">
        <v>121231076.22</v>
      </c>
      <c r="H5011">
        <v>188729445.02000001</v>
      </c>
      <c r="I5011" t="s">
        <v>26</v>
      </c>
      <c r="J5011" t="s">
        <v>26</v>
      </c>
      <c r="K5011" t="s">
        <v>26</v>
      </c>
    </row>
    <row r="5012" spans="1:11" x14ac:dyDescent="0.25">
      <c r="A5012" s="1">
        <v>36069</v>
      </c>
      <c r="B5012" t="s">
        <v>148</v>
      </c>
      <c r="C5012" t="s">
        <v>26</v>
      </c>
      <c r="D5012" t="s">
        <v>26</v>
      </c>
      <c r="E5012" t="s">
        <v>26</v>
      </c>
      <c r="F5012">
        <v>146431963.68000001</v>
      </c>
      <c r="G5012">
        <v>120819787.59999999</v>
      </c>
      <c r="H5012">
        <v>201554835.97</v>
      </c>
      <c r="I5012" t="s">
        <v>26</v>
      </c>
      <c r="J5012" t="s">
        <v>26</v>
      </c>
      <c r="K5012" t="s">
        <v>26</v>
      </c>
    </row>
    <row r="5013" spans="1:11" x14ac:dyDescent="0.25">
      <c r="A5013" s="1">
        <v>36069</v>
      </c>
      <c r="B5013" t="s">
        <v>149</v>
      </c>
      <c r="C5013" t="s">
        <v>26</v>
      </c>
      <c r="D5013" t="s">
        <v>26</v>
      </c>
      <c r="E5013" t="s">
        <v>26</v>
      </c>
      <c r="F5013">
        <v>140590906.87</v>
      </c>
      <c r="G5013">
        <v>113607981.47</v>
      </c>
      <c r="H5013">
        <v>198451040.74000001</v>
      </c>
      <c r="I5013" t="s">
        <v>26</v>
      </c>
      <c r="J5013" t="s">
        <v>26</v>
      </c>
      <c r="K5013" t="s">
        <v>26</v>
      </c>
    </row>
    <row r="5014" spans="1:11" x14ac:dyDescent="0.25">
      <c r="A5014" s="1">
        <v>36069</v>
      </c>
      <c r="B5014" t="s">
        <v>150</v>
      </c>
      <c r="C5014" t="s">
        <v>26</v>
      </c>
      <c r="D5014" t="s">
        <v>26</v>
      </c>
      <c r="E5014" t="s">
        <v>26</v>
      </c>
      <c r="F5014">
        <v>160283491.91</v>
      </c>
      <c r="G5014">
        <v>121559514.3</v>
      </c>
      <c r="H5014">
        <v>248968185.83000001</v>
      </c>
      <c r="I5014" t="s">
        <v>26</v>
      </c>
      <c r="J5014" t="s">
        <v>26</v>
      </c>
      <c r="K5014" t="s">
        <v>26</v>
      </c>
    </row>
    <row r="5015" spans="1:11" x14ac:dyDescent="0.25">
      <c r="A5015" s="1">
        <v>36069</v>
      </c>
      <c r="B5015" t="s">
        <v>151</v>
      </c>
      <c r="C5015" t="s">
        <v>26</v>
      </c>
      <c r="D5015" t="s">
        <v>26</v>
      </c>
      <c r="E5015" t="s">
        <v>26</v>
      </c>
      <c r="F5015">
        <v>133815701.76000001</v>
      </c>
      <c r="G5015">
        <v>116518805.79000001</v>
      </c>
      <c r="H5015">
        <v>185267576.78999999</v>
      </c>
      <c r="I5015" t="s">
        <v>26</v>
      </c>
      <c r="J5015" t="s">
        <v>26</v>
      </c>
      <c r="K5015" t="s">
        <v>26</v>
      </c>
    </row>
    <row r="5016" spans="1:11" x14ac:dyDescent="0.25">
      <c r="A5016" s="1">
        <v>36069</v>
      </c>
      <c r="B5016" t="s">
        <v>152</v>
      </c>
      <c r="C5016" t="s">
        <v>26</v>
      </c>
      <c r="D5016" t="s">
        <v>26</v>
      </c>
      <c r="E5016" t="s">
        <v>26</v>
      </c>
      <c r="F5016">
        <v>126145727.87</v>
      </c>
      <c r="G5016">
        <v>110322665.92</v>
      </c>
      <c r="H5016">
        <v>167877467.91</v>
      </c>
      <c r="I5016" t="s">
        <v>26</v>
      </c>
      <c r="J5016" t="s">
        <v>26</v>
      </c>
      <c r="K5016" t="s">
        <v>26</v>
      </c>
    </row>
    <row r="5017" spans="1:11" x14ac:dyDescent="0.25">
      <c r="A5017" s="1">
        <v>36069</v>
      </c>
      <c r="B5017" t="s">
        <v>153</v>
      </c>
      <c r="C5017" t="s">
        <v>26</v>
      </c>
      <c r="D5017" t="s">
        <v>26</v>
      </c>
      <c r="E5017" t="s">
        <v>26</v>
      </c>
      <c r="F5017">
        <v>145162410.33000001</v>
      </c>
      <c r="G5017">
        <v>127211295.22</v>
      </c>
      <c r="H5017">
        <v>186636748.22</v>
      </c>
      <c r="I5017" t="s">
        <v>26</v>
      </c>
      <c r="J5017" t="s">
        <v>26</v>
      </c>
      <c r="K5017" t="s">
        <v>26</v>
      </c>
    </row>
    <row r="5018" spans="1:11" x14ac:dyDescent="0.25">
      <c r="A5018" s="1">
        <v>36069</v>
      </c>
      <c r="B5018" t="s">
        <v>154</v>
      </c>
      <c r="C5018" t="s">
        <v>26</v>
      </c>
      <c r="D5018" t="s">
        <v>26</v>
      </c>
      <c r="E5018" t="s">
        <v>26</v>
      </c>
      <c r="F5018">
        <v>134353854.77000001</v>
      </c>
      <c r="G5018">
        <v>114724719.90000001</v>
      </c>
      <c r="H5018">
        <v>192880856.25</v>
      </c>
      <c r="I5018" t="s">
        <v>26</v>
      </c>
      <c r="J5018" t="s">
        <v>26</v>
      </c>
      <c r="K5018" t="s">
        <v>26</v>
      </c>
    </row>
    <row r="5019" spans="1:11" x14ac:dyDescent="0.25">
      <c r="A5019" s="1">
        <v>36069</v>
      </c>
      <c r="B5019" t="s">
        <v>155</v>
      </c>
      <c r="C5019" t="s">
        <v>26</v>
      </c>
      <c r="D5019" t="s">
        <v>26</v>
      </c>
      <c r="E5019" t="s">
        <v>26</v>
      </c>
      <c r="F5019">
        <v>130718517.92</v>
      </c>
      <c r="G5019">
        <v>113742414.51000001</v>
      </c>
      <c r="H5019">
        <v>174803451.69</v>
      </c>
      <c r="I5019" t="s">
        <v>26</v>
      </c>
      <c r="J5019" t="s">
        <v>26</v>
      </c>
      <c r="K5019" t="s">
        <v>26</v>
      </c>
    </row>
    <row r="5020" spans="1:11" x14ac:dyDescent="0.25">
      <c r="A5020" s="1">
        <v>36100</v>
      </c>
      <c r="B5020" t="s">
        <v>1</v>
      </c>
      <c r="C5020" t="s">
        <v>26</v>
      </c>
      <c r="D5020" t="s">
        <v>26</v>
      </c>
      <c r="E5020" t="s">
        <v>26</v>
      </c>
      <c r="F5020">
        <v>140790956.22999999</v>
      </c>
      <c r="G5020">
        <v>119364707.75</v>
      </c>
      <c r="H5020">
        <v>195450403.94999999</v>
      </c>
      <c r="I5020" t="s">
        <v>26</v>
      </c>
      <c r="J5020" t="s">
        <v>26</v>
      </c>
      <c r="K5020" t="s">
        <v>26</v>
      </c>
    </row>
    <row r="5021" spans="1:11" x14ac:dyDescent="0.25">
      <c r="A5021" s="1">
        <v>36100</v>
      </c>
      <c r="B5021" t="s">
        <v>126</v>
      </c>
      <c r="C5021" t="s">
        <v>26</v>
      </c>
      <c r="D5021" t="s">
        <v>26</v>
      </c>
      <c r="E5021" t="s">
        <v>26</v>
      </c>
      <c r="F5021">
        <v>142893517.28</v>
      </c>
      <c r="G5021">
        <v>126698732.87</v>
      </c>
      <c r="H5021">
        <v>185862853.87</v>
      </c>
      <c r="I5021" t="s">
        <v>26</v>
      </c>
      <c r="J5021" t="s">
        <v>26</v>
      </c>
      <c r="K5021" t="s">
        <v>26</v>
      </c>
    </row>
    <row r="5022" spans="1:11" x14ac:dyDescent="0.25">
      <c r="A5022" s="1">
        <v>36100</v>
      </c>
      <c r="B5022" t="s">
        <v>127</v>
      </c>
      <c r="C5022" t="s">
        <v>26</v>
      </c>
      <c r="D5022" t="s">
        <v>26</v>
      </c>
      <c r="E5022" t="s">
        <v>26</v>
      </c>
      <c r="F5022">
        <v>138332818.72</v>
      </c>
      <c r="G5022">
        <v>118603245.23</v>
      </c>
      <c r="H5022">
        <v>198044664.91999999</v>
      </c>
      <c r="I5022" t="s">
        <v>26</v>
      </c>
      <c r="J5022" t="s">
        <v>26</v>
      </c>
      <c r="K5022" t="s">
        <v>26</v>
      </c>
    </row>
    <row r="5023" spans="1:11" x14ac:dyDescent="0.25">
      <c r="A5023" s="1">
        <v>36100</v>
      </c>
      <c r="B5023" t="s">
        <v>113</v>
      </c>
      <c r="C5023" t="s">
        <v>26</v>
      </c>
      <c r="D5023" t="s">
        <v>26</v>
      </c>
      <c r="E5023" t="s">
        <v>26</v>
      </c>
      <c r="F5023">
        <v>142524709.91</v>
      </c>
      <c r="G5023">
        <v>119459483.62</v>
      </c>
      <c r="H5023">
        <v>195755215.78</v>
      </c>
      <c r="I5023" t="s">
        <v>26</v>
      </c>
      <c r="J5023" t="s">
        <v>26</v>
      </c>
      <c r="K5023" t="s">
        <v>26</v>
      </c>
    </row>
    <row r="5024" spans="1:11" x14ac:dyDescent="0.25">
      <c r="A5024" s="1">
        <v>36100</v>
      </c>
      <c r="B5024" t="s">
        <v>128</v>
      </c>
      <c r="C5024" t="s">
        <v>26</v>
      </c>
      <c r="D5024" t="s">
        <v>26</v>
      </c>
      <c r="E5024" t="s">
        <v>26</v>
      </c>
      <c r="F5024">
        <v>141759152.81999999</v>
      </c>
      <c r="G5024">
        <v>116461990.45999999</v>
      </c>
      <c r="H5024">
        <v>203923360.77000001</v>
      </c>
      <c r="I5024" t="s">
        <v>26</v>
      </c>
      <c r="J5024" t="s">
        <v>26</v>
      </c>
      <c r="K5024" t="s">
        <v>26</v>
      </c>
    </row>
    <row r="5025" spans="1:11" x14ac:dyDescent="0.25">
      <c r="A5025" s="1">
        <v>36100</v>
      </c>
      <c r="B5025" t="s">
        <v>129</v>
      </c>
      <c r="C5025" t="s">
        <v>26</v>
      </c>
      <c r="D5025" t="s">
        <v>26</v>
      </c>
      <c r="E5025" t="s">
        <v>26</v>
      </c>
      <c r="F5025">
        <v>135203832.80000001</v>
      </c>
      <c r="G5025">
        <v>117083374.42</v>
      </c>
      <c r="H5025">
        <v>183264718.09999999</v>
      </c>
      <c r="I5025" t="s">
        <v>26</v>
      </c>
      <c r="J5025" t="s">
        <v>26</v>
      </c>
      <c r="K5025" t="s">
        <v>26</v>
      </c>
    </row>
    <row r="5026" spans="1:11" x14ac:dyDescent="0.25">
      <c r="A5026" s="1">
        <v>36100</v>
      </c>
      <c r="B5026" t="s">
        <v>130</v>
      </c>
      <c r="C5026" t="s">
        <v>26</v>
      </c>
      <c r="D5026" t="s">
        <v>26</v>
      </c>
      <c r="E5026" t="s">
        <v>26</v>
      </c>
      <c r="F5026">
        <v>146995778.58000001</v>
      </c>
      <c r="G5026">
        <v>120289394.48999999</v>
      </c>
      <c r="H5026">
        <v>241969830.84999999</v>
      </c>
      <c r="I5026" t="s">
        <v>26</v>
      </c>
      <c r="J5026" t="s">
        <v>26</v>
      </c>
      <c r="K5026" t="s">
        <v>26</v>
      </c>
    </row>
    <row r="5027" spans="1:11" x14ac:dyDescent="0.25">
      <c r="A5027" s="1">
        <v>36100</v>
      </c>
      <c r="B5027" t="s">
        <v>131</v>
      </c>
      <c r="C5027" t="s">
        <v>26</v>
      </c>
      <c r="D5027" t="s">
        <v>26</v>
      </c>
      <c r="E5027" t="s">
        <v>26</v>
      </c>
      <c r="F5027">
        <v>144528928.02000001</v>
      </c>
      <c r="G5027">
        <v>132946238.45999999</v>
      </c>
      <c r="H5027">
        <v>183938883.66999999</v>
      </c>
      <c r="I5027" t="s">
        <v>26</v>
      </c>
      <c r="J5027" t="s">
        <v>26</v>
      </c>
      <c r="K5027" t="s">
        <v>26</v>
      </c>
    </row>
    <row r="5028" spans="1:11" x14ac:dyDescent="0.25">
      <c r="A5028" s="1">
        <v>36100</v>
      </c>
      <c r="B5028" t="s">
        <v>132</v>
      </c>
      <c r="C5028" t="s">
        <v>26</v>
      </c>
      <c r="D5028" t="s">
        <v>26</v>
      </c>
      <c r="E5028" t="s">
        <v>26</v>
      </c>
      <c r="F5028">
        <v>154286246.90000001</v>
      </c>
      <c r="G5028">
        <v>138515810.22999999</v>
      </c>
      <c r="H5028">
        <v>191695919.84</v>
      </c>
      <c r="I5028" t="s">
        <v>26</v>
      </c>
      <c r="J5028" t="s">
        <v>26</v>
      </c>
      <c r="K5028" t="s">
        <v>26</v>
      </c>
    </row>
    <row r="5029" spans="1:11" x14ac:dyDescent="0.25">
      <c r="A5029" s="1">
        <v>36100</v>
      </c>
      <c r="B5029" t="s">
        <v>133</v>
      </c>
      <c r="C5029" t="s">
        <v>26</v>
      </c>
      <c r="D5029" t="s">
        <v>26</v>
      </c>
      <c r="E5029" t="s">
        <v>26</v>
      </c>
      <c r="F5029">
        <v>138812566.56999999</v>
      </c>
      <c r="G5029">
        <v>114880611.73999999</v>
      </c>
      <c r="H5029">
        <v>195170869.59</v>
      </c>
      <c r="I5029" t="s">
        <v>26</v>
      </c>
      <c r="J5029" t="s">
        <v>26</v>
      </c>
      <c r="K5029" t="s">
        <v>26</v>
      </c>
    </row>
    <row r="5030" spans="1:11" x14ac:dyDescent="0.25">
      <c r="A5030" s="1">
        <v>36100</v>
      </c>
      <c r="B5030" t="s">
        <v>134</v>
      </c>
      <c r="C5030" t="s">
        <v>26</v>
      </c>
      <c r="D5030" t="s">
        <v>26</v>
      </c>
      <c r="E5030" t="s">
        <v>26</v>
      </c>
      <c r="F5030">
        <v>134108569.13</v>
      </c>
      <c r="G5030">
        <v>126060224.86</v>
      </c>
      <c r="H5030">
        <v>153770489.12</v>
      </c>
      <c r="I5030" t="s">
        <v>26</v>
      </c>
      <c r="J5030" t="s">
        <v>26</v>
      </c>
      <c r="K5030" t="s">
        <v>26</v>
      </c>
    </row>
    <row r="5031" spans="1:11" x14ac:dyDescent="0.25">
      <c r="A5031" s="1">
        <v>36100</v>
      </c>
      <c r="B5031" t="s">
        <v>135</v>
      </c>
      <c r="C5031" t="s">
        <v>26</v>
      </c>
      <c r="D5031" t="s">
        <v>26</v>
      </c>
      <c r="E5031" t="s">
        <v>26</v>
      </c>
      <c r="F5031">
        <v>130452111.08</v>
      </c>
      <c r="G5031">
        <v>118798088.86</v>
      </c>
      <c r="H5031">
        <v>165701856.06</v>
      </c>
      <c r="I5031" t="s">
        <v>26</v>
      </c>
      <c r="J5031" t="s">
        <v>26</v>
      </c>
      <c r="K5031" t="s">
        <v>26</v>
      </c>
    </row>
    <row r="5032" spans="1:11" x14ac:dyDescent="0.25">
      <c r="A5032" s="1">
        <v>36100</v>
      </c>
      <c r="B5032" t="s">
        <v>136</v>
      </c>
      <c r="C5032" t="s">
        <v>26</v>
      </c>
      <c r="D5032" t="s">
        <v>26</v>
      </c>
      <c r="E5032" t="s">
        <v>26</v>
      </c>
      <c r="F5032">
        <v>150676214.30000001</v>
      </c>
      <c r="G5032">
        <v>117731942.45</v>
      </c>
      <c r="H5032">
        <v>244713279.94</v>
      </c>
      <c r="I5032" t="s">
        <v>26</v>
      </c>
      <c r="J5032" t="s">
        <v>26</v>
      </c>
      <c r="K5032" t="s">
        <v>26</v>
      </c>
    </row>
    <row r="5033" spans="1:11" x14ac:dyDescent="0.25">
      <c r="A5033" s="1">
        <v>36100</v>
      </c>
      <c r="B5033" t="s">
        <v>137</v>
      </c>
      <c r="C5033" t="s">
        <v>26</v>
      </c>
      <c r="D5033" t="s">
        <v>26</v>
      </c>
      <c r="E5033" t="s">
        <v>26</v>
      </c>
      <c r="F5033">
        <v>136355866.59</v>
      </c>
      <c r="G5033">
        <v>117421482.34999999</v>
      </c>
      <c r="H5033">
        <v>218796642.50999999</v>
      </c>
      <c r="I5033" t="s">
        <v>26</v>
      </c>
      <c r="J5033" t="s">
        <v>26</v>
      </c>
      <c r="K5033" t="s">
        <v>26</v>
      </c>
    </row>
    <row r="5034" spans="1:11" x14ac:dyDescent="0.25">
      <c r="A5034" s="1">
        <v>36100</v>
      </c>
      <c r="B5034" t="s">
        <v>138</v>
      </c>
      <c r="C5034" t="s">
        <v>26</v>
      </c>
      <c r="D5034" t="s">
        <v>26</v>
      </c>
      <c r="E5034" t="s">
        <v>26</v>
      </c>
      <c r="F5034">
        <v>152009677.59</v>
      </c>
      <c r="G5034">
        <v>139717001.18000001</v>
      </c>
      <c r="H5034">
        <v>196223425.99000001</v>
      </c>
      <c r="I5034" t="s">
        <v>26</v>
      </c>
      <c r="J5034" t="s">
        <v>26</v>
      </c>
      <c r="K5034" t="s">
        <v>26</v>
      </c>
    </row>
    <row r="5035" spans="1:11" x14ac:dyDescent="0.25">
      <c r="A5035" s="1">
        <v>36100</v>
      </c>
      <c r="B5035" t="s">
        <v>139</v>
      </c>
      <c r="C5035" t="s">
        <v>26</v>
      </c>
      <c r="D5035" t="s">
        <v>26</v>
      </c>
      <c r="E5035" t="s">
        <v>26</v>
      </c>
      <c r="F5035">
        <v>145716467.38</v>
      </c>
      <c r="G5035">
        <v>117214641.02</v>
      </c>
      <c r="H5035">
        <v>241592576.34999999</v>
      </c>
      <c r="I5035" t="s">
        <v>26</v>
      </c>
      <c r="J5035" t="s">
        <v>26</v>
      </c>
      <c r="K5035" t="s">
        <v>26</v>
      </c>
    </row>
    <row r="5036" spans="1:11" x14ac:dyDescent="0.25">
      <c r="A5036" s="1">
        <v>36100</v>
      </c>
      <c r="B5036" t="s">
        <v>140</v>
      </c>
      <c r="C5036" t="s">
        <v>26</v>
      </c>
      <c r="D5036" t="s">
        <v>26</v>
      </c>
      <c r="E5036" t="s">
        <v>26</v>
      </c>
      <c r="F5036">
        <v>126366810.93000001</v>
      </c>
      <c r="G5036">
        <v>114247996.90000001</v>
      </c>
      <c r="H5036">
        <v>164951338.97999999</v>
      </c>
      <c r="I5036" t="s">
        <v>26</v>
      </c>
      <c r="J5036" t="s">
        <v>26</v>
      </c>
      <c r="K5036" t="s">
        <v>26</v>
      </c>
    </row>
    <row r="5037" spans="1:11" x14ac:dyDescent="0.25">
      <c r="A5037" s="1">
        <v>36100</v>
      </c>
      <c r="B5037" t="s">
        <v>141</v>
      </c>
      <c r="C5037" t="s">
        <v>26</v>
      </c>
      <c r="D5037" t="s">
        <v>26</v>
      </c>
      <c r="E5037" t="s">
        <v>26</v>
      </c>
      <c r="F5037">
        <v>135567153.50999999</v>
      </c>
      <c r="G5037">
        <v>121870849.56</v>
      </c>
      <c r="H5037">
        <v>179625877.27000001</v>
      </c>
      <c r="I5037" t="s">
        <v>26</v>
      </c>
      <c r="J5037" t="s">
        <v>26</v>
      </c>
      <c r="K5037" t="s">
        <v>26</v>
      </c>
    </row>
    <row r="5038" spans="1:11" x14ac:dyDescent="0.25">
      <c r="A5038" s="1">
        <v>36100</v>
      </c>
      <c r="B5038" t="s">
        <v>142</v>
      </c>
      <c r="C5038" t="s">
        <v>26</v>
      </c>
      <c r="D5038" t="s">
        <v>26</v>
      </c>
      <c r="E5038" t="s">
        <v>26</v>
      </c>
      <c r="F5038">
        <v>129799250.67</v>
      </c>
      <c r="G5038">
        <v>107965908.40000001</v>
      </c>
      <c r="H5038">
        <v>195611440.5</v>
      </c>
      <c r="I5038" t="s">
        <v>26</v>
      </c>
      <c r="J5038" t="s">
        <v>26</v>
      </c>
      <c r="K5038" t="s">
        <v>26</v>
      </c>
    </row>
    <row r="5039" spans="1:11" x14ac:dyDescent="0.25">
      <c r="A5039" s="1">
        <v>36100</v>
      </c>
      <c r="B5039" t="s">
        <v>143</v>
      </c>
      <c r="C5039" t="s">
        <v>26</v>
      </c>
      <c r="D5039" t="s">
        <v>26</v>
      </c>
      <c r="E5039" t="s">
        <v>26</v>
      </c>
      <c r="F5039">
        <v>141665849.91999999</v>
      </c>
      <c r="G5039">
        <v>119650420.75</v>
      </c>
      <c r="H5039">
        <v>194482900.03999999</v>
      </c>
      <c r="I5039" t="s">
        <v>26</v>
      </c>
      <c r="J5039" t="s">
        <v>26</v>
      </c>
      <c r="K5039" t="s">
        <v>26</v>
      </c>
    </row>
    <row r="5040" spans="1:11" x14ac:dyDescent="0.25">
      <c r="A5040" s="1">
        <v>36100</v>
      </c>
      <c r="B5040" t="s">
        <v>144</v>
      </c>
      <c r="C5040" t="s">
        <v>26</v>
      </c>
      <c r="D5040" t="s">
        <v>26</v>
      </c>
      <c r="E5040" t="s">
        <v>26</v>
      </c>
      <c r="F5040">
        <v>121826843.70999999</v>
      </c>
      <c r="G5040">
        <v>105773433.15000001</v>
      </c>
      <c r="H5040">
        <v>176420230.43000001</v>
      </c>
      <c r="I5040" t="s">
        <v>26</v>
      </c>
      <c r="J5040" t="s">
        <v>26</v>
      </c>
      <c r="K5040" t="s">
        <v>26</v>
      </c>
    </row>
    <row r="5041" spans="1:11" x14ac:dyDescent="0.25">
      <c r="A5041" s="1">
        <v>36100</v>
      </c>
      <c r="B5041" t="s">
        <v>145</v>
      </c>
      <c r="C5041" t="s">
        <v>26</v>
      </c>
      <c r="D5041" t="s">
        <v>26</v>
      </c>
      <c r="E5041" t="s">
        <v>26</v>
      </c>
      <c r="F5041">
        <v>143166517.61000001</v>
      </c>
      <c r="G5041">
        <v>124076969.36</v>
      </c>
      <c r="H5041">
        <v>191159267.25</v>
      </c>
      <c r="I5041" t="s">
        <v>26</v>
      </c>
      <c r="J5041" t="s">
        <v>26</v>
      </c>
      <c r="K5041" t="s">
        <v>26</v>
      </c>
    </row>
    <row r="5042" spans="1:11" x14ac:dyDescent="0.25">
      <c r="A5042" s="1">
        <v>36100</v>
      </c>
      <c r="B5042" t="s">
        <v>146</v>
      </c>
      <c r="C5042" t="s">
        <v>26</v>
      </c>
      <c r="D5042" t="s">
        <v>26</v>
      </c>
      <c r="E5042" t="s">
        <v>26</v>
      </c>
      <c r="F5042">
        <v>136481189.96000001</v>
      </c>
      <c r="G5042">
        <v>116290242.76000001</v>
      </c>
      <c r="H5042">
        <v>188398104.71000001</v>
      </c>
      <c r="I5042" t="s">
        <v>26</v>
      </c>
      <c r="J5042" t="s">
        <v>26</v>
      </c>
      <c r="K5042" t="s">
        <v>26</v>
      </c>
    </row>
    <row r="5043" spans="1:11" x14ac:dyDescent="0.25">
      <c r="A5043" s="1">
        <v>36100</v>
      </c>
      <c r="B5043" t="s">
        <v>2</v>
      </c>
      <c r="C5043" t="s">
        <v>26</v>
      </c>
      <c r="D5043" t="s">
        <v>26</v>
      </c>
      <c r="E5043" t="s">
        <v>26</v>
      </c>
      <c r="F5043">
        <v>124570518.37</v>
      </c>
      <c r="G5043">
        <v>108947149.42</v>
      </c>
      <c r="H5043">
        <v>169221705.18000001</v>
      </c>
      <c r="I5043" t="s">
        <v>26</v>
      </c>
      <c r="J5043" t="s">
        <v>26</v>
      </c>
      <c r="K5043" t="s">
        <v>26</v>
      </c>
    </row>
    <row r="5044" spans="1:11" x14ac:dyDescent="0.25">
      <c r="A5044" s="1">
        <v>36100</v>
      </c>
      <c r="B5044" t="s">
        <v>147</v>
      </c>
      <c r="C5044" t="s">
        <v>26</v>
      </c>
      <c r="D5044" t="s">
        <v>26</v>
      </c>
      <c r="E5044" t="s">
        <v>26</v>
      </c>
      <c r="F5044">
        <v>141749619.75999999</v>
      </c>
      <c r="G5044">
        <v>121752369.84999999</v>
      </c>
      <c r="H5044">
        <v>188767190.91</v>
      </c>
      <c r="I5044" t="s">
        <v>26</v>
      </c>
      <c r="J5044" t="s">
        <v>26</v>
      </c>
      <c r="K5044" t="s">
        <v>26</v>
      </c>
    </row>
    <row r="5045" spans="1:11" x14ac:dyDescent="0.25">
      <c r="A5045" s="1">
        <v>36100</v>
      </c>
      <c r="B5045" t="s">
        <v>148</v>
      </c>
      <c r="C5045" t="s">
        <v>26</v>
      </c>
      <c r="D5045" t="s">
        <v>26</v>
      </c>
      <c r="E5045" t="s">
        <v>26</v>
      </c>
      <c r="F5045">
        <v>145904808.61000001</v>
      </c>
      <c r="G5045">
        <v>120094868.88</v>
      </c>
      <c r="H5045">
        <v>201474214.03999999</v>
      </c>
      <c r="I5045" t="s">
        <v>26</v>
      </c>
      <c r="J5045" t="s">
        <v>26</v>
      </c>
      <c r="K5045" t="s">
        <v>26</v>
      </c>
    </row>
    <row r="5046" spans="1:11" x14ac:dyDescent="0.25">
      <c r="A5046" s="1">
        <v>36100</v>
      </c>
      <c r="B5046" t="s">
        <v>149</v>
      </c>
      <c r="C5046" t="s">
        <v>26</v>
      </c>
      <c r="D5046" t="s">
        <v>26</v>
      </c>
      <c r="E5046" t="s">
        <v>26</v>
      </c>
      <c r="F5046">
        <v>141364156.86000001</v>
      </c>
      <c r="G5046">
        <v>114732700.48</v>
      </c>
      <c r="H5046">
        <v>198470885.84999999</v>
      </c>
      <c r="I5046" t="s">
        <v>26</v>
      </c>
      <c r="J5046" t="s">
        <v>26</v>
      </c>
      <c r="K5046" t="s">
        <v>26</v>
      </c>
    </row>
    <row r="5047" spans="1:11" x14ac:dyDescent="0.25">
      <c r="A5047" s="1">
        <v>36100</v>
      </c>
      <c r="B5047" t="s">
        <v>150</v>
      </c>
      <c r="C5047" t="s">
        <v>26</v>
      </c>
      <c r="D5047" t="s">
        <v>26</v>
      </c>
      <c r="E5047" t="s">
        <v>26</v>
      </c>
      <c r="F5047">
        <v>159482074.44999999</v>
      </c>
      <c r="G5047">
        <v>120416854.86</v>
      </c>
      <c r="H5047">
        <v>248943289.00999999</v>
      </c>
      <c r="I5047" t="s">
        <v>26</v>
      </c>
      <c r="J5047" t="s">
        <v>26</v>
      </c>
      <c r="K5047" t="s">
        <v>26</v>
      </c>
    </row>
    <row r="5048" spans="1:11" x14ac:dyDescent="0.25">
      <c r="A5048" s="1">
        <v>36100</v>
      </c>
      <c r="B5048" t="s">
        <v>151</v>
      </c>
      <c r="C5048" t="s">
        <v>26</v>
      </c>
      <c r="D5048" t="s">
        <v>26</v>
      </c>
      <c r="E5048" t="s">
        <v>26</v>
      </c>
      <c r="F5048">
        <v>133561451.92</v>
      </c>
      <c r="G5048">
        <v>115971167.40000001</v>
      </c>
      <c r="H5048">
        <v>185860433.03999999</v>
      </c>
      <c r="I5048" t="s">
        <v>26</v>
      </c>
      <c r="J5048" t="s">
        <v>26</v>
      </c>
      <c r="K5048" t="s">
        <v>26</v>
      </c>
    </row>
    <row r="5049" spans="1:11" x14ac:dyDescent="0.25">
      <c r="A5049" s="1">
        <v>36100</v>
      </c>
      <c r="B5049" t="s">
        <v>152</v>
      </c>
      <c r="C5049" t="s">
        <v>26</v>
      </c>
      <c r="D5049" t="s">
        <v>26</v>
      </c>
      <c r="E5049" t="s">
        <v>26</v>
      </c>
      <c r="F5049">
        <v>126637696.2</v>
      </c>
      <c r="G5049">
        <v>110984601.92</v>
      </c>
      <c r="H5049">
        <v>167911043.40000001</v>
      </c>
      <c r="I5049" t="s">
        <v>26</v>
      </c>
      <c r="J5049" t="s">
        <v>26</v>
      </c>
      <c r="K5049" t="s">
        <v>26</v>
      </c>
    </row>
    <row r="5050" spans="1:11" x14ac:dyDescent="0.25">
      <c r="A5050" s="1">
        <v>36100</v>
      </c>
      <c r="B5050" t="s">
        <v>153</v>
      </c>
      <c r="C5050" t="s">
        <v>26</v>
      </c>
      <c r="D5050" t="s">
        <v>26</v>
      </c>
      <c r="E5050" t="s">
        <v>26</v>
      </c>
      <c r="F5050">
        <v>144784988.06</v>
      </c>
      <c r="G5050">
        <v>126740613.43000001</v>
      </c>
      <c r="H5050">
        <v>186450111.47</v>
      </c>
      <c r="I5050" t="s">
        <v>26</v>
      </c>
      <c r="J5050" t="s">
        <v>26</v>
      </c>
      <c r="K5050" t="s">
        <v>26</v>
      </c>
    </row>
    <row r="5051" spans="1:11" x14ac:dyDescent="0.25">
      <c r="A5051" s="1">
        <v>36100</v>
      </c>
      <c r="B5051" t="s">
        <v>154</v>
      </c>
      <c r="C5051" t="s">
        <v>26</v>
      </c>
      <c r="D5051" t="s">
        <v>26</v>
      </c>
      <c r="E5051" t="s">
        <v>26</v>
      </c>
      <c r="F5051">
        <v>134407596.31</v>
      </c>
      <c r="G5051">
        <v>114805027.20999999</v>
      </c>
      <c r="H5051">
        <v>192880856.25</v>
      </c>
      <c r="I5051" t="s">
        <v>26</v>
      </c>
      <c r="J5051" t="s">
        <v>26</v>
      </c>
      <c r="K5051" t="s">
        <v>26</v>
      </c>
    </row>
    <row r="5052" spans="1:11" x14ac:dyDescent="0.25">
      <c r="A5052" s="1">
        <v>36100</v>
      </c>
      <c r="B5052" t="s">
        <v>155</v>
      </c>
      <c r="C5052" t="s">
        <v>26</v>
      </c>
      <c r="D5052" t="s">
        <v>26</v>
      </c>
      <c r="E5052" t="s">
        <v>26</v>
      </c>
      <c r="F5052">
        <v>130875380.14</v>
      </c>
      <c r="G5052">
        <v>113958525.09999999</v>
      </c>
      <c r="H5052">
        <v>174803451.69</v>
      </c>
      <c r="I5052" t="s">
        <v>26</v>
      </c>
      <c r="J5052" t="s">
        <v>26</v>
      </c>
      <c r="K5052" t="s">
        <v>26</v>
      </c>
    </row>
    <row r="5053" spans="1:11" x14ac:dyDescent="0.25">
      <c r="A5053" s="1">
        <v>36130</v>
      </c>
      <c r="B5053" t="s">
        <v>1</v>
      </c>
      <c r="C5053" t="s">
        <v>26</v>
      </c>
      <c r="D5053" t="s">
        <v>26</v>
      </c>
      <c r="E5053" t="s">
        <v>26</v>
      </c>
      <c r="F5053">
        <v>141030300.86000001</v>
      </c>
      <c r="G5053">
        <v>119269215.98</v>
      </c>
      <c r="H5053">
        <v>196544926.22</v>
      </c>
      <c r="I5053" t="s">
        <v>26</v>
      </c>
      <c r="J5053" t="s">
        <v>26</v>
      </c>
      <c r="K5053" t="s">
        <v>26</v>
      </c>
    </row>
    <row r="5054" spans="1:11" x14ac:dyDescent="0.25">
      <c r="A5054" s="1">
        <v>36130</v>
      </c>
      <c r="B5054" t="s">
        <v>126</v>
      </c>
      <c r="C5054" t="s">
        <v>26</v>
      </c>
      <c r="D5054" t="s">
        <v>26</v>
      </c>
      <c r="E5054" t="s">
        <v>26</v>
      </c>
      <c r="F5054">
        <v>142922095.97999999</v>
      </c>
      <c r="G5054">
        <v>126027229.59</v>
      </c>
      <c r="H5054">
        <v>187740068.69</v>
      </c>
      <c r="I5054" t="s">
        <v>26</v>
      </c>
      <c r="J5054" t="s">
        <v>26</v>
      </c>
      <c r="K5054" t="s">
        <v>26</v>
      </c>
    </row>
    <row r="5055" spans="1:11" x14ac:dyDescent="0.25">
      <c r="A5055" s="1">
        <v>36130</v>
      </c>
      <c r="B5055" t="s">
        <v>127</v>
      </c>
      <c r="C5055" t="s">
        <v>26</v>
      </c>
      <c r="D5055" t="s">
        <v>26</v>
      </c>
      <c r="E5055" t="s">
        <v>26</v>
      </c>
      <c r="F5055">
        <v>138623317.63999999</v>
      </c>
      <c r="G5055">
        <v>118852312.04000001</v>
      </c>
      <c r="H5055">
        <v>198440754.25</v>
      </c>
      <c r="I5055" t="s">
        <v>26</v>
      </c>
      <c r="J5055" t="s">
        <v>26</v>
      </c>
      <c r="K5055" t="s">
        <v>26</v>
      </c>
    </row>
    <row r="5056" spans="1:11" x14ac:dyDescent="0.25">
      <c r="A5056" s="1">
        <v>36130</v>
      </c>
      <c r="B5056" t="s">
        <v>113</v>
      </c>
      <c r="C5056" t="s">
        <v>26</v>
      </c>
      <c r="D5056" t="s">
        <v>26</v>
      </c>
      <c r="E5056" t="s">
        <v>26</v>
      </c>
      <c r="F5056">
        <v>142838264.27000001</v>
      </c>
      <c r="G5056">
        <v>119053321.37</v>
      </c>
      <c r="H5056">
        <v>197732343.44999999</v>
      </c>
      <c r="I5056" t="s">
        <v>26</v>
      </c>
      <c r="J5056" t="s">
        <v>26</v>
      </c>
      <c r="K5056" t="s">
        <v>26</v>
      </c>
    </row>
    <row r="5057" spans="1:11" x14ac:dyDescent="0.25">
      <c r="A5057" s="1">
        <v>36130</v>
      </c>
      <c r="B5057" t="s">
        <v>128</v>
      </c>
      <c r="C5057" t="s">
        <v>26</v>
      </c>
      <c r="D5057" t="s">
        <v>26</v>
      </c>
      <c r="E5057" t="s">
        <v>26</v>
      </c>
      <c r="F5057">
        <v>141844208.31</v>
      </c>
      <c r="G5057">
        <v>116566806.25</v>
      </c>
      <c r="H5057">
        <v>203984537.78</v>
      </c>
      <c r="I5057" t="s">
        <v>26</v>
      </c>
      <c r="J5057" t="s">
        <v>26</v>
      </c>
      <c r="K5057" t="s">
        <v>26</v>
      </c>
    </row>
    <row r="5058" spans="1:11" x14ac:dyDescent="0.25">
      <c r="A5058" s="1">
        <v>36130</v>
      </c>
      <c r="B5058" t="s">
        <v>129</v>
      </c>
      <c r="C5058" t="s">
        <v>26</v>
      </c>
      <c r="D5058" t="s">
        <v>26</v>
      </c>
      <c r="E5058" t="s">
        <v>26</v>
      </c>
      <c r="F5058">
        <v>135474240.46000001</v>
      </c>
      <c r="G5058">
        <v>117469749.56</v>
      </c>
      <c r="H5058">
        <v>183228065.16</v>
      </c>
      <c r="I5058" t="s">
        <v>26</v>
      </c>
      <c r="J5058" t="s">
        <v>26</v>
      </c>
      <c r="K5058" t="s">
        <v>26</v>
      </c>
    </row>
    <row r="5059" spans="1:11" x14ac:dyDescent="0.25">
      <c r="A5059" s="1">
        <v>36130</v>
      </c>
      <c r="B5059" t="s">
        <v>130</v>
      </c>
      <c r="C5059" t="s">
        <v>26</v>
      </c>
      <c r="D5059" t="s">
        <v>26</v>
      </c>
      <c r="E5059" t="s">
        <v>26</v>
      </c>
      <c r="F5059">
        <v>146863482.38</v>
      </c>
      <c r="G5059">
        <v>120120989.34</v>
      </c>
      <c r="H5059">
        <v>241969830.84999999</v>
      </c>
      <c r="I5059" t="s">
        <v>26</v>
      </c>
      <c r="J5059" t="s">
        <v>26</v>
      </c>
      <c r="K5059" t="s">
        <v>26</v>
      </c>
    </row>
    <row r="5060" spans="1:11" x14ac:dyDescent="0.25">
      <c r="A5060" s="1">
        <v>36130</v>
      </c>
      <c r="B5060" t="s">
        <v>131</v>
      </c>
      <c r="C5060" t="s">
        <v>26</v>
      </c>
      <c r="D5060" t="s">
        <v>26</v>
      </c>
      <c r="E5060" t="s">
        <v>26</v>
      </c>
      <c r="F5060">
        <v>144673456.94999999</v>
      </c>
      <c r="G5060">
        <v>133132363.2</v>
      </c>
      <c r="H5060">
        <v>183957277.56</v>
      </c>
      <c r="I5060" t="s">
        <v>26</v>
      </c>
      <c r="J5060" t="s">
        <v>26</v>
      </c>
      <c r="K5060" t="s">
        <v>26</v>
      </c>
    </row>
    <row r="5061" spans="1:11" x14ac:dyDescent="0.25">
      <c r="A5061" s="1">
        <v>36130</v>
      </c>
      <c r="B5061" t="s">
        <v>132</v>
      </c>
      <c r="C5061" t="s">
        <v>26</v>
      </c>
      <c r="D5061" t="s">
        <v>26</v>
      </c>
      <c r="E5061" t="s">
        <v>26</v>
      </c>
      <c r="F5061">
        <v>153869674.03999999</v>
      </c>
      <c r="G5061">
        <v>135302243.43000001</v>
      </c>
      <c r="H5061">
        <v>197964376.41999999</v>
      </c>
      <c r="I5061" t="s">
        <v>26</v>
      </c>
      <c r="J5061" t="s">
        <v>26</v>
      </c>
      <c r="K5061" t="s">
        <v>26</v>
      </c>
    </row>
    <row r="5062" spans="1:11" x14ac:dyDescent="0.25">
      <c r="A5062" s="1">
        <v>36130</v>
      </c>
      <c r="B5062" t="s">
        <v>133</v>
      </c>
      <c r="C5062" t="s">
        <v>26</v>
      </c>
      <c r="D5062" t="s">
        <v>26</v>
      </c>
      <c r="E5062" t="s">
        <v>26</v>
      </c>
      <c r="F5062">
        <v>138770922.80000001</v>
      </c>
      <c r="G5062">
        <v>114823171.44</v>
      </c>
      <c r="H5062">
        <v>195170869.59</v>
      </c>
      <c r="I5062" t="s">
        <v>26</v>
      </c>
      <c r="J5062" t="s">
        <v>26</v>
      </c>
      <c r="K5062" t="s">
        <v>26</v>
      </c>
    </row>
    <row r="5063" spans="1:11" x14ac:dyDescent="0.25">
      <c r="A5063" s="1">
        <v>36130</v>
      </c>
      <c r="B5063" t="s">
        <v>134</v>
      </c>
      <c r="C5063" t="s">
        <v>26</v>
      </c>
      <c r="D5063" t="s">
        <v>26</v>
      </c>
      <c r="E5063" t="s">
        <v>26</v>
      </c>
      <c r="F5063">
        <v>134189034.27</v>
      </c>
      <c r="G5063">
        <v>126085436.90000001</v>
      </c>
      <c r="H5063">
        <v>153985767.81</v>
      </c>
      <c r="I5063" t="s">
        <v>26</v>
      </c>
      <c r="J5063" t="s">
        <v>26</v>
      </c>
      <c r="K5063" t="s">
        <v>26</v>
      </c>
    </row>
    <row r="5064" spans="1:11" x14ac:dyDescent="0.25">
      <c r="A5064" s="1">
        <v>36130</v>
      </c>
      <c r="B5064" t="s">
        <v>135</v>
      </c>
      <c r="C5064" t="s">
        <v>26</v>
      </c>
      <c r="D5064" t="s">
        <v>26</v>
      </c>
      <c r="E5064" t="s">
        <v>26</v>
      </c>
      <c r="F5064">
        <v>132056672.04000001</v>
      </c>
      <c r="G5064">
        <v>119463358.16</v>
      </c>
      <c r="H5064">
        <v>170159235.99000001</v>
      </c>
      <c r="I5064" t="s">
        <v>26</v>
      </c>
      <c r="J5064" t="s">
        <v>26</v>
      </c>
      <c r="K5064" t="s">
        <v>26</v>
      </c>
    </row>
    <row r="5065" spans="1:11" x14ac:dyDescent="0.25">
      <c r="A5065" s="1">
        <v>36130</v>
      </c>
      <c r="B5065" t="s">
        <v>136</v>
      </c>
      <c r="C5065" t="s">
        <v>26</v>
      </c>
      <c r="D5065" t="s">
        <v>26</v>
      </c>
      <c r="E5065" t="s">
        <v>26</v>
      </c>
      <c r="F5065">
        <v>150962499.11000001</v>
      </c>
      <c r="G5065">
        <v>118120457.86</v>
      </c>
      <c r="H5065">
        <v>244737751.27000001</v>
      </c>
      <c r="I5065" t="s">
        <v>26</v>
      </c>
      <c r="J5065" t="s">
        <v>26</v>
      </c>
      <c r="K5065" t="s">
        <v>26</v>
      </c>
    </row>
    <row r="5066" spans="1:11" x14ac:dyDescent="0.25">
      <c r="A5066" s="1">
        <v>36130</v>
      </c>
      <c r="B5066" t="s">
        <v>137</v>
      </c>
      <c r="C5066" t="s">
        <v>26</v>
      </c>
      <c r="D5066" t="s">
        <v>26</v>
      </c>
      <c r="E5066" t="s">
        <v>26</v>
      </c>
      <c r="F5066">
        <v>136505858.03999999</v>
      </c>
      <c r="G5066">
        <v>117609356.72</v>
      </c>
      <c r="H5066">
        <v>218796642.50999999</v>
      </c>
      <c r="I5066" t="s">
        <v>26</v>
      </c>
      <c r="J5066" t="s">
        <v>26</v>
      </c>
      <c r="K5066" t="s">
        <v>26</v>
      </c>
    </row>
    <row r="5067" spans="1:11" x14ac:dyDescent="0.25">
      <c r="A5067" s="1">
        <v>36130</v>
      </c>
      <c r="B5067" t="s">
        <v>138</v>
      </c>
      <c r="C5067" t="s">
        <v>26</v>
      </c>
      <c r="D5067" t="s">
        <v>26</v>
      </c>
      <c r="E5067" t="s">
        <v>26</v>
      </c>
      <c r="F5067">
        <v>152420103.72</v>
      </c>
      <c r="G5067">
        <v>139786859.68000001</v>
      </c>
      <c r="H5067">
        <v>197852080.43000001</v>
      </c>
      <c r="I5067" t="s">
        <v>26</v>
      </c>
      <c r="J5067" t="s">
        <v>26</v>
      </c>
      <c r="K5067" t="s">
        <v>26</v>
      </c>
    </row>
    <row r="5068" spans="1:11" x14ac:dyDescent="0.25">
      <c r="A5068" s="1">
        <v>36130</v>
      </c>
      <c r="B5068" t="s">
        <v>139</v>
      </c>
      <c r="C5068" t="s">
        <v>26</v>
      </c>
      <c r="D5068" t="s">
        <v>26</v>
      </c>
      <c r="E5068" t="s">
        <v>26</v>
      </c>
      <c r="F5068">
        <v>146095330.19</v>
      </c>
      <c r="G5068">
        <v>117695221.05</v>
      </c>
      <c r="H5068">
        <v>241616735.59999999</v>
      </c>
      <c r="I5068" t="s">
        <v>26</v>
      </c>
      <c r="J5068" t="s">
        <v>26</v>
      </c>
      <c r="K5068" t="s">
        <v>26</v>
      </c>
    </row>
    <row r="5069" spans="1:11" x14ac:dyDescent="0.25">
      <c r="A5069" s="1">
        <v>36130</v>
      </c>
      <c r="B5069" t="s">
        <v>140</v>
      </c>
      <c r="C5069" t="s">
        <v>26</v>
      </c>
      <c r="D5069" t="s">
        <v>26</v>
      </c>
      <c r="E5069" t="s">
        <v>26</v>
      </c>
      <c r="F5069">
        <v>127264015.29000001</v>
      </c>
      <c r="G5069">
        <v>114099474.5</v>
      </c>
      <c r="H5069">
        <v>169190588.38999999</v>
      </c>
      <c r="I5069" t="s">
        <v>26</v>
      </c>
      <c r="J5069" t="s">
        <v>26</v>
      </c>
      <c r="K5069" t="s">
        <v>26</v>
      </c>
    </row>
    <row r="5070" spans="1:11" x14ac:dyDescent="0.25">
      <c r="A5070" s="1">
        <v>36130</v>
      </c>
      <c r="B5070" t="s">
        <v>141</v>
      </c>
      <c r="C5070" t="s">
        <v>26</v>
      </c>
      <c r="D5070" t="s">
        <v>26</v>
      </c>
      <c r="E5070" t="s">
        <v>26</v>
      </c>
      <c r="F5070">
        <v>136407669.87</v>
      </c>
      <c r="G5070">
        <v>122955500.12</v>
      </c>
      <c r="H5070">
        <v>179679765.03</v>
      </c>
      <c r="I5070" t="s">
        <v>26</v>
      </c>
      <c r="J5070" t="s">
        <v>26</v>
      </c>
      <c r="K5070" t="s">
        <v>26</v>
      </c>
    </row>
    <row r="5071" spans="1:11" x14ac:dyDescent="0.25">
      <c r="A5071" s="1">
        <v>36130</v>
      </c>
      <c r="B5071" t="s">
        <v>142</v>
      </c>
      <c r="C5071" t="s">
        <v>26</v>
      </c>
      <c r="D5071" t="s">
        <v>26</v>
      </c>
      <c r="E5071" t="s">
        <v>26</v>
      </c>
      <c r="F5071">
        <v>130279507.89</v>
      </c>
      <c r="G5071">
        <v>108592110.67</v>
      </c>
      <c r="H5071">
        <v>195650562.78999999</v>
      </c>
      <c r="I5071" t="s">
        <v>26</v>
      </c>
      <c r="J5071" t="s">
        <v>26</v>
      </c>
      <c r="K5071" t="s">
        <v>26</v>
      </c>
    </row>
    <row r="5072" spans="1:11" x14ac:dyDescent="0.25">
      <c r="A5072" s="1">
        <v>36130</v>
      </c>
      <c r="B5072" t="s">
        <v>143</v>
      </c>
      <c r="C5072" t="s">
        <v>26</v>
      </c>
      <c r="D5072" t="s">
        <v>26</v>
      </c>
      <c r="E5072" t="s">
        <v>26</v>
      </c>
      <c r="F5072">
        <v>141651683.34</v>
      </c>
      <c r="G5072">
        <v>119638455.70999999</v>
      </c>
      <c r="H5072">
        <v>194463451.75</v>
      </c>
      <c r="I5072" t="s">
        <v>26</v>
      </c>
      <c r="J5072" t="s">
        <v>26</v>
      </c>
      <c r="K5072" t="s">
        <v>26</v>
      </c>
    </row>
    <row r="5073" spans="1:11" x14ac:dyDescent="0.25">
      <c r="A5073" s="1">
        <v>36130</v>
      </c>
      <c r="B5073" t="s">
        <v>144</v>
      </c>
      <c r="C5073" t="s">
        <v>26</v>
      </c>
      <c r="D5073" t="s">
        <v>26</v>
      </c>
      <c r="E5073" t="s">
        <v>26</v>
      </c>
      <c r="F5073">
        <v>121997401.29000001</v>
      </c>
      <c r="G5073">
        <v>105984980.01000001</v>
      </c>
      <c r="H5073">
        <v>176420230.43000001</v>
      </c>
      <c r="I5073" t="s">
        <v>26</v>
      </c>
      <c r="J5073" t="s">
        <v>26</v>
      </c>
      <c r="K5073" t="s">
        <v>26</v>
      </c>
    </row>
    <row r="5074" spans="1:11" x14ac:dyDescent="0.25">
      <c r="A5074" s="1">
        <v>36130</v>
      </c>
      <c r="B5074" t="s">
        <v>145</v>
      </c>
      <c r="C5074" t="s">
        <v>26</v>
      </c>
      <c r="D5074" t="s">
        <v>26</v>
      </c>
      <c r="E5074" t="s">
        <v>26</v>
      </c>
      <c r="F5074">
        <v>143094934.34999999</v>
      </c>
      <c r="G5074">
        <v>123977707.79000001</v>
      </c>
      <c r="H5074">
        <v>191178383.18000001</v>
      </c>
      <c r="I5074" t="s">
        <v>26</v>
      </c>
      <c r="J5074" t="s">
        <v>26</v>
      </c>
      <c r="K5074" t="s">
        <v>26</v>
      </c>
    </row>
    <row r="5075" spans="1:11" x14ac:dyDescent="0.25">
      <c r="A5075" s="1">
        <v>36130</v>
      </c>
      <c r="B5075" t="s">
        <v>146</v>
      </c>
      <c r="C5075" t="s">
        <v>26</v>
      </c>
      <c r="D5075" t="s">
        <v>26</v>
      </c>
      <c r="E5075" t="s">
        <v>26</v>
      </c>
      <c r="F5075">
        <v>136494838.08000001</v>
      </c>
      <c r="G5075">
        <v>116313500.8</v>
      </c>
      <c r="H5075">
        <v>188379264.90000001</v>
      </c>
      <c r="I5075" t="s">
        <v>26</v>
      </c>
      <c r="J5075" t="s">
        <v>26</v>
      </c>
      <c r="K5075" t="s">
        <v>26</v>
      </c>
    </row>
    <row r="5076" spans="1:11" x14ac:dyDescent="0.25">
      <c r="A5076" s="1">
        <v>36130</v>
      </c>
      <c r="B5076" t="s">
        <v>2</v>
      </c>
      <c r="C5076" t="s">
        <v>26</v>
      </c>
      <c r="D5076" t="s">
        <v>26</v>
      </c>
      <c r="E5076" t="s">
        <v>26</v>
      </c>
      <c r="F5076">
        <v>124819659.40000001</v>
      </c>
      <c r="G5076">
        <v>109284885.58</v>
      </c>
      <c r="H5076">
        <v>169204783.00999999</v>
      </c>
      <c r="I5076" t="s">
        <v>26</v>
      </c>
      <c r="J5076" t="s">
        <v>26</v>
      </c>
      <c r="K5076" t="s">
        <v>26</v>
      </c>
    </row>
    <row r="5077" spans="1:11" x14ac:dyDescent="0.25">
      <c r="A5077" s="1">
        <v>36130</v>
      </c>
      <c r="B5077" t="s">
        <v>147</v>
      </c>
      <c r="C5077" t="s">
        <v>26</v>
      </c>
      <c r="D5077" t="s">
        <v>26</v>
      </c>
      <c r="E5077" t="s">
        <v>26</v>
      </c>
      <c r="F5077">
        <v>141692919.91</v>
      </c>
      <c r="G5077">
        <v>121679318.42</v>
      </c>
      <c r="H5077">
        <v>188767190.91</v>
      </c>
      <c r="I5077" t="s">
        <v>26</v>
      </c>
      <c r="J5077" t="s">
        <v>26</v>
      </c>
      <c r="K5077" t="s">
        <v>26</v>
      </c>
    </row>
    <row r="5078" spans="1:11" x14ac:dyDescent="0.25">
      <c r="A5078" s="1">
        <v>36130</v>
      </c>
      <c r="B5078" t="s">
        <v>148</v>
      </c>
      <c r="C5078" t="s">
        <v>26</v>
      </c>
      <c r="D5078" t="s">
        <v>26</v>
      </c>
      <c r="E5078" t="s">
        <v>26</v>
      </c>
      <c r="F5078">
        <v>146400884.96000001</v>
      </c>
      <c r="G5078">
        <v>119278223.77</v>
      </c>
      <c r="H5078">
        <v>204818685.99000001</v>
      </c>
      <c r="I5078" t="s">
        <v>26</v>
      </c>
      <c r="J5078" t="s">
        <v>26</v>
      </c>
      <c r="K5078" t="s">
        <v>26</v>
      </c>
    </row>
    <row r="5079" spans="1:11" x14ac:dyDescent="0.25">
      <c r="A5079" s="1">
        <v>36130</v>
      </c>
      <c r="B5079" t="s">
        <v>149</v>
      </c>
      <c r="C5079" t="s">
        <v>26</v>
      </c>
      <c r="D5079" t="s">
        <v>26</v>
      </c>
      <c r="E5079" t="s">
        <v>26</v>
      </c>
      <c r="F5079">
        <v>141067292.13</v>
      </c>
      <c r="G5079">
        <v>114296716.22</v>
      </c>
      <c r="H5079">
        <v>198490732.94</v>
      </c>
      <c r="I5079" t="s">
        <v>26</v>
      </c>
      <c r="J5079" t="s">
        <v>26</v>
      </c>
      <c r="K5079" t="s">
        <v>26</v>
      </c>
    </row>
    <row r="5080" spans="1:11" x14ac:dyDescent="0.25">
      <c r="A5080" s="1">
        <v>36130</v>
      </c>
      <c r="B5080" t="s">
        <v>150</v>
      </c>
      <c r="C5080" t="s">
        <v>26</v>
      </c>
      <c r="D5080" t="s">
        <v>26</v>
      </c>
      <c r="E5080" t="s">
        <v>26</v>
      </c>
      <c r="F5080">
        <v>159641556.53</v>
      </c>
      <c r="G5080">
        <v>120657688.56999999</v>
      </c>
      <c r="H5080">
        <v>248943289.00999999</v>
      </c>
      <c r="I5080" t="s">
        <v>26</v>
      </c>
      <c r="J5080" t="s">
        <v>26</v>
      </c>
      <c r="K5080" t="s">
        <v>26</v>
      </c>
    </row>
    <row r="5081" spans="1:11" x14ac:dyDescent="0.25">
      <c r="A5081" s="1">
        <v>36130</v>
      </c>
      <c r="B5081" t="s">
        <v>151</v>
      </c>
      <c r="C5081" t="s">
        <v>26</v>
      </c>
      <c r="D5081" t="s">
        <v>26</v>
      </c>
      <c r="E5081" t="s">
        <v>26</v>
      </c>
      <c r="F5081">
        <v>133962136.28</v>
      </c>
      <c r="G5081">
        <v>116516231.88</v>
      </c>
      <c r="H5081">
        <v>185860433.03999999</v>
      </c>
      <c r="I5081" t="s">
        <v>26</v>
      </c>
      <c r="J5081" t="s">
        <v>26</v>
      </c>
      <c r="K5081" t="s">
        <v>26</v>
      </c>
    </row>
    <row r="5082" spans="1:11" x14ac:dyDescent="0.25">
      <c r="A5082" s="1">
        <v>36130</v>
      </c>
      <c r="B5082" t="s">
        <v>152</v>
      </c>
      <c r="C5082" t="s">
        <v>26</v>
      </c>
      <c r="D5082" t="s">
        <v>26</v>
      </c>
      <c r="E5082" t="s">
        <v>26</v>
      </c>
      <c r="F5082">
        <v>126941626.68000001</v>
      </c>
      <c r="G5082">
        <v>111395244.95</v>
      </c>
      <c r="H5082">
        <v>167944625.61000001</v>
      </c>
      <c r="I5082" t="s">
        <v>26</v>
      </c>
      <c r="J5082" t="s">
        <v>26</v>
      </c>
      <c r="K5082" t="s">
        <v>26</v>
      </c>
    </row>
    <row r="5083" spans="1:11" x14ac:dyDescent="0.25">
      <c r="A5083" s="1">
        <v>36130</v>
      </c>
      <c r="B5083" t="s">
        <v>153</v>
      </c>
      <c r="C5083" t="s">
        <v>26</v>
      </c>
      <c r="D5083" t="s">
        <v>26</v>
      </c>
      <c r="E5083" t="s">
        <v>26</v>
      </c>
      <c r="F5083">
        <v>144828423.56</v>
      </c>
      <c r="G5083">
        <v>126803983.73999999</v>
      </c>
      <c r="H5083">
        <v>186450111.47</v>
      </c>
      <c r="I5083" t="s">
        <v>26</v>
      </c>
      <c r="J5083" t="s">
        <v>26</v>
      </c>
      <c r="K5083" t="s">
        <v>26</v>
      </c>
    </row>
    <row r="5084" spans="1:11" x14ac:dyDescent="0.25">
      <c r="A5084" s="1">
        <v>36130</v>
      </c>
      <c r="B5084" t="s">
        <v>154</v>
      </c>
      <c r="C5084" t="s">
        <v>26</v>
      </c>
      <c r="D5084" t="s">
        <v>26</v>
      </c>
      <c r="E5084" t="s">
        <v>26</v>
      </c>
      <c r="F5084">
        <v>134824259.86000001</v>
      </c>
      <c r="G5084">
        <v>115356091.34</v>
      </c>
      <c r="H5084">
        <v>192880856.25</v>
      </c>
      <c r="I5084" t="s">
        <v>26</v>
      </c>
      <c r="J5084" t="s">
        <v>26</v>
      </c>
      <c r="K5084" t="s">
        <v>26</v>
      </c>
    </row>
    <row r="5085" spans="1:11" x14ac:dyDescent="0.25">
      <c r="A5085" s="1">
        <v>36130</v>
      </c>
      <c r="B5085" t="s">
        <v>155</v>
      </c>
      <c r="C5085" t="s">
        <v>26</v>
      </c>
      <c r="D5085" t="s">
        <v>26</v>
      </c>
      <c r="E5085" t="s">
        <v>26</v>
      </c>
      <c r="F5085">
        <v>131110955.83</v>
      </c>
      <c r="G5085">
        <v>114414359.2</v>
      </c>
      <c r="H5085">
        <v>174471325.13</v>
      </c>
      <c r="I5085" t="s">
        <v>26</v>
      </c>
      <c r="J5085" t="s">
        <v>26</v>
      </c>
      <c r="K5085" t="s">
        <v>26</v>
      </c>
    </row>
    <row r="5086" spans="1:11" x14ac:dyDescent="0.25">
      <c r="A5086" s="1">
        <v>36161</v>
      </c>
      <c r="B5086" t="s">
        <v>1</v>
      </c>
      <c r="C5086" t="s">
        <v>26</v>
      </c>
      <c r="D5086" t="s">
        <v>26</v>
      </c>
      <c r="E5086" t="s">
        <v>26</v>
      </c>
      <c r="F5086">
        <v>141086712.97999999</v>
      </c>
      <c r="G5086">
        <v>118923335.26000001</v>
      </c>
      <c r="H5086">
        <v>197409723.88999999</v>
      </c>
      <c r="I5086" t="s">
        <v>26</v>
      </c>
      <c r="J5086" t="s">
        <v>26</v>
      </c>
      <c r="K5086" t="s">
        <v>26</v>
      </c>
    </row>
    <row r="5087" spans="1:11" x14ac:dyDescent="0.25">
      <c r="A5087" s="1">
        <v>36161</v>
      </c>
      <c r="B5087" t="s">
        <v>126</v>
      </c>
      <c r="C5087" t="s">
        <v>26</v>
      </c>
      <c r="D5087" t="s">
        <v>26</v>
      </c>
      <c r="E5087" t="s">
        <v>26</v>
      </c>
      <c r="F5087">
        <v>142779173.88999999</v>
      </c>
      <c r="G5087">
        <v>125460107.05</v>
      </c>
      <c r="H5087">
        <v>188509802.97</v>
      </c>
      <c r="I5087" t="s">
        <v>26</v>
      </c>
      <c r="J5087" t="s">
        <v>26</v>
      </c>
      <c r="K5087" t="s">
        <v>26</v>
      </c>
    </row>
    <row r="5088" spans="1:11" x14ac:dyDescent="0.25">
      <c r="A5088" s="1">
        <v>36161</v>
      </c>
      <c r="B5088" t="s">
        <v>127</v>
      </c>
      <c r="C5088" t="s">
        <v>26</v>
      </c>
      <c r="D5088" t="s">
        <v>26</v>
      </c>
      <c r="E5088" t="s">
        <v>26</v>
      </c>
      <c r="F5088">
        <v>138346071</v>
      </c>
      <c r="G5088">
        <v>118115427.70999999</v>
      </c>
      <c r="H5088">
        <v>199313893.56999999</v>
      </c>
      <c r="I5088" t="s">
        <v>26</v>
      </c>
      <c r="J5088" t="s">
        <v>26</v>
      </c>
      <c r="K5088" t="s">
        <v>26</v>
      </c>
    </row>
    <row r="5089" spans="1:11" x14ac:dyDescent="0.25">
      <c r="A5089" s="1">
        <v>36161</v>
      </c>
      <c r="B5089" t="s">
        <v>113</v>
      </c>
      <c r="C5089" t="s">
        <v>26</v>
      </c>
      <c r="D5089" t="s">
        <v>26</v>
      </c>
      <c r="E5089" t="s">
        <v>26</v>
      </c>
      <c r="F5089">
        <v>142952534.88</v>
      </c>
      <c r="G5089">
        <v>118839025.39</v>
      </c>
      <c r="H5089">
        <v>198444179.88999999</v>
      </c>
      <c r="I5089" t="s">
        <v>26</v>
      </c>
      <c r="J5089" t="s">
        <v>26</v>
      </c>
      <c r="K5089" t="s">
        <v>26</v>
      </c>
    </row>
    <row r="5090" spans="1:11" x14ac:dyDescent="0.25">
      <c r="A5090" s="1">
        <v>36161</v>
      </c>
      <c r="B5090" t="s">
        <v>128</v>
      </c>
      <c r="C5090" t="s">
        <v>26</v>
      </c>
      <c r="D5090" t="s">
        <v>26</v>
      </c>
      <c r="E5090" t="s">
        <v>26</v>
      </c>
      <c r="F5090">
        <v>141872577.15000001</v>
      </c>
      <c r="G5090">
        <v>116613432.97</v>
      </c>
      <c r="H5090">
        <v>203984537.78</v>
      </c>
      <c r="I5090" t="s">
        <v>26</v>
      </c>
      <c r="J5090" t="s">
        <v>26</v>
      </c>
      <c r="K5090" t="s">
        <v>26</v>
      </c>
    </row>
    <row r="5091" spans="1:11" x14ac:dyDescent="0.25">
      <c r="A5091" s="1">
        <v>36161</v>
      </c>
      <c r="B5091" t="s">
        <v>129</v>
      </c>
      <c r="C5091" t="s">
        <v>26</v>
      </c>
      <c r="D5091" t="s">
        <v>26</v>
      </c>
      <c r="E5091" t="s">
        <v>26</v>
      </c>
      <c r="F5091">
        <v>136314180.75</v>
      </c>
      <c r="G5091">
        <v>117411014.69</v>
      </c>
      <c r="H5091">
        <v>186086422.97999999</v>
      </c>
      <c r="I5091" t="s">
        <v>26</v>
      </c>
      <c r="J5091" t="s">
        <v>26</v>
      </c>
      <c r="K5091" t="s">
        <v>26</v>
      </c>
    </row>
    <row r="5092" spans="1:11" x14ac:dyDescent="0.25">
      <c r="A5092" s="1">
        <v>36161</v>
      </c>
      <c r="B5092" t="s">
        <v>130</v>
      </c>
      <c r="C5092" t="s">
        <v>26</v>
      </c>
      <c r="D5092" t="s">
        <v>26</v>
      </c>
      <c r="E5092" t="s">
        <v>26</v>
      </c>
      <c r="F5092">
        <v>146687246.21000001</v>
      </c>
      <c r="G5092">
        <v>119880747.36</v>
      </c>
      <c r="H5092">
        <v>241969830.84999999</v>
      </c>
      <c r="I5092" t="s">
        <v>26</v>
      </c>
      <c r="J5092" t="s">
        <v>26</v>
      </c>
      <c r="K5092" t="s">
        <v>26</v>
      </c>
    </row>
    <row r="5093" spans="1:11" x14ac:dyDescent="0.25">
      <c r="A5093" s="1">
        <v>36161</v>
      </c>
      <c r="B5093" t="s">
        <v>131</v>
      </c>
      <c r="C5093" t="s">
        <v>26</v>
      </c>
      <c r="D5093" t="s">
        <v>26</v>
      </c>
      <c r="E5093" t="s">
        <v>26</v>
      </c>
      <c r="F5093">
        <v>144196034.53999999</v>
      </c>
      <c r="G5093">
        <v>132133870.47</v>
      </c>
      <c r="H5093">
        <v>184913855.40000001</v>
      </c>
      <c r="I5093" t="s">
        <v>26</v>
      </c>
      <c r="J5093" t="s">
        <v>26</v>
      </c>
      <c r="K5093" t="s">
        <v>26</v>
      </c>
    </row>
    <row r="5094" spans="1:11" x14ac:dyDescent="0.25">
      <c r="A5094" s="1">
        <v>36161</v>
      </c>
      <c r="B5094" t="s">
        <v>132</v>
      </c>
      <c r="C5094" t="s">
        <v>26</v>
      </c>
      <c r="D5094" t="s">
        <v>26</v>
      </c>
      <c r="E5094" t="s">
        <v>26</v>
      </c>
      <c r="F5094">
        <v>153438838.94999999</v>
      </c>
      <c r="G5094">
        <v>134652792.66</v>
      </c>
      <c r="H5094">
        <v>197964376.41999999</v>
      </c>
      <c r="I5094" t="s">
        <v>26</v>
      </c>
      <c r="J5094" t="s">
        <v>26</v>
      </c>
      <c r="K5094" t="s">
        <v>26</v>
      </c>
    </row>
    <row r="5095" spans="1:11" x14ac:dyDescent="0.25">
      <c r="A5095" s="1">
        <v>36161</v>
      </c>
      <c r="B5095" t="s">
        <v>133</v>
      </c>
      <c r="C5095" t="s">
        <v>26</v>
      </c>
      <c r="D5095" t="s">
        <v>26</v>
      </c>
      <c r="E5095" t="s">
        <v>26</v>
      </c>
      <c r="F5095">
        <v>138465626.77000001</v>
      </c>
      <c r="G5095">
        <v>114340914.12</v>
      </c>
      <c r="H5095">
        <v>195170869.59</v>
      </c>
      <c r="I5095" t="s">
        <v>26</v>
      </c>
      <c r="J5095" t="s">
        <v>26</v>
      </c>
      <c r="K5095" t="s">
        <v>26</v>
      </c>
    </row>
    <row r="5096" spans="1:11" x14ac:dyDescent="0.25">
      <c r="A5096" s="1">
        <v>36161</v>
      </c>
      <c r="B5096" t="s">
        <v>134</v>
      </c>
      <c r="C5096" t="s">
        <v>26</v>
      </c>
      <c r="D5096" t="s">
        <v>26</v>
      </c>
      <c r="E5096" t="s">
        <v>26</v>
      </c>
      <c r="F5096">
        <v>133746210.45999999</v>
      </c>
      <c r="G5096">
        <v>125391967</v>
      </c>
      <c r="H5096">
        <v>153985767.81</v>
      </c>
      <c r="I5096" t="s">
        <v>26</v>
      </c>
      <c r="J5096" t="s">
        <v>26</v>
      </c>
      <c r="K5096" t="s">
        <v>26</v>
      </c>
    </row>
    <row r="5097" spans="1:11" x14ac:dyDescent="0.25">
      <c r="A5097" s="1">
        <v>36161</v>
      </c>
      <c r="B5097" t="s">
        <v>135</v>
      </c>
      <c r="C5097" t="s">
        <v>26</v>
      </c>
      <c r="D5097" t="s">
        <v>26</v>
      </c>
      <c r="E5097" t="s">
        <v>26</v>
      </c>
      <c r="F5097">
        <v>131951026.70999999</v>
      </c>
      <c r="G5097">
        <v>119308055.79000001</v>
      </c>
      <c r="H5097">
        <v>170159235.99000001</v>
      </c>
      <c r="I5097" t="s">
        <v>26</v>
      </c>
      <c r="J5097" t="s">
        <v>26</v>
      </c>
      <c r="K5097" t="s">
        <v>26</v>
      </c>
    </row>
    <row r="5098" spans="1:11" x14ac:dyDescent="0.25">
      <c r="A5098" s="1">
        <v>36161</v>
      </c>
      <c r="B5098" t="s">
        <v>136</v>
      </c>
      <c r="C5098" t="s">
        <v>26</v>
      </c>
      <c r="D5098" t="s">
        <v>26</v>
      </c>
      <c r="E5098" t="s">
        <v>26</v>
      </c>
      <c r="F5098">
        <v>153302417.84999999</v>
      </c>
      <c r="G5098">
        <v>117647976.03</v>
      </c>
      <c r="H5098">
        <v>253841995.62</v>
      </c>
      <c r="I5098" t="s">
        <v>26</v>
      </c>
      <c r="J5098" t="s">
        <v>26</v>
      </c>
      <c r="K5098" t="s">
        <v>26</v>
      </c>
    </row>
    <row r="5099" spans="1:11" x14ac:dyDescent="0.25">
      <c r="A5099" s="1">
        <v>36161</v>
      </c>
      <c r="B5099" t="s">
        <v>137</v>
      </c>
      <c r="C5099" t="s">
        <v>26</v>
      </c>
      <c r="D5099" t="s">
        <v>26</v>
      </c>
      <c r="E5099" t="s">
        <v>26</v>
      </c>
      <c r="F5099">
        <v>136710616.83000001</v>
      </c>
      <c r="G5099">
        <v>117574073.91</v>
      </c>
      <c r="H5099">
        <v>219868746.06</v>
      </c>
      <c r="I5099" t="s">
        <v>26</v>
      </c>
      <c r="J5099" t="s">
        <v>26</v>
      </c>
      <c r="K5099" t="s">
        <v>26</v>
      </c>
    </row>
    <row r="5100" spans="1:11" x14ac:dyDescent="0.25">
      <c r="A5100" s="1">
        <v>36161</v>
      </c>
      <c r="B5100" t="s">
        <v>138</v>
      </c>
      <c r="C5100" t="s">
        <v>26</v>
      </c>
      <c r="D5100" t="s">
        <v>26</v>
      </c>
      <c r="E5100" t="s">
        <v>26</v>
      </c>
      <c r="F5100">
        <v>153868094.69999999</v>
      </c>
      <c r="G5100">
        <v>139968582.59999999</v>
      </c>
      <c r="H5100">
        <v>203075375.34999999</v>
      </c>
      <c r="I5100" t="s">
        <v>26</v>
      </c>
      <c r="J5100" t="s">
        <v>26</v>
      </c>
      <c r="K5100" t="s">
        <v>26</v>
      </c>
    </row>
    <row r="5101" spans="1:11" x14ac:dyDescent="0.25">
      <c r="A5101" s="1">
        <v>36161</v>
      </c>
      <c r="B5101" t="s">
        <v>139</v>
      </c>
      <c r="C5101" t="s">
        <v>26</v>
      </c>
      <c r="D5101" t="s">
        <v>26</v>
      </c>
      <c r="E5101" t="s">
        <v>26</v>
      </c>
      <c r="F5101">
        <v>144941177.09</v>
      </c>
      <c r="G5101">
        <v>116082796.52</v>
      </c>
      <c r="H5101">
        <v>241616735.59999999</v>
      </c>
      <c r="I5101" t="s">
        <v>26</v>
      </c>
      <c r="J5101" t="s">
        <v>26</v>
      </c>
      <c r="K5101" t="s">
        <v>26</v>
      </c>
    </row>
    <row r="5102" spans="1:11" x14ac:dyDescent="0.25">
      <c r="A5102" s="1">
        <v>36161</v>
      </c>
      <c r="B5102" t="s">
        <v>140</v>
      </c>
      <c r="C5102" t="s">
        <v>26</v>
      </c>
      <c r="D5102" t="s">
        <v>26</v>
      </c>
      <c r="E5102" t="s">
        <v>26</v>
      </c>
      <c r="F5102">
        <v>127773071.34999999</v>
      </c>
      <c r="G5102">
        <v>114008194.92</v>
      </c>
      <c r="H5102">
        <v>171288551.69</v>
      </c>
      <c r="I5102" t="s">
        <v>26</v>
      </c>
      <c r="J5102" t="s">
        <v>26</v>
      </c>
      <c r="K5102" t="s">
        <v>26</v>
      </c>
    </row>
    <row r="5103" spans="1:11" x14ac:dyDescent="0.25">
      <c r="A5103" s="1">
        <v>36161</v>
      </c>
      <c r="B5103" t="s">
        <v>141</v>
      </c>
      <c r="C5103" t="s">
        <v>26</v>
      </c>
      <c r="D5103" t="s">
        <v>26</v>
      </c>
      <c r="E5103" t="s">
        <v>26</v>
      </c>
      <c r="F5103">
        <v>135902961.49000001</v>
      </c>
      <c r="G5103">
        <v>121959560.56999999</v>
      </c>
      <c r="H5103">
        <v>180344580.16</v>
      </c>
      <c r="I5103" t="s">
        <v>26</v>
      </c>
      <c r="J5103" t="s">
        <v>26</v>
      </c>
      <c r="K5103" t="s">
        <v>26</v>
      </c>
    </row>
    <row r="5104" spans="1:11" x14ac:dyDescent="0.25">
      <c r="A5104" s="1">
        <v>36161</v>
      </c>
      <c r="B5104" t="s">
        <v>142</v>
      </c>
      <c r="C5104" t="s">
        <v>26</v>
      </c>
      <c r="D5104" t="s">
        <v>26</v>
      </c>
      <c r="E5104" t="s">
        <v>26</v>
      </c>
      <c r="F5104">
        <v>129706278.06</v>
      </c>
      <c r="G5104">
        <v>107636500.09</v>
      </c>
      <c r="H5104">
        <v>196061428.97</v>
      </c>
      <c r="I5104" t="s">
        <v>26</v>
      </c>
      <c r="J5104" t="s">
        <v>26</v>
      </c>
      <c r="K5104" t="s">
        <v>26</v>
      </c>
    </row>
    <row r="5105" spans="1:11" x14ac:dyDescent="0.25">
      <c r="A5105" s="1">
        <v>36161</v>
      </c>
      <c r="B5105" t="s">
        <v>143</v>
      </c>
      <c r="C5105" t="s">
        <v>26</v>
      </c>
      <c r="D5105" t="s">
        <v>26</v>
      </c>
      <c r="E5105" t="s">
        <v>26</v>
      </c>
      <c r="F5105">
        <v>141878326.03</v>
      </c>
      <c r="G5105">
        <v>119973443.39</v>
      </c>
      <c r="H5105">
        <v>194463451.75</v>
      </c>
      <c r="I5105" t="s">
        <v>26</v>
      </c>
      <c r="J5105" t="s">
        <v>26</v>
      </c>
      <c r="K5105" t="s">
        <v>26</v>
      </c>
    </row>
    <row r="5106" spans="1:11" x14ac:dyDescent="0.25">
      <c r="A5106" s="1">
        <v>36161</v>
      </c>
      <c r="B5106" t="s">
        <v>144</v>
      </c>
      <c r="C5106" t="s">
        <v>26</v>
      </c>
      <c r="D5106" t="s">
        <v>26</v>
      </c>
      <c r="E5106" t="s">
        <v>26</v>
      </c>
      <c r="F5106">
        <v>121753406.48999999</v>
      </c>
      <c r="G5106">
        <v>105645828.08</v>
      </c>
      <c r="H5106">
        <v>176420230.43000001</v>
      </c>
      <c r="I5106" t="s">
        <v>26</v>
      </c>
      <c r="J5106" t="s">
        <v>26</v>
      </c>
      <c r="K5106" t="s">
        <v>26</v>
      </c>
    </row>
    <row r="5107" spans="1:11" x14ac:dyDescent="0.25">
      <c r="A5107" s="1">
        <v>36161</v>
      </c>
      <c r="B5107" t="s">
        <v>145</v>
      </c>
      <c r="C5107" t="s">
        <v>26</v>
      </c>
      <c r="D5107" t="s">
        <v>26</v>
      </c>
      <c r="E5107" t="s">
        <v>26</v>
      </c>
      <c r="F5107">
        <v>142794434.99000001</v>
      </c>
      <c r="G5107">
        <v>123072670.52</v>
      </c>
      <c r="H5107">
        <v>192057803.74000001</v>
      </c>
      <c r="I5107" t="s">
        <v>26</v>
      </c>
      <c r="J5107" t="s">
        <v>26</v>
      </c>
      <c r="K5107" t="s">
        <v>26</v>
      </c>
    </row>
    <row r="5108" spans="1:11" x14ac:dyDescent="0.25">
      <c r="A5108" s="1">
        <v>36161</v>
      </c>
      <c r="B5108" t="s">
        <v>146</v>
      </c>
      <c r="C5108" t="s">
        <v>26</v>
      </c>
      <c r="D5108" t="s">
        <v>26</v>
      </c>
      <c r="E5108" t="s">
        <v>26</v>
      </c>
      <c r="F5108">
        <v>135826013.37</v>
      </c>
      <c r="G5108">
        <v>115278310.65000001</v>
      </c>
      <c r="H5108">
        <v>188398102.83000001</v>
      </c>
      <c r="I5108" t="s">
        <v>26</v>
      </c>
      <c r="J5108" t="s">
        <v>26</v>
      </c>
      <c r="K5108" t="s">
        <v>26</v>
      </c>
    </row>
    <row r="5109" spans="1:11" x14ac:dyDescent="0.25">
      <c r="A5109" s="1">
        <v>36161</v>
      </c>
      <c r="B5109" t="s">
        <v>2</v>
      </c>
      <c r="C5109" t="s">
        <v>26</v>
      </c>
      <c r="D5109" t="s">
        <v>26</v>
      </c>
      <c r="E5109" t="s">
        <v>26</v>
      </c>
      <c r="F5109">
        <v>125293974.11</v>
      </c>
      <c r="G5109">
        <v>109962451.87</v>
      </c>
      <c r="H5109">
        <v>169204783.00999999</v>
      </c>
      <c r="I5109" t="s">
        <v>26</v>
      </c>
      <c r="J5109" t="s">
        <v>26</v>
      </c>
      <c r="K5109" t="s">
        <v>26</v>
      </c>
    </row>
    <row r="5110" spans="1:11" x14ac:dyDescent="0.25">
      <c r="A5110" s="1">
        <v>36161</v>
      </c>
      <c r="B5110" t="s">
        <v>147</v>
      </c>
      <c r="C5110" t="s">
        <v>26</v>
      </c>
      <c r="D5110" t="s">
        <v>26</v>
      </c>
      <c r="E5110" t="s">
        <v>26</v>
      </c>
      <c r="F5110">
        <v>141480380.53</v>
      </c>
      <c r="G5110">
        <v>121338616.33</v>
      </c>
      <c r="H5110">
        <v>188767190.91</v>
      </c>
      <c r="I5110" t="s">
        <v>26</v>
      </c>
      <c r="J5110" t="s">
        <v>26</v>
      </c>
      <c r="K5110" t="s">
        <v>26</v>
      </c>
    </row>
    <row r="5111" spans="1:11" x14ac:dyDescent="0.25">
      <c r="A5111" s="1">
        <v>36161</v>
      </c>
      <c r="B5111" t="s">
        <v>148</v>
      </c>
      <c r="C5111" t="s">
        <v>26</v>
      </c>
      <c r="D5111" t="s">
        <v>26</v>
      </c>
      <c r="E5111" t="s">
        <v>26</v>
      </c>
      <c r="F5111">
        <v>146825447.52000001</v>
      </c>
      <c r="G5111">
        <v>119290151.59</v>
      </c>
      <c r="H5111">
        <v>205965670.63</v>
      </c>
      <c r="I5111" t="s">
        <v>26</v>
      </c>
      <c r="J5111" t="s">
        <v>26</v>
      </c>
      <c r="K5111" t="s">
        <v>26</v>
      </c>
    </row>
    <row r="5112" spans="1:11" x14ac:dyDescent="0.25">
      <c r="A5112" s="1">
        <v>36161</v>
      </c>
      <c r="B5112" t="s">
        <v>149</v>
      </c>
      <c r="C5112" t="s">
        <v>26</v>
      </c>
      <c r="D5112" t="s">
        <v>26</v>
      </c>
      <c r="E5112" t="s">
        <v>26</v>
      </c>
      <c r="F5112">
        <v>141307106.53</v>
      </c>
      <c r="G5112">
        <v>114685325.06</v>
      </c>
      <c r="H5112">
        <v>198490732.94</v>
      </c>
      <c r="I5112" t="s">
        <v>26</v>
      </c>
      <c r="J5112" t="s">
        <v>26</v>
      </c>
      <c r="K5112" t="s">
        <v>26</v>
      </c>
    </row>
    <row r="5113" spans="1:11" x14ac:dyDescent="0.25">
      <c r="A5113" s="1">
        <v>36161</v>
      </c>
      <c r="B5113" t="s">
        <v>150</v>
      </c>
      <c r="C5113" t="s">
        <v>26</v>
      </c>
      <c r="D5113" t="s">
        <v>26</v>
      </c>
      <c r="E5113" t="s">
        <v>26</v>
      </c>
      <c r="F5113">
        <v>159817162.24000001</v>
      </c>
      <c r="G5113">
        <v>120911069.72</v>
      </c>
      <c r="H5113">
        <v>248943289.00999999</v>
      </c>
      <c r="I5113" t="s">
        <v>26</v>
      </c>
      <c r="J5113" t="s">
        <v>26</v>
      </c>
      <c r="K5113" t="s">
        <v>26</v>
      </c>
    </row>
    <row r="5114" spans="1:11" x14ac:dyDescent="0.25">
      <c r="A5114" s="1">
        <v>36161</v>
      </c>
      <c r="B5114" t="s">
        <v>151</v>
      </c>
      <c r="C5114" t="s">
        <v>26</v>
      </c>
      <c r="D5114" t="s">
        <v>26</v>
      </c>
      <c r="E5114" t="s">
        <v>26</v>
      </c>
      <c r="F5114">
        <v>133747796.86</v>
      </c>
      <c r="G5114">
        <v>116201638.06</v>
      </c>
      <c r="H5114">
        <v>185860433.03999999</v>
      </c>
      <c r="I5114" t="s">
        <v>26</v>
      </c>
      <c r="J5114" t="s">
        <v>26</v>
      </c>
      <c r="K5114" t="s">
        <v>26</v>
      </c>
    </row>
    <row r="5115" spans="1:11" x14ac:dyDescent="0.25">
      <c r="A5115" s="1">
        <v>36161</v>
      </c>
      <c r="B5115" t="s">
        <v>152</v>
      </c>
      <c r="C5115" t="s">
        <v>26</v>
      </c>
      <c r="D5115" t="s">
        <v>26</v>
      </c>
      <c r="E5115" t="s">
        <v>26</v>
      </c>
      <c r="F5115">
        <v>126928932.51000001</v>
      </c>
      <c r="G5115">
        <v>111384105.42</v>
      </c>
      <c r="H5115">
        <v>167944625.61000001</v>
      </c>
      <c r="I5115" t="s">
        <v>26</v>
      </c>
      <c r="J5115" t="s">
        <v>26</v>
      </c>
      <c r="K5115" t="s">
        <v>26</v>
      </c>
    </row>
    <row r="5116" spans="1:11" x14ac:dyDescent="0.25">
      <c r="A5116" s="1">
        <v>36161</v>
      </c>
      <c r="B5116" t="s">
        <v>153</v>
      </c>
      <c r="C5116" t="s">
        <v>26</v>
      </c>
      <c r="D5116" t="s">
        <v>26</v>
      </c>
      <c r="E5116" t="s">
        <v>26</v>
      </c>
      <c r="F5116">
        <v>145552565.68000001</v>
      </c>
      <c r="G5116">
        <v>127907178.40000001</v>
      </c>
      <c r="H5116">
        <v>186450111.47</v>
      </c>
      <c r="I5116" t="s">
        <v>26</v>
      </c>
      <c r="J5116" t="s">
        <v>26</v>
      </c>
      <c r="K5116" t="s">
        <v>26</v>
      </c>
    </row>
    <row r="5117" spans="1:11" x14ac:dyDescent="0.25">
      <c r="A5117" s="1">
        <v>36161</v>
      </c>
      <c r="B5117" t="s">
        <v>154</v>
      </c>
      <c r="C5117" t="s">
        <v>26</v>
      </c>
      <c r="D5117" t="s">
        <v>26</v>
      </c>
      <c r="E5117" t="s">
        <v>26</v>
      </c>
      <c r="F5117">
        <v>136550010.38999999</v>
      </c>
      <c r="G5117">
        <v>114583205.52</v>
      </c>
      <c r="H5117">
        <v>200615378.58000001</v>
      </c>
      <c r="I5117" t="s">
        <v>26</v>
      </c>
      <c r="J5117" t="s">
        <v>26</v>
      </c>
      <c r="K5117" t="s">
        <v>26</v>
      </c>
    </row>
    <row r="5118" spans="1:11" x14ac:dyDescent="0.25">
      <c r="A5118" s="1">
        <v>36161</v>
      </c>
      <c r="B5118" t="s">
        <v>155</v>
      </c>
      <c r="C5118" t="s">
        <v>26</v>
      </c>
      <c r="D5118" t="s">
        <v>26</v>
      </c>
      <c r="E5118" t="s">
        <v>26</v>
      </c>
      <c r="F5118">
        <v>130966733.77</v>
      </c>
      <c r="G5118">
        <v>114185530.48</v>
      </c>
      <c r="H5118">
        <v>174471325.13</v>
      </c>
      <c r="I5118" t="s">
        <v>26</v>
      </c>
      <c r="J5118" t="s">
        <v>26</v>
      </c>
      <c r="K5118" t="s">
        <v>26</v>
      </c>
    </row>
    <row r="5119" spans="1:11" x14ac:dyDescent="0.25">
      <c r="A5119" s="1">
        <v>36192</v>
      </c>
      <c r="B5119" t="s">
        <v>1</v>
      </c>
      <c r="C5119" t="s">
        <v>26</v>
      </c>
      <c r="D5119" t="s">
        <v>26</v>
      </c>
      <c r="E5119" t="s">
        <v>26</v>
      </c>
      <c r="F5119">
        <v>142497580.11000001</v>
      </c>
      <c r="G5119">
        <v>120564477.28</v>
      </c>
      <c r="H5119">
        <v>197528169.72999999</v>
      </c>
      <c r="I5119" t="s">
        <v>26</v>
      </c>
      <c r="J5119" t="s">
        <v>26</v>
      </c>
      <c r="K5119" t="s">
        <v>26</v>
      </c>
    </row>
    <row r="5120" spans="1:11" x14ac:dyDescent="0.25">
      <c r="A5120" s="1">
        <v>36192</v>
      </c>
      <c r="B5120" t="s">
        <v>126</v>
      </c>
      <c r="C5120" t="s">
        <v>26</v>
      </c>
      <c r="D5120" t="s">
        <v>26</v>
      </c>
      <c r="E5120" t="s">
        <v>26</v>
      </c>
      <c r="F5120">
        <v>143150399.74000001</v>
      </c>
      <c r="G5120">
        <v>126087407.59</v>
      </c>
      <c r="H5120">
        <v>190225242.18000001</v>
      </c>
      <c r="I5120" t="s">
        <v>26</v>
      </c>
      <c r="J5120" t="s">
        <v>26</v>
      </c>
      <c r="K5120" t="s">
        <v>26</v>
      </c>
    </row>
    <row r="5121" spans="1:11" x14ac:dyDescent="0.25">
      <c r="A5121" s="1">
        <v>36192</v>
      </c>
      <c r="B5121" t="s">
        <v>127</v>
      </c>
      <c r="C5121" t="s">
        <v>26</v>
      </c>
      <c r="D5121" t="s">
        <v>26</v>
      </c>
      <c r="E5121" t="s">
        <v>26</v>
      </c>
      <c r="F5121">
        <v>140033893.06999999</v>
      </c>
      <c r="G5121">
        <v>119320205.06999999</v>
      </c>
      <c r="H5121">
        <v>199333824.96000001</v>
      </c>
      <c r="I5121" t="s">
        <v>26</v>
      </c>
      <c r="J5121" t="s">
        <v>26</v>
      </c>
      <c r="K5121" t="s">
        <v>26</v>
      </c>
    </row>
    <row r="5122" spans="1:11" x14ac:dyDescent="0.25">
      <c r="A5122" s="1">
        <v>36192</v>
      </c>
      <c r="B5122" t="s">
        <v>113</v>
      </c>
      <c r="C5122" t="s">
        <v>26</v>
      </c>
      <c r="D5122" t="s">
        <v>26</v>
      </c>
      <c r="E5122" t="s">
        <v>26</v>
      </c>
      <c r="F5122">
        <v>144496422.25999999</v>
      </c>
      <c r="G5122">
        <v>120787985.41</v>
      </c>
      <c r="H5122">
        <v>198523557.56</v>
      </c>
      <c r="I5122" t="s">
        <v>26</v>
      </c>
      <c r="J5122" t="s">
        <v>26</v>
      </c>
      <c r="K5122" t="s">
        <v>26</v>
      </c>
    </row>
    <row r="5123" spans="1:11" x14ac:dyDescent="0.25">
      <c r="A5123" s="1">
        <v>36192</v>
      </c>
      <c r="B5123" t="s">
        <v>128</v>
      </c>
      <c r="C5123" t="s">
        <v>26</v>
      </c>
      <c r="D5123" t="s">
        <v>26</v>
      </c>
      <c r="E5123" t="s">
        <v>26</v>
      </c>
      <c r="F5123">
        <v>142964995.99000001</v>
      </c>
      <c r="G5123">
        <v>118269343.72</v>
      </c>
      <c r="H5123">
        <v>203984537.78</v>
      </c>
      <c r="I5123" t="s">
        <v>26</v>
      </c>
      <c r="J5123" t="s">
        <v>26</v>
      </c>
      <c r="K5123" t="s">
        <v>26</v>
      </c>
    </row>
    <row r="5124" spans="1:11" x14ac:dyDescent="0.25">
      <c r="A5124" s="1">
        <v>36192</v>
      </c>
      <c r="B5124" t="s">
        <v>129</v>
      </c>
      <c r="C5124" t="s">
        <v>26</v>
      </c>
      <c r="D5124" t="s">
        <v>26</v>
      </c>
      <c r="E5124" t="s">
        <v>26</v>
      </c>
      <c r="F5124">
        <v>137909056.66999999</v>
      </c>
      <c r="G5124">
        <v>119782717.18000001</v>
      </c>
      <c r="H5124">
        <v>185267642.72</v>
      </c>
      <c r="I5124" t="s">
        <v>26</v>
      </c>
      <c r="J5124" t="s">
        <v>26</v>
      </c>
      <c r="K5124" t="s">
        <v>26</v>
      </c>
    </row>
    <row r="5125" spans="1:11" x14ac:dyDescent="0.25">
      <c r="A5125" s="1">
        <v>36192</v>
      </c>
      <c r="B5125" t="s">
        <v>130</v>
      </c>
      <c r="C5125" t="s">
        <v>26</v>
      </c>
      <c r="D5125" t="s">
        <v>26</v>
      </c>
      <c r="E5125" t="s">
        <v>26</v>
      </c>
      <c r="F5125">
        <v>146467215.34</v>
      </c>
      <c r="G5125">
        <v>119581045.48999999</v>
      </c>
      <c r="H5125">
        <v>241969830.84999999</v>
      </c>
      <c r="I5125" t="s">
        <v>26</v>
      </c>
      <c r="J5125" t="s">
        <v>26</v>
      </c>
      <c r="K5125" t="s">
        <v>26</v>
      </c>
    </row>
    <row r="5126" spans="1:11" x14ac:dyDescent="0.25">
      <c r="A5126" s="1">
        <v>36192</v>
      </c>
      <c r="B5126" t="s">
        <v>131</v>
      </c>
      <c r="C5126" t="s">
        <v>26</v>
      </c>
      <c r="D5126" t="s">
        <v>26</v>
      </c>
      <c r="E5126" t="s">
        <v>26</v>
      </c>
      <c r="F5126">
        <v>143028046.66</v>
      </c>
      <c r="G5126">
        <v>130548264.03</v>
      </c>
      <c r="H5126">
        <v>184913855.40000001</v>
      </c>
      <c r="I5126" t="s">
        <v>26</v>
      </c>
      <c r="J5126" t="s">
        <v>26</v>
      </c>
      <c r="K5126" t="s">
        <v>26</v>
      </c>
    </row>
    <row r="5127" spans="1:11" x14ac:dyDescent="0.25">
      <c r="A5127" s="1">
        <v>36192</v>
      </c>
      <c r="B5127" t="s">
        <v>132</v>
      </c>
      <c r="C5127" t="s">
        <v>26</v>
      </c>
      <c r="D5127" t="s">
        <v>26</v>
      </c>
      <c r="E5127" t="s">
        <v>26</v>
      </c>
      <c r="F5127">
        <v>154267408.68000001</v>
      </c>
      <c r="G5127">
        <v>136282091.46000001</v>
      </c>
      <c r="H5127">
        <v>197964376.41999999</v>
      </c>
      <c r="I5127" t="s">
        <v>26</v>
      </c>
      <c r="J5127" t="s">
        <v>26</v>
      </c>
      <c r="K5127" t="s">
        <v>26</v>
      </c>
    </row>
    <row r="5128" spans="1:11" x14ac:dyDescent="0.25">
      <c r="A5128" s="1">
        <v>36192</v>
      </c>
      <c r="B5128" t="s">
        <v>133</v>
      </c>
      <c r="C5128" t="s">
        <v>26</v>
      </c>
      <c r="D5128" t="s">
        <v>26</v>
      </c>
      <c r="E5128" t="s">
        <v>26</v>
      </c>
      <c r="F5128">
        <v>138493319.90000001</v>
      </c>
      <c r="G5128">
        <v>114375216.39</v>
      </c>
      <c r="H5128">
        <v>195170869.59</v>
      </c>
      <c r="I5128" t="s">
        <v>26</v>
      </c>
      <c r="J5128" t="s">
        <v>26</v>
      </c>
      <c r="K5128" t="s">
        <v>26</v>
      </c>
    </row>
    <row r="5129" spans="1:11" x14ac:dyDescent="0.25">
      <c r="A5129" s="1">
        <v>36192</v>
      </c>
      <c r="B5129" t="s">
        <v>134</v>
      </c>
      <c r="C5129" t="s">
        <v>26</v>
      </c>
      <c r="D5129" t="s">
        <v>26</v>
      </c>
      <c r="E5129" t="s">
        <v>26</v>
      </c>
      <c r="F5129">
        <v>134187572.95</v>
      </c>
      <c r="G5129">
        <v>126044005.23</v>
      </c>
      <c r="H5129">
        <v>157973999.19</v>
      </c>
      <c r="I5129" t="s">
        <v>26</v>
      </c>
      <c r="J5129" t="s">
        <v>26</v>
      </c>
      <c r="K5129" t="s">
        <v>26</v>
      </c>
    </row>
    <row r="5130" spans="1:11" x14ac:dyDescent="0.25">
      <c r="A5130" s="1">
        <v>36192</v>
      </c>
      <c r="B5130" t="s">
        <v>135</v>
      </c>
      <c r="C5130" t="s">
        <v>26</v>
      </c>
      <c r="D5130" t="s">
        <v>26</v>
      </c>
      <c r="E5130" t="s">
        <v>26</v>
      </c>
      <c r="F5130">
        <v>133574024.33</v>
      </c>
      <c r="G5130">
        <v>121479462.41</v>
      </c>
      <c r="H5130">
        <v>170839872.93000001</v>
      </c>
      <c r="I5130" t="s">
        <v>26</v>
      </c>
      <c r="J5130" t="s">
        <v>26</v>
      </c>
      <c r="K5130" t="s">
        <v>26</v>
      </c>
    </row>
    <row r="5131" spans="1:11" x14ac:dyDescent="0.25">
      <c r="A5131" s="1">
        <v>36192</v>
      </c>
      <c r="B5131" t="s">
        <v>136</v>
      </c>
      <c r="C5131" t="s">
        <v>26</v>
      </c>
      <c r="D5131" t="s">
        <v>26</v>
      </c>
      <c r="E5131" t="s">
        <v>26</v>
      </c>
      <c r="F5131">
        <v>153271757.36000001</v>
      </c>
      <c r="G5131">
        <v>117589152.04000001</v>
      </c>
      <c r="H5131">
        <v>253841995.62</v>
      </c>
      <c r="I5131" t="s">
        <v>26</v>
      </c>
      <c r="J5131" t="s">
        <v>26</v>
      </c>
      <c r="K5131" t="s">
        <v>26</v>
      </c>
    </row>
    <row r="5132" spans="1:11" x14ac:dyDescent="0.25">
      <c r="A5132" s="1">
        <v>36192</v>
      </c>
      <c r="B5132" t="s">
        <v>137</v>
      </c>
      <c r="C5132" t="s">
        <v>26</v>
      </c>
      <c r="D5132" t="s">
        <v>26</v>
      </c>
      <c r="E5132" t="s">
        <v>26</v>
      </c>
      <c r="F5132">
        <v>136737958.94999999</v>
      </c>
      <c r="G5132">
        <v>117668133.17</v>
      </c>
      <c r="H5132">
        <v>220242522.93000001</v>
      </c>
      <c r="I5132" t="s">
        <v>26</v>
      </c>
      <c r="J5132" t="s">
        <v>26</v>
      </c>
      <c r="K5132" t="s">
        <v>26</v>
      </c>
    </row>
    <row r="5133" spans="1:11" x14ac:dyDescent="0.25">
      <c r="A5133" s="1">
        <v>36192</v>
      </c>
      <c r="B5133" t="s">
        <v>138</v>
      </c>
      <c r="C5133" t="s">
        <v>26</v>
      </c>
      <c r="D5133" t="s">
        <v>26</v>
      </c>
      <c r="E5133" t="s">
        <v>26</v>
      </c>
      <c r="F5133">
        <v>154114283.66</v>
      </c>
      <c r="G5133">
        <v>140290510.34</v>
      </c>
      <c r="H5133">
        <v>203867369.31</v>
      </c>
      <c r="I5133" t="s">
        <v>26</v>
      </c>
      <c r="J5133" t="s">
        <v>26</v>
      </c>
      <c r="K5133" t="s">
        <v>26</v>
      </c>
    </row>
    <row r="5134" spans="1:11" x14ac:dyDescent="0.25">
      <c r="A5134" s="1">
        <v>36192</v>
      </c>
      <c r="B5134" t="s">
        <v>139</v>
      </c>
      <c r="C5134" t="s">
        <v>26</v>
      </c>
      <c r="D5134" t="s">
        <v>26</v>
      </c>
      <c r="E5134" t="s">
        <v>26</v>
      </c>
      <c r="F5134">
        <v>147187765.33000001</v>
      </c>
      <c r="G5134">
        <v>119205423.75</v>
      </c>
      <c r="H5134">
        <v>241616735.59999999</v>
      </c>
      <c r="I5134" t="s">
        <v>26</v>
      </c>
      <c r="J5134" t="s">
        <v>26</v>
      </c>
      <c r="K5134" t="s">
        <v>26</v>
      </c>
    </row>
    <row r="5135" spans="1:11" x14ac:dyDescent="0.25">
      <c r="A5135" s="1">
        <v>36192</v>
      </c>
      <c r="B5135" t="s">
        <v>140</v>
      </c>
      <c r="C5135" t="s">
        <v>26</v>
      </c>
      <c r="D5135" t="s">
        <v>26</v>
      </c>
      <c r="E5135" t="s">
        <v>26</v>
      </c>
      <c r="F5135">
        <v>128629150.92</v>
      </c>
      <c r="G5135">
        <v>115205280.97</v>
      </c>
      <c r="H5135">
        <v>171288551.69</v>
      </c>
      <c r="I5135" t="s">
        <v>26</v>
      </c>
      <c r="J5135" t="s">
        <v>26</v>
      </c>
      <c r="K5135" t="s">
        <v>26</v>
      </c>
    </row>
    <row r="5136" spans="1:11" x14ac:dyDescent="0.25">
      <c r="A5136" s="1">
        <v>36192</v>
      </c>
      <c r="B5136" t="s">
        <v>141</v>
      </c>
      <c r="C5136" t="s">
        <v>26</v>
      </c>
      <c r="D5136" t="s">
        <v>26</v>
      </c>
      <c r="E5136" t="s">
        <v>26</v>
      </c>
      <c r="F5136">
        <v>138430756.56999999</v>
      </c>
      <c r="G5136">
        <v>123898717.58</v>
      </c>
      <c r="H5136">
        <v>179929787.63</v>
      </c>
      <c r="I5136" t="s">
        <v>26</v>
      </c>
      <c r="J5136" t="s">
        <v>26</v>
      </c>
      <c r="K5136" t="s">
        <v>26</v>
      </c>
    </row>
    <row r="5137" spans="1:11" x14ac:dyDescent="0.25">
      <c r="A5137" s="1">
        <v>36192</v>
      </c>
      <c r="B5137" t="s">
        <v>142</v>
      </c>
      <c r="C5137" t="s">
        <v>26</v>
      </c>
      <c r="D5137" t="s">
        <v>26</v>
      </c>
      <c r="E5137" t="s">
        <v>26</v>
      </c>
      <c r="F5137">
        <v>131742666.62</v>
      </c>
      <c r="G5137">
        <v>107808718.48999999</v>
      </c>
      <c r="H5137">
        <v>196061428.97</v>
      </c>
      <c r="I5137" t="s">
        <v>26</v>
      </c>
      <c r="J5137" t="s">
        <v>26</v>
      </c>
      <c r="K5137" t="s">
        <v>26</v>
      </c>
    </row>
    <row r="5138" spans="1:11" x14ac:dyDescent="0.25">
      <c r="A5138" s="1">
        <v>36192</v>
      </c>
      <c r="B5138" t="s">
        <v>143</v>
      </c>
      <c r="C5138" t="s">
        <v>26</v>
      </c>
      <c r="D5138" t="s">
        <v>26</v>
      </c>
      <c r="E5138" t="s">
        <v>26</v>
      </c>
      <c r="F5138">
        <v>143751119.94</v>
      </c>
      <c r="G5138">
        <v>120921233.59</v>
      </c>
      <c r="H5138">
        <v>194463451.75</v>
      </c>
      <c r="I5138" t="s">
        <v>26</v>
      </c>
      <c r="J5138" t="s">
        <v>26</v>
      </c>
      <c r="K5138" t="s">
        <v>26</v>
      </c>
    </row>
    <row r="5139" spans="1:11" x14ac:dyDescent="0.25">
      <c r="A5139" s="1">
        <v>36192</v>
      </c>
      <c r="B5139" t="s">
        <v>144</v>
      </c>
      <c r="C5139" t="s">
        <v>26</v>
      </c>
      <c r="D5139" t="s">
        <v>26</v>
      </c>
      <c r="E5139" t="s">
        <v>26</v>
      </c>
      <c r="F5139">
        <v>122337822.84</v>
      </c>
      <c r="G5139">
        <v>106459300.95</v>
      </c>
      <c r="H5139">
        <v>176420230.43000001</v>
      </c>
      <c r="I5139" t="s">
        <v>26</v>
      </c>
      <c r="J5139" t="s">
        <v>26</v>
      </c>
      <c r="K5139" t="s">
        <v>26</v>
      </c>
    </row>
    <row r="5140" spans="1:11" x14ac:dyDescent="0.25">
      <c r="A5140" s="1">
        <v>36192</v>
      </c>
      <c r="B5140" t="s">
        <v>145</v>
      </c>
      <c r="C5140" t="s">
        <v>26</v>
      </c>
      <c r="D5140" t="s">
        <v>26</v>
      </c>
      <c r="E5140" t="s">
        <v>26</v>
      </c>
      <c r="F5140">
        <v>144893513.18000001</v>
      </c>
      <c r="G5140">
        <v>124303397.23</v>
      </c>
      <c r="H5140">
        <v>192057803.74000001</v>
      </c>
      <c r="I5140" t="s">
        <v>26</v>
      </c>
      <c r="J5140" t="s">
        <v>26</v>
      </c>
      <c r="K5140" t="s">
        <v>26</v>
      </c>
    </row>
    <row r="5141" spans="1:11" x14ac:dyDescent="0.25">
      <c r="A5141" s="1">
        <v>36192</v>
      </c>
      <c r="B5141" t="s">
        <v>146</v>
      </c>
      <c r="C5141" t="s">
        <v>26</v>
      </c>
      <c r="D5141" t="s">
        <v>26</v>
      </c>
      <c r="E5141" t="s">
        <v>26</v>
      </c>
      <c r="F5141">
        <v>138990759.47999999</v>
      </c>
      <c r="G5141">
        <v>117618460.34999999</v>
      </c>
      <c r="H5141">
        <v>188869098.08000001</v>
      </c>
      <c r="I5141" t="s">
        <v>26</v>
      </c>
      <c r="J5141" t="s">
        <v>26</v>
      </c>
      <c r="K5141" t="s">
        <v>26</v>
      </c>
    </row>
    <row r="5142" spans="1:11" x14ac:dyDescent="0.25">
      <c r="A5142" s="1">
        <v>36192</v>
      </c>
      <c r="B5142" t="s">
        <v>2</v>
      </c>
      <c r="C5142" t="s">
        <v>26</v>
      </c>
      <c r="D5142" t="s">
        <v>26</v>
      </c>
      <c r="E5142" t="s">
        <v>26</v>
      </c>
      <c r="F5142">
        <v>126045737.95</v>
      </c>
      <c r="G5142">
        <v>111369971.26000001</v>
      </c>
      <c r="H5142">
        <v>169204783.00999999</v>
      </c>
      <c r="I5142" t="s">
        <v>26</v>
      </c>
      <c r="J5142" t="s">
        <v>26</v>
      </c>
      <c r="K5142" t="s">
        <v>26</v>
      </c>
    </row>
    <row r="5143" spans="1:11" x14ac:dyDescent="0.25">
      <c r="A5143" s="1">
        <v>36192</v>
      </c>
      <c r="B5143" t="s">
        <v>147</v>
      </c>
      <c r="C5143" t="s">
        <v>26</v>
      </c>
      <c r="D5143" t="s">
        <v>26</v>
      </c>
      <c r="E5143" t="s">
        <v>26</v>
      </c>
      <c r="F5143">
        <v>142569779.46000001</v>
      </c>
      <c r="G5143">
        <v>123025223.09999999</v>
      </c>
      <c r="H5143">
        <v>188767190.91</v>
      </c>
      <c r="I5143" t="s">
        <v>26</v>
      </c>
      <c r="J5143" t="s">
        <v>26</v>
      </c>
      <c r="K5143" t="s">
        <v>26</v>
      </c>
    </row>
    <row r="5144" spans="1:11" x14ac:dyDescent="0.25">
      <c r="A5144" s="1">
        <v>36192</v>
      </c>
      <c r="B5144" t="s">
        <v>148</v>
      </c>
      <c r="C5144" t="s">
        <v>26</v>
      </c>
      <c r="D5144" t="s">
        <v>26</v>
      </c>
      <c r="E5144" t="s">
        <v>26</v>
      </c>
      <c r="F5144">
        <v>148014733.65000001</v>
      </c>
      <c r="G5144">
        <v>121222652.04000001</v>
      </c>
      <c r="H5144">
        <v>205965670.63</v>
      </c>
      <c r="I5144" t="s">
        <v>26</v>
      </c>
      <c r="J5144" t="s">
        <v>26</v>
      </c>
      <c r="K5144" t="s">
        <v>26</v>
      </c>
    </row>
    <row r="5145" spans="1:11" x14ac:dyDescent="0.25">
      <c r="A5145" s="1">
        <v>36192</v>
      </c>
      <c r="B5145" t="s">
        <v>149</v>
      </c>
      <c r="C5145" t="s">
        <v>26</v>
      </c>
      <c r="D5145" t="s">
        <v>26</v>
      </c>
      <c r="E5145" t="s">
        <v>26</v>
      </c>
      <c r="F5145">
        <v>141745158.56</v>
      </c>
      <c r="G5145">
        <v>115407842.59999999</v>
      </c>
      <c r="H5145">
        <v>198490732.94</v>
      </c>
      <c r="I5145" t="s">
        <v>26</v>
      </c>
      <c r="J5145" t="s">
        <v>26</v>
      </c>
      <c r="K5145" t="s">
        <v>26</v>
      </c>
    </row>
    <row r="5146" spans="1:11" x14ac:dyDescent="0.25">
      <c r="A5146" s="1">
        <v>36192</v>
      </c>
      <c r="B5146" t="s">
        <v>150</v>
      </c>
      <c r="C5146" t="s">
        <v>26</v>
      </c>
      <c r="D5146" t="s">
        <v>26</v>
      </c>
      <c r="E5146" t="s">
        <v>26</v>
      </c>
      <c r="F5146">
        <v>160760083.5</v>
      </c>
      <c r="G5146">
        <v>122362002.56</v>
      </c>
      <c r="H5146">
        <v>248943289.00999999</v>
      </c>
      <c r="I5146" t="s">
        <v>26</v>
      </c>
      <c r="J5146" t="s">
        <v>26</v>
      </c>
      <c r="K5146" t="s">
        <v>26</v>
      </c>
    </row>
    <row r="5147" spans="1:11" x14ac:dyDescent="0.25">
      <c r="A5147" s="1">
        <v>36192</v>
      </c>
      <c r="B5147" t="s">
        <v>151</v>
      </c>
      <c r="C5147" t="s">
        <v>26</v>
      </c>
      <c r="D5147" t="s">
        <v>26</v>
      </c>
      <c r="E5147" t="s">
        <v>26</v>
      </c>
      <c r="F5147">
        <v>135526642.56</v>
      </c>
      <c r="G5147">
        <v>118723213.59999999</v>
      </c>
      <c r="H5147">
        <v>185860433.03999999</v>
      </c>
      <c r="I5147" t="s">
        <v>26</v>
      </c>
      <c r="J5147" t="s">
        <v>26</v>
      </c>
      <c r="K5147" t="s">
        <v>26</v>
      </c>
    </row>
    <row r="5148" spans="1:11" x14ac:dyDescent="0.25">
      <c r="A5148" s="1">
        <v>36192</v>
      </c>
      <c r="B5148" t="s">
        <v>152</v>
      </c>
      <c r="C5148" t="s">
        <v>26</v>
      </c>
      <c r="D5148" t="s">
        <v>26</v>
      </c>
      <c r="E5148" t="s">
        <v>26</v>
      </c>
      <c r="F5148">
        <v>127969749.76000001</v>
      </c>
      <c r="G5148">
        <v>112910067.67</v>
      </c>
      <c r="H5148">
        <v>168784348.74000001</v>
      </c>
      <c r="I5148" t="s">
        <v>26</v>
      </c>
      <c r="J5148" t="s">
        <v>26</v>
      </c>
      <c r="K5148" t="s">
        <v>26</v>
      </c>
    </row>
    <row r="5149" spans="1:11" x14ac:dyDescent="0.25">
      <c r="A5149" s="1">
        <v>36192</v>
      </c>
      <c r="B5149" t="s">
        <v>153</v>
      </c>
      <c r="C5149" t="s">
        <v>26</v>
      </c>
      <c r="D5149" t="s">
        <v>26</v>
      </c>
      <c r="E5149" t="s">
        <v>26</v>
      </c>
      <c r="F5149">
        <v>149307821.87</v>
      </c>
      <c r="G5149">
        <v>133663001.42</v>
      </c>
      <c r="H5149">
        <v>185275475.77000001</v>
      </c>
      <c r="I5149" t="s">
        <v>26</v>
      </c>
      <c r="J5149" t="s">
        <v>26</v>
      </c>
      <c r="K5149" t="s">
        <v>26</v>
      </c>
    </row>
    <row r="5150" spans="1:11" x14ac:dyDescent="0.25">
      <c r="A5150" s="1">
        <v>36192</v>
      </c>
      <c r="B5150" t="s">
        <v>154</v>
      </c>
      <c r="C5150" t="s">
        <v>26</v>
      </c>
      <c r="D5150" t="s">
        <v>26</v>
      </c>
      <c r="E5150" t="s">
        <v>26</v>
      </c>
      <c r="F5150">
        <v>137055245.43000001</v>
      </c>
      <c r="G5150">
        <v>115316538.04000001</v>
      </c>
      <c r="H5150">
        <v>200615378.58000001</v>
      </c>
      <c r="I5150" t="s">
        <v>26</v>
      </c>
      <c r="J5150" t="s">
        <v>26</v>
      </c>
      <c r="K5150" t="s">
        <v>26</v>
      </c>
    </row>
    <row r="5151" spans="1:11" x14ac:dyDescent="0.25">
      <c r="A5151" s="1">
        <v>36192</v>
      </c>
      <c r="B5151" t="s">
        <v>155</v>
      </c>
      <c r="C5151" t="s">
        <v>26</v>
      </c>
      <c r="D5151" t="s">
        <v>26</v>
      </c>
      <c r="E5151" t="s">
        <v>26</v>
      </c>
      <c r="F5151">
        <v>132328787.81</v>
      </c>
      <c r="G5151">
        <v>116218032.92</v>
      </c>
      <c r="H5151">
        <v>170336354.72</v>
      </c>
      <c r="I5151" t="s">
        <v>26</v>
      </c>
      <c r="J5151" t="s">
        <v>26</v>
      </c>
      <c r="K5151" t="s">
        <v>26</v>
      </c>
    </row>
    <row r="5152" spans="1:11" x14ac:dyDescent="0.25">
      <c r="A5152" s="1">
        <v>36220</v>
      </c>
      <c r="B5152" t="s">
        <v>1</v>
      </c>
      <c r="C5152" t="s">
        <v>26</v>
      </c>
      <c r="D5152" t="s">
        <v>26</v>
      </c>
      <c r="E5152" t="s">
        <v>26</v>
      </c>
      <c r="F5152">
        <v>143480813.41</v>
      </c>
      <c r="G5152">
        <v>121999194.56</v>
      </c>
      <c r="H5152">
        <v>198575069.02000001</v>
      </c>
      <c r="I5152" t="s">
        <v>26</v>
      </c>
      <c r="J5152" t="s">
        <v>26</v>
      </c>
      <c r="K5152" t="s">
        <v>26</v>
      </c>
    </row>
    <row r="5153" spans="1:11" x14ac:dyDescent="0.25">
      <c r="A5153" s="1">
        <v>36220</v>
      </c>
      <c r="B5153" t="s">
        <v>126</v>
      </c>
      <c r="C5153" t="s">
        <v>26</v>
      </c>
      <c r="D5153" t="s">
        <v>26</v>
      </c>
      <c r="E5153" t="s">
        <v>26</v>
      </c>
      <c r="F5153">
        <v>143765946.46000001</v>
      </c>
      <c r="G5153">
        <v>126226103.73999999</v>
      </c>
      <c r="H5153">
        <v>190073061.99000001</v>
      </c>
      <c r="I5153" t="s">
        <v>26</v>
      </c>
      <c r="J5153" t="s">
        <v>26</v>
      </c>
      <c r="K5153" t="s">
        <v>26</v>
      </c>
    </row>
    <row r="5154" spans="1:11" x14ac:dyDescent="0.25">
      <c r="A5154" s="1">
        <v>36220</v>
      </c>
      <c r="B5154" t="s">
        <v>127</v>
      </c>
      <c r="C5154" t="s">
        <v>26</v>
      </c>
      <c r="D5154" t="s">
        <v>26</v>
      </c>
      <c r="E5154" t="s">
        <v>26</v>
      </c>
      <c r="F5154">
        <v>140467998.13999999</v>
      </c>
      <c r="G5154">
        <v>119940670.14</v>
      </c>
      <c r="H5154">
        <v>202343765.72</v>
      </c>
      <c r="I5154" t="s">
        <v>26</v>
      </c>
      <c r="J5154" t="s">
        <v>26</v>
      </c>
      <c r="K5154" t="s">
        <v>26</v>
      </c>
    </row>
    <row r="5155" spans="1:11" x14ac:dyDescent="0.25">
      <c r="A5155" s="1">
        <v>36220</v>
      </c>
      <c r="B5155" t="s">
        <v>113</v>
      </c>
      <c r="C5155" t="s">
        <v>26</v>
      </c>
      <c r="D5155" t="s">
        <v>26</v>
      </c>
      <c r="E5155" t="s">
        <v>26</v>
      </c>
      <c r="F5155">
        <v>145984735.41</v>
      </c>
      <c r="G5155">
        <v>123095035.93000001</v>
      </c>
      <c r="H5155">
        <v>199436765.93000001</v>
      </c>
      <c r="I5155" t="s">
        <v>26</v>
      </c>
      <c r="J5155" t="s">
        <v>26</v>
      </c>
      <c r="K5155" t="s">
        <v>26</v>
      </c>
    </row>
    <row r="5156" spans="1:11" x14ac:dyDescent="0.25">
      <c r="A5156" s="1">
        <v>36220</v>
      </c>
      <c r="B5156" t="s">
        <v>128</v>
      </c>
      <c r="C5156" t="s">
        <v>26</v>
      </c>
      <c r="D5156" t="s">
        <v>26</v>
      </c>
      <c r="E5156" t="s">
        <v>26</v>
      </c>
      <c r="F5156">
        <v>143765599.97</v>
      </c>
      <c r="G5156">
        <v>119487517.95999999</v>
      </c>
      <c r="H5156">
        <v>203984537.78</v>
      </c>
      <c r="I5156" t="s">
        <v>26</v>
      </c>
      <c r="J5156" t="s">
        <v>26</v>
      </c>
      <c r="K5156" t="s">
        <v>26</v>
      </c>
    </row>
    <row r="5157" spans="1:11" x14ac:dyDescent="0.25">
      <c r="A5157" s="1">
        <v>36220</v>
      </c>
      <c r="B5157" t="s">
        <v>129</v>
      </c>
      <c r="C5157" t="s">
        <v>26</v>
      </c>
      <c r="D5157" t="s">
        <v>26</v>
      </c>
      <c r="E5157" t="s">
        <v>26</v>
      </c>
      <c r="F5157">
        <v>138695138.28999999</v>
      </c>
      <c r="G5157">
        <v>121327914.23</v>
      </c>
      <c r="H5157">
        <v>185267642.72</v>
      </c>
      <c r="I5157" t="s">
        <v>26</v>
      </c>
      <c r="J5157" t="s">
        <v>26</v>
      </c>
      <c r="K5157" t="s">
        <v>26</v>
      </c>
    </row>
    <row r="5158" spans="1:11" x14ac:dyDescent="0.25">
      <c r="A5158" s="1">
        <v>36220</v>
      </c>
      <c r="B5158" t="s">
        <v>130</v>
      </c>
      <c r="C5158" t="s">
        <v>26</v>
      </c>
      <c r="D5158" t="s">
        <v>26</v>
      </c>
      <c r="E5158" t="s">
        <v>26</v>
      </c>
      <c r="F5158">
        <v>146760149.77000001</v>
      </c>
      <c r="G5158">
        <v>119987621.05</v>
      </c>
      <c r="H5158">
        <v>241969830.84999999</v>
      </c>
      <c r="I5158" t="s">
        <v>26</v>
      </c>
      <c r="J5158" t="s">
        <v>26</v>
      </c>
      <c r="K5158" t="s">
        <v>26</v>
      </c>
    </row>
    <row r="5159" spans="1:11" x14ac:dyDescent="0.25">
      <c r="A5159" s="1">
        <v>36220</v>
      </c>
      <c r="B5159" t="s">
        <v>131</v>
      </c>
      <c r="C5159" t="s">
        <v>26</v>
      </c>
      <c r="D5159" t="s">
        <v>26</v>
      </c>
      <c r="E5159" t="s">
        <v>26</v>
      </c>
      <c r="F5159">
        <v>142956532.63999999</v>
      </c>
      <c r="G5159">
        <v>130456880.23999999</v>
      </c>
      <c r="H5159">
        <v>184913855.40000001</v>
      </c>
      <c r="I5159" t="s">
        <v>26</v>
      </c>
      <c r="J5159" t="s">
        <v>26</v>
      </c>
      <c r="K5159" t="s">
        <v>26</v>
      </c>
    </row>
    <row r="5160" spans="1:11" x14ac:dyDescent="0.25">
      <c r="A5160" s="1">
        <v>36220</v>
      </c>
      <c r="B5160" t="s">
        <v>132</v>
      </c>
      <c r="C5160" t="s">
        <v>26</v>
      </c>
      <c r="D5160" t="s">
        <v>26</v>
      </c>
      <c r="E5160" t="s">
        <v>26</v>
      </c>
      <c r="F5160">
        <v>154514236.53</v>
      </c>
      <c r="G5160">
        <v>136650053.09999999</v>
      </c>
      <c r="H5160">
        <v>197192315.34999999</v>
      </c>
      <c r="I5160" t="s">
        <v>26</v>
      </c>
      <c r="J5160" t="s">
        <v>26</v>
      </c>
      <c r="K5160" t="s">
        <v>26</v>
      </c>
    </row>
    <row r="5161" spans="1:11" x14ac:dyDescent="0.25">
      <c r="A5161" s="1">
        <v>36220</v>
      </c>
      <c r="B5161" t="s">
        <v>133</v>
      </c>
      <c r="C5161" t="s">
        <v>26</v>
      </c>
      <c r="D5161" t="s">
        <v>26</v>
      </c>
      <c r="E5161" t="s">
        <v>26</v>
      </c>
      <c r="F5161">
        <v>139005745.18000001</v>
      </c>
      <c r="G5161">
        <v>115175842.91</v>
      </c>
      <c r="H5161">
        <v>195170869.59</v>
      </c>
      <c r="I5161" t="s">
        <v>26</v>
      </c>
      <c r="J5161" t="s">
        <v>26</v>
      </c>
      <c r="K5161" t="s">
        <v>26</v>
      </c>
    </row>
    <row r="5162" spans="1:11" x14ac:dyDescent="0.25">
      <c r="A5162" s="1">
        <v>36220</v>
      </c>
      <c r="B5162" t="s">
        <v>134</v>
      </c>
      <c r="C5162" t="s">
        <v>26</v>
      </c>
      <c r="D5162" t="s">
        <v>26</v>
      </c>
      <c r="E5162" t="s">
        <v>26</v>
      </c>
      <c r="F5162">
        <v>135663636.25</v>
      </c>
      <c r="G5162">
        <v>126195258.04000001</v>
      </c>
      <c r="H5162">
        <v>158052986.19</v>
      </c>
      <c r="I5162" t="s">
        <v>26</v>
      </c>
      <c r="J5162" t="s">
        <v>26</v>
      </c>
      <c r="K5162" t="s">
        <v>26</v>
      </c>
    </row>
    <row r="5163" spans="1:11" x14ac:dyDescent="0.25">
      <c r="A5163" s="1">
        <v>36220</v>
      </c>
      <c r="B5163" t="s">
        <v>135</v>
      </c>
      <c r="C5163" t="s">
        <v>26</v>
      </c>
      <c r="D5163" t="s">
        <v>26</v>
      </c>
      <c r="E5163" t="s">
        <v>26</v>
      </c>
      <c r="F5163">
        <v>134028176.02</v>
      </c>
      <c r="G5163">
        <v>121856048.73999999</v>
      </c>
      <c r="H5163">
        <v>171164468.69</v>
      </c>
      <c r="I5163" t="s">
        <v>26</v>
      </c>
      <c r="J5163" t="s">
        <v>26</v>
      </c>
      <c r="K5163" t="s">
        <v>26</v>
      </c>
    </row>
    <row r="5164" spans="1:11" x14ac:dyDescent="0.25">
      <c r="A5164" s="1">
        <v>36220</v>
      </c>
      <c r="B5164" t="s">
        <v>136</v>
      </c>
      <c r="C5164" t="s">
        <v>26</v>
      </c>
      <c r="D5164" t="s">
        <v>26</v>
      </c>
      <c r="E5164" t="s">
        <v>26</v>
      </c>
      <c r="F5164">
        <v>152321472.47</v>
      </c>
      <c r="G5164">
        <v>116166323.3</v>
      </c>
      <c r="H5164">
        <v>253841995.62</v>
      </c>
      <c r="I5164" t="s">
        <v>26</v>
      </c>
      <c r="J5164" t="s">
        <v>26</v>
      </c>
      <c r="K5164" t="s">
        <v>26</v>
      </c>
    </row>
    <row r="5165" spans="1:11" x14ac:dyDescent="0.25">
      <c r="A5165" s="1">
        <v>36220</v>
      </c>
      <c r="B5165" t="s">
        <v>137</v>
      </c>
      <c r="C5165" t="s">
        <v>26</v>
      </c>
      <c r="D5165" t="s">
        <v>26</v>
      </c>
      <c r="E5165" t="s">
        <v>26</v>
      </c>
      <c r="F5165">
        <v>137011434.87</v>
      </c>
      <c r="G5165">
        <v>117915236.25</v>
      </c>
      <c r="H5165">
        <v>220044304.66</v>
      </c>
      <c r="I5165" t="s">
        <v>26</v>
      </c>
      <c r="J5165" t="s">
        <v>26</v>
      </c>
      <c r="K5165" t="s">
        <v>26</v>
      </c>
    </row>
    <row r="5166" spans="1:11" x14ac:dyDescent="0.25">
      <c r="A5166" s="1">
        <v>36220</v>
      </c>
      <c r="B5166" t="s">
        <v>138</v>
      </c>
      <c r="C5166" t="s">
        <v>26</v>
      </c>
      <c r="D5166" t="s">
        <v>26</v>
      </c>
      <c r="E5166" t="s">
        <v>26</v>
      </c>
      <c r="F5166">
        <v>154869443.65000001</v>
      </c>
      <c r="G5166">
        <v>141048079.09</v>
      </c>
      <c r="H5166">
        <v>203867369.31</v>
      </c>
      <c r="I5166" t="s">
        <v>26</v>
      </c>
      <c r="J5166" t="s">
        <v>26</v>
      </c>
      <c r="K5166" t="s">
        <v>26</v>
      </c>
    </row>
    <row r="5167" spans="1:11" x14ac:dyDescent="0.25">
      <c r="A5167" s="1">
        <v>36220</v>
      </c>
      <c r="B5167" t="s">
        <v>139</v>
      </c>
      <c r="C5167" t="s">
        <v>26</v>
      </c>
      <c r="D5167" t="s">
        <v>26</v>
      </c>
      <c r="E5167" t="s">
        <v>26</v>
      </c>
      <c r="F5167">
        <v>147570453.52000001</v>
      </c>
      <c r="G5167">
        <v>119741848.16</v>
      </c>
      <c r="H5167">
        <v>241616735.59999999</v>
      </c>
      <c r="I5167" t="s">
        <v>26</v>
      </c>
      <c r="J5167" t="s">
        <v>26</v>
      </c>
      <c r="K5167" t="s">
        <v>26</v>
      </c>
    </row>
    <row r="5168" spans="1:11" x14ac:dyDescent="0.25">
      <c r="A5168" s="1">
        <v>36220</v>
      </c>
      <c r="B5168" t="s">
        <v>140</v>
      </c>
      <c r="C5168" t="s">
        <v>26</v>
      </c>
      <c r="D5168" t="s">
        <v>26</v>
      </c>
      <c r="E5168" t="s">
        <v>26</v>
      </c>
      <c r="F5168">
        <v>129105078.78</v>
      </c>
      <c r="G5168">
        <v>115873471.59999999</v>
      </c>
      <c r="H5168">
        <v>171288551.69</v>
      </c>
      <c r="I5168" t="s">
        <v>26</v>
      </c>
      <c r="J5168" t="s">
        <v>26</v>
      </c>
      <c r="K5168" t="s">
        <v>26</v>
      </c>
    </row>
    <row r="5169" spans="1:11" x14ac:dyDescent="0.25">
      <c r="A5169" s="1">
        <v>36220</v>
      </c>
      <c r="B5169" t="s">
        <v>141</v>
      </c>
      <c r="C5169" t="s">
        <v>26</v>
      </c>
      <c r="D5169" t="s">
        <v>26</v>
      </c>
      <c r="E5169" t="s">
        <v>26</v>
      </c>
      <c r="F5169">
        <v>138984479.59999999</v>
      </c>
      <c r="G5169">
        <v>124865127.58</v>
      </c>
      <c r="H5169">
        <v>184086165.72</v>
      </c>
      <c r="I5169" t="s">
        <v>26</v>
      </c>
      <c r="J5169" t="s">
        <v>26</v>
      </c>
      <c r="K5169" t="s">
        <v>26</v>
      </c>
    </row>
    <row r="5170" spans="1:11" x14ac:dyDescent="0.25">
      <c r="A5170" s="1">
        <v>36220</v>
      </c>
      <c r="B5170" t="s">
        <v>142</v>
      </c>
      <c r="C5170" t="s">
        <v>26</v>
      </c>
      <c r="D5170" t="s">
        <v>26</v>
      </c>
      <c r="E5170" t="s">
        <v>26</v>
      </c>
      <c r="F5170">
        <v>131966629.16</v>
      </c>
      <c r="G5170">
        <v>108110582.91</v>
      </c>
      <c r="H5170">
        <v>203237277.27000001</v>
      </c>
      <c r="I5170" t="s">
        <v>26</v>
      </c>
      <c r="J5170" t="s">
        <v>26</v>
      </c>
      <c r="K5170" t="s">
        <v>26</v>
      </c>
    </row>
    <row r="5171" spans="1:11" x14ac:dyDescent="0.25">
      <c r="A5171" s="1">
        <v>36220</v>
      </c>
      <c r="B5171" t="s">
        <v>143</v>
      </c>
      <c r="C5171" t="s">
        <v>26</v>
      </c>
      <c r="D5171" t="s">
        <v>26</v>
      </c>
      <c r="E5171" t="s">
        <v>26</v>
      </c>
      <c r="F5171">
        <v>143937996.38999999</v>
      </c>
      <c r="G5171">
        <v>121199352.43000001</v>
      </c>
      <c r="H5171">
        <v>198430506.16999999</v>
      </c>
      <c r="I5171" t="s">
        <v>26</v>
      </c>
      <c r="J5171" t="s">
        <v>26</v>
      </c>
      <c r="K5171" t="s">
        <v>26</v>
      </c>
    </row>
    <row r="5172" spans="1:11" x14ac:dyDescent="0.25">
      <c r="A5172" s="1">
        <v>36220</v>
      </c>
      <c r="B5172" t="s">
        <v>144</v>
      </c>
      <c r="C5172" t="s">
        <v>26</v>
      </c>
      <c r="D5172" t="s">
        <v>26</v>
      </c>
      <c r="E5172" t="s">
        <v>26</v>
      </c>
      <c r="F5172">
        <v>122142082.31999999</v>
      </c>
      <c r="G5172">
        <v>106182506.77</v>
      </c>
      <c r="H5172">
        <v>176420230.43000001</v>
      </c>
      <c r="I5172" t="s">
        <v>26</v>
      </c>
      <c r="J5172" t="s">
        <v>26</v>
      </c>
      <c r="K5172" t="s">
        <v>26</v>
      </c>
    </row>
    <row r="5173" spans="1:11" x14ac:dyDescent="0.25">
      <c r="A5173" s="1">
        <v>36220</v>
      </c>
      <c r="B5173" t="s">
        <v>145</v>
      </c>
      <c r="C5173" t="s">
        <v>26</v>
      </c>
      <c r="D5173" t="s">
        <v>26</v>
      </c>
      <c r="E5173" t="s">
        <v>26</v>
      </c>
      <c r="F5173">
        <v>145603491.40000001</v>
      </c>
      <c r="G5173">
        <v>125384836.78</v>
      </c>
      <c r="H5173">
        <v>196052606.06</v>
      </c>
      <c r="I5173" t="s">
        <v>26</v>
      </c>
      <c r="J5173" t="s">
        <v>26</v>
      </c>
      <c r="K5173" t="s">
        <v>26</v>
      </c>
    </row>
    <row r="5174" spans="1:11" x14ac:dyDescent="0.25">
      <c r="A5174" s="1">
        <v>36220</v>
      </c>
      <c r="B5174" t="s">
        <v>146</v>
      </c>
      <c r="C5174" t="s">
        <v>26</v>
      </c>
      <c r="D5174" t="s">
        <v>26</v>
      </c>
      <c r="E5174" t="s">
        <v>26</v>
      </c>
      <c r="F5174">
        <v>141812271.90000001</v>
      </c>
      <c r="G5174">
        <v>121676297.23999999</v>
      </c>
      <c r="H5174">
        <v>193987450.63999999</v>
      </c>
      <c r="I5174" t="s">
        <v>26</v>
      </c>
      <c r="J5174" t="s">
        <v>26</v>
      </c>
      <c r="K5174" t="s">
        <v>26</v>
      </c>
    </row>
    <row r="5175" spans="1:11" x14ac:dyDescent="0.25">
      <c r="A5175" s="1">
        <v>36220</v>
      </c>
      <c r="B5175" t="s">
        <v>2</v>
      </c>
      <c r="C5175" t="s">
        <v>26</v>
      </c>
      <c r="D5175" t="s">
        <v>26</v>
      </c>
      <c r="E5175" t="s">
        <v>26</v>
      </c>
      <c r="F5175">
        <v>126713780.36</v>
      </c>
      <c r="G5175">
        <v>112338890.01000001</v>
      </c>
      <c r="H5175">
        <v>168409520.53</v>
      </c>
      <c r="I5175" t="s">
        <v>26</v>
      </c>
      <c r="J5175" t="s">
        <v>26</v>
      </c>
      <c r="K5175" t="s">
        <v>26</v>
      </c>
    </row>
    <row r="5176" spans="1:11" x14ac:dyDescent="0.25">
      <c r="A5176" s="1">
        <v>36220</v>
      </c>
      <c r="B5176" t="s">
        <v>147</v>
      </c>
      <c r="C5176" t="s">
        <v>26</v>
      </c>
      <c r="D5176" t="s">
        <v>26</v>
      </c>
      <c r="E5176" t="s">
        <v>26</v>
      </c>
      <c r="F5176">
        <v>143353913.25</v>
      </c>
      <c r="G5176">
        <v>124230870.29000001</v>
      </c>
      <c r="H5176">
        <v>188767190.91</v>
      </c>
      <c r="I5176" t="s">
        <v>26</v>
      </c>
      <c r="J5176" t="s">
        <v>26</v>
      </c>
      <c r="K5176" t="s">
        <v>26</v>
      </c>
    </row>
    <row r="5177" spans="1:11" x14ac:dyDescent="0.25">
      <c r="A5177" s="1">
        <v>36220</v>
      </c>
      <c r="B5177" t="s">
        <v>148</v>
      </c>
      <c r="C5177" t="s">
        <v>26</v>
      </c>
      <c r="D5177" t="s">
        <v>26</v>
      </c>
      <c r="E5177" t="s">
        <v>26</v>
      </c>
      <c r="F5177">
        <v>149302461.83000001</v>
      </c>
      <c r="G5177">
        <v>123307681.66</v>
      </c>
      <c r="H5177">
        <v>205965670.63</v>
      </c>
      <c r="I5177" t="s">
        <v>26</v>
      </c>
      <c r="J5177" t="s">
        <v>26</v>
      </c>
      <c r="K5177" t="s">
        <v>26</v>
      </c>
    </row>
    <row r="5178" spans="1:11" x14ac:dyDescent="0.25">
      <c r="A5178" s="1">
        <v>36220</v>
      </c>
      <c r="B5178" t="s">
        <v>149</v>
      </c>
      <c r="C5178" t="s">
        <v>26</v>
      </c>
      <c r="D5178" t="s">
        <v>26</v>
      </c>
      <c r="E5178" t="s">
        <v>26</v>
      </c>
      <c r="F5178">
        <v>143205133.69</v>
      </c>
      <c r="G5178">
        <v>117808325.73</v>
      </c>
      <c r="H5178">
        <v>198490732.94</v>
      </c>
      <c r="I5178" t="s">
        <v>26</v>
      </c>
      <c r="J5178" t="s">
        <v>26</v>
      </c>
      <c r="K5178" t="s">
        <v>26</v>
      </c>
    </row>
    <row r="5179" spans="1:11" x14ac:dyDescent="0.25">
      <c r="A5179" s="1">
        <v>36220</v>
      </c>
      <c r="B5179" t="s">
        <v>150</v>
      </c>
      <c r="C5179" t="s">
        <v>26</v>
      </c>
      <c r="D5179" t="s">
        <v>26</v>
      </c>
      <c r="E5179" t="s">
        <v>26</v>
      </c>
      <c r="F5179">
        <v>161226287.74000001</v>
      </c>
      <c r="G5179">
        <v>123071702.17</v>
      </c>
      <c r="H5179">
        <v>248943289.00999999</v>
      </c>
      <c r="I5179" t="s">
        <v>26</v>
      </c>
      <c r="J5179" t="s">
        <v>26</v>
      </c>
      <c r="K5179" t="s">
        <v>26</v>
      </c>
    </row>
    <row r="5180" spans="1:11" x14ac:dyDescent="0.25">
      <c r="A5180" s="1">
        <v>36220</v>
      </c>
      <c r="B5180" t="s">
        <v>151</v>
      </c>
      <c r="C5180" t="s">
        <v>26</v>
      </c>
      <c r="D5180" t="s">
        <v>26</v>
      </c>
      <c r="E5180" t="s">
        <v>26</v>
      </c>
      <c r="F5180">
        <v>135865459.16999999</v>
      </c>
      <c r="G5180">
        <v>119209978.78</v>
      </c>
      <c r="H5180">
        <v>185860433.03999999</v>
      </c>
      <c r="I5180" t="s">
        <v>26</v>
      </c>
      <c r="J5180" t="s">
        <v>26</v>
      </c>
      <c r="K5180" t="s">
        <v>26</v>
      </c>
    </row>
    <row r="5181" spans="1:11" x14ac:dyDescent="0.25">
      <c r="A5181" s="1">
        <v>36220</v>
      </c>
      <c r="B5181" t="s">
        <v>152</v>
      </c>
      <c r="C5181" t="s">
        <v>26</v>
      </c>
      <c r="D5181" t="s">
        <v>26</v>
      </c>
      <c r="E5181" t="s">
        <v>26</v>
      </c>
      <c r="F5181">
        <v>128814350.11</v>
      </c>
      <c r="G5181">
        <v>113768184.18000001</v>
      </c>
      <c r="H5181">
        <v>168784348.74000001</v>
      </c>
      <c r="I5181" t="s">
        <v>26</v>
      </c>
      <c r="J5181" t="s">
        <v>26</v>
      </c>
      <c r="K5181" t="s">
        <v>26</v>
      </c>
    </row>
    <row r="5182" spans="1:11" x14ac:dyDescent="0.25">
      <c r="A5182" s="1">
        <v>36220</v>
      </c>
      <c r="B5182" t="s">
        <v>153</v>
      </c>
      <c r="C5182" t="s">
        <v>26</v>
      </c>
      <c r="D5182" t="s">
        <v>26</v>
      </c>
      <c r="E5182" t="s">
        <v>26</v>
      </c>
      <c r="F5182">
        <v>149382475.78</v>
      </c>
      <c r="G5182">
        <v>134384781.63</v>
      </c>
      <c r="H5182">
        <v>185275475.77000001</v>
      </c>
      <c r="I5182" t="s">
        <v>26</v>
      </c>
      <c r="J5182" t="s">
        <v>26</v>
      </c>
      <c r="K5182" t="s">
        <v>26</v>
      </c>
    </row>
    <row r="5183" spans="1:11" x14ac:dyDescent="0.25">
      <c r="A5183" s="1">
        <v>36220</v>
      </c>
      <c r="B5183" t="s">
        <v>154</v>
      </c>
      <c r="C5183" t="s">
        <v>26</v>
      </c>
      <c r="D5183" t="s">
        <v>26</v>
      </c>
      <c r="E5183" t="s">
        <v>26</v>
      </c>
      <c r="F5183">
        <v>138398386.83000001</v>
      </c>
      <c r="G5183">
        <v>117288450.84</v>
      </c>
      <c r="H5183">
        <v>200615378.58000001</v>
      </c>
      <c r="I5183" t="s">
        <v>26</v>
      </c>
      <c r="J5183" t="s">
        <v>26</v>
      </c>
      <c r="K5183" t="s">
        <v>26</v>
      </c>
    </row>
    <row r="5184" spans="1:11" x14ac:dyDescent="0.25">
      <c r="A5184" s="1">
        <v>36220</v>
      </c>
      <c r="B5184" t="s">
        <v>155</v>
      </c>
      <c r="C5184" t="s">
        <v>26</v>
      </c>
      <c r="D5184" t="s">
        <v>26</v>
      </c>
      <c r="E5184" t="s">
        <v>26</v>
      </c>
      <c r="F5184">
        <v>132831637.2</v>
      </c>
      <c r="G5184">
        <v>118925913.09</v>
      </c>
      <c r="H5184">
        <v>170336354.72</v>
      </c>
      <c r="I5184" t="s">
        <v>26</v>
      </c>
      <c r="J5184" t="s">
        <v>26</v>
      </c>
      <c r="K5184" t="s">
        <v>26</v>
      </c>
    </row>
    <row r="5185" spans="1:11" x14ac:dyDescent="0.25">
      <c r="A5185" s="1">
        <v>36251</v>
      </c>
      <c r="B5185" t="s">
        <v>1</v>
      </c>
      <c r="C5185" t="s">
        <v>26</v>
      </c>
      <c r="D5185" t="s">
        <v>26</v>
      </c>
      <c r="E5185" t="s">
        <v>26</v>
      </c>
      <c r="F5185">
        <v>144255609.80000001</v>
      </c>
      <c r="G5185">
        <v>123097187.31</v>
      </c>
      <c r="H5185">
        <v>198733929.08000001</v>
      </c>
      <c r="I5185" t="s">
        <v>26</v>
      </c>
      <c r="J5185" t="s">
        <v>26</v>
      </c>
      <c r="K5185" t="s">
        <v>26</v>
      </c>
    </row>
    <row r="5186" spans="1:11" x14ac:dyDescent="0.25">
      <c r="A5186" s="1">
        <v>36251</v>
      </c>
      <c r="B5186" t="s">
        <v>126</v>
      </c>
      <c r="C5186" t="s">
        <v>26</v>
      </c>
      <c r="D5186" t="s">
        <v>26</v>
      </c>
      <c r="E5186" t="s">
        <v>26</v>
      </c>
      <c r="F5186">
        <v>143852206.03</v>
      </c>
      <c r="G5186">
        <v>126150368.08</v>
      </c>
      <c r="H5186">
        <v>190529237.34</v>
      </c>
      <c r="I5186" t="s">
        <v>26</v>
      </c>
      <c r="J5186" t="s">
        <v>26</v>
      </c>
      <c r="K5186" t="s">
        <v>26</v>
      </c>
    </row>
    <row r="5187" spans="1:11" x14ac:dyDescent="0.25">
      <c r="A5187" s="1">
        <v>36251</v>
      </c>
      <c r="B5187" t="s">
        <v>127</v>
      </c>
      <c r="C5187" t="s">
        <v>26</v>
      </c>
      <c r="D5187" t="s">
        <v>26</v>
      </c>
      <c r="E5187" t="s">
        <v>26</v>
      </c>
      <c r="F5187">
        <v>141198431.72999999</v>
      </c>
      <c r="G5187">
        <v>120912189.56999999</v>
      </c>
      <c r="H5187">
        <v>202525875.11000001</v>
      </c>
      <c r="I5187" t="s">
        <v>26</v>
      </c>
      <c r="J5187" t="s">
        <v>26</v>
      </c>
      <c r="K5187" t="s">
        <v>26</v>
      </c>
    </row>
    <row r="5188" spans="1:11" x14ac:dyDescent="0.25">
      <c r="A5188" s="1">
        <v>36251</v>
      </c>
      <c r="B5188" t="s">
        <v>113</v>
      </c>
      <c r="C5188" t="s">
        <v>26</v>
      </c>
      <c r="D5188" t="s">
        <v>26</v>
      </c>
      <c r="E5188" t="s">
        <v>26</v>
      </c>
      <c r="F5188">
        <v>146919037.72</v>
      </c>
      <c r="G5188">
        <v>124572176.36</v>
      </c>
      <c r="H5188">
        <v>199436765.93000001</v>
      </c>
      <c r="I5188" t="s">
        <v>26</v>
      </c>
      <c r="J5188" t="s">
        <v>26</v>
      </c>
      <c r="K5188" t="s">
        <v>26</v>
      </c>
    </row>
    <row r="5189" spans="1:11" x14ac:dyDescent="0.25">
      <c r="A5189" s="1">
        <v>36251</v>
      </c>
      <c r="B5189" t="s">
        <v>128</v>
      </c>
      <c r="C5189" t="s">
        <v>26</v>
      </c>
      <c r="D5189" t="s">
        <v>26</v>
      </c>
      <c r="E5189" t="s">
        <v>26</v>
      </c>
      <c r="F5189">
        <v>144656946.69</v>
      </c>
      <c r="G5189">
        <v>120610700.63</v>
      </c>
      <c r="H5189">
        <v>204474100.66999999</v>
      </c>
      <c r="I5189" t="s">
        <v>26</v>
      </c>
      <c r="J5189" t="s">
        <v>26</v>
      </c>
      <c r="K5189" t="s">
        <v>26</v>
      </c>
    </row>
    <row r="5190" spans="1:11" x14ac:dyDescent="0.25">
      <c r="A5190" s="1">
        <v>36251</v>
      </c>
      <c r="B5190" t="s">
        <v>129</v>
      </c>
      <c r="C5190" t="s">
        <v>26</v>
      </c>
      <c r="D5190" t="s">
        <v>26</v>
      </c>
      <c r="E5190" t="s">
        <v>26</v>
      </c>
      <c r="F5190">
        <v>139236049.33000001</v>
      </c>
      <c r="G5190">
        <v>122043748.93000001</v>
      </c>
      <c r="H5190">
        <v>185452910.36000001</v>
      </c>
      <c r="I5190" t="s">
        <v>26</v>
      </c>
      <c r="J5190" t="s">
        <v>26</v>
      </c>
      <c r="K5190" t="s">
        <v>26</v>
      </c>
    </row>
    <row r="5191" spans="1:11" x14ac:dyDescent="0.25">
      <c r="A5191" s="1">
        <v>36251</v>
      </c>
      <c r="B5191" t="s">
        <v>130</v>
      </c>
      <c r="C5191" t="s">
        <v>26</v>
      </c>
      <c r="D5191" t="s">
        <v>26</v>
      </c>
      <c r="E5191" t="s">
        <v>26</v>
      </c>
      <c r="F5191">
        <v>146833529.84</v>
      </c>
      <c r="G5191">
        <v>120083611.14</v>
      </c>
      <c r="H5191">
        <v>241969830.84999999</v>
      </c>
      <c r="I5191" t="s">
        <v>26</v>
      </c>
      <c r="J5191" t="s">
        <v>26</v>
      </c>
      <c r="K5191" t="s">
        <v>26</v>
      </c>
    </row>
    <row r="5192" spans="1:11" x14ac:dyDescent="0.25">
      <c r="A5192" s="1">
        <v>36251</v>
      </c>
      <c r="B5192" t="s">
        <v>131</v>
      </c>
      <c r="C5192" t="s">
        <v>26</v>
      </c>
      <c r="D5192" t="s">
        <v>26</v>
      </c>
      <c r="E5192" t="s">
        <v>26</v>
      </c>
      <c r="F5192">
        <v>142856463.06</v>
      </c>
      <c r="G5192">
        <v>130326423.36</v>
      </c>
      <c r="H5192">
        <v>184913855.40000001</v>
      </c>
      <c r="I5192" t="s">
        <v>26</v>
      </c>
      <c r="J5192" t="s">
        <v>26</v>
      </c>
      <c r="K5192" t="s">
        <v>26</v>
      </c>
    </row>
    <row r="5193" spans="1:11" x14ac:dyDescent="0.25">
      <c r="A5193" s="1">
        <v>36251</v>
      </c>
      <c r="B5193" t="s">
        <v>132</v>
      </c>
      <c r="C5193" t="s">
        <v>26</v>
      </c>
      <c r="D5193" t="s">
        <v>26</v>
      </c>
      <c r="E5193" t="s">
        <v>26</v>
      </c>
      <c r="F5193">
        <v>154606945.08000001</v>
      </c>
      <c r="G5193">
        <v>136786703.16</v>
      </c>
      <c r="H5193">
        <v>197192315.34999999</v>
      </c>
      <c r="I5193" t="s">
        <v>26</v>
      </c>
      <c r="J5193" t="s">
        <v>26</v>
      </c>
      <c r="K5193" t="s">
        <v>26</v>
      </c>
    </row>
    <row r="5194" spans="1:11" x14ac:dyDescent="0.25">
      <c r="A5194" s="1">
        <v>36251</v>
      </c>
      <c r="B5194" t="s">
        <v>133</v>
      </c>
      <c r="C5194" t="s">
        <v>26</v>
      </c>
      <c r="D5194" t="s">
        <v>26</v>
      </c>
      <c r="E5194" t="s">
        <v>26</v>
      </c>
      <c r="F5194">
        <v>139464464.13999999</v>
      </c>
      <c r="G5194">
        <v>115901450.72</v>
      </c>
      <c r="H5194">
        <v>195170869.59</v>
      </c>
      <c r="I5194" t="s">
        <v>26</v>
      </c>
      <c r="J5194" t="s">
        <v>26</v>
      </c>
      <c r="K5194" t="s">
        <v>26</v>
      </c>
    </row>
    <row r="5195" spans="1:11" x14ac:dyDescent="0.25">
      <c r="A5195" s="1">
        <v>36251</v>
      </c>
      <c r="B5195" t="s">
        <v>134</v>
      </c>
      <c r="C5195" t="s">
        <v>26</v>
      </c>
      <c r="D5195" t="s">
        <v>26</v>
      </c>
      <c r="E5195" t="s">
        <v>26</v>
      </c>
      <c r="F5195">
        <v>135772167.16</v>
      </c>
      <c r="G5195">
        <v>125766194.16</v>
      </c>
      <c r="H5195">
        <v>159175162.40000001</v>
      </c>
      <c r="I5195" t="s">
        <v>26</v>
      </c>
      <c r="J5195" t="s">
        <v>26</v>
      </c>
      <c r="K5195" t="s">
        <v>26</v>
      </c>
    </row>
    <row r="5196" spans="1:11" x14ac:dyDescent="0.25">
      <c r="A5196" s="1">
        <v>36251</v>
      </c>
      <c r="B5196" t="s">
        <v>135</v>
      </c>
      <c r="C5196" t="s">
        <v>26</v>
      </c>
      <c r="D5196" t="s">
        <v>26</v>
      </c>
      <c r="E5196" t="s">
        <v>26</v>
      </c>
      <c r="F5196">
        <v>134229218.28</v>
      </c>
      <c r="G5196">
        <v>122136317.65000001</v>
      </c>
      <c r="H5196">
        <v>171181585.13999999</v>
      </c>
      <c r="I5196" t="s">
        <v>26</v>
      </c>
      <c r="J5196" t="s">
        <v>26</v>
      </c>
      <c r="K5196" t="s">
        <v>26</v>
      </c>
    </row>
    <row r="5197" spans="1:11" x14ac:dyDescent="0.25">
      <c r="A5197" s="1">
        <v>36251</v>
      </c>
      <c r="B5197" t="s">
        <v>136</v>
      </c>
      <c r="C5197" t="s">
        <v>26</v>
      </c>
      <c r="D5197" t="s">
        <v>26</v>
      </c>
      <c r="E5197" t="s">
        <v>26</v>
      </c>
      <c r="F5197">
        <v>152199615.28999999</v>
      </c>
      <c r="G5197">
        <v>115992073.81</v>
      </c>
      <c r="H5197">
        <v>253841995.62</v>
      </c>
      <c r="I5197" t="s">
        <v>26</v>
      </c>
      <c r="J5197" t="s">
        <v>26</v>
      </c>
      <c r="K5197" t="s">
        <v>26</v>
      </c>
    </row>
    <row r="5198" spans="1:11" x14ac:dyDescent="0.25">
      <c r="A5198" s="1">
        <v>36251</v>
      </c>
      <c r="B5198" t="s">
        <v>137</v>
      </c>
      <c r="C5198" t="s">
        <v>26</v>
      </c>
      <c r="D5198" t="s">
        <v>26</v>
      </c>
      <c r="E5198" t="s">
        <v>26</v>
      </c>
      <c r="F5198">
        <v>138313043.5</v>
      </c>
      <c r="G5198">
        <v>117809112.54000001</v>
      </c>
      <c r="H5198">
        <v>226535611.65000001</v>
      </c>
      <c r="I5198" t="s">
        <v>26</v>
      </c>
      <c r="J5198" t="s">
        <v>26</v>
      </c>
      <c r="K5198" t="s">
        <v>26</v>
      </c>
    </row>
    <row r="5199" spans="1:11" x14ac:dyDescent="0.25">
      <c r="A5199" s="1">
        <v>36251</v>
      </c>
      <c r="B5199" t="s">
        <v>138</v>
      </c>
      <c r="C5199" t="s">
        <v>26</v>
      </c>
      <c r="D5199" t="s">
        <v>26</v>
      </c>
      <c r="E5199" t="s">
        <v>26</v>
      </c>
      <c r="F5199">
        <v>155845121.13999999</v>
      </c>
      <c r="G5199">
        <v>142373931.03999999</v>
      </c>
      <c r="H5199">
        <v>203867369.31</v>
      </c>
      <c r="I5199" t="s">
        <v>26</v>
      </c>
      <c r="J5199" t="s">
        <v>26</v>
      </c>
      <c r="K5199" t="s">
        <v>26</v>
      </c>
    </row>
    <row r="5200" spans="1:11" x14ac:dyDescent="0.25">
      <c r="A5200" s="1">
        <v>36251</v>
      </c>
      <c r="B5200" t="s">
        <v>139</v>
      </c>
      <c r="C5200" t="s">
        <v>26</v>
      </c>
      <c r="D5200" t="s">
        <v>26</v>
      </c>
      <c r="E5200" t="s">
        <v>26</v>
      </c>
      <c r="F5200">
        <v>148116464.19999999</v>
      </c>
      <c r="G5200">
        <v>120496221.8</v>
      </c>
      <c r="H5200">
        <v>241616735.59999999</v>
      </c>
      <c r="I5200" t="s">
        <v>26</v>
      </c>
      <c r="J5200" t="s">
        <v>26</v>
      </c>
      <c r="K5200" t="s">
        <v>26</v>
      </c>
    </row>
    <row r="5201" spans="1:11" x14ac:dyDescent="0.25">
      <c r="A5201" s="1">
        <v>36251</v>
      </c>
      <c r="B5201" t="s">
        <v>140</v>
      </c>
      <c r="C5201" t="s">
        <v>26</v>
      </c>
      <c r="D5201" t="s">
        <v>26</v>
      </c>
      <c r="E5201" t="s">
        <v>26</v>
      </c>
      <c r="F5201">
        <v>129105078.78</v>
      </c>
      <c r="G5201">
        <v>115873471.59999999</v>
      </c>
      <c r="H5201">
        <v>171288551.69</v>
      </c>
      <c r="I5201" t="s">
        <v>26</v>
      </c>
      <c r="J5201" t="s">
        <v>26</v>
      </c>
      <c r="K5201" t="s">
        <v>26</v>
      </c>
    </row>
    <row r="5202" spans="1:11" x14ac:dyDescent="0.25">
      <c r="A5202" s="1">
        <v>36251</v>
      </c>
      <c r="B5202" t="s">
        <v>141</v>
      </c>
      <c r="C5202" t="s">
        <v>26</v>
      </c>
      <c r="D5202" t="s">
        <v>26</v>
      </c>
      <c r="E5202" t="s">
        <v>26</v>
      </c>
      <c r="F5202">
        <v>139359737.69</v>
      </c>
      <c r="G5202">
        <v>124840154.55</v>
      </c>
      <c r="H5202">
        <v>185485220.58000001</v>
      </c>
      <c r="I5202" t="s">
        <v>26</v>
      </c>
      <c r="J5202" t="s">
        <v>26</v>
      </c>
      <c r="K5202" t="s">
        <v>26</v>
      </c>
    </row>
    <row r="5203" spans="1:11" x14ac:dyDescent="0.25">
      <c r="A5203" s="1">
        <v>36251</v>
      </c>
      <c r="B5203" t="s">
        <v>142</v>
      </c>
      <c r="C5203" t="s">
        <v>26</v>
      </c>
      <c r="D5203" t="s">
        <v>26</v>
      </c>
      <c r="E5203" t="s">
        <v>26</v>
      </c>
      <c r="F5203">
        <v>133655802.01000001</v>
      </c>
      <c r="G5203">
        <v>110629559.48999999</v>
      </c>
      <c r="H5203">
        <v>202790155.25999999</v>
      </c>
      <c r="I5203" t="s">
        <v>26</v>
      </c>
      <c r="J5203" t="s">
        <v>26</v>
      </c>
      <c r="K5203" t="s">
        <v>26</v>
      </c>
    </row>
    <row r="5204" spans="1:11" x14ac:dyDescent="0.25">
      <c r="A5204" s="1">
        <v>36251</v>
      </c>
      <c r="B5204" t="s">
        <v>143</v>
      </c>
      <c r="C5204" t="s">
        <v>26</v>
      </c>
      <c r="D5204" t="s">
        <v>26</v>
      </c>
      <c r="E5204" t="s">
        <v>26</v>
      </c>
      <c r="F5204">
        <v>143002399.41</v>
      </c>
      <c r="G5204">
        <v>119805559.87</v>
      </c>
      <c r="H5204">
        <v>198430506.16999999</v>
      </c>
      <c r="I5204" t="s">
        <v>26</v>
      </c>
      <c r="J5204" t="s">
        <v>26</v>
      </c>
      <c r="K5204" t="s">
        <v>26</v>
      </c>
    </row>
    <row r="5205" spans="1:11" x14ac:dyDescent="0.25">
      <c r="A5205" s="1">
        <v>36251</v>
      </c>
      <c r="B5205" t="s">
        <v>144</v>
      </c>
      <c r="C5205" t="s">
        <v>26</v>
      </c>
      <c r="D5205" t="s">
        <v>26</v>
      </c>
      <c r="E5205" t="s">
        <v>26</v>
      </c>
      <c r="F5205">
        <v>121152731.45999999</v>
      </c>
      <c r="G5205">
        <v>104802134.18000001</v>
      </c>
      <c r="H5205">
        <v>176420230.43000001</v>
      </c>
      <c r="I5205" t="s">
        <v>26</v>
      </c>
      <c r="J5205" t="s">
        <v>26</v>
      </c>
      <c r="K5205" t="s">
        <v>26</v>
      </c>
    </row>
    <row r="5206" spans="1:11" x14ac:dyDescent="0.25">
      <c r="A5206" s="1">
        <v>36251</v>
      </c>
      <c r="B5206" t="s">
        <v>145</v>
      </c>
      <c r="C5206" t="s">
        <v>26</v>
      </c>
      <c r="D5206" t="s">
        <v>26</v>
      </c>
      <c r="E5206" t="s">
        <v>26</v>
      </c>
      <c r="F5206">
        <v>146608155.49000001</v>
      </c>
      <c r="G5206">
        <v>127353378.72</v>
      </c>
      <c r="H5206">
        <v>195150764.06999999</v>
      </c>
      <c r="I5206" t="s">
        <v>26</v>
      </c>
      <c r="J5206" t="s">
        <v>26</v>
      </c>
      <c r="K5206" t="s">
        <v>26</v>
      </c>
    </row>
    <row r="5207" spans="1:11" x14ac:dyDescent="0.25">
      <c r="A5207" s="1">
        <v>36251</v>
      </c>
      <c r="B5207" t="s">
        <v>146</v>
      </c>
      <c r="C5207" t="s">
        <v>26</v>
      </c>
      <c r="D5207" t="s">
        <v>26</v>
      </c>
      <c r="E5207" t="s">
        <v>26</v>
      </c>
      <c r="F5207">
        <v>142634783.08000001</v>
      </c>
      <c r="G5207">
        <v>122929563.09999999</v>
      </c>
      <c r="H5207">
        <v>194006849.38999999</v>
      </c>
      <c r="I5207" t="s">
        <v>26</v>
      </c>
      <c r="J5207" t="s">
        <v>26</v>
      </c>
      <c r="K5207" t="s">
        <v>26</v>
      </c>
    </row>
    <row r="5208" spans="1:11" x14ac:dyDescent="0.25">
      <c r="A5208" s="1">
        <v>36251</v>
      </c>
      <c r="B5208" t="s">
        <v>2</v>
      </c>
      <c r="C5208" t="s">
        <v>26</v>
      </c>
      <c r="D5208" t="s">
        <v>26</v>
      </c>
      <c r="E5208" t="s">
        <v>26</v>
      </c>
      <c r="F5208">
        <v>127651462.34</v>
      </c>
      <c r="G5208">
        <v>113698190.58</v>
      </c>
      <c r="H5208">
        <v>168409520.53</v>
      </c>
      <c r="I5208" t="s">
        <v>26</v>
      </c>
      <c r="J5208" t="s">
        <v>26</v>
      </c>
      <c r="K5208" t="s">
        <v>26</v>
      </c>
    </row>
    <row r="5209" spans="1:11" x14ac:dyDescent="0.25">
      <c r="A5209" s="1">
        <v>36251</v>
      </c>
      <c r="B5209" t="s">
        <v>147</v>
      </c>
      <c r="C5209" t="s">
        <v>26</v>
      </c>
      <c r="D5209" t="s">
        <v>26</v>
      </c>
      <c r="E5209" t="s">
        <v>26</v>
      </c>
      <c r="F5209">
        <v>144787452.38</v>
      </c>
      <c r="G5209">
        <v>126454602.86</v>
      </c>
      <c r="H5209">
        <v>188767190.91</v>
      </c>
      <c r="I5209" t="s">
        <v>26</v>
      </c>
      <c r="J5209" t="s">
        <v>26</v>
      </c>
      <c r="K5209" t="s">
        <v>26</v>
      </c>
    </row>
    <row r="5210" spans="1:11" x14ac:dyDescent="0.25">
      <c r="A5210" s="1">
        <v>36251</v>
      </c>
      <c r="B5210" t="s">
        <v>148</v>
      </c>
      <c r="C5210" t="s">
        <v>26</v>
      </c>
      <c r="D5210" t="s">
        <v>26</v>
      </c>
      <c r="E5210" t="s">
        <v>26</v>
      </c>
      <c r="F5210">
        <v>150123625.37</v>
      </c>
      <c r="G5210">
        <v>124651735.39</v>
      </c>
      <c r="H5210">
        <v>205965670.63</v>
      </c>
      <c r="I5210" t="s">
        <v>26</v>
      </c>
      <c r="J5210" t="s">
        <v>26</v>
      </c>
      <c r="K5210" t="s">
        <v>26</v>
      </c>
    </row>
    <row r="5211" spans="1:11" x14ac:dyDescent="0.25">
      <c r="A5211" s="1">
        <v>36251</v>
      </c>
      <c r="B5211" t="s">
        <v>149</v>
      </c>
      <c r="C5211" t="s">
        <v>26</v>
      </c>
      <c r="D5211" t="s">
        <v>26</v>
      </c>
      <c r="E5211" t="s">
        <v>26</v>
      </c>
      <c r="F5211">
        <v>144851992.72999999</v>
      </c>
      <c r="G5211">
        <v>119822848.09999999</v>
      </c>
      <c r="H5211">
        <v>199641979.19</v>
      </c>
      <c r="I5211" t="s">
        <v>26</v>
      </c>
      <c r="J5211" t="s">
        <v>26</v>
      </c>
      <c r="K5211" t="s">
        <v>26</v>
      </c>
    </row>
    <row r="5212" spans="1:11" x14ac:dyDescent="0.25">
      <c r="A5212" s="1">
        <v>36251</v>
      </c>
      <c r="B5212" t="s">
        <v>150</v>
      </c>
      <c r="C5212" t="s">
        <v>26</v>
      </c>
      <c r="D5212" t="s">
        <v>26</v>
      </c>
      <c r="E5212" t="s">
        <v>26</v>
      </c>
      <c r="F5212">
        <v>161145674.59</v>
      </c>
      <c r="G5212">
        <v>122960937.64</v>
      </c>
      <c r="H5212">
        <v>248943289.00999999</v>
      </c>
      <c r="I5212" t="s">
        <v>26</v>
      </c>
      <c r="J5212" t="s">
        <v>26</v>
      </c>
      <c r="K5212" t="s">
        <v>26</v>
      </c>
    </row>
    <row r="5213" spans="1:11" x14ac:dyDescent="0.25">
      <c r="A5213" s="1">
        <v>36251</v>
      </c>
      <c r="B5213" t="s">
        <v>151</v>
      </c>
      <c r="C5213" t="s">
        <v>26</v>
      </c>
      <c r="D5213" t="s">
        <v>26</v>
      </c>
      <c r="E5213" t="s">
        <v>26</v>
      </c>
      <c r="F5213">
        <v>136558373.00999999</v>
      </c>
      <c r="G5213">
        <v>120187500.61</v>
      </c>
      <c r="H5213">
        <v>185860433.03999999</v>
      </c>
      <c r="I5213" t="s">
        <v>26</v>
      </c>
      <c r="J5213" t="s">
        <v>26</v>
      </c>
      <c r="K5213" t="s">
        <v>26</v>
      </c>
    </row>
    <row r="5214" spans="1:11" x14ac:dyDescent="0.25">
      <c r="A5214" s="1">
        <v>36251</v>
      </c>
      <c r="B5214" t="s">
        <v>152</v>
      </c>
      <c r="C5214" t="s">
        <v>26</v>
      </c>
      <c r="D5214" t="s">
        <v>26</v>
      </c>
      <c r="E5214" t="s">
        <v>26</v>
      </c>
      <c r="F5214">
        <v>129677406.25</v>
      </c>
      <c r="G5214">
        <v>115031011.03</v>
      </c>
      <c r="H5214">
        <v>168784348.74000001</v>
      </c>
      <c r="I5214" t="s">
        <v>26</v>
      </c>
      <c r="J5214" t="s">
        <v>26</v>
      </c>
      <c r="K5214" t="s">
        <v>26</v>
      </c>
    </row>
    <row r="5215" spans="1:11" x14ac:dyDescent="0.25">
      <c r="A5215" s="1">
        <v>36251</v>
      </c>
      <c r="B5215" t="s">
        <v>153</v>
      </c>
      <c r="C5215" t="s">
        <v>26</v>
      </c>
      <c r="D5215" t="s">
        <v>26</v>
      </c>
      <c r="E5215" t="s">
        <v>26</v>
      </c>
      <c r="F5215">
        <v>150323585.38</v>
      </c>
      <c r="G5215">
        <v>135822698.80000001</v>
      </c>
      <c r="H5215">
        <v>185275475.77000001</v>
      </c>
      <c r="I5215" t="s">
        <v>26</v>
      </c>
      <c r="J5215" t="s">
        <v>26</v>
      </c>
      <c r="K5215" t="s">
        <v>26</v>
      </c>
    </row>
    <row r="5216" spans="1:11" x14ac:dyDescent="0.25">
      <c r="A5216" s="1">
        <v>36251</v>
      </c>
      <c r="B5216" t="s">
        <v>154</v>
      </c>
      <c r="C5216" t="s">
        <v>26</v>
      </c>
      <c r="D5216" t="s">
        <v>26</v>
      </c>
      <c r="E5216" t="s">
        <v>26</v>
      </c>
      <c r="F5216">
        <v>138536785.22</v>
      </c>
      <c r="G5216">
        <v>117276721.98999999</v>
      </c>
      <c r="H5216">
        <v>201116917.03</v>
      </c>
      <c r="I5216" t="s">
        <v>26</v>
      </c>
      <c r="J5216" t="s">
        <v>26</v>
      </c>
      <c r="K5216" t="s">
        <v>26</v>
      </c>
    </row>
    <row r="5217" spans="1:11" x14ac:dyDescent="0.25">
      <c r="A5217" s="1">
        <v>36251</v>
      </c>
      <c r="B5217" t="s">
        <v>155</v>
      </c>
      <c r="C5217" t="s">
        <v>26</v>
      </c>
      <c r="D5217" t="s">
        <v>26</v>
      </c>
      <c r="E5217" t="s">
        <v>26</v>
      </c>
      <c r="F5217">
        <v>133323114.26000001</v>
      </c>
      <c r="G5217">
        <v>119663253.75</v>
      </c>
      <c r="H5217">
        <v>170336354.72</v>
      </c>
      <c r="I5217" t="s">
        <v>26</v>
      </c>
      <c r="J5217" t="s">
        <v>26</v>
      </c>
      <c r="K5217" t="s">
        <v>26</v>
      </c>
    </row>
    <row r="5218" spans="1:11" x14ac:dyDescent="0.25">
      <c r="A5218" s="1">
        <v>36281</v>
      </c>
      <c r="B5218" t="s">
        <v>1</v>
      </c>
      <c r="C5218" t="s">
        <v>26</v>
      </c>
      <c r="D5218" t="s">
        <v>26</v>
      </c>
      <c r="E5218" t="s">
        <v>26</v>
      </c>
      <c r="F5218">
        <v>145683740.34</v>
      </c>
      <c r="G5218">
        <v>124069655.09</v>
      </c>
      <c r="H5218">
        <v>201198229.80000001</v>
      </c>
      <c r="I5218" t="s">
        <v>26</v>
      </c>
      <c r="J5218" t="s">
        <v>26</v>
      </c>
      <c r="K5218" t="s">
        <v>26</v>
      </c>
    </row>
    <row r="5219" spans="1:11" x14ac:dyDescent="0.25">
      <c r="A5219" s="1">
        <v>36281</v>
      </c>
      <c r="B5219" t="s">
        <v>126</v>
      </c>
      <c r="C5219" t="s">
        <v>26</v>
      </c>
      <c r="D5219" t="s">
        <v>26</v>
      </c>
      <c r="E5219" t="s">
        <v>26</v>
      </c>
      <c r="F5219">
        <v>144312533.09</v>
      </c>
      <c r="G5219">
        <v>126591894.36</v>
      </c>
      <c r="H5219">
        <v>191043666.28</v>
      </c>
      <c r="I5219" t="s">
        <v>26</v>
      </c>
      <c r="J5219" t="s">
        <v>26</v>
      </c>
      <c r="K5219" t="s">
        <v>26</v>
      </c>
    </row>
    <row r="5220" spans="1:11" x14ac:dyDescent="0.25">
      <c r="A5220" s="1">
        <v>36281</v>
      </c>
      <c r="B5220" t="s">
        <v>127</v>
      </c>
      <c r="C5220" t="s">
        <v>26</v>
      </c>
      <c r="D5220" t="s">
        <v>26</v>
      </c>
      <c r="E5220" t="s">
        <v>26</v>
      </c>
      <c r="F5220">
        <v>141833824.66999999</v>
      </c>
      <c r="G5220">
        <v>121021010.54000001</v>
      </c>
      <c r="H5220">
        <v>204530881.27000001</v>
      </c>
      <c r="I5220" t="s">
        <v>26</v>
      </c>
      <c r="J5220" t="s">
        <v>26</v>
      </c>
      <c r="K5220" t="s">
        <v>26</v>
      </c>
    </row>
    <row r="5221" spans="1:11" x14ac:dyDescent="0.25">
      <c r="A5221" s="1">
        <v>36281</v>
      </c>
      <c r="B5221" t="s">
        <v>113</v>
      </c>
      <c r="C5221" t="s">
        <v>26</v>
      </c>
      <c r="D5221" t="s">
        <v>26</v>
      </c>
      <c r="E5221" t="s">
        <v>26</v>
      </c>
      <c r="F5221">
        <v>149548888.49000001</v>
      </c>
      <c r="G5221">
        <v>126191614.65000001</v>
      </c>
      <c r="H5221">
        <v>204123529.93000001</v>
      </c>
      <c r="I5221" t="s">
        <v>26</v>
      </c>
      <c r="J5221" t="s">
        <v>26</v>
      </c>
      <c r="K5221" t="s">
        <v>26</v>
      </c>
    </row>
    <row r="5222" spans="1:11" x14ac:dyDescent="0.25">
      <c r="A5222" s="1">
        <v>36281</v>
      </c>
      <c r="B5222" t="s">
        <v>128</v>
      </c>
      <c r="C5222" t="s">
        <v>26</v>
      </c>
      <c r="D5222" t="s">
        <v>26</v>
      </c>
      <c r="E5222" t="s">
        <v>26</v>
      </c>
      <c r="F5222">
        <v>145177711.69999999</v>
      </c>
      <c r="G5222">
        <v>121237876.27</v>
      </c>
      <c r="H5222">
        <v>204821706.63999999</v>
      </c>
      <c r="I5222" t="s">
        <v>26</v>
      </c>
      <c r="J5222" t="s">
        <v>26</v>
      </c>
      <c r="K5222" t="s">
        <v>26</v>
      </c>
    </row>
    <row r="5223" spans="1:11" x14ac:dyDescent="0.25">
      <c r="A5223" s="1">
        <v>36281</v>
      </c>
      <c r="B5223" t="s">
        <v>129</v>
      </c>
      <c r="C5223" t="s">
        <v>26</v>
      </c>
      <c r="D5223" t="s">
        <v>26</v>
      </c>
      <c r="E5223" t="s">
        <v>26</v>
      </c>
      <c r="F5223">
        <v>139598063.06</v>
      </c>
      <c r="G5223">
        <v>123740157.04000001</v>
      </c>
      <c r="H5223">
        <v>182949296.06999999</v>
      </c>
      <c r="I5223" t="s">
        <v>26</v>
      </c>
      <c r="J5223" t="s">
        <v>26</v>
      </c>
      <c r="K5223" t="s">
        <v>26</v>
      </c>
    </row>
    <row r="5224" spans="1:11" x14ac:dyDescent="0.25">
      <c r="A5224" s="1">
        <v>36281</v>
      </c>
      <c r="B5224" t="s">
        <v>130</v>
      </c>
      <c r="C5224" t="s">
        <v>26</v>
      </c>
      <c r="D5224" t="s">
        <v>26</v>
      </c>
      <c r="E5224" t="s">
        <v>26</v>
      </c>
      <c r="F5224">
        <v>146672012.96000001</v>
      </c>
      <c r="G5224">
        <v>119843443.92</v>
      </c>
      <c r="H5224">
        <v>242042421.80000001</v>
      </c>
      <c r="I5224" t="s">
        <v>26</v>
      </c>
      <c r="J5224" t="s">
        <v>26</v>
      </c>
      <c r="K5224" t="s">
        <v>26</v>
      </c>
    </row>
    <row r="5225" spans="1:11" x14ac:dyDescent="0.25">
      <c r="A5225" s="1">
        <v>36281</v>
      </c>
      <c r="B5225" t="s">
        <v>131</v>
      </c>
      <c r="C5225" t="s">
        <v>26</v>
      </c>
      <c r="D5225" t="s">
        <v>26</v>
      </c>
      <c r="E5225" t="s">
        <v>26</v>
      </c>
      <c r="F5225">
        <v>143442174.56</v>
      </c>
      <c r="G5225">
        <v>131121414.54000001</v>
      </c>
      <c r="H5225">
        <v>184913855.40000001</v>
      </c>
      <c r="I5225" t="s">
        <v>26</v>
      </c>
      <c r="J5225" t="s">
        <v>26</v>
      </c>
      <c r="K5225" t="s">
        <v>26</v>
      </c>
    </row>
    <row r="5226" spans="1:11" x14ac:dyDescent="0.25">
      <c r="A5226" s="1">
        <v>36281</v>
      </c>
      <c r="B5226" t="s">
        <v>132</v>
      </c>
      <c r="C5226" t="s">
        <v>26</v>
      </c>
      <c r="D5226" t="s">
        <v>26</v>
      </c>
      <c r="E5226" t="s">
        <v>26</v>
      </c>
      <c r="F5226">
        <v>154823394.80000001</v>
      </c>
      <c r="G5226">
        <v>137114991.24000001</v>
      </c>
      <c r="H5226">
        <v>197192315.34999999</v>
      </c>
      <c r="I5226" t="s">
        <v>26</v>
      </c>
      <c r="J5226" t="s">
        <v>26</v>
      </c>
      <c r="K5226" t="s">
        <v>26</v>
      </c>
    </row>
    <row r="5227" spans="1:11" x14ac:dyDescent="0.25">
      <c r="A5227" s="1">
        <v>36281</v>
      </c>
      <c r="B5227" t="s">
        <v>133</v>
      </c>
      <c r="C5227" t="s">
        <v>26</v>
      </c>
      <c r="D5227" t="s">
        <v>26</v>
      </c>
      <c r="E5227" t="s">
        <v>26</v>
      </c>
      <c r="F5227">
        <v>139018177.84999999</v>
      </c>
      <c r="G5227">
        <v>115194451.87</v>
      </c>
      <c r="H5227">
        <v>195170869.59</v>
      </c>
      <c r="I5227" t="s">
        <v>26</v>
      </c>
      <c r="J5227" t="s">
        <v>26</v>
      </c>
      <c r="K5227" t="s">
        <v>26</v>
      </c>
    </row>
    <row r="5228" spans="1:11" x14ac:dyDescent="0.25">
      <c r="A5228" s="1">
        <v>36281</v>
      </c>
      <c r="B5228" t="s">
        <v>134</v>
      </c>
      <c r="C5228" t="s">
        <v>26</v>
      </c>
      <c r="D5228" t="s">
        <v>26</v>
      </c>
      <c r="E5228" t="s">
        <v>26</v>
      </c>
      <c r="F5228">
        <v>136369564.69999999</v>
      </c>
      <c r="G5228">
        <v>126445331.61</v>
      </c>
      <c r="H5228">
        <v>159636770.37</v>
      </c>
      <c r="I5228" t="s">
        <v>26</v>
      </c>
      <c r="J5228" t="s">
        <v>26</v>
      </c>
      <c r="K5228" t="s">
        <v>26</v>
      </c>
    </row>
    <row r="5229" spans="1:11" x14ac:dyDescent="0.25">
      <c r="A5229" s="1">
        <v>36281</v>
      </c>
      <c r="B5229" t="s">
        <v>135</v>
      </c>
      <c r="C5229" t="s">
        <v>26</v>
      </c>
      <c r="D5229" t="s">
        <v>26</v>
      </c>
      <c r="E5229" t="s">
        <v>26</v>
      </c>
      <c r="F5229">
        <v>137074877.71000001</v>
      </c>
      <c r="G5229">
        <v>123418748.98999999</v>
      </c>
      <c r="H5229">
        <v>178114439.34</v>
      </c>
      <c r="I5229" t="s">
        <v>26</v>
      </c>
      <c r="J5229" t="s">
        <v>26</v>
      </c>
      <c r="K5229" t="s">
        <v>26</v>
      </c>
    </row>
    <row r="5230" spans="1:11" x14ac:dyDescent="0.25">
      <c r="A5230" s="1">
        <v>36281</v>
      </c>
      <c r="B5230" t="s">
        <v>136</v>
      </c>
      <c r="C5230" t="s">
        <v>26</v>
      </c>
      <c r="D5230" t="s">
        <v>26</v>
      </c>
      <c r="E5230" t="s">
        <v>26</v>
      </c>
      <c r="F5230">
        <v>152747533.90000001</v>
      </c>
      <c r="G5230">
        <v>116792419.12</v>
      </c>
      <c r="H5230">
        <v>253841995.62</v>
      </c>
      <c r="I5230" t="s">
        <v>26</v>
      </c>
      <c r="J5230" t="s">
        <v>26</v>
      </c>
      <c r="K5230" t="s">
        <v>26</v>
      </c>
    </row>
    <row r="5231" spans="1:11" x14ac:dyDescent="0.25">
      <c r="A5231" s="1">
        <v>36281</v>
      </c>
      <c r="B5231" t="s">
        <v>137</v>
      </c>
      <c r="C5231" t="s">
        <v>26</v>
      </c>
      <c r="D5231" t="s">
        <v>26</v>
      </c>
      <c r="E5231" t="s">
        <v>26</v>
      </c>
      <c r="F5231">
        <v>137579984.37</v>
      </c>
      <c r="G5231">
        <v>116854858.73</v>
      </c>
      <c r="H5231">
        <v>226535611.65000001</v>
      </c>
      <c r="I5231" t="s">
        <v>26</v>
      </c>
      <c r="J5231" t="s">
        <v>26</v>
      </c>
      <c r="K5231" t="s">
        <v>26</v>
      </c>
    </row>
    <row r="5232" spans="1:11" x14ac:dyDescent="0.25">
      <c r="A5232" s="1">
        <v>36281</v>
      </c>
      <c r="B5232" t="s">
        <v>138</v>
      </c>
      <c r="C5232" t="s">
        <v>26</v>
      </c>
      <c r="D5232" t="s">
        <v>26</v>
      </c>
      <c r="E5232" t="s">
        <v>26</v>
      </c>
      <c r="F5232">
        <v>156717853.81999999</v>
      </c>
      <c r="G5232">
        <v>143569872.06</v>
      </c>
      <c r="H5232">
        <v>203867369.31</v>
      </c>
      <c r="I5232" t="s">
        <v>26</v>
      </c>
      <c r="J5232" t="s">
        <v>26</v>
      </c>
      <c r="K5232" t="s">
        <v>26</v>
      </c>
    </row>
    <row r="5233" spans="1:11" x14ac:dyDescent="0.25">
      <c r="A5233" s="1">
        <v>36281</v>
      </c>
      <c r="B5233" t="s">
        <v>139</v>
      </c>
      <c r="C5233" t="s">
        <v>26</v>
      </c>
      <c r="D5233" t="s">
        <v>26</v>
      </c>
      <c r="E5233" t="s">
        <v>26</v>
      </c>
      <c r="F5233">
        <v>150264152.93000001</v>
      </c>
      <c r="G5233">
        <v>120387775.2</v>
      </c>
      <c r="H5233">
        <v>250363261.43000001</v>
      </c>
      <c r="I5233" t="s">
        <v>26</v>
      </c>
      <c r="J5233" t="s">
        <v>26</v>
      </c>
      <c r="K5233" t="s">
        <v>26</v>
      </c>
    </row>
    <row r="5234" spans="1:11" x14ac:dyDescent="0.25">
      <c r="A5234" s="1">
        <v>36281</v>
      </c>
      <c r="B5234" t="s">
        <v>140</v>
      </c>
      <c r="C5234" t="s">
        <v>26</v>
      </c>
      <c r="D5234" t="s">
        <v>26</v>
      </c>
      <c r="E5234" t="s">
        <v>26</v>
      </c>
      <c r="F5234">
        <v>129195452.34</v>
      </c>
      <c r="G5234">
        <v>115989345.06999999</v>
      </c>
      <c r="H5234">
        <v>171288551.69</v>
      </c>
      <c r="I5234" t="s">
        <v>26</v>
      </c>
      <c r="J5234" t="s">
        <v>26</v>
      </c>
      <c r="K5234" t="s">
        <v>26</v>
      </c>
    </row>
    <row r="5235" spans="1:11" x14ac:dyDescent="0.25">
      <c r="A5235" s="1">
        <v>36281</v>
      </c>
      <c r="B5235" t="s">
        <v>141</v>
      </c>
      <c r="C5235" t="s">
        <v>26</v>
      </c>
      <c r="D5235" t="s">
        <v>26</v>
      </c>
      <c r="E5235" t="s">
        <v>26</v>
      </c>
      <c r="F5235">
        <v>139540905.34999999</v>
      </c>
      <c r="G5235">
        <v>125089834.86</v>
      </c>
      <c r="H5235">
        <v>185485220.58000001</v>
      </c>
      <c r="I5235" t="s">
        <v>26</v>
      </c>
      <c r="J5235" t="s">
        <v>26</v>
      </c>
      <c r="K5235" t="s">
        <v>26</v>
      </c>
    </row>
    <row r="5236" spans="1:11" x14ac:dyDescent="0.25">
      <c r="A5236" s="1">
        <v>36281</v>
      </c>
      <c r="B5236" t="s">
        <v>142</v>
      </c>
      <c r="C5236" t="s">
        <v>26</v>
      </c>
      <c r="D5236" t="s">
        <v>26</v>
      </c>
      <c r="E5236" t="s">
        <v>26</v>
      </c>
      <c r="F5236">
        <v>133602339.69</v>
      </c>
      <c r="G5236">
        <v>110364048.54000001</v>
      </c>
      <c r="H5236">
        <v>203297130.65000001</v>
      </c>
      <c r="I5236" t="s">
        <v>26</v>
      </c>
      <c r="J5236" t="s">
        <v>26</v>
      </c>
      <c r="K5236" t="s">
        <v>26</v>
      </c>
    </row>
    <row r="5237" spans="1:11" x14ac:dyDescent="0.25">
      <c r="A5237" s="1">
        <v>36281</v>
      </c>
      <c r="B5237" t="s">
        <v>143</v>
      </c>
      <c r="C5237" t="s">
        <v>26</v>
      </c>
      <c r="D5237" t="s">
        <v>26</v>
      </c>
      <c r="E5237" t="s">
        <v>26</v>
      </c>
      <c r="F5237">
        <v>143760312.13</v>
      </c>
      <c r="G5237">
        <v>120943712.69</v>
      </c>
      <c r="H5237">
        <v>198430506.16999999</v>
      </c>
      <c r="I5237" t="s">
        <v>26</v>
      </c>
      <c r="J5237" t="s">
        <v>26</v>
      </c>
      <c r="K5237" t="s">
        <v>26</v>
      </c>
    </row>
    <row r="5238" spans="1:11" x14ac:dyDescent="0.25">
      <c r="A5238" s="1">
        <v>36281</v>
      </c>
      <c r="B5238" t="s">
        <v>144</v>
      </c>
      <c r="C5238" t="s">
        <v>26</v>
      </c>
      <c r="D5238" t="s">
        <v>26</v>
      </c>
      <c r="E5238" t="s">
        <v>26</v>
      </c>
      <c r="F5238">
        <v>123454633.34999999</v>
      </c>
      <c r="G5238">
        <v>104749733.11</v>
      </c>
      <c r="H5238">
        <v>185294168.02000001</v>
      </c>
      <c r="I5238" t="s">
        <v>26</v>
      </c>
      <c r="J5238" t="s">
        <v>26</v>
      </c>
      <c r="K5238" t="s">
        <v>26</v>
      </c>
    </row>
    <row r="5239" spans="1:11" x14ac:dyDescent="0.25">
      <c r="A5239" s="1">
        <v>36281</v>
      </c>
      <c r="B5239" t="s">
        <v>145</v>
      </c>
      <c r="C5239" t="s">
        <v>26</v>
      </c>
      <c r="D5239" t="s">
        <v>26</v>
      </c>
      <c r="E5239" t="s">
        <v>26</v>
      </c>
      <c r="F5239">
        <v>147165266.47999999</v>
      </c>
      <c r="G5239">
        <v>127760909.53</v>
      </c>
      <c r="H5239">
        <v>196048457.58000001</v>
      </c>
      <c r="I5239" t="s">
        <v>26</v>
      </c>
      <c r="J5239" t="s">
        <v>26</v>
      </c>
      <c r="K5239" t="s">
        <v>26</v>
      </c>
    </row>
    <row r="5240" spans="1:11" x14ac:dyDescent="0.25">
      <c r="A5240" s="1">
        <v>36281</v>
      </c>
      <c r="B5240" t="s">
        <v>146</v>
      </c>
      <c r="C5240" t="s">
        <v>26</v>
      </c>
      <c r="D5240" t="s">
        <v>26</v>
      </c>
      <c r="E5240" t="s">
        <v>26</v>
      </c>
      <c r="F5240">
        <v>143718807.43000001</v>
      </c>
      <c r="G5240">
        <v>124478475.59</v>
      </c>
      <c r="H5240">
        <v>194220256.91999999</v>
      </c>
      <c r="I5240" t="s">
        <v>26</v>
      </c>
      <c r="J5240" t="s">
        <v>26</v>
      </c>
      <c r="K5240" t="s">
        <v>26</v>
      </c>
    </row>
    <row r="5241" spans="1:11" x14ac:dyDescent="0.25">
      <c r="A5241" s="1">
        <v>36281</v>
      </c>
      <c r="B5241" t="s">
        <v>2</v>
      </c>
      <c r="C5241" t="s">
        <v>26</v>
      </c>
      <c r="D5241" t="s">
        <v>26</v>
      </c>
      <c r="E5241" t="s">
        <v>26</v>
      </c>
      <c r="F5241">
        <v>127485515.44</v>
      </c>
      <c r="G5241">
        <v>113448054.56</v>
      </c>
      <c r="H5241">
        <v>168409520.53</v>
      </c>
      <c r="I5241" t="s">
        <v>26</v>
      </c>
      <c r="J5241" t="s">
        <v>26</v>
      </c>
      <c r="K5241" t="s">
        <v>26</v>
      </c>
    </row>
    <row r="5242" spans="1:11" x14ac:dyDescent="0.25">
      <c r="A5242" s="1">
        <v>36281</v>
      </c>
      <c r="B5242" t="s">
        <v>147</v>
      </c>
      <c r="C5242" t="s">
        <v>26</v>
      </c>
      <c r="D5242" t="s">
        <v>26</v>
      </c>
      <c r="E5242" t="s">
        <v>26</v>
      </c>
      <c r="F5242">
        <v>143918727.66999999</v>
      </c>
      <c r="G5242">
        <v>125114184.06999999</v>
      </c>
      <c r="H5242">
        <v>188767190.91</v>
      </c>
      <c r="I5242" t="s">
        <v>26</v>
      </c>
      <c r="J5242" t="s">
        <v>26</v>
      </c>
      <c r="K5242" t="s">
        <v>26</v>
      </c>
    </row>
    <row r="5243" spans="1:11" x14ac:dyDescent="0.25">
      <c r="A5243" s="1">
        <v>36281</v>
      </c>
      <c r="B5243" t="s">
        <v>148</v>
      </c>
      <c r="C5243" t="s">
        <v>26</v>
      </c>
      <c r="D5243" t="s">
        <v>26</v>
      </c>
      <c r="E5243" t="s">
        <v>26</v>
      </c>
      <c r="F5243">
        <v>154342099.24000001</v>
      </c>
      <c r="G5243">
        <v>127219561.14</v>
      </c>
      <c r="H5243">
        <v>213339241.63999999</v>
      </c>
      <c r="I5243" t="s">
        <v>26</v>
      </c>
      <c r="J5243" t="s">
        <v>26</v>
      </c>
      <c r="K5243" t="s">
        <v>26</v>
      </c>
    </row>
    <row r="5244" spans="1:11" x14ac:dyDescent="0.25">
      <c r="A5244" s="1">
        <v>36281</v>
      </c>
      <c r="B5244" t="s">
        <v>149</v>
      </c>
      <c r="C5244" t="s">
        <v>26</v>
      </c>
      <c r="D5244" t="s">
        <v>26</v>
      </c>
      <c r="E5244" t="s">
        <v>26</v>
      </c>
      <c r="F5244">
        <v>145243093.11000001</v>
      </c>
      <c r="G5244">
        <v>120469891.48</v>
      </c>
      <c r="H5244">
        <v>199641979.19</v>
      </c>
      <c r="I5244" t="s">
        <v>26</v>
      </c>
      <c r="J5244" t="s">
        <v>26</v>
      </c>
      <c r="K5244" t="s">
        <v>26</v>
      </c>
    </row>
    <row r="5245" spans="1:11" x14ac:dyDescent="0.25">
      <c r="A5245" s="1">
        <v>36281</v>
      </c>
      <c r="B5245" t="s">
        <v>150</v>
      </c>
      <c r="C5245" t="s">
        <v>26</v>
      </c>
      <c r="D5245" t="s">
        <v>26</v>
      </c>
      <c r="E5245" t="s">
        <v>26</v>
      </c>
      <c r="F5245">
        <v>162418725.41999999</v>
      </c>
      <c r="G5245">
        <v>124153658.73</v>
      </c>
      <c r="H5245">
        <v>250461843.06999999</v>
      </c>
      <c r="I5245" t="s">
        <v>26</v>
      </c>
      <c r="J5245" t="s">
        <v>26</v>
      </c>
      <c r="K5245" t="s">
        <v>26</v>
      </c>
    </row>
    <row r="5246" spans="1:11" x14ac:dyDescent="0.25">
      <c r="A5246" s="1">
        <v>36281</v>
      </c>
      <c r="B5246" t="s">
        <v>151</v>
      </c>
      <c r="C5246" t="s">
        <v>26</v>
      </c>
      <c r="D5246" t="s">
        <v>26</v>
      </c>
      <c r="E5246" t="s">
        <v>26</v>
      </c>
      <c r="F5246">
        <v>136831489.75</v>
      </c>
      <c r="G5246">
        <v>120548063.11</v>
      </c>
      <c r="H5246">
        <v>185916191.16999999</v>
      </c>
      <c r="I5246" t="s">
        <v>26</v>
      </c>
      <c r="J5246" t="s">
        <v>26</v>
      </c>
      <c r="K5246" t="s">
        <v>26</v>
      </c>
    </row>
    <row r="5247" spans="1:11" x14ac:dyDescent="0.25">
      <c r="A5247" s="1">
        <v>36281</v>
      </c>
      <c r="B5247" t="s">
        <v>152</v>
      </c>
      <c r="C5247" t="s">
        <v>26</v>
      </c>
      <c r="D5247" t="s">
        <v>26</v>
      </c>
      <c r="E5247" t="s">
        <v>26</v>
      </c>
      <c r="F5247">
        <v>130338761.03</v>
      </c>
      <c r="G5247">
        <v>115997271.52</v>
      </c>
      <c r="H5247">
        <v>168784348.74000001</v>
      </c>
      <c r="I5247" t="s">
        <v>26</v>
      </c>
      <c r="J5247" t="s">
        <v>26</v>
      </c>
      <c r="K5247" t="s">
        <v>26</v>
      </c>
    </row>
    <row r="5248" spans="1:11" x14ac:dyDescent="0.25">
      <c r="A5248" s="1">
        <v>36281</v>
      </c>
      <c r="B5248" t="s">
        <v>153</v>
      </c>
      <c r="C5248" t="s">
        <v>26</v>
      </c>
      <c r="D5248" t="s">
        <v>26</v>
      </c>
      <c r="E5248" t="s">
        <v>26</v>
      </c>
      <c r="F5248">
        <v>150969976.80000001</v>
      </c>
      <c r="G5248">
        <v>136338825.05000001</v>
      </c>
      <c r="H5248">
        <v>186201853.15000001</v>
      </c>
      <c r="I5248" t="s">
        <v>26</v>
      </c>
      <c r="J5248" t="s">
        <v>26</v>
      </c>
      <c r="K5248" t="s">
        <v>26</v>
      </c>
    </row>
    <row r="5249" spans="1:11" x14ac:dyDescent="0.25">
      <c r="A5249" s="1">
        <v>36281</v>
      </c>
      <c r="B5249" t="s">
        <v>154</v>
      </c>
      <c r="C5249" t="s">
        <v>26</v>
      </c>
      <c r="D5249" t="s">
        <v>26</v>
      </c>
      <c r="E5249" t="s">
        <v>26</v>
      </c>
      <c r="F5249">
        <v>138564492.56999999</v>
      </c>
      <c r="G5249">
        <v>120501831.84999999</v>
      </c>
      <c r="H5249">
        <v>193615256.02000001</v>
      </c>
      <c r="I5249" t="s">
        <v>26</v>
      </c>
      <c r="J5249" t="s">
        <v>26</v>
      </c>
      <c r="K5249" t="s">
        <v>26</v>
      </c>
    </row>
    <row r="5250" spans="1:11" x14ac:dyDescent="0.25">
      <c r="A5250" s="1">
        <v>36281</v>
      </c>
      <c r="B5250" t="s">
        <v>155</v>
      </c>
      <c r="C5250" t="s">
        <v>26</v>
      </c>
      <c r="D5250" t="s">
        <v>26</v>
      </c>
      <c r="E5250" t="s">
        <v>26</v>
      </c>
      <c r="F5250">
        <v>133723083.59999999</v>
      </c>
      <c r="G5250">
        <v>120261570.02</v>
      </c>
      <c r="H5250">
        <v>170353388.36000001</v>
      </c>
      <c r="I5250" t="s">
        <v>26</v>
      </c>
      <c r="J5250" t="s">
        <v>26</v>
      </c>
      <c r="K5250" t="s">
        <v>26</v>
      </c>
    </row>
    <row r="5251" spans="1:11" x14ac:dyDescent="0.25">
      <c r="A5251" s="1">
        <v>36312</v>
      </c>
      <c r="B5251" t="s">
        <v>1</v>
      </c>
      <c r="C5251" t="s">
        <v>26</v>
      </c>
      <c r="D5251" t="s">
        <v>26</v>
      </c>
      <c r="E5251" t="s">
        <v>26</v>
      </c>
      <c r="F5251">
        <v>145931402.69999999</v>
      </c>
      <c r="G5251">
        <v>122766923.72</v>
      </c>
      <c r="H5251">
        <v>204658839.34999999</v>
      </c>
      <c r="I5251" t="s">
        <v>26</v>
      </c>
      <c r="J5251" t="s">
        <v>26</v>
      </c>
      <c r="K5251" t="s">
        <v>26</v>
      </c>
    </row>
    <row r="5252" spans="1:11" x14ac:dyDescent="0.25">
      <c r="A5252" s="1">
        <v>36312</v>
      </c>
      <c r="B5252" t="s">
        <v>126</v>
      </c>
      <c r="C5252" t="s">
        <v>26</v>
      </c>
      <c r="D5252" t="s">
        <v>26</v>
      </c>
      <c r="E5252" t="s">
        <v>26</v>
      </c>
      <c r="F5252">
        <v>143562107.91</v>
      </c>
      <c r="G5252">
        <v>125401930.56</v>
      </c>
      <c r="H5252">
        <v>191196501.21000001</v>
      </c>
      <c r="I5252" t="s">
        <v>26</v>
      </c>
      <c r="J5252" t="s">
        <v>26</v>
      </c>
      <c r="K5252" t="s">
        <v>26</v>
      </c>
    </row>
    <row r="5253" spans="1:11" x14ac:dyDescent="0.25">
      <c r="A5253" s="1">
        <v>36312</v>
      </c>
      <c r="B5253" t="s">
        <v>127</v>
      </c>
      <c r="C5253" t="s">
        <v>26</v>
      </c>
      <c r="D5253" t="s">
        <v>26</v>
      </c>
      <c r="E5253" t="s">
        <v>26</v>
      </c>
      <c r="F5253">
        <v>141663624.08000001</v>
      </c>
      <c r="G5253">
        <v>120294884.47</v>
      </c>
      <c r="H5253">
        <v>205737613.47</v>
      </c>
      <c r="I5253" t="s">
        <v>26</v>
      </c>
      <c r="J5253" t="s">
        <v>26</v>
      </c>
      <c r="K5253" t="s">
        <v>26</v>
      </c>
    </row>
    <row r="5254" spans="1:11" x14ac:dyDescent="0.25">
      <c r="A5254" s="1">
        <v>36312</v>
      </c>
      <c r="B5254" t="s">
        <v>113</v>
      </c>
      <c r="C5254" t="s">
        <v>26</v>
      </c>
      <c r="D5254" t="s">
        <v>26</v>
      </c>
      <c r="E5254" t="s">
        <v>26</v>
      </c>
      <c r="F5254">
        <v>149907805.81999999</v>
      </c>
      <c r="G5254">
        <v>124033738.04000001</v>
      </c>
      <c r="H5254">
        <v>209104144.06</v>
      </c>
      <c r="I5254" t="s">
        <v>26</v>
      </c>
      <c r="J5254" t="s">
        <v>26</v>
      </c>
      <c r="K5254" t="s">
        <v>26</v>
      </c>
    </row>
    <row r="5255" spans="1:11" x14ac:dyDescent="0.25">
      <c r="A5255" s="1">
        <v>36312</v>
      </c>
      <c r="B5255" t="s">
        <v>128</v>
      </c>
      <c r="C5255" t="s">
        <v>26</v>
      </c>
      <c r="D5255" t="s">
        <v>26</v>
      </c>
      <c r="E5255" t="s">
        <v>26</v>
      </c>
      <c r="F5255">
        <v>145366442.72</v>
      </c>
      <c r="G5255">
        <v>121359114.15000001</v>
      </c>
      <c r="H5255">
        <v>205169903.53999999</v>
      </c>
      <c r="I5255" t="s">
        <v>26</v>
      </c>
      <c r="J5255" t="s">
        <v>26</v>
      </c>
      <c r="K5255" t="s">
        <v>26</v>
      </c>
    </row>
    <row r="5256" spans="1:11" x14ac:dyDescent="0.25">
      <c r="A5256" s="1">
        <v>36312</v>
      </c>
      <c r="B5256" t="s">
        <v>129</v>
      </c>
      <c r="C5256" t="s">
        <v>26</v>
      </c>
      <c r="D5256" t="s">
        <v>26</v>
      </c>
      <c r="E5256" t="s">
        <v>26</v>
      </c>
      <c r="F5256">
        <v>141510556.52000001</v>
      </c>
      <c r="G5256">
        <v>122057290.90000001</v>
      </c>
      <c r="H5256">
        <v>192791968.19999999</v>
      </c>
      <c r="I5256" t="s">
        <v>26</v>
      </c>
      <c r="J5256" t="s">
        <v>26</v>
      </c>
      <c r="K5256" t="s">
        <v>26</v>
      </c>
    </row>
    <row r="5257" spans="1:11" x14ac:dyDescent="0.25">
      <c r="A5257" s="1">
        <v>36312</v>
      </c>
      <c r="B5257" t="s">
        <v>130</v>
      </c>
      <c r="C5257" t="s">
        <v>26</v>
      </c>
      <c r="D5257" t="s">
        <v>26</v>
      </c>
      <c r="E5257" t="s">
        <v>26</v>
      </c>
      <c r="F5257">
        <v>145645308.87</v>
      </c>
      <c r="G5257">
        <v>118513181.69</v>
      </c>
      <c r="H5257">
        <v>241848787.86000001</v>
      </c>
      <c r="I5257" t="s">
        <v>26</v>
      </c>
      <c r="J5257" t="s">
        <v>26</v>
      </c>
      <c r="K5257" t="s">
        <v>26</v>
      </c>
    </row>
    <row r="5258" spans="1:11" x14ac:dyDescent="0.25">
      <c r="A5258" s="1">
        <v>36312</v>
      </c>
      <c r="B5258" t="s">
        <v>131</v>
      </c>
      <c r="C5258" t="s">
        <v>26</v>
      </c>
      <c r="D5258" t="s">
        <v>26</v>
      </c>
      <c r="E5258" t="s">
        <v>26</v>
      </c>
      <c r="F5258">
        <v>141964720.16</v>
      </c>
      <c r="G5258">
        <v>129089032.62</v>
      </c>
      <c r="H5258">
        <v>184913855.40000001</v>
      </c>
      <c r="I5258" t="s">
        <v>26</v>
      </c>
      <c r="J5258" t="s">
        <v>26</v>
      </c>
      <c r="K5258" t="s">
        <v>26</v>
      </c>
    </row>
    <row r="5259" spans="1:11" x14ac:dyDescent="0.25">
      <c r="A5259" s="1">
        <v>36312</v>
      </c>
      <c r="B5259" t="s">
        <v>132</v>
      </c>
      <c r="C5259" t="s">
        <v>26</v>
      </c>
      <c r="D5259" t="s">
        <v>26</v>
      </c>
      <c r="E5259" t="s">
        <v>26</v>
      </c>
      <c r="F5259">
        <v>153569325.30000001</v>
      </c>
      <c r="G5259">
        <v>135222804.36000001</v>
      </c>
      <c r="H5259">
        <v>197192315.34999999</v>
      </c>
      <c r="I5259" t="s">
        <v>26</v>
      </c>
      <c r="J5259" t="s">
        <v>26</v>
      </c>
      <c r="K5259" t="s">
        <v>26</v>
      </c>
    </row>
    <row r="5260" spans="1:11" x14ac:dyDescent="0.25">
      <c r="A5260" s="1">
        <v>36312</v>
      </c>
      <c r="B5260" t="s">
        <v>133</v>
      </c>
      <c r="C5260" t="s">
        <v>26</v>
      </c>
      <c r="D5260" t="s">
        <v>26</v>
      </c>
      <c r="E5260" t="s">
        <v>26</v>
      </c>
      <c r="F5260">
        <v>138392596.05000001</v>
      </c>
      <c r="G5260">
        <v>114215299.03</v>
      </c>
      <c r="H5260">
        <v>195170869.59</v>
      </c>
      <c r="I5260" t="s">
        <v>26</v>
      </c>
      <c r="J5260" t="s">
        <v>26</v>
      </c>
      <c r="K5260" t="s">
        <v>26</v>
      </c>
    </row>
    <row r="5261" spans="1:11" x14ac:dyDescent="0.25">
      <c r="A5261" s="1">
        <v>36312</v>
      </c>
      <c r="B5261" t="s">
        <v>134</v>
      </c>
      <c r="C5261" t="s">
        <v>26</v>
      </c>
      <c r="D5261" t="s">
        <v>26</v>
      </c>
      <c r="E5261" t="s">
        <v>26</v>
      </c>
      <c r="F5261">
        <v>135769538.61000001</v>
      </c>
      <c r="G5261">
        <v>125509636.15000001</v>
      </c>
      <c r="H5261">
        <v>159636770.37</v>
      </c>
      <c r="I5261" t="s">
        <v>26</v>
      </c>
      <c r="J5261" t="s">
        <v>26</v>
      </c>
      <c r="K5261" t="s">
        <v>26</v>
      </c>
    </row>
    <row r="5262" spans="1:11" x14ac:dyDescent="0.25">
      <c r="A5262" s="1">
        <v>36312</v>
      </c>
      <c r="B5262" t="s">
        <v>135</v>
      </c>
      <c r="C5262" t="s">
        <v>26</v>
      </c>
      <c r="D5262" t="s">
        <v>26</v>
      </c>
      <c r="E5262" t="s">
        <v>26</v>
      </c>
      <c r="F5262">
        <v>136608823.12</v>
      </c>
      <c r="G5262">
        <v>122813997.12</v>
      </c>
      <c r="H5262">
        <v>177971947.78999999</v>
      </c>
      <c r="I5262" t="s">
        <v>26</v>
      </c>
      <c r="J5262" t="s">
        <v>26</v>
      </c>
      <c r="K5262" t="s">
        <v>26</v>
      </c>
    </row>
    <row r="5263" spans="1:11" x14ac:dyDescent="0.25">
      <c r="A5263" s="1">
        <v>36312</v>
      </c>
      <c r="B5263" t="s">
        <v>136</v>
      </c>
      <c r="C5263" t="s">
        <v>26</v>
      </c>
      <c r="D5263" t="s">
        <v>26</v>
      </c>
      <c r="E5263" t="s">
        <v>26</v>
      </c>
      <c r="F5263">
        <v>153343249.28999999</v>
      </c>
      <c r="G5263">
        <v>116815777.61</v>
      </c>
      <c r="H5263">
        <v>255796578.99000001</v>
      </c>
      <c r="I5263" t="s">
        <v>26</v>
      </c>
      <c r="J5263" t="s">
        <v>26</v>
      </c>
      <c r="K5263" t="s">
        <v>26</v>
      </c>
    </row>
    <row r="5264" spans="1:11" x14ac:dyDescent="0.25">
      <c r="A5264" s="1">
        <v>36312</v>
      </c>
      <c r="B5264" t="s">
        <v>137</v>
      </c>
      <c r="C5264" t="s">
        <v>26</v>
      </c>
      <c r="D5264" t="s">
        <v>26</v>
      </c>
      <c r="E5264" t="s">
        <v>26</v>
      </c>
      <c r="F5264">
        <v>135681380.59</v>
      </c>
      <c r="G5264">
        <v>114377535.72</v>
      </c>
      <c r="H5264">
        <v>226490304.52000001</v>
      </c>
      <c r="I5264" t="s">
        <v>26</v>
      </c>
      <c r="J5264" t="s">
        <v>26</v>
      </c>
      <c r="K5264" t="s">
        <v>26</v>
      </c>
    </row>
    <row r="5265" spans="1:11" x14ac:dyDescent="0.25">
      <c r="A5265" s="1">
        <v>36312</v>
      </c>
      <c r="B5265" t="s">
        <v>138</v>
      </c>
      <c r="C5265" t="s">
        <v>26</v>
      </c>
      <c r="D5265" t="s">
        <v>26</v>
      </c>
      <c r="E5265" t="s">
        <v>26</v>
      </c>
      <c r="F5265">
        <v>156122325.97</v>
      </c>
      <c r="G5265">
        <v>142751523.78999999</v>
      </c>
      <c r="H5265">
        <v>203867369.31</v>
      </c>
      <c r="I5265" t="s">
        <v>26</v>
      </c>
      <c r="J5265" t="s">
        <v>26</v>
      </c>
      <c r="K5265" t="s">
        <v>26</v>
      </c>
    </row>
    <row r="5266" spans="1:11" x14ac:dyDescent="0.25">
      <c r="A5266" s="1">
        <v>36312</v>
      </c>
      <c r="B5266" t="s">
        <v>139</v>
      </c>
      <c r="C5266" t="s">
        <v>26</v>
      </c>
      <c r="D5266" t="s">
        <v>26</v>
      </c>
      <c r="E5266" t="s">
        <v>26</v>
      </c>
      <c r="F5266">
        <v>150534628.40000001</v>
      </c>
      <c r="G5266">
        <v>119701564.88</v>
      </c>
      <c r="H5266">
        <v>253367620.56999999</v>
      </c>
      <c r="I5266" t="s">
        <v>26</v>
      </c>
      <c r="J5266" t="s">
        <v>26</v>
      </c>
      <c r="K5266" t="s">
        <v>26</v>
      </c>
    </row>
    <row r="5267" spans="1:11" x14ac:dyDescent="0.25">
      <c r="A5267" s="1">
        <v>36312</v>
      </c>
      <c r="B5267" t="s">
        <v>140</v>
      </c>
      <c r="C5267" t="s">
        <v>26</v>
      </c>
      <c r="D5267" t="s">
        <v>26</v>
      </c>
      <c r="E5267" t="s">
        <v>26</v>
      </c>
      <c r="F5267">
        <v>127774302.36</v>
      </c>
      <c r="G5267">
        <v>113959531.53</v>
      </c>
      <c r="H5267">
        <v>171408453.68000001</v>
      </c>
      <c r="I5267" t="s">
        <v>26</v>
      </c>
      <c r="J5267" t="s">
        <v>26</v>
      </c>
      <c r="K5267" t="s">
        <v>26</v>
      </c>
    </row>
    <row r="5268" spans="1:11" x14ac:dyDescent="0.25">
      <c r="A5268" s="1">
        <v>36312</v>
      </c>
      <c r="B5268" t="s">
        <v>141</v>
      </c>
      <c r="C5268" t="s">
        <v>26</v>
      </c>
      <c r="D5268" t="s">
        <v>26</v>
      </c>
      <c r="E5268" t="s">
        <v>26</v>
      </c>
      <c r="F5268">
        <v>139247869.44999999</v>
      </c>
      <c r="G5268">
        <v>124902200.11</v>
      </c>
      <c r="H5268">
        <v>184910216.40000001</v>
      </c>
      <c r="I5268" t="s">
        <v>26</v>
      </c>
      <c r="J5268" t="s">
        <v>26</v>
      </c>
      <c r="K5268" t="s">
        <v>26</v>
      </c>
    </row>
    <row r="5269" spans="1:11" x14ac:dyDescent="0.25">
      <c r="A5269" s="1">
        <v>36312</v>
      </c>
      <c r="B5269" t="s">
        <v>142</v>
      </c>
      <c r="C5269" t="s">
        <v>26</v>
      </c>
      <c r="D5269" t="s">
        <v>26</v>
      </c>
      <c r="E5269" t="s">
        <v>26</v>
      </c>
      <c r="F5269">
        <v>133535538.52</v>
      </c>
      <c r="G5269">
        <v>110242648.09</v>
      </c>
      <c r="H5269">
        <v>203398779.21000001</v>
      </c>
      <c r="I5269" t="s">
        <v>26</v>
      </c>
      <c r="J5269" t="s">
        <v>26</v>
      </c>
      <c r="K5269" t="s">
        <v>26</v>
      </c>
    </row>
    <row r="5270" spans="1:11" x14ac:dyDescent="0.25">
      <c r="A5270" s="1">
        <v>36312</v>
      </c>
      <c r="B5270" t="s">
        <v>143</v>
      </c>
      <c r="C5270" t="s">
        <v>26</v>
      </c>
      <c r="D5270" t="s">
        <v>26</v>
      </c>
      <c r="E5270" t="s">
        <v>26</v>
      </c>
      <c r="F5270">
        <v>147483704.22</v>
      </c>
      <c r="G5270">
        <v>121379110.06</v>
      </c>
      <c r="H5270">
        <v>209383870.11000001</v>
      </c>
      <c r="I5270" t="s">
        <v>26</v>
      </c>
      <c r="J5270" t="s">
        <v>26</v>
      </c>
      <c r="K5270" t="s">
        <v>26</v>
      </c>
    </row>
    <row r="5271" spans="1:11" x14ac:dyDescent="0.25">
      <c r="A5271" s="1">
        <v>36312</v>
      </c>
      <c r="B5271" t="s">
        <v>144</v>
      </c>
      <c r="C5271" t="s">
        <v>26</v>
      </c>
      <c r="D5271" t="s">
        <v>26</v>
      </c>
      <c r="E5271" t="s">
        <v>26</v>
      </c>
      <c r="F5271">
        <v>122652178.23999999</v>
      </c>
      <c r="G5271">
        <v>103618436</v>
      </c>
      <c r="H5271">
        <v>185294168.02000001</v>
      </c>
      <c r="I5271" t="s">
        <v>26</v>
      </c>
      <c r="J5271" t="s">
        <v>26</v>
      </c>
      <c r="K5271" t="s">
        <v>26</v>
      </c>
    </row>
    <row r="5272" spans="1:11" x14ac:dyDescent="0.25">
      <c r="A5272" s="1">
        <v>36312</v>
      </c>
      <c r="B5272" t="s">
        <v>145</v>
      </c>
      <c r="C5272" t="s">
        <v>26</v>
      </c>
      <c r="D5272" t="s">
        <v>26</v>
      </c>
      <c r="E5272" t="s">
        <v>26</v>
      </c>
      <c r="F5272">
        <v>146870935.94999999</v>
      </c>
      <c r="G5272">
        <v>127313746.34999999</v>
      </c>
      <c r="H5272">
        <v>196048457.58000001</v>
      </c>
      <c r="I5272" t="s">
        <v>26</v>
      </c>
      <c r="J5272" t="s">
        <v>26</v>
      </c>
      <c r="K5272" t="s">
        <v>26</v>
      </c>
    </row>
    <row r="5273" spans="1:11" x14ac:dyDescent="0.25">
      <c r="A5273" s="1">
        <v>36312</v>
      </c>
      <c r="B5273" t="s">
        <v>146</v>
      </c>
      <c r="C5273" t="s">
        <v>26</v>
      </c>
      <c r="D5273" t="s">
        <v>26</v>
      </c>
      <c r="E5273" t="s">
        <v>26</v>
      </c>
      <c r="F5273">
        <v>142655288.25</v>
      </c>
      <c r="G5273">
        <v>122611298.45999999</v>
      </c>
      <c r="H5273">
        <v>194744651.61000001</v>
      </c>
      <c r="I5273" t="s">
        <v>26</v>
      </c>
      <c r="J5273" t="s">
        <v>26</v>
      </c>
      <c r="K5273" t="s">
        <v>26</v>
      </c>
    </row>
    <row r="5274" spans="1:11" x14ac:dyDescent="0.25">
      <c r="A5274" s="1">
        <v>36312</v>
      </c>
      <c r="B5274" t="s">
        <v>2</v>
      </c>
      <c r="C5274" t="s">
        <v>26</v>
      </c>
      <c r="D5274" t="s">
        <v>26</v>
      </c>
      <c r="E5274" t="s">
        <v>26</v>
      </c>
      <c r="F5274">
        <v>127447269.78</v>
      </c>
      <c r="G5274">
        <v>112120712.31999999</v>
      </c>
      <c r="H5274">
        <v>171491414.75999999</v>
      </c>
      <c r="I5274" t="s">
        <v>26</v>
      </c>
      <c r="J5274" t="s">
        <v>26</v>
      </c>
      <c r="K5274" t="s">
        <v>26</v>
      </c>
    </row>
    <row r="5275" spans="1:11" x14ac:dyDescent="0.25">
      <c r="A5275" s="1">
        <v>36312</v>
      </c>
      <c r="B5275" t="s">
        <v>147</v>
      </c>
      <c r="C5275" t="s">
        <v>26</v>
      </c>
      <c r="D5275" t="s">
        <v>26</v>
      </c>
      <c r="E5275" t="s">
        <v>26</v>
      </c>
      <c r="F5275">
        <v>146912237.19999999</v>
      </c>
      <c r="G5275">
        <v>125564595.14</v>
      </c>
      <c r="H5275">
        <v>196865303.40000001</v>
      </c>
      <c r="I5275" t="s">
        <v>26</v>
      </c>
      <c r="J5275" t="s">
        <v>26</v>
      </c>
      <c r="K5275" t="s">
        <v>26</v>
      </c>
    </row>
    <row r="5276" spans="1:11" x14ac:dyDescent="0.25">
      <c r="A5276" s="1">
        <v>36312</v>
      </c>
      <c r="B5276" t="s">
        <v>148</v>
      </c>
      <c r="C5276" t="s">
        <v>26</v>
      </c>
      <c r="D5276" t="s">
        <v>26</v>
      </c>
      <c r="E5276" t="s">
        <v>26</v>
      </c>
      <c r="F5276">
        <v>154511875.55000001</v>
      </c>
      <c r="G5276">
        <v>124217179.5</v>
      </c>
      <c r="H5276">
        <v>218992731.55000001</v>
      </c>
      <c r="I5276" t="s">
        <v>26</v>
      </c>
      <c r="J5276" t="s">
        <v>26</v>
      </c>
      <c r="K5276" t="s">
        <v>26</v>
      </c>
    </row>
    <row r="5277" spans="1:11" x14ac:dyDescent="0.25">
      <c r="A5277" s="1">
        <v>36312</v>
      </c>
      <c r="B5277" t="s">
        <v>149</v>
      </c>
      <c r="C5277" t="s">
        <v>26</v>
      </c>
      <c r="D5277" t="s">
        <v>26</v>
      </c>
      <c r="E5277" t="s">
        <v>26</v>
      </c>
      <c r="F5277">
        <v>145155947.25</v>
      </c>
      <c r="G5277">
        <v>120325327.61</v>
      </c>
      <c r="H5277">
        <v>199641979.19</v>
      </c>
      <c r="I5277" t="s">
        <v>26</v>
      </c>
      <c r="J5277" t="s">
        <v>26</v>
      </c>
      <c r="K5277" t="s">
        <v>26</v>
      </c>
    </row>
    <row r="5278" spans="1:11" x14ac:dyDescent="0.25">
      <c r="A5278" s="1">
        <v>36312</v>
      </c>
      <c r="B5278" t="s">
        <v>150</v>
      </c>
      <c r="C5278" t="s">
        <v>26</v>
      </c>
      <c r="D5278" t="s">
        <v>26</v>
      </c>
      <c r="E5278" t="s">
        <v>26</v>
      </c>
      <c r="F5278">
        <v>162077646.09999999</v>
      </c>
      <c r="G5278">
        <v>122800383.84999999</v>
      </c>
      <c r="H5278">
        <v>252114891.24000001</v>
      </c>
      <c r="I5278" t="s">
        <v>26</v>
      </c>
      <c r="J5278" t="s">
        <v>26</v>
      </c>
      <c r="K5278" t="s">
        <v>26</v>
      </c>
    </row>
    <row r="5279" spans="1:11" x14ac:dyDescent="0.25">
      <c r="A5279" s="1">
        <v>36312</v>
      </c>
      <c r="B5279" t="s">
        <v>151</v>
      </c>
      <c r="C5279" t="s">
        <v>26</v>
      </c>
      <c r="D5279" t="s">
        <v>26</v>
      </c>
      <c r="E5279" t="s">
        <v>26</v>
      </c>
      <c r="F5279">
        <v>137556696.65000001</v>
      </c>
      <c r="G5279">
        <v>121584776.45</v>
      </c>
      <c r="H5279">
        <v>185916191.16999999</v>
      </c>
      <c r="I5279" t="s">
        <v>26</v>
      </c>
      <c r="J5279" t="s">
        <v>26</v>
      </c>
      <c r="K5279" t="s">
        <v>26</v>
      </c>
    </row>
    <row r="5280" spans="1:11" x14ac:dyDescent="0.25">
      <c r="A5280" s="1">
        <v>36312</v>
      </c>
      <c r="B5280" t="s">
        <v>152</v>
      </c>
      <c r="C5280" t="s">
        <v>26</v>
      </c>
      <c r="D5280" t="s">
        <v>26</v>
      </c>
      <c r="E5280" t="s">
        <v>26</v>
      </c>
      <c r="F5280">
        <v>131746419.64</v>
      </c>
      <c r="G5280">
        <v>115336087.06999999</v>
      </c>
      <c r="H5280">
        <v>174860585.28999999</v>
      </c>
      <c r="I5280" t="s">
        <v>26</v>
      </c>
      <c r="J5280" t="s">
        <v>26</v>
      </c>
      <c r="K5280" t="s">
        <v>26</v>
      </c>
    </row>
    <row r="5281" spans="1:11" x14ac:dyDescent="0.25">
      <c r="A5281" s="1">
        <v>36312</v>
      </c>
      <c r="B5281" t="s">
        <v>153</v>
      </c>
      <c r="C5281" t="s">
        <v>26</v>
      </c>
      <c r="D5281" t="s">
        <v>26</v>
      </c>
      <c r="E5281" t="s">
        <v>26</v>
      </c>
      <c r="F5281">
        <v>149490471.03</v>
      </c>
      <c r="G5281">
        <v>134089234.44</v>
      </c>
      <c r="H5281">
        <v>186201853.15000001</v>
      </c>
      <c r="I5281" t="s">
        <v>26</v>
      </c>
      <c r="J5281" t="s">
        <v>26</v>
      </c>
      <c r="K5281" t="s">
        <v>26</v>
      </c>
    </row>
    <row r="5282" spans="1:11" x14ac:dyDescent="0.25">
      <c r="A5282" s="1">
        <v>36312</v>
      </c>
      <c r="B5282" t="s">
        <v>154</v>
      </c>
      <c r="C5282" t="s">
        <v>26</v>
      </c>
      <c r="D5282" t="s">
        <v>26</v>
      </c>
      <c r="E5282" t="s">
        <v>26</v>
      </c>
      <c r="F5282">
        <v>142555149.96000001</v>
      </c>
      <c r="G5282">
        <v>117766440.27</v>
      </c>
      <c r="H5282">
        <v>213770604.18000001</v>
      </c>
      <c r="I5282" t="s">
        <v>26</v>
      </c>
      <c r="J5282" t="s">
        <v>26</v>
      </c>
      <c r="K5282" t="s">
        <v>26</v>
      </c>
    </row>
    <row r="5283" spans="1:11" x14ac:dyDescent="0.25">
      <c r="A5283" s="1">
        <v>36312</v>
      </c>
      <c r="B5283" t="s">
        <v>155</v>
      </c>
      <c r="C5283" t="s">
        <v>26</v>
      </c>
      <c r="D5283" t="s">
        <v>26</v>
      </c>
      <c r="E5283" t="s">
        <v>26</v>
      </c>
      <c r="F5283">
        <v>136705108.36000001</v>
      </c>
      <c r="G5283">
        <v>120886930.18000001</v>
      </c>
      <c r="H5283">
        <v>178513315.66</v>
      </c>
      <c r="I5283" t="s">
        <v>26</v>
      </c>
      <c r="J5283" t="s">
        <v>26</v>
      </c>
      <c r="K5283" t="s">
        <v>26</v>
      </c>
    </row>
    <row r="5284" spans="1:11" x14ac:dyDescent="0.25">
      <c r="A5284" s="1">
        <v>36342</v>
      </c>
      <c r="B5284" t="s">
        <v>1</v>
      </c>
      <c r="C5284" t="s">
        <v>26</v>
      </c>
      <c r="D5284" t="s">
        <v>26</v>
      </c>
      <c r="E5284" t="s">
        <v>26</v>
      </c>
      <c r="F5284">
        <v>146354603.75999999</v>
      </c>
      <c r="G5284">
        <v>122951074.09999999</v>
      </c>
      <c r="H5284">
        <v>205620735.90000001</v>
      </c>
      <c r="I5284" t="s">
        <v>26</v>
      </c>
      <c r="J5284" t="s">
        <v>26</v>
      </c>
      <c r="K5284" t="s">
        <v>26</v>
      </c>
    </row>
    <row r="5285" spans="1:11" x14ac:dyDescent="0.25">
      <c r="A5285" s="1">
        <v>36342</v>
      </c>
      <c r="B5285" t="s">
        <v>126</v>
      </c>
      <c r="C5285" t="s">
        <v>26</v>
      </c>
      <c r="D5285" t="s">
        <v>26</v>
      </c>
      <c r="E5285" t="s">
        <v>26</v>
      </c>
      <c r="F5285">
        <v>144279918.44999999</v>
      </c>
      <c r="G5285">
        <v>125552412.87</v>
      </c>
      <c r="H5285">
        <v>193146705.52000001</v>
      </c>
      <c r="I5285" t="s">
        <v>26</v>
      </c>
      <c r="J5285" t="s">
        <v>26</v>
      </c>
      <c r="K5285" t="s">
        <v>26</v>
      </c>
    </row>
    <row r="5286" spans="1:11" x14ac:dyDescent="0.25">
      <c r="A5286" s="1">
        <v>36342</v>
      </c>
      <c r="B5286" t="s">
        <v>127</v>
      </c>
      <c r="C5286" t="s">
        <v>26</v>
      </c>
      <c r="D5286" t="s">
        <v>26</v>
      </c>
      <c r="E5286" t="s">
        <v>26</v>
      </c>
      <c r="F5286">
        <v>141833620.43000001</v>
      </c>
      <c r="G5286">
        <v>120487356.29000001</v>
      </c>
      <c r="H5286">
        <v>205861056.03999999</v>
      </c>
      <c r="I5286" t="s">
        <v>26</v>
      </c>
      <c r="J5286" t="s">
        <v>26</v>
      </c>
      <c r="K5286" t="s">
        <v>26</v>
      </c>
    </row>
    <row r="5287" spans="1:11" x14ac:dyDescent="0.25">
      <c r="A5287" s="1">
        <v>36342</v>
      </c>
      <c r="B5287" t="s">
        <v>113</v>
      </c>
      <c r="C5287" t="s">
        <v>26</v>
      </c>
      <c r="D5287" t="s">
        <v>26</v>
      </c>
      <c r="E5287" t="s">
        <v>26</v>
      </c>
      <c r="F5287">
        <v>150312556.90000001</v>
      </c>
      <c r="G5287">
        <v>124567083.12</v>
      </c>
      <c r="H5287">
        <v>209292337.78999999</v>
      </c>
      <c r="I5287" t="s">
        <v>26</v>
      </c>
      <c r="J5287" t="s">
        <v>26</v>
      </c>
      <c r="K5287" t="s">
        <v>26</v>
      </c>
    </row>
    <row r="5288" spans="1:11" x14ac:dyDescent="0.25">
      <c r="A5288" s="1">
        <v>36342</v>
      </c>
      <c r="B5288" t="s">
        <v>128</v>
      </c>
      <c r="C5288" t="s">
        <v>26</v>
      </c>
      <c r="D5288" t="s">
        <v>26</v>
      </c>
      <c r="E5288" t="s">
        <v>26</v>
      </c>
      <c r="F5288">
        <v>146107811.58000001</v>
      </c>
      <c r="G5288">
        <v>120461056.7</v>
      </c>
      <c r="H5288">
        <v>209334852.58000001</v>
      </c>
      <c r="I5288" t="s">
        <v>26</v>
      </c>
      <c r="J5288" t="s">
        <v>26</v>
      </c>
      <c r="K5288" t="s">
        <v>26</v>
      </c>
    </row>
    <row r="5289" spans="1:11" x14ac:dyDescent="0.25">
      <c r="A5289" s="1">
        <v>36342</v>
      </c>
      <c r="B5289" t="s">
        <v>129</v>
      </c>
      <c r="C5289" t="s">
        <v>26</v>
      </c>
      <c r="D5289" t="s">
        <v>26</v>
      </c>
      <c r="E5289" t="s">
        <v>26</v>
      </c>
      <c r="F5289">
        <v>141920937.13999999</v>
      </c>
      <c r="G5289">
        <v>122399051.31999999</v>
      </c>
      <c r="H5289">
        <v>193370344.09999999</v>
      </c>
      <c r="I5289" t="s">
        <v>26</v>
      </c>
      <c r="J5289" t="s">
        <v>26</v>
      </c>
      <c r="K5289" t="s">
        <v>26</v>
      </c>
    </row>
    <row r="5290" spans="1:11" x14ac:dyDescent="0.25">
      <c r="A5290" s="1">
        <v>36342</v>
      </c>
      <c r="B5290" t="s">
        <v>130</v>
      </c>
      <c r="C5290" t="s">
        <v>26</v>
      </c>
      <c r="D5290" t="s">
        <v>26</v>
      </c>
      <c r="E5290" t="s">
        <v>26</v>
      </c>
      <c r="F5290">
        <v>149053409.09999999</v>
      </c>
      <c r="G5290">
        <v>117707292.06</v>
      </c>
      <c r="H5290">
        <v>258221950.80000001</v>
      </c>
      <c r="I5290" t="s">
        <v>26</v>
      </c>
      <c r="J5290" t="s">
        <v>26</v>
      </c>
      <c r="K5290" t="s">
        <v>26</v>
      </c>
    </row>
    <row r="5291" spans="1:11" x14ac:dyDescent="0.25">
      <c r="A5291" s="1">
        <v>36342</v>
      </c>
      <c r="B5291" t="s">
        <v>131</v>
      </c>
      <c r="C5291" t="s">
        <v>26</v>
      </c>
      <c r="D5291" t="s">
        <v>26</v>
      </c>
      <c r="E5291" t="s">
        <v>26</v>
      </c>
      <c r="F5291">
        <v>141638201.31</v>
      </c>
      <c r="G5291">
        <v>128430678.55</v>
      </c>
      <c r="H5291">
        <v>185487088.34999999</v>
      </c>
      <c r="I5291" t="s">
        <v>26</v>
      </c>
      <c r="J5291" t="s">
        <v>26</v>
      </c>
      <c r="K5291" t="s">
        <v>26</v>
      </c>
    </row>
    <row r="5292" spans="1:11" x14ac:dyDescent="0.25">
      <c r="A5292" s="1">
        <v>36342</v>
      </c>
      <c r="B5292" t="s">
        <v>132</v>
      </c>
      <c r="C5292" t="s">
        <v>26</v>
      </c>
      <c r="D5292" t="s">
        <v>26</v>
      </c>
      <c r="E5292" t="s">
        <v>26</v>
      </c>
      <c r="F5292">
        <v>153292900.52000001</v>
      </c>
      <c r="G5292">
        <v>134803613.66999999</v>
      </c>
      <c r="H5292">
        <v>197192315.34999999</v>
      </c>
      <c r="I5292" t="s">
        <v>26</v>
      </c>
      <c r="J5292" t="s">
        <v>26</v>
      </c>
      <c r="K5292" t="s">
        <v>26</v>
      </c>
    </row>
    <row r="5293" spans="1:11" x14ac:dyDescent="0.25">
      <c r="A5293" s="1">
        <v>36342</v>
      </c>
      <c r="B5293" t="s">
        <v>133</v>
      </c>
      <c r="C5293" t="s">
        <v>26</v>
      </c>
      <c r="D5293" t="s">
        <v>26</v>
      </c>
      <c r="E5293" t="s">
        <v>26</v>
      </c>
      <c r="F5293">
        <v>138503310.13</v>
      </c>
      <c r="G5293">
        <v>114386621.97</v>
      </c>
      <c r="H5293">
        <v>195170869.59</v>
      </c>
      <c r="I5293" t="s">
        <v>26</v>
      </c>
      <c r="J5293" t="s">
        <v>26</v>
      </c>
      <c r="K5293" t="s">
        <v>26</v>
      </c>
    </row>
    <row r="5294" spans="1:11" x14ac:dyDescent="0.25">
      <c r="A5294" s="1">
        <v>36342</v>
      </c>
      <c r="B5294" t="s">
        <v>134</v>
      </c>
      <c r="C5294" t="s">
        <v>26</v>
      </c>
      <c r="D5294" t="s">
        <v>26</v>
      </c>
      <c r="E5294" t="s">
        <v>26</v>
      </c>
      <c r="F5294">
        <v>136326193.72</v>
      </c>
      <c r="G5294">
        <v>126325448.79000001</v>
      </c>
      <c r="H5294">
        <v>159732552.43000001</v>
      </c>
      <c r="I5294" t="s">
        <v>26</v>
      </c>
      <c r="J5294" t="s">
        <v>26</v>
      </c>
      <c r="K5294" t="s">
        <v>26</v>
      </c>
    </row>
    <row r="5295" spans="1:11" x14ac:dyDescent="0.25">
      <c r="A5295" s="1">
        <v>36342</v>
      </c>
      <c r="B5295" t="s">
        <v>135</v>
      </c>
      <c r="C5295" t="s">
        <v>26</v>
      </c>
      <c r="D5295" t="s">
        <v>26</v>
      </c>
      <c r="E5295" t="s">
        <v>26</v>
      </c>
      <c r="F5295">
        <v>137565084.88999999</v>
      </c>
      <c r="G5295">
        <v>124214076.69</v>
      </c>
      <c r="H5295">
        <v>177829570.22999999</v>
      </c>
      <c r="I5295" t="s">
        <v>26</v>
      </c>
      <c r="J5295" t="s">
        <v>26</v>
      </c>
      <c r="K5295" t="s">
        <v>26</v>
      </c>
    </row>
    <row r="5296" spans="1:11" x14ac:dyDescent="0.25">
      <c r="A5296" s="1">
        <v>36342</v>
      </c>
      <c r="B5296" t="s">
        <v>136</v>
      </c>
      <c r="C5296" t="s">
        <v>26</v>
      </c>
      <c r="D5296" t="s">
        <v>26</v>
      </c>
      <c r="E5296" t="s">
        <v>26</v>
      </c>
      <c r="F5296">
        <v>153695938.75999999</v>
      </c>
      <c r="G5296">
        <v>117341448.61</v>
      </c>
      <c r="H5296">
        <v>255796578.99000001</v>
      </c>
      <c r="I5296" t="s">
        <v>26</v>
      </c>
      <c r="J5296" t="s">
        <v>26</v>
      </c>
      <c r="K5296" t="s">
        <v>26</v>
      </c>
    </row>
    <row r="5297" spans="1:11" x14ac:dyDescent="0.25">
      <c r="A5297" s="1">
        <v>36342</v>
      </c>
      <c r="B5297" t="s">
        <v>137</v>
      </c>
      <c r="C5297" t="s">
        <v>26</v>
      </c>
      <c r="D5297" t="s">
        <v>26</v>
      </c>
      <c r="E5297" t="s">
        <v>26</v>
      </c>
      <c r="F5297">
        <v>136780399.77000001</v>
      </c>
      <c r="G5297">
        <v>115532748.83</v>
      </c>
      <c r="H5297">
        <v>227532159.91999999</v>
      </c>
      <c r="I5297" t="s">
        <v>26</v>
      </c>
      <c r="J5297" t="s">
        <v>26</v>
      </c>
      <c r="K5297" t="s">
        <v>26</v>
      </c>
    </row>
    <row r="5298" spans="1:11" x14ac:dyDescent="0.25">
      <c r="A5298" s="1">
        <v>36342</v>
      </c>
      <c r="B5298" t="s">
        <v>138</v>
      </c>
      <c r="C5298" t="s">
        <v>26</v>
      </c>
      <c r="D5298" t="s">
        <v>26</v>
      </c>
      <c r="E5298" t="s">
        <v>26</v>
      </c>
      <c r="F5298">
        <v>155872530.25</v>
      </c>
      <c r="G5298">
        <v>142408920.13</v>
      </c>
      <c r="H5298">
        <v>203867369.31</v>
      </c>
      <c r="I5298" t="s">
        <v>26</v>
      </c>
      <c r="J5298" t="s">
        <v>26</v>
      </c>
      <c r="K5298" t="s">
        <v>26</v>
      </c>
    </row>
    <row r="5299" spans="1:11" x14ac:dyDescent="0.25">
      <c r="A5299" s="1">
        <v>36342</v>
      </c>
      <c r="B5299" t="s">
        <v>139</v>
      </c>
      <c r="C5299" t="s">
        <v>26</v>
      </c>
      <c r="D5299" t="s">
        <v>26</v>
      </c>
      <c r="E5299" t="s">
        <v>26</v>
      </c>
      <c r="F5299">
        <v>150308826.46000001</v>
      </c>
      <c r="G5299">
        <v>119366400.5</v>
      </c>
      <c r="H5299">
        <v>253468967.62</v>
      </c>
      <c r="I5299" t="s">
        <v>26</v>
      </c>
      <c r="J5299" t="s">
        <v>26</v>
      </c>
      <c r="K5299" t="s">
        <v>26</v>
      </c>
    </row>
    <row r="5300" spans="1:11" x14ac:dyDescent="0.25">
      <c r="A5300" s="1">
        <v>36342</v>
      </c>
      <c r="B5300" t="s">
        <v>140</v>
      </c>
      <c r="C5300" t="s">
        <v>26</v>
      </c>
      <c r="D5300" t="s">
        <v>26</v>
      </c>
      <c r="E5300" t="s">
        <v>26</v>
      </c>
      <c r="F5300">
        <v>128068183.26000001</v>
      </c>
      <c r="G5300">
        <v>114369785.84999999</v>
      </c>
      <c r="H5300">
        <v>171408453.68000001</v>
      </c>
      <c r="I5300" t="s">
        <v>26</v>
      </c>
      <c r="J5300" t="s">
        <v>26</v>
      </c>
      <c r="K5300" t="s">
        <v>26</v>
      </c>
    </row>
    <row r="5301" spans="1:11" x14ac:dyDescent="0.25">
      <c r="A5301" s="1">
        <v>36342</v>
      </c>
      <c r="B5301" t="s">
        <v>141</v>
      </c>
      <c r="C5301" t="s">
        <v>26</v>
      </c>
      <c r="D5301" t="s">
        <v>26</v>
      </c>
      <c r="E5301" t="s">
        <v>26</v>
      </c>
      <c r="F5301">
        <v>139359267.75</v>
      </c>
      <c r="G5301">
        <v>125064572.97</v>
      </c>
      <c r="H5301">
        <v>184910216.40000001</v>
      </c>
      <c r="I5301" t="s">
        <v>26</v>
      </c>
      <c r="J5301" t="s">
        <v>26</v>
      </c>
      <c r="K5301" t="s">
        <v>26</v>
      </c>
    </row>
    <row r="5302" spans="1:11" x14ac:dyDescent="0.25">
      <c r="A5302" s="1">
        <v>36342</v>
      </c>
      <c r="B5302" t="s">
        <v>142</v>
      </c>
      <c r="C5302" t="s">
        <v>26</v>
      </c>
      <c r="D5302" t="s">
        <v>26</v>
      </c>
      <c r="E5302" t="s">
        <v>26</v>
      </c>
      <c r="F5302">
        <v>133922791.58</v>
      </c>
      <c r="G5302">
        <v>110782837.06999999</v>
      </c>
      <c r="H5302">
        <v>203398779.21000001</v>
      </c>
      <c r="I5302" t="s">
        <v>26</v>
      </c>
      <c r="J5302" t="s">
        <v>26</v>
      </c>
      <c r="K5302" t="s">
        <v>26</v>
      </c>
    </row>
    <row r="5303" spans="1:11" x14ac:dyDescent="0.25">
      <c r="A5303" s="1">
        <v>36342</v>
      </c>
      <c r="B5303" t="s">
        <v>143</v>
      </c>
      <c r="C5303" t="s">
        <v>26</v>
      </c>
      <c r="D5303" t="s">
        <v>26</v>
      </c>
      <c r="E5303" t="s">
        <v>26</v>
      </c>
      <c r="F5303">
        <v>147011756.36000001</v>
      </c>
      <c r="G5303">
        <v>120687249.13</v>
      </c>
      <c r="H5303">
        <v>209383870.11000001</v>
      </c>
      <c r="I5303" t="s">
        <v>26</v>
      </c>
      <c r="J5303" t="s">
        <v>26</v>
      </c>
      <c r="K5303" t="s">
        <v>26</v>
      </c>
    </row>
    <row r="5304" spans="1:11" x14ac:dyDescent="0.25">
      <c r="A5304" s="1">
        <v>36342</v>
      </c>
      <c r="B5304" t="s">
        <v>144</v>
      </c>
      <c r="C5304" t="s">
        <v>26</v>
      </c>
      <c r="D5304" t="s">
        <v>26</v>
      </c>
      <c r="E5304" t="s">
        <v>26</v>
      </c>
      <c r="F5304">
        <v>122137039.09</v>
      </c>
      <c r="G5304">
        <v>102893106.95</v>
      </c>
      <c r="H5304">
        <v>185294168.02000001</v>
      </c>
      <c r="I5304" t="s">
        <v>26</v>
      </c>
      <c r="J5304" t="s">
        <v>26</v>
      </c>
      <c r="K5304" t="s">
        <v>26</v>
      </c>
    </row>
    <row r="5305" spans="1:11" x14ac:dyDescent="0.25">
      <c r="A5305" s="1">
        <v>36342</v>
      </c>
      <c r="B5305" t="s">
        <v>145</v>
      </c>
      <c r="C5305" t="s">
        <v>26</v>
      </c>
      <c r="D5305" t="s">
        <v>26</v>
      </c>
      <c r="E5305" t="s">
        <v>26</v>
      </c>
      <c r="F5305">
        <v>147135303.63</v>
      </c>
      <c r="G5305">
        <v>127721150.34</v>
      </c>
      <c r="H5305">
        <v>196048457.58000001</v>
      </c>
      <c r="I5305" t="s">
        <v>26</v>
      </c>
      <c r="J5305" t="s">
        <v>26</v>
      </c>
      <c r="K5305" t="s">
        <v>26</v>
      </c>
    </row>
    <row r="5306" spans="1:11" x14ac:dyDescent="0.25">
      <c r="A5306" s="1">
        <v>36342</v>
      </c>
      <c r="B5306" t="s">
        <v>146</v>
      </c>
      <c r="C5306" t="s">
        <v>26</v>
      </c>
      <c r="D5306" t="s">
        <v>26</v>
      </c>
      <c r="E5306" t="s">
        <v>26</v>
      </c>
      <c r="F5306">
        <v>143225909.41</v>
      </c>
      <c r="G5306">
        <v>123261138.34</v>
      </c>
      <c r="H5306">
        <v>195231513.24000001</v>
      </c>
      <c r="I5306" t="s">
        <v>26</v>
      </c>
      <c r="J5306" t="s">
        <v>26</v>
      </c>
      <c r="K5306" t="s">
        <v>26</v>
      </c>
    </row>
    <row r="5307" spans="1:11" x14ac:dyDescent="0.25">
      <c r="A5307" s="1">
        <v>36342</v>
      </c>
      <c r="B5307" t="s">
        <v>2</v>
      </c>
      <c r="C5307" t="s">
        <v>26</v>
      </c>
      <c r="D5307" t="s">
        <v>26</v>
      </c>
      <c r="E5307" t="s">
        <v>26</v>
      </c>
      <c r="F5307">
        <v>128925658.11</v>
      </c>
      <c r="G5307">
        <v>112871921.09</v>
      </c>
      <c r="H5307">
        <v>174801199.06</v>
      </c>
      <c r="I5307" t="s">
        <v>26</v>
      </c>
      <c r="J5307" t="s">
        <v>26</v>
      </c>
      <c r="K5307" t="s">
        <v>26</v>
      </c>
    </row>
    <row r="5308" spans="1:11" x14ac:dyDescent="0.25">
      <c r="A5308" s="1">
        <v>36342</v>
      </c>
      <c r="B5308" t="s">
        <v>147</v>
      </c>
      <c r="C5308" t="s">
        <v>26</v>
      </c>
      <c r="D5308" t="s">
        <v>26</v>
      </c>
      <c r="E5308" t="s">
        <v>26</v>
      </c>
      <c r="F5308">
        <v>147705563.28</v>
      </c>
      <c r="G5308">
        <v>126795128.17</v>
      </c>
      <c r="H5308">
        <v>196865303.40000001</v>
      </c>
      <c r="I5308" t="s">
        <v>26</v>
      </c>
      <c r="J5308" t="s">
        <v>26</v>
      </c>
      <c r="K5308" t="s">
        <v>26</v>
      </c>
    </row>
    <row r="5309" spans="1:11" x14ac:dyDescent="0.25">
      <c r="A5309" s="1">
        <v>36342</v>
      </c>
      <c r="B5309" t="s">
        <v>148</v>
      </c>
      <c r="C5309" t="s">
        <v>26</v>
      </c>
      <c r="D5309" t="s">
        <v>26</v>
      </c>
      <c r="E5309" t="s">
        <v>26</v>
      </c>
      <c r="F5309">
        <v>154681838.62</v>
      </c>
      <c r="G5309">
        <v>124490457.29000001</v>
      </c>
      <c r="H5309">
        <v>218992731.55000001</v>
      </c>
      <c r="I5309" t="s">
        <v>26</v>
      </c>
      <c r="J5309" t="s">
        <v>26</v>
      </c>
      <c r="K5309" t="s">
        <v>26</v>
      </c>
    </row>
    <row r="5310" spans="1:11" x14ac:dyDescent="0.25">
      <c r="A5310" s="1">
        <v>36342</v>
      </c>
      <c r="B5310" t="s">
        <v>149</v>
      </c>
      <c r="C5310" t="s">
        <v>26</v>
      </c>
      <c r="D5310" t="s">
        <v>26</v>
      </c>
      <c r="E5310" t="s">
        <v>26</v>
      </c>
      <c r="F5310">
        <v>148538080.83000001</v>
      </c>
      <c r="G5310">
        <v>120180937.22</v>
      </c>
      <c r="H5310">
        <v>209304650.97999999</v>
      </c>
      <c r="I5310" t="s">
        <v>26</v>
      </c>
      <c r="J5310" t="s">
        <v>26</v>
      </c>
      <c r="K5310" t="s">
        <v>26</v>
      </c>
    </row>
    <row r="5311" spans="1:11" x14ac:dyDescent="0.25">
      <c r="A5311" s="1">
        <v>36342</v>
      </c>
      <c r="B5311" t="s">
        <v>150</v>
      </c>
      <c r="C5311" t="s">
        <v>26</v>
      </c>
      <c r="D5311" t="s">
        <v>26</v>
      </c>
      <c r="E5311" t="s">
        <v>26</v>
      </c>
      <c r="F5311">
        <v>161688659.75</v>
      </c>
      <c r="G5311">
        <v>122198661.97</v>
      </c>
      <c r="H5311">
        <v>252114891.24000001</v>
      </c>
      <c r="I5311" t="s">
        <v>26</v>
      </c>
      <c r="J5311" t="s">
        <v>26</v>
      </c>
      <c r="K5311" t="s">
        <v>26</v>
      </c>
    </row>
    <row r="5312" spans="1:11" x14ac:dyDescent="0.25">
      <c r="A5312" s="1">
        <v>36342</v>
      </c>
      <c r="B5312" t="s">
        <v>151</v>
      </c>
      <c r="C5312" t="s">
        <v>26</v>
      </c>
      <c r="D5312" t="s">
        <v>26</v>
      </c>
      <c r="E5312" t="s">
        <v>26</v>
      </c>
      <c r="F5312">
        <v>136414976.06999999</v>
      </c>
      <c r="G5312">
        <v>119955540.45</v>
      </c>
      <c r="H5312">
        <v>185916191.16999999</v>
      </c>
      <c r="I5312" t="s">
        <v>26</v>
      </c>
      <c r="J5312" t="s">
        <v>26</v>
      </c>
      <c r="K5312" t="s">
        <v>26</v>
      </c>
    </row>
    <row r="5313" spans="1:11" x14ac:dyDescent="0.25">
      <c r="A5313" s="1">
        <v>36342</v>
      </c>
      <c r="B5313" t="s">
        <v>152</v>
      </c>
      <c r="C5313" t="s">
        <v>26</v>
      </c>
      <c r="D5313" t="s">
        <v>26</v>
      </c>
      <c r="E5313" t="s">
        <v>26</v>
      </c>
      <c r="F5313">
        <v>132023087.13</v>
      </c>
      <c r="G5313">
        <v>116016569.98</v>
      </c>
      <c r="H5313">
        <v>174248573.24000001</v>
      </c>
      <c r="I5313" t="s">
        <v>26</v>
      </c>
      <c r="J5313" t="s">
        <v>26</v>
      </c>
      <c r="K5313" t="s">
        <v>26</v>
      </c>
    </row>
    <row r="5314" spans="1:11" x14ac:dyDescent="0.25">
      <c r="A5314" s="1">
        <v>36342</v>
      </c>
      <c r="B5314" t="s">
        <v>153</v>
      </c>
      <c r="C5314" t="s">
        <v>26</v>
      </c>
      <c r="D5314" t="s">
        <v>26</v>
      </c>
      <c r="E5314" t="s">
        <v>26</v>
      </c>
      <c r="F5314">
        <v>149266235.31999999</v>
      </c>
      <c r="G5314">
        <v>133150609.8</v>
      </c>
      <c r="H5314">
        <v>187374924.81999999</v>
      </c>
      <c r="I5314" t="s">
        <v>26</v>
      </c>
      <c r="J5314" t="s">
        <v>26</v>
      </c>
      <c r="K5314" t="s">
        <v>26</v>
      </c>
    </row>
    <row r="5315" spans="1:11" x14ac:dyDescent="0.25">
      <c r="A5315" s="1">
        <v>36342</v>
      </c>
      <c r="B5315" t="s">
        <v>154</v>
      </c>
      <c r="C5315" t="s">
        <v>26</v>
      </c>
      <c r="D5315" t="s">
        <v>26</v>
      </c>
      <c r="E5315" t="s">
        <v>26</v>
      </c>
      <c r="F5315">
        <v>143139626.08000001</v>
      </c>
      <c r="G5315">
        <v>118202176.09999999</v>
      </c>
      <c r="H5315">
        <v>214796703.08000001</v>
      </c>
      <c r="I5315" t="s">
        <v>26</v>
      </c>
      <c r="J5315" t="s">
        <v>26</v>
      </c>
      <c r="K5315" t="s">
        <v>26</v>
      </c>
    </row>
    <row r="5316" spans="1:11" x14ac:dyDescent="0.25">
      <c r="A5316" s="1">
        <v>36342</v>
      </c>
      <c r="B5316" t="s">
        <v>155</v>
      </c>
      <c r="C5316" t="s">
        <v>26</v>
      </c>
      <c r="D5316" t="s">
        <v>26</v>
      </c>
      <c r="E5316" t="s">
        <v>26</v>
      </c>
      <c r="F5316">
        <v>137935454.34</v>
      </c>
      <c r="G5316">
        <v>122736500.20999999</v>
      </c>
      <c r="H5316">
        <v>178513315.66</v>
      </c>
      <c r="I5316" t="s">
        <v>26</v>
      </c>
      <c r="J5316" t="s">
        <v>26</v>
      </c>
      <c r="K5316" t="s">
        <v>26</v>
      </c>
    </row>
    <row r="5317" spans="1:11" x14ac:dyDescent="0.25">
      <c r="A5317" s="1">
        <v>36373</v>
      </c>
      <c r="B5317" t="s">
        <v>1</v>
      </c>
      <c r="C5317" t="s">
        <v>26</v>
      </c>
      <c r="D5317" t="s">
        <v>26</v>
      </c>
      <c r="E5317" t="s">
        <v>26</v>
      </c>
      <c r="F5317">
        <v>146866844.88</v>
      </c>
      <c r="G5317">
        <v>123332222.43000001</v>
      </c>
      <c r="H5317">
        <v>206443218.84</v>
      </c>
      <c r="I5317" t="s">
        <v>26</v>
      </c>
      <c r="J5317" t="s">
        <v>26</v>
      </c>
      <c r="K5317" t="s">
        <v>26</v>
      </c>
    </row>
    <row r="5318" spans="1:11" x14ac:dyDescent="0.25">
      <c r="A5318" s="1">
        <v>36373</v>
      </c>
      <c r="B5318" t="s">
        <v>126</v>
      </c>
      <c r="C5318" t="s">
        <v>26</v>
      </c>
      <c r="D5318" t="s">
        <v>26</v>
      </c>
      <c r="E5318" t="s">
        <v>26</v>
      </c>
      <c r="F5318">
        <v>144770470.18000001</v>
      </c>
      <c r="G5318">
        <v>124773987.91</v>
      </c>
      <c r="H5318">
        <v>196430199.52000001</v>
      </c>
      <c r="I5318" t="s">
        <v>26</v>
      </c>
      <c r="J5318" t="s">
        <v>26</v>
      </c>
      <c r="K5318" t="s">
        <v>26</v>
      </c>
    </row>
    <row r="5319" spans="1:11" x14ac:dyDescent="0.25">
      <c r="A5319" s="1">
        <v>36373</v>
      </c>
      <c r="B5319" t="s">
        <v>127</v>
      </c>
      <c r="C5319" t="s">
        <v>26</v>
      </c>
      <c r="D5319" t="s">
        <v>26</v>
      </c>
      <c r="E5319" t="s">
        <v>26</v>
      </c>
      <c r="F5319">
        <v>142103104.31</v>
      </c>
      <c r="G5319">
        <v>120812672.15000001</v>
      </c>
      <c r="H5319">
        <v>206005158.78</v>
      </c>
      <c r="I5319" t="s">
        <v>26</v>
      </c>
      <c r="J5319" t="s">
        <v>26</v>
      </c>
      <c r="K5319" t="s">
        <v>26</v>
      </c>
    </row>
    <row r="5320" spans="1:11" x14ac:dyDescent="0.25">
      <c r="A5320" s="1">
        <v>36373</v>
      </c>
      <c r="B5320" t="s">
        <v>113</v>
      </c>
      <c r="C5320" t="s">
        <v>26</v>
      </c>
      <c r="D5320" t="s">
        <v>26</v>
      </c>
      <c r="E5320" t="s">
        <v>26</v>
      </c>
      <c r="F5320">
        <v>150447838.19999999</v>
      </c>
      <c r="G5320">
        <v>124654280.08</v>
      </c>
      <c r="H5320">
        <v>209543488.59</v>
      </c>
      <c r="I5320" t="s">
        <v>26</v>
      </c>
      <c r="J5320" t="s">
        <v>26</v>
      </c>
      <c r="K5320" t="s">
        <v>26</v>
      </c>
    </row>
    <row r="5321" spans="1:11" x14ac:dyDescent="0.25">
      <c r="A5321" s="1">
        <v>36373</v>
      </c>
      <c r="B5321" t="s">
        <v>128</v>
      </c>
      <c r="C5321" t="s">
        <v>26</v>
      </c>
      <c r="D5321" t="s">
        <v>26</v>
      </c>
      <c r="E5321" t="s">
        <v>26</v>
      </c>
      <c r="F5321">
        <v>148226374.84999999</v>
      </c>
      <c r="G5321">
        <v>121749990.01000001</v>
      </c>
      <c r="H5321">
        <v>213291281.30000001</v>
      </c>
      <c r="I5321" t="s">
        <v>26</v>
      </c>
      <c r="J5321" t="s">
        <v>26</v>
      </c>
      <c r="K5321" t="s">
        <v>26</v>
      </c>
    </row>
    <row r="5322" spans="1:11" x14ac:dyDescent="0.25">
      <c r="A5322" s="1">
        <v>36373</v>
      </c>
      <c r="B5322" t="s">
        <v>129</v>
      </c>
      <c r="C5322" t="s">
        <v>26</v>
      </c>
      <c r="D5322" t="s">
        <v>26</v>
      </c>
      <c r="E5322" t="s">
        <v>26</v>
      </c>
      <c r="F5322">
        <v>142148010.63999999</v>
      </c>
      <c r="G5322">
        <v>123904559.65000001</v>
      </c>
      <c r="H5322">
        <v>190817855.56</v>
      </c>
      <c r="I5322" t="s">
        <v>26</v>
      </c>
      <c r="J5322" t="s">
        <v>26</v>
      </c>
      <c r="K5322" t="s">
        <v>26</v>
      </c>
    </row>
    <row r="5323" spans="1:11" x14ac:dyDescent="0.25">
      <c r="A5323" s="1">
        <v>36373</v>
      </c>
      <c r="B5323" t="s">
        <v>130</v>
      </c>
      <c r="C5323" t="s">
        <v>26</v>
      </c>
      <c r="D5323" t="s">
        <v>26</v>
      </c>
      <c r="E5323" t="s">
        <v>26</v>
      </c>
      <c r="F5323">
        <v>149426042.62</v>
      </c>
      <c r="G5323">
        <v>118213433.41</v>
      </c>
      <c r="H5323">
        <v>258221950.80000001</v>
      </c>
      <c r="I5323" t="s">
        <v>26</v>
      </c>
      <c r="J5323" t="s">
        <v>26</v>
      </c>
      <c r="K5323" t="s">
        <v>26</v>
      </c>
    </row>
    <row r="5324" spans="1:11" x14ac:dyDescent="0.25">
      <c r="A5324" s="1">
        <v>36373</v>
      </c>
      <c r="B5324" t="s">
        <v>131</v>
      </c>
      <c r="C5324" t="s">
        <v>26</v>
      </c>
      <c r="D5324" t="s">
        <v>26</v>
      </c>
      <c r="E5324" t="s">
        <v>26</v>
      </c>
      <c r="F5324">
        <v>141794003.33000001</v>
      </c>
      <c r="G5324">
        <v>128636167.64</v>
      </c>
      <c r="H5324">
        <v>185487088.34999999</v>
      </c>
      <c r="I5324" t="s">
        <v>26</v>
      </c>
      <c r="J5324" t="s">
        <v>26</v>
      </c>
      <c r="K5324" t="s">
        <v>26</v>
      </c>
    </row>
    <row r="5325" spans="1:11" x14ac:dyDescent="0.25">
      <c r="A5325" s="1">
        <v>36373</v>
      </c>
      <c r="B5325" t="s">
        <v>132</v>
      </c>
      <c r="C5325" t="s">
        <v>26</v>
      </c>
      <c r="D5325" t="s">
        <v>26</v>
      </c>
      <c r="E5325" t="s">
        <v>26</v>
      </c>
      <c r="F5325">
        <v>155025110.28999999</v>
      </c>
      <c r="G5325">
        <v>132956804.16</v>
      </c>
      <c r="H5325">
        <v>206302600.31999999</v>
      </c>
      <c r="I5325" t="s">
        <v>26</v>
      </c>
      <c r="J5325" t="s">
        <v>26</v>
      </c>
      <c r="K5325" t="s">
        <v>26</v>
      </c>
    </row>
    <row r="5326" spans="1:11" x14ac:dyDescent="0.25">
      <c r="A5326" s="1">
        <v>36373</v>
      </c>
      <c r="B5326" t="s">
        <v>133</v>
      </c>
      <c r="C5326" t="s">
        <v>26</v>
      </c>
      <c r="D5326" t="s">
        <v>26</v>
      </c>
      <c r="E5326" t="s">
        <v>26</v>
      </c>
      <c r="F5326">
        <v>138073949.87</v>
      </c>
      <c r="G5326">
        <v>113700302.23999999</v>
      </c>
      <c r="H5326">
        <v>195170869.59</v>
      </c>
      <c r="I5326" t="s">
        <v>26</v>
      </c>
      <c r="J5326" t="s">
        <v>26</v>
      </c>
      <c r="K5326" t="s">
        <v>26</v>
      </c>
    </row>
    <row r="5327" spans="1:11" x14ac:dyDescent="0.25">
      <c r="A5327" s="1">
        <v>36373</v>
      </c>
      <c r="B5327" t="s">
        <v>134</v>
      </c>
      <c r="C5327" t="s">
        <v>26</v>
      </c>
      <c r="D5327" t="s">
        <v>26</v>
      </c>
      <c r="E5327" t="s">
        <v>26</v>
      </c>
      <c r="F5327">
        <v>135712725.84999999</v>
      </c>
      <c r="G5327">
        <v>125365375.38</v>
      </c>
      <c r="H5327">
        <v>159732552.43000001</v>
      </c>
      <c r="I5327" t="s">
        <v>26</v>
      </c>
      <c r="J5327" t="s">
        <v>26</v>
      </c>
      <c r="K5327" t="s">
        <v>26</v>
      </c>
    </row>
    <row r="5328" spans="1:11" x14ac:dyDescent="0.25">
      <c r="A5328" s="1">
        <v>36373</v>
      </c>
      <c r="B5328" t="s">
        <v>135</v>
      </c>
      <c r="C5328" t="s">
        <v>26</v>
      </c>
      <c r="D5328" t="s">
        <v>26</v>
      </c>
      <c r="E5328" t="s">
        <v>26</v>
      </c>
      <c r="F5328">
        <v>138225397.28999999</v>
      </c>
      <c r="G5328">
        <v>124909675.51000001</v>
      </c>
      <c r="H5328">
        <v>178416407.81</v>
      </c>
      <c r="I5328" t="s">
        <v>26</v>
      </c>
      <c r="J5328" t="s">
        <v>26</v>
      </c>
      <c r="K5328" t="s">
        <v>26</v>
      </c>
    </row>
    <row r="5329" spans="1:11" x14ac:dyDescent="0.25">
      <c r="A5329" s="1">
        <v>36373</v>
      </c>
      <c r="B5329" t="s">
        <v>136</v>
      </c>
      <c r="C5329" t="s">
        <v>26</v>
      </c>
      <c r="D5329" t="s">
        <v>26</v>
      </c>
      <c r="E5329" t="s">
        <v>26</v>
      </c>
      <c r="F5329">
        <v>156247291.34</v>
      </c>
      <c r="G5329">
        <v>116449653.59999999</v>
      </c>
      <c r="H5329">
        <v>266540035.30000001</v>
      </c>
      <c r="I5329" t="s">
        <v>26</v>
      </c>
      <c r="J5329" t="s">
        <v>26</v>
      </c>
      <c r="K5329" t="s">
        <v>26</v>
      </c>
    </row>
    <row r="5330" spans="1:11" x14ac:dyDescent="0.25">
      <c r="A5330" s="1">
        <v>36373</v>
      </c>
      <c r="B5330" t="s">
        <v>137</v>
      </c>
      <c r="C5330" t="s">
        <v>26</v>
      </c>
      <c r="D5330" t="s">
        <v>26</v>
      </c>
      <c r="E5330" t="s">
        <v>26</v>
      </c>
      <c r="F5330">
        <v>136192244.05000001</v>
      </c>
      <c r="G5330">
        <v>114596933.56999999</v>
      </c>
      <c r="H5330">
        <v>228123743.53999999</v>
      </c>
      <c r="I5330" t="s">
        <v>26</v>
      </c>
      <c r="J5330" t="s">
        <v>26</v>
      </c>
      <c r="K5330" t="s">
        <v>26</v>
      </c>
    </row>
    <row r="5331" spans="1:11" x14ac:dyDescent="0.25">
      <c r="A5331" s="1">
        <v>36373</v>
      </c>
      <c r="B5331" t="s">
        <v>138</v>
      </c>
      <c r="C5331" t="s">
        <v>26</v>
      </c>
      <c r="D5331" t="s">
        <v>26</v>
      </c>
      <c r="E5331" t="s">
        <v>26</v>
      </c>
      <c r="F5331">
        <v>155841355.75</v>
      </c>
      <c r="G5331">
        <v>142366197.44999999</v>
      </c>
      <c r="H5331">
        <v>203867369.31</v>
      </c>
      <c r="I5331" t="s">
        <v>26</v>
      </c>
      <c r="J5331" t="s">
        <v>26</v>
      </c>
      <c r="K5331" t="s">
        <v>26</v>
      </c>
    </row>
    <row r="5332" spans="1:11" x14ac:dyDescent="0.25">
      <c r="A5332" s="1">
        <v>36373</v>
      </c>
      <c r="B5332" t="s">
        <v>139</v>
      </c>
      <c r="C5332" t="s">
        <v>26</v>
      </c>
      <c r="D5332" t="s">
        <v>26</v>
      </c>
      <c r="E5332" t="s">
        <v>26</v>
      </c>
      <c r="F5332">
        <v>150834907.34999999</v>
      </c>
      <c r="G5332">
        <v>120106472.18000001</v>
      </c>
      <c r="H5332">
        <v>253468967.62</v>
      </c>
      <c r="I5332" t="s">
        <v>26</v>
      </c>
      <c r="J5332" t="s">
        <v>26</v>
      </c>
      <c r="K5332" t="s">
        <v>26</v>
      </c>
    </row>
    <row r="5333" spans="1:11" x14ac:dyDescent="0.25">
      <c r="A5333" s="1">
        <v>36373</v>
      </c>
      <c r="B5333" t="s">
        <v>140</v>
      </c>
      <c r="C5333" t="s">
        <v>26</v>
      </c>
      <c r="D5333" t="s">
        <v>26</v>
      </c>
      <c r="E5333" t="s">
        <v>26</v>
      </c>
      <c r="F5333">
        <v>128196251.44</v>
      </c>
      <c r="G5333">
        <v>114552777.5</v>
      </c>
      <c r="H5333">
        <v>171408453.68000001</v>
      </c>
      <c r="I5333" t="s">
        <v>26</v>
      </c>
      <c r="J5333" t="s">
        <v>26</v>
      </c>
      <c r="K5333" t="s">
        <v>26</v>
      </c>
    </row>
    <row r="5334" spans="1:11" x14ac:dyDescent="0.25">
      <c r="A5334" s="1">
        <v>36373</v>
      </c>
      <c r="B5334" t="s">
        <v>141</v>
      </c>
      <c r="C5334" t="s">
        <v>26</v>
      </c>
      <c r="D5334" t="s">
        <v>26</v>
      </c>
      <c r="E5334" t="s">
        <v>26</v>
      </c>
      <c r="F5334">
        <v>138982997.72</v>
      </c>
      <c r="G5334">
        <v>123826433.69</v>
      </c>
      <c r="H5334">
        <v>186648372.43000001</v>
      </c>
      <c r="I5334" t="s">
        <v>26</v>
      </c>
      <c r="J5334" t="s">
        <v>26</v>
      </c>
      <c r="K5334" t="s">
        <v>26</v>
      </c>
    </row>
    <row r="5335" spans="1:11" x14ac:dyDescent="0.25">
      <c r="A5335" s="1">
        <v>36373</v>
      </c>
      <c r="B5335" t="s">
        <v>142</v>
      </c>
      <c r="C5335" t="s">
        <v>26</v>
      </c>
      <c r="D5335" t="s">
        <v>26</v>
      </c>
      <c r="E5335" t="s">
        <v>26</v>
      </c>
      <c r="F5335">
        <v>134833466.56999999</v>
      </c>
      <c r="G5335">
        <v>112045761.41</v>
      </c>
      <c r="H5335">
        <v>203398779.21000001</v>
      </c>
      <c r="I5335" t="s">
        <v>26</v>
      </c>
      <c r="J5335" t="s">
        <v>26</v>
      </c>
      <c r="K5335" t="s">
        <v>26</v>
      </c>
    </row>
    <row r="5336" spans="1:11" x14ac:dyDescent="0.25">
      <c r="A5336" s="1">
        <v>36373</v>
      </c>
      <c r="B5336" t="s">
        <v>143</v>
      </c>
      <c r="C5336" t="s">
        <v>26</v>
      </c>
      <c r="D5336" t="s">
        <v>26</v>
      </c>
      <c r="E5336" t="s">
        <v>26</v>
      </c>
      <c r="F5336">
        <v>146526617.56999999</v>
      </c>
      <c r="G5336">
        <v>119963125.64</v>
      </c>
      <c r="H5336">
        <v>209383870.11000001</v>
      </c>
      <c r="I5336" t="s">
        <v>26</v>
      </c>
      <c r="J5336" t="s">
        <v>26</v>
      </c>
      <c r="K5336" t="s">
        <v>26</v>
      </c>
    </row>
    <row r="5337" spans="1:11" x14ac:dyDescent="0.25">
      <c r="A5337" s="1">
        <v>36373</v>
      </c>
      <c r="B5337" t="s">
        <v>144</v>
      </c>
      <c r="C5337" t="s">
        <v>26</v>
      </c>
      <c r="D5337" t="s">
        <v>26</v>
      </c>
      <c r="E5337" t="s">
        <v>26</v>
      </c>
      <c r="F5337">
        <v>121917192.42</v>
      </c>
      <c r="G5337">
        <v>102584427.62</v>
      </c>
      <c r="H5337">
        <v>185294168.02000001</v>
      </c>
      <c r="I5337" t="s">
        <v>26</v>
      </c>
      <c r="J5337" t="s">
        <v>26</v>
      </c>
      <c r="K5337" t="s">
        <v>26</v>
      </c>
    </row>
    <row r="5338" spans="1:11" x14ac:dyDescent="0.25">
      <c r="A5338" s="1">
        <v>36373</v>
      </c>
      <c r="B5338" t="s">
        <v>145</v>
      </c>
      <c r="C5338" t="s">
        <v>26</v>
      </c>
      <c r="D5338" t="s">
        <v>26</v>
      </c>
      <c r="E5338" t="s">
        <v>26</v>
      </c>
      <c r="F5338">
        <v>147679704.25999999</v>
      </c>
      <c r="G5338">
        <v>128551337.81999999</v>
      </c>
      <c r="H5338">
        <v>196048457.58000001</v>
      </c>
      <c r="I5338" t="s">
        <v>26</v>
      </c>
      <c r="J5338" t="s">
        <v>26</v>
      </c>
      <c r="K5338" t="s">
        <v>26</v>
      </c>
    </row>
    <row r="5339" spans="1:11" x14ac:dyDescent="0.25">
      <c r="A5339" s="1">
        <v>36373</v>
      </c>
      <c r="B5339" t="s">
        <v>146</v>
      </c>
      <c r="C5339" t="s">
        <v>26</v>
      </c>
      <c r="D5339" t="s">
        <v>26</v>
      </c>
      <c r="E5339" t="s">
        <v>26</v>
      </c>
      <c r="F5339">
        <v>143598296.77000001</v>
      </c>
      <c r="G5339">
        <v>123828139.58</v>
      </c>
      <c r="H5339">
        <v>195231513.24000001</v>
      </c>
      <c r="I5339" t="s">
        <v>26</v>
      </c>
      <c r="J5339" t="s">
        <v>26</v>
      </c>
      <c r="K5339" t="s">
        <v>26</v>
      </c>
    </row>
    <row r="5340" spans="1:11" x14ac:dyDescent="0.25">
      <c r="A5340" s="1">
        <v>36373</v>
      </c>
      <c r="B5340" t="s">
        <v>2</v>
      </c>
      <c r="C5340" t="s">
        <v>26</v>
      </c>
      <c r="D5340" t="s">
        <v>26</v>
      </c>
      <c r="E5340" t="s">
        <v>26</v>
      </c>
      <c r="F5340">
        <v>129325327.65000001</v>
      </c>
      <c r="G5340">
        <v>113458855.08</v>
      </c>
      <c r="H5340">
        <v>174766238.81999999</v>
      </c>
      <c r="I5340" t="s">
        <v>26</v>
      </c>
      <c r="J5340" t="s">
        <v>26</v>
      </c>
      <c r="K5340" t="s">
        <v>26</v>
      </c>
    </row>
    <row r="5341" spans="1:11" x14ac:dyDescent="0.25">
      <c r="A5341" s="1">
        <v>36373</v>
      </c>
      <c r="B5341" t="s">
        <v>147</v>
      </c>
      <c r="C5341" t="s">
        <v>26</v>
      </c>
      <c r="D5341" t="s">
        <v>26</v>
      </c>
      <c r="E5341" t="s">
        <v>26</v>
      </c>
      <c r="F5341">
        <v>149005372.24000001</v>
      </c>
      <c r="G5341">
        <v>128798491.19</v>
      </c>
      <c r="H5341">
        <v>196865303.40000001</v>
      </c>
      <c r="I5341" t="s">
        <v>26</v>
      </c>
      <c r="J5341" t="s">
        <v>26</v>
      </c>
      <c r="K5341" t="s">
        <v>26</v>
      </c>
    </row>
    <row r="5342" spans="1:11" x14ac:dyDescent="0.25">
      <c r="A5342" s="1">
        <v>36373</v>
      </c>
      <c r="B5342" t="s">
        <v>148</v>
      </c>
      <c r="C5342" t="s">
        <v>26</v>
      </c>
      <c r="D5342" t="s">
        <v>26</v>
      </c>
      <c r="E5342" t="s">
        <v>26</v>
      </c>
      <c r="F5342">
        <v>154434347.66999999</v>
      </c>
      <c r="G5342">
        <v>123855555.95999999</v>
      </c>
      <c r="H5342">
        <v>219386918.46000001</v>
      </c>
      <c r="I5342" t="s">
        <v>26</v>
      </c>
      <c r="J5342" t="s">
        <v>26</v>
      </c>
      <c r="K5342" t="s">
        <v>26</v>
      </c>
    </row>
    <row r="5343" spans="1:11" x14ac:dyDescent="0.25">
      <c r="A5343" s="1">
        <v>36373</v>
      </c>
      <c r="B5343" t="s">
        <v>149</v>
      </c>
      <c r="C5343" t="s">
        <v>26</v>
      </c>
      <c r="D5343" t="s">
        <v>26</v>
      </c>
      <c r="E5343" t="s">
        <v>26</v>
      </c>
      <c r="F5343">
        <v>149503578.34999999</v>
      </c>
      <c r="G5343">
        <v>121755307.48999999</v>
      </c>
      <c r="H5343">
        <v>209304650.97999999</v>
      </c>
      <c r="I5343" t="s">
        <v>26</v>
      </c>
      <c r="J5343" t="s">
        <v>26</v>
      </c>
      <c r="K5343" t="s">
        <v>26</v>
      </c>
    </row>
    <row r="5344" spans="1:11" x14ac:dyDescent="0.25">
      <c r="A5344" s="1">
        <v>36373</v>
      </c>
      <c r="B5344" t="s">
        <v>150</v>
      </c>
      <c r="C5344" t="s">
        <v>26</v>
      </c>
      <c r="D5344" t="s">
        <v>26</v>
      </c>
      <c r="E5344" t="s">
        <v>26</v>
      </c>
      <c r="F5344">
        <v>162432427.59</v>
      </c>
      <c r="G5344">
        <v>123335109.53</v>
      </c>
      <c r="H5344">
        <v>252140102.72999999</v>
      </c>
      <c r="I5344" t="s">
        <v>26</v>
      </c>
      <c r="J5344" t="s">
        <v>26</v>
      </c>
      <c r="K5344" t="s">
        <v>26</v>
      </c>
    </row>
    <row r="5345" spans="1:11" x14ac:dyDescent="0.25">
      <c r="A5345" s="1">
        <v>36373</v>
      </c>
      <c r="B5345" t="s">
        <v>151</v>
      </c>
      <c r="C5345" t="s">
        <v>26</v>
      </c>
      <c r="D5345" t="s">
        <v>26</v>
      </c>
      <c r="E5345" t="s">
        <v>26</v>
      </c>
      <c r="F5345">
        <v>140316444.38</v>
      </c>
      <c r="G5345">
        <v>121083122.53</v>
      </c>
      <c r="H5345">
        <v>197015387.78</v>
      </c>
      <c r="I5345" t="s">
        <v>26</v>
      </c>
      <c r="J5345" t="s">
        <v>26</v>
      </c>
      <c r="K5345" t="s">
        <v>26</v>
      </c>
    </row>
    <row r="5346" spans="1:11" x14ac:dyDescent="0.25">
      <c r="A5346" s="1">
        <v>36373</v>
      </c>
      <c r="B5346" t="s">
        <v>152</v>
      </c>
      <c r="C5346" t="s">
        <v>26</v>
      </c>
      <c r="D5346" t="s">
        <v>26</v>
      </c>
      <c r="E5346" t="s">
        <v>26</v>
      </c>
      <c r="F5346">
        <v>132221121.76000001</v>
      </c>
      <c r="G5346">
        <v>116295009.75</v>
      </c>
      <c r="H5346">
        <v>174248573.24000001</v>
      </c>
      <c r="I5346" t="s">
        <v>26</v>
      </c>
      <c r="J5346" t="s">
        <v>26</v>
      </c>
      <c r="K5346" t="s">
        <v>26</v>
      </c>
    </row>
    <row r="5347" spans="1:11" x14ac:dyDescent="0.25">
      <c r="A5347" s="1">
        <v>36373</v>
      </c>
      <c r="B5347" t="s">
        <v>153</v>
      </c>
      <c r="C5347" t="s">
        <v>26</v>
      </c>
      <c r="D5347" t="s">
        <v>26</v>
      </c>
      <c r="E5347" t="s">
        <v>26</v>
      </c>
      <c r="F5347">
        <v>150311098.97</v>
      </c>
      <c r="G5347">
        <v>133882938.15000001</v>
      </c>
      <c r="H5347">
        <v>189061299.15000001</v>
      </c>
      <c r="I5347" t="s">
        <v>26</v>
      </c>
      <c r="J5347" t="s">
        <v>26</v>
      </c>
      <c r="K5347" t="s">
        <v>26</v>
      </c>
    </row>
    <row r="5348" spans="1:11" x14ac:dyDescent="0.25">
      <c r="A5348" s="1">
        <v>36373</v>
      </c>
      <c r="B5348" t="s">
        <v>154</v>
      </c>
      <c r="C5348" t="s">
        <v>26</v>
      </c>
      <c r="D5348" t="s">
        <v>26</v>
      </c>
      <c r="E5348" t="s">
        <v>26</v>
      </c>
      <c r="F5348">
        <v>143025114.37</v>
      </c>
      <c r="G5348">
        <v>121523657.23999999</v>
      </c>
      <c r="H5348">
        <v>206591469.02000001</v>
      </c>
      <c r="I5348" t="s">
        <v>26</v>
      </c>
      <c r="J5348" t="s">
        <v>26</v>
      </c>
      <c r="K5348" t="s">
        <v>26</v>
      </c>
    </row>
    <row r="5349" spans="1:11" x14ac:dyDescent="0.25">
      <c r="A5349" s="1">
        <v>36373</v>
      </c>
      <c r="B5349" t="s">
        <v>155</v>
      </c>
      <c r="C5349" t="s">
        <v>26</v>
      </c>
      <c r="D5349" t="s">
        <v>26</v>
      </c>
      <c r="E5349" t="s">
        <v>26</v>
      </c>
      <c r="F5349">
        <v>137631996.34</v>
      </c>
      <c r="G5349">
        <v>122282375.16</v>
      </c>
      <c r="H5349">
        <v>178513315.66</v>
      </c>
      <c r="I5349" t="s">
        <v>26</v>
      </c>
      <c r="J5349" t="s">
        <v>26</v>
      </c>
      <c r="K5349" t="s">
        <v>26</v>
      </c>
    </row>
    <row r="5350" spans="1:11" x14ac:dyDescent="0.25">
      <c r="A5350" s="1">
        <v>36404</v>
      </c>
      <c r="B5350" t="s">
        <v>1</v>
      </c>
      <c r="C5350" t="s">
        <v>26</v>
      </c>
      <c r="D5350" t="s">
        <v>26</v>
      </c>
      <c r="E5350" t="s">
        <v>26</v>
      </c>
      <c r="F5350">
        <v>147498372.31</v>
      </c>
      <c r="G5350">
        <v>123948883.54000001</v>
      </c>
      <c r="H5350">
        <v>207145125.78999999</v>
      </c>
      <c r="I5350" t="s">
        <v>26</v>
      </c>
      <c r="J5350" t="s">
        <v>26</v>
      </c>
      <c r="K5350" t="s">
        <v>26</v>
      </c>
    </row>
    <row r="5351" spans="1:11" x14ac:dyDescent="0.25">
      <c r="A5351" s="1">
        <v>36404</v>
      </c>
      <c r="B5351" t="s">
        <v>126</v>
      </c>
      <c r="C5351" t="s">
        <v>26</v>
      </c>
      <c r="D5351" t="s">
        <v>26</v>
      </c>
      <c r="E5351" t="s">
        <v>26</v>
      </c>
      <c r="F5351">
        <v>145002102.93000001</v>
      </c>
      <c r="G5351">
        <v>124274891.95999999</v>
      </c>
      <c r="H5351">
        <v>198237357.34999999</v>
      </c>
      <c r="I5351" t="s">
        <v>26</v>
      </c>
      <c r="J5351" t="s">
        <v>26</v>
      </c>
      <c r="K5351" t="s">
        <v>26</v>
      </c>
    </row>
    <row r="5352" spans="1:11" x14ac:dyDescent="0.25">
      <c r="A5352" s="1">
        <v>36404</v>
      </c>
      <c r="B5352" t="s">
        <v>127</v>
      </c>
      <c r="C5352" t="s">
        <v>26</v>
      </c>
      <c r="D5352" t="s">
        <v>26</v>
      </c>
      <c r="E5352" t="s">
        <v>26</v>
      </c>
      <c r="F5352">
        <v>142415731.13999999</v>
      </c>
      <c r="G5352">
        <v>121428816.78</v>
      </c>
      <c r="H5352">
        <v>205572547.94</v>
      </c>
      <c r="I5352" t="s">
        <v>26</v>
      </c>
      <c r="J5352" t="s">
        <v>26</v>
      </c>
      <c r="K5352" t="s">
        <v>26</v>
      </c>
    </row>
    <row r="5353" spans="1:11" x14ac:dyDescent="0.25">
      <c r="A5353" s="1">
        <v>36404</v>
      </c>
      <c r="B5353" t="s">
        <v>113</v>
      </c>
      <c r="C5353" t="s">
        <v>26</v>
      </c>
      <c r="D5353" t="s">
        <v>26</v>
      </c>
      <c r="E5353" t="s">
        <v>26</v>
      </c>
      <c r="F5353">
        <v>151305390.88</v>
      </c>
      <c r="G5353">
        <v>125277551.48</v>
      </c>
      <c r="H5353">
        <v>210905521.27000001</v>
      </c>
      <c r="I5353" t="s">
        <v>26</v>
      </c>
      <c r="J5353" t="s">
        <v>26</v>
      </c>
      <c r="K5353" t="s">
        <v>26</v>
      </c>
    </row>
    <row r="5354" spans="1:11" x14ac:dyDescent="0.25">
      <c r="A5354" s="1">
        <v>36404</v>
      </c>
      <c r="B5354" t="s">
        <v>128</v>
      </c>
      <c r="C5354" t="s">
        <v>26</v>
      </c>
      <c r="D5354" t="s">
        <v>26</v>
      </c>
      <c r="E5354" t="s">
        <v>26</v>
      </c>
      <c r="F5354">
        <v>149071265.19</v>
      </c>
      <c r="G5354">
        <v>123016189.91</v>
      </c>
      <c r="H5354">
        <v>213333939.55000001</v>
      </c>
      <c r="I5354" t="s">
        <v>26</v>
      </c>
      <c r="J5354" t="s">
        <v>26</v>
      </c>
      <c r="K5354" t="s">
        <v>26</v>
      </c>
    </row>
    <row r="5355" spans="1:11" x14ac:dyDescent="0.25">
      <c r="A5355" s="1">
        <v>36404</v>
      </c>
      <c r="B5355" t="s">
        <v>129</v>
      </c>
      <c r="C5355" t="s">
        <v>26</v>
      </c>
      <c r="D5355" t="s">
        <v>26</v>
      </c>
      <c r="E5355" t="s">
        <v>26</v>
      </c>
      <c r="F5355">
        <v>142588669.47</v>
      </c>
      <c r="G5355">
        <v>124400177.89</v>
      </c>
      <c r="H5355">
        <v>191161327.69999999</v>
      </c>
      <c r="I5355" t="s">
        <v>26</v>
      </c>
      <c r="J5355" t="s">
        <v>26</v>
      </c>
      <c r="K5355" t="s">
        <v>26</v>
      </c>
    </row>
    <row r="5356" spans="1:11" x14ac:dyDescent="0.25">
      <c r="A5356" s="1">
        <v>36404</v>
      </c>
      <c r="B5356" t="s">
        <v>130</v>
      </c>
      <c r="C5356" t="s">
        <v>26</v>
      </c>
      <c r="D5356" t="s">
        <v>26</v>
      </c>
      <c r="E5356" t="s">
        <v>26</v>
      </c>
      <c r="F5356">
        <v>149246731.37</v>
      </c>
      <c r="G5356">
        <v>117965185.2</v>
      </c>
      <c r="H5356">
        <v>258221950.80000001</v>
      </c>
      <c r="I5356" t="s">
        <v>26</v>
      </c>
      <c r="J5356" t="s">
        <v>26</v>
      </c>
      <c r="K5356" t="s">
        <v>26</v>
      </c>
    </row>
    <row r="5357" spans="1:11" x14ac:dyDescent="0.25">
      <c r="A5357" s="1">
        <v>36404</v>
      </c>
      <c r="B5357" t="s">
        <v>131</v>
      </c>
      <c r="C5357" t="s">
        <v>26</v>
      </c>
      <c r="D5357" t="s">
        <v>26</v>
      </c>
      <c r="E5357" t="s">
        <v>26</v>
      </c>
      <c r="F5357">
        <v>144473909.99000001</v>
      </c>
      <c r="G5357">
        <v>129215030.39</v>
      </c>
      <c r="H5357">
        <v>194260627.63</v>
      </c>
      <c r="I5357" t="s">
        <v>26</v>
      </c>
      <c r="J5357" t="s">
        <v>26</v>
      </c>
      <c r="K5357" t="s">
        <v>26</v>
      </c>
    </row>
    <row r="5358" spans="1:11" x14ac:dyDescent="0.25">
      <c r="A5358" s="1">
        <v>36404</v>
      </c>
      <c r="B5358" t="s">
        <v>132</v>
      </c>
      <c r="C5358" t="s">
        <v>26</v>
      </c>
      <c r="D5358" t="s">
        <v>26</v>
      </c>
      <c r="E5358" t="s">
        <v>26</v>
      </c>
      <c r="F5358">
        <v>155257647.96000001</v>
      </c>
      <c r="G5358">
        <v>133275900.48999999</v>
      </c>
      <c r="H5358">
        <v>206323230.58000001</v>
      </c>
      <c r="I5358" t="s">
        <v>26</v>
      </c>
      <c r="J5358" t="s">
        <v>26</v>
      </c>
      <c r="K5358" t="s">
        <v>26</v>
      </c>
    </row>
    <row r="5359" spans="1:11" x14ac:dyDescent="0.25">
      <c r="A5359" s="1">
        <v>36404</v>
      </c>
      <c r="B5359" t="s">
        <v>133</v>
      </c>
      <c r="C5359" t="s">
        <v>26</v>
      </c>
      <c r="D5359" t="s">
        <v>26</v>
      </c>
      <c r="E5359" t="s">
        <v>26</v>
      </c>
      <c r="F5359">
        <v>138833356.59</v>
      </c>
      <c r="G5359">
        <v>114905525.45</v>
      </c>
      <c r="H5359">
        <v>195170869.59</v>
      </c>
      <c r="I5359" t="s">
        <v>26</v>
      </c>
      <c r="J5359" t="s">
        <v>26</v>
      </c>
      <c r="K5359" t="s">
        <v>26</v>
      </c>
    </row>
    <row r="5360" spans="1:11" x14ac:dyDescent="0.25">
      <c r="A5360" s="1">
        <v>36404</v>
      </c>
      <c r="B5360" t="s">
        <v>134</v>
      </c>
      <c r="C5360" t="s">
        <v>26</v>
      </c>
      <c r="D5360" t="s">
        <v>26</v>
      </c>
      <c r="E5360" t="s">
        <v>26</v>
      </c>
      <c r="F5360">
        <v>135441300.40000001</v>
      </c>
      <c r="G5360">
        <v>123083725.55</v>
      </c>
      <c r="H5360">
        <v>163198748.81999999</v>
      </c>
      <c r="I5360" t="s">
        <v>26</v>
      </c>
      <c r="J5360" t="s">
        <v>26</v>
      </c>
      <c r="K5360" t="s">
        <v>26</v>
      </c>
    </row>
    <row r="5361" spans="1:11" x14ac:dyDescent="0.25">
      <c r="A5361" s="1">
        <v>36404</v>
      </c>
      <c r="B5361" t="s">
        <v>135</v>
      </c>
      <c r="C5361" t="s">
        <v>26</v>
      </c>
      <c r="D5361" t="s">
        <v>26</v>
      </c>
      <c r="E5361" t="s">
        <v>26</v>
      </c>
      <c r="F5361">
        <v>140049972.53999999</v>
      </c>
      <c r="G5361">
        <v>127420359.98999999</v>
      </c>
      <c r="H5361">
        <v>178612665.86000001</v>
      </c>
      <c r="I5361" t="s">
        <v>26</v>
      </c>
      <c r="J5361" t="s">
        <v>26</v>
      </c>
      <c r="K5361" t="s">
        <v>26</v>
      </c>
    </row>
    <row r="5362" spans="1:11" x14ac:dyDescent="0.25">
      <c r="A5362" s="1">
        <v>36404</v>
      </c>
      <c r="B5362" t="s">
        <v>136</v>
      </c>
      <c r="C5362" t="s">
        <v>26</v>
      </c>
      <c r="D5362" t="s">
        <v>26</v>
      </c>
      <c r="E5362" t="s">
        <v>26</v>
      </c>
      <c r="F5362">
        <v>156919154.69999999</v>
      </c>
      <c r="G5362">
        <v>117439475.65000001</v>
      </c>
      <c r="H5362">
        <v>266540035.30000001</v>
      </c>
      <c r="I5362" t="s">
        <v>26</v>
      </c>
      <c r="J5362" t="s">
        <v>26</v>
      </c>
      <c r="K5362" t="s">
        <v>26</v>
      </c>
    </row>
    <row r="5363" spans="1:11" x14ac:dyDescent="0.25">
      <c r="A5363" s="1">
        <v>36404</v>
      </c>
      <c r="B5363" t="s">
        <v>137</v>
      </c>
      <c r="C5363" t="s">
        <v>26</v>
      </c>
      <c r="D5363" t="s">
        <v>26</v>
      </c>
      <c r="E5363" t="s">
        <v>26</v>
      </c>
      <c r="F5363">
        <v>136927682.16999999</v>
      </c>
      <c r="G5363">
        <v>115559547.81</v>
      </c>
      <c r="H5363">
        <v>228123743.53999999</v>
      </c>
      <c r="I5363" t="s">
        <v>26</v>
      </c>
      <c r="J5363" t="s">
        <v>26</v>
      </c>
      <c r="K5363" t="s">
        <v>26</v>
      </c>
    </row>
    <row r="5364" spans="1:11" x14ac:dyDescent="0.25">
      <c r="A5364" s="1">
        <v>36404</v>
      </c>
      <c r="B5364" t="s">
        <v>138</v>
      </c>
      <c r="C5364" t="s">
        <v>26</v>
      </c>
      <c r="D5364" t="s">
        <v>26</v>
      </c>
      <c r="E5364" t="s">
        <v>26</v>
      </c>
      <c r="F5364">
        <v>155062148.97</v>
      </c>
      <c r="G5364">
        <v>141027955.19999999</v>
      </c>
      <c r="H5364">
        <v>204621678.58000001</v>
      </c>
      <c r="I5364" t="s">
        <v>26</v>
      </c>
      <c r="J5364" t="s">
        <v>26</v>
      </c>
      <c r="K5364" t="s">
        <v>26</v>
      </c>
    </row>
    <row r="5365" spans="1:11" x14ac:dyDescent="0.25">
      <c r="A5365" s="1">
        <v>36404</v>
      </c>
      <c r="B5365" t="s">
        <v>139</v>
      </c>
      <c r="C5365" t="s">
        <v>26</v>
      </c>
      <c r="D5365" t="s">
        <v>26</v>
      </c>
      <c r="E5365" t="s">
        <v>26</v>
      </c>
      <c r="F5365">
        <v>151015909.24000001</v>
      </c>
      <c r="G5365">
        <v>120358695.78</v>
      </c>
      <c r="H5365">
        <v>253468967.62</v>
      </c>
      <c r="I5365" t="s">
        <v>26</v>
      </c>
      <c r="J5365" t="s">
        <v>26</v>
      </c>
      <c r="K5365" t="s">
        <v>26</v>
      </c>
    </row>
    <row r="5366" spans="1:11" x14ac:dyDescent="0.25">
      <c r="A5366" s="1">
        <v>36404</v>
      </c>
      <c r="B5366" t="s">
        <v>140</v>
      </c>
      <c r="C5366" t="s">
        <v>26</v>
      </c>
      <c r="D5366" t="s">
        <v>26</v>
      </c>
      <c r="E5366" t="s">
        <v>26</v>
      </c>
      <c r="F5366">
        <v>128093694.44</v>
      </c>
      <c r="G5366">
        <v>114415314.17</v>
      </c>
      <c r="H5366">
        <v>171408453.68000001</v>
      </c>
      <c r="I5366" t="s">
        <v>26</v>
      </c>
      <c r="J5366" t="s">
        <v>26</v>
      </c>
      <c r="K5366" t="s">
        <v>26</v>
      </c>
    </row>
    <row r="5367" spans="1:11" x14ac:dyDescent="0.25">
      <c r="A5367" s="1">
        <v>36404</v>
      </c>
      <c r="B5367" t="s">
        <v>141</v>
      </c>
      <c r="C5367" t="s">
        <v>26</v>
      </c>
      <c r="D5367" t="s">
        <v>26</v>
      </c>
      <c r="E5367" t="s">
        <v>26</v>
      </c>
      <c r="F5367">
        <v>138621641.93000001</v>
      </c>
      <c r="G5367">
        <v>123306362.67</v>
      </c>
      <c r="H5367">
        <v>186648372.43000001</v>
      </c>
      <c r="I5367" t="s">
        <v>26</v>
      </c>
      <c r="J5367" t="s">
        <v>26</v>
      </c>
      <c r="K5367" t="s">
        <v>26</v>
      </c>
    </row>
    <row r="5368" spans="1:11" x14ac:dyDescent="0.25">
      <c r="A5368" s="1">
        <v>36404</v>
      </c>
      <c r="B5368" t="s">
        <v>142</v>
      </c>
      <c r="C5368" t="s">
        <v>26</v>
      </c>
      <c r="D5368" t="s">
        <v>26</v>
      </c>
      <c r="E5368" t="s">
        <v>26</v>
      </c>
      <c r="F5368">
        <v>135116616.84</v>
      </c>
      <c r="G5368">
        <v>112818877.16</v>
      </c>
      <c r="H5368">
        <v>202402125.19999999</v>
      </c>
      <c r="I5368" t="s">
        <v>26</v>
      </c>
      <c r="J5368" t="s">
        <v>26</v>
      </c>
      <c r="K5368" t="s">
        <v>26</v>
      </c>
    </row>
    <row r="5369" spans="1:11" x14ac:dyDescent="0.25">
      <c r="A5369" s="1">
        <v>36404</v>
      </c>
      <c r="B5369" t="s">
        <v>143</v>
      </c>
      <c r="C5369" t="s">
        <v>26</v>
      </c>
      <c r="D5369" t="s">
        <v>26</v>
      </c>
      <c r="E5369" t="s">
        <v>26</v>
      </c>
      <c r="F5369">
        <v>146951544.75999999</v>
      </c>
      <c r="G5369">
        <v>120490963.39</v>
      </c>
      <c r="H5369">
        <v>209572315.59</v>
      </c>
      <c r="I5369" t="s">
        <v>26</v>
      </c>
      <c r="J5369" t="s">
        <v>26</v>
      </c>
      <c r="K5369" t="s">
        <v>26</v>
      </c>
    </row>
    <row r="5370" spans="1:11" x14ac:dyDescent="0.25">
      <c r="A5370" s="1">
        <v>36404</v>
      </c>
      <c r="B5370" t="s">
        <v>144</v>
      </c>
      <c r="C5370" t="s">
        <v>26</v>
      </c>
      <c r="D5370" t="s">
        <v>26</v>
      </c>
      <c r="E5370" t="s">
        <v>26</v>
      </c>
      <c r="F5370">
        <v>123185131.22</v>
      </c>
      <c r="G5370">
        <v>104625857.73</v>
      </c>
      <c r="H5370">
        <v>184608579.59999999</v>
      </c>
      <c r="I5370" t="s">
        <v>26</v>
      </c>
      <c r="J5370" t="s">
        <v>26</v>
      </c>
      <c r="K5370" t="s">
        <v>26</v>
      </c>
    </row>
    <row r="5371" spans="1:11" x14ac:dyDescent="0.25">
      <c r="A5371" s="1">
        <v>36404</v>
      </c>
      <c r="B5371" t="s">
        <v>145</v>
      </c>
      <c r="C5371" t="s">
        <v>26</v>
      </c>
      <c r="D5371" t="s">
        <v>26</v>
      </c>
      <c r="E5371" t="s">
        <v>26</v>
      </c>
      <c r="F5371">
        <v>148196583.22</v>
      </c>
      <c r="G5371">
        <v>129798285.79000001</v>
      </c>
      <c r="H5371">
        <v>195146634.68000001</v>
      </c>
      <c r="I5371" t="s">
        <v>26</v>
      </c>
      <c r="J5371" t="s">
        <v>26</v>
      </c>
      <c r="K5371" t="s">
        <v>26</v>
      </c>
    </row>
    <row r="5372" spans="1:11" x14ac:dyDescent="0.25">
      <c r="A5372" s="1">
        <v>36404</v>
      </c>
      <c r="B5372" t="s">
        <v>146</v>
      </c>
      <c r="C5372" t="s">
        <v>26</v>
      </c>
      <c r="D5372" t="s">
        <v>26</v>
      </c>
      <c r="E5372" t="s">
        <v>26</v>
      </c>
      <c r="F5372">
        <v>145120438.72</v>
      </c>
      <c r="G5372">
        <v>122527944.11</v>
      </c>
      <c r="H5372">
        <v>202669833.90000001</v>
      </c>
      <c r="I5372" t="s">
        <v>26</v>
      </c>
      <c r="J5372" t="s">
        <v>26</v>
      </c>
      <c r="K5372" t="s">
        <v>26</v>
      </c>
    </row>
    <row r="5373" spans="1:11" x14ac:dyDescent="0.25">
      <c r="A5373" s="1">
        <v>36404</v>
      </c>
      <c r="B5373" t="s">
        <v>2</v>
      </c>
      <c r="C5373" t="s">
        <v>26</v>
      </c>
      <c r="D5373" t="s">
        <v>26</v>
      </c>
      <c r="E5373" t="s">
        <v>26</v>
      </c>
      <c r="F5373">
        <v>130618580.93000001</v>
      </c>
      <c r="G5373">
        <v>115308234.42</v>
      </c>
      <c r="H5373">
        <v>174783715.44999999</v>
      </c>
      <c r="I5373" t="s">
        <v>26</v>
      </c>
      <c r="J5373" t="s">
        <v>26</v>
      </c>
      <c r="K5373" t="s">
        <v>26</v>
      </c>
    </row>
    <row r="5374" spans="1:11" x14ac:dyDescent="0.25">
      <c r="A5374" s="1">
        <v>36404</v>
      </c>
      <c r="B5374" t="s">
        <v>147</v>
      </c>
      <c r="C5374" t="s">
        <v>26</v>
      </c>
      <c r="D5374" t="s">
        <v>26</v>
      </c>
      <c r="E5374" t="s">
        <v>26</v>
      </c>
      <c r="F5374">
        <v>150227216.28999999</v>
      </c>
      <c r="G5374">
        <v>130691829.02</v>
      </c>
      <c r="H5374">
        <v>196865303.40000001</v>
      </c>
      <c r="I5374" t="s">
        <v>26</v>
      </c>
      <c r="J5374" t="s">
        <v>26</v>
      </c>
      <c r="K5374" t="s">
        <v>26</v>
      </c>
    </row>
    <row r="5375" spans="1:11" x14ac:dyDescent="0.25">
      <c r="A5375" s="1">
        <v>36404</v>
      </c>
      <c r="B5375" t="s">
        <v>148</v>
      </c>
      <c r="C5375" t="s">
        <v>26</v>
      </c>
      <c r="D5375" t="s">
        <v>26</v>
      </c>
      <c r="E5375" t="s">
        <v>26</v>
      </c>
      <c r="F5375">
        <v>154959424.46000001</v>
      </c>
      <c r="G5375">
        <v>124710159.3</v>
      </c>
      <c r="H5375">
        <v>219386918.46000001</v>
      </c>
      <c r="I5375" t="s">
        <v>26</v>
      </c>
      <c r="J5375" t="s">
        <v>26</v>
      </c>
      <c r="K5375" t="s">
        <v>26</v>
      </c>
    </row>
    <row r="5376" spans="1:11" x14ac:dyDescent="0.25">
      <c r="A5376" s="1">
        <v>36404</v>
      </c>
      <c r="B5376" t="s">
        <v>149</v>
      </c>
      <c r="C5376" t="s">
        <v>26</v>
      </c>
      <c r="D5376" t="s">
        <v>26</v>
      </c>
      <c r="E5376" t="s">
        <v>26</v>
      </c>
      <c r="F5376">
        <v>150056741.59</v>
      </c>
      <c r="G5376">
        <v>122668472.3</v>
      </c>
      <c r="H5376">
        <v>209304650.97999999</v>
      </c>
      <c r="I5376" t="s">
        <v>26</v>
      </c>
      <c r="J5376" t="s">
        <v>26</v>
      </c>
      <c r="K5376" t="s">
        <v>26</v>
      </c>
    </row>
    <row r="5377" spans="1:11" x14ac:dyDescent="0.25">
      <c r="A5377" s="1">
        <v>36404</v>
      </c>
      <c r="B5377" t="s">
        <v>150</v>
      </c>
      <c r="C5377" t="s">
        <v>26</v>
      </c>
      <c r="D5377" t="s">
        <v>26</v>
      </c>
      <c r="E5377" t="s">
        <v>26</v>
      </c>
      <c r="F5377">
        <v>163195859.99000001</v>
      </c>
      <c r="G5377">
        <v>124445125.52</v>
      </c>
      <c r="H5377">
        <v>252266172.78</v>
      </c>
      <c r="I5377" t="s">
        <v>26</v>
      </c>
      <c r="J5377" t="s">
        <v>26</v>
      </c>
      <c r="K5377" t="s">
        <v>26</v>
      </c>
    </row>
    <row r="5378" spans="1:11" x14ac:dyDescent="0.25">
      <c r="A5378" s="1">
        <v>36404</v>
      </c>
      <c r="B5378" t="s">
        <v>151</v>
      </c>
      <c r="C5378" t="s">
        <v>26</v>
      </c>
      <c r="D5378" t="s">
        <v>26</v>
      </c>
      <c r="E5378" t="s">
        <v>26</v>
      </c>
      <c r="F5378">
        <v>141481070.87</v>
      </c>
      <c r="G5378">
        <v>122741961.31</v>
      </c>
      <c r="H5378">
        <v>197035089.31999999</v>
      </c>
      <c r="I5378" t="s">
        <v>26</v>
      </c>
      <c r="J5378" t="s">
        <v>26</v>
      </c>
      <c r="K5378" t="s">
        <v>26</v>
      </c>
    </row>
    <row r="5379" spans="1:11" x14ac:dyDescent="0.25">
      <c r="A5379" s="1">
        <v>36404</v>
      </c>
      <c r="B5379" t="s">
        <v>152</v>
      </c>
      <c r="C5379" t="s">
        <v>26</v>
      </c>
      <c r="D5379" t="s">
        <v>26</v>
      </c>
      <c r="E5379" t="s">
        <v>26</v>
      </c>
      <c r="F5379">
        <v>133688776.20999999</v>
      </c>
      <c r="G5379">
        <v>118027805.40000001</v>
      </c>
      <c r="H5379">
        <v>175189515.53999999</v>
      </c>
      <c r="I5379" t="s">
        <v>26</v>
      </c>
      <c r="J5379" t="s">
        <v>26</v>
      </c>
      <c r="K5379" t="s">
        <v>26</v>
      </c>
    </row>
    <row r="5380" spans="1:11" x14ac:dyDescent="0.25">
      <c r="A5380" s="1">
        <v>36404</v>
      </c>
      <c r="B5380" t="s">
        <v>153</v>
      </c>
      <c r="C5380" t="s">
        <v>26</v>
      </c>
      <c r="D5380" t="s">
        <v>26</v>
      </c>
      <c r="E5380" t="s">
        <v>26</v>
      </c>
      <c r="F5380">
        <v>150972467.80000001</v>
      </c>
      <c r="G5380">
        <v>134311363.55000001</v>
      </c>
      <c r="H5380">
        <v>190214573.06999999</v>
      </c>
      <c r="I5380" t="s">
        <v>26</v>
      </c>
      <c r="J5380" t="s">
        <v>26</v>
      </c>
      <c r="K5380" t="s">
        <v>26</v>
      </c>
    </row>
    <row r="5381" spans="1:11" x14ac:dyDescent="0.25">
      <c r="A5381" s="1">
        <v>36404</v>
      </c>
      <c r="B5381" t="s">
        <v>154</v>
      </c>
      <c r="C5381" t="s">
        <v>26</v>
      </c>
      <c r="D5381" t="s">
        <v>26</v>
      </c>
      <c r="E5381" t="s">
        <v>26</v>
      </c>
      <c r="F5381">
        <v>142095451.13</v>
      </c>
      <c r="G5381">
        <v>120174744.65000001</v>
      </c>
      <c r="H5381">
        <v>206591469.02000001</v>
      </c>
      <c r="I5381" t="s">
        <v>26</v>
      </c>
      <c r="J5381" t="s">
        <v>26</v>
      </c>
      <c r="K5381" t="s">
        <v>26</v>
      </c>
    </row>
    <row r="5382" spans="1:11" x14ac:dyDescent="0.25">
      <c r="A5382" s="1">
        <v>36404</v>
      </c>
      <c r="B5382" t="s">
        <v>155</v>
      </c>
      <c r="C5382" t="s">
        <v>26</v>
      </c>
      <c r="D5382" t="s">
        <v>26</v>
      </c>
      <c r="E5382" t="s">
        <v>26</v>
      </c>
      <c r="F5382">
        <v>139875397.88</v>
      </c>
      <c r="G5382">
        <v>126207639.41</v>
      </c>
      <c r="H5382">
        <v>177370830.44</v>
      </c>
      <c r="I5382" t="s">
        <v>26</v>
      </c>
      <c r="J5382" t="s">
        <v>26</v>
      </c>
      <c r="K5382" t="s">
        <v>26</v>
      </c>
    </row>
    <row r="5383" spans="1:11" x14ac:dyDescent="0.25">
      <c r="A5383" s="1">
        <v>36434</v>
      </c>
      <c r="B5383" t="s">
        <v>1</v>
      </c>
      <c r="C5383" t="s">
        <v>26</v>
      </c>
      <c r="D5383" t="s">
        <v>26</v>
      </c>
      <c r="E5383" t="s">
        <v>26</v>
      </c>
      <c r="F5383">
        <v>148530860.91999999</v>
      </c>
      <c r="G5383">
        <v>125262741.70999999</v>
      </c>
      <c r="H5383">
        <v>207683703.11000001</v>
      </c>
      <c r="I5383" t="s">
        <v>26</v>
      </c>
      <c r="J5383" t="s">
        <v>26</v>
      </c>
      <c r="K5383" t="s">
        <v>26</v>
      </c>
    </row>
    <row r="5384" spans="1:11" x14ac:dyDescent="0.25">
      <c r="A5384" s="1">
        <v>36434</v>
      </c>
      <c r="B5384" t="s">
        <v>126</v>
      </c>
      <c r="C5384" t="s">
        <v>26</v>
      </c>
      <c r="D5384" t="s">
        <v>26</v>
      </c>
      <c r="E5384" t="s">
        <v>26</v>
      </c>
      <c r="F5384">
        <v>145959116.81</v>
      </c>
      <c r="G5384">
        <v>126151442.83</v>
      </c>
      <c r="H5384">
        <v>197285818.03999999</v>
      </c>
      <c r="I5384" t="s">
        <v>26</v>
      </c>
      <c r="J5384" t="s">
        <v>26</v>
      </c>
      <c r="K5384" t="s">
        <v>26</v>
      </c>
    </row>
    <row r="5385" spans="1:11" x14ac:dyDescent="0.25">
      <c r="A5385" s="1">
        <v>36434</v>
      </c>
      <c r="B5385" t="s">
        <v>127</v>
      </c>
      <c r="C5385" t="s">
        <v>26</v>
      </c>
      <c r="D5385" t="s">
        <v>26</v>
      </c>
      <c r="E5385" t="s">
        <v>26</v>
      </c>
      <c r="F5385">
        <v>143284467.09999999</v>
      </c>
      <c r="G5385">
        <v>122339532.90000001</v>
      </c>
      <c r="H5385">
        <v>206394838.13</v>
      </c>
      <c r="I5385" t="s">
        <v>26</v>
      </c>
      <c r="J5385" t="s">
        <v>26</v>
      </c>
      <c r="K5385" t="s">
        <v>26</v>
      </c>
    </row>
    <row r="5386" spans="1:11" x14ac:dyDescent="0.25">
      <c r="A5386" s="1">
        <v>36434</v>
      </c>
      <c r="B5386" t="s">
        <v>113</v>
      </c>
      <c r="C5386" t="s">
        <v>26</v>
      </c>
      <c r="D5386" t="s">
        <v>26</v>
      </c>
      <c r="E5386" t="s">
        <v>26</v>
      </c>
      <c r="F5386">
        <v>152561225.62</v>
      </c>
      <c r="G5386">
        <v>126981326.18000001</v>
      </c>
      <c r="H5386">
        <v>211453875.62</v>
      </c>
      <c r="I5386" t="s">
        <v>26</v>
      </c>
      <c r="J5386" t="s">
        <v>26</v>
      </c>
      <c r="K5386" t="s">
        <v>26</v>
      </c>
    </row>
    <row r="5387" spans="1:11" x14ac:dyDescent="0.25">
      <c r="A5387" s="1">
        <v>36434</v>
      </c>
      <c r="B5387" t="s">
        <v>128</v>
      </c>
      <c r="C5387" t="s">
        <v>26</v>
      </c>
      <c r="D5387" t="s">
        <v>26</v>
      </c>
      <c r="E5387" t="s">
        <v>26</v>
      </c>
      <c r="F5387">
        <v>149786807.25999999</v>
      </c>
      <c r="G5387">
        <v>123729683.81</v>
      </c>
      <c r="H5387">
        <v>214101941.74000001</v>
      </c>
      <c r="I5387" t="s">
        <v>26</v>
      </c>
      <c r="J5387" t="s">
        <v>26</v>
      </c>
      <c r="K5387" t="s">
        <v>26</v>
      </c>
    </row>
    <row r="5388" spans="1:11" x14ac:dyDescent="0.25">
      <c r="A5388" s="1">
        <v>36434</v>
      </c>
      <c r="B5388" t="s">
        <v>129</v>
      </c>
      <c r="C5388" t="s">
        <v>26</v>
      </c>
      <c r="D5388" t="s">
        <v>26</v>
      </c>
      <c r="E5388" t="s">
        <v>26</v>
      </c>
      <c r="F5388">
        <v>143586790.16</v>
      </c>
      <c r="G5388">
        <v>125557099.54000001</v>
      </c>
      <c r="H5388">
        <v>191906856.88</v>
      </c>
      <c r="I5388" t="s">
        <v>26</v>
      </c>
      <c r="J5388" t="s">
        <v>26</v>
      </c>
      <c r="K5388" t="s">
        <v>26</v>
      </c>
    </row>
    <row r="5389" spans="1:11" x14ac:dyDescent="0.25">
      <c r="A5389" s="1">
        <v>36434</v>
      </c>
      <c r="B5389" t="s">
        <v>130</v>
      </c>
      <c r="C5389" t="s">
        <v>26</v>
      </c>
      <c r="D5389" t="s">
        <v>26</v>
      </c>
      <c r="E5389" t="s">
        <v>26</v>
      </c>
      <c r="F5389">
        <v>149440752.12</v>
      </c>
      <c r="G5389">
        <v>118260098.17</v>
      </c>
      <c r="H5389">
        <v>258118662.02000001</v>
      </c>
      <c r="I5389" t="s">
        <v>26</v>
      </c>
      <c r="J5389" t="s">
        <v>26</v>
      </c>
      <c r="K5389" t="s">
        <v>26</v>
      </c>
    </row>
    <row r="5390" spans="1:11" x14ac:dyDescent="0.25">
      <c r="A5390" s="1">
        <v>36434</v>
      </c>
      <c r="B5390" t="s">
        <v>131</v>
      </c>
      <c r="C5390" t="s">
        <v>26</v>
      </c>
      <c r="D5390" t="s">
        <v>26</v>
      </c>
      <c r="E5390" t="s">
        <v>26</v>
      </c>
      <c r="F5390">
        <v>144603936.50999999</v>
      </c>
      <c r="G5390">
        <v>129383009.93000001</v>
      </c>
      <c r="H5390">
        <v>194260627.63</v>
      </c>
      <c r="I5390" t="s">
        <v>26</v>
      </c>
      <c r="J5390" t="s">
        <v>26</v>
      </c>
      <c r="K5390" t="s">
        <v>26</v>
      </c>
    </row>
    <row r="5391" spans="1:11" x14ac:dyDescent="0.25">
      <c r="A5391" s="1">
        <v>36434</v>
      </c>
      <c r="B5391" t="s">
        <v>132</v>
      </c>
      <c r="C5391" t="s">
        <v>26</v>
      </c>
      <c r="D5391" t="s">
        <v>26</v>
      </c>
      <c r="E5391" t="s">
        <v>26</v>
      </c>
      <c r="F5391">
        <v>155583689.02000001</v>
      </c>
      <c r="G5391">
        <v>133675728.2</v>
      </c>
      <c r="H5391">
        <v>206488289.16</v>
      </c>
      <c r="I5391" t="s">
        <v>26</v>
      </c>
      <c r="J5391" t="s">
        <v>26</v>
      </c>
      <c r="K5391" t="s">
        <v>26</v>
      </c>
    </row>
    <row r="5392" spans="1:11" x14ac:dyDescent="0.25">
      <c r="A5392" s="1">
        <v>36434</v>
      </c>
      <c r="B5392" t="s">
        <v>133</v>
      </c>
      <c r="C5392" t="s">
        <v>26</v>
      </c>
      <c r="D5392" t="s">
        <v>26</v>
      </c>
      <c r="E5392" t="s">
        <v>26</v>
      </c>
      <c r="F5392">
        <v>142831757.25999999</v>
      </c>
      <c r="G5392">
        <v>115594958.59999999</v>
      </c>
      <c r="H5392">
        <v>205651545.28999999</v>
      </c>
      <c r="I5392" t="s">
        <v>26</v>
      </c>
      <c r="J5392" t="s">
        <v>26</v>
      </c>
      <c r="K5392" t="s">
        <v>26</v>
      </c>
    </row>
    <row r="5393" spans="1:11" x14ac:dyDescent="0.25">
      <c r="A5393" s="1">
        <v>36434</v>
      </c>
      <c r="B5393" t="s">
        <v>134</v>
      </c>
      <c r="C5393" t="s">
        <v>26</v>
      </c>
      <c r="D5393" t="s">
        <v>26</v>
      </c>
      <c r="E5393" t="s">
        <v>26</v>
      </c>
      <c r="F5393">
        <v>136700904.49000001</v>
      </c>
      <c r="G5393">
        <v>126936246.16</v>
      </c>
      <c r="H5393">
        <v>159641016.09</v>
      </c>
      <c r="I5393" t="s">
        <v>26</v>
      </c>
      <c r="J5393" t="s">
        <v>26</v>
      </c>
      <c r="K5393" t="s">
        <v>26</v>
      </c>
    </row>
    <row r="5394" spans="1:11" x14ac:dyDescent="0.25">
      <c r="A5394" s="1">
        <v>36434</v>
      </c>
      <c r="B5394" t="s">
        <v>135</v>
      </c>
      <c r="C5394" t="s">
        <v>26</v>
      </c>
      <c r="D5394" t="s">
        <v>26</v>
      </c>
      <c r="E5394" t="s">
        <v>26</v>
      </c>
      <c r="F5394">
        <v>141548507.24000001</v>
      </c>
      <c r="G5394">
        <v>129611990.18000001</v>
      </c>
      <c r="H5394">
        <v>178416191.93000001</v>
      </c>
      <c r="I5394" t="s">
        <v>26</v>
      </c>
      <c r="J5394" t="s">
        <v>26</v>
      </c>
      <c r="K5394" t="s">
        <v>26</v>
      </c>
    </row>
    <row r="5395" spans="1:11" x14ac:dyDescent="0.25">
      <c r="A5395" s="1">
        <v>36434</v>
      </c>
      <c r="B5395" t="s">
        <v>136</v>
      </c>
      <c r="C5395" t="s">
        <v>26</v>
      </c>
      <c r="D5395" t="s">
        <v>26</v>
      </c>
      <c r="E5395" t="s">
        <v>26</v>
      </c>
      <c r="F5395">
        <v>158425578.58000001</v>
      </c>
      <c r="G5395">
        <v>119318507.26000001</v>
      </c>
      <c r="H5395">
        <v>267392963.41999999</v>
      </c>
      <c r="I5395" t="s">
        <v>26</v>
      </c>
      <c r="J5395" t="s">
        <v>26</v>
      </c>
      <c r="K5395" t="s">
        <v>26</v>
      </c>
    </row>
    <row r="5396" spans="1:11" x14ac:dyDescent="0.25">
      <c r="A5396" s="1">
        <v>36434</v>
      </c>
      <c r="B5396" t="s">
        <v>137</v>
      </c>
      <c r="C5396" t="s">
        <v>26</v>
      </c>
      <c r="D5396" t="s">
        <v>26</v>
      </c>
      <c r="E5396" t="s">
        <v>26</v>
      </c>
      <c r="F5396">
        <v>137598627.81</v>
      </c>
      <c r="G5396">
        <v>116437800.37</v>
      </c>
      <c r="H5396">
        <v>228123743.53999999</v>
      </c>
      <c r="I5396" t="s">
        <v>26</v>
      </c>
      <c r="J5396" t="s">
        <v>26</v>
      </c>
      <c r="K5396" t="s">
        <v>26</v>
      </c>
    </row>
    <row r="5397" spans="1:11" x14ac:dyDescent="0.25">
      <c r="A5397" s="1">
        <v>36434</v>
      </c>
      <c r="B5397" t="s">
        <v>138</v>
      </c>
      <c r="C5397" t="s">
        <v>26</v>
      </c>
      <c r="D5397" t="s">
        <v>26</v>
      </c>
      <c r="E5397" t="s">
        <v>26</v>
      </c>
      <c r="F5397">
        <v>155294742.19</v>
      </c>
      <c r="G5397">
        <v>141352319.49000001</v>
      </c>
      <c r="H5397">
        <v>204621678.58000001</v>
      </c>
      <c r="I5397" t="s">
        <v>26</v>
      </c>
      <c r="J5397" t="s">
        <v>26</v>
      </c>
      <c r="K5397" t="s">
        <v>26</v>
      </c>
    </row>
    <row r="5398" spans="1:11" x14ac:dyDescent="0.25">
      <c r="A5398" s="1">
        <v>36434</v>
      </c>
      <c r="B5398" t="s">
        <v>139</v>
      </c>
      <c r="C5398" t="s">
        <v>26</v>
      </c>
      <c r="D5398" t="s">
        <v>26</v>
      </c>
      <c r="E5398" t="s">
        <v>26</v>
      </c>
      <c r="F5398">
        <v>152163630.15000001</v>
      </c>
      <c r="G5398">
        <v>121935394.69</v>
      </c>
      <c r="H5398">
        <v>253519661.41</v>
      </c>
      <c r="I5398" t="s">
        <v>26</v>
      </c>
      <c r="J5398" t="s">
        <v>26</v>
      </c>
      <c r="K5398" t="s">
        <v>26</v>
      </c>
    </row>
    <row r="5399" spans="1:11" x14ac:dyDescent="0.25">
      <c r="A5399" s="1">
        <v>36434</v>
      </c>
      <c r="B5399" t="s">
        <v>140</v>
      </c>
      <c r="C5399" t="s">
        <v>26</v>
      </c>
      <c r="D5399" t="s">
        <v>26</v>
      </c>
      <c r="E5399" t="s">
        <v>26</v>
      </c>
      <c r="F5399">
        <v>128734162.91</v>
      </c>
      <c r="G5399">
        <v>115319195.15000001</v>
      </c>
      <c r="H5399">
        <v>171374171.99000001</v>
      </c>
      <c r="I5399" t="s">
        <v>26</v>
      </c>
      <c r="J5399" t="s">
        <v>26</v>
      </c>
      <c r="K5399" t="s">
        <v>26</v>
      </c>
    </row>
    <row r="5400" spans="1:11" x14ac:dyDescent="0.25">
      <c r="A5400" s="1">
        <v>36434</v>
      </c>
      <c r="B5400" t="s">
        <v>141</v>
      </c>
      <c r="C5400" t="s">
        <v>26</v>
      </c>
      <c r="D5400" t="s">
        <v>26</v>
      </c>
      <c r="E5400" t="s">
        <v>26</v>
      </c>
      <c r="F5400">
        <v>137914671.56</v>
      </c>
      <c r="G5400">
        <v>122282919.86</v>
      </c>
      <c r="H5400">
        <v>186648372.43000001</v>
      </c>
      <c r="I5400" t="s">
        <v>26</v>
      </c>
      <c r="J5400" t="s">
        <v>26</v>
      </c>
      <c r="K5400" t="s">
        <v>26</v>
      </c>
    </row>
    <row r="5401" spans="1:11" x14ac:dyDescent="0.25">
      <c r="A5401" s="1">
        <v>36434</v>
      </c>
      <c r="B5401" t="s">
        <v>142</v>
      </c>
      <c r="C5401" t="s">
        <v>26</v>
      </c>
      <c r="D5401" t="s">
        <v>26</v>
      </c>
      <c r="E5401" t="s">
        <v>26</v>
      </c>
      <c r="F5401">
        <v>135076081.86000001</v>
      </c>
      <c r="G5401">
        <v>112785031.5</v>
      </c>
      <c r="H5401">
        <v>202341404.56</v>
      </c>
      <c r="I5401" t="s">
        <v>26</v>
      </c>
      <c r="J5401" t="s">
        <v>26</v>
      </c>
      <c r="K5401" t="s">
        <v>26</v>
      </c>
    </row>
    <row r="5402" spans="1:11" x14ac:dyDescent="0.25">
      <c r="A5402" s="1">
        <v>36434</v>
      </c>
      <c r="B5402" t="s">
        <v>143</v>
      </c>
      <c r="C5402" t="s">
        <v>26</v>
      </c>
      <c r="D5402" t="s">
        <v>26</v>
      </c>
      <c r="E5402" t="s">
        <v>26</v>
      </c>
      <c r="F5402">
        <v>148038986.19</v>
      </c>
      <c r="G5402">
        <v>122117591.39</v>
      </c>
      <c r="H5402">
        <v>209572315.59</v>
      </c>
      <c r="I5402" t="s">
        <v>26</v>
      </c>
      <c r="J5402" t="s">
        <v>26</v>
      </c>
      <c r="K5402" t="s">
        <v>26</v>
      </c>
    </row>
    <row r="5403" spans="1:11" x14ac:dyDescent="0.25">
      <c r="A5403" s="1">
        <v>36434</v>
      </c>
      <c r="B5403" t="s">
        <v>144</v>
      </c>
      <c r="C5403" t="s">
        <v>26</v>
      </c>
      <c r="D5403" t="s">
        <v>26</v>
      </c>
      <c r="E5403" t="s">
        <v>26</v>
      </c>
      <c r="F5403">
        <v>123332953.38</v>
      </c>
      <c r="G5403">
        <v>104824646.86</v>
      </c>
      <c r="H5403">
        <v>184608579.59999999</v>
      </c>
      <c r="I5403" t="s">
        <v>26</v>
      </c>
      <c r="J5403" t="s">
        <v>26</v>
      </c>
      <c r="K5403" t="s">
        <v>26</v>
      </c>
    </row>
    <row r="5404" spans="1:11" x14ac:dyDescent="0.25">
      <c r="A5404" s="1">
        <v>36434</v>
      </c>
      <c r="B5404" t="s">
        <v>145</v>
      </c>
      <c r="C5404" t="s">
        <v>26</v>
      </c>
      <c r="D5404" t="s">
        <v>26</v>
      </c>
      <c r="E5404" t="s">
        <v>26</v>
      </c>
      <c r="F5404">
        <v>150108319.13999999</v>
      </c>
      <c r="G5404">
        <v>131485663.51000001</v>
      </c>
      <c r="H5404">
        <v>197624996.94</v>
      </c>
      <c r="I5404" t="s">
        <v>26</v>
      </c>
      <c r="J5404" t="s">
        <v>26</v>
      </c>
      <c r="K5404" t="s">
        <v>26</v>
      </c>
    </row>
    <row r="5405" spans="1:11" x14ac:dyDescent="0.25">
      <c r="A5405" s="1">
        <v>36434</v>
      </c>
      <c r="B5405" t="s">
        <v>146</v>
      </c>
      <c r="C5405" t="s">
        <v>26</v>
      </c>
      <c r="D5405" t="s">
        <v>26</v>
      </c>
      <c r="E5405" t="s">
        <v>26</v>
      </c>
      <c r="F5405">
        <v>146484570.84</v>
      </c>
      <c r="G5405">
        <v>124610919.16</v>
      </c>
      <c r="H5405">
        <v>202669833.90000001</v>
      </c>
      <c r="I5405" t="s">
        <v>26</v>
      </c>
      <c r="J5405" t="s">
        <v>26</v>
      </c>
      <c r="K5405" t="s">
        <v>26</v>
      </c>
    </row>
    <row r="5406" spans="1:11" x14ac:dyDescent="0.25">
      <c r="A5406" s="1">
        <v>36434</v>
      </c>
      <c r="B5406" t="s">
        <v>2</v>
      </c>
      <c r="C5406" t="s">
        <v>26</v>
      </c>
      <c r="D5406" t="s">
        <v>26</v>
      </c>
      <c r="E5406" t="s">
        <v>26</v>
      </c>
      <c r="F5406">
        <v>132525612.20999999</v>
      </c>
      <c r="G5406">
        <v>116288354.41</v>
      </c>
      <c r="H5406">
        <v>179030959.72999999</v>
      </c>
      <c r="I5406" t="s">
        <v>26</v>
      </c>
      <c r="J5406" t="s">
        <v>26</v>
      </c>
      <c r="K5406" t="s">
        <v>26</v>
      </c>
    </row>
    <row r="5407" spans="1:11" x14ac:dyDescent="0.25">
      <c r="A5407" s="1">
        <v>36434</v>
      </c>
      <c r="B5407" t="s">
        <v>147</v>
      </c>
      <c r="C5407" t="s">
        <v>26</v>
      </c>
      <c r="D5407" t="s">
        <v>26</v>
      </c>
      <c r="E5407" t="s">
        <v>26</v>
      </c>
      <c r="F5407">
        <v>150392466.22999999</v>
      </c>
      <c r="G5407">
        <v>130940143.48999999</v>
      </c>
      <c r="H5407">
        <v>196865303.40000001</v>
      </c>
      <c r="I5407" t="s">
        <v>26</v>
      </c>
      <c r="J5407" t="s">
        <v>26</v>
      </c>
      <c r="K5407" t="s">
        <v>26</v>
      </c>
    </row>
    <row r="5408" spans="1:11" x14ac:dyDescent="0.25">
      <c r="A5408" s="1">
        <v>36434</v>
      </c>
      <c r="B5408" t="s">
        <v>148</v>
      </c>
      <c r="C5408" t="s">
        <v>26</v>
      </c>
      <c r="D5408" t="s">
        <v>26</v>
      </c>
      <c r="E5408" t="s">
        <v>26</v>
      </c>
      <c r="F5408">
        <v>156416043.05000001</v>
      </c>
      <c r="G5408">
        <v>126705521.84</v>
      </c>
      <c r="H5408">
        <v>220023140.53</v>
      </c>
      <c r="I5408" t="s">
        <v>26</v>
      </c>
      <c r="J5408" t="s">
        <v>26</v>
      </c>
      <c r="K5408" t="s">
        <v>26</v>
      </c>
    </row>
    <row r="5409" spans="1:11" x14ac:dyDescent="0.25">
      <c r="A5409" s="1">
        <v>36434</v>
      </c>
      <c r="B5409" t="s">
        <v>149</v>
      </c>
      <c r="C5409" t="s">
        <v>26</v>
      </c>
      <c r="D5409" t="s">
        <v>26</v>
      </c>
      <c r="E5409" t="s">
        <v>26</v>
      </c>
      <c r="F5409">
        <v>150957082.03999999</v>
      </c>
      <c r="G5409">
        <v>123122345.65000001</v>
      </c>
      <c r="H5409">
        <v>211041879.58000001</v>
      </c>
      <c r="I5409" t="s">
        <v>26</v>
      </c>
      <c r="J5409" t="s">
        <v>26</v>
      </c>
      <c r="K5409" t="s">
        <v>26</v>
      </c>
    </row>
    <row r="5410" spans="1:11" x14ac:dyDescent="0.25">
      <c r="A5410" s="1">
        <v>36434</v>
      </c>
      <c r="B5410" t="s">
        <v>150</v>
      </c>
      <c r="C5410" t="s">
        <v>26</v>
      </c>
      <c r="D5410" t="s">
        <v>26</v>
      </c>
      <c r="E5410" t="s">
        <v>26</v>
      </c>
      <c r="F5410">
        <v>163652808.40000001</v>
      </c>
      <c r="G5410">
        <v>125154462.73</v>
      </c>
      <c r="H5410">
        <v>252266172.78</v>
      </c>
      <c r="I5410" t="s">
        <v>26</v>
      </c>
      <c r="J5410" t="s">
        <v>26</v>
      </c>
      <c r="K5410" t="s">
        <v>26</v>
      </c>
    </row>
    <row r="5411" spans="1:11" x14ac:dyDescent="0.25">
      <c r="A5411" s="1">
        <v>36434</v>
      </c>
      <c r="B5411" t="s">
        <v>151</v>
      </c>
      <c r="C5411" t="s">
        <v>26</v>
      </c>
      <c r="D5411" t="s">
        <v>26</v>
      </c>
      <c r="E5411" t="s">
        <v>26</v>
      </c>
      <c r="F5411">
        <v>142146031.90000001</v>
      </c>
      <c r="G5411">
        <v>123687074.41</v>
      </c>
      <c r="H5411">
        <v>197035089.31999999</v>
      </c>
      <c r="I5411" t="s">
        <v>26</v>
      </c>
      <c r="J5411" t="s">
        <v>26</v>
      </c>
      <c r="K5411" t="s">
        <v>26</v>
      </c>
    </row>
    <row r="5412" spans="1:11" x14ac:dyDescent="0.25">
      <c r="A5412" s="1">
        <v>36434</v>
      </c>
      <c r="B5412" t="s">
        <v>152</v>
      </c>
      <c r="C5412" t="s">
        <v>26</v>
      </c>
      <c r="D5412" t="s">
        <v>26</v>
      </c>
      <c r="E5412" t="s">
        <v>26</v>
      </c>
      <c r="F5412">
        <v>133795727.23</v>
      </c>
      <c r="G5412">
        <v>118181241.54000001</v>
      </c>
      <c r="H5412">
        <v>175189515.53999999</v>
      </c>
      <c r="I5412" t="s">
        <v>26</v>
      </c>
      <c r="J5412" t="s">
        <v>26</v>
      </c>
      <c r="K5412" t="s">
        <v>26</v>
      </c>
    </row>
    <row r="5413" spans="1:11" x14ac:dyDescent="0.25">
      <c r="A5413" s="1">
        <v>36434</v>
      </c>
      <c r="B5413" t="s">
        <v>153</v>
      </c>
      <c r="C5413" t="s">
        <v>26</v>
      </c>
      <c r="D5413" t="s">
        <v>26</v>
      </c>
      <c r="E5413" t="s">
        <v>26</v>
      </c>
      <c r="F5413">
        <v>152104761.31</v>
      </c>
      <c r="G5413">
        <v>135896237.63999999</v>
      </c>
      <c r="H5413">
        <v>190499894.93000001</v>
      </c>
      <c r="I5413" t="s">
        <v>26</v>
      </c>
      <c r="J5413" t="s">
        <v>26</v>
      </c>
      <c r="K5413" t="s">
        <v>26</v>
      </c>
    </row>
    <row r="5414" spans="1:11" x14ac:dyDescent="0.25">
      <c r="A5414" s="1">
        <v>36434</v>
      </c>
      <c r="B5414" t="s">
        <v>154</v>
      </c>
      <c r="C5414" t="s">
        <v>26</v>
      </c>
      <c r="D5414" t="s">
        <v>26</v>
      </c>
      <c r="E5414" t="s">
        <v>26</v>
      </c>
      <c r="F5414">
        <v>143416938.83000001</v>
      </c>
      <c r="G5414">
        <v>122109558.04000001</v>
      </c>
      <c r="H5414">
        <v>206591469.02000001</v>
      </c>
      <c r="I5414" t="s">
        <v>26</v>
      </c>
      <c r="J5414" t="s">
        <v>26</v>
      </c>
      <c r="K5414" t="s">
        <v>26</v>
      </c>
    </row>
    <row r="5415" spans="1:11" x14ac:dyDescent="0.25">
      <c r="A5415" s="1">
        <v>36434</v>
      </c>
      <c r="B5415" t="s">
        <v>155</v>
      </c>
      <c r="C5415" t="s">
        <v>26</v>
      </c>
      <c r="D5415" t="s">
        <v>26</v>
      </c>
      <c r="E5415" t="s">
        <v>26</v>
      </c>
      <c r="F5415">
        <v>140980413.52000001</v>
      </c>
      <c r="G5415">
        <v>125829016.48999999</v>
      </c>
      <c r="H5415">
        <v>181698678.69999999</v>
      </c>
      <c r="I5415" t="s">
        <v>26</v>
      </c>
      <c r="J5415" t="s">
        <v>26</v>
      </c>
      <c r="K5415" t="s">
        <v>26</v>
      </c>
    </row>
    <row r="5416" spans="1:11" x14ac:dyDescent="0.25">
      <c r="A5416" s="1">
        <v>36465</v>
      </c>
      <c r="B5416" t="s">
        <v>1</v>
      </c>
      <c r="C5416" t="s">
        <v>26</v>
      </c>
      <c r="D5416" t="s">
        <v>26</v>
      </c>
      <c r="E5416" t="s">
        <v>26</v>
      </c>
      <c r="F5416">
        <v>150773676.91999999</v>
      </c>
      <c r="G5416">
        <v>128043574.56999999</v>
      </c>
      <c r="H5416">
        <v>208971342.06999999</v>
      </c>
      <c r="I5416" t="s">
        <v>26</v>
      </c>
      <c r="J5416" t="s">
        <v>26</v>
      </c>
      <c r="K5416" t="s">
        <v>26</v>
      </c>
    </row>
    <row r="5417" spans="1:11" x14ac:dyDescent="0.25">
      <c r="A5417" s="1">
        <v>36465</v>
      </c>
      <c r="B5417" t="s">
        <v>126</v>
      </c>
      <c r="C5417" t="s">
        <v>26</v>
      </c>
      <c r="D5417" t="s">
        <v>26</v>
      </c>
      <c r="E5417" t="s">
        <v>26</v>
      </c>
      <c r="F5417">
        <v>147433303.88999999</v>
      </c>
      <c r="G5417">
        <v>127715720.72</v>
      </c>
      <c r="H5417">
        <v>198627361.59999999</v>
      </c>
      <c r="I5417" t="s">
        <v>26</v>
      </c>
      <c r="J5417" t="s">
        <v>26</v>
      </c>
      <c r="K5417" t="s">
        <v>26</v>
      </c>
    </row>
    <row r="5418" spans="1:11" x14ac:dyDescent="0.25">
      <c r="A5418" s="1">
        <v>36465</v>
      </c>
      <c r="B5418" t="s">
        <v>127</v>
      </c>
      <c r="C5418" t="s">
        <v>26</v>
      </c>
      <c r="D5418" t="s">
        <v>26</v>
      </c>
      <c r="E5418" t="s">
        <v>26</v>
      </c>
      <c r="F5418">
        <v>145834930.61000001</v>
      </c>
      <c r="G5418">
        <v>124847493.33</v>
      </c>
      <c r="H5418">
        <v>209243086.90000001</v>
      </c>
      <c r="I5418" t="s">
        <v>26</v>
      </c>
      <c r="J5418" t="s">
        <v>26</v>
      </c>
      <c r="K5418" t="s">
        <v>26</v>
      </c>
    </row>
    <row r="5419" spans="1:11" x14ac:dyDescent="0.25">
      <c r="A5419" s="1">
        <v>36465</v>
      </c>
      <c r="B5419" t="s">
        <v>113</v>
      </c>
      <c r="C5419" t="s">
        <v>26</v>
      </c>
      <c r="D5419" t="s">
        <v>26</v>
      </c>
      <c r="E5419" t="s">
        <v>26</v>
      </c>
      <c r="F5419">
        <v>154925924.62</v>
      </c>
      <c r="G5419">
        <v>130765369.7</v>
      </c>
      <c r="H5419">
        <v>211390439.46000001</v>
      </c>
      <c r="I5419" t="s">
        <v>26</v>
      </c>
      <c r="J5419" t="s">
        <v>26</v>
      </c>
      <c r="K5419" t="s">
        <v>26</v>
      </c>
    </row>
    <row r="5420" spans="1:11" x14ac:dyDescent="0.25">
      <c r="A5420" s="1">
        <v>36465</v>
      </c>
      <c r="B5420" t="s">
        <v>128</v>
      </c>
      <c r="C5420" t="s">
        <v>26</v>
      </c>
      <c r="D5420" t="s">
        <v>26</v>
      </c>
      <c r="E5420" t="s">
        <v>26</v>
      </c>
      <c r="F5420">
        <v>151239739.28999999</v>
      </c>
      <c r="G5420">
        <v>124261721.45</v>
      </c>
      <c r="H5420">
        <v>217548983</v>
      </c>
      <c r="I5420" t="s">
        <v>26</v>
      </c>
      <c r="J5420" t="s">
        <v>26</v>
      </c>
      <c r="K5420" t="s">
        <v>26</v>
      </c>
    </row>
    <row r="5421" spans="1:11" x14ac:dyDescent="0.25">
      <c r="A5421" s="1">
        <v>36465</v>
      </c>
      <c r="B5421" t="s">
        <v>129</v>
      </c>
      <c r="C5421" t="s">
        <v>26</v>
      </c>
      <c r="D5421" t="s">
        <v>26</v>
      </c>
      <c r="E5421" t="s">
        <v>26</v>
      </c>
      <c r="F5421">
        <v>146487243.31999999</v>
      </c>
      <c r="G5421">
        <v>129612593.86</v>
      </c>
      <c r="H5421">
        <v>192482577.44999999</v>
      </c>
      <c r="I5421" t="s">
        <v>26</v>
      </c>
      <c r="J5421" t="s">
        <v>26</v>
      </c>
      <c r="K5421" t="s">
        <v>26</v>
      </c>
    </row>
    <row r="5422" spans="1:11" x14ac:dyDescent="0.25">
      <c r="A5422" s="1">
        <v>36465</v>
      </c>
      <c r="B5422" t="s">
        <v>130</v>
      </c>
      <c r="C5422" t="s">
        <v>26</v>
      </c>
      <c r="D5422" t="s">
        <v>26</v>
      </c>
      <c r="E5422" t="s">
        <v>26</v>
      </c>
      <c r="F5422">
        <v>150666166.28999999</v>
      </c>
      <c r="G5422">
        <v>119939391.56</v>
      </c>
      <c r="H5422">
        <v>258118662.02000001</v>
      </c>
      <c r="I5422" t="s">
        <v>26</v>
      </c>
      <c r="J5422" t="s">
        <v>26</v>
      </c>
      <c r="K5422" t="s">
        <v>26</v>
      </c>
    </row>
    <row r="5423" spans="1:11" x14ac:dyDescent="0.25">
      <c r="A5423" s="1">
        <v>36465</v>
      </c>
      <c r="B5423" t="s">
        <v>131</v>
      </c>
      <c r="C5423" t="s">
        <v>26</v>
      </c>
      <c r="D5423" t="s">
        <v>26</v>
      </c>
      <c r="E5423" t="s">
        <v>26</v>
      </c>
      <c r="F5423">
        <v>145081129.5</v>
      </c>
      <c r="G5423">
        <v>130211061.19</v>
      </c>
      <c r="H5423">
        <v>193774976.06</v>
      </c>
      <c r="I5423" t="s">
        <v>26</v>
      </c>
      <c r="J5423" t="s">
        <v>26</v>
      </c>
      <c r="K5423" t="s">
        <v>26</v>
      </c>
    </row>
    <row r="5424" spans="1:11" x14ac:dyDescent="0.25">
      <c r="A5424" s="1">
        <v>36465</v>
      </c>
      <c r="B5424" t="s">
        <v>132</v>
      </c>
      <c r="C5424" t="s">
        <v>26</v>
      </c>
      <c r="D5424" t="s">
        <v>26</v>
      </c>
      <c r="E5424" t="s">
        <v>26</v>
      </c>
      <c r="F5424">
        <v>156252698.88</v>
      </c>
      <c r="G5424">
        <v>133261333.44</v>
      </c>
      <c r="H5424">
        <v>209420422.87</v>
      </c>
      <c r="I5424" t="s">
        <v>26</v>
      </c>
      <c r="J5424" t="s">
        <v>26</v>
      </c>
      <c r="K5424" t="s">
        <v>26</v>
      </c>
    </row>
    <row r="5425" spans="1:11" x14ac:dyDescent="0.25">
      <c r="A5425" s="1">
        <v>36465</v>
      </c>
      <c r="B5425" t="s">
        <v>133</v>
      </c>
      <c r="C5425" t="s">
        <v>26</v>
      </c>
      <c r="D5425" t="s">
        <v>26</v>
      </c>
      <c r="E5425" t="s">
        <v>26</v>
      </c>
      <c r="F5425">
        <v>148116532.28</v>
      </c>
      <c r="G5425">
        <v>116843384.15000001</v>
      </c>
      <c r="H5425">
        <v>218895504.80000001</v>
      </c>
      <c r="I5425" t="s">
        <v>26</v>
      </c>
      <c r="J5425" t="s">
        <v>26</v>
      </c>
      <c r="K5425" t="s">
        <v>26</v>
      </c>
    </row>
    <row r="5426" spans="1:11" x14ac:dyDescent="0.25">
      <c r="A5426" s="1">
        <v>36465</v>
      </c>
      <c r="B5426" t="s">
        <v>134</v>
      </c>
      <c r="C5426" t="s">
        <v>26</v>
      </c>
      <c r="D5426" t="s">
        <v>26</v>
      </c>
      <c r="E5426" t="s">
        <v>26</v>
      </c>
      <c r="F5426">
        <v>138136263.99000001</v>
      </c>
      <c r="G5426">
        <v>129157630.45999999</v>
      </c>
      <c r="H5426">
        <v>159641016.09</v>
      </c>
      <c r="I5426" t="s">
        <v>26</v>
      </c>
      <c r="J5426" t="s">
        <v>26</v>
      </c>
      <c r="K5426" t="s">
        <v>26</v>
      </c>
    </row>
    <row r="5427" spans="1:11" x14ac:dyDescent="0.25">
      <c r="A5427" s="1">
        <v>36465</v>
      </c>
      <c r="B5427" t="s">
        <v>135</v>
      </c>
      <c r="C5427" t="s">
        <v>26</v>
      </c>
      <c r="D5427" t="s">
        <v>26</v>
      </c>
      <c r="E5427" t="s">
        <v>26</v>
      </c>
      <c r="F5427">
        <v>144521025.90000001</v>
      </c>
      <c r="G5427">
        <v>134329866.63</v>
      </c>
      <c r="H5427">
        <v>177149436.96000001</v>
      </c>
      <c r="I5427" t="s">
        <v>26</v>
      </c>
      <c r="J5427" t="s">
        <v>26</v>
      </c>
      <c r="K5427" t="s">
        <v>26</v>
      </c>
    </row>
    <row r="5428" spans="1:11" x14ac:dyDescent="0.25">
      <c r="A5428" s="1">
        <v>36465</v>
      </c>
      <c r="B5428" t="s">
        <v>136</v>
      </c>
      <c r="C5428" t="s">
        <v>26</v>
      </c>
      <c r="D5428" t="s">
        <v>26</v>
      </c>
      <c r="E5428" t="s">
        <v>26</v>
      </c>
      <c r="F5428">
        <v>160596009.00999999</v>
      </c>
      <c r="G5428">
        <v>122552038.81</v>
      </c>
      <c r="H5428">
        <v>267392963.41999999</v>
      </c>
      <c r="I5428" t="s">
        <v>26</v>
      </c>
      <c r="J5428" t="s">
        <v>26</v>
      </c>
      <c r="K5428" t="s">
        <v>26</v>
      </c>
    </row>
    <row r="5429" spans="1:11" x14ac:dyDescent="0.25">
      <c r="A5429" s="1">
        <v>36465</v>
      </c>
      <c r="B5429" t="s">
        <v>137</v>
      </c>
      <c r="C5429" t="s">
        <v>26</v>
      </c>
      <c r="D5429" t="s">
        <v>26</v>
      </c>
      <c r="E5429" t="s">
        <v>26</v>
      </c>
      <c r="F5429">
        <v>139621327.63999999</v>
      </c>
      <c r="G5429">
        <v>119080938.44</v>
      </c>
      <c r="H5429">
        <v>228123743.53999999</v>
      </c>
      <c r="I5429" t="s">
        <v>26</v>
      </c>
      <c r="J5429" t="s">
        <v>26</v>
      </c>
      <c r="K5429" t="s">
        <v>26</v>
      </c>
    </row>
    <row r="5430" spans="1:11" x14ac:dyDescent="0.25">
      <c r="A5430" s="1">
        <v>36465</v>
      </c>
      <c r="B5430" t="s">
        <v>138</v>
      </c>
      <c r="C5430" t="s">
        <v>26</v>
      </c>
      <c r="D5430" t="s">
        <v>26</v>
      </c>
      <c r="E5430" t="s">
        <v>26</v>
      </c>
      <c r="F5430">
        <v>156723453.81999999</v>
      </c>
      <c r="G5430">
        <v>143557415.68000001</v>
      </c>
      <c r="H5430">
        <v>203864578.37</v>
      </c>
      <c r="I5430" t="s">
        <v>26</v>
      </c>
      <c r="J5430" t="s">
        <v>26</v>
      </c>
      <c r="K5430" t="s">
        <v>26</v>
      </c>
    </row>
    <row r="5431" spans="1:11" x14ac:dyDescent="0.25">
      <c r="A5431" s="1">
        <v>36465</v>
      </c>
      <c r="B5431" t="s">
        <v>139</v>
      </c>
      <c r="C5431" t="s">
        <v>26</v>
      </c>
      <c r="D5431" t="s">
        <v>26</v>
      </c>
      <c r="E5431" t="s">
        <v>26</v>
      </c>
      <c r="F5431">
        <v>153883079.16999999</v>
      </c>
      <c r="G5431">
        <v>124337521.97</v>
      </c>
      <c r="H5431">
        <v>253468957.47999999</v>
      </c>
      <c r="I5431" t="s">
        <v>26</v>
      </c>
      <c r="J5431" t="s">
        <v>26</v>
      </c>
      <c r="K5431" t="s">
        <v>26</v>
      </c>
    </row>
    <row r="5432" spans="1:11" x14ac:dyDescent="0.25">
      <c r="A5432" s="1">
        <v>36465</v>
      </c>
      <c r="B5432" t="s">
        <v>140</v>
      </c>
      <c r="C5432" t="s">
        <v>26</v>
      </c>
      <c r="D5432" t="s">
        <v>26</v>
      </c>
      <c r="E5432" t="s">
        <v>26</v>
      </c>
      <c r="F5432">
        <v>133535947.19</v>
      </c>
      <c r="G5432">
        <v>117464132.18000001</v>
      </c>
      <c r="H5432">
        <v>183438913.69</v>
      </c>
      <c r="I5432" t="s">
        <v>26</v>
      </c>
      <c r="J5432" t="s">
        <v>26</v>
      </c>
      <c r="K5432" t="s">
        <v>26</v>
      </c>
    </row>
    <row r="5433" spans="1:11" x14ac:dyDescent="0.25">
      <c r="A5433" s="1">
        <v>36465</v>
      </c>
      <c r="B5433" t="s">
        <v>141</v>
      </c>
      <c r="C5433" t="s">
        <v>26</v>
      </c>
      <c r="D5433" t="s">
        <v>26</v>
      </c>
      <c r="E5433" t="s">
        <v>26</v>
      </c>
      <c r="F5433">
        <v>138755951.05000001</v>
      </c>
      <c r="G5433">
        <v>123481292.48</v>
      </c>
      <c r="H5433">
        <v>186648372.43000001</v>
      </c>
      <c r="I5433" t="s">
        <v>26</v>
      </c>
      <c r="J5433" t="s">
        <v>26</v>
      </c>
      <c r="K5433" t="s">
        <v>26</v>
      </c>
    </row>
    <row r="5434" spans="1:11" x14ac:dyDescent="0.25">
      <c r="A5434" s="1">
        <v>36465</v>
      </c>
      <c r="B5434" t="s">
        <v>142</v>
      </c>
      <c r="C5434" t="s">
        <v>26</v>
      </c>
      <c r="D5434" t="s">
        <v>26</v>
      </c>
      <c r="E5434" t="s">
        <v>26</v>
      </c>
      <c r="F5434">
        <v>140425094.69999999</v>
      </c>
      <c r="G5434">
        <v>116021961.90000001</v>
      </c>
      <c r="H5434">
        <v>213632054.93000001</v>
      </c>
      <c r="I5434" t="s">
        <v>26</v>
      </c>
      <c r="J5434" t="s">
        <v>26</v>
      </c>
      <c r="K5434" t="s">
        <v>26</v>
      </c>
    </row>
    <row r="5435" spans="1:11" x14ac:dyDescent="0.25">
      <c r="A5435" s="1">
        <v>36465</v>
      </c>
      <c r="B5435" t="s">
        <v>143</v>
      </c>
      <c r="C5435" t="s">
        <v>26</v>
      </c>
      <c r="D5435" t="s">
        <v>26</v>
      </c>
      <c r="E5435" t="s">
        <v>26</v>
      </c>
      <c r="F5435">
        <v>150378002.16999999</v>
      </c>
      <c r="G5435">
        <v>125683425.06</v>
      </c>
      <c r="H5435">
        <v>209383700.5</v>
      </c>
      <c r="I5435" t="s">
        <v>26</v>
      </c>
      <c r="J5435" t="s">
        <v>26</v>
      </c>
      <c r="K5435" t="s">
        <v>26</v>
      </c>
    </row>
    <row r="5436" spans="1:11" x14ac:dyDescent="0.25">
      <c r="A5436" s="1">
        <v>36465</v>
      </c>
      <c r="B5436" t="s">
        <v>144</v>
      </c>
      <c r="C5436" t="s">
        <v>26</v>
      </c>
      <c r="D5436" t="s">
        <v>26</v>
      </c>
      <c r="E5436" t="s">
        <v>26</v>
      </c>
      <c r="F5436">
        <v>125293947.33</v>
      </c>
      <c r="G5436">
        <v>107592017.54000001</v>
      </c>
      <c r="H5436">
        <v>184608579.59999999</v>
      </c>
      <c r="I5436" t="s">
        <v>26</v>
      </c>
      <c r="J5436" t="s">
        <v>26</v>
      </c>
      <c r="K5436" t="s">
        <v>26</v>
      </c>
    </row>
    <row r="5437" spans="1:11" x14ac:dyDescent="0.25">
      <c r="A5437" s="1">
        <v>36465</v>
      </c>
      <c r="B5437" t="s">
        <v>145</v>
      </c>
      <c r="C5437" t="s">
        <v>26</v>
      </c>
      <c r="D5437" t="s">
        <v>26</v>
      </c>
      <c r="E5437" t="s">
        <v>26</v>
      </c>
      <c r="F5437">
        <v>151954651.47</v>
      </c>
      <c r="G5437">
        <v>133852405.45</v>
      </c>
      <c r="H5437">
        <v>198534071.91999999</v>
      </c>
      <c r="I5437" t="s">
        <v>26</v>
      </c>
      <c r="J5437" t="s">
        <v>26</v>
      </c>
      <c r="K5437" t="s">
        <v>26</v>
      </c>
    </row>
    <row r="5438" spans="1:11" x14ac:dyDescent="0.25">
      <c r="A5438" s="1">
        <v>36465</v>
      </c>
      <c r="B5438" t="s">
        <v>146</v>
      </c>
      <c r="C5438" t="s">
        <v>26</v>
      </c>
      <c r="D5438" t="s">
        <v>26</v>
      </c>
      <c r="E5438" t="s">
        <v>26</v>
      </c>
      <c r="F5438">
        <v>149033402.37</v>
      </c>
      <c r="G5438">
        <v>127987875.06999999</v>
      </c>
      <c r="H5438">
        <v>203703450.05000001</v>
      </c>
      <c r="I5438" t="s">
        <v>26</v>
      </c>
      <c r="J5438" t="s">
        <v>26</v>
      </c>
      <c r="K5438" t="s">
        <v>26</v>
      </c>
    </row>
    <row r="5439" spans="1:11" x14ac:dyDescent="0.25">
      <c r="A5439" s="1">
        <v>36465</v>
      </c>
      <c r="B5439" t="s">
        <v>2</v>
      </c>
      <c r="C5439" t="s">
        <v>26</v>
      </c>
      <c r="D5439" t="s">
        <v>26</v>
      </c>
      <c r="E5439" t="s">
        <v>26</v>
      </c>
      <c r="F5439">
        <v>134593011.75999999</v>
      </c>
      <c r="G5439">
        <v>119381624.64</v>
      </c>
      <c r="H5439">
        <v>178726607.09999999</v>
      </c>
      <c r="I5439" t="s">
        <v>26</v>
      </c>
      <c r="J5439" t="s">
        <v>26</v>
      </c>
      <c r="K5439" t="s">
        <v>26</v>
      </c>
    </row>
    <row r="5440" spans="1:11" x14ac:dyDescent="0.25">
      <c r="A5440" s="1">
        <v>36465</v>
      </c>
      <c r="B5440" t="s">
        <v>147</v>
      </c>
      <c r="C5440" t="s">
        <v>26</v>
      </c>
      <c r="D5440" t="s">
        <v>26</v>
      </c>
      <c r="E5440" t="s">
        <v>26</v>
      </c>
      <c r="F5440">
        <v>151730959.18000001</v>
      </c>
      <c r="G5440">
        <v>133022091.77</v>
      </c>
      <c r="H5440">
        <v>196865303.40000001</v>
      </c>
      <c r="I5440" t="s">
        <v>26</v>
      </c>
      <c r="J5440" t="s">
        <v>26</v>
      </c>
      <c r="K5440" t="s">
        <v>26</v>
      </c>
    </row>
    <row r="5441" spans="1:11" x14ac:dyDescent="0.25">
      <c r="A5441" s="1">
        <v>36465</v>
      </c>
      <c r="B5441" t="s">
        <v>148</v>
      </c>
      <c r="C5441" t="s">
        <v>26</v>
      </c>
      <c r="D5441" t="s">
        <v>26</v>
      </c>
      <c r="E5441" t="s">
        <v>26</v>
      </c>
      <c r="F5441">
        <v>158996907.75999999</v>
      </c>
      <c r="G5441">
        <v>131127544.56</v>
      </c>
      <c r="H5441">
        <v>219627098.87</v>
      </c>
      <c r="I5441" t="s">
        <v>26</v>
      </c>
      <c r="J5441" t="s">
        <v>26</v>
      </c>
      <c r="K5441" t="s">
        <v>26</v>
      </c>
    </row>
    <row r="5442" spans="1:11" x14ac:dyDescent="0.25">
      <c r="A5442" s="1">
        <v>36465</v>
      </c>
      <c r="B5442" t="s">
        <v>149</v>
      </c>
      <c r="C5442" t="s">
        <v>26</v>
      </c>
      <c r="D5442" t="s">
        <v>26</v>
      </c>
      <c r="E5442" t="s">
        <v>26</v>
      </c>
      <c r="F5442">
        <v>152360982.90000001</v>
      </c>
      <c r="G5442">
        <v>126225028.76000001</v>
      </c>
      <c r="H5442">
        <v>209649003.18000001</v>
      </c>
      <c r="I5442" t="s">
        <v>26</v>
      </c>
      <c r="J5442" t="s">
        <v>26</v>
      </c>
      <c r="K5442" t="s">
        <v>26</v>
      </c>
    </row>
    <row r="5443" spans="1:11" x14ac:dyDescent="0.25">
      <c r="A5443" s="1">
        <v>36465</v>
      </c>
      <c r="B5443" t="s">
        <v>150</v>
      </c>
      <c r="C5443" t="s">
        <v>26</v>
      </c>
      <c r="D5443" t="s">
        <v>26</v>
      </c>
      <c r="E5443" t="s">
        <v>26</v>
      </c>
      <c r="F5443">
        <v>165502085.13999999</v>
      </c>
      <c r="G5443">
        <v>126668831.73</v>
      </c>
      <c r="H5443">
        <v>254889740.97999999</v>
      </c>
      <c r="I5443" t="s">
        <v>26</v>
      </c>
      <c r="J5443" t="s">
        <v>26</v>
      </c>
      <c r="K5443" t="s">
        <v>26</v>
      </c>
    </row>
    <row r="5444" spans="1:11" x14ac:dyDescent="0.25">
      <c r="A5444" s="1">
        <v>36465</v>
      </c>
      <c r="B5444" t="s">
        <v>151</v>
      </c>
      <c r="C5444" t="s">
        <v>26</v>
      </c>
      <c r="D5444" t="s">
        <v>26</v>
      </c>
      <c r="E5444" t="s">
        <v>26</v>
      </c>
      <c r="F5444">
        <v>143453775.40000001</v>
      </c>
      <c r="G5444">
        <v>121633868.97</v>
      </c>
      <c r="H5444">
        <v>206827733.25999999</v>
      </c>
      <c r="I5444" t="s">
        <v>26</v>
      </c>
      <c r="J5444" t="s">
        <v>26</v>
      </c>
      <c r="K5444" t="s">
        <v>26</v>
      </c>
    </row>
    <row r="5445" spans="1:11" x14ac:dyDescent="0.25">
      <c r="A5445" s="1">
        <v>36465</v>
      </c>
      <c r="B5445" t="s">
        <v>152</v>
      </c>
      <c r="C5445" t="s">
        <v>26</v>
      </c>
      <c r="D5445" t="s">
        <v>26</v>
      </c>
      <c r="E5445" t="s">
        <v>26</v>
      </c>
      <c r="F5445">
        <v>135040027.49000001</v>
      </c>
      <c r="G5445">
        <v>120024868.91</v>
      </c>
      <c r="H5445">
        <v>175189515.53999999</v>
      </c>
      <c r="I5445" t="s">
        <v>26</v>
      </c>
      <c r="J5445" t="s">
        <v>26</v>
      </c>
      <c r="K5445" t="s">
        <v>26</v>
      </c>
    </row>
    <row r="5446" spans="1:11" x14ac:dyDescent="0.25">
      <c r="A5446" s="1">
        <v>36465</v>
      </c>
      <c r="B5446" t="s">
        <v>153</v>
      </c>
      <c r="C5446" t="s">
        <v>26</v>
      </c>
      <c r="D5446" t="s">
        <v>26</v>
      </c>
      <c r="E5446" t="s">
        <v>26</v>
      </c>
      <c r="F5446">
        <v>154933909.87</v>
      </c>
      <c r="G5446">
        <v>139184926.59</v>
      </c>
      <c r="H5446">
        <v>192538243.81</v>
      </c>
      <c r="I5446" t="s">
        <v>26</v>
      </c>
      <c r="J5446" t="s">
        <v>26</v>
      </c>
      <c r="K5446" t="s">
        <v>26</v>
      </c>
    </row>
    <row r="5447" spans="1:11" x14ac:dyDescent="0.25">
      <c r="A5447" s="1">
        <v>36465</v>
      </c>
      <c r="B5447" t="s">
        <v>154</v>
      </c>
      <c r="C5447" t="s">
        <v>26</v>
      </c>
      <c r="D5447" t="s">
        <v>26</v>
      </c>
      <c r="E5447" t="s">
        <v>26</v>
      </c>
      <c r="F5447">
        <v>147475638.19999999</v>
      </c>
      <c r="G5447">
        <v>128056293.51000001</v>
      </c>
      <c r="H5447">
        <v>206591469.02000001</v>
      </c>
      <c r="I5447" t="s">
        <v>26</v>
      </c>
      <c r="J5447" t="s">
        <v>26</v>
      </c>
      <c r="K5447" t="s">
        <v>26</v>
      </c>
    </row>
    <row r="5448" spans="1:11" x14ac:dyDescent="0.25">
      <c r="A5448" s="1">
        <v>36465</v>
      </c>
      <c r="B5448" t="s">
        <v>155</v>
      </c>
      <c r="C5448" t="s">
        <v>26</v>
      </c>
      <c r="D5448" t="s">
        <v>26</v>
      </c>
      <c r="E5448" t="s">
        <v>26</v>
      </c>
      <c r="F5448">
        <v>143066923.63999999</v>
      </c>
      <c r="G5448">
        <v>128974741.90000001</v>
      </c>
      <c r="H5448">
        <v>181680508.84</v>
      </c>
      <c r="I5448" t="s">
        <v>26</v>
      </c>
      <c r="J5448" t="s">
        <v>26</v>
      </c>
      <c r="K5448" t="s">
        <v>26</v>
      </c>
    </row>
    <row r="5449" spans="1:11" x14ac:dyDescent="0.25">
      <c r="A5449" s="1">
        <v>36495</v>
      </c>
      <c r="B5449" t="s">
        <v>1</v>
      </c>
      <c r="C5449" t="s">
        <v>26</v>
      </c>
      <c r="D5449" t="s">
        <v>26</v>
      </c>
      <c r="E5449" t="s">
        <v>26</v>
      </c>
      <c r="F5449">
        <v>152145717.38</v>
      </c>
      <c r="G5449">
        <v>130348358.92</v>
      </c>
      <c r="H5449">
        <v>208553399.38999999</v>
      </c>
      <c r="I5449" t="s">
        <v>26</v>
      </c>
      <c r="J5449" t="s">
        <v>26</v>
      </c>
      <c r="K5449" t="s">
        <v>26</v>
      </c>
    </row>
    <row r="5450" spans="1:11" x14ac:dyDescent="0.25">
      <c r="A5450" s="1">
        <v>36495</v>
      </c>
      <c r="B5450" t="s">
        <v>126</v>
      </c>
      <c r="C5450" t="s">
        <v>26</v>
      </c>
      <c r="D5450" t="s">
        <v>26</v>
      </c>
      <c r="E5450" t="s">
        <v>26</v>
      </c>
      <c r="F5450">
        <v>149158273.53999999</v>
      </c>
      <c r="G5450">
        <v>130308349.84999999</v>
      </c>
      <c r="H5450">
        <v>198567773.38999999</v>
      </c>
      <c r="I5450" t="s">
        <v>26</v>
      </c>
      <c r="J5450" t="s">
        <v>26</v>
      </c>
      <c r="K5450" t="s">
        <v>26</v>
      </c>
    </row>
    <row r="5451" spans="1:11" x14ac:dyDescent="0.25">
      <c r="A5451" s="1">
        <v>36495</v>
      </c>
      <c r="B5451" t="s">
        <v>127</v>
      </c>
      <c r="C5451" t="s">
        <v>26</v>
      </c>
      <c r="D5451" t="s">
        <v>26</v>
      </c>
      <c r="E5451" t="s">
        <v>26</v>
      </c>
      <c r="F5451">
        <v>147643283.75</v>
      </c>
      <c r="G5451">
        <v>127519229.69</v>
      </c>
      <c r="H5451">
        <v>209075692.43000001</v>
      </c>
      <c r="I5451" t="s">
        <v>26</v>
      </c>
      <c r="J5451" t="s">
        <v>26</v>
      </c>
      <c r="K5451" t="s">
        <v>26</v>
      </c>
    </row>
    <row r="5452" spans="1:11" x14ac:dyDescent="0.25">
      <c r="A5452" s="1">
        <v>36495</v>
      </c>
      <c r="B5452" t="s">
        <v>113</v>
      </c>
      <c r="C5452" t="s">
        <v>26</v>
      </c>
      <c r="D5452" t="s">
        <v>26</v>
      </c>
      <c r="E5452" t="s">
        <v>26</v>
      </c>
      <c r="F5452">
        <v>155855480.16999999</v>
      </c>
      <c r="G5452">
        <v>132321477.59999999</v>
      </c>
      <c r="H5452">
        <v>211263605.19999999</v>
      </c>
      <c r="I5452" t="s">
        <v>26</v>
      </c>
      <c r="J5452" t="s">
        <v>26</v>
      </c>
      <c r="K5452" t="s">
        <v>26</v>
      </c>
    </row>
    <row r="5453" spans="1:11" x14ac:dyDescent="0.25">
      <c r="A5453" s="1">
        <v>36495</v>
      </c>
      <c r="B5453" t="s">
        <v>128</v>
      </c>
      <c r="C5453" t="s">
        <v>26</v>
      </c>
      <c r="D5453" t="s">
        <v>26</v>
      </c>
      <c r="E5453" t="s">
        <v>26</v>
      </c>
      <c r="F5453">
        <v>152963872.31999999</v>
      </c>
      <c r="G5453">
        <v>128014425.44</v>
      </c>
      <c r="H5453">
        <v>215221208.88</v>
      </c>
      <c r="I5453" t="s">
        <v>26</v>
      </c>
      <c r="J5453" t="s">
        <v>26</v>
      </c>
      <c r="K5453" t="s">
        <v>26</v>
      </c>
    </row>
    <row r="5454" spans="1:11" x14ac:dyDescent="0.25">
      <c r="A5454" s="1">
        <v>36495</v>
      </c>
      <c r="B5454" t="s">
        <v>129</v>
      </c>
      <c r="C5454" t="s">
        <v>26</v>
      </c>
      <c r="D5454" t="s">
        <v>26</v>
      </c>
      <c r="E5454" t="s">
        <v>26</v>
      </c>
      <c r="F5454">
        <v>147790979.78</v>
      </c>
      <c r="G5454">
        <v>131414208.91</v>
      </c>
      <c r="H5454">
        <v>192790549.56999999</v>
      </c>
      <c r="I5454" t="s">
        <v>26</v>
      </c>
      <c r="J5454" t="s">
        <v>26</v>
      </c>
      <c r="K5454" t="s">
        <v>26</v>
      </c>
    </row>
    <row r="5455" spans="1:11" x14ac:dyDescent="0.25">
      <c r="A5455" s="1">
        <v>36495</v>
      </c>
      <c r="B5455" t="s">
        <v>130</v>
      </c>
      <c r="C5455" t="s">
        <v>26</v>
      </c>
      <c r="D5455" t="s">
        <v>26</v>
      </c>
      <c r="E5455" t="s">
        <v>26</v>
      </c>
      <c r="F5455">
        <v>152564559.97999999</v>
      </c>
      <c r="G5455">
        <v>122530082.42</v>
      </c>
      <c r="H5455">
        <v>258118662.02000001</v>
      </c>
      <c r="I5455" t="s">
        <v>26</v>
      </c>
      <c r="J5455" t="s">
        <v>26</v>
      </c>
      <c r="K5455" t="s">
        <v>26</v>
      </c>
    </row>
    <row r="5456" spans="1:11" x14ac:dyDescent="0.25">
      <c r="A5456" s="1">
        <v>36495</v>
      </c>
      <c r="B5456" t="s">
        <v>131</v>
      </c>
      <c r="C5456" t="s">
        <v>26</v>
      </c>
      <c r="D5456" t="s">
        <v>26</v>
      </c>
      <c r="E5456" t="s">
        <v>26</v>
      </c>
      <c r="F5456">
        <v>147373411.34999999</v>
      </c>
      <c r="G5456">
        <v>133440295.51000001</v>
      </c>
      <c r="H5456">
        <v>193484313.59999999</v>
      </c>
      <c r="I5456" t="s">
        <v>26</v>
      </c>
      <c r="J5456" t="s">
        <v>26</v>
      </c>
      <c r="K5456" t="s">
        <v>26</v>
      </c>
    </row>
    <row r="5457" spans="1:11" x14ac:dyDescent="0.25">
      <c r="A5457" s="1">
        <v>36495</v>
      </c>
      <c r="B5457" t="s">
        <v>132</v>
      </c>
      <c r="C5457" t="s">
        <v>26</v>
      </c>
      <c r="D5457" t="s">
        <v>26</v>
      </c>
      <c r="E5457" t="s">
        <v>26</v>
      </c>
      <c r="F5457">
        <v>157002711.84</v>
      </c>
      <c r="G5457">
        <v>135140318.24000001</v>
      </c>
      <c r="H5457">
        <v>207891653.78</v>
      </c>
      <c r="I5457" t="s">
        <v>26</v>
      </c>
      <c r="J5457" t="s">
        <v>26</v>
      </c>
      <c r="K5457" t="s">
        <v>26</v>
      </c>
    </row>
    <row r="5458" spans="1:11" x14ac:dyDescent="0.25">
      <c r="A5458" s="1">
        <v>36495</v>
      </c>
      <c r="B5458" t="s">
        <v>133</v>
      </c>
      <c r="C5458" t="s">
        <v>26</v>
      </c>
      <c r="D5458" t="s">
        <v>26</v>
      </c>
      <c r="E5458" t="s">
        <v>26</v>
      </c>
      <c r="F5458">
        <v>152441535.02000001</v>
      </c>
      <c r="G5458">
        <v>119472360.29000001</v>
      </c>
      <c r="H5458">
        <v>226731963.88</v>
      </c>
      <c r="I5458" t="s">
        <v>26</v>
      </c>
      <c r="J5458" t="s">
        <v>26</v>
      </c>
      <c r="K5458" t="s">
        <v>26</v>
      </c>
    </row>
    <row r="5459" spans="1:11" x14ac:dyDescent="0.25">
      <c r="A5459" s="1">
        <v>36495</v>
      </c>
      <c r="B5459" t="s">
        <v>134</v>
      </c>
      <c r="C5459" t="s">
        <v>26</v>
      </c>
      <c r="D5459" t="s">
        <v>26</v>
      </c>
      <c r="E5459" t="s">
        <v>26</v>
      </c>
      <c r="F5459">
        <v>139793899.16</v>
      </c>
      <c r="G5459">
        <v>131740783.06999999</v>
      </c>
      <c r="H5459">
        <v>159641016.09</v>
      </c>
      <c r="I5459" t="s">
        <v>26</v>
      </c>
      <c r="J5459" t="s">
        <v>26</v>
      </c>
      <c r="K5459" t="s">
        <v>26</v>
      </c>
    </row>
    <row r="5460" spans="1:11" x14ac:dyDescent="0.25">
      <c r="A5460" s="1">
        <v>36495</v>
      </c>
      <c r="B5460" t="s">
        <v>135</v>
      </c>
      <c r="C5460" t="s">
        <v>26</v>
      </c>
      <c r="D5460" t="s">
        <v>26</v>
      </c>
      <c r="E5460" t="s">
        <v>26</v>
      </c>
      <c r="F5460">
        <v>146602128.66999999</v>
      </c>
      <c r="G5460">
        <v>137271690.71000001</v>
      </c>
      <c r="H5460">
        <v>177149436.96000001</v>
      </c>
      <c r="I5460" t="s">
        <v>26</v>
      </c>
      <c r="J5460" t="s">
        <v>26</v>
      </c>
      <c r="K5460" t="s">
        <v>26</v>
      </c>
    </row>
    <row r="5461" spans="1:11" x14ac:dyDescent="0.25">
      <c r="A5461" s="1">
        <v>36495</v>
      </c>
      <c r="B5461" t="s">
        <v>136</v>
      </c>
      <c r="C5461" t="s">
        <v>26</v>
      </c>
      <c r="D5461" t="s">
        <v>26</v>
      </c>
      <c r="E5461" t="s">
        <v>26</v>
      </c>
      <c r="F5461">
        <v>163406439.16999999</v>
      </c>
      <c r="G5461">
        <v>126743318.54000001</v>
      </c>
      <c r="H5461">
        <v>267392963.41999999</v>
      </c>
      <c r="I5461" t="s">
        <v>26</v>
      </c>
      <c r="J5461" t="s">
        <v>26</v>
      </c>
      <c r="K5461" t="s">
        <v>26</v>
      </c>
    </row>
    <row r="5462" spans="1:11" x14ac:dyDescent="0.25">
      <c r="A5462" s="1">
        <v>36495</v>
      </c>
      <c r="B5462" t="s">
        <v>137</v>
      </c>
      <c r="C5462" t="s">
        <v>26</v>
      </c>
      <c r="D5462" t="s">
        <v>26</v>
      </c>
      <c r="E5462" t="s">
        <v>26</v>
      </c>
      <c r="F5462">
        <v>142008852.34</v>
      </c>
      <c r="G5462">
        <v>122188950.94</v>
      </c>
      <c r="H5462">
        <v>228146555.91999999</v>
      </c>
      <c r="I5462" t="s">
        <v>26</v>
      </c>
      <c r="J5462" t="s">
        <v>26</v>
      </c>
      <c r="K5462" t="s">
        <v>26</v>
      </c>
    </row>
    <row r="5463" spans="1:11" x14ac:dyDescent="0.25">
      <c r="A5463" s="1">
        <v>36495</v>
      </c>
      <c r="B5463" t="s">
        <v>138</v>
      </c>
      <c r="C5463" t="s">
        <v>26</v>
      </c>
      <c r="D5463" t="s">
        <v>26</v>
      </c>
      <c r="E5463" t="s">
        <v>26</v>
      </c>
      <c r="F5463">
        <v>157914552.06999999</v>
      </c>
      <c r="G5463">
        <v>145179614.47999999</v>
      </c>
      <c r="H5463">
        <v>203864578.37</v>
      </c>
      <c r="I5463" t="s">
        <v>26</v>
      </c>
      <c r="J5463" t="s">
        <v>26</v>
      </c>
      <c r="K5463" t="s">
        <v>26</v>
      </c>
    </row>
    <row r="5464" spans="1:11" x14ac:dyDescent="0.25">
      <c r="A5464" s="1">
        <v>36495</v>
      </c>
      <c r="B5464" t="s">
        <v>139</v>
      </c>
      <c r="C5464" t="s">
        <v>26</v>
      </c>
      <c r="D5464" t="s">
        <v>26</v>
      </c>
      <c r="E5464" t="s">
        <v>26</v>
      </c>
      <c r="F5464">
        <v>155483463.19999999</v>
      </c>
      <c r="G5464">
        <v>126376657.33</v>
      </c>
      <c r="H5464">
        <v>254001242.28999999</v>
      </c>
      <c r="I5464" t="s">
        <v>26</v>
      </c>
      <c r="J5464" t="s">
        <v>26</v>
      </c>
      <c r="K5464" t="s">
        <v>26</v>
      </c>
    </row>
    <row r="5465" spans="1:11" x14ac:dyDescent="0.25">
      <c r="A5465" s="1">
        <v>36495</v>
      </c>
      <c r="B5465" t="s">
        <v>140</v>
      </c>
      <c r="C5465" t="s">
        <v>26</v>
      </c>
      <c r="D5465" t="s">
        <v>26</v>
      </c>
      <c r="E5465" t="s">
        <v>26</v>
      </c>
      <c r="F5465">
        <v>134831245.88</v>
      </c>
      <c r="G5465">
        <v>119261333.41</v>
      </c>
      <c r="H5465">
        <v>183475601.47999999</v>
      </c>
      <c r="I5465" t="s">
        <v>26</v>
      </c>
      <c r="J5465" t="s">
        <v>26</v>
      </c>
      <c r="K5465" t="s">
        <v>26</v>
      </c>
    </row>
    <row r="5466" spans="1:11" x14ac:dyDescent="0.25">
      <c r="A5466" s="1">
        <v>36495</v>
      </c>
      <c r="B5466" t="s">
        <v>141</v>
      </c>
      <c r="C5466" t="s">
        <v>26</v>
      </c>
      <c r="D5466" t="s">
        <v>26</v>
      </c>
      <c r="E5466" t="s">
        <v>26</v>
      </c>
      <c r="F5466">
        <v>139990879.02000001</v>
      </c>
      <c r="G5466">
        <v>125024808.63</v>
      </c>
      <c r="H5466">
        <v>187226982.38999999</v>
      </c>
      <c r="I5466" t="s">
        <v>26</v>
      </c>
      <c r="J5466" t="s">
        <v>26</v>
      </c>
      <c r="K5466" t="s">
        <v>26</v>
      </c>
    </row>
    <row r="5467" spans="1:11" x14ac:dyDescent="0.25">
      <c r="A5467" s="1">
        <v>36495</v>
      </c>
      <c r="B5467" t="s">
        <v>142</v>
      </c>
      <c r="C5467" t="s">
        <v>26</v>
      </c>
      <c r="D5467" t="s">
        <v>26</v>
      </c>
      <c r="E5467" t="s">
        <v>26</v>
      </c>
      <c r="F5467">
        <v>142278705.94999999</v>
      </c>
      <c r="G5467">
        <v>118597649.45999999</v>
      </c>
      <c r="H5467">
        <v>213632054.93000001</v>
      </c>
      <c r="I5467" t="s">
        <v>26</v>
      </c>
      <c r="J5467" t="s">
        <v>26</v>
      </c>
      <c r="K5467" t="s">
        <v>26</v>
      </c>
    </row>
    <row r="5468" spans="1:11" x14ac:dyDescent="0.25">
      <c r="A5468" s="1">
        <v>36495</v>
      </c>
      <c r="B5468" t="s">
        <v>143</v>
      </c>
      <c r="C5468" t="s">
        <v>26</v>
      </c>
      <c r="D5468" t="s">
        <v>26</v>
      </c>
      <c r="E5468" t="s">
        <v>26</v>
      </c>
      <c r="F5468">
        <v>152122387</v>
      </c>
      <c r="G5468">
        <v>128272503.62</v>
      </c>
      <c r="H5468">
        <v>209383700.5</v>
      </c>
      <c r="I5468" t="s">
        <v>26</v>
      </c>
      <c r="J5468" t="s">
        <v>26</v>
      </c>
      <c r="K5468" t="s">
        <v>26</v>
      </c>
    </row>
    <row r="5469" spans="1:11" x14ac:dyDescent="0.25">
      <c r="A5469" s="1">
        <v>36495</v>
      </c>
      <c r="B5469" t="s">
        <v>144</v>
      </c>
      <c r="C5469" t="s">
        <v>26</v>
      </c>
      <c r="D5469" t="s">
        <v>26</v>
      </c>
      <c r="E5469" t="s">
        <v>26</v>
      </c>
      <c r="F5469">
        <v>127135768.36</v>
      </c>
      <c r="G5469">
        <v>112498213.54000001</v>
      </c>
      <c r="H5469">
        <v>178368809.61000001</v>
      </c>
      <c r="I5469" t="s">
        <v>26</v>
      </c>
      <c r="J5469" t="s">
        <v>26</v>
      </c>
      <c r="K5469" t="s">
        <v>26</v>
      </c>
    </row>
    <row r="5470" spans="1:11" x14ac:dyDescent="0.25">
      <c r="A5470" s="1">
        <v>36495</v>
      </c>
      <c r="B5470" t="s">
        <v>145</v>
      </c>
      <c r="C5470" t="s">
        <v>26</v>
      </c>
      <c r="D5470" t="s">
        <v>26</v>
      </c>
      <c r="E5470" t="s">
        <v>26</v>
      </c>
      <c r="F5470">
        <v>154082016.59</v>
      </c>
      <c r="G5470">
        <v>137091633.66</v>
      </c>
      <c r="H5470">
        <v>198534071.91999999</v>
      </c>
      <c r="I5470" t="s">
        <v>26</v>
      </c>
      <c r="J5470" t="s">
        <v>26</v>
      </c>
      <c r="K5470" t="s">
        <v>26</v>
      </c>
    </row>
    <row r="5471" spans="1:11" x14ac:dyDescent="0.25">
      <c r="A5471" s="1">
        <v>36495</v>
      </c>
      <c r="B5471" t="s">
        <v>146</v>
      </c>
      <c r="C5471" t="s">
        <v>26</v>
      </c>
      <c r="D5471" t="s">
        <v>26</v>
      </c>
      <c r="E5471" t="s">
        <v>26</v>
      </c>
      <c r="F5471">
        <v>149867989.43000001</v>
      </c>
      <c r="G5471">
        <v>129254955.03</v>
      </c>
      <c r="H5471">
        <v>203703450.05000001</v>
      </c>
      <c r="I5471" t="s">
        <v>26</v>
      </c>
      <c r="J5471" t="s">
        <v>26</v>
      </c>
      <c r="K5471" t="s">
        <v>26</v>
      </c>
    </row>
    <row r="5472" spans="1:11" x14ac:dyDescent="0.25">
      <c r="A5472" s="1">
        <v>36495</v>
      </c>
      <c r="B5472" t="s">
        <v>2</v>
      </c>
      <c r="C5472" t="s">
        <v>26</v>
      </c>
      <c r="D5472" t="s">
        <v>26</v>
      </c>
      <c r="E5472" t="s">
        <v>26</v>
      </c>
      <c r="F5472">
        <v>136598447.63999999</v>
      </c>
      <c r="G5472">
        <v>122270659.95</v>
      </c>
      <c r="H5472">
        <v>178726607.09999999</v>
      </c>
      <c r="I5472" t="s">
        <v>26</v>
      </c>
      <c r="J5472" t="s">
        <v>26</v>
      </c>
      <c r="K5472" t="s">
        <v>26</v>
      </c>
    </row>
    <row r="5473" spans="1:11" x14ac:dyDescent="0.25">
      <c r="A5473" s="1">
        <v>36495</v>
      </c>
      <c r="B5473" t="s">
        <v>147</v>
      </c>
      <c r="C5473" t="s">
        <v>26</v>
      </c>
      <c r="D5473" t="s">
        <v>26</v>
      </c>
      <c r="E5473" t="s">
        <v>26</v>
      </c>
      <c r="F5473">
        <v>153081364.72</v>
      </c>
      <c r="G5473">
        <v>135110538.61000001</v>
      </c>
      <c r="H5473">
        <v>196845616.87</v>
      </c>
      <c r="I5473" t="s">
        <v>26</v>
      </c>
      <c r="J5473" t="s">
        <v>26</v>
      </c>
      <c r="K5473" t="s">
        <v>26</v>
      </c>
    </row>
    <row r="5474" spans="1:11" x14ac:dyDescent="0.25">
      <c r="A5474" s="1">
        <v>36495</v>
      </c>
      <c r="B5474" t="s">
        <v>148</v>
      </c>
      <c r="C5474" t="s">
        <v>26</v>
      </c>
      <c r="D5474" t="s">
        <v>26</v>
      </c>
      <c r="E5474" t="s">
        <v>26</v>
      </c>
      <c r="F5474">
        <v>159791892.28999999</v>
      </c>
      <c r="G5474">
        <v>132517496.53</v>
      </c>
      <c r="H5474">
        <v>219451397.19</v>
      </c>
      <c r="I5474" t="s">
        <v>26</v>
      </c>
      <c r="J5474" t="s">
        <v>26</v>
      </c>
      <c r="K5474" t="s">
        <v>26</v>
      </c>
    </row>
    <row r="5475" spans="1:11" x14ac:dyDescent="0.25">
      <c r="A5475" s="1">
        <v>36495</v>
      </c>
      <c r="B5475" t="s">
        <v>149</v>
      </c>
      <c r="C5475" t="s">
        <v>26</v>
      </c>
      <c r="D5475" t="s">
        <v>26</v>
      </c>
      <c r="E5475" t="s">
        <v>26</v>
      </c>
      <c r="F5475">
        <v>153793176.13999999</v>
      </c>
      <c r="G5475">
        <v>127701861.59</v>
      </c>
      <c r="H5475">
        <v>211137511.09999999</v>
      </c>
      <c r="I5475" t="s">
        <v>26</v>
      </c>
      <c r="J5475" t="s">
        <v>26</v>
      </c>
      <c r="K5475" t="s">
        <v>26</v>
      </c>
    </row>
    <row r="5476" spans="1:11" x14ac:dyDescent="0.25">
      <c r="A5476" s="1">
        <v>36495</v>
      </c>
      <c r="B5476" t="s">
        <v>150</v>
      </c>
      <c r="C5476" t="s">
        <v>26</v>
      </c>
      <c r="D5476" t="s">
        <v>26</v>
      </c>
      <c r="E5476" t="s">
        <v>26</v>
      </c>
      <c r="F5476">
        <v>167934965.78999999</v>
      </c>
      <c r="G5476">
        <v>130405562.27</v>
      </c>
      <c r="H5476">
        <v>254889740.97999999</v>
      </c>
      <c r="I5476" t="s">
        <v>26</v>
      </c>
      <c r="J5476" t="s">
        <v>26</v>
      </c>
      <c r="K5476" t="s">
        <v>26</v>
      </c>
    </row>
    <row r="5477" spans="1:11" x14ac:dyDescent="0.25">
      <c r="A5477" s="1">
        <v>36495</v>
      </c>
      <c r="B5477" t="s">
        <v>151</v>
      </c>
      <c r="C5477" t="s">
        <v>26</v>
      </c>
      <c r="D5477" t="s">
        <v>26</v>
      </c>
      <c r="E5477" t="s">
        <v>26</v>
      </c>
      <c r="F5477">
        <v>145103493.81</v>
      </c>
      <c r="G5477">
        <v>127265517.11</v>
      </c>
      <c r="H5477">
        <v>198575306.69999999</v>
      </c>
      <c r="I5477" t="s">
        <v>26</v>
      </c>
      <c r="J5477" t="s">
        <v>26</v>
      </c>
      <c r="K5477" t="s">
        <v>26</v>
      </c>
    </row>
    <row r="5478" spans="1:11" x14ac:dyDescent="0.25">
      <c r="A5478" s="1">
        <v>36495</v>
      </c>
      <c r="B5478" t="s">
        <v>152</v>
      </c>
      <c r="C5478" t="s">
        <v>26</v>
      </c>
      <c r="D5478" t="s">
        <v>26</v>
      </c>
      <c r="E5478" t="s">
        <v>26</v>
      </c>
      <c r="F5478">
        <v>135323611.55000001</v>
      </c>
      <c r="G5478">
        <v>120444955.95</v>
      </c>
      <c r="H5478">
        <v>175189515.53999999</v>
      </c>
      <c r="I5478" t="s">
        <v>26</v>
      </c>
      <c r="J5478" t="s">
        <v>26</v>
      </c>
      <c r="K5478" t="s">
        <v>26</v>
      </c>
    </row>
    <row r="5479" spans="1:11" x14ac:dyDescent="0.25">
      <c r="A5479" s="1">
        <v>36495</v>
      </c>
      <c r="B5479" t="s">
        <v>153</v>
      </c>
      <c r="C5479" t="s">
        <v>26</v>
      </c>
      <c r="D5479" t="s">
        <v>26</v>
      </c>
      <c r="E5479" t="s">
        <v>26</v>
      </c>
      <c r="F5479">
        <v>156762130.00999999</v>
      </c>
      <c r="G5479">
        <v>140228813.53999999</v>
      </c>
      <c r="H5479">
        <v>196003932.19999999</v>
      </c>
      <c r="I5479" t="s">
        <v>26</v>
      </c>
      <c r="J5479" t="s">
        <v>26</v>
      </c>
      <c r="K5479" t="s">
        <v>26</v>
      </c>
    </row>
    <row r="5480" spans="1:11" x14ac:dyDescent="0.25">
      <c r="A5480" s="1">
        <v>36495</v>
      </c>
      <c r="B5480" t="s">
        <v>154</v>
      </c>
      <c r="C5480" t="s">
        <v>26</v>
      </c>
      <c r="D5480" t="s">
        <v>26</v>
      </c>
      <c r="E5480" t="s">
        <v>26</v>
      </c>
      <c r="F5480">
        <v>149392821.49000001</v>
      </c>
      <c r="G5480">
        <v>130860726.34</v>
      </c>
      <c r="H5480">
        <v>206591469.02000001</v>
      </c>
      <c r="I5480" t="s">
        <v>26</v>
      </c>
      <c r="J5480" t="s">
        <v>26</v>
      </c>
      <c r="K5480" t="s">
        <v>26</v>
      </c>
    </row>
    <row r="5481" spans="1:11" x14ac:dyDescent="0.25">
      <c r="A5481" s="1">
        <v>36495</v>
      </c>
      <c r="B5481" t="s">
        <v>155</v>
      </c>
      <c r="C5481" t="s">
        <v>26</v>
      </c>
      <c r="D5481" t="s">
        <v>26</v>
      </c>
      <c r="E5481" t="s">
        <v>26</v>
      </c>
      <c r="F5481">
        <v>143138457.09999999</v>
      </c>
      <c r="G5481">
        <v>131077030.19</v>
      </c>
      <c r="H5481">
        <v>177447352.97999999</v>
      </c>
      <c r="I5481" t="s">
        <v>26</v>
      </c>
      <c r="J5481" t="s">
        <v>26</v>
      </c>
      <c r="K5481" t="s">
        <v>26</v>
      </c>
    </row>
    <row r="5482" spans="1:11" x14ac:dyDescent="0.25">
      <c r="A5482" s="1">
        <v>36526</v>
      </c>
      <c r="B5482" t="s">
        <v>1</v>
      </c>
      <c r="C5482" t="s">
        <v>26</v>
      </c>
      <c r="D5482" t="s">
        <v>26</v>
      </c>
      <c r="E5482" t="s">
        <v>26</v>
      </c>
      <c r="F5482">
        <v>153697603.69</v>
      </c>
      <c r="G5482">
        <v>130556916.29000001</v>
      </c>
      <c r="H5482">
        <v>212974731.44999999</v>
      </c>
      <c r="I5482" t="s">
        <v>26</v>
      </c>
      <c r="J5482" t="s">
        <v>26</v>
      </c>
      <c r="K5482" t="s">
        <v>26</v>
      </c>
    </row>
    <row r="5483" spans="1:11" x14ac:dyDescent="0.25">
      <c r="A5483" s="1">
        <v>36526</v>
      </c>
      <c r="B5483" t="s">
        <v>126</v>
      </c>
      <c r="C5483" t="s">
        <v>26</v>
      </c>
      <c r="D5483" t="s">
        <v>26</v>
      </c>
      <c r="E5483" t="s">
        <v>26</v>
      </c>
      <c r="F5483">
        <v>150560361.31</v>
      </c>
      <c r="G5483">
        <v>129096482.2</v>
      </c>
      <c r="H5483">
        <v>205696356.46000001</v>
      </c>
      <c r="I5483" t="s">
        <v>26</v>
      </c>
      <c r="J5483" t="s">
        <v>26</v>
      </c>
      <c r="K5483" t="s">
        <v>26</v>
      </c>
    </row>
    <row r="5484" spans="1:11" x14ac:dyDescent="0.25">
      <c r="A5484" s="1">
        <v>36526</v>
      </c>
      <c r="B5484" t="s">
        <v>127</v>
      </c>
      <c r="C5484" t="s">
        <v>26</v>
      </c>
      <c r="D5484" t="s">
        <v>26</v>
      </c>
      <c r="E5484" t="s">
        <v>26</v>
      </c>
      <c r="F5484">
        <v>148868723.00999999</v>
      </c>
      <c r="G5484">
        <v>128475623.91</v>
      </c>
      <c r="H5484">
        <v>211020096.37</v>
      </c>
      <c r="I5484" t="s">
        <v>26</v>
      </c>
      <c r="J5484" t="s">
        <v>26</v>
      </c>
      <c r="K5484" t="s">
        <v>26</v>
      </c>
    </row>
    <row r="5485" spans="1:11" x14ac:dyDescent="0.25">
      <c r="A5485" s="1">
        <v>36526</v>
      </c>
      <c r="B5485" t="s">
        <v>113</v>
      </c>
      <c r="C5485" t="s">
        <v>26</v>
      </c>
      <c r="D5485" t="s">
        <v>26</v>
      </c>
      <c r="E5485" t="s">
        <v>26</v>
      </c>
      <c r="F5485">
        <v>157912772.50999999</v>
      </c>
      <c r="G5485">
        <v>133380049.42</v>
      </c>
      <c r="H5485">
        <v>215298740.06</v>
      </c>
      <c r="I5485" t="s">
        <v>26</v>
      </c>
      <c r="J5485" t="s">
        <v>26</v>
      </c>
      <c r="K5485" t="s">
        <v>26</v>
      </c>
    </row>
    <row r="5486" spans="1:11" x14ac:dyDescent="0.25">
      <c r="A5486" s="1">
        <v>36526</v>
      </c>
      <c r="B5486" t="s">
        <v>128</v>
      </c>
      <c r="C5486" t="s">
        <v>26</v>
      </c>
      <c r="D5486" t="s">
        <v>26</v>
      </c>
      <c r="E5486" t="s">
        <v>26</v>
      </c>
      <c r="F5486">
        <v>153743988.06999999</v>
      </c>
      <c r="G5486">
        <v>125492541.26000001</v>
      </c>
      <c r="H5486">
        <v>222818517.55000001</v>
      </c>
      <c r="I5486" t="s">
        <v>26</v>
      </c>
      <c r="J5486" t="s">
        <v>26</v>
      </c>
      <c r="K5486" t="s">
        <v>26</v>
      </c>
    </row>
    <row r="5487" spans="1:11" x14ac:dyDescent="0.25">
      <c r="A5487" s="1">
        <v>36526</v>
      </c>
      <c r="B5487" t="s">
        <v>129</v>
      </c>
      <c r="C5487" t="s">
        <v>26</v>
      </c>
      <c r="D5487" t="s">
        <v>26</v>
      </c>
      <c r="E5487" t="s">
        <v>26</v>
      </c>
      <c r="F5487">
        <v>149372343.27000001</v>
      </c>
      <c r="G5487">
        <v>131769027.27</v>
      </c>
      <c r="H5487">
        <v>197147615.99000001</v>
      </c>
      <c r="I5487" t="s">
        <v>26</v>
      </c>
      <c r="J5487" t="s">
        <v>26</v>
      </c>
      <c r="K5487" t="s">
        <v>26</v>
      </c>
    </row>
    <row r="5488" spans="1:11" x14ac:dyDescent="0.25">
      <c r="A5488" s="1">
        <v>36526</v>
      </c>
      <c r="B5488" t="s">
        <v>130</v>
      </c>
      <c r="C5488" t="s">
        <v>26</v>
      </c>
      <c r="D5488" t="s">
        <v>26</v>
      </c>
      <c r="E5488" t="s">
        <v>26</v>
      </c>
      <c r="F5488">
        <v>154608925.08000001</v>
      </c>
      <c r="G5488">
        <v>124159732.52</v>
      </c>
      <c r="H5488">
        <v>261603263.94999999</v>
      </c>
      <c r="I5488" t="s">
        <v>26</v>
      </c>
      <c r="J5488" t="s">
        <v>26</v>
      </c>
      <c r="K5488" t="s">
        <v>26</v>
      </c>
    </row>
    <row r="5489" spans="1:11" x14ac:dyDescent="0.25">
      <c r="A5489" s="1">
        <v>36526</v>
      </c>
      <c r="B5489" t="s">
        <v>131</v>
      </c>
      <c r="C5489" t="s">
        <v>26</v>
      </c>
      <c r="D5489" t="s">
        <v>26</v>
      </c>
      <c r="E5489" t="s">
        <v>26</v>
      </c>
      <c r="F5489">
        <v>148287126.5</v>
      </c>
      <c r="G5489">
        <v>128809917.26000001</v>
      </c>
      <c r="H5489">
        <v>210143313</v>
      </c>
      <c r="I5489" t="s">
        <v>26</v>
      </c>
      <c r="J5489" t="s">
        <v>26</v>
      </c>
      <c r="K5489" t="s">
        <v>26</v>
      </c>
    </row>
    <row r="5490" spans="1:11" x14ac:dyDescent="0.25">
      <c r="A5490" s="1">
        <v>36526</v>
      </c>
      <c r="B5490" t="s">
        <v>132</v>
      </c>
      <c r="C5490" t="s">
        <v>26</v>
      </c>
      <c r="D5490" t="s">
        <v>26</v>
      </c>
      <c r="E5490" t="s">
        <v>26</v>
      </c>
      <c r="F5490">
        <v>154663371.43000001</v>
      </c>
      <c r="G5490">
        <v>131761810.28</v>
      </c>
      <c r="H5490">
        <v>207579816.30000001</v>
      </c>
      <c r="I5490" t="s">
        <v>26</v>
      </c>
      <c r="J5490" t="s">
        <v>26</v>
      </c>
      <c r="K5490" t="s">
        <v>26</v>
      </c>
    </row>
    <row r="5491" spans="1:11" x14ac:dyDescent="0.25">
      <c r="A5491" s="1">
        <v>36526</v>
      </c>
      <c r="B5491" t="s">
        <v>133</v>
      </c>
      <c r="C5491" t="s">
        <v>26</v>
      </c>
      <c r="D5491" t="s">
        <v>26</v>
      </c>
      <c r="E5491" t="s">
        <v>26</v>
      </c>
      <c r="F5491">
        <v>154057415.30000001</v>
      </c>
      <c r="G5491">
        <v>120404244.70999999</v>
      </c>
      <c r="H5491">
        <v>229747499</v>
      </c>
      <c r="I5491" t="s">
        <v>26</v>
      </c>
      <c r="J5491" t="s">
        <v>26</v>
      </c>
      <c r="K5491" t="s">
        <v>26</v>
      </c>
    </row>
    <row r="5492" spans="1:11" x14ac:dyDescent="0.25">
      <c r="A5492" s="1">
        <v>36526</v>
      </c>
      <c r="B5492" t="s">
        <v>134</v>
      </c>
      <c r="C5492" t="s">
        <v>26</v>
      </c>
      <c r="D5492" t="s">
        <v>26</v>
      </c>
      <c r="E5492" t="s">
        <v>26</v>
      </c>
      <c r="F5492">
        <v>143624251.99000001</v>
      </c>
      <c r="G5492">
        <v>130001804.73999999</v>
      </c>
      <c r="H5492">
        <v>173992743.44</v>
      </c>
      <c r="I5492" t="s">
        <v>26</v>
      </c>
      <c r="J5492" t="s">
        <v>26</v>
      </c>
      <c r="K5492" t="s">
        <v>26</v>
      </c>
    </row>
    <row r="5493" spans="1:11" x14ac:dyDescent="0.25">
      <c r="A5493" s="1">
        <v>36526</v>
      </c>
      <c r="B5493" t="s">
        <v>135</v>
      </c>
      <c r="C5493" t="s">
        <v>26</v>
      </c>
      <c r="D5493" t="s">
        <v>26</v>
      </c>
      <c r="E5493" t="s">
        <v>26</v>
      </c>
      <c r="F5493">
        <v>149856695.93000001</v>
      </c>
      <c r="G5493">
        <v>141472204.44</v>
      </c>
      <c r="H5493">
        <v>178159188.75</v>
      </c>
      <c r="I5493" t="s">
        <v>26</v>
      </c>
      <c r="J5493" t="s">
        <v>26</v>
      </c>
      <c r="K5493" t="s">
        <v>26</v>
      </c>
    </row>
    <row r="5494" spans="1:11" x14ac:dyDescent="0.25">
      <c r="A5494" s="1">
        <v>36526</v>
      </c>
      <c r="B5494" t="s">
        <v>136</v>
      </c>
      <c r="C5494" t="s">
        <v>26</v>
      </c>
      <c r="D5494" t="s">
        <v>26</v>
      </c>
      <c r="E5494" t="s">
        <v>26</v>
      </c>
      <c r="F5494">
        <v>163177670.15000001</v>
      </c>
      <c r="G5494">
        <v>126236345.26000001</v>
      </c>
      <c r="H5494">
        <v>267794052.86000001</v>
      </c>
      <c r="I5494" t="s">
        <v>26</v>
      </c>
      <c r="J5494" t="s">
        <v>26</v>
      </c>
      <c r="K5494" t="s">
        <v>26</v>
      </c>
    </row>
    <row r="5495" spans="1:11" x14ac:dyDescent="0.25">
      <c r="A5495" s="1">
        <v>36526</v>
      </c>
      <c r="B5495" t="s">
        <v>137</v>
      </c>
      <c r="C5495" t="s">
        <v>26</v>
      </c>
      <c r="D5495" t="s">
        <v>26</v>
      </c>
      <c r="E5495" t="s">
        <v>26</v>
      </c>
      <c r="F5495">
        <v>142051455</v>
      </c>
      <c r="G5495">
        <v>121932354.14</v>
      </c>
      <c r="H5495">
        <v>229264474.03999999</v>
      </c>
      <c r="I5495" t="s">
        <v>26</v>
      </c>
      <c r="J5495" t="s">
        <v>26</v>
      </c>
      <c r="K5495" t="s">
        <v>26</v>
      </c>
    </row>
    <row r="5496" spans="1:11" x14ac:dyDescent="0.25">
      <c r="A5496" s="1">
        <v>36526</v>
      </c>
      <c r="B5496" t="s">
        <v>138</v>
      </c>
      <c r="C5496" t="s">
        <v>26</v>
      </c>
      <c r="D5496" t="s">
        <v>26</v>
      </c>
      <c r="E5496" t="s">
        <v>26</v>
      </c>
      <c r="F5496">
        <v>158656750.46000001</v>
      </c>
      <c r="G5496">
        <v>143524566.87</v>
      </c>
      <c r="H5496">
        <v>211631818.81</v>
      </c>
      <c r="I5496" t="s">
        <v>26</v>
      </c>
      <c r="J5496" t="s">
        <v>26</v>
      </c>
      <c r="K5496" t="s">
        <v>26</v>
      </c>
    </row>
    <row r="5497" spans="1:11" x14ac:dyDescent="0.25">
      <c r="A5497" s="1">
        <v>36526</v>
      </c>
      <c r="B5497" t="s">
        <v>139</v>
      </c>
      <c r="C5497" t="s">
        <v>26</v>
      </c>
      <c r="D5497" t="s">
        <v>26</v>
      </c>
      <c r="E5497" t="s">
        <v>26</v>
      </c>
      <c r="F5497">
        <v>156711782.56</v>
      </c>
      <c r="G5497">
        <v>127855264.22</v>
      </c>
      <c r="H5497">
        <v>254687045.63999999</v>
      </c>
      <c r="I5497" t="s">
        <v>26</v>
      </c>
      <c r="J5497" t="s">
        <v>26</v>
      </c>
      <c r="K5497" t="s">
        <v>26</v>
      </c>
    </row>
    <row r="5498" spans="1:11" x14ac:dyDescent="0.25">
      <c r="A5498" s="1">
        <v>36526</v>
      </c>
      <c r="B5498" t="s">
        <v>140</v>
      </c>
      <c r="C5498" t="s">
        <v>26</v>
      </c>
      <c r="D5498" t="s">
        <v>26</v>
      </c>
      <c r="E5498" t="s">
        <v>26</v>
      </c>
      <c r="F5498">
        <v>135357087.74000001</v>
      </c>
      <c r="G5498">
        <v>120024605.94</v>
      </c>
      <c r="H5498">
        <v>183402211.24000001</v>
      </c>
      <c r="I5498" t="s">
        <v>26</v>
      </c>
      <c r="J5498" t="s">
        <v>26</v>
      </c>
      <c r="K5498" t="s">
        <v>26</v>
      </c>
    </row>
    <row r="5499" spans="1:11" x14ac:dyDescent="0.25">
      <c r="A5499" s="1">
        <v>36526</v>
      </c>
      <c r="B5499" t="s">
        <v>141</v>
      </c>
      <c r="C5499" t="s">
        <v>26</v>
      </c>
      <c r="D5499" t="s">
        <v>26</v>
      </c>
      <c r="E5499" t="s">
        <v>26</v>
      </c>
      <c r="F5499">
        <v>143770632.75</v>
      </c>
      <c r="G5499">
        <v>125712445.08</v>
      </c>
      <c r="H5499">
        <v>198872500.69</v>
      </c>
      <c r="I5499" t="s">
        <v>26</v>
      </c>
      <c r="J5499" t="s">
        <v>26</v>
      </c>
      <c r="K5499" t="s">
        <v>26</v>
      </c>
    </row>
    <row r="5500" spans="1:11" x14ac:dyDescent="0.25">
      <c r="A5500" s="1">
        <v>36526</v>
      </c>
      <c r="B5500" t="s">
        <v>142</v>
      </c>
      <c r="C5500" t="s">
        <v>26</v>
      </c>
      <c r="D5500" t="s">
        <v>26</v>
      </c>
      <c r="E5500" t="s">
        <v>26</v>
      </c>
      <c r="F5500">
        <v>144384430.80000001</v>
      </c>
      <c r="G5500">
        <v>121123779.39</v>
      </c>
      <c r="H5500">
        <v>214721578.41</v>
      </c>
      <c r="I5500" t="s">
        <v>26</v>
      </c>
      <c r="J5500" t="s">
        <v>26</v>
      </c>
      <c r="K5500" t="s">
        <v>26</v>
      </c>
    </row>
    <row r="5501" spans="1:11" x14ac:dyDescent="0.25">
      <c r="A5501" s="1">
        <v>36526</v>
      </c>
      <c r="B5501" t="s">
        <v>143</v>
      </c>
      <c r="C5501" t="s">
        <v>26</v>
      </c>
      <c r="D5501" t="s">
        <v>26</v>
      </c>
      <c r="E5501" t="s">
        <v>26</v>
      </c>
      <c r="F5501">
        <v>151985476.84999999</v>
      </c>
      <c r="G5501">
        <v>127656795.59999999</v>
      </c>
      <c r="H5501">
        <v>210263112.05000001</v>
      </c>
      <c r="I5501" t="s">
        <v>26</v>
      </c>
      <c r="J5501" t="s">
        <v>26</v>
      </c>
      <c r="K5501" t="s">
        <v>26</v>
      </c>
    </row>
    <row r="5502" spans="1:11" x14ac:dyDescent="0.25">
      <c r="A5502" s="1">
        <v>36526</v>
      </c>
      <c r="B5502" t="s">
        <v>144</v>
      </c>
      <c r="C5502" t="s">
        <v>26</v>
      </c>
      <c r="D5502" t="s">
        <v>26</v>
      </c>
      <c r="E5502" t="s">
        <v>26</v>
      </c>
      <c r="F5502">
        <v>131407530.18000001</v>
      </c>
      <c r="G5502">
        <v>115603164.23</v>
      </c>
      <c r="H5502">
        <v>186181363.47</v>
      </c>
      <c r="I5502" t="s">
        <v>26</v>
      </c>
      <c r="J5502" t="s">
        <v>26</v>
      </c>
      <c r="K5502" t="s">
        <v>26</v>
      </c>
    </row>
    <row r="5503" spans="1:11" x14ac:dyDescent="0.25">
      <c r="A5503" s="1">
        <v>36526</v>
      </c>
      <c r="B5503" t="s">
        <v>145</v>
      </c>
      <c r="C5503" t="s">
        <v>26</v>
      </c>
      <c r="D5503" t="s">
        <v>26</v>
      </c>
      <c r="E5503" t="s">
        <v>26</v>
      </c>
      <c r="F5503">
        <v>154621303.65000001</v>
      </c>
      <c r="G5503">
        <v>137859346.81</v>
      </c>
      <c r="H5503">
        <v>198633338.96000001</v>
      </c>
      <c r="I5503" t="s">
        <v>26</v>
      </c>
      <c r="J5503" t="s">
        <v>26</v>
      </c>
      <c r="K5503" t="s">
        <v>26</v>
      </c>
    </row>
    <row r="5504" spans="1:11" x14ac:dyDescent="0.25">
      <c r="A5504" s="1">
        <v>36526</v>
      </c>
      <c r="B5504" t="s">
        <v>146</v>
      </c>
      <c r="C5504" t="s">
        <v>26</v>
      </c>
      <c r="D5504" t="s">
        <v>26</v>
      </c>
      <c r="E5504" t="s">
        <v>26</v>
      </c>
      <c r="F5504">
        <v>154019332.72999999</v>
      </c>
      <c r="G5504">
        <v>128789637.19</v>
      </c>
      <c r="H5504">
        <v>217636766.03</v>
      </c>
      <c r="I5504" t="s">
        <v>26</v>
      </c>
      <c r="J5504" t="s">
        <v>26</v>
      </c>
      <c r="K5504" t="s">
        <v>26</v>
      </c>
    </row>
    <row r="5505" spans="1:11" x14ac:dyDescent="0.25">
      <c r="A5505" s="1">
        <v>36526</v>
      </c>
      <c r="B5505" t="s">
        <v>2</v>
      </c>
      <c r="C5505" t="s">
        <v>26</v>
      </c>
      <c r="D5505" t="s">
        <v>26</v>
      </c>
      <c r="E5505" t="s">
        <v>26</v>
      </c>
      <c r="F5505">
        <v>141420372.84</v>
      </c>
      <c r="G5505">
        <v>121647079.59</v>
      </c>
      <c r="H5505">
        <v>196992466.34999999</v>
      </c>
      <c r="I5505" t="s">
        <v>26</v>
      </c>
      <c r="J5505" t="s">
        <v>26</v>
      </c>
      <c r="K5505" t="s">
        <v>26</v>
      </c>
    </row>
    <row r="5506" spans="1:11" x14ac:dyDescent="0.25">
      <c r="A5506" s="1">
        <v>36526</v>
      </c>
      <c r="B5506" t="s">
        <v>147</v>
      </c>
      <c r="C5506" t="s">
        <v>26</v>
      </c>
      <c r="D5506" t="s">
        <v>26</v>
      </c>
      <c r="E5506" t="s">
        <v>26</v>
      </c>
      <c r="F5506">
        <v>153969236.63</v>
      </c>
      <c r="G5506">
        <v>136556221.38</v>
      </c>
      <c r="H5506">
        <v>196707824.94</v>
      </c>
      <c r="I5506" t="s">
        <v>26</v>
      </c>
      <c r="J5506" t="s">
        <v>26</v>
      </c>
      <c r="K5506" t="s">
        <v>26</v>
      </c>
    </row>
    <row r="5507" spans="1:11" x14ac:dyDescent="0.25">
      <c r="A5507" s="1">
        <v>36526</v>
      </c>
      <c r="B5507" t="s">
        <v>148</v>
      </c>
      <c r="C5507" t="s">
        <v>26</v>
      </c>
      <c r="D5507" t="s">
        <v>26</v>
      </c>
      <c r="E5507" t="s">
        <v>26</v>
      </c>
      <c r="F5507">
        <v>161261977.69999999</v>
      </c>
      <c r="G5507">
        <v>134134209.98999999</v>
      </c>
      <c r="H5507">
        <v>220768105.58000001</v>
      </c>
      <c r="I5507" t="s">
        <v>26</v>
      </c>
      <c r="J5507" t="s">
        <v>26</v>
      </c>
      <c r="K5507" t="s">
        <v>26</v>
      </c>
    </row>
    <row r="5508" spans="1:11" x14ac:dyDescent="0.25">
      <c r="A5508" s="1">
        <v>36526</v>
      </c>
      <c r="B5508" t="s">
        <v>149</v>
      </c>
      <c r="C5508" t="s">
        <v>26</v>
      </c>
      <c r="D5508" t="s">
        <v>26</v>
      </c>
      <c r="E5508" t="s">
        <v>26</v>
      </c>
      <c r="F5508">
        <v>154762073.15000001</v>
      </c>
      <c r="G5508">
        <v>129093811.89</v>
      </c>
      <c r="H5508">
        <v>211475331.12</v>
      </c>
      <c r="I5508" t="s">
        <v>26</v>
      </c>
      <c r="J5508" t="s">
        <v>26</v>
      </c>
      <c r="K5508" t="s">
        <v>26</v>
      </c>
    </row>
    <row r="5509" spans="1:11" x14ac:dyDescent="0.25">
      <c r="A5509" s="1">
        <v>36526</v>
      </c>
      <c r="B5509" t="s">
        <v>150</v>
      </c>
      <c r="C5509" t="s">
        <v>26</v>
      </c>
      <c r="D5509" t="s">
        <v>26</v>
      </c>
      <c r="E5509" t="s">
        <v>26</v>
      </c>
      <c r="F5509">
        <v>169328826.00999999</v>
      </c>
      <c r="G5509">
        <v>123898324.70999999</v>
      </c>
      <c r="H5509">
        <v>272222243.36000001</v>
      </c>
      <c r="I5509" t="s">
        <v>26</v>
      </c>
      <c r="J5509" t="s">
        <v>26</v>
      </c>
      <c r="K5509" t="s">
        <v>26</v>
      </c>
    </row>
    <row r="5510" spans="1:11" x14ac:dyDescent="0.25">
      <c r="A5510" s="1">
        <v>36526</v>
      </c>
      <c r="B5510" t="s">
        <v>151</v>
      </c>
      <c r="C5510" t="s">
        <v>26</v>
      </c>
      <c r="D5510" t="s">
        <v>26</v>
      </c>
      <c r="E5510" t="s">
        <v>26</v>
      </c>
      <c r="F5510">
        <v>145379190.44999999</v>
      </c>
      <c r="G5510">
        <v>123383918.83</v>
      </c>
      <c r="H5510">
        <v>209298373.25999999</v>
      </c>
      <c r="I5510" t="s">
        <v>26</v>
      </c>
      <c r="J5510" t="s">
        <v>26</v>
      </c>
      <c r="K5510" t="s">
        <v>26</v>
      </c>
    </row>
    <row r="5511" spans="1:11" x14ac:dyDescent="0.25">
      <c r="A5511" s="1">
        <v>36526</v>
      </c>
      <c r="B5511" t="s">
        <v>152</v>
      </c>
      <c r="C5511" t="s">
        <v>26</v>
      </c>
      <c r="D5511" t="s">
        <v>26</v>
      </c>
      <c r="E5511" t="s">
        <v>26</v>
      </c>
      <c r="F5511">
        <v>135391273.36000001</v>
      </c>
      <c r="G5511">
        <v>120529267.42</v>
      </c>
      <c r="H5511">
        <v>175189515.53999999</v>
      </c>
      <c r="I5511" t="s">
        <v>26</v>
      </c>
      <c r="J5511" t="s">
        <v>26</v>
      </c>
      <c r="K5511" t="s">
        <v>26</v>
      </c>
    </row>
    <row r="5512" spans="1:11" x14ac:dyDescent="0.25">
      <c r="A5512" s="1">
        <v>36526</v>
      </c>
      <c r="B5512" t="s">
        <v>153</v>
      </c>
      <c r="C5512" t="s">
        <v>26</v>
      </c>
      <c r="D5512" t="s">
        <v>26</v>
      </c>
      <c r="E5512" t="s">
        <v>26</v>
      </c>
      <c r="F5512">
        <v>159771962.90000001</v>
      </c>
      <c r="G5512">
        <v>142752932.19</v>
      </c>
      <c r="H5512">
        <v>200100414.38</v>
      </c>
      <c r="I5512" t="s">
        <v>26</v>
      </c>
      <c r="J5512" t="s">
        <v>26</v>
      </c>
      <c r="K5512" t="s">
        <v>26</v>
      </c>
    </row>
    <row r="5513" spans="1:11" x14ac:dyDescent="0.25">
      <c r="A5513" s="1">
        <v>36526</v>
      </c>
      <c r="B5513" t="s">
        <v>154</v>
      </c>
      <c r="C5513" t="s">
        <v>26</v>
      </c>
      <c r="D5513" t="s">
        <v>26</v>
      </c>
      <c r="E5513" t="s">
        <v>26</v>
      </c>
      <c r="F5513">
        <v>150841931.86000001</v>
      </c>
      <c r="G5513">
        <v>129525946.93000001</v>
      </c>
      <c r="H5513">
        <v>214689854.59999999</v>
      </c>
      <c r="I5513" t="s">
        <v>26</v>
      </c>
      <c r="J5513" t="s">
        <v>26</v>
      </c>
      <c r="K5513" t="s">
        <v>26</v>
      </c>
    </row>
    <row r="5514" spans="1:11" x14ac:dyDescent="0.25">
      <c r="A5514" s="1">
        <v>36526</v>
      </c>
      <c r="B5514" t="s">
        <v>155</v>
      </c>
      <c r="C5514" t="s">
        <v>26</v>
      </c>
      <c r="D5514" t="s">
        <v>26</v>
      </c>
      <c r="E5514" t="s">
        <v>26</v>
      </c>
      <c r="F5514">
        <v>144541213.97999999</v>
      </c>
      <c r="G5514">
        <v>132636846.84999999</v>
      </c>
      <c r="H5514">
        <v>178583016.03999999</v>
      </c>
      <c r="I5514" t="s">
        <v>26</v>
      </c>
      <c r="J5514" t="s">
        <v>26</v>
      </c>
      <c r="K5514" t="s">
        <v>26</v>
      </c>
    </row>
    <row r="5515" spans="1:11" x14ac:dyDescent="0.25">
      <c r="A5515" s="1">
        <v>36557</v>
      </c>
      <c r="B5515" t="s">
        <v>1</v>
      </c>
      <c r="C5515" t="s">
        <v>26</v>
      </c>
      <c r="D5515" t="s">
        <v>26</v>
      </c>
      <c r="E5515" t="s">
        <v>26</v>
      </c>
      <c r="F5515">
        <v>154004998.90000001</v>
      </c>
      <c r="G5515">
        <v>131470814.70999999</v>
      </c>
      <c r="H5515">
        <v>212058940.11000001</v>
      </c>
      <c r="I5515" t="s">
        <v>26</v>
      </c>
      <c r="J5515" t="s">
        <v>26</v>
      </c>
      <c r="K5515" t="s">
        <v>26</v>
      </c>
    </row>
    <row r="5516" spans="1:11" x14ac:dyDescent="0.25">
      <c r="A5516" s="1">
        <v>36557</v>
      </c>
      <c r="B5516" t="s">
        <v>126</v>
      </c>
      <c r="C5516" t="s">
        <v>26</v>
      </c>
      <c r="D5516" t="s">
        <v>26</v>
      </c>
      <c r="E5516" t="s">
        <v>26</v>
      </c>
      <c r="F5516">
        <v>151569115.72999999</v>
      </c>
      <c r="G5516">
        <v>131084568.03</v>
      </c>
      <c r="H5516">
        <v>204647305.03999999</v>
      </c>
      <c r="I5516" t="s">
        <v>26</v>
      </c>
      <c r="J5516" t="s">
        <v>26</v>
      </c>
      <c r="K5516" t="s">
        <v>26</v>
      </c>
    </row>
    <row r="5517" spans="1:11" x14ac:dyDescent="0.25">
      <c r="A5517" s="1">
        <v>36557</v>
      </c>
      <c r="B5517" t="s">
        <v>127</v>
      </c>
      <c r="C5517" t="s">
        <v>26</v>
      </c>
      <c r="D5517" t="s">
        <v>26</v>
      </c>
      <c r="E5517" t="s">
        <v>26</v>
      </c>
      <c r="F5517">
        <v>149092026.09</v>
      </c>
      <c r="G5517">
        <v>128835355.66</v>
      </c>
      <c r="H5517">
        <v>210914586.31999999</v>
      </c>
      <c r="I5517" t="s">
        <v>26</v>
      </c>
      <c r="J5517" t="s">
        <v>26</v>
      </c>
      <c r="K5517" t="s">
        <v>26</v>
      </c>
    </row>
    <row r="5518" spans="1:11" x14ac:dyDescent="0.25">
      <c r="A5518" s="1">
        <v>36557</v>
      </c>
      <c r="B5518" t="s">
        <v>113</v>
      </c>
      <c r="C5518" t="s">
        <v>26</v>
      </c>
      <c r="D5518" t="s">
        <v>26</v>
      </c>
      <c r="E5518" t="s">
        <v>26</v>
      </c>
      <c r="F5518">
        <v>158197015.5</v>
      </c>
      <c r="G5518">
        <v>134433751.81</v>
      </c>
      <c r="H5518">
        <v>214200716.47999999</v>
      </c>
      <c r="I5518" t="s">
        <v>26</v>
      </c>
      <c r="J5518" t="s">
        <v>26</v>
      </c>
      <c r="K5518" t="s">
        <v>26</v>
      </c>
    </row>
    <row r="5519" spans="1:11" x14ac:dyDescent="0.25">
      <c r="A5519" s="1">
        <v>36557</v>
      </c>
      <c r="B5519" t="s">
        <v>128</v>
      </c>
      <c r="C5519" t="s">
        <v>26</v>
      </c>
      <c r="D5519" t="s">
        <v>26</v>
      </c>
      <c r="E5519" t="s">
        <v>26</v>
      </c>
      <c r="F5519">
        <v>153974604.05000001</v>
      </c>
      <c r="G5519">
        <v>126785114.43000001</v>
      </c>
      <c r="H5519">
        <v>220902278.30000001</v>
      </c>
      <c r="I5519" t="s">
        <v>26</v>
      </c>
      <c r="J5519" t="s">
        <v>26</v>
      </c>
      <c r="K5519" t="s">
        <v>26</v>
      </c>
    </row>
    <row r="5520" spans="1:11" x14ac:dyDescent="0.25">
      <c r="A5520" s="1">
        <v>36557</v>
      </c>
      <c r="B5520" t="s">
        <v>129</v>
      </c>
      <c r="C5520" t="s">
        <v>26</v>
      </c>
      <c r="D5520" t="s">
        <v>26</v>
      </c>
      <c r="E5520" t="s">
        <v>26</v>
      </c>
      <c r="F5520">
        <v>149491841.13999999</v>
      </c>
      <c r="G5520">
        <v>131940327.01000001</v>
      </c>
      <c r="H5520">
        <v>197167330.75</v>
      </c>
      <c r="I5520" t="s">
        <v>26</v>
      </c>
      <c r="J5520" t="s">
        <v>26</v>
      </c>
      <c r="K5520" t="s">
        <v>26</v>
      </c>
    </row>
    <row r="5521" spans="1:11" x14ac:dyDescent="0.25">
      <c r="A5521" s="1">
        <v>36557</v>
      </c>
      <c r="B5521" t="s">
        <v>130</v>
      </c>
      <c r="C5521" t="s">
        <v>26</v>
      </c>
      <c r="D5521" t="s">
        <v>26</v>
      </c>
      <c r="E5521" t="s">
        <v>26</v>
      </c>
      <c r="F5521">
        <v>154578003.30000001</v>
      </c>
      <c r="G5521">
        <v>124569459.63</v>
      </c>
      <c r="H5521">
        <v>260242926.97999999</v>
      </c>
      <c r="I5521" t="s">
        <v>26</v>
      </c>
      <c r="J5521" t="s">
        <v>26</v>
      </c>
      <c r="K5521" t="s">
        <v>26</v>
      </c>
    </row>
    <row r="5522" spans="1:11" x14ac:dyDescent="0.25">
      <c r="A5522" s="1">
        <v>36557</v>
      </c>
      <c r="B5522" t="s">
        <v>131</v>
      </c>
      <c r="C5522" t="s">
        <v>26</v>
      </c>
      <c r="D5522" t="s">
        <v>26</v>
      </c>
      <c r="E5522" t="s">
        <v>26</v>
      </c>
      <c r="F5522">
        <v>148301955.21000001</v>
      </c>
      <c r="G5522">
        <v>128835679.23999999</v>
      </c>
      <c r="H5522">
        <v>210143313</v>
      </c>
      <c r="I5522" t="s">
        <v>26</v>
      </c>
      <c r="J5522" t="s">
        <v>26</v>
      </c>
      <c r="K5522" t="s">
        <v>26</v>
      </c>
    </row>
    <row r="5523" spans="1:11" x14ac:dyDescent="0.25">
      <c r="A5523" s="1">
        <v>36557</v>
      </c>
      <c r="B5523" t="s">
        <v>132</v>
      </c>
      <c r="C5523" t="s">
        <v>26</v>
      </c>
      <c r="D5523" t="s">
        <v>26</v>
      </c>
      <c r="E5523" t="s">
        <v>26</v>
      </c>
      <c r="F5523">
        <v>155606818</v>
      </c>
      <c r="G5523">
        <v>132170271.90000001</v>
      </c>
      <c r="H5523">
        <v>209634856.47999999</v>
      </c>
      <c r="I5523" t="s">
        <v>26</v>
      </c>
      <c r="J5523" t="s">
        <v>26</v>
      </c>
      <c r="K5523" t="s">
        <v>26</v>
      </c>
    </row>
    <row r="5524" spans="1:11" x14ac:dyDescent="0.25">
      <c r="A5524" s="1">
        <v>36557</v>
      </c>
      <c r="B5524" t="s">
        <v>133</v>
      </c>
      <c r="C5524" t="s">
        <v>26</v>
      </c>
      <c r="D5524" t="s">
        <v>26</v>
      </c>
      <c r="E5524" t="s">
        <v>26</v>
      </c>
      <c r="F5524">
        <v>155921510.02000001</v>
      </c>
      <c r="G5524">
        <v>121391559.51000001</v>
      </c>
      <c r="H5524">
        <v>233423458.97999999</v>
      </c>
      <c r="I5524" t="s">
        <v>26</v>
      </c>
      <c r="J5524" t="s">
        <v>26</v>
      </c>
      <c r="K5524" t="s">
        <v>26</v>
      </c>
    </row>
    <row r="5525" spans="1:11" x14ac:dyDescent="0.25">
      <c r="A5525" s="1">
        <v>36557</v>
      </c>
      <c r="B5525" t="s">
        <v>134</v>
      </c>
      <c r="C5525" t="s">
        <v>26</v>
      </c>
      <c r="D5525" t="s">
        <v>26</v>
      </c>
      <c r="E5525" t="s">
        <v>26</v>
      </c>
      <c r="F5525">
        <v>145390830.28999999</v>
      </c>
      <c r="G5525">
        <v>134785871.15000001</v>
      </c>
      <c r="H5525">
        <v>170199701.63</v>
      </c>
      <c r="I5525" t="s">
        <v>26</v>
      </c>
      <c r="J5525" t="s">
        <v>26</v>
      </c>
      <c r="K5525" t="s">
        <v>26</v>
      </c>
    </row>
    <row r="5526" spans="1:11" x14ac:dyDescent="0.25">
      <c r="A5526" s="1">
        <v>36557</v>
      </c>
      <c r="B5526" t="s">
        <v>135</v>
      </c>
      <c r="C5526" t="s">
        <v>26</v>
      </c>
      <c r="D5526" t="s">
        <v>26</v>
      </c>
      <c r="E5526" t="s">
        <v>26</v>
      </c>
      <c r="F5526">
        <v>150441137.03999999</v>
      </c>
      <c r="G5526">
        <v>142292743.22999999</v>
      </c>
      <c r="H5526">
        <v>178141372.83000001</v>
      </c>
      <c r="I5526" t="s">
        <v>26</v>
      </c>
      <c r="J5526" t="s">
        <v>26</v>
      </c>
      <c r="K5526" t="s">
        <v>26</v>
      </c>
    </row>
    <row r="5527" spans="1:11" x14ac:dyDescent="0.25">
      <c r="A5527" s="1">
        <v>36557</v>
      </c>
      <c r="B5527" t="s">
        <v>136</v>
      </c>
      <c r="C5527" t="s">
        <v>26</v>
      </c>
      <c r="D5527" t="s">
        <v>26</v>
      </c>
      <c r="E5527" t="s">
        <v>26</v>
      </c>
      <c r="F5527">
        <v>163226623.44999999</v>
      </c>
      <c r="G5527">
        <v>126299463.43000001</v>
      </c>
      <c r="H5527">
        <v>267794052.86000001</v>
      </c>
      <c r="I5527" t="s">
        <v>26</v>
      </c>
      <c r="J5527" t="s">
        <v>26</v>
      </c>
      <c r="K5527" t="s">
        <v>26</v>
      </c>
    </row>
    <row r="5528" spans="1:11" x14ac:dyDescent="0.25">
      <c r="A5528" s="1">
        <v>36557</v>
      </c>
      <c r="B5528" t="s">
        <v>137</v>
      </c>
      <c r="C5528" t="s">
        <v>26</v>
      </c>
      <c r="D5528" t="s">
        <v>26</v>
      </c>
      <c r="E5528" t="s">
        <v>26</v>
      </c>
      <c r="F5528">
        <v>142974789.46000001</v>
      </c>
      <c r="G5528">
        <v>123139484.45</v>
      </c>
      <c r="H5528">
        <v>229264474.03999999</v>
      </c>
      <c r="I5528" t="s">
        <v>26</v>
      </c>
      <c r="J5528" t="s">
        <v>26</v>
      </c>
      <c r="K5528" t="s">
        <v>26</v>
      </c>
    </row>
    <row r="5529" spans="1:11" x14ac:dyDescent="0.25">
      <c r="A5529" s="1">
        <v>36557</v>
      </c>
      <c r="B5529" t="s">
        <v>138</v>
      </c>
      <c r="C5529" t="s">
        <v>26</v>
      </c>
      <c r="D5529" t="s">
        <v>26</v>
      </c>
      <c r="E5529" t="s">
        <v>26</v>
      </c>
      <c r="F5529">
        <v>161385646.56999999</v>
      </c>
      <c r="G5529">
        <v>147600664.56999999</v>
      </c>
      <c r="H5529">
        <v>210637149.25999999</v>
      </c>
      <c r="I5529" t="s">
        <v>26</v>
      </c>
      <c r="J5529" t="s">
        <v>26</v>
      </c>
      <c r="K5529" t="s">
        <v>26</v>
      </c>
    </row>
    <row r="5530" spans="1:11" x14ac:dyDescent="0.25">
      <c r="A5530" s="1">
        <v>36557</v>
      </c>
      <c r="B5530" t="s">
        <v>139</v>
      </c>
      <c r="C5530" t="s">
        <v>26</v>
      </c>
      <c r="D5530" t="s">
        <v>26</v>
      </c>
      <c r="E5530" t="s">
        <v>26</v>
      </c>
      <c r="F5530">
        <v>156382687.81</v>
      </c>
      <c r="G5530">
        <v>127394985.26000001</v>
      </c>
      <c r="H5530">
        <v>254687045.63999999</v>
      </c>
      <c r="I5530" t="s">
        <v>26</v>
      </c>
      <c r="J5530" t="s">
        <v>26</v>
      </c>
      <c r="K5530" t="s">
        <v>26</v>
      </c>
    </row>
    <row r="5531" spans="1:11" x14ac:dyDescent="0.25">
      <c r="A5531" s="1">
        <v>36557</v>
      </c>
      <c r="B5531" t="s">
        <v>140</v>
      </c>
      <c r="C5531" t="s">
        <v>26</v>
      </c>
      <c r="D5531" t="s">
        <v>26</v>
      </c>
      <c r="E5531" t="s">
        <v>26</v>
      </c>
      <c r="F5531">
        <v>136006801.75999999</v>
      </c>
      <c r="G5531">
        <v>120948795.41</v>
      </c>
      <c r="H5531">
        <v>183402211.24000001</v>
      </c>
      <c r="I5531" t="s">
        <v>26</v>
      </c>
      <c r="J5531" t="s">
        <v>26</v>
      </c>
      <c r="K5531" t="s">
        <v>26</v>
      </c>
    </row>
    <row r="5532" spans="1:11" x14ac:dyDescent="0.25">
      <c r="A5532" s="1">
        <v>36557</v>
      </c>
      <c r="B5532" t="s">
        <v>141</v>
      </c>
      <c r="C5532" t="s">
        <v>26</v>
      </c>
      <c r="D5532" t="s">
        <v>26</v>
      </c>
      <c r="E5532" t="s">
        <v>26</v>
      </c>
      <c r="F5532">
        <v>144561371.22999999</v>
      </c>
      <c r="G5532">
        <v>126856428.33</v>
      </c>
      <c r="H5532">
        <v>198872500.69</v>
      </c>
      <c r="I5532" t="s">
        <v>26</v>
      </c>
      <c r="J5532" t="s">
        <v>26</v>
      </c>
      <c r="K5532" t="s">
        <v>26</v>
      </c>
    </row>
    <row r="5533" spans="1:11" x14ac:dyDescent="0.25">
      <c r="A5533" s="1">
        <v>36557</v>
      </c>
      <c r="B5533" t="s">
        <v>142</v>
      </c>
      <c r="C5533" t="s">
        <v>26</v>
      </c>
      <c r="D5533" t="s">
        <v>26</v>
      </c>
      <c r="E5533" t="s">
        <v>26</v>
      </c>
      <c r="F5533">
        <v>144947530.08000001</v>
      </c>
      <c r="G5533">
        <v>121898971.58</v>
      </c>
      <c r="H5533">
        <v>214743050.56999999</v>
      </c>
      <c r="I5533" t="s">
        <v>26</v>
      </c>
      <c r="J5533" t="s">
        <v>26</v>
      </c>
      <c r="K5533" t="s">
        <v>26</v>
      </c>
    </row>
    <row r="5534" spans="1:11" x14ac:dyDescent="0.25">
      <c r="A5534" s="1">
        <v>36557</v>
      </c>
      <c r="B5534" t="s">
        <v>143</v>
      </c>
      <c r="C5534" t="s">
        <v>26</v>
      </c>
      <c r="D5534" t="s">
        <v>26</v>
      </c>
      <c r="E5534" t="s">
        <v>26</v>
      </c>
      <c r="F5534">
        <v>151407932.03999999</v>
      </c>
      <c r="G5534">
        <v>127107871.38</v>
      </c>
      <c r="H5534">
        <v>209590270.09</v>
      </c>
      <c r="I5534" t="s">
        <v>26</v>
      </c>
      <c r="J5534" t="s">
        <v>26</v>
      </c>
      <c r="K5534" t="s">
        <v>26</v>
      </c>
    </row>
    <row r="5535" spans="1:11" x14ac:dyDescent="0.25">
      <c r="A5535" s="1">
        <v>36557</v>
      </c>
      <c r="B5535" t="s">
        <v>144</v>
      </c>
      <c r="C5535" t="s">
        <v>26</v>
      </c>
      <c r="D5535" t="s">
        <v>26</v>
      </c>
      <c r="E5535" t="s">
        <v>26</v>
      </c>
      <c r="F5535">
        <v>131578359.97</v>
      </c>
      <c r="G5535">
        <v>115845930.88</v>
      </c>
      <c r="H5535">
        <v>186181363.47</v>
      </c>
      <c r="I5535" t="s">
        <v>26</v>
      </c>
      <c r="J5535" t="s">
        <v>26</v>
      </c>
      <c r="K5535" t="s">
        <v>26</v>
      </c>
    </row>
    <row r="5536" spans="1:11" x14ac:dyDescent="0.25">
      <c r="A5536" s="1">
        <v>36557</v>
      </c>
      <c r="B5536" t="s">
        <v>145</v>
      </c>
      <c r="C5536" t="s">
        <v>26</v>
      </c>
      <c r="D5536" t="s">
        <v>26</v>
      </c>
      <c r="E5536" t="s">
        <v>26</v>
      </c>
      <c r="F5536">
        <v>154265674.65000001</v>
      </c>
      <c r="G5536">
        <v>137307909.41999999</v>
      </c>
      <c r="H5536">
        <v>198633338.96000001</v>
      </c>
      <c r="I5536" t="s">
        <v>26</v>
      </c>
      <c r="J5536" t="s">
        <v>26</v>
      </c>
      <c r="K5536" t="s">
        <v>26</v>
      </c>
    </row>
    <row r="5537" spans="1:11" x14ac:dyDescent="0.25">
      <c r="A5537" s="1">
        <v>36557</v>
      </c>
      <c r="B5537" t="s">
        <v>146</v>
      </c>
      <c r="C5537" t="s">
        <v>26</v>
      </c>
      <c r="D5537" t="s">
        <v>26</v>
      </c>
      <c r="E5537" t="s">
        <v>26</v>
      </c>
      <c r="F5537">
        <v>154835635.19999999</v>
      </c>
      <c r="G5537">
        <v>130026017.70999999</v>
      </c>
      <c r="H5537">
        <v>217636766.03</v>
      </c>
      <c r="I5537" t="s">
        <v>26</v>
      </c>
      <c r="J5537" t="s">
        <v>26</v>
      </c>
      <c r="K5537" t="s">
        <v>26</v>
      </c>
    </row>
    <row r="5538" spans="1:11" x14ac:dyDescent="0.25">
      <c r="A5538" s="1">
        <v>36557</v>
      </c>
      <c r="B5538" t="s">
        <v>2</v>
      </c>
      <c r="C5538" t="s">
        <v>26</v>
      </c>
      <c r="D5538" t="s">
        <v>26</v>
      </c>
      <c r="E5538" t="s">
        <v>26</v>
      </c>
      <c r="F5538">
        <v>141971912.28999999</v>
      </c>
      <c r="G5538">
        <v>126792751.05</v>
      </c>
      <c r="H5538">
        <v>186453369.40000001</v>
      </c>
      <c r="I5538" t="s">
        <v>26</v>
      </c>
      <c r="J5538" t="s">
        <v>26</v>
      </c>
      <c r="K5538" t="s">
        <v>26</v>
      </c>
    </row>
    <row r="5539" spans="1:11" x14ac:dyDescent="0.25">
      <c r="A5539" s="1">
        <v>36557</v>
      </c>
      <c r="B5539" t="s">
        <v>147</v>
      </c>
      <c r="C5539" t="s">
        <v>26</v>
      </c>
      <c r="D5539" t="s">
        <v>26</v>
      </c>
      <c r="E5539" t="s">
        <v>26</v>
      </c>
      <c r="F5539">
        <v>154877655.13</v>
      </c>
      <c r="G5539">
        <v>137962750.46000001</v>
      </c>
      <c r="H5539">
        <v>196707824.94</v>
      </c>
      <c r="I5539" t="s">
        <v>26</v>
      </c>
      <c r="J5539" t="s">
        <v>26</v>
      </c>
      <c r="K5539" t="s">
        <v>26</v>
      </c>
    </row>
    <row r="5540" spans="1:11" x14ac:dyDescent="0.25">
      <c r="A5540" s="1">
        <v>36557</v>
      </c>
      <c r="B5540" t="s">
        <v>148</v>
      </c>
      <c r="C5540" t="s">
        <v>26</v>
      </c>
      <c r="D5540" t="s">
        <v>26</v>
      </c>
      <c r="E5540" t="s">
        <v>26</v>
      </c>
      <c r="F5540">
        <v>161197472.91</v>
      </c>
      <c r="G5540">
        <v>134684160.25</v>
      </c>
      <c r="H5540">
        <v>219664265.05000001</v>
      </c>
      <c r="I5540" t="s">
        <v>26</v>
      </c>
      <c r="J5540" t="s">
        <v>26</v>
      </c>
      <c r="K5540" t="s">
        <v>26</v>
      </c>
    </row>
    <row r="5541" spans="1:11" x14ac:dyDescent="0.25">
      <c r="A5541" s="1">
        <v>36557</v>
      </c>
      <c r="B5541" t="s">
        <v>149</v>
      </c>
      <c r="C5541" t="s">
        <v>26</v>
      </c>
      <c r="D5541" t="s">
        <v>26</v>
      </c>
      <c r="E5541" t="s">
        <v>26</v>
      </c>
      <c r="F5541">
        <v>154963263.84999999</v>
      </c>
      <c r="G5541">
        <v>129416546.42</v>
      </c>
      <c r="H5541">
        <v>211475331.12</v>
      </c>
      <c r="I5541" t="s">
        <v>26</v>
      </c>
      <c r="J5541" t="s">
        <v>26</v>
      </c>
      <c r="K5541" t="s">
        <v>26</v>
      </c>
    </row>
    <row r="5542" spans="1:11" x14ac:dyDescent="0.25">
      <c r="A5542" s="1">
        <v>36557</v>
      </c>
      <c r="B5542" t="s">
        <v>150</v>
      </c>
      <c r="C5542" t="s">
        <v>26</v>
      </c>
      <c r="D5542" t="s">
        <v>26</v>
      </c>
      <c r="E5542" t="s">
        <v>26</v>
      </c>
      <c r="F5542">
        <v>170547993.55000001</v>
      </c>
      <c r="G5542">
        <v>129709156.14</v>
      </c>
      <c r="H5542">
        <v>264327798.30000001</v>
      </c>
      <c r="I5542" t="s">
        <v>26</v>
      </c>
      <c r="J5542" t="s">
        <v>26</v>
      </c>
      <c r="K5542" t="s">
        <v>26</v>
      </c>
    </row>
    <row r="5543" spans="1:11" x14ac:dyDescent="0.25">
      <c r="A5543" s="1">
        <v>36557</v>
      </c>
      <c r="B5543" t="s">
        <v>151</v>
      </c>
      <c r="C5543" t="s">
        <v>26</v>
      </c>
      <c r="D5543" t="s">
        <v>26</v>
      </c>
      <c r="E5543" t="s">
        <v>26</v>
      </c>
      <c r="F5543">
        <v>145132045.83000001</v>
      </c>
      <c r="G5543">
        <v>123322226.87</v>
      </c>
      <c r="H5543">
        <v>208586758.78999999</v>
      </c>
      <c r="I5543" t="s">
        <v>26</v>
      </c>
      <c r="J5543" t="s">
        <v>26</v>
      </c>
      <c r="K5543" t="s">
        <v>26</v>
      </c>
    </row>
    <row r="5544" spans="1:11" x14ac:dyDescent="0.25">
      <c r="A5544" s="1">
        <v>36557</v>
      </c>
      <c r="B5544" t="s">
        <v>152</v>
      </c>
      <c r="C5544" t="s">
        <v>26</v>
      </c>
      <c r="D5544" t="s">
        <v>26</v>
      </c>
      <c r="E5544" t="s">
        <v>26</v>
      </c>
      <c r="F5544">
        <v>134903864.77000001</v>
      </c>
      <c r="G5544">
        <v>119806091.81999999</v>
      </c>
      <c r="H5544">
        <v>175189515.53999999</v>
      </c>
      <c r="I5544" t="s">
        <v>26</v>
      </c>
      <c r="J5544" t="s">
        <v>26</v>
      </c>
      <c r="K5544" t="s">
        <v>26</v>
      </c>
    </row>
    <row r="5545" spans="1:11" x14ac:dyDescent="0.25">
      <c r="A5545" s="1">
        <v>36557</v>
      </c>
      <c r="B5545" t="s">
        <v>153</v>
      </c>
      <c r="C5545" t="s">
        <v>26</v>
      </c>
      <c r="D5545" t="s">
        <v>26</v>
      </c>
      <c r="E5545" t="s">
        <v>26</v>
      </c>
      <c r="F5545">
        <v>160714617.49000001</v>
      </c>
      <c r="G5545">
        <v>144166186.22</v>
      </c>
      <c r="H5545">
        <v>200160444.5</v>
      </c>
      <c r="I5545" t="s">
        <v>26</v>
      </c>
      <c r="J5545" t="s">
        <v>26</v>
      </c>
      <c r="K5545" t="s">
        <v>26</v>
      </c>
    </row>
    <row r="5546" spans="1:11" x14ac:dyDescent="0.25">
      <c r="A5546" s="1">
        <v>36557</v>
      </c>
      <c r="B5546" t="s">
        <v>154</v>
      </c>
      <c r="C5546" t="s">
        <v>26</v>
      </c>
      <c r="D5546" t="s">
        <v>26</v>
      </c>
      <c r="E5546" t="s">
        <v>26</v>
      </c>
      <c r="F5546">
        <v>150555332.19</v>
      </c>
      <c r="G5546">
        <v>129111463.90000001</v>
      </c>
      <c r="H5546">
        <v>214689854.59999999</v>
      </c>
      <c r="I5546" t="s">
        <v>26</v>
      </c>
      <c r="J5546" t="s">
        <v>26</v>
      </c>
      <c r="K5546" t="s">
        <v>26</v>
      </c>
    </row>
    <row r="5547" spans="1:11" x14ac:dyDescent="0.25">
      <c r="A5547" s="1">
        <v>36557</v>
      </c>
      <c r="B5547" t="s">
        <v>155</v>
      </c>
      <c r="C5547" t="s">
        <v>26</v>
      </c>
      <c r="D5547" t="s">
        <v>26</v>
      </c>
      <c r="E5547" t="s">
        <v>26</v>
      </c>
      <c r="F5547">
        <v>145047108.22999999</v>
      </c>
      <c r="G5547">
        <v>133392876.88</v>
      </c>
      <c r="H5547">
        <v>178583016.03999999</v>
      </c>
      <c r="I5547" t="s">
        <v>26</v>
      </c>
      <c r="J5547" t="s">
        <v>26</v>
      </c>
      <c r="K5547" t="s">
        <v>26</v>
      </c>
    </row>
    <row r="5548" spans="1:11" x14ac:dyDescent="0.25">
      <c r="A5548" s="1">
        <v>36586</v>
      </c>
      <c r="B5548" t="s">
        <v>1</v>
      </c>
      <c r="C5548" t="s">
        <v>26</v>
      </c>
      <c r="D5548" t="s">
        <v>26</v>
      </c>
      <c r="E5548" t="s">
        <v>26</v>
      </c>
      <c r="F5548">
        <v>155468046.38999999</v>
      </c>
      <c r="G5548">
        <v>132956434.91</v>
      </c>
      <c r="H5548">
        <v>213585764.47999999</v>
      </c>
      <c r="I5548" t="s">
        <v>26</v>
      </c>
      <c r="J5548" t="s">
        <v>26</v>
      </c>
      <c r="K5548" t="s">
        <v>26</v>
      </c>
    </row>
    <row r="5549" spans="1:11" x14ac:dyDescent="0.25">
      <c r="A5549" s="1">
        <v>36586</v>
      </c>
      <c r="B5549" t="s">
        <v>126</v>
      </c>
      <c r="C5549" t="s">
        <v>26</v>
      </c>
      <c r="D5549" t="s">
        <v>26</v>
      </c>
      <c r="E5549" t="s">
        <v>26</v>
      </c>
      <c r="F5549">
        <v>152508844.25</v>
      </c>
      <c r="G5549">
        <v>132474064.45</v>
      </c>
      <c r="H5549">
        <v>204688234.5</v>
      </c>
      <c r="I5549" t="s">
        <v>26</v>
      </c>
      <c r="J5549" t="s">
        <v>26</v>
      </c>
      <c r="K5549" t="s">
        <v>26</v>
      </c>
    </row>
    <row r="5550" spans="1:11" x14ac:dyDescent="0.25">
      <c r="A5550" s="1">
        <v>36586</v>
      </c>
      <c r="B5550" t="s">
        <v>127</v>
      </c>
      <c r="C5550" t="s">
        <v>26</v>
      </c>
      <c r="D5550" t="s">
        <v>26</v>
      </c>
      <c r="E5550" t="s">
        <v>26</v>
      </c>
      <c r="F5550">
        <v>151790591.77000001</v>
      </c>
      <c r="G5550">
        <v>130291195.17</v>
      </c>
      <c r="H5550">
        <v>216904560.56999999</v>
      </c>
      <c r="I5550" t="s">
        <v>26</v>
      </c>
      <c r="J5550" t="s">
        <v>26</v>
      </c>
      <c r="K5550" t="s">
        <v>26</v>
      </c>
    </row>
    <row r="5551" spans="1:11" x14ac:dyDescent="0.25">
      <c r="A5551" s="1">
        <v>36586</v>
      </c>
      <c r="B5551" t="s">
        <v>113</v>
      </c>
      <c r="C5551" t="s">
        <v>26</v>
      </c>
      <c r="D5551" t="s">
        <v>26</v>
      </c>
      <c r="E5551" t="s">
        <v>26</v>
      </c>
      <c r="F5551">
        <v>159336034.00999999</v>
      </c>
      <c r="G5551">
        <v>136060400.19999999</v>
      </c>
      <c r="H5551">
        <v>214564857.69999999</v>
      </c>
      <c r="I5551" t="s">
        <v>26</v>
      </c>
      <c r="J5551" t="s">
        <v>26</v>
      </c>
      <c r="K5551" t="s">
        <v>26</v>
      </c>
    </row>
    <row r="5552" spans="1:11" x14ac:dyDescent="0.25">
      <c r="A5552" s="1">
        <v>36586</v>
      </c>
      <c r="B5552" t="s">
        <v>128</v>
      </c>
      <c r="C5552" t="s">
        <v>26</v>
      </c>
      <c r="D5552" t="s">
        <v>26</v>
      </c>
      <c r="E5552" t="s">
        <v>26</v>
      </c>
      <c r="F5552">
        <v>154790669.44999999</v>
      </c>
      <c r="G5552">
        <v>127989573.02</v>
      </c>
      <c r="H5552">
        <v>221012729.44</v>
      </c>
      <c r="I5552" t="s">
        <v>26</v>
      </c>
      <c r="J5552" t="s">
        <v>26</v>
      </c>
      <c r="K5552" t="s">
        <v>26</v>
      </c>
    </row>
    <row r="5553" spans="1:11" x14ac:dyDescent="0.25">
      <c r="A5553" s="1">
        <v>36586</v>
      </c>
      <c r="B5553" t="s">
        <v>129</v>
      </c>
      <c r="C5553" t="s">
        <v>26</v>
      </c>
      <c r="D5553" t="s">
        <v>26</v>
      </c>
      <c r="E5553" t="s">
        <v>26</v>
      </c>
      <c r="F5553">
        <v>150642928.31999999</v>
      </c>
      <c r="G5553">
        <v>133497222.87</v>
      </c>
      <c r="H5553">
        <v>197522231.94999999</v>
      </c>
      <c r="I5553" t="s">
        <v>26</v>
      </c>
      <c r="J5553" t="s">
        <v>26</v>
      </c>
      <c r="K5553" t="s">
        <v>26</v>
      </c>
    </row>
    <row r="5554" spans="1:11" x14ac:dyDescent="0.25">
      <c r="A5554" s="1">
        <v>36586</v>
      </c>
      <c r="B5554" t="s">
        <v>130</v>
      </c>
      <c r="C5554" t="s">
        <v>26</v>
      </c>
      <c r="D5554" t="s">
        <v>26</v>
      </c>
      <c r="E5554" t="s">
        <v>26</v>
      </c>
      <c r="F5554">
        <v>154887159.31</v>
      </c>
      <c r="G5554">
        <v>124992995.8</v>
      </c>
      <c r="H5554">
        <v>260242926.97999999</v>
      </c>
      <c r="I5554" t="s">
        <v>26</v>
      </c>
      <c r="J5554" t="s">
        <v>26</v>
      </c>
      <c r="K5554" t="s">
        <v>26</v>
      </c>
    </row>
    <row r="5555" spans="1:11" x14ac:dyDescent="0.25">
      <c r="A5555" s="1">
        <v>36586</v>
      </c>
      <c r="B5555" t="s">
        <v>131</v>
      </c>
      <c r="C5555" t="s">
        <v>26</v>
      </c>
      <c r="D5555" t="s">
        <v>26</v>
      </c>
      <c r="E5555" t="s">
        <v>26</v>
      </c>
      <c r="F5555">
        <v>149829465.34999999</v>
      </c>
      <c r="G5555">
        <v>130935700.81</v>
      </c>
      <c r="H5555">
        <v>210143313</v>
      </c>
      <c r="I5555" t="s">
        <v>26</v>
      </c>
      <c r="J5555" t="s">
        <v>26</v>
      </c>
      <c r="K5555" t="s">
        <v>26</v>
      </c>
    </row>
    <row r="5556" spans="1:11" x14ac:dyDescent="0.25">
      <c r="A5556" s="1">
        <v>36586</v>
      </c>
      <c r="B5556" t="s">
        <v>132</v>
      </c>
      <c r="C5556" t="s">
        <v>26</v>
      </c>
      <c r="D5556" t="s">
        <v>26</v>
      </c>
      <c r="E5556" t="s">
        <v>26</v>
      </c>
      <c r="F5556">
        <v>155824667.53999999</v>
      </c>
      <c r="G5556">
        <v>132500697.56999999</v>
      </c>
      <c r="H5556">
        <v>209634856.47999999</v>
      </c>
      <c r="I5556" t="s">
        <v>26</v>
      </c>
      <c r="J5556" t="s">
        <v>26</v>
      </c>
      <c r="K5556" t="s">
        <v>26</v>
      </c>
    </row>
    <row r="5557" spans="1:11" x14ac:dyDescent="0.25">
      <c r="A5557" s="1">
        <v>36586</v>
      </c>
      <c r="B5557" t="s">
        <v>133</v>
      </c>
      <c r="C5557" t="s">
        <v>26</v>
      </c>
      <c r="D5557" t="s">
        <v>26</v>
      </c>
      <c r="E5557" t="s">
        <v>26</v>
      </c>
      <c r="F5557">
        <v>156747894.02000001</v>
      </c>
      <c r="G5557">
        <v>122192743.8</v>
      </c>
      <c r="H5557">
        <v>234380495.16</v>
      </c>
      <c r="I5557" t="s">
        <v>26</v>
      </c>
      <c r="J5557" t="s">
        <v>26</v>
      </c>
      <c r="K5557" t="s">
        <v>26</v>
      </c>
    </row>
    <row r="5558" spans="1:11" x14ac:dyDescent="0.25">
      <c r="A5558" s="1">
        <v>36586</v>
      </c>
      <c r="B5558" t="s">
        <v>134</v>
      </c>
      <c r="C5558" t="s">
        <v>26</v>
      </c>
      <c r="D5558" t="s">
        <v>26</v>
      </c>
      <c r="E5558" t="s">
        <v>26</v>
      </c>
      <c r="F5558">
        <v>147106442.09</v>
      </c>
      <c r="G5558">
        <v>137454631.40000001</v>
      </c>
      <c r="H5558">
        <v>170199701.63</v>
      </c>
      <c r="I5558" t="s">
        <v>26</v>
      </c>
      <c r="J5558" t="s">
        <v>26</v>
      </c>
      <c r="K5558" t="s">
        <v>26</v>
      </c>
    </row>
    <row r="5559" spans="1:11" x14ac:dyDescent="0.25">
      <c r="A5559" s="1">
        <v>36586</v>
      </c>
      <c r="B5559" t="s">
        <v>135</v>
      </c>
      <c r="C5559" t="s">
        <v>26</v>
      </c>
      <c r="D5559" t="s">
        <v>26</v>
      </c>
      <c r="E5559" t="s">
        <v>26</v>
      </c>
      <c r="F5559">
        <v>152035813.09</v>
      </c>
      <c r="G5559">
        <v>144540968.56999999</v>
      </c>
      <c r="H5559">
        <v>178141372.83000001</v>
      </c>
      <c r="I5559" t="s">
        <v>26</v>
      </c>
      <c r="J5559" t="s">
        <v>26</v>
      </c>
      <c r="K5559" t="s">
        <v>26</v>
      </c>
    </row>
    <row r="5560" spans="1:11" x14ac:dyDescent="0.25">
      <c r="A5560" s="1">
        <v>36586</v>
      </c>
      <c r="B5560" t="s">
        <v>136</v>
      </c>
      <c r="C5560" t="s">
        <v>26</v>
      </c>
      <c r="D5560" t="s">
        <v>26</v>
      </c>
      <c r="E5560" t="s">
        <v>26</v>
      </c>
      <c r="F5560">
        <v>163357204.75</v>
      </c>
      <c r="G5560">
        <v>126488912.63</v>
      </c>
      <c r="H5560">
        <v>267794052.86000001</v>
      </c>
      <c r="I5560" t="s">
        <v>26</v>
      </c>
      <c r="J5560" t="s">
        <v>26</v>
      </c>
      <c r="K5560" t="s">
        <v>26</v>
      </c>
    </row>
    <row r="5561" spans="1:11" x14ac:dyDescent="0.25">
      <c r="A5561" s="1">
        <v>36586</v>
      </c>
      <c r="B5561" t="s">
        <v>137</v>
      </c>
      <c r="C5561" t="s">
        <v>26</v>
      </c>
      <c r="D5561" t="s">
        <v>26</v>
      </c>
      <c r="E5561" t="s">
        <v>26</v>
      </c>
      <c r="F5561">
        <v>145548335.66999999</v>
      </c>
      <c r="G5561">
        <v>123521216.84999999</v>
      </c>
      <c r="H5561">
        <v>239948198.53</v>
      </c>
      <c r="I5561" t="s">
        <v>26</v>
      </c>
      <c r="J5561" t="s">
        <v>26</v>
      </c>
      <c r="K5561" t="s">
        <v>26</v>
      </c>
    </row>
    <row r="5562" spans="1:11" x14ac:dyDescent="0.25">
      <c r="A5562" s="1">
        <v>36586</v>
      </c>
      <c r="B5562" t="s">
        <v>138</v>
      </c>
      <c r="C5562" t="s">
        <v>26</v>
      </c>
      <c r="D5562" t="s">
        <v>26</v>
      </c>
      <c r="E5562" t="s">
        <v>26</v>
      </c>
      <c r="F5562">
        <v>162563761.78999999</v>
      </c>
      <c r="G5562">
        <v>149194751.75</v>
      </c>
      <c r="H5562">
        <v>210700340.40000001</v>
      </c>
      <c r="I5562" t="s">
        <v>26</v>
      </c>
      <c r="J5562" t="s">
        <v>26</v>
      </c>
      <c r="K5562" t="s">
        <v>26</v>
      </c>
    </row>
    <row r="5563" spans="1:11" x14ac:dyDescent="0.25">
      <c r="A5563" s="1">
        <v>36586</v>
      </c>
      <c r="B5563" t="s">
        <v>139</v>
      </c>
      <c r="C5563" t="s">
        <v>26</v>
      </c>
      <c r="D5563" t="s">
        <v>26</v>
      </c>
      <c r="E5563" t="s">
        <v>26</v>
      </c>
      <c r="F5563">
        <v>157446090.09</v>
      </c>
      <c r="G5563">
        <v>128872767.09</v>
      </c>
      <c r="H5563">
        <v>254687045.63999999</v>
      </c>
      <c r="I5563" t="s">
        <v>26</v>
      </c>
      <c r="J5563" t="s">
        <v>26</v>
      </c>
      <c r="K5563" t="s">
        <v>26</v>
      </c>
    </row>
    <row r="5564" spans="1:11" x14ac:dyDescent="0.25">
      <c r="A5564" s="1">
        <v>36586</v>
      </c>
      <c r="B5564" t="s">
        <v>140</v>
      </c>
      <c r="C5564" t="s">
        <v>26</v>
      </c>
      <c r="D5564" t="s">
        <v>26</v>
      </c>
      <c r="E5564" t="s">
        <v>26</v>
      </c>
      <c r="F5564">
        <v>137394071.13</v>
      </c>
      <c r="G5564">
        <v>122896071.01000001</v>
      </c>
      <c r="H5564">
        <v>183402211.24000001</v>
      </c>
      <c r="I5564" t="s">
        <v>26</v>
      </c>
      <c r="J5564" t="s">
        <v>26</v>
      </c>
      <c r="K5564" t="s">
        <v>26</v>
      </c>
    </row>
    <row r="5565" spans="1:11" x14ac:dyDescent="0.25">
      <c r="A5565" s="1">
        <v>36586</v>
      </c>
      <c r="B5565" t="s">
        <v>141</v>
      </c>
      <c r="C5565" t="s">
        <v>26</v>
      </c>
      <c r="D5565" t="s">
        <v>26</v>
      </c>
      <c r="E5565" t="s">
        <v>26</v>
      </c>
      <c r="F5565">
        <v>146570774.28999999</v>
      </c>
      <c r="G5565">
        <v>129418928.18000001</v>
      </c>
      <c r="H5565">
        <v>199648103.44</v>
      </c>
      <c r="I5565" t="s">
        <v>26</v>
      </c>
      <c r="J5565" t="s">
        <v>26</v>
      </c>
      <c r="K5565" t="s">
        <v>26</v>
      </c>
    </row>
    <row r="5566" spans="1:11" x14ac:dyDescent="0.25">
      <c r="A5566" s="1">
        <v>36586</v>
      </c>
      <c r="B5566" t="s">
        <v>142</v>
      </c>
      <c r="C5566" t="s">
        <v>26</v>
      </c>
      <c r="D5566" t="s">
        <v>26</v>
      </c>
      <c r="E5566" t="s">
        <v>26</v>
      </c>
      <c r="F5566">
        <v>146657910.93000001</v>
      </c>
      <c r="G5566">
        <v>124300381.31999999</v>
      </c>
      <c r="H5566">
        <v>214721576.27000001</v>
      </c>
      <c r="I5566" t="s">
        <v>26</v>
      </c>
      <c r="J5566" t="s">
        <v>26</v>
      </c>
      <c r="K5566" t="s">
        <v>26</v>
      </c>
    </row>
    <row r="5567" spans="1:11" x14ac:dyDescent="0.25">
      <c r="A5567" s="1">
        <v>36586</v>
      </c>
      <c r="B5567" t="s">
        <v>143</v>
      </c>
      <c r="C5567" t="s">
        <v>26</v>
      </c>
      <c r="D5567" t="s">
        <v>26</v>
      </c>
      <c r="E5567" t="s">
        <v>26</v>
      </c>
      <c r="F5567">
        <v>152240675.66</v>
      </c>
      <c r="G5567">
        <v>128340817.73</v>
      </c>
      <c r="H5567">
        <v>209590270.09</v>
      </c>
      <c r="I5567" t="s">
        <v>26</v>
      </c>
      <c r="J5567" t="s">
        <v>26</v>
      </c>
      <c r="K5567" t="s">
        <v>26</v>
      </c>
    </row>
    <row r="5568" spans="1:11" x14ac:dyDescent="0.25">
      <c r="A5568" s="1">
        <v>36586</v>
      </c>
      <c r="B5568" t="s">
        <v>144</v>
      </c>
      <c r="C5568" t="s">
        <v>26</v>
      </c>
      <c r="D5568" t="s">
        <v>26</v>
      </c>
      <c r="E5568" t="s">
        <v>26</v>
      </c>
      <c r="F5568">
        <v>132775723.04000001</v>
      </c>
      <c r="G5568">
        <v>117514112.28</v>
      </c>
      <c r="H5568">
        <v>186218599.75</v>
      </c>
      <c r="I5568" t="s">
        <v>26</v>
      </c>
      <c r="J5568" t="s">
        <v>26</v>
      </c>
      <c r="K5568" t="s">
        <v>26</v>
      </c>
    </row>
    <row r="5569" spans="1:11" x14ac:dyDescent="0.25">
      <c r="A5569" s="1">
        <v>36586</v>
      </c>
      <c r="B5569" t="s">
        <v>145</v>
      </c>
      <c r="C5569" t="s">
        <v>26</v>
      </c>
      <c r="D5569" t="s">
        <v>26</v>
      </c>
      <c r="E5569" t="s">
        <v>26</v>
      </c>
      <c r="F5569">
        <v>159788385.80000001</v>
      </c>
      <c r="G5569">
        <v>138200410.83000001</v>
      </c>
      <c r="H5569">
        <v>213868516.06</v>
      </c>
      <c r="I5569" t="s">
        <v>26</v>
      </c>
      <c r="J5569" t="s">
        <v>26</v>
      </c>
      <c r="K5569" t="s">
        <v>26</v>
      </c>
    </row>
    <row r="5570" spans="1:11" x14ac:dyDescent="0.25">
      <c r="A5570" s="1">
        <v>36586</v>
      </c>
      <c r="B5570" t="s">
        <v>146</v>
      </c>
      <c r="C5570" t="s">
        <v>26</v>
      </c>
      <c r="D5570" t="s">
        <v>26</v>
      </c>
      <c r="E5570" t="s">
        <v>26</v>
      </c>
      <c r="F5570">
        <v>156027869.59</v>
      </c>
      <c r="G5570">
        <v>131898392.37</v>
      </c>
      <c r="H5570">
        <v>217527947.65000001</v>
      </c>
      <c r="I5570" t="s">
        <v>26</v>
      </c>
      <c r="J5570" t="s">
        <v>26</v>
      </c>
      <c r="K5570" t="s">
        <v>26</v>
      </c>
    </row>
    <row r="5571" spans="1:11" x14ac:dyDescent="0.25">
      <c r="A5571" s="1">
        <v>36586</v>
      </c>
      <c r="B5571" t="s">
        <v>2</v>
      </c>
      <c r="C5571" t="s">
        <v>26</v>
      </c>
      <c r="D5571" t="s">
        <v>26</v>
      </c>
      <c r="E5571" t="s">
        <v>26</v>
      </c>
      <c r="F5571">
        <v>143576194.90000001</v>
      </c>
      <c r="G5571">
        <v>129544153.75</v>
      </c>
      <c r="H5571">
        <v>185390585.19</v>
      </c>
      <c r="I5571" t="s">
        <v>26</v>
      </c>
      <c r="J5571" t="s">
        <v>26</v>
      </c>
      <c r="K5571" t="s">
        <v>26</v>
      </c>
    </row>
    <row r="5572" spans="1:11" x14ac:dyDescent="0.25">
      <c r="A5572" s="1">
        <v>36586</v>
      </c>
      <c r="B5572" t="s">
        <v>147</v>
      </c>
      <c r="C5572" t="s">
        <v>26</v>
      </c>
      <c r="D5572" t="s">
        <v>26</v>
      </c>
      <c r="E5572" t="s">
        <v>26</v>
      </c>
      <c r="F5572">
        <v>158362402.37</v>
      </c>
      <c r="G5572">
        <v>140611635.25999999</v>
      </c>
      <c r="H5572">
        <v>202018936.21000001</v>
      </c>
      <c r="I5572" t="s">
        <v>26</v>
      </c>
      <c r="J5572" t="s">
        <v>26</v>
      </c>
      <c r="K5572" t="s">
        <v>26</v>
      </c>
    </row>
    <row r="5573" spans="1:11" x14ac:dyDescent="0.25">
      <c r="A5573" s="1">
        <v>36586</v>
      </c>
      <c r="B5573" t="s">
        <v>148</v>
      </c>
      <c r="C5573" t="s">
        <v>26</v>
      </c>
      <c r="D5573" t="s">
        <v>26</v>
      </c>
      <c r="E5573" t="s">
        <v>26</v>
      </c>
      <c r="F5573">
        <v>161697185.08000001</v>
      </c>
      <c r="G5573">
        <v>135869380.86000001</v>
      </c>
      <c r="H5573">
        <v>219027238.68000001</v>
      </c>
      <c r="I5573" t="s">
        <v>26</v>
      </c>
      <c r="J5573" t="s">
        <v>26</v>
      </c>
      <c r="K5573" t="s">
        <v>26</v>
      </c>
    </row>
    <row r="5574" spans="1:11" x14ac:dyDescent="0.25">
      <c r="A5574" s="1">
        <v>36586</v>
      </c>
      <c r="B5574" t="s">
        <v>149</v>
      </c>
      <c r="C5574" t="s">
        <v>26</v>
      </c>
      <c r="D5574" t="s">
        <v>26</v>
      </c>
      <c r="E5574" t="s">
        <v>26</v>
      </c>
      <c r="F5574">
        <v>155366168.33000001</v>
      </c>
      <c r="G5574">
        <v>129895387.64</v>
      </c>
      <c r="H5574">
        <v>211792544.11000001</v>
      </c>
      <c r="I5574" t="s">
        <v>26</v>
      </c>
      <c r="J5574" t="s">
        <v>26</v>
      </c>
      <c r="K5574" t="s">
        <v>26</v>
      </c>
    </row>
    <row r="5575" spans="1:11" x14ac:dyDescent="0.25">
      <c r="A5575" s="1">
        <v>36586</v>
      </c>
      <c r="B5575" t="s">
        <v>150</v>
      </c>
      <c r="C5575" t="s">
        <v>26</v>
      </c>
      <c r="D5575" t="s">
        <v>26</v>
      </c>
      <c r="E5575" t="s">
        <v>26</v>
      </c>
      <c r="F5575">
        <v>172543405.08000001</v>
      </c>
      <c r="G5575">
        <v>130409585.58</v>
      </c>
      <c r="H5575">
        <v>269059265.88999999</v>
      </c>
      <c r="I5575" t="s">
        <v>26</v>
      </c>
      <c r="J5575" t="s">
        <v>26</v>
      </c>
      <c r="K5575" t="s">
        <v>26</v>
      </c>
    </row>
    <row r="5576" spans="1:11" x14ac:dyDescent="0.25">
      <c r="A5576" s="1">
        <v>36586</v>
      </c>
      <c r="B5576" t="s">
        <v>151</v>
      </c>
      <c r="C5576" t="s">
        <v>26</v>
      </c>
      <c r="D5576" t="s">
        <v>26</v>
      </c>
      <c r="E5576" t="s">
        <v>26</v>
      </c>
      <c r="F5576">
        <v>145756113.63</v>
      </c>
      <c r="G5576">
        <v>125357043.62</v>
      </c>
      <c r="H5576">
        <v>205708261.52000001</v>
      </c>
      <c r="I5576" t="s">
        <v>26</v>
      </c>
      <c r="J5576" t="s">
        <v>26</v>
      </c>
      <c r="K5576" t="s">
        <v>26</v>
      </c>
    </row>
    <row r="5577" spans="1:11" x14ac:dyDescent="0.25">
      <c r="A5577" s="1">
        <v>36586</v>
      </c>
      <c r="B5577" t="s">
        <v>152</v>
      </c>
      <c r="C5577" t="s">
        <v>26</v>
      </c>
      <c r="D5577" t="s">
        <v>26</v>
      </c>
      <c r="E5577" t="s">
        <v>26</v>
      </c>
      <c r="F5577">
        <v>134998297.47999999</v>
      </c>
      <c r="G5577">
        <v>119949859.13</v>
      </c>
      <c r="H5577">
        <v>175189515.53999999</v>
      </c>
      <c r="I5577" t="s">
        <v>26</v>
      </c>
      <c r="J5577" t="s">
        <v>26</v>
      </c>
      <c r="K5577" t="s">
        <v>26</v>
      </c>
    </row>
    <row r="5578" spans="1:11" x14ac:dyDescent="0.25">
      <c r="A5578" s="1">
        <v>36586</v>
      </c>
      <c r="B5578" t="s">
        <v>153</v>
      </c>
      <c r="C5578" t="s">
        <v>26</v>
      </c>
      <c r="D5578" t="s">
        <v>26</v>
      </c>
      <c r="E5578" t="s">
        <v>26</v>
      </c>
      <c r="F5578">
        <v>160505688.47999999</v>
      </c>
      <c r="G5578">
        <v>143214689.38999999</v>
      </c>
      <c r="H5578">
        <v>201381423.21000001</v>
      </c>
      <c r="I5578" t="s">
        <v>26</v>
      </c>
      <c r="J5578" t="s">
        <v>26</v>
      </c>
      <c r="K5578" t="s">
        <v>26</v>
      </c>
    </row>
    <row r="5579" spans="1:11" x14ac:dyDescent="0.25">
      <c r="A5579" s="1">
        <v>36586</v>
      </c>
      <c r="B5579" t="s">
        <v>154</v>
      </c>
      <c r="C5579" t="s">
        <v>26</v>
      </c>
      <c r="D5579" t="s">
        <v>26</v>
      </c>
      <c r="E5579" t="s">
        <v>26</v>
      </c>
      <c r="F5579">
        <v>153174994.97</v>
      </c>
      <c r="G5579">
        <v>132958985.53</v>
      </c>
      <c r="H5579">
        <v>214689854.59999999</v>
      </c>
      <c r="I5579" t="s">
        <v>26</v>
      </c>
      <c r="J5579" t="s">
        <v>26</v>
      </c>
      <c r="K5579" t="s">
        <v>26</v>
      </c>
    </row>
    <row r="5580" spans="1:11" x14ac:dyDescent="0.25">
      <c r="A5580" s="1">
        <v>36586</v>
      </c>
      <c r="B5580" t="s">
        <v>155</v>
      </c>
      <c r="C5580" t="s">
        <v>26</v>
      </c>
      <c r="D5580" t="s">
        <v>26</v>
      </c>
      <c r="E5580" t="s">
        <v>26</v>
      </c>
      <c r="F5580">
        <v>146091447.41</v>
      </c>
      <c r="G5580">
        <v>134966912.83000001</v>
      </c>
      <c r="H5580">
        <v>178583016.03999999</v>
      </c>
      <c r="I5580" t="s">
        <v>26</v>
      </c>
      <c r="J5580" t="s">
        <v>26</v>
      </c>
      <c r="K5580" t="s">
        <v>26</v>
      </c>
    </row>
    <row r="5581" spans="1:11" x14ac:dyDescent="0.25">
      <c r="A5581" s="1">
        <v>36617</v>
      </c>
      <c r="B5581" t="s">
        <v>1</v>
      </c>
      <c r="C5581" t="s">
        <v>26</v>
      </c>
      <c r="D5581" t="s">
        <v>26</v>
      </c>
      <c r="E5581" t="s">
        <v>26</v>
      </c>
      <c r="F5581">
        <v>155965544.13999999</v>
      </c>
      <c r="G5581">
        <v>133355304.22</v>
      </c>
      <c r="H5581">
        <v>214333314.65000001</v>
      </c>
      <c r="I5581" t="s">
        <v>26</v>
      </c>
      <c r="J5581" t="s">
        <v>26</v>
      </c>
      <c r="K5581" t="s">
        <v>26</v>
      </c>
    </row>
    <row r="5582" spans="1:11" x14ac:dyDescent="0.25">
      <c r="A5582" s="1">
        <v>36617</v>
      </c>
      <c r="B5582" t="s">
        <v>126</v>
      </c>
      <c r="C5582" t="s">
        <v>26</v>
      </c>
      <c r="D5582" t="s">
        <v>26</v>
      </c>
      <c r="E5582" t="s">
        <v>26</v>
      </c>
      <c r="F5582">
        <v>152585098.66999999</v>
      </c>
      <c r="G5582">
        <v>132580043.7</v>
      </c>
      <c r="H5582">
        <v>204688234.5</v>
      </c>
      <c r="I5582" t="s">
        <v>26</v>
      </c>
      <c r="J5582" t="s">
        <v>26</v>
      </c>
      <c r="K5582" t="s">
        <v>26</v>
      </c>
    </row>
    <row r="5583" spans="1:11" x14ac:dyDescent="0.25">
      <c r="A5583" s="1">
        <v>36617</v>
      </c>
      <c r="B5583" t="s">
        <v>127</v>
      </c>
      <c r="C5583" t="s">
        <v>26</v>
      </c>
      <c r="D5583" t="s">
        <v>26</v>
      </c>
      <c r="E5583" t="s">
        <v>26</v>
      </c>
      <c r="F5583">
        <v>152109352.00999999</v>
      </c>
      <c r="G5583">
        <v>130747214.36</v>
      </c>
      <c r="H5583">
        <v>216904560.56999999</v>
      </c>
      <c r="I5583" t="s">
        <v>26</v>
      </c>
      <c r="J5583" t="s">
        <v>26</v>
      </c>
      <c r="K5583" t="s">
        <v>26</v>
      </c>
    </row>
    <row r="5584" spans="1:11" x14ac:dyDescent="0.25">
      <c r="A5584" s="1">
        <v>36617</v>
      </c>
      <c r="B5584" t="s">
        <v>113</v>
      </c>
      <c r="C5584" t="s">
        <v>26</v>
      </c>
      <c r="D5584" t="s">
        <v>26</v>
      </c>
      <c r="E5584" t="s">
        <v>26</v>
      </c>
      <c r="F5584">
        <v>160100846.97</v>
      </c>
      <c r="G5584">
        <v>136087612.28</v>
      </c>
      <c r="H5584">
        <v>216753419.25</v>
      </c>
      <c r="I5584" t="s">
        <v>26</v>
      </c>
      <c r="J5584" t="s">
        <v>26</v>
      </c>
      <c r="K5584" t="s">
        <v>26</v>
      </c>
    </row>
    <row r="5585" spans="1:11" x14ac:dyDescent="0.25">
      <c r="A5585" s="1">
        <v>36617</v>
      </c>
      <c r="B5585" t="s">
        <v>128</v>
      </c>
      <c r="C5585" t="s">
        <v>26</v>
      </c>
      <c r="D5585" t="s">
        <v>26</v>
      </c>
      <c r="E5585" t="s">
        <v>26</v>
      </c>
      <c r="F5585">
        <v>155239562.38999999</v>
      </c>
      <c r="G5585">
        <v>128680716.70999999</v>
      </c>
      <c r="H5585">
        <v>221012729.44</v>
      </c>
      <c r="I5585" t="s">
        <v>26</v>
      </c>
      <c r="J5585" t="s">
        <v>26</v>
      </c>
      <c r="K5585" t="s">
        <v>26</v>
      </c>
    </row>
    <row r="5586" spans="1:11" x14ac:dyDescent="0.25">
      <c r="A5586" s="1">
        <v>36617</v>
      </c>
      <c r="B5586" t="s">
        <v>129</v>
      </c>
      <c r="C5586" t="s">
        <v>26</v>
      </c>
      <c r="D5586" t="s">
        <v>26</v>
      </c>
      <c r="E5586" t="s">
        <v>26</v>
      </c>
      <c r="F5586">
        <v>150868892.71000001</v>
      </c>
      <c r="G5586">
        <v>135232686.77000001</v>
      </c>
      <c r="H5586">
        <v>194480389.58000001</v>
      </c>
      <c r="I5586" t="s">
        <v>26</v>
      </c>
      <c r="J5586" t="s">
        <v>26</v>
      </c>
      <c r="K5586" t="s">
        <v>26</v>
      </c>
    </row>
    <row r="5587" spans="1:11" x14ac:dyDescent="0.25">
      <c r="A5587" s="1">
        <v>36617</v>
      </c>
      <c r="B5587" t="s">
        <v>130</v>
      </c>
      <c r="C5587" t="s">
        <v>26</v>
      </c>
      <c r="D5587" t="s">
        <v>26</v>
      </c>
      <c r="E5587" t="s">
        <v>26</v>
      </c>
      <c r="F5587">
        <v>155227911.06</v>
      </c>
      <c r="G5587">
        <v>125455469.88</v>
      </c>
      <c r="H5587">
        <v>260242926.97999999</v>
      </c>
      <c r="I5587" t="s">
        <v>26</v>
      </c>
      <c r="J5587" t="s">
        <v>26</v>
      </c>
      <c r="K5587" t="s">
        <v>26</v>
      </c>
    </row>
    <row r="5588" spans="1:11" x14ac:dyDescent="0.25">
      <c r="A5588" s="1">
        <v>36617</v>
      </c>
      <c r="B5588" t="s">
        <v>131</v>
      </c>
      <c r="C5588" t="s">
        <v>26</v>
      </c>
      <c r="D5588" t="s">
        <v>26</v>
      </c>
      <c r="E5588" t="s">
        <v>26</v>
      </c>
      <c r="F5588">
        <v>149320045.16999999</v>
      </c>
      <c r="G5588">
        <v>130241741.59999999</v>
      </c>
      <c r="H5588">
        <v>210143313</v>
      </c>
      <c r="I5588" t="s">
        <v>26</v>
      </c>
      <c r="J5588" t="s">
        <v>26</v>
      </c>
      <c r="K5588" t="s">
        <v>26</v>
      </c>
    </row>
    <row r="5589" spans="1:11" x14ac:dyDescent="0.25">
      <c r="A5589" s="1">
        <v>36617</v>
      </c>
      <c r="B5589" t="s">
        <v>132</v>
      </c>
      <c r="C5589" t="s">
        <v>26</v>
      </c>
      <c r="D5589" t="s">
        <v>26</v>
      </c>
      <c r="E5589" t="s">
        <v>26</v>
      </c>
      <c r="F5589">
        <v>156151899.34</v>
      </c>
      <c r="G5589">
        <v>133004200.23</v>
      </c>
      <c r="H5589">
        <v>209634856.47999999</v>
      </c>
      <c r="I5589" t="s">
        <v>26</v>
      </c>
      <c r="J5589" t="s">
        <v>26</v>
      </c>
      <c r="K5589" t="s">
        <v>26</v>
      </c>
    </row>
    <row r="5590" spans="1:11" x14ac:dyDescent="0.25">
      <c r="A5590" s="1">
        <v>36617</v>
      </c>
      <c r="B5590" t="s">
        <v>133</v>
      </c>
      <c r="C5590" t="s">
        <v>26</v>
      </c>
      <c r="D5590" t="s">
        <v>26</v>
      </c>
      <c r="E5590" t="s">
        <v>26</v>
      </c>
      <c r="F5590">
        <v>156371699.08000001</v>
      </c>
      <c r="G5590">
        <v>121606218.63</v>
      </c>
      <c r="H5590">
        <v>234380495.16</v>
      </c>
      <c r="I5590" t="s">
        <v>26</v>
      </c>
      <c r="J5590" t="s">
        <v>26</v>
      </c>
      <c r="K5590" t="s">
        <v>26</v>
      </c>
    </row>
    <row r="5591" spans="1:11" x14ac:dyDescent="0.25">
      <c r="A5591" s="1">
        <v>36617</v>
      </c>
      <c r="B5591" t="s">
        <v>134</v>
      </c>
      <c r="C5591" t="s">
        <v>26</v>
      </c>
      <c r="D5591" t="s">
        <v>26</v>
      </c>
      <c r="E5591" t="s">
        <v>26</v>
      </c>
      <c r="F5591">
        <v>147179995.31</v>
      </c>
      <c r="G5591">
        <v>137564595.09999999</v>
      </c>
      <c r="H5591">
        <v>170199701.63</v>
      </c>
      <c r="I5591" t="s">
        <v>26</v>
      </c>
      <c r="J5591" t="s">
        <v>26</v>
      </c>
      <c r="K5591" t="s">
        <v>26</v>
      </c>
    </row>
    <row r="5592" spans="1:11" x14ac:dyDescent="0.25">
      <c r="A5592" s="1">
        <v>36617</v>
      </c>
      <c r="B5592" t="s">
        <v>135</v>
      </c>
      <c r="C5592" t="s">
        <v>26</v>
      </c>
      <c r="D5592" t="s">
        <v>26</v>
      </c>
      <c r="E5592" t="s">
        <v>26</v>
      </c>
      <c r="F5592">
        <v>152263866.81</v>
      </c>
      <c r="G5592">
        <v>144858958.69999999</v>
      </c>
      <c r="H5592">
        <v>178141372.83000001</v>
      </c>
      <c r="I5592" t="s">
        <v>26</v>
      </c>
      <c r="J5592" t="s">
        <v>26</v>
      </c>
      <c r="K5592" t="s">
        <v>26</v>
      </c>
    </row>
    <row r="5593" spans="1:11" x14ac:dyDescent="0.25">
      <c r="A5593" s="1">
        <v>36617</v>
      </c>
      <c r="B5593" t="s">
        <v>136</v>
      </c>
      <c r="C5593" t="s">
        <v>26</v>
      </c>
      <c r="D5593" t="s">
        <v>26</v>
      </c>
      <c r="E5593" t="s">
        <v>26</v>
      </c>
      <c r="F5593">
        <v>162687440.21000001</v>
      </c>
      <c r="G5593">
        <v>125489650.22</v>
      </c>
      <c r="H5593">
        <v>267794052.86000001</v>
      </c>
      <c r="I5593" t="s">
        <v>26</v>
      </c>
      <c r="J5593" t="s">
        <v>26</v>
      </c>
      <c r="K5593" t="s">
        <v>26</v>
      </c>
    </row>
    <row r="5594" spans="1:11" x14ac:dyDescent="0.25">
      <c r="A5594" s="1">
        <v>36617</v>
      </c>
      <c r="B5594" t="s">
        <v>137</v>
      </c>
      <c r="C5594" t="s">
        <v>26</v>
      </c>
      <c r="D5594" t="s">
        <v>26</v>
      </c>
      <c r="E5594" t="s">
        <v>26</v>
      </c>
      <c r="F5594">
        <v>145082580.99000001</v>
      </c>
      <c r="G5594">
        <v>122903610.76000001</v>
      </c>
      <c r="H5594">
        <v>239948198.53</v>
      </c>
      <c r="I5594" t="s">
        <v>26</v>
      </c>
      <c r="J5594" t="s">
        <v>26</v>
      </c>
      <c r="K5594" t="s">
        <v>26</v>
      </c>
    </row>
    <row r="5595" spans="1:11" x14ac:dyDescent="0.25">
      <c r="A5595" s="1">
        <v>36617</v>
      </c>
      <c r="B5595" t="s">
        <v>138</v>
      </c>
      <c r="C5595" t="s">
        <v>26</v>
      </c>
      <c r="D5595" t="s">
        <v>26</v>
      </c>
      <c r="E5595" t="s">
        <v>26</v>
      </c>
      <c r="F5595">
        <v>162791351.06</v>
      </c>
      <c r="G5595">
        <v>149508060.72999999</v>
      </c>
      <c r="H5595">
        <v>210700340.40000001</v>
      </c>
      <c r="I5595" t="s">
        <v>26</v>
      </c>
      <c r="J5595" t="s">
        <v>26</v>
      </c>
      <c r="K5595" t="s">
        <v>26</v>
      </c>
    </row>
    <row r="5596" spans="1:11" x14ac:dyDescent="0.25">
      <c r="A5596" s="1">
        <v>36617</v>
      </c>
      <c r="B5596" t="s">
        <v>139</v>
      </c>
      <c r="C5596" t="s">
        <v>26</v>
      </c>
      <c r="D5596" t="s">
        <v>26</v>
      </c>
      <c r="E5596" t="s">
        <v>26</v>
      </c>
      <c r="F5596">
        <v>157682259.22999999</v>
      </c>
      <c r="G5596">
        <v>129194949.01000001</v>
      </c>
      <c r="H5596">
        <v>254687045.63999999</v>
      </c>
      <c r="I5596" t="s">
        <v>26</v>
      </c>
      <c r="J5596" t="s">
        <v>26</v>
      </c>
      <c r="K5596" t="s">
        <v>26</v>
      </c>
    </row>
    <row r="5597" spans="1:11" x14ac:dyDescent="0.25">
      <c r="A5597" s="1">
        <v>36617</v>
      </c>
      <c r="B5597" t="s">
        <v>140</v>
      </c>
      <c r="C5597" t="s">
        <v>26</v>
      </c>
      <c r="D5597" t="s">
        <v>26</v>
      </c>
      <c r="E5597" t="s">
        <v>26</v>
      </c>
      <c r="F5597">
        <v>137957386.83000001</v>
      </c>
      <c r="G5597">
        <v>123375365.69</v>
      </c>
      <c r="H5597">
        <v>184227521.19</v>
      </c>
      <c r="I5597" t="s">
        <v>26</v>
      </c>
      <c r="J5597" t="s">
        <v>26</v>
      </c>
      <c r="K5597" t="s">
        <v>26</v>
      </c>
    </row>
    <row r="5598" spans="1:11" x14ac:dyDescent="0.25">
      <c r="A5598" s="1">
        <v>36617</v>
      </c>
      <c r="B5598" t="s">
        <v>141</v>
      </c>
      <c r="C5598" t="s">
        <v>26</v>
      </c>
      <c r="D5598" t="s">
        <v>26</v>
      </c>
      <c r="E5598" t="s">
        <v>26</v>
      </c>
      <c r="F5598">
        <v>147142400.31</v>
      </c>
      <c r="G5598">
        <v>130557814.75</v>
      </c>
      <c r="H5598">
        <v>198869475.84</v>
      </c>
      <c r="I5598" t="s">
        <v>26</v>
      </c>
      <c r="J5598" t="s">
        <v>26</v>
      </c>
      <c r="K5598" t="s">
        <v>26</v>
      </c>
    </row>
    <row r="5599" spans="1:11" x14ac:dyDescent="0.25">
      <c r="A5599" s="1">
        <v>36617</v>
      </c>
      <c r="B5599" t="s">
        <v>142</v>
      </c>
      <c r="C5599" t="s">
        <v>26</v>
      </c>
      <c r="D5599" t="s">
        <v>26</v>
      </c>
      <c r="E5599" t="s">
        <v>26</v>
      </c>
      <c r="F5599">
        <v>146995224.13</v>
      </c>
      <c r="G5599">
        <v>124772722.77</v>
      </c>
      <c r="H5599">
        <v>214721576.27000001</v>
      </c>
      <c r="I5599" t="s">
        <v>26</v>
      </c>
      <c r="J5599" t="s">
        <v>26</v>
      </c>
      <c r="K5599" t="s">
        <v>26</v>
      </c>
    </row>
    <row r="5600" spans="1:11" x14ac:dyDescent="0.25">
      <c r="A5600" s="1">
        <v>36617</v>
      </c>
      <c r="B5600" t="s">
        <v>143</v>
      </c>
      <c r="C5600" t="s">
        <v>26</v>
      </c>
      <c r="D5600" t="s">
        <v>26</v>
      </c>
      <c r="E5600" t="s">
        <v>26</v>
      </c>
      <c r="F5600">
        <v>152621277.34999999</v>
      </c>
      <c r="G5600">
        <v>128905517.33</v>
      </c>
      <c r="H5600">
        <v>209590270.09</v>
      </c>
      <c r="I5600" t="s">
        <v>26</v>
      </c>
      <c r="J5600" t="s">
        <v>26</v>
      </c>
      <c r="K5600" t="s">
        <v>26</v>
      </c>
    </row>
    <row r="5601" spans="1:11" x14ac:dyDescent="0.25">
      <c r="A5601" s="1">
        <v>36617</v>
      </c>
      <c r="B5601" t="s">
        <v>144</v>
      </c>
      <c r="C5601" t="s">
        <v>26</v>
      </c>
      <c r="D5601" t="s">
        <v>26</v>
      </c>
      <c r="E5601" t="s">
        <v>26</v>
      </c>
      <c r="F5601">
        <v>132669502.45999999</v>
      </c>
      <c r="G5601">
        <v>117361343.94</v>
      </c>
      <c r="H5601">
        <v>186218599.75</v>
      </c>
      <c r="I5601" t="s">
        <v>26</v>
      </c>
      <c r="J5601" t="s">
        <v>26</v>
      </c>
      <c r="K5601" t="s">
        <v>26</v>
      </c>
    </row>
    <row r="5602" spans="1:11" x14ac:dyDescent="0.25">
      <c r="A5602" s="1">
        <v>36617</v>
      </c>
      <c r="B5602" t="s">
        <v>145</v>
      </c>
      <c r="C5602" t="s">
        <v>26</v>
      </c>
      <c r="D5602" t="s">
        <v>26</v>
      </c>
      <c r="E5602" t="s">
        <v>26</v>
      </c>
      <c r="F5602">
        <v>160315687.47999999</v>
      </c>
      <c r="G5602">
        <v>139015793.25999999</v>
      </c>
      <c r="H5602">
        <v>213847129.21000001</v>
      </c>
      <c r="I5602" t="s">
        <v>26</v>
      </c>
      <c r="J5602" t="s">
        <v>26</v>
      </c>
      <c r="K5602" t="s">
        <v>26</v>
      </c>
    </row>
    <row r="5603" spans="1:11" x14ac:dyDescent="0.25">
      <c r="A5603" s="1">
        <v>36617</v>
      </c>
      <c r="B5603" t="s">
        <v>146</v>
      </c>
      <c r="C5603" t="s">
        <v>26</v>
      </c>
      <c r="D5603" t="s">
        <v>26</v>
      </c>
      <c r="E5603" t="s">
        <v>26</v>
      </c>
      <c r="F5603">
        <v>156667583.84999999</v>
      </c>
      <c r="G5603">
        <v>132874440.47</v>
      </c>
      <c r="H5603">
        <v>217527947.65000001</v>
      </c>
      <c r="I5603" t="s">
        <v>26</v>
      </c>
      <c r="J5603" t="s">
        <v>26</v>
      </c>
      <c r="K5603" t="s">
        <v>26</v>
      </c>
    </row>
    <row r="5604" spans="1:11" x14ac:dyDescent="0.25">
      <c r="A5604" s="1">
        <v>36617</v>
      </c>
      <c r="B5604" t="s">
        <v>2</v>
      </c>
      <c r="C5604" t="s">
        <v>26</v>
      </c>
      <c r="D5604" t="s">
        <v>26</v>
      </c>
      <c r="E5604" t="s">
        <v>26</v>
      </c>
      <c r="F5604">
        <v>143762843.94999999</v>
      </c>
      <c r="G5604">
        <v>129816196.48</v>
      </c>
      <c r="H5604">
        <v>185390585.19</v>
      </c>
      <c r="I5604" t="s">
        <v>26</v>
      </c>
      <c r="J5604" t="s">
        <v>26</v>
      </c>
      <c r="K5604" t="s">
        <v>26</v>
      </c>
    </row>
    <row r="5605" spans="1:11" x14ac:dyDescent="0.25">
      <c r="A5605" s="1">
        <v>36617</v>
      </c>
      <c r="B5605" t="s">
        <v>147</v>
      </c>
      <c r="C5605" t="s">
        <v>26</v>
      </c>
      <c r="D5605" t="s">
        <v>26</v>
      </c>
      <c r="E5605" t="s">
        <v>26</v>
      </c>
      <c r="F5605">
        <v>161102071.93000001</v>
      </c>
      <c r="G5605">
        <v>138600888.88</v>
      </c>
      <c r="H5605">
        <v>214160274.28</v>
      </c>
      <c r="I5605" t="s">
        <v>26</v>
      </c>
      <c r="J5605" t="s">
        <v>26</v>
      </c>
      <c r="K5605" t="s">
        <v>26</v>
      </c>
    </row>
    <row r="5606" spans="1:11" x14ac:dyDescent="0.25">
      <c r="A5606" s="1">
        <v>36617</v>
      </c>
      <c r="B5606" t="s">
        <v>148</v>
      </c>
      <c r="C5606" t="s">
        <v>26</v>
      </c>
      <c r="D5606" t="s">
        <v>26</v>
      </c>
      <c r="E5606" t="s">
        <v>26</v>
      </c>
      <c r="F5606">
        <v>162052918.88999999</v>
      </c>
      <c r="G5606">
        <v>136073184.93000001</v>
      </c>
      <c r="H5606">
        <v>219662417.66999999</v>
      </c>
      <c r="I5606" t="s">
        <v>26</v>
      </c>
      <c r="J5606" t="s">
        <v>26</v>
      </c>
      <c r="K5606" t="s">
        <v>26</v>
      </c>
    </row>
    <row r="5607" spans="1:11" x14ac:dyDescent="0.25">
      <c r="A5607" s="1">
        <v>36617</v>
      </c>
      <c r="B5607" t="s">
        <v>149</v>
      </c>
      <c r="C5607" t="s">
        <v>26</v>
      </c>
      <c r="D5607" t="s">
        <v>26</v>
      </c>
      <c r="E5607" t="s">
        <v>26</v>
      </c>
      <c r="F5607">
        <v>156205145.63999999</v>
      </c>
      <c r="G5607">
        <v>131272278.75</v>
      </c>
      <c r="H5607">
        <v>211792544.11000001</v>
      </c>
      <c r="I5607" t="s">
        <v>26</v>
      </c>
      <c r="J5607" t="s">
        <v>26</v>
      </c>
      <c r="K5607" t="s">
        <v>26</v>
      </c>
    </row>
    <row r="5608" spans="1:11" x14ac:dyDescent="0.25">
      <c r="A5608" s="1">
        <v>36617</v>
      </c>
      <c r="B5608" t="s">
        <v>150</v>
      </c>
      <c r="C5608" t="s">
        <v>26</v>
      </c>
      <c r="D5608" t="s">
        <v>26</v>
      </c>
      <c r="E5608" t="s">
        <v>26</v>
      </c>
      <c r="F5608">
        <v>173181815.68000001</v>
      </c>
      <c r="G5608">
        <v>131387657.47</v>
      </c>
      <c r="H5608">
        <v>269059265.88999999</v>
      </c>
      <c r="I5608" t="s">
        <v>26</v>
      </c>
      <c r="J5608" t="s">
        <v>26</v>
      </c>
      <c r="K5608" t="s">
        <v>26</v>
      </c>
    </row>
    <row r="5609" spans="1:11" x14ac:dyDescent="0.25">
      <c r="A5609" s="1">
        <v>36617</v>
      </c>
      <c r="B5609" t="s">
        <v>151</v>
      </c>
      <c r="C5609" t="s">
        <v>26</v>
      </c>
      <c r="D5609" t="s">
        <v>26</v>
      </c>
      <c r="E5609" t="s">
        <v>26</v>
      </c>
      <c r="F5609">
        <v>145756113.63</v>
      </c>
      <c r="G5609">
        <v>125357043.62</v>
      </c>
      <c r="H5609">
        <v>205708261.52000001</v>
      </c>
      <c r="I5609" t="s">
        <v>26</v>
      </c>
      <c r="J5609" t="s">
        <v>26</v>
      </c>
      <c r="K5609" t="s">
        <v>26</v>
      </c>
    </row>
    <row r="5610" spans="1:11" x14ac:dyDescent="0.25">
      <c r="A5610" s="1">
        <v>36617</v>
      </c>
      <c r="B5610" t="s">
        <v>152</v>
      </c>
      <c r="C5610" t="s">
        <v>26</v>
      </c>
      <c r="D5610" t="s">
        <v>26</v>
      </c>
      <c r="E5610" t="s">
        <v>26</v>
      </c>
      <c r="F5610">
        <v>134849799.34999999</v>
      </c>
      <c r="G5610">
        <v>119721954.40000001</v>
      </c>
      <c r="H5610">
        <v>175189515.53999999</v>
      </c>
      <c r="I5610" t="s">
        <v>26</v>
      </c>
      <c r="J5610" t="s">
        <v>26</v>
      </c>
      <c r="K5610" t="s">
        <v>26</v>
      </c>
    </row>
    <row r="5611" spans="1:11" x14ac:dyDescent="0.25">
      <c r="A5611" s="1">
        <v>36617</v>
      </c>
      <c r="B5611" t="s">
        <v>153</v>
      </c>
      <c r="C5611" t="s">
        <v>26</v>
      </c>
      <c r="D5611" t="s">
        <v>26</v>
      </c>
      <c r="E5611" t="s">
        <v>26</v>
      </c>
      <c r="F5611">
        <v>159831564.59</v>
      </c>
      <c r="G5611">
        <v>142197865.09</v>
      </c>
      <c r="H5611">
        <v>201381423.21000001</v>
      </c>
      <c r="I5611" t="s">
        <v>26</v>
      </c>
      <c r="J5611" t="s">
        <v>26</v>
      </c>
      <c r="K5611" t="s">
        <v>26</v>
      </c>
    </row>
    <row r="5612" spans="1:11" x14ac:dyDescent="0.25">
      <c r="A5612" s="1">
        <v>36617</v>
      </c>
      <c r="B5612" t="s">
        <v>154</v>
      </c>
      <c r="C5612" t="s">
        <v>26</v>
      </c>
      <c r="D5612" t="s">
        <v>26</v>
      </c>
      <c r="E5612" t="s">
        <v>26</v>
      </c>
      <c r="F5612">
        <v>154094044.94</v>
      </c>
      <c r="G5612">
        <v>137798692.59999999</v>
      </c>
      <c r="H5612">
        <v>206488702.16</v>
      </c>
      <c r="I5612" t="s">
        <v>26</v>
      </c>
      <c r="J5612" t="s">
        <v>26</v>
      </c>
      <c r="K5612" t="s">
        <v>26</v>
      </c>
    </row>
    <row r="5613" spans="1:11" x14ac:dyDescent="0.25">
      <c r="A5613" s="1">
        <v>36617</v>
      </c>
      <c r="B5613" t="s">
        <v>155</v>
      </c>
      <c r="C5613" t="s">
        <v>26</v>
      </c>
      <c r="D5613" t="s">
        <v>26</v>
      </c>
      <c r="E5613" t="s">
        <v>26</v>
      </c>
      <c r="F5613">
        <v>146617376.62</v>
      </c>
      <c r="G5613">
        <v>135749720.91999999</v>
      </c>
      <c r="H5613">
        <v>178583016.03999999</v>
      </c>
      <c r="I5613" t="s">
        <v>26</v>
      </c>
      <c r="J5613" t="s">
        <v>26</v>
      </c>
      <c r="K5613" t="s">
        <v>26</v>
      </c>
    </row>
    <row r="5614" spans="1:11" x14ac:dyDescent="0.25">
      <c r="A5614" s="1">
        <v>36647</v>
      </c>
      <c r="B5614" t="s">
        <v>1</v>
      </c>
      <c r="C5614" t="s">
        <v>26</v>
      </c>
      <c r="D5614" t="s">
        <v>26</v>
      </c>
      <c r="E5614" t="s">
        <v>26</v>
      </c>
      <c r="F5614">
        <v>156433440.77000001</v>
      </c>
      <c r="G5614">
        <v>133688692.48</v>
      </c>
      <c r="H5614">
        <v>215104914.59</v>
      </c>
      <c r="I5614" t="s">
        <v>26</v>
      </c>
      <c r="J5614" t="s">
        <v>26</v>
      </c>
      <c r="K5614" t="s">
        <v>26</v>
      </c>
    </row>
    <row r="5615" spans="1:11" x14ac:dyDescent="0.25">
      <c r="A5615" s="1">
        <v>36647</v>
      </c>
      <c r="B5615" t="s">
        <v>126</v>
      </c>
      <c r="C5615" t="s">
        <v>26</v>
      </c>
      <c r="D5615" t="s">
        <v>26</v>
      </c>
      <c r="E5615" t="s">
        <v>26</v>
      </c>
      <c r="F5615">
        <v>152997078.44</v>
      </c>
      <c r="G5615">
        <v>132169045.56</v>
      </c>
      <c r="H5615">
        <v>206898867.43000001</v>
      </c>
      <c r="I5615" t="s">
        <v>26</v>
      </c>
      <c r="J5615" t="s">
        <v>26</v>
      </c>
      <c r="K5615" t="s">
        <v>26</v>
      </c>
    </row>
    <row r="5616" spans="1:11" x14ac:dyDescent="0.25">
      <c r="A5616" s="1">
        <v>36647</v>
      </c>
      <c r="B5616" t="s">
        <v>127</v>
      </c>
      <c r="C5616" t="s">
        <v>26</v>
      </c>
      <c r="D5616" t="s">
        <v>26</v>
      </c>
      <c r="E5616" t="s">
        <v>26</v>
      </c>
      <c r="F5616">
        <v>153174117.47</v>
      </c>
      <c r="G5616">
        <v>131191754.89</v>
      </c>
      <c r="H5616">
        <v>219615867.58000001</v>
      </c>
      <c r="I5616" t="s">
        <v>26</v>
      </c>
      <c r="J5616" t="s">
        <v>26</v>
      </c>
      <c r="K5616" t="s">
        <v>26</v>
      </c>
    </row>
    <row r="5617" spans="1:11" x14ac:dyDescent="0.25">
      <c r="A5617" s="1">
        <v>36647</v>
      </c>
      <c r="B5617" t="s">
        <v>113</v>
      </c>
      <c r="C5617" t="s">
        <v>26</v>
      </c>
      <c r="D5617" t="s">
        <v>26</v>
      </c>
      <c r="E5617" t="s">
        <v>26</v>
      </c>
      <c r="F5617">
        <v>160389028.5</v>
      </c>
      <c r="G5617">
        <v>136536701.40000001</v>
      </c>
      <c r="H5617">
        <v>216753419.25</v>
      </c>
      <c r="I5617" t="s">
        <v>26</v>
      </c>
      <c r="J5617" t="s">
        <v>26</v>
      </c>
      <c r="K5617" t="s">
        <v>26</v>
      </c>
    </row>
    <row r="5618" spans="1:11" x14ac:dyDescent="0.25">
      <c r="A5618" s="1">
        <v>36647</v>
      </c>
      <c r="B5618" t="s">
        <v>128</v>
      </c>
      <c r="C5618" t="s">
        <v>26</v>
      </c>
      <c r="D5618" t="s">
        <v>26</v>
      </c>
      <c r="E5618" t="s">
        <v>26</v>
      </c>
      <c r="F5618">
        <v>155379278</v>
      </c>
      <c r="G5618">
        <v>128860869.70999999</v>
      </c>
      <c r="H5618">
        <v>221079033.25999999</v>
      </c>
      <c r="I5618" t="s">
        <v>26</v>
      </c>
      <c r="J5618" t="s">
        <v>26</v>
      </c>
      <c r="K5618" t="s">
        <v>26</v>
      </c>
    </row>
    <row r="5619" spans="1:11" x14ac:dyDescent="0.25">
      <c r="A5619" s="1">
        <v>36647</v>
      </c>
      <c r="B5619" t="s">
        <v>129</v>
      </c>
      <c r="C5619" t="s">
        <v>26</v>
      </c>
      <c r="D5619" t="s">
        <v>26</v>
      </c>
      <c r="E5619" t="s">
        <v>26</v>
      </c>
      <c r="F5619">
        <v>151155543.61000001</v>
      </c>
      <c r="G5619">
        <v>135651908.09999999</v>
      </c>
      <c r="H5619">
        <v>194499837.62</v>
      </c>
      <c r="I5619" t="s">
        <v>26</v>
      </c>
      <c r="J5619" t="s">
        <v>26</v>
      </c>
      <c r="K5619" t="s">
        <v>26</v>
      </c>
    </row>
    <row r="5620" spans="1:11" x14ac:dyDescent="0.25">
      <c r="A5620" s="1">
        <v>36647</v>
      </c>
      <c r="B5620" t="s">
        <v>130</v>
      </c>
      <c r="C5620" t="s">
        <v>26</v>
      </c>
      <c r="D5620" t="s">
        <v>26</v>
      </c>
      <c r="E5620" t="s">
        <v>26</v>
      </c>
      <c r="F5620">
        <v>155243433.84999999</v>
      </c>
      <c r="G5620">
        <v>125468015.43000001</v>
      </c>
      <c r="H5620">
        <v>260242926.97999999</v>
      </c>
      <c r="I5620" t="s">
        <v>26</v>
      </c>
      <c r="J5620" t="s">
        <v>26</v>
      </c>
      <c r="K5620" t="s">
        <v>26</v>
      </c>
    </row>
    <row r="5621" spans="1:11" x14ac:dyDescent="0.25">
      <c r="A5621" s="1">
        <v>36647</v>
      </c>
      <c r="B5621" t="s">
        <v>131</v>
      </c>
      <c r="C5621" t="s">
        <v>26</v>
      </c>
      <c r="D5621" t="s">
        <v>26</v>
      </c>
      <c r="E5621" t="s">
        <v>26</v>
      </c>
      <c r="F5621">
        <v>148767561</v>
      </c>
      <c r="G5621">
        <v>129473315.31999999</v>
      </c>
      <c r="H5621">
        <v>210143313</v>
      </c>
      <c r="I5621" t="s">
        <v>26</v>
      </c>
      <c r="J5621" t="s">
        <v>26</v>
      </c>
      <c r="K5621" t="s">
        <v>26</v>
      </c>
    </row>
    <row r="5622" spans="1:11" x14ac:dyDescent="0.25">
      <c r="A5622" s="1">
        <v>36647</v>
      </c>
      <c r="B5622" t="s">
        <v>132</v>
      </c>
      <c r="C5622" t="s">
        <v>26</v>
      </c>
      <c r="D5622" t="s">
        <v>26</v>
      </c>
      <c r="E5622" t="s">
        <v>26</v>
      </c>
      <c r="F5622">
        <v>155902056.30000001</v>
      </c>
      <c r="G5622">
        <v>132631788.47</v>
      </c>
      <c r="H5622">
        <v>209634856.47999999</v>
      </c>
      <c r="I5622" t="s">
        <v>26</v>
      </c>
      <c r="J5622" t="s">
        <v>26</v>
      </c>
      <c r="K5622" t="s">
        <v>26</v>
      </c>
    </row>
    <row r="5623" spans="1:11" x14ac:dyDescent="0.25">
      <c r="A5623" s="1">
        <v>36647</v>
      </c>
      <c r="B5623" t="s">
        <v>133</v>
      </c>
      <c r="C5623" t="s">
        <v>26</v>
      </c>
      <c r="D5623" t="s">
        <v>26</v>
      </c>
      <c r="E5623" t="s">
        <v>26</v>
      </c>
      <c r="F5623">
        <v>156965911.53</v>
      </c>
      <c r="G5623">
        <v>122542586.52</v>
      </c>
      <c r="H5623">
        <v>234380495.16</v>
      </c>
      <c r="I5623" t="s">
        <v>26</v>
      </c>
      <c r="J5623" t="s">
        <v>26</v>
      </c>
      <c r="K5623" t="s">
        <v>26</v>
      </c>
    </row>
    <row r="5624" spans="1:11" x14ac:dyDescent="0.25">
      <c r="A5624" s="1">
        <v>36647</v>
      </c>
      <c r="B5624" t="s">
        <v>134</v>
      </c>
      <c r="C5624" t="s">
        <v>26</v>
      </c>
      <c r="D5624" t="s">
        <v>26</v>
      </c>
      <c r="E5624" t="s">
        <v>26</v>
      </c>
      <c r="F5624">
        <v>147709843.28999999</v>
      </c>
      <c r="G5624">
        <v>136354026.66999999</v>
      </c>
      <c r="H5624">
        <v>173995154.97999999</v>
      </c>
      <c r="I5624" t="s">
        <v>26</v>
      </c>
      <c r="J5624" t="s">
        <v>26</v>
      </c>
      <c r="K5624" t="s">
        <v>26</v>
      </c>
    </row>
    <row r="5625" spans="1:11" x14ac:dyDescent="0.25">
      <c r="A5625" s="1">
        <v>36647</v>
      </c>
      <c r="B5625" t="s">
        <v>135</v>
      </c>
      <c r="C5625" t="s">
        <v>26</v>
      </c>
      <c r="D5625" t="s">
        <v>26</v>
      </c>
      <c r="E5625" t="s">
        <v>26</v>
      </c>
      <c r="F5625">
        <v>156801330.03999999</v>
      </c>
      <c r="G5625">
        <v>146148203.43000001</v>
      </c>
      <c r="H5625">
        <v>191038808.22999999</v>
      </c>
      <c r="I5625" t="s">
        <v>26</v>
      </c>
      <c r="J5625" t="s">
        <v>26</v>
      </c>
      <c r="K5625" t="s">
        <v>26</v>
      </c>
    </row>
    <row r="5626" spans="1:11" x14ac:dyDescent="0.25">
      <c r="A5626" s="1">
        <v>36647</v>
      </c>
      <c r="B5626" t="s">
        <v>136</v>
      </c>
      <c r="C5626" t="s">
        <v>26</v>
      </c>
      <c r="D5626" t="s">
        <v>26</v>
      </c>
      <c r="E5626" t="s">
        <v>26</v>
      </c>
      <c r="F5626">
        <v>163110427.56</v>
      </c>
      <c r="G5626">
        <v>126129647.44</v>
      </c>
      <c r="H5626">
        <v>267794052.86000001</v>
      </c>
      <c r="I5626" t="s">
        <v>26</v>
      </c>
      <c r="J5626" t="s">
        <v>26</v>
      </c>
      <c r="K5626" t="s">
        <v>26</v>
      </c>
    </row>
    <row r="5627" spans="1:11" x14ac:dyDescent="0.25">
      <c r="A5627" s="1">
        <v>36647</v>
      </c>
      <c r="B5627" t="s">
        <v>137</v>
      </c>
      <c r="C5627" t="s">
        <v>26</v>
      </c>
      <c r="D5627" t="s">
        <v>26</v>
      </c>
      <c r="E5627" t="s">
        <v>26</v>
      </c>
      <c r="F5627">
        <v>146547915.06</v>
      </c>
      <c r="G5627">
        <v>124808616.73</v>
      </c>
      <c r="H5627">
        <v>239948198.53</v>
      </c>
      <c r="I5627" t="s">
        <v>26</v>
      </c>
      <c r="J5627" t="s">
        <v>26</v>
      </c>
      <c r="K5627" t="s">
        <v>26</v>
      </c>
    </row>
    <row r="5628" spans="1:11" x14ac:dyDescent="0.25">
      <c r="A5628" s="1">
        <v>36647</v>
      </c>
      <c r="B5628" t="s">
        <v>138</v>
      </c>
      <c r="C5628" t="s">
        <v>26</v>
      </c>
      <c r="D5628" t="s">
        <v>26</v>
      </c>
      <c r="E5628" t="s">
        <v>26</v>
      </c>
      <c r="F5628">
        <v>164484381.11000001</v>
      </c>
      <c r="G5628">
        <v>150464912.31</v>
      </c>
      <c r="H5628">
        <v>214619366.72999999</v>
      </c>
      <c r="I5628" t="s">
        <v>26</v>
      </c>
      <c r="J5628" t="s">
        <v>26</v>
      </c>
      <c r="K5628" t="s">
        <v>26</v>
      </c>
    </row>
    <row r="5629" spans="1:11" x14ac:dyDescent="0.25">
      <c r="A5629" s="1">
        <v>36647</v>
      </c>
      <c r="B5629" t="s">
        <v>139</v>
      </c>
      <c r="C5629" t="s">
        <v>26</v>
      </c>
      <c r="D5629" t="s">
        <v>26</v>
      </c>
      <c r="E5629" t="s">
        <v>26</v>
      </c>
      <c r="F5629">
        <v>162933078.46000001</v>
      </c>
      <c r="G5629">
        <v>129750487.29000001</v>
      </c>
      <c r="H5629">
        <v>273737636.66000003</v>
      </c>
      <c r="I5629" t="s">
        <v>26</v>
      </c>
      <c r="J5629" t="s">
        <v>26</v>
      </c>
      <c r="K5629" t="s">
        <v>26</v>
      </c>
    </row>
    <row r="5630" spans="1:11" x14ac:dyDescent="0.25">
      <c r="A5630" s="1">
        <v>36647</v>
      </c>
      <c r="B5630" t="s">
        <v>140</v>
      </c>
      <c r="C5630" t="s">
        <v>26</v>
      </c>
      <c r="D5630" t="s">
        <v>26</v>
      </c>
      <c r="E5630" t="s">
        <v>26</v>
      </c>
      <c r="F5630">
        <v>138785131.15000001</v>
      </c>
      <c r="G5630">
        <v>124535094.13</v>
      </c>
      <c r="H5630">
        <v>184227521.19</v>
      </c>
      <c r="I5630" t="s">
        <v>26</v>
      </c>
      <c r="J5630" t="s">
        <v>26</v>
      </c>
      <c r="K5630" t="s">
        <v>26</v>
      </c>
    </row>
    <row r="5631" spans="1:11" x14ac:dyDescent="0.25">
      <c r="A5631" s="1">
        <v>36647</v>
      </c>
      <c r="B5631" t="s">
        <v>141</v>
      </c>
      <c r="C5631" t="s">
        <v>26</v>
      </c>
      <c r="D5631" t="s">
        <v>26</v>
      </c>
      <c r="E5631" t="s">
        <v>26</v>
      </c>
      <c r="F5631">
        <v>147686827.19</v>
      </c>
      <c r="G5631">
        <v>131040878.67</v>
      </c>
      <c r="H5631">
        <v>199585405.94999999</v>
      </c>
      <c r="I5631" t="s">
        <v>26</v>
      </c>
      <c r="J5631" t="s">
        <v>26</v>
      </c>
      <c r="K5631" t="s">
        <v>26</v>
      </c>
    </row>
    <row r="5632" spans="1:11" x14ac:dyDescent="0.25">
      <c r="A5632" s="1">
        <v>36647</v>
      </c>
      <c r="B5632" t="s">
        <v>142</v>
      </c>
      <c r="C5632" t="s">
        <v>26</v>
      </c>
      <c r="D5632" t="s">
        <v>26</v>
      </c>
      <c r="E5632" t="s">
        <v>26</v>
      </c>
      <c r="F5632">
        <v>146995224.13</v>
      </c>
      <c r="G5632">
        <v>125184472.75</v>
      </c>
      <c r="H5632">
        <v>213605024.06999999</v>
      </c>
      <c r="I5632" t="s">
        <v>26</v>
      </c>
      <c r="J5632" t="s">
        <v>26</v>
      </c>
      <c r="K5632" t="s">
        <v>26</v>
      </c>
    </row>
    <row r="5633" spans="1:11" x14ac:dyDescent="0.25">
      <c r="A5633" s="1">
        <v>36647</v>
      </c>
      <c r="B5633" t="s">
        <v>143</v>
      </c>
      <c r="C5633" t="s">
        <v>26</v>
      </c>
      <c r="D5633" t="s">
        <v>26</v>
      </c>
      <c r="E5633" t="s">
        <v>26</v>
      </c>
      <c r="F5633">
        <v>151751336.06999999</v>
      </c>
      <c r="G5633">
        <v>127616462.16</v>
      </c>
      <c r="H5633">
        <v>209569311.06</v>
      </c>
      <c r="I5633" t="s">
        <v>26</v>
      </c>
      <c r="J5633" t="s">
        <v>26</v>
      </c>
      <c r="K5633" t="s">
        <v>26</v>
      </c>
    </row>
    <row r="5634" spans="1:11" x14ac:dyDescent="0.25">
      <c r="A5634" s="1">
        <v>36647</v>
      </c>
      <c r="B5634" t="s">
        <v>144</v>
      </c>
      <c r="C5634" t="s">
        <v>26</v>
      </c>
      <c r="D5634" t="s">
        <v>26</v>
      </c>
      <c r="E5634" t="s">
        <v>26</v>
      </c>
      <c r="F5634">
        <v>132696036.36</v>
      </c>
      <c r="G5634">
        <v>117173565.79000001</v>
      </c>
      <c r="H5634">
        <v>186814499.25999999</v>
      </c>
      <c r="I5634" t="s">
        <v>26</v>
      </c>
      <c r="J5634" t="s">
        <v>26</v>
      </c>
      <c r="K5634" t="s">
        <v>26</v>
      </c>
    </row>
    <row r="5635" spans="1:11" x14ac:dyDescent="0.25">
      <c r="A5635" s="1">
        <v>36647</v>
      </c>
      <c r="B5635" t="s">
        <v>145</v>
      </c>
      <c r="C5635" t="s">
        <v>26</v>
      </c>
      <c r="D5635" t="s">
        <v>26</v>
      </c>
      <c r="E5635" t="s">
        <v>26</v>
      </c>
      <c r="F5635">
        <v>160315687.47999999</v>
      </c>
      <c r="G5635">
        <v>139029694.84</v>
      </c>
      <c r="H5635">
        <v>213847129.21000001</v>
      </c>
      <c r="I5635" t="s">
        <v>26</v>
      </c>
      <c r="J5635" t="s">
        <v>26</v>
      </c>
      <c r="K5635" t="s">
        <v>26</v>
      </c>
    </row>
    <row r="5636" spans="1:11" x14ac:dyDescent="0.25">
      <c r="A5636" s="1">
        <v>36647</v>
      </c>
      <c r="B5636" t="s">
        <v>146</v>
      </c>
      <c r="C5636" t="s">
        <v>26</v>
      </c>
      <c r="D5636" t="s">
        <v>26</v>
      </c>
      <c r="E5636" t="s">
        <v>26</v>
      </c>
      <c r="F5636">
        <v>157247253.91</v>
      </c>
      <c r="G5636">
        <v>133751411.78</v>
      </c>
      <c r="H5636">
        <v>217527947.65000001</v>
      </c>
      <c r="I5636" t="s">
        <v>26</v>
      </c>
      <c r="J5636" t="s">
        <v>26</v>
      </c>
      <c r="K5636" t="s">
        <v>26</v>
      </c>
    </row>
    <row r="5637" spans="1:11" x14ac:dyDescent="0.25">
      <c r="A5637" s="1">
        <v>36647</v>
      </c>
      <c r="B5637" t="s">
        <v>2</v>
      </c>
      <c r="C5637" t="s">
        <v>26</v>
      </c>
      <c r="D5637" t="s">
        <v>26</v>
      </c>
      <c r="E5637" t="s">
        <v>26</v>
      </c>
      <c r="F5637">
        <v>143920983.08000001</v>
      </c>
      <c r="G5637">
        <v>130036884.01000001</v>
      </c>
      <c r="H5637">
        <v>185390585.19</v>
      </c>
      <c r="I5637" t="s">
        <v>26</v>
      </c>
      <c r="J5637" t="s">
        <v>26</v>
      </c>
      <c r="K5637" t="s">
        <v>26</v>
      </c>
    </row>
    <row r="5638" spans="1:11" x14ac:dyDescent="0.25">
      <c r="A5638" s="1">
        <v>36647</v>
      </c>
      <c r="B5638" t="s">
        <v>147</v>
      </c>
      <c r="C5638" t="s">
        <v>26</v>
      </c>
      <c r="D5638" t="s">
        <v>26</v>
      </c>
      <c r="E5638" t="s">
        <v>26</v>
      </c>
      <c r="F5638">
        <v>160795977.99000001</v>
      </c>
      <c r="G5638">
        <v>138115785.77000001</v>
      </c>
      <c r="H5638">
        <v>214160274.28</v>
      </c>
      <c r="I5638" t="s">
        <v>26</v>
      </c>
      <c r="J5638" t="s">
        <v>26</v>
      </c>
      <c r="K5638" t="s">
        <v>26</v>
      </c>
    </row>
    <row r="5639" spans="1:11" x14ac:dyDescent="0.25">
      <c r="A5639" s="1">
        <v>36647</v>
      </c>
      <c r="B5639" t="s">
        <v>148</v>
      </c>
      <c r="C5639" t="s">
        <v>26</v>
      </c>
      <c r="D5639" t="s">
        <v>26</v>
      </c>
      <c r="E5639" t="s">
        <v>26</v>
      </c>
      <c r="F5639">
        <v>162409435.31</v>
      </c>
      <c r="G5639">
        <v>136644692.31</v>
      </c>
      <c r="H5639">
        <v>219662417.66999999</v>
      </c>
      <c r="I5639" t="s">
        <v>26</v>
      </c>
      <c r="J5639" t="s">
        <v>26</v>
      </c>
      <c r="K5639" t="s">
        <v>26</v>
      </c>
    </row>
    <row r="5640" spans="1:11" x14ac:dyDescent="0.25">
      <c r="A5640" s="1">
        <v>36647</v>
      </c>
      <c r="B5640" t="s">
        <v>149</v>
      </c>
      <c r="C5640" t="s">
        <v>26</v>
      </c>
      <c r="D5640" t="s">
        <v>26</v>
      </c>
      <c r="E5640" t="s">
        <v>26</v>
      </c>
      <c r="F5640">
        <v>155736530.21000001</v>
      </c>
      <c r="G5640">
        <v>130510899.53</v>
      </c>
      <c r="H5640">
        <v>211792544.11000001</v>
      </c>
      <c r="I5640" t="s">
        <v>26</v>
      </c>
      <c r="J5640" t="s">
        <v>26</v>
      </c>
      <c r="K5640" t="s">
        <v>26</v>
      </c>
    </row>
    <row r="5641" spans="1:11" x14ac:dyDescent="0.25">
      <c r="A5641" s="1">
        <v>36647</v>
      </c>
      <c r="B5641" t="s">
        <v>150</v>
      </c>
      <c r="C5641" t="s">
        <v>26</v>
      </c>
      <c r="D5641" t="s">
        <v>26</v>
      </c>
      <c r="E5641" t="s">
        <v>26</v>
      </c>
      <c r="F5641">
        <v>173874542.94</v>
      </c>
      <c r="G5641">
        <v>132438758.73</v>
      </c>
      <c r="H5641">
        <v>269059265.88999999</v>
      </c>
      <c r="I5641" t="s">
        <v>26</v>
      </c>
      <c r="J5641" t="s">
        <v>26</v>
      </c>
      <c r="K5641" t="s">
        <v>26</v>
      </c>
    </row>
    <row r="5642" spans="1:11" x14ac:dyDescent="0.25">
      <c r="A5642" s="1">
        <v>36647</v>
      </c>
      <c r="B5642" t="s">
        <v>151</v>
      </c>
      <c r="C5642" t="s">
        <v>26</v>
      </c>
      <c r="D5642" t="s">
        <v>26</v>
      </c>
      <c r="E5642" t="s">
        <v>26</v>
      </c>
      <c r="F5642">
        <v>146164230.74000001</v>
      </c>
      <c r="G5642">
        <v>125896078.91</v>
      </c>
      <c r="H5642">
        <v>205831686.47999999</v>
      </c>
      <c r="I5642" t="s">
        <v>26</v>
      </c>
      <c r="J5642" t="s">
        <v>26</v>
      </c>
      <c r="K5642" t="s">
        <v>26</v>
      </c>
    </row>
    <row r="5643" spans="1:11" x14ac:dyDescent="0.25">
      <c r="A5643" s="1">
        <v>36647</v>
      </c>
      <c r="B5643" t="s">
        <v>152</v>
      </c>
      <c r="C5643" t="s">
        <v>26</v>
      </c>
      <c r="D5643" t="s">
        <v>26</v>
      </c>
      <c r="E5643" t="s">
        <v>26</v>
      </c>
      <c r="F5643">
        <v>135065559.03</v>
      </c>
      <c r="G5643">
        <v>120045203.67</v>
      </c>
      <c r="H5643">
        <v>175189515.53999999</v>
      </c>
      <c r="I5643" t="s">
        <v>26</v>
      </c>
      <c r="J5643" t="s">
        <v>26</v>
      </c>
      <c r="K5643" t="s">
        <v>26</v>
      </c>
    </row>
    <row r="5644" spans="1:11" x14ac:dyDescent="0.25">
      <c r="A5644" s="1">
        <v>36647</v>
      </c>
      <c r="B5644" t="s">
        <v>153</v>
      </c>
      <c r="C5644" t="s">
        <v>26</v>
      </c>
      <c r="D5644" t="s">
        <v>26</v>
      </c>
      <c r="E5644" t="s">
        <v>26</v>
      </c>
      <c r="F5644">
        <v>159767631.97</v>
      </c>
      <c r="G5644">
        <v>142098326.59</v>
      </c>
      <c r="H5644">
        <v>201381423.21000001</v>
      </c>
      <c r="I5644" t="s">
        <v>26</v>
      </c>
      <c r="J5644" t="s">
        <v>26</v>
      </c>
      <c r="K5644" t="s">
        <v>26</v>
      </c>
    </row>
    <row r="5645" spans="1:11" x14ac:dyDescent="0.25">
      <c r="A5645" s="1">
        <v>36647</v>
      </c>
      <c r="B5645" t="s">
        <v>154</v>
      </c>
      <c r="C5645" t="s">
        <v>26</v>
      </c>
      <c r="D5645" t="s">
        <v>26</v>
      </c>
      <c r="E5645" t="s">
        <v>26</v>
      </c>
      <c r="F5645">
        <v>154710421.12</v>
      </c>
      <c r="G5645">
        <v>138694384.09999999</v>
      </c>
      <c r="H5645">
        <v>206488702.16</v>
      </c>
      <c r="I5645" t="s">
        <v>26</v>
      </c>
      <c r="J5645" t="s">
        <v>26</v>
      </c>
      <c r="K5645" t="s">
        <v>26</v>
      </c>
    </row>
    <row r="5646" spans="1:11" x14ac:dyDescent="0.25">
      <c r="A5646" s="1">
        <v>36647</v>
      </c>
      <c r="B5646" t="s">
        <v>155</v>
      </c>
      <c r="C5646" t="s">
        <v>26</v>
      </c>
      <c r="D5646" t="s">
        <v>26</v>
      </c>
      <c r="E5646" t="s">
        <v>26</v>
      </c>
      <c r="F5646">
        <v>146763994</v>
      </c>
      <c r="G5646">
        <v>135953345.5</v>
      </c>
      <c r="H5646">
        <v>178618732.63999999</v>
      </c>
      <c r="I5646" t="s">
        <v>26</v>
      </c>
      <c r="J5646" t="s">
        <v>26</v>
      </c>
      <c r="K5646" t="s">
        <v>26</v>
      </c>
    </row>
    <row r="5647" spans="1:11" x14ac:dyDescent="0.25">
      <c r="A5647" s="1">
        <v>36678</v>
      </c>
      <c r="B5647" t="s">
        <v>1</v>
      </c>
      <c r="C5647" t="s">
        <v>26</v>
      </c>
      <c r="D5647" t="s">
        <v>26</v>
      </c>
      <c r="E5647" t="s">
        <v>26</v>
      </c>
      <c r="F5647">
        <v>157794411.71000001</v>
      </c>
      <c r="G5647">
        <v>134330398.19999999</v>
      </c>
      <c r="H5647">
        <v>218051851.91999999</v>
      </c>
      <c r="I5647" t="s">
        <v>26</v>
      </c>
      <c r="J5647" t="s">
        <v>26</v>
      </c>
      <c r="K5647" t="s">
        <v>26</v>
      </c>
    </row>
    <row r="5648" spans="1:11" x14ac:dyDescent="0.25">
      <c r="A5648" s="1">
        <v>36678</v>
      </c>
      <c r="B5648" t="s">
        <v>126</v>
      </c>
      <c r="C5648" t="s">
        <v>26</v>
      </c>
      <c r="D5648" t="s">
        <v>26</v>
      </c>
      <c r="E5648" t="s">
        <v>26</v>
      </c>
      <c r="F5648">
        <v>153609066.75</v>
      </c>
      <c r="G5648">
        <v>133028144.36</v>
      </c>
      <c r="H5648">
        <v>207023006.75</v>
      </c>
      <c r="I5648" t="s">
        <v>26</v>
      </c>
      <c r="J5648" t="s">
        <v>26</v>
      </c>
      <c r="K5648" t="s">
        <v>26</v>
      </c>
    </row>
    <row r="5649" spans="1:11" x14ac:dyDescent="0.25">
      <c r="A5649" s="1">
        <v>36678</v>
      </c>
      <c r="B5649" t="s">
        <v>127</v>
      </c>
      <c r="C5649" t="s">
        <v>26</v>
      </c>
      <c r="D5649" t="s">
        <v>26</v>
      </c>
      <c r="E5649" t="s">
        <v>26</v>
      </c>
      <c r="F5649">
        <v>153648957.24000001</v>
      </c>
      <c r="G5649">
        <v>131309827.47</v>
      </c>
      <c r="H5649">
        <v>220999447.55000001</v>
      </c>
      <c r="I5649" t="s">
        <v>26</v>
      </c>
      <c r="J5649" t="s">
        <v>26</v>
      </c>
      <c r="K5649" t="s">
        <v>26</v>
      </c>
    </row>
    <row r="5650" spans="1:11" x14ac:dyDescent="0.25">
      <c r="A5650" s="1">
        <v>36678</v>
      </c>
      <c r="B5650" t="s">
        <v>113</v>
      </c>
      <c r="C5650" t="s">
        <v>26</v>
      </c>
      <c r="D5650" t="s">
        <v>26</v>
      </c>
      <c r="E5650" t="s">
        <v>26</v>
      </c>
      <c r="F5650">
        <v>162554280.38</v>
      </c>
      <c r="G5650">
        <v>137055540.87</v>
      </c>
      <c r="H5650">
        <v>222107228.69999999</v>
      </c>
      <c r="I5650" t="s">
        <v>26</v>
      </c>
      <c r="J5650" t="s">
        <v>26</v>
      </c>
      <c r="K5650" t="s">
        <v>26</v>
      </c>
    </row>
    <row r="5651" spans="1:11" x14ac:dyDescent="0.25">
      <c r="A5651" s="1">
        <v>36678</v>
      </c>
      <c r="B5651" t="s">
        <v>128</v>
      </c>
      <c r="C5651" t="s">
        <v>26</v>
      </c>
      <c r="D5651" t="s">
        <v>26</v>
      </c>
      <c r="E5651" t="s">
        <v>26</v>
      </c>
      <c r="F5651">
        <v>156793229.43000001</v>
      </c>
      <c r="G5651">
        <v>130961301.89</v>
      </c>
      <c r="H5651">
        <v>221189572.78</v>
      </c>
      <c r="I5651" t="s">
        <v>26</v>
      </c>
      <c r="J5651" t="s">
        <v>26</v>
      </c>
      <c r="K5651" t="s">
        <v>26</v>
      </c>
    </row>
    <row r="5652" spans="1:11" x14ac:dyDescent="0.25">
      <c r="A5652" s="1">
        <v>36678</v>
      </c>
      <c r="B5652" t="s">
        <v>129</v>
      </c>
      <c r="C5652" t="s">
        <v>26</v>
      </c>
      <c r="D5652" t="s">
        <v>26</v>
      </c>
      <c r="E5652" t="s">
        <v>26</v>
      </c>
      <c r="F5652">
        <v>151865974.66</v>
      </c>
      <c r="G5652">
        <v>135502691</v>
      </c>
      <c r="H5652">
        <v>197125585.41999999</v>
      </c>
      <c r="I5652" t="s">
        <v>26</v>
      </c>
      <c r="J5652" t="s">
        <v>26</v>
      </c>
      <c r="K5652" t="s">
        <v>26</v>
      </c>
    </row>
    <row r="5653" spans="1:11" x14ac:dyDescent="0.25">
      <c r="A5653" s="1">
        <v>36678</v>
      </c>
      <c r="B5653" t="s">
        <v>130</v>
      </c>
      <c r="C5653" t="s">
        <v>26</v>
      </c>
      <c r="D5653" t="s">
        <v>26</v>
      </c>
      <c r="E5653" t="s">
        <v>26</v>
      </c>
      <c r="F5653">
        <v>155398677.28</v>
      </c>
      <c r="G5653">
        <v>125668764.25</v>
      </c>
      <c r="H5653">
        <v>260242926.97999999</v>
      </c>
      <c r="I5653" t="s">
        <v>26</v>
      </c>
      <c r="J5653" t="s">
        <v>26</v>
      </c>
      <c r="K5653" t="s">
        <v>26</v>
      </c>
    </row>
    <row r="5654" spans="1:11" x14ac:dyDescent="0.25">
      <c r="A5654" s="1">
        <v>36678</v>
      </c>
      <c r="B5654" t="s">
        <v>131</v>
      </c>
      <c r="C5654" t="s">
        <v>26</v>
      </c>
      <c r="D5654" t="s">
        <v>26</v>
      </c>
      <c r="E5654" t="s">
        <v>26</v>
      </c>
      <c r="F5654">
        <v>149198986.93000001</v>
      </c>
      <c r="G5654">
        <v>130055945.23999999</v>
      </c>
      <c r="H5654">
        <v>210143313</v>
      </c>
      <c r="I5654" t="s">
        <v>26</v>
      </c>
      <c r="J5654" t="s">
        <v>26</v>
      </c>
      <c r="K5654" t="s">
        <v>26</v>
      </c>
    </row>
    <row r="5655" spans="1:11" x14ac:dyDescent="0.25">
      <c r="A5655" s="1">
        <v>36678</v>
      </c>
      <c r="B5655" t="s">
        <v>132</v>
      </c>
      <c r="C5655" t="s">
        <v>26</v>
      </c>
      <c r="D5655" t="s">
        <v>26</v>
      </c>
      <c r="E5655" t="s">
        <v>26</v>
      </c>
      <c r="F5655">
        <v>155870875.88999999</v>
      </c>
      <c r="G5655">
        <v>132591998.93000001</v>
      </c>
      <c r="H5655">
        <v>209634856.47999999</v>
      </c>
      <c r="I5655" t="s">
        <v>26</v>
      </c>
      <c r="J5655" t="s">
        <v>26</v>
      </c>
      <c r="K5655" t="s">
        <v>26</v>
      </c>
    </row>
    <row r="5656" spans="1:11" x14ac:dyDescent="0.25">
      <c r="A5656" s="1">
        <v>36678</v>
      </c>
      <c r="B5656" t="s">
        <v>133</v>
      </c>
      <c r="C5656" t="s">
        <v>26</v>
      </c>
      <c r="D5656" t="s">
        <v>26</v>
      </c>
      <c r="E5656" t="s">
        <v>26</v>
      </c>
      <c r="F5656">
        <v>158441391.09999999</v>
      </c>
      <c r="G5656">
        <v>122799925.95</v>
      </c>
      <c r="H5656">
        <v>238224335.28</v>
      </c>
      <c r="I5656" t="s">
        <v>26</v>
      </c>
      <c r="J5656" t="s">
        <v>26</v>
      </c>
      <c r="K5656" t="s">
        <v>26</v>
      </c>
    </row>
    <row r="5657" spans="1:11" x14ac:dyDescent="0.25">
      <c r="A5657" s="1">
        <v>36678</v>
      </c>
      <c r="B5657" t="s">
        <v>134</v>
      </c>
      <c r="C5657" t="s">
        <v>26</v>
      </c>
      <c r="D5657" t="s">
        <v>26</v>
      </c>
      <c r="E5657" t="s">
        <v>26</v>
      </c>
      <c r="F5657">
        <v>148758583.18000001</v>
      </c>
      <c r="G5657">
        <v>137990274.99000001</v>
      </c>
      <c r="H5657">
        <v>173995154.97999999</v>
      </c>
      <c r="I5657" t="s">
        <v>26</v>
      </c>
      <c r="J5657" t="s">
        <v>26</v>
      </c>
      <c r="K5657" t="s">
        <v>26</v>
      </c>
    </row>
    <row r="5658" spans="1:11" x14ac:dyDescent="0.25">
      <c r="A5658" s="1">
        <v>36678</v>
      </c>
      <c r="B5658" t="s">
        <v>135</v>
      </c>
      <c r="C5658" t="s">
        <v>26</v>
      </c>
      <c r="D5658" t="s">
        <v>26</v>
      </c>
      <c r="E5658" t="s">
        <v>26</v>
      </c>
      <c r="F5658">
        <v>157726457.88999999</v>
      </c>
      <c r="G5658">
        <v>147872752.22999999</v>
      </c>
      <c r="H5658">
        <v>189968990.90000001</v>
      </c>
      <c r="I5658" t="s">
        <v>26</v>
      </c>
      <c r="J5658" t="s">
        <v>26</v>
      </c>
      <c r="K5658" t="s">
        <v>26</v>
      </c>
    </row>
    <row r="5659" spans="1:11" x14ac:dyDescent="0.25">
      <c r="A5659" s="1">
        <v>36678</v>
      </c>
      <c r="B5659" t="s">
        <v>136</v>
      </c>
      <c r="C5659" t="s">
        <v>26</v>
      </c>
      <c r="D5659" t="s">
        <v>26</v>
      </c>
      <c r="E5659" t="s">
        <v>26</v>
      </c>
      <c r="F5659">
        <v>164023845.94999999</v>
      </c>
      <c r="G5659">
        <v>127479234.66</v>
      </c>
      <c r="H5659">
        <v>267794052.86000001</v>
      </c>
      <c r="I5659" t="s">
        <v>26</v>
      </c>
      <c r="J5659" t="s">
        <v>26</v>
      </c>
      <c r="K5659" t="s">
        <v>26</v>
      </c>
    </row>
    <row r="5660" spans="1:11" x14ac:dyDescent="0.25">
      <c r="A5660" s="1">
        <v>36678</v>
      </c>
      <c r="B5660" t="s">
        <v>137</v>
      </c>
      <c r="C5660" t="s">
        <v>26</v>
      </c>
      <c r="D5660" t="s">
        <v>26</v>
      </c>
      <c r="E5660" t="s">
        <v>26</v>
      </c>
      <c r="F5660">
        <v>147280654.63</v>
      </c>
      <c r="G5660">
        <v>125507544.98</v>
      </c>
      <c r="H5660">
        <v>240836006.86000001</v>
      </c>
      <c r="I5660" t="s">
        <v>26</v>
      </c>
      <c r="J5660" t="s">
        <v>26</v>
      </c>
      <c r="K5660" t="s">
        <v>26</v>
      </c>
    </row>
    <row r="5661" spans="1:11" x14ac:dyDescent="0.25">
      <c r="A5661" s="1">
        <v>36678</v>
      </c>
      <c r="B5661" t="s">
        <v>138</v>
      </c>
      <c r="C5661" t="s">
        <v>26</v>
      </c>
      <c r="D5661" t="s">
        <v>26</v>
      </c>
      <c r="E5661" t="s">
        <v>26</v>
      </c>
      <c r="F5661">
        <v>165109421.75999999</v>
      </c>
      <c r="G5661">
        <v>150976493.02000001</v>
      </c>
      <c r="H5661">
        <v>215585153.88</v>
      </c>
      <c r="I5661" t="s">
        <v>26</v>
      </c>
      <c r="J5661" t="s">
        <v>26</v>
      </c>
      <c r="K5661" t="s">
        <v>26</v>
      </c>
    </row>
    <row r="5662" spans="1:11" x14ac:dyDescent="0.25">
      <c r="A5662" s="1">
        <v>36678</v>
      </c>
      <c r="B5662" t="s">
        <v>139</v>
      </c>
      <c r="C5662" t="s">
        <v>26</v>
      </c>
      <c r="D5662" t="s">
        <v>26</v>
      </c>
      <c r="E5662" t="s">
        <v>26</v>
      </c>
      <c r="F5662">
        <v>163226358</v>
      </c>
      <c r="G5662">
        <v>130165688.84999999</v>
      </c>
      <c r="H5662">
        <v>273737636.66000003</v>
      </c>
      <c r="I5662" t="s">
        <v>26</v>
      </c>
      <c r="J5662" t="s">
        <v>26</v>
      </c>
      <c r="K5662" t="s">
        <v>26</v>
      </c>
    </row>
    <row r="5663" spans="1:11" x14ac:dyDescent="0.25">
      <c r="A5663" s="1">
        <v>36678</v>
      </c>
      <c r="B5663" t="s">
        <v>140</v>
      </c>
      <c r="C5663" t="s">
        <v>26</v>
      </c>
      <c r="D5663" t="s">
        <v>26</v>
      </c>
      <c r="E5663" t="s">
        <v>26</v>
      </c>
      <c r="F5663">
        <v>139090458.44</v>
      </c>
      <c r="G5663">
        <v>124970966.95</v>
      </c>
      <c r="H5663">
        <v>184227521.19</v>
      </c>
      <c r="I5663" t="s">
        <v>26</v>
      </c>
      <c r="J5663" t="s">
        <v>26</v>
      </c>
      <c r="K5663" t="s">
        <v>26</v>
      </c>
    </row>
    <row r="5664" spans="1:11" x14ac:dyDescent="0.25">
      <c r="A5664" s="1">
        <v>36678</v>
      </c>
      <c r="B5664" t="s">
        <v>141</v>
      </c>
      <c r="C5664" t="s">
        <v>26</v>
      </c>
      <c r="D5664" t="s">
        <v>26</v>
      </c>
      <c r="E5664" t="s">
        <v>26</v>
      </c>
      <c r="F5664">
        <v>147701595.87</v>
      </c>
      <c r="G5664">
        <v>130752588.73</v>
      </c>
      <c r="H5664">
        <v>200363789.03999999</v>
      </c>
      <c r="I5664" t="s">
        <v>26</v>
      </c>
      <c r="J5664" t="s">
        <v>26</v>
      </c>
      <c r="K5664" t="s">
        <v>26</v>
      </c>
    </row>
    <row r="5665" spans="1:11" x14ac:dyDescent="0.25">
      <c r="A5665" s="1">
        <v>36678</v>
      </c>
      <c r="B5665" t="s">
        <v>142</v>
      </c>
      <c r="C5665" t="s">
        <v>26</v>
      </c>
      <c r="D5665" t="s">
        <v>26</v>
      </c>
      <c r="E5665" t="s">
        <v>26</v>
      </c>
      <c r="F5665">
        <v>146833529.38</v>
      </c>
      <c r="G5665">
        <v>124846474.68000001</v>
      </c>
      <c r="H5665">
        <v>213904071.09999999</v>
      </c>
      <c r="I5665" t="s">
        <v>26</v>
      </c>
      <c r="J5665" t="s">
        <v>26</v>
      </c>
      <c r="K5665" t="s">
        <v>26</v>
      </c>
    </row>
    <row r="5666" spans="1:11" x14ac:dyDescent="0.25">
      <c r="A5666" s="1">
        <v>36678</v>
      </c>
      <c r="B5666" t="s">
        <v>143</v>
      </c>
      <c r="C5666" t="s">
        <v>26</v>
      </c>
      <c r="D5666" t="s">
        <v>26</v>
      </c>
      <c r="E5666" t="s">
        <v>26</v>
      </c>
      <c r="F5666">
        <v>156652904.22</v>
      </c>
      <c r="G5666">
        <v>128420445.87</v>
      </c>
      <c r="H5666">
        <v>223526627.18000001</v>
      </c>
      <c r="I5666" t="s">
        <v>26</v>
      </c>
      <c r="J5666" t="s">
        <v>26</v>
      </c>
      <c r="K5666" t="s">
        <v>26</v>
      </c>
    </row>
    <row r="5667" spans="1:11" x14ac:dyDescent="0.25">
      <c r="A5667" s="1">
        <v>36678</v>
      </c>
      <c r="B5667" t="s">
        <v>144</v>
      </c>
      <c r="C5667" t="s">
        <v>26</v>
      </c>
      <c r="D5667" t="s">
        <v>26</v>
      </c>
      <c r="E5667" t="s">
        <v>26</v>
      </c>
      <c r="F5667">
        <v>133412594.95999999</v>
      </c>
      <c r="G5667">
        <v>117279022</v>
      </c>
      <c r="H5667">
        <v>189224406.31</v>
      </c>
      <c r="I5667" t="s">
        <v>26</v>
      </c>
      <c r="J5667" t="s">
        <v>26</v>
      </c>
      <c r="K5667" t="s">
        <v>26</v>
      </c>
    </row>
    <row r="5668" spans="1:11" x14ac:dyDescent="0.25">
      <c r="A5668" s="1">
        <v>36678</v>
      </c>
      <c r="B5668" t="s">
        <v>145</v>
      </c>
      <c r="C5668" t="s">
        <v>26</v>
      </c>
      <c r="D5668" t="s">
        <v>26</v>
      </c>
      <c r="E5668" t="s">
        <v>26</v>
      </c>
      <c r="F5668">
        <v>160235529.63</v>
      </c>
      <c r="G5668">
        <v>138904568.11000001</v>
      </c>
      <c r="H5668">
        <v>213847129.21000001</v>
      </c>
      <c r="I5668" t="s">
        <v>26</v>
      </c>
      <c r="J5668" t="s">
        <v>26</v>
      </c>
      <c r="K5668" t="s">
        <v>26</v>
      </c>
    </row>
    <row r="5669" spans="1:11" x14ac:dyDescent="0.25">
      <c r="A5669" s="1">
        <v>36678</v>
      </c>
      <c r="B5669" t="s">
        <v>146</v>
      </c>
      <c r="C5669" t="s">
        <v>26</v>
      </c>
      <c r="D5669" t="s">
        <v>26</v>
      </c>
      <c r="E5669" t="s">
        <v>26</v>
      </c>
      <c r="F5669">
        <v>157420225.88999999</v>
      </c>
      <c r="G5669">
        <v>134005539.45999999</v>
      </c>
      <c r="H5669">
        <v>217527947.65000001</v>
      </c>
      <c r="I5669" t="s">
        <v>26</v>
      </c>
      <c r="J5669" t="s">
        <v>26</v>
      </c>
      <c r="K5669" t="s">
        <v>26</v>
      </c>
    </row>
    <row r="5670" spans="1:11" x14ac:dyDescent="0.25">
      <c r="A5670" s="1">
        <v>36678</v>
      </c>
      <c r="B5670" t="s">
        <v>2</v>
      </c>
      <c r="C5670" t="s">
        <v>26</v>
      </c>
      <c r="D5670" t="s">
        <v>26</v>
      </c>
      <c r="E5670" t="s">
        <v>26</v>
      </c>
      <c r="F5670">
        <v>144050511.97</v>
      </c>
      <c r="G5670">
        <v>129880839.75</v>
      </c>
      <c r="H5670">
        <v>186206303.77000001</v>
      </c>
      <c r="I5670" t="s">
        <v>26</v>
      </c>
      <c r="J5670" t="s">
        <v>26</v>
      </c>
      <c r="K5670" t="s">
        <v>26</v>
      </c>
    </row>
    <row r="5671" spans="1:11" x14ac:dyDescent="0.25">
      <c r="A5671" s="1">
        <v>36678</v>
      </c>
      <c r="B5671" t="s">
        <v>147</v>
      </c>
      <c r="C5671" t="s">
        <v>26</v>
      </c>
      <c r="D5671" t="s">
        <v>26</v>
      </c>
      <c r="E5671" t="s">
        <v>26</v>
      </c>
      <c r="F5671">
        <v>160892455.58000001</v>
      </c>
      <c r="G5671">
        <v>138267713.13</v>
      </c>
      <c r="H5671">
        <v>214160274.28</v>
      </c>
      <c r="I5671" t="s">
        <v>26</v>
      </c>
      <c r="J5671" t="s">
        <v>26</v>
      </c>
      <c r="K5671" t="s">
        <v>26</v>
      </c>
    </row>
    <row r="5672" spans="1:11" x14ac:dyDescent="0.25">
      <c r="A5672" s="1">
        <v>36678</v>
      </c>
      <c r="B5672" t="s">
        <v>148</v>
      </c>
      <c r="C5672" t="s">
        <v>26</v>
      </c>
      <c r="D5672" t="s">
        <v>26</v>
      </c>
      <c r="E5672" t="s">
        <v>26</v>
      </c>
      <c r="F5672">
        <v>165884997.22</v>
      </c>
      <c r="G5672">
        <v>137382573.63999999</v>
      </c>
      <c r="H5672">
        <v>228141386.99000001</v>
      </c>
      <c r="I5672" t="s">
        <v>26</v>
      </c>
      <c r="J5672" t="s">
        <v>26</v>
      </c>
      <c r="K5672" t="s">
        <v>26</v>
      </c>
    </row>
    <row r="5673" spans="1:11" x14ac:dyDescent="0.25">
      <c r="A5673" s="1">
        <v>36678</v>
      </c>
      <c r="B5673" t="s">
        <v>149</v>
      </c>
      <c r="C5673" t="s">
        <v>26</v>
      </c>
      <c r="D5673" t="s">
        <v>26</v>
      </c>
      <c r="E5673" t="s">
        <v>26</v>
      </c>
      <c r="F5673">
        <v>156110297.88</v>
      </c>
      <c r="G5673">
        <v>131124300.76000001</v>
      </c>
      <c r="H5673">
        <v>211792544.11000001</v>
      </c>
      <c r="I5673" t="s">
        <v>26</v>
      </c>
      <c r="J5673" t="s">
        <v>26</v>
      </c>
      <c r="K5673" t="s">
        <v>26</v>
      </c>
    </row>
    <row r="5674" spans="1:11" x14ac:dyDescent="0.25">
      <c r="A5674" s="1">
        <v>36678</v>
      </c>
      <c r="B5674" t="s">
        <v>150</v>
      </c>
      <c r="C5674" t="s">
        <v>26</v>
      </c>
      <c r="D5674" t="s">
        <v>26</v>
      </c>
      <c r="E5674" t="s">
        <v>26</v>
      </c>
      <c r="F5674">
        <v>176291399.09</v>
      </c>
      <c r="G5674">
        <v>134968339.02000001</v>
      </c>
      <c r="H5674">
        <v>271426987.43000001</v>
      </c>
      <c r="I5674" t="s">
        <v>26</v>
      </c>
      <c r="J5674" t="s">
        <v>26</v>
      </c>
      <c r="K5674" t="s">
        <v>26</v>
      </c>
    </row>
    <row r="5675" spans="1:11" x14ac:dyDescent="0.25">
      <c r="A5675" s="1">
        <v>36678</v>
      </c>
      <c r="B5675" t="s">
        <v>151</v>
      </c>
      <c r="C5675" t="s">
        <v>26</v>
      </c>
      <c r="D5675" t="s">
        <v>26</v>
      </c>
      <c r="E5675" t="s">
        <v>26</v>
      </c>
      <c r="F5675">
        <v>148049749.31999999</v>
      </c>
      <c r="G5675">
        <v>129043480.88</v>
      </c>
      <c r="H5675">
        <v>204658445.86000001</v>
      </c>
      <c r="I5675" t="s">
        <v>26</v>
      </c>
      <c r="J5675" t="s">
        <v>26</v>
      </c>
      <c r="K5675" t="s">
        <v>26</v>
      </c>
    </row>
    <row r="5676" spans="1:11" x14ac:dyDescent="0.25">
      <c r="A5676" s="1">
        <v>36678</v>
      </c>
      <c r="B5676" t="s">
        <v>152</v>
      </c>
      <c r="C5676" t="s">
        <v>26</v>
      </c>
      <c r="D5676" t="s">
        <v>26</v>
      </c>
      <c r="E5676" t="s">
        <v>26</v>
      </c>
      <c r="F5676">
        <v>135713873.71000001</v>
      </c>
      <c r="G5676">
        <v>119432973.13</v>
      </c>
      <c r="H5676">
        <v>178693305.84999999</v>
      </c>
      <c r="I5676" t="s">
        <v>26</v>
      </c>
      <c r="J5676" t="s">
        <v>26</v>
      </c>
      <c r="K5676" t="s">
        <v>26</v>
      </c>
    </row>
    <row r="5677" spans="1:11" x14ac:dyDescent="0.25">
      <c r="A5677" s="1">
        <v>36678</v>
      </c>
      <c r="B5677" t="s">
        <v>153</v>
      </c>
      <c r="C5677" t="s">
        <v>26</v>
      </c>
      <c r="D5677" t="s">
        <v>26</v>
      </c>
      <c r="E5677" t="s">
        <v>26</v>
      </c>
      <c r="F5677">
        <v>159751655.19999999</v>
      </c>
      <c r="G5677">
        <v>142084116.75</v>
      </c>
      <c r="H5677">
        <v>201381423.21000001</v>
      </c>
      <c r="I5677" t="s">
        <v>26</v>
      </c>
      <c r="J5677" t="s">
        <v>26</v>
      </c>
      <c r="K5677" t="s">
        <v>26</v>
      </c>
    </row>
    <row r="5678" spans="1:11" x14ac:dyDescent="0.25">
      <c r="A5678" s="1">
        <v>36678</v>
      </c>
      <c r="B5678" t="s">
        <v>154</v>
      </c>
      <c r="C5678" t="s">
        <v>26</v>
      </c>
      <c r="D5678" t="s">
        <v>26</v>
      </c>
      <c r="E5678" t="s">
        <v>26</v>
      </c>
      <c r="F5678">
        <v>154617594.87</v>
      </c>
      <c r="G5678">
        <v>138541820.28</v>
      </c>
      <c r="H5678">
        <v>206488702.16</v>
      </c>
      <c r="I5678" t="s">
        <v>26</v>
      </c>
      <c r="J5678" t="s">
        <v>26</v>
      </c>
      <c r="K5678" t="s">
        <v>26</v>
      </c>
    </row>
    <row r="5679" spans="1:11" x14ac:dyDescent="0.25">
      <c r="A5679" s="1">
        <v>36678</v>
      </c>
      <c r="B5679" t="s">
        <v>155</v>
      </c>
      <c r="C5679" t="s">
        <v>26</v>
      </c>
      <c r="D5679" t="s">
        <v>26</v>
      </c>
      <c r="E5679" t="s">
        <v>26</v>
      </c>
      <c r="F5679">
        <v>150858709.43000001</v>
      </c>
      <c r="G5679">
        <v>136266038.19999999</v>
      </c>
      <c r="H5679">
        <v>190961287.06999999</v>
      </c>
      <c r="I5679" t="s">
        <v>26</v>
      </c>
      <c r="J5679" t="s">
        <v>26</v>
      </c>
      <c r="K5679" t="s">
        <v>26</v>
      </c>
    </row>
    <row r="5680" spans="1:11" x14ac:dyDescent="0.25">
      <c r="A5680" s="1">
        <v>36708</v>
      </c>
      <c r="B5680" t="s">
        <v>1</v>
      </c>
      <c r="C5680" t="s">
        <v>26</v>
      </c>
      <c r="D5680" t="s">
        <v>26</v>
      </c>
      <c r="E5680" t="s">
        <v>26</v>
      </c>
      <c r="F5680">
        <v>159009428.68000001</v>
      </c>
      <c r="G5680">
        <v>134424429.47999999</v>
      </c>
      <c r="H5680">
        <v>221671512.66</v>
      </c>
      <c r="I5680" t="s">
        <v>26</v>
      </c>
      <c r="J5680" t="s">
        <v>26</v>
      </c>
      <c r="K5680" t="s">
        <v>26</v>
      </c>
    </row>
    <row r="5681" spans="1:11" x14ac:dyDescent="0.25">
      <c r="A5681" s="1">
        <v>36708</v>
      </c>
      <c r="B5681" t="s">
        <v>126</v>
      </c>
      <c r="C5681" t="s">
        <v>26</v>
      </c>
      <c r="D5681" t="s">
        <v>26</v>
      </c>
      <c r="E5681" t="s">
        <v>26</v>
      </c>
      <c r="F5681">
        <v>154223503.02000001</v>
      </c>
      <c r="G5681">
        <v>133892827.3</v>
      </c>
      <c r="H5681">
        <v>207167922.86000001</v>
      </c>
      <c r="I5681" t="s">
        <v>26</v>
      </c>
      <c r="J5681" t="s">
        <v>26</v>
      </c>
      <c r="K5681" t="s">
        <v>26</v>
      </c>
    </row>
    <row r="5682" spans="1:11" x14ac:dyDescent="0.25">
      <c r="A5682" s="1">
        <v>36708</v>
      </c>
      <c r="B5682" t="s">
        <v>127</v>
      </c>
      <c r="C5682" t="s">
        <v>26</v>
      </c>
      <c r="D5682" t="s">
        <v>26</v>
      </c>
      <c r="E5682" t="s">
        <v>26</v>
      </c>
      <c r="F5682">
        <v>154125269</v>
      </c>
      <c r="G5682">
        <v>131283565.5</v>
      </c>
      <c r="H5682">
        <v>222745343.18000001</v>
      </c>
      <c r="I5682" t="s">
        <v>26</v>
      </c>
      <c r="J5682" t="s">
        <v>26</v>
      </c>
      <c r="K5682" t="s">
        <v>26</v>
      </c>
    </row>
    <row r="5683" spans="1:11" x14ac:dyDescent="0.25">
      <c r="A5683" s="1">
        <v>36708</v>
      </c>
      <c r="B5683" t="s">
        <v>113</v>
      </c>
      <c r="C5683" t="s">
        <v>26</v>
      </c>
      <c r="D5683" t="s">
        <v>26</v>
      </c>
      <c r="E5683" t="s">
        <v>26</v>
      </c>
      <c r="F5683">
        <v>163480839.78</v>
      </c>
      <c r="G5683">
        <v>137576351.93000001</v>
      </c>
      <c r="H5683">
        <v>223817454.37</v>
      </c>
      <c r="I5683" t="s">
        <v>26</v>
      </c>
      <c r="J5683" t="s">
        <v>26</v>
      </c>
      <c r="K5683" t="s">
        <v>26</v>
      </c>
    </row>
    <row r="5684" spans="1:11" x14ac:dyDescent="0.25">
      <c r="A5684" s="1">
        <v>36708</v>
      </c>
      <c r="B5684" t="s">
        <v>128</v>
      </c>
      <c r="C5684" t="s">
        <v>26</v>
      </c>
      <c r="D5684" t="s">
        <v>26</v>
      </c>
      <c r="E5684" t="s">
        <v>26</v>
      </c>
      <c r="F5684">
        <v>159505752.30000001</v>
      </c>
      <c r="G5684">
        <v>130096957.3</v>
      </c>
      <c r="H5684">
        <v>231430650</v>
      </c>
      <c r="I5684" t="s">
        <v>26</v>
      </c>
      <c r="J5684" t="s">
        <v>26</v>
      </c>
      <c r="K5684" t="s">
        <v>26</v>
      </c>
    </row>
    <row r="5685" spans="1:11" x14ac:dyDescent="0.25">
      <c r="A5685" s="1">
        <v>36708</v>
      </c>
      <c r="B5685" t="s">
        <v>129</v>
      </c>
      <c r="C5685" t="s">
        <v>26</v>
      </c>
      <c r="D5685" t="s">
        <v>26</v>
      </c>
      <c r="E5685" t="s">
        <v>26</v>
      </c>
      <c r="F5685">
        <v>154447696.22999999</v>
      </c>
      <c r="G5685">
        <v>134811627.27000001</v>
      </c>
      <c r="H5685">
        <v>206981864.69999999</v>
      </c>
      <c r="I5685" t="s">
        <v>26</v>
      </c>
      <c r="J5685" t="s">
        <v>26</v>
      </c>
      <c r="K5685" t="s">
        <v>26</v>
      </c>
    </row>
    <row r="5686" spans="1:11" x14ac:dyDescent="0.25">
      <c r="A5686" s="1">
        <v>36708</v>
      </c>
      <c r="B5686" t="s">
        <v>130</v>
      </c>
      <c r="C5686" t="s">
        <v>26</v>
      </c>
      <c r="D5686" t="s">
        <v>26</v>
      </c>
      <c r="E5686" t="s">
        <v>26</v>
      </c>
      <c r="F5686">
        <v>155725014.5</v>
      </c>
      <c r="G5686">
        <v>126121171.8</v>
      </c>
      <c r="H5686">
        <v>260242926.97999999</v>
      </c>
      <c r="I5686" t="s">
        <v>26</v>
      </c>
      <c r="J5686" t="s">
        <v>26</v>
      </c>
      <c r="K5686" t="s">
        <v>26</v>
      </c>
    </row>
    <row r="5687" spans="1:11" x14ac:dyDescent="0.25">
      <c r="A5687" s="1">
        <v>36708</v>
      </c>
      <c r="B5687" t="s">
        <v>131</v>
      </c>
      <c r="C5687" t="s">
        <v>26</v>
      </c>
      <c r="D5687" t="s">
        <v>26</v>
      </c>
      <c r="E5687" t="s">
        <v>26</v>
      </c>
      <c r="F5687">
        <v>149765943.08000001</v>
      </c>
      <c r="G5687">
        <v>130810269.72</v>
      </c>
      <c r="H5687">
        <v>210227370.31999999</v>
      </c>
      <c r="I5687" t="s">
        <v>26</v>
      </c>
      <c r="J5687" t="s">
        <v>26</v>
      </c>
      <c r="K5687" t="s">
        <v>26</v>
      </c>
    </row>
    <row r="5688" spans="1:11" x14ac:dyDescent="0.25">
      <c r="A5688" s="1">
        <v>36708</v>
      </c>
      <c r="B5688" t="s">
        <v>132</v>
      </c>
      <c r="C5688" t="s">
        <v>26</v>
      </c>
      <c r="D5688" t="s">
        <v>26</v>
      </c>
      <c r="E5688" t="s">
        <v>26</v>
      </c>
      <c r="F5688">
        <v>156587881.91999999</v>
      </c>
      <c r="G5688">
        <v>133387550.92</v>
      </c>
      <c r="H5688">
        <v>210200870.59</v>
      </c>
      <c r="I5688" t="s">
        <v>26</v>
      </c>
      <c r="J5688" t="s">
        <v>26</v>
      </c>
      <c r="K5688" t="s">
        <v>26</v>
      </c>
    </row>
    <row r="5689" spans="1:11" x14ac:dyDescent="0.25">
      <c r="A5689" s="1">
        <v>36708</v>
      </c>
      <c r="B5689" t="s">
        <v>133</v>
      </c>
      <c r="C5689" t="s">
        <v>26</v>
      </c>
      <c r="D5689" t="s">
        <v>26</v>
      </c>
      <c r="E5689" t="s">
        <v>26</v>
      </c>
      <c r="F5689">
        <v>158900871.13999999</v>
      </c>
      <c r="G5689">
        <v>123536725.51000001</v>
      </c>
      <c r="H5689">
        <v>238224335.28</v>
      </c>
      <c r="I5689" t="s">
        <v>26</v>
      </c>
      <c r="J5689" t="s">
        <v>26</v>
      </c>
      <c r="K5689" t="s">
        <v>26</v>
      </c>
    </row>
    <row r="5690" spans="1:11" x14ac:dyDescent="0.25">
      <c r="A5690" s="1">
        <v>36708</v>
      </c>
      <c r="B5690" t="s">
        <v>134</v>
      </c>
      <c r="C5690" t="s">
        <v>26</v>
      </c>
      <c r="D5690" t="s">
        <v>26</v>
      </c>
      <c r="E5690" t="s">
        <v>26</v>
      </c>
      <c r="F5690">
        <v>149442872.66</v>
      </c>
      <c r="G5690">
        <v>139052800.09999999</v>
      </c>
      <c r="H5690">
        <v>173995154.97999999</v>
      </c>
      <c r="I5690" t="s">
        <v>26</v>
      </c>
      <c r="J5690" t="s">
        <v>26</v>
      </c>
      <c r="K5690" t="s">
        <v>26</v>
      </c>
    </row>
    <row r="5691" spans="1:11" x14ac:dyDescent="0.25">
      <c r="A5691" s="1">
        <v>36708</v>
      </c>
      <c r="B5691" t="s">
        <v>135</v>
      </c>
      <c r="C5691" t="s">
        <v>26</v>
      </c>
      <c r="D5691" t="s">
        <v>26</v>
      </c>
      <c r="E5691" t="s">
        <v>26</v>
      </c>
      <c r="F5691">
        <v>158152319.33000001</v>
      </c>
      <c r="G5691">
        <v>148464243.24000001</v>
      </c>
      <c r="H5691">
        <v>189968990.90000001</v>
      </c>
      <c r="I5691" t="s">
        <v>26</v>
      </c>
      <c r="J5691" t="s">
        <v>26</v>
      </c>
      <c r="K5691" t="s">
        <v>26</v>
      </c>
    </row>
    <row r="5692" spans="1:11" x14ac:dyDescent="0.25">
      <c r="A5692" s="1">
        <v>36708</v>
      </c>
      <c r="B5692" t="s">
        <v>136</v>
      </c>
      <c r="C5692" t="s">
        <v>26</v>
      </c>
      <c r="D5692" t="s">
        <v>26</v>
      </c>
      <c r="E5692" t="s">
        <v>26</v>
      </c>
      <c r="F5692">
        <v>164843965.18000001</v>
      </c>
      <c r="G5692">
        <v>128703035.31999999</v>
      </c>
      <c r="H5692">
        <v>267794052.86000001</v>
      </c>
      <c r="I5692" t="s">
        <v>26</v>
      </c>
      <c r="J5692" t="s">
        <v>26</v>
      </c>
      <c r="K5692" t="s">
        <v>26</v>
      </c>
    </row>
    <row r="5693" spans="1:11" x14ac:dyDescent="0.25">
      <c r="A5693" s="1">
        <v>36708</v>
      </c>
      <c r="B5693" t="s">
        <v>137</v>
      </c>
      <c r="C5693" t="s">
        <v>26</v>
      </c>
      <c r="D5693" t="s">
        <v>26</v>
      </c>
      <c r="E5693" t="s">
        <v>26</v>
      </c>
      <c r="F5693">
        <v>147825593.06</v>
      </c>
      <c r="G5693">
        <v>125469892.72</v>
      </c>
      <c r="H5693">
        <v>243509286.53999999</v>
      </c>
      <c r="I5693" t="s">
        <v>26</v>
      </c>
      <c r="J5693" t="s">
        <v>26</v>
      </c>
      <c r="K5693" t="s">
        <v>26</v>
      </c>
    </row>
    <row r="5694" spans="1:11" x14ac:dyDescent="0.25">
      <c r="A5694" s="1">
        <v>36708</v>
      </c>
      <c r="B5694" t="s">
        <v>138</v>
      </c>
      <c r="C5694" t="s">
        <v>26</v>
      </c>
      <c r="D5694" t="s">
        <v>26</v>
      </c>
      <c r="E5694" t="s">
        <v>26</v>
      </c>
      <c r="F5694">
        <v>165456151.53999999</v>
      </c>
      <c r="G5694">
        <v>151444520.13999999</v>
      </c>
      <c r="H5694">
        <v>215585153.88</v>
      </c>
      <c r="I5694" t="s">
        <v>26</v>
      </c>
      <c r="J5694" t="s">
        <v>26</v>
      </c>
      <c r="K5694" t="s">
        <v>26</v>
      </c>
    </row>
    <row r="5695" spans="1:11" x14ac:dyDescent="0.25">
      <c r="A5695" s="1">
        <v>36708</v>
      </c>
      <c r="B5695" t="s">
        <v>139</v>
      </c>
      <c r="C5695" t="s">
        <v>26</v>
      </c>
      <c r="D5695" t="s">
        <v>26</v>
      </c>
      <c r="E5695" t="s">
        <v>26</v>
      </c>
      <c r="F5695">
        <v>163797650.25</v>
      </c>
      <c r="G5695">
        <v>127796673.31</v>
      </c>
      <c r="H5695">
        <v>282634109.85000002</v>
      </c>
      <c r="I5695" t="s">
        <v>26</v>
      </c>
      <c r="J5695" t="s">
        <v>26</v>
      </c>
      <c r="K5695" t="s">
        <v>26</v>
      </c>
    </row>
    <row r="5696" spans="1:11" x14ac:dyDescent="0.25">
      <c r="A5696" s="1">
        <v>36708</v>
      </c>
      <c r="B5696" t="s">
        <v>140</v>
      </c>
      <c r="C5696" t="s">
        <v>26</v>
      </c>
      <c r="D5696" t="s">
        <v>26</v>
      </c>
      <c r="E5696" t="s">
        <v>26</v>
      </c>
      <c r="F5696">
        <v>139368639.34999999</v>
      </c>
      <c r="G5696">
        <v>125358376.95</v>
      </c>
      <c r="H5696">
        <v>184227521.19</v>
      </c>
      <c r="I5696" t="s">
        <v>26</v>
      </c>
      <c r="J5696" t="s">
        <v>26</v>
      </c>
      <c r="K5696" t="s">
        <v>26</v>
      </c>
    </row>
    <row r="5697" spans="1:11" x14ac:dyDescent="0.25">
      <c r="A5697" s="1">
        <v>36708</v>
      </c>
      <c r="B5697" t="s">
        <v>141</v>
      </c>
      <c r="C5697" t="s">
        <v>26</v>
      </c>
      <c r="D5697" t="s">
        <v>26</v>
      </c>
      <c r="E5697" t="s">
        <v>26</v>
      </c>
      <c r="F5697">
        <v>147923148.27000001</v>
      </c>
      <c r="G5697">
        <v>131040244.43000001</v>
      </c>
      <c r="H5697">
        <v>200423898.16999999</v>
      </c>
      <c r="I5697" t="s">
        <v>26</v>
      </c>
      <c r="J5697" t="s">
        <v>26</v>
      </c>
      <c r="K5697" t="s">
        <v>26</v>
      </c>
    </row>
    <row r="5698" spans="1:11" x14ac:dyDescent="0.25">
      <c r="A5698" s="1">
        <v>36708</v>
      </c>
      <c r="B5698" t="s">
        <v>142</v>
      </c>
      <c r="C5698" t="s">
        <v>26</v>
      </c>
      <c r="D5698" t="s">
        <v>26</v>
      </c>
      <c r="E5698" t="s">
        <v>26</v>
      </c>
      <c r="F5698">
        <v>147376813.44</v>
      </c>
      <c r="G5698">
        <v>125245983.40000001</v>
      </c>
      <c r="H5698">
        <v>214845249.02000001</v>
      </c>
      <c r="I5698" t="s">
        <v>26</v>
      </c>
      <c r="J5698" t="s">
        <v>26</v>
      </c>
      <c r="K5698" t="s">
        <v>26</v>
      </c>
    </row>
    <row r="5699" spans="1:11" x14ac:dyDescent="0.25">
      <c r="A5699" s="1">
        <v>36708</v>
      </c>
      <c r="B5699" t="s">
        <v>143</v>
      </c>
      <c r="C5699" t="s">
        <v>26</v>
      </c>
      <c r="D5699" t="s">
        <v>26</v>
      </c>
      <c r="E5699" t="s">
        <v>26</v>
      </c>
      <c r="F5699">
        <v>156778226.55000001</v>
      </c>
      <c r="G5699">
        <v>128484656.09</v>
      </c>
      <c r="H5699">
        <v>223772506.47</v>
      </c>
      <c r="I5699" t="s">
        <v>26</v>
      </c>
      <c r="J5699" t="s">
        <v>26</v>
      </c>
      <c r="K5699" t="s">
        <v>26</v>
      </c>
    </row>
    <row r="5700" spans="1:11" x14ac:dyDescent="0.25">
      <c r="A5700" s="1">
        <v>36708</v>
      </c>
      <c r="B5700" t="s">
        <v>144</v>
      </c>
      <c r="C5700" t="s">
        <v>26</v>
      </c>
      <c r="D5700" t="s">
        <v>26</v>
      </c>
      <c r="E5700" t="s">
        <v>26</v>
      </c>
      <c r="F5700">
        <v>133465960</v>
      </c>
      <c r="G5700">
        <v>117361117.31</v>
      </c>
      <c r="H5700">
        <v>189224406.31</v>
      </c>
      <c r="I5700" t="s">
        <v>26</v>
      </c>
      <c r="J5700" t="s">
        <v>26</v>
      </c>
      <c r="K5700" t="s">
        <v>26</v>
      </c>
    </row>
    <row r="5701" spans="1:11" x14ac:dyDescent="0.25">
      <c r="A5701" s="1">
        <v>36708</v>
      </c>
      <c r="B5701" t="s">
        <v>145</v>
      </c>
      <c r="C5701" t="s">
        <v>26</v>
      </c>
      <c r="D5701" t="s">
        <v>26</v>
      </c>
      <c r="E5701" t="s">
        <v>26</v>
      </c>
      <c r="F5701">
        <v>160876471.75</v>
      </c>
      <c r="G5701">
        <v>139724105.06</v>
      </c>
      <c r="H5701">
        <v>214189284.61000001</v>
      </c>
      <c r="I5701" t="s">
        <v>26</v>
      </c>
      <c r="J5701" t="s">
        <v>26</v>
      </c>
      <c r="K5701" t="s">
        <v>26</v>
      </c>
    </row>
    <row r="5702" spans="1:11" x14ac:dyDescent="0.25">
      <c r="A5702" s="1">
        <v>36708</v>
      </c>
      <c r="B5702" t="s">
        <v>146</v>
      </c>
      <c r="C5702" t="s">
        <v>26</v>
      </c>
      <c r="D5702" t="s">
        <v>26</v>
      </c>
      <c r="E5702" t="s">
        <v>26</v>
      </c>
      <c r="F5702">
        <v>157719324.31999999</v>
      </c>
      <c r="G5702">
        <v>134447757.74000001</v>
      </c>
      <c r="H5702">
        <v>217527947.65000001</v>
      </c>
      <c r="I5702" t="s">
        <v>26</v>
      </c>
      <c r="J5702" t="s">
        <v>26</v>
      </c>
      <c r="K5702" t="s">
        <v>26</v>
      </c>
    </row>
    <row r="5703" spans="1:11" x14ac:dyDescent="0.25">
      <c r="A5703" s="1">
        <v>36708</v>
      </c>
      <c r="B5703" t="s">
        <v>2</v>
      </c>
      <c r="C5703" t="s">
        <v>26</v>
      </c>
      <c r="D5703" t="s">
        <v>26</v>
      </c>
      <c r="E5703" t="s">
        <v>26</v>
      </c>
      <c r="F5703">
        <v>147248433.33000001</v>
      </c>
      <c r="G5703">
        <v>130075661.01000001</v>
      </c>
      <c r="H5703">
        <v>196857304.34</v>
      </c>
      <c r="I5703" t="s">
        <v>26</v>
      </c>
      <c r="J5703" t="s">
        <v>26</v>
      </c>
      <c r="K5703" t="s">
        <v>26</v>
      </c>
    </row>
    <row r="5704" spans="1:11" x14ac:dyDescent="0.25">
      <c r="A5704" s="1">
        <v>36708</v>
      </c>
      <c r="B5704" t="s">
        <v>147</v>
      </c>
      <c r="C5704" t="s">
        <v>26</v>
      </c>
      <c r="D5704" t="s">
        <v>26</v>
      </c>
      <c r="E5704" t="s">
        <v>26</v>
      </c>
      <c r="F5704">
        <v>161391222.19</v>
      </c>
      <c r="G5704">
        <v>139042012.33000001</v>
      </c>
      <c r="H5704">
        <v>214160274.28</v>
      </c>
      <c r="I5704" t="s">
        <v>26</v>
      </c>
      <c r="J5704" t="s">
        <v>26</v>
      </c>
      <c r="K5704" t="s">
        <v>26</v>
      </c>
    </row>
    <row r="5705" spans="1:11" x14ac:dyDescent="0.25">
      <c r="A5705" s="1">
        <v>36708</v>
      </c>
      <c r="B5705" t="s">
        <v>148</v>
      </c>
      <c r="C5705" t="s">
        <v>26</v>
      </c>
      <c r="D5705" t="s">
        <v>26</v>
      </c>
      <c r="E5705" t="s">
        <v>26</v>
      </c>
      <c r="F5705">
        <v>166946661.19999999</v>
      </c>
      <c r="G5705">
        <v>137890889.16999999</v>
      </c>
      <c r="H5705">
        <v>230240287.75</v>
      </c>
      <c r="I5705" t="s">
        <v>26</v>
      </c>
      <c r="J5705" t="s">
        <v>26</v>
      </c>
      <c r="K5705" t="s">
        <v>26</v>
      </c>
    </row>
    <row r="5706" spans="1:11" x14ac:dyDescent="0.25">
      <c r="A5706" s="1">
        <v>36708</v>
      </c>
      <c r="B5706" t="s">
        <v>149</v>
      </c>
      <c r="C5706" t="s">
        <v>26</v>
      </c>
      <c r="D5706" t="s">
        <v>26</v>
      </c>
      <c r="E5706" t="s">
        <v>26</v>
      </c>
      <c r="F5706">
        <v>160809217.84</v>
      </c>
      <c r="G5706">
        <v>131334099.64</v>
      </c>
      <c r="H5706">
        <v>224500096.75999999</v>
      </c>
      <c r="I5706" t="s">
        <v>26</v>
      </c>
      <c r="J5706" t="s">
        <v>26</v>
      </c>
      <c r="K5706" t="s">
        <v>26</v>
      </c>
    </row>
    <row r="5707" spans="1:11" x14ac:dyDescent="0.25">
      <c r="A5707" s="1">
        <v>36708</v>
      </c>
      <c r="B5707" t="s">
        <v>150</v>
      </c>
      <c r="C5707" t="s">
        <v>26</v>
      </c>
      <c r="D5707" t="s">
        <v>26</v>
      </c>
      <c r="E5707" t="s">
        <v>26</v>
      </c>
      <c r="F5707">
        <v>177155226.94</v>
      </c>
      <c r="G5707">
        <v>136304525.58000001</v>
      </c>
      <c r="H5707">
        <v>271426987.43000001</v>
      </c>
      <c r="I5707" t="s">
        <v>26</v>
      </c>
      <c r="J5707" t="s">
        <v>26</v>
      </c>
      <c r="K5707" t="s">
        <v>26</v>
      </c>
    </row>
    <row r="5708" spans="1:11" x14ac:dyDescent="0.25">
      <c r="A5708" s="1">
        <v>36708</v>
      </c>
      <c r="B5708" t="s">
        <v>151</v>
      </c>
      <c r="C5708" t="s">
        <v>26</v>
      </c>
      <c r="D5708" t="s">
        <v>26</v>
      </c>
      <c r="E5708" t="s">
        <v>26</v>
      </c>
      <c r="F5708">
        <v>149855956.25999999</v>
      </c>
      <c r="G5708">
        <v>126243237.34</v>
      </c>
      <c r="H5708">
        <v>218104505.75999999</v>
      </c>
      <c r="I5708" t="s">
        <v>26</v>
      </c>
      <c r="J5708" t="s">
        <v>26</v>
      </c>
      <c r="K5708" t="s">
        <v>26</v>
      </c>
    </row>
    <row r="5709" spans="1:11" x14ac:dyDescent="0.25">
      <c r="A5709" s="1">
        <v>36708</v>
      </c>
      <c r="B5709" t="s">
        <v>152</v>
      </c>
      <c r="C5709" t="s">
        <v>26</v>
      </c>
      <c r="D5709" t="s">
        <v>26</v>
      </c>
      <c r="E5709" t="s">
        <v>26</v>
      </c>
      <c r="F5709">
        <v>139106720.55000001</v>
      </c>
      <c r="G5709">
        <v>119755442.16</v>
      </c>
      <c r="H5709">
        <v>189075386.91999999</v>
      </c>
      <c r="I5709" t="s">
        <v>26</v>
      </c>
      <c r="J5709" t="s">
        <v>26</v>
      </c>
      <c r="K5709" t="s">
        <v>26</v>
      </c>
    </row>
    <row r="5710" spans="1:11" x14ac:dyDescent="0.25">
      <c r="A5710" s="1">
        <v>36708</v>
      </c>
      <c r="B5710" t="s">
        <v>153</v>
      </c>
      <c r="C5710" t="s">
        <v>26</v>
      </c>
      <c r="D5710" t="s">
        <v>26</v>
      </c>
      <c r="E5710" t="s">
        <v>26</v>
      </c>
      <c r="F5710">
        <v>160326761.16</v>
      </c>
      <c r="G5710">
        <v>142737703.69</v>
      </c>
      <c r="H5710">
        <v>201824462.34</v>
      </c>
      <c r="I5710" t="s">
        <v>26</v>
      </c>
      <c r="J5710" t="s">
        <v>26</v>
      </c>
      <c r="K5710" t="s">
        <v>26</v>
      </c>
    </row>
    <row r="5711" spans="1:11" x14ac:dyDescent="0.25">
      <c r="A5711" s="1">
        <v>36708</v>
      </c>
      <c r="B5711" t="s">
        <v>154</v>
      </c>
      <c r="C5711" t="s">
        <v>26</v>
      </c>
      <c r="D5711" t="s">
        <v>26</v>
      </c>
      <c r="E5711" t="s">
        <v>26</v>
      </c>
      <c r="F5711">
        <v>158900502.24000001</v>
      </c>
      <c r="G5711">
        <v>135812546.41999999</v>
      </c>
      <c r="H5711">
        <v>227612496.38999999</v>
      </c>
      <c r="I5711" t="s">
        <v>26</v>
      </c>
      <c r="J5711" t="s">
        <v>26</v>
      </c>
      <c r="K5711" t="s">
        <v>26</v>
      </c>
    </row>
    <row r="5712" spans="1:11" x14ac:dyDescent="0.25">
      <c r="A5712" s="1">
        <v>36708</v>
      </c>
      <c r="B5712" t="s">
        <v>155</v>
      </c>
      <c r="C5712" t="s">
        <v>26</v>
      </c>
      <c r="D5712" t="s">
        <v>26</v>
      </c>
      <c r="E5712" t="s">
        <v>26</v>
      </c>
      <c r="F5712">
        <v>151552659.5</v>
      </c>
      <c r="G5712">
        <v>137301660.09</v>
      </c>
      <c r="H5712">
        <v>190961287.06999999</v>
      </c>
      <c r="I5712" t="s">
        <v>26</v>
      </c>
      <c r="J5712" t="s">
        <v>26</v>
      </c>
      <c r="K5712" t="s">
        <v>26</v>
      </c>
    </row>
    <row r="5713" spans="1:11" x14ac:dyDescent="0.25">
      <c r="A5713" s="1">
        <v>36739</v>
      </c>
      <c r="B5713" t="s">
        <v>1</v>
      </c>
      <c r="C5713" t="s">
        <v>26</v>
      </c>
      <c r="D5713" t="s">
        <v>26</v>
      </c>
      <c r="E5713" t="s">
        <v>26</v>
      </c>
      <c r="F5713">
        <v>159788574.88</v>
      </c>
      <c r="G5713">
        <v>135177206.28</v>
      </c>
      <c r="H5713">
        <v>222536031.56</v>
      </c>
      <c r="I5713" t="s">
        <v>26</v>
      </c>
      <c r="J5713" t="s">
        <v>26</v>
      </c>
      <c r="K5713" t="s">
        <v>26</v>
      </c>
    </row>
    <row r="5714" spans="1:11" x14ac:dyDescent="0.25">
      <c r="A5714" s="1">
        <v>36739</v>
      </c>
      <c r="B5714" t="s">
        <v>126</v>
      </c>
      <c r="C5714" t="s">
        <v>26</v>
      </c>
      <c r="D5714" t="s">
        <v>26</v>
      </c>
      <c r="E5714" t="s">
        <v>26</v>
      </c>
      <c r="F5714">
        <v>156243830.91</v>
      </c>
      <c r="G5714">
        <v>135138030.59</v>
      </c>
      <c r="H5714">
        <v>210979812.63999999</v>
      </c>
      <c r="I5714" t="s">
        <v>26</v>
      </c>
      <c r="J5714" t="s">
        <v>26</v>
      </c>
      <c r="K5714" t="s">
        <v>26</v>
      </c>
    </row>
    <row r="5715" spans="1:11" x14ac:dyDescent="0.25">
      <c r="A5715" s="1">
        <v>36739</v>
      </c>
      <c r="B5715" t="s">
        <v>127</v>
      </c>
      <c r="C5715" t="s">
        <v>26</v>
      </c>
      <c r="D5715" t="s">
        <v>26</v>
      </c>
      <c r="E5715" t="s">
        <v>26</v>
      </c>
      <c r="F5715">
        <v>155019195.56</v>
      </c>
      <c r="G5715">
        <v>132084395.25</v>
      </c>
      <c r="H5715">
        <v>223970442.56999999</v>
      </c>
      <c r="I5715" t="s">
        <v>26</v>
      </c>
      <c r="J5715" t="s">
        <v>26</v>
      </c>
      <c r="K5715" t="s">
        <v>26</v>
      </c>
    </row>
    <row r="5716" spans="1:11" x14ac:dyDescent="0.25">
      <c r="A5716" s="1">
        <v>36739</v>
      </c>
      <c r="B5716" t="s">
        <v>113</v>
      </c>
      <c r="C5716" t="s">
        <v>26</v>
      </c>
      <c r="D5716" t="s">
        <v>26</v>
      </c>
      <c r="E5716" t="s">
        <v>26</v>
      </c>
      <c r="F5716">
        <v>164003978.47</v>
      </c>
      <c r="G5716">
        <v>138264233.68000001</v>
      </c>
      <c r="H5716">
        <v>224086035.31</v>
      </c>
      <c r="I5716" t="s">
        <v>26</v>
      </c>
      <c r="J5716" t="s">
        <v>26</v>
      </c>
      <c r="K5716" t="s">
        <v>26</v>
      </c>
    </row>
    <row r="5717" spans="1:11" x14ac:dyDescent="0.25">
      <c r="A5717" s="1">
        <v>36739</v>
      </c>
      <c r="B5717" t="s">
        <v>128</v>
      </c>
      <c r="C5717" t="s">
        <v>26</v>
      </c>
      <c r="D5717" t="s">
        <v>26</v>
      </c>
      <c r="E5717" t="s">
        <v>26</v>
      </c>
      <c r="F5717">
        <v>159808813.22999999</v>
      </c>
      <c r="G5717">
        <v>130435209.39</v>
      </c>
      <c r="H5717">
        <v>231708366.78</v>
      </c>
      <c r="I5717" t="s">
        <v>26</v>
      </c>
      <c r="J5717" t="s">
        <v>26</v>
      </c>
      <c r="K5717" t="s">
        <v>26</v>
      </c>
    </row>
    <row r="5718" spans="1:11" x14ac:dyDescent="0.25">
      <c r="A5718" s="1">
        <v>36739</v>
      </c>
      <c r="B5718" t="s">
        <v>129</v>
      </c>
      <c r="C5718" t="s">
        <v>26</v>
      </c>
      <c r="D5718" t="s">
        <v>26</v>
      </c>
      <c r="E5718" t="s">
        <v>26</v>
      </c>
      <c r="F5718">
        <v>155636943.49000001</v>
      </c>
      <c r="G5718">
        <v>136065375.41</v>
      </c>
      <c r="H5718">
        <v>208120264.94999999</v>
      </c>
      <c r="I5718" t="s">
        <v>26</v>
      </c>
      <c r="J5718" t="s">
        <v>26</v>
      </c>
      <c r="K5718" t="s">
        <v>26</v>
      </c>
    </row>
    <row r="5719" spans="1:11" x14ac:dyDescent="0.25">
      <c r="A5719" s="1">
        <v>36739</v>
      </c>
      <c r="B5719" t="s">
        <v>130</v>
      </c>
      <c r="C5719" t="s">
        <v>26</v>
      </c>
      <c r="D5719" t="s">
        <v>26</v>
      </c>
      <c r="E5719" t="s">
        <v>26</v>
      </c>
      <c r="F5719">
        <v>156036464.53</v>
      </c>
      <c r="G5719">
        <v>126549983.79000001</v>
      </c>
      <c r="H5719">
        <v>260242926.97999999</v>
      </c>
      <c r="I5719" t="s">
        <v>26</v>
      </c>
      <c r="J5719" t="s">
        <v>26</v>
      </c>
      <c r="K5719" t="s">
        <v>26</v>
      </c>
    </row>
    <row r="5720" spans="1:11" x14ac:dyDescent="0.25">
      <c r="A5720" s="1">
        <v>36739</v>
      </c>
      <c r="B5720" t="s">
        <v>131</v>
      </c>
      <c r="C5720" t="s">
        <v>26</v>
      </c>
      <c r="D5720" t="s">
        <v>26</v>
      </c>
      <c r="E5720" t="s">
        <v>26</v>
      </c>
      <c r="F5720">
        <v>150649562.13999999</v>
      </c>
      <c r="G5720">
        <v>132026805.23</v>
      </c>
      <c r="H5720">
        <v>210227370.31999999</v>
      </c>
      <c r="I5720" t="s">
        <v>26</v>
      </c>
      <c r="J5720" t="s">
        <v>26</v>
      </c>
      <c r="K5720" t="s">
        <v>26</v>
      </c>
    </row>
    <row r="5721" spans="1:11" x14ac:dyDescent="0.25">
      <c r="A5721" s="1">
        <v>36739</v>
      </c>
      <c r="B5721" t="s">
        <v>132</v>
      </c>
      <c r="C5721" t="s">
        <v>26</v>
      </c>
      <c r="D5721" t="s">
        <v>26</v>
      </c>
      <c r="E5721" t="s">
        <v>26</v>
      </c>
      <c r="F5721">
        <v>162256363.25</v>
      </c>
      <c r="G5721">
        <v>133761036.06</v>
      </c>
      <c r="H5721">
        <v>226890819.72</v>
      </c>
      <c r="I5721" t="s">
        <v>26</v>
      </c>
      <c r="J5721" t="s">
        <v>26</v>
      </c>
      <c r="K5721" t="s">
        <v>26</v>
      </c>
    </row>
    <row r="5722" spans="1:11" x14ac:dyDescent="0.25">
      <c r="A5722" s="1">
        <v>36739</v>
      </c>
      <c r="B5722" t="s">
        <v>133</v>
      </c>
      <c r="C5722" t="s">
        <v>26</v>
      </c>
      <c r="D5722" t="s">
        <v>26</v>
      </c>
      <c r="E5722" t="s">
        <v>26</v>
      </c>
      <c r="F5722">
        <v>159282233.22999999</v>
      </c>
      <c r="G5722">
        <v>124129701.79000001</v>
      </c>
      <c r="H5722">
        <v>238224335.28</v>
      </c>
      <c r="I5722" t="s">
        <v>26</v>
      </c>
      <c r="J5722" t="s">
        <v>26</v>
      </c>
      <c r="K5722" t="s">
        <v>26</v>
      </c>
    </row>
    <row r="5723" spans="1:11" x14ac:dyDescent="0.25">
      <c r="A5723" s="1">
        <v>36739</v>
      </c>
      <c r="B5723" t="s">
        <v>134</v>
      </c>
      <c r="C5723" t="s">
        <v>26</v>
      </c>
      <c r="D5723" t="s">
        <v>26</v>
      </c>
      <c r="E5723" t="s">
        <v>26</v>
      </c>
      <c r="F5723">
        <v>149592315.53999999</v>
      </c>
      <c r="G5723">
        <v>141305455.47</v>
      </c>
      <c r="H5723">
        <v>170202060.59999999</v>
      </c>
      <c r="I5723" t="s">
        <v>26</v>
      </c>
      <c r="J5723" t="s">
        <v>26</v>
      </c>
      <c r="K5723" t="s">
        <v>26</v>
      </c>
    </row>
    <row r="5724" spans="1:11" x14ac:dyDescent="0.25">
      <c r="A5724" s="1">
        <v>36739</v>
      </c>
      <c r="B5724" t="s">
        <v>135</v>
      </c>
      <c r="C5724" t="s">
        <v>26</v>
      </c>
      <c r="D5724" t="s">
        <v>26</v>
      </c>
      <c r="E5724" t="s">
        <v>26</v>
      </c>
      <c r="F5724">
        <v>159765472.97999999</v>
      </c>
      <c r="G5724">
        <v>151492913.81</v>
      </c>
      <c r="H5724">
        <v>188107294.78999999</v>
      </c>
      <c r="I5724" t="s">
        <v>26</v>
      </c>
      <c r="J5724" t="s">
        <v>26</v>
      </c>
      <c r="K5724" t="s">
        <v>26</v>
      </c>
    </row>
    <row r="5725" spans="1:11" x14ac:dyDescent="0.25">
      <c r="A5725" s="1">
        <v>36739</v>
      </c>
      <c r="B5725" t="s">
        <v>136</v>
      </c>
      <c r="C5725" t="s">
        <v>26</v>
      </c>
      <c r="D5725" t="s">
        <v>26</v>
      </c>
      <c r="E5725" t="s">
        <v>26</v>
      </c>
      <c r="F5725">
        <v>168981548.71000001</v>
      </c>
      <c r="G5725">
        <v>128986181.98999999</v>
      </c>
      <c r="H5725">
        <v>281264093.72000003</v>
      </c>
      <c r="I5725" t="s">
        <v>26</v>
      </c>
      <c r="J5725" t="s">
        <v>26</v>
      </c>
      <c r="K5725" t="s">
        <v>26</v>
      </c>
    </row>
    <row r="5726" spans="1:11" x14ac:dyDescent="0.25">
      <c r="A5726" s="1">
        <v>36739</v>
      </c>
      <c r="B5726" t="s">
        <v>137</v>
      </c>
      <c r="C5726" t="s">
        <v>26</v>
      </c>
      <c r="D5726" t="s">
        <v>26</v>
      </c>
      <c r="E5726" t="s">
        <v>26</v>
      </c>
      <c r="F5726">
        <v>149850803.68000001</v>
      </c>
      <c r="G5726">
        <v>126410916.92</v>
      </c>
      <c r="H5726">
        <v>249645720.56</v>
      </c>
      <c r="I5726" t="s">
        <v>26</v>
      </c>
      <c r="J5726" t="s">
        <v>26</v>
      </c>
      <c r="K5726" t="s">
        <v>26</v>
      </c>
    </row>
    <row r="5727" spans="1:11" x14ac:dyDescent="0.25">
      <c r="A5727" s="1">
        <v>36739</v>
      </c>
      <c r="B5727" t="s">
        <v>138</v>
      </c>
      <c r="C5727" t="s">
        <v>26</v>
      </c>
      <c r="D5727" t="s">
        <v>26</v>
      </c>
      <c r="E5727" t="s">
        <v>26</v>
      </c>
      <c r="F5727">
        <v>165820155.08000001</v>
      </c>
      <c r="G5727">
        <v>151944287.06</v>
      </c>
      <c r="H5727">
        <v>215585153.88</v>
      </c>
      <c r="I5727" t="s">
        <v>26</v>
      </c>
      <c r="J5727" t="s">
        <v>26</v>
      </c>
      <c r="K5727" t="s">
        <v>26</v>
      </c>
    </row>
    <row r="5728" spans="1:11" x14ac:dyDescent="0.25">
      <c r="A5728" s="1">
        <v>36739</v>
      </c>
      <c r="B5728" t="s">
        <v>139</v>
      </c>
      <c r="C5728" t="s">
        <v>26</v>
      </c>
      <c r="D5728" t="s">
        <v>26</v>
      </c>
      <c r="E5728" t="s">
        <v>26</v>
      </c>
      <c r="F5728">
        <v>164387321.78999999</v>
      </c>
      <c r="G5728">
        <v>128346199.01000001</v>
      </c>
      <c r="H5728">
        <v>283368958.54000002</v>
      </c>
      <c r="I5728" t="s">
        <v>26</v>
      </c>
      <c r="J5728" t="s">
        <v>26</v>
      </c>
      <c r="K5728" t="s">
        <v>26</v>
      </c>
    </row>
    <row r="5729" spans="1:11" x14ac:dyDescent="0.25">
      <c r="A5729" s="1">
        <v>36739</v>
      </c>
      <c r="B5729" t="s">
        <v>140</v>
      </c>
      <c r="C5729" t="s">
        <v>26</v>
      </c>
      <c r="D5729" t="s">
        <v>26</v>
      </c>
      <c r="E5729" t="s">
        <v>26</v>
      </c>
      <c r="F5729">
        <v>139605566.03999999</v>
      </c>
      <c r="G5729">
        <v>125684308.73</v>
      </c>
      <c r="H5729">
        <v>184227521.19</v>
      </c>
      <c r="I5729" t="s">
        <v>26</v>
      </c>
      <c r="J5729" t="s">
        <v>26</v>
      </c>
      <c r="K5729" t="s">
        <v>26</v>
      </c>
    </row>
    <row r="5730" spans="1:11" x14ac:dyDescent="0.25">
      <c r="A5730" s="1">
        <v>36739</v>
      </c>
      <c r="B5730" t="s">
        <v>141</v>
      </c>
      <c r="C5730" t="s">
        <v>26</v>
      </c>
      <c r="D5730" t="s">
        <v>26</v>
      </c>
      <c r="E5730" t="s">
        <v>26</v>
      </c>
      <c r="F5730">
        <v>148440879.28999999</v>
      </c>
      <c r="G5730">
        <v>131774069.8</v>
      </c>
      <c r="H5730">
        <v>200423898.16999999</v>
      </c>
      <c r="I5730" t="s">
        <v>26</v>
      </c>
      <c r="J5730" t="s">
        <v>26</v>
      </c>
      <c r="K5730" t="s">
        <v>26</v>
      </c>
    </row>
    <row r="5731" spans="1:11" x14ac:dyDescent="0.25">
      <c r="A5731" s="1">
        <v>36739</v>
      </c>
      <c r="B5731" t="s">
        <v>142</v>
      </c>
      <c r="C5731" t="s">
        <v>26</v>
      </c>
      <c r="D5731" t="s">
        <v>26</v>
      </c>
      <c r="E5731" t="s">
        <v>26</v>
      </c>
      <c r="F5731">
        <v>148658991.72</v>
      </c>
      <c r="G5731">
        <v>126811558.19</v>
      </c>
      <c r="H5731">
        <v>215446815.71000001</v>
      </c>
      <c r="I5731" t="s">
        <v>26</v>
      </c>
      <c r="J5731" t="s">
        <v>26</v>
      </c>
      <c r="K5731" t="s">
        <v>26</v>
      </c>
    </row>
    <row r="5732" spans="1:11" x14ac:dyDescent="0.25">
      <c r="A5732" s="1">
        <v>36739</v>
      </c>
      <c r="B5732" t="s">
        <v>143</v>
      </c>
      <c r="C5732" t="s">
        <v>26</v>
      </c>
      <c r="D5732" t="s">
        <v>26</v>
      </c>
      <c r="E5732" t="s">
        <v>26</v>
      </c>
      <c r="F5732">
        <v>157797285.02000001</v>
      </c>
      <c r="G5732">
        <v>127842232.81</v>
      </c>
      <c r="H5732">
        <v>228426974.59999999</v>
      </c>
      <c r="I5732" t="s">
        <v>26</v>
      </c>
      <c r="J5732" t="s">
        <v>26</v>
      </c>
      <c r="K5732" t="s">
        <v>26</v>
      </c>
    </row>
    <row r="5733" spans="1:11" x14ac:dyDescent="0.25">
      <c r="A5733" s="1">
        <v>36739</v>
      </c>
      <c r="B5733" t="s">
        <v>144</v>
      </c>
      <c r="C5733" t="s">
        <v>26</v>
      </c>
      <c r="D5733" t="s">
        <v>26</v>
      </c>
      <c r="E5733" t="s">
        <v>26</v>
      </c>
      <c r="F5733">
        <v>133546039.56999999</v>
      </c>
      <c r="G5733">
        <v>115025631.08</v>
      </c>
      <c r="H5733">
        <v>195847260.53</v>
      </c>
      <c r="I5733" t="s">
        <v>26</v>
      </c>
      <c r="J5733" t="s">
        <v>26</v>
      </c>
      <c r="K5733" t="s">
        <v>26</v>
      </c>
    </row>
    <row r="5734" spans="1:11" x14ac:dyDescent="0.25">
      <c r="A5734" s="1">
        <v>36739</v>
      </c>
      <c r="B5734" t="s">
        <v>145</v>
      </c>
      <c r="C5734" t="s">
        <v>26</v>
      </c>
      <c r="D5734" t="s">
        <v>26</v>
      </c>
      <c r="E5734" t="s">
        <v>26</v>
      </c>
      <c r="F5734">
        <v>161825642.93000001</v>
      </c>
      <c r="G5734">
        <v>141177235.75999999</v>
      </c>
      <c r="H5734">
        <v>214189284.61000001</v>
      </c>
      <c r="I5734" t="s">
        <v>26</v>
      </c>
      <c r="J5734" t="s">
        <v>26</v>
      </c>
      <c r="K5734" t="s">
        <v>26</v>
      </c>
    </row>
    <row r="5735" spans="1:11" x14ac:dyDescent="0.25">
      <c r="A5735" s="1">
        <v>36739</v>
      </c>
      <c r="B5735" t="s">
        <v>146</v>
      </c>
      <c r="C5735" t="s">
        <v>26</v>
      </c>
      <c r="D5735" t="s">
        <v>26</v>
      </c>
      <c r="E5735" t="s">
        <v>26</v>
      </c>
      <c r="F5735">
        <v>158397517.41999999</v>
      </c>
      <c r="G5735">
        <v>135778790.53999999</v>
      </c>
      <c r="H5735">
        <v>216918869.40000001</v>
      </c>
      <c r="I5735" t="s">
        <v>26</v>
      </c>
      <c r="J5735" t="s">
        <v>26</v>
      </c>
      <c r="K5735" t="s">
        <v>26</v>
      </c>
    </row>
    <row r="5736" spans="1:11" x14ac:dyDescent="0.25">
      <c r="A5736" s="1">
        <v>36739</v>
      </c>
      <c r="B5736" t="s">
        <v>2</v>
      </c>
      <c r="C5736" t="s">
        <v>26</v>
      </c>
      <c r="D5736" t="s">
        <v>26</v>
      </c>
      <c r="E5736" t="s">
        <v>26</v>
      </c>
      <c r="F5736">
        <v>149574958.58000001</v>
      </c>
      <c r="G5736">
        <v>130752054.45</v>
      </c>
      <c r="H5736">
        <v>203294538.19999999</v>
      </c>
      <c r="I5736" t="s">
        <v>26</v>
      </c>
      <c r="J5736" t="s">
        <v>26</v>
      </c>
      <c r="K5736" t="s">
        <v>26</v>
      </c>
    </row>
    <row r="5737" spans="1:11" x14ac:dyDescent="0.25">
      <c r="A5737" s="1">
        <v>36739</v>
      </c>
      <c r="B5737" t="s">
        <v>147</v>
      </c>
      <c r="C5737" t="s">
        <v>26</v>
      </c>
      <c r="D5737" t="s">
        <v>26</v>
      </c>
      <c r="E5737" t="s">
        <v>26</v>
      </c>
      <c r="F5737">
        <v>161439639.56</v>
      </c>
      <c r="G5737">
        <v>139111533.33000001</v>
      </c>
      <c r="H5737">
        <v>214160274.28</v>
      </c>
      <c r="I5737" t="s">
        <v>26</v>
      </c>
      <c r="J5737" t="s">
        <v>26</v>
      </c>
      <c r="K5737" t="s">
        <v>26</v>
      </c>
    </row>
    <row r="5738" spans="1:11" x14ac:dyDescent="0.25">
      <c r="A5738" s="1">
        <v>36739</v>
      </c>
      <c r="B5738" t="s">
        <v>148</v>
      </c>
      <c r="C5738" t="s">
        <v>26</v>
      </c>
      <c r="D5738" t="s">
        <v>26</v>
      </c>
      <c r="E5738" t="s">
        <v>26</v>
      </c>
      <c r="F5738">
        <v>167414111.86000001</v>
      </c>
      <c r="G5738">
        <v>138511398.16999999</v>
      </c>
      <c r="H5738">
        <v>230493552.06999999</v>
      </c>
      <c r="I5738" t="s">
        <v>26</v>
      </c>
      <c r="J5738" t="s">
        <v>26</v>
      </c>
      <c r="K5738" t="s">
        <v>26</v>
      </c>
    </row>
    <row r="5739" spans="1:11" x14ac:dyDescent="0.25">
      <c r="A5739" s="1">
        <v>36739</v>
      </c>
      <c r="B5739" t="s">
        <v>149</v>
      </c>
      <c r="C5739" t="s">
        <v>26</v>
      </c>
      <c r="D5739" t="s">
        <v>26</v>
      </c>
      <c r="E5739" t="s">
        <v>26</v>
      </c>
      <c r="F5739">
        <v>161162998.12</v>
      </c>
      <c r="G5739">
        <v>131636168.06999999</v>
      </c>
      <c r="H5739">
        <v>224971546.96000001</v>
      </c>
      <c r="I5739" t="s">
        <v>26</v>
      </c>
      <c r="J5739" t="s">
        <v>26</v>
      </c>
      <c r="K5739" t="s">
        <v>26</v>
      </c>
    </row>
    <row r="5740" spans="1:11" x14ac:dyDescent="0.25">
      <c r="A5740" s="1">
        <v>36739</v>
      </c>
      <c r="B5740" t="s">
        <v>150</v>
      </c>
      <c r="C5740" t="s">
        <v>26</v>
      </c>
      <c r="D5740" t="s">
        <v>26</v>
      </c>
      <c r="E5740" t="s">
        <v>26</v>
      </c>
      <c r="F5740">
        <v>177403244.25999999</v>
      </c>
      <c r="G5740">
        <v>136699808.69999999</v>
      </c>
      <c r="H5740">
        <v>271426987.43000001</v>
      </c>
      <c r="I5740" t="s">
        <v>26</v>
      </c>
      <c r="J5740" t="s">
        <v>26</v>
      </c>
      <c r="K5740" t="s">
        <v>26</v>
      </c>
    </row>
    <row r="5741" spans="1:11" x14ac:dyDescent="0.25">
      <c r="A5741" s="1">
        <v>36739</v>
      </c>
      <c r="B5741" t="s">
        <v>151</v>
      </c>
      <c r="C5741" t="s">
        <v>26</v>
      </c>
      <c r="D5741" t="s">
        <v>26</v>
      </c>
      <c r="E5741" t="s">
        <v>26</v>
      </c>
      <c r="F5741">
        <v>150140682.58000001</v>
      </c>
      <c r="G5741">
        <v>126571469.76000001</v>
      </c>
      <c r="H5741">
        <v>218322610.25999999</v>
      </c>
      <c r="I5741" t="s">
        <v>26</v>
      </c>
      <c r="J5741" t="s">
        <v>26</v>
      </c>
      <c r="K5741" t="s">
        <v>26</v>
      </c>
    </row>
    <row r="5742" spans="1:11" x14ac:dyDescent="0.25">
      <c r="A5742" s="1">
        <v>36739</v>
      </c>
      <c r="B5742" t="s">
        <v>152</v>
      </c>
      <c r="C5742" t="s">
        <v>26</v>
      </c>
      <c r="D5742" t="s">
        <v>26</v>
      </c>
      <c r="E5742" t="s">
        <v>26</v>
      </c>
      <c r="F5742">
        <v>139899628.86000001</v>
      </c>
      <c r="G5742">
        <v>120857192.23</v>
      </c>
      <c r="H5742">
        <v>189226647.22999999</v>
      </c>
      <c r="I5742" t="s">
        <v>26</v>
      </c>
      <c r="J5742" t="s">
        <v>26</v>
      </c>
      <c r="K5742" t="s">
        <v>26</v>
      </c>
    </row>
    <row r="5743" spans="1:11" x14ac:dyDescent="0.25">
      <c r="A5743" s="1">
        <v>36739</v>
      </c>
      <c r="B5743" t="s">
        <v>153</v>
      </c>
      <c r="C5743" t="s">
        <v>26</v>
      </c>
      <c r="D5743" t="s">
        <v>26</v>
      </c>
      <c r="E5743" t="s">
        <v>26</v>
      </c>
      <c r="F5743">
        <v>162122420.88999999</v>
      </c>
      <c r="G5743">
        <v>143522761.06</v>
      </c>
      <c r="H5743">
        <v>205719674.47</v>
      </c>
      <c r="I5743" t="s">
        <v>26</v>
      </c>
      <c r="J5743" t="s">
        <v>26</v>
      </c>
      <c r="K5743" t="s">
        <v>26</v>
      </c>
    </row>
    <row r="5744" spans="1:11" x14ac:dyDescent="0.25">
      <c r="A5744" s="1">
        <v>36739</v>
      </c>
      <c r="B5744" t="s">
        <v>154</v>
      </c>
      <c r="C5744" t="s">
        <v>26</v>
      </c>
      <c r="D5744" t="s">
        <v>26</v>
      </c>
      <c r="E5744" t="s">
        <v>26</v>
      </c>
      <c r="F5744">
        <v>159981025.66</v>
      </c>
      <c r="G5744">
        <v>137387971.96000001</v>
      </c>
      <c r="H5744">
        <v>227612496.38999999</v>
      </c>
      <c r="I5744" t="s">
        <v>26</v>
      </c>
      <c r="J5744" t="s">
        <v>26</v>
      </c>
      <c r="K5744" t="s">
        <v>26</v>
      </c>
    </row>
    <row r="5745" spans="1:11" x14ac:dyDescent="0.25">
      <c r="A5745" s="1">
        <v>36739</v>
      </c>
      <c r="B5745" t="s">
        <v>155</v>
      </c>
      <c r="C5745" t="s">
        <v>26</v>
      </c>
      <c r="D5745" t="s">
        <v>26</v>
      </c>
      <c r="E5745" t="s">
        <v>26</v>
      </c>
      <c r="F5745">
        <v>152446820.19</v>
      </c>
      <c r="G5745">
        <v>138633486.19</v>
      </c>
      <c r="H5745">
        <v>190961287.06999999</v>
      </c>
      <c r="I5745" t="s">
        <v>26</v>
      </c>
      <c r="J5745" t="s">
        <v>26</v>
      </c>
      <c r="K5745" t="s">
        <v>26</v>
      </c>
    </row>
    <row r="5746" spans="1:11" x14ac:dyDescent="0.25">
      <c r="A5746" s="1">
        <v>36770</v>
      </c>
      <c r="B5746" t="s">
        <v>1</v>
      </c>
      <c r="C5746" t="s">
        <v>26</v>
      </c>
      <c r="D5746" t="s">
        <v>26</v>
      </c>
      <c r="E5746" t="s">
        <v>26</v>
      </c>
      <c r="F5746">
        <v>160188046.31</v>
      </c>
      <c r="G5746">
        <v>135785503.71000001</v>
      </c>
      <c r="H5746">
        <v>222536031.56</v>
      </c>
      <c r="I5746" t="s">
        <v>26</v>
      </c>
      <c r="J5746" t="s">
        <v>26</v>
      </c>
      <c r="K5746" t="s">
        <v>26</v>
      </c>
    </row>
    <row r="5747" spans="1:11" x14ac:dyDescent="0.25">
      <c r="A5747" s="1">
        <v>36770</v>
      </c>
      <c r="B5747" t="s">
        <v>126</v>
      </c>
      <c r="C5747" t="s">
        <v>26</v>
      </c>
      <c r="D5747" t="s">
        <v>26</v>
      </c>
      <c r="E5747" t="s">
        <v>26</v>
      </c>
      <c r="F5747">
        <v>157337537.72999999</v>
      </c>
      <c r="G5747">
        <v>136543466.11000001</v>
      </c>
      <c r="H5747">
        <v>211486164.19</v>
      </c>
      <c r="I5747" t="s">
        <v>26</v>
      </c>
      <c r="J5747" t="s">
        <v>26</v>
      </c>
      <c r="K5747" t="s">
        <v>26</v>
      </c>
    </row>
    <row r="5748" spans="1:11" x14ac:dyDescent="0.25">
      <c r="A5748" s="1">
        <v>36770</v>
      </c>
      <c r="B5748" t="s">
        <v>127</v>
      </c>
      <c r="C5748" t="s">
        <v>26</v>
      </c>
      <c r="D5748" t="s">
        <v>26</v>
      </c>
      <c r="E5748" t="s">
        <v>26</v>
      </c>
      <c r="F5748">
        <v>155763287.69999999</v>
      </c>
      <c r="G5748">
        <v>133075028.20999999</v>
      </c>
      <c r="H5748">
        <v>224172015.97</v>
      </c>
      <c r="I5748" t="s">
        <v>26</v>
      </c>
      <c r="J5748" t="s">
        <v>26</v>
      </c>
      <c r="K5748" t="s">
        <v>26</v>
      </c>
    </row>
    <row r="5749" spans="1:11" x14ac:dyDescent="0.25">
      <c r="A5749" s="1">
        <v>36770</v>
      </c>
      <c r="B5749" t="s">
        <v>113</v>
      </c>
      <c r="C5749" t="s">
        <v>26</v>
      </c>
      <c r="D5749" t="s">
        <v>26</v>
      </c>
      <c r="E5749" t="s">
        <v>26</v>
      </c>
      <c r="F5749">
        <v>164200783.24000001</v>
      </c>
      <c r="G5749">
        <v>138084490.18000001</v>
      </c>
      <c r="H5749">
        <v>225004788.06</v>
      </c>
      <c r="I5749" t="s">
        <v>26</v>
      </c>
      <c r="J5749" t="s">
        <v>26</v>
      </c>
      <c r="K5749" t="s">
        <v>26</v>
      </c>
    </row>
    <row r="5750" spans="1:11" x14ac:dyDescent="0.25">
      <c r="A5750" s="1">
        <v>36770</v>
      </c>
      <c r="B5750" t="s">
        <v>128</v>
      </c>
      <c r="C5750" t="s">
        <v>26</v>
      </c>
      <c r="D5750" t="s">
        <v>26</v>
      </c>
      <c r="E5750" t="s">
        <v>26</v>
      </c>
      <c r="F5750">
        <v>159920679.38999999</v>
      </c>
      <c r="G5750">
        <v>132391737.53</v>
      </c>
      <c r="H5750">
        <v>228047374.58000001</v>
      </c>
      <c r="I5750" t="s">
        <v>26</v>
      </c>
      <c r="J5750" t="s">
        <v>26</v>
      </c>
      <c r="K5750" t="s">
        <v>26</v>
      </c>
    </row>
    <row r="5751" spans="1:11" x14ac:dyDescent="0.25">
      <c r="A5751" s="1">
        <v>36770</v>
      </c>
      <c r="B5751" t="s">
        <v>129</v>
      </c>
      <c r="C5751" t="s">
        <v>26</v>
      </c>
      <c r="D5751" t="s">
        <v>26</v>
      </c>
      <c r="E5751" t="s">
        <v>26</v>
      </c>
      <c r="F5751">
        <v>155885962.59999999</v>
      </c>
      <c r="G5751">
        <v>136078981.94</v>
      </c>
      <c r="H5751">
        <v>208890309.93000001</v>
      </c>
      <c r="I5751" t="s">
        <v>26</v>
      </c>
      <c r="J5751" t="s">
        <v>26</v>
      </c>
      <c r="K5751" t="s">
        <v>26</v>
      </c>
    </row>
    <row r="5752" spans="1:11" x14ac:dyDescent="0.25">
      <c r="A5752" s="1">
        <v>36770</v>
      </c>
      <c r="B5752" t="s">
        <v>130</v>
      </c>
      <c r="C5752" t="s">
        <v>26</v>
      </c>
      <c r="D5752" t="s">
        <v>26</v>
      </c>
      <c r="E5752" t="s">
        <v>26</v>
      </c>
      <c r="F5752">
        <v>156691817.68000001</v>
      </c>
      <c r="G5752">
        <v>127157423.70999999</v>
      </c>
      <c r="H5752">
        <v>261127752.93000001</v>
      </c>
      <c r="I5752" t="s">
        <v>26</v>
      </c>
      <c r="J5752" t="s">
        <v>26</v>
      </c>
      <c r="K5752" t="s">
        <v>26</v>
      </c>
    </row>
    <row r="5753" spans="1:11" x14ac:dyDescent="0.25">
      <c r="A5753" s="1">
        <v>36770</v>
      </c>
      <c r="B5753" t="s">
        <v>131</v>
      </c>
      <c r="C5753" t="s">
        <v>26</v>
      </c>
      <c r="D5753" t="s">
        <v>26</v>
      </c>
      <c r="E5753" t="s">
        <v>26</v>
      </c>
      <c r="F5753">
        <v>151402809.94999999</v>
      </c>
      <c r="G5753">
        <v>132304061.52</v>
      </c>
      <c r="H5753">
        <v>212371689.5</v>
      </c>
      <c r="I5753" t="s">
        <v>26</v>
      </c>
      <c r="J5753" t="s">
        <v>26</v>
      </c>
      <c r="K5753" t="s">
        <v>26</v>
      </c>
    </row>
    <row r="5754" spans="1:11" x14ac:dyDescent="0.25">
      <c r="A5754" s="1">
        <v>36770</v>
      </c>
      <c r="B5754" t="s">
        <v>132</v>
      </c>
      <c r="C5754" t="s">
        <v>26</v>
      </c>
      <c r="D5754" t="s">
        <v>26</v>
      </c>
      <c r="E5754" t="s">
        <v>26</v>
      </c>
      <c r="F5754">
        <v>162726906.69999999</v>
      </c>
      <c r="G5754">
        <v>135540057.84</v>
      </c>
      <c r="H5754">
        <v>224689978.77000001</v>
      </c>
      <c r="I5754" t="s">
        <v>26</v>
      </c>
      <c r="J5754" t="s">
        <v>26</v>
      </c>
      <c r="K5754" t="s">
        <v>26</v>
      </c>
    </row>
    <row r="5755" spans="1:11" x14ac:dyDescent="0.25">
      <c r="A5755" s="1">
        <v>36770</v>
      </c>
      <c r="B5755" t="s">
        <v>133</v>
      </c>
      <c r="C5755" t="s">
        <v>26</v>
      </c>
      <c r="D5755" t="s">
        <v>26</v>
      </c>
      <c r="E5755" t="s">
        <v>26</v>
      </c>
      <c r="F5755">
        <v>166402149.05000001</v>
      </c>
      <c r="G5755">
        <v>125259282.06999999</v>
      </c>
      <c r="H5755">
        <v>257091702.63999999</v>
      </c>
      <c r="I5755" t="s">
        <v>26</v>
      </c>
      <c r="J5755" t="s">
        <v>26</v>
      </c>
      <c r="K5755" t="s">
        <v>26</v>
      </c>
    </row>
    <row r="5756" spans="1:11" x14ac:dyDescent="0.25">
      <c r="A5756" s="1">
        <v>36770</v>
      </c>
      <c r="B5756" t="s">
        <v>134</v>
      </c>
      <c r="C5756" t="s">
        <v>26</v>
      </c>
      <c r="D5756" t="s">
        <v>26</v>
      </c>
      <c r="E5756" t="s">
        <v>26</v>
      </c>
      <c r="F5756">
        <v>150863850.22</v>
      </c>
      <c r="G5756">
        <v>143283731.84</v>
      </c>
      <c r="H5756">
        <v>170202060.59999999</v>
      </c>
      <c r="I5756" t="s">
        <v>26</v>
      </c>
      <c r="J5756" t="s">
        <v>26</v>
      </c>
      <c r="K5756" t="s">
        <v>26</v>
      </c>
    </row>
    <row r="5757" spans="1:11" x14ac:dyDescent="0.25">
      <c r="A5757" s="1">
        <v>36770</v>
      </c>
      <c r="B5757" t="s">
        <v>135</v>
      </c>
      <c r="C5757" t="s">
        <v>26</v>
      </c>
      <c r="D5757" t="s">
        <v>26</v>
      </c>
      <c r="E5757" t="s">
        <v>26</v>
      </c>
      <c r="F5757">
        <v>160196839.75999999</v>
      </c>
      <c r="G5757">
        <v>152098885.46000001</v>
      </c>
      <c r="H5757">
        <v>188107294.78999999</v>
      </c>
      <c r="I5757" t="s">
        <v>26</v>
      </c>
      <c r="J5757" t="s">
        <v>26</v>
      </c>
      <c r="K5757" t="s">
        <v>26</v>
      </c>
    </row>
    <row r="5758" spans="1:11" x14ac:dyDescent="0.25">
      <c r="A5758" s="1">
        <v>36770</v>
      </c>
      <c r="B5758" t="s">
        <v>136</v>
      </c>
      <c r="C5758" t="s">
        <v>26</v>
      </c>
      <c r="D5758" t="s">
        <v>26</v>
      </c>
      <c r="E5758" t="s">
        <v>26</v>
      </c>
      <c r="F5758">
        <v>169606780.44</v>
      </c>
      <c r="G5758">
        <v>129708504.61</v>
      </c>
      <c r="H5758">
        <v>281742242.68000001</v>
      </c>
      <c r="I5758" t="s">
        <v>26</v>
      </c>
      <c r="J5758" t="s">
        <v>26</v>
      </c>
      <c r="K5758" t="s">
        <v>26</v>
      </c>
    </row>
    <row r="5759" spans="1:11" x14ac:dyDescent="0.25">
      <c r="A5759" s="1">
        <v>36770</v>
      </c>
      <c r="B5759" t="s">
        <v>137</v>
      </c>
      <c r="C5759" t="s">
        <v>26</v>
      </c>
      <c r="D5759" t="s">
        <v>26</v>
      </c>
      <c r="E5759" t="s">
        <v>26</v>
      </c>
      <c r="F5759">
        <v>149895758.91999999</v>
      </c>
      <c r="G5759">
        <v>126474122.37</v>
      </c>
      <c r="H5759">
        <v>249645720.56</v>
      </c>
      <c r="I5759" t="s">
        <v>26</v>
      </c>
      <c r="J5759" t="s">
        <v>26</v>
      </c>
      <c r="K5759" t="s">
        <v>26</v>
      </c>
    </row>
    <row r="5760" spans="1:11" x14ac:dyDescent="0.25">
      <c r="A5760" s="1">
        <v>36770</v>
      </c>
      <c r="B5760" t="s">
        <v>138</v>
      </c>
      <c r="C5760" t="s">
        <v>26</v>
      </c>
      <c r="D5760" t="s">
        <v>26</v>
      </c>
      <c r="E5760" t="s">
        <v>26</v>
      </c>
      <c r="F5760">
        <v>166102049.34</v>
      </c>
      <c r="G5760">
        <v>152339342.21000001</v>
      </c>
      <c r="H5760">
        <v>215585153.88</v>
      </c>
      <c r="I5760" t="s">
        <v>26</v>
      </c>
      <c r="J5760" t="s">
        <v>26</v>
      </c>
      <c r="K5760" t="s">
        <v>26</v>
      </c>
    </row>
    <row r="5761" spans="1:11" x14ac:dyDescent="0.25">
      <c r="A5761" s="1">
        <v>36770</v>
      </c>
      <c r="B5761" t="s">
        <v>139</v>
      </c>
      <c r="C5761" t="s">
        <v>26</v>
      </c>
      <c r="D5761" t="s">
        <v>26</v>
      </c>
      <c r="E5761" t="s">
        <v>26</v>
      </c>
      <c r="F5761">
        <v>165833930.22</v>
      </c>
      <c r="G5761">
        <v>130861784.51000001</v>
      </c>
      <c r="H5761">
        <v>281980450.63999999</v>
      </c>
      <c r="I5761" t="s">
        <v>26</v>
      </c>
      <c r="J5761" t="s">
        <v>26</v>
      </c>
      <c r="K5761" t="s">
        <v>26</v>
      </c>
    </row>
    <row r="5762" spans="1:11" x14ac:dyDescent="0.25">
      <c r="A5762" s="1">
        <v>36770</v>
      </c>
      <c r="B5762" t="s">
        <v>140</v>
      </c>
      <c r="C5762" t="s">
        <v>26</v>
      </c>
      <c r="D5762" t="s">
        <v>26</v>
      </c>
      <c r="E5762" t="s">
        <v>26</v>
      </c>
      <c r="F5762">
        <v>139717250.49000001</v>
      </c>
      <c r="G5762">
        <v>125835129.90000001</v>
      </c>
      <c r="H5762">
        <v>184227521.19</v>
      </c>
      <c r="I5762" t="s">
        <v>26</v>
      </c>
      <c r="J5762" t="s">
        <v>26</v>
      </c>
      <c r="K5762" t="s">
        <v>26</v>
      </c>
    </row>
    <row r="5763" spans="1:11" x14ac:dyDescent="0.25">
      <c r="A5763" s="1">
        <v>36770</v>
      </c>
      <c r="B5763" t="s">
        <v>141</v>
      </c>
      <c r="C5763" t="s">
        <v>26</v>
      </c>
      <c r="D5763" t="s">
        <v>26</v>
      </c>
      <c r="E5763" t="s">
        <v>26</v>
      </c>
      <c r="F5763">
        <v>149465121.34999999</v>
      </c>
      <c r="G5763">
        <v>133249939.38</v>
      </c>
      <c r="H5763">
        <v>200423898.16999999</v>
      </c>
      <c r="I5763" t="s">
        <v>26</v>
      </c>
      <c r="J5763" t="s">
        <v>26</v>
      </c>
      <c r="K5763" t="s">
        <v>26</v>
      </c>
    </row>
    <row r="5764" spans="1:11" x14ac:dyDescent="0.25">
      <c r="A5764" s="1">
        <v>36770</v>
      </c>
      <c r="B5764" t="s">
        <v>142</v>
      </c>
      <c r="C5764" t="s">
        <v>26</v>
      </c>
      <c r="D5764" t="s">
        <v>26</v>
      </c>
      <c r="E5764" t="s">
        <v>26</v>
      </c>
      <c r="F5764">
        <v>149253627.69</v>
      </c>
      <c r="G5764">
        <v>127597789.84999999</v>
      </c>
      <c r="H5764">
        <v>215576083.80000001</v>
      </c>
      <c r="I5764" t="s">
        <v>26</v>
      </c>
      <c r="J5764" t="s">
        <v>26</v>
      </c>
      <c r="K5764" t="s">
        <v>26</v>
      </c>
    </row>
    <row r="5765" spans="1:11" x14ac:dyDescent="0.25">
      <c r="A5765" s="1">
        <v>36770</v>
      </c>
      <c r="B5765" t="s">
        <v>143</v>
      </c>
      <c r="C5765" t="s">
        <v>26</v>
      </c>
      <c r="D5765" t="s">
        <v>26</v>
      </c>
      <c r="E5765" t="s">
        <v>26</v>
      </c>
      <c r="F5765">
        <v>158680949.81999999</v>
      </c>
      <c r="G5765">
        <v>129146223.59</v>
      </c>
      <c r="H5765">
        <v>228449817.30000001</v>
      </c>
      <c r="I5765" t="s">
        <v>26</v>
      </c>
      <c r="J5765" t="s">
        <v>26</v>
      </c>
      <c r="K5765" t="s">
        <v>26</v>
      </c>
    </row>
    <row r="5766" spans="1:11" x14ac:dyDescent="0.25">
      <c r="A5766" s="1">
        <v>36770</v>
      </c>
      <c r="B5766" t="s">
        <v>144</v>
      </c>
      <c r="C5766" t="s">
        <v>26</v>
      </c>
      <c r="D5766" t="s">
        <v>26</v>
      </c>
      <c r="E5766" t="s">
        <v>26</v>
      </c>
      <c r="F5766">
        <v>136176896.55000001</v>
      </c>
      <c r="G5766">
        <v>115715784.86</v>
      </c>
      <c r="H5766">
        <v>203955337.11000001</v>
      </c>
      <c r="I5766" t="s">
        <v>26</v>
      </c>
      <c r="J5766" t="s">
        <v>26</v>
      </c>
      <c r="K5766" t="s">
        <v>26</v>
      </c>
    </row>
    <row r="5767" spans="1:11" x14ac:dyDescent="0.25">
      <c r="A5767" s="1">
        <v>36770</v>
      </c>
      <c r="B5767" t="s">
        <v>145</v>
      </c>
      <c r="C5767" t="s">
        <v>26</v>
      </c>
      <c r="D5767" t="s">
        <v>26</v>
      </c>
      <c r="E5767" t="s">
        <v>26</v>
      </c>
      <c r="F5767">
        <v>162327302.43000001</v>
      </c>
      <c r="G5767">
        <v>141939592.83000001</v>
      </c>
      <c r="H5767">
        <v>214189284.61000001</v>
      </c>
      <c r="I5767" t="s">
        <v>26</v>
      </c>
      <c r="J5767" t="s">
        <v>26</v>
      </c>
      <c r="K5767" t="s">
        <v>26</v>
      </c>
    </row>
    <row r="5768" spans="1:11" x14ac:dyDescent="0.25">
      <c r="A5768" s="1">
        <v>36770</v>
      </c>
      <c r="B5768" t="s">
        <v>146</v>
      </c>
      <c r="C5768" t="s">
        <v>26</v>
      </c>
      <c r="D5768" t="s">
        <v>26</v>
      </c>
      <c r="E5768" t="s">
        <v>26</v>
      </c>
      <c r="F5768">
        <v>158429196.91999999</v>
      </c>
      <c r="G5768">
        <v>135833102.06</v>
      </c>
      <c r="H5768">
        <v>216918869.40000001</v>
      </c>
      <c r="I5768" t="s">
        <v>26</v>
      </c>
      <c r="J5768" t="s">
        <v>26</v>
      </c>
      <c r="K5768" t="s">
        <v>26</v>
      </c>
    </row>
    <row r="5769" spans="1:11" x14ac:dyDescent="0.25">
      <c r="A5769" s="1">
        <v>36770</v>
      </c>
      <c r="B5769" t="s">
        <v>2</v>
      </c>
      <c r="C5769" t="s">
        <v>26</v>
      </c>
      <c r="D5769" t="s">
        <v>26</v>
      </c>
      <c r="E5769" t="s">
        <v>26</v>
      </c>
      <c r="F5769">
        <v>150876260.72</v>
      </c>
      <c r="G5769">
        <v>131039708.95999999</v>
      </c>
      <c r="H5769">
        <v>207136804.97</v>
      </c>
      <c r="I5769" t="s">
        <v>26</v>
      </c>
      <c r="J5769" t="s">
        <v>26</v>
      </c>
      <c r="K5769" t="s">
        <v>26</v>
      </c>
    </row>
    <row r="5770" spans="1:11" x14ac:dyDescent="0.25">
      <c r="A5770" s="1">
        <v>36770</v>
      </c>
      <c r="B5770" t="s">
        <v>147</v>
      </c>
      <c r="C5770" t="s">
        <v>26</v>
      </c>
      <c r="D5770" t="s">
        <v>26</v>
      </c>
      <c r="E5770" t="s">
        <v>26</v>
      </c>
      <c r="F5770">
        <v>161940102.44</v>
      </c>
      <c r="G5770">
        <v>139862735.61000001</v>
      </c>
      <c r="H5770">
        <v>214203106.33000001</v>
      </c>
      <c r="I5770" t="s">
        <v>26</v>
      </c>
      <c r="J5770" t="s">
        <v>26</v>
      </c>
      <c r="K5770" t="s">
        <v>26</v>
      </c>
    </row>
    <row r="5771" spans="1:11" x14ac:dyDescent="0.25">
      <c r="A5771" s="1">
        <v>36770</v>
      </c>
      <c r="B5771" t="s">
        <v>148</v>
      </c>
      <c r="C5771" t="s">
        <v>26</v>
      </c>
      <c r="D5771" t="s">
        <v>26</v>
      </c>
      <c r="E5771" t="s">
        <v>26</v>
      </c>
      <c r="F5771">
        <v>167531301.72999999</v>
      </c>
      <c r="G5771">
        <v>137998905.99000001</v>
      </c>
      <c r="H5771">
        <v>231692118.53999999</v>
      </c>
      <c r="I5771" t="s">
        <v>26</v>
      </c>
      <c r="J5771" t="s">
        <v>26</v>
      </c>
      <c r="K5771" t="s">
        <v>26</v>
      </c>
    </row>
    <row r="5772" spans="1:11" x14ac:dyDescent="0.25">
      <c r="A5772" s="1">
        <v>36770</v>
      </c>
      <c r="B5772" t="s">
        <v>149</v>
      </c>
      <c r="C5772" t="s">
        <v>26</v>
      </c>
      <c r="D5772" t="s">
        <v>26</v>
      </c>
      <c r="E5772" t="s">
        <v>26</v>
      </c>
      <c r="F5772">
        <v>161227463.31999999</v>
      </c>
      <c r="G5772">
        <v>131741477</v>
      </c>
      <c r="H5772">
        <v>224971546.96000001</v>
      </c>
      <c r="I5772" t="s">
        <v>26</v>
      </c>
      <c r="J5772" t="s">
        <v>26</v>
      </c>
      <c r="K5772" t="s">
        <v>26</v>
      </c>
    </row>
    <row r="5773" spans="1:11" x14ac:dyDescent="0.25">
      <c r="A5773" s="1">
        <v>36770</v>
      </c>
      <c r="B5773" t="s">
        <v>150</v>
      </c>
      <c r="C5773" t="s">
        <v>26</v>
      </c>
      <c r="D5773" t="s">
        <v>26</v>
      </c>
      <c r="E5773" t="s">
        <v>26</v>
      </c>
      <c r="F5773">
        <v>177562907.18000001</v>
      </c>
      <c r="G5773">
        <v>137178258.03999999</v>
      </c>
      <c r="H5773">
        <v>270938418.86000001</v>
      </c>
      <c r="I5773" t="s">
        <v>26</v>
      </c>
      <c r="J5773" t="s">
        <v>26</v>
      </c>
      <c r="K5773" t="s">
        <v>26</v>
      </c>
    </row>
    <row r="5774" spans="1:11" x14ac:dyDescent="0.25">
      <c r="A5774" s="1">
        <v>36770</v>
      </c>
      <c r="B5774" t="s">
        <v>151</v>
      </c>
      <c r="C5774" t="s">
        <v>26</v>
      </c>
      <c r="D5774" t="s">
        <v>26</v>
      </c>
      <c r="E5774" t="s">
        <v>26</v>
      </c>
      <c r="F5774">
        <v>150275809.19</v>
      </c>
      <c r="G5774">
        <v>130723013.97</v>
      </c>
      <c r="H5774">
        <v>208388931.5</v>
      </c>
      <c r="I5774" t="s">
        <v>26</v>
      </c>
      <c r="J5774" t="s">
        <v>26</v>
      </c>
      <c r="K5774" t="s">
        <v>26</v>
      </c>
    </row>
    <row r="5775" spans="1:11" x14ac:dyDescent="0.25">
      <c r="A5775" s="1">
        <v>36770</v>
      </c>
      <c r="B5775" t="s">
        <v>152</v>
      </c>
      <c r="C5775" t="s">
        <v>26</v>
      </c>
      <c r="D5775" t="s">
        <v>26</v>
      </c>
      <c r="E5775" t="s">
        <v>26</v>
      </c>
      <c r="F5775">
        <v>140627106.93000001</v>
      </c>
      <c r="G5775">
        <v>120591306.41</v>
      </c>
      <c r="H5775">
        <v>192235350.91999999</v>
      </c>
      <c r="I5775" t="s">
        <v>26</v>
      </c>
      <c r="J5775" t="s">
        <v>26</v>
      </c>
      <c r="K5775" t="s">
        <v>26</v>
      </c>
    </row>
    <row r="5776" spans="1:11" x14ac:dyDescent="0.25">
      <c r="A5776" s="1">
        <v>36770</v>
      </c>
      <c r="B5776" t="s">
        <v>153</v>
      </c>
      <c r="C5776" t="s">
        <v>26</v>
      </c>
      <c r="D5776" t="s">
        <v>26</v>
      </c>
      <c r="E5776" t="s">
        <v>26</v>
      </c>
      <c r="F5776">
        <v>162381816.75999999</v>
      </c>
      <c r="G5776">
        <v>143508408.78</v>
      </c>
      <c r="H5776">
        <v>206501409.22999999</v>
      </c>
      <c r="I5776" t="s">
        <v>26</v>
      </c>
      <c r="J5776" t="s">
        <v>26</v>
      </c>
      <c r="K5776" t="s">
        <v>26</v>
      </c>
    </row>
    <row r="5777" spans="1:11" x14ac:dyDescent="0.25">
      <c r="A5777" s="1">
        <v>36770</v>
      </c>
      <c r="B5777" t="s">
        <v>154</v>
      </c>
      <c r="C5777" t="s">
        <v>26</v>
      </c>
      <c r="D5777" t="s">
        <v>26</v>
      </c>
      <c r="E5777" t="s">
        <v>26</v>
      </c>
      <c r="F5777">
        <v>160077014.28</v>
      </c>
      <c r="G5777">
        <v>137525359.93000001</v>
      </c>
      <c r="H5777">
        <v>227612496.38999999</v>
      </c>
      <c r="I5777" t="s">
        <v>26</v>
      </c>
      <c r="J5777" t="s">
        <v>26</v>
      </c>
      <c r="K5777" t="s">
        <v>26</v>
      </c>
    </row>
    <row r="5778" spans="1:11" x14ac:dyDescent="0.25">
      <c r="A5778" s="1">
        <v>36770</v>
      </c>
      <c r="B5778" t="s">
        <v>155</v>
      </c>
      <c r="C5778" t="s">
        <v>26</v>
      </c>
      <c r="D5778" t="s">
        <v>26</v>
      </c>
      <c r="E5778" t="s">
        <v>26</v>
      </c>
      <c r="F5778">
        <v>152462064.87</v>
      </c>
      <c r="G5778">
        <v>138661212.88999999</v>
      </c>
      <c r="H5778">
        <v>190961287.06999999</v>
      </c>
      <c r="I5778" t="s">
        <v>26</v>
      </c>
      <c r="J5778" t="s">
        <v>26</v>
      </c>
      <c r="K5778" t="s">
        <v>26</v>
      </c>
    </row>
    <row r="5779" spans="1:11" x14ac:dyDescent="0.25">
      <c r="A5779" s="1">
        <v>36800</v>
      </c>
      <c r="B5779" t="s">
        <v>1</v>
      </c>
      <c r="C5779" t="s">
        <v>26</v>
      </c>
      <c r="D5779" t="s">
        <v>26</v>
      </c>
      <c r="E5779" t="s">
        <v>26</v>
      </c>
      <c r="F5779">
        <v>160428328.38</v>
      </c>
      <c r="G5779">
        <v>136097810.37</v>
      </c>
      <c r="H5779">
        <v>222625045.97</v>
      </c>
      <c r="I5779" t="s">
        <v>26</v>
      </c>
      <c r="J5779" t="s">
        <v>26</v>
      </c>
      <c r="K5779" t="s">
        <v>26</v>
      </c>
    </row>
    <row r="5780" spans="1:11" x14ac:dyDescent="0.25">
      <c r="A5780" s="1">
        <v>36800</v>
      </c>
      <c r="B5780" t="s">
        <v>126</v>
      </c>
      <c r="C5780" t="s">
        <v>26</v>
      </c>
      <c r="D5780" t="s">
        <v>26</v>
      </c>
      <c r="E5780" t="s">
        <v>26</v>
      </c>
      <c r="F5780">
        <v>157494875.27000001</v>
      </c>
      <c r="G5780">
        <v>136420576.99000001</v>
      </c>
      <c r="H5780">
        <v>212247514.38</v>
      </c>
      <c r="I5780" t="s">
        <v>26</v>
      </c>
      <c r="J5780" t="s">
        <v>26</v>
      </c>
      <c r="K5780" t="s">
        <v>26</v>
      </c>
    </row>
    <row r="5781" spans="1:11" x14ac:dyDescent="0.25">
      <c r="A5781" s="1">
        <v>36800</v>
      </c>
      <c r="B5781" t="s">
        <v>127</v>
      </c>
      <c r="C5781" t="s">
        <v>26</v>
      </c>
      <c r="D5781" t="s">
        <v>26</v>
      </c>
      <c r="E5781" t="s">
        <v>26</v>
      </c>
      <c r="F5781">
        <v>156183848.58000001</v>
      </c>
      <c r="G5781">
        <v>133620635.83</v>
      </c>
      <c r="H5781">
        <v>224351353.58000001</v>
      </c>
      <c r="I5781" t="s">
        <v>26</v>
      </c>
      <c r="J5781" t="s">
        <v>26</v>
      </c>
      <c r="K5781" t="s">
        <v>26</v>
      </c>
    </row>
    <row r="5782" spans="1:11" x14ac:dyDescent="0.25">
      <c r="A5782" s="1">
        <v>36800</v>
      </c>
      <c r="B5782" t="s">
        <v>113</v>
      </c>
      <c r="C5782" t="s">
        <v>26</v>
      </c>
      <c r="D5782" t="s">
        <v>26</v>
      </c>
      <c r="E5782" t="s">
        <v>26</v>
      </c>
      <c r="F5782">
        <v>164364984.02000001</v>
      </c>
      <c r="G5782">
        <v>138333042.25999999</v>
      </c>
      <c r="H5782">
        <v>225004788.06</v>
      </c>
      <c r="I5782" t="s">
        <v>26</v>
      </c>
      <c r="J5782" t="s">
        <v>26</v>
      </c>
      <c r="K5782" t="s">
        <v>26</v>
      </c>
    </row>
    <row r="5783" spans="1:11" x14ac:dyDescent="0.25">
      <c r="A5783" s="1">
        <v>36800</v>
      </c>
      <c r="B5783" t="s">
        <v>128</v>
      </c>
      <c r="C5783" t="s">
        <v>26</v>
      </c>
      <c r="D5783" t="s">
        <v>26</v>
      </c>
      <c r="E5783" t="s">
        <v>26</v>
      </c>
      <c r="F5783">
        <v>160144568.34999999</v>
      </c>
      <c r="G5783">
        <v>132735956.05</v>
      </c>
      <c r="H5783">
        <v>228070179.31999999</v>
      </c>
      <c r="I5783" t="s">
        <v>26</v>
      </c>
      <c r="J5783" t="s">
        <v>26</v>
      </c>
      <c r="K5783" t="s">
        <v>26</v>
      </c>
    </row>
    <row r="5784" spans="1:11" x14ac:dyDescent="0.25">
      <c r="A5784" s="1">
        <v>36800</v>
      </c>
      <c r="B5784" t="s">
        <v>129</v>
      </c>
      <c r="C5784" t="s">
        <v>26</v>
      </c>
      <c r="D5784" t="s">
        <v>26</v>
      </c>
      <c r="E5784" t="s">
        <v>26</v>
      </c>
      <c r="F5784">
        <v>156026259.97</v>
      </c>
      <c r="G5784">
        <v>136446395.19</v>
      </c>
      <c r="H5784">
        <v>208576974.47</v>
      </c>
      <c r="I5784" t="s">
        <v>26</v>
      </c>
      <c r="J5784" t="s">
        <v>26</v>
      </c>
      <c r="K5784" t="s">
        <v>26</v>
      </c>
    </row>
    <row r="5785" spans="1:11" x14ac:dyDescent="0.25">
      <c r="A5785" s="1">
        <v>36800</v>
      </c>
      <c r="B5785" t="s">
        <v>130</v>
      </c>
      <c r="C5785" t="s">
        <v>26</v>
      </c>
      <c r="D5785" t="s">
        <v>26</v>
      </c>
      <c r="E5785" t="s">
        <v>26</v>
      </c>
      <c r="F5785">
        <v>156911186.22999999</v>
      </c>
      <c r="G5785">
        <v>127449885.78</v>
      </c>
      <c r="H5785">
        <v>261127752.93000001</v>
      </c>
      <c r="I5785" t="s">
        <v>26</v>
      </c>
      <c r="J5785" t="s">
        <v>26</v>
      </c>
      <c r="K5785" t="s">
        <v>26</v>
      </c>
    </row>
    <row r="5786" spans="1:11" x14ac:dyDescent="0.25">
      <c r="A5786" s="1">
        <v>36800</v>
      </c>
      <c r="B5786" t="s">
        <v>131</v>
      </c>
      <c r="C5786" t="s">
        <v>26</v>
      </c>
      <c r="D5786" t="s">
        <v>26</v>
      </c>
      <c r="E5786" t="s">
        <v>26</v>
      </c>
      <c r="F5786">
        <v>151796457.25999999</v>
      </c>
      <c r="G5786">
        <v>132595130.45999999</v>
      </c>
      <c r="H5786">
        <v>213051278.91</v>
      </c>
      <c r="I5786" t="s">
        <v>26</v>
      </c>
      <c r="J5786" t="s">
        <v>26</v>
      </c>
      <c r="K5786" t="s">
        <v>26</v>
      </c>
    </row>
    <row r="5787" spans="1:11" x14ac:dyDescent="0.25">
      <c r="A5787" s="1">
        <v>36800</v>
      </c>
      <c r="B5787" t="s">
        <v>132</v>
      </c>
      <c r="C5787" t="s">
        <v>26</v>
      </c>
      <c r="D5787" t="s">
        <v>26</v>
      </c>
      <c r="E5787" t="s">
        <v>26</v>
      </c>
      <c r="F5787">
        <v>163215087.41999999</v>
      </c>
      <c r="G5787">
        <v>134903019.56999999</v>
      </c>
      <c r="H5787">
        <v>227521072.5</v>
      </c>
      <c r="I5787" t="s">
        <v>26</v>
      </c>
      <c r="J5787" t="s">
        <v>26</v>
      </c>
      <c r="K5787" t="s">
        <v>26</v>
      </c>
    </row>
    <row r="5788" spans="1:11" x14ac:dyDescent="0.25">
      <c r="A5788" s="1">
        <v>36800</v>
      </c>
      <c r="B5788" t="s">
        <v>133</v>
      </c>
      <c r="C5788" t="s">
        <v>26</v>
      </c>
      <c r="D5788" t="s">
        <v>26</v>
      </c>
      <c r="E5788" t="s">
        <v>26</v>
      </c>
      <c r="F5788">
        <v>166385508.84</v>
      </c>
      <c r="G5788">
        <v>125735267.34999999</v>
      </c>
      <c r="H5788">
        <v>256140463.34</v>
      </c>
      <c r="I5788" t="s">
        <v>26</v>
      </c>
      <c r="J5788" t="s">
        <v>26</v>
      </c>
      <c r="K5788" t="s">
        <v>26</v>
      </c>
    </row>
    <row r="5789" spans="1:11" x14ac:dyDescent="0.25">
      <c r="A5789" s="1">
        <v>36800</v>
      </c>
      <c r="B5789" t="s">
        <v>134</v>
      </c>
      <c r="C5789" t="s">
        <v>26</v>
      </c>
      <c r="D5789" t="s">
        <v>26</v>
      </c>
      <c r="E5789" t="s">
        <v>26</v>
      </c>
      <c r="F5789">
        <v>150743159.13999999</v>
      </c>
      <c r="G5789">
        <v>143111791.36000001</v>
      </c>
      <c r="H5789">
        <v>170202060.59999999</v>
      </c>
      <c r="I5789" t="s">
        <v>26</v>
      </c>
      <c r="J5789" t="s">
        <v>26</v>
      </c>
      <c r="K5789" t="s">
        <v>26</v>
      </c>
    </row>
    <row r="5790" spans="1:11" x14ac:dyDescent="0.25">
      <c r="A5790" s="1">
        <v>36800</v>
      </c>
      <c r="B5790" t="s">
        <v>135</v>
      </c>
      <c r="C5790" t="s">
        <v>26</v>
      </c>
      <c r="D5790" t="s">
        <v>26</v>
      </c>
      <c r="E5790" t="s">
        <v>26</v>
      </c>
      <c r="F5790">
        <v>160533253.12</v>
      </c>
      <c r="G5790">
        <v>152585601.88999999</v>
      </c>
      <c r="H5790">
        <v>188107294.78999999</v>
      </c>
      <c r="I5790" t="s">
        <v>26</v>
      </c>
      <c r="J5790" t="s">
        <v>26</v>
      </c>
      <c r="K5790" t="s">
        <v>26</v>
      </c>
    </row>
    <row r="5791" spans="1:11" x14ac:dyDescent="0.25">
      <c r="A5791" s="1">
        <v>36800</v>
      </c>
      <c r="B5791" t="s">
        <v>136</v>
      </c>
      <c r="C5791" t="s">
        <v>26</v>
      </c>
      <c r="D5791" t="s">
        <v>26</v>
      </c>
      <c r="E5791" t="s">
        <v>26</v>
      </c>
      <c r="F5791">
        <v>169776387.22</v>
      </c>
      <c r="G5791">
        <v>129617708.66</v>
      </c>
      <c r="H5791">
        <v>282502946.74000001</v>
      </c>
      <c r="I5791" t="s">
        <v>26</v>
      </c>
      <c r="J5791" t="s">
        <v>26</v>
      </c>
      <c r="K5791" t="s">
        <v>26</v>
      </c>
    </row>
    <row r="5792" spans="1:11" x14ac:dyDescent="0.25">
      <c r="A5792" s="1">
        <v>36800</v>
      </c>
      <c r="B5792" t="s">
        <v>137</v>
      </c>
      <c r="C5792" t="s">
        <v>26</v>
      </c>
      <c r="D5792" t="s">
        <v>26</v>
      </c>
      <c r="E5792" t="s">
        <v>26</v>
      </c>
      <c r="F5792">
        <v>151004987.53999999</v>
      </c>
      <c r="G5792">
        <v>127903279.95999999</v>
      </c>
      <c r="H5792">
        <v>249720614.28</v>
      </c>
      <c r="I5792" t="s">
        <v>26</v>
      </c>
      <c r="J5792" t="s">
        <v>26</v>
      </c>
      <c r="K5792" t="s">
        <v>26</v>
      </c>
    </row>
    <row r="5793" spans="1:11" x14ac:dyDescent="0.25">
      <c r="A5793" s="1">
        <v>36800</v>
      </c>
      <c r="B5793" t="s">
        <v>138</v>
      </c>
      <c r="C5793" t="s">
        <v>26</v>
      </c>
      <c r="D5793" t="s">
        <v>26</v>
      </c>
      <c r="E5793" t="s">
        <v>26</v>
      </c>
      <c r="F5793">
        <v>166401033.03</v>
      </c>
      <c r="G5793">
        <v>153009635.31</v>
      </c>
      <c r="H5793">
        <v>214787488.81</v>
      </c>
      <c r="I5793" t="s">
        <v>26</v>
      </c>
      <c r="J5793" t="s">
        <v>26</v>
      </c>
      <c r="K5793" t="s">
        <v>26</v>
      </c>
    </row>
    <row r="5794" spans="1:11" x14ac:dyDescent="0.25">
      <c r="A5794" s="1">
        <v>36800</v>
      </c>
      <c r="B5794" t="s">
        <v>139</v>
      </c>
      <c r="C5794" t="s">
        <v>26</v>
      </c>
      <c r="D5794" t="s">
        <v>26</v>
      </c>
      <c r="E5794" t="s">
        <v>26</v>
      </c>
      <c r="F5794">
        <v>166812350.41</v>
      </c>
      <c r="G5794">
        <v>131738558.47</v>
      </c>
      <c r="H5794">
        <v>283362154.85000002</v>
      </c>
      <c r="I5794" t="s">
        <v>26</v>
      </c>
      <c r="J5794" t="s">
        <v>26</v>
      </c>
      <c r="K5794" t="s">
        <v>26</v>
      </c>
    </row>
    <row r="5795" spans="1:11" x14ac:dyDescent="0.25">
      <c r="A5795" s="1">
        <v>36800</v>
      </c>
      <c r="B5795" t="s">
        <v>140</v>
      </c>
      <c r="C5795" t="s">
        <v>26</v>
      </c>
      <c r="D5795" t="s">
        <v>26</v>
      </c>
      <c r="E5795" t="s">
        <v>26</v>
      </c>
      <c r="F5795">
        <v>139717250.49000001</v>
      </c>
      <c r="G5795">
        <v>125847713.42</v>
      </c>
      <c r="H5795">
        <v>184227521.19</v>
      </c>
      <c r="I5795" t="s">
        <v>26</v>
      </c>
      <c r="J5795" t="s">
        <v>26</v>
      </c>
      <c r="K5795" t="s">
        <v>26</v>
      </c>
    </row>
    <row r="5796" spans="1:11" x14ac:dyDescent="0.25">
      <c r="A5796" s="1">
        <v>36800</v>
      </c>
      <c r="B5796" t="s">
        <v>141</v>
      </c>
      <c r="C5796" t="s">
        <v>26</v>
      </c>
      <c r="D5796" t="s">
        <v>26</v>
      </c>
      <c r="E5796" t="s">
        <v>26</v>
      </c>
      <c r="F5796">
        <v>149764051.59999999</v>
      </c>
      <c r="G5796">
        <v>133676339.18000001</v>
      </c>
      <c r="H5796">
        <v>200423898.16999999</v>
      </c>
      <c r="I5796" t="s">
        <v>26</v>
      </c>
      <c r="J5796" t="s">
        <v>26</v>
      </c>
      <c r="K5796" t="s">
        <v>26</v>
      </c>
    </row>
    <row r="5797" spans="1:11" x14ac:dyDescent="0.25">
      <c r="A5797" s="1">
        <v>36800</v>
      </c>
      <c r="B5797" t="s">
        <v>142</v>
      </c>
      <c r="C5797" t="s">
        <v>26</v>
      </c>
      <c r="D5797" t="s">
        <v>26</v>
      </c>
      <c r="E5797" t="s">
        <v>26</v>
      </c>
      <c r="F5797">
        <v>150343179.16999999</v>
      </c>
      <c r="G5797">
        <v>129116203.55</v>
      </c>
      <c r="H5797">
        <v>215597641.41</v>
      </c>
      <c r="I5797" t="s">
        <v>26</v>
      </c>
      <c r="J5797" t="s">
        <v>26</v>
      </c>
      <c r="K5797" t="s">
        <v>26</v>
      </c>
    </row>
    <row r="5798" spans="1:11" x14ac:dyDescent="0.25">
      <c r="A5798" s="1">
        <v>36800</v>
      </c>
      <c r="B5798" t="s">
        <v>143</v>
      </c>
      <c r="C5798" t="s">
        <v>26</v>
      </c>
      <c r="D5798" t="s">
        <v>26</v>
      </c>
      <c r="E5798" t="s">
        <v>26</v>
      </c>
      <c r="F5798">
        <v>158649213.63</v>
      </c>
      <c r="G5798">
        <v>128965418.87</v>
      </c>
      <c r="H5798">
        <v>228723957.08000001</v>
      </c>
      <c r="I5798" t="s">
        <v>26</v>
      </c>
      <c r="J5798" t="s">
        <v>26</v>
      </c>
      <c r="K5798" t="s">
        <v>26</v>
      </c>
    </row>
    <row r="5799" spans="1:11" x14ac:dyDescent="0.25">
      <c r="A5799" s="1">
        <v>36800</v>
      </c>
      <c r="B5799" t="s">
        <v>144</v>
      </c>
      <c r="C5799" t="s">
        <v>26</v>
      </c>
      <c r="D5799" t="s">
        <v>26</v>
      </c>
      <c r="E5799" t="s">
        <v>26</v>
      </c>
      <c r="F5799">
        <v>136476485.72999999</v>
      </c>
      <c r="G5799">
        <v>116155504.84999999</v>
      </c>
      <c r="H5799">
        <v>203914546.03999999</v>
      </c>
      <c r="I5799" t="s">
        <v>26</v>
      </c>
      <c r="J5799" t="s">
        <v>26</v>
      </c>
      <c r="K5799" t="s">
        <v>26</v>
      </c>
    </row>
    <row r="5800" spans="1:11" x14ac:dyDescent="0.25">
      <c r="A5800" s="1">
        <v>36800</v>
      </c>
      <c r="B5800" t="s">
        <v>145</v>
      </c>
      <c r="C5800" t="s">
        <v>26</v>
      </c>
      <c r="D5800" t="s">
        <v>26</v>
      </c>
      <c r="E5800" t="s">
        <v>26</v>
      </c>
      <c r="F5800">
        <v>162197440.59</v>
      </c>
      <c r="G5800">
        <v>141726683.44</v>
      </c>
      <c r="H5800">
        <v>214189284.61000001</v>
      </c>
      <c r="I5800" t="s">
        <v>26</v>
      </c>
      <c r="J5800" t="s">
        <v>26</v>
      </c>
      <c r="K5800" t="s">
        <v>26</v>
      </c>
    </row>
    <row r="5801" spans="1:11" x14ac:dyDescent="0.25">
      <c r="A5801" s="1">
        <v>36800</v>
      </c>
      <c r="B5801" t="s">
        <v>146</v>
      </c>
      <c r="C5801" t="s">
        <v>26</v>
      </c>
      <c r="D5801" t="s">
        <v>26</v>
      </c>
      <c r="E5801" t="s">
        <v>26</v>
      </c>
      <c r="F5801">
        <v>158841112.83000001</v>
      </c>
      <c r="G5801">
        <v>136457934.33000001</v>
      </c>
      <c r="H5801">
        <v>216918869.40000001</v>
      </c>
      <c r="I5801" t="s">
        <v>26</v>
      </c>
      <c r="J5801" t="s">
        <v>26</v>
      </c>
      <c r="K5801" t="s">
        <v>26</v>
      </c>
    </row>
    <row r="5802" spans="1:11" x14ac:dyDescent="0.25">
      <c r="A5802" s="1">
        <v>36800</v>
      </c>
      <c r="B5802" t="s">
        <v>2</v>
      </c>
      <c r="C5802" t="s">
        <v>26</v>
      </c>
      <c r="D5802" t="s">
        <v>26</v>
      </c>
      <c r="E5802" t="s">
        <v>26</v>
      </c>
      <c r="F5802">
        <v>150830997.84</v>
      </c>
      <c r="G5802">
        <v>130987293.08</v>
      </c>
      <c r="H5802">
        <v>207136804.97</v>
      </c>
      <c r="I5802" t="s">
        <v>26</v>
      </c>
      <c r="J5802" t="s">
        <v>26</v>
      </c>
      <c r="K5802" t="s">
        <v>26</v>
      </c>
    </row>
    <row r="5803" spans="1:11" x14ac:dyDescent="0.25">
      <c r="A5803" s="1">
        <v>36800</v>
      </c>
      <c r="B5803" t="s">
        <v>147</v>
      </c>
      <c r="C5803" t="s">
        <v>26</v>
      </c>
      <c r="D5803" t="s">
        <v>26</v>
      </c>
      <c r="E5803" t="s">
        <v>26</v>
      </c>
      <c r="F5803">
        <v>162134430.56</v>
      </c>
      <c r="G5803">
        <v>140156447.36000001</v>
      </c>
      <c r="H5803">
        <v>214203106.33000001</v>
      </c>
      <c r="I5803" t="s">
        <v>26</v>
      </c>
      <c r="J5803" t="s">
        <v>26</v>
      </c>
      <c r="K5803" t="s">
        <v>26</v>
      </c>
    </row>
    <row r="5804" spans="1:11" x14ac:dyDescent="0.25">
      <c r="A5804" s="1">
        <v>36800</v>
      </c>
      <c r="B5804" t="s">
        <v>148</v>
      </c>
      <c r="C5804" t="s">
        <v>26</v>
      </c>
      <c r="D5804" t="s">
        <v>26</v>
      </c>
      <c r="E5804" t="s">
        <v>26</v>
      </c>
      <c r="F5804">
        <v>167615067.38999999</v>
      </c>
      <c r="G5804">
        <v>138123105.00999999</v>
      </c>
      <c r="H5804">
        <v>231692118.53999999</v>
      </c>
      <c r="I5804" t="s">
        <v>26</v>
      </c>
      <c r="J5804" t="s">
        <v>26</v>
      </c>
      <c r="K5804" t="s">
        <v>26</v>
      </c>
    </row>
    <row r="5805" spans="1:11" x14ac:dyDescent="0.25">
      <c r="A5805" s="1">
        <v>36800</v>
      </c>
      <c r="B5805" t="s">
        <v>149</v>
      </c>
      <c r="C5805" t="s">
        <v>26</v>
      </c>
      <c r="D5805" t="s">
        <v>26</v>
      </c>
      <c r="E5805" t="s">
        <v>26</v>
      </c>
      <c r="F5805">
        <v>161066235.86000001</v>
      </c>
      <c r="G5805">
        <v>131477994.05</v>
      </c>
      <c r="H5805">
        <v>224971546.96000001</v>
      </c>
      <c r="I5805" t="s">
        <v>26</v>
      </c>
      <c r="J5805" t="s">
        <v>26</v>
      </c>
      <c r="K5805" t="s">
        <v>26</v>
      </c>
    </row>
    <row r="5806" spans="1:11" x14ac:dyDescent="0.25">
      <c r="A5806" s="1">
        <v>36800</v>
      </c>
      <c r="B5806" t="s">
        <v>150</v>
      </c>
      <c r="C5806" t="s">
        <v>26</v>
      </c>
      <c r="D5806" t="s">
        <v>26</v>
      </c>
      <c r="E5806" t="s">
        <v>26</v>
      </c>
      <c r="F5806">
        <v>177651688.63</v>
      </c>
      <c r="G5806">
        <v>137438896.72999999</v>
      </c>
      <c r="H5806">
        <v>270667480.44</v>
      </c>
      <c r="I5806" t="s">
        <v>26</v>
      </c>
      <c r="J5806" t="s">
        <v>26</v>
      </c>
      <c r="K5806" t="s">
        <v>26</v>
      </c>
    </row>
    <row r="5807" spans="1:11" x14ac:dyDescent="0.25">
      <c r="A5807" s="1">
        <v>36800</v>
      </c>
      <c r="B5807" t="s">
        <v>151</v>
      </c>
      <c r="C5807" t="s">
        <v>26</v>
      </c>
      <c r="D5807" t="s">
        <v>26</v>
      </c>
      <c r="E5807" t="s">
        <v>26</v>
      </c>
      <c r="F5807">
        <v>150952050.34</v>
      </c>
      <c r="G5807">
        <v>131598858.16</v>
      </c>
      <c r="H5807">
        <v>208597320.43000001</v>
      </c>
      <c r="I5807" t="s">
        <v>26</v>
      </c>
      <c r="J5807" t="s">
        <v>26</v>
      </c>
      <c r="K5807" t="s">
        <v>26</v>
      </c>
    </row>
    <row r="5808" spans="1:11" x14ac:dyDescent="0.25">
      <c r="A5808" s="1">
        <v>36800</v>
      </c>
      <c r="B5808" t="s">
        <v>152</v>
      </c>
      <c r="C5808" t="s">
        <v>26</v>
      </c>
      <c r="D5808" t="s">
        <v>26</v>
      </c>
      <c r="E5808" t="s">
        <v>26</v>
      </c>
      <c r="F5808">
        <v>140655232.34999999</v>
      </c>
      <c r="G5808">
        <v>120579247.28</v>
      </c>
      <c r="H5808">
        <v>192369915.66999999</v>
      </c>
      <c r="I5808" t="s">
        <v>26</v>
      </c>
      <c r="J5808" t="s">
        <v>26</v>
      </c>
      <c r="K5808" t="s">
        <v>26</v>
      </c>
    </row>
    <row r="5809" spans="1:11" x14ac:dyDescent="0.25">
      <c r="A5809" s="1">
        <v>36800</v>
      </c>
      <c r="B5809" t="s">
        <v>153</v>
      </c>
      <c r="C5809" t="s">
        <v>26</v>
      </c>
      <c r="D5809" t="s">
        <v>26</v>
      </c>
      <c r="E5809" t="s">
        <v>26</v>
      </c>
      <c r="F5809">
        <v>162690342.21000001</v>
      </c>
      <c r="G5809">
        <v>144627774.37</v>
      </c>
      <c r="H5809">
        <v>205241750.63</v>
      </c>
      <c r="I5809" t="s">
        <v>26</v>
      </c>
      <c r="J5809" t="s">
        <v>26</v>
      </c>
      <c r="K5809" t="s">
        <v>26</v>
      </c>
    </row>
    <row r="5810" spans="1:11" x14ac:dyDescent="0.25">
      <c r="A5810" s="1">
        <v>36800</v>
      </c>
      <c r="B5810" t="s">
        <v>154</v>
      </c>
      <c r="C5810" t="s">
        <v>26</v>
      </c>
      <c r="D5810" t="s">
        <v>26</v>
      </c>
      <c r="E5810" t="s">
        <v>26</v>
      </c>
      <c r="F5810">
        <v>160317129.80000001</v>
      </c>
      <c r="G5810">
        <v>137882925.87</v>
      </c>
      <c r="H5810">
        <v>227612496.38999999</v>
      </c>
      <c r="I5810" t="s">
        <v>26</v>
      </c>
      <c r="J5810" t="s">
        <v>26</v>
      </c>
      <c r="K5810" t="s">
        <v>26</v>
      </c>
    </row>
    <row r="5811" spans="1:11" x14ac:dyDescent="0.25">
      <c r="A5811" s="1">
        <v>36800</v>
      </c>
      <c r="B5811" t="s">
        <v>155</v>
      </c>
      <c r="C5811" t="s">
        <v>26</v>
      </c>
      <c r="D5811" t="s">
        <v>26</v>
      </c>
      <c r="E5811" t="s">
        <v>26</v>
      </c>
      <c r="F5811">
        <v>152202879.36000001</v>
      </c>
      <c r="G5811">
        <v>138272961.49000001</v>
      </c>
      <c r="H5811">
        <v>190961287.06999999</v>
      </c>
      <c r="I5811" t="s">
        <v>26</v>
      </c>
      <c r="J5811" t="s">
        <v>26</v>
      </c>
      <c r="K5811" t="s">
        <v>26</v>
      </c>
    </row>
    <row r="5812" spans="1:11" x14ac:dyDescent="0.25">
      <c r="A5812" s="1">
        <v>36831</v>
      </c>
      <c r="B5812" t="s">
        <v>1</v>
      </c>
      <c r="C5812" t="s">
        <v>26</v>
      </c>
      <c r="D5812" t="s">
        <v>26</v>
      </c>
      <c r="E5812" t="s">
        <v>26</v>
      </c>
      <c r="F5812">
        <v>160989827.53</v>
      </c>
      <c r="G5812">
        <v>136696640.74000001</v>
      </c>
      <c r="H5812">
        <v>223181608.59</v>
      </c>
      <c r="I5812" t="s">
        <v>26</v>
      </c>
      <c r="J5812" t="s">
        <v>26</v>
      </c>
      <c r="K5812" t="s">
        <v>26</v>
      </c>
    </row>
    <row r="5813" spans="1:11" x14ac:dyDescent="0.25">
      <c r="A5813" s="1">
        <v>36831</v>
      </c>
      <c r="B5813" t="s">
        <v>126</v>
      </c>
      <c r="C5813" t="s">
        <v>26</v>
      </c>
      <c r="D5813" t="s">
        <v>26</v>
      </c>
      <c r="E5813" t="s">
        <v>26</v>
      </c>
      <c r="F5813">
        <v>157904361.94</v>
      </c>
      <c r="G5813">
        <v>136788912.55000001</v>
      </c>
      <c r="H5813">
        <v>212778133.16</v>
      </c>
      <c r="I5813" t="s">
        <v>26</v>
      </c>
      <c r="J5813" t="s">
        <v>26</v>
      </c>
      <c r="K5813" t="s">
        <v>26</v>
      </c>
    </row>
    <row r="5814" spans="1:11" x14ac:dyDescent="0.25">
      <c r="A5814" s="1">
        <v>36831</v>
      </c>
      <c r="B5814" t="s">
        <v>127</v>
      </c>
      <c r="C5814" t="s">
        <v>26</v>
      </c>
      <c r="D5814" t="s">
        <v>26</v>
      </c>
      <c r="E5814" t="s">
        <v>26</v>
      </c>
      <c r="F5814">
        <v>157199043.59999999</v>
      </c>
      <c r="G5814">
        <v>134155118.37</v>
      </c>
      <c r="H5814">
        <v>226639737.38999999</v>
      </c>
      <c r="I5814" t="s">
        <v>26</v>
      </c>
      <c r="J5814" t="s">
        <v>26</v>
      </c>
      <c r="K5814" t="s">
        <v>26</v>
      </c>
    </row>
    <row r="5815" spans="1:11" x14ac:dyDescent="0.25">
      <c r="A5815" s="1">
        <v>36831</v>
      </c>
      <c r="B5815" t="s">
        <v>113</v>
      </c>
      <c r="C5815" t="s">
        <v>26</v>
      </c>
      <c r="D5815" t="s">
        <v>26</v>
      </c>
      <c r="E5815" t="s">
        <v>26</v>
      </c>
      <c r="F5815">
        <v>164595095</v>
      </c>
      <c r="G5815">
        <v>138775708</v>
      </c>
      <c r="H5815">
        <v>224892285.66</v>
      </c>
      <c r="I5815" t="s">
        <v>26</v>
      </c>
      <c r="J5815" t="s">
        <v>26</v>
      </c>
      <c r="K5815" t="s">
        <v>26</v>
      </c>
    </row>
    <row r="5816" spans="1:11" x14ac:dyDescent="0.25">
      <c r="A5816" s="1">
        <v>36831</v>
      </c>
      <c r="B5816" t="s">
        <v>128</v>
      </c>
      <c r="C5816" t="s">
        <v>26</v>
      </c>
      <c r="D5816" t="s">
        <v>26</v>
      </c>
      <c r="E5816" t="s">
        <v>26</v>
      </c>
      <c r="F5816">
        <v>161041377.93000001</v>
      </c>
      <c r="G5816">
        <v>133983674.03</v>
      </c>
      <c r="H5816">
        <v>228343863.53</v>
      </c>
      <c r="I5816" t="s">
        <v>26</v>
      </c>
      <c r="J5816" t="s">
        <v>26</v>
      </c>
      <c r="K5816" t="s">
        <v>26</v>
      </c>
    </row>
    <row r="5817" spans="1:11" x14ac:dyDescent="0.25">
      <c r="A5817" s="1">
        <v>36831</v>
      </c>
      <c r="B5817" t="s">
        <v>129</v>
      </c>
      <c r="C5817" t="s">
        <v>26</v>
      </c>
      <c r="D5817" t="s">
        <v>26</v>
      </c>
      <c r="E5817" t="s">
        <v>26</v>
      </c>
      <c r="F5817">
        <v>156494338.75</v>
      </c>
      <c r="G5817">
        <v>137019470.05000001</v>
      </c>
      <c r="H5817">
        <v>208848124.53</v>
      </c>
      <c r="I5817" t="s">
        <v>26</v>
      </c>
      <c r="J5817" t="s">
        <v>26</v>
      </c>
      <c r="K5817" t="s">
        <v>26</v>
      </c>
    </row>
    <row r="5818" spans="1:11" x14ac:dyDescent="0.25">
      <c r="A5818" s="1">
        <v>36831</v>
      </c>
      <c r="B5818" t="s">
        <v>130</v>
      </c>
      <c r="C5818" t="s">
        <v>26</v>
      </c>
      <c r="D5818" t="s">
        <v>26</v>
      </c>
      <c r="E5818" t="s">
        <v>26</v>
      </c>
      <c r="F5818">
        <v>157130861.88999999</v>
      </c>
      <c r="G5818">
        <v>127743020.52</v>
      </c>
      <c r="H5818">
        <v>261127752.93000001</v>
      </c>
      <c r="I5818" t="s">
        <v>26</v>
      </c>
      <c r="J5818" t="s">
        <v>26</v>
      </c>
      <c r="K5818" t="s">
        <v>26</v>
      </c>
    </row>
    <row r="5819" spans="1:11" x14ac:dyDescent="0.25">
      <c r="A5819" s="1">
        <v>36831</v>
      </c>
      <c r="B5819" t="s">
        <v>131</v>
      </c>
      <c r="C5819" t="s">
        <v>26</v>
      </c>
      <c r="D5819" t="s">
        <v>26</v>
      </c>
      <c r="E5819" t="s">
        <v>26</v>
      </c>
      <c r="F5819">
        <v>152464361.66999999</v>
      </c>
      <c r="G5819">
        <v>131083545.97</v>
      </c>
      <c r="H5819">
        <v>219954140.34</v>
      </c>
      <c r="I5819" t="s">
        <v>26</v>
      </c>
      <c r="J5819" t="s">
        <v>26</v>
      </c>
      <c r="K5819" t="s">
        <v>26</v>
      </c>
    </row>
    <row r="5820" spans="1:11" x14ac:dyDescent="0.25">
      <c r="A5820" s="1">
        <v>36831</v>
      </c>
      <c r="B5820" t="s">
        <v>132</v>
      </c>
      <c r="C5820" t="s">
        <v>26</v>
      </c>
      <c r="D5820" t="s">
        <v>26</v>
      </c>
      <c r="E5820" t="s">
        <v>26</v>
      </c>
      <c r="F5820">
        <v>163443588.53999999</v>
      </c>
      <c r="G5820">
        <v>134619723.22999999</v>
      </c>
      <c r="H5820">
        <v>228817942.61000001</v>
      </c>
      <c r="I5820" t="s">
        <v>26</v>
      </c>
      <c r="J5820" t="s">
        <v>26</v>
      </c>
      <c r="K5820" t="s">
        <v>26</v>
      </c>
    </row>
    <row r="5821" spans="1:11" x14ac:dyDescent="0.25">
      <c r="A5821" s="1">
        <v>36831</v>
      </c>
      <c r="B5821" t="s">
        <v>133</v>
      </c>
      <c r="C5821" t="s">
        <v>26</v>
      </c>
      <c r="D5821" t="s">
        <v>26</v>
      </c>
      <c r="E5821" t="s">
        <v>26</v>
      </c>
      <c r="F5821">
        <v>167799785.66</v>
      </c>
      <c r="G5821">
        <v>125898723.19</v>
      </c>
      <c r="H5821">
        <v>260008184.33000001</v>
      </c>
      <c r="I5821" t="s">
        <v>26</v>
      </c>
      <c r="J5821" t="s">
        <v>26</v>
      </c>
      <c r="K5821" t="s">
        <v>26</v>
      </c>
    </row>
    <row r="5822" spans="1:11" x14ac:dyDescent="0.25">
      <c r="A5822" s="1">
        <v>36831</v>
      </c>
      <c r="B5822" t="s">
        <v>134</v>
      </c>
      <c r="C5822" t="s">
        <v>26</v>
      </c>
      <c r="D5822" t="s">
        <v>26</v>
      </c>
      <c r="E5822" t="s">
        <v>26</v>
      </c>
      <c r="F5822">
        <v>151240611.56</v>
      </c>
      <c r="G5822">
        <v>144199440.97999999</v>
      </c>
      <c r="H5822">
        <v>169606353.38999999</v>
      </c>
      <c r="I5822" t="s">
        <v>26</v>
      </c>
      <c r="J5822" t="s">
        <v>26</v>
      </c>
      <c r="K5822" t="s">
        <v>26</v>
      </c>
    </row>
    <row r="5823" spans="1:11" x14ac:dyDescent="0.25">
      <c r="A5823" s="1">
        <v>36831</v>
      </c>
      <c r="B5823" t="s">
        <v>135</v>
      </c>
      <c r="C5823" t="s">
        <v>26</v>
      </c>
      <c r="D5823" t="s">
        <v>26</v>
      </c>
      <c r="E5823" t="s">
        <v>26</v>
      </c>
      <c r="F5823">
        <v>160822212.97999999</v>
      </c>
      <c r="G5823">
        <v>153012841.58000001</v>
      </c>
      <c r="H5823">
        <v>188107294.78999999</v>
      </c>
      <c r="I5823" t="s">
        <v>26</v>
      </c>
      <c r="J5823" t="s">
        <v>26</v>
      </c>
      <c r="K5823" t="s">
        <v>26</v>
      </c>
    </row>
    <row r="5824" spans="1:11" x14ac:dyDescent="0.25">
      <c r="A5824" s="1">
        <v>36831</v>
      </c>
      <c r="B5824" t="s">
        <v>136</v>
      </c>
      <c r="C5824" t="s">
        <v>26</v>
      </c>
      <c r="D5824" t="s">
        <v>26</v>
      </c>
      <c r="E5824" t="s">
        <v>26</v>
      </c>
      <c r="F5824">
        <v>170048029.44</v>
      </c>
      <c r="G5824">
        <v>130032485.33</v>
      </c>
      <c r="H5824">
        <v>282502946.74000001</v>
      </c>
      <c r="I5824" t="s">
        <v>26</v>
      </c>
      <c r="J5824" t="s">
        <v>26</v>
      </c>
      <c r="K5824" t="s">
        <v>26</v>
      </c>
    </row>
    <row r="5825" spans="1:11" x14ac:dyDescent="0.25">
      <c r="A5825" s="1">
        <v>36831</v>
      </c>
      <c r="B5825" t="s">
        <v>137</v>
      </c>
      <c r="C5825" t="s">
        <v>26</v>
      </c>
      <c r="D5825" t="s">
        <v>26</v>
      </c>
      <c r="E5825" t="s">
        <v>26</v>
      </c>
      <c r="F5825">
        <v>150823781.55000001</v>
      </c>
      <c r="G5825">
        <v>127557941.09999999</v>
      </c>
      <c r="H5825">
        <v>250145139.31999999</v>
      </c>
      <c r="I5825" t="s">
        <v>26</v>
      </c>
      <c r="J5825" t="s">
        <v>26</v>
      </c>
      <c r="K5825" t="s">
        <v>26</v>
      </c>
    </row>
    <row r="5826" spans="1:11" x14ac:dyDescent="0.25">
      <c r="A5826" s="1">
        <v>36831</v>
      </c>
      <c r="B5826" t="s">
        <v>138</v>
      </c>
      <c r="C5826" t="s">
        <v>26</v>
      </c>
      <c r="D5826" t="s">
        <v>26</v>
      </c>
      <c r="E5826" t="s">
        <v>26</v>
      </c>
      <c r="F5826">
        <v>166633994.47999999</v>
      </c>
      <c r="G5826">
        <v>153330955.55000001</v>
      </c>
      <c r="H5826">
        <v>214787488.81</v>
      </c>
      <c r="I5826" t="s">
        <v>26</v>
      </c>
      <c r="J5826" t="s">
        <v>26</v>
      </c>
      <c r="K5826" t="s">
        <v>26</v>
      </c>
    </row>
    <row r="5827" spans="1:11" x14ac:dyDescent="0.25">
      <c r="A5827" s="1">
        <v>36831</v>
      </c>
      <c r="B5827" t="s">
        <v>139</v>
      </c>
      <c r="C5827" t="s">
        <v>26</v>
      </c>
      <c r="D5827" t="s">
        <v>26</v>
      </c>
      <c r="E5827" t="s">
        <v>26</v>
      </c>
      <c r="F5827">
        <v>167246062.52000001</v>
      </c>
      <c r="G5827">
        <v>132621206.81</v>
      </c>
      <c r="H5827">
        <v>282625413.24000001</v>
      </c>
      <c r="I5827" t="s">
        <v>26</v>
      </c>
      <c r="J5827" t="s">
        <v>26</v>
      </c>
      <c r="K5827" t="s">
        <v>26</v>
      </c>
    </row>
    <row r="5828" spans="1:11" x14ac:dyDescent="0.25">
      <c r="A5828" s="1">
        <v>36831</v>
      </c>
      <c r="B5828" t="s">
        <v>140</v>
      </c>
      <c r="C5828" t="s">
        <v>26</v>
      </c>
      <c r="D5828" t="s">
        <v>26</v>
      </c>
      <c r="E5828" t="s">
        <v>26</v>
      </c>
      <c r="F5828">
        <v>142078472.03</v>
      </c>
      <c r="G5828">
        <v>127005512.38</v>
      </c>
      <c r="H5828">
        <v>189901728.84</v>
      </c>
      <c r="I5828" t="s">
        <v>26</v>
      </c>
      <c r="J5828" t="s">
        <v>26</v>
      </c>
      <c r="K5828" t="s">
        <v>26</v>
      </c>
    </row>
    <row r="5829" spans="1:11" x14ac:dyDescent="0.25">
      <c r="A5829" s="1">
        <v>36831</v>
      </c>
      <c r="B5829" t="s">
        <v>141</v>
      </c>
      <c r="C5829" t="s">
        <v>26</v>
      </c>
      <c r="D5829" t="s">
        <v>26</v>
      </c>
      <c r="E5829" t="s">
        <v>26</v>
      </c>
      <c r="F5829">
        <v>150078556.09999999</v>
      </c>
      <c r="G5829">
        <v>134745749.90000001</v>
      </c>
      <c r="H5829">
        <v>198900676.55000001</v>
      </c>
      <c r="I5829" t="s">
        <v>26</v>
      </c>
      <c r="J5829" t="s">
        <v>26</v>
      </c>
      <c r="K5829" t="s">
        <v>26</v>
      </c>
    </row>
    <row r="5830" spans="1:11" x14ac:dyDescent="0.25">
      <c r="A5830" s="1">
        <v>36831</v>
      </c>
      <c r="B5830" t="s">
        <v>142</v>
      </c>
      <c r="C5830" t="s">
        <v>26</v>
      </c>
      <c r="D5830" t="s">
        <v>26</v>
      </c>
      <c r="E5830" t="s">
        <v>26</v>
      </c>
      <c r="F5830">
        <v>154943680.44999999</v>
      </c>
      <c r="G5830">
        <v>130381542.34</v>
      </c>
      <c r="H5830">
        <v>229417450.22999999</v>
      </c>
      <c r="I5830" t="s">
        <v>26</v>
      </c>
      <c r="J5830" t="s">
        <v>26</v>
      </c>
      <c r="K5830" t="s">
        <v>26</v>
      </c>
    </row>
    <row r="5831" spans="1:11" x14ac:dyDescent="0.25">
      <c r="A5831" s="1">
        <v>36831</v>
      </c>
      <c r="B5831" t="s">
        <v>143</v>
      </c>
      <c r="C5831" t="s">
        <v>26</v>
      </c>
      <c r="D5831" t="s">
        <v>26</v>
      </c>
      <c r="E5831" t="s">
        <v>26</v>
      </c>
      <c r="F5831">
        <v>158903052.37</v>
      </c>
      <c r="G5831">
        <v>129339418.59</v>
      </c>
      <c r="H5831">
        <v>228723957.08000001</v>
      </c>
      <c r="I5831" t="s">
        <v>26</v>
      </c>
      <c r="J5831" t="s">
        <v>26</v>
      </c>
      <c r="K5831" t="s">
        <v>26</v>
      </c>
    </row>
    <row r="5832" spans="1:11" x14ac:dyDescent="0.25">
      <c r="A5832" s="1">
        <v>36831</v>
      </c>
      <c r="B5832" t="s">
        <v>144</v>
      </c>
      <c r="C5832" t="s">
        <v>26</v>
      </c>
      <c r="D5832" t="s">
        <v>26</v>
      </c>
      <c r="E5832" t="s">
        <v>26</v>
      </c>
      <c r="F5832">
        <v>137486411.72</v>
      </c>
      <c r="G5832">
        <v>117584217.56</v>
      </c>
      <c r="H5832">
        <v>203914546.03999999</v>
      </c>
      <c r="I5832" t="s">
        <v>26</v>
      </c>
      <c r="J5832" t="s">
        <v>26</v>
      </c>
      <c r="K5832" t="s">
        <v>26</v>
      </c>
    </row>
    <row r="5833" spans="1:11" x14ac:dyDescent="0.25">
      <c r="A5833" s="1">
        <v>36831</v>
      </c>
      <c r="B5833" t="s">
        <v>145</v>
      </c>
      <c r="C5833" t="s">
        <v>26</v>
      </c>
      <c r="D5833" t="s">
        <v>26</v>
      </c>
      <c r="E5833" t="s">
        <v>26</v>
      </c>
      <c r="F5833">
        <v>162132561.61000001</v>
      </c>
      <c r="G5833">
        <v>141627474.75999999</v>
      </c>
      <c r="H5833">
        <v>214189284.61000001</v>
      </c>
      <c r="I5833" t="s">
        <v>26</v>
      </c>
      <c r="J5833" t="s">
        <v>26</v>
      </c>
      <c r="K5833" t="s">
        <v>26</v>
      </c>
    </row>
    <row r="5834" spans="1:11" x14ac:dyDescent="0.25">
      <c r="A5834" s="1">
        <v>36831</v>
      </c>
      <c r="B5834" t="s">
        <v>146</v>
      </c>
      <c r="C5834" t="s">
        <v>26</v>
      </c>
      <c r="D5834" t="s">
        <v>26</v>
      </c>
      <c r="E5834" t="s">
        <v>26</v>
      </c>
      <c r="F5834">
        <v>158920533.38999999</v>
      </c>
      <c r="G5834">
        <v>136567100.66999999</v>
      </c>
      <c r="H5834">
        <v>216918869.40000001</v>
      </c>
      <c r="I5834" t="s">
        <v>26</v>
      </c>
      <c r="J5834" t="s">
        <v>26</v>
      </c>
      <c r="K5834" t="s">
        <v>26</v>
      </c>
    </row>
    <row r="5835" spans="1:11" x14ac:dyDescent="0.25">
      <c r="A5835" s="1">
        <v>36831</v>
      </c>
      <c r="B5835" t="s">
        <v>2</v>
      </c>
      <c r="C5835" t="s">
        <v>26</v>
      </c>
      <c r="D5835" t="s">
        <v>26</v>
      </c>
      <c r="E5835" t="s">
        <v>26</v>
      </c>
      <c r="F5835">
        <v>150876247.13999999</v>
      </c>
      <c r="G5835">
        <v>130817009.59999999</v>
      </c>
      <c r="H5835">
        <v>207696074.34</v>
      </c>
      <c r="I5835" t="s">
        <v>26</v>
      </c>
      <c r="J5835" t="s">
        <v>26</v>
      </c>
      <c r="K5835" t="s">
        <v>26</v>
      </c>
    </row>
    <row r="5836" spans="1:11" x14ac:dyDescent="0.25">
      <c r="A5836" s="1">
        <v>36831</v>
      </c>
      <c r="B5836" t="s">
        <v>147</v>
      </c>
      <c r="C5836" t="s">
        <v>26</v>
      </c>
      <c r="D5836" t="s">
        <v>26</v>
      </c>
      <c r="E5836" t="s">
        <v>26</v>
      </c>
      <c r="F5836">
        <v>162166857.44999999</v>
      </c>
      <c r="G5836">
        <v>140212509.94</v>
      </c>
      <c r="H5836">
        <v>214203106.33000001</v>
      </c>
      <c r="I5836" t="s">
        <v>26</v>
      </c>
      <c r="J5836" t="s">
        <v>26</v>
      </c>
      <c r="K5836" t="s">
        <v>26</v>
      </c>
    </row>
    <row r="5837" spans="1:11" x14ac:dyDescent="0.25">
      <c r="A5837" s="1">
        <v>36831</v>
      </c>
      <c r="B5837" t="s">
        <v>148</v>
      </c>
      <c r="C5837" t="s">
        <v>26</v>
      </c>
      <c r="D5837" t="s">
        <v>26</v>
      </c>
      <c r="E5837" t="s">
        <v>26</v>
      </c>
      <c r="F5837">
        <v>167983820.53</v>
      </c>
      <c r="G5837">
        <v>138841345.16</v>
      </c>
      <c r="H5837">
        <v>231460426.41999999</v>
      </c>
      <c r="I5837" t="s">
        <v>26</v>
      </c>
      <c r="J5837" t="s">
        <v>26</v>
      </c>
      <c r="K5837" t="s">
        <v>26</v>
      </c>
    </row>
    <row r="5838" spans="1:11" x14ac:dyDescent="0.25">
      <c r="A5838" s="1">
        <v>36831</v>
      </c>
      <c r="B5838" t="s">
        <v>149</v>
      </c>
      <c r="C5838" t="s">
        <v>26</v>
      </c>
      <c r="D5838" t="s">
        <v>26</v>
      </c>
      <c r="E5838" t="s">
        <v>26</v>
      </c>
      <c r="F5838">
        <v>161629967.69</v>
      </c>
      <c r="G5838">
        <v>132411487.81</v>
      </c>
      <c r="H5838">
        <v>224971546.96000001</v>
      </c>
      <c r="I5838" t="s">
        <v>26</v>
      </c>
      <c r="J5838" t="s">
        <v>26</v>
      </c>
      <c r="K5838" t="s">
        <v>26</v>
      </c>
    </row>
    <row r="5839" spans="1:11" x14ac:dyDescent="0.25">
      <c r="A5839" s="1">
        <v>36831</v>
      </c>
      <c r="B5839" t="s">
        <v>150</v>
      </c>
      <c r="C5839" t="s">
        <v>26</v>
      </c>
      <c r="D5839" t="s">
        <v>26</v>
      </c>
      <c r="E5839" t="s">
        <v>26</v>
      </c>
      <c r="F5839">
        <v>177509567.28</v>
      </c>
      <c r="G5839">
        <v>138854517.36000001</v>
      </c>
      <c r="H5839">
        <v>267419470.66999999</v>
      </c>
      <c r="I5839" t="s">
        <v>26</v>
      </c>
      <c r="J5839" t="s">
        <v>26</v>
      </c>
      <c r="K5839" t="s">
        <v>26</v>
      </c>
    </row>
    <row r="5840" spans="1:11" x14ac:dyDescent="0.25">
      <c r="A5840" s="1">
        <v>36831</v>
      </c>
      <c r="B5840" t="s">
        <v>151</v>
      </c>
      <c r="C5840" t="s">
        <v>26</v>
      </c>
      <c r="D5840" t="s">
        <v>26</v>
      </c>
      <c r="E5840" t="s">
        <v>26</v>
      </c>
      <c r="F5840">
        <v>152703094.12</v>
      </c>
      <c r="G5840">
        <v>133046445.59999999</v>
      </c>
      <c r="H5840">
        <v>211225646.66999999</v>
      </c>
      <c r="I5840" t="s">
        <v>26</v>
      </c>
      <c r="J5840" t="s">
        <v>26</v>
      </c>
      <c r="K5840" t="s">
        <v>26</v>
      </c>
    </row>
    <row r="5841" spans="1:11" x14ac:dyDescent="0.25">
      <c r="A5841" s="1">
        <v>36831</v>
      </c>
      <c r="B5841" t="s">
        <v>152</v>
      </c>
      <c r="C5841" t="s">
        <v>26</v>
      </c>
      <c r="D5841" t="s">
        <v>26</v>
      </c>
      <c r="E5841" t="s">
        <v>26</v>
      </c>
      <c r="F5841">
        <v>141428836.13</v>
      </c>
      <c r="G5841">
        <v>121459475.78</v>
      </c>
      <c r="H5841">
        <v>192947025.41</v>
      </c>
      <c r="I5841" t="s">
        <v>26</v>
      </c>
      <c r="J5841" t="s">
        <v>26</v>
      </c>
      <c r="K5841" t="s">
        <v>26</v>
      </c>
    </row>
    <row r="5842" spans="1:11" x14ac:dyDescent="0.25">
      <c r="A5842" s="1">
        <v>36831</v>
      </c>
      <c r="B5842" t="s">
        <v>153</v>
      </c>
      <c r="C5842" t="s">
        <v>26</v>
      </c>
      <c r="D5842" t="s">
        <v>26</v>
      </c>
      <c r="E5842" t="s">
        <v>26</v>
      </c>
      <c r="F5842">
        <v>163080799.03</v>
      </c>
      <c r="G5842">
        <v>144945955.47999999</v>
      </c>
      <c r="H5842">
        <v>205795903.36000001</v>
      </c>
      <c r="I5842" t="s">
        <v>26</v>
      </c>
      <c r="J5842" t="s">
        <v>26</v>
      </c>
      <c r="K5842" t="s">
        <v>26</v>
      </c>
    </row>
    <row r="5843" spans="1:11" x14ac:dyDescent="0.25">
      <c r="A5843" s="1">
        <v>36831</v>
      </c>
      <c r="B5843" t="s">
        <v>154</v>
      </c>
      <c r="C5843" t="s">
        <v>26</v>
      </c>
      <c r="D5843" t="s">
        <v>26</v>
      </c>
      <c r="E5843" t="s">
        <v>26</v>
      </c>
      <c r="F5843">
        <v>160782049.47</v>
      </c>
      <c r="G5843">
        <v>138572340.5</v>
      </c>
      <c r="H5843">
        <v>227612496.38999999</v>
      </c>
      <c r="I5843" t="s">
        <v>26</v>
      </c>
      <c r="J5843" t="s">
        <v>26</v>
      </c>
      <c r="K5843" t="s">
        <v>26</v>
      </c>
    </row>
    <row r="5844" spans="1:11" x14ac:dyDescent="0.25">
      <c r="A5844" s="1">
        <v>36831</v>
      </c>
      <c r="B5844" t="s">
        <v>155</v>
      </c>
      <c r="C5844" t="s">
        <v>26</v>
      </c>
      <c r="D5844" t="s">
        <v>26</v>
      </c>
      <c r="E5844" t="s">
        <v>26</v>
      </c>
      <c r="F5844">
        <v>152385522.81</v>
      </c>
      <c r="G5844">
        <v>138535680.12</v>
      </c>
      <c r="H5844">
        <v>190961287.06999999</v>
      </c>
      <c r="I5844" t="s">
        <v>26</v>
      </c>
      <c r="J5844" t="s">
        <v>26</v>
      </c>
      <c r="K5844" t="s">
        <v>26</v>
      </c>
    </row>
    <row r="5845" spans="1:11" x14ac:dyDescent="0.25">
      <c r="A5845" s="1">
        <v>36861</v>
      </c>
      <c r="B5845" t="s">
        <v>1</v>
      </c>
      <c r="C5845" t="s">
        <v>26</v>
      </c>
      <c r="D5845" t="s">
        <v>26</v>
      </c>
      <c r="E5845" t="s">
        <v>26</v>
      </c>
      <c r="F5845">
        <v>161537192.94999999</v>
      </c>
      <c r="G5845">
        <v>137257096.96000001</v>
      </c>
      <c r="H5845">
        <v>223761880.77000001</v>
      </c>
      <c r="I5845" t="s">
        <v>26</v>
      </c>
      <c r="J5845" t="s">
        <v>26</v>
      </c>
      <c r="K5845" t="s">
        <v>26</v>
      </c>
    </row>
    <row r="5846" spans="1:11" x14ac:dyDescent="0.25">
      <c r="A5846" s="1">
        <v>36861</v>
      </c>
      <c r="B5846" t="s">
        <v>126</v>
      </c>
      <c r="C5846" t="s">
        <v>26</v>
      </c>
      <c r="D5846" t="s">
        <v>26</v>
      </c>
      <c r="E5846" t="s">
        <v>26</v>
      </c>
      <c r="F5846">
        <v>158520188.94999999</v>
      </c>
      <c r="G5846">
        <v>136720518.09</v>
      </c>
      <c r="H5846">
        <v>214884636.68000001</v>
      </c>
      <c r="I5846" t="s">
        <v>26</v>
      </c>
      <c r="J5846" t="s">
        <v>26</v>
      </c>
      <c r="K5846" t="s">
        <v>26</v>
      </c>
    </row>
    <row r="5847" spans="1:11" x14ac:dyDescent="0.25">
      <c r="A5847" s="1">
        <v>36861</v>
      </c>
      <c r="B5847" t="s">
        <v>127</v>
      </c>
      <c r="C5847" t="s">
        <v>26</v>
      </c>
      <c r="D5847" t="s">
        <v>26</v>
      </c>
      <c r="E5847" t="s">
        <v>26</v>
      </c>
      <c r="F5847">
        <v>157937879.09999999</v>
      </c>
      <c r="G5847">
        <v>135080788.69</v>
      </c>
      <c r="H5847">
        <v>226957033.02000001</v>
      </c>
      <c r="I5847" t="s">
        <v>26</v>
      </c>
      <c r="J5847" t="s">
        <v>26</v>
      </c>
      <c r="K5847" t="s">
        <v>26</v>
      </c>
    </row>
    <row r="5848" spans="1:11" x14ac:dyDescent="0.25">
      <c r="A5848" s="1">
        <v>36861</v>
      </c>
      <c r="B5848" t="s">
        <v>113</v>
      </c>
      <c r="C5848" t="s">
        <v>26</v>
      </c>
      <c r="D5848" t="s">
        <v>26</v>
      </c>
      <c r="E5848" t="s">
        <v>26</v>
      </c>
      <c r="F5848">
        <v>165121799.31</v>
      </c>
      <c r="G5848">
        <v>139774893.09999999</v>
      </c>
      <c r="H5848">
        <v>224577436.46000001</v>
      </c>
      <c r="I5848" t="s">
        <v>26</v>
      </c>
      <c r="J5848" t="s">
        <v>26</v>
      </c>
      <c r="K5848" t="s">
        <v>26</v>
      </c>
    </row>
    <row r="5849" spans="1:11" x14ac:dyDescent="0.25">
      <c r="A5849" s="1">
        <v>36861</v>
      </c>
      <c r="B5849" t="s">
        <v>128</v>
      </c>
      <c r="C5849" t="s">
        <v>26</v>
      </c>
      <c r="D5849" t="s">
        <v>26</v>
      </c>
      <c r="E5849" t="s">
        <v>26</v>
      </c>
      <c r="F5849">
        <v>161508397.91999999</v>
      </c>
      <c r="G5849">
        <v>133313755.66</v>
      </c>
      <c r="H5849">
        <v>231175327.44</v>
      </c>
      <c r="I5849" t="s">
        <v>26</v>
      </c>
      <c r="J5849" t="s">
        <v>26</v>
      </c>
      <c r="K5849" t="s">
        <v>26</v>
      </c>
    </row>
    <row r="5850" spans="1:11" x14ac:dyDescent="0.25">
      <c r="A5850" s="1">
        <v>36861</v>
      </c>
      <c r="B5850" t="s">
        <v>129</v>
      </c>
      <c r="C5850" t="s">
        <v>26</v>
      </c>
      <c r="D5850" t="s">
        <v>26</v>
      </c>
      <c r="E5850" t="s">
        <v>26</v>
      </c>
      <c r="F5850">
        <v>156776028.56</v>
      </c>
      <c r="G5850">
        <v>137375720.68000001</v>
      </c>
      <c r="H5850">
        <v>208994318.22</v>
      </c>
      <c r="I5850" t="s">
        <v>26</v>
      </c>
      <c r="J5850" t="s">
        <v>26</v>
      </c>
      <c r="K5850" t="s">
        <v>26</v>
      </c>
    </row>
    <row r="5851" spans="1:11" x14ac:dyDescent="0.25">
      <c r="A5851" s="1">
        <v>36861</v>
      </c>
      <c r="B5851" t="s">
        <v>130</v>
      </c>
      <c r="C5851" t="s">
        <v>26</v>
      </c>
      <c r="D5851" t="s">
        <v>26</v>
      </c>
      <c r="E5851" t="s">
        <v>26</v>
      </c>
      <c r="F5851">
        <v>157979368.53999999</v>
      </c>
      <c r="G5851">
        <v>128905482.01000001</v>
      </c>
      <c r="H5851">
        <v>261127752.93000001</v>
      </c>
      <c r="I5851" t="s">
        <v>26</v>
      </c>
      <c r="J5851" t="s">
        <v>26</v>
      </c>
      <c r="K5851" t="s">
        <v>26</v>
      </c>
    </row>
    <row r="5852" spans="1:11" x14ac:dyDescent="0.25">
      <c r="A5852" s="1">
        <v>36861</v>
      </c>
      <c r="B5852" t="s">
        <v>131</v>
      </c>
      <c r="C5852" t="s">
        <v>26</v>
      </c>
      <c r="D5852" t="s">
        <v>26</v>
      </c>
      <c r="E5852" t="s">
        <v>26</v>
      </c>
      <c r="F5852">
        <v>154781819.97</v>
      </c>
      <c r="G5852">
        <v>132446814.84999999</v>
      </c>
      <c r="H5852">
        <v>225101067.22999999</v>
      </c>
      <c r="I5852" t="s">
        <v>26</v>
      </c>
      <c r="J5852" t="s">
        <v>26</v>
      </c>
      <c r="K5852" t="s">
        <v>26</v>
      </c>
    </row>
    <row r="5853" spans="1:11" x14ac:dyDescent="0.25">
      <c r="A5853" s="1">
        <v>36861</v>
      </c>
      <c r="B5853" t="s">
        <v>132</v>
      </c>
      <c r="C5853" t="s">
        <v>26</v>
      </c>
      <c r="D5853" t="s">
        <v>26</v>
      </c>
      <c r="E5853" t="s">
        <v>26</v>
      </c>
      <c r="F5853">
        <v>164244462.13</v>
      </c>
      <c r="G5853">
        <v>135413979.59999999</v>
      </c>
      <c r="H5853">
        <v>229687450.78999999</v>
      </c>
      <c r="I5853" t="s">
        <v>26</v>
      </c>
      <c r="J5853" t="s">
        <v>26</v>
      </c>
      <c r="K5853" t="s">
        <v>26</v>
      </c>
    </row>
    <row r="5854" spans="1:11" x14ac:dyDescent="0.25">
      <c r="A5854" s="1">
        <v>36861</v>
      </c>
      <c r="B5854" t="s">
        <v>133</v>
      </c>
      <c r="C5854" t="s">
        <v>26</v>
      </c>
      <c r="D5854" t="s">
        <v>26</v>
      </c>
      <c r="E5854" t="s">
        <v>26</v>
      </c>
      <c r="F5854">
        <v>167665545.84</v>
      </c>
      <c r="G5854">
        <v>125684695.36</v>
      </c>
      <c r="H5854">
        <v>260008184.33000001</v>
      </c>
      <c r="I5854" t="s">
        <v>26</v>
      </c>
      <c r="J5854" t="s">
        <v>26</v>
      </c>
      <c r="K5854" t="s">
        <v>26</v>
      </c>
    </row>
    <row r="5855" spans="1:11" x14ac:dyDescent="0.25">
      <c r="A5855" s="1">
        <v>36861</v>
      </c>
      <c r="B5855" t="s">
        <v>134</v>
      </c>
      <c r="C5855" t="s">
        <v>26</v>
      </c>
      <c r="D5855" t="s">
        <v>26</v>
      </c>
      <c r="E5855" t="s">
        <v>26</v>
      </c>
      <c r="F5855">
        <v>151573340.91</v>
      </c>
      <c r="G5855">
        <v>142685346.84999999</v>
      </c>
      <c r="H5855">
        <v>173405535.69999999</v>
      </c>
      <c r="I5855" t="s">
        <v>26</v>
      </c>
      <c r="J5855" t="s">
        <v>26</v>
      </c>
      <c r="K5855" t="s">
        <v>26</v>
      </c>
    </row>
    <row r="5856" spans="1:11" x14ac:dyDescent="0.25">
      <c r="A5856" s="1">
        <v>36861</v>
      </c>
      <c r="B5856" t="s">
        <v>135</v>
      </c>
      <c r="C5856" t="s">
        <v>26</v>
      </c>
      <c r="D5856" t="s">
        <v>26</v>
      </c>
      <c r="E5856" t="s">
        <v>26</v>
      </c>
      <c r="F5856">
        <v>160227170.78999999</v>
      </c>
      <c r="G5856">
        <v>151742834.99000001</v>
      </c>
      <c r="H5856">
        <v>189198317.09999999</v>
      </c>
      <c r="I5856" t="s">
        <v>26</v>
      </c>
      <c r="J5856" t="s">
        <v>26</v>
      </c>
      <c r="K5856" t="s">
        <v>26</v>
      </c>
    </row>
    <row r="5857" spans="1:11" x14ac:dyDescent="0.25">
      <c r="A5857" s="1">
        <v>36861</v>
      </c>
      <c r="B5857" t="s">
        <v>136</v>
      </c>
      <c r="C5857" t="s">
        <v>26</v>
      </c>
      <c r="D5857" t="s">
        <v>26</v>
      </c>
      <c r="E5857" t="s">
        <v>26</v>
      </c>
      <c r="F5857">
        <v>171102327.22</v>
      </c>
      <c r="G5857">
        <v>131410829.67</v>
      </c>
      <c r="H5857">
        <v>282926701.16000003</v>
      </c>
      <c r="I5857" t="s">
        <v>26</v>
      </c>
      <c r="J5857" t="s">
        <v>26</v>
      </c>
      <c r="K5857" t="s">
        <v>26</v>
      </c>
    </row>
    <row r="5858" spans="1:11" x14ac:dyDescent="0.25">
      <c r="A5858" s="1">
        <v>36861</v>
      </c>
      <c r="B5858" t="s">
        <v>137</v>
      </c>
      <c r="C5858" t="s">
        <v>26</v>
      </c>
      <c r="D5858" t="s">
        <v>26</v>
      </c>
      <c r="E5858" t="s">
        <v>26</v>
      </c>
      <c r="F5858">
        <v>151200841.00999999</v>
      </c>
      <c r="G5858">
        <v>127876835.95</v>
      </c>
      <c r="H5858">
        <v>250770502.16999999</v>
      </c>
      <c r="I5858" t="s">
        <v>26</v>
      </c>
      <c r="J5858" t="s">
        <v>26</v>
      </c>
      <c r="K5858" t="s">
        <v>26</v>
      </c>
    </row>
    <row r="5859" spans="1:11" x14ac:dyDescent="0.25">
      <c r="A5859" s="1">
        <v>36861</v>
      </c>
      <c r="B5859" t="s">
        <v>138</v>
      </c>
      <c r="C5859" t="s">
        <v>26</v>
      </c>
      <c r="D5859" t="s">
        <v>26</v>
      </c>
      <c r="E5859" t="s">
        <v>26</v>
      </c>
      <c r="F5859">
        <v>168217017.41999999</v>
      </c>
      <c r="G5859">
        <v>154358272.94999999</v>
      </c>
      <c r="H5859">
        <v>218052258.63999999</v>
      </c>
      <c r="I5859" t="s">
        <v>26</v>
      </c>
      <c r="J5859" t="s">
        <v>26</v>
      </c>
      <c r="K5859" t="s">
        <v>26</v>
      </c>
    </row>
    <row r="5860" spans="1:11" x14ac:dyDescent="0.25">
      <c r="A5860" s="1">
        <v>36861</v>
      </c>
      <c r="B5860" t="s">
        <v>139</v>
      </c>
      <c r="C5860" t="s">
        <v>26</v>
      </c>
      <c r="D5860" t="s">
        <v>26</v>
      </c>
      <c r="E5860" t="s">
        <v>26</v>
      </c>
      <c r="F5860">
        <v>167413308.59</v>
      </c>
      <c r="G5860">
        <v>132859924.98</v>
      </c>
      <c r="H5860">
        <v>282625413.24000001</v>
      </c>
      <c r="I5860" t="s">
        <v>26</v>
      </c>
      <c r="J5860" t="s">
        <v>26</v>
      </c>
      <c r="K5860" t="s">
        <v>26</v>
      </c>
    </row>
    <row r="5861" spans="1:11" x14ac:dyDescent="0.25">
      <c r="A5861" s="1">
        <v>36861</v>
      </c>
      <c r="B5861" t="s">
        <v>140</v>
      </c>
      <c r="C5861" t="s">
        <v>26</v>
      </c>
      <c r="D5861" t="s">
        <v>26</v>
      </c>
      <c r="E5861" t="s">
        <v>26</v>
      </c>
      <c r="F5861">
        <v>143044605.63999999</v>
      </c>
      <c r="G5861">
        <v>128351770.81</v>
      </c>
      <c r="H5861">
        <v>189901728.84</v>
      </c>
      <c r="I5861" t="s">
        <v>26</v>
      </c>
      <c r="J5861" t="s">
        <v>26</v>
      </c>
      <c r="K5861" t="s">
        <v>26</v>
      </c>
    </row>
    <row r="5862" spans="1:11" x14ac:dyDescent="0.25">
      <c r="A5862" s="1">
        <v>36861</v>
      </c>
      <c r="B5862" t="s">
        <v>141</v>
      </c>
      <c r="C5862" t="s">
        <v>26</v>
      </c>
      <c r="D5862" t="s">
        <v>26</v>
      </c>
      <c r="E5862" t="s">
        <v>26</v>
      </c>
      <c r="F5862">
        <v>150648854.62</v>
      </c>
      <c r="G5862">
        <v>135257783.75</v>
      </c>
      <c r="H5862">
        <v>199636609.05000001</v>
      </c>
      <c r="I5862" t="s">
        <v>26</v>
      </c>
      <c r="J5862" t="s">
        <v>26</v>
      </c>
      <c r="K5862" t="s">
        <v>26</v>
      </c>
    </row>
    <row r="5863" spans="1:11" x14ac:dyDescent="0.25">
      <c r="A5863" s="1">
        <v>36861</v>
      </c>
      <c r="B5863" t="s">
        <v>142</v>
      </c>
      <c r="C5863" t="s">
        <v>26</v>
      </c>
      <c r="D5863" t="s">
        <v>26</v>
      </c>
      <c r="E5863" t="s">
        <v>26</v>
      </c>
      <c r="F5863">
        <v>156446634.15000001</v>
      </c>
      <c r="G5863">
        <v>131385480.22</v>
      </c>
      <c r="H5863">
        <v>232331051.84</v>
      </c>
      <c r="I5863" t="s">
        <v>26</v>
      </c>
      <c r="J5863" t="s">
        <v>26</v>
      </c>
      <c r="K5863" t="s">
        <v>26</v>
      </c>
    </row>
    <row r="5864" spans="1:11" x14ac:dyDescent="0.25">
      <c r="A5864" s="1">
        <v>36861</v>
      </c>
      <c r="B5864" t="s">
        <v>143</v>
      </c>
      <c r="C5864" t="s">
        <v>26</v>
      </c>
      <c r="D5864" t="s">
        <v>26</v>
      </c>
      <c r="E5864" t="s">
        <v>26</v>
      </c>
      <c r="F5864">
        <v>159697567.63</v>
      </c>
      <c r="G5864">
        <v>132572904.05</v>
      </c>
      <c r="H5864">
        <v>224309584.71000001</v>
      </c>
      <c r="I5864" t="s">
        <v>26</v>
      </c>
      <c r="J5864" t="s">
        <v>26</v>
      </c>
      <c r="K5864" t="s">
        <v>26</v>
      </c>
    </row>
    <row r="5865" spans="1:11" x14ac:dyDescent="0.25">
      <c r="A5865" s="1">
        <v>36861</v>
      </c>
      <c r="B5865" t="s">
        <v>144</v>
      </c>
      <c r="C5865" t="s">
        <v>26</v>
      </c>
      <c r="D5865" t="s">
        <v>26</v>
      </c>
      <c r="E5865" t="s">
        <v>26</v>
      </c>
      <c r="F5865">
        <v>138916270.40000001</v>
      </c>
      <c r="G5865">
        <v>119583149.25</v>
      </c>
      <c r="H5865">
        <v>203914546.03999999</v>
      </c>
      <c r="I5865" t="s">
        <v>26</v>
      </c>
      <c r="J5865" t="s">
        <v>26</v>
      </c>
      <c r="K5865" t="s">
        <v>26</v>
      </c>
    </row>
    <row r="5866" spans="1:11" x14ac:dyDescent="0.25">
      <c r="A5866" s="1">
        <v>36861</v>
      </c>
      <c r="B5866" t="s">
        <v>145</v>
      </c>
      <c r="C5866" t="s">
        <v>26</v>
      </c>
      <c r="D5866" t="s">
        <v>26</v>
      </c>
      <c r="E5866" t="s">
        <v>26</v>
      </c>
      <c r="F5866">
        <v>162586532.78</v>
      </c>
      <c r="G5866">
        <v>142321449.38999999</v>
      </c>
      <c r="H5866">
        <v>214189284.61000001</v>
      </c>
      <c r="I5866" t="s">
        <v>26</v>
      </c>
      <c r="J5866" t="s">
        <v>26</v>
      </c>
      <c r="K5866" t="s">
        <v>26</v>
      </c>
    </row>
    <row r="5867" spans="1:11" x14ac:dyDescent="0.25">
      <c r="A5867" s="1">
        <v>36861</v>
      </c>
      <c r="B5867" t="s">
        <v>146</v>
      </c>
      <c r="C5867" t="s">
        <v>26</v>
      </c>
      <c r="D5867" t="s">
        <v>26</v>
      </c>
      <c r="E5867" t="s">
        <v>26</v>
      </c>
      <c r="F5867">
        <v>159333726.77000001</v>
      </c>
      <c r="G5867">
        <v>137195309.34</v>
      </c>
      <c r="H5867">
        <v>216918869.40000001</v>
      </c>
      <c r="I5867" t="s">
        <v>26</v>
      </c>
      <c r="J5867" t="s">
        <v>26</v>
      </c>
      <c r="K5867" t="s">
        <v>26</v>
      </c>
    </row>
    <row r="5868" spans="1:11" x14ac:dyDescent="0.25">
      <c r="A5868" s="1">
        <v>36861</v>
      </c>
      <c r="B5868" t="s">
        <v>2</v>
      </c>
      <c r="C5868" t="s">
        <v>26</v>
      </c>
      <c r="D5868" t="s">
        <v>26</v>
      </c>
      <c r="E5868" t="s">
        <v>26</v>
      </c>
      <c r="F5868">
        <v>151208174.88</v>
      </c>
      <c r="G5868">
        <v>131719646.97</v>
      </c>
      <c r="H5868">
        <v>206678363.58000001</v>
      </c>
      <c r="I5868" t="s">
        <v>26</v>
      </c>
      <c r="J5868" t="s">
        <v>26</v>
      </c>
      <c r="K5868" t="s">
        <v>26</v>
      </c>
    </row>
    <row r="5869" spans="1:11" x14ac:dyDescent="0.25">
      <c r="A5869" s="1">
        <v>36861</v>
      </c>
      <c r="B5869" t="s">
        <v>147</v>
      </c>
      <c r="C5869" t="s">
        <v>26</v>
      </c>
      <c r="D5869" t="s">
        <v>26</v>
      </c>
      <c r="E5869" t="s">
        <v>26</v>
      </c>
      <c r="F5869">
        <v>162361457.68000001</v>
      </c>
      <c r="G5869">
        <v>140506956.21000001</v>
      </c>
      <c r="H5869">
        <v>214203106.33000001</v>
      </c>
      <c r="I5869" t="s">
        <v>26</v>
      </c>
      <c r="J5869" t="s">
        <v>26</v>
      </c>
      <c r="K5869" t="s">
        <v>26</v>
      </c>
    </row>
    <row r="5870" spans="1:11" x14ac:dyDescent="0.25">
      <c r="A5870" s="1">
        <v>36861</v>
      </c>
      <c r="B5870" t="s">
        <v>148</v>
      </c>
      <c r="C5870" t="s">
        <v>26</v>
      </c>
      <c r="D5870" t="s">
        <v>26</v>
      </c>
      <c r="E5870" t="s">
        <v>26</v>
      </c>
      <c r="F5870">
        <v>168638957.43000001</v>
      </c>
      <c r="G5870">
        <v>140132569.66999999</v>
      </c>
      <c r="H5870">
        <v>231066943.69999999</v>
      </c>
      <c r="I5870" t="s">
        <v>26</v>
      </c>
      <c r="J5870" t="s">
        <v>26</v>
      </c>
      <c r="K5870" t="s">
        <v>26</v>
      </c>
    </row>
    <row r="5871" spans="1:11" x14ac:dyDescent="0.25">
      <c r="A5871" s="1">
        <v>36861</v>
      </c>
      <c r="B5871" t="s">
        <v>149</v>
      </c>
      <c r="C5871" t="s">
        <v>26</v>
      </c>
      <c r="D5871" t="s">
        <v>26</v>
      </c>
      <c r="E5871" t="s">
        <v>26</v>
      </c>
      <c r="F5871">
        <v>162502769.50999999</v>
      </c>
      <c r="G5871">
        <v>134053390.25</v>
      </c>
      <c r="H5871">
        <v>224611592.49000001</v>
      </c>
      <c r="I5871" t="s">
        <v>26</v>
      </c>
      <c r="J5871" t="s">
        <v>26</v>
      </c>
      <c r="K5871" t="s">
        <v>26</v>
      </c>
    </row>
    <row r="5872" spans="1:11" x14ac:dyDescent="0.25">
      <c r="A5872" s="1">
        <v>36861</v>
      </c>
      <c r="B5872" t="s">
        <v>150</v>
      </c>
      <c r="C5872" t="s">
        <v>26</v>
      </c>
      <c r="D5872" t="s">
        <v>26</v>
      </c>
      <c r="E5872" t="s">
        <v>26</v>
      </c>
      <c r="F5872">
        <v>177545069.19</v>
      </c>
      <c r="G5872">
        <v>139340508.16999999</v>
      </c>
      <c r="H5872">
        <v>266536986.41999999</v>
      </c>
      <c r="I5872" t="s">
        <v>26</v>
      </c>
      <c r="J5872" t="s">
        <v>26</v>
      </c>
      <c r="K5872" t="s">
        <v>26</v>
      </c>
    </row>
    <row r="5873" spans="1:11" x14ac:dyDescent="0.25">
      <c r="A5873" s="1">
        <v>36861</v>
      </c>
      <c r="B5873" t="s">
        <v>151</v>
      </c>
      <c r="C5873" t="s">
        <v>26</v>
      </c>
      <c r="D5873" t="s">
        <v>26</v>
      </c>
      <c r="E5873" t="s">
        <v>26</v>
      </c>
      <c r="F5873">
        <v>153023770.62</v>
      </c>
      <c r="G5873">
        <v>129933158.77</v>
      </c>
      <c r="H5873">
        <v>220139368.94999999</v>
      </c>
      <c r="I5873" t="s">
        <v>26</v>
      </c>
      <c r="J5873" t="s">
        <v>26</v>
      </c>
      <c r="K5873" t="s">
        <v>26</v>
      </c>
    </row>
    <row r="5874" spans="1:11" x14ac:dyDescent="0.25">
      <c r="A5874" s="1">
        <v>36861</v>
      </c>
      <c r="B5874" t="s">
        <v>152</v>
      </c>
      <c r="C5874" t="s">
        <v>26</v>
      </c>
      <c r="D5874" t="s">
        <v>26</v>
      </c>
      <c r="E5874" t="s">
        <v>26</v>
      </c>
      <c r="F5874">
        <v>141966265.71000001</v>
      </c>
      <c r="G5874">
        <v>122261108.31999999</v>
      </c>
      <c r="H5874">
        <v>192947025.41</v>
      </c>
      <c r="I5874" t="s">
        <v>26</v>
      </c>
      <c r="J5874" t="s">
        <v>26</v>
      </c>
      <c r="K5874" t="s">
        <v>26</v>
      </c>
    </row>
    <row r="5875" spans="1:11" x14ac:dyDescent="0.25">
      <c r="A5875" s="1">
        <v>36861</v>
      </c>
      <c r="B5875" t="s">
        <v>153</v>
      </c>
      <c r="C5875" t="s">
        <v>26</v>
      </c>
      <c r="D5875" t="s">
        <v>26</v>
      </c>
      <c r="E5875" t="s">
        <v>26</v>
      </c>
      <c r="F5875">
        <v>163341728.31</v>
      </c>
      <c r="G5875">
        <v>145090901.43000001</v>
      </c>
      <c r="H5875">
        <v>206310393.12</v>
      </c>
      <c r="I5875" t="s">
        <v>26</v>
      </c>
      <c r="J5875" t="s">
        <v>26</v>
      </c>
      <c r="K5875" t="s">
        <v>26</v>
      </c>
    </row>
    <row r="5876" spans="1:11" x14ac:dyDescent="0.25">
      <c r="A5876" s="1">
        <v>36861</v>
      </c>
      <c r="B5876" t="s">
        <v>154</v>
      </c>
      <c r="C5876" t="s">
        <v>26</v>
      </c>
      <c r="D5876" t="s">
        <v>26</v>
      </c>
      <c r="E5876" t="s">
        <v>26</v>
      </c>
      <c r="F5876">
        <v>160782049.47</v>
      </c>
      <c r="G5876">
        <v>138586197.72999999</v>
      </c>
      <c r="H5876">
        <v>227612496.38999999</v>
      </c>
      <c r="I5876" t="s">
        <v>26</v>
      </c>
      <c r="J5876" t="s">
        <v>26</v>
      </c>
      <c r="K5876" t="s">
        <v>26</v>
      </c>
    </row>
    <row r="5877" spans="1:11" x14ac:dyDescent="0.25">
      <c r="A5877" s="1">
        <v>36861</v>
      </c>
      <c r="B5877" t="s">
        <v>155</v>
      </c>
      <c r="C5877" t="s">
        <v>26</v>
      </c>
      <c r="D5877" t="s">
        <v>26</v>
      </c>
      <c r="E5877" t="s">
        <v>26</v>
      </c>
      <c r="F5877">
        <v>153071257.66999999</v>
      </c>
      <c r="G5877">
        <v>139560844.15000001</v>
      </c>
      <c r="H5877">
        <v>190961287.06999999</v>
      </c>
      <c r="I5877" t="s">
        <v>26</v>
      </c>
      <c r="J5877" t="s">
        <v>26</v>
      </c>
      <c r="K5877" t="s">
        <v>26</v>
      </c>
    </row>
    <row r="5878" spans="1:11" x14ac:dyDescent="0.25">
      <c r="A5878" s="1">
        <v>36892</v>
      </c>
      <c r="B5878" t="s">
        <v>1</v>
      </c>
      <c r="C5878" t="s">
        <v>26</v>
      </c>
      <c r="D5878" t="s">
        <v>26</v>
      </c>
      <c r="E5878" t="s">
        <v>26</v>
      </c>
      <c r="F5878">
        <v>162926412.81</v>
      </c>
      <c r="G5878">
        <v>138780650.74000001</v>
      </c>
      <c r="H5878">
        <v>224992571.11000001</v>
      </c>
      <c r="I5878" t="s">
        <v>26</v>
      </c>
      <c r="J5878" t="s">
        <v>26</v>
      </c>
      <c r="K5878" t="s">
        <v>26</v>
      </c>
    </row>
    <row r="5879" spans="1:11" x14ac:dyDescent="0.25">
      <c r="A5879" s="1">
        <v>36892</v>
      </c>
      <c r="B5879" t="s">
        <v>126</v>
      </c>
      <c r="C5879" t="s">
        <v>26</v>
      </c>
      <c r="D5879" t="s">
        <v>26</v>
      </c>
      <c r="E5879" t="s">
        <v>26</v>
      </c>
      <c r="F5879">
        <v>160374875.16</v>
      </c>
      <c r="G5879">
        <v>138087723.27000001</v>
      </c>
      <c r="H5879">
        <v>217893021.59999999</v>
      </c>
      <c r="I5879" t="s">
        <v>26</v>
      </c>
      <c r="J5879" t="s">
        <v>26</v>
      </c>
      <c r="K5879" t="s">
        <v>26</v>
      </c>
    </row>
    <row r="5880" spans="1:11" x14ac:dyDescent="0.25">
      <c r="A5880" s="1">
        <v>36892</v>
      </c>
      <c r="B5880" t="s">
        <v>127</v>
      </c>
      <c r="C5880" t="s">
        <v>26</v>
      </c>
      <c r="D5880" t="s">
        <v>26</v>
      </c>
      <c r="E5880" t="s">
        <v>26</v>
      </c>
      <c r="F5880">
        <v>159232969.71000001</v>
      </c>
      <c r="G5880">
        <v>136242483.47</v>
      </c>
      <c r="H5880">
        <v>228659210.77000001</v>
      </c>
      <c r="I5880" t="s">
        <v>26</v>
      </c>
      <c r="J5880" t="s">
        <v>26</v>
      </c>
      <c r="K5880" t="s">
        <v>26</v>
      </c>
    </row>
    <row r="5881" spans="1:11" x14ac:dyDescent="0.25">
      <c r="A5881" s="1">
        <v>36892</v>
      </c>
      <c r="B5881" t="s">
        <v>113</v>
      </c>
      <c r="C5881" t="s">
        <v>26</v>
      </c>
      <c r="D5881" t="s">
        <v>26</v>
      </c>
      <c r="E5881" t="s">
        <v>26</v>
      </c>
      <c r="F5881">
        <v>167053724.36000001</v>
      </c>
      <c r="G5881">
        <v>141424236.83000001</v>
      </c>
      <c r="H5881">
        <v>227204992.47</v>
      </c>
      <c r="I5881" t="s">
        <v>26</v>
      </c>
      <c r="J5881" t="s">
        <v>26</v>
      </c>
      <c r="K5881" t="s">
        <v>26</v>
      </c>
    </row>
    <row r="5882" spans="1:11" x14ac:dyDescent="0.25">
      <c r="A5882" s="1">
        <v>36892</v>
      </c>
      <c r="B5882" t="s">
        <v>128</v>
      </c>
      <c r="C5882" t="s">
        <v>26</v>
      </c>
      <c r="D5882" t="s">
        <v>26</v>
      </c>
      <c r="E5882" t="s">
        <v>26</v>
      </c>
      <c r="F5882">
        <v>161766811.36000001</v>
      </c>
      <c r="G5882">
        <v>135646746.38999999</v>
      </c>
      <c r="H5882">
        <v>227222229.34</v>
      </c>
      <c r="I5882" t="s">
        <v>26</v>
      </c>
      <c r="J5882" t="s">
        <v>26</v>
      </c>
      <c r="K5882" t="s">
        <v>26</v>
      </c>
    </row>
    <row r="5883" spans="1:11" x14ac:dyDescent="0.25">
      <c r="A5883" s="1">
        <v>36892</v>
      </c>
      <c r="B5883" t="s">
        <v>129</v>
      </c>
      <c r="C5883" t="s">
        <v>26</v>
      </c>
      <c r="D5883" t="s">
        <v>26</v>
      </c>
      <c r="E5883" t="s">
        <v>26</v>
      </c>
      <c r="F5883">
        <v>157418810.27000001</v>
      </c>
      <c r="G5883">
        <v>138241187.72</v>
      </c>
      <c r="H5883">
        <v>209182413.11000001</v>
      </c>
      <c r="I5883" t="s">
        <v>26</v>
      </c>
      <c r="J5883" t="s">
        <v>26</v>
      </c>
      <c r="K5883" t="s">
        <v>26</v>
      </c>
    </row>
    <row r="5884" spans="1:11" x14ac:dyDescent="0.25">
      <c r="A5884" s="1">
        <v>36892</v>
      </c>
      <c r="B5884" t="s">
        <v>130</v>
      </c>
      <c r="C5884" t="s">
        <v>26</v>
      </c>
      <c r="D5884" t="s">
        <v>26</v>
      </c>
      <c r="E5884" t="s">
        <v>26</v>
      </c>
      <c r="F5884">
        <v>159559162.22999999</v>
      </c>
      <c r="G5884">
        <v>130168755.73</v>
      </c>
      <c r="H5884">
        <v>263791256.00999999</v>
      </c>
      <c r="I5884" t="s">
        <v>26</v>
      </c>
      <c r="J5884" t="s">
        <v>26</v>
      </c>
      <c r="K5884" t="s">
        <v>26</v>
      </c>
    </row>
    <row r="5885" spans="1:11" x14ac:dyDescent="0.25">
      <c r="A5885" s="1">
        <v>36892</v>
      </c>
      <c r="B5885" t="s">
        <v>131</v>
      </c>
      <c r="C5885" t="s">
        <v>26</v>
      </c>
      <c r="D5885" t="s">
        <v>26</v>
      </c>
      <c r="E5885" t="s">
        <v>26</v>
      </c>
      <c r="F5885">
        <v>156546332.71000001</v>
      </c>
      <c r="G5885">
        <v>134195112.81</v>
      </c>
      <c r="H5885">
        <v>226946895.97999999</v>
      </c>
      <c r="I5885" t="s">
        <v>26</v>
      </c>
      <c r="J5885" t="s">
        <v>26</v>
      </c>
      <c r="K5885" t="s">
        <v>26</v>
      </c>
    </row>
    <row r="5886" spans="1:11" x14ac:dyDescent="0.25">
      <c r="A5886" s="1">
        <v>36892</v>
      </c>
      <c r="B5886" t="s">
        <v>132</v>
      </c>
      <c r="C5886" t="s">
        <v>26</v>
      </c>
      <c r="D5886" t="s">
        <v>26</v>
      </c>
      <c r="E5886" t="s">
        <v>26</v>
      </c>
      <c r="F5886">
        <v>164917864.41999999</v>
      </c>
      <c r="G5886">
        <v>136212922.08000001</v>
      </c>
      <c r="H5886">
        <v>230100888.21000001</v>
      </c>
      <c r="I5886" t="s">
        <v>26</v>
      </c>
      <c r="J5886" t="s">
        <v>26</v>
      </c>
      <c r="K5886" t="s">
        <v>26</v>
      </c>
    </row>
    <row r="5887" spans="1:11" x14ac:dyDescent="0.25">
      <c r="A5887" s="1">
        <v>36892</v>
      </c>
      <c r="B5887" t="s">
        <v>133</v>
      </c>
      <c r="C5887" t="s">
        <v>26</v>
      </c>
      <c r="D5887" t="s">
        <v>26</v>
      </c>
      <c r="E5887" t="s">
        <v>26</v>
      </c>
      <c r="F5887">
        <v>168688305.66</v>
      </c>
      <c r="G5887">
        <v>127557397.31999999</v>
      </c>
      <c r="H5887">
        <v>259540169.59999999</v>
      </c>
      <c r="I5887" t="s">
        <v>26</v>
      </c>
      <c r="J5887" t="s">
        <v>26</v>
      </c>
      <c r="K5887" t="s">
        <v>26</v>
      </c>
    </row>
    <row r="5888" spans="1:11" x14ac:dyDescent="0.25">
      <c r="A5888" s="1">
        <v>36892</v>
      </c>
      <c r="B5888" t="s">
        <v>134</v>
      </c>
      <c r="C5888" t="s">
        <v>26</v>
      </c>
      <c r="D5888" t="s">
        <v>26</v>
      </c>
      <c r="E5888" t="s">
        <v>26</v>
      </c>
      <c r="F5888">
        <v>154892797.08000001</v>
      </c>
      <c r="G5888">
        <v>144511719.28999999</v>
      </c>
      <c r="H5888">
        <v>179648134.99000001</v>
      </c>
      <c r="I5888" t="s">
        <v>26</v>
      </c>
      <c r="J5888" t="s">
        <v>26</v>
      </c>
      <c r="K5888" t="s">
        <v>26</v>
      </c>
    </row>
    <row r="5889" spans="1:11" x14ac:dyDescent="0.25">
      <c r="A5889" s="1">
        <v>36892</v>
      </c>
      <c r="B5889" t="s">
        <v>135</v>
      </c>
      <c r="C5889" t="s">
        <v>26</v>
      </c>
      <c r="D5889" t="s">
        <v>26</v>
      </c>
      <c r="E5889" t="s">
        <v>26</v>
      </c>
      <c r="F5889">
        <v>160659784.15000001</v>
      </c>
      <c r="G5889">
        <v>152258760.63</v>
      </c>
      <c r="H5889">
        <v>189463194.74000001</v>
      </c>
      <c r="I5889" t="s">
        <v>26</v>
      </c>
      <c r="J5889" t="s">
        <v>26</v>
      </c>
      <c r="K5889" t="s">
        <v>26</v>
      </c>
    </row>
    <row r="5890" spans="1:11" x14ac:dyDescent="0.25">
      <c r="A5890" s="1">
        <v>36892</v>
      </c>
      <c r="B5890" t="s">
        <v>136</v>
      </c>
      <c r="C5890" t="s">
        <v>26</v>
      </c>
      <c r="D5890" t="s">
        <v>26</v>
      </c>
      <c r="E5890" t="s">
        <v>26</v>
      </c>
      <c r="F5890">
        <v>171735405.83000001</v>
      </c>
      <c r="G5890">
        <v>132672373.64</v>
      </c>
      <c r="H5890">
        <v>282191091.73000002</v>
      </c>
      <c r="I5890" t="s">
        <v>26</v>
      </c>
      <c r="J5890" t="s">
        <v>26</v>
      </c>
      <c r="K5890" t="s">
        <v>26</v>
      </c>
    </row>
    <row r="5891" spans="1:11" x14ac:dyDescent="0.25">
      <c r="A5891" s="1">
        <v>36892</v>
      </c>
      <c r="B5891" t="s">
        <v>137</v>
      </c>
      <c r="C5891" t="s">
        <v>26</v>
      </c>
      <c r="D5891" t="s">
        <v>26</v>
      </c>
      <c r="E5891" t="s">
        <v>26</v>
      </c>
      <c r="F5891">
        <v>154799421.02000001</v>
      </c>
      <c r="G5891">
        <v>129091665.90000001</v>
      </c>
      <c r="H5891">
        <v>263309027.28</v>
      </c>
      <c r="I5891" t="s">
        <v>26</v>
      </c>
      <c r="J5891" t="s">
        <v>26</v>
      </c>
      <c r="K5891" t="s">
        <v>26</v>
      </c>
    </row>
    <row r="5892" spans="1:11" x14ac:dyDescent="0.25">
      <c r="A5892" s="1">
        <v>36892</v>
      </c>
      <c r="B5892" t="s">
        <v>138</v>
      </c>
      <c r="C5892" t="s">
        <v>26</v>
      </c>
      <c r="D5892" t="s">
        <v>26</v>
      </c>
      <c r="E5892" t="s">
        <v>26</v>
      </c>
      <c r="F5892">
        <v>174054147.93000001</v>
      </c>
      <c r="G5892">
        <v>154898526.91</v>
      </c>
      <c r="H5892">
        <v>239617627.02000001</v>
      </c>
      <c r="I5892" t="s">
        <v>26</v>
      </c>
      <c r="J5892" t="s">
        <v>26</v>
      </c>
      <c r="K5892" t="s">
        <v>26</v>
      </c>
    </row>
    <row r="5893" spans="1:11" x14ac:dyDescent="0.25">
      <c r="A5893" s="1">
        <v>36892</v>
      </c>
      <c r="B5893" t="s">
        <v>139</v>
      </c>
      <c r="C5893" t="s">
        <v>26</v>
      </c>
      <c r="D5893" t="s">
        <v>26</v>
      </c>
      <c r="E5893" t="s">
        <v>26</v>
      </c>
      <c r="F5893">
        <v>168468012.43000001</v>
      </c>
      <c r="G5893">
        <v>134321384.16</v>
      </c>
      <c r="H5893">
        <v>282625413.24000001</v>
      </c>
      <c r="I5893" t="s">
        <v>26</v>
      </c>
      <c r="J5893" t="s">
        <v>26</v>
      </c>
      <c r="K5893" t="s">
        <v>26</v>
      </c>
    </row>
    <row r="5894" spans="1:11" x14ac:dyDescent="0.25">
      <c r="A5894" s="1">
        <v>36892</v>
      </c>
      <c r="B5894" t="s">
        <v>140</v>
      </c>
      <c r="C5894" t="s">
        <v>26</v>
      </c>
      <c r="D5894" t="s">
        <v>26</v>
      </c>
      <c r="E5894" t="s">
        <v>26</v>
      </c>
      <c r="F5894">
        <v>144017308.94999999</v>
      </c>
      <c r="G5894">
        <v>129737969.94</v>
      </c>
      <c r="H5894">
        <v>189806777.97</v>
      </c>
      <c r="I5894" t="s">
        <v>26</v>
      </c>
      <c r="J5894" t="s">
        <v>26</v>
      </c>
      <c r="K5894" t="s">
        <v>26</v>
      </c>
    </row>
    <row r="5895" spans="1:11" x14ac:dyDescent="0.25">
      <c r="A5895" s="1">
        <v>36892</v>
      </c>
      <c r="B5895" t="s">
        <v>141</v>
      </c>
      <c r="C5895" t="s">
        <v>26</v>
      </c>
      <c r="D5895" t="s">
        <v>26</v>
      </c>
      <c r="E5895" t="s">
        <v>26</v>
      </c>
      <c r="F5895">
        <v>151236385.15000001</v>
      </c>
      <c r="G5895">
        <v>136096382.00999999</v>
      </c>
      <c r="H5895">
        <v>199636609.05000001</v>
      </c>
      <c r="I5895" t="s">
        <v>26</v>
      </c>
      <c r="J5895" t="s">
        <v>26</v>
      </c>
      <c r="K5895" t="s">
        <v>26</v>
      </c>
    </row>
    <row r="5896" spans="1:11" x14ac:dyDescent="0.25">
      <c r="A5896" s="1">
        <v>36892</v>
      </c>
      <c r="B5896" t="s">
        <v>142</v>
      </c>
      <c r="C5896" t="s">
        <v>26</v>
      </c>
      <c r="D5896" t="s">
        <v>26</v>
      </c>
      <c r="E5896" t="s">
        <v>26</v>
      </c>
      <c r="F5896">
        <v>157760785.88</v>
      </c>
      <c r="G5896">
        <v>133198599.84999999</v>
      </c>
      <c r="H5896">
        <v>232400751.16</v>
      </c>
      <c r="I5896" t="s">
        <v>26</v>
      </c>
      <c r="J5896" t="s">
        <v>26</v>
      </c>
      <c r="K5896" t="s">
        <v>26</v>
      </c>
    </row>
    <row r="5897" spans="1:11" x14ac:dyDescent="0.25">
      <c r="A5897" s="1">
        <v>36892</v>
      </c>
      <c r="B5897" t="s">
        <v>143</v>
      </c>
      <c r="C5897" t="s">
        <v>26</v>
      </c>
      <c r="D5897" t="s">
        <v>26</v>
      </c>
      <c r="E5897" t="s">
        <v>26</v>
      </c>
      <c r="F5897">
        <v>161023057.44</v>
      </c>
      <c r="G5897">
        <v>134521725.74000001</v>
      </c>
      <c r="H5897">
        <v>224309584.71000001</v>
      </c>
      <c r="I5897" t="s">
        <v>26</v>
      </c>
      <c r="J5897" t="s">
        <v>26</v>
      </c>
      <c r="K5897" t="s">
        <v>26</v>
      </c>
    </row>
    <row r="5898" spans="1:11" x14ac:dyDescent="0.25">
      <c r="A5898" s="1">
        <v>36892</v>
      </c>
      <c r="B5898" t="s">
        <v>144</v>
      </c>
      <c r="C5898" t="s">
        <v>26</v>
      </c>
      <c r="D5898" t="s">
        <v>26</v>
      </c>
      <c r="E5898" t="s">
        <v>26</v>
      </c>
      <c r="F5898">
        <v>139777551.28</v>
      </c>
      <c r="G5898">
        <v>120802897.38</v>
      </c>
      <c r="H5898">
        <v>203914546.03999999</v>
      </c>
      <c r="I5898" t="s">
        <v>26</v>
      </c>
      <c r="J5898" t="s">
        <v>26</v>
      </c>
      <c r="K5898" t="s">
        <v>26</v>
      </c>
    </row>
    <row r="5899" spans="1:11" x14ac:dyDescent="0.25">
      <c r="A5899" s="1">
        <v>36892</v>
      </c>
      <c r="B5899" t="s">
        <v>145</v>
      </c>
      <c r="C5899" t="s">
        <v>26</v>
      </c>
      <c r="D5899" t="s">
        <v>26</v>
      </c>
      <c r="E5899" t="s">
        <v>26</v>
      </c>
      <c r="F5899">
        <v>162862929.88999999</v>
      </c>
      <c r="G5899">
        <v>142791110.16999999</v>
      </c>
      <c r="H5899">
        <v>214082189.97</v>
      </c>
      <c r="I5899" t="s">
        <v>26</v>
      </c>
      <c r="J5899" t="s">
        <v>26</v>
      </c>
      <c r="K5899" t="s">
        <v>26</v>
      </c>
    </row>
    <row r="5900" spans="1:11" x14ac:dyDescent="0.25">
      <c r="A5900" s="1">
        <v>36892</v>
      </c>
      <c r="B5900" t="s">
        <v>146</v>
      </c>
      <c r="C5900" t="s">
        <v>26</v>
      </c>
      <c r="D5900" t="s">
        <v>26</v>
      </c>
      <c r="E5900" t="s">
        <v>26</v>
      </c>
      <c r="F5900">
        <v>165021940.81999999</v>
      </c>
      <c r="G5900">
        <v>138484945.25</v>
      </c>
      <c r="H5900">
        <v>232059806.47999999</v>
      </c>
      <c r="I5900" t="s">
        <v>26</v>
      </c>
      <c r="J5900" t="s">
        <v>26</v>
      </c>
      <c r="K5900" t="s">
        <v>26</v>
      </c>
    </row>
    <row r="5901" spans="1:11" x14ac:dyDescent="0.25">
      <c r="A5901" s="1">
        <v>36892</v>
      </c>
      <c r="B5901" t="s">
        <v>2</v>
      </c>
      <c r="C5901" t="s">
        <v>26</v>
      </c>
      <c r="D5901" t="s">
        <v>26</v>
      </c>
      <c r="E5901" t="s">
        <v>26</v>
      </c>
      <c r="F5901">
        <v>152024699.03</v>
      </c>
      <c r="G5901">
        <v>132075290.01000001</v>
      </c>
      <c r="H5901">
        <v>208621140.19</v>
      </c>
      <c r="I5901" t="s">
        <v>26</v>
      </c>
      <c r="J5901" t="s">
        <v>26</v>
      </c>
      <c r="K5901" t="s">
        <v>26</v>
      </c>
    </row>
    <row r="5902" spans="1:11" x14ac:dyDescent="0.25">
      <c r="A5902" s="1">
        <v>36892</v>
      </c>
      <c r="B5902" t="s">
        <v>147</v>
      </c>
      <c r="C5902" t="s">
        <v>26</v>
      </c>
      <c r="D5902" t="s">
        <v>26</v>
      </c>
      <c r="E5902" t="s">
        <v>26</v>
      </c>
      <c r="F5902">
        <v>162442638.41</v>
      </c>
      <c r="G5902">
        <v>140633412.47</v>
      </c>
      <c r="H5902">
        <v>214203106.33000001</v>
      </c>
      <c r="I5902" t="s">
        <v>26</v>
      </c>
      <c r="J5902" t="s">
        <v>26</v>
      </c>
      <c r="K5902" t="s">
        <v>26</v>
      </c>
    </row>
    <row r="5903" spans="1:11" x14ac:dyDescent="0.25">
      <c r="A5903" s="1">
        <v>36892</v>
      </c>
      <c r="B5903" t="s">
        <v>148</v>
      </c>
      <c r="C5903" t="s">
        <v>26</v>
      </c>
      <c r="D5903" t="s">
        <v>26</v>
      </c>
      <c r="E5903" t="s">
        <v>26</v>
      </c>
      <c r="F5903">
        <v>169920613.50999999</v>
      </c>
      <c r="G5903">
        <v>142402717.28999999</v>
      </c>
      <c r="H5903">
        <v>230743449.97999999</v>
      </c>
      <c r="I5903" t="s">
        <v>26</v>
      </c>
      <c r="J5903" t="s">
        <v>26</v>
      </c>
      <c r="K5903" t="s">
        <v>26</v>
      </c>
    </row>
    <row r="5904" spans="1:11" x14ac:dyDescent="0.25">
      <c r="A5904" s="1">
        <v>36892</v>
      </c>
      <c r="B5904" t="s">
        <v>149</v>
      </c>
      <c r="C5904" t="s">
        <v>26</v>
      </c>
      <c r="D5904" t="s">
        <v>26</v>
      </c>
      <c r="E5904" t="s">
        <v>26</v>
      </c>
      <c r="F5904">
        <v>162844025.33000001</v>
      </c>
      <c r="G5904">
        <v>134616414.49000001</v>
      </c>
      <c r="H5904">
        <v>224611592.49000001</v>
      </c>
      <c r="I5904" t="s">
        <v>26</v>
      </c>
      <c r="J5904" t="s">
        <v>26</v>
      </c>
      <c r="K5904" t="s">
        <v>26</v>
      </c>
    </row>
    <row r="5905" spans="1:11" x14ac:dyDescent="0.25">
      <c r="A5905" s="1">
        <v>36892</v>
      </c>
      <c r="B5905" t="s">
        <v>150</v>
      </c>
      <c r="C5905" t="s">
        <v>26</v>
      </c>
      <c r="D5905" t="s">
        <v>26</v>
      </c>
      <c r="E5905" t="s">
        <v>26</v>
      </c>
      <c r="F5905">
        <v>177988931.87</v>
      </c>
      <c r="G5905">
        <v>140956858.06999999</v>
      </c>
      <c r="H5905">
        <v>264644573.81999999</v>
      </c>
      <c r="I5905" t="s">
        <v>26</v>
      </c>
      <c r="J5905" t="s">
        <v>26</v>
      </c>
      <c r="K5905" t="s">
        <v>26</v>
      </c>
    </row>
    <row r="5906" spans="1:11" x14ac:dyDescent="0.25">
      <c r="A5906" s="1">
        <v>36892</v>
      </c>
      <c r="B5906" t="s">
        <v>151</v>
      </c>
      <c r="C5906" t="s">
        <v>26</v>
      </c>
      <c r="D5906" t="s">
        <v>26</v>
      </c>
      <c r="E5906" t="s">
        <v>26</v>
      </c>
      <c r="F5906">
        <v>153130887.25999999</v>
      </c>
      <c r="G5906">
        <v>134065033.22</v>
      </c>
      <c r="H5906">
        <v>210145041.59999999</v>
      </c>
      <c r="I5906" t="s">
        <v>26</v>
      </c>
      <c r="J5906" t="s">
        <v>26</v>
      </c>
      <c r="K5906" t="s">
        <v>26</v>
      </c>
    </row>
    <row r="5907" spans="1:11" x14ac:dyDescent="0.25">
      <c r="A5907" s="1">
        <v>36892</v>
      </c>
      <c r="B5907" t="s">
        <v>152</v>
      </c>
      <c r="C5907" t="s">
        <v>26</v>
      </c>
      <c r="D5907" t="s">
        <v>26</v>
      </c>
      <c r="E5907" t="s">
        <v>26</v>
      </c>
      <c r="F5907">
        <v>142448951.00999999</v>
      </c>
      <c r="G5907">
        <v>122957996.64</v>
      </c>
      <c r="H5907">
        <v>192966320.12</v>
      </c>
      <c r="I5907" t="s">
        <v>26</v>
      </c>
      <c r="J5907" t="s">
        <v>26</v>
      </c>
      <c r="K5907" t="s">
        <v>26</v>
      </c>
    </row>
    <row r="5908" spans="1:11" x14ac:dyDescent="0.25">
      <c r="A5908" s="1">
        <v>36892</v>
      </c>
      <c r="B5908" t="s">
        <v>153</v>
      </c>
      <c r="C5908" t="s">
        <v>26</v>
      </c>
      <c r="D5908" t="s">
        <v>26</v>
      </c>
      <c r="E5908" t="s">
        <v>26</v>
      </c>
      <c r="F5908">
        <v>164795469.69</v>
      </c>
      <c r="G5908">
        <v>146991592.24000001</v>
      </c>
      <c r="H5908">
        <v>206970586.38</v>
      </c>
      <c r="I5908" t="s">
        <v>26</v>
      </c>
      <c r="J5908" t="s">
        <v>26</v>
      </c>
      <c r="K5908" t="s">
        <v>26</v>
      </c>
    </row>
    <row r="5909" spans="1:11" x14ac:dyDescent="0.25">
      <c r="A5909" s="1">
        <v>36892</v>
      </c>
      <c r="B5909" t="s">
        <v>154</v>
      </c>
      <c r="C5909" t="s">
        <v>26</v>
      </c>
      <c r="D5909" t="s">
        <v>26</v>
      </c>
      <c r="E5909" t="s">
        <v>26</v>
      </c>
      <c r="F5909">
        <v>160846362.28999999</v>
      </c>
      <c r="G5909">
        <v>138683208.06999999</v>
      </c>
      <c r="H5909">
        <v>227612496.38999999</v>
      </c>
      <c r="I5909" t="s">
        <v>26</v>
      </c>
      <c r="J5909" t="s">
        <v>26</v>
      </c>
      <c r="K5909" t="s">
        <v>26</v>
      </c>
    </row>
    <row r="5910" spans="1:11" x14ac:dyDescent="0.25">
      <c r="A5910" s="1">
        <v>36892</v>
      </c>
      <c r="B5910" t="s">
        <v>155</v>
      </c>
      <c r="C5910" t="s">
        <v>26</v>
      </c>
      <c r="D5910" t="s">
        <v>26</v>
      </c>
      <c r="E5910" t="s">
        <v>26</v>
      </c>
      <c r="F5910">
        <v>153959070.96000001</v>
      </c>
      <c r="G5910">
        <v>140886672.16999999</v>
      </c>
      <c r="H5910">
        <v>190961287.06999999</v>
      </c>
      <c r="I5910" t="s">
        <v>26</v>
      </c>
      <c r="J5910" t="s">
        <v>26</v>
      </c>
      <c r="K5910" t="s">
        <v>26</v>
      </c>
    </row>
    <row r="5911" spans="1:11" x14ac:dyDescent="0.25">
      <c r="A5911" s="1">
        <v>36923</v>
      </c>
      <c r="B5911" t="s">
        <v>1</v>
      </c>
      <c r="C5911" t="s">
        <v>26</v>
      </c>
      <c r="D5911" t="s">
        <v>26</v>
      </c>
      <c r="E5911" t="s">
        <v>26</v>
      </c>
      <c r="F5911">
        <v>163382606.75999999</v>
      </c>
      <c r="G5911">
        <v>139668846.91</v>
      </c>
      <c r="H5911">
        <v>224610083.74000001</v>
      </c>
      <c r="I5911" t="s">
        <v>26</v>
      </c>
      <c r="J5911" t="s">
        <v>26</v>
      </c>
      <c r="K5911" t="s">
        <v>26</v>
      </c>
    </row>
    <row r="5912" spans="1:11" x14ac:dyDescent="0.25">
      <c r="A5912" s="1">
        <v>36923</v>
      </c>
      <c r="B5912" t="s">
        <v>126</v>
      </c>
      <c r="C5912" t="s">
        <v>26</v>
      </c>
      <c r="D5912" t="s">
        <v>26</v>
      </c>
      <c r="E5912" t="s">
        <v>26</v>
      </c>
      <c r="F5912">
        <v>160695624.91</v>
      </c>
      <c r="G5912">
        <v>138377707.49000001</v>
      </c>
      <c r="H5912">
        <v>218307018.34</v>
      </c>
      <c r="I5912" t="s">
        <v>26</v>
      </c>
      <c r="J5912" t="s">
        <v>26</v>
      </c>
      <c r="K5912" t="s">
        <v>26</v>
      </c>
    </row>
    <row r="5913" spans="1:11" x14ac:dyDescent="0.25">
      <c r="A5913" s="1">
        <v>36923</v>
      </c>
      <c r="B5913" t="s">
        <v>127</v>
      </c>
      <c r="C5913" t="s">
        <v>26</v>
      </c>
      <c r="D5913" t="s">
        <v>26</v>
      </c>
      <c r="E5913" t="s">
        <v>26</v>
      </c>
      <c r="F5913">
        <v>159583282.24000001</v>
      </c>
      <c r="G5913">
        <v>136978192.88</v>
      </c>
      <c r="H5913">
        <v>228087562.74000001</v>
      </c>
      <c r="I5913" t="s">
        <v>26</v>
      </c>
      <c r="J5913" t="s">
        <v>26</v>
      </c>
      <c r="K5913" t="s">
        <v>26</v>
      </c>
    </row>
    <row r="5914" spans="1:11" x14ac:dyDescent="0.25">
      <c r="A5914" s="1">
        <v>36923</v>
      </c>
      <c r="B5914" t="s">
        <v>113</v>
      </c>
      <c r="C5914" t="s">
        <v>26</v>
      </c>
      <c r="D5914" t="s">
        <v>26</v>
      </c>
      <c r="E5914" t="s">
        <v>26</v>
      </c>
      <c r="F5914">
        <v>167571590.90000001</v>
      </c>
      <c r="G5914">
        <v>142583915.58000001</v>
      </c>
      <c r="H5914">
        <v>226568818.49000001</v>
      </c>
      <c r="I5914" t="s">
        <v>26</v>
      </c>
      <c r="J5914" t="s">
        <v>26</v>
      </c>
      <c r="K5914" t="s">
        <v>26</v>
      </c>
    </row>
    <row r="5915" spans="1:11" x14ac:dyDescent="0.25">
      <c r="A5915" s="1">
        <v>36923</v>
      </c>
      <c r="B5915" t="s">
        <v>128</v>
      </c>
      <c r="C5915" t="s">
        <v>26</v>
      </c>
      <c r="D5915" t="s">
        <v>26</v>
      </c>
      <c r="E5915" t="s">
        <v>26</v>
      </c>
      <c r="F5915">
        <v>162478585.33000001</v>
      </c>
      <c r="G5915">
        <v>136948955.15000001</v>
      </c>
      <c r="H5915">
        <v>226790507.11000001</v>
      </c>
      <c r="I5915" t="s">
        <v>26</v>
      </c>
      <c r="J5915" t="s">
        <v>26</v>
      </c>
      <c r="K5915" t="s">
        <v>26</v>
      </c>
    </row>
    <row r="5916" spans="1:11" x14ac:dyDescent="0.25">
      <c r="A5916" s="1">
        <v>36923</v>
      </c>
      <c r="B5916" t="s">
        <v>129</v>
      </c>
      <c r="C5916" t="s">
        <v>26</v>
      </c>
      <c r="D5916" t="s">
        <v>26</v>
      </c>
      <c r="E5916" t="s">
        <v>26</v>
      </c>
      <c r="F5916">
        <v>157654938.49000001</v>
      </c>
      <c r="G5916">
        <v>138255011.84</v>
      </c>
      <c r="H5916">
        <v>209914551.55000001</v>
      </c>
      <c r="I5916" t="s">
        <v>26</v>
      </c>
      <c r="J5916" t="s">
        <v>26</v>
      </c>
      <c r="K5916" t="s">
        <v>26</v>
      </c>
    </row>
    <row r="5917" spans="1:11" x14ac:dyDescent="0.25">
      <c r="A5917" s="1">
        <v>36923</v>
      </c>
      <c r="B5917" t="s">
        <v>130</v>
      </c>
      <c r="C5917" t="s">
        <v>26</v>
      </c>
      <c r="D5917" t="s">
        <v>26</v>
      </c>
      <c r="E5917" t="s">
        <v>26</v>
      </c>
      <c r="F5917">
        <v>160404825.78999999</v>
      </c>
      <c r="G5917">
        <v>130897700.76000001</v>
      </c>
      <c r="H5917">
        <v>265083833.16999999</v>
      </c>
      <c r="I5917" t="s">
        <v>26</v>
      </c>
      <c r="J5917" t="s">
        <v>26</v>
      </c>
      <c r="K5917" t="s">
        <v>26</v>
      </c>
    </row>
    <row r="5918" spans="1:11" x14ac:dyDescent="0.25">
      <c r="A5918" s="1">
        <v>36923</v>
      </c>
      <c r="B5918" t="s">
        <v>131</v>
      </c>
      <c r="C5918" t="s">
        <v>26</v>
      </c>
      <c r="D5918" t="s">
        <v>26</v>
      </c>
      <c r="E5918" t="s">
        <v>26</v>
      </c>
      <c r="F5918">
        <v>157610847.78</v>
      </c>
      <c r="G5918">
        <v>134302468.90000001</v>
      </c>
      <c r="H5918">
        <v>230782298.52000001</v>
      </c>
      <c r="I5918" t="s">
        <v>26</v>
      </c>
      <c r="J5918" t="s">
        <v>26</v>
      </c>
      <c r="K5918" t="s">
        <v>26</v>
      </c>
    </row>
    <row r="5919" spans="1:11" x14ac:dyDescent="0.25">
      <c r="A5919" s="1">
        <v>36923</v>
      </c>
      <c r="B5919" t="s">
        <v>132</v>
      </c>
      <c r="C5919" t="s">
        <v>26</v>
      </c>
      <c r="D5919" t="s">
        <v>26</v>
      </c>
      <c r="E5919" t="s">
        <v>26</v>
      </c>
      <c r="F5919">
        <v>165049798.71000001</v>
      </c>
      <c r="G5919">
        <v>136199300.78999999</v>
      </c>
      <c r="H5919">
        <v>230538079.88999999</v>
      </c>
      <c r="I5919" t="s">
        <v>26</v>
      </c>
      <c r="J5919" t="s">
        <v>26</v>
      </c>
      <c r="K5919" t="s">
        <v>26</v>
      </c>
    </row>
    <row r="5920" spans="1:11" x14ac:dyDescent="0.25">
      <c r="A5920" s="1">
        <v>36923</v>
      </c>
      <c r="B5920" t="s">
        <v>133</v>
      </c>
      <c r="C5920" t="s">
        <v>26</v>
      </c>
      <c r="D5920" t="s">
        <v>26</v>
      </c>
      <c r="E5920" t="s">
        <v>26</v>
      </c>
      <c r="F5920">
        <v>168249716.06999999</v>
      </c>
      <c r="G5920">
        <v>126868587.38</v>
      </c>
      <c r="H5920">
        <v>259540169.59999999</v>
      </c>
      <c r="I5920" t="s">
        <v>26</v>
      </c>
      <c r="J5920" t="s">
        <v>26</v>
      </c>
      <c r="K5920" t="s">
        <v>26</v>
      </c>
    </row>
    <row r="5921" spans="1:11" x14ac:dyDescent="0.25">
      <c r="A5921" s="1">
        <v>36923</v>
      </c>
      <c r="B5921" t="s">
        <v>134</v>
      </c>
      <c r="C5921" t="s">
        <v>26</v>
      </c>
      <c r="D5921" t="s">
        <v>26</v>
      </c>
      <c r="E5921" t="s">
        <v>26</v>
      </c>
      <c r="F5921">
        <v>155341986.19</v>
      </c>
      <c r="G5921">
        <v>145205375.53999999</v>
      </c>
      <c r="H5921">
        <v>179648134.99000001</v>
      </c>
      <c r="I5921" t="s">
        <v>26</v>
      </c>
      <c r="J5921" t="s">
        <v>26</v>
      </c>
      <c r="K5921" t="s">
        <v>26</v>
      </c>
    </row>
    <row r="5922" spans="1:11" x14ac:dyDescent="0.25">
      <c r="A5922" s="1">
        <v>36923</v>
      </c>
      <c r="B5922" t="s">
        <v>135</v>
      </c>
      <c r="C5922" t="s">
        <v>26</v>
      </c>
      <c r="D5922" t="s">
        <v>26</v>
      </c>
      <c r="E5922" t="s">
        <v>26</v>
      </c>
      <c r="F5922">
        <v>159904683.16999999</v>
      </c>
      <c r="G5922">
        <v>150964561.16999999</v>
      </c>
      <c r="H5922">
        <v>190031584.33000001</v>
      </c>
      <c r="I5922" t="s">
        <v>26</v>
      </c>
      <c r="J5922" t="s">
        <v>26</v>
      </c>
      <c r="K5922" t="s">
        <v>26</v>
      </c>
    </row>
    <row r="5923" spans="1:11" x14ac:dyDescent="0.25">
      <c r="A5923" s="1">
        <v>36923</v>
      </c>
      <c r="B5923" t="s">
        <v>136</v>
      </c>
      <c r="C5923" t="s">
        <v>26</v>
      </c>
      <c r="D5923" t="s">
        <v>26</v>
      </c>
      <c r="E5923" t="s">
        <v>26</v>
      </c>
      <c r="F5923">
        <v>171804099.99000001</v>
      </c>
      <c r="G5923">
        <v>132765244.3</v>
      </c>
      <c r="H5923">
        <v>282191091.73000002</v>
      </c>
      <c r="I5923" t="s">
        <v>26</v>
      </c>
      <c r="J5923" t="s">
        <v>26</v>
      </c>
      <c r="K5923" t="s">
        <v>26</v>
      </c>
    </row>
    <row r="5924" spans="1:11" x14ac:dyDescent="0.25">
      <c r="A5924" s="1">
        <v>36923</v>
      </c>
      <c r="B5924" t="s">
        <v>137</v>
      </c>
      <c r="C5924" t="s">
        <v>26</v>
      </c>
      <c r="D5924" t="s">
        <v>26</v>
      </c>
      <c r="E5924" t="s">
        <v>26</v>
      </c>
      <c r="F5924">
        <v>155604378.00999999</v>
      </c>
      <c r="G5924">
        <v>129750033.39</v>
      </c>
      <c r="H5924">
        <v>264704565.12</v>
      </c>
      <c r="I5924" t="s">
        <v>26</v>
      </c>
      <c r="J5924" t="s">
        <v>26</v>
      </c>
      <c r="K5924" t="s">
        <v>26</v>
      </c>
    </row>
    <row r="5925" spans="1:11" x14ac:dyDescent="0.25">
      <c r="A5925" s="1">
        <v>36923</v>
      </c>
      <c r="B5925" t="s">
        <v>138</v>
      </c>
      <c r="C5925" t="s">
        <v>26</v>
      </c>
      <c r="D5925" t="s">
        <v>26</v>
      </c>
      <c r="E5925" t="s">
        <v>26</v>
      </c>
      <c r="F5925">
        <v>175376959.44999999</v>
      </c>
      <c r="G5925">
        <v>156292613.65000001</v>
      </c>
      <c r="H5925">
        <v>240863638.68000001</v>
      </c>
      <c r="I5925" t="s">
        <v>26</v>
      </c>
      <c r="J5925" t="s">
        <v>26</v>
      </c>
      <c r="K5925" t="s">
        <v>26</v>
      </c>
    </row>
    <row r="5926" spans="1:11" x14ac:dyDescent="0.25">
      <c r="A5926" s="1">
        <v>36923</v>
      </c>
      <c r="B5926" t="s">
        <v>139</v>
      </c>
      <c r="C5926" t="s">
        <v>26</v>
      </c>
      <c r="D5926" t="s">
        <v>26</v>
      </c>
      <c r="E5926" t="s">
        <v>26</v>
      </c>
      <c r="F5926">
        <v>169175578.08000001</v>
      </c>
      <c r="G5926">
        <v>138713693.41999999</v>
      </c>
      <c r="H5926">
        <v>273044411.74000001</v>
      </c>
      <c r="I5926" t="s">
        <v>26</v>
      </c>
      <c r="J5926" t="s">
        <v>26</v>
      </c>
      <c r="K5926" t="s">
        <v>26</v>
      </c>
    </row>
    <row r="5927" spans="1:11" x14ac:dyDescent="0.25">
      <c r="A5927" s="1">
        <v>36923</v>
      </c>
      <c r="B5927" t="s">
        <v>140</v>
      </c>
      <c r="C5927" t="s">
        <v>26</v>
      </c>
      <c r="D5927" t="s">
        <v>26</v>
      </c>
      <c r="E5927" t="s">
        <v>26</v>
      </c>
      <c r="F5927">
        <v>144175727.99000001</v>
      </c>
      <c r="G5927">
        <v>128181114.3</v>
      </c>
      <c r="H5927">
        <v>194476024.71000001</v>
      </c>
      <c r="I5927" t="s">
        <v>26</v>
      </c>
      <c r="J5927" t="s">
        <v>26</v>
      </c>
      <c r="K5927" t="s">
        <v>26</v>
      </c>
    </row>
    <row r="5928" spans="1:11" x14ac:dyDescent="0.25">
      <c r="A5928" s="1">
        <v>36923</v>
      </c>
      <c r="B5928" t="s">
        <v>141</v>
      </c>
      <c r="C5928" t="s">
        <v>26</v>
      </c>
      <c r="D5928" t="s">
        <v>26</v>
      </c>
      <c r="E5928" t="s">
        <v>26</v>
      </c>
      <c r="F5928">
        <v>151826207.05000001</v>
      </c>
      <c r="G5928">
        <v>136953789.21000001</v>
      </c>
      <c r="H5928">
        <v>199636609.05000001</v>
      </c>
      <c r="I5928" t="s">
        <v>26</v>
      </c>
      <c r="J5928" t="s">
        <v>26</v>
      </c>
      <c r="K5928" t="s">
        <v>26</v>
      </c>
    </row>
    <row r="5929" spans="1:11" x14ac:dyDescent="0.25">
      <c r="A5929" s="1">
        <v>36923</v>
      </c>
      <c r="B5929" t="s">
        <v>142</v>
      </c>
      <c r="C5929" t="s">
        <v>26</v>
      </c>
      <c r="D5929" t="s">
        <v>26</v>
      </c>
      <c r="E5929" t="s">
        <v>26</v>
      </c>
      <c r="F5929">
        <v>157618801.16999999</v>
      </c>
      <c r="G5929">
        <v>133225239.56999999</v>
      </c>
      <c r="H5929">
        <v>231796509.21000001</v>
      </c>
      <c r="I5929" t="s">
        <v>26</v>
      </c>
      <c r="J5929" t="s">
        <v>26</v>
      </c>
      <c r="K5929" t="s">
        <v>26</v>
      </c>
    </row>
    <row r="5930" spans="1:11" x14ac:dyDescent="0.25">
      <c r="A5930" s="1">
        <v>36923</v>
      </c>
      <c r="B5930" t="s">
        <v>143</v>
      </c>
      <c r="C5930" t="s">
        <v>26</v>
      </c>
      <c r="D5930" t="s">
        <v>26</v>
      </c>
      <c r="E5930" t="s">
        <v>26</v>
      </c>
      <c r="F5930">
        <v>160990852.83000001</v>
      </c>
      <c r="G5930">
        <v>132423186.81999999</v>
      </c>
      <c r="H5930">
        <v>228750914.49000001</v>
      </c>
      <c r="I5930" t="s">
        <v>26</v>
      </c>
      <c r="J5930" t="s">
        <v>26</v>
      </c>
      <c r="K5930" t="s">
        <v>26</v>
      </c>
    </row>
    <row r="5931" spans="1:11" x14ac:dyDescent="0.25">
      <c r="A5931" s="1">
        <v>36923</v>
      </c>
      <c r="B5931" t="s">
        <v>144</v>
      </c>
      <c r="C5931" t="s">
        <v>26</v>
      </c>
      <c r="D5931" t="s">
        <v>26</v>
      </c>
      <c r="E5931" t="s">
        <v>26</v>
      </c>
      <c r="F5931">
        <v>141245215.56999999</v>
      </c>
      <c r="G5931">
        <v>122868626.92</v>
      </c>
      <c r="H5931">
        <v>203914546.03999999</v>
      </c>
      <c r="I5931" t="s">
        <v>26</v>
      </c>
      <c r="J5931" t="s">
        <v>26</v>
      </c>
      <c r="K5931" t="s">
        <v>26</v>
      </c>
    </row>
    <row r="5932" spans="1:11" x14ac:dyDescent="0.25">
      <c r="A5932" s="1">
        <v>36923</v>
      </c>
      <c r="B5932" t="s">
        <v>145</v>
      </c>
      <c r="C5932" t="s">
        <v>26</v>
      </c>
      <c r="D5932" t="s">
        <v>26</v>
      </c>
      <c r="E5932" t="s">
        <v>26</v>
      </c>
      <c r="F5932">
        <v>162879216.18000001</v>
      </c>
      <c r="G5932">
        <v>142762551.94999999</v>
      </c>
      <c r="H5932">
        <v>214189231.06999999</v>
      </c>
      <c r="I5932" t="s">
        <v>26</v>
      </c>
      <c r="J5932" t="s">
        <v>26</v>
      </c>
      <c r="K5932" t="s">
        <v>26</v>
      </c>
    </row>
    <row r="5933" spans="1:11" x14ac:dyDescent="0.25">
      <c r="A5933" s="1">
        <v>36923</v>
      </c>
      <c r="B5933" t="s">
        <v>146</v>
      </c>
      <c r="C5933" t="s">
        <v>26</v>
      </c>
      <c r="D5933" t="s">
        <v>26</v>
      </c>
      <c r="E5933" t="s">
        <v>26</v>
      </c>
      <c r="F5933">
        <v>166375120.72999999</v>
      </c>
      <c r="G5933">
        <v>140534522.44</v>
      </c>
      <c r="H5933">
        <v>232083012.46000001</v>
      </c>
      <c r="I5933" t="s">
        <v>26</v>
      </c>
      <c r="J5933" t="s">
        <v>26</v>
      </c>
      <c r="K5933" t="s">
        <v>26</v>
      </c>
    </row>
    <row r="5934" spans="1:11" x14ac:dyDescent="0.25">
      <c r="A5934" s="1">
        <v>36923</v>
      </c>
      <c r="B5934" t="s">
        <v>2</v>
      </c>
      <c r="C5934" t="s">
        <v>26</v>
      </c>
      <c r="D5934" t="s">
        <v>26</v>
      </c>
      <c r="E5934" t="s">
        <v>26</v>
      </c>
      <c r="F5934">
        <v>152237533.61000001</v>
      </c>
      <c r="G5934">
        <v>132801704.11</v>
      </c>
      <c r="H5934">
        <v>207557172.38</v>
      </c>
      <c r="I5934" t="s">
        <v>26</v>
      </c>
      <c r="J5934" t="s">
        <v>26</v>
      </c>
      <c r="K5934" t="s">
        <v>26</v>
      </c>
    </row>
    <row r="5935" spans="1:11" x14ac:dyDescent="0.25">
      <c r="A5935" s="1">
        <v>36923</v>
      </c>
      <c r="B5935" t="s">
        <v>147</v>
      </c>
      <c r="C5935" t="s">
        <v>26</v>
      </c>
      <c r="D5935" t="s">
        <v>26</v>
      </c>
      <c r="E5935" t="s">
        <v>26</v>
      </c>
      <c r="F5935">
        <v>162832500.74000001</v>
      </c>
      <c r="G5935">
        <v>141238136.13999999</v>
      </c>
      <c r="H5935">
        <v>214203106.33000001</v>
      </c>
      <c r="I5935" t="s">
        <v>26</v>
      </c>
      <c r="J5935" t="s">
        <v>26</v>
      </c>
      <c r="K5935" t="s">
        <v>26</v>
      </c>
    </row>
    <row r="5936" spans="1:11" x14ac:dyDescent="0.25">
      <c r="A5936" s="1">
        <v>36923</v>
      </c>
      <c r="B5936" t="s">
        <v>148</v>
      </c>
      <c r="C5936" t="s">
        <v>26</v>
      </c>
      <c r="D5936" t="s">
        <v>26</v>
      </c>
      <c r="E5936" t="s">
        <v>26</v>
      </c>
      <c r="F5936">
        <v>170209478.55000001</v>
      </c>
      <c r="G5936">
        <v>143442257.13</v>
      </c>
      <c r="H5936">
        <v>229751253.13999999</v>
      </c>
      <c r="I5936" t="s">
        <v>26</v>
      </c>
      <c r="J5936" t="s">
        <v>26</v>
      </c>
      <c r="K5936" t="s">
        <v>26</v>
      </c>
    </row>
    <row r="5937" spans="1:11" x14ac:dyDescent="0.25">
      <c r="A5937" s="1">
        <v>36923</v>
      </c>
      <c r="B5937" t="s">
        <v>149</v>
      </c>
      <c r="C5937" t="s">
        <v>26</v>
      </c>
      <c r="D5937" t="s">
        <v>26</v>
      </c>
      <c r="E5937" t="s">
        <v>26</v>
      </c>
      <c r="F5937">
        <v>163674529.86000001</v>
      </c>
      <c r="G5937">
        <v>135531806.11000001</v>
      </c>
      <c r="H5937">
        <v>225352810.74000001</v>
      </c>
      <c r="I5937" t="s">
        <v>26</v>
      </c>
      <c r="J5937" t="s">
        <v>26</v>
      </c>
      <c r="K5937" t="s">
        <v>26</v>
      </c>
    </row>
    <row r="5938" spans="1:11" x14ac:dyDescent="0.25">
      <c r="A5938" s="1">
        <v>36923</v>
      </c>
      <c r="B5938" t="s">
        <v>150</v>
      </c>
      <c r="C5938" t="s">
        <v>26</v>
      </c>
      <c r="D5938" t="s">
        <v>26</v>
      </c>
      <c r="E5938" t="s">
        <v>26</v>
      </c>
      <c r="F5938">
        <v>179288251.06999999</v>
      </c>
      <c r="G5938">
        <v>144607640.69</v>
      </c>
      <c r="H5938">
        <v>261362981.09999999</v>
      </c>
      <c r="I5938" t="s">
        <v>26</v>
      </c>
      <c r="J5938" t="s">
        <v>26</v>
      </c>
      <c r="K5938" t="s">
        <v>26</v>
      </c>
    </row>
    <row r="5939" spans="1:11" x14ac:dyDescent="0.25">
      <c r="A5939" s="1">
        <v>36923</v>
      </c>
      <c r="B5939" t="s">
        <v>151</v>
      </c>
      <c r="C5939" t="s">
        <v>26</v>
      </c>
      <c r="D5939" t="s">
        <v>26</v>
      </c>
      <c r="E5939" t="s">
        <v>26</v>
      </c>
      <c r="F5939">
        <v>153437149.03</v>
      </c>
      <c r="G5939">
        <v>134547667.34</v>
      </c>
      <c r="H5939">
        <v>210018954.58000001</v>
      </c>
      <c r="I5939" t="s">
        <v>26</v>
      </c>
      <c r="J5939" t="s">
        <v>26</v>
      </c>
      <c r="K5939" t="s">
        <v>26</v>
      </c>
    </row>
    <row r="5940" spans="1:11" x14ac:dyDescent="0.25">
      <c r="A5940" s="1">
        <v>36923</v>
      </c>
      <c r="B5940" t="s">
        <v>152</v>
      </c>
      <c r="C5940" t="s">
        <v>26</v>
      </c>
      <c r="D5940" t="s">
        <v>26</v>
      </c>
      <c r="E5940" t="s">
        <v>26</v>
      </c>
      <c r="F5940">
        <v>143161195.77000001</v>
      </c>
      <c r="G5940">
        <v>124015435.41</v>
      </c>
      <c r="H5940">
        <v>192966320.12</v>
      </c>
      <c r="I5940" t="s">
        <v>26</v>
      </c>
      <c r="J5940" t="s">
        <v>26</v>
      </c>
      <c r="K5940" t="s">
        <v>26</v>
      </c>
    </row>
    <row r="5941" spans="1:11" x14ac:dyDescent="0.25">
      <c r="A5941" s="1">
        <v>36923</v>
      </c>
      <c r="B5941" t="s">
        <v>153</v>
      </c>
      <c r="C5941" t="s">
        <v>26</v>
      </c>
      <c r="D5941" t="s">
        <v>26</v>
      </c>
      <c r="E5941" t="s">
        <v>26</v>
      </c>
      <c r="F5941">
        <v>165388733.38</v>
      </c>
      <c r="G5941">
        <v>147902940.11000001</v>
      </c>
      <c r="H5941">
        <v>206970586.38</v>
      </c>
      <c r="I5941" t="s">
        <v>26</v>
      </c>
      <c r="J5941" t="s">
        <v>26</v>
      </c>
      <c r="K5941" t="s">
        <v>26</v>
      </c>
    </row>
    <row r="5942" spans="1:11" x14ac:dyDescent="0.25">
      <c r="A5942" s="1">
        <v>36923</v>
      </c>
      <c r="B5942" t="s">
        <v>154</v>
      </c>
      <c r="C5942" t="s">
        <v>26</v>
      </c>
      <c r="D5942" t="s">
        <v>26</v>
      </c>
      <c r="E5942" t="s">
        <v>26</v>
      </c>
      <c r="F5942">
        <v>160444246.38999999</v>
      </c>
      <c r="G5942">
        <v>138086870.27000001</v>
      </c>
      <c r="H5942">
        <v>227612496.38999999</v>
      </c>
      <c r="I5942" t="s">
        <v>26</v>
      </c>
      <c r="J5942" t="s">
        <v>26</v>
      </c>
      <c r="K5942" t="s">
        <v>26</v>
      </c>
    </row>
    <row r="5943" spans="1:11" x14ac:dyDescent="0.25">
      <c r="A5943" s="1">
        <v>36923</v>
      </c>
      <c r="B5943" t="s">
        <v>155</v>
      </c>
      <c r="C5943" t="s">
        <v>26</v>
      </c>
      <c r="D5943" t="s">
        <v>26</v>
      </c>
      <c r="E5943" t="s">
        <v>26</v>
      </c>
      <c r="F5943">
        <v>154590303.15000001</v>
      </c>
      <c r="G5943">
        <v>139660958.12</v>
      </c>
      <c r="H5943">
        <v>195582550.22</v>
      </c>
      <c r="I5943" t="s">
        <v>26</v>
      </c>
      <c r="J5943" t="s">
        <v>26</v>
      </c>
      <c r="K5943" t="s">
        <v>26</v>
      </c>
    </row>
    <row r="5944" spans="1:11" x14ac:dyDescent="0.25">
      <c r="A5944" s="1">
        <v>36951</v>
      </c>
      <c r="B5944" t="s">
        <v>1</v>
      </c>
      <c r="C5944" t="s">
        <v>26</v>
      </c>
      <c r="D5944" t="s">
        <v>26</v>
      </c>
      <c r="E5944" t="s">
        <v>26</v>
      </c>
      <c r="F5944">
        <v>164477270.22999999</v>
      </c>
      <c r="G5944">
        <v>140660495.72</v>
      </c>
      <c r="H5944">
        <v>225980205.25</v>
      </c>
      <c r="I5944" t="s">
        <v>26</v>
      </c>
      <c r="J5944" t="s">
        <v>26</v>
      </c>
      <c r="K5944" t="s">
        <v>26</v>
      </c>
    </row>
    <row r="5945" spans="1:11" x14ac:dyDescent="0.25">
      <c r="A5945" s="1">
        <v>36951</v>
      </c>
      <c r="B5945" t="s">
        <v>126</v>
      </c>
      <c r="C5945" t="s">
        <v>26</v>
      </c>
      <c r="D5945" t="s">
        <v>26</v>
      </c>
      <c r="E5945" t="s">
        <v>26</v>
      </c>
      <c r="F5945">
        <v>161981189.91</v>
      </c>
      <c r="G5945">
        <v>140370346.47999999</v>
      </c>
      <c r="H5945">
        <v>218132372.72</v>
      </c>
      <c r="I5945" t="s">
        <v>26</v>
      </c>
      <c r="J5945" t="s">
        <v>26</v>
      </c>
      <c r="K5945" t="s">
        <v>26</v>
      </c>
    </row>
    <row r="5946" spans="1:11" x14ac:dyDescent="0.25">
      <c r="A5946" s="1">
        <v>36951</v>
      </c>
      <c r="B5946" t="s">
        <v>127</v>
      </c>
      <c r="C5946" t="s">
        <v>26</v>
      </c>
      <c r="D5946" t="s">
        <v>26</v>
      </c>
      <c r="E5946" t="s">
        <v>26</v>
      </c>
      <c r="F5946">
        <v>162391948.00999999</v>
      </c>
      <c r="G5946">
        <v>138827398.49000001</v>
      </c>
      <c r="H5946">
        <v>233493237.97999999</v>
      </c>
      <c r="I5946" t="s">
        <v>26</v>
      </c>
      <c r="J5946" t="s">
        <v>26</v>
      </c>
      <c r="K5946" t="s">
        <v>26</v>
      </c>
    </row>
    <row r="5947" spans="1:11" x14ac:dyDescent="0.25">
      <c r="A5947" s="1">
        <v>36951</v>
      </c>
      <c r="B5947" t="s">
        <v>113</v>
      </c>
      <c r="C5947" t="s">
        <v>26</v>
      </c>
      <c r="D5947" t="s">
        <v>26</v>
      </c>
      <c r="E5947" t="s">
        <v>26</v>
      </c>
      <c r="F5947">
        <v>167822948.28999999</v>
      </c>
      <c r="G5947">
        <v>142983150.53999999</v>
      </c>
      <c r="H5947">
        <v>226568818.49000001</v>
      </c>
      <c r="I5947" t="s">
        <v>26</v>
      </c>
      <c r="J5947" t="s">
        <v>26</v>
      </c>
      <c r="K5947" t="s">
        <v>26</v>
      </c>
    </row>
    <row r="5948" spans="1:11" x14ac:dyDescent="0.25">
      <c r="A5948" s="1">
        <v>36951</v>
      </c>
      <c r="B5948" t="s">
        <v>128</v>
      </c>
      <c r="C5948" t="s">
        <v>26</v>
      </c>
      <c r="D5948" t="s">
        <v>26</v>
      </c>
      <c r="E5948" t="s">
        <v>26</v>
      </c>
      <c r="F5948">
        <v>163355969.69</v>
      </c>
      <c r="G5948">
        <v>137483056.08000001</v>
      </c>
      <c r="H5948">
        <v>228446077.81</v>
      </c>
      <c r="I5948" t="s">
        <v>26</v>
      </c>
      <c r="J5948" t="s">
        <v>26</v>
      </c>
      <c r="K5948" t="s">
        <v>26</v>
      </c>
    </row>
    <row r="5949" spans="1:11" x14ac:dyDescent="0.25">
      <c r="A5949" s="1">
        <v>36951</v>
      </c>
      <c r="B5949" t="s">
        <v>129</v>
      </c>
      <c r="C5949" t="s">
        <v>26</v>
      </c>
      <c r="D5949" t="s">
        <v>26</v>
      </c>
      <c r="E5949" t="s">
        <v>26</v>
      </c>
      <c r="F5949">
        <v>158080606.81999999</v>
      </c>
      <c r="G5949">
        <v>138890984.88999999</v>
      </c>
      <c r="H5949">
        <v>209914551.55000001</v>
      </c>
      <c r="I5949" t="s">
        <v>26</v>
      </c>
      <c r="J5949" t="s">
        <v>26</v>
      </c>
      <c r="K5949" t="s">
        <v>26</v>
      </c>
    </row>
    <row r="5950" spans="1:11" x14ac:dyDescent="0.25">
      <c r="A5950" s="1">
        <v>36951</v>
      </c>
      <c r="B5950" t="s">
        <v>130</v>
      </c>
      <c r="C5950" t="s">
        <v>26</v>
      </c>
      <c r="D5950" t="s">
        <v>26</v>
      </c>
      <c r="E5950" t="s">
        <v>26</v>
      </c>
      <c r="F5950">
        <v>161672023.91</v>
      </c>
      <c r="G5950">
        <v>132625550.41</v>
      </c>
      <c r="H5950">
        <v>265083833.16999999</v>
      </c>
      <c r="I5950" t="s">
        <v>26</v>
      </c>
      <c r="J5950" t="s">
        <v>26</v>
      </c>
      <c r="K5950" t="s">
        <v>26</v>
      </c>
    </row>
    <row r="5951" spans="1:11" x14ac:dyDescent="0.25">
      <c r="A5951" s="1">
        <v>36951</v>
      </c>
      <c r="B5951" t="s">
        <v>131</v>
      </c>
      <c r="C5951" t="s">
        <v>26</v>
      </c>
      <c r="D5951" t="s">
        <v>26</v>
      </c>
      <c r="E5951" t="s">
        <v>26</v>
      </c>
      <c r="F5951">
        <v>159013584.31999999</v>
      </c>
      <c r="G5951">
        <v>136209563.96000001</v>
      </c>
      <c r="H5951">
        <v>230782298.52000001</v>
      </c>
      <c r="I5951" t="s">
        <v>26</v>
      </c>
      <c r="J5951" t="s">
        <v>26</v>
      </c>
      <c r="K5951" t="s">
        <v>26</v>
      </c>
    </row>
    <row r="5952" spans="1:11" x14ac:dyDescent="0.25">
      <c r="A5952" s="1">
        <v>36951</v>
      </c>
      <c r="B5952" t="s">
        <v>132</v>
      </c>
      <c r="C5952" t="s">
        <v>26</v>
      </c>
      <c r="D5952" t="s">
        <v>26</v>
      </c>
      <c r="E5952" t="s">
        <v>26</v>
      </c>
      <c r="F5952">
        <v>166205147.30000001</v>
      </c>
      <c r="G5952">
        <v>138324009.88</v>
      </c>
      <c r="H5952">
        <v>229731196.61000001</v>
      </c>
      <c r="I5952" t="s">
        <v>26</v>
      </c>
      <c r="J5952" t="s">
        <v>26</v>
      </c>
      <c r="K5952" t="s">
        <v>26</v>
      </c>
    </row>
    <row r="5953" spans="1:11" x14ac:dyDescent="0.25">
      <c r="A5953" s="1">
        <v>36951</v>
      </c>
      <c r="B5953" t="s">
        <v>133</v>
      </c>
      <c r="C5953" t="s">
        <v>26</v>
      </c>
      <c r="D5953" t="s">
        <v>26</v>
      </c>
      <c r="E5953" t="s">
        <v>26</v>
      </c>
      <c r="F5953">
        <v>169915388.25999999</v>
      </c>
      <c r="G5953">
        <v>129520140.86</v>
      </c>
      <c r="H5953">
        <v>259540169.59999999</v>
      </c>
      <c r="I5953" t="s">
        <v>26</v>
      </c>
      <c r="J5953" t="s">
        <v>26</v>
      </c>
      <c r="K5953" t="s">
        <v>26</v>
      </c>
    </row>
    <row r="5954" spans="1:11" x14ac:dyDescent="0.25">
      <c r="A5954" s="1">
        <v>36951</v>
      </c>
      <c r="B5954" t="s">
        <v>134</v>
      </c>
      <c r="C5954" t="s">
        <v>26</v>
      </c>
      <c r="D5954" t="s">
        <v>26</v>
      </c>
      <c r="E5954" t="s">
        <v>26</v>
      </c>
      <c r="F5954">
        <v>156833269.25</v>
      </c>
      <c r="G5954">
        <v>147514141.00999999</v>
      </c>
      <c r="H5954">
        <v>179648134.99000001</v>
      </c>
      <c r="I5954" t="s">
        <v>26</v>
      </c>
      <c r="J5954" t="s">
        <v>26</v>
      </c>
      <c r="K5954" t="s">
        <v>26</v>
      </c>
    </row>
    <row r="5955" spans="1:11" x14ac:dyDescent="0.25">
      <c r="A5955" s="1">
        <v>36951</v>
      </c>
      <c r="B5955" t="s">
        <v>135</v>
      </c>
      <c r="C5955" t="s">
        <v>26</v>
      </c>
      <c r="D5955" t="s">
        <v>26</v>
      </c>
      <c r="E5955" t="s">
        <v>26</v>
      </c>
      <c r="F5955">
        <v>160736187.52000001</v>
      </c>
      <c r="G5955">
        <v>151885444.99000001</v>
      </c>
      <c r="H5955">
        <v>190677691.72</v>
      </c>
      <c r="I5955" t="s">
        <v>26</v>
      </c>
      <c r="J5955" t="s">
        <v>26</v>
      </c>
      <c r="K5955" t="s">
        <v>26</v>
      </c>
    </row>
    <row r="5956" spans="1:11" x14ac:dyDescent="0.25">
      <c r="A5956" s="1">
        <v>36951</v>
      </c>
      <c r="B5956" t="s">
        <v>136</v>
      </c>
      <c r="C5956" t="s">
        <v>26</v>
      </c>
      <c r="D5956" t="s">
        <v>26</v>
      </c>
      <c r="E5956" t="s">
        <v>26</v>
      </c>
      <c r="F5956">
        <v>172714661.72</v>
      </c>
      <c r="G5956">
        <v>134119449.79000001</v>
      </c>
      <c r="H5956">
        <v>282191091.73000002</v>
      </c>
      <c r="I5956" t="s">
        <v>26</v>
      </c>
      <c r="J5956" t="s">
        <v>26</v>
      </c>
      <c r="K5956" t="s">
        <v>26</v>
      </c>
    </row>
    <row r="5957" spans="1:11" x14ac:dyDescent="0.25">
      <c r="A5957" s="1">
        <v>36951</v>
      </c>
      <c r="B5957" t="s">
        <v>137</v>
      </c>
      <c r="C5957" t="s">
        <v>26</v>
      </c>
      <c r="D5957" t="s">
        <v>26</v>
      </c>
      <c r="E5957" t="s">
        <v>26</v>
      </c>
      <c r="F5957">
        <v>156538004.28</v>
      </c>
      <c r="G5957">
        <v>130969683.70999999</v>
      </c>
      <c r="H5957">
        <v>264704565.12</v>
      </c>
      <c r="I5957" t="s">
        <v>26</v>
      </c>
      <c r="J5957" t="s">
        <v>26</v>
      </c>
      <c r="K5957" t="s">
        <v>26</v>
      </c>
    </row>
    <row r="5958" spans="1:11" x14ac:dyDescent="0.25">
      <c r="A5958" s="1">
        <v>36951</v>
      </c>
      <c r="B5958" t="s">
        <v>138</v>
      </c>
      <c r="C5958" t="s">
        <v>26</v>
      </c>
      <c r="D5958" t="s">
        <v>26</v>
      </c>
      <c r="E5958" t="s">
        <v>26</v>
      </c>
      <c r="F5958">
        <v>176236306.55000001</v>
      </c>
      <c r="G5958">
        <v>157449178.99000001</v>
      </c>
      <c r="H5958">
        <v>240863638.68000001</v>
      </c>
      <c r="I5958" t="s">
        <v>26</v>
      </c>
      <c r="J5958" t="s">
        <v>26</v>
      </c>
      <c r="K5958" t="s">
        <v>26</v>
      </c>
    </row>
    <row r="5959" spans="1:11" x14ac:dyDescent="0.25">
      <c r="A5959" s="1">
        <v>36951</v>
      </c>
      <c r="B5959" t="s">
        <v>139</v>
      </c>
      <c r="C5959" t="s">
        <v>26</v>
      </c>
      <c r="D5959" t="s">
        <v>26</v>
      </c>
      <c r="E5959" t="s">
        <v>26</v>
      </c>
      <c r="F5959">
        <v>171138014.78999999</v>
      </c>
      <c r="G5959">
        <v>141460224.55000001</v>
      </c>
      <c r="H5959">
        <v>273044411.74000001</v>
      </c>
      <c r="I5959" t="s">
        <v>26</v>
      </c>
      <c r="J5959" t="s">
        <v>26</v>
      </c>
      <c r="K5959" t="s">
        <v>26</v>
      </c>
    </row>
    <row r="5960" spans="1:11" x14ac:dyDescent="0.25">
      <c r="A5960" s="1">
        <v>36951</v>
      </c>
      <c r="B5960" t="s">
        <v>140</v>
      </c>
      <c r="C5960" t="s">
        <v>26</v>
      </c>
      <c r="D5960" t="s">
        <v>26</v>
      </c>
      <c r="E5960" t="s">
        <v>26</v>
      </c>
      <c r="F5960">
        <v>144810101.19999999</v>
      </c>
      <c r="G5960">
        <v>130103831.01000001</v>
      </c>
      <c r="H5960">
        <v>191753360.37</v>
      </c>
      <c r="I5960" t="s">
        <v>26</v>
      </c>
      <c r="J5960" t="s">
        <v>26</v>
      </c>
      <c r="K5960" t="s">
        <v>26</v>
      </c>
    </row>
    <row r="5961" spans="1:11" x14ac:dyDescent="0.25">
      <c r="A5961" s="1">
        <v>36951</v>
      </c>
      <c r="B5961" t="s">
        <v>141</v>
      </c>
      <c r="C5961" t="s">
        <v>26</v>
      </c>
      <c r="D5961" t="s">
        <v>26</v>
      </c>
      <c r="E5961" t="s">
        <v>26</v>
      </c>
      <c r="F5961">
        <v>152904173.12</v>
      </c>
      <c r="G5961">
        <v>138501367.03</v>
      </c>
      <c r="H5961">
        <v>199636609.05000001</v>
      </c>
      <c r="I5961" t="s">
        <v>26</v>
      </c>
      <c r="J5961" t="s">
        <v>26</v>
      </c>
      <c r="K5961" t="s">
        <v>26</v>
      </c>
    </row>
    <row r="5962" spans="1:11" x14ac:dyDescent="0.25">
      <c r="A5962" s="1">
        <v>36951</v>
      </c>
      <c r="B5962" t="s">
        <v>142</v>
      </c>
      <c r="C5962" t="s">
        <v>26</v>
      </c>
      <c r="D5962" t="s">
        <v>26</v>
      </c>
      <c r="E5962" t="s">
        <v>26</v>
      </c>
      <c r="F5962">
        <v>159289560.46000001</v>
      </c>
      <c r="G5962">
        <v>135330198.34999999</v>
      </c>
      <c r="H5962">
        <v>232376000.47999999</v>
      </c>
      <c r="I5962" t="s">
        <v>26</v>
      </c>
      <c r="J5962" t="s">
        <v>26</v>
      </c>
      <c r="K5962" t="s">
        <v>26</v>
      </c>
    </row>
    <row r="5963" spans="1:11" x14ac:dyDescent="0.25">
      <c r="A5963" s="1">
        <v>36951</v>
      </c>
      <c r="B5963" t="s">
        <v>143</v>
      </c>
      <c r="C5963" t="s">
        <v>26</v>
      </c>
      <c r="D5963" t="s">
        <v>26</v>
      </c>
      <c r="E5963" t="s">
        <v>26</v>
      </c>
      <c r="F5963">
        <v>162488067.75999999</v>
      </c>
      <c r="G5963">
        <v>134594927.08000001</v>
      </c>
      <c r="H5963">
        <v>228888165.03</v>
      </c>
      <c r="I5963" t="s">
        <v>26</v>
      </c>
      <c r="J5963" t="s">
        <v>26</v>
      </c>
      <c r="K5963" t="s">
        <v>26</v>
      </c>
    </row>
    <row r="5964" spans="1:11" x14ac:dyDescent="0.25">
      <c r="A5964" s="1">
        <v>36951</v>
      </c>
      <c r="B5964" t="s">
        <v>144</v>
      </c>
      <c r="C5964" t="s">
        <v>26</v>
      </c>
      <c r="D5964" t="s">
        <v>26</v>
      </c>
      <c r="E5964" t="s">
        <v>26</v>
      </c>
      <c r="F5964">
        <v>141993815.21000001</v>
      </c>
      <c r="G5964">
        <v>123925297.11</v>
      </c>
      <c r="H5964">
        <v>203914546.03999999</v>
      </c>
      <c r="I5964" t="s">
        <v>26</v>
      </c>
      <c r="J5964" t="s">
        <v>26</v>
      </c>
      <c r="K5964" t="s">
        <v>26</v>
      </c>
    </row>
    <row r="5965" spans="1:11" x14ac:dyDescent="0.25">
      <c r="A5965" s="1">
        <v>36951</v>
      </c>
      <c r="B5965" t="s">
        <v>145</v>
      </c>
      <c r="C5965" t="s">
        <v>26</v>
      </c>
      <c r="D5965" t="s">
        <v>26</v>
      </c>
      <c r="E5965" t="s">
        <v>26</v>
      </c>
      <c r="F5965">
        <v>169231505.61000001</v>
      </c>
      <c r="G5965">
        <v>144447150.06</v>
      </c>
      <c r="H5965">
        <v>230424774.78</v>
      </c>
      <c r="I5965" t="s">
        <v>26</v>
      </c>
      <c r="J5965" t="s">
        <v>26</v>
      </c>
      <c r="K5965" t="s">
        <v>26</v>
      </c>
    </row>
    <row r="5966" spans="1:11" x14ac:dyDescent="0.25">
      <c r="A5966" s="1">
        <v>36951</v>
      </c>
      <c r="B5966" t="s">
        <v>146</v>
      </c>
      <c r="C5966" t="s">
        <v>26</v>
      </c>
      <c r="D5966" t="s">
        <v>26</v>
      </c>
      <c r="E5966" t="s">
        <v>26</v>
      </c>
      <c r="F5966">
        <v>166558133.37</v>
      </c>
      <c r="G5966">
        <v>140815591.47999999</v>
      </c>
      <c r="H5966">
        <v>232083012.46000001</v>
      </c>
      <c r="I5966" t="s">
        <v>26</v>
      </c>
      <c r="J5966" t="s">
        <v>26</v>
      </c>
      <c r="K5966" t="s">
        <v>26</v>
      </c>
    </row>
    <row r="5967" spans="1:11" x14ac:dyDescent="0.25">
      <c r="A5967" s="1">
        <v>36951</v>
      </c>
      <c r="B5967" t="s">
        <v>2</v>
      </c>
      <c r="C5967" t="s">
        <v>26</v>
      </c>
      <c r="D5967" t="s">
        <v>26</v>
      </c>
      <c r="E5967" t="s">
        <v>26</v>
      </c>
      <c r="F5967">
        <v>152770364.97999999</v>
      </c>
      <c r="G5967">
        <v>133558673.81999999</v>
      </c>
      <c r="H5967">
        <v>207557172.38</v>
      </c>
      <c r="I5967" t="s">
        <v>26</v>
      </c>
      <c r="J5967" t="s">
        <v>26</v>
      </c>
      <c r="K5967" t="s">
        <v>26</v>
      </c>
    </row>
    <row r="5968" spans="1:11" x14ac:dyDescent="0.25">
      <c r="A5968" s="1">
        <v>36951</v>
      </c>
      <c r="B5968" t="s">
        <v>147</v>
      </c>
      <c r="C5968" t="s">
        <v>26</v>
      </c>
      <c r="D5968" t="s">
        <v>26</v>
      </c>
      <c r="E5968" t="s">
        <v>26</v>
      </c>
      <c r="F5968">
        <v>163076749.49000001</v>
      </c>
      <c r="G5968">
        <v>141619479.11000001</v>
      </c>
      <c r="H5968">
        <v>214203106.33000001</v>
      </c>
      <c r="I5968" t="s">
        <v>26</v>
      </c>
      <c r="J5968" t="s">
        <v>26</v>
      </c>
      <c r="K5968" t="s">
        <v>26</v>
      </c>
    </row>
    <row r="5969" spans="1:11" x14ac:dyDescent="0.25">
      <c r="A5969" s="1">
        <v>36951</v>
      </c>
      <c r="B5969" t="s">
        <v>148</v>
      </c>
      <c r="C5969" t="s">
        <v>26</v>
      </c>
      <c r="D5969" t="s">
        <v>26</v>
      </c>
      <c r="E5969" t="s">
        <v>26</v>
      </c>
      <c r="F5969">
        <v>170464792.77000001</v>
      </c>
      <c r="G5969">
        <v>143858239.68000001</v>
      </c>
      <c r="H5969">
        <v>229751253.13999999</v>
      </c>
      <c r="I5969" t="s">
        <v>26</v>
      </c>
      <c r="J5969" t="s">
        <v>26</v>
      </c>
      <c r="K5969" t="s">
        <v>26</v>
      </c>
    </row>
    <row r="5970" spans="1:11" x14ac:dyDescent="0.25">
      <c r="A5970" s="1">
        <v>36951</v>
      </c>
      <c r="B5970" t="s">
        <v>149</v>
      </c>
      <c r="C5970" t="s">
        <v>26</v>
      </c>
      <c r="D5970" t="s">
        <v>26</v>
      </c>
      <c r="E5970" t="s">
        <v>26</v>
      </c>
      <c r="F5970">
        <v>165065763.36000001</v>
      </c>
      <c r="G5970">
        <v>135640231.56</v>
      </c>
      <c r="H5970">
        <v>229048596.84</v>
      </c>
      <c r="I5970" t="s">
        <v>26</v>
      </c>
      <c r="J5970" t="s">
        <v>26</v>
      </c>
      <c r="K5970" t="s">
        <v>26</v>
      </c>
    </row>
    <row r="5971" spans="1:11" x14ac:dyDescent="0.25">
      <c r="A5971" s="1">
        <v>36951</v>
      </c>
      <c r="B5971" t="s">
        <v>150</v>
      </c>
      <c r="C5971" t="s">
        <v>26</v>
      </c>
      <c r="D5971" t="s">
        <v>26</v>
      </c>
      <c r="E5971" t="s">
        <v>26</v>
      </c>
      <c r="F5971">
        <v>179969546.41999999</v>
      </c>
      <c r="G5971">
        <v>145648815.69999999</v>
      </c>
      <c r="H5971">
        <v>261362981.09999999</v>
      </c>
      <c r="I5971" t="s">
        <v>26</v>
      </c>
      <c r="J5971" t="s">
        <v>26</v>
      </c>
      <c r="K5971" t="s">
        <v>26</v>
      </c>
    </row>
    <row r="5972" spans="1:11" x14ac:dyDescent="0.25">
      <c r="A5972" s="1">
        <v>36951</v>
      </c>
      <c r="B5972" t="s">
        <v>151</v>
      </c>
      <c r="C5972" t="s">
        <v>26</v>
      </c>
      <c r="D5972" t="s">
        <v>26</v>
      </c>
      <c r="E5972" t="s">
        <v>26</v>
      </c>
      <c r="F5972">
        <v>153943491.62</v>
      </c>
      <c r="G5972">
        <v>135193496.15000001</v>
      </c>
      <c r="H5972">
        <v>210207971.63999999</v>
      </c>
      <c r="I5972" t="s">
        <v>26</v>
      </c>
      <c r="J5972" t="s">
        <v>26</v>
      </c>
      <c r="K5972" t="s">
        <v>26</v>
      </c>
    </row>
    <row r="5973" spans="1:11" x14ac:dyDescent="0.25">
      <c r="A5973" s="1">
        <v>36951</v>
      </c>
      <c r="B5973" t="s">
        <v>152</v>
      </c>
      <c r="C5973" t="s">
        <v>26</v>
      </c>
      <c r="D5973" t="s">
        <v>26</v>
      </c>
      <c r="E5973" t="s">
        <v>26</v>
      </c>
      <c r="F5973">
        <v>143576363.22999999</v>
      </c>
      <c r="G5973">
        <v>124623111.04000001</v>
      </c>
      <c r="H5973">
        <v>192966320.12</v>
      </c>
      <c r="I5973" t="s">
        <v>26</v>
      </c>
      <c r="J5973" t="s">
        <v>26</v>
      </c>
      <c r="K5973" t="s">
        <v>26</v>
      </c>
    </row>
    <row r="5974" spans="1:11" x14ac:dyDescent="0.25">
      <c r="A5974" s="1">
        <v>36951</v>
      </c>
      <c r="B5974" t="s">
        <v>153</v>
      </c>
      <c r="C5974" t="s">
        <v>26</v>
      </c>
      <c r="D5974" t="s">
        <v>26</v>
      </c>
      <c r="E5974" t="s">
        <v>26</v>
      </c>
      <c r="F5974">
        <v>166083366.06</v>
      </c>
      <c r="G5974">
        <v>148967841.28</v>
      </c>
      <c r="H5974">
        <v>206970586.38</v>
      </c>
      <c r="I5974" t="s">
        <v>26</v>
      </c>
      <c r="J5974" t="s">
        <v>26</v>
      </c>
      <c r="K5974" t="s">
        <v>26</v>
      </c>
    </row>
    <row r="5975" spans="1:11" x14ac:dyDescent="0.25">
      <c r="A5975" s="1">
        <v>36951</v>
      </c>
      <c r="B5975" t="s">
        <v>154</v>
      </c>
      <c r="C5975" t="s">
        <v>26</v>
      </c>
      <c r="D5975" t="s">
        <v>26</v>
      </c>
      <c r="E5975" t="s">
        <v>26</v>
      </c>
      <c r="F5975">
        <v>160813268.15000001</v>
      </c>
      <c r="G5975">
        <v>138639217.75</v>
      </c>
      <c r="H5975">
        <v>227612496.38999999</v>
      </c>
      <c r="I5975" t="s">
        <v>26</v>
      </c>
      <c r="J5975" t="s">
        <v>26</v>
      </c>
      <c r="K5975" t="s">
        <v>26</v>
      </c>
    </row>
    <row r="5976" spans="1:11" x14ac:dyDescent="0.25">
      <c r="A5976" s="1">
        <v>36951</v>
      </c>
      <c r="B5976" t="s">
        <v>155</v>
      </c>
      <c r="C5976" t="s">
        <v>26</v>
      </c>
      <c r="D5976" t="s">
        <v>26</v>
      </c>
      <c r="E5976" t="s">
        <v>26</v>
      </c>
      <c r="F5976">
        <v>154729434.41999999</v>
      </c>
      <c r="G5976">
        <v>139870449.56</v>
      </c>
      <c r="H5976">
        <v>195582550.22</v>
      </c>
      <c r="I5976" t="s">
        <v>26</v>
      </c>
      <c r="J5976" t="s">
        <v>26</v>
      </c>
      <c r="K5976" t="s">
        <v>26</v>
      </c>
    </row>
    <row r="5977" spans="1:11" x14ac:dyDescent="0.25">
      <c r="A5977" s="1">
        <v>36982</v>
      </c>
      <c r="B5977" t="s">
        <v>1</v>
      </c>
      <c r="C5977" t="s">
        <v>26</v>
      </c>
      <c r="D5977" t="s">
        <v>26</v>
      </c>
      <c r="E5977" t="s">
        <v>26</v>
      </c>
      <c r="F5977">
        <v>165118731.58000001</v>
      </c>
      <c r="G5977">
        <v>141504458.69</v>
      </c>
      <c r="H5977">
        <v>226206185.46000001</v>
      </c>
      <c r="I5977" t="s">
        <v>26</v>
      </c>
      <c r="J5977" t="s">
        <v>26</v>
      </c>
      <c r="K5977" t="s">
        <v>26</v>
      </c>
    </row>
    <row r="5978" spans="1:11" x14ac:dyDescent="0.25">
      <c r="A5978" s="1">
        <v>36982</v>
      </c>
      <c r="B5978" t="s">
        <v>126</v>
      </c>
      <c r="C5978" t="s">
        <v>26</v>
      </c>
      <c r="D5978" t="s">
        <v>26</v>
      </c>
      <c r="E5978" t="s">
        <v>26</v>
      </c>
      <c r="F5978">
        <v>162580520.31999999</v>
      </c>
      <c r="G5978">
        <v>141198531.52000001</v>
      </c>
      <c r="H5978">
        <v>218285065.38</v>
      </c>
      <c r="I5978" t="s">
        <v>26</v>
      </c>
      <c r="J5978" t="s">
        <v>26</v>
      </c>
      <c r="K5978" t="s">
        <v>26</v>
      </c>
    </row>
    <row r="5979" spans="1:11" x14ac:dyDescent="0.25">
      <c r="A5979" s="1">
        <v>36982</v>
      </c>
      <c r="B5979" t="s">
        <v>127</v>
      </c>
      <c r="C5979" t="s">
        <v>26</v>
      </c>
      <c r="D5979" t="s">
        <v>26</v>
      </c>
      <c r="E5979" t="s">
        <v>26</v>
      </c>
      <c r="F5979">
        <v>163496213.25999999</v>
      </c>
      <c r="G5979">
        <v>139938017.66999999</v>
      </c>
      <c r="H5979">
        <v>234637354.84</v>
      </c>
      <c r="I5979" t="s">
        <v>26</v>
      </c>
      <c r="J5979" t="s">
        <v>26</v>
      </c>
      <c r="K5979" t="s">
        <v>26</v>
      </c>
    </row>
    <row r="5980" spans="1:11" x14ac:dyDescent="0.25">
      <c r="A5980" s="1">
        <v>36982</v>
      </c>
      <c r="B5980" t="s">
        <v>113</v>
      </c>
      <c r="C5980" t="s">
        <v>26</v>
      </c>
      <c r="D5980" t="s">
        <v>26</v>
      </c>
      <c r="E5980" t="s">
        <v>26</v>
      </c>
      <c r="F5980">
        <v>168057900.41999999</v>
      </c>
      <c r="G5980">
        <v>143354906.72999999</v>
      </c>
      <c r="H5980">
        <v>226591475.37</v>
      </c>
      <c r="I5980" t="s">
        <v>26</v>
      </c>
      <c r="J5980" t="s">
        <v>26</v>
      </c>
      <c r="K5980" t="s">
        <v>26</v>
      </c>
    </row>
    <row r="5981" spans="1:11" x14ac:dyDescent="0.25">
      <c r="A5981" s="1">
        <v>36982</v>
      </c>
      <c r="B5981" t="s">
        <v>128</v>
      </c>
      <c r="C5981" t="s">
        <v>26</v>
      </c>
      <c r="D5981" t="s">
        <v>26</v>
      </c>
      <c r="E5981" t="s">
        <v>26</v>
      </c>
      <c r="F5981">
        <v>164042064.75999999</v>
      </c>
      <c r="G5981">
        <v>138500430.69</v>
      </c>
      <c r="H5981">
        <v>228514611.63</v>
      </c>
      <c r="I5981" t="s">
        <v>26</v>
      </c>
      <c r="J5981" t="s">
        <v>26</v>
      </c>
      <c r="K5981" t="s">
        <v>26</v>
      </c>
    </row>
    <row r="5982" spans="1:11" x14ac:dyDescent="0.25">
      <c r="A5982" s="1">
        <v>36982</v>
      </c>
      <c r="B5982" t="s">
        <v>129</v>
      </c>
      <c r="C5982" t="s">
        <v>26</v>
      </c>
      <c r="D5982" t="s">
        <v>26</v>
      </c>
      <c r="E5982" t="s">
        <v>26</v>
      </c>
      <c r="F5982">
        <v>159266211.38</v>
      </c>
      <c r="G5982">
        <v>141002127.86000001</v>
      </c>
      <c r="H5982">
        <v>209179850.62</v>
      </c>
      <c r="I5982" t="s">
        <v>26</v>
      </c>
      <c r="J5982" t="s">
        <v>26</v>
      </c>
      <c r="K5982" t="s">
        <v>26</v>
      </c>
    </row>
    <row r="5983" spans="1:11" x14ac:dyDescent="0.25">
      <c r="A5983" s="1">
        <v>36982</v>
      </c>
      <c r="B5983" t="s">
        <v>130</v>
      </c>
      <c r="C5983" t="s">
        <v>26</v>
      </c>
      <c r="D5983" t="s">
        <v>26</v>
      </c>
      <c r="E5983" t="s">
        <v>26</v>
      </c>
      <c r="F5983">
        <v>162545052.84</v>
      </c>
      <c r="G5983">
        <v>133593716.93000001</v>
      </c>
      <c r="H5983">
        <v>265746542.75</v>
      </c>
      <c r="I5983" t="s">
        <v>26</v>
      </c>
      <c r="J5983" t="s">
        <v>26</v>
      </c>
      <c r="K5983" t="s">
        <v>26</v>
      </c>
    </row>
    <row r="5984" spans="1:11" x14ac:dyDescent="0.25">
      <c r="A5984" s="1">
        <v>36982</v>
      </c>
      <c r="B5984" t="s">
        <v>131</v>
      </c>
      <c r="C5984" t="s">
        <v>26</v>
      </c>
      <c r="D5984" t="s">
        <v>26</v>
      </c>
      <c r="E5984" t="s">
        <v>26</v>
      </c>
      <c r="F5984">
        <v>160587818.81</v>
      </c>
      <c r="G5984">
        <v>138320812.19999999</v>
      </c>
      <c r="H5984">
        <v>230874611.44</v>
      </c>
      <c r="I5984" t="s">
        <v>26</v>
      </c>
      <c r="J5984" t="s">
        <v>26</v>
      </c>
      <c r="K5984" t="s">
        <v>26</v>
      </c>
    </row>
    <row r="5985" spans="1:11" x14ac:dyDescent="0.25">
      <c r="A5985" s="1">
        <v>36982</v>
      </c>
      <c r="B5985" t="s">
        <v>132</v>
      </c>
      <c r="C5985" t="s">
        <v>26</v>
      </c>
      <c r="D5985" t="s">
        <v>26</v>
      </c>
      <c r="E5985" t="s">
        <v>26</v>
      </c>
      <c r="F5985">
        <v>166354731.94</v>
      </c>
      <c r="G5985">
        <v>138559160.69</v>
      </c>
      <c r="H5985">
        <v>229731196.61000001</v>
      </c>
      <c r="I5985" t="s">
        <v>26</v>
      </c>
      <c r="J5985" t="s">
        <v>26</v>
      </c>
      <c r="K5985" t="s">
        <v>26</v>
      </c>
    </row>
    <row r="5986" spans="1:11" x14ac:dyDescent="0.25">
      <c r="A5986" s="1">
        <v>36982</v>
      </c>
      <c r="B5986" t="s">
        <v>133</v>
      </c>
      <c r="C5986" t="s">
        <v>26</v>
      </c>
      <c r="D5986" t="s">
        <v>26</v>
      </c>
      <c r="E5986" t="s">
        <v>26</v>
      </c>
      <c r="F5986">
        <v>171461618.28999999</v>
      </c>
      <c r="G5986">
        <v>131981023.53</v>
      </c>
      <c r="H5986">
        <v>259540169.59999999</v>
      </c>
      <c r="I5986" t="s">
        <v>26</v>
      </c>
      <c r="J5986" t="s">
        <v>26</v>
      </c>
      <c r="K5986" t="s">
        <v>26</v>
      </c>
    </row>
    <row r="5987" spans="1:11" x14ac:dyDescent="0.25">
      <c r="A5987" s="1">
        <v>36982</v>
      </c>
      <c r="B5987" t="s">
        <v>134</v>
      </c>
      <c r="C5987" t="s">
        <v>26</v>
      </c>
      <c r="D5987" t="s">
        <v>26</v>
      </c>
      <c r="E5987" t="s">
        <v>26</v>
      </c>
      <c r="F5987">
        <v>157335135.72</v>
      </c>
      <c r="G5987">
        <v>148295965.96000001</v>
      </c>
      <c r="H5987">
        <v>179648134.99000001</v>
      </c>
      <c r="I5987" t="s">
        <v>26</v>
      </c>
      <c r="J5987" t="s">
        <v>26</v>
      </c>
      <c r="K5987" t="s">
        <v>26</v>
      </c>
    </row>
    <row r="5988" spans="1:11" x14ac:dyDescent="0.25">
      <c r="A5988" s="1">
        <v>36982</v>
      </c>
      <c r="B5988" t="s">
        <v>135</v>
      </c>
      <c r="C5988" t="s">
        <v>26</v>
      </c>
      <c r="D5988" t="s">
        <v>26</v>
      </c>
      <c r="E5988" t="s">
        <v>26</v>
      </c>
      <c r="F5988">
        <v>161186248.84</v>
      </c>
      <c r="G5988">
        <v>152295535.69</v>
      </c>
      <c r="H5988">
        <v>191211589.25</v>
      </c>
      <c r="I5988" t="s">
        <v>26</v>
      </c>
      <c r="J5988" t="s">
        <v>26</v>
      </c>
      <c r="K5988" t="s">
        <v>26</v>
      </c>
    </row>
    <row r="5989" spans="1:11" x14ac:dyDescent="0.25">
      <c r="A5989" s="1">
        <v>36982</v>
      </c>
      <c r="B5989" t="s">
        <v>136</v>
      </c>
      <c r="C5989" t="s">
        <v>26</v>
      </c>
      <c r="D5989" t="s">
        <v>26</v>
      </c>
      <c r="E5989" t="s">
        <v>26</v>
      </c>
      <c r="F5989">
        <v>173716406.75999999</v>
      </c>
      <c r="G5989">
        <v>135447232.34</v>
      </c>
      <c r="H5989">
        <v>282557940.14999998</v>
      </c>
      <c r="I5989" t="s">
        <v>26</v>
      </c>
      <c r="J5989" t="s">
        <v>26</v>
      </c>
      <c r="K5989" t="s">
        <v>26</v>
      </c>
    </row>
    <row r="5990" spans="1:11" x14ac:dyDescent="0.25">
      <c r="A5990" s="1">
        <v>36982</v>
      </c>
      <c r="B5990" t="s">
        <v>137</v>
      </c>
      <c r="C5990" t="s">
        <v>26</v>
      </c>
      <c r="D5990" t="s">
        <v>26</v>
      </c>
      <c r="E5990" t="s">
        <v>26</v>
      </c>
      <c r="F5990">
        <v>158212960.93000001</v>
      </c>
      <c r="G5990">
        <v>133156877.42</v>
      </c>
      <c r="H5990">
        <v>264704565.12</v>
      </c>
      <c r="I5990" t="s">
        <v>26</v>
      </c>
      <c r="J5990" t="s">
        <v>26</v>
      </c>
      <c r="K5990" t="s">
        <v>26</v>
      </c>
    </row>
    <row r="5991" spans="1:11" x14ac:dyDescent="0.25">
      <c r="A5991" s="1">
        <v>36982</v>
      </c>
      <c r="B5991" t="s">
        <v>138</v>
      </c>
      <c r="C5991" t="s">
        <v>26</v>
      </c>
      <c r="D5991" t="s">
        <v>26</v>
      </c>
      <c r="E5991" t="s">
        <v>26</v>
      </c>
      <c r="F5991">
        <v>176941251.78</v>
      </c>
      <c r="G5991">
        <v>158425363.90000001</v>
      </c>
      <c r="H5991">
        <v>240863638.68000001</v>
      </c>
      <c r="I5991" t="s">
        <v>26</v>
      </c>
      <c r="J5991" t="s">
        <v>26</v>
      </c>
      <c r="K5991" t="s">
        <v>26</v>
      </c>
    </row>
    <row r="5992" spans="1:11" x14ac:dyDescent="0.25">
      <c r="A5992" s="1">
        <v>36982</v>
      </c>
      <c r="B5992" t="s">
        <v>139</v>
      </c>
      <c r="C5992" t="s">
        <v>26</v>
      </c>
      <c r="D5992" t="s">
        <v>26</v>
      </c>
      <c r="E5992" t="s">
        <v>26</v>
      </c>
      <c r="F5992">
        <v>172969191.55000001</v>
      </c>
      <c r="G5992">
        <v>144006508.59</v>
      </c>
      <c r="H5992">
        <v>273044411.74000001</v>
      </c>
      <c r="I5992" t="s">
        <v>26</v>
      </c>
      <c r="J5992" t="s">
        <v>26</v>
      </c>
      <c r="K5992" t="s">
        <v>26</v>
      </c>
    </row>
    <row r="5993" spans="1:11" x14ac:dyDescent="0.25">
      <c r="A5993" s="1">
        <v>36982</v>
      </c>
      <c r="B5993" t="s">
        <v>140</v>
      </c>
      <c r="C5993" t="s">
        <v>26</v>
      </c>
      <c r="D5993" t="s">
        <v>26</v>
      </c>
      <c r="E5993" t="s">
        <v>26</v>
      </c>
      <c r="F5993">
        <v>145244531.5</v>
      </c>
      <c r="G5993">
        <v>129752550.67</v>
      </c>
      <c r="H5993">
        <v>194303680.06</v>
      </c>
      <c r="I5993" t="s">
        <v>26</v>
      </c>
      <c r="J5993" t="s">
        <v>26</v>
      </c>
      <c r="K5993" t="s">
        <v>26</v>
      </c>
    </row>
    <row r="5994" spans="1:11" x14ac:dyDescent="0.25">
      <c r="A5994" s="1">
        <v>36982</v>
      </c>
      <c r="B5994" t="s">
        <v>141</v>
      </c>
      <c r="C5994" t="s">
        <v>26</v>
      </c>
      <c r="D5994" t="s">
        <v>26</v>
      </c>
      <c r="E5994" t="s">
        <v>26</v>
      </c>
      <c r="F5994">
        <v>157200780.38999999</v>
      </c>
      <c r="G5994">
        <v>139443176.33000001</v>
      </c>
      <c r="H5994">
        <v>212493206.66999999</v>
      </c>
      <c r="I5994" t="s">
        <v>26</v>
      </c>
      <c r="J5994" t="s">
        <v>26</v>
      </c>
      <c r="K5994" t="s">
        <v>26</v>
      </c>
    </row>
    <row r="5995" spans="1:11" x14ac:dyDescent="0.25">
      <c r="A5995" s="1">
        <v>36982</v>
      </c>
      <c r="B5995" t="s">
        <v>142</v>
      </c>
      <c r="C5995" t="s">
        <v>26</v>
      </c>
      <c r="D5995" t="s">
        <v>26</v>
      </c>
      <c r="E5995" t="s">
        <v>26</v>
      </c>
      <c r="F5995">
        <v>159337347.33000001</v>
      </c>
      <c r="G5995">
        <v>135397863.44999999</v>
      </c>
      <c r="H5995">
        <v>232399238.08000001</v>
      </c>
      <c r="I5995" t="s">
        <v>26</v>
      </c>
      <c r="J5995" t="s">
        <v>26</v>
      </c>
      <c r="K5995" t="s">
        <v>26</v>
      </c>
    </row>
    <row r="5996" spans="1:11" x14ac:dyDescent="0.25">
      <c r="A5996" s="1">
        <v>36982</v>
      </c>
      <c r="B5996" t="s">
        <v>143</v>
      </c>
      <c r="C5996" t="s">
        <v>26</v>
      </c>
      <c r="D5996" t="s">
        <v>26</v>
      </c>
      <c r="E5996" t="s">
        <v>26</v>
      </c>
      <c r="F5996">
        <v>163657981.84999999</v>
      </c>
      <c r="G5996">
        <v>136317742.15000001</v>
      </c>
      <c r="H5996">
        <v>228888165.03</v>
      </c>
      <c r="I5996" t="s">
        <v>26</v>
      </c>
      <c r="J5996" t="s">
        <v>26</v>
      </c>
      <c r="K5996" t="s">
        <v>26</v>
      </c>
    </row>
    <row r="5997" spans="1:11" x14ac:dyDescent="0.25">
      <c r="A5997" s="1">
        <v>36982</v>
      </c>
      <c r="B5997" t="s">
        <v>144</v>
      </c>
      <c r="C5997" t="s">
        <v>26</v>
      </c>
      <c r="D5997" t="s">
        <v>26</v>
      </c>
      <c r="E5997" t="s">
        <v>26</v>
      </c>
      <c r="F5997">
        <v>142462394.80000001</v>
      </c>
      <c r="G5997">
        <v>124582101.19</v>
      </c>
      <c r="H5997">
        <v>203914546.03999999</v>
      </c>
      <c r="I5997" t="s">
        <v>26</v>
      </c>
      <c r="J5997" t="s">
        <v>26</v>
      </c>
      <c r="K5997" t="s">
        <v>26</v>
      </c>
    </row>
    <row r="5998" spans="1:11" x14ac:dyDescent="0.25">
      <c r="A5998" s="1">
        <v>36982</v>
      </c>
      <c r="B5998" t="s">
        <v>145</v>
      </c>
      <c r="C5998" t="s">
        <v>26</v>
      </c>
      <c r="D5998" t="s">
        <v>26</v>
      </c>
      <c r="E5998" t="s">
        <v>26</v>
      </c>
      <c r="F5998">
        <v>169840739.03</v>
      </c>
      <c r="G5998">
        <v>145371611.81999999</v>
      </c>
      <c r="H5998">
        <v>230424774.78</v>
      </c>
      <c r="I5998" t="s">
        <v>26</v>
      </c>
      <c r="J5998" t="s">
        <v>26</v>
      </c>
      <c r="K5998" t="s">
        <v>26</v>
      </c>
    </row>
    <row r="5999" spans="1:11" x14ac:dyDescent="0.25">
      <c r="A5999" s="1">
        <v>36982</v>
      </c>
      <c r="B5999" t="s">
        <v>146</v>
      </c>
      <c r="C5999" t="s">
        <v>26</v>
      </c>
      <c r="D5999" t="s">
        <v>26</v>
      </c>
      <c r="E5999" t="s">
        <v>26</v>
      </c>
      <c r="F5999">
        <v>166741347.31</v>
      </c>
      <c r="G5999">
        <v>141083141.09999999</v>
      </c>
      <c r="H5999">
        <v>232083012.46000001</v>
      </c>
      <c r="I5999" t="s">
        <v>26</v>
      </c>
      <c r="J5999" t="s">
        <v>26</v>
      </c>
      <c r="K5999" t="s">
        <v>26</v>
      </c>
    </row>
    <row r="6000" spans="1:11" x14ac:dyDescent="0.25">
      <c r="A6000" s="1">
        <v>36982</v>
      </c>
      <c r="B6000" t="s">
        <v>2</v>
      </c>
      <c r="C6000" t="s">
        <v>26</v>
      </c>
      <c r="D6000" t="s">
        <v>26</v>
      </c>
      <c r="E6000" t="s">
        <v>26</v>
      </c>
      <c r="F6000">
        <v>153030074.59999999</v>
      </c>
      <c r="G6000">
        <v>133999417.45</v>
      </c>
      <c r="H6000">
        <v>207411882.36000001</v>
      </c>
      <c r="I6000" t="s">
        <v>26</v>
      </c>
      <c r="J6000" t="s">
        <v>26</v>
      </c>
      <c r="K6000" t="s">
        <v>26</v>
      </c>
    </row>
    <row r="6001" spans="1:11" x14ac:dyDescent="0.25">
      <c r="A6001" s="1">
        <v>36982</v>
      </c>
      <c r="B6001" t="s">
        <v>147</v>
      </c>
      <c r="C6001" t="s">
        <v>26</v>
      </c>
      <c r="D6001" t="s">
        <v>26</v>
      </c>
      <c r="E6001" t="s">
        <v>26</v>
      </c>
      <c r="F6001">
        <v>163109364.84</v>
      </c>
      <c r="G6001">
        <v>141605317.16</v>
      </c>
      <c r="H6001">
        <v>214310207.88999999</v>
      </c>
      <c r="I6001" t="s">
        <v>26</v>
      </c>
      <c r="J6001" t="s">
        <v>26</v>
      </c>
      <c r="K6001" t="s">
        <v>26</v>
      </c>
    </row>
    <row r="6002" spans="1:11" x14ac:dyDescent="0.25">
      <c r="A6002" s="1">
        <v>36982</v>
      </c>
      <c r="B6002" t="s">
        <v>148</v>
      </c>
      <c r="C6002" t="s">
        <v>26</v>
      </c>
      <c r="D6002" t="s">
        <v>26</v>
      </c>
      <c r="E6002" t="s">
        <v>26</v>
      </c>
      <c r="F6002">
        <v>170771629.40000001</v>
      </c>
      <c r="G6002">
        <v>144361743.50999999</v>
      </c>
      <c r="H6002">
        <v>229751253.13999999</v>
      </c>
      <c r="I6002" t="s">
        <v>26</v>
      </c>
      <c r="J6002" t="s">
        <v>26</v>
      </c>
      <c r="K6002" t="s">
        <v>26</v>
      </c>
    </row>
    <row r="6003" spans="1:11" x14ac:dyDescent="0.25">
      <c r="A6003" s="1">
        <v>36982</v>
      </c>
      <c r="B6003" t="s">
        <v>149</v>
      </c>
      <c r="C6003" t="s">
        <v>26</v>
      </c>
      <c r="D6003" t="s">
        <v>26</v>
      </c>
      <c r="E6003" t="s">
        <v>26</v>
      </c>
      <c r="F6003">
        <v>165082269.94</v>
      </c>
      <c r="G6003">
        <v>135680923.63</v>
      </c>
      <c r="H6003">
        <v>229048596.84</v>
      </c>
      <c r="I6003" t="s">
        <v>26</v>
      </c>
      <c r="J6003" t="s">
        <v>26</v>
      </c>
      <c r="K6003" t="s">
        <v>26</v>
      </c>
    </row>
    <row r="6004" spans="1:11" x14ac:dyDescent="0.25">
      <c r="A6004" s="1">
        <v>36982</v>
      </c>
      <c r="B6004" t="s">
        <v>150</v>
      </c>
      <c r="C6004" t="s">
        <v>26</v>
      </c>
      <c r="D6004" t="s">
        <v>26</v>
      </c>
      <c r="E6004" t="s">
        <v>26</v>
      </c>
      <c r="F6004">
        <v>180167512.93000001</v>
      </c>
      <c r="G6004">
        <v>145954678.22</v>
      </c>
      <c r="H6004">
        <v>261362981.09999999</v>
      </c>
      <c r="I6004" t="s">
        <v>26</v>
      </c>
      <c r="J6004" t="s">
        <v>26</v>
      </c>
      <c r="K6004" t="s">
        <v>26</v>
      </c>
    </row>
    <row r="6005" spans="1:11" x14ac:dyDescent="0.25">
      <c r="A6005" s="1">
        <v>36982</v>
      </c>
      <c r="B6005" t="s">
        <v>151</v>
      </c>
      <c r="C6005" t="s">
        <v>26</v>
      </c>
      <c r="D6005" t="s">
        <v>26</v>
      </c>
      <c r="E6005" t="s">
        <v>26</v>
      </c>
      <c r="F6005">
        <v>155498320.88999999</v>
      </c>
      <c r="G6005">
        <v>137329553.38999999</v>
      </c>
      <c r="H6005">
        <v>210376138.02000001</v>
      </c>
      <c r="I6005" t="s">
        <v>26</v>
      </c>
      <c r="J6005" t="s">
        <v>26</v>
      </c>
      <c r="K6005" t="s">
        <v>26</v>
      </c>
    </row>
    <row r="6006" spans="1:11" x14ac:dyDescent="0.25">
      <c r="A6006" s="1">
        <v>36982</v>
      </c>
      <c r="B6006" t="s">
        <v>152</v>
      </c>
      <c r="C6006" t="s">
        <v>26</v>
      </c>
      <c r="D6006" t="s">
        <v>26</v>
      </c>
      <c r="E6006" t="s">
        <v>26</v>
      </c>
      <c r="F6006">
        <v>144753689.41</v>
      </c>
      <c r="G6006">
        <v>126355372.29000001</v>
      </c>
      <c r="H6006">
        <v>192966320.12</v>
      </c>
      <c r="I6006" t="s">
        <v>26</v>
      </c>
      <c r="J6006" t="s">
        <v>26</v>
      </c>
      <c r="K6006" t="s">
        <v>26</v>
      </c>
    </row>
    <row r="6007" spans="1:11" x14ac:dyDescent="0.25">
      <c r="A6007" s="1">
        <v>36982</v>
      </c>
      <c r="B6007" t="s">
        <v>153</v>
      </c>
      <c r="C6007" t="s">
        <v>26</v>
      </c>
      <c r="D6007" t="s">
        <v>26</v>
      </c>
      <c r="E6007" t="s">
        <v>26</v>
      </c>
      <c r="F6007">
        <v>167295774.63999999</v>
      </c>
      <c r="G6007">
        <v>150829939.30000001</v>
      </c>
      <c r="H6007">
        <v>206970586.38</v>
      </c>
      <c r="I6007" t="s">
        <v>26</v>
      </c>
      <c r="J6007" t="s">
        <v>26</v>
      </c>
      <c r="K6007" t="s">
        <v>26</v>
      </c>
    </row>
    <row r="6008" spans="1:11" x14ac:dyDescent="0.25">
      <c r="A6008" s="1">
        <v>36982</v>
      </c>
      <c r="B6008" t="s">
        <v>154</v>
      </c>
      <c r="C6008" t="s">
        <v>26</v>
      </c>
      <c r="D6008" t="s">
        <v>26</v>
      </c>
      <c r="E6008" t="s">
        <v>26</v>
      </c>
      <c r="F6008">
        <v>162405319.50999999</v>
      </c>
      <c r="G6008">
        <v>140982220.53</v>
      </c>
      <c r="H6008">
        <v>227612496.38999999</v>
      </c>
      <c r="I6008" t="s">
        <v>26</v>
      </c>
      <c r="J6008" t="s">
        <v>26</v>
      </c>
      <c r="K6008" t="s">
        <v>26</v>
      </c>
    </row>
    <row r="6009" spans="1:11" x14ac:dyDescent="0.25">
      <c r="A6009" s="1">
        <v>36982</v>
      </c>
      <c r="B6009" t="s">
        <v>155</v>
      </c>
      <c r="C6009" t="s">
        <v>26</v>
      </c>
      <c r="D6009" t="s">
        <v>26</v>
      </c>
      <c r="E6009" t="s">
        <v>26</v>
      </c>
      <c r="F6009">
        <v>154822272.09</v>
      </c>
      <c r="G6009">
        <v>142192299.02000001</v>
      </c>
      <c r="H6009">
        <v>190966802.03</v>
      </c>
      <c r="I6009" t="s">
        <v>26</v>
      </c>
      <c r="J6009" t="s">
        <v>26</v>
      </c>
      <c r="K6009" t="s">
        <v>26</v>
      </c>
    </row>
    <row r="6010" spans="1:11" x14ac:dyDescent="0.25">
      <c r="A6010" s="1">
        <v>37012</v>
      </c>
      <c r="B6010" t="s">
        <v>1</v>
      </c>
      <c r="C6010" t="s">
        <v>26</v>
      </c>
      <c r="D6010" t="s">
        <v>26</v>
      </c>
      <c r="E6010" t="s">
        <v>26</v>
      </c>
      <c r="F6010">
        <v>165828742.13</v>
      </c>
      <c r="G6010">
        <v>141844069.38999999</v>
      </c>
      <c r="H6010">
        <v>227744387.52000001</v>
      </c>
      <c r="I6010" t="s">
        <v>26</v>
      </c>
      <c r="J6010" t="s">
        <v>26</v>
      </c>
      <c r="K6010" t="s">
        <v>26</v>
      </c>
    </row>
    <row r="6011" spans="1:11" x14ac:dyDescent="0.25">
      <c r="A6011" s="1">
        <v>37012</v>
      </c>
      <c r="B6011" t="s">
        <v>126</v>
      </c>
      <c r="C6011" t="s">
        <v>26</v>
      </c>
      <c r="D6011" t="s">
        <v>26</v>
      </c>
      <c r="E6011" t="s">
        <v>26</v>
      </c>
      <c r="F6011">
        <v>163458455.13</v>
      </c>
      <c r="G6011">
        <v>142596396.97999999</v>
      </c>
      <c r="H6011">
        <v>218066780.31999999</v>
      </c>
      <c r="I6011" t="s">
        <v>26</v>
      </c>
      <c r="J6011" t="s">
        <v>26</v>
      </c>
      <c r="K6011" t="s">
        <v>26</v>
      </c>
    </row>
    <row r="6012" spans="1:11" x14ac:dyDescent="0.25">
      <c r="A6012" s="1">
        <v>37012</v>
      </c>
      <c r="B6012" t="s">
        <v>127</v>
      </c>
      <c r="C6012" t="s">
        <v>26</v>
      </c>
      <c r="D6012" t="s">
        <v>26</v>
      </c>
      <c r="E6012" t="s">
        <v>26</v>
      </c>
      <c r="F6012">
        <v>165261972.36000001</v>
      </c>
      <c r="G6012">
        <v>140567738.75</v>
      </c>
      <c r="H6012">
        <v>239353565.68000001</v>
      </c>
      <c r="I6012" t="s">
        <v>26</v>
      </c>
      <c r="J6012" t="s">
        <v>26</v>
      </c>
      <c r="K6012" t="s">
        <v>26</v>
      </c>
    </row>
    <row r="6013" spans="1:11" x14ac:dyDescent="0.25">
      <c r="A6013" s="1">
        <v>37012</v>
      </c>
      <c r="B6013" t="s">
        <v>113</v>
      </c>
      <c r="C6013" t="s">
        <v>26</v>
      </c>
      <c r="D6013" t="s">
        <v>26</v>
      </c>
      <c r="E6013" t="s">
        <v>26</v>
      </c>
      <c r="F6013">
        <v>168343598.84999999</v>
      </c>
      <c r="G6013">
        <v>143799306.94</v>
      </c>
      <c r="H6013">
        <v>226591475.37</v>
      </c>
      <c r="I6013" t="s">
        <v>26</v>
      </c>
      <c r="J6013" t="s">
        <v>26</v>
      </c>
      <c r="K6013" t="s">
        <v>26</v>
      </c>
    </row>
    <row r="6014" spans="1:11" x14ac:dyDescent="0.25">
      <c r="A6014" s="1">
        <v>37012</v>
      </c>
      <c r="B6014" t="s">
        <v>128</v>
      </c>
      <c r="C6014" t="s">
        <v>26</v>
      </c>
      <c r="D6014" t="s">
        <v>26</v>
      </c>
      <c r="E6014" t="s">
        <v>26</v>
      </c>
      <c r="F6014">
        <v>164599807.78999999</v>
      </c>
      <c r="G6014">
        <v>137627877.97999999</v>
      </c>
      <c r="H6014">
        <v>232056588.11000001</v>
      </c>
      <c r="I6014" t="s">
        <v>26</v>
      </c>
      <c r="J6014" t="s">
        <v>26</v>
      </c>
      <c r="K6014" t="s">
        <v>26</v>
      </c>
    </row>
    <row r="6015" spans="1:11" x14ac:dyDescent="0.25">
      <c r="A6015" s="1">
        <v>37012</v>
      </c>
      <c r="B6015" t="s">
        <v>129</v>
      </c>
      <c r="C6015" t="s">
        <v>26</v>
      </c>
      <c r="D6015" t="s">
        <v>26</v>
      </c>
      <c r="E6015" t="s">
        <v>26</v>
      </c>
      <c r="F6015">
        <v>159250284.75</v>
      </c>
      <c r="G6015">
        <v>140973927.44</v>
      </c>
      <c r="H6015">
        <v>209179850.62</v>
      </c>
      <c r="I6015" t="s">
        <v>26</v>
      </c>
      <c r="J6015" t="s">
        <v>26</v>
      </c>
      <c r="K6015" t="s">
        <v>26</v>
      </c>
    </row>
    <row r="6016" spans="1:11" x14ac:dyDescent="0.25">
      <c r="A6016" s="1">
        <v>37012</v>
      </c>
      <c r="B6016" t="s">
        <v>130</v>
      </c>
      <c r="C6016" t="s">
        <v>26</v>
      </c>
      <c r="D6016" t="s">
        <v>26</v>
      </c>
      <c r="E6016" t="s">
        <v>26</v>
      </c>
      <c r="F6016">
        <v>163130215.03</v>
      </c>
      <c r="G6016">
        <v>134261685.52000001</v>
      </c>
      <c r="H6016">
        <v>266145162.56</v>
      </c>
      <c r="I6016" t="s">
        <v>26</v>
      </c>
      <c r="J6016" t="s">
        <v>26</v>
      </c>
      <c r="K6016" t="s">
        <v>26</v>
      </c>
    </row>
    <row r="6017" spans="1:11" x14ac:dyDescent="0.25">
      <c r="A6017" s="1">
        <v>37012</v>
      </c>
      <c r="B6017" t="s">
        <v>131</v>
      </c>
      <c r="C6017" t="s">
        <v>26</v>
      </c>
      <c r="D6017" t="s">
        <v>26</v>
      </c>
      <c r="E6017" t="s">
        <v>26</v>
      </c>
      <c r="F6017">
        <v>160957170.78999999</v>
      </c>
      <c r="G6017">
        <v>138832599.19999999</v>
      </c>
      <c r="H6017">
        <v>230897698.90000001</v>
      </c>
      <c r="I6017" t="s">
        <v>26</v>
      </c>
      <c r="J6017" t="s">
        <v>26</v>
      </c>
      <c r="K6017" t="s">
        <v>26</v>
      </c>
    </row>
    <row r="6018" spans="1:11" x14ac:dyDescent="0.25">
      <c r="A6018" s="1">
        <v>37012</v>
      </c>
      <c r="B6018" t="s">
        <v>132</v>
      </c>
      <c r="C6018" t="s">
        <v>26</v>
      </c>
      <c r="D6018" t="s">
        <v>26</v>
      </c>
      <c r="E6018" t="s">
        <v>26</v>
      </c>
      <c r="F6018">
        <v>168167998.50999999</v>
      </c>
      <c r="G6018">
        <v>141967716.05000001</v>
      </c>
      <c r="H6018">
        <v>228352809.43000001</v>
      </c>
      <c r="I6018" t="s">
        <v>26</v>
      </c>
      <c r="J6018" t="s">
        <v>26</v>
      </c>
      <c r="K6018" t="s">
        <v>26</v>
      </c>
    </row>
    <row r="6019" spans="1:11" x14ac:dyDescent="0.25">
      <c r="A6019" s="1">
        <v>37012</v>
      </c>
      <c r="B6019" t="s">
        <v>133</v>
      </c>
      <c r="C6019" t="s">
        <v>26</v>
      </c>
      <c r="D6019" t="s">
        <v>26</v>
      </c>
      <c r="E6019" t="s">
        <v>26</v>
      </c>
      <c r="F6019">
        <v>173141942.15000001</v>
      </c>
      <c r="G6019">
        <v>134633842.09999999</v>
      </c>
      <c r="H6019">
        <v>259540169.59999999</v>
      </c>
      <c r="I6019" t="s">
        <v>26</v>
      </c>
      <c r="J6019" t="s">
        <v>26</v>
      </c>
      <c r="K6019" t="s">
        <v>26</v>
      </c>
    </row>
    <row r="6020" spans="1:11" x14ac:dyDescent="0.25">
      <c r="A6020" s="1">
        <v>37012</v>
      </c>
      <c r="B6020" t="s">
        <v>134</v>
      </c>
      <c r="C6020" t="s">
        <v>26</v>
      </c>
      <c r="D6020" t="s">
        <v>26</v>
      </c>
      <c r="E6020" t="s">
        <v>26</v>
      </c>
      <c r="F6020">
        <v>157791407.61000001</v>
      </c>
      <c r="G6020">
        <v>148948468.21000001</v>
      </c>
      <c r="H6020">
        <v>179755923.87</v>
      </c>
      <c r="I6020" t="s">
        <v>26</v>
      </c>
      <c r="J6020" t="s">
        <v>26</v>
      </c>
      <c r="K6020" t="s">
        <v>26</v>
      </c>
    </row>
    <row r="6021" spans="1:11" x14ac:dyDescent="0.25">
      <c r="A6021" s="1">
        <v>37012</v>
      </c>
      <c r="B6021" t="s">
        <v>135</v>
      </c>
      <c r="C6021" t="s">
        <v>26</v>
      </c>
      <c r="D6021" t="s">
        <v>26</v>
      </c>
      <c r="E6021" t="s">
        <v>26</v>
      </c>
      <c r="F6021">
        <v>162830348.58000001</v>
      </c>
      <c r="G6021">
        <v>154092623.00999999</v>
      </c>
      <c r="H6021">
        <v>192530949.22</v>
      </c>
      <c r="I6021" t="s">
        <v>26</v>
      </c>
      <c r="J6021" t="s">
        <v>26</v>
      </c>
      <c r="K6021" t="s">
        <v>26</v>
      </c>
    </row>
    <row r="6022" spans="1:11" x14ac:dyDescent="0.25">
      <c r="A6022" s="1">
        <v>37012</v>
      </c>
      <c r="B6022" t="s">
        <v>136</v>
      </c>
      <c r="C6022" t="s">
        <v>26</v>
      </c>
      <c r="D6022" t="s">
        <v>26</v>
      </c>
      <c r="E6022" t="s">
        <v>26</v>
      </c>
      <c r="F6022">
        <v>173612176.91</v>
      </c>
      <c r="G6022">
        <v>135298240.38999999</v>
      </c>
      <c r="H6022">
        <v>282557940.14999998</v>
      </c>
      <c r="I6022" t="s">
        <v>26</v>
      </c>
      <c r="J6022" t="s">
        <v>26</v>
      </c>
      <c r="K6022" t="s">
        <v>26</v>
      </c>
    </row>
    <row r="6023" spans="1:11" x14ac:dyDescent="0.25">
      <c r="A6023" s="1">
        <v>37012</v>
      </c>
      <c r="B6023" t="s">
        <v>137</v>
      </c>
      <c r="C6023" t="s">
        <v>26</v>
      </c>
      <c r="D6023" t="s">
        <v>26</v>
      </c>
      <c r="E6023" t="s">
        <v>26</v>
      </c>
      <c r="F6023">
        <v>159462843.31999999</v>
      </c>
      <c r="G6023">
        <v>134794707.02000001</v>
      </c>
      <c r="H6023">
        <v>264704565.12</v>
      </c>
      <c r="I6023" t="s">
        <v>26</v>
      </c>
      <c r="J6023" t="s">
        <v>26</v>
      </c>
      <c r="K6023" t="s">
        <v>26</v>
      </c>
    </row>
    <row r="6024" spans="1:11" x14ac:dyDescent="0.25">
      <c r="A6024" s="1">
        <v>37012</v>
      </c>
      <c r="B6024" t="s">
        <v>138</v>
      </c>
      <c r="C6024" t="s">
        <v>26</v>
      </c>
      <c r="D6024" t="s">
        <v>26</v>
      </c>
      <c r="E6024" t="s">
        <v>26</v>
      </c>
      <c r="F6024">
        <v>178073675.78999999</v>
      </c>
      <c r="G6024">
        <v>159977932.46000001</v>
      </c>
      <c r="H6024">
        <v>240815465.96000001</v>
      </c>
      <c r="I6024" t="s">
        <v>26</v>
      </c>
      <c r="J6024" t="s">
        <v>26</v>
      </c>
      <c r="K6024" t="s">
        <v>26</v>
      </c>
    </row>
    <row r="6025" spans="1:11" x14ac:dyDescent="0.25">
      <c r="A6025" s="1">
        <v>37012</v>
      </c>
      <c r="B6025" t="s">
        <v>139</v>
      </c>
      <c r="C6025" t="s">
        <v>26</v>
      </c>
      <c r="D6025" t="s">
        <v>26</v>
      </c>
      <c r="E6025" t="s">
        <v>26</v>
      </c>
      <c r="F6025">
        <v>177985298.09999999</v>
      </c>
      <c r="G6025">
        <v>141111977.77000001</v>
      </c>
      <c r="H6025">
        <v>300867637.29000002</v>
      </c>
      <c r="I6025" t="s">
        <v>26</v>
      </c>
      <c r="J6025" t="s">
        <v>26</v>
      </c>
      <c r="K6025" t="s">
        <v>26</v>
      </c>
    </row>
    <row r="6026" spans="1:11" x14ac:dyDescent="0.25">
      <c r="A6026" s="1">
        <v>37012</v>
      </c>
      <c r="B6026" t="s">
        <v>140</v>
      </c>
      <c r="C6026" t="s">
        <v>26</v>
      </c>
      <c r="D6026" t="s">
        <v>26</v>
      </c>
      <c r="E6026" t="s">
        <v>26</v>
      </c>
      <c r="F6026">
        <v>146174096.5</v>
      </c>
      <c r="G6026">
        <v>129778501.18000001</v>
      </c>
      <c r="H6026">
        <v>197665133.72</v>
      </c>
      <c r="I6026" t="s">
        <v>26</v>
      </c>
      <c r="J6026" t="s">
        <v>26</v>
      </c>
      <c r="K6026" t="s">
        <v>26</v>
      </c>
    </row>
    <row r="6027" spans="1:11" x14ac:dyDescent="0.25">
      <c r="A6027" s="1">
        <v>37012</v>
      </c>
      <c r="B6027" t="s">
        <v>141</v>
      </c>
      <c r="C6027" t="s">
        <v>26</v>
      </c>
      <c r="D6027" t="s">
        <v>26</v>
      </c>
      <c r="E6027" t="s">
        <v>26</v>
      </c>
      <c r="F6027">
        <v>159024309.44</v>
      </c>
      <c r="G6027">
        <v>140502944.47</v>
      </c>
      <c r="H6027">
        <v>216318084.38999999</v>
      </c>
      <c r="I6027" t="s">
        <v>26</v>
      </c>
      <c r="J6027" t="s">
        <v>26</v>
      </c>
      <c r="K6027" t="s">
        <v>26</v>
      </c>
    </row>
    <row r="6028" spans="1:11" x14ac:dyDescent="0.25">
      <c r="A6028" s="1">
        <v>37012</v>
      </c>
      <c r="B6028" t="s">
        <v>142</v>
      </c>
      <c r="C6028" t="s">
        <v>26</v>
      </c>
      <c r="D6028" t="s">
        <v>26</v>
      </c>
      <c r="E6028" t="s">
        <v>26</v>
      </c>
      <c r="F6028">
        <v>160580178.63999999</v>
      </c>
      <c r="G6028">
        <v>136670603.37</v>
      </c>
      <c r="H6028">
        <v>233607714.12</v>
      </c>
      <c r="I6028" t="s">
        <v>26</v>
      </c>
      <c r="J6028" t="s">
        <v>26</v>
      </c>
      <c r="K6028" t="s">
        <v>26</v>
      </c>
    </row>
    <row r="6029" spans="1:11" x14ac:dyDescent="0.25">
      <c r="A6029" s="1">
        <v>37012</v>
      </c>
      <c r="B6029" t="s">
        <v>143</v>
      </c>
      <c r="C6029" t="s">
        <v>26</v>
      </c>
      <c r="D6029" t="s">
        <v>26</v>
      </c>
      <c r="E6029" t="s">
        <v>26</v>
      </c>
      <c r="F6029">
        <v>166112851.58000001</v>
      </c>
      <c r="G6029">
        <v>140025584.74000001</v>
      </c>
      <c r="H6029">
        <v>228750832.13999999</v>
      </c>
      <c r="I6029" t="s">
        <v>26</v>
      </c>
      <c r="J6029" t="s">
        <v>26</v>
      </c>
      <c r="K6029" t="s">
        <v>26</v>
      </c>
    </row>
    <row r="6030" spans="1:11" x14ac:dyDescent="0.25">
      <c r="A6030" s="1">
        <v>37012</v>
      </c>
      <c r="B6030" t="s">
        <v>144</v>
      </c>
      <c r="C6030" t="s">
        <v>26</v>
      </c>
      <c r="D6030" t="s">
        <v>26</v>
      </c>
      <c r="E6030" t="s">
        <v>26</v>
      </c>
      <c r="F6030">
        <v>144257420.97</v>
      </c>
      <c r="G6030">
        <v>126126919.23999999</v>
      </c>
      <c r="H6030">
        <v>206565435.13999999</v>
      </c>
      <c r="I6030" t="s">
        <v>26</v>
      </c>
      <c r="J6030" t="s">
        <v>26</v>
      </c>
      <c r="K6030" t="s">
        <v>26</v>
      </c>
    </row>
    <row r="6031" spans="1:11" x14ac:dyDescent="0.25">
      <c r="A6031" s="1">
        <v>37012</v>
      </c>
      <c r="B6031" t="s">
        <v>145</v>
      </c>
      <c r="C6031" t="s">
        <v>26</v>
      </c>
      <c r="D6031" t="s">
        <v>26</v>
      </c>
      <c r="E6031" t="s">
        <v>26</v>
      </c>
      <c r="F6031">
        <v>170469149.77000001</v>
      </c>
      <c r="G6031">
        <v>146331064.46000001</v>
      </c>
      <c r="H6031">
        <v>230424774.78</v>
      </c>
      <c r="I6031" t="s">
        <v>26</v>
      </c>
      <c r="J6031" t="s">
        <v>26</v>
      </c>
      <c r="K6031" t="s">
        <v>26</v>
      </c>
    </row>
    <row r="6032" spans="1:11" x14ac:dyDescent="0.25">
      <c r="A6032" s="1">
        <v>37012</v>
      </c>
      <c r="B6032" t="s">
        <v>146</v>
      </c>
      <c r="C6032" t="s">
        <v>26</v>
      </c>
      <c r="D6032" t="s">
        <v>26</v>
      </c>
      <c r="E6032" t="s">
        <v>26</v>
      </c>
      <c r="F6032">
        <v>167374964.43000001</v>
      </c>
      <c r="G6032">
        <v>142056614.78</v>
      </c>
      <c r="H6032">
        <v>232083012.46000001</v>
      </c>
      <c r="I6032" t="s">
        <v>26</v>
      </c>
      <c r="J6032" t="s">
        <v>26</v>
      </c>
      <c r="K6032" t="s">
        <v>26</v>
      </c>
    </row>
    <row r="6033" spans="1:11" x14ac:dyDescent="0.25">
      <c r="A6033" s="1">
        <v>37012</v>
      </c>
      <c r="B6033" t="s">
        <v>2</v>
      </c>
      <c r="C6033" t="s">
        <v>26</v>
      </c>
      <c r="D6033" t="s">
        <v>26</v>
      </c>
      <c r="E6033" t="s">
        <v>26</v>
      </c>
      <c r="F6033">
        <v>153519770.83000001</v>
      </c>
      <c r="G6033">
        <v>134696214.41999999</v>
      </c>
      <c r="H6033">
        <v>207411882.36000001</v>
      </c>
      <c r="I6033" t="s">
        <v>26</v>
      </c>
      <c r="J6033" t="s">
        <v>26</v>
      </c>
      <c r="K6033" t="s">
        <v>26</v>
      </c>
    </row>
    <row r="6034" spans="1:11" x14ac:dyDescent="0.25">
      <c r="A6034" s="1">
        <v>37012</v>
      </c>
      <c r="B6034" t="s">
        <v>147</v>
      </c>
      <c r="C6034" t="s">
        <v>26</v>
      </c>
      <c r="D6034" t="s">
        <v>26</v>
      </c>
      <c r="E6034" t="s">
        <v>26</v>
      </c>
      <c r="F6034">
        <v>163615003.87</v>
      </c>
      <c r="G6034">
        <v>142384146.41</v>
      </c>
      <c r="H6034">
        <v>214310207.88999999</v>
      </c>
      <c r="I6034" t="s">
        <v>26</v>
      </c>
      <c r="J6034" t="s">
        <v>26</v>
      </c>
      <c r="K6034" t="s">
        <v>26</v>
      </c>
    </row>
    <row r="6035" spans="1:11" x14ac:dyDescent="0.25">
      <c r="A6035" s="1">
        <v>37012</v>
      </c>
      <c r="B6035" t="s">
        <v>148</v>
      </c>
      <c r="C6035" t="s">
        <v>26</v>
      </c>
      <c r="D6035" t="s">
        <v>26</v>
      </c>
      <c r="E6035" t="s">
        <v>26</v>
      </c>
      <c r="F6035">
        <v>170874092.38</v>
      </c>
      <c r="G6035">
        <v>144520541.43000001</v>
      </c>
      <c r="H6035">
        <v>229751253.13999999</v>
      </c>
      <c r="I6035" t="s">
        <v>26</v>
      </c>
      <c r="J6035" t="s">
        <v>26</v>
      </c>
      <c r="K6035" t="s">
        <v>26</v>
      </c>
    </row>
    <row r="6036" spans="1:11" x14ac:dyDescent="0.25">
      <c r="A6036" s="1">
        <v>37012</v>
      </c>
      <c r="B6036" t="s">
        <v>149</v>
      </c>
      <c r="C6036" t="s">
        <v>26</v>
      </c>
      <c r="D6036" t="s">
        <v>26</v>
      </c>
      <c r="E6036" t="s">
        <v>26</v>
      </c>
      <c r="F6036">
        <v>166155304.69</v>
      </c>
      <c r="G6036">
        <v>137431207.53999999</v>
      </c>
      <c r="H6036">
        <v>229048596.84</v>
      </c>
      <c r="I6036" t="s">
        <v>26</v>
      </c>
      <c r="J6036" t="s">
        <v>26</v>
      </c>
      <c r="K6036" t="s">
        <v>26</v>
      </c>
    </row>
    <row r="6037" spans="1:11" x14ac:dyDescent="0.25">
      <c r="A6037" s="1">
        <v>37012</v>
      </c>
      <c r="B6037" t="s">
        <v>150</v>
      </c>
      <c r="C6037" t="s">
        <v>26</v>
      </c>
      <c r="D6037" t="s">
        <v>26</v>
      </c>
      <c r="E6037" t="s">
        <v>26</v>
      </c>
      <c r="F6037">
        <v>180798099.22</v>
      </c>
      <c r="G6037">
        <v>146932574.56</v>
      </c>
      <c r="H6037">
        <v>261362981.09999999</v>
      </c>
      <c r="I6037" t="s">
        <v>26</v>
      </c>
      <c r="J6037" t="s">
        <v>26</v>
      </c>
      <c r="K6037" t="s">
        <v>26</v>
      </c>
    </row>
    <row r="6038" spans="1:11" x14ac:dyDescent="0.25">
      <c r="A6038" s="1">
        <v>37012</v>
      </c>
      <c r="B6038" t="s">
        <v>151</v>
      </c>
      <c r="C6038" t="s">
        <v>26</v>
      </c>
      <c r="D6038" t="s">
        <v>26</v>
      </c>
      <c r="E6038" t="s">
        <v>26</v>
      </c>
      <c r="F6038">
        <v>155560520.22</v>
      </c>
      <c r="G6038">
        <v>133456859.98</v>
      </c>
      <c r="H6038">
        <v>220284854.12</v>
      </c>
      <c r="I6038" t="s">
        <v>26</v>
      </c>
      <c r="J6038" t="s">
        <v>26</v>
      </c>
      <c r="K6038" t="s">
        <v>26</v>
      </c>
    </row>
    <row r="6039" spans="1:11" x14ac:dyDescent="0.25">
      <c r="A6039" s="1">
        <v>37012</v>
      </c>
      <c r="B6039" t="s">
        <v>152</v>
      </c>
      <c r="C6039" t="s">
        <v>26</v>
      </c>
      <c r="D6039" t="s">
        <v>26</v>
      </c>
      <c r="E6039" t="s">
        <v>26</v>
      </c>
      <c r="F6039">
        <v>144724738.68000001</v>
      </c>
      <c r="G6039">
        <v>126317465.68000001</v>
      </c>
      <c r="H6039">
        <v>192966320.12</v>
      </c>
      <c r="I6039" t="s">
        <v>26</v>
      </c>
      <c r="J6039" t="s">
        <v>26</v>
      </c>
      <c r="K6039" t="s">
        <v>26</v>
      </c>
    </row>
    <row r="6040" spans="1:11" x14ac:dyDescent="0.25">
      <c r="A6040" s="1">
        <v>37012</v>
      </c>
      <c r="B6040" t="s">
        <v>153</v>
      </c>
      <c r="C6040" t="s">
        <v>26</v>
      </c>
      <c r="D6040" t="s">
        <v>26</v>
      </c>
      <c r="E6040" t="s">
        <v>26</v>
      </c>
      <c r="F6040">
        <v>167295774.63999999</v>
      </c>
      <c r="G6040">
        <v>150814856.30000001</v>
      </c>
      <c r="H6040">
        <v>206970586.38</v>
      </c>
      <c r="I6040" t="s">
        <v>26</v>
      </c>
      <c r="J6040" t="s">
        <v>26</v>
      </c>
      <c r="K6040" t="s">
        <v>26</v>
      </c>
    </row>
    <row r="6041" spans="1:11" x14ac:dyDescent="0.25">
      <c r="A6041" s="1">
        <v>37012</v>
      </c>
      <c r="B6041" t="s">
        <v>154</v>
      </c>
      <c r="C6041" t="s">
        <v>26</v>
      </c>
      <c r="D6041" t="s">
        <v>26</v>
      </c>
      <c r="E6041" t="s">
        <v>26</v>
      </c>
      <c r="F6041">
        <v>162389078.97999999</v>
      </c>
      <c r="G6041">
        <v>140968122.31</v>
      </c>
      <c r="H6041">
        <v>227612496.38999999</v>
      </c>
      <c r="I6041" t="s">
        <v>26</v>
      </c>
      <c r="J6041" t="s">
        <v>26</v>
      </c>
      <c r="K6041" t="s">
        <v>26</v>
      </c>
    </row>
    <row r="6042" spans="1:11" x14ac:dyDescent="0.25">
      <c r="A6042" s="1">
        <v>37012</v>
      </c>
      <c r="B6042" t="s">
        <v>155</v>
      </c>
      <c r="C6042" t="s">
        <v>26</v>
      </c>
      <c r="D6042" t="s">
        <v>26</v>
      </c>
      <c r="E6042" t="s">
        <v>26</v>
      </c>
      <c r="F6042">
        <v>154791307.63</v>
      </c>
      <c r="G6042">
        <v>142163860.56</v>
      </c>
      <c r="H6042">
        <v>190947705.34999999</v>
      </c>
      <c r="I6042" t="s">
        <v>26</v>
      </c>
      <c r="J6042" t="s">
        <v>26</v>
      </c>
      <c r="K6042" t="s">
        <v>26</v>
      </c>
    </row>
    <row r="6043" spans="1:11" x14ac:dyDescent="0.25">
      <c r="A6043" s="1">
        <v>37043</v>
      </c>
      <c r="B6043" t="s">
        <v>1</v>
      </c>
      <c r="C6043" t="s">
        <v>26</v>
      </c>
      <c r="D6043" t="s">
        <v>26</v>
      </c>
      <c r="E6043" t="s">
        <v>26</v>
      </c>
      <c r="F6043">
        <v>168200093.13999999</v>
      </c>
      <c r="G6043">
        <v>143163219.24000001</v>
      </c>
      <c r="H6043">
        <v>232435921.90000001</v>
      </c>
      <c r="I6043" t="s">
        <v>26</v>
      </c>
      <c r="J6043" t="s">
        <v>26</v>
      </c>
      <c r="K6043" t="s">
        <v>26</v>
      </c>
    </row>
    <row r="6044" spans="1:11" x14ac:dyDescent="0.25">
      <c r="A6044" s="1">
        <v>37043</v>
      </c>
      <c r="B6044" t="s">
        <v>126</v>
      </c>
      <c r="C6044" t="s">
        <v>26</v>
      </c>
      <c r="D6044" t="s">
        <v>26</v>
      </c>
      <c r="E6044" t="s">
        <v>26</v>
      </c>
      <c r="F6044">
        <v>164406514.16999999</v>
      </c>
      <c r="G6044">
        <v>143637350.68000001</v>
      </c>
      <c r="H6044">
        <v>218851820.72999999</v>
      </c>
      <c r="I6044" t="s">
        <v>26</v>
      </c>
      <c r="J6044" t="s">
        <v>26</v>
      </c>
      <c r="K6044" t="s">
        <v>26</v>
      </c>
    </row>
    <row r="6045" spans="1:11" x14ac:dyDescent="0.25">
      <c r="A6045" s="1">
        <v>37043</v>
      </c>
      <c r="B6045" t="s">
        <v>127</v>
      </c>
      <c r="C6045" t="s">
        <v>26</v>
      </c>
      <c r="D6045" t="s">
        <v>26</v>
      </c>
      <c r="E6045" t="s">
        <v>26</v>
      </c>
      <c r="F6045">
        <v>166220491.80000001</v>
      </c>
      <c r="G6045">
        <v>141917189.05000001</v>
      </c>
      <c r="H6045">
        <v>239401436.38999999</v>
      </c>
      <c r="I6045" t="s">
        <v>26</v>
      </c>
      <c r="J6045" t="s">
        <v>26</v>
      </c>
      <c r="K6045" t="s">
        <v>26</v>
      </c>
    </row>
    <row r="6046" spans="1:11" x14ac:dyDescent="0.25">
      <c r="A6046" s="1">
        <v>37043</v>
      </c>
      <c r="B6046" t="s">
        <v>113</v>
      </c>
      <c r="C6046" t="s">
        <v>26</v>
      </c>
      <c r="D6046" t="s">
        <v>26</v>
      </c>
      <c r="E6046" t="s">
        <v>26</v>
      </c>
      <c r="F6046">
        <v>171962986.22</v>
      </c>
      <c r="G6046">
        <v>145294819.72999999</v>
      </c>
      <c r="H6046">
        <v>234340903.83000001</v>
      </c>
      <c r="I6046" t="s">
        <v>26</v>
      </c>
      <c r="J6046" t="s">
        <v>26</v>
      </c>
      <c r="K6046" t="s">
        <v>26</v>
      </c>
    </row>
    <row r="6047" spans="1:11" x14ac:dyDescent="0.25">
      <c r="A6047" s="1">
        <v>37043</v>
      </c>
      <c r="B6047" t="s">
        <v>128</v>
      </c>
      <c r="C6047" t="s">
        <v>26</v>
      </c>
      <c r="D6047" t="s">
        <v>26</v>
      </c>
      <c r="E6047" t="s">
        <v>26</v>
      </c>
      <c r="F6047">
        <v>165258207.02000001</v>
      </c>
      <c r="G6047">
        <v>137985710.46000001</v>
      </c>
      <c r="H6047">
        <v>233356105.00999999</v>
      </c>
      <c r="I6047" t="s">
        <v>26</v>
      </c>
      <c r="J6047" t="s">
        <v>26</v>
      </c>
      <c r="K6047" t="s">
        <v>26</v>
      </c>
    </row>
    <row r="6048" spans="1:11" x14ac:dyDescent="0.25">
      <c r="A6048" s="1">
        <v>37043</v>
      </c>
      <c r="B6048" t="s">
        <v>129</v>
      </c>
      <c r="C6048" t="s">
        <v>26</v>
      </c>
      <c r="D6048" t="s">
        <v>26</v>
      </c>
      <c r="E6048" t="s">
        <v>26</v>
      </c>
      <c r="F6048">
        <v>163868543.00999999</v>
      </c>
      <c r="G6048">
        <v>143412776.38</v>
      </c>
      <c r="H6048">
        <v>218843959.72</v>
      </c>
      <c r="I6048" t="s">
        <v>26</v>
      </c>
      <c r="J6048" t="s">
        <v>26</v>
      </c>
      <c r="K6048" t="s">
        <v>26</v>
      </c>
    </row>
    <row r="6049" spans="1:11" x14ac:dyDescent="0.25">
      <c r="A6049" s="1">
        <v>37043</v>
      </c>
      <c r="B6049" t="s">
        <v>130</v>
      </c>
      <c r="C6049" t="s">
        <v>26</v>
      </c>
      <c r="D6049" t="s">
        <v>26</v>
      </c>
      <c r="E6049" t="s">
        <v>26</v>
      </c>
      <c r="F6049">
        <v>165414038.03999999</v>
      </c>
      <c r="G6049">
        <v>136772379.03999999</v>
      </c>
      <c r="H6049">
        <v>268008178.69999999</v>
      </c>
      <c r="I6049" t="s">
        <v>26</v>
      </c>
      <c r="J6049" t="s">
        <v>26</v>
      </c>
      <c r="K6049" t="s">
        <v>26</v>
      </c>
    </row>
    <row r="6050" spans="1:11" x14ac:dyDescent="0.25">
      <c r="A6050" s="1">
        <v>37043</v>
      </c>
      <c r="B6050" t="s">
        <v>131</v>
      </c>
      <c r="C6050" t="s">
        <v>26</v>
      </c>
      <c r="D6050" t="s">
        <v>26</v>
      </c>
      <c r="E6050" t="s">
        <v>26</v>
      </c>
      <c r="F6050">
        <v>161617095.19</v>
      </c>
      <c r="G6050">
        <v>139735011.09999999</v>
      </c>
      <c r="H6050">
        <v>230897698.90000001</v>
      </c>
      <c r="I6050" t="s">
        <v>26</v>
      </c>
      <c r="J6050" t="s">
        <v>26</v>
      </c>
      <c r="K6050" t="s">
        <v>26</v>
      </c>
    </row>
    <row r="6051" spans="1:11" x14ac:dyDescent="0.25">
      <c r="A6051" s="1">
        <v>37043</v>
      </c>
      <c r="B6051" t="s">
        <v>132</v>
      </c>
      <c r="C6051" t="s">
        <v>26</v>
      </c>
      <c r="D6051" t="s">
        <v>26</v>
      </c>
      <c r="E6051" t="s">
        <v>26</v>
      </c>
      <c r="F6051">
        <v>168975204.91</v>
      </c>
      <c r="G6051">
        <v>143174441.63</v>
      </c>
      <c r="H6051">
        <v>228352809.43000001</v>
      </c>
      <c r="I6051" t="s">
        <v>26</v>
      </c>
      <c r="J6051" t="s">
        <v>26</v>
      </c>
      <c r="K6051" t="s">
        <v>26</v>
      </c>
    </row>
    <row r="6052" spans="1:11" x14ac:dyDescent="0.25">
      <c r="A6052" s="1">
        <v>37043</v>
      </c>
      <c r="B6052" t="s">
        <v>133</v>
      </c>
      <c r="C6052" t="s">
        <v>26</v>
      </c>
      <c r="D6052" t="s">
        <v>26</v>
      </c>
      <c r="E6052" t="s">
        <v>26</v>
      </c>
      <c r="F6052">
        <v>174128851.22</v>
      </c>
      <c r="G6052">
        <v>136209058.06</v>
      </c>
      <c r="H6052">
        <v>259540169.59999999</v>
      </c>
      <c r="I6052" t="s">
        <v>26</v>
      </c>
      <c r="J6052" t="s">
        <v>26</v>
      </c>
      <c r="K6052" t="s">
        <v>26</v>
      </c>
    </row>
    <row r="6053" spans="1:11" x14ac:dyDescent="0.25">
      <c r="A6053" s="1">
        <v>37043</v>
      </c>
      <c r="B6053" t="s">
        <v>134</v>
      </c>
      <c r="C6053" t="s">
        <v>26</v>
      </c>
      <c r="D6053" t="s">
        <v>26</v>
      </c>
      <c r="E6053" t="s">
        <v>26</v>
      </c>
      <c r="F6053">
        <v>157996536.44</v>
      </c>
      <c r="G6053">
        <v>149276154.84</v>
      </c>
      <c r="H6053">
        <v>179719972.68000001</v>
      </c>
      <c r="I6053" t="s">
        <v>26</v>
      </c>
      <c r="J6053" t="s">
        <v>26</v>
      </c>
      <c r="K6053" t="s">
        <v>26</v>
      </c>
    </row>
    <row r="6054" spans="1:11" x14ac:dyDescent="0.25">
      <c r="A6054" s="1">
        <v>37043</v>
      </c>
      <c r="B6054" t="s">
        <v>135</v>
      </c>
      <c r="C6054" t="s">
        <v>26</v>
      </c>
      <c r="D6054" t="s">
        <v>26</v>
      </c>
      <c r="E6054" t="s">
        <v>26</v>
      </c>
      <c r="F6054">
        <v>165663596.65000001</v>
      </c>
      <c r="G6054">
        <v>153044793.18000001</v>
      </c>
      <c r="H6054">
        <v>205276498.06</v>
      </c>
      <c r="I6054" t="s">
        <v>26</v>
      </c>
      <c r="J6054" t="s">
        <v>26</v>
      </c>
      <c r="K6054" t="s">
        <v>26</v>
      </c>
    </row>
    <row r="6055" spans="1:11" x14ac:dyDescent="0.25">
      <c r="A6055" s="1">
        <v>37043</v>
      </c>
      <c r="B6055" t="s">
        <v>136</v>
      </c>
      <c r="C6055" t="s">
        <v>26</v>
      </c>
      <c r="D6055" t="s">
        <v>26</v>
      </c>
      <c r="E6055" t="s">
        <v>26</v>
      </c>
      <c r="F6055">
        <v>174896907.02000001</v>
      </c>
      <c r="G6055">
        <v>137138296.46000001</v>
      </c>
      <c r="H6055">
        <v>282727474.92000002</v>
      </c>
      <c r="I6055" t="s">
        <v>26</v>
      </c>
      <c r="J6055" t="s">
        <v>26</v>
      </c>
      <c r="K6055" t="s">
        <v>26</v>
      </c>
    </row>
    <row r="6056" spans="1:11" x14ac:dyDescent="0.25">
      <c r="A6056" s="1">
        <v>37043</v>
      </c>
      <c r="B6056" t="s">
        <v>137</v>
      </c>
      <c r="C6056" t="s">
        <v>26</v>
      </c>
      <c r="D6056" t="s">
        <v>26</v>
      </c>
      <c r="E6056" t="s">
        <v>26</v>
      </c>
      <c r="F6056">
        <v>161232880.88</v>
      </c>
      <c r="G6056">
        <v>136088736.19999999</v>
      </c>
      <c r="H6056">
        <v>268383958.58000001</v>
      </c>
      <c r="I6056" t="s">
        <v>26</v>
      </c>
      <c r="J6056" t="s">
        <v>26</v>
      </c>
      <c r="K6056" t="s">
        <v>26</v>
      </c>
    </row>
    <row r="6057" spans="1:11" x14ac:dyDescent="0.25">
      <c r="A6057" s="1">
        <v>37043</v>
      </c>
      <c r="B6057" t="s">
        <v>138</v>
      </c>
      <c r="C6057" t="s">
        <v>26</v>
      </c>
      <c r="D6057" t="s">
        <v>26</v>
      </c>
      <c r="E6057" t="s">
        <v>26</v>
      </c>
      <c r="F6057">
        <v>179694146.24000001</v>
      </c>
      <c r="G6057">
        <v>160505859.63999999</v>
      </c>
      <c r="H6057">
        <v>245704019.91999999</v>
      </c>
      <c r="I6057" t="s">
        <v>26</v>
      </c>
      <c r="J6057" t="s">
        <v>26</v>
      </c>
      <c r="K6057" t="s">
        <v>26</v>
      </c>
    </row>
    <row r="6058" spans="1:11" x14ac:dyDescent="0.25">
      <c r="A6058" s="1">
        <v>37043</v>
      </c>
      <c r="B6058" t="s">
        <v>139</v>
      </c>
      <c r="C6058" t="s">
        <v>26</v>
      </c>
      <c r="D6058" t="s">
        <v>26</v>
      </c>
      <c r="E6058" t="s">
        <v>26</v>
      </c>
      <c r="F6058">
        <v>178127686.34</v>
      </c>
      <c r="G6058">
        <v>144964334.75999999</v>
      </c>
      <c r="H6058">
        <v>290577964.10000002</v>
      </c>
      <c r="I6058" t="s">
        <v>26</v>
      </c>
      <c r="J6058" t="s">
        <v>26</v>
      </c>
      <c r="K6058" t="s">
        <v>26</v>
      </c>
    </row>
    <row r="6059" spans="1:11" x14ac:dyDescent="0.25">
      <c r="A6059" s="1">
        <v>37043</v>
      </c>
      <c r="B6059" t="s">
        <v>140</v>
      </c>
      <c r="C6059" t="s">
        <v>26</v>
      </c>
      <c r="D6059" t="s">
        <v>26</v>
      </c>
      <c r="E6059" t="s">
        <v>26</v>
      </c>
      <c r="F6059">
        <v>147285019.63999999</v>
      </c>
      <c r="G6059">
        <v>131011396.94</v>
      </c>
      <c r="H6059">
        <v>198515093.80000001</v>
      </c>
      <c r="I6059" t="s">
        <v>26</v>
      </c>
      <c r="J6059" t="s">
        <v>26</v>
      </c>
      <c r="K6059" t="s">
        <v>26</v>
      </c>
    </row>
    <row r="6060" spans="1:11" x14ac:dyDescent="0.25">
      <c r="A6060" s="1">
        <v>37043</v>
      </c>
      <c r="B6060" t="s">
        <v>141</v>
      </c>
      <c r="C6060" t="s">
        <v>26</v>
      </c>
      <c r="D6060" t="s">
        <v>26</v>
      </c>
      <c r="E6060" t="s">
        <v>26</v>
      </c>
      <c r="F6060">
        <v>159501382.37</v>
      </c>
      <c r="G6060">
        <v>141191408.90000001</v>
      </c>
      <c r="H6060">
        <v>216318084.38999999</v>
      </c>
      <c r="I6060" t="s">
        <v>26</v>
      </c>
      <c r="J6060" t="s">
        <v>26</v>
      </c>
      <c r="K6060" t="s">
        <v>26</v>
      </c>
    </row>
    <row r="6061" spans="1:11" x14ac:dyDescent="0.25">
      <c r="A6061" s="1">
        <v>37043</v>
      </c>
      <c r="B6061" t="s">
        <v>142</v>
      </c>
      <c r="C6061" t="s">
        <v>26</v>
      </c>
      <c r="D6061" t="s">
        <v>26</v>
      </c>
      <c r="E6061" t="s">
        <v>26</v>
      </c>
      <c r="F6061">
        <v>161270673.41</v>
      </c>
      <c r="G6061">
        <v>137627297.59</v>
      </c>
      <c r="H6061">
        <v>233607714.12</v>
      </c>
      <c r="I6061" t="s">
        <v>26</v>
      </c>
      <c r="J6061" t="s">
        <v>26</v>
      </c>
      <c r="K6061" t="s">
        <v>26</v>
      </c>
    </row>
    <row r="6062" spans="1:11" x14ac:dyDescent="0.25">
      <c r="A6062" s="1">
        <v>37043</v>
      </c>
      <c r="B6062" t="s">
        <v>143</v>
      </c>
      <c r="C6062" t="s">
        <v>26</v>
      </c>
      <c r="D6062" t="s">
        <v>26</v>
      </c>
      <c r="E6062" t="s">
        <v>26</v>
      </c>
      <c r="F6062">
        <v>171960023.94999999</v>
      </c>
      <c r="G6062">
        <v>142518040.15000001</v>
      </c>
      <c r="H6062">
        <v>242041255.47999999</v>
      </c>
      <c r="I6062" t="s">
        <v>26</v>
      </c>
      <c r="J6062" t="s">
        <v>26</v>
      </c>
      <c r="K6062" t="s">
        <v>26</v>
      </c>
    </row>
    <row r="6063" spans="1:11" x14ac:dyDescent="0.25">
      <c r="A6063" s="1">
        <v>37043</v>
      </c>
      <c r="B6063" t="s">
        <v>144</v>
      </c>
      <c r="C6063" t="s">
        <v>26</v>
      </c>
      <c r="D6063" t="s">
        <v>26</v>
      </c>
      <c r="E6063" t="s">
        <v>26</v>
      </c>
      <c r="F6063">
        <v>144791173.43000001</v>
      </c>
      <c r="G6063">
        <v>126883680.76000001</v>
      </c>
      <c r="H6063">
        <v>206565435.13999999</v>
      </c>
      <c r="I6063" t="s">
        <v>26</v>
      </c>
      <c r="J6063" t="s">
        <v>26</v>
      </c>
      <c r="K6063" t="s">
        <v>26</v>
      </c>
    </row>
    <row r="6064" spans="1:11" x14ac:dyDescent="0.25">
      <c r="A6064" s="1">
        <v>37043</v>
      </c>
      <c r="B6064" t="s">
        <v>145</v>
      </c>
      <c r="C6064" t="s">
        <v>26</v>
      </c>
      <c r="D6064" t="s">
        <v>26</v>
      </c>
      <c r="E6064" t="s">
        <v>26</v>
      </c>
      <c r="F6064">
        <v>170690759.66</v>
      </c>
      <c r="G6064">
        <v>146667625.91</v>
      </c>
      <c r="H6064">
        <v>230424774.78</v>
      </c>
      <c r="I6064" t="s">
        <v>26</v>
      </c>
      <c r="J6064" t="s">
        <v>26</v>
      </c>
      <c r="K6064" t="s">
        <v>26</v>
      </c>
    </row>
    <row r="6065" spans="1:11" x14ac:dyDescent="0.25">
      <c r="A6065" s="1">
        <v>37043</v>
      </c>
      <c r="B6065" t="s">
        <v>146</v>
      </c>
      <c r="C6065" t="s">
        <v>26</v>
      </c>
      <c r="D6065" t="s">
        <v>26</v>
      </c>
      <c r="E6065" t="s">
        <v>26</v>
      </c>
      <c r="F6065">
        <v>168831126.62</v>
      </c>
      <c r="G6065">
        <v>144272697.97</v>
      </c>
      <c r="H6065">
        <v>232083012.46000001</v>
      </c>
      <c r="I6065" t="s">
        <v>26</v>
      </c>
      <c r="J6065" t="s">
        <v>26</v>
      </c>
      <c r="K6065" t="s">
        <v>26</v>
      </c>
    </row>
    <row r="6066" spans="1:11" x14ac:dyDescent="0.25">
      <c r="A6066" s="1">
        <v>37043</v>
      </c>
      <c r="B6066" t="s">
        <v>2</v>
      </c>
      <c r="C6066" t="s">
        <v>26</v>
      </c>
      <c r="D6066" t="s">
        <v>26</v>
      </c>
      <c r="E6066" t="s">
        <v>26</v>
      </c>
      <c r="F6066">
        <v>159184650.38</v>
      </c>
      <c r="G6066">
        <v>135639087.91999999</v>
      </c>
      <c r="H6066">
        <v>224792998.09999999</v>
      </c>
      <c r="I6066" t="s">
        <v>26</v>
      </c>
      <c r="J6066" t="s">
        <v>26</v>
      </c>
      <c r="K6066" t="s">
        <v>26</v>
      </c>
    </row>
    <row r="6067" spans="1:11" x14ac:dyDescent="0.25">
      <c r="A6067" s="1">
        <v>37043</v>
      </c>
      <c r="B6067" t="s">
        <v>147</v>
      </c>
      <c r="C6067" t="s">
        <v>26</v>
      </c>
      <c r="D6067" t="s">
        <v>26</v>
      </c>
      <c r="E6067" t="s">
        <v>26</v>
      </c>
      <c r="F6067">
        <v>169226998.5</v>
      </c>
      <c r="G6067">
        <v>142583484.21000001</v>
      </c>
      <c r="H6067">
        <v>230769231.84999999</v>
      </c>
      <c r="I6067" t="s">
        <v>26</v>
      </c>
      <c r="J6067" t="s">
        <v>26</v>
      </c>
      <c r="K6067" t="s">
        <v>26</v>
      </c>
    </row>
    <row r="6068" spans="1:11" x14ac:dyDescent="0.25">
      <c r="A6068" s="1">
        <v>37043</v>
      </c>
      <c r="B6068" t="s">
        <v>148</v>
      </c>
      <c r="C6068" t="s">
        <v>26</v>
      </c>
      <c r="D6068" t="s">
        <v>26</v>
      </c>
      <c r="E6068" t="s">
        <v>26</v>
      </c>
      <c r="F6068">
        <v>174530797.94999999</v>
      </c>
      <c r="G6068">
        <v>146124719.44</v>
      </c>
      <c r="H6068">
        <v>237195193.74000001</v>
      </c>
      <c r="I6068" t="s">
        <v>26</v>
      </c>
      <c r="J6068" t="s">
        <v>26</v>
      </c>
      <c r="K6068" t="s">
        <v>26</v>
      </c>
    </row>
    <row r="6069" spans="1:11" x14ac:dyDescent="0.25">
      <c r="A6069" s="1">
        <v>37043</v>
      </c>
      <c r="B6069" t="s">
        <v>149</v>
      </c>
      <c r="C6069" t="s">
        <v>26</v>
      </c>
      <c r="D6069" t="s">
        <v>26</v>
      </c>
      <c r="E6069" t="s">
        <v>26</v>
      </c>
      <c r="F6069">
        <v>166554077.41999999</v>
      </c>
      <c r="G6069">
        <v>138077134.22</v>
      </c>
      <c r="H6069">
        <v>229048596.84</v>
      </c>
      <c r="I6069" t="s">
        <v>26</v>
      </c>
      <c r="J6069" t="s">
        <v>26</v>
      </c>
      <c r="K6069" t="s">
        <v>26</v>
      </c>
    </row>
    <row r="6070" spans="1:11" x14ac:dyDescent="0.25">
      <c r="A6070" s="1">
        <v>37043</v>
      </c>
      <c r="B6070" t="s">
        <v>150</v>
      </c>
      <c r="C6070" t="s">
        <v>26</v>
      </c>
      <c r="D6070" t="s">
        <v>26</v>
      </c>
      <c r="E6070" t="s">
        <v>26</v>
      </c>
      <c r="F6070">
        <v>182009446.49000001</v>
      </c>
      <c r="G6070">
        <v>147358679.03</v>
      </c>
      <c r="H6070">
        <v>264237973.88999999</v>
      </c>
      <c r="I6070" t="s">
        <v>26</v>
      </c>
      <c r="J6070" t="s">
        <v>26</v>
      </c>
      <c r="K6070" t="s">
        <v>26</v>
      </c>
    </row>
    <row r="6071" spans="1:11" x14ac:dyDescent="0.25">
      <c r="A6071" s="1">
        <v>37043</v>
      </c>
      <c r="B6071" t="s">
        <v>151</v>
      </c>
      <c r="C6071" t="s">
        <v>26</v>
      </c>
      <c r="D6071" t="s">
        <v>26</v>
      </c>
      <c r="E6071" t="s">
        <v>26</v>
      </c>
      <c r="F6071">
        <v>156167206.25</v>
      </c>
      <c r="G6071">
        <v>133576971.15000001</v>
      </c>
      <c r="H6071">
        <v>222157275.38</v>
      </c>
      <c r="I6071" t="s">
        <v>26</v>
      </c>
      <c r="J6071" t="s">
        <v>26</v>
      </c>
      <c r="K6071" t="s">
        <v>26</v>
      </c>
    </row>
    <row r="6072" spans="1:11" x14ac:dyDescent="0.25">
      <c r="A6072" s="1">
        <v>37043</v>
      </c>
      <c r="B6072" t="s">
        <v>152</v>
      </c>
      <c r="C6072" t="s">
        <v>26</v>
      </c>
      <c r="D6072" t="s">
        <v>26</v>
      </c>
      <c r="E6072" t="s">
        <v>26</v>
      </c>
      <c r="F6072">
        <v>148284967.25</v>
      </c>
      <c r="G6072">
        <v>127504849.84999999</v>
      </c>
      <c r="H6072">
        <v>201977847.27000001</v>
      </c>
      <c r="I6072" t="s">
        <v>26</v>
      </c>
      <c r="J6072" t="s">
        <v>26</v>
      </c>
      <c r="K6072" t="s">
        <v>26</v>
      </c>
    </row>
    <row r="6073" spans="1:11" x14ac:dyDescent="0.25">
      <c r="A6073" s="1">
        <v>37043</v>
      </c>
      <c r="B6073" t="s">
        <v>153</v>
      </c>
      <c r="C6073" t="s">
        <v>26</v>
      </c>
      <c r="D6073" t="s">
        <v>26</v>
      </c>
      <c r="E6073" t="s">
        <v>26</v>
      </c>
      <c r="F6073">
        <v>170290369</v>
      </c>
      <c r="G6073">
        <v>155414709.41999999</v>
      </c>
      <c r="H6073">
        <v>206970586.38</v>
      </c>
      <c r="I6073" t="s">
        <v>26</v>
      </c>
      <c r="J6073" t="s">
        <v>26</v>
      </c>
      <c r="K6073" t="s">
        <v>26</v>
      </c>
    </row>
    <row r="6074" spans="1:11" x14ac:dyDescent="0.25">
      <c r="A6074" s="1">
        <v>37043</v>
      </c>
      <c r="B6074" t="s">
        <v>154</v>
      </c>
      <c r="C6074" t="s">
        <v>26</v>
      </c>
      <c r="D6074" t="s">
        <v>26</v>
      </c>
      <c r="E6074" t="s">
        <v>26</v>
      </c>
      <c r="F6074">
        <v>168576102.88999999</v>
      </c>
      <c r="G6074">
        <v>143082644.15000001</v>
      </c>
      <c r="H6074">
        <v>243909551.13</v>
      </c>
      <c r="I6074" t="s">
        <v>26</v>
      </c>
      <c r="J6074" t="s">
        <v>26</v>
      </c>
      <c r="K6074" t="s">
        <v>26</v>
      </c>
    </row>
    <row r="6075" spans="1:11" x14ac:dyDescent="0.25">
      <c r="A6075" s="1">
        <v>37043</v>
      </c>
      <c r="B6075" t="s">
        <v>155</v>
      </c>
      <c r="C6075" t="s">
        <v>26</v>
      </c>
      <c r="D6075" t="s">
        <v>26</v>
      </c>
      <c r="E6075" t="s">
        <v>26</v>
      </c>
      <c r="F6075">
        <v>159512442.50999999</v>
      </c>
      <c r="G6075">
        <v>143400686.15000001</v>
      </c>
      <c r="H6075">
        <v>203321116.66</v>
      </c>
      <c r="I6075" t="s">
        <v>26</v>
      </c>
      <c r="J6075" t="s">
        <v>26</v>
      </c>
      <c r="K6075" t="s">
        <v>26</v>
      </c>
    </row>
    <row r="6076" spans="1:11" x14ac:dyDescent="0.25">
      <c r="A6076" s="1">
        <v>37073</v>
      </c>
      <c r="B6076" t="s">
        <v>1</v>
      </c>
      <c r="C6076" t="s">
        <v>26</v>
      </c>
      <c r="D6076" t="s">
        <v>26</v>
      </c>
      <c r="E6076" t="s">
        <v>26</v>
      </c>
      <c r="F6076">
        <v>170067114.16999999</v>
      </c>
      <c r="G6076">
        <v>144122412.81</v>
      </c>
      <c r="H6076">
        <v>236294358.19999999</v>
      </c>
      <c r="I6076" t="s">
        <v>26</v>
      </c>
      <c r="J6076" t="s">
        <v>26</v>
      </c>
      <c r="K6076" t="s">
        <v>26</v>
      </c>
    </row>
    <row r="6077" spans="1:11" x14ac:dyDescent="0.25">
      <c r="A6077" s="1">
        <v>37073</v>
      </c>
      <c r="B6077" t="s">
        <v>126</v>
      </c>
      <c r="C6077" t="s">
        <v>26</v>
      </c>
      <c r="D6077" t="s">
        <v>26</v>
      </c>
      <c r="E6077" t="s">
        <v>26</v>
      </c>
      <c r="F6077">
        <v>166839730.56999999</v>
      </c>
      <c r="G6077">
        <v>145863729.62</v>
      </c>
      <c r="H6077">
        <v>221893861.03</v>
      </c>
      <c r="I6077" t="s">
        <v>26</v>
      </c>
      <c r="J6077" t="s">
        <v>26</v>
      </c>
      <c r="K6077" t="s">
        <v>26</v>
      </c>
    </row>
    <row r="6078" spans="1:11" x14ac:dyDescent="0.25">
      <c r="A6078" s="1">
        <v>37073</v>
      </c>
      <c r="B6078" t="s">
        <v>127</v>
      </c>
      <c r="C6078" t="s">
        <v>26</v>
      </c>
      <c r="D6078" t="s">
        <v>26</v>
      </c>
      <c r="E6078" t="s">
        <v>26</v>
      </c>
      <c r="F6078">
        <v>167234436.80000001</v>
      </c>
      <c r="G6078">
        <v>142711925.31</v>
      </c>
      <c r="H6078">
        <v>241053306.30000001</v>
      </c>
      <c r="I6078" t="s">
        <v>26</v>
      </c>
      <c r="J6078" t="s">
        <v>26</v>
      </c>
      <c r="K6078" t="s">
        <v>26</v>
      </c>
    </row>
    <row r="6079" spans="1:11" x14ac:dyDescent="0.25">
      <c r="A6079" s="1">
        <v>37073</v>
      </c>
      <c r="B6079" t="s">
        <v>113</v>
      </c>
      <c r="C6079" t="s">
        <v>26</v>
      </c>
      <c r="D6079" t="s">
        <v>26</v>
      </c>
      <c r="E6079" t="s">
        <v>26</v>
      </c>
      <c r="F6079">
        <v>173063549.33000001</v>
      </c>
      <c r="G6079">
        <v>145832410.56999999</v>
      </c>
      <c r="H6079">
        <v>236543708.31999999</v>
      </c>
      <c r="I6079" t="s">
        <v>26</v>
      </c>
      <c r="J6079" t="s">
        <v>26</v>
      </c>
      <c r="K6079" t="s">
        <v>26</v>
      </c>
    </row>
    <row r="6080" spans="1:11" x14ac:dyDescent="0.25">
      <c r="A6080" s="1">
        <v>37073</v>
      </c>
      <c r="B6080" t="s">
        <v>128</v>
      </c>
      <c r="C6080" t="s">
        <v>26</v>
      </c>
      <c r="D6080" t="s">
        <v>26</v>
      </c>
      <c r="E6080" t="s">
        <v>26</v>
      </c>
      <c r="F6080">
        <v>170513418</v>
      </c>
      <c r="G6080">
        <v>139227581.86000001</v>
      </c>
      <c r="H6080">
        <v>247217457.63999999</v>
      </c>
      <c r="I6080" t="s">
        <v>26</v>
      </c>
      <c r="J6080" t="s">
        <v>26</v>
      </c>
      <c r="K6080" t="s">
        <v>26</v>
      </c>
    </row>
    <row r="6081" spans="1:11" x14ac:dyDescent="0.25">
      <c r="A6081" s="1">
        <v>37073</v>
      </c>
      <c r="B6081" t="s">
        <v>129</v>
      </c>
      <c r="C6081" t="s">
        <v>26</v>
      </c>
      <c r="D6081" t="s">
        <v>26</v>
      </c>
      <c r="E6081" t="s">
        <v>26</v>
      </c>
      <c r="F6081">
        <v>165310586.19</v>
      </c>
      <c r="G6081">
        <v>145105047.13999999</v>
      </c>
      <c r="H6081">
        <v>219850641.94</v>
      </c>
      <c r="I6081" t="s">
        <v>26</v>
      </c>
      <c r="J6081" t="s">
        <v>26</v>
      </c>
      <c r="K6081" t="s">
        <v>26</v>
      </c>
    </row>
    <row r="6082" spans="1:11" x14ac:dyDescent="0.25">
      <c r="A6082" s="1">
        <v>37073</v>
      </c>
      <c r="B6082" t="s">
        <v>130</v>
      </c>
      <c r="C6082" t="s">
        <v>26</v>
      </c>
      <c r="D6082" t="s">
        <v>26</v>
      </c>
      <c r="E6082" t="s">
        <v>26</v>
      </c>
      <c r="F6082">
        <v>172129847.99000001</v>
      </c>
      <c r="G6082">
        <v>139931820.99000001</v>
      </c>
      <c r="H6082">
        <v>286018328.31</v>
      </c>
      <c r="I6082" t="s">
        <v>26</v>
      </c>
      <c r="J6082" t="s">
        <v>26</v>
      </c>
      <c r="K6082" t="s">
        <v>26</v>
      </c>
    </row>
    <row r="6083" spans="1:11" x14ac:dyDescent="0.25">
      <c r="A6083" s="1">
        <v>37073</v>
      </c>
      <c r="B6083" t="s">
        <v>131</v>
      </c>
      <c r="C6083" t="s">
        <v>26</v>
      </c>
      <c r="D6083" t="s">
        <v>26</v>
      </c>
      <c r="E6083" t="s">
        <v>26</v>
      </c>
      <c r="F6083">
        <v>165592875.72999999</v>
      </c>
      <c r="G6083">
        <v>142306135.30000001</v>
      </c>
      <c r="H6083">
        <v>239025297.90000001</v>
      </c>
      <c r="I6083" t="s">
        <v>26</v>
      </c>
      <c r="J6083" t="s">
        <v>26</v>
      </c>
      <c r="K6083" t="s">
        <v>26</v>
      </c>
    </row>
    <row r="6084" spans="1:11" x14ac:dyDescent="0.25">
      <c r="A6084" s="1">
        <v>37073</v>
      </c>
      <c r="B6084" t="s">
        <v>132</v>
      </c>
      <c r="C6084" t="s">
        <v>26</v>
      </c>
      <c r="D6084" t="s">
        <v>26</v>
      </c>
      <c r="E6084" t="s">
        <v>26</v>
      </c>
      <c r="F6084">
        <v>171560525.53999999</v>
      </c>
      <c r="G6084">
        <v>145622724.59</v>
      </c>
      <c r="H6084">
        <v>231344231.24000001</v>
      </c>
      <c r="I6084" t="s">
        <v>26</v>
      </c>
      <c r="J6084" t="s">
        <v>26</v>
      </c>
      <c r="K6084" t="s">
        <v>26</v>
      </c>
    </row>
    <row r="6085" spans="1:11" x14ac:dyDescent="0.25">
      <c r="A6085" s="1">
        <v>37073</v>
      </c>
      <c r="B6085" t="s">
        <v>133</v>
      </c>
      <c r="C6085" t="s">
        <v>26</v>
      </c>
      <c r="D6085" t="s">
        <v>26</v>
      </c>
      <c r="E6085" t="s">
        <v>26</v>
      </c>
      <c r="F6085">
        <v>175382578.94999999</v>
      </c>
      <c r="G6085">
        <v>137475802.30000001</v>
      </c>
      <c r="H6085">
        <v>260889778.47999999</v>
      </c>
      <c r="I6085" t="s">
        <v>26</v>
      </c>
      <c r="J6085" t="s">
        <v>26</v>
      </c>
      <c r="K6085" t="s">
        <v>26</v>
      </c>
    </row>
    <row r="6086" spans="1:11" x14ac:dyDescent="0.25">
      <c r="A6086" s="1">
        <v>37073</v>
      </c>
      <c r="B6086" t="s">
        <v>134</v>
      </c>
      <c r="C6086" t="s">
        <v>26</v>
      </c>
      <c r="D6086" t="s">
        <v>26</v>
      </c>
      <c r="E6086" t="s">
        <v>26</v>
      </c>
      <c r="F6086">
        <v>158897116.69999999</v>
      </c>
      <c r="G6086">
        <v>150619640.22999999</v>
      </c>
      <c r="H6086">
        <v>179809832.66999999</v>
      </c>
      <c r="I6086" t="s">
        <v>26</v>
      </c>
      <c r="J6086" t="s">
        <v>26</v>
      </c>
      <c r="K6086" t="s">
        <v>26</v>
      </c>
    </row>
    <row r="6087" spans="1:11" x14ac:dyDescent="0.25">
      <c r="A6087" s="1">
        <v>37073</v>
      </c>
      <c r="B6087" t="s">
        <v>135</v>
      </c>
      <c r="C6087" t="s">
        <v>26</v>
      </c>
      <c r="D6087" t="s">
        <v>26</v>
      </c>
      <c r="E6087" t="s">
        <v>26</v>
      </c>
      <c r="F6087">
        <v>166922639.97999999</v>
      </c>
      <c r="G6087">
        <v>155294551.63999999</v>
      </c>
      <c r="H6087">
        <v>204106422.02000001</v>
      </c>
      <c r="I6087" t="s">
        <v>26</v>
      </c>
      <c r="J6087" t="s">
        <v>26</v>
      </c>
      <c r="K6087" t="s">
        <v>26</v>
      </c>
    </row>
    <row r="6088" spans="1:11" x14ac:dyDescent="0.25">
      <c r="A6088" s="1">
        <v>37073</v>
      </c>
      <c r="B6088" t="s">
        <v>136</v>
      </c>
      <c r="C6088" t="s">
        <v>26</v>
      </c>
      <c r="D6088" t="s">
        <v>26</v>
      </c>
      <c r="E6088" t="s">
        <v>26</v>
      </c>
      <c r="F6088">
        <v>176820773</v>
      </c>
      <c r="G6088">
        <v>141238731.52000001</v>
      </c>
      <c r="H6088">
        <v>279900200.17000002</v>
      </c>
      <c r="I6088" t="s">
        <v>26</v>
      </c>
      <c r="J6088" t="s">
        <v>26</v>
      </c>
      <c r="K6088" t="s">
        <v>26</v>
      </c>
    </row>
    <row r="6089" spans="1:11" x14ac:dyDescent="0.25">
      <c r="A6089" s="1">
        <v>37073</v>
      </c>
      <c r="B6089" t="s">
        <v>137</v>
      </c>
      <c r="C6089" t="s">
        <v>26</v>
      </c>
      <c r="D6089" t="s">
        <v>26</v>
      </c>
      <c r="E6089" t="s">
        <v>26</v>
      </c>
      <c r="F6089">
        <v>164231812.46000001</v>
      </c>
      <c r="G6089">
        <v>135748514.36000001</v>
      </c>
      <c r="H6089">
        <v>283708682.61000001</v>
      </c>
      <c r="I6089" t="s">
        <v>26</v>
      </c>
      <c r="J6089" t="s">
        <v>26</v>
      </c>
      <c r="K6089" t="s">
        <v>26</v>
      </c>
    </row>
    <row r="6090" spans="1:11" x14ac:dyDescent="0.25">
      <c r="A6090" s="1">
        <v>37073</v>
      </c>
      <c r="B6090" t="s">
        <v>138</v>
      </c>
      <c r="C6090" t="s">
        <v>26</v>
      </c>
      <c r="D6090" t="s">
        <v>26</v>
      </c>
      <c r="E6090" t="s">
        <v>26</v>
      </c>
      <c r="F6090">
        <v>180772311.12</v>
      </c>
      <c r="G6090">
        <v>161982513.55000001</v>
      </c>
      <c r="H6090">
        <v>245704019.91999999</v>
      </c>
      <c r="I6090" t="s">
        <v>26</v>
      </c>
      <c r="J6090" t="s">
        <v>26</v>
      </c>
      <c r="K6090" t="s">
        <v>26</v>
      </c>
    </row>
    <row r="6091" spans="1:11" x14ac:dyDescent="0.25">
      <c r="A6091" s="1">
        <v>37073</v>
      </c>
      <c r="B6091" t="s">
        <v>139</v>
      </c>
      <c r="C6091" t="s">
        <v>26</v>
      </c>
      <c r="D6091" t="s">
        <v>26</v>
      </c>
      <c r="E6091" t="s">
        <v>26</v>
      </c>
      <c r="F6091">
        <v>178163311.88</v>
      </c>
      <c r="G6091">
        <v>144514945.31999999</v>
      </c>
      <c r="H6091">
        <v>291972738.31999999</v>
      </c>
      <c r="I6091" t="s">
        <v>26</v>
      </c>
      <c r="J6091" t="s">
        <v>26</v>
      </c>
      <c r="K6091" t="s">
        <v>26</v>
      </c>
    </row>
    <row r="6092" spans="1:11" x14ac:dyDescent="0.25">
      <c r="A6092" s="1">
        <v>37073</v>
      </c>
      <c r="B6092" t="s">
        <v>140</v>
      </c>
      <c r="C6092" t="s">
        <v>26</v>
      </c>
      <c r="D6092" t="s">
        <v>26</v>
      </c>
      <c r="E6092" t="s">
        <v>26</v>
      </c>
      <c r="F6092">
        <v>148743141.33000001</v>
      </c>
      <c r="G6092">
        <v>132295308.63</v>
      </c>
      <c r="H6092">
        <v>200539947.75999999</v>
      </c>
      <c r="I6092" t="s">
        <v>26</v>
      </c>
      <c r="J6092" t="s">
        <v>26</v>
      </c>
      <c r="K6092" t="s">
        <v>26</v>
      </c>
    </row>
    <row r="6093" spans="1:11" x14ac:dyDescent="0.25">
      <c r="A6093" s="1">
        <v>37073</v>
      </c>
      <c r="B6093" t="s">
        <v>141</v>
      </c>
      <c r="C6093" t="s">
        <v>26</v>
      </c>
      <c r="D6093" t="s">
        <v>26</v>
      </c>
      <c r="E6093" t="s">
        <v>26</v>
      </c>
      <c r="F6093">
        <v>159756584.58000001</v>
      </c>
      <c r="G6093">
        <v>141558506.56</v>
      </c>
      <c r="H6093">
        <v>216318084.38999999</v>
      </c>
      <c r="I6093" t="s">
        <v>26</v>
      </c>
      <c r="J6093" t="s">
        <v>26</v>
      </c>
      <c r="K6093" t="s">
        <v>26</v>
      </c>
    </row>
    <row r="6094" spans="1:11" x14ac:dyDescent="0.25">
      <c r="A6094" s="1">
        <v>37073</v>
      </c>
      <c r="B6094" t="s">
        <v>142</v>
      </c>
      <c r="C6094" t="s">
        <v>26</v>
      </c>
      <c r="D6094" t="s">
        <v>26</v>
      </c>
      <c r="E6094" t="s">
        <v>26</v>
      </c>
      <c r="F6094">
        <v>162657601.19999999</v>
      </c>
      <c r="G6094">
        <v>139554079.75999999</v>
      </c>
      <c r="H6094">
        <v>233607714.12</v>
      </c>
      <c r="I6094" t="s">
        <v>26</v>
      </c>
      <c r="J6094" t="s">
        <v>26</v>
      </c>
      <c r="K6094" t="s">
        <v>26</v>
      </c>
    </row>
    <row r="6095" spans="1:11" x14ac:dyDescent="0.25">
      <c r="A6095" s="1">
        <v>37073</v>
      </c>
      <c r="B6095" t="s">
        <v>143</v>
      </c>
      <c r="C6095" t="s">
        <v>26</v>
      </c>
      <c r="D6095" t="s">
        <v>26</v>
      </c>
      <c r="E6095" t="s">
        <v>26</v>
      </c>
      <c r="F6095">
        <v>173352900.15000001</v>
      </c>
      <c r="G6095">
        <v>143615429.06</v>
      </c>
      <c r="H6095">
        <v>244074402.03</v>
      </c>
      <c r="I6095" t="s">
        <v>26</v>
      </c>
      <c r="J6095" t="s">
        <v>26</v>
      </c>
      <c r="K6095" t="s">
        <v>26</v>
      </c>
    </row>
    <row r="6096" spans="1:11" x14ac:dyDescent="0.25">
      <c r="A6096" s="1">
        <v>37073</v>
      </c>
      <c r="B6096" t="s">
        <v>144</v>
      </c>
      <c r="C6096" t="s">
        <v>26</v>
      </c>
      <c r="D6096" t="s">
        <v>26</v>
      </c>
      <c r="E6096" t="s">
        <v>26</v>
      </c>
      <c r="F6096">
        <v>145775753.41</v>
      </c>
      <c r="G6096">
        <v>127264331.8</v>
      </c>
      <c r="H6096">
        <v>209250785.80000001</v>
      </c>
      <c r="I6096" t="s">
        <v>26</v>
      </c>
      <c r="J6096" t="s">
        <v>26</v>
      </c>
      <c r="K6096" t="s">
        <v>26</v>
      </c>
    </row>
    <row r="6097" spans="1:11" x14ac:dyDescent="0.25">
      <c r="A6097" s="1">
        <v>37073</v>
      </c>
      <c r="B6097" t="s">
        <v>145</v>
      </c>
      <c r="C6097" t="s">
        <v>26</v>
      </c>
      <c r="D6097" t="s">
        <v>26</v>
      </c>
      <c r="E6097" t="s">
        <v>26</v>
      </c>
      <c r="F6097">
        <v>171407660.84999999</v>
      </c>
      <c r="G6097">
        <v>147752966.34</v>
      </c>
      <c r="H6097">
        <v>230424774.78</v>
      </c>
      <c r="I6097" t="s">
        <v>26</v>
      </c>
      <c r="J6097" t="s">
        <v>26</v>
      </c>
      <c r="K6097" t="s">
        <v>26</v>
      </c>
    </row>
    <row r="6098" spans="1:11" x14ac:dyDescent="0.25">
      <c r="A6098" s="1">
        <v>37073</v>
      </c>
      <c r="B6098" t="s">
        <v>146</v>
      </c>
      <c r="C6098" t="s">
        <v>26</v>
      </c>
      <c r="D6098" t="s">
        <v>26</v>
      </c>
      <c r="E6098" t="s">
        <v>26</v>
      </c>
      <c r="F6098">
        <v>170131126.30000001</v>
      </c>
      <c r="G6098">
        <v>146249233.93000001</v>
      </c>
      <c r="H6098">
        <v>232083012.46000001</v>
      </c>
      <c r="I6098" t="s">
        <v>26</v>
      </c>
      <c r="J6098" t="s">
        <v>26</v>
      </c>
      <c r="K6098" t="s">
        <v>26</v>
      </c>
    </row>
    <row r="6099" spans="1:11" x14ac:dyDescent="0.25">
      <c r="A6099" s="1">
        <v>37073</v>
      </c>
      <c r="B6099" t="s">
        <v>2</v>
      </c>
      <c r="C6099" t="s">
        <v>26</v>
      </c>
      <c r="D6099" t="s">
        <v>26</v>
      </c>
      <c r="E6099" t="s">
        <v>26</v>
      </c>
      <c r="F6099">
        <v>160219350.61000001</v>
      </c>
      <c r="G6099">
        <v>137117553.97999999</v>
      </c>
      <c r="H6099">
        <v>224792998.09999999</v>
      </c>
      <c r="I6099" t="s">
        <v>26</v>
      </c>
      <c r="J6099" t="s">
        <v>26</v>
      </c>
      <c r="K6099" t="s">
        <v>26</v>
      </c>
    </row>
    <row r="6100" spans="1:11" x14ac:dyDescent="0.25">
      <c r="A6100" s="1">
        <v>37073</v>
      </c>
      <c r="B6100" t="s">
        <v>147</v>
      </c>
      <c r="C6100" t="s">
        <v>26</v>
      </c>
      <c r="D6100" t="s">
        <v>26</v>
      </c>
      <c r="E6100" t="s">
        <v>26</v>
      </c>
      <c r="F6100">
        <v>169599297.90000001</v>
      </c>
      <c r="G6100">
        <v>143153818.15000001</v>
      </c>
      <c r="H6100">
        <v>230769231.84999999</v>
      </c>
      <c r="I6100" t="s">
        <v>26</v>
      </c>
      <c r="J6100" t="s">
        <v>26</v>
      </c>
      <c r="K6100" t="s">
        <v>26</v>
      </c>
    </row>
    <row r="6101" spans="1:11" x14ac:dyDescent="0.25">
      <c r="A6101" s="1">
        <v>37073</v>
      </c>
      <c r="B6101" t="s">
        <v>148</v>
      </c>
      <c r="C6101" t="s">
        <v>26</v>
      </c>
      <c r="D6101" t="s">
        <v>26</v>
      </c>
      <c r="E6101" t="s">
        <v>26</v>
      </c>
      <c r="F6101">
        <v>175752513.53999999</v>
      </c>
      <c r="G6101">
        <v>146066269.55000001</v>
      </c>
      <c r="H6101">
        <v>240705682.61000001</v>
      </c>
      <c r="I6101" t="s">
        <v>26</v>
      </c>
      <c r="J6101" t="s">
        <v>26</v>
      </c>
      <c r="K6101" t="s">
        <v>26</v>
      </c>
    </row>
    <row r="6102" spans="1:11" x14ac:dyDescent="0.25">
      <c r="A6102" s="1">
        <v>37073</v>
      </c>
      <c r="B6102" t="s">
        <v>149</v>
      </c>
      <c r="C6102" t="s">
        <v>26</v>
      </c>
      <c r="D6102" t="s">
        <v>26</v>
      </c>
      <c r="E6102" t="s">
        <v>26</v>
      </c>
      <c r="F6102">
        <v>175081646.19</v>
      </c>
      <c r="G6102">
        <v>139747867.53999999</v>
      </c>
      <c r="H6102">
        <v>249983638.59</v>
      </c>
      <c r="I6102" t="s">
        <v>26</v>
      </c>
      <c r="J6102" t="s">
        <v>26</v>
      </c>
      <c r="K6102" t="s">
        <v>26</v>
      </c>
    </row>
    <row r="6103" spans="1:11" x14ac:dyDescent="0.25">
      <c r="A6103" s="1">
        <v>37073</v>
      </c>
      <c r="B6103" t="s">
        <v>150</v>
      </c>
      <c r="C6103" t="s">
        <v>26</v>
      </c>
      <c r="D6103" t="s">
        <v>26</v>
      </c>
      <c r="E6103" t="s">
        <v>26</v>
      </c>
      <c r="F6103">
        <v>182846689.94</v>
      </c>
      <c r="G6103">
        <v>148773322.34999999</v>
      </c>
      <c r="H6103">
        <v>263973735.91999999</v>
      </c>
      <c r="I6103" t="s">
        <v>26</v>
      </c>
      <c r="J6103" t="s">
        <v>26</v>
      </c>
      <c r="K6103" t="s">
        <v>26</v>
      </c>
    </row>
    <row r="6104" spans="1:11" x14ac:dyDescent="0.25">
      <c r="A6104" s="1">
        <v>37073</v>
      </c>
      <c r="B6104" t="s">
        <v>151</v>
      </c>
      <c r="C6104" t="s">
        <v>26</v>
      </c>
      <c r="D6104" t="s">
        <v>26</v>
      </c>
      <c r="E6104" t="s">
        <v>26</v>
      </c>
      <c r="F6104">
        <v>160602354.90000001</v>
      </c>
      <c r="G6104">
        <v>134351717.59</v>
      </c>
      <c r="H6104">
        <v>236042105.09</v>
      </c>
      <c r="I6104" t="s">
        <v>26</v>
      </c>
      <c r="J6104" t="s">
        <v>26</v>
      </c>
      <c r="K6104" t="s">
        <v>26</v>
      </c>
    </row>
    <row r="6105" spans="1:11" x14ac:dyDescent="0.25">
      <c r="A6105" s="1">
        <v>37073</v>
      </c>
      <c r="B6105" t="s">
        <v>152</v>
      </c>
      <c r="C6105" t="s">
        <v>26</v>
      </c>
      <c r="D6105" t="s">
        <v>26</v>
      </c>
      <c r="E6105" t="s">
        <v>26</v>
      </c>
      <c r="F6105">
        <v>149189505.55000001</v>
      </c>
      <c r="G6105">
        <v>128869151.75</v>
      </c>
      <c r="H6105">
        <v>201876858.34</v>
      </c>
      <c r="I6105" t="s">
        <v>26</v>
      </c>
      <c r="J6105" t="s">
        <v>26</v>
      </c>
      <c r="K6105" t="s">
        <v>26</v>
      </c>
    </row>
    <row r="6106" spans="1:11" x14ac:dyDescent="0.25">
      <c r="A6106" s="1">
        <v>37073</v>
      </c>
      <c r="B6106" t="s">
        <v>153</v>
      </c>
      <c r="C6106" t="s">
        <v>26</v>
      </c>
      <c r="D6106" t="s">
        <v>26</v>
      </c>
      <c r="E6106" t="s">
        <v>26</v>
      </c>
      <c r="F6106">
        <v>171976243.66</v>
      </c>
      <c r="G6106">
        <v>156642485.63</v>
      </c>
      <c r="H6106">
        <v>209619809.88</v>
      </c>
      <c r="I6106" t="s">
        <v>26</v>
      </c>
      <c r="J6106" t="s">
        <v>26</v>
      </c>
      <c r="K6106" t="s">
        <v>26</v>
      </c>
    </row>
    <row r="6107" spans="1:11" x14ac:dyDescent="0.25">
      <c r="A6107" s="1">
        <v>37073</v>
      </c>
      <c r="B6107" t="s">
        <v>154</v>
      </c>
      <c r="C6107" t="s">
        <v>26</v>
      </c>
      <c r="D6107" t="s">
        <v>26</v>
      </c>
      <c r="E6107" t="s">
        <v>26</v>
      </c>
      <c r="F6107">
        <v>170025857.37</v>
      </c>
      <c r="G6107">
        <v>144942718.52000001</v>
      </c>
      <c r="H6107">
        <v>244494934.05000001</v>
      </c>
      <c r="I6107" t="s">
        <v>26</v>
      </c>
      <c r="J6107" t="s">
        <v>26</v>
      </c>
      <c r="K6107" t="s">
        <v>26</v>
      </c>
    </row>
    <row r="6108" spans="1:11" x14ac:dyDescent="0.25">
      <c r="A6108" s="1">
        <v>37073</v>
      </c>
      <c r="B6108" t="s">
        <v>155</v>
      </c>
      <c r="C6108" t="s">
        <v>26</v>
      </c>
      <c r="D6108" t="s">
        <v>26</v>
      </c>
      <c r="E6108" t="s">
        <v>26</v>
      </c>
      <c r="F6108">
        <v>161203274.40000001</v>
      </c>
      <c r="G6108">
        <v>145752457.40000001</v>
      </c>
      <c r="H6108">
        <v>203727758.88999999</v>
      </c>
      <c r="I6108" t="s">
        <v>26</v>
      </c>
      <c r="J6108" t="s">
        <v>26</v>
      </c>
      <c r="K6108" t="s">
        <v>26</v>
      </c>
    </row>
    <row r="6109" spans="1:11" x14ac:dyDescent="0.25">
      <c r="A6109" s="1">
        <v>37104</v>
      </c>
      <c r="B6109" t="s">
        <v>1</v>
      </c>
      <c r="C6109" t="s">
        <v>26</v>
      </c>
      <c r="D6109" t="s">
        <v>26</v>
      </c>
      <c r="E6109" t="s">
        <v>26</v>
      </c>
      <c r="F6109">
        <v>171121530.28</v>
      </c>
      <c r="G6109">
        <v>145505987.97</v>
      </c>
      <c r="H6109">
        <v>236743317.49000001</v>
      </c>
      <c r="I6109" t="s">
        <v>26</v>
      </c>
      <c r="J6109" t="s">
        <v>26</v>
      </c>
      <c r="K6109" t="s">
        <v>26</v>
      </c>
    </row>
    <row r="6110" spans="1:11" x14ac:dyDescent="0.25">
      <c r="A6110" s="1">
        <v>37104</v>
      </c>
      <c r="B6110" t="s">
        <v>126</v>
      </c>
      <c r="C6110" t="s">
        <v>26</v>
      </c>
      <c r="D6110" t="s">
        <v>26</v>
      </c>
      <c r="E6110" t="s">
        <v>26</v>
      </c>
      <c r="F6110">
        <v>169525850.24000001</v>
      </c>
      <c r="G6110">
        <v>146913948.47</v>
      </c>
      <c r="H6110">
        <v>228262214.84999999</v>
      </c>
      <c r="I6110" t="s">
        <v>26</v>
      </c>
      <c r="J6110" t="s">
        <v>26</v>
      </c>
      <c r="K6110" t="s">
        <v>26</v>
      </c>
    </row>
    <row r="6111" spans="1:11" x14ac:dyDescent="0.25">
      <c r="A6111" s="1">
        <v>37104</v>
      </c>
      <c r="B6111" t="s">
        <v>127</v>
      </c>
      <c r="C6111" t="s">
        <v>26</v>
      </c>
      <c r="D6111" t="s">
        <v>26</v>
      </c>
      <c r="E6111" t="s">
        <v>26</v>
      </c>
      <c r="F6111">
        <v>168187673.09</v>
      </c>
      <c r="G6111">
        <v>143354128.97</v>
      </c>
      <c r="H6111">
        <v>242837100.77000001</v>
      </c>
      <c r="I6111" t="s">
        <v>26</v>
      </c>
      <c r="J6111" t="s">
        <v>26</v>
      </c>
      <c r="K6111" t="s">
        <v>26</v>
      </c>
    </row>
    <row r="6112" spans="1:11" x14ac:dyDescent="0.25">
      <c r="A6112" s="1">
        <v>37104</v>
      </c>
      <c r="B6112" t="s">
        <v>113</v>
      </c>
      <c r="C6112" t="s">
        <v>26</v>
      </c>
      <c r="D6112" t="s">
        <v>26</v>
      </c>
      <c r="E6112" t="s">
        <v>26</v>
      </c>
      <c r="F6112">
        <v>173651965.40000001</v>
      </c>
      <c r="G6112">
        <v>146765738</v>
      </c>
      <c r="H6112">
        <v>236543708.31999999</v>
      </c>
      <c r="I6112" t="s">
        <v>26</v>
      </c>
      <c r="J6112" t="s">
        <v>26</v>
      </c>
      <c r="K6112" t="s">
        <v>26</v>
      </c>
    </row>
    <row r="6113" spans="1:11" x14ac:dyDescent="0.25">
      <c r="A6113" s="1">
        <v>37104</v>
      </c>
      <c r="B6113" t="s">
        <v>128</v>
      </c>
      <c r="C6113" t="s">
        <v>26</v>
      </c>
      <c r="D6113" t="s">
        <v>26</v>
      </c>
      <c r="E6113" t="s">
        <v>26</v>
      </c>
      <c r="F6113">
        <v>171195471.66999999</v>
      </c>
      <c r="G6113">
        <v>142039979.00999999</v>
      </c>
      <c r="H6113">
        <v>243608082.75999999</v>
      </c>
      <c r="I6113" t="s">
        <v>26</v>
      </c>
      <c r="J6113" t="s">
        <v>26</v>
      </c>
      <c r="K6113" t="s">
        <v>26</v>
      </c>
    </row>
    <row r="6114" spans="1:11" x14ac:dyDescent="0.25">
      <c r="A6114" s="1">
        <v>37104</v>
      </c>
      <c r="B6114" t="s">
        <v>129</v>
      </c>
      <c r="C6114" t="s">
        <v>26</v>
      </c>
      <c r="D6114" t="s">
        <v>26</v>
      </c>
      <c r="E6114" t="s">
        <v>26</v>
      </c>
      <c r="F6114">
        <v>167889431.33000001</v>
      </c>
      <c r="G6114">
        <v>148326379.19</v>
      </c>
      <c r="H6114">
        <v>221213715.91999999</v>
      </c>
      <c r="I6114" t="s">
        <v>26</v>
      </c>
      <c r="J6114" t="s">
        <v>26</v>
      </c>
      <c r="K6114" t="s">
        <v>26</v>
      </c>
    </row>
    <row r="6115" spans="1:11" x14ac:dyDescent="0.25">
      <c r="A6115" s="1">
        <v>37104</v>
      </c>
      <c r="B6115" t="s">
        <v>130</v>
      </c>
      <c r="C6115" t="s">
        <v>26</v>
      </c>
      <c r="D6115" t="s">
        <v>26</v>
      </c>
      <c r="E6115" t="s">
        <v>26</v>
      </c>
      <c r="F6115">
        <v>173575738.71000001</v>
      </c>
      <c r="G6115">
        <v>142240696.03999999</v>
      </c>
      <c r="H6115">
        <v>285045865.99000001</v>
      </c>
      <c r="I6115" t="s">
        <v>26</v>
      </c>
      <c r="J6115" t="s">
        <v>26</v>
      </c>
      <c r="K6115" t="s">
        <v>26</v>
      </c>
    </row>
    <row r="6116" spans="1:11" x14ac:dyDescent="0.25">
      <c r="A6116" s="1">
        <v>37104</v>
      </c>
      <c r="B6116" t="s">
        <v>131</v>
      </c>
      <c r="C6116" t="s">
        <v>26</v>
      </c>
      <c r="D6116" t="s">
        <v>26</v>
      </c>
      <c r="E6116" t="s">
        <v>26</v>
      </c>
      <c r="F6116">
        <v>167132889.47999999</v>
      </c>
      <c r="G6116">
        <v>144639955.91999999</v>
      </c>
      <c r="H6116">
        <v>238379929.59999999</v>
      </c>
      <c r="I6116" t="s">
        <v>26</v>
      </c>
      <c r="J6116" t="s">
        <v>26</v>
      </c>
      <c r="K6116" t="s">
        <v>26</v>
      </c>
    </row>
    <row r="6117" spans="1:11" x14ac:dyDescent="0.25">
      <c r="A6117" s="1">
        <v>37104</v>
      </c>
      <c r="B6117" t="s">
        <v>132</v>
      </c>
      <c r="C6117" t="s">
        <v>26</v>
      </c>
      <c r="D6117" t="s">
        <v>26</v>
      </c>
      <c r="E6117" t="s">
        <v>26</v>
      </c>
      <c r="F6117">
        <v>178217073.93000001</v>
      </c>
      <c r="G6117">
        <v>146569272.30000001</v>
      </c>
      <c r="H6117">
        <v>249921173.00999999</v>
      </c>
      <c r="I6117" t="s">
        <v>26</v>
      </c>
      <c r="J6117" t="s">
        <v>26</v>
      </c>
      <c r="K6117" t="s">
        <v>26</v>
      </c>
    </row>
    <row r="6118" spans="1:11" x14ac:dyDescent="0.25">
      <c r="A6118" s="1">
        <v>37104</v>
      </c>
      <c r="B6118" t="s">
        <v>133</v>
      </c>
      <c r="C6118" t="s">
        <v>26</v>
      </c>
      <c r="D6118" t="s">
        <v>26</v>
      </c>
      <c r="E6118" t="s">
        <v>26</v>
      </c>
      <c r="F6118">
        <v>176575180.49000001</v>
      </c>
      <c r="G6118">
        <v>139372968.37</v>
      </c>
      <c r="H6118">
        <v>260889778.47999999</v>
      </c>
      <c r="I6118" t="s">
        <v>26</v>
      </c>
      <c r="J6118" t="s">
        <v>26</v>
      </c>
      <c r="K6118" t="s">
        <v>26</v>
      </c>
    </row>
    <row r="6119" spans="1:11" x14ac:dyDescent="0.25">
      <c r="A6119" s="1">
        <v>37104</v>
      </c>
      <c r="B6119" t="s">
        <v>134</v>
      </c>
      <c r="C6119" t="s">
        <v>26</v>
      </c>
      <c r="D6119" t="s">
        <v>26</v>
      </c>
      <c r="E6119" t="s">
        <v>26</v>
      </c>
      <c r="F6119">
        <v>159214910.93000001</v>
      </c>
      <c r="G6119">
        <v>150815445.77000001</v>
      </c>
      <c r="H6119">
        <v>180385224.13999999</v>
      </c>
      <c r="I6119" t="s">
        <v>26</v>
      </c>
      <c r="J6119" t="s">
        <v>26</v>
      </c>
      <c r="K6119" t="s">
        <v>26</v>
      </c>
    </row>
    <row r="6120" spans="1:11" x14ac:dyDescent="0.25">
      <c r="A6120" s="1">
        <v>37104</v>
      </c>
      <c r="B6120" t="s">
        <v>135</v>
      </c>
      <c r="C6120" t="s">
        <v>26</v>
      </c>
      <c r="D6120" t="s">
        <v>26</v>
      </c>
      <c r="E6120" t="s">
        <v>26</v>
      </c>
      <c r="F6120">
        <v>169126018.83000001</v>
      </c>
      <c r="G6120">
        <v>156956203.34</v>
      </c>
      <c r="H6120">
        <v>207759926.97</v>
      </c>
      <c r="I6120" t="s">
        <v>26</v>
      </c>
      <c r="J6120" t="s">
        <v>26</v>
      </c>
      <c r="K6120" t="s">
        <v>26</v>
      </c>
    </row>
    <row r="6121" spans="1:11" x14ac:dyDescent="0.25">
      <c r="A6121" s="1">
        <v>37104</v>
      </c>
      <c r="B6121" t="s">
        <v>136</v>
      </c>
      <c r="C6121" t="s">
        <v>26</v>
      </c>
      <c r="D6121" t="s">
        <v>26</v>
      </c>
      <c r="E6121" t="s">
        <v>26</v>
      </c>
      <c r="F6121">
        <v>181913211.25999999</v>
      </c>
      <c r="G6121">
        <v>142170907.15000001</v>
      </c>
      <c r="H6121">
        <v>295182751.10000002</v>
      </c>
      <c r="I6121" t="s">
        <v>26</v>
      </c>
      <c r="J6121" t="s">
        <v>26</v>
      </c>
      <c r="K6121" t="s">
        <v>26</v>
      </c>
    </row>
    <row r="6122" spans="1:11" x14ac:dyDescent="0.25">
      <c r="A6122" s="1">
        <v>37104</v>
      </c>
      <c r="B6122" t="s">
        <v>137</v>
      </c>
      <c r="C6122" t="s">
        <v>26</v>
      </c>
      <c r="D6122" t="s">
        <v>26</v>
      </c>
      <c r="E6122" t="s">
        <v>26</v>
      </c>
      <c r="F6122">
        <v>164593122.44999999</v>
      </c>
      <c r="G6122">
        <v>136210059.31</v>
      </c>
      <c r="H6122">
        <v>283708682.61000001</v>
      </c>
      <c r="I6122" t="s">
        <v>26</v>
      </c>
      <c r="J6122" t="s">
        <v>26</v>
      </c>
      <c r="K6122" t="s">
        <v>26</v>
      </c>
    </row>
    <row r="6123" spans="1:11" x14ac:dyDescent="0.25">
      <c r="A6123" s="1">
        <v>37104</v>
      </c>
      <c r="B6123" t="s">
        <v>138</v>
      </c>
      <c r="C6123" t="s">
        <v>26</v>
      </c>
      <c r="D6123" t="s">
        <v>26</v>
      </c>
      <c r="E6123" t="s">
        <v>26</v>
      </c>
      <c r="F6123">
        <v>181477323.13</v>
      </c>
      <c r="G6123">
        <v>162922012.13</v>
      </c>
      <c r="H6123">
        <v>245753160.72</v>
      </c>
      <c r="I6123" t="s">
        <v>26</v>
      </c>
      <c r="J6123" t="s">
        <v>26</v>
      </c>
      <c r="K6123" t="s">
        <v>26</v>
      </c>
    </row>
    <row r="6124" spans="1:11" x14ac:dyDescent="0.25">
      <c r="A6124" s="1">
        <v>37104</v>
      </c>
      <c r="B6124" t="s">
        <v>139</v>
      </c>
      <c r="C6124" t="s">
        <v>26</v>
      </c>
      <c r="D6124" t="s">
        <v>26</v>
      </c>
      <c r="E6124" t="s">
        <v>26</v>
      </c>
      <c r="F6124">
        <v>179071944.77000001</v>
      </c>
      <c r="G6124">
        <v>145772225.34999999</v>
      </c>
      <c r="H6124">
        <v>291972738.31999999</v>
      </c>
      <c r="I6124" t="s">
        <v>26</v>
      </c>
      <c r="J6124" t="s">
        <v>26</v>
      </c>
      <c r="K6124" t="s">
        <v>26</v>
      </c>
    </row>
    <row r="6125" spans="1:11" x14ac:dyDescent="0.25">
      <c r="A6125" s="1">
        <v>37104</v>
      </c>
      <c r="B6125" t="s">
        <v>140</v>
      </c>
      <c r="C6125" t="s">
        <v>26</v>
      </c>
      <c r="D6125" t="s">
        <v>26</v>
      </c>
      <c r="E6125" t="s">
        <v>26</v>
      </c>
      <c r="F6125">
        <v>149070376.24000001</v>
      </c>
      <c r="G6125">
        <v>132758342.20999999</v>
      </c>
      <c r="H6125">
        <v>200539947.75999999</v>
      </c>
      <c r="I6125" t="s">
        <v>26</v>
      </c>
      <c r="J6125" t="s">
        <v>26</v>
      </c>
      <c r="K6125" t="s">
        <v>26</v>
      </c>
    </row>
    <row r="6126" spans="1:11" x14ac:dyDescent="0.25">
      <c r="A6126" s="1">
        <v>37104</v>
      </c>
      <c r="B6126" t="s">
        <v>141</v>
      </c>
      <c r="C6126" t="s">
        <v>26</v>
      </c>
      <c r="D6126" t="s">
        <v>26</v>
      </c>
      <c r="E6126" t="s">
        <v>26</v>
      </c>
      <c r="F6126">
        <v>160715124.09</v>
      </c>
      <c r="G6126">
        <v>142931624.06999999</v>
      </c>
      <c r="H6126">
        <v>216318084.38999999</v>
      </c>
      <c r="I6126" t="s">
        <v>26</v>
      </c>
      <c r="J6126" t="s">
        <v>26</v>
      </c>
      <c r="K6126" t="s">
        <v>26</v>
      </c>
    </row>
    <row r="6127" spans="1:11" x14ac:dyDescent="0.25">
      <c r="A6127" s="1">
        <v>37104</v>
      </c>
      <c r="B6127" t="s">
        <v>142</v>
      </c>
      <c r="C6127" t="s">
        <v>26</v>
      </c>
      <c r="D6127" t="s">
        <v>26</v>
      </c>
      <c r="E6127" t="s">
        <v>26</v>
      </c>
      <c r="F6127">
        <v>163731141.37</v>
      </c>
      <c r="G6127">
        <v>136623444.08000001</v>
      </c>
      <c r="H6127">
        <v>245474985.99000001</v>
      </c>
      <c r="I6127" t="s">
        <v>26</v>
      </c>
      <c r="J6127" t="s">
        <v>26</v>
      </c>
      <c r="K6127" t="s">
        <v>26</v>
      </c>
    </row>
    <row r="6128" spans="1:11" x14ac:dyDescent="0.25">
      <c r="A6128" s="1">
        <v>37104</v>
      </c>
      <c r="B6128" t="s">
        <v>143</v>
      </c>
      <c r="C6128" t="s">
        <v>26</v>
      </c>
      <c r="D6128" t="s">
        <v>26</v>
      </c>
      <c r="E6128" t="s">
        <v>26</v>
      </c>
      <c r="F6128">
        <v>173456911.88999999</v>
      </c>
      <c r="G6128">
        <v>143816490.66</v>
      </c>
      <c r="H6128">
        <v>243976772.27000001</v>
      </c>
      <c r="I6128" t="s">
        <v>26</v>
      </c>
      <c r="J6128" t="s">
        <v>26</v>
      </c>
      <c r="K6128" t="s">
        <v>26</v>
      </c>
    </row>
    <row r="6129" spans="1:11" x14ac:dyDescent="0.25">
      <c r="A6129" s="1">
        <v>37104</v>
      </c>
      <c r="B6129" t="s">
        <v>144</v>
      </c>
      <c r="C6129" t="s">
        <v>26</v>
      </c>
      <c r="D6129" t="s">
        <v>26</v>
      </c>
      <c r="E6129" t="s">
        <v>26</v>
      </c>
      <c r="F6129">
        <v>146256813.40000001</v>
      </c>
      <c r="G6129">
        <v>127938832.76000001</v>
      </c>
      <c r="H6129">
        <v>209250785.80000001</v>
      </c>
      <c r="I6129" t="s">
        <v>26</v>
      </c>
      <c r="J6129" t="s">
        <v>26</v>
      </c>
      <c r="K6129" t="s">
        <v>26</v>
      </c>
    </row>
    <row r="6130" spans="1:11" x14ac:dyDescent="0.25">
      <c r="A6130" s="1">
        <v>37104</v>
      </c>
      <c r="B6130" t="s">
        <v>145</v>
      </c>
      <c r="C6130" t="s">
        <v>26</v>
      </c>
      <c r="D6130" t="s">
        <v>26</v>
      </c>
      <c r="E6130" t="s">
        <v>26</v>
      </c>
      <c r="F6130">
        <v>172950329.80000001</v>
      </c>
      <c r="G6130">
        <v>150102238.50999999</v>
      </c>
      <c r="H6130">
        <v>230424774.78</v>
      </c>
      <c r="I6130" t="s">
        <v>26</v>
      </c>
      <c r="J6130" t="s">
        <v>26</v>
      </c>
      <c r="K6130" t="s">
        <v>26</v>
      </c>
    </row>
    <row r="6131" spans="1:11" x14ac:dyDescent="0.25">
      <c r="A6131" s="1">
        <v>37104</v>
      </c>
      <c r="B6131" t="s">
        <v>146</v>
      </c>
      <c r="C6131" t="s">
        <v>26</v>
      </c>
      <c r="D6131" t="s">
        <v>26</v>
      </c>
      <c r="E6131" t="s">
        <v>26</v>
      </c>
      <c r="F6131">
        <v>171764385.11000001</v>
      </c>
      <c r="G6131">
        <v>148735470.91</v>
      </c>
      <c r="H6131">
        <v>232083012.46000001</v>
      </c>
      <c r="I6131" t="s">
        <v>26</v>
      </c>
      <c r="J6131" t="s">
        <v>26</v>
      </c>
      <c r="K6131" t="s">
        <v>26</v>
      </c>
    </row>
    <row r="6132" spans="1:11" x14ac:dyDescent="0.25">
      <c r="A6132" s="1">
        <v>37104</v>
      </c>
      <c r="B6132" t="s">
        <v>2</v>
      </c>
      <c r="C6132" t="s">
        <v>26</v>
      </c>
      <c r="D6132" t="s">
        <v>26</v>
      </c>
      <c r="E6132" t="s">
        <v>26</v>
      </c>
      <c r="F6132">
        <v>161180666.71000001</v>
      </c>
      <c r="G6132">
        <v>138488729.52000001</v>
      </c>
      <c r="H6132">
        <v>224815477.40000001</v>
      </c>
      <c r="I6132" t="s">
        <v>26</v>
      </c>
      <c r="J6132" t="s">
        <v>26</v>
      </c>
      <c r="K6132" t="s">
        <v>26</v>
      </c>
    </row>
    <row r="6133" spans="1:11" x14ac:dyDescent="0.25">
      <c r="A6133" s="1">
        <v>37104</v>
      </c>
      <c r="B6133" t="s">
        <v>147</v>
      </c>
      <c r="C6133" t="s">
        <v>26</v>
      </c>
      <c r="D6133" t="s">
        <v>26</v>
      </c>
      <c r="E6133" t="s">
        <v>26</v>
      </c>
      <c r="F6133">
        <v>169853696.84999999</v>
      </c>
      <c r="G6133">
        <v>143554648.84</v>
      </c>
      <c r="H6133">
        <v>230769231.84999999</v>
      </c>
      <c r="I6133" t="s">
        <v>26</v>
      </c>
      <c r="J6133" t="s">
        <v>26</v>
      </c>
      <c r="K6133" t="s">
        <v>26</v>
      </c>
    </row>
    <row r="6134" spans="1:11" x14ac:dyDescent="0.25">
      <c r="A6134" s="1">
        <v>37104</v>
      </c>
      <c r="B6134" t="s">
        <v>148</v>
      </c>
      <c r="C6134" t="s">
        <v>26</v>
      </c>
      <c r="D6134" t="s">
        <v>26</v>
      </c>
      <c r="E6134" t="s">
        <v>26</v>
      </c>
      <c r="F6134">
        <v>176051292.81</v>
      </c>
      <c r="G6134">
        <v>146562894.87</v>
      </c>
      <c r="H6134">
        <v>240705682.61000001</v>
      </c>
      <c r="I6134" t="s">
        <v>26</v>
      </c>
      <c r="J6134" t="s">
        <v>26</v>
      </c>
      <c r="K6134" t="s">
        <v>26</v>
      </c>
    </row>
    <row r="6135" spans="1:11" x14ac:dyDescent="0.25">
      <c r="A6135" s="1">
        <v>37104</v>
      </c>
      <c r="B6135" t="s">
        <v>149</v>
      </c>
      <c r="C6135" t="s">
        <v>26</v>
      </c>
      <c r="D6135" t="s">
        <v>26</v>
      </c>
      <c r="E6135" t="s">
        <v>26</v>
      </c>
      <c r="F6135">
        <v>175957054.41999999</v>
      </c>
      <c r="G6135">
        <v>141187270.58000001</v>
      </c>
      <c r="H6135">
        <v>249983638.59</v>
      </c>
      <c r="I6135" t="s">
        <v>26</v>
      </c>
      <c r="J6135" t="s">
        <v>26</v>
      </c>
      <c r="K6135" t="s">
        <v>26</v>
      </c>
    </row>
    <row r="6136" spans="1:11" x14ac:dyDescent="0.25">
      <c r="A6136" s="1">
        <v>37104</v>
      </c>
      <c r="B6136" t="s">
        <v>150</v>
      </c>
      <c r="C6136" t="s">
        <v>26</v>
      </c>
      <c r="D6136" t="s">
        <v>26</v>
      </c>
      <c r="E6136" t="s">
        <v>26</v>
      </c>
      <c r="F6136">
        <v>183559792.03</v>
      </c>
      <c r="G6136">
        <v>149874244.93000001</v>
      </c>
      <c r="H6136">
        <v>263973735.91999999</v>
      </c>
      <c r="I6136" t="s">
        <v>26</v>
      </c>
      <c r="J6136" t="s">
        <v>26</v>
      </c>
      <c r="K6136" t="s">
        <v>26</v>
      </c>
    </row>
    <row r="6137" spans="1:11" x14ac:dyDescent="0.25">
      <c r="A6137" s="1">
        <v>37104</v>
      </c>
      <c r="B6137" t="s">
        <v>151</v>
      </c>
      <c r="C6137" t="s">
        <v>26</v>
      </c>
      <c r="D6137" t="s">
        <v>26</v>
      </c>
      <c r="E6137" t="s">
        <v>26</v>
      </c>
      <c r="F6137">
        <v>161116282.44</v>
      </c>
      <c r="G6137">
        <v>139107768.38999999</v>
      </c>
      <c r="H6137">
        <v>225939502.99000001</v>
      </c>
      <c r="I6137" t="s">
        <v>26</v>
      </c>
      <c r="J6137" t="s">
        <v>26</v>
      </c>
      <c r="K6137" t="s">
        <v>26</v>
      </c>
    </row>
    <row r="6138" spans="1:11" x14ac:dyDescent="0.25">
      <c r="A6138" s="1">
        <v>37104</v>
      </c>
      <c r="B6138" t="s">
        <v>152</v>
      </c>
      <c r="C6138" t="s">
        <v>26</v>
      </c>
      <c r="D6138" t="s">
        <v>26</v>
      </c>
      <c r="E6138" t="s">
        <v>26</v>
      </c>
      <c r="F6138">
        <v>150606805.84999999</v>
      </c>
      <c r="G6138">
        <v>130415581.56999999</v>
      </c>
      <c r="H6138">
        <v>203047744.12</v>
      </c>
      <c r="I6138" t="s">
        <v>26</v>
      </c>
      <c r="J6138" t="s">
        <v>26</v>
      </c>
      <c r="K6138" t="s">
        <v>26</v>
      </c>
    </row>
    <row r="6139" spans="1:11" x14ac:dyDescent="0.25">
      <c r="A6139" s="1">
        <v>37104</v>
      </c>
      <c r="B6139" t="s">
        <v>153</v>
      </c>
      <c r="C6139" t="s">
        <v>26</v>
      </c>
      <c r="D6139" t="s">
        <v>26</v>
      </c>
      <c r="E6139" t="s">
        <v>26</v>
      </c>
      <c r="F6139">
        <v>177066740.47</v>
      </c>
      <c r="G6139">
        <v>162093644.13</v>
      </c>
      <c r="H6139">
        <v>214252407.68000001</v>
      </c>
      <c r="I6139" t="s">
        <v>26</v>
      </c>
      <c r="J6139" t="s">
        <v>26</v>
      </c>
      <c r="K6139" t="s">
        <v>26</v>
      </c>
    </row>
    <row r="6140" spans="1:11" x14ac:dyDescent="0.25">
      <c r="A6140" s="1">
        <v>37104</v>
      </c>
      <c r="B6140" t="s">
        <v>154</v>
      </c>
      <c r="C6140" t="s">
        <v>26</v>
      </c>
      <c r="D6140" t="s">
        <v>26</v>
      </c>
      <c r="E6140" t="s">
        <v>26</v>
      </c>
      <c r="F6140">
        <v>171981154.72999999</v>
      </c>
      <c r="G6140">
        <v>147783595.80000001</v>
      </c>
      <c r="H6140">
        <v>244519383.55000001</v>
      </c>
      <c r="I6140" t="s">
        <v>26</v>
      </c>
      <c r="J6140" t="s">
        <v>26</v>
      </c>
      <c r="K6140" t="s">
        <v>26</v>
      </c>
    </row>
    <row r="6141" spans="1:11" x14ac:dyDescent="0.25">
      <c r="A6141" s="1">
        <v>37104</v>
      </c>
      <c r="B6141" t="s">
        <v>155</v>
      </c>
      <c r="C6141" t="s">
        <v>26</v>
      </c>
      <c r="D6141" t="s">
        <v>26</v>
      </c>
      <c r="E6141" t="s">
        <v>26</v>
      </c>
      <c r="F6141">
        <v>162541261.58000001</v>
      </c>
      <c r="G6141">
        <v>148376001.63</v>
      </c>
      <c r="H6141">
        <v>202444274.00999999</v>
      </c>
      <c r="I6141" t="s">
        <v>26</v>
      </c>
      <c r="J6141" t="s">
        <v>26</v>
      </c>
      <c r="K6141" t="s">
        <v>26</v>
      </c>
    </row>
    <row r="6142" spans="1:11" x14ac:dyDescent="0.25">
      <c r="A6142" s="1">
        <v>37135</v>
      </c>
      <c r="B6142" t="s">
        <v>1</v>
      </c>
      <c r="C6142" t="s">
        <v>26</v>
      </c>
      <c r="D6142" t="s">
        <v>26</v>
      </c>
      <c r="E6142" t="s">
        <v>26</v>
      </c>
      <c r="F6142">
        <v>172490502.52000001</v>
      </c>
      <c r="G6142">
        <v>147674027.19</v>
      </c>
      <c r="H6142">
        <v>236553922.83000001</v>
      </c>
      <c r="I6142" t="s">
        <v>26</v>
      </c>
      <c r="J6142" t="s">
        <v>26</v>
      </c>
      <c r="K6142" t="s">
        <v>26</v>
      </c>
    </row>
    <row r="6143" spans="1:11" x14ac:dyDescent="0.25">
      <c r="A6143" s="1">
        <v>37135</v>
      </c>
      <c r="B6143" t="s">
        <v>126</v>
      </c>
      <c r="C6143" t="s">
        <v>26</v>
      </c>
      <c r="D6143" t="s">
        <v>26</v>
      </c>
      <c r="E6143" t="s">
        <v>26</v>
      </c>
      <c r="F6143">
        <v>170170048.47</v>
      </c>
      <c r="G6143">
        <v>147810123.56</v>
      </c>
      <c r="H6143">
        <v>228376345.94999999</v>
      </c>
      <c r="I6143" t="s">
        <v>26</v>
      </c>
      <c r="J6143" t="s">
        <v>26</v>
      </c>
      <c r="K6143" t="s">
        <v>26</v>
      </c>
    </row>
    <row r="6144" spans="1:11" x14ac:dyDescent="0.25">
      <c r="A6144" s="1">
        <v>37135</v>
      </c>
      <c r="B6144" t="s">
        <v>127</v>
      </c>
      <c r="C6144" t="s">
        <v>26</v>
      </c>
      <c r="D6144" t="s">
        <v>26</v>
      </c>
      <c r="E6144" t="s">
        <v>26</v>
      </c>
      <c r="F6144">
        <v>169314530.5</v>
      </c>
      <c r="G6144">
        <v>145776813.75</v>
      </c>
      <c r="H6144">
        <v>240797269.12</v>
      </c>
      <c r="I6144" t="s">
        <v>26</v>
      </c>
      <c r="J6144" t="s">
        <v>26</v>
      </c>
      <c r="K6144" t="s">
        <v>26</v>
      </c>
    </row>
    <row r="6145" spans="1:11" x14ac:dyDescent="0.25">
      <c r="A6145" s="1">
        <v>37135</v>
      </c>
      <c r="B6145" t="s">
        <v>113</v>
      </c>
      <c r="C6145" t="s">
        <v>26</v>
      </c>
      <c r="D6145" t="s">
        <v>26</v>
      </c>
      <c r="E6145" t="s">
        <v>26</v>
      </c>
      <c r="F6145">
        <v>175475311.03999999</v>
      </c>
      <c r="G6145">
        <v>149554287.02000001</v>
      </c>
      <c r="H6145">
        <v>236732943.28999999</v>
      </c>
      <c r="I6145" t="s">
        <v>26</v>
      </c>
      <c r="J6145" t="s">
        <v>26</v>
      </c>
      <c r="K6145" t="s">
        <v>26</v>
      </c>
    </row>
    <row r="6146" spans="1:11" x14ac:dyDescent="0.25">
      <c r="A6146" s="1">
        <v>37135</v>
      </c>
      <c r="B6146" t="s">
        <v>128</v>
      </c>
      <c r="C6146" t="s">
        <v>26</v>
      </c>
      <c r="D6146" t="s">
        <v>26</v>
      </c>
      <c r="E6146" t="s">
        <v>26</v>
      </c>
      <c r="F6146">
        <v>172017209.94</v>
      </c>
      <c r="G6146">
        <v>143460378.80000001</v>
      </c>
      <c r="H6146">
        <v>243291392.25</v>
      </c>
      <c r="I6146" t="s">
        <v>26</v>
      </c>
      <c r="J6146" t="s">
        <v>26</v>
      </c>
      <c r="K6146" t="s">
        <v>26</v>
      </c>
    </row>
    <row r="6147" spans="1:11" x14ac:dyDescent="0.25">
      <c r="A6147" s="1">
        <v>37135</v>
      </c>
      <c r="B6147" t="s">
        <v>129</v>
      </c>
      <c r="C6147" t="s">
        <v>26</v>
      </c>
      <c r="D6147" t="s">
        <v>26</v>
      </c>
      <c r="E6147" t="s">
        <v>26</v>
      </c>
      <c r="F6147">
        <v>169383647.27000001</v>
      </c>
      <c r="G6147">
        <v>149572320.77000001</v>
      </c>
      <c r="H6147">
        <v>223359488.96000001</v>
      </c>
      <c r="I6147" t="s">
        <v>26</v>
      </c>
      <c r="J6147" t="s">
        <v>26</v>
      </c>
      <c r="K6147" t="s">
        <v>26</v>
      </c>
    </row>
    <row r="6148" spans="1:11" x14ac:dyDescent="0.25">
      <c r="A6148" s="1">
        <v>37135</v>
      </c>
      <c r="B6148" t="s">
        <v>130</v>
      </c>
      <c r="C6148" t="s">
        <v>26</v>
      </c>
      <c r="D6148" t="s">
        <v>26</v>
      </c>
      <c r="E6148" t="s">
        <v>26</v>
      </c>
      <c r="F6148">
        <v>175432999.11000001</v>
      </c>
      <c r="G6148">
        <v>144473874.97</v>
      </c>
      <c r="H6148">
        <v>285929508.18000001</v>
      </c>
      <c r="I6148" t="s">
        <v>26</v>
      </c>
      <c r="J6148" t="s">
        <v>26</v>
      </c>
      <c r="K6148" t="s">
        <v>26</v>
      </c>
    </row>
    <row r="6149" spans="1:11" x14ac:dyDescent="0.25">
      <c r="A6149" s="1">
        <v>37135</v>
      </c>
      <c r="B6149" t="s">
        <v>131</v>
      </c>
      <c r="C6149" t="s">
        <v>26</v>
      </c>
      <c r="D6149" t="s">
        <v>26</v>
      </c>
      <c r="E6149" t="s">
        <v>26</v>
      </c>
      <c r="F6149">
        <v>167166316.05000001</v>
      </c>
      <c r="G6149">
        <v>145565651.63999999</v>
      </c>
      <c r="H6149">
        <v>235876940.34</v>
      </c>
      <c r="I6149" t="s">
        <v>26</v>
      </c>
      <c r="J6149" t="s">
        <v>26</v>
      </c>
      <c r="K6149" t="s">
        <v>26</v>
      </c>
    </row>
    <row r="6150" spans="1:11" x14ac:dyDescent="0.25">
      <c r="A6150" s="1">
        <v>37135</v>
      </c>
      <c r="B6150" t="s">
        <v>132</v>
      </c>
      <c r="C6150" t="s">
        <v>26</v>
      </c>
      <c r="D6150" t="s">
        <v>26</v>
      </c>
      <c r="E6150" t="s">
        <v>26</v>
      </c>
      <c r="F6150">
        <v>178341825.88</v>
      </c>
      <c r="G6150">
        <v>146583929.22</v>
      </c>
      <c r="H6150">
        <v>250271062.65000001</v>
      </c>
      <c r="I6150" t="s">
        <v>26</v>
      </c>
      <c r="J6150" t="s">
        <v>26</v>
      </c>
      <c r="K6150" t="s">
        <v>26</v>
      </c>
    </row>
    <row r="6151" spans="1:11" x14ac:dyDescent="0.25">
      <c r="A6151" s="1">
        <v>37135</v>
      </c>
      <c r="B6151" t="s">
        <v>133</v>
      </c>
      <c r="C6151" t="s">
        <v>26</v>
      </c>
      <c r="D6151" t="s">
        <v>26</v>
      </c>
      <c r="E6151" t="s">
        <v>26</v>
      </c>
      <c r="F6151">
        <v>176945988.37</v>
      </c>
      <c r="G6151">
        <v>139972272.13</v>
      </c>
      <c r="H6151">
        <v>260889778.47999999</v>
      </c>
      <c r="I6151" t="s">
        <v>26</v>
      </c>
      <c r="J6151" t="s">
        <v>26</v>
      </c>
      <c r="K6151" t="s">
        <v>26</v>
      </c>
    </row>
    <row r="6152" spans="1:11" x14ac:dyDescent="0.25">
      <c r="A6152" s="1">
        <v>37135</v>
      </c>
      <c r="B6152" t="s">
        <v>134</v>
      </c>
      <c r="C6152" t="s">
        <v>26</v>
      </c>
      <c r="D6152" t="s">
        <v>26</v>
      </c>
      <c r="E6152" t="s">
        <v>26</v>
      </c>
      <c r="F6152">
        <v>159995063.99000001</v>
      </c>
      <c r="G6152">
        <v>152021969.33000001</v>
      </c>
      <c r="H6152">
        <v>180385224.13999999</v>
      </c>
      <c r="I6152" t="s">
        <v>26</v>
      </c>
      <c r="J6152" t="s">
        <v>26</v>
      </c>
      <c r="K6152" t="s">
        <v>26</v>
      </c>
    </row>
    <row r="6153" spans="1:11" x14ac:dyDescent="0.25">
      <c r="A6153" s="1">
        <v>37135</v>
      </c>
      <c r="B6153" t="s">
        <v>135</v>
      </c>
      <c r="C6153" t="s">
        <v>26</v>
      </c>
      <c r="D6153" t="s">
        <v>26</v>
      </c>
      <c r="E6153" t="s">
        <v>26</v>
      </c>
      <c r="F6153">
        <v>169193669.24000001</v>
      </c>
      <c r="G6153">
        <v>157050377.06</v>
      </c>
      <c r="H6153">
        <v>207759926.97</v>
      </c>
      <c r="I6153" t="s">
        <v>26</v>
      </c>
      <c r="J6153" t="s">
        <v>26</v>
      </c>
      <c r="K6153" t="s">
        <v>26</v>
      </c>
    </row>
    <row r="6154" spans="1:11" x14ac:dyDescent="0.25">
      <c r="A6154" s="1">
        <v>37135</v>
      </c>
      <c r="B6154" t="s">
        <v>136</v>
      </c>
      <c r="C6154" t="s">
        <v>26</v>
      </c>
      <c r="D6154" t="s">
        <v>26</v>
      </c>
      <c r="E6154" t="s">
        <v>26</v>
      </c>
      <c r="F6154">
        <v>182186081.08000001</v>
      </c>
      <c r="G6154">
        <v>142497900.24000001</v>
      </c>
      <c r="H6154">
        <v>295330342.47000003</v>
      </c>
      <c r="I6154" t="s">
        <v>26</v>
      </c>
      <c r="J6154" t="s">
        <v>26</v>
      </c>
      <c r="K6154" t="s">
        <v>26</v>
      </c>
    </row>
    <row r="6155" spans="1:11" x14ac:dyDescent="0.25">
      <c r="A6155" s="1">
        <v>37135</v>
      </c>
      <c r="B6155" t="s">
        <v>137</v>
      </c>
      <c r="C6155" t="s">
        <v>26</v>
      </c>
      <c r="D6155" t="s">
        <v>26</v>
      </c>
      <c r="E6155" t="s">
        <v>26</v>
      </c>
      <c r="F6155">
        <v>166107379.18000001</v>
      </c>
      <c r="G6155">
        <v>137681127.94999999</v>
      </c>
      <c r="H6155">
        <v>285552789.05000001</v>
      </c>
      <c r="I6155" t="s">
        <v>26</v>
      </c>
      <c r="J6155" t="s">
        <v>26</v>
      </c>
      <c r="K6155" t="s">
        <v>26</v>
      </c>
    </row>
    <row r="6156" spans="1:11" x14ac:dyDescent="0.25">
      <c r="A6156" s="1">
        <v>37135</v>
      </c>
      <c r="B6156" t="s">
        <v>138</v>
      </c>
      <c r="C6156" t="s">
        <v>26</v>
      </c>
      <c r="D6156" t="s">
        <v>26</v>
      </c>
      <c r="E6156" t="s">
        <v>26</v>
      </c>
      <c r="F6156">
        <v>182275823.34999999</v>
      </c>
      <c r="G6156">
        <v>163671453.38</v>
      </c>
      <c r="H6156">
        <v>246736173.36000001</v>
      </c>
      <c r="I6156" t="s">
        <v>26</v>
      </c>
      <c r="J6156" t="s">
        <v>26</v>
      </c>
      <c r="K6156" t="s">
        <v>26</v>
      </c>
    </row>
    <row r="6157" spans="1:11" x14ac:dyDescent="0.25">
      <c r="A6157" s="1">
        <v>37135</v>
      </c>
      <c r="B6157" t="s">
        <v>139</v>
      </c>
      <c r="C6157" t="s">
        <v>26</v>
      </c>
      <c r="D6157" t="s">
        <v>26</v>
      </c>
      <c r="E6157" t="s">
        <v>26</v>
      </c>
      <c r="F6157">
        <v>179967304.49000001</v>
      </c>
      <c r="G6157">
        <v>146967557.59</v>
      </c>
      <c r="H6157">
        <v>292118724.69</v>
      </c>
      <c r="I6157" t="s">
        <v>26</v>
      </c>
      <c r="J6157" t="s">
        <v>26</v>
      </c>
      <c r="K6157" t="s">
        <v>26</v>
      </c>
    </row>
    <row r="6158" spans="1:11" x14ac:dyDescent="0.25">
      <c r="A6158" s="1">
        <v>37135</v>
      </c>
      <c r="B6158" t="s">
        <v>140</v>
      </c>
      <c r="C6158" t="s">
        <v>26</v>
      </c>
      <c r="D6158" t="s">
        <v>26</v>
      </c>
      <c r="E6158" t="s">
        <v>26</v>
      </c>
      <c r="F6158">
        <v>149636843.66999999</v>
      </c>
      <c r="G6158">
        <v>134537303.99000001</v>
      </c>
      <c r="H6158">
        <v>197932928.43000001</v>
      </c>
      <c r="I6158" t="s">
        <v>26</v>
      </c>
      <c r="J6158" t="s">
        <v>26</v>
      </c>
      <c r="K6158" t="s">
        <v>26</v>
      </c>
    </row>
    <row r="6159" spans="1:11" x14ac:dyDescent="0.25">
      <c r="A6159" s="1">
        <v>37135</v>
      </c>
      <c r="B6159" t="s">
        <v>141</v>
      </c>
      <c r="C6159" t="s">
        <v>26</v>
      </c>
      <c r="D6159" t="s">
        <v>26</v>
      </c>
      <c r="E6159" t="s">
        <v>26</v>
      </c>
      <c r="F6159">
        <v>160924053.75</v>
      </c>
      <c r="G6159">
        <v>143231780.47999999</v>
      </c>
      <c r="H6159">
        <v>216339716.19999999</v>
      </c>
      <c r="I6159" t="s">
        <v>26</v>
      </c>
      <c r="J6159" t="s">
        <v>26</v>
      </c>
      <c r="K6159" t="s">
        <v>26</v>
      </c>
    </row>
    <row r="6160" spans="1:11" x14ac:dyDescent="0.25">
      <c r="A6160" s="1">
        <v>37135</v>
      </c>
      <c r="B6160" t="s">
        <v>142</v>
      </c>
      <c r="C6160" t="s">
        <v>26</v>
      </c>
      <c r="D6160" t="s">
        <v>26</v>
      </c>
      <c r="E6160" t="s">
        <v>26</v>
      </c>
      <c r="F6160">
        <v>164991871.16</v>
      </c>
      <c r="G6160">
        <v>142812486.09999999</v>
      </c>
      <c r="H6160">
        <v>233593996.66999999</v>
      </c>
      <c r="I6160" t="s">
        <v>26</v>
      </c>
      <c r="J6160" t="s">
        <v>26</v>
      </c>
      <c r="K6160" t="s">
        <v>26</v>
      </c>
    </row>
    <row r="6161" spans="1:11" x14ac:dyDescent="0.25">
      <c r="A6161" s="1">
        <v>37135</v>
      </c>
      <c r="B6161" t="s">
        <v>143</v>
      </c>
      <c r="C6161" t="s">
        <v>26</v>
      </c>
      <c r="D6161" t="s">
        <v>26</v>
      </c>
      <c r="E6161" t="s">
        <v>26</v>
      </c>
      <c r="F6161">
        <v>175364937.91999999</v>
      </c>
      <c r="G6161">
        <v>148706251.34</v>
      </c>
      <c r="H6161">
        <v>239536395.00999999</v>
      </c>
      <c r="I6161" t="s">
        <v>26</v>
      </c>
      <c r="J6161" t="s">
        <v>26</v>
      </c>
      <c r="K6161" t="s">
        <v>26</v>
      </c>
    </row>
    <row r="6162" spans="1:11" x14ac:dyDescent="0.25">
      <c r="A6162" s="1">
        <v>37135</v>
      </c>
      <c r="B6162" t="s">
        <v>144</v>
      </c>
      <c r="C6162" t="s">
        <v>26</v>
      </c>
      <c r="D6162" t="s">
        <v>26</v>
      </c>
      <c r="E6162" t="s">
        <v>26</v>
      </c>
      <c r="F6162">
        <v>147558499.03999999</v>
      </c>
      <c r="G6162">
        <v>129781151.95</v>
      </c>
      <c r="H6162">
        <v>209250785.80000001</v>
      </c>
      <c r="I6162" t="s">
        <v>26</v>
      </c>
      <c r="J6162" t="s">
        <v>26</v>
      </c>
      <c r="K6162" t="s">
        <v>26</v>
      </c>
    </row>
    <row r="6163" spans="1:11" x14ac:dyDescent="0.25">
      <c r="A6163" s="1">
        <v>37135</v>
      </c>
      <c r="B6163" t="s">
        <v>145</v>
      </c>
      <c r="C6163" t="s">
        <v>26</v>
      </c>
      <c r="D6163" t="s">
        <v>26</v>
      </c>
      <c r="E6163" t="s">
        <v>26</v>
      </c>
      <c r="F6163">
        <v>174212867.21000001</v>
      </c>
      <c r="G6163">
        <v>151948496.03999999</v>
      </c>
      <c r="H6163">
        <v>230609114.59999999</v>
      </c>
      <c r="I6163" t="s">
        <v>26</v>
      </c>
      <c r="J6163" t="s">
        <v>26</v>
      </c>
      <c r="K6163" t="s">
        <v>26</v>
      </c>
    </row>
    <row r="6164" spans="1:11" x14ac:dyDescent="0.25">
      <c r="A6164" s="1">
        <v>37135</v>
      </c>
      <c r="B6164" t="s">
        <v>146</v>
      </c>
      <c r="C6164" t="s">
        <v>26</v>
      </c>
      <c r="D6164" t="s">
        <v>26</v>
      </c>
      <c r="E6164" t="s">
        <v>26</v>
      </c>
      <c r="F6164">
        <v>173361793.88999999</v>
      </c>
      <c r="G6164">
        <v>150654158.47999999</v>
      </c>
      <c r="H6164">
        <v>233150594.31999999</v>
      </c>
      <c r="I6164" t="s">
        <v>26</v>
      </c>
      <c r="J6164" t="s">
        <v>26</v>
      </c>
      <c r="K6164" t="s">
        <v>26</v>
      </c>
    </row>
    <row r="6165" spans="1:11" x14ac:dyDescent="0.25">
      <c r="A6165" s="1">
        <v>37135</v>
      </c>
      <c r="B6165" t="s">
        <v>2</v>
      </c>
      <c r="C6165" t="s">
        <v>26</v>
      </c>
      <c r="D6165" t="s">
        <v>26</v>
      </c>
      <c r="E6165" t="s">
        <v>26</v>
      </c>
      <c r="F6165">
        <v>162647410.78</v>
      </c>
      <c r="G6165">
        <v>140579909.33000001</v>
      </c>
      <c r="H6165">
        <v>224815477.40000001</v>
      </c>
      <c r="I6165" t="s">
        <v>26</v>
      </c>
      <c r="J6165" t="s">
        <v>26</v>
      </c>
      <c r="K6165" t="s">
        <v>26</v>
      </c>
    </row>
    <row r="6166" spans="1:11" x14ac:dyDescent="0.25">
      <c r="A6166" s="1">
        <v>37135</v>
      </c>
      <c r="B6166" t="s">
        <v>147</v>
      </c>
      <c r="C6166" t="s">
        <v>26</v>
      </c>
      <c r="D6166" t="s">
        <v>26</v>
      </c>
      <c r="E6166" t="s">
        <v>26</v>
      </c>
      <c r="F6166">
        <v>172299590.08000001</v>
      </c>
      <c r="G6166">
        <v>147301425.16999999</v>
      </c>
      <c r="H6166">
        <v>230815385.69999999</v>
      </c>
      <c r="I6166" t="s">
        <v>26</v>
      </c>
      <c r="J6166" t="s">
        <v>26</v>
      </c>
      <c r="K6166" t="s">
        <v>26</v>
      </c>
    </row>
    <row r="6167" spans="1:11" x14ac:dyDescent="0.25">
      <c r="A6167" s="1">
        <v>37135</v>
      </c>
      <c r="B6167" t="s">
        <v>148</v>
      </c>
      <c r="C6167" t="s">
        <v>26</v>
      </c>
      <c r="D6167" t="s">
        <v>26</v>
      </c>
      <c r="E6167" t="s">
        <v>26</v>
      </c>
      <c r="F6167">
        <v>177811805.74000001</v>
      </c>
      <c r="G6167">
        <v>149435527.61000001</v>
      </c>
      <c r="H6167">
        <v>240705682.61000001</v>
      </c>
      <c r="I6167" t="s">
        <v>26</v>
      </c>
      <c r="J6167" t="s">
        <v>26</v>
      </c>
      <c r="K6167" t="s">
        <v>26</v>
      </c>
    </row>
    <row r="6168" spans="1:11" x14ac:dyDescent="0.25">
      <c r="A6168" s="1">
        <v>37135</v>
      </c>
      <c r="B6168" t="s">
        <v>149</v>
      </c>
      <c r="C6168" t="s">
        <v>26</v>
      </c>
      <c r="D6168" t="s">
        <v>26</v>
      </c>
      <c r="E6168" t="s">
        <v>26</v>
      </c>
      <c r="F6168">
        <v>176907222.50999999</v>
      </c>
      <c r="G6168">
        <v>142740330.55000001</v>
      </c>
      <c r="H6168">
        <v>249983638.59</v>
      </c>
      <c r="I6168" t="s">
        <v>26</v>
      </c>
      <c r="J6168" t="s">
        <v>26</v>
      </c>
      <c r="K6168" t="s">
        <v>26</v>
      </c>
    </row>
    <row r="6169" spans="1:11" x14ac:dyDescent="0.25">
      <c r="A6169" s="1">
        <v>37135</v>
      </c>
      <c r="B6169" t="s">
        <v>150</v>
      </c>
      <c r="C6169" t="s">
        <v>26</v>
      </c>
      <c r="D6169" t="s">
        <v>26</v>
      </c>
      <c r="E6169" t="s">
        <v>26</v>
      </c>
      <c r="F6169">
        <v>184899778.50999999</v>
      </c>
      <c r="G6169">
        <v>151552836.47</v>
      </c>
      <c r="H6169">
        <v>264765657.13</v>
      </c>
      <c r="I6169" t="s">
        <v>26</v>
      </c>
      <c r="J6169" t="s">
        <v>26</v>
      </c>
      <c r="K6169" t="s">
        <v>26</v>
      </c>
    </row>
    <row r="6170" spans="1:11" x14ac:dyDescent="0.25">
      <c r="A6170" s="1">
        <v>37135</v>
      </c>
      <c r="B6170" t="s">
        <v>151</v>
      </c>
      <c r="C6170" t="s">
        <v>26</v>
      </c>
      <c r="D6170" t="s">
        <v>26</v>
      </c>
      <c r="E6170" t="s">
        <v>26</v>
      </c>
      <c r="F6170">
        <v>161567408.03</v>
      </c>
      <c r="G6170">
        <v>140248452.09</v>
      </c>
      <c r="H6170">
        <v>224674241.77000001</v>
      </c>
      <c r="I6170" t="s">
        <v>26</v>
      </c>
      <c r="J6170" t="s">
        <v>26</v>
      </c>
      <c r="K6170" t="s">
        <v>26</v>
      </c>
    </row>
    <row r="6171" spans="1:11" x14ac:dyDescent="0.25">
      <c r="A6171" s="1">
        <v>37135</v>
      </c>
      <c r="B6171" t="s">
        <v>152</v>
      </c>
      <c r="C6171" t="s">
        <v>26</v>
      </c>
      <c r="D6171" t="s">
        <v>26</v>
      </c>
      <c r="E6171" t="s">
        <v>26</v>
      </c>
      <c r="F6171">
        <v>151766478.25</v>
      </c>
      <c r="G6171">
        <v>131667571.15000001</v>
      </c>
      <c r="H6171">
        <v>204062982.84</v>
      </c>
      <c r="I6171" t="s">
        <v>26</v>
      </c>
      <c r="J6171" t="s">
        <v>26</v>
      </c>
      <c r="K6171" t="s">
        <v>26</v>
      </c>
    </row>
    <row r="6172" spans="1:11" x14ac:dyDescent="0.25">
      <c r="A6172" s="1">
        <v>37135</v>
      </c>
      <c r="B6172" t="s">
        <v>153</v>
      </c>
      <c r="C6172" t="s">
        <v>26</v>
      </c>
      <c r="D6172" t="s">
        <v>26</v>
      </c>
      <c r="E6172" t="s">
        <v>26</v>
      </c>
      <c r="F6172">
        <v>180360181.84</v>
      </c>
      <c r="G6172">
        <v>163665952.47</v>
      </c>
      <c r="H6172">
        <v>221065634.25</v>
      </c>
      <c r="I6172" t="s">
        <v>26</v>
      </c>
      <c r="J6172" t="s">
        <v>26</v>
      </c>
      <c r="K6172" t="s">
        <v>26</v>
      </c>
    </row>
    <row r="6173" spans="1:11" x14ac:dyDescent="0.25">
      <c r="A6173" s="1">
        <v>37135</v>
      </c>
      <c r="B6173" t="s">
        <v>154</v>
      </c>
      <c r="C6173" t="s">
        <v>26</v>
      </c>
      <c r="D6173" t="s">
        <v>26</v>
      </c>
      <c r="E6173" t="s">
        <v>26</v>
      </c>
      <c r="F6173">
        <v>172841060.5</v>
      </c>
      <c r="G6173">
        <v>149054534.72999999</v>
      </c>
      <c r="H6173">
        <v>244519383.55000001</v>
      </c>
      <c r="I6173" t="s">
        <v>26</v>
      </c>
      <c r="J6173" t="s">
        <v>26</v>
      </c>
      <c r="K6173" t="s">
        <v>26</v>
      </c>
    </row>
    <row r="6174" spans="1:11" x14ac:dyDescent="0.25">
      <c r="A6174" s="1">
        <v>37135</v>
      </c>
      <c r="B6174" t="s">
        <v>155</v>
      </c>
      <c r="C6174" t="s">
        <v>26</v>
      </c>
      <c r="D6174" t="s">
        <v>26</v>
      </c>
      <c r="E6174" t="s">
        <v>26</v>
      </c>
      <c r="F6174">
        <v>162980122.99000001</v>
      </c>
      <c r="G6174">
        <v>149043693.63999999</v>
      </c>
      <c r="H6174">
        <v>202444274.00999999</v>
      </c>
      <c r="I6174" t="s">
        <v>26</v>
      </c>
      <c r="J6174" t="s">
        <v>26</v>
      </c>
      <c r="K6174" t="s">
        <v>26</v>
      </c>
    </row>
    <row r="6175" spans="1:11" x14ac:dyDescent="0.25">
      <c r="A6175" s="1">
        <v>37165</v>
      </c>
      <c r="B6175" t="s">
        <v>1</v>
      </c>
      <c r="C6175" t="s">
        <v>26</v>
      </c>
      <c r="D6175" t="s">
        <v>26</v>
      </c>
      <c r="E6175" t="s">
        <v>26</v>
      </c>
      <c r="F6175">
        <v>173749683.19</v>
      </c>
      <c r="G6175">
        <v>148899721.62</v>
      </c>
      <c r="H6175">
        <v>237996901.75999999</v>
      </c>
      <c r="I6175" t="s">
        <v>26</v>
      </c>
      <c r="J6175" t="s">
        <v>26</v>
      </c>
      <c r="K6175" t="s">
        <v>26</v>
      </c>
    </row>
    <row r="6176" spans="1:11" x14ac:dyDescent="0.25">
      <c r="A6176" s="1">
        <v>37165</v>
      </c>
      <c r="B6176" t="s">
        <v>126</v>
      </c>
      <c r="C6176" t="s">
        <v>26</v>
      </c>
      <c r="D6176" t="s">
        <v>26</v>
      </c>
      <c r="E6176" t="s">
        <v>26</v>
      </c>
      <c r="F6176">
        <v>171480357.84</v>
      </c>
      <c r="G6176">
        <v>149953370.34999999</v>
      </c>
      <c r="H6176">
        <v>227965268.53</v>
      </c>
      <c r="I6176" t="s">
        <v>26</v>
      </c>
      <c r="J6176" t="s">
        <v>26</v>
      </c>
      <c r="K6176" t="s">
        <v>26</v>
      </c>
    </row>
    <row r="6177" spans="1:11" x14ac:dyDescent="0.25">
      <c r="A6177" s="1">
        <v>37165</v>
      </c>
      <c r="B6177" t="s">
        <v>127</v>
      </c>
      <c r="C6177" t="s">
        <v>26</v>
      </c>
      <c r="D6177" t="s">
        <v>26</v>
      </c>
      <c r="E6177" t="s">
        <v>26</v>
      </c>
      <c r="F6177">
        <v>170855292.72999999</v>
      </c>
      <c r="G6177">
        <v>146768096.08000001</v>
      </c>
      <c r="H6177">
        <v>243807234.97999999</v>
      </c>
      <c r="I6177" t="s">
        <v>26</v>
      </c>
      <c r="J6177" t="s">
        <v>26</v>
      </c>
      <c r="K6177" t="s">
        <v>26</v>
      </c>
    </row>
    <row r="6178" spans="1:11" x14ac:dyDescent="0.25">
      <c r="A6178" s="1">
        <v>37165</v>
      </c>
      <c r="B6178" t="s">
        <v>113</v>
      </c>
      <c r="C6178" t="s">
        <v>26</v>
      </c>
      <c r="D6178" t="s">
        <v>26</v>
      </c>
      <c r="E6178" t="s">
        <v>26</v>
      </c>
      <c r="F6178">
        <v>176580805.5</v>
      </c>
      <c r="G6178">
        <v>151259205.88999999</v>
      </c>
      <c r="H6178">
        <v>236827636.47</v>
      </c>
      <c r="I6178" t="s">
        <v>26</v>
      </c>
      <c r="J6178" t="s">
        <v>26</v>
      </c>
      <c r="K6178" t="s">
        <v>26</v>
      </c>
    </row>
    <row r="6179" spans="1:11" x14ac:dyDescent="0.25">
      <c r="A6179" s="1">
        <v>37165</v>
      </c>
      <c r="B6179" t="s">
        <v>128</v>
      </c>
      <c r="C6179" t="s">
        <v>26</v>
      </c>
      <c r="D6179" t="s">
        <v>26</v>
      </c>
      <c r="E6179" t="s">
        <v>26</v>
      </c>
      <c r="F6179">
        <v>173204128.68000001</v>
      </c>
      <c r="G6179">
        <v>143302572.38</v>
      </c>
      <c r="H6179">
        <v>247305700.22999999</v>
      </c>
      <c r="I6179" t="s">
        <v>26</v>
      </c>
      <c r="J6179" t="s">
        <v>26</v>
      </c>
      <c r="K6179" t="s">
        <v>26</v>
      </c>
    </row>
    <row r="6180" spans="1:11" x14ac:dyDescent="0.25">
      <c r="A6180" s="1">
        <v>37165</v>
      </c>
      <c r="B6180" t="s">
        <v>129</v>
      </c>
      <c r="C6180" t="s">
        <v>26</v>
      </c>
      <c r="D6180" t="s">
        <v>26</v>
      </c>
      <c r="E6180" t="s">
        <v>26</v>
      </c>
      <c r="F6180">
        <v>170755654.81999999</v>
      </c>
      <c r="G6180">
        <v>150619327.02000001</v>
      </c>
      <c r="H6180">
        <v>225526076</v>
      </c>
      <c r="I6180" t="s">
        <v>26</v>
      </c>
      <c r="J6180" t="s">
        <v>26</v>
      </c>
      <c r="K6180" t="s">
        <v>26</v>
      </c>
    </row>
    <row r="6181" spans="1:11" x14ac:dyDescent="0.25">
      <c r="A6181" s="1">
        <v>37165</v>
      </c>
      <c r="B6181" t="s">
        <v>130</v>
      </c>
      <c r="C6181" t="s">
        <v>26</v>
      </c>
      <c r="D6181" t="s">
        <v>26</v>
      </c>
      <c r="E6181" t="s">
        <v>26</v>
      </c>
      <c r="F6181">
        <v>176731203.31</v>
      </c>
      <c r="G6181">
        <v>147247773.36000001</v>
      </c>
      <c r="H6181">
        <v>282898655.38999999</v>
      </c>
      <c r="I6181" t="s">
        <v>26</v>
      </c>
      <c r="J6181" t="s">
        <v>26</v>
      </c>
      <c r="K6181" t="s">
        <v>26</v>
      </c>
    </row>
    <row r="6182" spans="1:11" x14ac:dyDescent="0.25">
      <c r="A6182" s="1">
        <v>37165</v>
      </c>
      <c r="B6182" t="s">
        <v>131</v>
      </c>
      <c r="C6182" t="s">
        <v>26</v>
      </c>
      <c r="D6182" t="s">
        <v>26</v>
      </c>
      <c r="E6182" t="s">
        <v>26</v>
      </c>
      <c r="F6182">
        <v>170058293.31999999</v>
      </c>
      <c r="G6182">
        <v>149801612.09999999</v>
      </c>
      <c r="H6182">
        <v>235145721.81999999</v>
      </c>
      <c r="I6182" t="s">
        <v>26</v>
      </c>
      <c r="J6182" t="s">
        <v>26</v>
      </c>
      <c r="K6182" t="s">
        <v>26</v>
      </c>
    </row>
    <row r="6183" spans="1:11" x14ac:dyDescent="0.25">
      <c r="A6183" s="1">
        <v>37165</v>
      </c>
      <c r="B6183" t="s">
        <v>132</v>
      </c>
      <c r="C6183" t="s">
        <v>26</v>
      </c>
      <c r="D6183" t="s">
        <v>26</v>
      </c>
      <c r="E6183" t="s">
        <v>26</v>
      </c>
      <c r="F6183">
        <v>179679389.58000001</v>
      </c>
      <c r="G6183">
        <v>148606787.44999999</v>
      </c>
      <c r="H6183">
        <v>250271062.65000001</v>
      </c>
      <c r="I6183" t="s">
        <v>26</v>
      </c>
      <c r="J6183" t="s">
        <v>26</v>
      </c>
      <c r="K6183" t="s">
        <v>26</v>
      </c>
    </row>
    <row r="6184" spans="1:11" x14ac:dyDescent="0.25">
      <c r="A6184" s="1">
        <v>37165</v>
      </c>
      <c r="B6184" t="s">
        <v>133</v>
      </c>
      <c r="C6184" t="s">
        <v>26</v>
      </c>
      <c r="D6184" t="s">
        <v>26</v>
      </c>
      <c r="E6184" t="s">
        <v>26</v>
      </c>
      <c r="F6184">
        <v>178644669.84999999</v>
      </c>
      <c r="G6184">
        <v>143415590.03</v>
      </c>
      <c r="H6184">
        <v>259533151.63999999</v>
      </c>
      <c r="I6184" t="s">
        <v>26</v>
      </c>
      <c r="J6184" t="s">
        <v>26</v>
      </c>
      <c r="K6184" t="s">
        <v>26</v>
      </c>
    </row>
    <row r="6185" spans="1:11" x14ac:dyDescent="0.25">
      <c r="A6185" s="1">
        <v>37165</v>
      </c>
      <c r="B6185" t="s">
        <v>134</v>
      </c>
      <c r="C6185" t="s">
        <v>26</v>
      </c>
      <c r="D6185" t="s">
        <v>26</v>
      </c>
      <c r="E6185" t="s">
        <v>26</v>
      </c>
      <c r="F6185">
        <v>161227025.99000001</v>
      </c>
      <c r="G6185">
        <v>153907041.75</v>
      </c>
      <c r="H6185">
        <v>180439339.69999999</v>
      </c>
      <c r="I6185" t="s">
        <v>26</v>
      </c>
      <c r="J6185" t="s">
        <v>26</v>
      </c>
      <c r="K6185" t="s">
        <v>26</v>
      </c>
    </row>
    <row r="6186" spans="1:11" x14ac:dyDescent="0.25">
      <c r="A6186" s="1">
        <v>37165</v>
      </c>
      <c r="B6186" t="s">
        <v>135</v>
      </c>
      <c r="C6186" t="s">
        <v>26</v>
      </c>
      <c r="D6186" t="s">
        <v>26</v>
      </c>
      <c r="E6186" t="s">
        <v>26</v>
      </c>
      <c r="F6186">
        <v>169582814.68000001</v>
      </c>
      <c r="G6186">
        <v>157600053.38</v>
      </c>
      <c r="H6186">
        <v>207759926.97</v>
      </c>
      <c r="I6186" t="s">
        <v>26</v>
      </c>
      <c r="J6186" t="s">
        <v>26</v>
      </c>
      <c r="K6186" t="s">
        <v>26</v>
      </c>
    </row>
    <row r="6187" spans="1:11" x14ac:dyDescent="0.25">
      <c r="A6187" s="1">
        <v>37165</v>
      </c>
      <c r="B6187" t="s">
        <v>136</v>
      </c>
      <c r="C6187" t="s">
        <v>26</v>
      </c>
      <c r="D6187" t="s">
        <v>26</v>
      </c>
      <c r="E6187" t="s">
        <v>26</v>
      </c>
      <c r="F6187">
        <v>183242760.34999999</v>
      </c>
      <c r="G6187">
        <v>144065377.13999999</v>
      </c>
      <c r="H6187">
        <v>295330342.47000003</v>
      </c>
      <c r="I6187" t="s">
        <v>26</v>
      </c>
      <c r="J6187" t="s">
        <v>26</v>
      </c>
      <c r="K6187" t="s">
        <v>26</v>
      </c>
    </row>
    <row r="6188" spans="1:11" x14ac:dyDescent="0.25">
      <c r="A6188" s="1">
        <v>37165</v>
      </c>
      <c r="B6188" t="s">
        <v>137</v>
      </c>
      <c r="C6188" t="s">
        <v>26</v>
      </c>
      <c r="D6188" t="s">
        <v>26</v>
      </c>
      <c r="E6188" t="s">
        <v>26</v>
      </c>
      <c r="F6188">
        <v>166290097.28999999</v>
      </c>
      <c r="G6188">
        <v>137873881.53</v>
      </c>
      <c r="H6188">
        <v>285695565.44</v>
      </c>
      <c r="I6188" t="s">
        <v>26</v>
      </c>
      <c r="J6188" t="s">
        <v>26</v>
      </c>
      <c r="K6188" t="s">
        <v>26</v>
      </c>
    </row>
    <row r="6189" spans="1:11" x14ac:dyDescent="0.25">
      <c r="A6189" s="1">
        <v>37165</v>
      </c>
      <c r="B6189" t="s">
        <v>138</v>
      </c>
      <c r="C6189" t="s">
        <v>26</v>
      </c>
      <c r="D6189" t="s">
        <v>26</v>
      </c>
      <c r="E6189" t="s">
        <v>26</v>
      </c>
      <c r="F6189">
        <v>182950243.90000001</v>
      </c>
      <c r="G6189">
        <v>164588013.52000001</v>
      </c>
      <c r="H6189">
        <v>246736173.36000001</v>
      </c>
      <c r="I6189" t="s">
        <v>26</v>
      </c>
      <c r="J6189" t="s">
        <v>26</v>
      </c>
      <c r="K6189" t="s">
        <v>26</v>
      </c>
    </row>
    <row r="6190" spans="1:11" x14ac:dyDescent="0.25">
      <c r="A6190" s="1">
        <v>37165</v>
      </c>
      <c r="B6190" t="s">
        <v>139</v>
      </c>
      <c r="C6190" t="s">
        <v>26</v>
      </c>
      <c r="D6190" t="s">
        <v>26</v>
      </c>
      <c r="E6190" t="s">
        <v>26</v>
      </c>
      <c r="F6190">
        <v>180651180.25</v>
      </c>
      <c r="G6190">
        <v>147834666.18000001</v>
      </c>
      <c r="H6190">
        <v>292381631.55000001</v>
      </c>
      <c r="I6190" t="s">
        <v>26</v>
      </c>
      <c r="J6190" t="s">
        <v>26</v>
      </c>
      <c r="K6190" t="s">
        <v>26</v>
      </c>
    </row>
    <row r="6191" spans="1:11" x14ac:dyDescent="0.25">
      <c r="A6191" s="1">
        <v>37165</v>
      </c>
      <c r="B6191" t="s">
        <v>140</v>
      </c>
      <c r="C6191" t="s">
        <v>26</v>
      </c>
      <c r="D6191" t="s">
        <v>26</v>
      </c>
      <c r="E6191" t="s">
        <v>26</v>
      </c>
      <c r="F6191">
        <v>150235391.03999999</v>
      </c>
      <c r="G6191">
        <v>134174053.27</v>
      </c>
      <c r="H6191">
        <v>201080062</v>
      </c>
      <c r="I6191" t="s">
        <v>26</v>
      </c>
      <c r="J6191" t="s">
        <v>26</v>
      </c>
      <c r="K6191" t="s">
        <v>26</v>
      </c>
    </row>
    <row r="6192" spans="1:11" x14ac:dyDescent="0.25">
      <c r="A6192" s="1">
        <v>37165</v>
      </c>
      <c r="B6192" t="s">
        <v>141</v>
      </c>
      <c r="C6192" t="s">
        <v>26</v>
      </c>
      <c r="D6192" t="s">
        <v>26</v>
      </c>
      <c r="E6192" t="s">
        <v>26</v>
      </c>
      <c r="F6192">
        <v>162098799.34</v>
      </c>
      <c r="G6192">
        <v>144878945.96000001</v>
      </c>
      <c r="H6192">
        <v>216426252.09</v>
      </c>
      <c r="I6192" t="s">
        <v>26</v>
      </c>
      <c r="J6192" t="s">
        <v>26</v>
      </c>
      <c r="K6192" t="s">
        <v>26</v>
      </c>
    </row>
    <row r="6193" spans="1:11" x14ac:dyDescent="0.25">
      <c r="A6193" s="1">
        <v>37165</v>
      </c>
      <c r="B6193" t="s">
        <v>142</v>
      </c>
      <c r="C6193" t="s">
        <v>26</v>
      </c>
      <c r="D6193" t="s">
        <v>26</v>
      </c>
      <c r="E6193" t="s">
        <v>26</v>
      </c>
      <c r="F6193">
        <v>170651092.34</v>
      </c>
      <c r="G6193">
        <v>143683642.25999999</v>
      </c>
      <c r="H6193">
        <v>252421672.80000001</v>
      </c>
      <c r="I6193" t="s">
        <v>26</v>
      </c>
      <c r="J6193" t="s">
        <v>26</v>
      </c>
      <c r="K6193" t="s">
        <v>26</v>
      </c>
    </row>
    <row r="6194" spans="1:11" x14ac:dyDescent="0.25">
      <c r="A6194" s="1">
        <v>37165</v>
      </c>
      <c r="B6194" t="s">
        <v>143</v>
      </c>
      <c r="C6194" t="s">
        <v>26</v>
      </c>
      <c r="D6194" t="s">
        <v>26</v>
      </c>
      <c r="E6194" t="s">
        <v>26</v>
      </c>
      <c r="F6194">
        <v>175978715.19999999</v>
      </c>
      <c r="G6194">
        <v>149881030.72</v>
      </c>
      <c r="H6194">
        <v>238937554.03</v>
      </c>
      <c r="I6194" t="s">
        <v>26</v>
      </c>
      <c r="J6194" t="s">
        <v>26</v>
      </c>
      <c r="K6194" t="s">
        <v>26</v>
      </c>
    </row>
    <row r="6195" spans="1:11" x14ac:dyDescent="0.25">
      <c r="A6195" s="1">
        <v>37165</v>
      </c>
      <c r="B6195" t="s">
        <v>144</v>
      </c>
      <c r="C6195" t="s">
        <v>26</v>
      </c>
      <c r="D6195" t="s">
        <v>26</v>
      </c>
      <c r="E6195" t="s">
        <v>26</v>
      </c>
      <c r="F6195">
        <v>148266779.83000001</v>
      </c>
      <c r="G6195">
        <v>130806423.05</v>
      </c>
      <c r="H6195">
        <v>209167085.49000001</v>
      </c>
      <c r="I6195" t="s">
        <v>26</v>
      </c>
      <c r="J6195" t="s">
        <v>26</v>
      </c>
      <c r="K6195" t="s">
        <v>26</v>
      </c>
    </row>
    <row r="6196" spans="1:11" x14ac:dyDescent="0.25">
      <c r="A6196" s="1">
        <v>37165</v>
      </c>
      <c r="B6196" t="s">
        <v>145</v>
      </c>
      <c r="C6196" t="s">
        <v>26</v>
      </c>
      <c r="D6196" t="s">
        <v>26</v>
      </c>
      <c r="E6196" t="s">
        <v>26</v>
      </c>
      <c r="F6196">
        <v>175223301.84</v>
      </c>
      <c r="G6196">
        <v>153498370.69999999</v>
      </c>
      <c r="H6196">
        <v>230609114.59999999</v>
      </c>
      <c r="I6196" t="s">
        <v>26</v>
      </c>
      <c r="J6196" t="s">
        <v>26</v>
      </c>
      <c r="K6196" t="s">
        <v>26</v>
      </c>
    </row>
    <row r="6197" spans="1:11" x14ac:dyDescent="0.25">
      <c r="A6197" s="1">
        <v>37165</v>
      </c>
      <c r="B6197" t="s">
        <v>146</v>
      </c>
      <c r="C6197" t="s">
        <v>26</v>
      </c>
      <c r="D6197" t="s">
        <v>26</v>
      </c>
      <c r="E6197" t="s">
        <v>26</v>
      </c>
      <c r="F6197">
        <v>174211266.68000001</v>
      </c>
      <c r="G6197">
        <v>151964849.66</v>
      </c>
      <c r="H6197">
        <v>233080649.13999999</v>
      </c>
      <c r="I6197" t="s">
        <v>26</v>
      </c>
      <c r="J6197" t="s">
        <v>26</v>
      </c>
      <c r="K6197" t="s">
        <v>26</v>
      </c>
    </row>
    <row r="6198" spans="1:11" x14ac:dyDescent="0.25">
      <c r="A6198" s="1">
        <v>37165</v>
      </c>
      <c r="B6198" t="s">
        <v>2</v>
      </c>
      <c r="C6198" t="s">
        <v>26</v>
      </c>
      <c r="D6198" t="s">
        <v>26</v>
      </c>
      <c r="E6198" t="s">
        <v>26</v>
      </c>
      <c r="F6198">
        <v>163054029.30000001</v>
      </c>
      <c r="G6198">
        <v>141057881.02000001</v>
      </c>
      <c r="H6198">
        <v>225062774.43000001</v>
      </c>
      <c r="I6198" t="s">
        <v>26</v>
      </c>
      <c r="J6198" t="s">
        <v>26</v>
      </c>
      <c r="K6198" t="s">
        <v>26</v>
      </c>
    </row>
    <row r="6199" spans="1:11" x14ac:dyDescent="0.25">
      <c r="A6199" s="1">
        <v>37165</v>
      </c>
      <c r="B6199" t="s">
        <v>147</v>
      </c>
      <c r="C6199" t="s">
        <v>26</v>
      </c>
      <c r="D6199" t="s">
        <v>26</v>
      </c>
      <c r="E6199" t="s">
        <v>26</v>
      </c>
      <c r="F6199">
        <v>172885408.69</v>
      </c>
      <c r="G6199">
        <v>148214694.00999999</v>
      </c>
      <c r="H6199">
        <v>230815385.69999999</v>
      </c>
      <c r="I6199" t="s">
        <v>26</v>
      </c>
      <c r="J6199" t="s">
        <v>26</v>
      </c>
      <c r="K6199" t="s">
        <v>26</v>
      </c>
    </row>
    <row r="6200" spans="1:11" x14ac:dyDescent="0.25">
      <c r="A6200" s="1">
        <v>37165</v>
      </c>
      <c r="B6200" t="s">
        <v>148</v>
      </c>
      <c r="C6200" t="s">
        <v>26</v>
      </c>
      <c r="D6200" t="s">
        <v>26</v>
      </c>
      <c r="E6200" t="s">
        <v>26</v>
      </c>
      <c r="F6200">
        <v>179180956.63999999</v>
      </c>
      <c r="G6200">
        <v>151572455.66</v>
      </c>
      <c r="H6200">
        <v>240874176.59</v>
      </c>
      <c r="I6200" t="s">
        <v>26</v>
      </c>
      <c r="J6200" t="s">
        <v>26</v>
      </c>
      <c r="K6200" t="s">
        <v>26</v>
      </c>
    </row>
    <row r="6201" spans="1:11" x14ac:dyDescent="0.25">
      <c r="A6201" s="1">
        <v>37165</v>
      </c>
      <c r="B6201" t="s">
        <v>149</v>
      </c>
      <c r="C6201" t="s">
        <v>26</v>
      </c>
      <c r="D6201" t="s">
        <v>26</v>
      </c>
      <c r="E6201" t="s">
        <v>26</v>
      </c>
      <c r="F6201">
        <v>178039428.72999999</v>
      </c>
      <c r="G6201">
        <v>144581680.81999999</v>
      </c>
      <c r="H6201">
        <v>249983638.59</v>
      </c>
      <c r="I6201" t="s">
        <v>26</v>
      </c>
      <c r="J6201" t="s">
        <v>26</v>
      </c>
      <c r="K6201" t="s">
        <v>26</v>
      </c>
    </row>
    <row r="6202" spans="1:11" x14ac:dyDescent="0.25">
      <c r="A6202" s="1">
        <v>37165</v>
      </c>
      <c r="B6202" t="s">
        <v>150</v>
      </c>
      <c r="C6202" t="s">
        <v>26</v>
      </c>
      <c r="D6202" t="s">
        <v>26</v>
      </c>
      <c r="E6202" t="s">
        <v>26</v>
      </c>
      <c r="F6202">
        <v>186674816.38999999</v>
      </c>
      <c r="G6202">
        <v>154735446.03999999</v>
      </c>
      <c r="H6202">
        <v>263865453.88999999</v>
      </c>
      <c r="I6202" t="s">
        <v>26</v>
      </c>
      <c r="J6202" t="s">
        <v>26</v>
      </c>
      <c r="K6202" t="s">
        <v>26</v>
      </c>
    </row>
    <row r="6203" spans="1:11" x14ac:dyDescent="0.25">
      <c r="A6203" s="1">
        <v>37165</v>
      </c>
      <c r="B6203" t="s">
        <v>151</v>
      </c>
      <c r="C6203" t="s">
        <v>26</v>
      </c>
      <c r="D6203" t="s">
        <v>26</v>
      </c>
      <c r="E6203" t="s">
        <v>26</v>
      </c>
      <c r="F6203">
        <v>162504499</v>
      </c>
      <c r="G6203">
        <v>136896514.08000001</v>
      </c>
      <c r="H6203">
        <v>236402237.19</v>
      </c>
      <c r="I6203" t="s">
        <v>26</v>
      </c>
      <c r="J6203" t="s">
        <v>26</v>
      </c>
      <c r="K6203" t="s">
        <v>26</v>
      </c>
    </row>
    <row r="6204" spans="1:11" x14ac:dyDescent="0.25">
      <c r="A6204" s="1">
        <v>37165</v>
      </c>
      <c r="B6204" t="s">
        <v>152</v>
      </c>
      <c r="C6204" t="s">
        <v>26</v>
      </c>
      <c r="D6204" t="s">
        <v>26</v>
      </c>
      <c r="E6204" t="s">
        <v>26</v>
      </c>
      <c r="F6204">
        <v>152358367.52000001</v>
      </c>
      <c r="G6204">
        <v>132536577.12</v>
      </c>
      <c r="H6204">
        <v>204062982.84</v>
      </c>
      <c r="I6204" t="s">
        <v>26</v>
      </c>
      <c r="J6204" t="s">
        <v>26</v>
      </c>
      <c r="K6204" t="s">
        <v>26</v>
      </c>
    </row>
    <row r="6205" spans="1:11" x14ac:dyDescent="0.25">
      <c r="A6205" s="1">
        <v>37165</v>
      </c>
      <c r="B6205" t="s">
        <v>153</v>
      </c>
      <c r="C6205" t="s">
        <v>26</v>
      </c>
      <c r="D6205" t="s">
        <v>26</v>
      </c>
      <c r="E6205" t="s">
        <v>26</v>
      </c>
      <c r="F6205">
        <v>182795044.28999999</v>
      </c>
      <c r="G6205">
        <v>163731418.84999999</v>
      </c>
      <c r="H6205">
        <v>228272373.91999999</v>
      </c>
      <c r="I6205" t="s">
        <v>26</v>
      </c>
      <c r="J6205" t="s">
        <v>26</v>
      </c>
      <c r="K6205" t="s">
        <v>26</v>
      </c>
    </row>
    <row r="6206" spans="1:11" x14ac:dyDescent="0.25">
      <c r="A6206" s="1">
        <v>37165</v>
      </c>
      <c r="B6206" t="s">
        <v>154</v>
      </c>
      <c r="C6206" t="s">
        <v>26</v>
      </c>
      <c r="D6206" t="s">
        <v>26</v>
      </c>
      <c r="E6206" t="s">
        <v>26</v>
      </c>
      <c r="F6206">
        <v>174379345.94</v>
      </c>
      <c r="G6206">
        <v>151305258.19999999</v>
      </c>
      <c r="H6206">
        <v>244519383.55000001</v>
      </c>
      <c r="I6206" t="s">
        <v>26</v>
      </c>
      <c r="J6206" t="s">
        <v>26</v>
      </c>
      <c r="K6206" t="s">
        <v>26</v>
      </c>
    </row>
    <row r="6207" spans="1:11" x14ac:dyDescent="0.25">
      <c r="A6207" s="1">
        <v>37165</v>
      </c>
      <c r="B6207" t="s">
        <v>155</v>
      </c>
      <c r="C6207" t="s">
        <v>26</v>
      </c>
      <c r="D6207" t="s">
        <v>26</v>
      </c>
      <c r="E6207" t="s">
        <v>26</v>
      </c>
      <c r="F6207">
        <v>163061613.05000001</v>
      </c>
      <c r="G6207">
        <v>148745606.25</v>
      </c>
      <c r="H6207">
        <v>203314784.38999999</v>
      </c>
      <c r="I6207" t="s">
        <v>26</v>
      </c>
      <c r="J6207" t="s">
        <v>26</v>
      </c>
      <c r="K6207" t="s">
        <v>26</v>
      </c>
    </row>
    <row r="6208" spans="1:11" x14ac:dyDescent="0.25">
      <c r="A6208" s="1">
        <v>37196</v>
      </c>
      <c r="B6208" t="s">
        <v>1</v>
      </c>
      <c r="C6208" t="s">
        <v>26</v>
      </c>
      <c r="D6208" t="s">
        <v>26</v>
      </c>
      <c r="E6208" t="s">
        <v>26</v>
      </c>
      <c r="F6208">
        <v>174601056.63999999</v>
      </c>
      <c r="G6208">
        <v>150299379</v>
      </c>
      <c r="H6208">
        <v>237806504.24000001</v>
      </c>
      <c r="I6208" t="s">
        <v>26</v>
      </c>
      <c r="J6208" t="s">
        <v>26</v>
      </c>
      <c r="K6208" t="s">
        <v>26</v>
      </c>
    </row>
    <row r="6209" spans="1:11" x14ac:dyDescent="0.25">
      <c r="A6209" s="1">
        <v>37196</v>
      </c>
      <c r="B6209" t="s">
        <v>126</v>
      </c>
      <c r="C6209" t="s">
        <v>26</v>
      </c>
      <c r="D6209" t="s">
        <v>26</v>
      </c>
      <c r="E6209" t="s">
        <v>26</v>
      </c>
      <c r="F6209">
        <v>172526388.02000001</v>
      </c>
      <c r="G6209">
        <v>151197983.31999999</v>
      </c>
      <c r="H6209">
        <v>228626367.81</v>
      </c>
      <c r="I6209" t="s">
        <v>26</v>
      </c>
      <c r="J6209" t="s">
        <v>26</v>
      </c>
      <c r="K6209" t="s">
        <v>26</v>
      </c>
    </row>
    <row r="6210" spans="1:11" x14ac:dyDescent="0.25">
      <c r="A6210" s="1">
        <v>37196</v>
      </c>
      <c r="B6210" t="s">
        <v>127</v>
      </c>
      <c r="C6210" t="s">
        <v>26</v>
      </c>
      <c r="D6210" t="s">
        <v>26</v>
      </c>
      <c r="E6210" t="s">
        <v>26</v>
      </c>
      <c r="F6210">
        <v>172187964.00999999</v>
      </c>
      <c r="G6210">
        <v>148279807.47</v>
      </c>
      <c r="H6210">
        <v>244806844.65000001</v>
      </c>
      <c r="I6210" t="s">
        <v>26</v>
      </c>
      <c r="J6210" t="s">
        <v>26</v>
      </c>
      <c r="K6210" t="s">
        <v>26</v>
      </c>
    </row>
    <row r="6211" spans="1:11" x14ac:dyDescent="0.25">
      <c r="A6211" s="1">
        <v>37196</v>
      </c>
      <c r="B6211" t="s">
        <v>113</v>
      </c>
      <c r="C6211" t="s">
        <v>26</v>
      </c>
      <c r="D6211" t="s">
        <v>26</v>
      </c>
      <c r="E6211" t="s">
        <v>26</v>
      </c>
      <c r="F6211">
        <v>177322444.88</v>
      </c>
      <c r="G6211">
        <v>152423901.77000001</v>
      </c>
      <c r="H6211">
        <v>236851319.22999999</v>
      </c>
      <c r="I6211" t="s">
        <v>26</v>
      </c>
      <c r="J6211" t="s">
        <v>26</v>
      </c>
      <c r="K6211" t="s">
        <v>26</v>
      </c>
    </row>
    <row r="6212" spans="1:11" x14ac:dyDescent="0.25">
      <c r="A6212" s="1">
        <v>37196</v>
      </c>
      <c r="B6212" t="s">
        <v>128</v>
      </c>
      <c r="C6212" t="s">
        <v>26</v>
      </c>
      <c r="D6212" t="s">
        <v>26</v>
      </c>
      <c r="E6212" t="s">
        <v>26</v>
      </c>
      <c r="F6212">
        <v>173810343.13</v>
      </c>
      <c r="G6212">
        <v>145968000.22999999</v>
      </c>
      <c r="H6212">
        <v>243744498.13999999</v>
      </c>
      <c r="I6212" t="s">
        <v>26</v>
      </c>
      <c r="J6212" t="s">
        <v>26</v>
      </c>
      <c r="K6212" t="s">
        <v>26</v>
      </c>
    </row>
    <row r="6213" spans="1:11" x14ac:dyDescent="0.25">
      <c r="A6213" s="1">
        <v>37196</v>
      </c>
      <c r="B6213" t="s">
        <v>129</v>
      </c>
      <c r="C6213" t="s">
        <v>26</v>
      </c>
      <c r="D6213" t="s">
        <v>26</v>
      </c>
      <c r="E6213" t="s">
        <v>26</v>
      </c>
      <c r="F6213">
        <v>171080090.56</v>
      </c>
      <c r="G6213">
        <v>150800070.21000001</v>
      </c>
      <c r="H6213">
        <v>226202654.22999999</v>
      </c>
      <c r="I6213" t="s">
        <v>26</v>
      </c>
      <c r="J6213" t="s">
        <v>26</v>
      </c>
      <c r="K6213" t="s">
        <v>26</v>
      </c>
    </row>
    <row r="6214" spans="1:11" x14ac:dyDescent="0.25">
      <c r="A6214" s="1">
        <v>37196</v>
      </c>
      <c r="B6214" t="s">
        <v>130</v>
      </c>
      <c r="C6214" t="s">
        <v>26</v>
      </c>
      <c r="D6214" t="s">
        <v>26</v>
      </c>
      <c r="E6214" t="s">
        <v>26</v>
      </c>
      <c r="F6214">
        <v>178039014.21000001</v>
      </c>
      <c r="G6214">
        <v>149044196.19999999</v>
      </c>
      <c r="H6214">
        <v>282898655.38999999</v>
      </c>
      <c r="I6214" t="s">
        <v>26</v>
      </c>
      <c r="J6214" t="s">
        <v>26</v>
      </c>
      <c r="K6214" t="s">
        <v>26</v>
      </c>
    </row>
    <row r="6215" spans="1:11" x14ac:dyDescent="0.25">
      <c r="A6215" s="1">
        <v>37196</v>
      </c>
      <c r="B6215" t="s">
        <v>131</v>
      </c>
      <c r="C6215" t="s">
        <v>26</v>
      </c>
      <c r="D6215" t="s">
        <v>26</v>
      </c>
      <c r="E6215" t="s">
        <v>26</v>
      </c>
      <c r="F6215">
        <v>173085330.94</v>
      </c>
      <c r="G6215">
        <v>153831275.47</v>
      </c>
      <c r="H6215">
        <v>235498440.40000001</v>
      </c>
      <c r="I6215" t="s">
        <v>26</v>
      </c>
      <c r="J6215" t="s">
        <v>26</v>
      </c>
      <c r="K6215" t="s">
        <v>26</v>
      </c>
    </row>
    <row r="6216" spans="1:11" x14ac:dyDescent="0.25">
      <c r="A6216" s="1">
        <v>37196</v>
      </c>
      <c r="B6216" t="s">
        <v>132</v>
      </c>
      <c r="C6216" t="s">
        <v>26</v>
      </c>
      <c r="D6216" t="s">
        <v>26</v>
      </c>
      <c r="E6216" t="s">
        <v>26</v>
      </c>
      <c r="F6216">
        <v>180002812.47999999</v>
      </c>
      <c r="G6216">
        <v>149097189.84999999</v>
      </c>
      <c r="H6216">
        <v>250271062.65000001</v>
      </c>
      <c r="I6216" t="s">
        <v>26</v>
      </c>
      <c r="J6216" t="s">
        <v>26</v>
      </c>
      <c r="K6216" t="s">
        <v>26</v>
      </c>
    </row>
    <row r="6217" spans="1:11" x14ac:dyDescent="0.25">
      <c r="A6217" s="1">
        <v>37196</v>
      </c>
      <c r="B6217" t="s">
        <v>133</v>
      </c>
      <c r="C6217" t="s">
        <v>26</v>
      </c>
      <c r="D6217" t="s">
        <v>26</v>
      </c>
      <c r="E6217" t="s">
        <v>26</v>
      </c>
      <c r="F6217">
        <v>184236248.02000001</v>
      </c>
      <c r="G6217">
        <v>144648964.09999999</v>
      </c>
      <c r="H6217">
        <v>273703661.72000003</v>
      </c>
      <c r="I6217" t="s">
        <v>26</v>
      </c>
      <c r="J6217" t="s">
        <v>26</v>
      </c>
      <c r="K6217" t="s">
        <v>26</v>
      </c>
    </row>
    <row r="6218" spans="1:11" x14ac:dyDescent="0.25">
      <c r="A6218" s="1">
        <v>37196</v>
      </c>
      <c r="B6218" t="s">
        <v>134</v>
      </c>
      <c r="C6218" t="s">
        <v>26</v>
      </c>
      <c r="D6218" t="s">
        <v>26</v>
      </c>
      <c r="E6218" t="s">
        <v>26</v>
      </c>
      <c r="F6218">
        <v>161871934.09</v>
      </c>
      <c r="G6218">
        <v>154892046.81999999</v>
      </c>
      <c r="H6218">
        <v>180439339.69999999</v>
      </c>
      <c r="I6218" t="s">
        <v>26</v>
      </c>
      <c r="J6218" t="s">
        <v>26</v>
      </c>
      <c r="K6218" t="s">
        <v>26</v>
      </c>
    </row>
    <row r="6219" spans="1:11" x14ac:dyDescent="0.25">
      <c r="A6219" s="1">
        <v>37196</v>
      </c>
      <c r="B6219" t="s">
        <v>135</v>
      </c>
      <c r="C6219" t="s">
        <v>26</v>
      </c>
      <c r="D6219" t="s">
        <v>26</v>
      </c>
      <c r="E6219" t="s">
        <v>26</v>
      </c>
      <c r="F6219">
        <v>169871105.46000001</v>
      </c>
      <c r="G6219">
        <v>158009813.52000001</v>
      </c>
      <c r="H6219">
        <v>207759926.97</v>
      </c>
      <c r="I6219" t="s">
        <v>26</v>
      </c>
      <c r="J6219" t="s">
        <v>26</v>
      </c>
      <c r="K6219" t="s">
        <v>26</v>
      </c>
    </row>
    <row r="6220" spans="1:11" x14ac:dyDescent="0.25">
      <c r="A6220" s="1">
        <v>37196</v>
      </c>
      <c r="B6220" t="s">
        <v>136</v>
      </c>
      <c r="C6220" t="s">
        <v>26</v>
      </c>
      <c r="D6220" t="s">
        <v>26</v>
      </c>
      <c r="E6220" t="s">
        <v>26</v>
      </c>
      <c r="F6220">
        <v>184965242.30000001</v>
      </c>
      <c r="G6220">
        <v>146629740.84999999</v>
      </c>
      <c r="H6220">
        <v>295330342.47000003</v>
      </c>
      <c r="I6220" t="s">
        <v>26</v>
      </c>
      <c r="J6220" t="s">
        <v>26</v>
      </c>
      <c r="K6220" t="s">
        <v>26</v>
      </c>
    </row>
    <row r="6221" spans="1:11" x14ac:dyDescent="0.25">
      <c r="A6221" s="1">
        <v>37196</v>
      </c>
      <c r="B6221" t="s">
        <v>137</v>
      </c>
      <c r="C6221" t="s">
        <v>26</v>
      </c>
      <c r="D6221" t="s">
        <v>26</v>
      </c>
      <c r="E6221" t="s">
        <v>26</v>
      </c>
      <c r="F6221">
        <v>167903111.24000001</v>
      </c>
      <c r="G6221">
        <v>139983351.91999999</v>
      </c>
      <c r="H6221">
        <v>285695565.44</v>
      </c>
      <c r="I6221" t="s">
        <v>26</v>
      </c>
      <c r="J6221" t="s">
        <v>26</v>
      </c>
      <c r="K6221" t="s">
        <v>26</v>
      </c>
    </row>
    <row r="6222" spans="1:11" x14ac:dyDescent="0.25">
      <c r="A6222" s="1">
        <v>37196</v>
      </c>
      <c r="B6222" t="s">
        <v>138</v>
      </c>
      <c r="C6222" t="s">
        <v>26</v>
      </c>
      <c r="D6222" t="s">
        <v>26</v>
      </c>
      <c r="E6222" t="s">
        <v>26</v>
      </c>
      <c r="F6222">
        <v>184377255.80000001</v>
      </c>
      <c r="G6222">
        <v>166546610.88</v>
      </c>
      <c r="H6222">
        <v>246736173.36000001</v>
      </c>
      <c r="I6222" t="s">
        <v>26</v>
      </c>
      <c r="J6222" t="s">
        <v>26</v>
      </c>
      <c r="K6222" t="s">
        <v>26</v>
      </c>
    </row>
    <row r="6223" spans="1:11" x14ac:dyDescent="0.25">
      <c r="A6223" s="1">
        <v>37196</v>
      </c>
      <c r="B6223" t="s">
        <v>139</v>
      </c>
      <c r="C6223" t="s">
        <v>26</v>
      </c>
      <c r="D6223" t="s">
        <v>26</v>
      </c>
      <c r="E6223" t="s">
        <v>26</v>
      </c>
      <c r="F6223">
        <v>181915738.50999999</v>
      </c>
      <c r="G6223">
        <v>149475630.97999999</v>
      </c>
      <c r="H6223">
        <v>292703251.33999997</v>
      </c>
      <c r="I6223" t="s">
        <v>26</v>
      </c>
      <c r="J6223" t="s">
        <v>26</v>
      </c>
      <c r="K6223" t="s">
        <v>26</v>
      </c>
    </row>
    <row r="6224" spans="1:11" x14ac:dyDescent="0.25">
      <c r="A6224" s="1">
        <v>37196</v>
      </c>
      <c r="B6224" t="s">
        <v>140</v>
      </c>
      <c r="C6224" t="s">
        <v>26</v>
      </c>
      <c r="D6224" t="s">
        <v>26</v>
      </c>
      <c r="E6224" t="s">
        <v>26</v>
      </c>
      <c r="F6224">
        <v>154201605.37</v>
      </c>
      <c r="G6224">
        <v>136307420.72</v>
      </c>
      <c r="H6224">
        <v>210088448.77000001</v>
      </c>
      <c r="I6224" t="s">
        <v>26</v>
      </c>
      <c r="J6224" t="s">
        <v>26</v>
      </c>
      <c r="K6224" t="s">
        <v>26</v>
      </c>
    </row>
    <row r="6225" spans="1:11" x14ac:dyDescent="0.25">
      <c r="A6225" s="1">
        <v>37196</v>
      </c>
      <c r="B6225" t="s">
        <v>141</v>
      </c>
      <c r="C6225" t="s">
        <v>26</v>
      </c>
      <c r="D6225" t="s">
        <v>26</v>
      </c>
      <c r="E6225" t="s">
        <v>26</v>
      </c>
      <c r="F6225">
        <v>162990342.74000001</v>
      </c>
      <c r="G6225">
        <v>146153880.68000001</v>
      </c>
      <c r="H6225">
        <v>216426252.09</v>
      </c>
      <c r="I6225" t="s">
        <v>26</v>
      </c>
      <c r="J6225" t="s">
        <v>26</v>
      </c>
      <c r="K6225" t="s">
        <v>26</v>
      </c>
    </row>
    <row r="6226" spans="1:11" x14ac:dyDescent="0.25">
      <c r="A6226" s="1">
        <v>37196</v>
      </c>
      <c r="B6226" t="s">
        <v>142</v>
      </c>
      <c r="C6226" t="s">
        <v>26</v>
      </c>
      <c r="D6226" t="s">
        <v>26</v>
      </c>
      <c r="E6226" t="s">
        <v>26</v>
      </c>
      <c r="F6226">
        <v>172016301.08000001</v>
      </c>
      <c r="G6226">
        <v>145580266.34</v>
      </c>
      <c r="H6226">
        <v>252421672.80000001</v>
      </c>
      <c r="I6226" t="s">
        <v>26</v>
      </c>
      <c r="J6226" t="s">
        <v>26</v>
      </c>
      <c r="K6226" t="s">
        <v>26</v>
      </c>
    </row>
    <row r="6227" spans="1:11" x14ac:dyDescent="0.25">
      <c r="A6227" s="1">
        <v>37196</v>
      </c>
      <c r="B6227" t="s">
        <v>143</v>
      </c>
      <c r="C6227" t="s">
        <v>26</v>
      </c>
      <c r="D6227" t="s">
        <v>26</v>
      </c>
      <c r="E6227" t="s">
        <v>26</v>
      </c>
      <c r="F6227">
        <v>177175370.46000001</v>
      </c>
      <c r="G6227">
        <v>149476351.94</v>
      </c>
      <c r="H6227">
        <v>243644623.84</v>
      </c>
      <c r="I6227" t="s">
        <v>26</v>
      </c>
      <c r="J6227" t="s">
        <v>26</v>
      </c>
      <c r="K6227" t="s">
        <v>26</v>
      </c>
    </row>
    <row r="6228" spans="1:11" x14ac:dyDescent="0.25">
      <c r="A6228" s="1">
        <v>37196</v>
      </c>
      <c r="B6228" t="s">
        <v>144</v>
      </c>
      <c r="C6228" t="s">
        <v>26</v>
      </c>
      <c r="D6228" t="s">
        <v>26</v>
      </c>
      <c r="E6228" t="s">
        <v>26</v>
      </c>
      <c r="F6228">
        <v>149037767.09</v>
      </c>
      <c r="G6228">
        <v>131892116.36</v>
      </c>
      <c r="H6228">
        <v>209167085.49000001</v>
      </c>
      <c r="I6228" t="s">
        <v>26</v>
      </c>
      <c r="J6228" t="s">
        <v>26</v>
      </c>
      <c r="K6228" t="s">
        <v>26</v>
      </c>
    </row>
    <row r="6229" spans="1:11" x14ac:dyDescent="0.25">
      <c r="A6229" s="1">
        <v>37196</v>
      </c>
      <c r="B6229" t="s">
        <v>145</v>
      </c>
      <c r="C6229" t="s">
        <v>26</v>
      </c>
      <c r="D6229" t="s">
        <v>26</v>
      </c>
      <c r="E6229" t="s">
        <v>26</v>
      </c>
      <c r="F6229">
        <v>176064373.69</v>
      </c>
      <c r="G6229">
        <v>154787757.00999999</v>
      </c>
      <c r="H6229">
        <v>230609114.59999999</v>
      </c>
      <c r="I6229" t="s">
        <v>26</v>
      </c>
      <c r="J6229" t="s">
        <v>26</v>
      </c>
      <c r="K6229" t="s">
        <v>26</v>
      </c>
    </row>
    <row r="6230" spans="1:11" x14ac:dyDescent="0.25">
      <c r="A6230" s="1">
        <v>37196</v>
      </c>
      <c r="B6230" t="s">
        <v>146</v>
      </c>
      <c r="C6230" t="s">
        <v>26</v>
      </c>
      <c r="D6230" t="s">
        <v>26</v>
      </c>
      <c r="E6230" t="s">
        <v>26</v>
      </c>
      <c r="F6230">
        <v>174733900.47999999</v>
      </c>
      <c r="G6230">
        <v>152755066.88</v>
      </c>
      <c r="H6230">
        <v>233080649.13999999</v>
      </c>
      <c r="I6230" t="s">
        <v>26</v>
      </c>
      <c r="J6230" t="s">
        <v>26</v>
      </c>
      <c r="K6230" t="s">
        <v>26</v>
      </c>
    </row>
    <row r="6231" spans="1:11" x14ac:dyDescent="0.25">
      <c r="A6231" s="1">
        <v>37196</v>
      </c>
      <c r="B6231" t="s">
        <v>2</v>
      </c>
      <c r="C6231" t="s">
        <v>26</v>
      </c>
      <c r="D6231" t="s">
        <v>26</v>
      </c>
      <c r="E6231" t="s">
        <v>26</v>
      </c>
      <c r="F6231">
        <v>163641023.81</v>
      </c>
      <c r="G6231">
        <v>141833699.37</v>
      </c>
      <c r="H6231">
        <v>225242824.63999999</v>
      </c>
      <c r="I6231" t="s">
        <v>26</v>
      </c>
      <c r="J6231" t="s">
        <v>26</v>
      </c>
      <c r="K6231" t="s">
        <v>26</v>
      </c>
    </row>
    <row r="6232" spans="1:11" x14ac:dyDescent="0.25">
      <c r="A6232" s="1">
        <v>37196</v>
      </c>
      <c r="B6232" t="s">
        <v>147</v>
      </c>
      <c r="C6232" t="s">
        <v>26</v>
      </c>
      <c r="D6232" t="s">
        <v>26</v>
      </c>
      <c r="E6232" t="s">
        <v>26</v>
      </c>
      <c r="F6232">
        <v>174475954.44999999</v>
      </c>
      <c r="G6232">
        <v>150704700.87</v>
      </c>
      <c r="H6232">
        <v>230769222.62</v>
      </c>
      <c r="I6232" t="s">
        <v>26</v>
      </c>
      <c r="J6232" t="s">
        <v>26</v>
      </c>
      <c r="K6232" t="s">
        <v>26</v>
      </c>
    </row>
    <row r="6233" spans="1:11" x14ac:dyDescent="0.25">
      <c r="A6233" s="1">
        <v>37196</v>
      </c>
      <c r="B6233" t="s">
        <v>148</v>
      </c>
      <c r="C6233" t="s">
        <v>26</v>
      </c>
      <c r="D6233" t="s">
        <v>26</v>
      </c>
      <c r="E6233" t="s">
        <v>26</v>
      </c>
      <c r="F6233">
        <v>179790171.90000001</v>
      </c>
      <c r="G6233">
        <v>152542519.37</v>
      </c>
      <c r="H6233">
        <v>240874176.59</v>
      </c>
      <c r="I6233" t="s">
        <v>26</v>
      </c>
      <c r="J6233" t="s">
        <v>26</v>
      </c>
      <c r="K6233" t="s">
        <v>26</v>
      </c>
    </row>
    <row r="6234" spans="1:11" x14ac:dyDescent="0.25">
      <c r="A6234" s="1">
        <v>37196</v>
      </c>
      <c r="B6234" t="s">
        <v>149</v>
      </c>
      <c r="C6234" t="s">
        <v>26</v>
      </c>
      <c r="D6234" t="s">
        <v>26</v>
      </c>
      <c r="E6234" t="s">
        <v>26</v>
      </c>
      <c r="F6234">
        <v>178662566.74000001</v>
      </c>
      <c r="G6234">
        <v>145376880.06</v>
      </c>
      <c r="H6234">
        <v>250383612.41</v>
      </c>
      <c r="I6234" t="s">
        <v>26</v>
      </c>
      <c r="J6234" t="s">
        <v>26</v>
      </c>
      <c r="K6234" t="s">
        <v>26</v>
      </c>
    </row>
    <row r="6235" spans="1:11" x14ac:dyDescent="0.25">
      <c r="A6235" s="1">
        <v>37196</v>
      </c>
      <c r="B6235" t="s">
        <v>150</v>
      </c>
      <c r="C6235" t="s">
        <v>26</v>
      </c>
      <c r="D6235" t="s">
        <v>26</v>
      </c>
      <c r="E6235" t="s">
        <v>26</v>
      </c>
      <c r="F6235">
        <v>187272175.80000001</v>
      </c>
      <c r="G6235">
        <v>155509123.27000001</v>
      </c>
      <c r="H6235">
        <v>264129319.34999999</v>
      </c>
      <c r="I6235" t="s">
        <v>26</v>
      </c>
      <c r="J6235" t="s">
        <v>26</v>
      </c>
      <c r="K6235" t="s">
        <v>26</v>
      </c>
    </row>
    <row r="6236" spans="1:11" x14ac:dyDescent="0.25">
      <c r="A6236" s="1">
        <v>37196</v>
      </c>
      <c r="B6236" t="s">
        <v>151</v>
      </c>
      <c r="C6236" t="s">
        <v>26</v>
      </c>
      <c r="D6236" t="s">
        <v>26</v>
      </c>
      <c r="E6236" t="s">
        <v>26</v>
      </c>
      <c r="F6236">
        <v>163105765.63999999</v>
      </c>
      <c r="G6236">
        <v>141975374.75999999</v>
      </c>
      <c r="H6236">
        <v>225835057.19</v>
      </c>
      <c r="I6236" t="s">
        <v>26</v>
      </c>
      <c r="J6236" t="s">
        <v>26</v>
      </c>
      <c r="K6236" t="s">
        <v>26</v>
      </c>
    </row>
    <row r="6237" spans="1:11" x14ac:dyDescent="0.25">
      <c r="A6237" s="1">
        <v>37196</v>
      </c>
      <c r="B6237" t="s">
        <v>152</v>
      </c>
      <c r="C6237" t="s">
        <v>26</v>
      </c>
      <c r="D6237" t="s">
        <v>26</v>
      </c>
      <c r="E6237" t="s">
        <v>26</v>
      </c>
      <c r="F6237">
        <v>152404075.03</v>
      </c>
      <c r="G6237">
        <v>132616099.06999999</v>
      </c>
      <c r="H6237">
        <v>204062982.84</v>
      </c>
      <c r="I6237" t="s">
        <v>26</v>
      </c>
      <c r="J6237" t="s">
        <v>26</v>
      </c>
      <c r="K6237" t="s">
        <v>26</v>
      </c>
    </row>
    <row r="6238" spans="1:11" x14ac:dyDescent="0.25">
      <c r="A6238" s="1">
        <v>37196</v>
      </c>
      <c r="B6238" t="s">
        <v>153</v>
      </c>
      <c r="C6238" t="s">
        <v>26</v>
      </c>
      <c r="D6238" t="s">
        <v>26</v>
      </c>
      <c r="E6238" t="s">
        <v>26</v>
      </c>
      <c r="F6238">
        <v>183252031.91</v>
      </c>
      <c r="G6238">
        <v>163272970.88</v>
      </c>
      <c r="H6238">
        <v>230577924.90000001</v>
      </c>
      <c r="I6238" t="s">
        <v>26</v>
      </c>
      <c r="J6238" t="s">
        <v>26</v>
      </c>
      <c r="K6238" t="s">
        <v>26</v>
      </c>
    </row>
    <row r="6239" spans="1:11" x14ac:dyDescent="0.25">
      <c r="A6239" s="1">
        <v>37196</v>
      </c>
      <c r="B6239" t="s">
        <v>154</v>
      </c>
      <c r="C6239" t="s">
        <v>26</v>
      </c>
      <c r="D6239" t="s">
        <v>26</v>
      </c>
      <c r="E6239" t="s">
        <v>26</v>
      </c>
      <c r="F6239">
        <v>174728104.63</v>
      </c>
      <c r="G6239">
        <v>151819696.08000001</v>
      </c>
      <c r="H6239">
        <v>244519383.55000001</v>
      </c>
      <c r="I6239" t="s">
        <v>26</v>
      </c>
      <c r="J6239" t="s">
        <v>26</v>
      </c>
      <c r="K6239" t="s">
        <v>26</v>
      </c>
    </row>
    <row r="6240" spans="1:11" x14ac:dyDescent="0.25">
      <c r="A6240" s="1">
        <v>37196</v>
      </c>
      <c r="B6240" t="s">
        <v>155</v>
      </c>
      <c r="C6240" t="s">
        <v>26</v>
      </c>
      <c r="D6240" t="s">
        <v>26</v>
      </c>
      <c r="E6240" t="s">
        <v>26</v>
      </c>
      <c r="F6240">
        <v>163469267.08000001</v>
      </c>
      <c r="G6240">
        <v>149370337.80000001</v>
      </c>
      <c r="H6240">
        <v>203314784.38999999</v>
      </c>
      <c r="I6240" t="s">
        <v>26</v>
      </c>
      <c r="J6240" t="s">
        <v>26</v>
      </c>
      <c r="K6240" t="s">
        <v>26</v>
      </c>
    </row>
    <row r="6241" spans="1:11" x14ac:dyDescent="0.25">
      <c r="A6241" s="1">
        <v>37226</v>
      </c>
      <c r="B6241" t="s">
        <v>1</v>
      </c>
      <c r="C6241" t="s">
        <v>26</v>
      </c>
      <c r="D6241" t="s">
        <v>26</v>
      </c>
      <c r="E6241" t="s">
        <v>26</v>
      </c>
      <c r="F6241">
        <v>175980404.99000001</v>
      </c>
      <c r="G6241">
        <v>151080935.77000001</v>
      </c>
      <c r="H6241">
        <v>240517498.38999999</v>
      </c>
      <c r="I6241" t="s">
        <v>26</v>
      </c>
      <c r="J6241" t="s">
        <v>26</v>
      </c>
      <c r="K6241" t="s">
        <v>26</v>
      </c>
    </row>
    <row r="6242" spans="1:11" x14ac:dyDescent="0.25">
      <c r="A6242" s="1">
        <v>37226</v>
      </c>
      <c r="B6242" t="s">
        <v>126</v>
      </c>
      <c r="C6242" t="s">
        <v>26</v>
      </c>
      <c r="D6242" t="s">
        <v>26</v>
      </c>
      <c r="E6242" t="s">
        <v>26</v>
      </c>
      <c r="F6242">
        <v>175010768.00999999</v>
      </c>
      <c r="G6242">
        <v>152800681.94999999</v>
      </c>
      <c r="H6242">
        <v>233130307.25999999</v>
      </c>
      <c r="I6242" t="s">
        <v>26</v>
      </c>
      <c r="J6242" t="s">
        <v>26</v>
      </c>
      <c r="K6242" t="s">
        <v>26</v>
      </c>
    </row>
    <row r="6243" spans="1:11" x14ac:dyDescent="0.25">
      <c r="A6243" s="1">
        <v>37226</v>
      </c>
      <c r="B6243" t="s">
        <v>127</v>
      </c>
      <c r="C6243" t="s">
        <v>26</v>
      </c>
      <c r="D6243" t="s">
        <v>26</v>
      </c>
      <c r="E6243" t="s">
        <v>26</v>
      </c>
      <c r="F6243">
        <v>173307185.78</v>
      </c>
      <c r="G6243">
        <v>148739474.87</v>
      </c>
      <c r="H6243">
        <v>247646604.05000001</v>
      </c>
      <c r="I6243" t="s">
        <v>26</v>
      </c>
      <c r="J6243" t="s">
        <v>26</v>
      </c>
      <c r="K6243" t="s">
        <v>26</v>
      </c>
    </row>
    <row r="6244" spans="1:11" x14ac:dyDescent="0.25">
      <c r="A6244" s="1">
        <v>37226</v>
      </c>
      <c r="B6244" t="s">
        <v>113</v>
      </c>
      <c r="C6244" t="s">
        <v>26</v>
      </c>
      <c r="D6244" t="s">
        <v>26</v>
      </c>
      <c r="E6244" t="s">
        <v>26</v>
      </c>
      <c r="F6244">
        <v>179024740.34999999</v>
      </c>
      <c r="G6244">
        <v>153094566.94</v>
      </c>
      <c r="H6244">
        <v>240593570.08000001</v>
      </c>
      <c r="I6244" t="s">
        <v>26</v>
      </c>
      <c r="J6244" t="s">
        <v>26</v>
      </c>
      <c r="K6244" t="s">
        <v>26</v>
      </c>
    </row>
    <row r="6245" spans="1:11" x14ac:dyDescent="0.25">
      <c r="A6245" s="1">
        <v>37226</v>
      </c>
      <c r="B6245" t="s">
        <v>128</v>
      </c>
      <c r="C6245" t="s">
        <v>26</v>
      </c>
      <c r="D6245" t="s">
        <v>26</v>
      </c>
      <c r="E6245" t="s">
        <v>26</v>
      </c>
      <c r="F6245">
        <v>174192725.88999999</v>
      </c>
      <c r="G6245">
        <v>146639453.03</v>
      </c>
      <c r="H6245">
        <v>243573876.99000001</v>
      </c>
      <c r="I6245" t="s">
        <v>26</v>
      </c>
      <c r="J6245" t="s">
        <v>26</v>
      </c>
      <c r="K6245" t="s">
        <v>26</v>
      </c>
    </row>
    <row r="6246" spans="1:11" x14ac:dyDescent="0.25">
      <c r="A6246" s="1">
        <v>37226</v>
      </c>
      <c r="B6246" t="s">
        <v>129</v>
      </c>
      <c r="C6246" t="s">
        <v>26</v>
      </c>
      <c r="D6246" t="s">
        <v>26</v>
      </c>
      <c r="E6246" t="s">
        <v>26</v>
      </c>
      <c r="F6246">
        <v>172311867.21000001</v>
      </c>
      <c r="G6246">
        <v>152398550.94999999</v>
      </c>
      <c r="H6246">
        <v>226700300.06999999</v>
      </c>
      <c r="I6246" t="s">
        <v>26</v>
      </c>
      <c r="J6246" t="s">
        <v>26</v>
      </c>
      <c r="K6246" t="s">
        <v>26</v>
      </c>
    </row>
    <row r="6247" spans="1:11" x14ac:dyDescent="0.25">
      <c r="A6247" s="1">
        <v>37226</v>
      </c>
      <c r="B6247" t="s">
        <v>130</v>
      </c>
      <c r="C6247" t="s">
        <v>26</v>
      </c>
      <c r="D6247" t="s">
        <v>26</v>
      </c>
      <c r="E6247" t="s">
        <v>26</v>
      </c>
      <c r="F6247">
        <v>179196267.80000001</v>
      </c>
      <c r="G6247">
        <v>150624064.68000001</v>
      </c>
      <c r="H6247">
        <v>282898655.38999999</v>
      </c>
      <c r="I6247" t="s">
        <v>26</v>
      </c>
      <c r="J6247" t="s">
        <v>26</v>
      </c>
      <c r="K6247" t="s">
        <v>26</v>
      </c>
    </row>
    <row r="6248" spans="1:11" x14ac:dyDescent="0.25">
      <c r="A6248" s="1">
        <v>37226</v>
      </c>
      <c r="B6248" t="s">
        <v>131</v>
      </c>
      <c r="C6248" t="s">
        <v>26</v>
      </c>
      <c r="D6248" t="s">
        <v>26</v>
      </c>
      <c r="E6248" t="s">
        <v>26</v>
      </c>
      <c r="F6248">
        <v>175041195.18000001</v>
      </c>
      <c r="G6248">
        <v>155169607.56</v>
      </c>
      <c r="H6248">
        <v>239242865.61000001</v>
      </c>
      <c r="I6248" t="s">
        <v>26</v>
      </c>
      <c r="J6248" t="s">
        <v>26</v>
      </c>
      <c r="K6248" t="s">
        <v>26</v>
      </c>
    </row>
    <row r="6249" spans="1:11" x14ac:dyDescent="0.25">
      <c r="A6249" s="1">
        <v>37226</v>
      </c>
      <c r="B6249" t="s">
        <v>132</v>
      </c>
      <c r="C6249" t="s">
        <v>26</v>
      </c>
      <c r="D6249" t="s">
        <v>26</v>
      </c>
      <c r="E6249" t="s">
        <v>26</v>
      </c>
      <c r="F6249">
        <v>182090845.11000001</v>
      </c>
      <c r="G6249">
        <v>152243140.55000001</v>
      </c>
      <c r="H6249">
        <v>250271062.65000001</v>
      </c>
      <c r="I6249" t="s">
        <v>26</v>
      </c>
      <c r="J6249" t="s">
        <v>26</v>
      </c>
      <c r="K6249" t="s">
        <v>26</v>
      </c>
    </row>
    <row r="6250" spans="1:11" x14ac:dyDescent="0.25">
      <c r="A6250" s="1">
        <v>37226</v>
      </c>
      <c r="B6250" t="s">
        <v>133</v>
      </c>
      <c r="C6250" t="s">
        <v>26</v>
      </c>
      <c r="D6250" t="s">
        <v>26</v>
      </c>
      <c r="E6250" t="s">
        <v>26</v>
      </c>
      <c r="F6250">
        <v>185028463.88999999</v>
      </c>
      <c r="G6250">
        <v>145907410.09</v>
      </c>
      <c r="H6250">
        <v>273703661.72000003</v>
      </c>
      <c r="I6250" t="s">
        <v>26</v>
      </c>
      <c r="J6250" t="s">
        <v>26</v>
      </c>
      <c r="K6250" t="s">
        <v>26</v>
      </c>
    </row>
    <row r="6251" spans="1:11" x14ac:dyDescent="0.25">
      <c r="A6251" s="1">
        <v>37226</v>
      </c>
      <c r="B6251" t="s">
        <v>134</v>
      </c>
      <c r="C6251" t="s">
        <v>26</v>
      </c>
      <c r="D6251" t="s">
        <v>26</v>
      </c>
      <c r="E6251" t="s">
        <v>26</v>
      </c>
      <c r="F6251">
        <v>165740673.31999999</v>
      </c>
      <c r="G6251">
        <v>155325744.55000001</v>
      </c>
      <c r="H6251">
        <v>190832645.66999999</v>
      </c>
      <c r="I6251" t="s">
        <v>26</v>
      </c>
      <c r="J6251" t="s">
        <v>26</v>
      </c>
      <c r="K6251" t="s">
        <v>26</v>
      </c>
    </row>
    <row r="6252" spans="1:11" x14ac:dyDescent="0.25">
      <c r="A6252" s="1">
        <v>37226</v>
      </c>
      <c r="B6252" t="s">
        <v>135</v>
      </c>
      <c r="C6252" t="s">
        <v>26</v>
      </c>
      <c r="D6252" t="s">
        <v>26</v>
      </c>
      <c r="E6252" t="s">
        <v>26</v>
      </c>
      <c r="F6252">
        <v>170278796.12</v>
      </c>
      <c r="G6252">
        <v>158578648.84999999</v>
      </c>
      <c r="H6252">
        <v>207759926.97</v>
      </c>
      <c r="I6252" t="s">
        <v>26</v>
      </c>
      <c r="J6252" t="s">
        <v>26</v>
      </c>
      <c r="K6252" t="s">
        <v>26</v>
      </c>
    </row>
    <row r="6253" spans="1:11" x14ac:dyDescent="0.25">
      <c r="A6253" s="1">
        <v>37226</v>
      </c>
      <c r="B6253" t="s">
        <v>136</v>
      </c>
      <c r="C6253" t="s">
        <v>26</v>
      </c>
      <c r="D6253" t="s">
        <v>26</v>
      </c>
      <c r="E6253" t="s">
        <v>26</v>
      </c>
      <c r="F6253">
        <v>187166328.68000001</v>
      </c>
      <c r="G6253">
        <v>149723628.38</v>
      </c>
      <c r="H6253">
        <v>295773337.98000002</v>
      </c>
      <c r="I6253" t="s">
        <v>26</v>
      </c>
      <c r="J6253" t="s">
        <v>26</v>
      </c>
      <c r="K6253" t="s">
        <v>26</v>
      </c>
    </row>
    <row r="6254" spans="1:11" x14ac:dyDescent="0.25">
      <c r="A6254" s="1">
        <v>37226</v>
      </c>
      <c r="B6254" t="s">
        <v>137</v>
      </c>
      <c r="C6254" t="s">
        <v>26</v>
      </c>
      <c r="D6254" t="s">
        <v>26</v>
      </c>
      <c r="E6254" t="s">
        <v>26</v>
      </c>
      <c r="F6254">
        <v>169212755.50999999</v>
      </c>
      <c r="G6254">
        <v>141691148.81</v>
      </c>
      <c r="H6254">
        <v>285695565.44</v>
      </c>
      <c r="I6254" t="s">
        <v>26</v>
      </c>
      <c r="J6254" t="s">
        <v>26</v>
      </c>
      <c r="K6254" t="s">
        <v>26</v>
      </c>
    </row>
    <row r="6255" spans="1:11" x14ac:dyDescent="0.25">
      <c r="A6255" s="1">
        <v>37226</v>
      </c>
      <c r="B6255" t="s">
        <v>138</v>
      </c>
      <c r="C6255" t="s">
        <v>26</v>
      </c>
      <c r="D6255" t="s">
        <v>26</v>
      </c>
      <c r="E6255" t="s">
        <v>26</v>
      </c>
      <c r="F6255">
        <v>189797947.12</v>
      </c>
      <c r="G6255">
        <v>165863769.78</v>
      </c>
      <c r="H6255">
        <v>270176109.82999998</v>
      </c>
      <c r="I6255" t="s">
        <v>26</v>
      </c>
      <c r="J6255" t="s">
        <v>26</v>
      </c>
      <c r="K6255" t="s">
        <v>26</v>
      </c>
    </row>
    <row r="6256" spans="1:11" x14ac:dyDescent="0.25">
      <c r="A6256" s="1">
        <v>37226</v>
      </c>
      <c r="B6256" t="s">
        <v>139</v>
      </c>
      <c r="C6256" t="s">
        <v>26</v>
      </c>
      <c r="D6256" t="s">
        <v>26</v>
      </c>
      <c r="E6256" t="s">
        <v>26</v>
      </c>
      <c r="F6256">
        <v>182989041.37</v>
      </c>
      <c r="G6256">
        <v>150970387.28999999</v>
      </c>
      <c r="H6256">
        <v>292703251.33999997</v>
      </c>
      <c r="I6256" t="s">
        <v>26</v>
      </c>
      <c r="J6256" t="s">
        <v>26</v>
      </c>
      <c r="K6256" t="s">
        <v>26</v>
      </c>
    </row>
    <row r="6257" spans="1:11" x14ac:dyDescent="0.25">
      <c r="A6257" s="1">
        <v>37226</v>
      </c>
      <c r="B6257" t="s">
        <v>140</v>
      </c>
      <c r="C6257" t="s">
        <v>26</v>
      </c>
      <c r="D6257" t="s">
        <v>26</v>
      </c>
      <c r="E6257" t="s">
        <v>26</v>
      </c>
      <c r="F6257">
        <v>154571689.22</v>
      </c>
      <c r="G6257">
        <v>136825388.91999999</v>
      </c>
      <c r="H6257">
        <v>210088448.77000001</v>
      </c>
      <c r="I6257" t="s">
        <v>26</v>
      </c>
      <c r="J6257" t="s">
        <v>26</v>
      </c>
      <c r="K6257" t="s">
        <v>26</v>
      </c>
    </row>
    <row r="6258" spans="1:11" x14ac:dyDescent="0.25">
      <c r="A6258" s="1">
        <v>37226</v>
      </c>
      <c r="B6258" t="s">
        <v>141</v>
      </c>
      <c r="C6258" t="s">
        <v>26</v>
      </c>
      <c r="D6258" t="s">
        <v>26</v>
      </c>
      <c r="E6258" t="s">
        <v>26</v>
      </c>
      <c r="F6258">
        <v>163772696.38</v>
      </c>
      <c r="G6258">
        <v>147279265.56</v>
      </c>
      <c r="H6258">
        <v>216426252.09</v>
      </c>
      <c r="I6258" t="s">
        <v>26</v>
      </c>
      <c r="J6258" t="s">
        <v>26</v>
      </c>
      <c r="K6258" t="s">
        <v>26</v>
      </c>
    </row>
    <row r="6259" spans="1:11" x14ac:dyDescent="0.25">
      <c r="A6259" s="1">
        <v>37226</v>
      </c>
      <c r="B6259" t="s">
        <v>142</v>
      </c>
      <c r="C6259" t="s">
        <v>26</v>
      </c>
      <c r="D6259" t="s">
        <v>26</v>
      </c>
      <c r="E6259" t="s">
        <v>26</v>
      </c>
      <c r="F6259">
        <v>173323624.96000001</v>
      </c>
      <c r="G6259">
        <v>142595870.88</v>
      </c>
      <c r="H6259">
        <v>265269935.94999999</v>
      </c>
      <c r="I6259" t="s">
        <v>26</v>
      </c>
      <c r="J6259" t="s">
        <v>26</v>
      </c>
      <c r="K6259" t="s">
        <v>26</v>
      </c>
    </row>
    <row r="6260" spans="1:11" x14ac:dyDescent="0.25">
      <c r="A6260" s="1">
        <v>37226</v>
      </c>
      <c r="B6260" t="s">
        <v>143</v>
      </c>
      <c r="C6260" t="s">
        <v>26</v>
      </c>
      <c r="D6260" t="s">
        <v>26</v>
      </c>
      <c r="E6260" t="s">
        <v>26</v>
      </c>
      <c r="F6260">
        <v>177263958.15000001</v>
      </c>
      <c r="G6260">
        <v>149864990.46000001</v>
      </c>
      <c r="H6260">
        <v>243059876.74000001</v>
      </c>
      <c r="I6260" t="s">
        <v>26</v>
      </c>
      <c r="J6260" t="s">
        <v>26</v>
      </c>
      <c r="K6260" t="s">
        <v>26</v>
      </c>
    </row>
    <row r="6261" spans="1:11" x14ac:dyDescent="0.25">
      <c r="A6261" s="1">
        <v>37226</v>
      </c>
      <c r="B6261" t="s">
        <v>144</v>
      </c>
      <c r="C6261" t="s">
        <v>26</v>
      </c>
      <c r="D6261" t="s">
        <v>26</v>
      </c>
      <c r="E6261" t="s">
        <v>26</v>
      </c>
      <c r="F6261">
        <v>149902186.13999999</v>
      </c>
      <c r="G6261">
        <v>133105523.83</v>
      </c>
      <c r="H6261">
        <v>209167085.49000001</v>
      </c>
      <c r="I6261" t="s">
        <v>26</v>
      </c>
      <c r="J6261" t="s">
        <v>26</v>
      </c>
      <c r="K6261" t="s">
        <v>26</v>
      </c>
    </row>
    <row r="6262" spans="1:11" x14ac:dyDescent="0.25">
      <c r="A6262" s="1">
        <v>37226</v>
      </c>
      <c r="B6262" t="s">
        <v>145</v>
      </c>
      <c r="C6262" t="s">
        <v>26</v>
      </c>
      <c r="D6262" t="s">
        <v>26</v>
      </c>
      <c r="E6262" t="s">
        <v>26</v>
      </c>
      <c r="F6262">
        <v>176909482.68000001</v>
      </c>
      <c r="G6262">
        <v>156072495.40000001</v>
      </c>
      <c r="H6262">
        <v>230609114.59999999</v>
      </c>
      <c r="I6262" t="s">
        <v>26</v>
      </c>
      <c r="J6262" t="s">
        <v>26</v>
      </c>
      <c r="K6262" t="s">
        <v>26</v>
      </c>
    </row>
    <row r="6263" spans="1:11" x14ac:dyDescent="0.25">
      <c r="A6263" s="1">
        <v>37226</v>
      </c>
      <c r="B6263" t="s">
        <v>146</v>
      </c>
      <c r="C6263" t="s">
        <v>26</v>
      </c>
      <c r="D6263" t="s">
        <v>26</v>
      </c>
      <c r="E6263" t="s">
        <v>26</v>
      </c>
      <c r="F6263">
        <v>182212511.41999999</v>
      </c>
      <c r="G6263">
        <v>154084035.96000001</v>
      </c>
      <c r="H6263">
        <v>253754902.72</v>
      </c>
      <c r="I6263" t="s">
        <v>26</v>
      </c>
      <c r="J6263" t="s">
        <v>26</v>
      </c>
      <c r="K6263" t="s">
        <v>26</v>
      </c>
    </row>
    <row r="6264" spans="1:11" x14ac:dyDescent="0.25">
      <c r="A6264" s="1">
        <v>37226</v>
      </c>
      <c r="B6264" t="s">
        <v>2</v>
      </c>
      <c r="C6264" t="s">
        <v>26</v>
      </c>
      <c r="D6264" t="s">
        <v>26</v>
      </c>
      <c r="E6264" t="s">
        <v>26</v>
      </c>
      <c r="F6264">
        <v>164017398.16</v>
      </c>
      <c r="G6264">
        <v>142372667.43000001</v>
      </c>
      <c r="H6264">
        <v>225242824.63999999</v>
      </c>
      <c r="I6264" t="s">
        <v>26</v>
      </c>
      <c r="J6264" t="s">
        <v>26</v>
      </c>
      <c r="K6264" t="s">
        <v>26</v>
      </c>
    </row>
    <row r="6265" spans="1:11" x14ac:dyDescent="0.25">
      <c r="A6265" s="1">
        <v>37226</v>
      </c>
      <c r="B6265" t="s">
        <v>147</v>
      </c>
      <c r="C6265" t="s">
        <v>26</v>
      </c>
      <c r="D6265" t="s">
        <v>26</v>
      </c>
      <c r="E6265" t="s">
        <v>26</v>
      </c>
      <c r="F6265">
        <v>175156410.66999999</v>
      </c>
      <c r="G6265">
        <v>151759633.77000001</v>
      </c>
      <c r="H6265">
        <v>230769222.62</v>
      </c>
      <c r="I6265" t="s">
        <v>26</v>
      </c>
      <c r="J6265" t="s">
        <v>26</v>
      </c>
      <c r="K6265" t="s">
        <v>26</v>
      </c>
    </row>
    <row r="6266" spans="1:11" x14ac:dyDescent="0.25">
      <c r="A6266" s="1">
        <v>37226</v>
      </c>
      <c r="B6266" t="s">
        <v>148</v>
      </c>
      <c r="C6266" t="s">
        <v>26</v>
      </c>
      <c r="D6266" t="s">
        <v>26</v>
      </c>
      <c r="E6266" t="s">
        <v>26</v>
      </c>
      <c r="F6266">
        <v>179987941.09</v>
      </c>
      <c r="G6266">
        <v>152908621.41999999</v>
      </c>
      <c r="H6266">
        <v>240801914.34</v>
      </c>
      <c r="I6266" t="s">
        <v>26</v>
      </c>
      <c r="J6266" t="s">
        <v>26</v>
      </c>
      <c r="K6266" t="s">
        <v>26</v>
      </c>
    </row>
    <row r="6267" spans="1:11" x14ac:dyDescent="0.25">
      <c r="A6267" s="1">
        <v>37226</v>
      </c>
      <c r="B6267" t="s">
        <v>149</v>
      </c>
      <c r="C6267" t="s">
        <v>26</v>
      </c>
      <c r="D6267" t="s">
        <v>26</v>
      </c>
      <c r="E6267" t="s">
        <v>26</v>
      </c>
      <c r="F6267">
        <v>179162821.91999999</v>
      </c>
      <c r="G6267">
        <v>146423593.59999999</v>
      </c>
      <c r="H6267">
        <v>249982998.63</v>
      </c>
      <c r="I6267" t="s">
        <v>26</v>
      </c>
      <c r="J6267" t="s">
        <v>26</v>
      </c>
      <c r="K6267" t="s">
        <v>26</v>
      </c>
    </row>
    <row r="6268" spans="1:11" x14ac:dyDescent="0.25">
      <c r="A6268" s="1">
        <v>37226</v>
      </c>
      <c r="B6268" t="s">
        <v>150</v>
      </c>
      <c r="C6268" t="s">
        <v>26</v>
      </c>
      <c r="D6268" t="s">
        <v>26</v>
      </c>
      <c r="E6268" t="s">
        <v>26</v>
      </c>
      <c r="F6268">
        <v>187946355.63</v>
      </c>
      <c r="G6268">
        <v>156535483.47999999</v>
      </c>
      <c r="H6268">
        <v>264129319.34999999</v>
      </c>
      <c r="I6268" t="s">
        <v>26</v>
      </c>
      <c r="J6268" t="s">
        <v>26</v>
      </c>
      <c r="K6268" t="s">
        <v>26</v>
      </c>
    </row>
    <row r="6269" spans="1:11" x14ac:dyDescent="0.25">
      <c r="A6269" s="1">
        <v>37226</v>
      </c>
      <c r="B6269" t="s">
        <v>151</v>
      </c>
      <c r="C6269" t="s">
        <v>26</v>
      </c>
      <c r="D6269" t="s">
        <v>26</v>
      </c>
      <c r="E6269" t="s">
        <v>26</v>
      </c>
      <c r="F6269">
        <v>163252560.83000001</v>
      </c>
      <c r="G6269">
        <v>142188337.81999999</v>
      </c>
      <c r="H6269">
        <v>225835057.19</v>
      </c>
      <c r="I6269" t="s">
        <v>26</v>
      </c>
      <c r="J6269" t="s">
        <v>26</v>
      </c>
      <c r="K6269" t="s">
        <v>26</v>
      </c>
    </row>
    <row r="6270" spans="1:11" x14ac:dyDescent="0.25">
      <c r="A6270" s="1">
        <v>37226</v>
      </c>
      <c r="B6270" t="s">
        <v>152</v>
      </c>
      <c r="C6270" t="s">
        <v>26</v>
      </c>
      <c r="D6270" t="s">
        <v>26</v>
      </c>
      <c r="E6270" t="s">
        <v>26</v>
      </c>
      <c r="F6270">
        <v>154248164.34</v>
      </c>
      <c r="G6270">
        <v>134127922.59999999</v>
      </c>
      <c r="H6270">
        <v>206736207.91999999</v>
      </c>
      <c r="I6270" t="s">
        <v>26</v>
      </c>
      <c r="J6270" t="s">
        <v>26</v>
      </c>
      <c r="K6270" t="s">
        <v>26</v>
      </c>
    </row>
    <row r="6271" spans="1:11" x14ac:dyDescent="0.25">
      <c r="A6271" s="1">
        <v>37226</v>
      </c>
      <c r="B6271" t="s">
        <v>153</v>
      </c>
      <c r="C6271" t="s">
        <v>26</v>
      </c>
      <c r="D6271" t="s">
        <v>26</v>
      </c>
      <c r="E6271" t="s">
        <v>26</v>
      </c>
      <c r="F6271">
        <v>184443170.11000001</v>
      </c>
      <c r="G6271">
        <v>165101628.16</v>
      </c>
      <c r="H6271">
        <v>230577924.90000001</v>
      </c>
      <c r="I6271" t="s">
        <v>26</v>
      </c>
      <c r="J6271" t="s">
        <v>26</v>
      </c>
      <c r="K6271" t="s">
        <v>26</v>
      </c>
    </row>
    <row r="6272" spans="1:11" x14ac:dyDescent="0.25">
      <c r="A6272" s="1">
        <v>37226</v>
      </c>
      <c r="B6272" t="s">
        <v>154</v>
      </c>
      <c r="C6272" t="s">
        <v>26</v>
      </c>
      <c r="D6272" t="s">
        <v>26</v>
      </c>
      <c r="E6272" t="s">
        <v>26</v>
      </c>
      <c r="F6272">
        <v>176021092.61000001</v>
      </c>
      <c r="G6272">
        <v>153717442.28</v>
      </c>
      <c r="H6272">
        <v>244519383.55000001</v>
      </c>
      <c r="I6272" t="s">
        <v>26</v>
      </c>
      <c r="J6272" t="s">
        <v>26</v>
      </c>
      <c r="K6272" t="s">
        <v>26</v>
      </c>
    </row>
    <row r="6273" spans="1:11" x14ac:dyDescent="0.25">
      <c r="A6273" s="1">
        <v>37226</v>
      </c>
      <c r="B6273" t="s">
        <v>155</v>
      </c>
      <c r="C6273" t="s">
        <v>26</v>
      </c>
      <c r="D6273" t="s">
        <v>26</v>
      </c>
      <c r="E6273" t="s">
        <v>26</v>
      </c>
      <c r="F6273">
        <v>163796205.62</v>
      </c>
      <c r="G6273">
        <v>149863259.91999999</v>
      </c>
      <c r="H6273">
        <v>203314784.38999999</v>
      </c>
      <c r="I6273" t="s">
        <v>26</v>
      </c>
      <c r="J6273" t="s">
        <v>26</v>
      </c>
      <c r="K6273" t="s">
        <v>26</v>
      </c>
    </row>
    <row r="6274" spans="1:11" x14ac:dyDescent="0.25">
      <c r="A6274" s="1">
        <v>37257</v>
      </c>
      <c r="B6274" t="s">
        <v>1</v>
      </c>
      <c r="C6274" t="s">
        <v>26</v>
      </c>
      <c r="D6274" t="s">
        <v>26</v>
      </c>
      <c r="E6274" t="s">
        <v>26</v>
      </c>
      <c r="F6274">
        <v>177106679.58000001</v>
      </c>
      <c r="G6274">
        <v>152727717.97</v>
      </c>
      <c r="H6274">
        <v>240661808.88999999</v>
      </c>
      <c r="I6274" t="s">
        <v>26</v>
      </c>
      <c r="J6274" t="s">
        <v>26</v>
      </c>
      <c r="K6274" t="s">
        <v>26</v>
      </c>
    </row>
    <row r="6275" spans="1:11" x14ac:dyDescent="0.25">
      <c r="A6275" s="1">
        <v>37257</v>
      </c>
      <c r="B6275" t="s">
        <v>126</v>
      </c>
      <c r="C6275" t="s">
        <v>26</v>
      </c>
      <c r="D6275" t="s">
        <v>26</v>
      </c>
      <c r="E6275" t="s">
        <v>26</v>
      </c>
      <c r="F6275">
        <v>176463357.38999999</v>
      </c>
      <c r="G6275">
        <v>154343968.83000001</v>
      </c>
      <c r="H6275">
        <v>234482463.03999999</v>
      </c>
      <c r="I6275" t="s">
        <v>26</v>
      </c>
      <c r="J6275" t="s">
        <v>26</v>
      </c>
      <c r="K6275" t="s">
        <v>26</v>
      </c>
    </row>
    <row r="6276" spans="1:11" x14ac:dyDescent="0.25">
      <c r="A6276" s="1">
        <v>37257</v>
      </c>
      <c r="B6276" t="s">
        <v>127</v>
      </c>
      <c r="C6276" t="s">
        <v>26</v>
      </c>
      <c r="D6276" t="s">
        <v>26</v>
      </c>
      <c r="E6276" t="s">
        <v>26</v>
      </c>
      <c r="F6276">
        <v>174520336.08000001</v>
      </c>
      <c r="G6276">
        <v>150613592.25999999</v>
      </c>
      <c r="H6276">
        <v>247324663.46000001</v>
      </c>
      <c r="I6276" t="s">
        <v>26</v>
      </c>
      <c r="J6276" t="s">
        <v>26</v>
      </c>
      <c r="K6276" t="s">
        <v>26</v>
      </c>
    </row>
    <row r="6277" spans="1:11" x14ac:dyDescent="0.25">
      <c r="A6277" s="1">
        <v>37257</v>
      </c>
      <c r="B6277" t="s">
        <v>113</v>
      </c>
      <c r="C6277" t="s">
        <v>26</v>
      </c>
      <c r="D6277" t="s">
        <v>26</v>
      </c>
      <c r="E6277" t="s">
        <v>26</v>
      </c>
      <c r="F6277">
        <v>180009376.41999999</v>
      </c>
      <c r="G6277">
        <v>154564274.78999999</v>
      </c>
      <c r="H6277">
        <v>240786044.93000001</v>
      </c>
      <c r="I6277" t="s">
        <v>26</v>
      </c>
      <c r="J6277" t="s">
        <v>26</v>
      </c>
      <c r="K6277" t="s">
        <v>26</v>
      </c>
    </row>
    <row r="6278" spans="1:11" x14ac:dyDescent="0.25">
      <c r="A6278" s="1">
        <v>37257</v>
      </c>
      <c r="B6278" t="s">
        <v>128</v>
      </c>
      <c r="C6278" t="s">
        <v>26</v>
      </c>
      <c r="D6278" t="s">
        <v>26</v>
      </c>
      <c r="E6278" t="s">
        <v>26</v>
      </c>
      <c r="F6278">
        <v>175203043.69999999</v>
      </c>
      <c r="G6278">
        <v>148120511.50999999</v>
      </c>
      <c r="H6278">
        <v>243671306.53999999</v>
      </c>
      <c r="I6278" t="s">
        <v>26</v>
      </c>
      <c r="J6278" t="s">
        <v>26</v>
      </c>
      <c r="K6278" t="s">
        <v>26</v>
      </c>
    </row>
    <row r="6279" spans="1:11" x14ac:dyDescent="0.25">
      <c r="A6279" s="1">
        <v>37257</v>
      </c>
      <c r="B6279" t="s">
        <v>129</v>
      </c>
      <c r="C6279" t="s">
        <v>26</v>
      </c>
      <c r="D6279" t="s">
        <v>26</v>
      </c>
      <c r="E6279" t="s">
        <v>26</v>
      </c>
      <c r="F6279">
        <v>173759286.90000001</v>
      </c>
      <c r="G6279">
        <v>154379732.12</v>
      </c>
      <c r="H6279">
        <v>227063020.55000001</v>
      </c>
      <c r="I6279" t="s">
        <v>26</v>
      </c>
      <c r="J6279" t="s">
        <v>26</v>
      </c>
      <c r="K6279" t="s">
        <v>26</v>
      </c>
    </row>
    <row r="6280" spans="1:11" x14ac:dyDescent="0.25">
      <c r="A6280" s="1">
        <v>37257</v>
      </c>
      <c r="B6280" t="s">
        <v>130</v>
      </c>
      <c r="C6280" t="s">
        <v>26</v>
      </c>
      <c r="D6280" t="s">
        <v>26</v>
      </c>
      <c r="E6280" t="s">
        <v>26</v>
      </c>
      <c r="F6280">
        <v>179518821.09</v>
      </c>
      <c r="G6280">
        <v>151060874.47</v>
      </c>
      <c r="H6280">
        <v>282898655.38999999</v>
      </c>
      <c r="I6280" t="s">
        <v>26</v>
      </c>
      <c r="J6280" t="s">
        <v>26</v>
      </c>
      <c r="K6280" t="s">
        <v>26</v>
      </c>
    </row>
    <row r="6281" spans="1:11" x14ac:dyDescent="0.25">
      <c r="A6281" s="1">
        <v>37257</v>
      </c>
      <c r="B6281" t="s">
        <v>131</v>
      </c>
      <c r="C6281" t="s">
        <v>26</v>
      </c>
      <c r="D6281" t="s">
        <v>26</v>
      </c>
      <c r="E6281" t="s">
        <v>26</v>
      </c>
      <c r="F6281">
        <v>177001656.56999999</v>
      </c>
      <c r="G6281">
        <v>158148864.03</v>
      </c>
      <c r="H6281">
        <v>238429439.86000001</v>
      </c>
      <c r="I6281" t="s">
        <v>26</v>
      </c>
      <c r="J6281" t="s">
        <v>26</v>
      </c>
      <c r="K6281" t="s">
        <v>26</v>
      </c>
    </row>
    <row r="6282" spans="1:11" x14ac:dyDescent="0.25">
      <c r="A6282" s="1">
        <v>37257</v>
      </c>
      <c r="B6282" t="s">
        <v>132</v>
      </c>
      <c r="C6282" t="s">
        <v>26</v>
      </c>
      <c r="D6282" t="s">
        <v>26</v>
      </c>
      <c r="E6282" t="s">
        <v>26</v>
      </c>
      <c r="F6282">
        <v>183857126.30000001</v>
      </c>
      <c r="G6282">
        <v>154907395.50999999</v>
      </c>
      <c r="H6282">
        <v>250271062.65000001</v>
      </c>
      <c r="I6282" t="s">
        <v>26</v>
      </c>
      <c r="J6282" t="s">
        <v>26</v>
      </c>
      <c r="K6282" t="s">
        <v>26</v>
      </c>
    </row>
    <row r="6283" spans="1:11" x14ac:dyDescent="0.25">
      <c r="A6283" s="1">
        <v>37257</v>
      </c>
      <c r="B6283" t="s">
        <v>133</v>
      </c>
      <c r="C6283" t="s">
        <v>26</v>
      </c>
      <c r="D6283" t="s">
        <v>26</v>
      </c>
      <c r="E6283" t="s">
        <v>26</v>
      </c>
      <c r="F6283">
        <v>185824086.28</v>
      </c>
      <c r="G6283">
        <v>147162213.81999999</v>
      </c>
      <c r="H6283">
        <v>273703661.72000003</v>
      </c>
      <c r="I6283" t="s">
        <v>26</v>
      </c>
      <c r="J6283" t="s">
        <v>26</v>
      </c>
      <c r="K6283" t="s">
        <v>26</v>
      </c>
    </row>
    <row r="6284" spans="1:11" x14ac:dyDescent="0.25">
      <c r="A6284" s="1">
        <v>37257</v>
      </c>
      <c r="B6284" t="s">
        <v>134</v>
      </c>
      <c r="C6284" t="s">
        <v>26</v>
      </c>
      <c r="D6284" t="s">
        <v>26</v>
      </c>
      <c r="E6284" t="s">
        <v>26</v>
      </c>
      <c r="F6284">
        <v>167447802.25</v>
      </c>
      <c r="G6284">
        <v>156180036.15000001</v>
      </c>
      <c r="H6284">
        <v>194191300.22999999</v>
      </c>
      <c r="I6284" t="s">
        <v>26</v>
      </c>
      <c r="J6284" t="s">
        <v>26</v>
      </c>
      <c r="K6284" t="s">
        <v>26</v>
      </c>
    </row>
    <row r="6285" spans="1:11" x14ac:dyDescent="0.25">
      <c r="A6285" s="1">
        <v>37257</v>
      </c>
      <c r="B6285" t="s">
        <v>135</v>
      </c>
      <c r="C6285" t="s">
        <v>26</v>
      </c>
      <c r="D6285" t="s">
        <v>26</v>
      </c>
      <c r="E6285" t="s">
        <v>26</v>
      </c>
      <c r="F6285">
        <v>171181273.72999999</v>
      </c>
      <c r="G6285">
        <v>159847278.03999999</v>
      </c>
      <c r="H6285">
        <v>207759926.97</v>
      </c>
      <c r="I6285" t="s">
        <v>26</v>
      </c>
      <c r="J6285" t="s">
        <v>26</v>
      </c>
      <c r="K6285" t="s">
        <v>26</v>
      </c>
    </row>
    <row r="6286" spans="1:11" x14ac:dyDescent="0.25">
      <c r="A6286" s="1">
        <v>37257</v>
      </c>
      <c r="B6286" t="s">
        <v>136</v>
      </c>
      <c r="C6286" t="s">
        <v>26</v>
      </c>
      <c r="D6286" t="s">
        <v>26</v>
      </c>
      <c r="E6286" t="s">
        <v>26</v>
      </c>
      <c r="F6286">
        <v>189037991.97</v>
      </c>
      <c r="G6286">
        <v>152478543.15000001</v>
      </c>
      <c r="H6286">
        <v>295832492.64999998</v>
      </c>
      <c r="I6286" t="s">
        <v>26</v>
      </c>
      <c r="J6286" t="s">
        <v>26</v>
      </c>
      <c r="K6286" t="s">
        <v>26</v>
      </c>
    </row>
    <row r="6287" spans="1:11" x14ac:dyDescent="0.25">
      <c r="A6287" s="1">
        <v>37257</v>
      </c>
      <c r="B6287" t="s">
        <v>137</v>
      </c>
      <c r="C6287" t="s">
        <v>26</v>
      </c>
      <c r="D6287" t="s">
        <v>26</v>
      </c>
      <c r="E6287" t="s">
        <v>26</v>
      </c>
      <c r="F6287">
        <v>171412521.33000001</v>
      </c>
      <c r="G6287">
        <v>144184913.03</v>
      </c>
      <c r="H6287">
        <v>287038334.60000002</v>
      </c>
      <c r="I6287" t="s">
        <v>26</v>
      </c>
      <c r="J6287" t="s">
        <v>26</v>
      </c>
      <c r="K6287" t="s">
        <v>26</v>
      </c>
    </row>
    <row r="6288" spans="1:11" x14ac:dyDescent="0.25">
      <c r="A6288" s="1">
        <v>37257</v>
      </c>
      <c r="B6288" t="s">
        <v>138</v>
      </c>
      <c r="C6288" t="s">
        <v>26</v>
      </c>
      <c r="D6288" t="s">
        <v>26</v>
      </c>
      <c r="E6288" t="s">
        <v>26</v>
      </c>
      <c r="F6288">
        <v>191980623.50999999</v>
      </c>
      <c r="G6288">
        <v>168733213</v>
      </c>
      <c r="H6288">
        <v>270500321.16000003</v>
      </c>
      <c r="I6288" t="s">
        <v>26</v>
      </c>
      <c r="J6288" t="s">
        <v>26</v>
      </c>
      <c r="K6288" t="s">
        <v>26</v>
      </c>
    </row>
    <row r="6289" spans="1:11" x14ac:dyDescent="0.25">
      <c r="A6289" s="1">
        <v>37257</v>
      </c>
      <c r="B6289" t="s">
        <v>139</v>
      </c>
      <c r="C6289" t="s">
        <v>26</v>
      </c>
      <c r="D6289" t="s">
        <v>26</v>
      </c>
      <c r="E6289" t="s">
        <v>26</v>
      </c>
      <c r="F6289">
        <v>184379758.08000001</v>
      </c>
      <c r="G6289">
        <v>149249324.87</v>
      </c>
      <c r="H6289">
        <v>302977135.45999998</v>
      </c>
      <c r="I6289" t="s">
        <v>26</v>
      </c>
      <c r="J6289" t="s">
        <v>26</v>
      </c>
      <c r="K6289" t="s">
        <v>26</v>
      </c>
    </row>
    <row r="6290" spans="1:11" x14ac:dyDescent="0.25">
      <c r="A6290" s="1">
        <v>37257</v>
      </c>
      <c r="B6290" t="s">
        <v>140</v>
      </c>
      <c r="C6290" t="s">
        <v>26</v>
      </c>
      <c r="D6290" t="s">
        <v>26</v>
      </c>
      <c r="E6290" t="s">
        <v>26</v>
      </c>
      <c r="F6290">
        <v>156210149.13</v>
      </c>
      <c r="G6290">
        <v>139110372.91</v>
      </c>
      <c r="H6290">
        <v>210088448.77000001</v>
      </c>
      <c r="I6290" t="s">
        <v>26</v>
      </c>
      <c r="J6290" t="s">
        <v>26</v>
      </c>
      <c r="K6290" t="s">
        <v>26</v>
      </c>
    </row>
    <row r="6291" spans="1:11" x14ac:dyDescent="0.25">
      <c r="A6291" s="1">
        <v>37257</v>
      </c>
      <c r="B6291" t="s">
        <v>141</v>
      </c>
      <c r="C6291" t="s">
        <v>26</v>
      </c>
      <c r="D6291" t="s">
        <v>26</v>
      </c>
      <c r="E6291" t="s">
        <v>26</v>
      </c>
      <c r="F6291">
        <v>165394046.08000001</v>
      </c>
      <c r="G6291">
        <v>149621005.88999999</v>
      </c>
      <c r="H6291">
        <v>216404609.46000001</v>
      </c>
      <c r="I6291" t="s">
        <v>26</v>
      </c>
      <c r="J6291" t="s">
        <v>26</v>
      </c>
      <c r="K6291" t="s">
        <v>26</v>
      </c>
    </row>
    <row r="6292" spans="1:11" x14ac:dyDescent="0.25">
      <c r="A6292" s="1">
        <v>37257</v>
      </c>
      <c r="B6292" t="s">
        <v>142</v>
      </c>
      <c r="C6292" t="s">
        <v>26</v>
      </c>
      <c r="D6292" t="s">
        <v>26</v>
      </c>
      <c r="E6292" t="s">
        <v>26</v>
      </c>
      <c r="F6292">
        <v>174328901.99000001</v>
      </c>
      <c r="G6292">
        <v>148784531.68000001</v>
      </c>
      <c r="H6292">
        <v>252430871.05000001</v>
      </c>
      <c r="I6292" t="s">
        <v>26</v>
      </c>
      <c r="J6292" t="s">
        <v>26</v>
      </c>
      <c r="K6292" t="s">
        <v>26</v>
      </c>
    </row>
    <row r="6293" spans="1:11" x14ac:dyDescent="0.25">
      <c r="A6293" s="1">
        <v>37257</v>
      </c>
      <c r="B6293" t="s">
        <v>143</v>
      </c>
      <c r="C6293" t="s">
        <v>26</v>
      </c>
      <c r="D6293" t="s">
        <v>26</v>
      </c>
      <c r="E6293" t="s">
        <v>26</v>
      </c>
      <c r="F6293">
        <v>178965692.15000001</v>
      </c>
      <c r="G6293">
        <v>152397708.78999999</v>
      </c>
      <c r="H6293">
        <v>243059876.74000001</v>
      </c>
      <c r="I6293" t="s">
        <v>26</v>
      </c>
      <c r="J6293" t="s">
        <v>26</v>
      </c>
      <c r="K6293" t="s">
        <v>26</v>
      </c>
    </row>
    <row r="6294" spans="1:11" x14ac:dyDescent="0.25">
      <c r="A6294" s="1">
        <v>37257</v>
      </c>
      <c r="B6294" t="s">
        <v>144</v>
      </c>
      <c r="C6294" t="s">
        <v>26</v>
      </c>
      <c r="D6294" t="s">
        <v>26</v>
      </c>
      <c r="E6294" t="s">
        <v>26</v>
      </c>
      <c r="F6294">
        <v>151011462.31</v>
      </c>
      <c r="G6294">
        <v>134662858.46000001</v>
      </c>
      <c r="H6294">
        <v>209167085.49000001</v>
      </c>
      <c r="I6294" t="s">
        <v>26</v>
      </c>
      <c r="J6294" t="s">
        <v>26</v>
      </c>
      <c r="K6294" t="s">
        <v>26</v>
      </c>
    </row>
    <row r="6295" spans="1:11" x14ac:dyDescent="0.25">
      <c r="A6295" s="1">
        <v>37257</v>
      </c>
      <c r="B6295" t="s">
        <v>145</v>
      </c>
      <c r="C6295" t="s">
        <v>26</v>
      </c>
      <c r="D6295" t="s">
        <v>26</v>
      </c>
      <c r="E6295" t="s">
        <v>26</v>
      </c>
      <c r="F6295">
        <v>177404829.22999999</v>
      </c>
      <c r="G6295">
        <v>156821643.37</v>
      </c>
      <c r="H6295">
        <v>230609114.59999999</v>
      </c>
      <c r="I6295" t="s">
        <v>26</v>
      </c>
      <c r="J6295" t="s">
        <v>26</v>
      </c>
      <c r="K6295" t="s">
        <v>26</v>
      </c>
    </row>
    <row r="6296" spans="1:11" x14ac:dyDescent="0.25">
      <c r="A6296" s="1">
        <v>37257</v>
      </c>
      <c r="B6296" t="s">
        <v>146</v>
      </c>
      <c r="C6296" t="s">
        <v>26</v>
      </c>
      <c r="D6296" t="s">
        <v>26</v>
      </c>
      <c r="E6296" t="s">
        <v>26</v>
      </c>
      <c r="F6296">
        <v>183943530.28</v>
      </c>
      <c r="G6296">
        <v>156210395.66</v>
      </c>
      <c r="H6296">
        <v>254820673.31</v>
      </c>
      <c r="I6296" t="s">
        <v>26</v>
      </c>
      <c r="J6296" t="s">
        <v>26</v>
      </c>
      <c r="K6296" t="s">
        <v>26</v>
      </c>
    </row>
    <row r="6297" spans="1:11" x14ac:dyDescent="0.25">
      <c r="A6297" s="1">
        <v>37257</v>
      </c>
      <c r="B6297" t="s">
        <v>2</v>
      </c>
      <c r="C6297" t="s">
        <v>26</v>
      </c>
      <c r="D6297" t="s">
        <v>26</v>
      </c>
      <c r="E6297" t="s">
        <v>26</v>
      </c>
      <c r="F6297">
        <v>164591459.06</v>
      </c>
      <c r="G6297">
        <v>143184191.63</v>
      </c>
      <c r="H6297">
        <v>225242824.63999999</v>
      </c>
      <c r="I6297" t="s">
        <v>26</v>
      </c>
      <c r="J6297" t="s">
        <v>26</v>
      </c>
      <c r="K6297" t="s">
        <v>26</v>
      </c>
    </row>
    <row r="6298" spans="1:11" x14ac:dyDescent="0.25">
      <c r="A6298" s="1">
        <v>37257</v>
      </c>
      <c r="B6298" t="s">
        <v>147</v>
      </c>
      <c r="C6298" t="s">
        <v>26</v>
      </c>
      <c r="D6298" t="s">
        <v>26</v>
      </c>
      <c r="E6298" t="s">
        <v>26</v>
      </c>
      <c r="F6298">
        <v>175454176.56999999</v>
      </c>
      <c r="G6298">
        <v>152214912.68000001</v>
      </c>
      <c r="H6298">
        <v>230769222.62</v>
      </c>
      <c r="I6298" t="s">
        <v>26</v>
      </c>
      <c r="J6298" t="s">
        <v>26</v>
      </c>
      <c r="K6298" t="s">
        <v>26</v>
      </c>
    </row>
    <row r="6299" spans="1:11" x14ac:dyDescent="0.25">
      <c r="A6299" s="1">
        <v>37257</v>
      </c>
      <c r="B6299" t="s">
        <v>148</v>
      </c>
      <c r="C6299" t="s">
        <v>26</v>
      </c>
      <c r="D6299" t="s">
        <v>26</v>
      </c>
      <c r="E6299" t="s">
        <v>26</v>
      </c>
      <c r="F6299">
        <v>180941877.16999999</v>
      </c>
      <c r="G6299">
        <v>154468289.36000001</v>
      </c>
      <c r="H6299">
        <v>240801914.34</v>
      </c>
      <c r="I6299" t="s">
        <v>26</v>
      </c>
      <c r="J6299" t="s">
        <v>26</v>
      </c>
      <c r="K6299" t="s">
        <v>26</v>
      </c>
    </row>
    <row r="6300" spans="1:11" x14ac:dyDescent="0.25">
      <c r="A6300" s="1">
        <v>37257</v>
      </c>
      <c r="B6300" t="s">
        <v>149</v>
      </c>
      <c r="C6300" t="s">
        <v>26</v>
      </c>
      <c r="D6300" t="s">
        <v>26</v>
      </c>
      <c r="E6300" t="s">
        <v>26</v>
      </c>
      <c r="F6300">
        <v>179807808.08000001</v>
      </c>
      <c r="G6300">
        <v>147477843.47</v>
      </c>
      <c r="H6300">
        <v>249982998.63</v>
      </c>
      <c r="I6300" t="s">
        <v>26</v>
      </c>
      <c r="J6300" t="s">
        <v>26</v>
      </c>
      <c r="K6300" t="s">
        <v>26</v>
      </c>
    </row>
    <row r="6301" spans="1:11" x14ac:dyDescent="0.25">
      <c r="A6301" s="1">
        <v>37257</v>
      </c>
      <c r="B6301" t="s">
        <v>150</v>
      </c>
      <c r="C6301" t="s">
        <v>26</v>
      </c>
      <c r="D6301" t="s">
        <v>26</v>
      </c>
      <c r="E6301" t="s">
        <v>26</v>
      </c>
      <c r="F6301">
        <v>190352068.97999999</v>
      </c>
      <c r="G6301">
        <v>160010571.22</v>
      </c>
      <c r="H6301">
        <v>264578339.19</v>
      </c>
      <c r="I6301" t="s">
        <v>26</v>
      </c>
      <c r="J6301" t="s">
        <v>26</v>
      </c>
      <c r="K6301" t="s">
        <v>26</v>
      </c>
    </row>
    <row r="6302" spans="1:11" x14ac:dyDescent="0.25">
      <c r="A6302" s="1">
        <v>37257</v>
      </c>
      <c r="B6302" t="s">
        <v>151</v>
      </c>
      <c r="C6302" t="s">
        <v>26</v>
      </c>
      <c r="D6302" t="s">
        <v>26</v>
      </c>
      <c r="E6302" t="s">
        <v>26</v>
      </c>
      <c r="F6302">
        <v>163889245.81999999</v>
      </c>
      <c r="G6302">
        <v>143112562.02000001</v>
      </c>
      <c r="H6302">
        <v>225835057.19</v>
      </c>
      <c r="I6302" t="s">
        <v>26</v>
      </c>
      <c r="J6302" t="s">
        <v>26</v>
      </c>
      <c r="K6302" t="s">
        <v>26</v>
      </c>
    </row>
    <row r="6303" spans="1:11" x14ac:dyDescent="0.25">
      <c r="A6303" s="1">
        <v>37257</v>
      </c>
      <c r="B6303" t="s">
        <v>152</v>
      </c>
      <c r="C6303" t="s">
        <v>26</v>
      </c>
      <c r="D6303" t="s">
        <v>26</v>
      </c>
      <c r="E6303" t="s">
        <v>26</v>
      </c>
      <c r="F6303">
        <v>155528424.09999999</v>
      </c>
      <c r="G6303">
        <v>136005713.50999999</v>
      </c>
      <c r="H6303">
        <v>206736207.91999999</v>
      </c>
      <c r="I6303" t="s">
        <v>26</v>
      </c>
      <c r="J6303" t="s">
        <v>26</v>
      </c>
      <c r="K6303" t="s">
        <v>26</v>
      </c>
    </row>
    <row r="6304" spans="1:11" x14ac:dyDescent="0.25">
      <c r="A6304" s="1">
        <v>37257</v>
      </c>
      <c r="B6304" t="s">
        <v>153</v>
      </c>
      <c r="C6304" t="s">
        <v>26</v>
      </c>
      <c r="D6304" t="s">
        <v>26</v>
      </c>
      <c r="E6304" t="s">
        <v>26</v>
      </c>
      <c r="F6304">
        <v>187154484.71000001</v>
      </c>
      <c r="G6304">
        <v>168601782.66999999</v>
      </c>
      <c r="H6304">
        <v>231846103.49000001</v>
      </c>
      <c r="I6304" t="s">
        <v>26</v>
      </c>
      <c r="J6304" t="s">
        <v>26</v>
      </c>
      <c r="K6304" t="s">
        <v>26</v>
      </c>
    </row>
    <row r="6305" spans="1:11" x14ac:dyDescent="0.25">
      <c r="A6305" s="1">
        <v>37257</v>
      </c>
      <c r="B6305" t="s">
        <v>154</v>
      </c>
      <c r="C6305" t="s">
        <v>26</v>
      </c>
      <c r="D6305" t="s">
        <v>26</v>
      </c>
      <c r="E6305" t="s">
        <v>26</v>
      </c>
      <c r="F6305">
        <v>177006810.72999999</v>
      </c>
      <c r="G6305">
        <v>155147014.49000001</v>
      </c>
      <c r="H6305">
        <v>244519383.55000001</v>
      </c>
      <c r="I6305" t="s">
        <v>26</v>
      </c>
      <c r="J6305" t="s">
        <v>26</v>
      </c>
      <c r="K6305" t="s">
        <v>26</v>
      </c>
    </row>
    <row r="6306" spans="1:11" x14ac:dyDescent="0.25">
      <c r="A6306" s="1">
        <v>37257</v>
      </c>
      <c r="B6306" t="s">
        <v>155</v>
      </c>
      <c r="C6306" t="s">
        <v>26</v>
      </c>
      <c r="D6306" t="s">
        <v>26</v>
      </c>
      <c r="E6306" t="s">
        <v>26</v>
      </c>
      <c r="F6306">
        <v>164484149.68000001</v>
      </c>
      <c r="G6306">
        <v>150882330.08000001</v>
      </c>
      <c r="H6306">
        <v>203314784.38999999</v>
      </c>
      <c r="I6306" t="s">
        <v>26</v>
      </c>
      <c r="J6306" t="s">
        <v>26</v>
      </c>
      <c r="K6306" t="s">
        <v>26</v>
      </c>
    </row>
    <row r="6307" spans="1:11" x14ac:dyDescent="0.25">
      <c r="A6307" s="1">
        <v>37288</v>
      </c>
      <c r="B6307" t="s">
        <v>1</v>
      </c>
      <c r="C6307" t="s">
        <v>26</v>
      </c>
      <c r="D6307" t="s">
        <v>26</v>
      </c>
      <c r="E6307" t="s">
        <v>26</v>
      </c>
      <c r="F6307">
        <v>177779684.96000001</v>
      </c>
      <c r="G6307">
        <v>153613538.74000001</v>
      </c>
      <c r="H6307">
        <v>240950603.06</v>
      </c>
      <c r="I6307" t="s">
        <v>26</v>
      </c>
      <c r="J6307" t="s">
        <v>26</v>
      </c>
      <c r="K6307" t="s">
        <v>26</v>
      </c>
    </row>
    <row r="6308" spans="1:11" x14ac:dyDescent="0.25">
      <c r="A6308" s="1">
        <v>37288</v>
      </c>
      <c r="B6308" t="s">
        <v>126</v>
      </c>
      <c r="C6308" t="s">
        <v>26</v>
      </c>
      <c r="D6308" t="s">
        <v>26</v>
      </c>
      <c r="E6308" t="s">
        <v>26</v>
      </c>
      <c r="F6308">
        <v>177257442.49000001</v>
      </c>
      <c r="G6308">
        <v>155424376.62</v>
      </c>
      <c r="H6308">
        <v>234716945.5</v>
      </c>
      <c r="I6308" t="s">
        <v>26</v>
      </c>
      <c r="J6308" t="s">
        <v>26</v>
      </c>
      <c r="K6308" t="s">
        <v>26</v>
      </c>
    </row>
    <row r="6309" spans="1:11" x14ac:dyDescent="0.25">
      <c r="A6309" s="1">
        <v>37288</v>
      </c>
      <c r="B6309" t="s">
        <v>127</v>
      </c>
      <c r="C6309" t="s">
        <v>26</v>
      </c>
      <c r="D6309" t="s">
        <v>26</v>
      </c>
      <c r="E6309" t="s">
        <v>26</v>
      </c>
      <c r="F6309">
        <v>175323129.62</v>
      </c>
      <c r="G6309">
        <v>151306414.78</v>
      </c>
      <c r="H6309">
        <v>248462356.91</v>
      </c>
      <c r="I6309" t="s">
        <v>26</v>
      </c>
      <c r="J6309" t="s">
        <v>26</v>
      </c>
      <c r="K6309" t="s">
        <v>26</v>
      </c>
    </row>
    <row r="6310" spans="1:11" x14ac:dyDescent="0.25">
      <c r="A6310" s="1">
        <v>37288</v>
      </c>
      <c r="B6310" t="s">
        <v>113</v>
      </c>
      <c r="C6310" t="s">
        <v>26</v>
      </c>
      <c r="D6310" t="s">
        <v>26</v>
      </c>
      <c r="E6310" t="s">
        <v>26</v>
      </c>
      <c r="F6310">
        <v>180513402.68000001</v>
      </c>
      <c r="G6310">
        <v>155368009.00999999</v>
      </c>
      <c r="H6310">
        <v>240786044.93000001</v>
      </c>
      <c r="I6310" t="s">
        <v>26</v>
      </c>
      <c r="J6310" t="s">
        <v>26</v>
      </c>
      <c r="K6310" t="s">
        <v>26</v>
      </c>
    </row>
    <row r="6311" spans="1:11" x14ac:dyDescent="0.25">
      <c r="A6311" s="1">
        <v>37288</v>
      </c>
      <c r="B6311" t="s">
        <v>128</v>
      </c>
      <c r="C6311" t="s">
        <v>26</v>
      </c>
      <c r="D6311" t="s">
        <v>26</v>
      </c>
      <c r="E6311" t="s">
        <v>26</v>
      </c>
      <c r="F6311">
        <v>175903855.87</v>
      </c>
      <c r="G6311">
        <v>149261039.44</v>
      </c>
      <c r="H6311">
        <v>243525103.75999999</v>
      </c>
      <c r="I6311" t="s">
        <v>26</v>
      </c>
      <c r="J6311" t="s">
        <v>26</v>
      </c>
      <c r="K6311" t="s">
        <v>26</v>
      </c>
    </row>
    <row r="6312" spans="1:11" x14ac:dyDescent="0.25">
      <c r="A6312" s="1">
        <v>37288</v>
      </c>
      <c r="B6312" t="s">
        <v>129</v>
      </c>
      <c r="C6312" t="s">
        <v>26</v>
      </c>
      <c r="D6312" t="s">
        <v>26</v>
      </c>
      <c r="E6312" t="s">
        <v>26</v>
      </c>
      <c r="F6312">
        <v>174680211.12</v>
      </c>
      <c r="G6312">
        <v>155645645.91999999</v>
      </c>
      <c r="H6312">
        <v>227290083.56999999</v>
      </c>
      <c r="I6312" t="s">
        <v>26</v>
      </c>
      <c r="J6312" t="s">
        <v>26</v>
      </c>
      <c r="K6312" t="s">
        <v>26</v>
      </c>
    </row>
    <row r="6313" spans="1:11" x14ac:dyDescent="0.25">
      <c r="A6313" s="1">
        <v>37288</v>
      </c>
      <c r="B6313" t="s">
        <v>130</v>
      </c>
      <c r="C6313" t="s">
        <v>26</v>
      </c>
      <c r="D6313" t="s">
        <v>26</v>
      </c>
      <c r="E6313" t="s">
        <v>26</v>
      </c>
      <c r="F6313">
        <v>179895810.61000001</v>
      </c>
      <c r="G6313">
        <v>151559375.34999999</v>
      </c>
      <c r="H6313">
        <v>282898655.38999999</v>
      </c>
      <c r="I6313" t="s">
        <v>26</v>
      </c>
      <c r="J6313" t="s">
        <v>26</v>
      </c>
      <c r="K6313" t="s">
        <v>26</v>
      </c>
    </row>
    <row r="6314" spans="1:11" x14ac:dyDescent="0.25">
      <c r="A6314" s="1">
        <v>37288</v>
      </c>
      <c r="B6314" t="s">
        <v>131</v>
      </c>
      <c r="C6314" t="s">
        <v>26</v>
      </c>
      <c r="D6314" t="s">
        <v>26</v>
      </c>
      <c r="E6314" t="s">
        <v>26</v>
      </c>
      <c r="F6314">
        <v>177709663.19999999</v>
      </c>
      <c r="G6314">
        <v>159113572.09999999</v>
      </c>
      <c r="H6314">
        <v>238429439.86000001</v>
      </c>
      <c r="I6314" t="s">
        <v>26</v>
      </c>
      <c r="J6314" t="s">
        <v>26</v>
      </c>
      <c r="K6314" t="s">
        <v>26</v>
      </c>
    </row>
    <row r="6315" spans="1:11" x14ac:dyDescent="0.25">
      <c r="A6315" s="1">
        <v>37288</v>
      </c>
      <c r="B6315" t="s">
        <v>132</v>
      </c>
      <c r="C6315" t="s">
        <v>26</v>
      </c>
      <c r="D6315" t="s">
        <v>26</v>
      </c>
      <c r="E6315" t="s">
        <v>26</v>
      </c>
      <c r="F6315">
        <v>184077754.84999999</v>
      </c>
      <c r="G6315">
        <v>155232701.03999999</v>
      </c>
      <c r="H6315">
        <v>250271062.65000001</v>
      </c>
      <c r="I6315" t="s">
        <v>26</v>
      </c>
      <c r="J6315" t="s">
        <v>26</v>
      </c>
      <c r="K6315" t="s">
        <v>26</v>
      </c>
    </row>
    <row r="6316" spans="1:11" x14ac:dyDescent="0.25">
      <c r="A6316" s="1">
        <v>37288</v>
      </c>
      <c r="B6316" t="s">
        <v>133</v>
      </c>
      <c r="C6316" t="s">
        <v>26</v>
      </c>
      <c r="D6316" t="s">
        <v>26</v>
      </c>
      <c r="E6316" t="s">
        <v>26</v>
      </c>
      <c r="F6316">
        <v>185879833.50999999</v>
      </c>
      <c r="G6316">
        <v>147235794.91999999</v>
      </c>
      <c r="H6316">
        <v>273703661.72000003</v>
      </c>
      <c r="I6316" t="s">
        <v>26</v>
      </c>
      <c r="J6316" t="s">
        <v>26</v>
      </c>
      <c r="K6316" t="s">
        <v>26</v>
      </c>
    </row>
    <row r="6317" spans="1:11" x14ac:dyDescent="0.25">
      <c r="A6317" s="1">
        <v>37288</v>
      </c>
      <c r="B6317" t="s">
        <v>134</v>
      </c>
      <c r="C6317" t="s">
        <v>26</v>
      </c>
      <c r="D6317" t="s">
        <v>26</v>
      </c>
      <c r="E6317" t="s">
        <v>26</v>
      </c>
      <c r="F6317">
        <v>168770639.88999999</v>
      </c>
      <c r="G6317">
        <v>158085432.59</v>
      </c>
      <c r="H6317">
        <v>194463168.05000001</v>
      </c>
      <c r="I6317" t="s">
        <v>26</v>
      </c>
      <c r="J6317" t="s">
        <v>26</v>
      </c>
      <c r="K6317" t="s">
        <v>26</v>
      </c>
    </row>
    <row r="6318" spans="1:11" x14ac:dyDescent="0.25">
      <c r="A6318" s="1">
        <v>37288</v>
      </c>
      <c r="B6318" t="s">
        <v>135</v>
      </c>
      <c r="C6318" t="s">
        <v>26</v>
      </c>
      <c r="D6318" t="s">
        <v>26</v>
      </c>
      <c r="E6318" t="s">
        <v>26</v>
      </c>
      <c r="F6318">
        <v>171831762.58000001</v>
      </c>
      <c r="G6318">
        <v>160390758.78</v>
      </c>
      <c r="H6318">
        <v>208694846.63999999</v>
      </c>
      <c r="I6318" t="s">
        <v>26</v>
      </c>
      <c r="J6318" t="s">
        <v>26</v>
      </c>
      <c r="K6318" t="s">
        <v>26</v>
      </c>
    </row>
    <row r="6319" spans="1:11" x14ac:dyDescent="0.25">
      <c r="A6319" s="1">
        <v>37288</v>
      </c>
      <c r="B6319" t="s">
        <v>136</v>
      </c>
      <c r="C6319" t="s">
        <v>26</v>
      </c>
      <c r="D6319" t="s">
        <v>26</v>
      </c>
      <c r="E6319" t="s">
        <v>26</v>
      </c>
      <c r="F6319">
        <v>190512488.31</v>
      </c>
      <c r="G6319">
        <v>154308285.66</v>
      </c>
      <c r="H6319">
        <v>296690406.88</v>
      </c>
      <c r="I6319" t="s">
        <v>26</v>
      </c>
      <c r="J6319" t="s">
        <v>26</v>
      </c>
      <c r="K6319" t="s">
        <v>26</v>
      </c>
    </row>
    <row r="6320" spans="1:11" x14ac:dyDescent="0.25">
      <c r="A6320" s="1">
        <v>37288</v>
      </c>
      <c r="B6320" t="s">
        <v>137</v>
      </c>
      <c r="C6320" t="s">
        <v>26</v>
      </c>
      <c r="D6320" t="s">
        <v>26</v>
      </c>
      <c r="E6320" t="s">
        <v>26</v>
      </c>
      <c r="F6320">
        <v>173143787.78999999</v>
      </c>
      <c r="G6320">
        <v>144357934.93000001</v>
      </c>
      <c r="H6320">
        <v>294530035.13</v>
      </c>
      <c r="I6320" t="s">
        <v>26</v>
      </c>
      <c r="J6320" t="s">
        <v>26</v>
      </c>
      <c r="K6320" t="s">
        <v>26</v>
      </c>
    </row>
    <row r="6321" spans="1:11" x14ac:dyDescent="0.25">
      <c r="A6321" s="1">
        <v>37288</v>
      </c>
      <c r="B6321" t="s">
        <v>138</v>
      </c>
      <c r="C6321" t="s">
        <v>26</v>
      </c>
      <c r="D6321" t="s">
        <v>26</v>
      </c>
      <c r="E6321" t="s">
        <v>26</v>
      </c>
      <c r="F6321">
        <v>192326188.63999999</v>
      </c>
      <c r="G6321">
        <v>169188792.66999999</v>
      </c>
      <c r="H6321">
        <v>270500321.16000003</v>
      </c>
      <c r="I6321" t="s">
        <v>26</v>
      </c>
      <c r="J6321" t="s">
        <v>26</v>
      </c>
      <c r="K6321" t="s">
        <v>26</v>
      </c>
    </row>
    <row r="6322" spans="1:11" x14ac:dyDescent="0.25">
      <c r="A6322" s="1">
        <v>37288</v>
      </c>
      <c r="B6322" t="s">
        <v>139</v>
      </c>
      <c r="C6322" t="s">
        <v>26</v>
      </c>
      <c r="D6322" t="s">
        <v>26</v>
      </c>
      <c r="E6322" t="s">
        <v>26</v>
      </c>
      <c r="F6322">
        <v>185043525.21000001</v>
      </c>
      <c r="G6322">
        <v>150219445.47999999</v>
      </c>
      <c r="H6322">
        <v>302855944.61000001</v>
      </c>
      <c r="I6322" t="s">
        <v>26</v>
      </c>
      <c r="J6322" t="s">
        <v>26</v>
      </c>
      <c r="K6322" t="s">
        <v>26</v>
      </c>
    </row>
    <row r="6323" spans="1:11" x14ac:dyDescent="0.25">
      <c r="A6323" s="1">
        <v>37288</v>
      </c>
      <c r="B6323" t="s">
        <v>140</v>
      </c>
      <c r="C6323" t="s">
        <v>26</v>
      </c>
      <c r="D6323" t="s">
        <v>26</v>
      </c>
      <c r="E6323" t="s">
        <v>26</v>
      </c>
      <c r="F6323">
        <v>156335117.25</v>
      </c>
      <c r="G6323">
        <v>139291216.40000001</v>
      </c>
      <c r="H6323">
        <v>210088448.77000001</v>
      </c>
      <c r="I6323" t="s">
        <v>26</v>
      </c>
      <c r="J6323" t="s">
        <v>26</v>
      </c>
      <c r="K6323" t="s">
        <v>26</v>
      </c>
    </row>
    <row r="6324" spans="1:11" x14ac:dyDescent="0.25">
      <c r="A6324" s="1">
        <v>37288</v>
      </c>
      <c r="B6324" t="s">
        <v>141</v>
      </c>
      <c r="C6324" t="s">
        <v>26</v>
      </c>
      <c r="D6324" t="s">
        <v>26</v>
      </c>
      <c r="E6324" t="s">
        <v>26</v>
      </c>
      <c r="F6324">
        <v>166171398.09</v>
      </c>
      <c r="G6324">
        <v>150743163.43000001</v>
      </c>
      <c r="H6324">
        <v>216404609.46000001</v>
      </c>
      <c r="I6324" t="s">
        <v>26</v>
      </c>
      <c r="J6324" t="s">
        <v>26</v>
      </c>
      <c r="K6324" t="s">
        <v>26</v>
      </c>
    </row>
    <row r="6325" spans="1:11" x14ac:dyDescent="0.25">
      <c r="A6325" s="1">
        <v>37288</v>
      </c>
      <c r="B6325" t="s">
        <v>142</v>
      </c>
      <c r="C6325" t="s">
        <v>26</v>
      </c>
      <c r="D6325" t="s">
        <v>26</v>
      </c>
      <c r="E6325" t="s">
        <v>26</v>
      </c>
      <c r="F6325">
        <v>174921620.25999999</v>
      </c>
      <c r="G6325">
        <v>149201128.37</v>
      </c>
      <c r="H6325">
        <v>253566809.97</v>
      </c>
      <c r="I6325" t="s">
        <v>26</v>
      </c>
      <c r="J6325" t="s">
        <v>26</v>
      </c>
      <c r="K6325" t="s">
        <v>26</v>
      </c>
    </row>
    <row r="6326" spans="1:11" x14ac:dyDescent="0.25">
      <c r="A6326" s="1">
        <v>37288</v>
      </c>
      <c r="B6326" t="s">
        <v>143</v>
      </c>
      <c r="C6326" t="s">
        <v>26</v>
      </c>
      <c r="D6326" t="s">
        <v>26</v>
      </c>
      <c r="E6326" t="s">
        <v>26</v>
      </c>
      <c r="F6326">
        <v>179699451.47999999</v>
      </c>
      <c r="G6326">
        <v>153479732.53</v>
      </c>
      <c r="H6326">
        <v>243059876.74000001</v>
      </c>
      <c r="I6326" t="s">
        <v>26</v>
      </c>
      <c r="J6326" t="s">
        <v>26</v>
      </c>
      <c r="K6326" t="s">
        <v>26</v>
      </c>
    </row>
    <row r="6327" spans="1:11" x14ac:dyDescent="0.25">
      <c r="A6327" s="1">
        <v>37288</v>
      </c>
      <c r="B6327" t="s">
        <v>144</v>
      </c>
      <c r="C6327" t="s">
        <v>26</v>
      </c>
      <c r="D6327" t="s">
        <v>26</v>
      </c>
      <c r="E6327" t="s">
        <v>26</v>
      </c>
      <c r="F6327">
        <v>154650838.56</v>
      </c>
      <c r="G6327">
        <v>135443903.03999999</v>
      </c>
      <c r="H6327">
        <v>220838608.86000001</v>
      </c>
      <c r="I6327" t="s">
        <v>26</v>
      </c>
      <c r="J6327" t="s">
        <v>26</v>
      </c>
      <c r="K6327" t="s">
        <v>26</v>
      </c>
    </row>
    <row r="6328" spans="1:11" x14ac:dyDescent="0.25">
      <c r="A6328" s="1">
        <v>37288</v>
      </c>
      <c r="B6328" t="s">
        <v>145</v>
      </c>
      <c r="C6328" t="s">
        <v>26</v>
      </c>
      <c r="D6328" t="s">
        <v>26</v>
      </c>
      <c r="E6328" t="s">
        <v>26</v>
      </c>
      <c r="F6328">
        <v>177919303.24000001</v>
      </c>
      <c r="G6328">
        <v>157621433.75999999</v>
      </c>
      <c r="H6328">
        <v>230609114.59999999</v>
      </c>
      <c r="I6328" t="s">
        <v>26</v>
      </c>
      <c r="J6328" t="s">
        <v>26</v>
      </c>
      <c r="K6328" t="s">
        <v>26</v>
      </c>
    </row>
    <row r="6329" spans="1:11" x14ac:dyDescent="0.25">
      <c r="A6329" s="1">
        <v>37288</v>
      </c>
      <c r="B6329" t="s">
        <v>146</v>
      </c>
      <c r="C6329" t="s">
        <v>26</v>
      </c>
      <c r="D6329" t="s">
        <v>26</v>
      </c>
      <c r="E6329" t="s">
        <v>26</v>
      </c>
      <c r="F6329">
        <v>184936825.34999999</v>
      </c>
      <c r="G6329">
        <v>157725636.5</v>
      </c>
      <c r="H6329">
        <v>254820673.31</v>
      </c>
      <c r="I6329" t="s">
        <v>26</v>
      </c>
      <c r="J6329" t="s">
        <v>26</v>
      </c>
      <c r="K6329" t="s">
        <v>26</v>
      </c>
    </row>
    <row r="6330" spans="1:11" x14ac:dyDescent="0.25">
      <c r="A6330" s="1">
        <v>37288</v>
      </c>
      <c r="B6330" t="s">
        <v>2</v>
      </c>
      <c r="C6330" t="s">
        <v>26</v>
      </c>
      <c r="D6330" t="s">
        <v>26</v>
      </c>
      <c r="E6330" t="s">
        <v>26</v>
      </c>
      <c r="F6330">
        <v>164756050.52000001</v>
      </c>
      <c r="G6330">
        <v>143413286.34</v>
      </c>
      <c r="H6330">
        <v>225242824.63999999</v>
      </c>
      <c r="I6330" t="s">
        <v>26</v>
      </c>
      <c r="J6330" t="s">
        <v>26</v>
      </c>
      <c r="K6330" t="s">
        <v>26</v>
      </c>
    </row>
    <row r="6331" spans="1:11" x14ac:dyDescent="0.25">
      <c r="A6331" s="1">
        <v>37288</v>
      </c>
      <c r="B6331" t="s">
        <v>147</v>
      </c>
      <c r="C6331" t="s">
        <v>26</v>
      </c>
      <c r="D6331" t="s">
        <v>26</v>
      </c>
      <c r="E6331" t="s">
        <v>26</v>
      </c>
      <c r="F6331">
        <v>176191084.11000001</v>
      </c>
      <c r="G6331">
        <v>153341303.03</v>
      </c>
      <c r="H6331">
        <v>230769222.62</v>
      </c>
      <c r="I6331" t="s">
        <v>26</v>
      </c>
      <c r="J6331" t="s">
        <v>26</v>
      </c>
      <c r="K6331" t="s">
        <v>26</v>
      </c>
    </row>
    <row r="6332" spans="1:11" x14ac:dyDescent="0.25">
      <c r="A6332" s="1">
        <v>37288</v>
      </c>
      <c r="B6332" t="s">
        <v>148</v>
      </c>
      <c r="C6332" t="s">
        <v>26</v>
      </c>
      <c r="D6332" t="s">
        <v>26</v>
      </c>
      <c r="E6332" t="s">
        <v>26</v>
      </c>
      <c r="F6332">
        <v>181267572.55000001</v>
      </c>
      <c r="G6332">
        <v>154993481.53999999</v>
      </c>
      <c r="H6332">
        <v>240801914.34</v>
      </c>
      <c r="I6332" t="s">
        <v>26</v>
      </c>
      <c r="J6332" t="s">
        <v>26</v>
      </c>
      <c r="K6332" t="s">
        <v>26</v>
      </c>
    </row>
    <row r="6333" spans="1:11" x14ac:dyDescent="0.25">
      <c r="A6333" s="1">
        <v>37288</v>
      </c>
      <c r="B6333" t="s">
        <v>149</v>
      </c>
      <c r="C6333" t="s">
        <v>26</v>
      </c>
      <c r="D6333" t="s">
        <v>26</v>
      </c>
      <c r="E6333" t="s">
        <v>26</v>
      </c>
      <c r="F6333">
        <v>180706847.12</v>
      </c>
      <c r="G6333">
        <v>148952621.91</v>
      </c>
      <c r="H6333">
        <v>249982998.63</v>
      </c>
      <c r="I6333" t="s">
        <v>26</v>
      </c>
      <c r="J6333" t="s">
        <v>26</v>
      </c>
      <c r="K6333" t="s">
        <v>26</v>
      </c>
    </row>
    <row r="6334" spans="1:11" x14ac:dyDescent="0.25">
      <c r="A6334" s="1">
        <v>37288</v>
      </c>
      <c r="B6334" t="s">
        <v>150</v>
      </c>
      <c r="C6334" t="s">
        <v>26</v>
      </c>
      <c r="D6334" t="s">
        <v>26</v>
      </c>
      <c r="E6334" t="s">
        <v>26</v>
      </c>
      <c r="F6334">
        <v>191113477.25999999</v>
      </c>
      <c r="G6334">
        <v>161130645.22</v>
      </c>
      <c r="H6334">
        <v>264657712.69</v>
      </c>
      <c r="I6334" t="s">
        <v>26</v>
      </c>
      <c r="J6334" t="s">
        <v>26</v>
      </c>
      <c r="K6334" t="s">
        <v>26</v>
      </c>
    </row>
    <row r="6335" spans="1:11" x14ac:dyDescent="0.25">
      <c r="A6335" s="1">
        <v>37288</v>
      </c>
      <c r="B6335" t="s">
        <v>151</v>
      </c>
      <c r="C6335" t="s">
        <v>26</v>
      </c>
      <c r="D6335" t="s">
        <v>26</v>
      </c>
      <c r="E6335" t="s">
        <v>26</v>
      </c>
      <c r="F6335">
        <v>164380913.56</v>
      </c>
      <c r="G6335">
        <v>143971237.38999999</v>
      </c>
      <c r="H6335">
        <v>225405970.58000001</v>
      </c>
      <c r="I6335" t="s">
        <v>26</v>
      </c>
      <c r="J6335" t="s">
        <v>26</v>
      </c>
      <c r="K6335" t="s">
        <v>26</v>
      </c>
    </row>
    <row r="6336" spans="1:11" x14ac:dyDescent="0.25">
      <c r="A6336" s="1">
        <v>37288</v>
      </c>
      <c r="B6336" t="s">
        <v>152</v>
      </c>
      <c r="C6336" t="s">
        <v>26</v>
      </c>
      <c r="D6336" t="s">
        <v>26</v>
      </c>
      <c r="E6336" t="s">
        <v>26</v>
      </c>
      <c r="F6336">
        <v>156414936.12</v>
      </c>
      <c r="G6336">
        <v>136808147.22</v>
      </c>
      <c r="H6336">
        <v>207852583.44</v>
      </c>
      <c r="I6336" t="s">
        <v>26</v>
      </c>
      <c r="J6336" t="s">
        <v>26</v>
      </c>
      <c r="K6336" t="s">
        <v>26</v>
      </c>
    </row>
    <row r="6337" spans="1:11" x14ac:dyDescent="0.25">
      <c r="A6337" s="1">
        <v>37288</v>
      </c>
      <c r="B6337" t="s">
        <v>153</v>
      </c>
      <c r="C6337" t="s">
        <v>26</v>
      </c>
      <c r="D6337" t="s">
        <v>26</v>
      </c>
      <c r="E6337" t="s">
        <v>26</v>
      </c>
      <c r="F6337">
        <v>187659801.81999999</v>
      </c>
      <c r="G6337">
        <v>169394211.05000001</v>
      </c>
      <c r="H6337">
        <v>231846103.49000001</v>
      </c>
      <c r="I6337" t="s">
        <v>26</v>
      </c>
      <c r="J6337" t="s">
        <v>26</v>
      </c>
      <c r="K6337" t="s">
        <v>26</v>
      </c>
    </row>
    <row r="6338" spans="1:11" x14ac:dyDescent="0.25">
      <c r="A6338" s="1">
        <v>37288</v>
      </c>
      <c r="B6338" t="s">
        <v>154</v>
      </c>
      <c r="C6338" t="s">
        <v>26</v>
      </c>
      <c r="D6338" t="s">
        <v>26</v>
      </c>
      <c r="E6338" t="s">
        <v>26</v>
      </c>
      <c r="F6338">
        <v>178511368.62</v>
      </c>
      <c r="G6338">
        <v>157350102.09999999</v>
      </c>
      <c r="H6338">
        <v>244519383.55000001</v>
      </c>
      <c r="I6338" t="s">
        <v>26</v>
      </c>
      <c r="J6338" t="s">
        <v>26</v>
      </c>
      <c r="K6338" t="s">
        <v>26</v>
      </c>
    </row>
    <row r="6339" spans="1:11" x14ac:dyDescent="0.25">
      <c r="A6339" s="1">
        <v>37288</v>
      </c>
      <c r="B6339" t="s">
        <v>155</v>
      </c>
      <c r="C6339" t="s">
        <v>26</v>
      </c>
      <c r="D6339" t="s">
        <v>26</v>
      </c>
      <c r="E6339" t="s">
        <v>26</v>
      </c>
      <c r="F6339">
        <v>164648633.83000001</v>
      </c>
      <c r="G6339">
        <v>151093565.34999999</v>
      </c>
      <c r="H6339">
        <v>203396110.30000001</v>
      </c>
      <c r="I6339" t="s">
        <v>26</v>
      </c>
      <c r="J6339" t="s">
        <v>26</v>
      </c>
      <c r="K6339" t="s">
        <v>26</v>
      </c>
    </row>
    <row r="6340" spans="1:11" x14ac:dyDescent="0.25">
      <c r="A6340" s="1">
        <v>37316</v>
      </c>
      <c r="B6340" t="s">
        <v>1</v>
      </c>
      <c r="C6340" t="s">
        <v>26</v>
      </c>
      <c r="D6340" t="s">
        <v>26</v>
      </c>
      <c r="E6340" t="s">
        <v>26</v>
      </c>
      <c r="F6340">
        <v>179326368.22</v>
      </c>
      <c r="G6340">
        <v>154074379.34999999</v>
      </c>
      <c r="H6340">
        <v>244854002.83000001</v>
      </c>
      <c r="I6340" t="s">
        <v>26</v>
      </c>
      <c r="J6340" t="s">
        <v>26</v>
      </c>
      <c r="K6340" t="s">
        <v>26</v>
      </c>
    </row>
    <row r="6341" spans="1:11" x14ac:dyDescent="0.25">
      <c r="A6341" s="1">
        <v>37316</v>
      </c>
      <c r="B6341" t="s">
        <v>126</v>
      </c>
      <c r="C6341" t="s">
        <v>26</v>
      </c>
      <c r="D6341" t="s">
        <v>26</v>
      </c>
      <c r="E6341" t="s">
        <v>26</v>
      </c>
      <c r="F6341">
        <v>177576505.88999999</v>
      </c>
      <c r="G6341">
        <v>155875107.31</v>
      </c>
      <c r="H6341">
        <v>234787360.58000001</v>
      </c>
      <c r="I6341" t="s">
        <v>26</v>
      </c>
      <c r="J6341" t="s">
        <v>26</v>
      </c>
      <c r="K6341" t="s">
        <v>26</v>
      </c>
    </row>
    <row r="6342" spans="1:11" x14ac:dyDescent="0.25">
      <c r="A6342" s="1">
        <v>37316</v>
      </c>
      <c r="B6342" t="s">
        <v>127</v>
      </c>
      <c r="C6342" t="s">
        <v>26</v>
      </c>
      <c r="D6342" t="s">
        <v>26</v>
      </c>
      <c r="E6342" t="s">
        <v>26</v>
      </c>
      <c r="F6342">
        <v>177935444.25</v>
      </c>
      <c r="G6342">
        <v>151805725.94999999</v>
      </c>
      <c r="H6342">
        <v>256537383.50999999</v>
      </c>
      <c r="I6342" t="s">
        <v>26</v>
      </c>
      <c r="J6342" t="s">
        <v>26</v>
      </c>
      <c r="K6342" t="s">
        <v>26</v>
      </c>
    </row>
    <row r="6343" spans="1:11" x14ac:dyDescent="0.25">
      <c r="A6343" s="1">
        <v>37316</v>
      </c>
      <c r="B6343" t="s">
        <v>113</v>
      </c>
      <c r="C6343" t="s">
        <v>26</v>
      </c>
      <c r="D6343" t="s">
        <v>26</v>
      </c>
      <c r="E6343" t="s">
        <v>26</v>
      </c>
      <c r="F6343">
        <v>182228280</v>
      </c>
      <c r="G6343">
        <v>156175922.66</v>
      </c>
      <c r="H6343">
        <v>244325599.78999999</v>
      </c>
      <c r="I6343" t="s">
        <v>26</v>
      </c>
      <c r="J6343" t="s">
        <v>26</v>
      </c>
      <c r="K6343" t="s">
        <v>26</v>
      </c>
    </row>
    <row r="6344" spans="1:11" x14ac:dyDescent="0.25">
      <c r="A6344" s="1">
        <v>37316</v>
      </c>
      <c r="B6344" t="s">
        <v>128</v>
      </c>
      <c r="C6344" t="s">
        <v>26</v>
      </c>
      <c r="D6344" t="s">
        <v>26</v>
      </c>
      <c r="E6344" t="s">
        <v>26</v>
      </c>
      <c r="F6344">
        <v>176396386.66999999</v>
      </c>
      <c r="G6344">
        <v>148171433.86000001</v>
      </c>
      <c r="H6344">
        <v>247275390.36000001</v>
      </c>
      <c r="I6344" t="s">
        <v>26</v>
      </c>
      <c r="J6344" t="s">
        <v>26</v>
      </c>
      <c r="K6344" t="s">
        <v>26</v>
      </c>
    </row>
    <row r="6345" spans="1:11" x14ac:dyDescent="0.25">
      <c r="A6345" s="1">
        <v>37316</v>
      </c>
      <c r="B6345" t="s">
        <v>129</v>
      </c>
      <c r="C6345" t="s">
        <v>26</v>
      </c>
      <c r="D6345" t="s">
        <v>26</v>
      </c>
      <c r="E6345" t="s">
        <v>26</v>
      </c>
      <c r="F6345">
        <v>175466272.06999999</v>
      </c>
      <c r="G6345">
        <v>156812988.25999999</v>
      </c>
      <c r="H6345">
        <v>227312812.58000001</v>
      </c>
      <c r="I6345" t="s">
        <v>26</v>
      </c>
      <c r="J6345" t="s">
        <v>26</v>
      </c>
      <c r="K6345" t="s">
        <v>26</v>
      </c>
    </row>
    <row r="6346" spans="1:11" x14ac:dyDescent="0.25">
      <c r="A6346" s="1">
        <v>37316</v>
      </c>
      <c r="B6346" t="s">
        <v>130</v>
      </c>
      <c r="C6346" t="s">
        <v>26</v>
      </c>
      <c r="D6346" t="s">
        <v>26</v>
      </c>
      <c r="E6346" t="s">
        <v>26</v>
      </c>
      <c r="F6346">
        <v>180003748.09999999</v>
      </c>
      <c r="G6346">
        <v>151377504.09999999</v>
      </c>
      <c r="H6346">
        <v>283888800.69</v>
      </c>
      <c r="I6346" t="s">
        <v>26</v>
      </c>
      <c r="J6346" t="s">
        <v>26</v>
      </c>
      <c r="K6346" t="s">
        <v>26</v>
      </c>
    </row>
    <row r="6347" spans="1:11" x14ac:dyDescent="0.25">
      <c r="A6347" s="1">
        <v>37316</v>
      </c>
      <c r="B6347" t="s">
        <v>131</v>
      </c>
      <c r="C6347" t="s">
        <v>26</v>
      </c>
      <c r="D6347" t="s">
        <v>26</v>
      </c>
      <c r="E6347" t="s">
        <v>26</v>
      </c>
      <c r="F6347">
        <v>177976227.69</v>
      </c>
      <c r="G6347">
        <v>159479533.31</v>
      </c>
      <c r="H6347">
        <v>238429439.86000001</v>
      </c>
      <c r="I6347" t="s">
        <v>26</v>
      </c>
      <c r="J6347" t="s">
        <v>26</v>
      </c>
      <c r="K6347" t="s">
        <v>26</v>
      </c>
    </row>
    <row r="6348" spans="1:11" x14ac:dyDescent="0.25">
      <c r="A6348" s="1">
        <v>37316</v>
      </c>
      <c r="B6348" t="s">
        <v>132</v>
      </c>
      <c r="C6348" t="s">
        <v>26</v>
      </c>
      <c r="D6348" t="s">
        <v>26</v>
      </c>
      <c r="E6348" t="s">
        <v>26</v>
      </c>
      <c r="F6348">
        <v>184832473.65000001</v>
      </c>
      <c r="G6348">
        <v>156365899.75999999</v>
      </c>
      <c r="H6348">
        <v>250271062.65000001</v>
      </c>
      <c r="I6348" t="s">
        <v>26</v>
      </c>
      <c r="J6348" t="s">
        <v>26</v>
      </c>
      <c r="K6348" t="s">
        <v>26</v>
      </c>
    </row>
    <row r="6349" spans="1:11" x14ac:dyDescent="0.25">
      <c r="A6349" s="1">
        <v>37316</v>
      </c>
      <c r="B6349" t="s">
        <v>133</v>
      </c>
      <c r="C6349" t="s">
        <v>26</v>
      </c>
      <c r="D6349" t="s">
        <v>26</v>
      </c>
      <c r="E6349" t="s">
        <v>26</v>
      </c>
      <c r="F6349">
        <v>187125228.38999999</v>
      </c>
      <c r="G6349">
        <v>149194031</v>
      </c>
      <c r="H6349">
        <v>273703661.72000003</v>
      </c>
      <c r="I6349" t="s">
        <v>26</v>
      </c>
      <c r="J6349" t="s">
        <v>26</v>
      </c>
      <c r="K6349" t="s">
        <v>26</v>
      </c>
    </row>
    <row r="6350" spans="1:11" x14ac:dyDescent="0.25">
      <c r="A6350" s="1">
        <v>37316</v>
      </c>
      <c r="B6350" t="s">
        <v>134</v>
      </c>
      <c r="C6350" t="s">
        <v>26</v>
      </c>
      <c r="D6350" t="s">
        <v>26</v>
      </c>
      <c r="E6350" t="s">
        <v>26</v>
      </c>
      <c r="F6350">
        <v>168838148.13999999</v>
      </c>
      <c r="G6350">
        <v>158180283.84999999</v>
      </c>
      <c r="H6350">
        <v>194463168.05000001</v>
      </c>
      <c r="I6350" t="s">
        <v>26</v>
      </c>
      <c r="J6350" t="s">
        <v>26</v>
      </c>
      <c r="K6350" t="s">
        <v>26</v>
      </c>
    </row>
    <row r="6351" spans="1:11" x14ac:dyDescent="0.25">
      <c r="A6351" s="1">
        <v>37316</v>
      </c>
      <c r="B6351" t="s">
        <v>135</v>
      </c>
      <c r="C6351" t="s">
        <v>26</v>
      </c>
      <c r="D6351" t="s">
        <v>26</v>
      </c>
      <c r="E6351" t="s">
        <v>26</v>
      </c>
      <c r="F6351">
        <v>172089510.22</v>
      </c>
      <c r="G6351">
        <v>161128556.28</v>
      </c>
      <c r="H6351">
        <v>207755719.83000001</v>
      </c>
      <c r="I6351" t="s">
        <v>26</v>
      </c>
      <c r="J6351" t="s">
        <v>26</v>
      </c>
      <c r="K6351" t="s">
        <v>26</v>
      </c>
    </row>
    <row r="6352" spans="1:11" x14ac:dyDescent="0.25">
      <c r="A6352" s="1">
        <v>37316</v>
      </c>
      <c r="B6352" t="s">
        <v>136</v>
      </c>
      <c r="C6352" t="s">
        <v>26</v>
      </c>
      <c r="D6352" t="s">
        <v>26</v>
      </c>
      <c r="E6352" t="s">
        <v>26</v>
      </c>
      <c r="F6352">
        <v>190588693.30000001</v>
      </c>
      <c r="G6352">
        <v>154431732.28999999</v>
      </c>
      <c r="H6352">
        <v>296690406.88</v>
      </c>
      <c r="I6352" t="s">
        <v>26</v>
      </c>
      <c r="J6352" t="s">
        <v>26</v>
      </c>
      <c r="K6352" t="s">
        <v>26</v>
      </c>
    </row>
    <row r="6353" spans="1:11" x14ac:dyDescent="0.25">
      <c r="A6353" s="1">
        <v>37316</v>
      </c>
      <c r="B6353" t="s">
        <v>137</v>
      </c>
      <c r="C6353" t="s">
        <v>26</v>
      </c>
      <c r="D6353" t="s">
        <v>26</v>
      </c>
      <c r="E6353" t="s">
        <v>26</v>
      </c>
      <c r="F6353">
        <v>173680533.53999999</v>
      </c>
      <c r="G6353">
        <v>145050853.00999999</v>
      </c>
      <c r="H6353">
        <v>294530035.13</v>
      </c>
      <c r="I6353" t="s">
        <v>26</v>
      </c>
      <c r="J6353" t="s">
        <v>26</v>
      </c>
      <c r="K6353" t="s">
        <v>26</v>
      </c>
    </row>
    <row r="6354" spans="1:11" x14ac:dyDescent="0.25">
      <c r="A6354" s="1">
        <v>37316</v>
      </c>
      <c r="B6354" t="s">
        <v>138</v>
      </c>
      <c r="C6354" t="s">
        <v>26</v>
      </c>
      <c r="D6354" t="s">
        <v>26</v>
      </c>
      <c r="E6354" t="s">
        <v>26</v>
      </c>
      <c r="F6354">
        <v>193172423.87</v>
      </c>
      <c r="G6354">
        <v>170339276.46000001</v>
      </c>
      <c r="H6354">
        <v>270500321.16000003</v>
      </c>
      <c r="I6354" t="s">
        <v>26</v>
      </c>
      <c r="J6354" t="s">
        <v>26</v>
      </c>
      <c r="K6354" t="s">
        <v>26</v>
      </c>
    </row>
    <row r="6355" spans="1:11" x14ac:dyDescent="0.25">
      <c r="A6355" s="1">
        <v>37316</v>
      </c>
      <c r="B6355" t="s">
        <v>139</v>
      </c>
      <c r="C6355" t="s">
        <v>26</v>
      </c>
      <c r="D6355" t="s">
        <v>26</v>
      </c>
      <c r="E6355" t="s">
        <v>26</v>
      </c>
      <c r="F6355">
        <v>185099038.27000001</v>
      </c>
      <c r="G6355">
        <v>150294555.21000001</v>
      </c>
      <c r="H6355">
        <v>302855944.61000001</v>
      </c>
      <c r="I6355" t="s">
        <v>26</v>
      </c>
      <c r="J6355" t="s">
        <v>26</v>
      </c>
      <c r="K6355" t="s">
        <v>26</v>
      </c>
    </row>
    <row r="6356" spans="1:11" x14ac:dyDescent="0.25">
      <c r="A6356" s="1">
        <v>37316</v>
      </c>
      <c r="B6356" t="s">
        <v>140</v>
      </c>
      <c r="C6356" t="s">
        <v>26</v>
      </c>
      <c r="D6356" t="s">
        <v>26</v>
      </c>
      <c r="E6356" t="s">
        <v>26</v>
      </c>
      <c r="F6356">
        <v>156741588.55000001</v>
      </c>
      <c r="G6356">
        <v>138608689.44</v>
      </c>
      <c r="H6356">
        <v>213365828.58000001</v>
      </c>
      <c r="I6356" t="s">
        <v>26</v>
      </c>
      <c r="J6356" t="s">
        <v>26</v>
      </c>
      <c r="K6356" t="s">
        <v>26</v>
      </c>
    </row>
    <row r="6357" spans="1:11" x14ac:dyDescent="0.25">
      <c r="A6357" s="1">
        <v>37316</v>
      </c>
      <c r="B6357" t="s">
        <v>141</v>
      </c>
      <c r="C6357" t="s">
        <v>26</v>
      </c>
      <c r="D6357" t="s">
        <v>26</v>
      </c>
      <c r="E6357" t="s">
        <v>26</v>
      </c>
      <c r="F6357">
        <v>167583854.97999999</v>
      </c>
      <c r="G6357">
        <v>152793270.44999999</v>
      </c>
      <c r="H6357">
        <v>216318047.62</v>
      </c>
      <c r="I6357" t="s">
        <v>26</v>
      </c>
      <c r="J6357" t="s">
        <v>26</v>
      </c>
      <c r="K6357" t="s">
        <v>26</v>
      </c>
    </row>
    <row r="6358" spans="1:11" x14ac:dyDescent="0.25">
      <c r="A6358" s="1">
        <v>37316</v>
      </c>
      <c r="B6358" t="s">
        <v>142</v>
      </c>
      <c r="C6358" t="s">
        <v>26</v>
      </c>
      <c r="D6358" t="s">
        <v>26</v>
      </c>
      <c r="E6358" t="s">
        <v>26</v>
      </c>
      <c r="F6358">
        <v>175673783.22</v>
      </c>
      <c r="G6358">
        <v>150260456.38</v>
      </c>
      <c r="H6358">
        <v>253566809.97</v>
      </c>
      <c r="I6358" t="s">
        <v>26</v>
      </c>
      <c r="J6358" t="s">
        <v>26</v>
      </c>
      <c r="K6358" t="s">
        <v>26</v>
      </c>
    </row>
    <row r="6359" spans="1:11" x14ac:dyDescent="0.25">
      <c r="A6359" s="1">
        <v>37316</v>
      </c>
      <c r="B6359" t="s">
        <v>143</v>
      </c>
      <c r="C6359" t="s">
        <v>26</v>
      </c>
      <c r="D6359" t="s">
        <v>26</v>
      </c>
      <c r="E6359" t="s">
        <v>26</v>
      </c>
      <c r="F6359">
        <v>180382309.40000001</v>
      </c>
      <c r="G6359">
        <v>154477350.78999999</v>
      </c>
      <c r="H6359">
        <v>243059876.74000001</v>
      </c>
      <c r="I6359" t="s">
        <v>26</v>
      </c>
      <c r="J6359" t="s">
        <v>26</v>
      </c>
      <c r="K6359" t="s">
        <v>26</v>
      </c>
    </row>
    <row r="6360" spans="1:11" x14ac:dyDescent="0.25">
      <c r="A6360" s="1">
        <v>37316</v>
      </c>
      <c r="B6360" t="s">
        <v>144</v>
      </c>
      <c r="C6360" t="s">
        <v>26</v>
      </c>
      <c r="D6360" t="s">
        <v>26</v>
      </c>
      <c r="E6360" t="s">
        <v>26</v>
      </c>
      <c r="F6360">
        <v>155625138.84</v>
      </c>
      <c r="G6360">
        <v>136811886.46000001</v>
      </c>
      <c r="H6360">
        <v>220838608.86000001</v>
      </c>
      <c r="I6360" t="s">
        <v>26</v>
      </c>
      <c r="J6360" t="s">
        <v>26</v>
      </c>
      <c r="K6360" t="s">
        <v>26</v>
      </c>
    </row>
    <row r="6361" spans="1:11" x14ac:dyDescent="0.25">
      <c r="A6361" s="1">
        <v>37316</v>
      </c>
      <c r="B6361" t="s">
        <v>145</v>
      </c>
      <c r="C6361" t="s">
        <v>26</v>
      </c>
      <c r="D6361" t="s">
        <v>26</v>
      </c>
      <c r="E6361" t="s">
        <v>26</v>
      </c>
      <c r="F6361">
        <v>185320746.25</v>
      </c>
      <c r="G6361">
        <v>157542623.03999999</v>
      </c>
      <c r="H6361">
        <v>253646965.15000001</v>
      </c>
      <c r="I6361" t="s">
        <v>26</v>
      </c>
      <c r="J6361" t="s">
        <v>26</v>
      </c>
      <c r="K6361" t="s">
        <v>26</v>
      </c>
    </row>
    <row r="6362" spans="1:11" x14ac:dyDescent="0.25">
      <c r="A6362" s="1">
        <v>37316</v>
      </c>
      <c r="B6362" t="s">
        <v>146</v>
      </c>
      <c r="C6362" t="s">
        <v>26</v>
      </c>
      <c r="D6362" t="s">
        <v>26</v>
      </c>
      <c r="E6362" t="s">
        <v>26</v>
      </c>
      <c r="F6362">
        <v>185140255.84999999</v>
      </c>
      <c r="G6362">
        <v>158041087.77000001</v>
      </c>
      <c r="H6362">
        <v>254820673.31</v>
      </c>
      <c r="I6362" t="s">
        <v>26</v>
      </c>
      <c r="J6362" t="s">
        <v>26</v>
      </c>
      <c r="K6362" t="s">
        <v>26</v>
      </c>
    </row>
    <row r="6363" spans="1:11" x14ac:dyDescent="0.25">
      <c r="A6363" s="1">
        <v>37316</v>
      </c>
      <c r="B6363" t="s">
        <v>2</v>
      </c>
      <c r="C6363" t="s">
        <v>26</v>
      </c>
      <c r="D6363" t="s">
        <v>26</v>
      </c>
      <c r="E6363" t="s">
        <v>26</v>
      </c>
      <c r="F6363">
        <v>165349172.30000001</v>
      </c>
      <c r="G6363">
        <v>144259424.72999999</v>
      </c>
      <c r="H6363">
        <v>225242824.63999999</v>
      </c>
      <c r="I6363" t="s">
        <v>26</v>
      </c>
      <c r="J6363" t="s">
        <v>26</v>
      </c>
      <c r="K6363" t="s">
        <v>26</v>
      </c>
    </row>
    <row r="6364" spans="1:11" x14ac:dyDescent="0.25">
      <c r="A6364" s="1">
        <v>37316</v>
      </c>
      <c r="B6364" t="s">
        <v>147</v>
      </c>
      <c r="C6364" t="s">
        <v>26</v>
      </c>
      <c r="D6364" t="s">
        <v>26</v>
      </c>
      <c r="E6364" t="s">
        <v>26</v>
      </c>
      <c r="F6364">
        <v>184806828.12</v>
      </c>
      <c r="G6364">
        <v>153785992.81</v>
      </c>
      <c r="H6364">
        <v>255761529.43000001</v>
      </c>
      <c r="I6364" t="s">
        <v>26</v>
      </c>
      <c r="J6364" t="s">
        <v>26</v>
      </c>
      <c r="K6364" t="s">
        <v>26</v>
      </c>
    </row>
    <row r="6365" spans="1:11" x14ac:dyDescent="0.25">
      <c r="A6365" s="1">
        <v>37316</v>
      </c>
      <c r="B6365" t="s">
        <v>148</v>
      </c>
      <c r="C6365" t="s">
        <v>26</v>
      </c>
      <c r="D6365" t="s">
        <v>26</v>
      </c>
      <c r="E6365" t="s">
        <v>26</v>
      </c>
      <c r="F6365">
        <v>181811375.27000001</v>
      </c>
      <c r="G6365">
        <v>156031937.87</v>
      </c>
      <c r="H6365">
        <v>240512952.03999999</v>
      </c>
      <c r="I6365" t="s">
        <v>26</v>
      </c>
      <c r="J6365" t="s">
        <v>26</v>
      </c>
      <c r="K6365" t="s">
        <v>26</v>
      </c>
    </row>
    <row r="6366" spans="1:11" x14ac:dyDescent="0.25">
      <c r="A6366" s="1">
        <v>37316</v>
      </c>
      <c r="B6366" t="s">
        <v>149</v>
      </c>
      <c r="C6366" t="s">
        <v>26</v>
      </c>
      <c r="D6366" t="s">
        <v>26</v>
      </c>
      <c r="E6366" t="s">
        <v>26</v>
      </c>
      <c r="F6366">
        <v>180941766.02000001</v>
      </c>
      <c r="G6366">
        <v>149339898.72</v>
      </c>
      <c r="H6366">
        <v>249982998.63</v>
      </c>
      <c r="I6366" t="s">
        <v>26</v>
      </c>
      <c r="J6366" t="s">
        <v>26</v>
      </c>
      <c r="K6366" t="s">
        <v>26</v>
      </c>
    </row>
    <row r="6367" spans="1:11" x14ac:dyDescent="0.25">
      <c r="A6367" s="1">
        <v>37316</v>
      </c>
      <c r="B6367" t="s">
        <v>150</v>
      </c>
      <c r="C6367" t="s">
        <v>26</v>
      </c>
      <c r="D6367" t="s">
        <v>26</v>
      </c>
      <c r="E6367" t="s">
        <v>26</v>
      </c>
      <c r="F6367">
        <v>191973487.91</v>
      </c>
      <c r="G6367">
        <v>162484142.63999999</v>
      </c>
      <c r="H6367">
        <v>264578315.38</v>
      </c>
      <c r="I6367" t="s">
        <v>26</v>
      </c>
      <c r="J6367" t="s">
        <v>26</v>
      </c>
      <c r="K6367" t="s">
        <v>26</v>
      </c>
    </row>
    <row r="6368" spans="1:11" x14ac:dyDescent="0.25">
      <c r="A6368" s="1">
        <v>37316</v>
      </c>
      <c r="B6368" t="s">
        <v>151</v>
      </c>
      <c r="C6368" t="s">
        <v>26</v>
      </c>
      <c r="D6368" t="s">
        <v>26</v>
      </c>
      <c r="E6368" t="s">
        <v>26</v>
      </c>
      <c r="F6368">
        <v>164923370.56999999</v>
      </c>
      <c r="G6368">
        <v>140559119.06</v>
      </c>
      <c r="H6368">
        <v>235909888.81</v>
      </c>
      <c r="I6368" t="s">
        <v>26</v>
      </c>
      <c r="J6368" t="s">
        <v>26</v>
      </c>
      <c r="K6368" t="s">
        <v>26</v>
      </c>
    </row>
    <row r="6369" spans="1:11" x14ac:dyDescent="0.25">
      <c r="A6369" s="1">
        <v>37316</v>
      </c>
      <c r="B6369" t="s">
        <v>152</v>
      </c>
      <c r="C6369" t="s">
        <v>26</v>
      </c>
      <c r="D6369" t="s">
        <v>26</v>
      </c>
      <c r="E6369" t="s">
        <v>26</v>
      </c>
      <c r="F6369">
        <v>156790331.97</v>
      </c>
      <c r="G6369">
        <v>137355379.81</v>
      </c>
      <c r="H6369">
        <v>207852583.44</v>
      </c>
      <c r="I6369" t="s">
        <v>26</v>
      </c>
      <c r="J6369" t="s">
        <v>26</v>
      </c>
      <c r="K6369" t="s">
        <v>26</v>
      </c>
    </row>
    <row r="6370" spans="1:11" x14ac:dyDescent="0.25">
      <c r="A6370" s="1">
        <v>37316</v>
      </c>
      <c r="B6370" t="s">
        <v>153</v>
      </c>
      <c r="C6370" t="s">
        <v>26</v>
      </c>
      <c r="D6370" t="s">
        <v>26</v>
      </c>
      <c r="E6370" t="s">
        <v>26</v>
      </c>
      <c r="F6370">
        <v>188297845.15000001</v>
      </c>
      <c r="G6370">
        <v>170376697.47</v>
      </c>
      <c r="H6370">
        <v>231869288.09999999</v>
      </c>
      <c r="I6370" t="s">
        <v>26</v>
      </c>
      <c r="J6370" t="s">
        <v>26</v>
      </c>
      <c r="K6370" t="s">
        <v>26</v>
      </c>
    </row>
    <row r="6371" spans="1:11" x14ac:dyDescent="0.25">
      <c r="A6371" s="1">
        <v>37316</v>
      </c>
      <c r="B6371" t="s">
        <v>154</v>
      </c>
      <c r="C6371" t="s">
        <v>26</v>
      </c>
      <c r="D6371" t="s">
        <v>26</v>
      </c>
      <c r="E6371" t="s">
        <v>26</v>
      </c>
      <c r="F6371">
        <v>179475330.00999999</v>
      </c>
      <c r="G6371">
        <v>158750518.00999999</v>
      </c>
      <c r="H6371">
        <v>244519383.55000001</v>
      </c>
      <c r="I6371" t="s">
        <v>26</v>
      </c>
      <c r="J6371" t="s">
        <v>26</v>
      </c>
      <c r="K6371" t="s">
        <v>26</v>
      </c>
    </row>
    <row r="6372" spans="1:11" x14ac:dyDescent="0.25">
      <c r="A6372" s="1">
        <v>37316</v>
      </c>
      <c r="B6372" t="s">
        <v>155</v>
      </c>
      <c r="C6372" t="s">
        <v>26</v>
      </c>
      <c r="D6372" t="s">
        <v>26</v>
      </c>
      <c r="E6372" t="s">
        <v>26</v>
      </c>
      <c r="F6372">
        <v>165801174.27000001</v>
      </c>
      <c r="G6372">
        <v>152785813.28</v>
      </c>
      <c r="H6372">
        <v>203457129.13</v>
      </c>
      <c r="I6372" t="s">
        <v>26</v>
      </c>
      <c r="J6372" t="s">
        <v>26</v>
      </c>
      <c r="K6372" t="s">
        <v>26</v>
      </c>
    </row>
    <row r="6373" spans="1:11" x14ac:dyDescent="0.25">
      <c r="A6373" s="1">
        <v>37347</v>
      </c>
      <c r="B6373" t="s">
        <v>1</v>
      </c>
      <c r="C6373" t="s">
        <v>26</v>
      </c>
      <c r="D6373" t="s">
        <v>26</v>
      </c>
      <c r="E6373" t="s">
        <v>26</v>
      </c>
      <c r="F6373">
        <v>180079538.97</v>
      </c>
      <c r="G6373">
        <v>154829343.81</v>
      </c>
      <c r="H6373">
        <v>245686506.44</v>
      </c>
      <c r="I6373" t="s">
        <v>26</v>
      </c>
      <c r="J6373" t="s">
        <v>26</v>
      </c>
      <c r="K6373" t="s">
        <v>26</v>
      </c>
    </row>
    <row r="6374" spans="1:11" x14ac:dyDescent="0.25">
      <c r="A6374" s="1">
        <v>37347</v>
      </c>
      <c r="B6374" t="s">
        <v>126</v>
      </c>
      <c r="C6374" t="s">
        <v>26</v>
      </c>
      <c r="D6374" t="s">
        <v>26</v>
      </c>
      <c r="E6374" t="s">
        <v>26</v>
      </c>
      <c r="F6374">
        <v>178286811.91</v>
      </c>
      <c r="G6374">
        <v>156919470.53</v>
      </c>
      <c r="H6374">
        <v>234810839.31999999</v>
      </c>
      <c r="I6374" t="s">
        <v>26</v>
      </c>
      <c r="J6374" t="s">
        <v>26</v>
      </c>
      <c r="K6374" t="s">
        <v>26</v>
      </c>
    </row>
    <row r="6375" spans="1:11" x14ac:dyDescent="0.25">
      <c r="A6375" s="1">
        <v>37347</v>
      </c>
      <c r="B6375" t="s">
        <v>127</v>
      </c>
      <c r="C6375" t="s">
        <v>26</v>
      </c>
      <c r="D6375" t="s">
        <v>26</v>
      </c>
      <c r="E6375" t="s">
        <v>26</v>
      </c>
      <c r="F6375">
        <v>179892734.13999999</v>
      </c>
      <c r="G6375">
        <v>153247880.34999999</v>
      </c>
      <c r="H6375">
        <v>259949330.71000001</v>
      </c>
      <c r="I6375" t="s">
        <v>26</v>
      </c>
      <c r="J6375" t="s">
        <v>26</v>
      </c>
      <c r="K6375" t="s">
        <v>26</v>
      </c>
    </row>
    <row r="6376" spans="1:11" x14ac:dyDescent="0.25">
      <c r="A6376" s="1">
        <v>37347</v>
      </c>
      <c r="B6376" t="s">
        <v>113</v>
      </c>
      <c r="C6376" t="s">
        <v>26</v>
      </c>
      <c r="D6376" t="s">
        <v>26</v>
      </c>
      <c r="E6376" t="s">
        <v>26</v>
      </c>
      <c r="F6376">
        <v>182519845.25</v>
      </c>
      <c r="G6376">
        <v>156550744.88</v>
      </c>
      <c r="H6376">
        <v>244496627.71000001</v>
      </c>
      <c r="I6376" t="s">
        <v>26</v>
      </c>
      <c r="J6376" t="s">
        <v>26</v>
      </c>
      <c r="K6376" t="s">
        <v>26</v>
      </c>
    </row>
    <row r="6377" spans="1:11" x14ac:dyDescent="0.25">
      <c r="A6377" s="1">
        <v>37347</v>
      </c>
      <c r="B6377" t="s">
        <v>128</v>
      </c>
      <c r="C6377" t="s">
        <v>26</v>
      </c>
      <c r="D6377" t="s">
        <v>26</v>
      </c>
      <c r="E6377" t="s">
        <v>26</v>
      </c>
      <c r="F6377">
        <v>176572783.06</v>
      </c>
      <c r="G6377">
        <v>148438142.44</v>
      </c>
      <c r="H6377">
        <v>247275390.36000001</v>
      </c>
      <c r="I6377" t="s">
        <v>26</v>
      </c>
      <c r="J6377" t="s">
        <v>26</v>
      </c>
      <c r="K6377" t="s">
        <v>26</v>
      </c>
    </row>
    <row r="6378" spans="1:11" x14ac:dyDescent="0.25">
      <c r="A6378" s="1">
        <v>37347</v>
      </c>
      <c r="B6378" t="s">
        <v>129</v>
      </c>
      <c r="C6378" t="s">
        <v>26</v>
      </c>
      <c r="D6378" t="s">
        <v>26</v>
      </c>
      <c r="E6378" t="s">
        <v>26</v>
      </c>
      <c r="F6378">
        <v>176097950.65000001</v>
      </c>
      <c r="G6378">
        <v>157847953.99000001</v>
      </c>
      <c r="H6378">
        <v>227085499.77000001</v>
      </c>
      <c r="I6378" t="s">
        <v>26</v>
      </c>
      <c r="J6378" t="s">
        <v>26</v>
      </c>
      <c r="K6378" t="s">
        <v>26</v>
      </c>
    </row>
    <row r="6379" spans="1:11" x14ac:dyDescent="0.25">
      <c r="A6379" s="1">
        <v>37347</v>
      </c>
      <c r="B6379" t="s">
        <v>130</v>
      </c>
      <c r="C6379" t="s">
        <v>26</v>
      </c>
      <c r="D6379" t="s">
        <v>26</v>
      </c>
      <c r="E6379" t="s">
        <v>26</v>
      </c>
      <c r="F6379">
        <v>180471757.84</v>
      </c>
      <c r="G6379">
        <v>152013289.62</v>
      </c>
      <c r="H6379">
        <v>283888800.69</v>
      </c>
      <c r="I6379" t="s">
        <v>26</v>
      </c>
      <c r="J6379" t="s">
        <v>26</v>
      </c>
      <c r="K6379" t="s">
        <v>26</v>
      </c>
    </row>
    <row r="6380" spans="1:11" x14ac:dyDescent="0.25">
      <c r="A6380" s="1">
        <v>37347</v>
      </c>
      <c r="B6380" t="s">
        <v>131</v>
      </c>
      <c r="C6380" t="s">
        <v>26</v>
      </c>
      <c r="D6380" t="s">
        <v>26</v>
      </c>
      <c r="E6380" t="s">
        <v>26</v>
      </c>
      <c r="F6380">
        <v>179560216.12</v>
      </c>
      <c r="G6380">
        <v>160245035.06999999</v>
      </c>
      <c r="H6380">
        <v>242435054.44999999</v>
      </c>
      <c r="I6380" t="s">
        <v>26</v>
      </c>
      <c r="J6380" t="s">
        <v>26</v>
      </c>
      <c r="K6380" t="s">
        <v>26</v>
      </c>
    </row>
    <row r="6381" spans="1:11" x14ac:dyDescent="0.25">
      <c r="A6381" s="1">
        <v>37347</v>
      </c>
      <c r="B6381" t="s">
        <v>132</v>
      </c>
      <c r="C6381" t="s">
        <v>26</v>
      </c>
      <c r="D6381" t="s">
        <v>26</v>
      </c>
      <c r="E6381" t="s">
        <v>26</v>
      </c>
      <c r="F6381">
        <v>185830569.00999999</v>
      </c>
      <c r="G6381">
        <v>157867012.40000001</v>
      </c>
      <c r="H6381">
        <v>250271062.65000001</v>
      </c>
      <c r="I6381" t="s">
        <v>26</v>
      </c>
      <c r="J6381" t="s">
        <v>26</v>
      </c>
      <c r="K6381" t="s">
        <v>26</v>
      </c>
    </row>
    <row r="6382" spans="1:11" x14ac:dyDescent="0.25">
      <c r="A6382" s="1">
        <v>37347</v>
      </c>
      <c r="B6382" t="s">
        <v>133</v>
      </c>
      <c r="C6382" t="s">
        <v>26</v>
      </c>
      <c r="D6382" t="s">
        <v>26</v>
      </c>
      <c r="E6382" t="s">
        <v>26</v>
      </c>
      <c r="F6382">
        <v>188584805.16999999</v>
      </c>
      <c r="G6382">
        <v>151506538.47999999</v>
      </c>
      <c r="H6382">
        <v>273703661.72000003</v>
      </c>
      <c r="I6382" t="s">
        <v>26</v>
      </c>
      <c r="J6382" t="s">
        <v>26</v>
      </c>
      <c r="K6382" t="s">
        <v>26</v>
      </c>
    </row>
    <row r="6383" spans="1:11" x14ac:dyDescent="0.25">
      <c r="A6383" s="1">
        <v>37347</v>
      </c>
      <c r="B6383" t="s">
        <v>134</v>
      </c>
      <c r="C6383" t="s">
        <v>26</v>
      </c>
      <c r="D6383" t="s">
        <v>26</v>
      </c>
      <c r="E6383" t="s">
        <v>26</v>
      </c>
      <c r="F6383">
        <v>169057637.74000001</v>
      </c>
      <c r="G6383">
        <v>158702278.78</v>
      </c>
      <c r="H6383">
        <v>194113134.34999999</v>
      </c>
      <c r="I6383" t="s">
        <v>26</v>
      </c>
      <c r="J6383" t="s">
        <v>26</v>
      </c>
      <c r="K6383" t="s">
        <v>26</v>
      </c>
    </row>
    <row r="6384" spans="1:11" x14ac:dyDescent="0.25">
      <c r="A6384" s="1">
        <v>37347</v>
      </c>
      <c r="B6384" t="s">
        <v>135</v>
      </c>
      <c r="C6384" t="s">
        <v>26</v>
      </c>
      <c r="D6384" t="s">
        <v>26</v>
      </c>
      <c r="E6384" t="s">
        <v>26</v>
      </c>
      <c r="F6384">
        <v>172382062.38999999</v>
      </c>
      <c r="G6384">
        <v>161547490.52000001</v>
      </c>
      <c r="H6384">
        <v>207755719.83000001</v>
      </c>
      <c r="I6384" t="s">
        <v>26</v>
      </c>
      <c r="J6384" t="s">
        <v>26</v>
      </c>
      <c r="K6384" t="s">
        <v>26</v>
      </c>
    </row>
    <row r="6385" spans="1:11" x14ac:dyDescent="0.25">
      <c r="A6385" s="1">
        <v>37347</v>
      </c>
      <c r="B6385" t="s">
        <v>136</v>
      </c>
      <c r="C6385" t="s">
        <v>26</v>
      </c>
      <c r="D6385" t="s">
        <v>26</v>
      </c>
      <c r="E6385" t="s">
        <v>26</v>
      </c>
      <c r="F6385">
        <v>192456462.5</v>
      </c>
      <c r="G6385">
        <v>157226946.65000001</v>
      </c>
      <c r="H6385">
        <v>296690406.88</v>
      </c>
      <c r="I6385" t="s">
        <v>26</v>
      </c>
      <c r="J6385" t="s">
        <v>26</v>
      </c>
      <c r="K6385" t="s">
        <v>26</v>
      </c>
    </row>
    <row r="6386" spans="1:11" x14ac:dyDescent="0.25">
      <c r="A6386" s="1">
        <v>37347</v>
      </c>
      <c r="B6386" t="s">
        <v>137</v>
      </c>
      <c r="C6386" t="s">
        <v>26</v>
      </c>
      <c r="D6386" t="s">
        <v>26</v>
      </c>
      <c r="E6386" t="s">
        <v>26</v>
      </c>
      <c r="F6386">
        <v>175834172.15000001</v>
      </c>
      <c r="G6386">
        <v>146791463.25</v>
      </c>
      <c r="H6386">
        <v>298358925.58999997</v>
      </c>
      <c r="I6386" t="s">
        <v>26</v>
      </c>
      <c r="J6386" t="s">
        <v>26</v>
      </c>
      <c r="K6386" t="s">
        <v>26</v>
      </c>
    </row>
    <row r="6387" spans="1:11" x14ac:dyDescent="0.25">
      <c r="A6387" s="1">
        <v>37347</v>
      </c>
      <c r="B6387" t="s">
        <v>138</v>
      </c>
      <c r="C6387" t="s">
        <v>26</v>
      </c>
      <c r="D6387" t="s">
        <v>26</v>
      </c>
      <c r="E6387" t="s">
        <v>26</v>
      </c>
      <c r="F6387">
        <v>194215554.96000001</v>
      </c>
      <c r="G6387">
        <v>171088769.28</v>
      </c>
      <c r="H6387">
        <v>272447923.48000002</v>
      </c>
      <c r="I6387" t="s">
        <v>26</v>
      </c>
      <c r="J6387" t="s">
        <v>26</v>
      </c>
      <c r="K6387" t="s">
        <v>26</v>
      </c>
    </row>
    <row r="6388" spans="1:11" x14ac:dyDescent="0.25">
      <c r="A6388" s="1">
        <v>37347</v>
      </c>
      <c r="B6388" t="s">
        <v>139</v>
      </c>
      <c r="C6388" t="s">
        <v>26</v>
      </c>
      <c r="D6388" t="s">
        <v>26</v>
      </c>
      <c r="E6388" t="s">
        <v>26</v>
      </c>
      <c r="F6388">
        <v>192502999.80000001</v>
      </c>
      <c r="G6388">
        <v>154292390.38</v>
      </c>
      <c r="H6388">
        <v>320633588.56</v>
      </c>
      <c r="I6388" t="s">
        <v>26</v>
      </c>
      <c r="J6388" t="s">
        <v>26</v>
      </c>
      <c r="K6388" t="s">
        <v>26</v>
      </c>
    </row>
    <row r="6389" spans="1:11" x14ac:dyDescent="0.25">
      <c r="A6389" s="1">
        <v>37347</v>
      </c>
      <c r="B6389" t="s">
        <v>140</v>
      </c>
      <c r="C6389" t="s">
        <v>26</v>
      </c>
      <c r="D6389" t="s">
        <v>26</v>
      </c>
      <c r="E6389" t="s">
        <v>26</v>
      </c>
      <c r="F6389">
        <v>158387375.22999999</v>
      </c>
      <c r="G6389">
        <v>139107680.72</v>
      </c>
      <c r="H6389">
        <v>218102549.97</v>
      </c>
      <c r="I6389" t="s">
        <v>26</v>
      </c>
      <c r="J6389" t="s">
        <v>26</v>
      </c>
      <c r="K6389" t="s">
        <v>26</v>
      </c>
    </row>
    <row r="6390" spans="1:11" x14ac:dyDescent="0.25">
      <c r="A6390" s="1">
        <v>37347</v>
      </c>
      <c r="B6390" t="s">
        <v>141</v>
      </c>
      <c r="C6390" t="s">
        <v>26</v>
      </c>
      <c r="D6390" t="s">
        <v>26</v>
      </c>
      <c r="E6390" t="s">
        <v>26</v>
      </c>
      <c r="F6390">
        <v>168689908.41999999</v>
      </c>
      <c r="G6390">
        <v>154382320.47</v>
      </c>
      <c r="H6390">
        <v>216318047.62</v>
      </c>
      <c r="I6390" t="s">
        <v>26</v>
      </c>
      <c r="J6390" t="s">
        <v>26</v>
      </c>
      <c r="K6390" t="s">
        <v>26</v>
      </c>
    </row>
    <row r="6391" spans="1:11" x14ac:dyDescent="0.25">
      <c r="A6391" s="1">
        <v>37347</v>
      </c>
      <c r="B6391" t="s">
        <v>142</v>
      </c>
      <c r="C6391" t="s">
        <v>26</v>
      </c>
      <c r="D6391" t="s">
        <v>26</v>
      </c>
      <c r="E6391" t="s">
        <v>26</v>
      </c>
      <c r="F6391">
        <v>175937293.90000001</v>
      </c>
      <c r="G6391">
        <v>150636107.52000001</v>
      </c>
      <c r="H6391">
        <v>253566809.97</v>
      </c>
      <c r="I6391" t="s">
        <v>26</v>
      </c>
      <c r="J6391" t="s">
        <v>26</v>
      </c>
      <c r="K6391" t="s">
        <v>26</v>
      </c>
    </row>
    <row r="6392" spans="1:11" x14ac:dyDescent="0.25">
      <c r="A6392" s="1">
        <v>37347</v>
      </c>
      <c r="B6392" t="s">
        <v>143</v>
      </c>
      <c r="C6392" t="s">
        <v>26</v>
      </c>
      <c r="D6392" t="s">
        <v>26</v>
      </c>
      <c r="E6392" t="s">
        <v>26</v>
      </c>
      <c r="F6392">
        <v>180454462.31999999</v>
      </c>
      <c r="G6392">
        <v>154600932.66999999</v>
      </c>
      <c r="H6392">
        <v>243059876.74000001</v>
      </c>
      <c r="I6392" t="s">
        <v>26</v>
      </c>
      <c r="J6392" t="s">
        <v>26</v>
      </c>
      <c r="K6392" t="s">
        <v>26</v>
      </c>
    </row>
    <row r="6393" spans="1:11" x14ac:dyDescent="0.25">
      <c r="A6393" s="1">
        <v>37347</v>
      </c>
      <c r="B6393" t="s">
        <v>144</v>
      </c>
      <c r="C6393" t="s">
        <v>26</v>
      </c>
      <c r="D6393" t="s">
        <v>26</v>
      </c>
      <c r="E6393" t="s">
        <v>26</v>
      </c>
      <c r="F6393">
        <v>157710515.69999999</v>
      </c>
      <c r="G6393">
        <v>137509627.08000001</v>
      </c>
      <c r="H6393">
        <v>226845419.02000001</v>
      </c>
      <c r="I6393" t="s">
        <v>26</v>
      </c>
      <c r="J6393" t="s">
        <v>26</v>
      </c>
      <c r="K6393" t="s">
        <v>26</v>
      </c>
    </row>
    <row r="6394" spans="1:11" x14ac:dyDescent="0.25">
      <c r="A6394" s="1">
        <v>37347</v>
      </c>
      <c r="B6394" t="s">
        <v>145</v>
      </c>
      <c r="C6394" t="s">
        <v>26</v>
      </c>
      <c r="D6394" t="s">
        <v>26</v>
      </c>
      <c r="E6394" t="s">
        <v>26</v>
      </c>
      <c r="F6394">
        <v>186117625.46000001</v>
      </c>
      <c r="G6394">
        <v>158755701.24000001</v>
      </c>
      <c r="H6394">
        <v>253646965.15000001</v>
      </c>
      <c r="I6394" t="s">
        <v>26</v>
      </c>
      <c r="J6394" t="s">
        <v>26</v>
      </c>
      <c r="K6394" t="s">
        <v>26</v>
      </c>
    </row>
    <row r="6395" spans="1:11" x14ac:dyDescent="0.25">
      <c r="A6395" s="1">
        <v>37347</v>
      </c>
      <c r="B6395" t="s">
        <v>146</v>
      </c>
      <c r="C6395" t="s">
        <v>26</v>
      </c>
      <c r="D6395" t="s">
        <v>26</v>
      </c>
      <c r="E6395" t="s">
        <v>26</v>
      </c>
      <c r="F6395">
        <v>185584592.47</v>
      </c>
      <c r="G6395">
        <v>158720664.44999999</v>
      </c>
      <c r="H6395">
        <v>254820673.31</v>
      </c>
      <c r="I6395" t="s">
        <v>26</v>
      </c>
      <c r="J6395" t="s">
        <v>26</v>
      </c>
      <c r="K6395" t="s">
        <v>26</v>
      </c>
    </row>
    <row r="6396" spans="1:11" x14ac:dyDescent="0.25">
      <c r="A6396" s="1">
        <v>37347</v>
      </c>
      <c r="B6396" t="s">
        <v>2</v>
      </c>
      <c r="C6396" t="s">
        <v>26</v>
      </c>
      <c r="D6396" t="s">
        <v>26</v>
      </c>
      <c r="E6396" t="s">
        <v>26</v>
      </c>
      <c r="F6396">
        <v>165977499.15000001</v>
      </c>
      <c r="G6396">
        <v>145153833.16</v>
      </c>
      <c r="H6396">
        <v>225242824.63999999</v>
      </c>
      <c r="I6396" t="s">
        <v>26</v>
      </c>
      <c r="J6396" t="s">
        <v>26</v>
      </c>
      <c r="K6396" t="s">
        <v>26</v>
      </c>
    </row>
    <row r="6397" spans="1:11" x14ac:dyDescent="0.25">
      <c r="A6397" s="1">
        <v>37347</v>
      </c>
      <c r="B6397" t="s">
        <v>147</v>
      </c>
      <c r="C6397" t="s">
        <v>26</v>
      </c>
      <c r="D6397" t="s">
        <v>26</v>
      </c>
      <c r="E6397" t="s">
        <v>26</v>
      </c>
      <c r="F6397">
        <v>184991634.94999999</v>
      </c>
      <c r="G6397">
        <v>154062807.59999999</v>
      </c>
      <c r="H6397">
        <v>255761529.43000001</v>
      </c>
      <c r="I6397" t="s">
        <v>26</v>
      </c>
      <c r="J6397" t="s">
        <v>26</v>
      </c>
      <c r="K6397" t="s">
        <v>26</v>
      </c>
    </row>
    <row r="6398" spans="1:11" x14ac:dyDescent="0.25">
      <c r="A6398" s="1">
        <v>37347</v>
      </c>
      <c r="B6398" t="s">
        <v>148</v>
      </c>
      <c r="C6398" t="s">
        <v>26</v>
      </c>
      <c r="D6398" t="s">
        <v>26</v>
      </c>
      <c r="E6398" t="s">
        <v>26</v>
      </c>
      <c r="F6398">
        <v>182065911.19</v>
      </c>
      <c r="G6398">
        <v>156281588.97</v>
      </c>
      <c r="H6398">
        <v>240801567.58000001</v>
      </c>
      <c r="I6398" t="s">
        <v>26</v>
      </c>
      <c r="J6398" t="s">
        <v>26</v>
      </c>
      <c r="K6398" t="s">
        <v>26</v>
      </c>
    </row>
    <row r="6399" spans="1:11" x14ac:dyDescent="0.25">
      <c r="A6399" s="1">
        <v>37347</v>
      </c>
      <c r="B6399" t="s">
        <v>149</v>
      </c>
      <c r="C6399" t="s">
        <v>26</v>
      </c>
      <c r="D6399" t="s">
        <v>26</v>
      </c>
      <c r="E6399" t="s">
        <v>26</v>
      </c>
      <c r="F6399">
        <v>181104613.61000001</v>
      </c>
      <c r="G6399">
        <v>149608710.53999999</v>
      </c>
      <c r="H6399">
        <v>249982998.63</v>
      </c>
      <c r="I6399" t="s">
        <v>26</v>
      </c>
      <c r="J6399" t="s">
        <v>26</v>
      </c>
      <c r="K6399" t="s">
        <v>26</v>
      </c>
    </row>
    <row r="6400" spans="1:11" x14ac:dyDescent="0.25">
      <c r="A6400" s="1">
        <v>37347</v>
      </c>
      <c r="B6400" t="s">
        <v>150</v>
      </c>
      <c r="C6400" t="s">
        <v>26</v>
      </c>
      <c r="D6400" t="s">
        <v>26</v>
      </c>
      <c r="E6400" t="s">
        <v>26</v>
      </c>
      <c r="F6400">
        <v>192453421.63</v>
      </c>
      <c r="G6400">
        <v>163199072.86000001</v>
      </c>
      <c r="H6400">
        <v>264578315.38</v>
      </c>
      <c r="I6400" t="s">
        <v>26</v>
      </c>
      <c r="J6400" t="s">
        <v>26</v>
      </c>
      <c r="K6400" t="s">
        <v>26</v>
      </c>
    </row>
    <row r="6401" spans="1:11" x14ac:dyDescent="0.25">
      <c r="A6401" s="1">
        <v>37347</v>
      </c>
      <c r="B6401" t="s">
        <v>151</v>
      </c>
      <c r="C6401" t="s">
        <v>26</v>
      </c>
      <c r="D6401" t="s">
        <v>26</v>
      </c>
      <c r="E6401" t="s">
        <v>26</v>
      </c>
      <c r="F6401">
        <v>164972847.58000001</v>
      </c>
      <c r="G6401">
        <v>140629398.62</v>
      </c>
      <c r="H6401">
        <v>235909888.81</v>
      </c>
      <c r="I6401" t="s">
        <v>26</v>
      </c>
      <c r="J6401" t="s">
        <v>26</v>
      </c>
      <c r="K6401" t="s">
        <v>26</v>
      </c>
    </row>
    <row r="6402" spans="1:11" x14ac:dyDescent="0.25">
      <c r="A6402" s="1">
        <v>37347</v>
      </c>
      <c r="B6402" t="s">
        <v>152</v>
      </c>
      <c r="C6402" t="s">
        <v>26</v>
      </c>
      <c r="D6402" t="s">
        <v>26</v>
      </c>
      <c r="E6402" t="s">
        <v>26</v>
      </c>
      <c r="F6402">
        <v>157056875.53</v>
      </c>
      <c r="G6402">
        <v>138248189.78</v>
      </c>
      <c r="H6402">
        <v>206730179.49000001</v>
      </c>
      <c r="I6402" t="s">
        <v>26</v>
      </c>
      <c r="J6402" t="s">
        <v>26</v>
      </c>
      <c r="K6402" t="s">
        <v>26</v>
      </c>
    </row>
    <row r="6403" spans="1:11" x14ac:dyDescent="0.25">
      <c r="A6403" s="1">
        <v>37347</v>
      </c>
      <c r="B6403" t="s">
        <v>153</v>
      </c>
      <c r="C6403" t="s">
        <v>26</v>
      </c>
      <c r="D6403" t="s">
        <v>26</v>
      </c>
      <c r="E6403" t="s">
        <v>26</v>
      </c>
      <c r="F6403">
        <v>189201674.81</v>
      </c>
      <c r="G6403">
        <v>171756748.72</v>
      </c>
      <c r="H6403">
        <v>231869288.09999999</v>
      </c>
      <c r="I6403" t="s">
        <v>26</v>
      </c>
      <c r="J6403" t="s">
        <v>26</v>
      </c>
      <c r="K6403" t="s">
        <v>26</v>
      </c>
    </row>
    <row r="6404" spans="1:11" x14ac:dyDescent="0.25">
      <c r="A6404" s="1">
        <v>37347</v>
      </c>
      <c r="B6404" t="s">
        <v>154</v>
      </c>
      <c r="C6404" t="s">
        <v>26</v>
      </c>
      <c r="D6404" t="s">
        <v>26</v>
      </c>
      <c r="E6404" t="s">
        <v>26</v>
      </c>
      <c r="F6404">
        <v>180049651.06</v>
      </c>
      <c r="G6404">
        <v>159607770.81</v>
      </c>
      <c r="H6404">
        <v>244519383.55000001</v>
      </c>
      <c r="I6404" t="s">
        <v>26</v>
      </c>
      <c r="J6404" t="s">
        <v>26</v>
      </c>
      <c r="K6404" t="s">
        <v>26</v>
      </c>
    </row>
    <row r="6405" spans="1:11" x14ac:dyDescent="0.25">
      <c r="A6405" s="1">
        <v>37347</v>
      </c>
      <c r="B6405" t="s">
        <v>155</v>
      </c>
      <c r="C6405" t="s">
        <v>26</v>
      </c>
      <c r="D6405" t="s">
        <v>26</v>
      </c>
      <c r="E6405" t="s">
        <v>26</v>
      </c>
      <c r="F6405">
        <v>166530699.43000001</v>
      </c>
      <c r="G6405">
        <v>153870592.55000001</v>
      </c>
      <c r="H6405">
        <v>203457129.13</v>
      </c>
      <c r="I6405" t="s">
        <v>26</v>
      </c>
      <c r="J6405" t="s">
        <v>26</v>
      </c>
      <c r="K6405" t="s">
        <v>26</v>
      </c>
    </row>
    <row r="6406" spans="1:11" x14ac:dyDescent="0.25">
      <c r="A6406" s="1">
        <v>37377</v>
      </c>
      <c r="B6406" t="s">
        <v>1</v>
      </c>
      <c r="C6406" t="s">
        <v>26</v>
      </c>
      <c r="D6406" t="s">
        <v>26</v>
      </c>
      <c r="E6406" t="s">
        <v>26</v>
      </c>
      <c r="F6406">
        <v>181952366.16999999</v>
      </c>
      <c r="G6406">
        <v>155139002.5</v>
      </c>
      <c r="H6406">
        <v>250919629.02000001</v>
      </c>
      <c r="I6406" t="s">
        <v>26</v>
      </c>
      <c r="J6406" t="s">
        <v>26</v>
      </c>
      <c r="K6406" t="s">
        <v>26</v>
      </c>
    </row>
    <row r="6407" spans="1:11" x14ac:dyDescent="0.25">
      <c r="A6407" s="1">
        <v>37377</v>
      </c>
      <c r="B6407" t="s">
        <v>126</v>
      </c>
      <c r="C6407" t="s">
        <v>26</v>
      </c>
      <c r="D6407" t="s">
        <v>26</v>
      </c>
      <c r="E6407" t="s">
        <v>26</v>
      </c>
      <c r="F6407">
        <v>178732528.94</v>
      </c>
      <c r="G6407">
        <v>157578532.30000001</v>
      </c>
      <c r="H6407">
        <v>234810839.31999999</v>
      </c>
      <c r="I6407" t="s">
        <v>26</v>
      </c>
      <c r="J6407" t="s">
        <v>26</v>
      </c>
      <c r="K6407" t="s">
        <v>26</v>
      </c>
    </row>
    <row r="6408" spans="1:11" x14ac:dyDescent="0.25">
      <c r="A6408" s="1">
        <v>37377</v>
      </c>
      <c r="B6408" t="s">
        <v>127</v>
      </c>
      <c r="C6408" t="s">
        <v>26</v>
      </c>
      <c r="D6408" t="s">
        <v>26</v>
      </c>
      <c r="E6408" t="s">
        <v>26</v>
      </c>
      <c r="F6408">
        <v>180882144.18000001</v>
      </c>
      <c r="G6408">
        <v>153799572.72</v>
      </c>
      <c r="H6408">
        <v>262106910.16</v>
      </c>
      <c r="I6408" t="s">
        <v>26</v>
      </c>
      <c r="J6408" t="s">
        <v>26</v>
      </c>
      <c r="K6408" t="s">
        <v>26</v>
      </c>
    </row>
    <row r="6409" spans="1:11" x14ac:dyDescent="0.25">
      <c r="A6409" s="1">
        <v>37377</v>
      </c>
      <c r="B6409" t="s">
        <v>113</v>
      </c>
      <c r="C6409" t="s">
        <v>26</v>
      </c>
      <c r="D6409" t="s">
        <v>26</v>
      </c>
      <c r="E6409" t="s">
        <v>26</v>
      </c>
      <c r="F6409">
        <v>185494918.72999999</v>
      </c>
      <c r="G6409">
        <v>156488124.58000001</v>
      </c>
      <c r="H6409">
        <v>253249606.97999999</v>
      </c>
      <c r="I6409" t="s">
        <v>26</v>
      </c>
      <c r="J6409" t="s">
        <v>26</v>
      </c>
      <c r="K6409" t="s">
        <v>26</v>
      </c>
    </row>
    <row r="6410" spans="1:11" x14ac:dyDescent="0.25">
      <c r="A6410" s="1">
        <v>37377</v>
      </c>
      <c r="B6410" t="s">
        <v>128</v>
      </c>
      <c r="C6410" t="s">
        <v>26</v>
      </c>
      <c r="D6410" t="s">
        <v>26</v>
      </c>
      <c r="E6410" t="s">
        <v>26</v>
      </c>
      <c r="F6410">
        <v>176819984.94999999</v>
      </c>
      <c r="G6410">
        <v>148631112.02000001</v>
      </c>
      <c r="H6410">
        <v>247671030.97999999</v>
      </c>
      <c r="I6410" t="s">
        <v>26</v>
      </c>
      <c r="J6410" t="s">
        <v>26</v>
      </c>
      <c r="K6410" t="s">
        <v>26</v>
      </c>
    </row>
    <row r="6411" spans="1:11" x14ac:dyDescent="0.25">
      <c r="A6411" s="1">
        <v>37377</v>
      </c>
      <c r="B6411" t="s">
        <v>129</v>
      </c>
      <c r="C6411" t="s">
        <v>26</v>
      </c>
      <c r="D6411" t="s">
        <v>26</v>
      </c>
      <c r="E6411" t="s">
        <v>26</v>
      </c>
      <c r="F6411">
        <v>179408592.12</v>
      </c>
      <c r="G6411">
        <v>158905535.28</v>
      </c>
      <c r="H6411">
        <v>235510371.81</v>
      </c>
      <c r="I6411" t="s">
        <v>26</v>
      </c>
      <c r="J6411" t="s">
        <v>26</v>
      </c>
      <c r="K6411" t="s">
        <v>26</v>
      </c>
    </row>
    <row r="6412" spans="1:11" x14ac:dyDescent="0.25">
      <c r="A6412" s="1">
        <v>37377</v>
      </c>
      <c r="B6412" t="s">
        <v>130</v>
      </c>
      <c r="C6412" t="s">
        <v>26</v>
      </c>
      <c r="D6412" t="s">
        <v>26</v>
      </c>
      <c r="E6412" t="s">
        <v>26</v>
      </c>
      <c r="F6412">
        <v>180778559.83000001</v>
      </c>
      <c r="G6412">
        <v>152438926.83000001</v>
      </c>
      <c r="H6412">
        <v>283888800.69</v>
      </c>
      <c r="I6412" t="s">
        <v>26</v>
      </c>
      <c r="J6412" t="s">
        <v>26</v>
      </c>
      <c r="K6412" t="s">
        <v>26</v>
      </c>
    </row>
    <row r="6413" spans="1:11" x14ac:dyDescent="0.25">
      <c r="A6413" s="1">
        <v>37377</v>
      </c>
      <c r="B6413" t="s">
        <v>131</v>
      </c>
      <c r="C6413" t="s">
        <v>26</v>
      </c>
      <c r="D6413" t="s">
        <v>26</v>
      </c>
      <c r="E6413" t="s">
        <v>26</v>
      </c>
      <c r="F6413">
        <v>180206632.88999999</v>
      </c>
      <c r="G6413">
        <v>161126382.77000001</v>
      </c>
      <c r="H6413">
        <v>242435054.44999999</v>
      </c>
      <c r="I6413" t="s">
        <v>26</v>
      </c>
      <c r="J6413" t="s">
        <v>26</v>
      </c>
      <c r="K6413" t="s">
        <v>26</v>
      </c>
    </row>
    <row r="6414" spans="1:11" x14ac:dyDescent="0.25">
      <c r="A6414" s="1">
        <v>37377</v>
      </c>
      <c r="B6414" t="s">
        <v>132</v>
      </c>
      <c r="C6414" t="s">
        <v>26</v>
      </c>
      <c r="D6414" t="s">
        <v>26</v>
      </c>
      <c r="E6414" t="s">
        <v>26</v>
      </c>
      <c r="F6414">
        <v>185979233.46000001</v>
      </c>
      <c r="G6414">
        <v>158088026.21000001</v>
      </c>
      <c r="H6414">
        <v>250271062.65000001</v>
      </c>
      <c r="I6414" t="s">
        <v>26</v>
      </c>
      <c r="J6414" t="s">
        <v>26</v>
      </c>
      <c r="K6414" t="s">
        <v>26</v>
      </c>
    </row>
    <row r="6415" spans="1:11" x14ac:dyDescent="0.25">
      <c r="A6415" s="1">
        <v>37377</v>
      </c>
      <c r="B6415" t="s">
        <v>133</v>
      </c>
      <c r="C6415" t="s">
        <v>26</v>
      </c>
      <c r="D6415" t="s">
        <v>26</v>
      </c>
      <c r="E6415" t="s">
        <v>26</v>
      </c>
      <c r="F6415">
        <v>189659738.56</v>
      </c>
      <c r="G6415">
        <v>153218562.36000001</v>
      </c>
      <c r="H6415">
        <v>273703661.72000003</v>
      </c>
      <c r="I6415" t="s">
        <v>26</v>
      </c>
      <c r="J6415" t="s">
        <v>26</v>
      </c>
      <c r="K6415" t="s">
        <v>26</v>
      </c>
    </row>
    <row r="6416" spans="1:11" x14ac:dyDescent="0.25">
      <c r="A6416" s="1">
        <v>37377</v>
      </c>
      <c r="B6416" t="s">
        <v>134</v>
      </c>
      <c r="C6416" t="s">
        <v>26</v>
      </c>
      <c r="D6416" t="s">
        <v>26</v>
      </c>
      <c r="E6416" t="s">
        <v>26</v>
      </c>
      <c r="F6416">
        <v>169581716.41</v>
      </c>
      <c r="G6416">
        <v>159527530.63</v>
      </c>
      <c r="H6416">
        <v>194113134.34999999</v>
      </c>
      <c r="I6416" t="s">
        <v>26</v>
      </c>
      <c r="J6416" t="s">
        <v>26</v>
      </c>
      <c r="K6416" t="s">
        <v>26</v>
      </c>
    </row>
    <row r="6417" spans="1:11" x14ac:dyDescent="0.25">
      <c r="A6417" s="1">
        <v>37377</v>
      </c>
      <c r="B6417" t="s">
        <v>135</v>
      </c>
      <c r="C6417" t="s">
        <v>26</v>
      </c>
      <c r="D6417" t="s">
        <v>26</v>
      </c>
      <c r="E6417" t="s">
        <v>26</v>
      </c>
      <c r="F6417">
        <v>172485491.62</v>
      </c>
      <c r="G6417">
        <v>161692883.25999999</v>
      </c>
      <c r="H6417">
        <v>207755719.83000001</v>
      </c>
      <c r="I6417" t="s">
        <v>26</v>
      </c>
      <c r="J6417" t="s">
        <v>26</v>
      </c>
      <c r="K6417" t="s">
        <v>26</v>
      </c>
    </row>
    <row r="6418" spans="1:11" x14ac:dyDescent="0.25">
      <c r="A6418" s="1">
        <v>37377</v>
      </c>
      <c r="B6418" t="s">
        <v>136</v>
      </c>
      <c r="C6418" t="s">
        <v>26</v>
      </c>
      <c r="D6418" t="s">
        <v>26</v>
      </c>
      <c r="E6418" t="s">
        <v>26</v>
      </c>
      <c r="F6418">
        <v>193399499.16</v>
      </c>
      <c r="G6418">
        <v>158641989.16999999</v>
      </c>
      <c r="H6418">
        <v>296690406.88</v>
      </c>
      <c r="I6418" t="s">
        <v>26</v>
      </c>
      <c r="J6418" t="s">
        <v>26</v>
      </c>
      <c r="K6418" t="s">
        <v>26</v>
      </c>
    </row>
    <row r="6419" spans="1:11" x14ac:dyDescent="0.25">
      <c r="A6419" s="1">
        <v>37377</v>
      </c>
      <c r="B6419" t="s">
        <v>137</v>
      </c>
      <c r="C6419" t="s">
        <v>26</v>
      </c>
      <c r="D6419" t="s">
        <v>26</v>
      </c>
      <c r="E6419" t="s">
        <v>26</v>
      </c>
      <c r="F6419">
        <v>177592513.87</v>
      </c>
      <c r="G6419">
        <v>145264832.03</v>
      </c>
      <c r="H6419">
        <v>312083436.17000002</v>
      </c>
      <c r="I6419" t="s">
        <v>26</v>
      </c>
      <c r="J6419" t="s">
        <v>26</v>
      </c>
      <c r="K6419" t="s">
        <v>26</v>
      </c>
    </row>
    <row r="6420" spans="1:11" x14ac:dyDescent="0.25">
      <c r="A6420" s="1">
        <v>37377</v>
      </c>
      <c r="B6420" t="s">
        <v>138</v>
      </c>
      <c r="C6420" t="s">
        <v>26</v>
      </c>
      <c r="D6420" t="s">
        <v>26</v>
      </c>
      <c r="E6420" t="s">
        <v>26</v>
      </c>
      <c r="F6420">
        <v>194215554.96000001</v>
      </c>
      <c r="G6420">
        <v>171071660.40000001</v>
      </c>
      <c r="H6420">
        <v>272447923.48000002</v>
      </c>
      <c r="I6420" t="s">
        <v>26</v>
      </c>
      <c r="J6420" t="s">
        <v>26</v>
      </c>
      <c r="K6420" t="s">
        <v>26</v>
      </c>
    </row>
    <row r="6421" spans="1:11" x14ac:dyDescent="0.25">
      <c r="A6421" s="1">
        <v>37377</v>
      </c>
      <c r="B6421" t="s">
        <v>139</v>
      </c>
      <c r="C6421" t="s">
        <v>26</v>
      </c>
      <c r="D6421" t="s">
        <v>26</v>
      </c>
      <c r="E6421" t="s">
        <v>26</v>
      </c>
      <c r="F6421">
        <v>192599251.30000001</v>
      </c>
      <c r="G6421">
        <v>154415824.28999999</v>
      </c>
      <c r="H6421">
        <v>320633588.56</v>
      </c>
      <c r="I6421" t="s">
        <v>26</v>
      </c>
      <c r="J6421" t="s">
        <v>26</v>
      </c>
      <c r="K6421" t="s">
        <v>26</v>
      </c>
    </row>
    <row r="6422" spans="1:11" x14ac:dyDescent="0.25">
      <c r="A6422" s="1">
        <v>37377</v>
      </c>
      <c r="B6422" t="s">
        <v>140</v>
      </c>
      <c r="C6422" t="s">
        <v>26</v>
      </c>
      <c r="D6422" t="s">
        <v>26</v>
      </c>
      <c r="E6422" t="s">
        <v>26</v>
      </c>
      <c r="F6422">
        <v>159100118.41999999</v>
      </c>
      <c r="G6422">
        <v>141305582.08000001</v>
      </c>
      <c r="H6422">
        <v>214918252.74000001</v>
      </c>
      <c r="I6422" t="s">
        <v>26</v>
      </c>
      <c r="J6422" t="s">
        <v>26</v>
      </c>
      <c r="K6422" t="s">
        <v>26</v>
      </c>
    </row>
    <row r="6423" spans="1:11" x14ac:dyDescent="0.25">
      <c r="A6423" s="1">
        <v>37377</v>
      </c>
      <c r="B6423" t="s">
        <v>141</v>
      </c>
      <c r="C6423" t="s">
        <v>26</v>
      </c>
      <c r="D6423" t="s">
        <v>26</v>
      </c>
      <c r="E6423" t="s">
        <v>26</v>
      </c>
      <c r="F6423">
        <v>174003640.53999999</v>
      </c>
      <c r="G6423">
        <v>154073555.83000001</v>
      </c>
      <c r="H6423">
        <v>235808303.71000001</v>
      </c>
      <c r="I6423" t="s">
        <v>26</v>
      </c>
      <c r="J6423" t="s">
        <v>26</v>
      </c>
      <c r="K6423" t="s">
        <v>26</v>
      </c>
    </row>
    <row r="6424" spans="1:11" x14ac:dyDescent="0.25">
      <c r="A6424" s="1">
        <v>37377</v>
      </c>
      <c r="B6424" t="s">
        <v>142</v>
      </c>
      <c r="C6424" t="s">
        <v>26</v>
      </c>
      <c r="D6424" t="s">
        <v>26</v>
      </c>
      <c r="E6424" t="s">
        <v>26</v>
      </c>
      <c r="F6424">
        <v>176130824.91999999</v>
      </c>
      <c r="G6424">
        <v>150907252.50999999</v>
      </c>
      <c r="H6424">
        <v>253566809.97</v>
      </c>
      <c r="I6424" t="s">
        <v>26</v>
      </c>
      <c r="J6424" t="s">
        <v>26</v>
      </c>
      <c r="K6424" t="s">
        <v>26</v>
      </c>
    </row>
    <row r="6425" spans="1:11" x14ac:dyDescent="0.25">
      <c r="A6425" s="1">
        <v>37377</v>
      </c>
      <c r="B6425" t="s">
        <v>143</v>
      </c>
      <c r="C6425" t="s">
        <v>26</v>
      </c>
      <c r="D6425" t="s">
        <v>26</v>
      </c>
      <c r="E6425" t="s">
        <v>26</v>
      </c>
      <c r="F6425">
        <v>181501098.21000001</v>
      </c>
      <c r="G6425">
        <v>156146942</v>
      </c>
      <c r="H6425">
        <v>243059876.74000001</v>
      </c>
      <c r="I6425" t="s">
        <v>26</v>
      </c>
      <c r="J6425" t="s">
        <v>26</v>
      </c>
      <c r="K6425" t="s">
        <v>26</v>
      </c>
    </row>
    <row r="6426" spans="1:11" x14ac:dyDescent="0.25">
      <c r="A6426" s="1">
        <v>37377</v>
      </c>
      <c r="B6426" t="s">
        <v>144</v>
      </c>
      <c r="C6426" t="s">
        <v>26</v>
      </c>
      <c r="D6426" t="s">
        <v>26</v>
      </c>
      <c r="E6426" t="s">
        <v>26</v>
      </c>
      <c r="F6426">
        <v>158388670.91999999</v>
      </c>
      <c r="G6426">
        <v>138472194.47</v>
      </c>
      <c r="H6426">
        <v>226845419.02000001</v>
      </c>
      <c r="I6426" t="s">
        <v>26</v>
      </c>
      <c r="J6426" t="s">
        <v>26</v>
      </c>
      <c r="K6426" t="s">
        <v>26</v>
      </c>
    </row>
    <row r="6427" spans="1:11" x14ac:dyDescent="0.25">
      <c r="A6427" s="1">
        <v>37377</v>
      </c>
      <c r="B6427" t="s">
        <v>145</v>
      </c>
      <c r="C6427" t="s">
        <v>26</v>
      </c>
      <c r="D6427" t="s">
        <v>26</v>
      </c>
      <c r="E6427" t="s">
        <v>26</v>
      </c>
      <c r="F6427">
        <v>186973766.53999999</v>
      </c>
      <c r="G6427">
        <v>160041622.41999999</v>
      </c>
      <c r="H6427">
        <v>253646965.15000001</v>
      </c>
      <c r="I6427" t="s">
        <v>26</v>
      </c>
      <c r="J6427" t="s">
        <v>26</v>
      </c>
      <c r="K6427" t="s">
        <v>26</v>
      </c>
    </row>
    <row r="6428" spans="1:11" x14ac:dyDescent="0.25">
      <c r="A6428" s="1">
        <v>37377</v>
      </c>
      <c r="B6428" t="s">
        <v>146</v>
      </c>
      <c r="C6428" t="s">
        <v>26</v>
      </c>
      <c r="D6428" t="s">
        <v>26</v>
      </c>
      <c r="E6428" t="s">
        <v>26</v>
      </c>
      <c r="F6428">
        <v>185862969.36000001</v>
      </c>
      <c r="G6428">
        <v>159149210.24000001</v>
      </c>
      <c r="H6428">
        <v>254820673.31</v>
      </c>
      <c r="I6428" t="s">
        <v>26</v>
      </c>
      <c r="J6428" t="s">
        <v>26</v>
      </c>
      <c r="K6428" t="s">
        <v>26</v>
      </c>
    </row>
    <row r="6429" spans="1:11" x14ac:dyDescent="0.25">
      <c r="A6429" s="1">
        <v>37377</v>
      </c>
      <c r="B6429" t="s">
        <v>2</v>
      </c>
      <c r="C6429" t="s">
        <v>26</v>
      </c>
      <c r="D6429" t="s">
        <v>26</v>
      </c>
      <c r="E6429" t="s">
        <v>26</v>
      </c>
      <c r="F6429">
        <v>166243063.15000001</v>
      </c>
      <c r="G6429">
        <v>145560263.88999999</v>
      </c>
      <c r="H6429">
        <v>225197776.08000001</v>
      </c>
      <c r="I6429" t="s">
        <v>26</v>
      </c>
      <c r="J6429" t="s">
        <v>26</v>
      </c>
      <c r="K6429" t="s">
        <v>26</v>
      </c>
    </row>
    <row r="6430" spans="1:11" x14ac:dyDescent="0.25">
      <c r="A6430" s="1">
        <v>37377</v>
      </c>
      <c r="B6430" t="s">
        <v>147</v>
      </c>
      <c r="C6430" t="s">
        <v>26</v>
      </c>
      <c r="D6430" t="s">
        <v>26</v>
      </c>
      <c r="E6430" t="s">
        <v>26</v>
      </c>
      <c r="F6430">
        <v>185306120.72999999</v>
      </c>
      <c r="G6430">
        <v>154340120.65000001</v>
      </c>
      <c r="H6430">
        <v>256145171.72999999</v>
      </c>
      <c r="I6430" t="s">
        <v>26</v>
      </c>
      <c r="J6430" t="s">
        <v>26</v>
      </c>
      <c r="K6430" t="s">
        <v>26</v>
      </c>
    </row>
    <row r="6431" spans="1:11" x14ac:dyDescent="0.25">
      <c r="A6431" s="1">
        <v>37377</v>
      </c>
      <c r="B6431" t="s">
        <v>148</v>
      </c>
      <c r="C6431" t="s">
        <v>26</v>
      </c>
      <c r="D6431" t="s">
        <v>26</v>
      </c>
      <c r="E6431" t="s">
        <v>26</v>
      </c>
      <c r="F6431">
        <v>186781418.28999999</v>
      </c>
      <c r="G6431">
        <v>155922141.31</v>
      </c>
      <c r="H6431">
        <v>254599497.40000001</v>
      </c>
      <c r="I6431" t="s">
        <v>26</v>
      </c>
      <c r="J6431" t="s">
        <v>26</v>
      </c>
      <c r="K6431" t="s">
        <v>26</v>
      </c>
    </row>
    <row r="6432" spans="1:11" x14ac:dyDescent="0.25">
      <c r="A6432" s="1">
        <v>37377</v>
      </c>
      <c r="B6432" t="s">
        <v>149</v>
      </c>
      <c r="C6432" t="s">
        <v>26</v>
      </c>
      <c r="D6432" t="s">
        <v>26</v>
      </c>
      <c r="E6432" t="s">
        <v>26</v>
      </c>
      <c r="F6432">
        <v>181231386.84</v>
      </c>
      <c r="G6432">
        <v>149818162.74000001</v>
      </c>
      <c r="H6432">
        <v>249982998.63</v>
      </c>
      <c r="I6432" t="s">
        <v>26</v>
      </c>
      <c r="J6432" t="s">
        <v>26</v>
      </c>
      <c r="K6432" t="s">
        <v>26</v>
      </c>
    </row>
    <row r="6433" spans="1:11" x14ac:dyDescent="0.25">
      <c r="A6433" s="1">
        <v>37377</v>
      </c>
      <c r="B6433" t="s">
        <v>150</v>
      </c>
      <c r="C6433" t="s">
        <v>26</v>
      </c>
      <c r="D6433" t="s">
        <v>26</v>
      </c>
      <c r="E6433" t="s">
        <v>26</v>
      </c>
      <c r="F6433">
        <v>193300216.68000001</v>
      </c>
      <c r="G6433">
        <v>163525471.00999999</v>
      </c>
      <c r="H6433">
        <v>266509737.08000001</v>
      </c>
      <c r="I6433" t="s">
        <v>26</v>
      </c>
      <c r="J6433" t="s">
        <v>26</v>
      </c>
      <c r="K6433" t="s">
        <v>26</v>
      </c>
    </row>
    <row r="6434" spans="1:11" x14ac:dyDescent="0.25">
      <c r="A6434" s="1">
        <v>37377</v>
      </c>
      <c r="B6434" t="s">
        <v>151</v>
      </c>
      <c r="C6434" t="s">
        <v>26</v>
      </c>
      <c r="D6434" t="s">
        <v>26</v>
      </c>
      <c r="E6434" t="s">
        <v>26</v>
      </c>
      <c r="F6434">
        <v>165038836.72</v>
      </c>
      <c r="G6434">
        <v>140727839.19999999</v>
      </c>
      <c r="H6434">
        <v>235909888.81</v>
      </c>
      <c r="I6434" t="s">
        <v>26</v>
      </c>
      <c r="J6434" t="s">
        <v>26</v>
      </c>
      <c r="K6434" t="s">
        <v>26</v>
      </c>
    </row>
    <row r="6435" spans="1:11" x14ac:dyDescent="0.25">
      <c r="A6435" s="1">
        <v>37377</v>
      </c>
      <c r="B6435" t="s">
        <v>152</v>
      </c>
      <c r="C6435" t="s">
        <v>26</v>
      </c>
      <c r="D6435" t="s">
        <v>26</v>
      </c>
      <c r="E6435" t="s">
        <v>26</v>
      </c>
      <c r="F6435">
        <v>158407564.66</v>
      </c>
      <c r="G6435">
        <v>139381824.94</v>
      </c>
      <c r="H6435">
        <v>208673443.18000001</v>
      </c>
      <c r="I6435" t="s">
        <v>26</v>
      </c>
      <c r="J6435" t="s">
        <v>26</v>
      </c>
      <c r="K6435" t="s">
        <v>26</v>
      </c>
    </row>
    <row r="6436" spans="1:11" x14ac:dyDescent="0.25">
      <c r="A6436" s="1">
        <v>37377</v>
      </c>
      <c r="B6436" t="s">
        <v>153</v>
      </c>
      <c r="C6436" t="s">
        <v>26</v>
      </c>
      <c r="D6436" t="s">
        <v>26</v>
      </c>
      <c r="E6436" t="s">
        <v>26</v>
      </c>
      <c r="F6436">
        <v>190488246.19</v>
      </c>
      <c r="G6436">
        <v>173663248.63999999</v>
      </c>
      <c r="H6436">
        <v>231962035.81</v>
      </c>
      <c r="I6436" t="s">
        <v>26</v>
      </c>
      <c r="J6436" t="s">
        <v>26</v>
      </c>
      <c r="K6436" t="s">
        <v>26</v>
      </c>
    </row>
    <row r="6437" spans="1:11" x14ac:dyDescent="0.25">
      <c r="A6437" s="1">
        <v>37377</v>
      </c>
      <c r="B6437" t="s">
        <v>154</v>
      </c>
      <c r="C6437" t="s">
        <v>26</v>
      </c>
      <c r="D6437" t="s">
        <v>26</v>
      </c>
      <c r="E6437" t="s">
        <v>26</v>
      </c>
      <c r="F6437">
        <v>186747498.08000001</v>
      </c>
      <c r="G6437">
        <v>160102554.90000001</v>
      </c>
      <c r="H6437">
        <v>266452772.25</v>
      </c>
      <c r="I6437" t="s">
        <v>26</v>
      </c>
      <c r="J6437" t="s">
        <v>26</v>
      </c>
      <c r="K6437" t="s">
        <v>26</v>
      </c>
    </row>
    <row r="6438" spans="1:11" x14ac:dyDescent="0.25">
      <c r="A6438" s="1">
        <v>37377</v>
      </c>
      <c r="B6438" t="s">
        <v>155</v>
      </c>
      <c r="C6438" t="s">
        <v>26</v>
      </c>
      <c r="D6438" t="s">
        <v>26</v>
      </c>
      <c r="E6438" t="s">
        <v>26</v>
      </c>
      <c r="F6438">
        <v>167096903.81</v>
      </c>
      <c r="G6438">
        <v>154732267.87</v>
      </c>
      <c r="H6438">
        <v>203457129.13</v>
      </c>
      <c r="I6438" t="s">
        <v>26</v>
      </c>
      <c r="J6438" t="s">
        <v>26</v>
      </c>
      <c r="K6438" t="s">
        <v>26</v>
      </c>
    </row>
    <row r="6439" spans="1:11" x14ac:dyDescent="0.25">
      <c r="A6439" s="1">
        <v>37408</v>
      </c>
      <c r="B6439" t="s">
        <v>1</v>
      </c>
      <c r="C6439" t="s">
        <v>26</v>
      </c>
      <c r="D6439" t="s">
        <v>26</v>
      </c>
      <c r="E6439" t="s">
        <v>26</v>
      </c>
      <c r="F6439">
        <v>184026623.15000001</v>
      </c>
      <c r="G6439">
        <v>156085350.41</v>
      </c>
      <c r="H6439">
        <v>255461274.31</v>
      </c>
      <c r="I6439" t="s">
        <v>26</v>
      </c>
      <c r="J6439" t="s">
        <v>26</v>
      </c>
      <c r="K6439" t="s">
        <v>26</v>
      </c>
    </row>
    <row r="6440" spans="1:11" x14ac:dyDescent="0.25">
      <c r="A6440" s="1">
        <v>37408</v>
      </c>
      <c r="B6440" t="s">
        <v>126</v>
      </c>
      <c r="C6440" t="s">
        <v>26</v>
      </c>
      <c r="D6440" t="s">
        <v>26</v>
      </c>
      <c r="E6440" t="s">
        <v>26</v>
      </c>
      <c r="F6440">
        <v>179232980.03</v>
      </c>
      <c r="G6440">
        <v>158334909.25999999</v>
      </c>
      <c r="H6440">
        <v>234810839.31999999</v>
      </c>
      <c r="I6440" t="s">
        <v>26</v>
      </c>
      <c r="J6440" t="s">
        <v>26</v>
      </c>
      <c r="K6440" t="s">
        <v>26</v>
      </c>
    </row>
    <row r="6441" spans="1:11" x14ac:dyDescent="0.25">
      <c r="A6441" s="1">
        <v>37408</v>
      </c>
      <c r="B6441" t="s">
        <v>127</v>
      </c>
      <c r="C6441" t="s">
        <v>26</v>
      </c>
      <c r="D6441" t="s">
        <v>26</v>
      </c>
      <c r="E6441" t="s">
        <v>26</v>
      </c>
      <c r="F6441">
        <v>182274936.69</v>
      </c>
      <c r="G6441">
        <v>154983829.43000001</v>
      </c>
      <c r="H6441">
        <v>264125133.37</v>
      </c>
      <c r="I6441" t="s">
        <v>26</v>
      </c>
      <c r="J6441" t="s">
        <v>26</v>
      </c>
      <c r="K6441" t="s">
        <v>26</v>
      </c>
    </row>
    <row r="6442" spans="1:11" x14ac:dyDescent="0.25">
      <c r="A6442" s="1">
        <v>37408</v>
      </c>
      <c r="B6442" t="s">
        <v>113</v>
      </c>
      <c r="C6442" t="s">
        <v>26</v>
      </c>
      <c r="D6442" t="s">
        <v>26</v>
      </c>
      <c r="E6442" t="s">
        <v>26</v>
      </c>
      <c r="F6442">
        <v>188258793.02000001</v>
      </c>
      <c r="G6442">
        <v>157223618.75999999</v>
      </c>
      <c r="H6442">
        <v>259935396.61000001</v>
      </c>
      <c r="I6442" t="s">
        <v>26</v>
      </c>
      <c r="J6442" t="s">
        <v>26</v>
      </c>
      <c r="K6442" t="s">
        <v>26</v>
      </c>
    </row>
    <row r="6443" spans="1:11" x14ac:dyDescent="0.25">
      <c r="A6443" s="1">
        <v>37408</v>
      </c>
      <c r="B6443" t="s">
        <v>128</v>
      </c>
      <c r="C6443" t="s">
        <v>26</v>
      </c>
      <c r="D6443" t="s">
        <v>26</v>
      </c>
      <c r="E6443" t="s">
        <v>26</v>
      </c>
      <c r="F6443">
        <v>178181498.84</v>
      </c>
      <c r="G6443">
        <v>149597214.25</v>
      </c>
      <c r="H6443">
        <v>249949604.47</v>
      </c>
      <c r="I6443" t="s">
        <v>26</v>
      </c>
      <c r="J6443" t="s">
        <v>26</v>
      </c>
      <c r="K6443" t="s">
        <v>26</v>
      </c>
    </row>
    <row r="6444" spans="1:11" x14ac:dyDescent="0.25">
      <c r="A6444" s="1">
        <v>37408</v>
      </c>
      <c r="B6444" t="s">
        <v>129</v>
      </c>
      <c r="C6444" t="s">
        <v>26</v>
      </c>
      <c r="D6444" t="s">
        <v>26</v>
      </c>
      <c r="E6444" t="s">
        <v>26</v>
      </c>
      <c r="F6444">
        <v>182817355.37</v>
      </c>
      <c r="G6444">
        <v>160208560.66999999</v>
      </c>
      <c r="H6444">
        <v>243706132.75</v>
      </c>
      <c r="I6444" t="s">
        <v>26</v>
      </c>
      <c r="J6444" t="s">
        <v>26</v>
      </c>
      <c r="K6444" t="s">
        <v>26</v>
      </c>
    </row>
    <row r="6445" spans="1:11" x14ac:dyDescent="0.25">
      <c r="A6445" s="1">
        <v>37408</v>
      </c>
      <c r="B6445" t="s">
        <v>130</v>
      </c>
      <c r="C6445" t="s">
        <v>26</v>
      </c>
      <c r="D6445" t="s">
        <v>26</v>
      </c>
      <c r="E6445" t="s">
        <v>26</v>
      </c>
      <c r="F6445">
        <v>180814715.53999999</v>
      </c>
      <c r="G6445">
        <v>152484658.50999999</v>
      </c>
      <c r="H6445">
        <v>283888800.69</v>
      </c>
      <c r="I6445" t="s">
        <v>26</v>
      </c>
      <c r="J6445" t="s">
        <v>26</v>
      </c>
      <c r="K6445" t="s">
        <v>26</v>
      </c>
    </row>
    <row r="6446" spans="1:11" x14ac:dyDescent="0.25">
      <c r="A6446" s="1">
        <v>37408</v>
      </c>
      <c r="B6446" t="s">
        <v>131</v>
      </c>
      <c r="C6446" t="s">
        <v>26</v>
      </c>
      <c r="D6446" t="s">
        <v>26</v>
      </c>
      <c r="E6446" t="s">
        <v>26</v>
      </c>
      <c r="F6446">
        <v>180855376.77000001</v>
      </c>
      <c r="G6446">
        <v>162012577.87</v>
      </c>
      <c r="H6446">
        <v>242435054.44999999</v>
      </c>
      <c r="I6446" t="s">
        <v>26</v>
      </c>
      <c r="J6446" t="s">
        <v>26</v>
      </c>
      <c r="K6446" t="s">
        <v>26</v>
      </c>
    </row>
    <row r="6447" spans="1:11" x14ac:dyDescent="0.25">
      <c r="A6447" s="1">
        <v>37408</v>
      </c>
      <c r="B6447" t="s">
        <v>132</v>
      </c>
      <c r="C6447" t="s">
        <v>26</v>
      </c>
      <c r="D6447" t="s">
        <v>26</v>
      </c>
      <c r="E6447" t="s">
        <v>26</v>
      </c>
      <c r="F6447">
        <v>186053625.16</v>
      </c>
      <c r="G6447">
        <v>158198687.83000001</v>
      </c>
      <c r="H6447">
        <v>250271062.65000001</v>
      </c>
      <c r="I6447" t="s">
        <v>26</v>
      </c>
      <c r="J6447" t="s">
        <v>26</v>
      </c>
      <c r="K6447" t="s">
        <v>26</v>
      </c>
    </row>
    <row r="6448" spans="1:11" x14ac:dyDescent="0.25">
      <c r="A6448" s="1">
        <v>37408</v>
      </c>
      <c r="B6448" t="s">
        <v>133</v>
      </c>
      <c r="C6448" t="s">
        <v>26</v>
      </c>
      <c r="D6448" t="s">
        <v>26</v>
      </c>
      <c r="E6448" t="s">
        <v>26</v>
      </c>
      <c r="F6448">
        <v>190020092.06999999</v>
      </c>
      <c r="G6448">
        <v>153800792.90000001</v>
      </c>
      <c r="H6448">
        <v>273703661.72000003</v>
      </c>
      <c r="I6448" t="s">
        <v>26</v>
      </c>
      <c r="J6448" t="s">
        <v>26</v>
      </c>
      <c r="K6448" t="s">
        <v>26</v>
      </c>
    </row>
    <row r="6449" spans="1:11" x14ac:dyDescent="0.25">
      <c r="A6449" s="1">
        <v>37408</v>
      </c>
      <c r="B6449" t="s">
        <v>134</v>
      </c>
      <c r="C6449" t="s">
        <v>26</v>
      </c>
      <c r="D6449" t="s">
        <v>26</v>
      </c>
      <c r="E6449" t="s">
        <v>26</v>
      </c>
      <c r="F6449">
        <v>170310917.78999999</v>
      </c>
      <c r="G6449">
        <v>160644223.34999999</v>
      </c>
      <c r="H6449">
        <v>194113134.34999999</v>
      </c>
      <c r="I6449" t="s">
        <v>26</v>
      </c>
      <c r="J6449" t="s">
        <v>26</v>
      </c>
      <c r="K6449" t="s">
        <v>26</v>
      </c>
    </row>
    <row r="6450" spans="1:11" x14ac:dyDescent="0.25">
      <c r="A6450" s="1">
        <v>37408</v>
      </c>
      <c r="B6450" t="s">
        <v>135</v>
      </c>
      <c r="C6450" t="s">
        <v>26</v>
      </c>
      <c r="D6450" t="s">
        <v>26</v>
      </c>
      <c r="E6450" t="s">
        <v>26</v>
      </c>
      <c r="F6450">
        <v>173106439.38999999</v>
      </c>
      <c r="G6450">
        <v>162566024.83000001</v>
      </c>
      <c r="H6450">
        <v>207755719.83000001</v>
      </c>
      <c r="I6450" t="s">
        <v>26</v>
      </c>
      <c r="J6450" t="s">
        <v>26</v>
      </c>
      <c r="K6450" t="s">
        <v>26</v>
      </c>
    </row>
    <row r="6451" spans="1:11" x14ac:dyDescent="0.25">
      <c r="A6451" s="1">
        <v>37408</v>
      </c>
      <c r="B6451" t="s">
        <v>136</v>
      </c>
      <c r="C6451" t="s">
        <v>26</v>
      </c>
      <c r="D6451" t="s">
        <v>26</v>
      </c>
      <c r="E6451" t="s">
        <v>26</v>
      </c>
      <c r="F6451">
        <v>194946695.15000001</v>
      </c>
      <c r="G6451">
        <v>160926433.81</v>
      </c>
      <c r="H6451">
        <v>296690406.88</v>
      </c>
      <c r="I6451" t="s">
        <v>26</v>
      </c>
      <c r="J6451" t="s">
        <v>26</v>
      </c>
      <c r="K6451" t="s">
        <v>26</v>
      </c>
    </row>
    <row r="6452" spans="1:11" x14ac:dyDescent="0.25">
      <c r="A6452" s="1">
        <v>37408</v>
      </c>
      <c r="B6452" t="s">
        <v>137</v>
      </c>
      <c r="C6452" t="s">
        <v>26</v>
      </c>
      <c r="D6452" t="s">
        <v>26</v>
      </c>
      <c r="E6452" t="s">
        <v>26</v>
      </c>
      <c r="F6452">
        <v>178782383.72</v>
      </c>
      <c r="G6452">
        <v>146862745.18000001</v>
      </c>
      <c r="H6452">
        <v>311927394.44999999</v>
      </c>
      <c r="I6452" t="s">
        <v>26</v>
      </c>
      <c r="J6452" t="s">
        <v>26</v>
      </c>
      <c r="K6452" t="s">
        <v>26</v>
      </c>
    </row>
    <row r="6453" spans="1:11" x14ac:dyDescent="0.25">
      <c r="A6453" s="1">
        <v>37408</v>
      </c>
      <c r="B6453" t="s">
        <v>138</v>
      </c>
      <c r="C6453" t="s">
        <v>26</v>
      </c>
      <c r="D6453" t="s">
        <v>26</v>
      </c>
      <c r="E6453" t="s">
        <v>26</v>
      </c>
      <c r="F6453">
        <v>194448613.62</v>
      </c>
      <c r="G6453">
        <v>171225624.90000001</v>
      </c>
      <c r="H6453">
        <v>272938329.74000001</v>
      </c>
      <c r="I6453" t="s">
        <v>26</v>
      </c>
      <c r="J6453" t="s">
        <v>26</v>
      </c>
      <c r="K6453" t="s">
        <v>26</v>
      </c>
    </row>
    <row r="6454" spans="1:11" x14ac:dyDescent="0.25">
      <c r="A6454" s="1">
        <v>37408</v>
      </c>
      <c r="B6454" t="s">
        <v>139</v>
      </c>
      <c r="C6454" t="s">
        <v>26</v>
      </c>
      <c r="D6454" t="s">
        <v>26</v>
      </c>
      <c r="E6454" t="s">
        <v>26</v>
      </c>
      <c r="F6454">
        <v>193446688.00999999</v>
      </c>
      <c r="G6454">
        <v>155604826.13999999</v>
      </c>
      <c r="H6454">
        <v>320633588.56</v>
      </c>
      <c r="I6454" t="s">
        <v>26</v>
      </c>
      <c r="J6454" t="s">
        <v>26</v>
      </c>
      <c r="K6454" t="s">
        <v>26</v>
      </c>
    </row>
    <row r="6455" spans="1:11" x14ac:dyDescent="0.25">
      <c r="A6455" s="1">
        <v>37408</v>
      </c>
      <c r="B6455" t="s">
        <v>140</v>
      </c>
      <c r="C6455" t="s">
        <v>26</v>
      </c>
      <c r="D6455" t="s">
        <v>26</v>
      </c>
      <c r="E6455" t="s">
        <v>26</v>
      </c>
      <c r="F6455">
        <v>159959259.06</v>
      </c>
      <c r="G6455">
        <v>142506679.52000001</v>
      </c>
      <c r="H6455">
        <v>214918252.74000001</v>
      </c>
      <c r="I6455" t="s">
        <v>26</v>
      </c>
      <c r="J6455" t="s">
        <v>26</v>
      </c>
      <c r="K6455" t="s">
        <v>26</v>
      </c>
    </row>
    <row r="6456" spans="1:11" x14ac:dyDescent="0.25">
      <c r="A6456" s="1">
        <v>37408</v>
      </c>
      <c r="B6456" t="s">
        <v>141</v>
      </c>
      <c r="C6456" t="s">
        <v>26</v>
      </c>
      <c r="D6456" t="s">
        <v>26</v>
      </c>
      <c r="E6456" t="s">
        <v>26</v>
      </c>
      <c r="F6456">
        <v>176631095.50999999</v>
      </c>
      <c r="G6456">
        <v>155953253.21000001</v>
      </c>
      <c r="H6456">
        <v>240477308.12</v>
      </c>
      <c r="I6456" t="s">
        <v>26</v>
      </c>
      <c r="J6456" t="s">
        <v>26</v>
      </c>
      <c r="K6456" t="s">
        <v>26</v>
      </c>
    </row>
    <row r="6457" spans="1:11" x14ac:dyDescent="0.25">
      <c r="A6457" s="1">
        <v>37408</v>
      </c>
      <c r="B6457" t="s">
        <v>142</v>
      </c>
      <c r="C6457" t="s">
        <v>26</v>
      </c>
      <c r="D6457" t="s">
        <v>26</v>
      </c>
      <c r="E6457" t="s">
        <v>26</v>
      </c>
      <c r="F6457">
        <v>176483086.56999999</v>
      </c>
      <c r="G6457">
        <v>151390155.72</v>
      </c>
      <c r="H6457">
        <v>253566809.97</v>
      </c>
      <c r="I6457" t="s">
        <v>26</v>
      </c>
      <c r="J6457" t="s">
        <v>26</v>
      </c>
      <c r="K6457" t="s">
        <v>26</v>
      </c>
    </row>
    <row r="6458" spans="1:11" x14ac:dyDescent="0.25">
      <c r="A6458" s="1">
        <v>37408</v>
      </c>
      <c r="B6458" t="s">
        <v>143</v>
      </c>
      <c r="C6458" t="s">
        <v>26</v>
      </c>
      <c r="D6458" t="s">
        <v>26</v>
      </c>
      <c r="E6458" t="s">
        <v>26</v>
      </c>
      <c r="F6458">
        <v>188434440.16</v>
      </c>
      <c r="G6458">
        <v>155928336.28</v>
      </c>
      <c r="H6458">
        <v>265664445.28</v>
      </c>
      <c r="I6458" t="s">
        <v>26</v>
      </c>
      <c r="J6458" t="s">
        <v>26</v>
      </c>
      <c r="K6458" t="s">
        <v>26</v>
      </c>
    </row>
    <row r="6459" spans="1:11" x14ac:dyDescent="0.25">
      <c r="A6459" s="1">
        <v>37408</v>
      </c>
      <c r="B6459" t="s">
        <v>144</v>
      </c>
      <c r="C6459" t="s">
        <v>26</v>
      </c>
      <c r="D6459" t="s">
        <v>26</v>
      </c>
      <c r="E6459" t="s">
        <v>26</v>
      </c>
      <c r="F6459">
        <v>160732823.25</v>
      </c>
      <c r="G6459">
        <v>141767832.69999999</v>
      </c>
      <c r="H6459">
        <v>226845419.02000001</v>
      </c>
      <c r="I6459" t="s">
        <v>26</v>
      </c>
      <c r="J6459" t="s">
        <v>26</v>
      </c>
      <c r="K6459" t="s">
        <v>26</v>
      </c>
    </row>
    <row r="6460" spans="1:11" x14ac:dyDescent="0.25">
      <c r="A6460" s="1">
        <v>37408</v>
      </c>
      <c r="B6460" t="s">
        <v>145</v>
      </c>
      <c r="C6460" t="s">
        <v>26</v>
      </c>
      <c r="D6460" t="s">
        <v>26</v>
      </c>
      <c r="E6460" t="s">
        <v>26</v>
      </c>
      <c r="F6460">
        <v>187871240.61000001</v>
      </c>
      <c r="G6460">
        <v>161401976.21000001</v>
      </c>
      <c r="H6460">
        <v>253646965.15000001</v>
      </c>
      <c r="I6460" t="s">
        <v>26</v>
      </c>
      <c r="J6460" t="s">
        <v>26</v>
      </c>
      <c r="K6460" t="s">
        <v>26</v>
      </c>
    </row>
    <row r="6461" spans="1:11" x14ac:dyDescent="0.25">
      <c r="A6461" s="1">
        <v>37408</v>
      </c>
      <c r="B6461" t="s">
        <v>146</v>
      </c>
      <c r="C6461" t="s">
        <v>26</v>
      </c>
      <c r="D6461" t="s">
        <v>26</v>
      </c>
      <c r="E6461" t="s">
        <v>26</v>
      </c>
      <c r="F6461">
        <v>186290454.19</v>
      </c>
      <c r="G6461">
        <v>159865381.69</v>
      </c>
      <c r="H6461">
        <v>254693262.97</v>
      </c>
      <c r="I6461" t="s">
        <v>26</v>
      </c>
      <c r="J6461" t="s">
        <v>26</v>
      </c>
      <c r="K6461" t="s">
        <v>26</v>
      </c>
    </row>
    <row r="6462" spans="1:11" x14ac:dyDescent="0.25">
      <c r="A6462" s="1">
        <v>37408</v>
      </c>
      <c r="B6462" t="s">
        <v>2</v>
      </c>
      <c r="C6462" t="s">
        <v>26</v>
      </c>
      <c r="D6462" t="s">
        <v>26</v>
      </c>
      <c r="E6462" t="s">
        <v>26</v>
      </c>
      <c r="F6462">
        <v>171363349.5</v>
      </c>
      <c r="G6462">
        <v>146127948.91999999</v>
      </c>
      <c r="H6462">
        <v>241637213.72999999</v>
      </c>
      <c r="I6462" t="s">
        <v>26</v>
      </c>
      <c r="J6462" t="s">
        <v>26</v>
      </c>
      <c r="K6462" t="s">
        <v>26</v>
      </c>
    </row>
    <row r="6463" spans="1:11" x14ac:dyDescent="0.25">
      <c r="A6463" s="1">
        <v>37408</v>
      </c>
      <c r="B6463" t="s">
        <v>147</v>
      </c>
      <c r="C6463" t="s">
        <v>26</v>
      </c>
      <c r="D6463" t="s">
        <v>26</v>
      </c>
      <c r="E6463" t="s">
        <v>26</v>
      </c>
      <c r="F6463">
        <v>185676732.97</v>
      </c>
      <c r="G6463">
        <v>154340120.65000001</v>
      </c>
      <c r="H6463">
        <v>257272210.47999999</v>
      </c>
      <c r="I6463" t="s">
        <v>26</v>
      </c>
      <c r="J6463" t="s">
        <v>26</v>
      </c>
      <c r="K6463" t="s">
        <v>26</v>
      </c>
    </row>
    <row r="6464" spans="1:11" x14ac:dyDescent="0.25">
      <c r="A6464" s="1">
        <v>37408</v>
      </c>
      <c r="B6464" t="s">
        <v>148</v>
      </c>
      <c r="C6464" t="s">
        <v>26</v>
      </c>
      <c r="D6464" t="s">
        <v>26</v>
      </c>
      <c r="E6464" t="s">
        <v>26</v>
      </c>
      <c r="F6464">
        <v>190741184.36000001</v>
      </c>
      <c r="G6464">
        <v>156888858.59</v>
      </c>
      <c r="H6464">
        <v>264019678.81</v>
      </c>
      <c r="I6464" t="s">
        <v>26</v>
      </c>
      <c r="J6464" t="s">
        <v>26</v>
      </c>
      <c r="K6464" t="s">
        <v>26</v>
      </c>
    </row>
    <row r="6465" spans="1:11" x14ac:dyDescent="0.25">
      <c r="A6465" s="1">
        <v>37408</v>
      </c>
      <c r="B6465" t="s">
        <v>149</v>
      </c>
      <c r="C6465" t="s">
        <v>26</v>
      </c>
      <c r="D6465" t="s">
        <v>26</v>
      </c>
      <c r="E6465" t="s">
        <v>26</v>
      </c>
      <c r="F6465">
        <v>182536252.83000001</v>
      </c>
      <c r="G6465">
        <v>151960562.46000001</v>
      </c>
      <c r="H6465">
        <v>249982998.63</v>
      </c>
      <c r="I6465" t="s">
        <v>26</v>
      </c>
      <c r="J6465" t="s">
        <v>26</v>
      </c>
      <c r="K6465" t="s">
        <v>26</v>
      </c>
    </row>
    <row r="6466" spans="1:11" x14ac:dyDescent="0.25">
      <c r="A6466" s="1">
        <v>37408</v>
      </c>
      <c r="B6466" t="s">
        <v>150</v>
      </c>
      <c r="C6466" t="s">
        <v>26</v>
      </c>
      <c r="D6466" t="s">
        <v>26</v>
      </c>
      <c r="E6466" t="s">
        <v>26</v>
      </c>
      <c r="F6466">
        <v>197378851.25</v>
      </c>
      <c r="G6466">
        <v>164490271.28999999</v>
      </c>
      <c r="H6466">
        <v>277143475.58999997</v>
      </c>
      <c r="I6466" t="s">
        <v>26</v>
      </c>
      <c r="J6466" t="s">
        <v>26</v>
      </c>
      <c r="K6466" t="s">
        <v>26</v>
      </c>
    </row>
    <row r="6467" spans="1:11" x14ac:dyDescent="0.25">
      <c r="A6467" s="1">
        <v>37408</v>
      </c>
      <c r="B6467" t="s">
        <v>151</v>
      </c>
      <c r="C6467" t="s">
        <v>26</v>
      </c>
      <c r="D6467" t="s">
        <v>26</v>
      </c>
      <c r="E6467" t="s">
        <v>26</v>
      </c>
      <c r="F6467">
        <v>165071844.49000001</v>
      </c>
      <c r="G6467">
        <v>140770057.55000001</v>
      </c>
      <c r="H6467">
        <v>235909888.81</v>
      </c>
      <c r="I6467" t="s">
        <v>26</v>
      </c>
      <c r="J6467" t="s">
        <v>26</v>
      </c>
      <c r="K6467" t="s">
        <v>26</v>
      </c>
    </row>
    <row r="6468" spans="1:11" x14ac:dyDescent="0.25">
      <c r="A6468" s="1">
        <v>37408</v>
      </c>
      <c r="B6468" t="s">
        <v>152</v>
      </c>
      <c r="C6468" t="s">
        <v>26</v>
      </c>
      <c r="D6468" t="s">
        <v>26</v>
      </c>
      <c r="E6468" t="s">
        <v>26</v>
      </c>
      <c r="F6468">
        <v>162494479.83000001</v>
      </c>
      <c r="G6468">
        <v>140106610.41999999</v>
      </c>
      <c r="H6468">
        <v>220484360.06</v>
      </c>
      <c r="I6468" t="s">
        <v>26</v>
      </c>
      <c r="J6468" t="s">
        <v>26</v>
      </c>
      <c r="K6468" t="s">
        <v>26</v>
      </c>
    </row>
    <row r="6469" spans="1:11" x14ac:dyDescent="0.25">
      <c r="A6469" s="1">
        <v>37408</v>
      </c>
      <c r="B6469" t="s">
        <v>153</v>
      </c>
      <c r="C6469" t="s">
        <v>26</v>
      </c>
      <c r="D6469" t="s">
        <v>26</v>
      </c>
      <c r="E6469" t="s">
        <v>26</v>
      </c>
      <c r="F6469">
        <v>191383540.94999999</v>
      </c>
      <c r="G6469">
        <v>175035188.30000001</v>
      </c>
      <c r="H6469">
        <v>231962035.81</v>
      </c>
      <c r="I6469" t="s">
        <v>26</v>
      </c>
      <c r="J6469" t="s">
        <v>26</v>
      </c>
      <c r="K6469" t="s">
        <v>26</v>
      </c>
    </row>
    <row r="6470" spans="1:11" x14ac:dyDescent="0.25">
      <c r="A6470" s="1">
        <v>37408</v>
      </c>
      <c r="B6470" t="s">
        <v>154</v>
      </c>
      <c r="C6470" t="s">
        <v>26</v>
      </c>
      <c r="D6470" t="s">
        <v>26</v>
      </c>
      <c r="E6470" t="s">
        <v>26</v>
      </c>
      <c r="F6470">
        <v>188260152.81999999</v>
      </c>
      <c r="G6470">
        <v>162295959.90000001</v>
      </c>
      <c r="H6470">
        <v>266532708.08000001</v>
      </c>
      <c r="I6470" t="s">
        <v>26</v>
      </c>
      <c r="J6470" t="s">
        <v>26</v>
      </c>
      <c r="K6470" t="s">
        <v>26</v>
      </c>
    </row>
    <row r="6471" spans="1:11" x14ac:dyDescent="0.25">
      <c r="A6471" s="1">
        <v>37408</v>
      </c>
      <c r="B6471" t="s">
        <v>155</v>
      </c>
      <c r="C6471" t="s">
        <v>26</v>
      </c>
      <c r="D6471" t="s">
        <v>26</v>
      </c>
      <c r="E6471" t="s">
        <v>26</v>
      </c>
      <c r="F6471">
        <v>178710138.63</v>
      </c>
      <c r="G6471">
        <v>154453749.78999999</v>
      </c>
      <c r="H6471">
        <v>240954278.03</v>
      </c>
      <c r="I6471" t="s">
        <v>26</v>
      </c>
      <c r="J6471" t="s">
        <v>26</v>
      </c>
      <c r="K6471" t="s">
        <v>26</v>
      </c>
    </row>
    <row r="6472" spans="1:11" x14ac:dyDescent="0.25">
      <c r="A6472" s="1">
        <v>37438</v>
      </c>
      <c r="B6472" t="s">
        <v>1</v>
      </c>
      <c r="C6472" t="s">
        <v>26</v>
      </c>
      <c r="D6472" t="s">
        <v>26</v>
      </c>
      <c r="E6472" t="s">
        <v>26</v>
      </c>
      <c r="F6472">
        <v>185038769.56999999</v>
      </c>
      <c r="G6472">
        <v>157193556.40000001</v>
      </c>
      <c r="H6472">
        <v>256355388.77000001</v>
      </c>
      <c r="I6472" t="s">
        <v>26</v>
      </c>
      <c r="J6472" t="s">
        <v>26</v>
      </c>
      <c r="K6472" t="s">
        <v>26</v>
      </c>
    </row>
    <row r="6473" spans="1:11" x14ac:dyDescent="0.25">
      <c r="A6473" s="1">
        <v>37438</v>
      </c>
      <c r="B6473" t="s">
        <v>126</v>
      </c>
      <c r="C6473" t="s">
        <v>26</v>
      </c>
      <c r="D6473" t="s">
        <v>26</v>
      </c>
      <c r="E6473" t="s">
        <v>26</v>
      </c>
      <c r="F6473">
        <v>179842372.16</v>
      </c>
      <c r="G6473">
        <v>158904914.93000001</v>
      </c>
      <c r="H6473">
        <v>235562234.00999999</v>
      </c>
      <c r="I6473" t="s">
        <v>26</v>
      </c>
      <c r="J6473" t="s">
        <v>26</v>
      </c>
      <c r="K6473" t="s">
        <v>26</v>
      </c>
    </row>
    <row r="6474" spans="1:11" x14ac:dyDescent="0.25">
      <c r="A6474" s="1">
        <v>37438</v>
      </c>
      <c r="B6474" t="s">
        <v>127</v>
      </c>
      <c r="C6474" t="s">
        <v>26</v>
      </c>
      <c r="D6474" t="s">
        <v>26</v>
      </c>
      <c r="E6474" t="s">
        <v>26</v>
      </c>
      <c r="F6474">
        <v>182912898.97</v>
      </c>
      <c r="G6474">
        <v>155836240.49000001</v>
      </c>
      <c r="H6474">
        <v>264283608.44999999</v>
      </c>
      <c r="I6474" t="s">
        <v>26</v>
      </c>
      <c r="J6474" t="s">
        <v>26</v>
      </c>
      <c r="K6474" t="s">
        <v>26</v>
      </c>
    </row>
    <row r="6475" spans="1:11" x14ac:dyDescent="0.25">
      <c r="A6475" s="1">
        <v>37438</v>
      </c>
      <c r="B6475" t="s">
        <v>113</v>
      </c>
      <c r="C6475" t="s">
        <v>26</v>
      </c>
      <c r="D6475" t="s">
        <v>26</v>
      </c>
      <c r="E6475" t="s">
        <v>26</v>
      </c>
      <c r="F6475">
        <v>189105957.59</v>
      </c>
      <c r="G6475">
        <v>158953078.56999999</v>
      </c>
      <c r="H6475">
        <v>259207577.5</v>
      </c>
      <c r="I6475" t="s">
        <v>26</v>
      </c>
      <c r="J6475" t="s">
        <v>26</v>
      </c>
      <c r="K6475" t="s">
        <v>26</v>
      </c>
    </row>
    <row r="6476" spans="1:11" x14ac:dyDescent="0.25">
      <c r="A6476" s="1">
        <v>37438</v>
      </c>
      <c r="B6476" t="s">
        <v>128</v>
      </c>
      <c r="C6476" t="s">
        <v>26</v>
      </c>
      <c r="D6476" t="s">
        <v>26</v>
      </c>
      <c r="E6476" t="s">
        <v>26</v>
      </c>
      <c r="F6476">
        <v>180747312.41999999</v>
      </c>
      <c r="G6476">
        <v>150105844.78</v>
      </c>
      <c r="H6476">
        <v>256948193.38999999</v>
      </c>
      <c r="I6476" t="s">
        <v>26</v>
      </c>
      <c r="J6476" t="s">
        <v>26</v>
      </c>
      <c r="K6476" t="s">
        <v>26</v>
      </c>
    </row>
    <row r="6477" spans="1:11" x14ac:dyDescent="0.25">
      <c r="A6477" s="1">
        <v>37438</v>
      </c>
      <c r="B6477" t="s">
        <v>129</v>
      </c>
      <c r="C6477" t="s">
        <v>26</v>
      </c>
      <c r="D6477" t="s">
        <v>26</v>
      </c>
      <c r="E6477" t="s">
        <v>26</v>
      </c>
      <c r="F6477">
        <v>183365807.44</v>
      </c>
      <c r="G6477">
        <v>161041645.18000001</v>
      </c>
      <c r="H6477">
        <v>243681762.13</v>
      </c>
      <c r="I6477" t="s">
        <v>26</v>
      </c>
      <c r="J6477" t="s">
        <v>26</v>
      </c>
      <c r="K6477" t="s">
        <v>26</v>
      </c>
    </row>
    <row r="6478" spans="1:11" x14ac:dyDescent="0.25">
      <c r="A6478" s="1">
        <v>37438</v>
      </c>
      <c r="B6478" t="s">
        <v>130</v>
      </c>
      <c r="C6478" t="s">
        <v>26</v>
      </c>
      <c r="D6478" t="s">
        <v>26</v>
      </c>
      <c r="E6478" t="s">
        <v>26</v>
      </c>
      <c r="F6478">
        <v>180832797.00999999</v>
      </c>
      <c r="G6478">
        <v>152499906.97</v>
      </c>
      <c r="H6478">
        <v>283888800.69</v>
      </c>
      <c r="I6478" t="s">
        <v>26</v>
      </c>
      <c r="J6478" t="s">
        <v>26</v>
      </c>
      <c r="K6478" t="s">
        <v>26</v>
      </c>
    </row>
    <row r="6479" spans="1:11" x14ac:dyDescent="0.25">
      <c r="A6479" s="1">
        <v>37438</v>
      </c>
      <c r="B6479" t="s">
        <v>131</v>
      </c>
      <c r="C6479" t="s">
        <v>26</v>
      </c>
      <c r="D6479" t="s">
        <v>26</v>
      </c>
      <c r="E6479" t="s">
        <v>26</v>
      </c>
      <c r="F6479">
        <v>185991669.47</v>
      </c>
      <c r="G6479">
        <v>162223194.22</v>
      </c>
      <c r="H6479">
        <v>261805615.30000001</v>
      </c>
      <c r="I6479" t="s">
        <v>26</v>
      </c>
      <c r="J6479" t="s">
        <v>26</v>
      </c>
      <c r="K6479" t="s">
        <v>26</v>
      </c>
    </row>
    <row r="6480" spans="1:11" x14ac:dyDescent="0.25">
      <c r="A6480" s="1">
        <v>37438</v>
      </c>
      <c r="B6480" t="s">
        <v>132</v>
      </c>
      <c r="C6480" t="s">
        <v>26</v>
      </c>
      <c r="D6480" t="s">
        <v>26</v>
      </c>
      <c r="E6480" t="s">
        <v>26</v>
      </c>
      <c r="F6480">
        <v>186128046.61000001</v>
      </c>
      <c r="G6480">
        <v>158372706.38999999</v>
      </c>
      <c r="H6480">
        <v>250145927.12</v>
      </c>
      <c r="I6480" t="s">
        <v>26</v>
      </c>
      <c r="J6480" t="s">
        <v>26</v>
      </c>
      <c r="K6480" t="s">
        <v>26</v>
      </c>
    </row>
    <row r="6481" spans="1:11" x14ac:dyDescent="0.25">
      <c r="A6481" s="1">
        <v>37438</v>
      </c>
      <c r="B6481" t="s">
        <v>133</v>
      </c>
      <c r="C6481" t="s">
        <v>26</v>
      </c>
      <c r="D6481" t="s">
        <v>26</v>
      </c>
      <c r="E6481" t="s">
        <v>26</v>
      </c>
      <c r="F6481">
        <v>190115102.11000001</v>
      </c>
      <c r="G6481">
        <v>153954593.69</v>
      </c>
      <c r="H6481">
        <v>273703661.72000003</v>
      </c>
      <c r="I6481" t="s">
        <v>26</v>
      </c>
      <c r="J6481" t="s">
        <v>26</v>
      </c>
      <c r="K6481" t="s">
        <v>26</v>
      </c>
    </row>
    <row r="6482" spans="1:11" x14ac:dyDescent="0.25">
      <c r="A6482" s="1">
        <v>37438</v>
      </c>
      <c r="B6482" t="s">
        <v>134</v>
      </c>
      <c r="C6482" t="s">
        <v>26</v>
      </c>
      <c r="D6482" t="s">
        <v>26</v>
      </c>
      <c r="E6482" t="s">
        <v>26</v>
      </c>
      <c r="F6482">
        <v>170719664</v>
      </c>
      <c r="G6482">
        <v>161286800.24000001</v>
      </c>
      <c r="H6482">
        <v>194113134.34999999</v>
      </c>
      <c r="I6482" t="s">
        <v>26</v>
      </c>
      <c r="J6482" t="s">
        <v>26</v>
      </c>
      <c r="K6482" t="s">
        <v>26</v>
      </c>
    </row>
    <row r="6483" spans="1:11" x14ac:dyDescent="0.25">
      <c r="A6483" s="1">
        <v>37438</v>
      </c>
      <c r="B6483" t="s">
        <v>135</v>
      </c>
      <c r="C6483" t="s">
        <v>26</v>
      </c>
      <c r="D6483" t="s">
        <v>26</v>
      </c>
      <c r="E6483" t="s">
        <v>26</v>
      </c>
      <c r="F6483">
        <v>174750950.56999999</v>
      </c>
      <c r="G6483">
        <v>165037028.41</v>
      </c>
      <c r="H6483">
        <v>207423310.68000001</v>
      </c>
      <c r="I6483" t="s">
        <v>26</v>
      </c>
      <c r="J6483" t="s">
        <v>26</v>
      </c>
      <c r="K6483" t="s">
        <v>26</v>
      </c>
    </row>
    <row r="6484" spans="1:11" x14ac:dyDescent="0.25">
      <c r="A6484" s="1">
        <v>37438</v>
      </c>
      <c r="B6484" t="s">
        <v>136</v>
      </c>
      <c r="C6484" t="s">
        <v>26</v>
      </c>
      <c r="D6484" t="s">
        <v>26</v>
      </c>
      <c r="E6484" t="s">
        <v>26</v>
      </c>
      <c r="F6484">
        <v>196233343.34</v>
      </c>
      <c r="G6484">
        <v>162262123.21000001</v>
      </c>
      <c r="H6484">
        <v>297995844.67000002</v>
      </c>
      <c r="I6484" t="s">
        <v>26</v>
      </c>
      <c r="J6484" t="s">
        <v>26</v>
      </c>
      <c r="K6484" t="s">
        <v>26</v>
      </c>
    </row>
    <row r="6485" spans="1:11" x14ac:dyDescent="0.25">
      <c r="A6485" s="1">
        <v>37438</v>
      </c>
      <c r="B6485" t="s">
        <v>137</v>
      </c>
      <c r="C6485" t="s">
        <v>26</v>
      </c>
      <c r="D6485" t="s">
        <v>26</v>
      </c>
      <c r="E6485" t="s">
        <v>26</v>
      </c>
      <c r="F6485">
        <v>179855078.02000001</v>
      </c>
      <c r="G6485">
        <v>148272627.53999999</v>
      </c>
      <c r="H6485">
        <v>311927394.44999999</v>
      </c>
      <c r="I6485" t="s">
        <v>26</v>
      </c>
      <c r="J6485" t="s">
        <v>26</v>
      </c>
      <c r="K6485" t="s">
        <v>26</v>
      </c>
    </row>
    <row r="6486" spans="1:11" x14ac:dyDescent="0.25">
      <c r="A6486" s="1">
        <v>37438</v>
      </c>
      <c r="B6486" t="s">
        <v>138</v>
      </c>
      <c r="C6486" t="s">
        <v>26</v>
      </c>
      <c r="D6486" t="s">
        <v>26</v>
      </c>
      <c r="E6486" t="s">
        <v>26</v>
      </c>
      <c r="F6486">
        <v>194759731.40000001</v>
      </c>
      <c r="G6486">
        <v>171653688.96000001</v>
      </c>
      <c r="H6486">
        <v>272938329.74000001</v>
      </c>
      <c r="I6486" t="s">
        <v>26</v>
      </c>
      <c r="J6486" t="s">
        <v>26</v>
      </c>
      <c r="K6486" t="s">
        <v>26</v>
      </c>
    </row>
    <row r="6487" spans="1:11" x14ac:dyDescent="0.25">
      <c r="A6487" s="1">
        <v>37438</v>
      </c>
      <c r="B6487" t="s">
        <v>139</v>
      </c>
      <c r="C6487" t="s">
        <v>26</v>
      </c>
      <c r="D6487" t="s">
        <v>26</v>
      </c>
      <c r="E6487" t="s">
        <v>26</v>
      </c>
      <c r="F6487">
        <v>194317198.09999999</v>
      </c>
      <c r="G6487">
        <v>156818543.78</v>
      </c>
      <c r="H6487">
        <v>320633588.56</v>
      </c>
      <c r="I6487" t="s">
        <v>26</v>
      </c>
      <c r="J6487" t="s">
        <v>26</v>
      </c>
      <c r="K6487" t="s">
        <v>26</v>
      </c>
    </row>
    <row r="6488" spans="1:11" x14ac:dyDescent="0.25">
      <c r="A6488" s="1">
        <v>37438</v>
      </c>
      <c r="B6488" t="s">
        <v>140</v>
      </c>
      <c r="C6488" t="s">
        <v>26</v>
      </c>
      <c r="D6488" t="s">
        <v>26</v>
      </c>
      <c r="E6488" t="s">
        <v>26</v>
      </c>
      <c r="F6488">
        <v>160215193.87</v>
      </c>
      <c r="G6488">
        <v>142862946.22</v>
      </c>
      <c r="H6488">
        <v>214918252.74000001</v>
      </c>
      <c r="I6488" t="s">
        <v>26</v>
      </c>
      <c r="J6488" t="s">
        <v>26</v>
      </c>
      <c r="K6488" t="s">
        <v>26</v>
      </c>
    </row>
    <row r="6489" spans="1:11" x14ac:dyDescent="0.25">
      <c r="A6489" s="1">
        <v>37438</v>
      </c>
      <c r="B6489" t="s">
        <v>141</v>
      </c>
      <c r="C6489" t="s">
        <v>26</v>
      </c>
      <c r="D6489" t="s">
        <v>26</v>
      </c>
      <c r="E6489" t="s">
        <v>26</v>
      </c>
      <c r="F6489">
        <v>176684084.84</v>
      </c>
      <c r="G6489">
        <v>156031229.83000001</v>
      </c>
      <c r="H6489">
        <v>240477308.12</v>
      </c>
      <c r="I6489" t="s">
        <v>26</v>
      </c>
      <c r="J6489" t="s">
        <v>26</v>
      </c>
      <c r="K6489" t="s">
        <v>26</v>
      </c>
    </row>
    <row r="6490" spans="1:11" x14ac:dyDescent="0.25">
      <c r="A6490" s="1">
        <v>37438</v>
      </c>
      <c r="B6490" t="s">
        <v>142</v>
      </c>
      <c r="C6490" t="s">
        <v>26</v>
      </c>
      <c r="D6490" t="s">
        <v>26</v>
      </c>
      <c r="E6490" t="s">
        <v>26</v>
      </c>
      <c r="F6490">
        <v>177330205.38999999</v>
      </c>
      <c r="G6490">
        <v>152207662.56</v>
      </c>
      <c r="H6490">
        <v>254530363.84999999</v>
      </c>
      <c r="I6490" t="s">
        <v>26</v>
      </c>
      <c r="J6490" t="s">
        <v>26</v>
      </c>
      <c r="K6490" t="s">
        <v>26</v>
      </c>
    </row>
    <row r="6491" spans="1:11" x14ac:dyDescent="0.25">
      <c r="A6491" s="1">
        <v>37438</v>
      </c>
      <c r="B6491" t="s">
        <v>143</v>
      </c>
      <c r="C6491" t="s">
        <v>26</v>
      </c>
      <c r="D6491" t="s">
        <v>26</v>
      </c>
      <c r="E6491" t="s">
        <v>26</v>
      </c>
      <c r="F6491">
        <v>189866541.90000001</v>
      </c>
      <c r="G6491">
        <v>158064554.47999999</v>
      </c>
      <c r="H6491">
        <v>265664445.28</v>
      </c>
      <c r="I6491" t="s">
        <v>26</v>
      </c>
      <c r="J6491" t="s">
        <v>26</v>
      </c>
      <c r="K6491" t="s">
        <v>26</v>
      </c>
    </row>
    <row r="6492" spans="1:11" x14ac:dyDescent="0.25">
      <c r="A6492" s="1">
        <v>37438</v>
      </c>
      <c r="B6492" t="s">
        <v>144</v>
      </c>
      <c r="C6492" t="s">
        <v>26</v>
      </c>
      <c r="D6492" t="s">
        <v>26</v>
      </c>
      <c r="E6492" t="s">
        <v>26</v>
      </c>
      <c r="F6492">
        <v>160764969.81</v>
      </c>
      <c r="G6492">
        <v>141810363.05000001</v>
      </c>
      <c r="H6492">
        <v>226845419.02000001</v>
      </c>
      <c r="I6492" t="s">
        <v>26</v>
      </c>
      <c r="J6492" t="s">
        <v>26</v>
      </c>
      <c r="K6492" t="s">
        <v>26</v>
      </c>
    </row>
    <row r="6493" spans="1:11" x14ac:dyDescent="0.25">
      <c r="A6493" s="1">
        <v>37438</v>
      </c>
      <c r="B6493" t="s">
        <v>145</v>
      </c>
      <c r="C6493" t="s">
        <v>26</v>
      </c>
      <c r="D6493" t="s">
        <v>26</v>
      </c>
      <c r="E6493" t="s">
        <v>26</v>
      </c>
      <c r="F6493">
        <v>188340918.72</v>
      </c>
      <c r="G6493">
        <v>162128285.09999999</v>
      </c>
      <c r="H6493">
        <v>253646965.15000001</v>
      </c>
      <c r="I6493" t="s">
        <v>26</v>
      </c>
      <c r="J6493" t="s">
        <v>26</v>
      </c>
      <c r="K6493" t="s">
        <v>26</v>
      </c>
    </row>
    <row r="6494" spans="1:11" x14ac:dyDescent="0.25">
      <c r="A6494" s="1">
        <v>37438</v>
      </c>
      <c r="B6494" t="s">
        <v>146</v>
      </c>
      <c r="C6494" t="s">
        <v>26</v>
      </c>
      <c r="D6494" t="s">
        <v>26</v>
      </c>
      <c r="E6494" t="s">
        <v>26</v>
      </c>
      <c r="F6494">
        <v>187240535.5</v>
      </c>
      <c r="G6494">
        <v>161320156.66</v>
      </c>
      <c r="H6494">
        <v>254693262.97</v>
      </c>
      <c r="I6494" t="s">
        <v>26</v>
      </c>
      <c r="J6494" t="s">
        <v>26</v>
      </c>
      <c r="K6494" t="s">
        <v>26</v>
      </c>
    </row>
    <row r="6495" spans="1:11" x14ac:dyDescent="0.25">
      <c r="A6495" s="1">
        <v>37438</v>
      </c>
      <c r="B6495" t="s">
        <v>2</v>
      </c>
      <c r="C6495" t="s">
        <v>26</v>
      </c>
      <c r="D6495" t="s">
        <v>26</v>
      </c>
      <c r="E6495" t="s">
        <v>26</v>
      </c>
      <c r="F6495">
        <v>172305847.91999999</v>
      </c>
      <c r="G6495">
        <v>147413874.87</v>
      </c>
      <c r="H6495">
        <v>241782196.06</v>
      </c>
      <c r="I6495" t="s">
        <v>26</v>
      </c>
      <c r="J6495" t="s">
        <v>26</v>
      </c>
      <c r="K6495" t="s">
        <v>26</v>
      </c>
    </row>
    <row r="6496" spans="1:11" x14ac:dyDescent="0.25">
      <c r="A6496" s="1">
        <v>37438</v>
      </c>
      <c r="B6496" t="s">
        <v>147</v>
      </c>
      <c r="C6496" t="s">
        <v>26</v>
      </c>
      <c r="D6496" t="s">
        <v>26</v>
      </c>
      <c r="E6496" t="s">
        <v>26</v>
      </c>
      <c r="F6496">
        <v>185936680.40000001</v>
      </c>
      <c r="G6496">
        <v>154957481.13</v>
      </c>
      <c r="H6496">
        <v>256809120.5</v>
      </c>
      <c r="I6496" t="s">
        <v>26</v>
      </c>
      <c r="J6496" t="s">
        <v>26</v>
      </c>
      <c r="K6496" t="s">
        <v>26</v>
      </c>
    </row>
    <row r="6497" spans="1:11" x14ac:dyDescent="0.25">
      <c r="A6497" s="1">
        <v>37438</v>
      </c>
      <c r="B6497" t="s">
        <v>148</v>
      </c>
      <c r="C6497" t="s">
        <v>26</v>
      </c>
      <c r="D6497" t="s">
        <v>26</v>
      </c>
      <c r="E6497" t="s">
        <v>26</v>
      </c>
      <c r="F6497">
        <v>191694890.28</v>
      </c>
      <c r="G6497">
        <v>159022547.06999999</v>
      </c>
      <c r="H6497">
        <v>262990002.06</v>
      </c>
      <c r="I6497" t="s">
        <v>26</v>
      </c>
      <c r="J6497" t="s">
        <v>26</v>
      </c>
      <c r="K6497" t="s">
        <v>26</v>
      </c>
    </row>
    <row r="6498" spans="1:11" x14ac:dyDescent="0.25">
      <c r="A6498" s="1">
        <v>37438</v>
      </c>
      <c r="B6498" t="s">
        <v>149</v>
      </c>
      <c r="C6498" t="s">
        <v>26</v>
      </c>
      <c r="D6498" t="s">
        <v>26</v>
      </c>
      <c r="E6498" t="s">
        <v>26</v>
      </c>
      <c r="F6498">
        <v>183321158.71000001</v>
      </c>
      <c r="G6498">
        <v>153252227.24000001</v>
      </c>
      <c r="H6498">
        <v>249982998.63</v>
      </c>
      <c r="I6498" t="s">
        <v>26</v>
      </c>
      <c r="J6498" t="s">
        <v>26</v>
      </c>
      <c r="K6498" t="s">
        <v>26</v>
      </c>
    </row>
    <row r="6499" spans="1:11" x14ac:dyDescent="0.25">
      <c r="A6499" s="1">
        <v>37438</v>
      </c>
      <c r="B6499" t="s">
        <v>150</v>
      </c>
      <c r="C6499" t="s">
        <v>26</v>
      </c>
      <c r="D6499" t="s">
        <v>26</v>
      </c>
      <c r="E6499" t="s">
        <v>26</v>
      </c>
      <c r="F6499">
        <v>198148628.77000001</v>
      </c>
      <c r="G6499">
        <v>165756846.38</v>
      </c>
      <c r="H6499">
        <v>276977189.5</v>
      </c>
      <c r="I6499" t="s">
        <v>26</v>
      </c>
      <c r="J6499" t="s">
        <v>26</v>
      </c>
      <c r="K6499" t="s">
        <v>26</v>
      </c>
    </row>
    <row r="6500" spans="1:11" x14ac:dyDescent="0.25">
      <c r="A6500" s="1">
        <v>37438</v>
      </c>
      <c r="B6500" t="s">
        <v>151</v>
      </c>
      <c r="C6500" t="s">
        <v>26</v>
      </c>
      <c r="D6500" t="s">
        <v>26</v>
      </c>
      <c r="E6500" t="s">
        <v>26</v>
      </c>
      <c r="F6500">
        <v>170238593.22</v>
      </c>
      <c r="G6500">
        <v>140277362.34999999</v>
      </c>
      <c r="H6500">
        <v>255561182.55000001</v>
      </c>
      <c r="I6500" t="s">
        <v>26</v>
      </c>
      <c r="J6500" t="s">
        <v>26</v>
      </c>
      <c r="K6500" t="s">
        <v>26</v>
      </c>
    </row>
    <row r="6501" spans="1:11" x14ac:dyDescent="0.25">
      <c r="A6501" s="1">
        <v>37438</v>
      </c>
      <c r="B6501" t="s">
        <v>152</v>
      </c>
      <c r="C6501" t="s">
        <v>26</v>
      </c>
      <c r="D6501" t="s">
        <v>26</v>
      </c>
      <c r="E6501" t="s">
        <v>26</v>
      </c>
      <c r="F6501">
        <v>163095709.40000001</v>
      </c>
      <c r="G6501">
        <v>140821154.13999999</v>
      </c>
      <c r="H6501">
        <v>220859183.47</v>
      </c>
      <c r="I6501" t="s">
        <v>26</v>
      </c>
      <c r="J6501" t="s">
        <v>26</v>
      </c>
      <c r="K6501" t="s">
        <v>26</v>
      </c>
    </row>
    <row r="6502" spans="1:11" x14ac:dyDescent="0.25">
      <c r="A6502" s="1">
        <v>37438</v>
      </c>
      <c r="B6502" t="s">
        <v>153</v>
      </c>
      <c r="C6502" t="s">
        <v>26</v>
      </c>
      <c r="D6502" t="s">
        <v>26</v>
      </c>
      <c r="E6502" t="s">
        <v>26</v>
      </c>
      <c r="F6502">
        <v>191842861.44999999</v>
      </c>
      <c r="G6502">
        <v>175525286.83000001</v>
      </c>
      <c r="H6502">
        <v>232379567.47999999</v>
      </c>
      <c r="I6502" t="s">
        <v>26</v>
      </c>
      <c r="J6502" t="s">
        <v>26</v>
      </c>
      <c r="K6502" t="s">
        <v>26</v>
      </c>
    </row>
    <row r="6503" spans="1:11" x14ac:dyDescent="0.25">
      <c r="A6503" s="1">
        <v>37438</v>
      </c>
      <c r="B6503" t="s">
        <v>154</v>
      </c>
      <c r="C6503" t="s">
        <v>26</v>
      </c>
      <c r="D6503" t="s">
        <v>26</v>
      </c>
      <c r="E6503" t="s">
        <v>26</v>
      </c>
      <c r="F6503">
        <v>188278978.83000001</v>
      </c>
      <c r="G6503">
        <v>162312189.49000001</v>
      </c>
      <c r="H6503">
        <v>266532708.08000001</v>
      </c>
      <c r="I6503" t="s">
        <v>26</v>
      </c>
      <c r="J6503" t="s">
        <v>26</v>
      </c>
      <c r="K6503" t="s">
        <v>26</v>
      </c>
    </row>
    <row r="6504" spans="1:11" x14ac:dyDescent="0.25">
      <c r="A6504" s="1">
        <v>37438</v>
      </c>
      <c r="B6504" t="s">
        <v>155</v>
      </c>
      <c r="C6504" t="s">
        <v>26</v>
      </c>
      <c r="D6504" t="s">
        <v>26</v>
      </c>
      <c r="E6504" t="s">
        <v>26</v>
      </c>
      <c r="F6504">
        <v>180675950.15000001</v>
      </c>
      <c r="G6504">
        <v>158114303.66</v>
      </c>
      <c r="H6504">
        <v>239436266.08000001</v>
      </c>
      <c r="I6504" t="s">
        <v>26</v>
      </c>
      <c r="J6504" t="s">
        <v>26</v>
      </c>
      <c r="K6504" t="s">
        <v>26</v>
      </c>
    </row>
    <row r="6505" spans="1:11" x14ac:dyDescent="0.25">
      <c r="A6505" s="1">
        <v>37469</v>
      </c>
      <c r="B6505" t="s">
        <v>1</v>
      </c>
      <c r="C6505" t="s">
        <v>26</v>
      </c>
      <c r="D6505" t="s">
        <v>26</v>
      </c>
      <c r="E6505" t="s">
        <v>26</v>
      </c>
      <c r="F6505">
        <v>186445064.22</v>
      </c>
      <c r="G6505">
        <v>159394266.19</v>
      </c>
      <c r="H6505">
        <v>256227211.06999999</v>
      </c>
      <c r="I6505" t="s">
        <v>26</v>
      </c>
      <c r="J6505" t="s">
        <v>26</v>
      </c>
      <c r="K6505" t="s">
        <v>26</v>
      </c>
    </row>
    <row r="6506" spans="1:11" x14ac:dyDescent="0.25">
      <c r="A6506" s="1">
        <v>37469</v>
      </c>
      <c r="B6506" t="s">
        <v>126</v>
      </c>
      <c r="C6506" t="s">
        <v>26</v>
      </c>
      <c r="D6506" t="s">
        <v>26</v>
      </c>
      <c r="E6506" t="s">
        <v>26</v>
      </c>
      <c r="F6506">
        <v>181676764.34999999</v>
      </c>
      <c r="G6506">
        <v>159890125.40000001</v>
      </c>
      <c r="H6506">
        <v>239331229.75</v>
      </c>
      <c r="I6506" t="s">
        <v>26</v>
      </c>
      <c r="J6506" t="s">
        <v>26</v>
      </c>
      <c r="K6506" t="s">
        <v>26</v>
      </c>
    </row>
    <row r="6507" spans="1:11" x14ac:dyDescent="0.25">
      <c r="A6507" s="1">
        <v>37469</v>
      </c>
      <c r="B6507" t="s">
        <v>127</v>
      </c>
      <c r="C6507" t="s">
        <v>26</v>
      </c>
      <c r="D6507" t="s">
        <v>26</v>
      </c>
      <c r="E6507" t="s">
        <v>26</v>
      </c>
      <c r="F6507">
        <v>184522532.47999999</v>
      </c>
      <c r="G6507">
        <v>157706275.37</v>
      </c>
      <c r="H6507">
        <v>265314314.52000001</v>
      </c>
      <c r="I6507" t="s">
        <v>26</v>
      </c>
      <c r="J6507" t="s">
        <v>26</v>
      </c>
      <c r="K6507" t="s">
        <v>26</v>
      </c>
    </row>
    <row r="6508" spans="1:11" x14ac:dyDescent="0.25">
      <c r="A6508" s="1">
        <v>37469</v>
      </c>
      <c r="B6508" t="s">
        <v>113</v>
      </c>
      <c r="C6508" t="s">
        <v>26</v>
      </c>
      <c r="D6508" t="s">
        <v>26</v>
      </c>
      <c r="E6508" t="s">
        <v>26</v>
      </c>
      <c r="F6508">
        <v>190543162.87</v>
      </c>
      <c r="G6508">
        <v>162163930.75999999</v>
      </c>
      <c r="H6508">
        <v>257522728.24000001</v>
      </c>
      <c r="I6508" t="s">
        <v>26</v>
      </c>
      <c r="J6508" t="s">
        <v>26</v>
      </c>
      <c r="K6508" t="s">
        <v>26</v>
      </c>
    </row>
    <row r="6509" spans="1:11" x14ac:dyDescent="0.25">
      <c r="A6509" s="1">
        <v>37469</v>
      </c>
      <c r="B6509" t="s">
        <v>128</v>
      </c>
      <c r="C6509" t="s">
        <v>26</v>
      </c>
      <c r="D6509" t="s">
        <v>26</v>
      </c>
      <c r="E6509" t="s">
        <v>26</v>
      </c>
      <c r="F6509">
        <v>181922169.94999999</v>
      </c>
      <c r="G6509">
        <v>151892104.33000001</v>
      </c>
      <c r="H6509">
        <v>256973888.21000001</v>
      </c>
      <c r="I6509" t="s">
        <v>26</v>
      </c>
      <c r="J6509" t="s">
        <v>26</v>
      </c>
      <c r="K6509" t="s">
        <v>26</v>
      </c>
    </row>
    <row r="6510" spans="1:11" x14ac:dyDescent="0.25">
      <c r="A6510" s="1">
        <v>37469</v>
      </c>
      <c r="B6510" t="s">
        <v>129</v>
      </c>
      <c r="C6510" t="s">
        <v>26</v>
      </c>
      <c r="D6510" t="s">
        <v>26</v>
      </c>
      <c r="E6510" t="s">
        <v>26</v>
      </c>
      <c r="F6510">
        <v>184080934.09</v>
      </c>
      <c r="G6510">
        <v>161476457.63</v>
      </c>
      <c r="H6510">
        <v>245070748.18000001</v>
      </c>
      <c r="I6510" t="s">
        <v>26</v>
      </c>
      <c r="J6510" t="s">
        <v>26</v>
      </c>
      <c r="K6510" t="s">
        <v>26</v>
      </c>
    </row>
    <row r="6511" spans="1:11" x14ac:dyDescent="0.25">
      <c r="A6511" s="1">
        <v>37469</v>
      </c>
      <c r="B6511" t="s">
        <v>130</v>
      </c>
      <c r="C6511" t="s">
        <v>26</v>
      </c>
      <c r="D6511" t="s">
        <v>26</v>
      </c>
      <c r="E6511" t="s">
        <v>26</v>
      </c>
      <c r="F6511">
        <v>181755044.28</v>
      </c>
      <c r="G6511">
        <v>153674156.25999999</v>
      </c>
      <c r="H6511">
        <v>284144300.61000001</v>
      </c>
      <c r="I6511" t="s">
        <v>26</v>
      </c>
      <c r="J6511" t="s">
        <v>26</v>
      </c>
      <c r="K6511" t="s">
        <v>26</v>
      </c>
    </row>
    <row r="6512" spans="1:11" x14ac:dyDescent="0.25">
      <c r="A6512" s="1">
        <v>37469</v>
      </c>
      <c r="B6512" t="s">
        <v>131</v>
      </c>
      <c r="C6512" t="s">
        <v>26</v>
      </c>
      <c r="D6512" t="s">
        <v>26</v>
      </c>
      <c r="E6512" t="s">
        <v>26</v>
      </c>
      <c r="F6512">
        <v>188483957.84</v>
      </c>
      <c r="G6512">
        <v>165792104.5</v>
      </c>
      <c r="H6512">
        <v>261386726.31999999</v>
      </c>
      <c r="I6512" t="s">
        <v>26</v>
      </c>
      <c r="J6512" t="s">
        <v>26</v>
      </c>
      <c r="K6512" t="s">
        <v>26</v>
      </c>
    </row>
    <row r="6513" spans="1:11" x14ac:dyDescent="0.25">
      <c r="A6513" s="1">
        <v>37469</v>
      </c>
      <c r="B6513" t="s">
        <v>132</v>
      </c>
      <c r="C6513" t="s">
        <v>26</v>
      </c>
      <c r="D6513" t="s">
        <v>26</v>
      </c>
      <c r="E6513" t="s">
        <v>26</v>
      </c>
      <c r="F6513">
        <v>190837086.18000001</v>
      </c>
      <c r="G6513">
        <v>159227919</v>
      </c>
      <c r="H6513">
        <v>262928383.99000001</v>
      </c>
      <c r="I6513" t="s">
        <v>26</v>
      </c>
      <c r="J6513" t="s">
        <v>26</v>
      </c>
      <c r="K6513" t="s">
        <v>26</v>
      </c>
    </row>
    <row r="6514" spans="1:11" x14ac:dyDescent="0.25">
      <c r="A6514" s="1">
        <v>37469</v>
      </c>
      <c r="B6514" t="s">
        <v>133</v>
      </c>
      <c r="C6514" t="s">
        <v>26</v>
      </c>
      <c r="D6514" t="s">
        <v>26</v>
      </c>
      <c r="E6514" t="s">
        <v>26</v>
      </c>
      <c r="F6514">
        <v>190324228.72999999</v>
      </c>
      <c r="G6514">
        <v>154277898.34</v>
      </c>
      <c r="H6514">
        <v>273703661.72000003</v>
      </c>
      <c r="I6514" t="s">
        <v>26</v>
      </c>
      <c r="J6514" t="s">
        <v>26</v>
      </c>
      <c r="K6514" t="s">
        <v>26</v>
      </c>
    </row>
    <row r="6515" spans="1:11" x14ac:dyDescent="0.25">
      <c r="A6515" s="1">
        <v>37469</v>
      </c>
      <c r="B6515" t="s">
        <v>134</v>
      </c>
      <c r="C6515" t="s">
        <v>26</v>
      </c>
      <c r="D6515" t="s">
        <v>26</v>
      </c>
      <c r="E6515" t="s">
        <v>26</v>
      </c>
      <c r="F6515">
        <v>171026959.38999999</v>
      </c>
      <c r="G6515">
        <v>161770660.63999999</v>
      </c>
      <c r="H6515">
        <v>194113134.34999999</v>
      </c>
      <c r="I6515" t="s">
        <v>26</v>
      </c>
      <c r="J6515" t="s">
        <v>26</v>
      </c>
      <c r="K6515" t="s">
        <v>26</v>
      </c>
    </row>
    <row r="6516" spans="1:11" x14ac:dyDescent="0.25">
      <c r="A6516" s="1">
        <v>37469</v>
      </c>
      <c r="B6516" t="s">
        <v>135</v>
      </c>
      <c r="C6516" t="s">
        <v>26</v>
      </c>
      <c r="D6516" t="s">
        <v>26</v>
      </c>
      <c r="E6516" t="s">
        <v>26</v>
      </c>
      <c r="F6516">
        <v>177931417.87</v>
      </c>
      <c r="G6516">
        <v>166274806.12</v>
      </c>
      <c r="H6516">
        <v>215678758.44999999</v>
      </c>
      <c r="I6516" t="s">
        <v>26</v>
      </c>
      <c r="J6516" t="s">
        <v>26</v>
      </c>
      <c r="K6516" t="s">
        <v>26</v>
      </c>
    </row>
    <row r="6517" spans="1:11" x14ac:dyDescent="0.25">
      <c r="A6517" s="1">
        <v>37469</v>
      </c>
      <c r="B6517" t="s">
        <v>136</v>
      </c>
      <c r="C6517" t="s">
        <v>26</v>
      </c>
      <c r="D6517" t="s">
        <v>26</v>
      </c>
      <c r="E6517" t="s">
        <v>26</v>
      </c>
      <c r="F6517">
        <v>197567730.08000001</v>
      </c>
      <c r="G6517">
        <v>164225494.90000001</v>
      </c>
      <c r="H6517">
        <v>297995844.67000002</v>
      </c>
      <c r="I6517" t="s">
        <v>26</v>
      </c>
      <c r="J6517" t="s">
        <v>26</v>
      </c>
      <c r="K6517" t="s">
        <v>26</v>
      </c>
    </row>
    <row r="6518" spans="1:11" x14ac:dyDescent="0.25">
      <c r="A6518" s="1">
        <v>37469</v>
      </c>
      <c r="B6518" t="s">
        <v>137</v>
      </c>
      <c r="C6518" t="s">
        <v>26</v>
      </c>
      <c r="D6518" t="s">
        <v>26</v>
      </c>
      <c r="E6518" t="s">
        <v>26</v>
      </c>
      <c r="F6518">
        <v>184621237.59</v>
      </c>
      <c r="G6518">
        <v>150630162.31999999</v>
      </c>
      <c r="H6518">
        <v>325839356.24000001</v>
      </c>
      <c r="I6518" t="s">
        <v>26</v>
      </c>
      <c r="J6518" t="s">
        <v>26</v>
      </c>
      <c r="K6518" t="s">
        <v>26</v>
      </c>
    </row>
    <row r="6519" spans="1:11" x14ac:dyDescent="0.25">
      <c r="A6519" s="1">
        <v>37469</v>
      </c>
      <c r="B6519" t="s">
        <v>138</v>
      </c>
      <c r="C6519" t="s">
        <v>26</v>
      </c>
      <c r="D6519" t="s">
        <v>26</v>
      </c>
      <c r="E6519" t="s">
        <v>26</v>
      </c>
      <c r="F6519">
        <v>196493093.00999999</v>
      </c>
      <c r="G6519">
        <v>173644871.75</v>
      </c>
      <c r="H6519">
        <v>274002789.22000003</v>
      </c>
      <c r="I6519" t="s">
        <v>26</v>
      </c>
      <c r="J6519" t="s">
        <v>26</v>
      </c>
      <c r="K6519" t="s">
        <v>26</v>
      </c>
    </row>
    <row r="6520" spans="1:11" x14ac:dyDescent="0.25">
      <c r="A6520" s="1">
        <v>37469</v>
      </c>
      <c r="B6520" t="s">
        <v>139</v>
      </c>
      <c r="C6520" t="s">
        <v>26</v>
      </c>
      <c r="D6520" t="s">
        <v>26</v>
      </c>
      <c r="E6520" t="s">
        <v>26</v>
      </c>
      <c r="F6520">
        <v>196435255.56</v>
      </c>
      <c r="G6520">
        <v>159751050.55000001</v>
      </c>
      <c r="H6520">
        <v>320633588.56</v>
      </c>
      <c r="I6520" t="s">
        <v>26</v>
      </c>
      <c r="J6520" t="s">
        <v>26</v>
      </c>
      <c r="K6520" t="s">
        <v>26</v>
      </c>
    </row>
    <row r="6521" spans="1:11" x14ac:dyDescent="0.25">
      <c r="A6521" s="1">
        <v>37469</v>
      </c>
      <c r="B6521" t="s">
        <v>140</v>
      </c>
      <c r="C6521" t="s">
        <v>26</v>
      </c>
      <c r="D6521" t="s">
        <v>26</v>
      </c>
      <c r="E6521" t="s">
        <v>26</v>
      </c>
      <c r="F6521">
        <v>161625087.58000001</v>
      </c>
      <c r="G6521">
        <v>144848741.16999999</v>
      </c>
      <c r="H6521">
        <v>214918252.74000001</v>
      </c>
      <c r="I6521" t="s">
        <v>26</v>
      </c>
      <c r="J6521" t="s">
        <v>26</v>
      </c>
      <c r="K6521" t="s">
        <v>26</v>
      </c>
    </row>
    <row r="6522" spans="1:11" x14ac:dyDescent="0.25">
      <c r="A6522" s="1">
        <v>37469</v>
      </c>
      <c r="B6522" t="s">
        <v>141</v>
      </c>
      <c r="C6522" t="s">
        <v>26</v>
      </c>
      <c r="D6522" t="s">
        <v>26</v>
      </c>
      <c r="E6522" t="s">
        <v>26</v>
      </c>
      <c r="F6522">
        <v>178415588.87</v>
      </c>
      <c r="G6522">
        <v>158512126.38999999</v>
      </c>
      <c r="H6522">
        <v>240501355.86000001</v>
      </c>
      <c r="I6522" t="s">
        <v>26</v>
      </c>
      <c r="J6522" t="s">
        <v>26</v>
      </c>
      <c r="K6522" t="s">
        <v>26</v>
      </c>
    </row>
    <row r="6523" spans="1:11" x14ac:dyDescent="0.25">
      <c r="A6523" s="1">
        <v>37469</v>
      </c>
      <c r="B6523" t="s">
        <v>142</v>
      </c>
      <c r="C6523" t="s">
        <v>26</v>
      </c>
      <c r="D6523" t="s">
        <v>26</v>
      </c>
      <c r="E6523" t="s">
        <v>26</v>
      </c>
      <c r="F6523">
        <v>178199123.38999999</v>
      </c>
      <c r="G6523">
        <v>153410103.09999999</v>
      </c>
      <c r="H6523">
        <v>254581269.91999999</v>
      </c>
      <c r="I6523" t="s">
        <v>26</v>
      </c>
      <c r="J6523" t="s">
        <v>26</v>
      </c>
      <c r="K6523" t="s">
        <v>26</v>
      </c>
    </row>
    <row r="6524" spans="1:11" x14ac:dyDescent="0.25">
      <c r="A6524" s="1">
        <v>37469</v>
      </c>
      <c r="B6524" t="s">
        <v>143</v>
      </c>
      <c r="C6524" t="s">
        <v>26</v>
      </c>
      <c r="D6524" t="s">
        <v>26</v>
      </c>
      <c r="E6524" t="s">
        <v>26</v>
      </c>
      <c r="F6524">
        <v>191214594.34999999</v>
      </c>
      <c r="G6524">
        <v>160056167.87</v>
      </c>
      <c r="H6524">
        <v>265664445.28</v>
      </c>
      <c r="I6524" t="s">
        <v>26</v>
      </c>
      <c r="J6524" t="s">
        <v>26</v>
      </c>
      <c r="K6524" t="s">
        <v>26</v>
      </c>
    </row>
    <row r="6525" spans="1:11" x14ac:dyDescent="0.25">
      <c r="A6525" s="1">
        <v>37469</v>
      </c>
      <c r="B6525" t="s">
        <v>144</v>
      </c>
      <c r="C6525" t="s">
        <v>26</v>
      </c>
      <c r="D6525" t="s">
        <v>26</v>
      </c>
      <c r="E6525" t="s">
        <v>26</v>
      </c>
      <c r="F6525">
        <v>162195778.03999999</v>
      </c>
      <c r="G6525">
        <v>143568811.55000001</v>
      </c>
      <c r="H6525">
        <v>227503270.72999999</v>
      </c>
      <c r="I6525" t="s">
        <v>26</v>
      </c>
      <c r="J6525" t="s">
        <v>26</v>
      </c>
      <c r="K6525" t="s">
        <v>26</v>
      </c>
    </row>
    <row r="6526" spans="1:11" x14ac:dyDescent="0.25">
      <c r="A6526" s="1">
        <v>37469</v>
      </c>
      <c r="B6526" t="s">
        <v>145</v>
      </c>
      <c r="C6526" t="s">
        <v>26</v>
      </c>
      <c r="D6526" t="s">
        <v>26</v>
      </c>
      <c r="E6526" t="s">
        <v>26</v>
      </c>
      <c r="F6526">
        <v>189169618.75999999</v>
      </c>
      <c r="G6526">
        <v>163409098.55000001</v>
      </c>
      <c r="H6526">
        <v>253646965.15000001</v>
      </c>
      <c r="I6526" t="s">
        <v>26</v>
      </c>
      <c r="J6526" t="s">
        <v>26</v>
      </c>
      <c r="K6526" t="s">
        <v>26</v>
      </c>
    </row>
    <row r="6527" spans="1:11" x14ac:dyDescent="0.25">
      <c r="A6527" s="1">
        <v>37469</v>
      </c>
      <c r="B6527" t="s">
        <v>146</v>
      </c>
      <c r="C6527" t="s">
        <v>26</v>
      </c>
      <c r="D6527" t="s">
        <v>26</v>
      </c>
      <c r="E6527" t="s">
        <v>26</v>
      </c>
      <c r="F6527">
        <v>188176738.18000001</v>
      </c>
      <c r="G6527">
        <v>167918151.06999999</v>
      </c>
      <c r="H6527">
        <v>244072553.91</v>
      </c>
      <c r="I6527" t="s">
        <v>26</v>
      </c>
      <c r="J6527" t="s">
        <v>26</v>
      </c>
      <c r="K6527" t="s">
        <v>26</v>
      </c>
    </row>
    <row r="6528" spans="1:11" x14ac:dyDescent="0.25">
      <c r="A6528" s="1">
        <v>37469</v>
      </c>
      <c r="B6528" t="s">
        <v>2</v>
      </c>
      <c r="C6528" t="s">
        <v>26</v>
      </c>
      <c r="D6528" t="s">
        <v>26</v>
      </c>
      <c r="E6528" t="s">
        <v>26</v>
      </c>
      <c r="F6528">
        <v>172943379.56</v>
      </c>
      <c r="G6528">
        <v>148283616.72999999</v>
      </c>
      <c r="H6528">
        <v>241854730.72</v>
      </c>
      <c r="I6528" t="s">
        <v>26</v>
      </c>
      <c r="J6528" t="s">
        <v>26</v>
      </c>
      <c r="K6528" t="s">
        <v>26</v>
      </c>
    </row>
    <row r="6529" spans="1:11" x14ac:dyDescent="0.25">
      <c r="A6529" s="1">
        <v>37469</v>
      </c>
      <c r="B6529" t="s">
        <v>147</v>
      </c>
      <c r="C6529" t="s">
        <v>26</v>
      </c>
      <c r="D6529" t="s">
        <v>26</v>
      </c>
      <c r="E6529" t="s">
        <v>26</v>
      </c>
      <c r="F6529">
        <v>186401522.09999999</v>
      </c>
      <c r="G6529">
        <v>155809747.28</v>
      </c>
      <c r="H6529">
        <v>256526630.47</v>
      </c>
      <c r="I6529" t="s">
        <v>26</v>
      </c>
      <c r="J6529" t="s">
        <v>26</v>
      </c>
      <c r="K6529" t="s">
        <v>26</v>
      </c>
    </row>
    <row r="6530" spans="1:11" x14ac:dyDescent="0.25">
      <c r="A6530" s="1">
        <v>37469</v>
      </c>
      <c r="B6530" t="s">
        <v>148</v>
      </c>
      <c r="C6530" t="s">
        <v>26</v>
      </c>
      <c r="D6530" t="s">
        <v>26</v>
      </c>
      <c r="E6530" t="s">
        <v>26</v>
      </c>
      <c r="F6530">
        <v>193592669.69999999</v>
      </c>
      <c r="G6530">
        <v>161869050.66</v>
      </c>
      <c r="H6530">
        <v>263410786.06</v>
      </c>
      <c r="I6530" t="s">
        <v>26</v>
      </c>
      <c r="J6530" t="s">
        <v>26</v>
      </c>
      <c r="K6530" t="s">
        <v>26</v>
      </c>
    </row>
    <row r="6531" spans="1:11" x14ac:dyDescent="0.25">
      <c r="A6531" s="1">
        <v>37469</v>
      </c>
      <c r="B6531" t="s">
        <v>149</v>
      </c>
      <c r="C6531" t="s">
        <v>26</v>
      </c>
      <c r="D6531" t="s">
        <v>26</v>
      </c>
      <c r="E6531" t="s">
        <v>26</v>
      </c>
      <c r="F6531">
        <v>184384421.43000001</v>
      </c>
      <c r="G6531">
        <v>154968652.19</v>
      </c>
      <c r="H6531">
        <v>250007996.93000001</v>
      </c>
      <c r="I6531" t="s">
        <v>26</v>
      </c>
      <c r="J6531" t="s">
        <v>26</v>
      </c>
      <c r="K6531" t="s">
        <v>26</v>
      </c>
    </row>
    <row r="6532" spans="1:11" x14ac:dyDescent="0.25">
      <c r="A6532" s="1">
        <v>37469</v>
      </c>
      <c r="B6532" t="s">
        <v>150</v>
      </c>
      <c r="C6532" t="s">
        <v>26</v>
      </c>
      <c r="D6532" t="s">
        <v>26</v>
      </c>
      <c r="E6532" t="s">
        <v>26</v>
      </c>
      <c r="F6532">
        <v>198703444.93000001</v>
      </c>
      <c r="G6532">
        <v>166370146.71000001</v>
      </c>
      <c r="H6532">
        <v>277420353.00999999</v>
      </c>
      <c r="I6532" t="s">
        <v>26</v>
      </c>
      <c r="J6532" t="s">
        <v>26</v>
      </c>
      <c r="K6532" t="s">
        <v>26</v>
      </c>
    </row>
    <row r="6533" spans="1:11" x14ac:dyDescent="0.25">
      <c r="A6533" s="1">
        <v>37469</v>
      </c>
      <c r="B6533" t="s">
        <v>151</v>
      </c>
      <c r="C6533" t="s">
        <v>26</v>
      </c>
      <c r="D6533" t="s">
        <v>26</v>
      </c>
      <c r="E6533" t="s">
        <v>26</v>
      </c>
      <c r="F6533">
        <v>171855859.86000001</v>
      </c>
      <c r="G6533">
        <v>142648049.77000001</v>
      </c>
      <c r="H6533">
        <v>255356733.59999999</v>
      </c>
      <c r="I6533" t="s">
        <v>26</v>
      </c>
      <c r="J6533" t="s">
        <v>26</v>
      </c>
      <c r="K6533" t="s">
        <v>26</v>
      </c>
    </row>
    <row r="6534" spans="1:11" x14ac:dyDescent="0.25">
      <c r="A6534" s="1">
        <v>37469</v>
      </c>
      <c r="B6534" t="s">
        <v>152</v>
      </c>
      <c r="C6534" t="s">
        <v>26</v>
      </c>
      <c r="D6534" t="s">
        <v>26</v>
      </c>
      <c r="E6534" t="s">
        <v>26</v>
      </c>
      <c r="F6534">
        <v>164482022.93000001</v>
      </c>
      <c r="G6534">
        <v>142863060.87</v>
      </c>
      <c r="H6534">
        <v>220859183.47</v>
      </c>
      <c r="I6534" t="s">
        <v>26</v>
      </c>
      <c r="J6534" t="s">
        <v>26</v>
      </c>
      <c r="K6534" t="s">
        <v>26</v>
      </c>
    </row>
    <row r="6535" spans="1:11" x14ac:dyDescent="0.25">
      <c r="A6535" s="1">
        <v>37469</v>
      </c>
      <c r="B6535" t="s">
        <v>153</v>
      </c>
      <c r="C6535" t="s">
        <v>26</v>
      </c>
      <c r="D6535" t="s">
        <v>26</v>
      </c>
      <c r="E6535" t="s">
        <v>26</v>
      </c>
      <c r="F6535">
        <v>193051471.47999999</v>
      </c>
      <c r="G6535">
        <v>175244446.37</v>
      </c>
      <c r="H6535">
        <v>236585637.65000001</v>
      </c>
      <c r="I6535" t="s">
        <v>26</v>
      </c>
      <c r="J6535" t="s">
        <v>26</v>
      </c>
      <c r="K6535" t="s">
        <v>26</v>
      </c>
    </row>
    <row r="6536" spans="1:11" x14ac:dyDescent="0.25">
      <c r="A6536" s="1">
        <v>37469</v>
      </c>
      <c r="B6536" t="s">
        <v>154</v>
      </c>
      <c r="C6536" t="s">
        <v>26</v>
      </c>
      <c r="D6536" t="s">
        <v>26</v>
      </c>
      <c r="E6536" t="s">
        <v>26</v>
      </c>
      <c r="F6536">
        <v>188467257.81</v>
      </c>
      <c r="G6536">
        <v>162604351.44</v>
      </c>
      <c r="H6536">
        <v>266532708.08000001</v>
      </c>
      <c r="I6536" t="s">
        <v>26</v>
      </c>
      <c r="J6536" t="s">
        <v>26</v>
      </c>
      <c r="K6536" t="s">
        <v>26</v>
      </c>
    </row>
    <row r="6537" spans="1:11" x14ac:dyDescent="0.25">
      <c r="A6537" s="1">
        <v>37469</v>
      </c>
      <c r="B6537" t="s">
        <v>155</v>
      </c>
      <c r="C6537" t="s">
        <v>26</v>
      </c>
      <c r="D6537" t="s">
        <v>26</v>
      </c>
      <c r="E6537" t="s">
        <v>26</v>
      </c>
      <c r="F6537">
        <v>181037302.05000001</v>
      </c>
      <c r="G6537">
        <v>157877132.19999999</v>
      </c>
      <c r="H6537">
        <v>241064432.69</v>
      </c>
      <c r="I6537" t="s">
        <v>26</v>
      </c>
      <c r="J6537" t="s">
        <v>26</v>
      </c>
      <c r="K6537" t="s">
        <v>26</v>
      </c>
    </row>
    <row r="6538" spans="1:11" x14ac:dyDescent="0.25">
      <c r="A6538" s="1">
        <v>37500</v>
      </c>
      <c r="B6538" t="s">
        <v>1</v>
      </c>
      <c r="C6538" t="s">
        <v>26</v>
      </c>
      <c r="D6538" t="s">
        <v>26</v>
      </c>
      <c r="E6538" t="s">
        <v>26</v>
      </c>
      <c r="F6538">
        <v>188775627.52000001</v>
      </c>
      <c r="G6538">
        <v>161880816.74000001</v>
      </c>
      <c r="H6538">
        <v>258430765.09</v>
      </c>
      <c r="I6538" t="s">
        <v>26</v>
      </c>
      <c r="J6538" t="s">
        <v>26</v>
      </c>
      <c r="K6538" t="s">
        <v>26</v>
      </c>
    </row>
    <row r="6539" spans="1:11" x14ac:dyDescent="0.25">
      <c r="A6539" s="1">
        <v>37500</v>
      </c>
      <c r="B6539" t="s">
        <v>126</v>
      </c>
      <c r="C6539" t="s">
        <v>26</v>
      </c>
      <c r="D6539" t="s">
        <v>26</v>
      </c>
      <c r="E6539" t="s">
        <v>26</v>
      </c>
      <c r="F6539">
        <v>186709210.72999999</v>
      </c>
      <c r="G6539">
        <v>162512323.46000001</v>
      </c>
      <c r="H6539">
        <v>249813937.61000001</v>
      </c>
      <c r="I6539" t="s">
        <v>26</v>
      </c>
      <c r="J6539" t="s">
        <v>26</v>
      </c>
      <c r="K6539" t="s">
        <v>26</v>
      </c>
    </row>
    <row r="6540" spans="1:11" x14ac:dyDescent="0.25">
      <c r="A6540" s="1">
        <v>37500</v>
      </c>
      <c r="B6540" t="s">
        <v>127</v>
      </c>
      <c r="C6540" t="s">
        <v>26</v>
      </c>
      <c r="D6540" t="s">
        <v>26</v>
      </c>
      <c r="E6540" t="s">
        <v>26</v>
      </c>
      <c r="F6540">
        <v>185906451.47</v>
      </c>
      <c r="G6540">
        <v>159582980.05000001</v>
      </c>
      <c r="H6540">
        <v>265606160.25999999</v>
      </c>
      <c r="I6540" t="s">
        <v>26</v>
      </c>
      <c r="J6540" t="s">
        <v>26</v>
      </c>
      <c r="K6540" t="s">
        <v>26</v>
      </c>
    </row>
    <row r="6541" spans="1:11" x14ac:dyDescent="0.25">
      <c r="A6541" s="1">
        <v>37500</v>
      </c>
      <c r="B6541" t="s">
        <v>113</v>
      </c>
      <c r="C6541" t="s">
        <v>26</v>
      </c>
      <c r="D6541" t="s">
        <v>26</v>
      </c>
      <c r="E6541" t="s">
        <v>26</v>
      </c>
      <c r="F6541">
        <v>191762639.11000001</v>
      </c>
      <c r="G6541">
        <v>164109897.93000001</v>
      </c>
      <c r="H6541">
        <v>257471223.69999999</v>
      </c>
      <c r="I6541" t="s">
        <v>26</v>
      </c>
      <c r="J6541" t="s">
        <v>26</v>
      </c>
      <c r="K6541" t="s">
        <v>26</v>
      </c>
    </row>
    <row r="6542" spans="1:11" x14ac:dyDescent="0.25">
      <c r="A6542" s="1">
        <v>37500</v>
      </c>
      <c r="B6542" t="s">
        <v>128</v>
      </c>
      <c r="C6542" t="s">
        <v>26</v>
      </c>
      <c r="D6542" t="s">
        <v>26</v>
      </c>
      <c r="E6542" t="s">
        <v>26</v>
      </c>
      <c r="F6542">
        <v>186379263.12</v>
      </c>
      <c r="G6542">
        <v>155659028.52000001</v>
      </c>
      <c r="H6542">
        <v>263166958.91999999</v>
      </c>
      <c r="I6542" t="s">
        <v>26</v>
      </c>
      <c r="J6542" t="s">
        <v>26</v>
      </c>
      <c r="K6542" t="s">
        <v>26</v>
      </c>
    </row>
    <row r="6543" spans="1:11" x14ac:dyDescent="0.25">
      <c r="A6543" s="1">
        <v>37500</v>
      </c>
      <c r="B6543" t="s">
        <v>129</v>
      </c>
      <c r="C6543" t="s">
        <v>26</v>
      </c>
      <c r="D6543" t="s">
        <v>26</v>
      </c>
      <c r="E6543" t="s">
        <v>26</v>
      </c>
      <c r="F6543">
        <v>188149122.72999999</v>
      </c>
      <c r="G6543">
        <v>165771731.40000001</v>
      </c>
      <c r="H6543">
        <v>248893851.84999999</v>
      </c>
      <c r="I6543" t="s">
        <v>26</v>
      </c>
      <c r="J6543" t="s">
        <v>26</v>
      </c>
      <c r="K6543" t="s">
        <v>26</v>
      </c>
    </row>
    <row r="6544" spans="1:11" x14ac:dyDescent="0.25">
      <c r="A6544" s="1">
        <v>37500</v>
      </c>
      <c r="B6544" t="s">
        <v>130</v>
      </c>
      <c r="C6544" t="s">
        <v>26</v>
      </c>
      <c r="D6544" t="s">
        <v>26</v>
      </c>
      <c r="E6544" t="s">
        <v>26</v>
      </c>
      <c r="F6544">
        <v>189079772.56</v>
      </c>
      <c r="G6544">
        <v>156440291.06999999</v>
      </c>
      <c r="H6544">
        <v>305852925.17000002</v>
      </c>
      <c r="I6544" t="s">
        <v>26</v>
      </c>
      <c r="J6544" t="s">
        <v>26</v>
      </c>
      <c r="K6544" t="s">
        <v>26</v>
      </c>
    </row>
    <row r="6545" spans="1:11" x14ac:dyDescent="0.25">
      <c r="A6545" s="1">
        <v>37500</v>
      </c>
      <c r="B6545" t="s">
        <v>131</v>
      </c>
      <c r="C6545" t="s">
        <v>26</v>
      </c>
      <c r="D6545" t="s">
        <v>26</v>
      </c>
      <c r="E6545" t="s">
        <v>26</v>
      </c>
      <c r="F6545">
        <v>191989759.46000001</v>
      </c>
      <c r="G6545">
        <v>170583496.31999999</v>
      </c>
      <c r="H6545">
        <v>261386726.31999999</v>
      </c>
      <c r="I6545" t="s">
        <v>26</v>
      </c>
      <c r="J6545" t="s">
        <v>26</v>
      </c>
      <c r="K6545" t="s">
        <v>26</v>
      </c>
    </row>
    <row r="6546" spans="1:11" x14ac:dyDescent="0.25">
      <c r="A6546" s="1">
        <v>37500</v>
      </c>
      <c r="B6546" t="s">
        <v>132</v>
      </c>
      <c r="C6546" t="s">
        <v>26</v>
      </c>
      <c r="D6546" t="s">
        <v>26</v>
      </c>
      <c r="E6546" t="s">
        <v>26</v>
      </c>
      <c r="F6546">
        <v>194768330.16</v>
      </c>
      <c r="G6546">
        <v>162508014.13</v>
      </c>
      <c r="H6546">
        <v>268371001.53999999</v>
      </c>
      <c r="I6546" t="s">
        <v>26</v>
      </c>
      <c r="J6546" t="s">
        <v>26</v>
      </c>
      <c r="K6546" t="s">
        <v>26</v>
      </c>
    </row>
    <row r="6547" spans="1:11" x14ac:dyDescent="0.25">
      <c r="A6547" s="1">
        <v>37500</v>
      </c>
      <c r="B6547" t="s">
        <v>133</v>
      </c>
      <c r="C6547" t="s">
        <v>26</v>
      </c>
      <c r="D6547" t="s">
        <v>26</v>
      </c>
      <c r="E6547" t="s">
        <v>26</v>
      </c>
      <c r="F6547">
        <v>191504238.94</v>
      </c>
      <c r="G6547">
        <v>156144660.91</v>
      </c>
      <c r="H6547">
        <v>273703661.72000003</v>
      </c>
      <c r="I6547" t="s">
        <v>26</v>
      </c>
      <c r="J6547" t="s">
        <v>26</v>
      </c>
      <c r="K6547" t="s">
        <v>26</v>
      </c>
    </row>
    <row r="6548" spans="1:11" x14ac:dyDescent="0.25">
      <c r="A6548" s="1">
        <v>37500</v>
      </c>
      <c r="B6548" t="s">
        <v>134</v>
      </c>
      <c r="C6548" t="s">
        <v>26</v>
      </c>
      <c r="D6548" t="s">
        <v>26</v>
      </c>
      <c r="E6548" t="s">
        <v>26</v>
      </c>
      <c r="F6548">
        <v>176209076.25999999</v>
      </c>
      <c r="G6548">
        <v>163986918.69</v>
      </c>
      <c r="H6548">
        <v>205041703.81999999</v>
      </c>
      <c r="I6548" t="s">
        <v>26</v>
      </c>
      <c r="J6548" t="s">
        <v>26</v>
      </c>
      <c r="K6548" t="s">
        <v>26</v>
      </c>
    </row>
    <row r="6549" spans="1:11" x14ac:dyDescent="0.25">
      <c r="A6549" s="1">
        <v>37500</v>
      </c>
      <c r="B6549" t="s">
        <v>135</v>
      </c>
      <c r="C6549" t="s">
        <v>26</v>
      </c>
      <c r="D6549" t="s">
        <v>26</v>
      </c>
      <c r="E6549" t="s">
        <v>26</v>
      </c>
      <c r="F6549">
        <v>178821074.96000001</v>
      </c>
      <c r="G6549">
        <v>167538494.65000001</v>
      </c>
      <c r="H6549">
        <v>215678758.44999999</v>
      </c>
      <c r="I6549" t="s">
        <v>26</v>
      </c>
      <c r="J6549" t="s">
        <v>26</v>
      </c>
      <c r="K6549" t="s">
        <v>26</v>
      </c>
    </row>
    <row r="6550" spans="1:11" x14ac:dyDescent="0.25">
      <c r="A6550" s="1">
        <v>37500</v>
      </c>
      <c r="B6550" t="s">
        <v>136</v>
      </c>
      <c r="C6550" t="s">
        <v>26</v>
      </c>
      <c r="D6550" t="s">
        <v>26</v>
      </c>
      <c r="E6550" t="s">
        <v>26</v>
      </c>
      <c r="F6550">
        <v>206240953.43000001</v>
      </c>
      <c r="G6550">
        <v>166426116.53</v>
      </c>
      <c r="H6550">
        <v>322610301.44</v>
      </c>
      <c r="I6550" t="s">
        <v>26</v>
      </c>
      <c r="J6550" t="s">
        <v>26</v>
      </c>
      <c r="K6550" t="s">
        <v>26</v>
      </c>
    </row>
    <row r="6551" spans="1:11" x14ac:dyDescent="0.25">
      <c r="A6551" s="1">
        <v>37500</v>
      </c>
      <c r="B6551" t="s">
        <v>137</v>
      </c>
      <c r="C6551" t="s">
        <v>26</v>
      </c>
      <c r="D6551" t="s">
        <v>26</v>
      </c>
      <c r="E6551" t="s">
        <v>26</v>
      </c>
      <c r="F6551">
        <v>185267411.91999999</v>
      </c>
      <c r="G6551">
        <v>151127241.84999999</v>
      </c>
      <c r="H6551">
        <v>327012377.93000001</v>
      </c>
      <c r="I6551" t="s">
        <v>26</v>
      </c>
      <c r="J6551" t="s">
        <v>26</v>
      </c>
      <c r="K6551" t="s">
        <v>26</v>
      </c>
    </row>
    <row r="6552" spans="1:11" x14ac:dyDescent="0.25">
      <c r="A6552" s="1">
        <v>37500</v>
      </c>
      <c r="B6552" t="s">
        <v>138</v>
      </c>
      <c r="C6552" t="s">
        <v>26</v>
      </c>
      <c r="D6552" t="s">
        <v>26</v>
      </c>
      <c r="E6552" t="s">
        <v>26</v>
      </c>
      <c r="F6552">
        <v>198733114.27000001</v>
      </c>
      <c r="G6552">
        <v>176683657.00999999</v>
      </c>
      <c r="H6552">
        <v>274002789.22000003</v>
      </c>
      <c r="I6552" t="s">
        <v>26</v>
      </c>
      <c r="J6552" t="s">
        <v>26</v>
      </c>
      <c r="K6552" t="s">
        <v>26</v>
      </c>
    </row>
    <row r="6553" spans="1:11" x14ac:dyDescent="0.25">
      <c r="A6553" s="1">
        <v>37500</v>
      </c>
      <c r="B6553" t="s">
        <v>139</v>
      </c>
      <c r="C6553" t="s">
        <v>26</v>
      </c>
      <c r="D6553" t="s">
        <v>26</v>
      </c>
      <c r="E6553" t="s">
        <v>26</v>
      </c>
      <c r="F6553">
        <v>197358501.25999999</v>
      </c>
      <c r="G6553">
        <v>160805407.47999999</v>
      </c>
      <c r="H6553">
        <v>321306919.08999997</v>
      </c>
      <c r="I6553" t="s">
        <v>26</v>
      </c>
      <c r="J6553" t="s">
        <v>26</v>
      </c>
      <c r="K6553" t="s">
        <v>26</v>
      </c>
    </row>
    <row r="6554" spans="1:11" x14ac:dyDescent="0.25">
      <c r="A6554" s="1">
        <v>37500</v>
      </c>
      <c r="B6554" t="s">
        <v>140</v>
      </c>
      <c r="C6554" t="s">
        <v>26</v>
      </c>
      <c r="D6554" t="s">
        <v>26</v>
      </c>
      <c r="E6554" t="s">
        <v>26</v>
      </c>
      <c r="F6554">
        <v>164000976.37</v>
      </c>
      <c r="G6554">
        <v>148180262.22</v>
      </c>
      <c r="H6554">
        <v>214918252.74000001</v>
      </c>
      <c r="I6554" t="s">
        <v>26</v>
      </c>
      <c r="J6554" t="s">
        <v>26</v>
      </c>
      <c r="K6554" t="s">
        <v>26</v>
      </c>
    </row>
    <row r="6555" spans="1:11" x14ac:dyDescent="0.25">
      <c r="A6555" s="1">
        <v>37500</v>
      </c>
      <c r="B6555" t="s">
        <v>141</v>
      </c>
      <c r="C6555" t="s">
        <v>26</v>
      </c>
      <c r="D6555" t="s">
        <v>26</v>
      </c>
      <c r="E6555" t="s">
        <v>26</v>
      </c>
      <c r="F6555">
        <v>182608355.21000001</v>
      </c>
      <c r="G6555">
        <v>164535587.19</v>
      </c>
      <c r="H6555">
        <v>240501355.86000001</v>
      </c>
      <c r="I6555" t="s">
        <v>26</v>
      </c>
      <c r="J6555" t="s">
        <v>26</v>
      </c>
      <c r="K6555" t="s">
        <v>26</v>
      </c>
    </row>
    <row r="6556" spans="1:11" x14ac:dyDescent="0.25">
      <c r="A6556" s="1">
        <v>37500</v>
      </c>
      <c r="B6556" t="s">
        <v>142</v>
      </c>
      <c r="C6556" t="s">
        <v>26</v>
      </c>
      <c r="D6556" t="s">
        <v>26</v>
      </c>
      <c r="E6556" t="s">
        <v>26</v>
      </c>
      <c r="F6556">
        <v>179250498.22</v>
      </c>
      <c r="G6556">
        <v>154683406.94999999</v>
      </c>
      <c r="H6556">
        <v>255115890.59</v>
      </c>
      <c r="I6556" t="s">
        <v>26</v>
      </c>
      <c r="J6556" t="s">
        <v>26</v>
      </c>
      <c r="K6556" t="s">
        <v>26</v>
      </c>
    </row>
    <row r="6557" spans="1:11" x14ac:dyDescent="0.25">
      <c r="A6557" s="1">
        <v>37500</v>
      </c>
      <c r="B6557" t="s">
        <v>143</v>
      </c>
      <c r="C6557" t="s">
        <v>26</v>
      </c>
      <c r="D6557" t="s">
        <v>26</v>
      </c>
      <c r="E6557" t="s">
        <v>26</v>
      </c>
      <c r="F6557">
        <v>191386687.47999999</v>
      </c>
      <c r="G6557">
        <v>160328263.36000001</v>
      </c>
      <c r="H6557">
        <v>265664445.28</v>
      </c>
      <c r="I6557" t="s">
        <v>26</v>
      </c>
      <c r="J6557" t="s">
        <v>26</v>
      </c>
      <c r="K6557" t="s">
        <v>26</v>
      </c>
    </row>
    <row r="6558" spans="1:11" x14ac:dyDescent="0.25">
      <c r="A6558" s="1">
        <v>37500</v>
      </c>
      <c r="B6558" t="s">
        <v>144</v>
      </c>
      <c r="C6558" t="s">
        <v>26</v>
      </c>
      <c r="D6558" t="s">
        <v>26</v>
      </c>
      <c r="E6558" t="s">
        <v>26</v>
      </c>
      <c r="F6558">
        <v>163558222.58000001</v>
      </c>
      <c r="G6558">
        <v>145478276.75</v>
      </c>
      <c r="H6558">
        <v>227503270.72999999</v>
      </c>
      <c r="I6558" t="s">
        <v>26</v>
      </c>
      <c r="J6558" t="s">
        <v>26</v>
      </c>
      <c r="K6558" t="s">
        <v>26</v>
      </c>
    </row>
    <row r="6559" spans="1:11" x14ac:dyDescent="0.25">
      <c r="A6559" s="1">
        <v>37500</v>
      </c>
      <c r="B6559" t="s">
        <v>145</v>
      </c>
      <c r="C6559" t="s">
        <v>26</v>
      </c>
      <c r="D6559" t="s">
        <v>26</v>
      </c>
      <c r="E6559" t="s">
        <v>26</v>
      </c>
      <c r="F6559">
        <v>190437055.19999999</v>
      </c>
      <c r="G6559">
        <v>165337325.91999999</v>
      </c>
      <c r="H6559">
        <v>253646965.15000001</v>
      </c>
      <c r="I6559" t="s">
        <v>26</v>
      </c>
      <c r="J6559" t="s">
        <v>26</v>
      </c>
      <c r="K6559" t="s">
        <v>26</v>
      </c>
    </row>
    <row r="6560" spans="1:11" x14ac:dyDescent="0.25">
      <c r="A6560" s="1">
        <v>37500</v>
      </c>
      <c r="B6560" t="s">
        <v>146</v>
      </c>
      <c r="C6560" t="s">
        <v>26</v>
      </c>
      <c r="D6560" t="s">
        <v>26</v>
      </c>
      <c r="E6560" t="s">
        <v>26</v>
      </c>
      <c r="F6560">
        <v>189588063.72</v>
      </c>
      <c r="G6560">
        <v>169933168.88</v>
      </c>
      <c r="H6560">
        <v>244341033.72</v>
      </c>
      <c r="I6560" t="s">
        <v>26</v>
      </c>
      <c r="J6560" t="s">
        <v>26</v>
      </c>
      <c r="K6560" t="s">
        <v>26</v>
      </c>
    </row>
    <row r="6561" spans="1:11" x14ac:dyDescent="0.25">
      <c r="A6561" s="1">
        <v>37500</v>
      </c>
      <c r="B6561" t="s">
        <v>2</v>
      </c>
      <c r="C6561" t="s">
        <v>26</v>
      </c>
      <c r="D6561" t="s">
        <v>26</v>
      </c>
      <c r="E6561" t="s">
        <v>26</v>
      </c>
      <c r="F6561">
        <v>173600564.40000001</v>
      </c>
      <c r="G6561">
        <v>149217803.52000001</v>
      </c>
      <c r="H6561">
        <v>241854730.72</v>
      </c>
      <c r="I6561" t="s">
        <v>26</v>
      </c>
      <c r="J6561" t="s">
        <v>26</v>
      </c>
      <c r="K6561" t="s">
        <v>26</v>
      </c>
    </row>
    <row r="6562" spans="1:11" x14ac:dyDescent="0.25">
      <c r="A6562" s="1">
        <v>37500</v>
      </c>
      <c r="B6562" t="s">
        <v>147</v>
      </c>
      <c r="C6562" t="s">
        <v>26</v>
      </c>
      <c r="D6562" t="s">
        <v>26</v>
      </c>
      <c r="E6562" t="s">
        <v>26</v>
      </c>
      <c r="F6562">
        <v>186587923.62</v>
      </c>
      <c r="G6562">
        <v>156090204.81999999</v>
      </c>
      <c r="H6562">
        <v>256526630.47</v>
      </c>
      <c r="I6562" t="s">
        <v>26</v>
      </c>
      <c r="J6562" t="s">
        <v>26</v>
      </c>
      <c r="K6562" t="s">
        <v>26</v>
      </c>
    </row>
    <row r="6563" spans="1:11" x14ac:dyDescent="0.25">
      <c r="A6563" s="1">
        <v>37500</v>
      </c>
      <c r="B6563" t="s">
        <v>148</v>
      </c>
      <c r="C6563" t="s">
        <v>26</v>
      </c>
      <c r="D6563" t="s">
        <v>26</v>
      </c>
      <c r="E6563" t="s">
        <v>26</v>
      </c>
      <c r="F6563">
        <v>195044614.72</v>
      </c>
      <c r="G6563">
        <v>164297086.41999999</v>
      </c>
      <c r="H6563">
        <v>263279080.66999999</v>
      </c>
      <c r="I6563" t="s">
        <v>26</v>
      </c>
      <c r="J6563" t="s">
        <v>26</v>
      </c>
      <c r="K6563" t="s">
        <v>26</v>
      </c>
    </row>
    <row r="6564" spans="1:11" x14ac:dyDescent="0.25">
      <c r="A6564" s="1">
        <v>37500</v>
      </c>
      <c r="B6564" t="s">
        <v>149</v>
      </c>
      <c r="C6564" t="s">
        <v>26</v>
      </c>
      <c r="D6564" t="s">
        <v>26</v>
      </c>
      <c r="E6564" t="s">
        <v>26</v>
      </c>
      <c r="F6564">
        <v>193953972.91</v>
      </c>
      <c r="G6564">
        <v>157076225.86000001</v>
      </c>
      <c r="H6564">
        <v>273058734.25</v>
      </c>
      <c r="I6564" t="s">
        <v>26</v>
      </c>
      <c r="J6564" t="s">
        <v>26</v>
      </c>
      <c r="K6564" t="s">
        <v>26</v>
      </c>
    </row>
    <row r="6565" spans="1:11" x14ac:dyDescent="0.25">
      <c r="A6565" s="1">
        <v>37500</v>
      </c>
      <c r="B6565" t="s">
        <v>150</v>
      </c>
      <c r="C6565" t="s">
        <v>26</v>
      </c>
      <c r="D6565" t="s">
        <v>26</v>
      </c>
      <c r="E6565" t="s">
        <v>26</v>
      </c>
      <c r="F6565">
        <v>200253331.80000001</v>
      </c>
      <c r="G6565">
        <v>168715965.78</v>
      </c>
      <c r="H6565">
        <v>277475837.07999998</v>
      </c>
      <c r="I6565" t="s">
        <v>26</v>
      </c>
      <c r="J6565" t="s">
        <v>26</v>
      </c>
      <c r="K6565" t="s">
        <v>26</v>
      </c>
    </row>
    <row r="6566" spans="1:11" x14ac:dyDescent="0.25">
      <c r="A6566" s="1">
        <v>37500</v>
      </c>
      <c r="B6566" t="s">
        <v>151</v>
      </c>
      <c r="C6566" t="s">
        <v>26</v>
      </c>
      <c r="D6566" t="s">
        <v>26</v>
      </c>
      <c r="E6566" t="s">
        <v>26</v>
      </c>
      <c r="F6566">
        <v>173007294.12</v>
      </c>
      <c r="G6566">
        <v>148396766.18000001</v>
      </c>
      <c r="H6566">
        <v>245065857.24000001</v>
      </c>
      <c r="I6566" t="s">
        <v>26</v>
      </c>
      <c r="J6566" t="s">
        <v>26</v>
      </c>
      <c r="K6566" t="s">
        <v>26</v>
      </c>
    </row>
    <row r="6567" spans="1:11" x14ac:dyDescent="0.25">
      <c r="A6567" s="1">
        <v>37500</v>
      </c>
      <c r="B6567" t="s">
        <v>152</v>
      </c>
      <c r="C6567" t="s">
        <v>26</v>
      </c>
      <c r="D6567" t="s">
        <v>26</v>
      </c>
      <c r="E6567" t="s">
        <v>26</v>
      </c>
      <c r="F6567">
        <v>166406462.59999999</v>
      </c>
      <c r="G6567">
        <v>145706035.78</v>
      </c>
      <c r="H6567">
        <v>220859183.47</v>
      </c>
      <c r="I6567" t="s">
        <v>26</v>
      </c>
      <c r="J6567" t="s">
        <v>26</v>
      </c>
      <c r="K6567" t="s">
        <v>26</v>
      </c>
    </row>
    <row r="6568" spans="1:11" x14ac:dyDescent="0.25">
      <c r="A6568" s="1">
        <v>37500</v>
      </c>
      <c r="B6568" t="s">
        <v>153</v>
      </c>
      <c r="C6568" t="s">
        <v>26</v>
      </c>
      <c r="D6568" t="s">
        <v>26</v>
      </c>
      <c r="E6568" t="s">
        <v>26</v>
      </c>
      <c r="F6568">
        <v>201661567.09999999</v>
      </c>
      <c r="G6568">
        <v>181588295.33000001</v>
      </c>
      <c r="H6568">
        <v>250047360.43000001</v>
      </c>
      <c r="I6568" t="s">
        <v>26</v>
      </c>
      <c r="J6568" t="s">
        <v>26</v>
      </c>
      <c r="K6568" t="s">
        <v>26</v>
      </c>
    </row>
    <row r="6569" spans="1:11" x14ac:dyDescent="0.25">
      <c r="A6569" s="1">
        <v>37500</v>
      </c>
      <c r="B6569" t="s">
        <v>154</v>
      </c>
      <c r="C6569" t="s">
        <v>26</v>
      </c>
      <c r="D6569" t="s">
        <v>26</v>
      </c>
      <c r="E6569" t="s">
        <v>26</v>
      </c>
      <c r="F6569">
        <v>191011565.78999999</v>
      </c>
      <c r="G6569">
        <v>166344251.52000001</v>
      </c>
      <c r="H6569">
        <v>266506054.81</v>
      </c>
      <c r="I6569" t="s">
        <v>26</v>
      </c>
      <c r="J6569" t="s">
        <v>26</v>
      </c>
      <c r="K6569" t="s">
        <v>26</v>
      </c>
    </row>
    <row r="6570" spans="1:11" x14ac:dyDescent="0.25">
      <c r="A6570" s="1">
        <v>37500</v>
      </c>
      <c r="B6570" t="s">
        <v>155</v>
      </c>
      <c r="C6570" t="s">
        <v>26</v>
      </c>
      <c r="D6570" t="s">
        <v>26</v>
      </c>
      <c r="E6570" t="s">
        <v>26</v>
      </c>
      <c r="F6570">
        <v>183789069.03999999</v>
      </c>
      <c r="G6570">
        <v>161997725.34999999</v>
      </c>
      <c r="H6570">
        <v>241064432.69</v>
      </c>
      <c r="I6570" t="s">
        <v>26</v>
      </c>
      <c r="J6570" t="s">
        <v>26</v>
      </c>
      <c r="K6570" t="s">
        <v>26</v>
      </c>
    </row>
    <row r="6571" spans="1:11" x14ac:dyDescent="0.25">
      <c r="A6571" s="1">
        <v>37530</v>
      </c>
      <c r="B6571" t="s">
        <v>1</v>
      </c>
      <c r="C6571" t="s">
        <v>26</v>
      </c>
      <c r="D6571" t="s">
        <v>26</v>
      </c>
      <c r="E6571" t="s">
        <v>26</v>
      </c>
      <c r="F6571">
        <v>190399097.91999999</v>
      </c>
      <c r="G6571">
        <v>164163336.25999999</v>
      </c>
      <c r="H6571">
        <v>258844254.31</v>
      </c>
      <c r="I6571" t="s">
        <v>26</v>
      </c>
      <c r="J6571" t="s">
        <v>26</v>
      </c>
      <c r="K6571" t="s">
        <v>26</v>
      </c>
    </row>
    <row r="6572" spans="1:11" x14ac:dyDescent="0.25">
      <c r="A6572" s="1">
        <v>37530</v>
      </c>
      <c r="B6572" t="s">
        <v>126</v>
      </c>
      <c r="C6572" t="s">
        <v>26</v>
      </c>
      <c r="D6572" t="s">
        <v>26</v>
      </c>
      <c r="E6572" t="s">
        <v>26</v>
      </c>
      <c r="F6572">
        <v>189080417.69999999</v>
      </c>
      <c r="G6572">
        <v>165307535.41999999</v>
      </c>
      <c r="H6572">
        <v>251387765.41999999</v>
      </c>
      <c r="I6572" t="s">
        <v>26</v>
      </c>
      <c r="J6572" t="s">
        <v>26</v>
      </c>
      <c r="K6572" t="s">
        <v>26</v>
      </c>
    </row>
    <row r="6573" spans="1:11" x14ac:dyDescent="0.25">
      <c r="A6573" s="1">
        <v>37530</v>
      </c>
      <c r="B6573" t="s">
        <v>127</v>
      </c>
      <c r="C6573" t="s">
        <v>26</v>
      </c>
      <c r="D6573" t="s">
        <v>26</v>
      </c>
      <c r="E6573" t="s">
        <v>26</v>
      </c>
      <c r="F6573">
        <v>187858469.21000001</v>
      </c>
      <c r="G6573">
        <v>162200140.91999999</v>
      </c>
      <c r="H6573">
        <v>266057690.74000001</v>
      </c>
      <c r="I6573" t="s">
        <v>26</v>
      </c>
      <c r="J6573" t="s">
        <v>26</v>
      </c>
      <c r="K6573" t="s">
        <v>26</v>
      </c>
    </row>
    <row r="6574" spans="1:11" x14ac:dyDescent="0.25">
      <c r="A6574" s="1">
        <v>37530</v>
      </c>
      <c r="B6574" t="s">
        <v>113</v>
      </c>
      <c r="C6574" t="s">
        <v>26</v>
      </c>
      <c r="D6574" t="s">
        <v>26</v>
      </c>
      <c r="E6574" t="s">
        <v>26</v>
      </c>
      <c r="F6574">
        <v>192951567.47</v>
      </c>
      <c r="G6574">
        <v>166144860.66</v>
      </c>
      <c r="H6574">
        <v>257213752.47999999</v>
      </c>
      <c r="I6574" t="s">
        <v>26</v>
      </c>
      <c r="J6574" t="s">
        <v>26</v>
      </c>
      <c r="K6574" t="s">
        <v>26</v>
      </c>
    </row>
    <row r="6575" spans="1:11" x14ac:dyDescent="0.25">
      <c r="A6575" s="1">
        <v>37530</v>
      </c>
      <c r="B6575" t="s">
        <v>128</v>
      </c>
      <c r="C6575" t="s">
        <v>26</v>
      </c>
      <c r="D6575" t="s">
        <v>26</v>
      </c>
      <c r="E6575" t="s">
        <v>26</v>
      </c>
      <c r="F6575">
        <v>187553452.47</v>
      </c>
      <c r="G6575">
        <v>157215618.80000001</v>
      </c>
      <c r="H6575">
        <v>263666976.13999999</v>
      </c>
      <c r="I6575" t="s">
        <v>26</v>
      </c>
      <c r="J6575" t="s">
        <v>26</v>
      </c>
      <c r="K6575" t="s">
        <v>26</v>
      </c>
    </row>
    <row r="6576" spans="1:11" x14ac:dyDescent="0.25">
      <c r="A6576" s="1">
        <v>37530</v>
      </c>
      <c r="B6576" t="s">
        <v>129</v>
      </c>
      <c r="C6576" t="s">
        <v>26</v>
      </c>
      <c r="D6576" t="s">
        <v>26</v>
      </c>
      <c r="E6576" t="s">
        <v>26</v>
      </c>
      <c r="F6576">
        <v>190971359.56999999</v>
      </c>
      <c r="G6576">
        <v>168904817.12</v>
      </c>
      <c r="H6576">
        <v>251183675.28999999</v>
      </c>
      <c r="I6576" t="s">
        <v>26</v>
      </c>
      <c r="J6576" t="s">
        <v>26</v>
      </c>
      <c r="K6576" t="s">
        <v>26</v>
      </c>
    </row>
    <row r="6577" spans="1:11" x14ac:dyDescent="0.25">
      <c r="A6577" s="1">
        <v>37530</v>
      </c>
      <c r="B6577" t="s">
        <v>130</v>
      </c>
      <c r="C6577" t="s">
        <v>26</v>
      </c>
      <c r="D6577" t="s">
        <v>26</v>
      </c>
      <c r="E6577" t="s">
        <v>26</v>
      </c>
      <c r="F6577">
        <v>192558840.38</v>
      </c>
      <c r="G6577">
        <v>159397012.56999999</v>
      </c>
      <c r="H6577">
        <v>311235936.66000003</v>
      </c>
      <c r="I6577" t="s">
        <v>26</v>
      </c>
      <c r="J6577" t="s">
        <v>26</v>
      </c>
      <c r="K6577" t="s">
        <v>26</v>
      </c>
    </row>
    <row r="6578" spans="1:11" x14ac:dyDescent="0.25">
      <c r="A6578" s="1">
        <v>37530</v>
      </c>
      <c r="B6578" t="s">
        <v>131</v>
      </c>
      <c r="C6578" t="s">
        <v>26</v>
      </c>
      <c r="D6578" t="s">
        <v>26</v>
      </c>
      <c r="E6578" t="s">
        <v>26</v>
      </c>
      <c r="F6578">
        <v>193064902.11000001</v>
      </c>
      <c r="G6578">
        <v>172016397.68000001</v>
      </c>
      <c r="H6578">
        <v>261517419.68000001</v>
      </c>
      <c r="I6578" t="s">
        <v>26</v>
      </c>
      <c r="J6578" t="s">
        <v>26</v>
      </c>
      <c r="K6578" t="s">
        <v>26</v>
      </c>
    </row>
    <row r="6579" spans="1:11" x14ac:dyDescent="0.25">
      <c r="A6579" s="1">
        <v>37530</v>
      </c>
      <c r="B6579" t="s">
        <v>132</v>
      </c>
      <c r="C6579" t="s">
        <v>26</v>
      </c>
      <c r="D6579" t="s">
        <v>26</v>
      </c>
      <c r="E6579" t="s">
        <v>26</v>
      </c>
      <c r="F6579">
        <v>197845669.78</v>
      </c>
      <c r="G6579">
        <v>168537061.46000001</v>
      </c>
      <c r="H6579">
        <v>265553106.03</v>
      </c>
      <c r="I6579" t="s">
        <v>26</v>
      </c>
      <c r="J6579" t="s">
        <v>26</v>
      </c>
      <c r="K6579" t="s">
        <v>26</v>
      </c>
    </row>
    <row r="6580" spans="1:11" x14ac:dyDescent="0.25">
      <c r="A6580" s="1">
        <v>37530</v>
      </c>
      <c r="B6580" t="s">
        <v>133</v>
      </c>
      <c r="C6580" t="s">
        <v>26</v>
      </c>
      <c r="D6580" t="s">
        <v>26</v>
      </c>
      <c r="E6580" t="s">
        <v>26</v>
      </c>
      <c r="F6580">
        <v>199049505.96000001</v>
      </c>
      <c r="G6580">
        <v>159314397.52000001</v>
      </c>
      <c r="H6580">
        <v>290016399.94999999</v>
      </c>
      <c r="I6580" t="s">
        <v>26</v>
      </c>
      <c r="J6580" t="s">
        <v>26</v>
      </c>
      <c r="K6580" t="s">
        <v>26</v>
      </c>
    </row>
    <row r="6581" spans="1:11" x14ac:dyDescent="0.25">
      <c r="A6581" s="1">
        <v>37530</v>
      </c>
      <c r="B6581" t="s">
        <v>134</v>
      </c>
      <c r="C6581" t="s">
        <v>26</v>
      </c>
      <c r="D6581" t="s">
        <v>26</v>
      </c>
      <c r="E6581" t="s">
        <v>26</v>
      </c>
      <c r="F6581">
        <v>177918304.30000001</v>
      </c>
      <c r="G6581">
        <v>165364408.81</v>
      </c>
      <c r="H6581">
        <v>207440691.75</v>
      </c>
      <c r="I6581" t="s">
        <v>26</v>
      </c>
      <c r="J6581" t="s">
        <v>26</v>
      </c>
      <c r="K6581" t="s">
        <v>26</v>
      </c>
    </row>
    <row r="6582" spans="1:11" x14ac:dyDescent="0.25">
      <c r="A6582" s="1">
        <v>37530</v>
      </c>
      <c r="B6582" t="s">
        <v>135</v>
      </c>
      <c r="C6582" t="s">
        <v>26</v>
      </c>
      <c r="D6582" t="s">
        <v>26</v>
      </c>
      <c r="E6582" t="s">
        <v>26</v>
      </c>
      <c r="F6582">
        <v>179089306.56999999</v>
      </c>
      <c r="G6582">
        <v>167923833.19</v>
      </c>
      <c r="H6582">
        <v>215678758.44999999</v>
      </c>
      <c r="I6582" t="s">
        <v>26</v>
      </c>
      <c r="J6582" t="s">
        <v>26</v>
      </c>
      <c r="K6582" t="s">
        <v>26</v>
      </c>
    </row>
    <row r="6583" spans="1:11" x14ac:dyDescent="0.25">
      <c r="A6583" s="1">
        <v>37530</v>
      </c>
      <c r="B6583" t="s">
        <v>136</v>
      </c>
      <c r="C6583" t="s">
        <v>26</v>
      </c>
      <c r="D6583" t="s">
        <v>26</v>
      </c>
      <c r="E6583" t="s">
        <v>26</v>
      </c>
      <c r="F6583">
        <v>207024669.05000001</v>
      </c>
      <c r="G6583">
        <v>167824095.91</v>
      </c>
      <c r="H6583">
        <v>322094124.95999998</v>
      </c>
      <c r="I6583" t="s">
        <v>26</v>
      </c>
      <c r="J6583" t="s">
        <v>26</v>
      </c>
      <c r="K6583" t="s">
        <v>26</v>
      </c>
    </row>
    <row r="6584" spans="1:11" x14ac:dyDescent="0.25">
      <c r="A6584" s="1">
        <v>37530</v>
      </c>
      <c r="B6584" t="s">
        <v>137</v>
      </c>
      <c r="C6584" t="s">
        <v>26</v>
      </c>
      <c r="D6584" t="s">
        <v>26</v>
      </c>
      <c r="E6584" t="s">
        <v>26</v>
      </c>
      <c r="F6584">
        <v>187083032.55000001</v>
      </c>
      <c r="G6584">
        <v>153499939.55000001</v>
      </c>
      <c r="H6584">
        <v>326979676.69</v>
      </c>
      <c r="I6584" t="s">
        <v>26</v>
      </c>
      <c r="J6584" t="s">
        <v>26</v>
      </c>
      <c r="K6584" t="s">
        <v>26</v>
      </c>
    </row>
    <row r="6585" spans="1:11" x14ac:dyDescent="0.25">
      <c r="A6585" s="1">
        <v>37530</v>
      </c>
      <c r="B6585" t="s">
        <v>138</v>
      </c>
      <c r="C6585" t="s">
        <v>26</v>
      </c>
      <c r="D6585" t="s">
        <v>26</v>
      </c>
      <c r="E6585" t="s">
        <v>26</v>
      </c>
      <c r="F6585">
        <v>200978798.46000001</v>
      </c>
      <c r="G6585">
        <v>179757952.63999999</v>
      </c>
      <c r="H6585">
        <v>274002789.22000003</v>
      </c>
      <c r="I6585" t="s">
        <v>26</v>
      </c>
      <c r="J6585" t="s">
        <v>26</v>
      </c>
      <c r="K6585" t="s">
        <v>26</v>
      </c>
    </row>
    <row r="6586" spans="1:11" x14ac:dyDescent="0.25">
      <c r="A6586" s="1">
        <v>37530</v>
      </c>
      <c r="B6586" t="s">
        <v>139</v>
      </c>
      <c r="C6586" t="s">
        <v>26</v>
      </c>
      <c r="D6586" t="s">
        <v>26</v>
      </c>
      <c r="E6586" t="s">
        <v>26</v>
      </c>
      <c r="F6586">
        <v>199292614.56999999</v>
      </c>
      <c r="G6586">
        <v>162397381.02000001</v>
      </c>
      <c r="H6586">
        <v>324391465.51999998</v>
      </c>
      <c r="I6586" t="s">
        <v>26</v>
      </c>
      <c r="J6586" t="s">
        <v>26</v>
      </c>
      <c r="K6586" t="s">
        <v>26</v>
      </c>
    </row>
    <row r="6587" spans="1:11" x14ac:dyDescent="0.25">
      <c r="A6587" s="1">
        <v>37530</v>
      </c>
      <c r="B6587" t="s">
        <v>140</v>
      </c>
      <c r="C6587" t="s">
        <v>26</v>
      </c>
      <c r="D6587" t="s">
        <v>26</v>
      </c>
      <c r="E6587" t="s">
        <v>26</v>
      </c>
      <c r="F6587">
        <v>165214583.59</v>
      </c>
      <c r="G6587">
        <v>149884335.24000001</v>
      </c>
      <c r="H6587">
        <v>214918252.74000001</v>
      </c>
      <c r="I6587" t="s">
        <v>26</v>
      </c>
      <c r="J6587" t="s">
        <v>26</v>
      </c>
      <c r="K6587" t="s">
        <v>26</v>
      </c>
    </row>
    <row r="6588" spans="1:11" x14ac:dyDescent="0.25">
      <c r="A6588" s="1">
        <v>37530</v>
      </c>
      <c r="B6588" t="s">
        <v>141</v>
      </c>
      <c r="C6588" t="s">
        <v>26</v>
      </c>
      <c r="D6588" t="s">
        <v>26</v>
      </c>
      <c r="E6588" t="s">
        <v>26</v>
      </c>
      <c r="F6588">
        <v>184105743.72</v>
      </c>
      <c r="G6588">
        <v>166691003.38</v>
      </c>
      <c r="H6588">
        <v>240501355.86000001</v>
      </c>
      <c r="I6588" t="s">
        <v>26</v>
      </c>
      <c r="J6588" t="s">
        <v>26</v>
      </c>
      <c r="K6588" t="s">
        <v>26</v>
      </c>
    </row>
    <row r="6589" spans="1:11" x14ac:dyDescent="0.25">
      <c r="A6589" s="1">
        <v>37530</v>
      </c>
      <c r="B6589" t="s">
        <v>142</v>
      </c>
      <c r="C6589" t="s">
        <v>26</v>
      </c>
      <c r="D6589" t="s">
        <v>26</v>
      </c>
      <c r="E6589" t="s">
        <v>26</v>
      </c>
      <c r="F6589">
        <v>181724155.09999999</v>
      </c>
      <c r="G6589">
        <v>158132846.93000001</v>
      </c>
      <c r="H6589">
        <v>255115890.59</v>
      </c>
      <c r="I6589" t="s">
        <v>26</v>
      </c>
      <c r="J6589" t="s">
        <v>26</v>
      </c>
      <c r="K6589" t="s">
        <v>26</v>
      </c>
    </row>
    <row r="6590" spans="1:11" x14ac:dyDescent="0.25">
      <c r="A6590" s="1">
        <v>37530</v>
      </c>
      <c r="B6590" t="s">
        <v>143</v>
      </c>
      <c r="C6590" t="s">
        <v>26</v>
      </c>
      <c r="D6590" t="s">
        <v>26</v>
      </c>
      <c r="E6590" t="s">
        <v>26</v>
      </c>
      <c r="F6590">
        <v>193396247.69999999</v>
      </c>
      <c r="G6590">
        <v>163326401.88</v>
      </c>
      <c r="H6590">
        <v>265664445.28</v>
      </c>
      <c r="I6590" t="s">
        <v>26</v>
      </c>
      <c r="J6590" t="s">
        <v>26</v>
      </c>
      <c r="K6590" t="s">
        <v>26</v>
      </c>
    </row>
    <row r="6591" spans="1:11" x14ac:dyDescent="0.25">
      <c r="A6591" s="1">
        <v>37530</v>
      </c>
      <c r="B6591" t="s">
        <v>144</v>
      </c>
      <c r="C6591" t="s">
        <v>26</v>
      </c>
      <c r="D6591" t="s">
        <v>26</v>
      </c>
      <c r="E6591" t="s">
        <v>26</v>
      </c>
      <c r="F6591">
        <v>164294234.58000001</v>
      </c>
      <c r="G6591">
        <v>146467529.03</v>
      </c>
      <c r="H6591">
        <v>227594272.03999999</v>
      </c>
      <c r="I6591" t="s">
        <v>26</v>
      </c>
      <c r="J6591" t="s">
        <v>26</v>
      </c>
      <c r="K6591" t="s">
        <v>26</v>
      </c>
    </row>
    <row r="6592" spans="1:11" x14ac:dyDescent="0.25">
      <c r="A6592" s="1">
        <v>37530</v>
      </c>
      <c r="B6592" t="s">
        <v>145</v>
      </c>
      <c r="C6592" t="s">
        <v>26</v>
      </c>
      <c r="D6592" t="s">
        <v>26</v>
      </c>
      <c r="E6592" t="s">
        <v>26</v>
      </c>
      <c r="F6592">
        <v>192627081.34</v>
      </c>
      <c r="G6592">
        <v>168594471.24000001</v>
      </c>
      <c r="H6592">
        <v>253799153.33000001</v>
      </c>
      <c r="I6592" t="s">
        <v>26</v>
      </c>
      <c r="J6592" t="s">
        <v>26</v>
      </c>
      <c r="K6592" t="s">
        <v>26</v>
      </c>
    </row>
    <row r="6593" spans="1:11" x14ac:dyDescent="0.25">
      <c r="A6593" s="1">
        <v>37530</v>
      </c>
      <c r="B6593" t="s">
        <v>146</v>
      </c>
      <c r="C6593" t="s">
        <v>26</v>
      </c>
      <c r="D6593" t="s">
        <v>26</v>
      </c>
      <c r="E6593" t="s">
        <v>26</v>
      </c>
      <c r="F6593">
        <v>191218521.06999999</v>
      </c>
      <c r="G6593">
        <v>172499159.72999999</v>
      </c>
      <c r="H6593">
        <v>244218863.19999999</v>
      </c>
      <c r="I6593" t="s">
        <v>26</v>
      </c>
      <c r="J6593" t="s">
        <v>26</v>
      </c>
      <c r="K6593" t="s">
        <v>26</v>
      </c>
    </row>
    <row r="6594" spans="1:11" x14ac:dyDescent="0.25">
      <c r="A6594" s="1">
        <v>37530</v>
      </c>
      <c r="B6594" t="s">
        <v>2</v>
      </c>
      <c r="C6594" t="s">
        <v>26</v>
      </c>
      <c r="D6594" t="s">
        <v>26</v>
      </c>
      <c r="E6594" t="s">
        <v>26</v>
      </c>
      <c r="F6594">
        <v>174572727.56</v>
      </c>
      <c r="G6594">
        <v>150620450.87</v>
      </c>
      <c r="H6594">
        <v>241854730.72</v>
      </c>
      <c r="I6594" t="s">
        <v>26</v>
      </c>
      <c r="J6594" t="s">
        <v>26</v>
      </c>
      <c r="K6594" t="s">
        <v>26</v>
      </c>
    </row>
    <row r="6595" spans="1:11" x14ac:dyDescent="0.25">
      <c r="A6595" s="1">
        <v>37530</v>
      </c>
      <c r="B6595" t="s">
        <v>147</v>
      </c>
      <c r="C6595" t="s">
        <v>26</v>
      </c>
      <c r="D6595" t="s">
        <v>26</v>
      </c>
      <c r="E6595" t="s">
        <v>26</v>
      </c>
      <c r="F6595">
        <v>188211238.56</v>
      </c>
      <c r="G6595">
        <v>158603257.12</v>
      </c>
      <c r="H6595">
        <v>256526630.47</v>
      </c>
      <c r="I6595" t="s">
        <v>26</v>
      </c>
      <c r="J6595" t="s">
        <v>26</v>
      </c>
      <c r="K6595" t="s">
        <v>26</v>
      </c>
    </row>
    <row r="6596" spans="1:11" x14ac:dyDescent="0.25">
      <c r="A6596" s="1">
        <v>37530</v>
      </c>
      <c r="B6596" t="s">
        <v>148</v>
      </c>
      <c r="C6596" t="s">
        <v>26</v>
      </c>
      <c r="D6596" t="s">
        <v>26</v>
      </c>
      <c r="E6596" t="s">
        <v>26</v>
      </c>
      <c r="F6596">
        <v>196000333.33000001</v>
      </c>
      <c r="G6596">
        <v>166055065.24000001</v>
      </c>
      <c r="H6596">
        <v>262910489.96000001</v>
      </c>
      <c r="I6596" t="s">
        <v>26</v>
      </c>
      <c r="J6596" t="s">
        <v>26</v>
      </c>
      <c r="K6596" t="s">
        <v>26</v>
      </c>
    </row>
    <row r="6597" spans="1:11" x14ac:dyDescent="0.25">
      <c r="A6597" s="1">
        <v>37530</v>
      </c>
      <c r="B6597" t="s">
        <v>149</v>
      </c>
      <c r="C6597" t="s">
        <v>26</v>
      </c>
      <c r="D6597" t="s">
        <v>26</v>
      </c>
      <c r="E6597" t="s">
        <v>26</v>
      </c>
      <c r="F6597">
        <v>194264299.25999999</v>
      </c>
      <c r="G6597">
        <v>157578869.78</v>
      </c>
      <c r="H6597">
        <v>273058734.25</v>
      </c>
      <c r="I6597" t="s">
        <v>26</v>
      </c>
      <c r="J6597" t="s">
        <v>26</v>
      </c>
      <c r="K6597" t="s">
        <v>26</v>
      </c>
    </row>
    <row r="6598" spans="1:11" x14ac:dyDescent="0.25">
      <c r="A6598" s="1">
        <v>37530</v>
      </c>
      <c r="B6598" t="s">
        <v>150</v>
      </c>
      <c r="C6598" t="s">
        <v>26</v>
      </c>
      <c r="D6598" t="s">
        <v>26</v>
      </c>
      <c r="E6598" t="s">
        <v>26</v>
      </c>
      <c r="F6598">
        <v>200954218.47</v>
      </c>
      <c r="G6598">
        <v>169947592.33000001</v>
      </c>
      <c r="H6598">
        <v>277142866.06999999</v>
      </c>
      <c r="I6598" t="s">
        <v>26</v>
      </c>
      <c r="J6598" t="s">
        <v>26</v>
      </c>
      <c r="K6598" t="s">
        <v>26</v>
      </c>
    </row>
    <row r="6599" spans="1:11" x14ac:dyDescent="0.25">
      <c r="A6599" s="1">
        <v>37530</v>
      </c>
      <c r="B6599" t="s">
        <v>151</v>
      </c>
      <c r="C6599" t="s">
        <v>26</v>
      </c>
      <c r="D6599" t="s">
        <v>26</v>
      </c>
      <c r="E6599" t="s">
        <v>26</v>
      </c>
      <c r="F6599">
        <v>175273689.66999999</v>
      </c>
      <c r="G6599">
        <v>150978869.91</v>
      </c>
      <c r="H6599">
        <v>246658785.31</v>
      </c>
      <c r="I6599" t="s">
        <v>26</v>
      </c>
      <c r="J6599" t="s">
        <v>26</v>
      </c>
      <c r="K6599" t="s">
        <v>26</v>
      </c>
    </row>
    <row r="6600" spans="1:11" x14ac:dyDescent="0.25">
      <c r="A6600" s="1">
        <v>37530</v>
      </c>
      <c r="B6600" t="s">
        <v>152</v>
      </c>
      <c r="C6600" t="s">
        <v>26</v>
      </c>
      <c r="D6600" t="s">
        <v>26</v>
      </c>
      <c r="E6600" t="s">
        <v>26</v>
      </c>
      <c r="F6600">
        <v>166988885.22</v>
      </c>
      <c r="G6600">
        <v>146565701.40000001</v>
      </c>
      <c r="H6600">
        <v>220859183.47</v>
      </c>
      <c r="I6600" t="s">
        <v>26</v>
      </c>
      <c r="J6600" t="s">
        <v>26</v>
      </c>
      <c r="K6600" t="s">
        <v>26</v>
      </c>
    </row>
    <row r="6601" spans="1:11" x14ac:dyDescent="0.25">
      <c r="A6601" s="1">
        <v>37530</v>
      </c>
      <c r="B6601" t="s">
        <v>153</v>
      </c>
      <c r="C6601" t="s">
        <v>26</v>
      </c>
      <c r="D6601" t="s">
        <v>26</v>
      </c>
      <c r="E6601" t="s">
        <v>26</v>
      </c>
      <c r="F6601">
        <v>207146761.72999999</v>
      </c>
      <c r="G6601">
        <v>185528761.33000001</v>
      </c>
      <c r="H6601">
        <v>258799018.03999999</v>
      </c>
      <c r="I6601" t="s">
        <v>26</v>
      </c>
      <c r="J6601" t="s">
        <v>26</v>
      </c>
      <c r="K6601" t="s">
        <v>26</v>
      </c>
    </row>
    <row r="6602" spans="1:11" x14ac:dyDescent="0.25">
      <c r="A6602" s="1">
        <v>37530</v>
      </c>
      <c r="B6602" t="s">
        <v>154</v>
      </c>
      <c r="C6602" t="s">
        <v>26</v>
      </c>
      <c r="D6602" t="s">
        <v>26</v>
      </c>
      <c r="E6602" t="s">
        <v>26</v>
      </c>
      <c r="F6602">
        <v>193494716.15000001</v>
      </c>
      <c r="G6602">
        <v>169987190.63</v>
      </c>
      <c r="H6602">
        <v>266506054.81</v>
      </c>
      <c r="I6602" t="s">
        <v>26</v>
      </c>
      <c r="J6602" t="s">
        <v>26</v>
      </c>
      <c r="K6602" t="s">
        <v>26</v>
      </c>
    </row>
    <row r="6603" spans="1:11" x14ac:dyDescent="0.25">
      <c r="A6603" s="1">
        <v>37530</v>
      </c>
      <c r="B6603" t="s">
        <v>155</v>
      </c>
      <c r="C6603" t="s">
        <v>26</v>
      </c>
      <c r="D6603" t="s">
        <v>26</v>
      </c>
      <c r="E6603" t="s">
        <v>26</v>
      </c>
      <c r="F6603">
        <v>185608580.83000001</v>
      </c>
      <c r="G6603">
        <v>165448276.90000001</v>
      </c>
      <c r="H6603">
        <v>239545726.77000001</v>
      </c>
      <c r="I6603" t="s">
        <v>26</v>
      </c>
      <c r="J6603" t="s">
        <v>26</v>
      </c>
      <c r="K6603" t="s">
        <v>26</v>
      </c>
    </row>
    <row r="6604" spans="1:11" x14ac:dyDescent="0.25">
      <c r="A6604" s="1">
        <v>37561</v>
      </c>
      <c r="B6604" t="s">
        <v>1</v>
      </c>
      <c r="C6604" t="s">
        <v>26</v>
      </c>
      <c r="D6604" t="s">
        <v>26</v>
      </c>
      <c r="E6604" t="s">
        <v>26</v>
      </c>
      <c r="F6604">
        <v>193940521.13999999</v>
      </c>
      <c r="G6604">
        <v>169006154.68000001</v>
      </c>
      <c r="H6604">
        <v>259957284.61000001</v>
      </c>
      <c r="I6604" t="s">
        <v>26</v>
      </c>
      <c r="J6604" t="s">
        <v>26</v>
      </c>
      <c r="K6604" t="s">
        <v>26</v>
      </c>
    </row>
    <row r="6605" spans="1:11" x14ac:dyDescent="0.25">
      <c r="A6605" s="1">
        <v>37561</v>
      </c>
      <c r="B6605" t="s">
        <v>126</v>
      </c>
      <c r="C6605" t="s">
        <v>26</v>
      </c>
      <c r="D6605" t="s">
        <v>26</v>
      </c>
      <c r="E6605" t="s">
        <v>26</v>
      </c>
      <c r="F6605">
        <v>191538463.13</v>
      </c>
      <c r="G6605">
        <v>168927770.44999999</v>
      </c>
      <c r="H6605">
        <v>251463181.75</v>
      </c>
      <c r="I6605" t="s">
        <v>26</v>
      </c>
      <c r="J6605" t="s">
        <v>26</v>
      </c>
      <c r="K6605" t="s">
        <v>26</v>
      </c>
    </row>
    <row r="6606" spans="1:11" x14ac:dyDescent="0.25">
      <c r="A6606" s="1">
        <v>37561</v>
      </c>
      <c r="B6606" t="s">
        <v>127</v>
      </c>
      <c r="C6606" t="s">
        <v>26</v>
      </c>
      <c r="D6606" t="s">
        <v>26</v>
      </c>
      <c r="E6606" t="s">
        <v>26</v>
      </c>
      <c r="F6606">
        <v>191540495.21000001</v>
      </c>
      <c r="G6606">
        <v>165638783.91</v>
      </c>
      <c r="H6606">
        <v>270607277.25</v>
      </c>
      <c r="I6606" t="s">
        <v>26</v>
      </c>
      <c r="J6606" t="s">
        <v>26</v>
      </c>
      <c r="K6606" t="s">
        <v>26</v>
      </c>
    </row>
    <row r="6607" spans="1:11" x14ac:dyDescent="0.25">
      <c r="A6607" s="1">
        <v>37561</v>
      </c>
      <c r="B6607" t="s">
        <v>113</v>
      </c>
      <c r="C6607" t="s">
        <v>26</v>
      </c>
      <c r="D6607" t="s">
        <v>26</v>
      </c>
      <c r="E6607" t="s">
        <v>26</v>
      </c>
      <c r="F6607">
        <v>196810598.81999999</v>
      </c>
      <c r="G6607">
        <v>172292220.5</v>
      </c>
      <c r="H6607">
        <v>257162309.72</v>
      </c>
      <c r="I6607" t="s">
        <v>26</v>
      </c>
      <c r="J6607" t="s">
        <v>26</v>
      </c>
      <c r="K6607" t="s">
        <v>26</v>
      </c>
    </row>
    <row r="6608" spans="1:11" x14ac:dyDescent="0.25">
      <c r="A6608" s="1">
        <v>37561</v>
      </c>
      <c r="B6608" t="s">
        <v>128</v>
      </c>
      <c r="C6608" t="s">
        <v>26</v>
      </c>
      <c r="D6608" t="s">
        <v>26</v>
      </c>
      <c r="E6608" t="s">
        <v>26</v>
      </c>
      <c r="F6608">
        <v>190873148.58000001</v>
      </c>
      <c r="G6608">
        <v>161822036.44</v>
      </c>
      <c r="H6608">
        <v>264616177.25</v>
      </c>
      <c r="I6608" t="s">
        <v>26</v>
      </c>
      <c r="J6608" t="s">
        <v>26</v>
      </c>
      <c r="K6608" t="s">
        <v>26</v>
      </c>
    </row>
    <row r="6609" spans="1:11" x14ac:dyDescent="0.25">
      <c r="A6609" s="1">
        <v>37561</v>
      </c>
      <c r="B6609" t="s">
        <v>129</v>
      </c>
      <c r="C6609" t="s">
        <v>26</v>
      </c>
      <c r="D6609" t="s">
        <v>26</v>
      </c>
      <c r="E6609" t="s">
        <v>26</v>
      </c>
      <c r="F6609">
        <v>193950512.78</v>
      </c>
      <c r="G6609">
        <v>173245670.91999999</v>
      </c>
      <c r="H6609">
        <v>251409740.59</v>
      </c>
      <c r="I6609" t="s">
        <v>26</v>
      </c>
      <c r="J6609" t="s">
        <v>26</v>
      </c>
      <c r="K6609" t="s">
        <v>26</v>
      </c>
    </row>
    <row r="6610" spans="1:11" x14ac:dyDescent="0.25">
      <c r="A6610" s="1">
        <v>37561</v>
      </c>
      <c r="B6610" t="s">
        <v>130</v>
      </c>
      <c r="C6610" t="s">
        <v>26</v>
      </c>
      <c r="D6610" t="s">
        <v>26</v>
      </c>
      <c r="E6610" t="s">
        <v>26</v>
      </c>
      <c r="F6610">
        <v>194599964.09</v>
      </c>
      <c r="G6610">
        <v>162202399.99000001</v>
      </c>
      <c r="H6610">
        <v>311235936.66000003</v>
      </c>
      <c r="I6610" t="s">
        <v>26</v>
      </c>
      <c r="J6610" t="s">
        <v>26</v>
      </c>
      <c r="K6610" t="s">
        <v>26</v>
      </c>
    </row>
    <row r="6611" spans="1:11" x14ac:dyDescent="0.25">
      <c r="A6611" s="1">
        <v>37561</v>
      </c>
      <c r="B6611" t="s">
        <v>131</v>
      </c>
      <c r="C6611" t="s">
        <v>26</v>
      </c>
      <c r="D6611" t="s">
        <v>26</v>
      </c>
      <c r="E6611" t="s">
        <v>26</v>
      </c>
      <c r="F6611">
        <v>197254410.49000001</v>
      </c>
      <c r="G6611">
        <v>177520922.41</v>
      </c>
      <c r="H6611">
        <v>262171213.22999999</v>
      </c>
      <c r="I6611" t="s">
        <v>26</v>
      </c>
      <c r="J6611" t="s">
        <v>26</v>
      </c>
      <c r="K6611" t="s">
        <v>26</v>
      </c>
    </row>
    <row r="6612" spans="1:11" x14ac:dyDescent="0.25">
      <c r="A6612" s="1">
        <v>37561</v>
      </c>
      <c r="B6612" t="s">
        <v>132</v>
      </c>
      <c r="C6612" t="s">
        <v>26</v>
      </c>
      <c r="D6612" t="s">
        <v>26</v>
      </c>
      <c r="E6612" t="s">
        <v>26</v>
      </c>
      <c r="F6612">
        <v>199843911.03999999</v>
      </c>
      <c r="G6612">
        <v>171722411.91999999</v>
      </c>
      <c r="H6612">
        <v>265207886.99000001</v>
      </c>
      <c r="I6612" t="s">
        <v>26</v>
      </c>
      <c r="J6612" t="s">
        <v>26</v>
      </c>
      <c r="K6612" t="s">
        <v>26</v>
      </c>
    </row>
    <row r="6613" spans="1:11" x14ac:dyDescent="0.25">
      <c r="A6613" s="1">
        <v>37561</v>
      </c>
      <c r="B6613" t="s">
        <v>133</v>
      </c>
      <c r="C6613" t="s">
        <v>26</v>
      </c>
      <c r="D6613" t="s">
        <v>26</v>
      </c>
      <c r="E6613" t="s">
        <v>26</v>
      </c>
      <c r="F6613">
        <v>200661806.96000001</v>
      </c>
      <c r="G6613">
        <v>161863427.88</v>
      </c>
      <c r="H6613">
        <v>290016399.94999999</v>
      </c>
      <c r="I6613" t="s">
        <v>26</v>
      </c>
      <c r="J6613" t="s">
        <v>26</v>
      </c>
      <c r="K6613" t="s">
        <v>26</v>
      </c>
    </row>
    <row r="6614" spans="1:11" x14ac:dyDescent="0.25">
      <c r="A6614" s="1">
        <v>37561</v>
      </c>
      <c r="B6614" t="s">
        <v>134</v>
      </c>
      <c r="C6614" t="s">
        <v>26</v>
      </c>
      <c r="D6614" t="s">
        <v>26</v>
      </c>
      <c r="E6614" t="s">
        <v>26</v>
      </c>
      <c r="F6614">
        <v>180836164.49000001</v>
      </c>
      <c r="G6614">
        <v>169829247.84999999</v>
      </c>
      <c r="H6614">
        <v>207585900.22999999</v>
      </c>
      <c r="I6614" t="s">
        <v>26</v>
      </c>
      <c r="J6614" t="s">
        <v>26</v>
      </c>
      <c r="K6614" t="s">
        <v>26</v>
      </c>
    </row>
    <row r="6615" spans="1:11" x14ac:dyDescent="0.25">
      <c r="A6615" s="1">
        <v>37561</v>
      </c>
      <c r="B6615" t="s">
        <v>135</v>
      </c>
      <c r="C6615" t="s">
        <v>26</v>
      </c>
      <c r="D6615" t="s">
        <v>26</v>
      </c>
      <c r="E6615" t="s">
        <v>26</v>
      </c>
      <c r="F6615">
        <v>181327922.90000001</v>
      </c>
      <c r="G6615">
        <v>171097593.63</v>
      </c>
      <c r="H6615">
        <v>215678758.44999999</v>
      </c>
      <c r="I6615" t="s">
        <v>26</v>
      </c>
      <c r="J6615" t="s">
        <v>26</v>
      </c>
      <c r="K6615" t="s">
        <v>26</v>
      </c>
    </row>
    <row r="6616" spans="1:11" x14ac:dyDescent="0.25">
      <c r="A6616" s="1">
        <v>37561</v>
      </c>
      <c r="B6616" t="s">
        <v>136</v>
      </c>
      <c r="C6616" t="s">
        <v>26</v>
      </c>
      <c r="D6616" t="s">
        <v>26</v>
      </c>
      <c r="E6616" t="s">
        <v>26</v>
      </c>
      <c r="F6616">
        <v>209136320.68000001</v>
      </c>
      <c r="G6616">
        <v>170643540.72</v>
      </c>
      <c r="H6616">
        <v>322834941.44999999</v>
      </c>
      <c r="I6616" t="s">
        <v>26</v>
      </c>
      <c r="J6616" t="s">
        <v>26</v>
      </c>
      <c r="K6616" t="s">
        <v>26</v>
      </c>
    </row>
    <row r="6617" spans="1:11" x14ac:dyDescent="0.25">
      <c r="A6617" s="1">
        <v>37561</v>
      </c>
      <c r="B6617" t="s">
        <v>137</v>
      </c>
      <c r="C6617" t="s">
        <v>26</v>
      </c>
      <c r="D6617" t="s">
        <v>26</v>
      </c>
      <c r="E6617" t="s">
        <v>26</v>
      </c>
      <c r="F6617">
        <v>188224239.05000001</v>
      </c>
      <c r="G6617">
        <v>154988888.96000001</v>
      </c>
      <c r="H6617">
        <v>326979676.69</v>
      </c>
      <c r="I6617" t="s">
        <v>26</v>
      </c>
      <c r="J6617" t="s">
        <v>26</v>
      </c>
      <c r="K6617" t="s">
        <v>26</v>
      </c>
    </row>
    <row r="6618" spans="1:11" x14ac:dyDescent="0.25">
      <c r="A6618" s="1">
        <v>37561</v>
      </c>
      <c r="B6618" t="s">
        <v>138</v>
      </c>
      <c r="C6618" t="s">
        <v>26</v>
      </c>
      <c r="D6618" t="s">
        <v>26</v>
      </c>
      <c r="E6618" t="s">
        <v>26</v>
      </c>
      <c r="F6618">
        <v>203732208</v>
      </c>
      <c r="G6618">
        <v>183532869.63999999</v>
      </c>
      <c r="H6618">
        <v>273920588.38999999</v>
      </c>
      <c r="I6618" t="s">
        <v>26</v>
      </c>
      <c r="J6618" t="s">
        <v>26</v>
      </c>
      <c r="K6618" t="s">
        <v>26</v>
      </c>
    </row>
    <row r="6619" spans="1:11" x14ac:dyDescent="0.25">
      <c r="A6619" s="1">
        <v>37561</v>
      </c>
      <c r="B6619" t="s">
        <v>139</v>
      </c>
      <c r="C6619" t="s">
        <v>26</v>
      </c>
      <c r="D6619" t="s">
        <v>26</v>
      </c>
      <c r="E6619" t="s">
        <v>26</v>
      </c>
      <c r="F6619">
        <v>201943206.34999999</v>
      </c>
      <c r="G6619">
        <v>165888924.71000001</v>
      </c>
      <c r="H6619">
        <v>324975370.14999998</v>
      </c>
      <c r="I6619" t="s">
        <v>26</v>
      </c>
      <c r="J6619" t="s">
        <v>26</v>
      </c>
      <c r="K6619" t="s">
        <v>26</v>
      </c>
    </row>
    <row r="6620" spans="1:11" x14ac:dyDescent="0.25">
      <c r="A6620" s="1">
        <v>37561</v>
      </c>
      <c r="B6620" t="s">
        <v>140</v>
      </c>
      <c r="C6620" t="s">
        <v>26</v>
      </c>
      <c r="D6620" t="s">
        <v>26</v>
      </c>
      <c r="E6620" t="s">
        <v>26</v>
      </c>
      <c r="F6620">
        <v>167296287.34999999</v>
      </c>
      <c r="G6620">
        <v>152807079.77000001</v>
      </c>
      <c r="H6620">
        <v>214918252.74000001</v>
      </c>
      <c r="I6620" t="s">
        <v>26</v>
      </c>
      <c r="J6620" t="s">
        <v>26</v>
      </c>
      <c r="K6620" t="s">
        <v>26</v>
      </c>
    </row>
    <row r="6621" spans="1:11" x14ac:dyDescent="0.25">
      <c r="A6621" s="1">
        <v>37561</v>
      </c>
      <c r="B6621" t="s">
        <v>141</v>
      </c>
      <c r="C6621" t="s">
        <v>26</v>
      </c>
      <c r="D6621" t="s">
        <v>26</v>
      </c>
      <c r="E6621" t="s">
        <v>26</v>
      </c>
      <c r="F6621">
        <v>185449715.65000001</v>
      </c>
      <c r="G6621">
        <v>168591280.81999999</v>
      </c>
      <c r="H6621">
        <v>240549456.13</v>
      </c>
      <c r="I6621" t="s">
        <v>26</v>
      </c>
      <c r="J6621" t="s">
        <v>26</v>
      </c>
      <c r="K6621" t="s">
        <v>26</v>
      </c>
    </row>
    <row r="6622" spans="1:11" x14ac:dyDescent="0.25">
      <c r="A6622" s="1">
        <v>37561</v>
      </c>
      <c r="B6622" t="s">
        <v>142</v>
      </c>
      <c r="C6622" t="s">
        <v>26</v>
      </c>
      <c r="D6622" t="s">
        <v>26</v>
      </c>
      <c r="E6622" t="s">
        <v>26</v>
      </c>
      <c r="F6622">
        <v>191101121.5</v>
      </c>
      <c r="G6622">
        <v>161406196.86000001</v>
      </c>
      <c r="H6622">
        <v>281392827.31999999</v>
      </c>
      <c r="I6622" t="s">
        <v>26</v>
      </c>
      <c r="J6622" t="s">
        <v>26</v>
      </c>
      <c r="K6622" t="s">
        <v>26</v>
      </c>
    </row>
    <row r="6623" spans="1:11" x14ac:dyDescent="0.25">
      <c r="A6623" s="1">
        <v>37561</v>
      </c>
      <c r="B6623" t="s">
        <v>143</v>
      </c>
      <c r="C6623" t="s">
        <v>26</v>
      </c>
      <c r="D6623" t="s">
        <v>26</v>
      </c>
      <c r="E6623" t="s">
        <v>26</v>
      </c>
      <c r="F6623">
        <v>196084455.55000001</v>
      </c>
      <c r="G6623">
        <v>167703549.44999999</v>
      </c>
      <c r="H6623">
        <v>264814319.05000001</v>
      </c>
      <c r="I6623" t="s">
        <v>26</v>
      </c>
      <c r="J6623" t="s">
        <v>26</v>
      </c>
      <c r="K6623" t="s">
        <v>26</v>
      </c>
    </row>
    <row r="6624" spans="1:11" x14ac:dyDescent="0.25">
      <c r="A6624" s="1">
        <v>37561</v>
      </c>
      <c r="B6624" t="s">
        <v>144</v>
      </c>
      <c r="C6624" t="s">
        <v>26</v>
      </c>
      <c r="D6624" t="s">
        <v>26</v>
      </c>
      <c r="E6624" t="s">
        <v>26</v>
      </c>
      <c r="F6624">
        <v>171096015.88999999</v>
      </c>
      <c r="G6624">
        <v>150480739.31999999</v>
      </c>
      <c r="H6624">
        <v>242547215.71000001</v>
      </c>
      <c r="I6624" t="s">
        <v>26</v>
      </c>
      <c r="J6624" t="s">
        <v>26</v>
      </c>
      <c r="K6624" t="s">
        <v>26</v>
      </c>
    </row>
    <row r="6625" spans="1:11" x14ac:dyDescent="0.25">
      <c r="A6625" s="1">
        <v>37561</v>
      </c>
      <c r="B6625" t="s">
        <v>145</v>
      </c>
      <c r="C6625" t="s">
        <v>26</v>
      </c>
      <c r="D6625" t="s">
        <v>26</v>
      </c>
      <c r="E6625" t="s">
        <v>26</v>
      </c>
      <c r="F6625">
        <v>195420174.02000001</v>
      </c>
      <c r="G6625">
        <v>172927349.15000001</v>
      </c>
      <c r="H6625">
        <v>253646873.84</v>
      </c>
      <c r="I6625" t="s">
        <v>26</v>
      </c>
      <c r="J6625" t="s">
        <v>26</v>
      </c>
      <c r="K6625" t="s">
        <v>26</v>
      </c>
    </row>
    <row r="6626" spans="1:11" x14ac:dyDescent="0.25">
      <c r="A6626" s="1">
        <v>37561</v>
      </c>
      <c r="B6626" t="s">
        <v>146</v>
      </c>
      <c r="C6626" t="s">
        <v>26</v>
      </c>
      <c r="D6626" t="s">
        <v>26</v>
      </c>
      <c r="E6626" t="s">
        <v>26</v>
      </c>
      <c r="F6626">
        <v>195119378.88999999</v>
      </c>
      <c r="G6626">
        <v>178536630.31999999</v>
      </c>
      <c r="H6626">
        <v>244023488.11000001</v>
      </c>
      <c r="I6626" t="s">
        <v>26</v>
      </c>
      <c r="J6626" t="s">
        <v>26</v>
      </c>
      <c r="K6626" t="s">
        <v>26</v>
      </c>
    </row>
    <row r="6627" spans="1:11" x14ac:dyDescent="0.25">
      <c r="A6627" s="1">
        <v>37561</v>
      </c>
      <c r="B6627" t="s">
        <v>2</v>
      </c>
      <c r="C6627" t="s">
        <v>26</v>
      </c>
      <c r="D6627" t="s">
        <v>26</v>
      </c>
      <c r="E6627" t="s">
        <v>26</v>
      </c>
      <c r="F6627">
        <v>179565507.56999999</v>
      </c>
      <c r="G6627">
        <v>157789984.33000001</v>
      </c>
      <c r="H6627">
        <v>241830545.25</v>
      </c>
      <c r="I6627" t="s">
        <v>26</v>
      </c>
      <c r="J6627" t="s">
        <v>26</v>
      </c>
      <c r="K6627" t="s">
        <v>26</v>
      </c>
    </row>
    <row r="6628" spans="1:11" x14ac:dyDescent="0.25">
      <c r="A6628" s="1">
        <v>37561</v>
      </c>
      <c r="B6628" t="s">
        <v>147</v>
      </c>
      <c r="C6628" t="s">
        <v>26</v>
      </c>
      <c r="D6628" t="s">
        <v>26</v>
      </c>
      <c r="E6628" t="s">
        <v>26</v>
      </c>
      <c r="F6628">
        <v>192031926.69999999</v>
      </c>
      <c r="G6628">
        <v>164503298.28999999</v>
      </c>
      <c r="H6628">
        <v>256526630.47</v>
      </c>
      <c r="I6628" t="s">
        <v>26</v>
      </c>
      <c r="J6628" t="s">
        <v>26</v>
      </c>
      <c r="K6628" t="s">
        <v>26</v>
      </c>
    </row>
    <row r="6629" spans="1:11" x14ac:dyDescent="0.25">
      <c r="A6629" s="1">
        <v>37561</v>
      </c>
      <c r="B6629" t="s">
        <v>148</v>
      </c>
      <c r="C6629" t="s">
        <v>26</v>
      </c>
      <c r="D6629" t="s">
        <v>26</v>
      </c>
      <c r="E6629" t="s">
        <v>26</v>
      </c>
      <c r="F6629">
        <v>199763539.72999999</v>
      </c>
      <c r="G6629">
        <v>172165891.63999999</v>
      </c>
      <c r="H6629">
        <v>262910489.96000001</v>
      </c>
      <c r="I6629" t="s">
        <v>26</v>
      </c>
      <c r="J6629" t="s">
        <v>26</v>
      </c>
      <c r="K6629" t="s">
        <v>26</v>
      </c>
    </row>
    <row r="6630" spans="1:11" x14ac:dyDescent="0.25">
      <c r="A6630" s="1">
        <v>37561</v>
      </c>
      <c r="B6630" t="s">
        <v>149</v>
      </c>
      <c r="C6630" t="s">
        <v>26</v>
      </c>
      <c r="D6630" t="s">
        <v>26</v>
      </c>
      <c r="E6630" t="s">
        <v>26</v>
      </c>
      <c r="F6630">
        <v>197877615.22999999</v>
      </c>
      <c r="G6630">
        <v>163488077.40000001</v>
      </c>
      <c r="H6630">
        <v>273058734.25</v>
      </c>
      <c r="I6630" t="s">
        <v>26</v>
      </c>
      <c r="J6630" t="s">
        <v>26</v>
      </c>
      <c r="K6630" t="s">
        <v>26</v>
      </c>
    </row>
    <row r="6631" spans="1:11" x14ac:dyDescent="0.25">
      <c r="A6631" s="1">
        <v>37561</v>
      </c>
      <c r="B6631" t="s">
        <v>150</v>
      </c>
      <c r="C6631" t="s">
        <v>26</v>
      </c>
      <c r="D6631" t="s">
        <v>26</v>
      </c>
      <c r="E6631" t="s">
        <v>26</v>
      </c>
      <c r="F6631">
        <v>204430726.44999999</v>
      </c>
      <c r="G6631">
        <v>173839392.19</v>
      </c>
      <c r="H6631">
        <v>280025151.88</v>
      </c>
      <c r="I6631" t="s">
        <v>26</v>
      </c>
      <c r="J6631" t="s">
        <v>26</v>
      </c>
      <c r="K6631" t="s">
        <v>26</v>
      </c>
    </row>
    <row r="6632" spans="1:11" x14ac:dyDescent="0.25">
      <c r="A6632" s="1">
        <v>37561</v>
      </c>
      <c r="B6632" t="s">
        <v>151</v>
      </c>
      <c r="C6632" t="s">
        <v>26</v>
      </c>
      <c r="D6632" t="s">
        <v>26</v>
      </c>
      <c r="E6632" t="s">
        <v>26</v>
      </c>
      <c r="F6632">
        <v>178253342.38999999</v>
      </c>
      <c r="G6632">
        <v>154859026.87</v>
      </c>
      <c r="H6632">
        <v>247522091.06</v>
      </c>
      <c r="I6632" t="s">
        <v>26</v>
      </c>
      <c r="J6632" t="s">
        <v>26</v>
      </c>
      <c r="K6632" t="s">
        <v>26</v>
      </c>
    </row>
    <row r="6633" spans="1:11" x14ac:dyDescent="0.25">
      <c r="A6633" s="1">
        <v>37561</v>
      </c>
      <c r="B6633" t="s">
        <v>152</v>
      </c>
      <c r="C6633" t="s">
        <v>26</v>
      </c>
      <c r="D6633" t="s">
        <v>26</v>
      </c>
      <c r="E6633" t="s">
        <v>26</v>
      </c>
      <c r="F6633">
        <v>169944588.49000001</v>
      </c>
      <c r="G6633">
        <v>150918702.72999999</v>
      </c>
      <c r="H6633">
        <v>220859183.47</v>
      </c>
      <c r="I6633" t="s">
        <v>26</v>
      </c>
      <c r="J6633" t="s">
        <v>26</v>
      </c>
      <c r="K6633" t="s">
        <v>26</v>
      </c>
    </row>
    <row r="6634" spans="1:11" x14ac:dyDescent="0.25">
      <c r="A6634" s="1">
        <v>37561</v>
      </c>
      <c r="B6634" t="s">
        <v>153</v>
      </c>
      <c r="C6634" t="s">
        <v>26</v>
      </c>
      <c r="D6634" t="s">
        <v>26</v>
      </c>
      <c r="E6634" t="s">
        <v>26</v>
      </c>
      <c r="F6634">
        <v>211413985.02000001</v>
      </c>
      <c r="G6634">
        <v>192077926.61000001</v>
      </c>
      <c r="H6634">
        <v>258799018.03999999</v>
      </c>
      <c r="I6634" t="s">
        <v>26</v>
      </c>
      <c r="J6634" t="s">
        <v>26</v>
      </c>
      <c r="K6634" t="s">
        <v>26</v>
      </c>
    </row>
    <row r="6635" spans="1:11" x14ac:dyDescent="0.25">
      <c r="A6635" s="1">
        <v>37561</v>
      </c>
      <c r="B6635" t="s">
        <v>154</v>
      </c>
      <c r="C6635" t="s">
        <v>26</v>
      </c>
      <c r="D6635" t="s">
        <v>26</v>
      </c>
      <c r="E6635" t="s">
        <v>26</v>
      </c>
      <c r="F6635">
        <v>195584459.08000001</v>
      </c>
      <c r="G6635">
        <v>173063958.78</v>
      </c>
      <c r="H6635">
        <v>266506054.81</v>
      </c>
      <c r="I6635" t="s">
        <v>26</v>
      </c>
      <c r="J6635" t="s">
        <v>26</v>
      </c>
      <c r="K6635" t="s">
        <v>26</v>
      </c>
    </row>
    <row r="6636" spans="1:11" x14ac:dyDescent="0.25">
      <c r="A6636" s="1">
        <v>37561</v>
      </c>
      <c r="B6636" t="s">
        <v>155</v>
      </c>
      <c r="C6636" t="s">
        <v>26</v>
      </c>
      <c r="D6636" t="s">
        <v>26</v>
      </c>
      <c r="E6636" t="s">
        <v>26</v>
      </c>
      <c r="F6636">
        <v>188671122.41</v>
      </c>
      <c r="G6636">
        <v>169336311.41</v>
      </c>
      <c r="H6636">
        <v>241054864.84</v>
      </c>
      <c r="I6636" t="s">
        <v>26</v>
      </c>
      <c r="J6636" t="s">
        <v>26</v>
      </c>
      <c r="K6636" t="s">
        <v>26</v>
      </c>
    </row>
    <row r="6637" spans="1:11" x14ac:dyDescent="0.25">
      <c r="A6637" s="1">
        <v>37591</v>
      </c>
      <c r="B6637" t="s">
        <v>1</v>
      </c>
      <c r="C6637" t="s">
        <v>26</v>
      </c>
      <c r="D6637" t="s">
        <v>26</v>
      </c>
      <c r="E6637" t="s">
        <v>26</v>
      </c>
      <c r="F6637">
        <v>199584190.31</v>
      </c>
      <c r="G6637">
        <v>175935407.02000001</v>
      </c>
      <c r="H6637">
        <v>263362725.03999999</v>
      </c>
      <c r="I6637" t="s">
        <v>26</v>
      </c>
      <c r="J6637" t="s">
        <v>26</v>
      </c>
      <c r="K6637" t="s">
        <v>26</v>
      </c>
    </row>
    <row r="6638" spans="1:11" x14ac:dyDescent="0.25">
      <c r="A6638" s="1">
        <v>37591</v>
      </c>
      <c r="B6638" t="s">
        <v>126</v>
      </c>
      <c r="C6638" t="s">
        <v>26</v>
      </c>
      <c r="D6638" t="s">
        <v>26</v>
      </c>
      <c r="E6638" t="s">
        <v>26</v>
      </c>
      <c r="F6638">
        <v>196288617.02000001</v>
      </c>
      <c r="G6638">
        <v>175938272.91999999</v>
      </c>
      <c r="H6638">
        <v>251614059.66</v>
      </c>
      <c r="I6638" t="s">
        <v>26</v>
      </c>
      <c r="J6638" t="s">
        <v>26</v>
      </c>
      <c r="K6638" t="s">
        <v>26</v>
      </c>
    </row>
    <row r="6639" spans="1:11" x14ac:dyDescent="0.25">
      <c r="A6639" s="1">
        <v>37591</v>
      </c>
      <c r="B6639" t="s">
        <v>127</v>
      </c>
      <c r="C6639" t="s">
        <v>26</v>
      </c>
      <c r="D6639" t="s">
        <v>26</v>
      </c>
      <c r="E6639" t="s">
        <v>26</v>
      </c>
      <c r="F6639">
        <v>197516558.66</v>
      </c>
      <c r="G6639">
        <v>172198079.75999999</v>
      </c>
      <c r="H6639">
        <v>275613511.88</v>
      </c>
      <c r="I6639" t="s">
        <v>26</v>
      </c>
      <c r="J6639" t="s">
        <v>26</v>
      </c>
      <c r="K6639" t="s">
        <v>26</v>
      </c>
    </row>
    <row r="6640" spans="1:11" x14ac:dyDescent="0.25">
      <c r="A6640" s="1">
        <v>37591</v>
      </c>
      <c r="B6640" t="s">
        <v>113</v>
      </c>
      <c r="C6640" t="s">
        <v>26</v>
      </c>
      <c r="D6640" t="s">
        <v>26</v>
      </c>
      <c r="E6640" t="s">
        <v>26</v>
      </c>
      <c r="F6640">
        <v>202655873.59999999</v>
      </c>
      <c r="G6640">
        <v>178856554.11000001</v>
      </c>
      <c r="H6640">
        <v>262125542.30000001</v>
      </c>
      <c r="I6640" t="s">
        <v>26</v>
      </c>
      <c r="J6640" t="s">
        <v>26</v>
      </c>
      <c r="K6640" t="s">
        <v>26</v>
      </c>
    </row>
    <row r="6641" spans="1:11" x14ac:dyDescent="0.25">
      <c r="A6641" s="1">
        <v>37591</v>
      </c>
      <c r="B6641" t="s">
        <v>128</v>
      </c>
      <c r="C6641" t="s">
        <v>26</v>
      </c>
      <c r="D6641" t="s">
        <v>26</v>
      </c>
      <c r="E6641" t="s">
        <v>26</v>
      </c>
      <c r="F6641">
        <v>196408469.88999999</v>
      </c>
      <c r="G6641">
        <v>170333875.55000001</v>
      </c>
      <c r="H6641">
        <v>264457407.55000001</v>
      </c>
      <c r="I6641" t="s">
        <v>26</v>
      </c>
      <c r="J6641" t="s">
        <v>26</v>
      </c>
      <c r="K6641" t="s">
        <v>26</v>
      </c>
    </row>
    <row r="6642" spans="1:11" x14ac:dyDescent="0.25">
      <c r="A6642" s="1">
        <v>37591</v>
      </c>
      <c r="B6642" t="s">
        <v>129</v>
      </c>
      <c r="C6642" t="s">
        <v>26</v>
      </c>
      <c r="D6642" t="s">
        <v>26</v>
      </c>
      <c r="E6642" t="s">
        <v>26</v>
      </c>
      <c r="F6642">
        <v>198779880.55000001</v>
      </c>
      <c r="G6642">
        <v>180366068</v>
      </c>
      <c r="H6642">
        <v>251585727.41</v>
      </c>
      <c r="I6642" t="s">
        <v>26</v>
      </c>
      <c r="J6642" t="s">
        <v>26</v>
      </c>
      <c r="K6642" t="s">
        <v>26</v>
      </c>
    </row>
    <row r="6643" spans="1:11" x14ac:dyDescent="0.25">
      <c r="A6643" s="1">
        <v>37591</v>
      </c>
      <c r="B6643" t="s">
        <v>130</v>
      </c>
      <c r="C6643" t="s">
        <v>26</v>
      </c>
      <c r="D6643" t="s">
        <v>26</v>
      </c>
      <c r="E6643" t="s">
        <v>26</v>
      </c>
      <c r="F6643">
        <v>200671482.97</v>
      </c>
      <c r="G6643">
        <v>170507162.87</v>
      </c>
      <c r="H6643">
        <v>311235936.66000003</v>
      </c>
      <c r="I6643" t="s">
        <v>26</v>
      </c>
      <c r="J6643" t="s">
        <v>26</v>
      </c>
      <c r="K6643" t="s">
        <v>26</v>
      </c>
    </row>
    <row r="6644" spans="1:11" x14ac:dyDescent="0.25">
      <c r="A6644" s="1">
        <v>37591</v>
      </c>
      <c r="B6644" t="s">
        <v>131</v>
      </c>
      <c r="C6644" t="s">
        <v>26</v>
      </c>
      <c r="D6644" t="s">
        <v>26</v>
      </c>
      <c r="E6644" t="s">
        <v>26</v>
      </c>
      <c r="F6644">
        <v>203093141.03999999</v>
      </c>
      <c r="G6644">
        <v>185030057.43000001</v>
      </c>
      <c r="H6644">
        <v>263534503.53999999</v>
      </c>
      <c r="I6644" t="s">
        <v>26</v>
      </c>
      <c r="J6644" t="s">
        <v>26</v>
      </c>
      <c r="K6644" t="s">
        <v>26</v>
      </c>
    </row>
    <row r="6645" spans="1:11" x14ac:dyDescent="0.25">
      <c r="A6645" s="1">
        <v>37591</v>
      </c>
      <c r="B6645" t="s">
        <v>132</v>
      </c>
      <c r="C6645" t="s">
        <v>26</v>
      </c>
      <c r="D6645" t="s">
        <v>26</v>
      </c>
      <c r="E6645" t="s">
        <v>26</v>
      </c>
      <c r="F6645">
        <v>203760851.69999999</v>
      </c>
      <c r="G6645">
        <v>177475112.72</v>
      </c>
      <c r="H6645">
        <v>265526136.44999999</v>
      </c>
      <c r="I6645" t="s">
        <v>26</v>
      </c>
      <c r="J6645" t="s">
        <v>26</v>
      </c>
      <c r="K6645" t="s">
        <v>26</v>
      </c>
    </row>
    <row r="6646" spans="1:11" x14ac:dyDescent="0.25">
      <c r="A6646" s="1">
        <v>37591</v>
      </c>
      <c r="B6646" t="s">
        <v>133</v>
      </c>
      <c r="C6646" t="s">
        <v>26</v>
      </c>
      <c r="D6646" t="s">
        <v>26</v>
      </c>
      <c r="E6646" t="s">
        <v>26</v>
      </c>
      <c r="F6646">
        <v>205357293.24000001</v>
      </c>
      <c r="G6646">
        <v>169292959.22</v>
      </c>
      <c r="H6646">
        <v>290016399.94999999</v>
      </c>
      <c r="I6646" t="s">
        <v>26</v>
      </c>
      <c r="J6646" t="s">
        <v>26</v>
      </c>
      <c r="K6646" t="s">
        <v>26</v>
      </c>
    </row>
    <row r="6647" spans="1:11" x14ac:dyDescent="0.25">
      <c r="A6647" s="1">
        <v>37591</v>
      </c>
      <c r="B6647" t="s">
        <v>134</v>
      </c>
      <c r="C6647" t="s">
        <v>26</v>
      </c>
      <c r="D6647" t="s">
        <v>26</v>
      </c>
      <c r="E6647" t="s">
        <v>26</v>
      </c>
      <c r="F6647">
        <v>185357068.59999999</v>
      </c>
      <c r="G6647">
        <v>176860178.71000001</v>
      </c>
      <c r="H6647">
        <v>207585900.22999999</v>
      </c>
      <c r="I6647" t="s">
        <v>26</v>
      </c>
      <c r="J6647" t="s">
        <v>26</v>
      </c>
      <c r="K6647" t="s">
        <v>26</v>
      </c>
    </row>
    <row r="6648" spans="1:11" x14ac:dyDescent="0.25">
      <c r="A6648" s="1">
        <v>37591</v>
      </c>
      <c r="B6648" t="s">
        <v>135</v>
      </c>
      <c r="C6648" t="s">
        <v>26</v>
      </c>
      <c r="D6648" t="s">
        <v>26</v>
      </c>
      <c r="E6648" t="s">
        <v>26</v>
      </c>
      <c r="F6648">
        <v>185969917.72999999</v>
      </c>
      <c r="G6648">
        <v>177530863.16</v>
      </c>
      <c r="H6648">
        <v>216023844.46000001</v>
      </c>
      <c r="I6648" t="s">
        <v>26</v>
      </c>
      <c r="J6648" t="s">
        <v>26</v>
      </c>
      <c r="K6648" t="s">
        <v>26</v>
      </c>
    </row>
    <row r="6649" spans="1:11" x14ac:dyDescent="0.25">
      <c r="A6649" s="1">
        <v>37591</v>
      </c>
      <c r="B6649" t="s">
        <v>136</v>
      </c>
      <c r="C6649" t="s">
        <v>26</v>
      </c>
      <c r="D6649" t="s">
        <v>26</v>
      </c>
      <c r="E6649" t="s">
        <v>26</v>
      </c>
      <c r="F6649">
        <v>214678433.16999999</v>
      </c>
      <c r="G6649">
        <v>178885623.74000001</v>
      </c>
      <c r="H6649">
        <v>322834941.44999999</v>
      </c>
      <c r="I6649" t="s">
        <v>26</v>
      </c>
      <c r="J6649" t="s">
        <v>26</v>
      </c>
      <c r="K6649" t="s">
        <v>26</v>
      </c>
    </row>
    <row r="6650" spans="1:11" x14ac:dyDescent="0.25">
      <c r="A6650" s="1">
        <v>37591</v>
      </c>
      <c r="B6650" t="s">
        <v>137</v>
      </c>
      <c r="C6650" t="s">
        <v>26</v>
      </c>
      <c r="D6650" t="s">
        <v>26</v>
      </c>
      <c r="E6650" t="s">
        <v>26</v>
      </c>
      <c r="F6650">
        <v>192929845.03</v>
      </c>
      <c r="G6650">
        <v>161141947.84999999</v>
      </c>
      <c r="H6650">
        <v>326979676.69</v>
      </c>
      <c r="I6650" t="s">
        <v>26</v>
      </c>
      <c r="J6650" t="s">
        <v>26</v>
      </c>
      <c r="K6650" t="s">
        <v>26</v>
      </c>
    </row>
    <row r="6651" spans="1:11" x14ac:dyDescent="0.25">
      <c r="A6651" s="1">
        <v>37591</v>
      </c>
      <c r="B6651" t="s">
        <v>138</v>
      </c>
      <c r="C6651" t="s">
        <v>26</v>
      </c>
      <c r="D6651" t="s">
        <v>26</v>
      </c>
      <c r="E6651" t="s">
        <v>26</v>
      </c>
      <c r="F6651">
        <v>210475744.09</v>
      </c>
      <c r="G6651">
        <v>192709513.13</v>
      </c>
      <c r="H6651">
        <v>273920588.38999999</v>
      </c>
      <c r="I6651" t="s">
        <v>26</v>
      </c>
      <c r="J6651" t="s">
        <v>26</v>
      </c>
      <c r="K6651" t="s">
        <v>26</v>
      </c>
    </row>
    <row r="6652" spans="1:11" x14ac:dyDescent="0.25">
      <c r="A6652" s="1">
        <v>37591</v>
      </c>
      <c r="B6652" t="s">
        <v>139</v>
      </c>
      <c r="C6652" t="s">
        <v>26</v>
      </c>
      <c r="D6652" t="s">
        <v>26</v>
      </c>
      <c r="E6652" t="s">
        <v>26</v>
      </c>
      <c r="F6652">
        <v>207981308.22</v>
      </c>
      <c r="G6652">
        <v>173868181.99000001</v>
      </c>
      <c r="H6652">
        <v>326210276.56</v>
      </c>
      <c r="I6652" t="s">
        <v>26</v>
      </c>
      <c r="J6652" t="s">
        <v>26</v>
      </c>
      <c r="K6652" t="s">
        <v>26</v>
      </c>
    </row>
    <row r="6653" spans="1:11" x14ac:dyDescent="0.25">
      <c r="A6653" s="1">
        <v>37591</v>
      </c>
      <c r="B6653" t="s">
        <v>140</v>
      </c>
      <c r="C6653" t="s">
        <v>26</v>
      </c>
      <c r="D6653" t="s">
        <v>26</v>
      </c>
      <c r="E6653" t="s">
        <v>26</v>
      </c>
      <c r="F6653">
        <v>176112801.69</v>
      </c>
      <c r="G6653">
        <v>159576433.41</v>
      </c>
      <c r="H6653">
        <v>229640153.05000001</v>
      </c>
      <c r="I6653" t="s">
        <v>26</v>
      </c>
      <c r="J6653" t="s">
        <v>26</v>
      </c>
      <c r="K6653" t="s">
        <v>26</v>
      </c>
    </row>
    <row r="6654" spans="1:11" x14ac:dyDescent="0.25">
      <c r="A6654" s="1">
        <v>37591</v>
      </c>
      <c r="B6654" t="s">
        <v>141</v>
      </c>
      <c r="C6654" t="s">
        <v>26</v>
      </c>
      <c r="D6654" t="s">
        <v>26</v>
      </c>
      <c r="E6654" t="s">
        <v>26</v>
      </c>
      <c r="F6654">
        <v>196428338.81</v>
      </c>
      <c r="G6654">
        <v>176059874.56</v>
      </c>
      <c r="H6654">
        <v>260948050.00999999</v>
      </c>
      <c r="I6654" t="s">
        <v>26</v>
      </c>
      <c r="J6654" t="s">
        <v>26</v>
      </c>
      <c r="K6654" t="s">
        <v>26</v>
      </c>
    </row>
    <row r="6655" spans="1:11" x14ac:dyDescent="0.25">
      <c r="A6655" s="1">
        <v>37591</v>
      </c>
      <c r="B6655" t="s">
        <v>142</v>
      </c>
      <c r="C6655" t="s">
        <v>26</v>
      </c>
      <c r="D6655" t="s">
        <v>26</v>
      </c>
      <c r="E6655" t="s">
        <v>26</v>
      </c>
      <c r="F6655">
        <v>195706658.53</v>
      </c>
      <c r="G6655">
        <v>162487618.38</v>
      </c>
      <c r="H6655">
        <v>295659443.66000003</v>
      </c>
      <c r="I6655" t="s">
        <v>26</v>
      </c>
      <c r="J6655" t="s">
        <v>26</v>
      </c>
      <c r="K6655" t="s">
        <v>26</v>
      </c>
    </row>
    <row r="6656" spans="1:11" x14ac:dyDescent="0.25">
      <c r="A6656" s="1">
        <v>37591</v>
      </c>
      <c r="B6656" t="s">
        <v>143</v>
      </c>
      <c r="C6656" t="s">
        <v>26</v>
      </c>
      <c r="D6656" t="s">
        <v>26</v>
      </c>
      <c r="E6656" t="s">
        <v>26</v>
      </c>
      <c r="F6656">
        <v>202653284.81</v>
      </c>
      <c r="G6656">
        <v>177044637.16</v>
      </c>
      <c r="H6656">
        <v>265661724.88</v>
      </c>
      <c r="I6656" t="s">
        <v>26</v>
      </c>
      <c r="J6656" t="s">
        <v>26</v>
      </c>
      <c r="K6656" t="s">
        <v>26</v>
      </c>
    </row>
    <row r="6657" spans="1:11" x14ac:dyDescent="0.25">
      <c r="A6657" s="1">
        <v>37591</v>
      </c>
      <c r="B6657" t="s">
        <v>144</v>
      </c>
      <c r="C6657" t="s">
        <v>26</v>
      </c>
      <c r="D6657" t="s">
        <v>26</v>
      </c>
      <c r="E6657" t="s">
        <v>26</v>
      </c>
      <c r="F6657">
        <v>176844842.03</v>
      </c>
      <c r="G6657">
        <v>157568382.15000001</v>
      </c>
      <c r="H6657">
        <v>245215235.09</v>
      </c>
      <c r="I6657" t="s">
        <v>26</v>
      </c>
      <c r="J6657" t="s">
        <v>26</v>
      </c>
      <c r="K6657" t="s">
        <v>26</v>
      </c>
    </row>
    <row r="6658" spans="1:11" x14ac:dyDescent="0.25">
      <c r="A6658" s="1">
        <v>37591</v>
      </c>
      <c r="B6658" t="s">
        <v>145</v>
      </c>
      <c r="C6658" t="s">
        <v>26</v>
      </c>
      <c r="D6658" t="s">
        <v>26</v>
      </c>
      <c r="E6658" t="s">
        <v>26</v>
      </c>
      <c r="F6658">
        <v>200364304.41999999</v>
      </c>
      <c r="G6658">
        <v>180484274.30000001</v>
      </c>
      <c r="H6658">
        <v>253646873.84</v>
      </c>
      <c r="I6658" t="s">
        <v>26</v>
      </c>
      <c r="J6658" t="s">
        <v>26</v>
      </c>
      <c r="K6658" t="s">
        <v>26</v>
      </c>
    </row>
    <row r="6659" spans="1:11" x14ac:dyDescent="0.25">
      <c r="A6659" s="1">
        <v>37591</v>
      </c>
      <c r="B6659" t="s">
        <v>146</v>
      </c>
      <c r="C6659" t="s">
        <v>26</v>
      </c>
      <c r="D6659" t="s">
        <v>26</v>
      </c>
      <c r="E6659" t="s">
        <v>26</v>
      </c>
      <c r="F6659">
        <v>207880186.27000001</v>
      </c>
      <c r="G6659">
        <v>185160339.30000001</v>
      </c>
      <c r="H6659">
        <v>270378024.82999998</v>
      </c>
      <c r="I6659" t="s">
        <v>26</v>
      </c>
      <c r="J6659" t="s">
        <v>26</v>
      </c>
      <c r="K6659" t="s">
        <v>26</v>
      </c>
    </row>
    <row r="6660" spans="1:11" x14ac:dyDescent="0.25">
      <c r="A6660" s="1">
        <v>37591</v>
      </c>
      <c r="B6660" t="s">
        <v>2</v>
      </c>
      <c r="C6660" t="s">
        <v>26</v>
      </c>
      <c r="D6660" t="s">
        <v>26</v>
      </c>
      <c r="E6660" t="s">
        <v>26</v>
      </c>
      <c r="F6660">
        <v>185042255.55000001</v>
      </c>
      <c r="G6660">
        <v>165679483.55000001</v>
      </c>
      <c r="H6660">
        <v>241782179.13999999</v>
      </c>
      <c r="I6660" t="s">
        <v>26</v>
      </c>
      <c r="J6660" t="s">
        <v>26</v>
      </c>
      <c r="K6660" t="s">
        <v>26</v>
      </c>
    </row>
    <row r="6661" spans="1:11" x14ac:dyDescent="0.25">
      <c r="A6661" s="1">
        <v>37591</v>
      </c>
      <c r="B6661" t="s">
        <v>147</v>
      </c>
      <c r="C6661" t="s">
        <v>26</v>
      </c>
      <c r="D6661" t="s">
        <v>26</v>
      </c>
      <c r="E6661" t="s">
        <v>26</v>
      </c>
      <c r="F6661">
        <v>196006987.58000001</v>
      </c>
      <c r="G6661">
        <v>171034079.22999999</v>
      </c>
      <c r="H6661">
        <v>255731397.91999999</v>
      </c>
      <c r="I6661" t="s">
        <v>26</v>
      </c>
      <c r="J6661" t="s">
        <v>26</v>
      </c>
      <c r="K6661" t="s">
        <v>26</v>
      </c>
    </row>
    <row r="6662" spans="1:11" x14ac:dyDescent="0.25">
      <c r="A6662" s="1">
        <v>37591</v>
      </c>
      <c r="B6662" t="s">
        <v>148</v>
      </c>
      <c r="C6662" t="s">
        <v>26</v>
      </c>
      <c r="D6662" t="s">
        <v>26</v>
      </c>
      <c r="E6662" t="s">
        <v>26</v>
      </c>
      <c r="F6662">
        <v>203858692.30000001</v>
      </c>
      <c r="G6662">
        <v>178536029.63</v>
      </c>
      <c r="H6662">
        <v>263410019.88999999</v>
      </c>
      <c r="I6662" t="s">
        <v>26</v>
      </c>
      <c r="J6662" t="s">
        <v>26</v>
      </c>
      <c r="K6662" t="s">
        <v>26</v>
      </c>
    </row>
    <row r="6663" spans="1:11" x14ac:dyDescent="0.25">
      <c r="A6663" s="1">
        <v>37591</v>
      </c>
      <c r="B6663" t="s">
        <v>149</v>
      </c>
      <c r="C6663" t="s">
        <v>26</v>
      </c>
      <c r="D6663" t="s">
        <v>26</v>
      </c>
      <c r="E6663" t="s">
        <v>26</v>
      </c>
      <c r="F6663">
        <v>203002645.46000001</v>
      </c>
      <c r="G6663">
        <v>171875015.77000001</v>
      </c>
      <c r="H6663">
        <v>273058734.25</v>
      </c>
      <c r="I6663" t="s">
        <v>26</v>
      </c>
      <c r="J6663" t="s">
        <v>26</v>
      </c>
      <c r="K6663" t="s">
        <v>26</v>
      </c>
    </row>
    <row r="6664" spans="1:11" x14ac:dyDescent="0.25">
      <c r="A6664" s="1">
        <v>37591</v>
      </c>
      <c r="B6664" t="s">
        <v>150</v>
      </c>
      <c r="C6664" t="s">
        <v>26</v>
      </c>
      <c r="D6664" t="s">
        <v>26</v>
      </c>
      <c r="E6664" t="s">
        <v>26</v>
      </c>
      <c r="F6664">
        <v>211033838.91</v>
      </c>
      <c r="G6664">
        <v>183296255.13</v>
      </c>
      <c r="H6664">
        <v>281369272.61000001</v>
      </c>
      <c r="I6664" t="s">
        <v>26</v>
      </c>
      <c r="J6664" t="s">
        <v>26</v>
      </c>
      <c r="K6664" t="s">
        <v>26</v>
      </c>
    </row>
    <row r="6665" spans="1:11" x14ac:dyDescent="0.25">
      <c r="A6665" s="1">
        <v>37591</v>
      </c>
      <c r="B6665" t="s">
        <v>151</v>
      </c>
      <c r="C6665" t="s">
        <v>26</v>
      </c>
      <c r="D6665" t="s">
        <v>26</v>
      </c>
      <c r="E6665" t="s">
        <v>26</v>
      </c>
      <c r="F6665">
        <v>183654418.66999999</v>
      </c>
      <c r="G6665">
        <v>163020097.58000001</v>
      </c>
      <c r="H6665">
        <v>246333985.02000001</v>
      </c>
      <c r="I6665" t="s">
        <v>26</v>
      </c>
      <c r="J6665" t="s">
        <v>26</v>
      </c>
      <c r="K6665" t="s">
        <v>26</v>
      </c>
    </row>
    <row r="6666" spans="1:11" x14ac:dyDescent="0.25">
      <c r="A6666" s="1">
        <v>37591</v>
      </c>
      <c r="B6666" t="s">
        <v>152</v>
      </c>
      <c r="C6666" t="s">
        <v>26</v>
      </c>
      <c r="D6666" t="s">
        <v>26</v>
      </c>
      <c r="E6666" t="s">
        <v>26</v>
      </c>
      <c r="F6666">
        <v>175926638</v>
      </c>
      <c r="G6666">
        <v>159173955.77000001</v>
      </c>
      <c r="H6666">
        <v>222051823.06</v>
      </c>
      <c r="I6666" t="s">
        <v>26</v>
      </c>
      <c r="J6666" t="s">
        <v>26</v>
      </c>
      <c r="K6666" t="s">
        <v>26</v>
      </c>
    </row>
    <row r="6667" spans="1:11" x14ac:dyDescent="0.25">
      <c r="A6667" s="1">
        <v>37591</v>
      </c>
      <c r="B6667" t="s">
        <v>153</v>
      </c>
      <c r="C6667" t="s">
        <v>26</v>
      </c>
      <c r="D6667" t="s">
        <v>26</v>
      </c>
      <c r="E6667" t="s">
        <v>26</v>
      </c>
      <c r="F6667">
        <v>215832537.31</v>
      </c>
      <c r="G6667">
        <v>198858277.41999999</v>
      </c>
      <c r="H6667">
        <v>258799018.03999999</v>
      </c>
      <c r="I6667" t="s">
        <v>26</v>
      </c>
      <c r="J6667" t="s">
        <v>26</v>
      </c>
      <c r="K6667" t="s">
        <v>26</v>
      </c>
    </row>
    <row r="6668" spans="1:11" x14ac:dyDescent="0.25">
      <c r="A6668" s="1">
        <v>37591</v>
      </c>
      <c r="B6668" t="s">
        <v>154</v>
      </c>
      <c r="C6668" t="s">
        <v>26</v>
      </c>
      <c r="D6668" t="s">
        <v>26</v>
      </c>
      <c r="E6668" t="s">
        <v>26</v>
      </c>
      <c r="F6668">
        <v>200747888.80000001</v>
      </c>
      <c r="G6668">
        <v>180678772.96000001</v>
      </c>
      <c r="H6668">
        <v>266426102.99000001</v>
      </c>
      <c r="I6668" t="s">
        <v>26</v>
      </c>
      <c r="J6668" t="s">
        <v>26</v>
      </c>
      <c r="K6668" t="s">
        <v>26</v>
      </c>
    </row>
    <row r="6669" spans="1:11" x14ac:dyDescent="0.25">
      <c r="A6669" s="1">
        <v>37591</v>
      </c>
      <c r="B6669" t="s">
        <v>155</v>
      </c>
      <c r="C6669" t="s">
        <v>26</v>
      </c>
      <c r="D6669" t="s">
        <v>26</v>
      </c>
      <c r="E6669" t="s">
        <v>26</v>
      </c>
      <c r="F6669">
        <v>191935132.83000001</v>
      </c>
      <c r="G6669">
        <v>174247064.44</v>
      </c>
      <c r="H6669">
        <v>241054864.84</v>
      </c>
      <c r="I6669" t="s">
        <v>26</v>
      </c>
      <c r="J6669" t="s">
        <v>26</v>
      </c>
      <c r="K6669" t="s">
        <v>26</v>
      </c>
    </row>
    <row r="6670" spans="1:11" x14ac:dyDescent="0.25">
      <c r="A6670" s="1">
        <v>37622</v>
      </c>
      <c r="B6670" t="s">
        <v>1</v>
      </c>
      <c r="C6670" t="s">
        <v>26</v>
      </c>
      <c r="D6670" t="s">
        <v>26</v>
      </c>
      <c r="E6670" t="s">
        <v>26</v>
      </c>
      <c r="F6670">
        <v>203256539.41</v>
      </c>
      <c r="G6670">
        <v>181389404.63999999</v>
      </c>
      <c r="H6670">
        <v>263599751.49000001</v>
      </c>
      <c r="I6670" t="s">
        <v>26</v>
      </c>
      <c r="J6670" t="s">
        <v>26</v>
      </c>
      <c r="K6670" t="s">
        <v>26</v>
      </c>
    </row>
    <row r="6671" spans="1:11" x14ac:dyDescent="0.25">
      <c r="A6671" s="1">
        <v>37622</v>
      </c>
      <c r="B6671" t="s">
        <v>126</v>
      </c>
      <c r="C6671" t="s">
        <v>26</v>
      </c>
      <c r="D6671" t="s">
        <v>26</v>
      </c>
      <c r="E6671" t="s">
        <v>26</v>
      </c>
      <c r="F6671">
        <v>199272204</v>
      </c>
      <c r="G6671">
        <v>180283948.25999999</v>
      </c>
      <c r="H6671">
        <v>251865673.72</v>
      </c>
      <c r="I6671" t="s">
        <v>26</v>
      </c>
      <c r="J6671" t="s">
        <v>26</v>
      </c>
      <c r="K6671" t="s">
        <v>26</v>
      </c>
    </row>
    <row r="6672" spans="1:11" x14ac:dyDescent="0.25">
      <c r="A6672" s="1">
        <v>37622</v>
      </c>
      <c r="B6672" t="s">
        <v>127</v>
      </c>
      <c r="C6672" t="s">
        <v>26</v>
      </c>
      <c r="D6672" t="s">
        <v>26</v>
      </c>
      <c r="E6672" t="s">
        <v>26</v>
      </c>
      <c r="F6672">
        <v>201545896.46000001</v>
      </c>
      <c r="G6672">
        <v>178018374.84999999</v>
      </c>
      <c r="H6672">
        <v>275503266.47000003</v>
      </c>
      <c r="I6672" t="s">
        <v>26</v>
      </c>
      <c r="J6672" t="s">
        <v>26</v>
      </c>
      <c r="K6672" t="s">
        <v>26</v>
      </c>
    </row>
    <row r="6673" spans="1:11" x14ac:dyDescent="0.25">
      <c r="A6673" s="1">
        <v>37622</v>
      </c>
      <c r="B6673" t="s">
        <v>113</v>
      </c>
      <c r="C6673" t="s">
        <v>26</v>
      </c>
      <c r="D6673" t="s">
        <v>26</v>
      </c>
      <c r="E6673" t="s">
        <v>26</v>
      </c>
      <c r="F6673">
        <v>205878101.99000001</v>
      </c>
      <c r="G6673">
        <v>183900308.93000001</v>
      </c>
      <c r="H6673">
        <v>262256605.06999999</v>
      </c>
      <c r="I6673" t="s">
        <v>26</v>
      </c>
      <c r="J6673" t="s">
        <v>26</v>
      </c>
      <c r="K6673" t="s">
        <v>26</v>
      </c>
    </row>
    <row r="6674" spans="1:11" x14ac:dyDescent="0.25">
      <c r="A6674" s="1">
        <v>37622</v>
      </c>
      <c r="B6674" t="s">
        <v>128</v>
      </c>
      <c r="C6674" t="s">
        <v>26</v>
      </c>
      <c r="D6674" t="s">
        <v>26</v>
      </c>
      <c r="E6674" t="s">
        <v>26</v>
      </c>
      <c r="F6674">
        <v>200513406.91</v>
      </c>
      <c r="G6674">
        <v>176108193.93000001</v>
      </c>
      <c r="H6674">
        <v>265435899.96000001</v>
      </c>
      <c r="I6674" t="s">
        <v>26</v>
      </c>
      <c r="J6674" t="s">
        <v>26</v>
      </c>
      <c r="K6674" t="s">
        <v>26</v>
      </c>
    </row>
    <row r="6675" spans="1:11" x14ac:dyDescent="0.25">
      <c r="A6675" s="1">
        <v>37622</v>
      </c>
      <c r="B6675" t="s">
        <v>129</v>
      </c>
      <c r="C6675" t="s">
        <v>26</v>
      </c>
      <c r="D6675" t="s">
        <v>26</v>
      </c>
      <c r="E6675" t="s">
        <v>26</v>
      </c>
      <c r="F6675">
        <v>203371695.78999999</v>
      </c>
      <c r="G6675">
        <v>187219978.58000001</v>
      </c>
      <c r="H6675">
        <v>251610885.99000001</v>
      </c>
      <c r="I6675" t="s">
        <v>26</v>
      </c>
      <c r="J6675" t="s">
        <v>26</v>
      </c>
      <c r="K6675" t="s">
        <v>26</v>
      </c>
    </row>
    <row r="6676" spans="1:11" x14ac:dyDescent="0.25">
      <c r="A6676" s="1">
        <v>37622</v>
      </c>
      <c r="B6676" t="s">
        <v>130</v>
      </c>
      <c r="C6676" t="s">
        <v>26</v>
      </c>
      <c r="D6676" t="s">
        <v>26</v>
      </c>
      <c r="E6676" t="s">
        <v>26</v>
      </c>
      <c r="F6676">
        <v>203922360.99000001</v>
      </c>
      <c r="G6676">
        <v>174957399.81999999</v>
      </c>
      <c r="H6676">
        <v>311235936.66000003</v>
      </c>
      <c r="I6676" t="s">
        <v>26</v>
      </c>
      <c r="J6676" t="s">
        <v>26</v>
      </c>
      <c r="K6676" t="s">
        <v>26</v>
      </c>
    </row>
    <row r="6677" spans="1:11" x14ac:dyDescent="0.25">
      <c r="A6677" s="1">
        <v>37622</v>
      </c>
      <c r="B6677" t="s">
        <v>131</v>
      </c>
      <c r="C6677" t="s">
        <v>26</v>
      </c>
      <c r="D6677" t="s">
        <v>26</v>
      </c>
      <c r="E6677" t="s">
        <v>26</v>
      </c>
      <c r="F6677">
        <v>205916135.69999999</v>
      </c>
      <c r="G6677">
        <v>188897185.63</v>
      </c>
      <c r="H6677">
        <v>263534503.53999999</v>
      </c>
      <c r="I6677" t="s">
        <v>26</v>
      </c>
      <c r="J6677" t="s">
        <v>26</v>
      </c>
      <c r="K6677" t="s">
        <v>26</v>
      </c>
    </row>
    <row r="6678" spans="1:11" x14ac:dyDescent="0.25">
      <c r="A6678" s="1">
        <v>37622</v>
      </c>
      <c r="B6678" t="s">
        <v>132</v>
      </c>
      <c r="C6678" t="s">
        <v>26</v>
      </c>
      <c r="D6678" t="s">
        <v>26</v>
      </c>
      <c r="E6678" t="s">
        <v>26</v>
      </c>
      <c r="F6678">
        <v>207774940.47999999</v>
      </c>
      <c r="G6678">
        <v>183988449.36000001</v>
      </c>
      <c r="H6678">
        <v>264596794.97</v>
      </c>
      <c r="I6678" t="s">
        <v>26</v>
      </c>
      <c r="J6678" t="s">
        <v>26</v>
      </c>
      <c r="K6678" t="s">
        <v>26</v>
      </c>
    </row>
    <row r="6679" spans="1:11" x14ac:dyDescent="0.25">
      <c r="A6679" s="1">
        <v>37622</v>
      </c>
      <c r="B6679" t="s">
        <v>133</v>
      </c>
      <c r="C6679" t="s">
        <v>26</v>
      </c>
      <c r="D6679" t="s">
        <v>26</v>
      </c>
      <c r="E6679" t="s">
        <v>26</v>
      </c>
      <c r="F6679">
        <v>208745688.58000001</v>
      </c>
      <c r="G6679">
        <v>174676475.33000001</v>
      </c>
      <c r="H6679">
        <v>290016399.94999999</v>
      </c>
      <c r="I6679" t="s">
        <v>26</v>
      </c>
      <c r="J6679" t="s">
        <v>26</v>
      </c>
      <c r="K6679" t="s">
        <v>26</v>
      </c>
    </row>
    <row r="6680" spans="1:11" x14ac:dyDescent="0.25">
      <c r="A6680" s="1">
        <v>37622</v>
      </c>
      <c r="B6680" t="s">
        <v>134</v>
      </c>
      <c r="C6680" t="s">
        <v>26</v>
      </c>
      <c r="D6680" t="s">
        <v>26</v>
      </c>
      <c r="E6680" t="s">
        <v>26</v>
      </c>
      <c r="F6680">
        <v>187433067.77000001</v>
      </c>
      <c r="G6680">
        <v>180008289.88999999</v>
      </c>
      <c r="H6680">
        <v>207751968.94999999</v>
      </c>
      <c r="I6680" t="s">
        <v>26</v>
      </c>
      <c r="J6680" t="s">
        <v>26</v>
      </c>
      <c r="K6680" t="s">
        <v>26</v>
      </c>
    </row>
    <row r="6681" spans="1:11" x14ac:dyDescent="0.25">
      <c r="A6681" s="1">
        <v>37622</v>
      </c>
      <c r="B6681" t="s">
        <v>135</v>
      </c>
      <c r="C6681" t="s">
        <v>26</v>
      </c>
      <c r="D6681" t="s">
        <v>26</v>
      </c>
      <c r="E6681" t="s">
        <v>26</v>
      </c>
      <c r="F6681">
        <v>188629287.55000001</v>
      </c>
      <c r="G6681">
        <v>180921702.63999999</v>
      </c>
      <c r="H6681">
        <v>216931144.61000001</v>
      </c>
      <c r="I6681" t="s">
        <v>26</v>
      </c>
      <c r="J6681" t="s">
        <v>26</v>
      </c>
      <c r="K6681" t="s">
        <v>26</v>
      </c>
    </row>
    <row r="6682" spans="1:11" x14ac:dyDescent="0.25">
      <c r="A6682" s="1">
        <v>37622</v>
      </c>
      <c r="B6682" t="s">
        <v>136</v>
      </c>
      <c r="C6682" t="s">
        <v>26</v>
      </c>
      <c r="D6682" t="s">
        <v>26</v>
      </c>
      <c r="E6682" t="s">
        <v>26</v>
      </c>
      <c r="F6682">
        <v>218306498.69</v>
      </c>
      <c r="G6682">
        <v>182105564.97</v>
      </c>
      <c r="H6682">
        <v>327871166.52999997</v>
      </c>
      <c r="I6682" t="s">
        <v>26</v>
      </c>
      <c r="J6682" t="s">
        <v>26</v>
      </c>
      <c r="K6682" t="s">
        <v>26</v>
      </c>
    </row>
    <row r="6683" spans="1:11" x14ac:dyDescent="0.25">
      <c r="A6683" s="1">
        <v>37622</v>
      </c>
      <c r="B6683" t="s">
        <v>137</v>
      </c>
      <c r="C6683" t="s">
        <v>26</v>
      </c>
      <c r="D6683" t="s">
        <v>26</v>
      </c>
      <c r="E6683" t="s">
        <v>26</v>
      </c>
      <c r="F6683">
        <v>201110070.46000001</v>
      </c>
      <c r="G6683">
        <v>167426483.81999999</v>
      </c>
      <c r="H6683">
        <v>342772795.06999999</v>
      </c>
      <c r="I6683" t="s">
        <v>26</v>
      </c>
      <c r="J6683" t="s">
        <v>26</v>
      </c>
      <c r="K6683" t="s">
        <v>26</v>
      </c>
    </row>
    <row r="6684" spans="1:11" x14ac:dyDescent="0.25">
      <c r="A6684" s="1">
        <v>37622</v>
      </c>
      <c r="B6684" t="s">
        <v>138</v>
      </c>
      <c r="C6684" t="s">
        <v>26</v>
      </c>
      <c r="D6684" t="s">
        <v>26</v>
      </c>
      <c r="E6684" t="s">
        <v>26</v>
      </c>
      <c r="F6684">
        <v>219905057.41999999</v>
      </c>
      <c r="G6684">
        <v>199916848.91999999</v>
      </c>
      <c r="H6684">
        <v>290328431.63</v>
      </c>
      <c r="I6684" t="s">
        <v>26</v>
      </c>
      <c r="J6684" t="s">
        <v>26</v>
      </c>
      <c r="K6684" t="s">
        <v>26</v>
      </c>
    </row>
    <row r="6685" spans="1:11" x14ac:dyDescent="0.25">
      <c r="A6685" s="1">
        <v>37622</v>
      </c>
      <c r="B6685" t="s">
        <v>139</v>
      </c>
      <c r="C6685" t="s">
        <v>26</v>
      </c>
      <c r="D6685" t="s">
        <v>26</v>
      </c>
      <c r="E6685" t="s">
        <v>26</v>
      </c>
      <c r="F6685">
        <v>210289900.74000001</v>
      </c>
      <c r="G6685">
        <v>176684846.53</v>
      </c>
      <c r="H6685">
        <v>327319391.5</v>
      </c>
      <c r="I6685" t="s">
        <v>26</v>
      </c>
      <c r="J6685" t="s">
        <v>26</v>
      </c>
      <c r="K6685" t="s">
        <v>26</v>
      </c>
    </row>
    <row r="6686" spans="1:11" x14ac:dyDescent="0.25">
      <c r="A6686" s="1">
        <v>37622</v>
      </c>
      <c r="B6686" t="s">
        <v>140</v>
      </c>
      <c r="C6686" t="s">
        <v>26</v>
      </c>
      <c r="D6686" t="s">
        <v>26</v>
      </c>
      <c r="E6686" t="s">
        <v>26</v>
      </c>
      <c r="F6686">
        <v>180621289.41</v>
      </c>
      <c r="G6686">
        <v>165895660.16999999</v>
      </c>
      <c r="H6686">
        <v>229640153.05000001</v>
      </c>
      <c r="I6686" t="s">
        <v>26</v>
      </c>
      <c r="J6686" t="s">
        <v>26</v>
      </c>
      <c r="K6686" t="s">
        <v>26</v>
      </c>
    </row>
    <row r="6687" spans="1:11" x14ac:dyDescent="0.25">
      <c r="A6687" s="1">
        <v>37622</v>
      </c>
      <c r="B6687" t="s">
        <v>141</v>
      </c>
      <c r="C6687" t="s">
        <v>26</v>
      </c>
      <c r="D6687" t="s">
        <v>26</v>
      </c>
      <c r="E6687" t="s">
        <v>26</v>
      </c>
      <c r="F6687">
        <v>200376548.41999999</v>
      </c>
      <c r="G6687">
        <v>181183216.91</v>
      </c>
      <c r="H6687">
        <v>262304979.87</v>
      </c>
      <c r="I6687" t="s">
        <v>26</v>
      </c>
      <c r="J6687" t="s">
        <v>26</v>
      </c>
      <c r="K6687" t="s">
        <v>26</v>
      </c>
    </row>
    <row r="6688" spans="1:11" x14ac:dyDescent="0.25">
      <c r="A6688" s="1">
        <v>37622</v>
      </c>
      <c r="B6688" t="s">
        <v>142</v>
      </c>
      <c r="C6688" t="s">
        <v>26</v>
      </c>
      <c r="D6688" t="s">
        <v>26</v>
      </c>
      <c r="E6688" t="s">
        <v>26</v>
      </c>
      <c r="F6688">
        <v>199796927.69</v>
      </c>
      <c r="G6688">
        <v>173504278.90000001</v>
      </c>
      <c r="H6688">
        <v>281379092.52999997</v>
      </c>
      <c r="I6688" t="s">
        <v>26</v>
      </c>
      <c r="J6688" t="s">
        <v>26</v>
      </c>
      <c r="K6688" t="s">
        <v>26</v>
      </c>
    </row>
    <row r="6689" spans="1:11" x14ac:dyDescent="0.25">
      <c r="A6689" s="1">
        <v>37622</v>
      </c>
      <c r="B6689" t="s">
        <v>143</v>
      </c>
      <c r="C6689" t="s">
        <v>26</v>
      </c>
      <c r="D6689" t="s">
        <v>26</v>
      </c>
      <c r="E6689" t="s">
        <v>26</v>
      </c>
      <c r="F6689">
        <v>204862205.61000001</v>
      </c>
      <c r="G6689">
        <v>180319962.94</v>
      </c>
      <c r="H6689">
        <v>265661724.88</v>
      </c>
      <c r="I6689" t="s">
        <v>26</v>
      </c>
      <c r="J6689" t="s">
        <v>26</v>
      </c>
      <c r="K6689" t="s">
        <v>26</v>
      </c>
    </row>
    <row r="6690" spans="1:11" x14ac:dyDescent="0.25">
      <c r="A6690" s="1">
        <v>37622</v>
      </c>
      <c r="B6690" t="s">
        <v>144</v>
      </c>
      <c r="C6690" t="s">
        <v>26</v>
      </c>
      <c r="D6690" t="s">
        <v>26</v>
      </c>
      <c r="E6690" t="s">
        <v>26</v>
      </c>
      <c r="F6690">
        <v>179868888.81999999</v>
      </c>
      <c r="G6690">
        <v>161523348.53999999</v>
      </c>
      <c r="H6690">
        <v>245975402.31</v>
      </c>
      <c r="I6690" t="s">
        <v>26</v>
      </c>
      <c r="J6690" t="s">
        <v>26</v>
      </c>
      <c r="K6690" t="s">
        <v>26</v>
      </c>
    </row>
    <row r="6691" spans="1:11" x14ac:dyDescent="0.25">
      <c r="A6691" s="1">
        <v>37622</v>
      </c>
      <c r="B6691" t="s">
        <v>145</v>
      </c>
      <c r="C6691" t="s">
        <v>26</v>
      </c>
      <c r="D6691" t="s">
        <v>26</v>
      </c>
      <c r="E6691" t="s">
        <v>26</v>
      </c>
      <c r="F6691">
        <v>203650279.00999999</v>
      </c>
      <c r="G6691">
        <v>185483688.69999999</v>
      </c>
      <c r="H6691">
        <v>253646873.84</v>
      </c>
      <c r="I6691" t="s">
        <v>26</v>
      </c>
      <c r="J6691" t="s">
        <v>26</v>
      </c>
      <c r="K6691" t="s">
        <v>26</v>
      </c>
    </row>
    <row r="6692" spans="1:11" x14ac:dyDescent="0.25">
      <c r="A6692" s="1">
        <v>37622</v>
      </c>
      <c r="B6692" t="s">
        <v>146</v>
      </c>
      <c r="C6692" t="s">
        <v>26</v>
      </c>
      <c r="D6692" t="s">
        <v>26</v>
      </c>
      <c r="E6692" t="s">
        <v>26</v>
      </c>
      <c r="F6692">
        <v>212703006.59999999</v>
      </c>
      <c r="G6692">
        <v>192103852.03</v>
      </c>
      <c r="H6692">
        <v>271216196.69999999</v>
      </c>
      <c r="I6692" t="s">
        <v>26</v>
      </c>
      <c r="J6692" t="s">
        <v>26</v>
      </c>
      <c r="K6692" t="s">
        <v>26</v>
      </c>
    </row>
    <row r="6693" spans="1:11" x14ac:dyDescent="0.25">
      <c r="A6693" s="1">
        <v>37622</v>
      </c>
      <c r="B6693" t="s">
        <v>2</v>
      </c>
      <c r="C6693" t="s">
        <v>26</v>
      </c>
      <c r="D6693" t="s">
        <v>26</v>
      </c>
      <c r="E6693" t="s">
        <v>26</v>
      </c>
      <c r="F6693">
        <v>189316731.65000001</v>
      </c>
      <c r="G6693">
        <v>171859328.28999999</v>
      </c>
      <c r="H6693">
        <v>241709644.49000001</v>
      </c>
      <c r="I6693" t="s">
        <v>26</v>
      </c>
      <c r="J6693" t="s">
        <v>26</v>
      </c>
      <c r="K6693" t="s">
        <v>26</v>
      </c>
    </row>
    <row r="6694" spans="1:11" x14ac:dyDescent="0.25">
      <c r="A6694" s="1">
        <v>37622</v>
      </c>
      <c r="B6694" t="s">
        <v>147</v>
      </c>
      <c r="C6694" t="s">
        <v>26</v>
      </c>
      <c r="D6694" t="s">
        <v>26</v>
      </c>
      <c r="E6694" t="s">
        <v>26</v>
      </c>
      <c r="F6694">
        <v>198143463.75</v>
      </c>
      <c r="G6694">
        <v>174352140.37</v>
      </c>
      <c r="H6694">
        <v>255731397.91999999</v>
      </c>
      <c r="I6694" t="s">
        <v>26</v>
      </c>
      <c r="J6694" t="s">
        <v>26</v>
      </c>
      <c r="K6694" t="s">
        <v>26</v>
      </c>
    </row>
    <row r="6695" spans="1:11" x14ac:dyDescent="0.25">
      <c r="A6695" s="1">
        <v>37622</v>
      </c>
      <c r="B6695" t="s">
        <v>148</v>
      </c>
      <c r="C6695" t="s">
        <v>26</v>
      </c>
      <c r="D6695" t="s">
        <v>26</v>
      </c>
      <c r="E6695" t="s">
        <v>26</v>
      </c>
      <c r="F6695">
        <v>206753485.72999999</v>
      </c>
      <c r="G6695">
        <v>183249380.81999999</v>
      </c>
      <c r="H6695">
        <v>263410019.88999999</v>
      </c>
      <c r="I6695" t="s">
        <v>26</v>
      </c>
      <c r="J6695" t="s">
        <v>26</v>
      </c>
      <c r="K6695" t="s">
        <v>26</v>
      </c>
    </row>
    <row r="6696" spans="1:11" x14ac:dyDescent="0.25">
      <c r="A6696" s="1">
        <v>37622</v>
      </c>
      <c r="B6696" t="s">
        <v>149</v>
      </c>
      <c r="C6696" t="s">
        <v>26</v>
      </c>
      <c r="D6696" t="s">
        <v>26</v>
      </c>
      <c r="E6696" t="s">
        <v>26</v>
      </c>
      <c r="F6696">
        <v>207143899.43000001</v>
      </c>
      <c r="G6696">
        <v>178664078.88999999</v>
      </c>
      <c r="H6696">
        <v>273058734.25</v>
      </c>
      <c r="I6696" t="s">
        <v>26</v>
      </c>
      <c r="J6696" t="s">
        <v>26</v>
      </c>
      <c r="K6696" t="s">
        <v>26</v>
      </c>
    </row>
    <row r="6697" spans="1:11" x14ac:dyDescent="0.25">
      <c r="A6697" s="1">
        <v>37622</v>
      </c>
      <c r="B6697" t="s">
        <v>150</v>
      </c>
      <c r="C6697" t="s">
        <v>26</v>
      </c>
      <c r="D6697" t="s">
        <v>26</v>
      </c>
      <c r="E6697" t="s">
        <v>26</v>
      </c>
      <c r="F6697">
        <v>215845410.44</v>
      </c>
      <c r="G6697">
        <v>190664764.58000001</v>
      </c>
      <c r="H6697">
        <v>281369272.61000001</v>
      </c>
      <c r="I6697" t="s">
        <v>26</v>
      </c>
      <c r="J6697" t="s">
        <v>26</v>
      </c>
      <c r="K6697" t="s">
        <v>26</v>
      </c>
    </row>
    <row r="6698" spans="1:11" x14ac:dyDescent="0.25">
      <c r="A6698" s="1">
        <v>37622</v>
      </c>
      <c r="B6698" t="s">
        <v>151</v>
      </c>
      <c r="C6698" t="s">
        <v>26</v>
      </c>
      <c r="D6698" t="s">
        <v>26</v>
      </c>
      <c r="E6698" t="s">
        <v>26</v>
      </c>
      <c r="F6698">
        <v>187400968.81</v>
      </c>
      <c r="G6698">
        <v>167258620.12</v>
      </c>
      <c r="H6698">
        <v>249092925.65000001</v>
      </c>
      <c r="I6698" t="s">
        <v>26</v>
      </c>
      <c r="J6698" t="s">
        <v>26</v>
      </c>
      <c r="K6698" t="s">
        <v>26</v>
      </c>
    </row>
    <row r="6699" spans="1:11" x14ac:dyDescent="0.25">
      <c r="A6699" s="1">
        <v>37622</v>
      </c>
      <c r="B6699" t="s">
        <v>152</v>
      </c>
      <c r="C6699" t="s">
        <v>26</v>
      </c>
      <c r="D6699" t="s">
        <v>26</v>
      </c>
      <c r="E6699" t="s">
        <v>26</v>
      </c>
      <c r="F6699">
        <v>181028510.50999999</v>
      </c>
      <c r="G6699">
        <v>166639214.28999999</v>
      </c>
      <c r="H6699">
        <v>222118438.61000001</v>
      </c>
      <c r="I6699" t="s">
        <v>26</v>
      </c>
      <c r="J6699" t="s">
        <v>26</v>
      </c>
      <c r="K6699" t="s">
        <v>26</v>
      </c>
    </row>
    <row r="6700" spans="1:11" x14ac:dyDescent="0.25">
      <c r="A6700" s="1">
        <v>37622</v>
      </c>
      <c r="B6700" t="s">
        <v>153</v>
      </c>
      <c r="C6700" t="s">
        <v>26</v>
      </c>
      <c r="D6700" t="s">
        <v>26</v>
      </c>
      <c r="E6700" t="s">
        <v>26</v>
      </c>
      <c r="F6700">
        <v>219695939.72999999</v>
      </c>
      <c r="G6700">
        <v>204784254.09</v>
      </c>
      <c r="H6700">
        <v>258799018.03999999</v>
      </c>
      <c r="I6700" t="s">
        <v>26</v>
      </c>
      <c r="J6700" t="s">
        <v>26</v>
      </c>
      <c r="K6700" t="s">
        <v>26</v>
      </c>
    </row>
    <row r="6701" spans="1:11" x14ac:dyDescent="0.25">
      <c r="A6701" s="1">
        <v>37622</v>
      </c>
      <c r="B6701" t="s">
        <v>154</v>
      </c>
      <c r="C6701" t="s">
        <v>26</v>
      </c>
      <c r="D6701" t="s">
        <v>26</v>
      </c>
      <c r="E6701" t="s">
        <v>26</v>
      </c>
      <c r="F6701">
        <v>205826810.38999999</v>
      </c>
      <c r="G6701">
        <v>188122738.41</v>
      </c>
      <c r="H6701">
        <v>266426102.99000001</v>
      </c>
      <c r="I6701" t="s">
        <v>26</v>
      </c>
      <c r="J6701" t="s">
        <v>26</v>
      </c>
      <c r="K6701" t="s">
        <v>26</v>
      </c>
    </row>
    <row r="6702" spans="1:11" x14ac:dyDescent="0.25">
      <c r="A6702" s="1">
        <v>37622</v>
      </c>
      <c r="B6702" t="s">
        <v>155</v>
      </c>
      <c r="C6702" t="s">
        <v>26</v>
      </c>
      <c r="D6702" t="s">
        <v>26</v>
      </c>
      <c r="E6702" t="s">
        <v>26</v>
      </c>
      <c r="F6702">
        <v>195965770.62</v>
      </c>
      <c r="G6702">
        <v>180310862.28</v>
      </c>
      <c r="H6702">
        <v>241054864.84</v>
      </c>
      <c r="I6702" t="s">
        <v>26</v>
      </c>
      <c r="J6702" t="s">
        <v>26</v>
      </c>
      <c r="K6702" t="s">
        <v>26</v>
      </c>
    </row>
    <row r="6703" spans="1:11" x14ac:dyDescent="0.25">
      <c r="A6703" s="1">
        <v>37653</v>
      </c>
      <c r="B6703" t="s">
        <v>1</v>
      </c>
      <c r="C6703" t="s">
        <v>26</v>
      </c>
      <c r="D6703" t="s">
        <v>26</v>
      </c>
      <c r="E6703" t="s">
        <v>26</v>
      </c>
      <c r="F6703">
        <v>205715943.53999999</v>
      </c>
      <c r="G6703">
        <v>184799525.44999999</v>
      </c>
      <c r="H6703">
        <v>264311470.81999999</v>
      </c>
      <c r="I6703" t="s">
        <v>26</v>
      </c>
      <c r="J6703" t="s">
        <v>26</v>
      </c>
      <c r="K6703" t="s">
        <v>26</v>
      </c>
    </row>
    <row r="6704" spans="1:11" x14ac:dyDescent="0.25">
      <c r="A6704" s="1">
        <v>37653</v>
      </c>
      <c r="B6704" t="s">
        <v>126</v>
      </c>
      <c r="C6704" t="s">
        <v>26</v>
      </c>
      <c r="D6704" t="s">
        <v>26</v>
      </c>
      <c r="E6704" t="s">
        <v>26</v>
      </c>
      <c r="F6704">
        <v>201723252.11000001</v>
      </c>
      <c r="G6704">
        <v>183781456.86000001</v>
      </c>
      <c r="H6704">
        <v>252167912.53</v>
      </c>
      <c r="I6704" t="s">
        <v>26</v>
      </c>
      <c r="J6704" t="s">
        <v>26</v>
      </c>
      <c r="K6704" t="s">
        <v>26</v>
      </c>
    </row>
    <row r="6705" spans="1:11" x14ac:dyDescent="0.25">
      <c r="A6705" s="1">
        <v>37653</v>
      </c>
      <c r="B6705" t="s">
        <v>127</v>
      </c>
      <c r="C6705" t="s">
        <v>26</v>
      </c>
      <c r="D6705" t="s">
        <v>26</v>
      </c>
      <c r="E6705" t="s">
        <v>26</v>
      </c>
      <c r="F6705">
        <v>204407848.18000001</v>
      </c>
      <c r="G6705">
        <v>180884470.69</v>
      </c>
      <c r="H6705">
        <v>278533802.39999998</v>
      </c>
      <c r="I6705" t="s">
        <v>26</v>
      </c>
      <c r="J6705" t="s">
        <v>26</v>
      </c>
      <c r="K6705" t="s">
        <v>26</v>
      </c>
    </row>
    <row r="6706" spans="1:11" x14ac:dyDescent="0.25">
      <c r="A6706" s="1">
        <v>37653</v>
      </c>
      <c r="B6706" t="s">
        <v>113</v>
      </c>
      <c r="C6706" t="s">
        <v>26</v>
      </c>
      <c r="D6706" t="s">
        <v>26</v>
      </c>
      <c r="E6706" t="s">
        <v>26</v>
      </c>
      <c r="F6706">
        <v>208369227.03</v>
      </c>
      <c r="G6706">
        <v>187854165.56999999</v>
      </c>
      <c r="H6706">
        <v>262256605.06999999</v>
      </c>
      <c r="I6706" t="s">
        <v>26</v>
      </c>
      <c r="J6706" t="s">
        <v>26</v>
      </c>
      <c r="K6706" t="s">
        <v>26</v>
      </c>
    </row>
    <row r="6707" spans="1:11" x14ac:dyDescent="0.25">
      <c r="A6707" s="1">
        <v>37653</v>
      </c>
      <c r="B6707" t="s">
        <v>128</v>
      </c>
      <c r="C6707" t="s">
        <v>26</v>
      </c>
      <c r="D6707" t="s">
        <v>26</v>
      </c>
      <c r="E6707" t="s">
        <v>26</v>
      </c>
      <c r="F6707">
        <v>202558643.66</v>
      </c>
      <c r="G6707">
        <v>179066811.59</v>
      </c>
      <c r="H6707">
        <v>265754423.03999999</v>
      </c>
      <c r="I6707" t="s">
        <v>26</v>
      </c>
      <c r="J6707" t="s">
        <v>26</v>
      </c>
      <c r="K6707" t="s">
        <v>26</v>
      </c>
    </row>
    <row r="6708" spans="1:11" x14ac:dyDescent="0.25">
      <c r="A6708" s="1">
        <v>37653</v>
      </c>
      <c r="B6708" t="s">
        <v>129</v>
      </c>
      <c r="C6708" t="s">
        <v>26</v>
      </c>
      <c r="D6708" t="s">
        <v>26</v>
      </c>
      <c r="E6708" t="s">
        <v>26</v>
      </c>
      <c r="F6708">
        <v>205425749.91</v>
      </c>
      <c r="G6708">
        <v>190271664.22999999</v>
      </c>
      <c r="H6708">
        <v>251610885.99000001</v>
      </c>
      <c r="I6708" t="s">
        <v>26</v>
      </c>
      <c r="J6708" t="s">
        <v>26</v>
      </c>
      <c r="K6708" t="s">
        <v>26</v>
      </c>
    </row>
    <row r="6709" spans="1:11" x14ac:dyDescent="0.25">
      <c r="A6709" s="1">
        <v>37653</v>
      </c>
      <c r="B6709" t="s">
        <v>130</v>
      </c>
      <c r="C6709" t="s">
        <v>26</v>
      </c>
      <c r="D6709" t="s">
        <v>26</v>
      </c>
      <c r="E6709" t="s">
        <v>26</v>
      </c>
      <c r="F6709">
        <v>208102769.38999999</v>
      </c>
      <c r="G6709">
        <v>180678506.80000001</v>
      </c>
      <c r="H6709">
        <v>311235936.66000003</v>
      </c>
      <c r="I6709" t="s">
        <v>26</v>
      </c>
      <c r="J6709" t="s">
        <v>26</v>
      </c>
      <c r="K6709" t="s">
        <v>26</v>
      </c>
    </row>
    <row r="6710" spans="1:11" x14ac:dyDescent="0.25">
      <c r="A6710" s="1">
        <v>37653</v>
      </c>
      <c r="B6710" t="s">
        <v>131</v>
      </c>
      <c r="C6710" t="s">
        <v>26</v>
      </c>
      <c r="D6710" t="s">
        <v>26</v>
      </c>
      <c r="E6710" t="s">
        <v>26</v>
      </c>
      <c r="F6710">
        <v>208057663.50999999</v>
      </c>
      <c r="G6710">
        <v>191825092.00999999</v>
      </c>
      <c r="H6710">
        <v>263534503.53999999</v>
      </c>
      <c r="I6710" t="s">
        <v>26</v>
      </c>
      <c r="J6710" t="s">
        <v>26</v>
      </c>
      <c r="K6710" t="s">
        <v>26</v>
      </c>
    </row>
    <row r="6711" spans="1:11" x14ac:dyDescent="0.25">
      <c r="A6711" s="1">
        <v>37653</v>
      </c>
      <c r="B6711" t="s">
        <v>132</v>
      </c>
      <c r="C6711" t="s">
        <v>26</v>
      </c>
      <c r="D6711" t="s">
        <v>26</v>
      </c>
      <c r="E6711" t="s">
        <v>26</v>
      </c>
      <c r="F6711">
        <v>209208587.56999999</v>
      </c>
      <c r="G6711">
        <v>186085917.68000001</v>
      </c>
      <c r="H6711">
        <v>264702633.69</v>
      </c>
      <c r="I6711" t="s">
        <v>26</v>
      </c>
      <c r="J6711" t="s">
        <v>26</v>
      </c>
      <c r="K6711" t="s">
        <v>26</v>
      </c>
    </row>
    <row r="6712" spans="1:11" x14ac:dyDescent="0.25">
      <c r="A6712" s="1">
        <v>37653</v>
      </c>
      <c r="B6712" t="s">
        <v>133</v>
      </c>
      <c r="C6712" t="s">
        <v>26</v>
      </c>
      <c r="D6712" t="s">
        <v>26</v>
      </c>
      <c r="E6712" t="s">
        <v>26</v>
      </c>
      <c r="F6712">
        <v>209330176.50999999</v>
      </c>
      <c r="G6712">
        <v>175584793</v>
      </c>
      <c r="H6712">
        <v>290016399.94999999</v>
      </c>
      <c r="I6712" t="s">
        <v>26</v>
      </c>
      <c r="J6712" t="s">
        <v>26</v>
      </c>
      <c r="K6712" t="s">
        <v>26</v>
      </c>
    </row>
    <row r="6713" spans="1:11" x14ac:dyDescent="0.25">
      <c r="A6713" s="1">
        <v>37653</v>
      </c>
      <c r="B6713" t="s">
        <v>134</v>
      </c>
      <c r="C6713" t="s">
        <v>26</v>
      </c>
      <c r="D6713" t="s">
        <v>26</v>
      </c>
      <c r="E6713" t="s">
        <v>26</v>
      </c>
      <c r="F6713">
        <v>190300793.71000001</v>
      </c>
      <c r="G6713">
        <v>184256485.53</v>
      </c>
      <c r="H6713">
        <v>208125922.5</v>
      </c>
      <c r="I6713" t="s">
        <v>26</v>
      </c>
      <c r="J6713" t="s">
        <v>26</v>
      </c>
      <c r="K6713" t="s">
        <v>26</v>
      </c>
    </row>
    <row r="6714" spans="1:11" x14ac:dyDescent="0.25">
      <c r="A6714" s="1">
        <v>37653</v>
      </c>
      <c r="B6714" t="s">
        <v>135</v>
      </c>
      <c r="C6714" t="s">
        <v>26</v>
      </c>
      <c r="D6714" t="s">
        <v>26</v>
      </c>
      <c r="E6714" t="s">
        <v>26</v>
      </c>
      <c r="F6714">
        <v>190194910.63999999</v>
      </c>
      <c r="G6714">
        <v>182242431.06999999</v>
      </c>
      <c r="H6714">
        <v>219208921.62</v>
      </c>
      <c r="I6714" t="s">
        <v>26</v>
      </c>
      <c r="J6714" t="s">
        <v>26</v>
      </c>
      <c r="K6714" t="s">
        <v>26</v>
      </c>
    </row>
    <row r="6715" spans="1:11" x14ac:dyDescent="0.25">
      <c r="A6715" s="1">
        <v>37653</v>
      </c>
      <c r="B6715" t="s">
        <v>136</v>
      </c>
      <c r="C6715" t="s">
        <v>26</v>
      </c>
      <c r="D6715" t="s">
        <v>26</v>
      </c>
      <c r="E6715" t="s">
        <v>26</v>
      </c>
      <c r="F6715">
        <v>220555055.63</v>
      </c>
      <c r="G6715">
        <v>185401675.69</v>
      </c>
      <c r="H6715">
        <v>327969527.88</v>
      </c>
      <c r="I6715" t="s">
        <v>26</v>
      </c>
      <c r="J6715" t="s">
        <v>26</v>
      </c>
      <c r="K6715" t="s">
        <v>26</v>
      </c>
    </row>
    <row r="6716" spans="1:11" x14ac:dyDescent="0.25">
      <c r="A6716" s="1">
        <v>37653</v>
      </c>
      <c r="B6716" t="s">
        <v>137</v>
      </c>
      <c r="C6716" t="s">
        <v>26</v>
      </c>
      <c r="D6716" t="s">
        <v>26</v>
      </c>
      <c r="E6716" t="s">
        <v>26</v>
      </c>
      <c r="F6716">
        <v>204991494.81999999</v>
      </c>
      <c r="G6716">
        <v>172415793.03999999</v>
      </c>
      <c r="H6716">
        <v>343081290.58999997</v>
      </c>
      <c r="I6716" t="s">
        <v>26</v>
      </c>
      <c r="J6716" t="s">
        <v>26</v>
      </c>
      <c r="K6716" t="s">
        <v>26</v>
      </c>
    </row>
    <row r="6717" spans="1:11" x14ac:dyDescent="0.25">
      <c r="A6717" s="1">
        <v>37653</v>
      </c>
      <c r="B6717" t="s">
        <v>138</v>
      </c>
      <c r="C6717" t="s">
        <v>26</v>
      </c>
      <c r="D6717" t="s">
        <v>26</v>
      </c>
      <c r="E6717" t="s">
        <v>26</v>
      </c>
      <c r="F6717">
        <v>225006854.75999999</v>
      </c>
      <c r="G6717">
        <v>202335842.78999999</v>
      </c>
      <c r="H6717">
        <v>303538375.26999998</v>
      </c>
      <c r="I6717" t="s">
        <v>26</v>
      </c>
      <c r="J6717" t="s">
        <v>26</v>
      </c>
      <c r="K6717" t="s">
        <v>26</v>
      </c>
    </row>
    <row r="6718" spans="1:11" x14ac:dyDescent="0.25">
      <c r="A6718" s="1">
        <v>37653</v>
      </c>
      <c r="B6718" t="s">
        <v>139</v>
      </c>
      <c r="C6718" t="s">
        <v>26</v>
      </c>
      <c r="D6718" t="s">
        <v>26</v>
      </c>
      <c r="E6718" t="s">
        <v>26</v>
      </c>
      <c r="F6718">
        <v>213086756.41999999</v>
      </c>
      <c r="G6718">
        <v>180624918.61000001</v>
      </c>
      <c r="H6718">
        <v>327188463.74000001</v>
      </c>
      <c r="I6718" t="s">
        <v>26</v>
      </c>
      <c r="J6718" t="s">
        <v>26</v>
      </c>
      <c r="K6718" t="s">
        <v>26</v>
      </c>
    </row>
    <row r="6719" spans="1:11" x14ac:dyDescent="0.25">
      <c r="A6719" s="1">
        <v>37653</v>
      </c>
      <c r="B6719" t="s">
        <v>140</v>
      </c>
      <c r="C6719" t="s">
        <v>26</v>
      </c>
      <c r="D6719" t="s">
        <v>26</v>
      </c>
      <c r="E6719" t="s">
        <v>26</v>
      </c>
      <c r="F6719">
        <v>183493167.91</v>
      </c>
      <c r="G6719">
        <v>169910335.15000001</v>
      </c>
      <c r="H6719">
        <v>229640153.05000001</v>
      </c>
      <c r="I6719" t="s">
        <v>26</v>
      </c>
      <c r="J6719" t="s">
        <v>26</v>
      </c>
      <c r="K6719" t="s">
        <v>26</v>
      </c>
    </row>
    <row r="6720" spans="1:11" x14ac:dyDescent="0.25">
      <c r="A6720" s="1">
        <v>37653</v>
      </c>
      <c r="B6720" t="s">
        <v>141</v>
      </c>
      <c r="C6720" t="s">
        <v>26</v>
      </c>
      <c r="D6720" t="s">
        <v>26</v>
      </c>
      <c r="E6720" t="s">
        <v>26</v>
      </c>
      <c r="F6720">
        <v>202941368.24000001</v>
      </c>
      <c r="G6720">
        <v>184861236.21000001</v>
      </c>
      <c r="H6720">
        <v>262331210.36000001</v>
      </c>
      <c r="I6720" t="s">
        <v>26</v>
      </c>
      <c r="J6720" t="s">
        <v>26</v>
      </c>
      <c r="K6720" t="s">
        <v>26</v>
      </c>
    </row>
    <row r="6721" spans="1:11" x14ac:dyDescent="0.25">
      <c r="A6721" s="1">
        <v>37653</v>
      </c>
      <c r="B6721" t="s">
        <v>142</v>
      </c>
      <c r="C6721" t="s">
        <v>26</v>
      </c>
      <c r="D6721" t="s">
        <v>26</v>
      </c>
      <c r="E6721" t="s">
        <v>26</v>
      </c>
      <c r="F6721">
        <v>201994693.88999999</v>
      </c>
      <c r="G6721">
        <v>171023167.71000001</v>
      </c>
      <c r="H6721">
        <v>296235908.62</v>
      </c>
      <c r="I6721" t="s">
        <v>26</v>
      </c>
      <c r="J6721" t="s">
        <v>26</v>
      </c>
      <c r="K6721" t="s">
        <v>26</v>
      </c>
    </row>
    <row r="6722" spans="1:11" x14ac:dyDescent="0.25">
      <c r="A6722" s="1">
        <v>37653</v>
      </c>
      <c r="B6722" t="s">
        <v>143</v>
      </c>
      <c r="C6722" t="s">
        <v>26</v>
      </c>
      <c r="D6722" t="s">
        <v>26</v>
      </c>
      <c r="E6722" t="s">
        <v>26</v>
      </c>
      <c r="F6722">
        <v>207279579.63999999</v>
      </c>
      <c r="G6722">
        <v>183890298.21000001</v>
      </c>
      <c r="H6722">
        <v>265661724.88</v>
      </c>
      <c r="I6722" t="s">
        <v>26</v>
      </c>
      <c r="J6722" t="s">
        <v>26</v>
      </c>
      <c r="K6722" t="s">
        <v>26</v>
      </c>
    </row>
    <row r="6723" spans="1:11" x14ac:dyDescent="0.25">
      <c r="A6723" s="1">
        <v>37653</v>
      </c>
      <c r="B6723" t="s">
        <v>144</v>
      </c>
      <c r="C6723" t="s">
        <v>26</v>
      </c>
      <c r="D6723" t="s">
        <v>26</v>
      </c>
      <c r="E6723" t="s">
        <v>26</v>
      </c>
      <c r="F6723">
        <v>182171210.59999999</v>
      </c>
      <c r="G6723">
        <v>164769967.84</v>
      </c>
      <c r="H6723">
        <v>245975402.31</v>
      </c>
      <c r="I6723" t="s">
        <v>26</v>
      </c>
      <c r="J6723" t="s">
        <v>26</v>
      </c>
      <c r="K6723" t="s">
        <v>26</v>
      </c>
    </row>
    <row r="6724" spans="1:11" x14ac:dyDescent="0.25">
      <c r="A6724" s="1">
        <v>37653</v>
      </c>
      <c r="B6724" t="s">
        <v>145</v>
      </c>
      <c r="C6724" t="s">
        <v>26</v>
      </c>
      <c r="D6724" t="s">
        <v>26</v>
      </c>
      <c r="E6724" t="s">
        <v>26</v>
      </c>
      <c r="F6724">
        <v>206481017.88999999</v>
      </c>
      <c r="G6724">
        <v>189471588.00999999</v>
      </c>
      <c r="H6724">
        <v>254306355.71000001</v>
      </c>
      <c r="I6724" t="s">
        <v>26</v>
      </c>
      <c r="J6724" t="s">
        <v>26</v>
      </c>
      <c r="K6724" t="s">
        <v>26</v>
      </c>
    </row>
    <row r="6725" spans="1:11" x14ac:dyDescent="0.25">
      <c r="A6725" s="1">
        <v>37653</v>
      </c>
      <c r="B6725" t="s">
        <v>146</v>
      </c>
      <c r="C6725" t="s">
        <v>26</v>
      </c>
      <c r="D6725" t="s">
        <v>26</v>
      </c>
      <c r="E6725" t="s">
        <v>26</v>
      </c>
      <c r="F6725">
        <v>215914822</v>
      </c>
      <c r="G6725">
        <v>197002500.25999999</v>
      </c>
      <c r="H6725">
        <v>271216196.69999999</v>
      </c>
      <c r="I6725" t="s">
        <v>26</v>
      </c>
      <c r="J6725" t="s">
        <v>26</v>
      </c>
      <c r="K6725" t="s">
        <v>26</v>
      </c>
    </row>
    <row r="6726" spans="1:11" x14ac:dyDescent="0.25">
      <c r="A6726" s="1">
        <v>37653</v>
      </c>
      <c r="B6726" t="s">
        <v>2</v>
      </c>
      <c r="C6726" t="s">
        <v>26</v>
      </c>
      <c r="D6726" t="s">
        <v>26</v>
      </c>
      <c r="E6726" t="s">
        <v>26</v>
      </c>
      <c r="F6726">
        <v>191739985.81999999</v>
      </c>
      <c r="G6726">
        <v>175330886.72</v>
      </c>
      <c r="H6726">
        <v>241709644.49000001</v>
      </c>
      <c r="I6726" t="s">
        <v>26</v>
      </c>
      <c r="J6726" t="s">
        <v>26</v>
      </c>
      <c r="K6726" t="s">
        <v>26</v>
      </c>
    </row>
    <row r="6727" spans="1:11" x14ac:dyDescent="0.25">
      <c r="A6727" s="1">
        <v>37653</v>
      </c>
      <c r="B6727" t="s">
        <v>147</v>
      </c>
      <c r="C6727" t="s">
        <v>26</v>
      </c>
      <c r="D6727" t="s">
        <v>26</v>
      </c>
      <c r="E6727" t="s">
        <v>26</v>
      </c>
      <c r="F6727">
        <v>201214687.44</v>
      </c>
      <c r="G6727">
        <v>179111953.80000001</v>
      </c>
      <c r="H6727">
        <v>255731397.91999999</v>
      </c>
      <c r="I6727" t="s">
        <v>26</v>
      </c>
      <c r="J6727" t="s">
        <v>26</v>
      </c>
      <c r="K6727" t="s">
        <v>26</v>
      </c>
    </row>
    <row r="6728" spans="1:11" x14ac:dyDescent="0.25">
      <c r="A6728" s="1">
        <v>37653</v>
      </c>
      <c r="B6728" t="s">
        <v>148</v>
      </c>
      <c r="C6728" t="s">
        <v>26</v>
      </c>
      <c r="D6728" t="s">
        <v>26</v>
      </c>
      <c r="E6728" t="s">
        <v>26</v>
      </c>
      <c r="F6728">
        <v>208862371.28</v>
      </c>
      <c r="G6728">
        <v>186694469.18000001</v>
      </c>
      <c r="H6728">
        <v>263410019.88999999</v>
      </c>
      <c r="I6728" t="s">
        <v>26</v>
      </c>
      <c r="J6728" t="s">
        <v>26</v>
      </c>
      <c r="K6728" t="s">
        <v>26</v>
      </c>
    </row>
    <row r="6729" spans="1:11" x14ac:dyDescent="0.25">
      <c r="A6729" s="1">
        <v>37653</v>
      </c>
      <c r="B6729" t="s">
        <v>149</v>
      </c>
      <c r="C6729" t="s">
        <v>26</v>
      </c>
      <c r="D6729" t="s">
        <v>26</v>
      </c>
      <c r="E6729" t="s">
        <v>26</v>
      </c>
      <c r="F6729">
        <v>208324619.66</v>
      </c>
      <c r="G6729">
        <v>180611517.34999999</v>
      </c>
      <c r="H6729">
        <v>273058734.25</v>
      </c>
      <c r="I6729" t="s">
        <v>26</v>
      </c>
      <c r="J6729" t="s">
        <v>26</v>
      </c>
      <c r="K6729" t="s">
        <v>26</v>
      </c>
    </row>
    <row r="6730" spans="1:11" x14ac:dyDescent="0.25">
      <c r="A6730" s="1">
        <v>37653</v>
      </c>
      <c r="B6730" t="s">
        <v>150</v>
      </c>
      <c r="C6730" t="s">
        <v>26</v>
      </c>
      <c r="D6730" t="s">
        <v>26</v>
      </c>
      <c r="E6730" t="s">
        <v>26</v>
      </c>
      <c r="F6730">
        <v>217809603.66999999</v>
      </c>
      <c r="G6730">
        <v>193677267.86000001</v>
      </c>
      <c r="H6730">
        <v>281369272.61000001</v>
      </c>
      <c r="I6730" t="s">
        <v>26</v>
      </c>
      <c r="J6730" t="s">
        <v>26</v>
      </c>
      <c r="K6730" t="s">
        <v>26</v>
      </c>
    </row>
    <row r="6731" spans="1:11" x14ac:dyDescent="0.25">
      <c r="A6731" s="1">
        <v>37653</v>
      </c>
      <c r="B6731" t="s">
        <v>151</v>
      </c>
      <c r="C6731" t="s">
        <v>26</v>
      </c>
      <c r="D6731" t="s">
        <v>26</v>
      </c>
      <c r="E6731" t="s">
        <v>26</v>
      </c>
      <c r="F6731">
        <v>190286943.72999999</v>
      </c>
      <c r="G6731">
        <v>171005213.21000001</v>
      </c>
      <c r="H6731">
        <v>250014569.47999999</v>
      </c>
      <c r="I6731" t="s">
        <v>26</v>
      </c>
      <c r="J6731" t="s">
        <v>26</v>
      </c>
      <c r="K6731" t="s">
        <v>26</v>
      </c>
    </row>
    <row r="6732" spans="1:11" x14ac:dyDescent="0.25">
      <c r="A6732" s="1">
        <v>37653</v>
      </c>
      <c r="B6732" t="s">
        <v>152</v>
      </c>
      <c r="C6732" t="s">
        <v>26</v>
      </c>
      <c r="D6732" t="s">
        <v>26</v>
      </c>
      <c r="E6732" t="s">
        <v>26</v>
      </c>
      <c r="F6732">
        <v>183725835.31</v>
      </c>
      <c r="G6732">
        <v>170605227.59</v>
      </c>
      <c r="H6732">
        <v>222118438.61000001</v>
      </c>
      <c r="I6732" t="s">
        <v>26</v>
      </c>
      <c r="J6732" t="s">
        <v>26</v>
      </c>
      <c r="K6732" t="s">
        <v>26</v>
      </c>
    </row>
    <row r="6733" spans="1:11" x14ac:dyDescent="0.25">
      <c r="A6733" s="1">
        <v>37653</v>
      </c>
      <c r="B6733" t="s">
        <v>153</v>
      </c>
      <c r="C6733" t="s">
        <v>26</v>
      </c>
      <c r="D6733" t="s">
        <v>26</v>
      </c>
      <c r="E6733" t="s">
        <v>26</v>
      </c>
      <c r="F6733">
        <v>221563355.21000001</v>
      </c>
      <c r="G6733">
        <v>207651233.63999999</v>
      </c>
      <c r="H6733">
        <v>258799018.03999999</v>
      </c>
      <c r="I6733" t="s">
        <v>26</v>
      </c>
      <c r="J6733" t="s">
        <v>26</v>
      </c>
      <c r="K6733" t="s">
        <v>26</v>
      </c>
    </row>
    <row r="6734" spans="1:11" x14ac:dyDescent="0.25">
      <c r="A6734" s="1">
        <v>37653</v>
      </c>
      <c r="B6734" t="s">
        <v>154</v>
      </c>
      <c r="C6734" t="s">
        <v>26</v>
      </c>
      <c r="D6734" t="s">
        <v>26</v>
      </c>
      <c r="E6734" t="s">
        <v>26</v>
      </c>
      <c r="F6734">
        <v>207494007.55000001</v>
      </c>
      <c r="G6734">
        <v>190568334.00999999</v>
      </c>
      <c r="H6734">
        <v>266426102.99000001</v>
      </c>
      <c r="I6734" t="s">
        <v>26</v>
      </c>
      <c r="J6734" t="s">
        <v>26</v>
      </c>
      <c r="K6734" t="s">
        <v>26</v>
      </c>
    </row>
    <row r="6735" spans="1:11" x14ac:dyDescent="0.25">
      <c r="A6735" s="1">
        <v>37653</v>
      </c>
      <c r="B6735" t="s">
        <v>155</v>
      </c>
      <c r="C6735" t="s">
        <v>26</v>
      </c>
      <c r="D6735" t="s">
        <v>26</v>
      </c>
      <c r="E6735" t="s">
        <v>26</v>
      </c>
      <c r="F6735">
        <v>198493729.06</v>
      </c>
      <c r="G6735">
        <v>184097390.38999999</v>
      </c>
      <c r="H6735">
        <v>241054864.84</v>
      </c>
      <c r="I6735" t="s">
        <v>26</v>
      </c>
      <c r="J6735" t="s">
        <v>26</v>
      </c>
      <c r="K6735" t="s">
        <v>26</v>
      </c>
    </row>
    <row r="6736" spans="1:11" x14ac:dyDescent="0.25">
      <c r="A6736" s="1">
        <v>37681</v>
      </c>
      <c r="B6736" t="s">
        <v>1</v>
      </c>
      <c r="C6736" t="s">
        <v>26</v>
      </c>
      <c r="D6736" t="s">
        <v>26</v>
      </c>
      <c r="E6736" t="s">
        <v>26</v>
      </c>
      <c r="F6736">
        <v>208163963.25999999</v>
      </c>
      <c r="G6736">
        <v>187164959.37</v>
      </c>
      <c r="H6736">
        <v>267113172.41</v>
      </c>
      <c r="I6736" t="s">
        <v>26</v>
      </c>
      <c r="J6736" t="s">
        <v>26</v>
      </c>
      <c r="K6736" t="s">
        <v>26</v>
      </c>
    </row>
    <row r="6737" spans="1:11" x14ac:dyDescent="0.25">
      <c r="A6737" s="1">
        <v>37681</v>
      </c>
      <c r="B6737" t="s">
        <v>126</v>
      </c>
      <c r="C6737" t="s">
        <v>26</v>
      </c>
      <c r="D6737" t="s">
        <v>26</v>
      </c>
      <c r="E6737" t="s">
        <v>26</v>
      </c>
      <c r="F6737">
        <v>203841346.25</v>
      </c>
      <c r="G6737">
        <v>186997632.36000001</v>
      </c>
      <c r="H6737">
        <v>252016611.78</v>
      </c>
      <c r="I6737" t="s">
        <v>26</v>
      </c>
      <c r="J6737" t="s">
        <v>26</v>
      </c>
      <c r="K6737" t="s">
        <v>26</v>
      </c>
    </row>
    <row r="6738" spans="1:11" x14ac:dyDescent="0.25">
      <c r="A6738" s="1">
        <v>37681</v>
      </c>
      <c r="B6738" t="s">
        <v>127</v>
      </c>
      <c r="C6738" t="s">
        <v>26</v>
      </c>
      <c r="D6738" t="s">
        <v>26</v>
      </c>
      <c r="E6738" t="s">
        <v>26</v>
      </c>
      <c r="F6738">
        <v>209988182.44</v>
      </c>
      <c r="G6738">
        <v>183724356.88</v>
      </c>
      <c r="H6738">
        <v>291374210.69</v>
      </c>
      <c r="I6738" t="s">
        <v>26</v>
      </c>
      <c r="J6738" t="s">
        <v>26</v>
      </c>
      <c r="K6738" t="s">
        <v>26</v>
      </c>
    </row>
    <row r="6739" spans="1:11" x14ac:dyDescent="0.25">
      <c r="A6739" s="1">
        <v>37681</v>
      </c>
      <c r="B6739" t="s">
        <v>113</v>
      </c>
      <c r="C6739" t="s">
        <v>26</v>
      </c>
      <c r="D6739" t="s">
        <v>26</v>
      </c>
      <c r="E6739" t="s">
        <v>26</v>
      </c>
      <c r="F6739">
        <v>209911159.31</v>
      </c>
      <c r="G6739">
        <v>190277484.31</v>
      </c>
      <c r="H6739">
        <v>262309056.38999999</v>
      </c>
      <c r="I6739" t="s">
        <v>26</v>
      </c>
      <c r="J6739" t="s">
        <v>26</v>
      </c>
      <c r="K6739" t="s">
        <v>26</v>
      </c>
    </row>
    <row r="6740" spans="1:11" x14ac:dyDescent="0.25">
      <c r="A6740" s="1">
        <v>37681</v>
      </c>
      <c r="B6740" t="s">
        <v>128</v>
      </c>
      <c r="C6740" t="s">
        <v>26</v>
      </c>
      <c r="D6740" t="s">
        <v>26</v>
      </c>
      <c r="E6740" t="s">
        <v>26</v>
      </c>
      <c r="F6740">
        <v>203348622.37</v>
      </c>
      <c r="G6740">
        <v>180230745.87</v>
      </c>
      <c r="H6740">
        <v>265834149.36000001</v>
      </c>
      <c r="I6740" t="s">
        <v>26</v>
      </c>
      <c r="J6740" t="s">
        <v>26</v>
      </c>
      <c r="K6740" t="s">
        <v>26</v>
      </c>
    </row>
    <row r="6741" spans="1:11" x14ac:dyDescent="0.25">
      <c r="A6741" s="1">
        <v>37681</v>
      </c>
      <c r="B6741" t="s">
        <v>129</v>
      </c>
      <c r="C6741" t="s">
        <v>26</v>
      </c>
      <c r="D6741" t="s">
        <v>26</v>
      </c>
      <c r="E6741" t="s">
        <v>26</v>
      </c>
      <c r="F6741">
        <v>206596676.69</v>
      </c>
      <c r="G6741">
        <v>192041190.71000001</v>
      </c>
      <c r="H6741">
        <v>251560563.81</v>
      </c>
      <c r="I6741" t="s">
        <v>26</v>
      </c>
      <c r="J6741" t="s">
        <v>26</v>
      </c>
      <c r="K6741" t="s">
        <v>26</v>
      </c>
    </row>
    <row r="6742" spans="1:11" x14ac:dyDescent="0.25">
      <c r="A6742" s="1">
        <v>37681</v>
      </c>
      <c r="B6742" t="s">
        <v>130</v>
      </c>
      <c r="C6742" t="s">
        <v>26</v>
      </c>
      <c r="D6742" t="s">
        <v>26</v>
      </c>
      <c r="E6742" t="s">
        <v>26</v>
      </c>
      <c r="F6742">
        <v>208747887.97</v>
      </c>
      <c r="G6742">
        <v>181545763.63</v>
      </c>
      <c r="H6742">
        <v>311235936.66000003</v>
      </c>
      <c r="I6742" t="s">
        <v>26</v>
      </c>
      <c r="J6742" t="s">
        <v>26</v>
      </c>
      <c r="K6742" t="s">
        <v>26</v>
      </c>
    </row>
    <row r="6743" spans="1:11" x14ac:dyDescent="0.25">
      <c r="A6743" s="1">
        <v>37681</v>
      </c>
      <c r="B6743" t="s">
        <v>131</v>
      </c>
      <c r="C6743" t="s">
        <v>26</v>
      </c>
      <c r="D6743" t="s">
        <v>26</v>
      </c>
      <c r="E6743" t="s">
        <v>26</v>
      </c>
      <c r="F6743">
        <v>210263074.74000001</v>
      </c>
      <c r="G6743">
        <v>194855928.46000001</v>
      </c>
      <c r="H6743">
        <v>263534503.53999999</v>
      </c>
      <c r="I6743" t="s">
        <v>26</v>
      </c>
      <c r="J6743" t="s">
        <v>26</v>
      </c>
      <c r="K6743" t="s">
        <v>26</v>
      </c>
    </row>
    <row r="6744" spans="1:11" x14ac:dyDescent="0.25">
      <c r="A6744" s="1">
        <v>37681</v>
      </c>
      <c r="B6744" t="s">
        <v>132</v>
      </c>
      <c r="C6744" t="s">
        <v>26</v>
      </c>
      <c r="D6744" t="s">
        <v>26</v>
      </c>
      <c r="E6744" t="s">
        <v>26</v>
      </c>
      <c r="F6744">
        <v>210170947.06999999</v>
      </c>
      <c r="G6744">
        <v>187518779.25</v>
      </c>
      <c r="H6744">
        <v>264702633.69</v>
      </c>
      <c r="I6744" t="s">
        <v>26</v>
      </c>
      <c r="J6744" t="s">
        <v>26</v>
      </c>
      <c r="K6744" t="s">
        <v>26</v>
      </c>
    </row>
    <row r="6745" spans="1:11" x14ac:dyDescent="0.25">
      <c r="A6745" s="1">
        <v>37681</v>
      </c>
      <c r="B6745" t="s">
        <v>133</v>
      </c>
      <c r="C6745" t="s">
        <v>26</v>
      </c>
      <c r="D6745" t="s">
        <v>26</v>
      </c>
      <c r="E6745" t="s">
        <v>26</v>
      </c>
      <c r="F6745">
        <v>210376827.38999999</v>
      </c>
      <c r="G6745">
        <v>177235290.05000001</v>
      </c>
      <c r="H6745">
        <v>290016399.94999999</v>
      </c>
      <c r="I6745" t="s">
        <v>26</v>
      </c>
      <c r="J6745" t="s">
        <v>26</v>
      </c>
      <c r="K6745" t="s">
        <v>26</v>
      </c>
    </row>
    <row r="6746" spans="1:11" x14ac:dyDescent="0.25">
      <c r="A6746" s="1">
        <v>37681</v>
      </c>
      <c r="B6746" t="s">
        <v>134</v>
      </c>
      <c r="C6746" t="s">
        <v>26</v>
      </c>
      <c r="D6746" t="s">
        <v>26</v>
      </c>
      <c r="E6746" t="s">
        <v>26</v>
      </c>
      <c r="F6746">
        <v>193916508.78999999</v>
      </c>
      <c r="G6746">
        <v>190078990.47</v>
      </c>
      <c r="H6746">
        <v>207751295.84</v>
      </c>
      <c r="I6746" t="s">
        <v>26</v>
      </c>
      <c r="J6746" t="s">
        <v>26</v>
      </c>
      <c r="K6746" t="s">
        <v>26</v>
      </c>
    </row>
    <row r="6747" spans="1:11" x14ac:dyDescent="0.25">
      <c r="A6747" s="1">
        <v>37681</v>
      </c>
      <c r="B6747" t="s">
        <v>135</v>
      </c>
      <c r="C6747" t="s">
        <v>26</v>
      </c>
      <c r="D6747" t="s">
        <v>26</v>
      </c>
      <c r="E6747" t="s">
        <v>26</v>
      </c>
      <c r="F6747">
        <v>191260002.13999999</v>
      </c>
      <c r="G6747">
        <v>183609249.30000001</v>
      </c>
      <c r="H6747">
        <v>219559655.90000001</v>
      </c>
      <c r="I6747" t="s">
        <v>26</v>
      </c>
      <c r="J6747" t="s">
        <v>26</v>
      </c>
      <c r="K6747" t="s">
        <v>26</v>
      </c>
    </row>
    <row r="6748" spans="1:11" x14ac:dyDescent="0.25">
      <c r="A6748" s="1">
        <v>37681</v>
      </c>
      <c r="B6748" t="s">
        <v>136</v>
      </c>
      <c r="C6748" t="s">
        <v>26</v>
      </c>
      <c r="D6748" t="s">
        <v>26</v>
      </c>
      <c r="E6748" t="s">
        <v>26</v>
      </c>
      <c r="F6748">
        <v>223179660.78999999</v>
      </c>
      <c r="G6748">
        <v>189313651.05000001</v>
      </c>
      <c r="H6748">
        <v>327969527.88</v>
      </c>
      <c r="I6748" t="s">
        <v>26</v>
      </c>
      <c r="J6748" t="s">
        <v>26</v>
      </c>
      <c r="K6748" t="s">
        <v>26</v>
      </c>
    </row>
    <row r="6749" spans="1:11" x14ac:dyDescent="0.25">
      <c r="A6749" s="1">
        <v>37681</v>
      </c>
      <c r="B6749" t="s">
        <v>137</v>
      </c>
      <c r="C6749" t="s">
        <v>26</v>
      </c>
      <c r="D6749" t="s">
        <v>26</v>
      </c>
      <c r="E6749" t="s">
        <v>26</v>
      </c>
      <c r="F6749">
        <v>207041409.77000001</v>
      </c>
      <c r="G6749">
        <v>175088237.83000001</v>
      </c>
      <c r="H6749">
        <v>343081290.58999997</v>
      </c>
      <c r="I6749" t="s">
        <v>26</v>
      </c>
      <c r="J6749" t="s">
        <v>26</v>
      </c>
      <c r="K6749" t="s">
        <v>26</v>
      </c>
    </row>
    <row r="6750" spans="1:11" x14ac:dyDescent="0.25">
      <c r="A6750" s="1">
        <v>37681</v>
      </c>
      <c r="B6750" t="s">
        <v>138</v>
      </c>
      <c r="C6750" t="s">
        <v>26</v>
      </c>
      <c r="D6750" t="s">
        <v>26</v>
      </c>
      <c r="E6750" t="s">
        <v>26</v>
      </c>
      <c r="F6750">
        <v>226041886.28999999</v>
      </c>
      <c r="G6750">
        <v>203752193.69</v>
      </c>
      <c r="H6750">
        <v>303538375.26999998</v>
      </c>
      <c r="I6750" t="s">
        <v>26</v>
      </c>
      <c r="J6750" t="s">
        <v>26</v>
      </c>
      <c r="K6750" t="s">
        <v>26</v>
      </c>
    </row>
    <row r="6751" spans="1:11" x14ac:dyDescent="0.25">
      <c r="A6751" s="1">
        <v>37681</v>
      </c>
      <c r="B6751" t="s">
        <v>139</v>
      </c>
      <c r="C6751" t="s">
        <v>26</v>
      </c>
      <c r="D6751" t="s">
        <v>26</v>
      </c>
      <c r="E6751" t="s">
        <v>26</v>
      </c>
      <c r="F6751">
        <v>215388093.38999999</v>
      </c>
      <c r="G6751">
        <v>183677479.74000001</v>
      </c>
      <c r="H6751">
        <v>327581089.89999998</v>
      </c>
      <c r="I6751" t="s">
        <v>26</v>
      </c>
      <c r="J6751" t="s">
        <v>26</v>
      </c>
      <c r="K6751" t="s">
        <v>26</v>
      </c>
    </row>
    <row r="6752" spans="1:11" x14ac:dyDescent="0.25">
      <c r="A6752" s="1">
        <v>37681</v>
      </c>
      <c r="B6752" t="s">
        <v>140</v>
      </c>
      <c r="C6752" t="s">
        <v>26</v>
      </c>
      <c r="D6752" t="s">
        <v>26</v>
      </c>
      <c r="E6752" t="s">
        <v>26</v>
      </c>
      <c r="F6752">
        <v>185933627.05000001</v>
      </c>
      <c r="G6752">
        <v>172051205.37</v>
      </c>
      <c r="H6752">
        <v>233015863.30000001</v>
      </c>
      <c r="I6752" t="s">
        <v>26</v>
      </c>
      <c r="J6752" t="s">
        <v>26</v>
      </c>
      <c r="K6752" t="s">
        <v>26</v>
      </c>
    </row>
    <row r="6753" spans="1:11" x14ac:dyDescent="0.25">
      <c r="A6753" s="1">
        <v>37681</v>
      </c>
      <c r="B6753" t="s">
        <v>141</v>
      </c>
      <c r="C6753" t="s">
        <v>26</v>
      </c>
      <c r="D6753" t="s">
        <v>26</v>
      </c>
      <c r="E6753" t="s">
        <v>26</v>
      </c>
      <c r="F6753">
        <v>205944900.49000001</v>
      </c>
      <c r="G6753">
        <v>189168503.02000001</v>
      </c>
      <c r="H6753">
        <v>262331210.36000001</v>
      </c>
      <c r="I6753" t="s">
        <v>26</v>
      </c>
      <c r="J6753" t="s">
        <v>26</v>
      </c>
      <c r="K6753" t="s">
        <v>26</v>
      </c>
    </row>
    <row r="6754" spans="1:11" x14ac:dyDescent="0.25">
      <c r="A6754" s="1">
        <v>37681</v>
      </c>
      <c r="B6754" t="s">
        <v>142</v>
      </c>
      <c r="C6754" t="s">
        <v>26</v>
      </c>
      <c r="D6754" t="s">
        <v>26</v>
      </c>
      <c r="E6754" t="s">
        <v>26</v>
      </c>
      <c r="F6754">
        <v>203085465.24000001</v>
      </c>
      <c r="G6754">
        <v>172545273.91</v>
      </c>
      <c r="H6754">
        <v>296235908.62</v>
      </c>
      <c r="I6754" t="s">
        <v>26</v>
      </c>
      <c r="J6754" t="s">
        <v>26</v>
      </c>
      <c r="K6754" t="s">
        <v>26</v>
      </c>
    </row>
    <row r="6755" spans="1:11" x14ac:dyDescent="0.25">
      <c r="A6755" s="1">
        <v>37681</v>
      </c>
      <c r="B6755" t="s">
        <v>143</v>
      </c>
      <c r="C6755" t="s">
        <v>26</v>
      </c>
      <c r="D6755" t="s">
        <v>26</v>
      </c>
      <c r="E6755" t="s">
        <v>26</v>
      </c>
      <c r="F6755">
        <v>209290191.56</v>
      </c>
      <c r="G6755">
        <v>186850932.00999999</v>
      </c>
      <c r="H6755">
        <v>265661724.88</v>
      </c>
      <c r="I6755" t="s">
        <v>26</v>
      </c>
      <c r="J6755" t="s">
        <v>26</v>
      </c>
      <c r="K6755" t="s">
        <v>26</v>
      </c>
    </row>
    <row r="6756" spans="1:11" x14ac:dyDescent="0.25">
      <c r="A6756" s="1">
        <v>37681</v>
      </c>
      <c r="B6756" t="s">
        <v>144</v>
      </c>
      <c r="C6756" t="s">
        <v>26</v>
      </c>
      <c r="D6756" t="s">
        <v>26</v>
      </c>
      <c r="E6756" t="s">
        <v>26</v>
      </c>
      <c r="F6756">
        <v>183573928.91999999</v>
      </c>
      <c r="G6756">
        <v>166747207.46000001</v>
      </c>
      <c r="H6756">
        <v>245975402.31</v>
      </c>
      <c r="I6756" t="s">
        <v>26</v>
      </c>
      <c r="J6756" t="s">
        <v>26</v>
      </c>
      <c r="K6756" t="s">
        <v>26</v>
      </c>
    </row>
    <row r="6757" spans="1:11" x14ac:dyDescent="0.25">
      <c r="A6757" s="1">
        <v>37681</v>
      </c>
      <c r="B6757" t="s">
        <v>145</v>
      </c>
      <c r="C6757" t="s">
        <v>26</v>
      </c>
      <c r="D6757" t="s">
        <v>26</v>
      </c>
      <c r="E6757" t="s">
        <v>26</v>
      </c>
      <c r="F6757">
        <v>220914041.03999999</v>
      </c>
      <c r="G6757">
        <v>193166283.97999999</v>
      </c>
      <c r="H6757">
        <v>291384222.37</v>
      </c>
      <c r="I6757" t="s">
        <v>26</v>
      </c>
      <c r="J6757" t="s">
        <v>26</v>
      </c>
      <c r="K6757" t="s">
        <v>26</v>
      </c>
    </row>
    <row r="6758" spans="1:11" x14ac:dyDescent="0.25">
      <c r="A6758" s="1">
        <v>37681</v>
      </c>
      <c r="B6758" t="s">
        <v>146</v>
      </c>
      <c r="C6758" t="s">
        <v>26</v>
      </c>
      <c r="D6758" t="s">
        <v>26</v>
      </c>
      <c r="E6758" t="s">
        <v>26</v>
      </c>
      <c r="F6758">
        <v>216303468.68000001</v>
      </c>
      <c r="G6758">
        <v>198007213.00999999</v>
      </c>
      <c r="H6758">
        <v>270402548.11000001</v>
      </c>
      <c r="I6758" t="s">
        <v>26</v>
      </c>
      <c r="J6758" t="s">
        <v>26</v>
      </c>
      <c r="K6758" t="s">
        <v>26</v>
      </c>
    </row>
    <row r="6759" spans="1:11" x14ac:dyDescent="0.25">
      <c r="A6759" s="1">
        <v>37681</v>
      </c>
      <c r="B6759" t="s">
        <v>2</v>
      </c>
      <c r="C6759" t="s">
        <v>26</v>
      </c>
      <c r="D6759" t="s">
        <v>26</v>
      </c>
      <c r="E6759" t="s">
        <v>26</v>
      </c>
      <c r="F6759">
        <v>193580689.68000001</v>
      </c>
      <c r="G6759">
        <v>177978383.11000001</v>
      </c>
      <c r="H6759">
        <v>241709644.49000001</v>
      </c>
      <c r="I6759" t="s">
        <v>26</v>
      </c>
      <c r="J6759" t="s">
        <v>26</v>
      </c>
      <c r="K6759" t="s">
        <v>26</v>
      </c>
    </row>
    <row r="6760" spans="1:11" x14ac:dyDescent="0.25">
      <c r="A6760" s="1">
        <v>37681</v>
      </c>
      <c r="B6760" t="s">
        <v>147</v>
      </c>
      <c r="C6760" t="s">
        <v>26</v>
      </c>
      <c r="D6760" t="s">
        <v>26</v>
      </c>
      <c r="E6760" t="s">
        <v>26</v>
      </c>
      <c r="F6760">
        <v>203267077.25</v>
      </c>
      <c r="G6760">
        <v>182138945.81999999</v>
      </c>
      <c r="H6760">
        <v>255961556.16999999</v>
      </c>
      <c r="I6760" t="s">
        <v>26</v>
      </c>
      <c r="J6760" t="s">
        <v>26</v>
      </c>
      <c r="K6760" t="s">
        <v>26</v>
      </c>
    </row>
    <row r="6761" spans="1:11" x14ac:dyDescent="0.25">
      <c r="A6761" s="1">
        <v>37681</v>
      </c>
      <c r="B6761" t="s">
        <v>148</v>
      </c>
      <c r="C6761" t="s">
        <v>26</v>
      </c>
      <c r="D6761" t="s">
        <v>26</v>
      </c>
      <c r="E6761" t="s">
        <v>26</v>
      </c>
      <c r="F6761">
        <v>210616815.19999999</v>
      </c>
      <c r="G6761">
        <v>189420208.43000001</v>
      </c>
      <c r="H6761">
        <v>263647088.91</v>
      </c>
      <c r="I6761" t="s">
        <v>26</v>
      </c>
      <c r="J6761" t="s">
        <v>26</v>
      </c>
      <c r="K6761" t="s">
        <v>26</v>
      </c>
    </row>
    <row r="6762" spans="1:11" x14ac:dyDescent="0.25">
      <c r="A6762" s="1">
        <v>37681</v>
      </c>
      <c r="B6762" t="s">
        <v>149</v>
      </c>
      <c r="C6762" t="s">
        <v>26</v>
      </c>
      <c r="D6762" t="s">
        <v>26</v>
      </c>
      <c r="E6762" t="s">
        <v>26</v>
      </c>
      <c r="F6762">
        <v>208887096.13</v>
      </c>
      <c r="G6762">
        <v>181532636.09</v>
      </c>
      <c r="H6762">
        <v>273058734.25</v>
      </c>
      <c r="I6762" t="s">
        <v>26</v>
      </c>
      <c r="J6762" t="s">
        <v>26</v>
      </c>
      <c r="K6762" t="s">
        <v>26</v>
      </c>
    </row>
    <row r="6763" spans="1:11" x14ac:dyDescent="0.25">
      <c r="A6763" s="1">
        <v>37681</v>
      </c>
      <c r="B6763" t="s">
        <v>150</v>
      </c>
      <c r="C6763" t="s">
        <v>26</v>
      </c>
      <c r="D6763" t="s">
        <v>26</v>
      </c>
      <c r="E6763" t="s">
        <v>26</v>
      </c>
      <c r="F6763">
        <v>218789746.88999999</v>
      </c>
      <c r="G6763">
        <v>195187950.55000001</v>
      </c>
      <c r="H6763">
        <v>281369272.61000001</v>
      </c>
      <c r="I6763" t="s">
        <v>26</v>
      </c>
      <c r="J6763" t="s">
        <v>26</v>
      </c>
      <c r="K6763" t="s">
        <v>26</v>
      </c>
    </row>
    <row r="6764" spans="1:11" x14ac:dyDescent="0.25">
      <c r="A6764" s="1">
        <v>37681</v>
      </c>
      <c r="B6764" t="s">
        <v>151</v>
      </c>
      <c r="C6764" t="s">
        <v>26</v>
      </c>
      <c r="D6764" t="s">
        <v>26</v>
      </c>
      <c r="E6764" t="s">
        <v>26</v>
      </c>
      <c r="F6764">
        <v>191200321.06</v>
      </c>
      <c r="G6764">
        <v>172236450.75</v>
      </c>
      <c r="H6764">
        <v>250214581.13999999</v>
      </c>
      <c r="I6764" t="s">
        <v>26</v>
      </c>
      <c r="J6764" t="s">
        <v>26</v>
      </c>
      <c r="K6764" t="s">
        <v>26</v>
      </c>
    </row>
    <row r="6765" spans="1:11" x14ac:dyDescent="0.25">
      <c r="A6765" s="1">
        <v>37681</v>
      </c>
      <c r="B6765" t="s">
        <v>152</v>
      </c>
      <c r="C6765" t="s">
        <v>26</v>
      </c>
      <c r="D6765" t="s">
        <v>26</v>
      </c>
      <c r="E6765" t="s">
        <v>26</v>
      </c>
      <c r="F6765">
        <v>185801937.25</v>
      </c>
      <c r="G6765">
        <v>173778484.81999999</v>
      </c>
      <c r="H6765">
        <v>221851896.47999999</v>
      </c>
      <c r="I6765" t="s">
        <v>26</v>
      </c>
      <c r="J6765" t="s">
        <v>26</v>
      </c>
      <c r="K6765" t="s">
        <v>26</v>
      </c>
    </row>
    <row r="6766" spans="1:11" x14ac:dyDescent="0.25">
      <c r="A6766" s="1">
        <v>37681</v>
      </c>
      <c r="B6766" t="s">
        <v>153</v>
      </c>
      <c r="C6766" t="s">
        <v>26</v>
      </c>
      <c r="D6766" t="s">
        <v>26</v>
      </c>
      <c r="E6766" t="s">
        <v>26</v>
      </c>
      <c r="F6766">
        <v>221784918.56999999</v>
      </c>
      <c r="G6766">
        <v>207983475.62</v>
      </c>
      <c r="H6766">
        <v>258799018.03999999</v>
      </c>
      <c r="I6766" t="s">
        <v>26</v>
      </c>
      <c r="J6766" t="s">
        <v>26</v>
      </c>
      <c r="K6766" t="s">
        <v>26</v>
      </c>
    </row>
    <row r="6767" spans="1:11" x14ac:dyDescent="0.25">
      <c r="A6767" s="1">
        <v>37681</v>
      </c>
      <c r="B6767" t="s">
        <v>154</v>
      </c>
      <c r="C6767" t="s">
        <v>26</v>
      </c>
      <c r="D6767" t="s">
        <v>26</v>
      </c>
      <c r="E6767" t="s">
        <v>26</v>
      </c>
      <c r="F6767">
        <v>209195458.41999999</v>
      </c>
      <c r="G6767">
        <v>193045722.34999999</v>
      </c>
      <c r="H6767">
        <v>266426102.99000001</v>
      </c>
      <c r="I6767" t="s">
        <v>26</v>
      </c>
      <c r="J6767" t="s">
        <v>26</v>
      </c>
      <c r="K6767" t="s">
        <v>26</v>
      </c>
    </row>
    <row r="6768" spans="1:11" x14ac:dyDescent="0.25">
      <c r="A6768" s="1">
        <v>37681</v>
      </c>
      <c r="B6768" t="s">
        <v>155</v>
      </c>
      <c r="C6768" t="s">
        <v>26</v>
      </c>
      <c r="D6768" t="s">
        <v>26</v>
      </c>
      <c r="E6768" t="s">
        <v>26</v>
      </c>
      <c r="F6768">
        <v>198870867.13999999</v>
      </c>
      <c r="G6768">
        <v>184668092.30000001</v>
      </c>
      <c r="H6768">
        <v>241054864.84</v>
      </c>
      <c r="I6768" t="s">
        <v>26</v>
      </c>
      <c r="J6768" t="s">
        <v>26</v>
      </c>
      <c r="K6768" t="s">
        <v>26</v>
      </c>
    </row>
    <row r="6769" spans="1:11" x14ac:dyDescent="0.25">
      <c r="A6769" s="1">
        <v>37712</v>
      </c>
      <c r="B6769" t="s">
        <v>1</v>
      </c>
      <c r="C6769" t="s">
        <v>26</v>
      </c>
      <c r="D6769" t="s">
        <v>26</v>
      </c>
      <c r="E6769" t="s">
        <v>26</v>
      </c>
      <c r="F6769">
        <v>210682747.22</v>
      </c>
      <c r="G6769">
        <v>189616820.34</v>
      </c>
      <c r="H6769">
        <v>269971283.35000002</v>
      </c>
      <c r="I6769" t="s">
        <v>26</v>
      </c>
      <c r="J6769" t="s">
        <v>26</v>
      </c>
      <c r="K6769" t="s">
        <v>26</v>
      </c>
    </row>
    <row r="6770" spans="1:11" x14ac:dyDescent="0.25">
      <c r="A6770" s="1">
        <v>37712</v>
      </c>
      <c r="B6770" t="s">
        <v>126</v>
      </c>
      <c r="C6770" t="s">
        <v>26</v>
      </c>
      <c r="D6770" t="s">
        <v>26</v>
      </c>
      <c r="E6770" t="s">
        <v>26</v>
      </c>
      <c r="F6770">
        <v>205003241.93000001</v>
      </c>
      <c r="G6770">
        <v>188493613.41999999</v>
      </c>
      <c r="H6770">
        <v>252520645</v>
      </c>
      <c r="I6770" t="s">
        <v>26</v>
      </c>
      <c r="J6770" t="s">
        <v>26</v>
      </c>
      <c r="K6770" t="s">
        <v>26</v>
      </c>
    </row>
    <row r="6771" spans="1:11" x14ac:dyDescent="0.25">
      <c r="A6771" s="1">
        <v>37712</v>
      </c>
      <c r="B6771" t="s">
        <v>127</v>
      </c>
      <c r="C6771" t="s">
        <v>26</v>
      </c>
      <c r="D6771" t="s">
        <v>26</v>
      </c>
      <c r="E6771" t="s">
        <v>26</v>
      </c>
      <c r="F6771">
        <v>211647089.08000001</v>
      </c>
      <c r="G6771">
        <v>185965794.03</v>
      </c>
      <c r="H6771">
        <v>291752997.17000002</v>
      </c>
      <c r="I6771" t="s">
        <v>26</v>
      </c>
      <c r="J6771" t="s">
        <v>26</v>
      </c>
      <c r="K6771" t="s">
        <v>26</v>
      </c>
    </row>
    <row r="6772" spans="1:11" x14ac:dyDescent="0.25">
      <c r="A6772" s="1">
        <v>37712</v>
      </c>
      <c r="B6772" t="s">
        <v>113</v>
      </c>
      <c r="C6772" t="s">
        <v>26</v>
      </c>
      <c r="D6772" t="s">
        <v>26</v>
      </c>
      <c r="E6772" t="s">
        <v>26</v>
      </c>
      <c r="F6772">
        <v>213584604.59999999</v>
      </c>
      <c r="G6772">
        <v>193607340.28</v>
      </c>
      <c r="H6772">
        <v>266925695.78999999</v>
      </c>
      <c r="I6772" t="s">
        <v>26</v>
      </c>
      <c r="J6772" t="s">
        <v>26</v>
      </c>
      <c r="K6772" t="s">
        <v>26</v>
      </c>
    </row>
    <row r="6773" spans="1:11" x14ac:dyDescent="0.25">
      <c r="A6773" s="1">
        <v>37712</v>
      </c>
      <c r="B6773" t="s">
        <v>128</v>
      </c>
      <c r="C6773" t="s">
        <v>26</v>
      </c>
      <c r="D6773" t="s">
        <v>26</v>
      </c>
      <c r="E6773" t="s">
        <v>26</v>
      </c>
      <c r="F6773">
        <v>205463448.05000001</v>
      </c>
      <c r="G6773">
        <v>181402245.71000001</v>
      </c>
      <c r="H6773">
        <v>270007745.50999999</v>
      </c>
      <c r="I6773" t="s">
        <v>26</v>
      </c>
      <c r="J6773" t="s">
        <v>26</v>
      </c>
      <c r="K6773" t="s">
        <v>26</v>
      </c>
    </row>
    <row r="6774" spans="1:11" x14ac:dyDescent="0.25">
      <c r="A6774" s="1">
        <v>37712</v>
      </c>
      <c r="B6774" t="s">
        <v>129</v>
      </c>
      <c r="C6774" t="s">
        <v>26</v>
      </c>
      <c r="D6774" t="s">
        <v>26</v>
      </c>
      <c r="E6774" t="s">
        <v>26</v>
      </c>
      <c r="F6774">
        <v>208104832.43000001</v>
      </c>
      <c r="G6774">
        <v>194288072.63999999</v>
      </c>
      <c r="H6774">
        <v>251535407.75</v>
      </c>
      <c r="I6774" t="s">
        <v>26</v>
      </c>
      <c r="J6774" t="s">
        <v>26</v>
      </c>
      <c r="K6774" t="s">
        <v>26</v>
      </c>
    </row>
    <row r="6775" spans="1:11" x14ac:dyDescent="0.25">
      <c r="A6775" s="1">
        <v>37712</v>
      </c>
      <c r="B6775" t="s">
        <v>130</v>
      </c>
      <c r="C6775" t="s">
        <v>26</v>
      </c>
      <c r="D6775" t="s">
        <v>26</v>
      </c>
      <c r="E6775" t="s">
        <v>26</v>
      </c>
      <c r="F6775">
        <v>210229997.97999999</v>
      </c>
      <c r="G6775">
        <v>183560921.61000001</v>
      </c>
      <c r="H6775">
        <v>311235936.66000003</v>
      </c>
      <c r="I6775" t="s">
        <v>26</v>
      </c>
      <c r="J6775" t="s">
        <v>26</v>
      </c>
      <c r="K6775" t="s">
        <v>26</v>
      </c>
    </row>
    <row r="6776" spans="1:11" x14ac:dyDescent="0.25">
      <c r="A6776" s="1">
        <v>37712</v>
      </c>
      <c r="B6776" t="s">
        <v>131</v>
      </c>
      <c r="C6776" t="s">
        <v>26</v>
      </c>
      <c r="D6776" t="s">
        <v>26</v>
      </c>
      <c r="E6776" t="s">
        <v>26</v>
      </c>
      <c r="F6776">
        <v>213101626.25</v>
      </c>
      <c r="G6776">
        <v>195343068.28</v>
      </c>
      <c r="H6776">
        <v>273179866.37</v>
      </c>
      <c r="I6776" t="s">
        <v>26</v>
      </c>
      <c r="J6776" t="s">
        <v>26</v>
      </c>
      <c r="K6776" t="s">
        <v>26</v>
      </c>
    </row>
    <row r="6777" spans="1:11" x14ac:dyDescent="0.25">
      <c r="A6777" s="1">
        <v>37712</v>
      </c>
      <c r="B6777" t="s">
        <v>132</v>
      </c>
      <c r="C6777" t="s">
        <v>26</v>
      </c>
      <c r="D6777" t="s">
        <v>26</v>
      </c>
      <c r="E6777" t="s">
        <v>26</v>
      </c>
      <c r="F6777">
        <v>211747229.16999999</v>
      </c>
      <c r="G6777">
        <v>189919019.62</v>
      </c>
      <c r="H6777">
        <v>264702633.69</v>
      </c>
      <c r="I6777" t="s">
        <v>26</v>
      </c>
      <c r="J6777" t="s">
        <v>26</v>
      </c>
      <c r="K6777" t="s">
        <v>26</v>
      </c>
    </row>
    <row r="6778" spans="1:11" x14ac:dyDescent="0.25">
      <c r="A6778" s="1">
        <v>37712</v>
      </c>
      <c r="B6778" t="s">
        <v>133</v>
      </c>
      <c r="C6778" t="s">
        <v>26</v>
      </c>
      <c r="D6778" t="s">
        <v>26</v>
      </c>
      <c r="E6778" t="s">
        <v>26</v>
      </c>
      <c r="F6778">
        <v>211323523.11000001</v>
      </c>
      <c r="G6778">
        <v>178741790.02000001</v>
      </c>
      <c r="H6778">
        <v>290016399.94999999</v>
      </c>
      <c r="I6778" t="s">
        <v>26</v>
      </c>
      <c r="J6778" t="s">
        <v>26</v>
      </c>
      <c r="K6778" t="s">
        <v>26</v>
      </c>
    </row>
    <row r="6779" spans="1:11" x14ac:dyDescent="0.25">
      <c r="A6779" s="1">
        <v>37712</v>
      </c>
      <c r="B6779" t="s">
        <v>134</v>
      </c>
      <c r="C6779" t="s">
        <v>26</v>
      </c>
      <c r="D6779" t="s">
        <v>26</v>
      </c>
      <c r="E6779" t="s">
        <v>26</v>
      </c>
      <c r="F6779">
        <v>194459475.02000001</v>
      </c>
      <c r="G6779">
        <v>190934345.93000001</v>
      </c>
      <c r="H6779">
        <v>207751295.84</v>
      </c>
      <c r="I6779" t="s">
        <v>26</v>
      </c>
      <c r="J6779" t="s">
        <v>26</v>
      </c>
      <c r="K6779" t="s">
        <v>26</v>
      </c>
    </row>
    <row r="6780" spans="1:11" x14ac:dyDescent="0.25">
      <c r="A6780" s="1">
        <v>37712</v>
      </c>
      <c r="B6780" t="s">
        <v>135</v>
      </c>
      <c r="C6780" t="s">
        <v>26</v>
      </c>
      <c r="D6780" t="s">
        <v>26</v>
      </c>
      <c r="E6780" t="s">
        <v>26</v>
      </c>
      <c r="F6780">
        <v>193306484.16</v>
      </c>
      <c r="G6780">
        <v>185353537.16999999</v>
      </c>
      <c r="H6780">
        <v>222479799.31999999</v>
      </c>
      <c r="I6780" t="s">
        <v>26</v>
      </c>
      <c r="J6780" t="s">
        <v>26</v>
      </c>
      <c r="K6780" t="s">
        <v>26</v>
      </c>
    </row>
    <row r="6781" spans="1:11" x14ac:dyDescent="0.25">
      <c r="A6781" s="1">
        <v>37712</v>
      </c>
      <c r="B6781" t="s">
        <v>136</v>
      </c>
      <c r="C6781" t="s">
        <v>26</v>
      </c>
      <c r="D6781" t="s">
        <v>26</v>
      </c>
      <c r="E6781" t="s">
        <v>26</v>
      </c>
      <c r="F6781">
        <v>223916153.66999999</v>
      </c>
      <c r="G6781">
        <v>190411670.22999999</v>
      </c>
      <c r="H6781">
        <v>327969527.88</v>
      </c>
      <c r="I6781" t="s">
        <v>26</v>
      </c>
      <c r="J6781" t="s">
        <v>26</v>
      </c>
      <c r="K6781" t="s">
        <v>26</v>
      </c>
    </row>
    <row r="6782" spans="1:11" x14ac:dyDescent="0.25">
      <c r="A6782" s="1">
        <v>37712</v>
      </c>
      <c r="B6782" t="s">
        <v>137</v>
      </c>
      <c r="C6782" t="s">
        <v>26</v>
      </c>
      <c r="D6782" t="s">
        <v>26</v>
      </c>
      <c r="E6782" t="s">
        <v>26</v>
      </c>
      <c r="F6782">
        <v>210064214.34999999</v>
      </c>
      <c r="G6782">
        <v>176471434.91</v>
      </c>
      <c r="H6782">
        <v>352275869.18000001</v>
      </c>
      <c r="I6782" t="s">
        <v>26</v>
      </c>
      <c r="J6782" t="s">
        <v>26</v>
      </c>
      <c r="K6782" t="s">
        <v>26</v>
      </c>
    </row>
    <row r="6783" spans="1:11" x14ac:dyDescent="0.25">
      <c r="A6783" s="1">
        <v>37712</v>
      </c>
      <c r="B6783" t="s">
        <v>138</v>
      </c>
      <c r="C6783" t="s">
        <v>26</v>
      </c>
      <c r="D6783" t="s">
        <v>26</v>
      </c>
      <c r="E6783" t="s">
        <v>26</v>
      </c>
      <c r="F6783">
        <v>230155848.62</v>
      </c>
      <c r="G6783">
        <v>206319471.33000001</v>
      </c>
      <c r="H6783">
        <v>312401695.82999998</v>
      </c>
      <c r="I6783" t="s">
        <v>26</v>
      </c>
      <c r="J6783" t="s">
        <v>26</v>
      </c>
      <c r="K6783" t="s">
        <v>26</v>
      </c>
    </row>
    <row r="6784" spans="1:11" x14ac:dyDescent="0.25">
      <c r="A6784" s="1">
        <v>37712</v>
      </c>
      <c r="B6784" t="s">
        <v>139</v>
      </c>
      <c r="C6784" t="s">
        <v>26</v>
      </c>
      <c r="D6784" t="s">
        <v>26</v>
      </c>
      <c r="E6784" t="s">
        <v>26</v>
      </c>
      <c r="F6784">
        <v>216163490.52000001</v>
      </c>
      <c r="G6784">
        <v>184632602.63</v>
      </c>
      <c r="H6784">
        <v>327974187.20999998</v>
      </c>
      <c r="I6784" t="s">
        <v>26</v>
      </c>
      <c r="J6784" t="s">
        <v>26</v>
      </c>
      <c r="K6784" t="s">
        <v>26</v>
      </c>
    </row>
    <row r="6785" spans="1:11" x14ac:dyDescent="0.25">
      <c r="A6785" s="1">
        <v>37712</v>
      </c>
      <c r="B6785" t="s">
        <v>140</v>
      </c>
      <c r="C6785" t="s">
        <v>26</v>
      </c>
      <c r="D6785" t="s">
        <v>26</v>
      </c>
      <c r="E6785" t="s">
        <v>26</v>
      </c>
      <c r="F6785">
        <v>189168872.16</v>
      </c>
      <c r="G6785">
        <v>172739410.19</v>
      </c>
      <c r="H6785">
        <v>243175354.94</v>
      </c>
      <c r="I6785" t="s">
        <v>26</v>
      </c>
      <c r="J6785" t="s">
        <v>26</v>
      </c>
      <c r="K6785" t="s">
        <v>26</v>
      </c>
    </row>
    <row r="6786" spans="1:11" x14ac:dyDescent="0.25">
      <c r="A6786" s="1">
        <v>37712</v>
      </c>
      <c r="B6786" t="s">
        <v>141</v>
      </c>
      <c r="C6786" t="s">
        <v>26</v>
      </c>
      <c r="D6786" t="s">
        <v>26</v>
      </c>
      <c r="E6786" t="s">
        <v>26</v>
      </c>
      <c r="F6786">
        <v>207304136.84</v>
      </c>
      <c r="G6786">
        <v>191703360.96000001</v>
      </c>
      <c r="H6786">
        <v>260835922.46000001</v>
      </c>
      <c r="I6786" t="s">
        <v>26</v>
      </c>
      <c r="J6786" t="s">
        <v>26</v>
      </c>
      <c r="K6786" t="s">
        <v>26</v>
      </c>
    </row>
    <row r="6787" spans="1:11" x14ac:dyDescent="0.25">
      <c r="A6787" s="1">
        <v>37712</v>
      </c>
      <c r="B6787" t="s">
        <v>142</v>
      </c>
      <c r="C6787" t="s">
        <v>26</v>
      </c>
      <c r="D6787" t="s">
        <v>26</v>
      </c>
      <c r="E6787" t="s">
        <v>26</v>
      </c>
      <c r="F6787">
        <v>204222743.84999999</v>
      </c>
      <c r="G6787">
        <v>179654139.19</v>
      </c>
      <c r="H6787">
        <v>281364866.00999999</v>
      </c>
      <c r="I6787" t="s">
        <v>26</v>
      </c>
      <c r="J6787" t="s">
        <v>26</v>
      </c>
      <c r="K6787" t="s">
        <v>26</v>
      </c>
    </row>
    <row r="6788" spans="1:11" x14ac:dyDescent="0.25">
      <c r="A6788" s="1">
        <v>37712</v>
      </c>
      <c r="B6788" t="s">
        <v>143</v>
      </c>
      <c r="C6788" t="s">
        <v>26</v>
      </c>
      <c r="D6788" t="s">
        <v>26</v>
      </c>
      <c r="E6788" t="s">
        <v>26</v>
      </c>
      <c r="F6788">
        <v>210545932.71000001</v>
      </c>
      <c r="G6788">
        <v>186383804.68000001</v>
      </c>
      <c r="H6788">
        <v>270709297.64999998</v>
      </c>
      <c r="I6788" t="s">
        <v>26</v>
      </c>
      <c r="J6788" t="s">
        <v>26</v>
      </c>
      <c r="K6788" t="s">
        <v>26</v>
      </c>
    </row>
    <row r="6789" spans="1:11" x14ac:dyDescent="0.25">
      <c r="A6789" s="1">
        <v>37712</v>
      </c>
      <c r="B6789" t="s">
        <v>144</v>
      </c>
      <c r="C6789" t="s">
        <v>26</v>
      </c>
      <c r="D6789" t="s">
        <v>26</v>
      </c>
      <c r="E6789" t="s">
        <v>26</v>
      </c>
      <c r="F6789">
        <v>188512067.61000001</v>
      </c>
      <c r="G6789">
        <v>169998778</v>
      </c>
      <c r="H6789">
        <v>255888211.03</v>
      </c>
      <c r="I6789" t="s">
        <v>26</v>
      </c>
      <c r="J6789" t="s">
        <v>26</v>
      </c>
      <c r="K6789" t="s">
        <v>26</v>
      </c>
    </row>
    <row r="6790" spans="1:11" x14ac:dyDescent="0.25">
      <c r="A6790" s="1">
        <v>37712</v>
      </c>
      <c r="B6790" t="s">
        <v>145</v>
      </c>
      <c r="C6790" t="s">
        <v>26</v>
      </c>
      <c r="D6790" t="s">
        <v>26</v>
      </c>
      <c r="E6790" t="s">
        <v>26</v>
      </c>
      <c r="F6790">
        <v>221775605.80000001</v>
      </c>
      <c r="G6790">
        <v>194267331.78999999</v>
      </c>
      <c r="H6790">
        <v>291763021.86000001</v>
      </c>
      <c r="I6790" t="s">
        <v>26</v>
      </c>
      <c r="J6790" t="s">
        <v>26</v>
      </c>
      <c r="K6790" t="s">
        <v>26</v>
      </c>
    </row>
    <row r="6791" spans="1:11" x14ac:dyDescent="0.25">
      <c r="A6791" s="1">
        <v>37712</v>
      </c>
      <c r="B6791" t="s">
        <v>146</v>
      </c>
      <c r="C6791" t="s">
        <v>26</v>
      </c>
      <c r="D6791" t="s">
        <v>26</v>
      </c>
      <c r="E6791" t="s">
        <v>26</v>
      </c>
      <c r="F6791">
        <v>217990635.72999999</v>
      </c>
      <c r="G6791">
        <v>200581306.78</v>
      </c>
      <c r="H6791">
        <v>270402548.11000001</v>
      </c>
      <c r="I6791" t="s">
        <v>26</v>
      </c>
      <c r="J6791" t="s">
        <v>26</v>
      </c>
      <c r="K6791" t="s">
        <v>26</v>
      </c>
    </row>
    <row r="6792" spans="1:11" x14ac:dyDescent="0.25">
      <c r="A6792" s="1">
        <v>37712</v>
      </c>
      <c r="B6792" t="s">
        <v>2</v>
      </c>
      <c r="C6792" t="s">
        <v>26</v>
      </c>
      <c r="D6792" t="s">
        <v>26</v>
      </c>
      <c r="E6792" t="s">
        <v>26</v>
      </c>
      <c r="F6792">
        <v>195497138.50999999</v>
      </c>
      <c r="G6792">
        <v>180719250.21000001</v>
      </c>
      <c r="H6792">
        <v>241709644.49000001</v>
      </c>
      <c r="I6792" t="s">
        <v>26</v>
      </c>
      <c r="J6792" t="s">
        <v>26</v>
      </c>
      <c r="K6792" t="s">
        <v>26</v>
      </c>
    </row>
    <row r="6793" spans="1:11" x14ac:dyDescent="0.25">
      <c r="A6793" s="1">
        <v>37712</v>
      </c>
      <c r="B6793" t="s">
        <v>147</v>
      </c>
      <c r="C6793" t="s">
        <v>26</v>
      </c>
      <c r="D6793" t="s">
        <v>26</v>
      </c>
      <c r="E6793" t="s">
        <v>26</v>
      </c>
      <c r="F6793">
        <v>216865644.72</v>
      </c>
      <c r="G6793">
        <v>185217094</v>
      </c>
      <c r="H6793">
        <v>290721135.5</v>
      </c>
      <c r="I6793" t="s">
        <v>26</v>
      </c>
      <c r="J6793" t="s">
        <v>26</v>
      </c>
      <c r="K6793" t="s">
        <v>26</v>
      </c>
    </row>
    <row r="6794" spans="1:11" x14ac:dyDescent="0.25">
      <c r="A6794" s="1">
        <v>37712</v>
      </c>
      <c r="B6794" t="s">
        <v>148</v>
      </c>
      <c r="C6794" t="s">
        <v>26</v>
      </c>
      <c r="D6794" t="s">
        <v>26</v>
      </c>
      <c r="E6794" t="s">
        <v>26</v>
      </c>
      <c r="F6794">
        <v>212554489.90000001</v>
      </c>
      <c r="G6794">
        <v>193113902.49000001</v>
      </c>
      <c r="H6794">
        <v>262724324.09999999</v>
      </c>
      <c r="I6794" t="s">
        <v>26</v>
      </c>
      <c r="J6794" t="s">
        <v>26</v>
      </c>
      <c r="K6794" t="s">
        <v>26</v>
      </c>
    </row>
    <row r="6795" spans="1:11" x14ac:dyDescent="0.25">
      <c r="A6795" s="1">
        <v>37712</v>
      </c>
      <c r="B6795" t="s">
        <v>149</v>
      </c>
      <c r="C6795" t="s">
        <v>26</v>
      </c>
      <c r="D6795" t="s">
        <v>26</v>
      </c>
      <c r="E6795" t="s">
        <v>26</v>
      </c>
      <c r="F6795">
        <v>210641747.74000001</v>
      </c>
      <c r="G6795">
        <v>184382698.47999999</v>
      </c>
      <c r="H6795">
        <v>273058734.25</v>
      </c>
      <c r="I6795" t="s">
        <v>26</v>
      </c>
      <c r="J6795" t="s">
        <v>26</v>
      </c>
      <c r="K6795" t="s">
        <v>26</v>
      </c>
    </row>
    <row r="6796" spans="1:11" x14ac:dyDescent="0.25">
      <c r="A6796" s="1">
        <v>37712</v>
      </c>
      <c r="B6796" t="s">
        <v>150</v>
      </c>
      <c r="C6796" t="s">
        <v>26</v>
      </c>
      <c r="D6796" t="s">
        <v>26</v>
      </c>
      <c r="E6796" t="s">
        <v>26</v>
      </c>
      <c r="F6796">
        <v>221896561.28999999</v>
      </c>
      <c r="G6796">
        <v>199970055.34</v>
      </c>
      <c r="H6796">
        <v>281369272.61000001</v>
      </c>
      <c r="I6796" t="s">
        <v>26</v>
      </c>
      <c r="J6796" t="s">
        <v>26</v>
      </c>
      <c r="K6796" t="s">
        <v>26</v>
      </c>
    </row>
    <row r="6797" spans="1:11" x14ac:dyDescent="0.25">
      <c r="A6797" s="1">
        <v>37712</v>
      </c>
      <c r="B6797" t="s">
        <v>151</v>
      </c>
      <c r="C6797" t="s">
        <v>26</v>
      </c>
      <c r="D6797" t="s">
        <v>26</v>
      </c>
      <c r="E6797" t="s">
        <v>26</v>
      </c>
      <c r="F6797">
        <v>193131444.30000001</v>
      </c>
      <c r="G6797">
        <v>170324626.13999999</v>
      </c>
      <c r="H6797">
        <v>261899602.06999999</v>
      </c>
      <c r="I6797" t="s">
        <v>26</v>
      </c>
      <c r="J6797" t="s">
        <v>26</v>
      </c>
      <c r="K6797" t="s">
        <v>26</v>
      </c>
    </row>
    <row r="6798" spans="1:11" x14ac:dyDescent="0.25">
      <c r="A6798" s="1">
        <v>37712</v>
      </c>
      <c r="B6798" t="s">
        <v>152</v>
      </c>
      <c r="C6798" t="s">
        <v>26</v>
      </c>
      <c r="D6798" t="s">
        <v>26</v>
      </c>
      <c r="E6798" t="s">
        <v>26</v>
      </c>
      <c r="F6798">
        <v>186953909.25999999</v>
      </c>
      <c r="G6798">
        <v>175464136.13</v>
      </c>
      <c r="H6798">
        <v>221851896.47999999</v>
      </c>
      <c r="I6798" t="s">
        <v>26</v>
      </c>
      <c r="J6798" t="s">
        <v>26</v>
      </c>
      <c r="K6798" t="s">
        <v>26</v>
      </c>
    </row>
    <row r="6799" spans="1:11" x14ac:dyDescent="0.25">
      <c r="A6799" s="1">
        <v>37712</v>
      </c>
      <c r="B6799" t="s">
        <v>153</v>
      </c>
      <c r="C6799" t="s">
        <v>26</v>
      </c>
      <c r="D6799" t="s">
        <v>26</v>
      </c>
      <c r="E6799" t="s">
        <v>26</v>
      </c>
      <c r="F6799">
        <v>224246731.16</v>
      </c>
      <c r="G6799">
        <v>211810371.56999999</v>
      </c>
      <c r="H6799">
        <v>258721378.34</v>
      </c>
      <c r="I6799" t="s">
        <v>26</v>
      </c>
      <c r="J6799" t="s">
        <v>26</v>
      </c>
      <c r="K6799" t="s">
        <v>26</v>
      </c>
    </row>
    <row r="6800" spans="1:11" x14ac:dyDescent="0.25">
      <c r="A6800" s="1">
        <v>37712</v>
      </c>
      <c r="B6800" t="s">
        <v>154</v>
      </c>
      <c r="C6800" t="s">
        <v>26</v>
      </c>
      <c r="D6800" t="s">
        <v>26</v>
      </c>
      <c r="E6800" t="s">
        <v>26</v>
      </c>
      <c r="F6800">
        <v>210325113.88999999</v>
      </c>
      <c r="G6800">
        <v>194705915.56</v>
      </c>
      <c r="H6800">
        <v>266426102.99000001</v>
      </c>
      <c r="I6800" t="s">
        <v>26</v>
      </c>
      <c r="J6800" t="s">
        <v>26</v>
      </c>
      <c r="K6800" t="s">
        <v>26</v>
      </c>
    </row>
    <row r="6801" spans="1:11" x14ac:dyDescent="0.25">
      <c r="A6801" s="1">
        <v>37712</v>
      </c>
      <c r="B6801" t="s">
        <v>155</v>
      </c>
      <c r="C6801" t="s">
        <v>26</v>
      </c>
      <c r="D6801" t="s">
        <v>26</v>
      </c>
      <c r="E6801" t="s">
        <v>26</v>
      </c>
      <c r="F6801">
        <v>200064092.34999999</v>
      </c>
      <c r="G6801">
        <v>186477839.61000001</v>
      </c>
      <c r="H6801">
        <v>241054864.84</v>
      </c>
      <c r="I6801" t="s">
        <v>26</v>
      </c>
      <c r="J6801" t="s">
        <v>26</v>
      </c>
      <c r="K6801" t="s">
        <v>26</v>
      </c>
    </row>
    <row r="6802" spans="1:11" x14ac:dyDescent="0.25">
      <c r="A6802" s="1">
        <v>37742</v>
      </c>
      <c r="B6802" t="s">
        <v>1</v>
      </c>
      <c r="C6802" t="s">
        <v>26</v>
      </c>
      <c r="D6802" t="s">
        <v>26</v>
      </c>
      <c r="E6802" t="s">
        <v>26</v>
      </c>
      <c r="F6802">
        <v>214980675.25999999</v>
      </c>
      <c r="G6802">
        <v>191759490.41</v>
      </c>
      <c r="H6802">
        <v>279015321.35000002</v>
      </c>
      <c r="I6802" t="s">
        <v>26</v>
      </c>
      <c r="J6802" t="s">
        <v>26</v>
      </c>
      <c r="K6802" t="s">
        <v>26</v>
      </c>
    </row>
    <row r="6803" spans="1:11" x14ac:dyDescent="0.25">
      <c r="A6803" s="1">
        <v>37742</v>
      </c>
      <c r="B6803" t="s">
        <v>126</v>
      </c>
      <c r="C6803" t="s">
        <v>26</v>
      </c>
      <c r="D6803" t="s">
        <v>26</v>
      </c>
      <c r="E6803" t="s">
        <v>26</v>
      </c>
      <c r="F6803">
        <v>206786770.13</v>
      </c>
      <c r="G6803">
        <v>190529344.44</v>
      </c>
      <c r="H6803">
        <v>253859004.41999999</v>
      </c>
      <c r="I6803" t="s">
        <v>26</v>
      </c>
      <c r="J6803" t="s">
        <v>26</v>
      </c>
      <c r="K6803" t="s">
        <v>26</v>
      </c>
    </row>
    <row r="6804" spans="1:11" x14ac:dyDescent="0.25">
      <c r="A6804" s="1">
        <v>37742</v>
      </c>
      <c r="B6804" t="s">
        <v>127</v>
      </c>
      <c r="C6804" t="s">
        <v>26</v>
      </c>
      <c r="D6804" t="s">
        <v>26</v>
      </c>
      <c r="E6804" t="s">
        <v>26</v>
      </c>
      <c r="F6804">
        <v>214038701.19</v>
      </c>
      <c r="G6804">
        <v>188215980.13999999</v>
      </c>
      <c r="H6804">
        <v>294728877.74000001</v>
      </c>
      <c r="I6804" t="s">
        <v>26</v>
      </c>
      <c r="J6804" t="s">
        <v>26</v>
      </c>
      <c r="K6804" t="s">
        <v>26</v>
      </c>
    </row>
    <row r="6805" spans="1:11" x14ac:dyDescent="0.25">
      <c r="A6805" s="1">
        <v>37742</v>
      </c>
      <c r="B6805" t="s">
        <v>113</v>
      </c>
      <c r="C6805" t="s">
        <v>26</v>
      </c>
      <c r="D6805" t="s">
        <v>26</v>
      </c>
      <c r="E6805" t="s">
        <v>26</v>
      </c>
      <c r="F6805">
        <v>220889198.06999999</v>
      </c>
      <c r="G6805">
        <v>195833824.69999999</v>
      </c>
      <c r="H6805">
        <v>284062325.45999998</v>
      </c>
      <c r="I6805" t="s">
        <v>26</v>
      </c>
      <c r="J6805" t="s">
        <v>26</v>
      </c>
      <c r="K6805" t="s">
        <v>26</v>
      </c>
    </row>
    <row r="6806" spans="1:11" x14ac:dyDescent="0.25">
      <c r="A6806" s="1">
        <v>37742</v>
      </c>
      <c r="B6806" t="s">
        <v>128</v>
      </c>
      <c r="C6806" t="s">
        <v>26</v>
      </c>
      <c r="D6806" t="s">
        <v>26</v>
      </c>
      <c r="E6806" t="s">
        <v>26</v>
      </c>
      <c r="F6806">
        <v>206572950.66</v>
      </c>
      <c r="G6806">
        <v>183179987.72</v>
      </c>
      <c r="H6806">
        <v>269845740.86000001</v>
      </c>
      <c r="I6806" t="s">
        <v>26</v>
      </c>
      <c r="J6806" t="s">
        <v>26</v>
      </c>
      <c r="K6806" t="s">
        <v>26</v>
      </c>
    </row>
    <row r="6807" spans="1:11" x14ac:dyDescent="0.25">
      <c r="A6807" s="1">
        <v>37742</v>
      </c>
      <c r="B6807" t="s">
        <v>129</v>
      </c>
      <c r="C6807" t="s">
        <v>26</v>
      </c>
      <c r="D6807" t="s">
        <v>26</v>
      </c>
      <c r="E6807" t="s">
        <v>26</v>
      </c>
      <c r="F6807">
        <v>211288836.37</v>
      </c>
      <c r="G6807">
        <v>196347526.21000001</v>
      </c>
      <c r="H6807">
        <v>257396182.75</v>
      </c>
      <c r="I6807" t="s">
        <v>26</v>
      </c>
      <c r="J6807" t="s">
        <v>26</v>
      </c>
      <c r="K6807" t="s">
        <v>26</v>
      </c>
    </row>
    <row r="6808" spans="1:11" x14ac:dyDescent="0.25">
      <c r="A6808" s="1">
        <v>37742</v>
      </c>
      <c r="B6808" t="s">
        <v>130</v>
      </c>
      <c r="C6808" t="s">
        <v>26</v>
      </c>
      <c r="D6808" t="s">
        <v>26</v>
      </c>
      <c r="E6808" t="s">
        <v>26</v>
      </c>
      <c r="F6808">
        <v>211302170.97</v>
      </c>
      <c r="G6808">
        <v>185029408.97999999</v>
      </c>
      <c r="H6808">
        <v>311235936.66000003</v>
      </c>
      <c r="I6808" t="s">
        <v>26</v>
      </c>
      <c r="J6808" t="s">
        <v>26</v>
      </c>
      <c r="K6808" t="s">
        <v>26</v>
      </c>
    </row>
    <row r="6809" spans="1:11" x14ac:dyDescent="0.25">
      <c r="A6809" s="1">
        <v>37742</v>
      </c>
      <c r="B6809" t="s">
        <v>131</v>
      </c>
      <c r="C6809" t="s">
        <v>26</v>
      </c>
      <c r="D6809" t="s">
        <v>26</v>
      </c>
      <c r="E6809" t="s">
        <v>26</v>
      </c>
      <c r="F6809">
        <v>222946921.38999999</v>
      </c>
      <c r="G6809">
        <v>197296498.96000001</v>
      </c>
      <c r="H6809">
        <v>305879496.37</v>
      </c>
      <c r="I6809" t="s">
        <v>26</v>
      </c>
      <c r="J6809" t="s">
        <v>26</v>
      </c>
      <c r="K6809" t="s">
        <v>26</v>
      </c>
    </row>
    <row r="6810" spans="1:11" x14ac:dyDescent="0.25">
      <c r="A6810" s="1">
        <v>37742</v>
      </c>
      <c r="B6810" t="s">
        <v>132</v>
      </c>
      <c r="C6810" t="s">
        <v>26</v>
      </c>
      <c r="D6810" t="s">
        <v>26</v>
      </c>
      <c r="E6810" t="s">
        <v>26</v>
      </c>
      <c r="F6810">
        <v>212318946.69</v>
      </c>
      <c r="G6810">
        <v>190830630.91</v>
      </c>
      <c r="H6810">
        <v>264596752.63999999</v>
      </c>
      <c r="I6810" t="s">
        <v>26</v>
      </c>
      <c r="J6810" t="s">
        <v>26</v>
      </c>
      <c r="K6810" t="s">
        <v>26</v>
      </c>
    </row>
    <row r="6811" spans="1:11" x14ac:dyDescent="0.25">
      <c r="A6811" s="1">
        <v>37742</v>
      </c>
      <c r="B6811" t="s">
        <v>133</v>
      </c>
      <c r="C6811" t="s">
        <v>26</v>
      </c>
      <c r="D6811" t="s">
        <v>26</v>
      </c>
      <c r="E6811" t="s">
        <v>26</v>
      </c>
      <c r="F6811">
        <v>214894890.65000001</v>
      </c>
      <c r="G6811">
        <v>184175540.44</v>
      </c>
      <c r="H6811">
        <v>290480426.19</v>
      </c>
      <c r="I6811" t="s">
        <v>26</v>
      </c>
      <c r="J6811" t="s">
        <v>26</v>
      </c>
      <c r="K6811" t="s">
        <v>26</v>
      </c>
    </row>
    <row r="6812" spans="1:11" x14ac:dyDescent="0.25">
      <c r="A6812" s="1">
        <v>37742</v>
      </c>
      <c r="B6812" t="s">
        <v>134</v>
      </c>
      <c r="C6812" t="s">
        <v>26</v>
      </c>
      <c r="D6812" t="s">
        <v>26</v>
      </c>
      <c r="E6812" t="s">
        <v>26</v>
      </c>
      <c r="F6812">
        <v>196092934.61000001</v>
      </c>
      <c r="G6812">
        <v>193473772.72999999</v>
      </c>
      <c r="H6812">
        <v>207751295.84</v>
      </c>
      <c r="I6812" t="s">
        <v>26</v>
      </c>
      <c r="J6812" t="s">
        <v>26</v>
      </c>
      <c r="K6812" t="s">
        <v>26</v>
      </c>
    </row>
    <row r="6813" spans="1:11" x14ac:dyDescent="0.25">
      <c r="A6813" s="1">
        <v>37742</v>
      </c>
      <c r="B6813" t="s">
        <v>135</v>
      </c>
      <c r="C6813" t="s">
        <v>26</v>
      </c>
      <c r="D6813" t="s">
        <v>26</v>
      </c>
      <c r="E6813" t="s">
        <v>26</v>
      </c>
      <c r="F6813">
        <v>193770419.72</v>
      </c>
      <c r="G6813">
        <v>185853991.72</v>
      </c>
      <c r="H6813">
        <v>222835767</v>
      </c>
      <c r="I6813" t="s">
        <v>26</v>
      </c>
      <c r="J6813" t="s">
        <v>26</v>
      </c>
      <c r="K6813" t="s">
        <v>26</v>
      </c>
    </row>
    <row r="6814" spans="1:11" x14ac:dyDescent="0.25">
      <c r="A6814" s="1">
        <v>37742</v>
      </c>
      <c r="B6814" t="s">
        <v>136</v>
      </c>
      <c r="C6814" t="s">
        <v>26</v>
      </c>
      <c r="D6814" t="s">
        <v>26</v>
      </c>
      <c r="E6814" t="s">
        <v>26</v>
      </c>
      <c r="F6814">
        <v>226849455.28999999</v>
      </c>
      <c r="G6814">
        <v>194181821.30000001</v>
      </c>
      <c r="H6814">
        <v>329346999.89999998</v>
      </c>
      <c r="I6814" t="s">
        <v>26</v>
      </c>
      <c r="J6814" t="s">
        <v>26</v>
      </c>
      <c r="K6814" t="s">
        <v>26</v>
      </c>
    </row>
    <row r="6815" spans="1:11" x14ac:dyDescent="0.25">
      <c r="A6815" s="1">
        <v>37742</v>
      </c>
      <c r="B6815" t="s">
        <v>137</v>
      </c>
      <c r="C6815" t="s">
        <v>26</v>
      </c>
      <c r="D6815" t="s">
        <v>26</v>
      </c>
      <c r="E6815" t="s">
        <v>26</v>
      </c>
      <c r="F6815">
        <v>210379310.66999999</v>
      </c>
      <c r="G6815">
        <v>177124379.22</v>
      </c>
      <c r="H6815">
        <v>351359951.92000002</v>
      </c>
      <c r="I6815" t="s">
        <v>26</v>
      </c>
      <c r="J6815" t="s">
        <v>26</v>
      </c>
      <c r="K6815" t="s">
        <v>26</v>
      </c>
    </row>
    <row r="6816" spans="1:11" x14ac:dyDescent="0.25">
      <c r="A6816" s="1">
        <v>37742</v>
      </c>
      <c r="B6816" t="s">
        <v>138</v>
      </c>
      <c r="C6816" t="s">
        <v>26</v>
      </c>
      <c r="D6816" t="s">
        <v>26</v>
      </c>
      <c r="E6816" t="s">
        <v>26</v>
      </c>
      <c r="F6816">
        <v>234229607.13999999</v>
      </c>
      <c r="G6816">
        <v>212220208.21000001</v>
      </c>
      <c r="H6816">
        <v>311402010.39999998</v>
      </c>
      <c r="I6816" t="s">
        <v>26</v>
      </c>
      <c r="J6816" t="s">
        <v>26</v>
      </c>
      <c r="K6816" t="s">
        <v>26</v>
      </c>
    </row>
    <row r="6817" spans="1:11" x14ac:dyDescent="0.25">
      <c r="A6817" s="1">
        <v>37742</v>
      </c>
      <c r="B6817" t="s">
        <v>139</v>
      </c>
      <c r="C6817" t="s">
        <v>26</v>
      </c>
      <c r="D6817" t="s">
        <v>26</v>
      </c>
      <c r="E6817" t="s">
        <v>26</v>
      </c>
      <c r="F6817">
        <v>224593866.65000001</v>
      </c>
      <c r="G6817">
        <v>188879152.49000001</v>
      </c>
      <c r="H6817">
        <v>349095724.86000001</v>
      </c>
      <c r="I6817" t="s">
        <v>26</v>
      </c>
      <c r="J6817" t="s">
        <v>26</v>
      </c>
      <c r="K6817" t="s">
        <v>26</v>
      </c>
    </row>
    <row r="6818" spans="1:11" x14ac:dyDescent="0.25">
      <c r="A6818" s="1">
        <v>37742</v>
      </c>
      <c r="B6818" t="s">
        <v>140</v>
      </c>
      <c r="C6818" t="s">
        <v>26</v>
      </c>
      <c r="D6818" t="s">
        <v>26</v>
      </c>
      <c r="E6818" t="s">
        <v>26</v>
      </c>
      <c r="F6818">
        <v>190133633.41</v>
      </c>
      <c r="G6818">
        <v>175503240.75</v>
      </c>
      <c r="H6818">
        <v>239479089.55000001</v>
      </c>
      <c r="I6818" t="s">
        <v>26</v>
      </c>
      <c r="J6818" t="s">
        <v>26</v>
      </c>
      <c r="K6818" t="s">
        <v>26</v>
      </c>
    </row>
    <row r="6819" spans="1:11" x14ac:dyDescent="0.25">
      <c r="A6819" s="1">
        <v>37742</v>
      </c>
      <c r="B6819" t="s">
        <v>141</v>
      </c>
      <c r="C6819" t="s">
        <v>26</v>
      </c>
      <c r="D6819" t="s">
        <v>26</v>
      </c>
      <c r="E6819" t="s">
        <v>26</v>
      </c>
      <c r="F6819">
        <v>210662463.84999999</v>
      </c>
      <c r="G6819">
        <v>194578911.37</v>
      </c>
      <c r="H6819">
        <v>265635303.44</v>
      </c>
      <c r="I6819" t="s">
        <v>26</v>
      </c>
      <c r="J6819" t="s">
        <v>26</v>
      </c>
      <c r="K6819" t="s">
        <v>26</v>
      </c>
    </row>
    <row r="6820" spans="1:11" x14ac:dyDescent="0.25">
      <c r="A6820" s="1">
        <v>37742</v>
      </c>
      <c r="B6820" t="s">
        <v>142</v>
      </c>
      <c r="C6820" t="s">
        <v>26</v>
      </c>
      <c r="D6820" t="s">
        <v>26</v>
      </c>
      <c r="E6820" t="s">
        <v>26</v>
      </c>
      <c r="F6820">
        <v>205591036.22999999</v>
      </c>
      <c r="G6820">
        <v>181576438.47999999</v>
      </c>
      <c r="H6820">
        <v>281364866.00999999</v>
      </c>
      <c r="I6820" t="s">
        <v>26</v>
      </c>
      <c r="J6820" t="s">
        <v>26</v>
      </c>
      <c r="K6820" t="s">
        <v>26</v>
      </c>
    </row>
    <row r="6821" spans="1:11" x14ac:dyDescent="0.25">
      <c r="A6821" s="1">
        <v>37742</v>
      </c>
      <c r="B6821" t="s">
        <v>143</v>
      </c>
      <c r="C6821" t="s">
        <v>26</v>
      </c>
      <c r="D6821" t="s">
        <v>26</v>
      </c>
      <c r="E6821" t="s">
        <v>26</v>
      </c>
      <c r="F6821">
        <v>211535498.59</v>
      </c>
      <c r="G6821">
        <v>188117174.06</v>
      </c>
      <c r="H6821">
        <v>270140808.12</v>
      </c>
      <c r="I6821" t="s">
        <v>26</v>
      </c>
      <c r="J6821" t="s">
        <v>26</v>
      </c>
      <c r="K6821" t="s">
        <v>26</v>
      </c>
    </row>
    <row r="6822" spans="1:11" x14ac:dyDescent="0.25">
      <c r="A6822" s="1">
        <v>37742</v>
      </c>
      <c r="B6822" t="s">
        <v>144</v>
      </c>
      <c r="C6822" t="s">
        <v>26</v>
      </c>
      <c r="D6822" t="s">
        <v>26</v>
      </c>
      <c r="E6822" t="s">
        <v>26</v>
      </c>
      <c r="F6822">
        <v>189567735.19</v>
      </c>
      <c r="G6822">
        <v>171188769.44999999</v>
      </c>
      <c r="H6822">
        <v>256707053.30000001</v>
      </c>
      <c r="I6822" t="s">
        <v>26</v>
      </c>
      <c r="J6822" t="s">
        <v>26</v>
      </c>
      <c r="K6822" t="s">
        <v>26</v>
      </c>
    </row>
    <row r="6823" spans="1:11" x14ac:dyDescent="0.25">
      <c r="A6823" s="1">
        <v>37742</v>
      </c>
      <c r="B6823" t="s">
        <v>145</v>
      </c>
      <c r="C6823" t="s">
        <v>26</v>
      </c>
      <c r="D6823" t="s">
        <v>26</v>
      </c>
      <c r="E6823" t="s">
        <v>26</v>
      </c>
      <c r="F6823">
        <v>222573997.97999999</v>
      </c>
      <c r="G6823">
        <v>195471789.25</v>
      </c>
      <c r="H6823">
        <v>291763021.86000001</v>
      </c>
      <c r="I6823" t="s">
        <v>26</v>
      </c>
      <c r="J6823" t="s">
        <v>26</v>
      </c>
      <c r="K6823" t="s">
        <v>26</v>
      </c>
    </row>
    <row r="6824" spans="1:11" x14ac:dyDescent="0.25">
      <c r="A6824" s="1">
        <v>37742</v>
      </c>
      <c r="B6824" t="s">
        <v>146</v>
      </c>
      <c r="C6824" t="s">
        <v>26</v>
      </c>
      <c r="D6824" t="s">
        <v>26</v>
      </c>
      <c r="E6824" t="s">
        <v>26</v>
      </c>
      <c r="F6824">
        <v>218949794.53</v>
      </c>
      <c r="G6824">
        <v>202065608.44999999</v>
      </c>
      <c r="H6824">
        <v>270402548.11000001</v>
      </c>
      <c r="I6824" t="s">
        <v>26</v>
      </c>
      <c r="J6824" t="s">
        <v>26</v>
      </c>
      <c r="K6824" t="s">
        <v>26</v>
      </c>
    </row>
    <row r="6825" spans="1:11" x14ac:dyDescent="0.25">
      <c r="A6825" s="1">
        <v>37742</v>
      </c>
      <c r="B6825" t="s">
        <v>2</v>
      </c>
      <c r="C6825" t="s">
        <v>26</v>
      </c>
      <c r="D6825" t="s">
        <v>26</v>
      </c>
      <c r="E6825" t="s">
        <v>26</v>
      </c>
      <c r="F6825">
        <v>199231133.84999999</v>
      </c>
      <c r="G6825">
        <v>186140827.71000001</v>
      </c>
      <c r="H6825">
        <v>241540447.72999999</v>
      </c>
      <c r="I6825" t="s">
        <v>26</v>
      </c>
      <c r="J6825" t="s">
        <v>26</v>
      </c>
      <c r="K6825" t="s">
        <v>26</v>
      </c>
    </row>
    <row r="6826" spans="1:11" x14ac:dyDescent="0.25">
      <c r="A6826" s="1">
        <v>37742</v>
      </c>
      <c r="B6826" t="s">
        <v>147</v>
      </c>
      <c r="C6826" t="s">
        <v>26</v>
      </c>
      <c r="D6826" t="s">
        <v>26</v>
      </c>
      <c r="E6826" t="s">
        <v>26</v>
      </c>
      <c r="F6826">
        <v>218231898.28</v>
      </c>
      <c r="G6826">
        <v>187328568.87</v>
      </c>
      <c r="H6826">
        <v>290721135.5</v>
      </c>
      <c r="I6826" t="s">
        <v>26</v>
      </c>
      <c r="J6826" t="s">
        <v>26</v>
      </c>
      <c r="K6826" t="s">
        <v>26</v>
      </c>
    </row>
    <row r="6827" spans="1:11" x14ac:dyDescent="0.25">
      <c r="A6827" s="1">
        <v>37742</v>
      </c>
      <c r="B6827" t="s">
        <v>148</v>
      </c>
      <c r="C6827" t="s">
        <v>26</v>
      </c>
      <c r="D6827" t="s">
        <v>26</v>
      </c>
      <c r="E6827" t="s">
        <v>26</v>
      </c>
      <c r="F6827">
        <v>223671089.72</v>
      </c>
      <c r="G6827">
        <v>195354023.75999999</v>
      </c>
      <c r="H6827">
        <v>289968836.5</v>
      </c>
      <c r="I6827" t="s">
        <v>26</v>
      </c>
      <c r="J6827" t="s">
        <v>26</v>
      </c>
      <c r="K6827" t="s">
        <v>26</v>
      </c>
    </row>
    <row r="6828" spans="1:11" x14ac:dyDescent="0.25">
      <c r="A6828" s="1">
        <v>37742</v>
      </c>
      <c r="B6828" t="s">
        <v>149</v>
      </c>
      <c r="C6828" t="s">
        <v>26</v>
      </c>
      <c r="D6828" t="s">
        <v>26</v>
      </c>
      <c r="E6828" t="s">
        <v>26</v>
      </c>
      <c r="F6828">
        <v>211863469.88</v>
      </c>
      <c r="G6828">
        <v>186374031.62</v>
      </c>
      <c r="H6828">
        <v>273058734.25</v>
      </c>
      <c r="I6828" t="s">
        <v>26</v>
      </c>
      <c r="J6828" t="s">
        <v>26</v>
      </c>
      <c r="K6828" t="s">
        <v>26</v>
      </c>
    </row>
    <row r="6829" spans="1:11" x14ac:dyDescent="0.25">
      <c r="A6829" s="1">
        <v>37742</v>
      </c>
      <c r="B6829" t="s">
        <v>150</v>
      </c>
      <c r="C6829" t="s">
        <v>26</v>
      </c>
      <c r="D6829" t="s">
        <v>26</v>
      </c>
      <c r="E6829" t="s">
        <v>26</v>
      </c>
      <c r="F6829">
        <v>223050423.41</v>
      </c>
      <c r="G6829">
        <v>201749788.83000001</v>
      </c>
      <c r="H6829">
        <v>281369272.61000001</v>
      </c>
      <c r="I6829" t="s">
        <v>26</v>
      </c>
      <c r="J6829" t="s">
        <v>26</v>
      </c>
      <c r="K6829" t="s">
        <v>26</v>
      </c>
    </row>
    <row r="6830" spans="1:11" x14ac:dyDescent="0.25">
      <c r="A6830" s="1">
        <v>37742</v>
      </c>
      <c r="B6830" t="s">
        <v>151</v>
      </c>
      <c r="C6830" t="s">
        <v>26</v>
      </c>
      <c r="D6830" t="s">
        <v>26</v>
      </c>
      <c r="E6830" t="s">
        <v>26</v>
      </c>
      <c r="F6830">
        <v>194135727.81</v>
      </c>
      <c r="G6830">
        <v>171908645.16999999</v>
      </c>
      <c r="H6830">
        <v>261506752.66999999</v>
      </c>
      <c r="I6830" t="s">
        <v>26</v>
      </c>
      <c r="J6830" t="s">
        <v>26</v>
      </c>
      <c r="K6830" t="s">
        <v>26</v>
      </c>
    </row>
    <row r="6831" spans="1:11" x14ac:dyDescent="0.25">
      <c r="A6831" s="1">
        <v>37742</v>
      </c>
      <c r="B6831" t="s">
        <v>152</v>
      </c>
      <c r="C6831" t="s">
        <v>26</v>
      </c>
      <c r="D6831" t="s">
        <v>26</v>
      </c>
      <c r="E6831" t="s">
        <v>26</v>
      </c>
      <c r="F6831">
        <v>188505626.71000001</v>
      </c>
      <c r="G6831">
        <v>177815355.55000001</v>
      </c>
      <c r="H6831">
        <v>221674414.97</v>
      </c>
      <c r="I6831" t="s">
        <v>26</v>
      </c>
      <c r="J6831" t="s">
        <v>26</v>
      </c>
      <c r="K6831" t="s">
        <v>26</v>
      </c>
    </row>
    <row r="6832" spans="1:11" x14ac:dyDescent="0.25">
      <c r="A6832" s="1">
        <v>37742</v>
      </c>
      <c r="B6832" t="s">
        <v>153</v>
      </c>
      <c r="C6832" t="s">
        <v>26</v>
      </c>
      <c r="D6832" t="s">
        <v>26</v>
      </c>
      <c r="E6832" t="s">
        <v>26</v>
      </c>
      <c r="F6832">
        <v>225143718.09</v>
      </c>
      <c r="G6832">
        <v>213144776.91</v>
      </c>
      <c r="H6832">
        <v>258798994.75</v>
      </c>
      <c r="I6832" t="s">
        <v>26</v>
      </c>
      <c r="J6832" t="s">
        <v>26</v>
      </c>
      <c r="K6832" t="s">
        <v>26</v>
      </c>
    </row>
    <row r="6833" spans="1:11" x14ac:dyDescent="0.25">
      <c r="A6833" s="1">
        <v>37742</v>
      </c>
      <c r="B6833" t="s">
        <v>154</v>
      </c>
      <c r="C6833" t="s">
        <v>26</v>
      </c>
      <c r="D6833" t="s">
        <v>26</v>
      </c>
      <c r="E6833" t="s">
        <v>26</v>
      </c>
      <c r="F6833">
        <v>212007714.80000001</v>
      </c>
      <c r="G6833">
        <v>197178680.69</v>
      </c>
      <c r="H6833">
        <v>266426102.99000001</v>
      </c>
      <c r="I6833" t="s">
        <v>26</v>
      </c>
      <c r="J6833" t="s">
        <v>26</v>
      </c>
      <c r="K6833" t="s">
        <v>26</v>
      </c>
    </row>
    <row r="6834" spans="1:11" x14ac:dyDescent="0.25">
      <c r="A6834" s="1">
        <v>37742</v>
      </c>
      <c r="B6834" t="s">
        <v>155</v>
      </c>
      <c r="C6834" t="s">
        <v>26</v>
      </c>
      <c r="D6834" t="s">
        <v>26</v>
      </c>
      <c r="E6834" t="s">
        <v>26</v>
      </c>
      <c r="F6834">
        <v>213048251.94</v>
      </c>
      <c r="G6834">
        <v>188417209.13999999</v>
      </c>
      <c r="H6834">
        <v>278201419.51999998</v>
      </c>
      <c r="I6834" t="s">
        <v>26</v>
      </c>
      <c r="J6834" t="s">
        <v>26</v>
      </c>
      <c r="K6834" t="s">
        <v>26</v>
      </c>
    </row>
    <row r="6835" spans="1:11" x14ac:dyDescent="0.25">
      <c r="A6835" s="1">
        <v>37773</v>
      </c>
      <c r="B6835" t="s">
        <v>1</v>
      </c>
      <c r="C6835" t="s">
        <v>26</v>
      </c>
      <c r="D6835" t="s">
        <v>26</v>
      </c>
      <c r="E6835" t="s">
        <v>26</v>
      </c>
      <c r="F6835">
        <v>218269879.59</v>
      </c>
      <c r="G6835">
        <v>192986751.15000001</v>
      </c>
      <c r="H6835">
        <v>286771947.27999997</v>
      </c>
      <c r="I6835" t="s">
        <v>26</v>
      </c>
      <c r="J6835" t="s">
        <v>26</v>
      </c>
      <c r="K6835" t="s">
        <v>26</v>
      </c>
    </row>
    <row r="6836" spans="1:11" x14ac:dyDescent="0.25">
      <c r="A6836" s="1">
        <v>37773</v>
      </c>
      <c r="B6836" t="s">
        <v>126</v>
      </c>
      <c r="C6836" t="s">
        <v>26</v>
      </c>
      <c r="D6836" t="s">
        <v>26</v>
      </c>
      <c r="E6836" t="s">
        <v>26</v>
      </c>
      <c r="F6836">
        <v>208916673.86000001</v>
      </c>
      <c r="G6836">
        <v>190986614.87</v>
      </c>
      <c r="H6836">
        <v>259723147.41999999</v>
      </c>
      <c r="I6836" t="s">
        <v>26</v>
      </c>
      <c r="J6836" t="s">
        <v>26</v>
      </c>
      <c r="K6836" t="s">
        <v>26</v>
      </c>
    </row>
    <row r="6837" spans="1:11" x14ac:dyDescent="0.25">
      <c r="A6837" s="1">
        <v>37773</v>
      </c>
      <c r="B6837" t="s">
        <v>127</v>
      </c>
      <c r="C6837" t="s">
        <v>26</v>
      </c>
      <c r="D6837" t="s">
        <v>26</v>
      </c>
      <c r="E6837" t="s">
        <v>26</v>
      </c>
      <c r="F6837">
        <v>215429952.75</v>
      </c>
      <c r="G6837">
        <v>188423017.72</v>
      </c>
      <c r="H6837">
        <v>299149810.91000003</v>
      </c>
      <c r="I6837" t="s">
        <v>26</v>
      </c>
      <c r="J6837" t="s">
        <v>26</v>
      </c>
      <c r="K6837" t="s">
        <v>26</v>
      </c>
    </row>
    <row r="6838" spans="1:11" x14ac:dyDescent="0.25">
      <c r="A6838" s="1">
        <v>37773</v>
      </c>
      <c r="B6838" t="s">
        <v>113</v>
      </c>
      <c r="C6838" t="s">
        <v>26</v>
      </c>
      <c r="D6838" t="s">
        <v>26</v>
      </c>
      <c r="E6838" t="s">
        <v>26</v>
      </c>
      <c r="F6838">
        <v>223694490.88999999</v>
      </c>
      <c r="G6838">
        <v>197067577.78999999</v>
      </c>
      <c r="H6838">
        <v>289970821.82999998</v>
      </c>
      <c r="I6838" t="s">
        <v>26</v>
      </c>
      <c r="J6838" t="s">
        <v>26</v>
      </c>
      <c r="K6838" t="s">
        <v>26</v>
      </c>
    </row>
    <row r="6839" spans="1:11" x14ac:dyDescent="0.25">
      <c r="A6839" s="1">
        <v>37773</v>
      </c>
      <c r="B6839" t="s">
        <v>128</v>
      </c>
      <c r="C6839" t="s">
        <v>26</v>
      </c>
      <c r="D6839" t="s">
        <v>26</v>
      </c>
      <c r="E6839" t="s">
        <v>26</v>
      </c>
      <c r="F6839">
        <v>212067791.15000001</v>
      </c>
      <c r="G6839">
        <v>186403955.50999999</v>
      </c>
      <c r="H6839">
        <v>280423693.89999998</v>
      </c>
      <c r="I6839" t="s">
        <v>26</v>
      </c>
      <c r="J6839" t="s">
        <v>26</v>
      </c>
      <c r="K6839" t="s">
        <v>26</v>
      </c>
    </row>
    <row r="6840" spans="1:11" x14ac:dyDescent="0.25">
      <c r="A6840" s="1">
        <v>37773</v>
      </c>
      <c r="B6840" t="s">
        <v>129</v>
      </c>
      <c r="C6840" t="s">
        <v>26</v>
      </c>
      <c r="D6840" t="s">
        <v>26</v>
      </c>
      <c r="E6840" t="s">
        <v>26</v>
      </c>
      <c r="F6840">
        <v>219317812.15000001</v>
      </c>
      <c r="G6840">
        <v>198075384.44</v>
      </c>
      <c r="H6840">
        <v>279660952.56</v>
      </c>
      <c r="I6840" t="s">
        <v>26</v>
      </c>
      <c r="J6840" t="s">
        <v>26</v>
      </c>
      <c r="K6840" t="s">
        <v>26</v>
      </c>
    </row>
    <row r="6841" spans="1:11" x14ac:dyDescent="0.25">
      <c r="A6841" s="1">
        <v>37773</v>
      </c>
      <c r="B6841" t="s">
        <v>130</v>
      </c>
      <c r="C6841" t="s">
        <v>26</v>
      </c>
      <c r="D6841" t="s">
        <v>26</v>
      </c>
      <c r="E6841" t="s">
        <v>26</v>
      </c>
      <c r="F6841">
        <v>222141972.34</v>
      </c>
      <c r="G6841">
        <v>185806532.5</v>
      </c>
      <c r="H6841">
        <v>353346158.88999999</v>
      </c>
      <c r="I6841" t="s">
        <v>26</v>
      </c>
      <c r="J6841" t="s">
        <v>26</v>
      </c>
      <c r="K6841" t="s">
        <v>26</v>
      </c>
    </row>
    <row r="6842" spans="1:11" x14ac:dyDescent="0.25">
      <c r="A6842" s="1">
        <v>37773</v>
      </c>
      <c r="B6842" t="s">
        <v>131</v>
      </c>
      <c r="C6842" t="s">
        <v>26</v>
      </c>
      <c r="D6842" t="s">
        <v>26</v>
      </c>
      <c r="E6842" t="s">
        <v>26</v>
      </c>
      <c r="F6842">
        <v>223303636.46000001</v>
      </c>
      <c r="G6842">
        <v>197217580.36000001</v>
      </c>
      <c r="H6842">
        <v>307439481.81</v>
      </c>
      <c r="I6842" t="s">
        <v>26</v>
      </c>
      <c r="J6842" t="s">
        <v>26</v>
      </c>
      <c r="K6842" t="s">
        <v>26</v>
      </c>
    </row>
    <row r="6843" spans="1:11" x14ac:dyDescent="0.25">
      <c r="A6843" s="1">
        <v>37773</v>
      </c>
      <c r="B6843" t="s">
        <v>132</v>
      </c>
      <c r="C6843" t="s">
        <v>26</v>
      </c>
      <c r="D6843" t="s">
        <v>26</v>
      </c>
      <c r="E6843" t="s">
        <v>26</v>
      </c>
      <c r="F6843">
        <v>212403874.27000001</v>
      </c>
      <c r="G6843">
        <v>190906963.16999999</v>
      </c>
      <c r="H6843">
        <v>264702591.34</v>
      </c>
      <c r="I6843" t="s">
        <v>26</v>
      </c>
      <c r="J6843" t="s">
        <v>26</v>
      </c>
      <c r="K6843" t="s">
        <v>26</v>
      </c>
    </row>
    <row r="6844" spans="1:11" x14ac:dyDescent="0.25">
      <c r="A6844" s="1">
        <v>37773</v>
      </c>
      <c r="B6844" t="s">
        <v>133</v>
      </c>
      <c r="C6844" t="s">
        <v>26</v>
      </c>
      <c r="D6844" t="s">
        <v>26</v>
      </c>
      <c r="E6844" t="s">
        <v>26</v>
      </c>
      <c r="F6844">
        <v>216184260</v>
      </c>
      <c r="G6844">
        <v>185354263.88999999</v>
      </c>
      <c r="H6844">
        <v>292107116.57999998</v>
      </c>
      <c r="I6844" t="s">
        <v>26</v>
      </c>
      <c r="J6844" t="s">
        <v>26</v>
      </c>
      <c r="K6844" t="s">
        <v>26</v>
      </c>
    </row>
    <row r="6845" spans="1:11" x14ac:dyDescent="0.25">
      <c r="A6845" s="1">
        <v>37773</v>
      </c>
      <c r="B6845" t="s">
        <v>134</v>
      </c>
      <c r="C6845" t="s">
        <v>26</v>
      </c>
      <c r="D6845" t="s">
        <v>26</v>
      </c>
      <c r="E6845" t="s">
        <v>26</v>
      </c>
      <c r="F6845">
        <v>196269418.25</v>
      </c>
      <c r="G6845">
        <v>193744636.00999999</v>
      </c>
      <c r="H6845">
        <v>207751295.84</v>
      </c>
      <c r="I6845" t="s">
        <v>26</v>
      </c>
      <c r="J6845" t="s">
        <v>26</v>
      </c>
      <c r="K6845" t="s">
        <v>26</v>
      </c>
    </row>
    <row r="6846" spans="1:11" x14ac:dyDescent="0.25">
      <c r="A6846" s="1">
        <v>37773</v>
      </c>
      <c r="B6846" t="s">
        <v>135</v>
      </c>
      <c r="C6846" t="s">
        <v>26</v>
      </c>
      <c r="D6846" t="s">
        <v>26</v>
      </c>
      <c r="E6846" t="s">
        <v>26</v>
      </c>
      <c r="F6846">
        <v>197800844.44999999</v>
      </c>
      <c r="G6846">
        <v>186708920.08000001</v>
      </c>
      <c r="H6846">
        <v>235069450.61000001</v>
      </c>
      <c r="I6846" t="s">
        <v>26</v>
      </c>
      <c r="J6846" t="s">
        <v>26</v>
      </c>
      <c r="K6846" t="s">
        <v>26</v>
      </c>
    </row>
    <row r="6847" spans="1:11" x14ac:dyDescent="0.25">
      <c r="A6847" s="1">
        <v>37773</v>
      </c>
      <c r="B6847" t="s">
        <v>136</v>
      </c>
      <c r="C6847" t="s">
        <v>26</v>
      </c>
      <c r="D6847" t="s">
        <v>26</v>
      </c>
      <c r="E6847" t="s">
        <v>26</v>
      </c>
      <c r="F6847">
        <v>228913785.33000001</v>
      </c>
      <c r="G6847">
        <v>195871203.13999999</v>
      </c>
      <c r="H6847">
        <v>332508731.10000002</v>
      </c>
      <c r="I6847" t="s">
        <v>26</v>
      </c>
      <c r="J6847" t="s">
        <v>26</v>
      </c>
      <c r="K6847" t="s">
        <v>26</v>
      </c>
    </row>
    <row r="6848" spans="1:11" x14ac:dyDescent="0.25">
      <c r="A6848" s="1">
        <v>37773</v>
      </c>
      <c r="B6848" t="s">
        <v>137</v>
      </c>
      <c r="C6848" t="s">
        <v>26</v>
      </c>
      <c r="D6848" t="s">
        <v>26</v>
      </c>
      <c r="E6848" t="s">
        <v>26</v>
      </c>
      <c r="F6848">
        <v>211999231.36000001</v>
      </c>
      <c r="G6848">
        <v>179232159.33000001</v>
      </c>
      <c r="H6848">
        <v>351359951.92000002</v>
      </c>
      <c r="I6848" t="s">
        <v>26</v>
      </c>
      <c r="J6848" t="s">
        <v>26</v>
      </c>
      <c r="K6848" t="s">
        <v>26</v>
      </c>
    </row>
    <row r="6849" spans="1:11" x14ac:dyDescent="0.25">
      <c r="A6849" s="1">
        <v>37773</v>
      </c>
      <c r="B6849" t="s">
        <v>138</v>
      </c>
      <c r="C6849" t="s">
        <v>26</v>
      </c>
      <c r="D6849" t="s">
        <v>26</v>
      </c>
      <c r="E6849" t="s">
        <v>26</v>
      </c>
      <c r="F6849">
        <v>235845791.43000001</v>
      </c>
      <c r="G6849">
        <v>214024079.97999999</v>
      </c>
      <c r="H6849">
        <v>312523057.63999999</v>
      </c>
      <c r="I6849" t="s">
        <v>26</v>
      </c>
      <c r="J6849" t="s">
        <v>26</v>
      </c>
      <c r="K6849" t="s">
        <v>26</v>
      </c>
    </row>
    <row r="6850" spans="1:11" x14ac:dyDescent="0.25">
      <c r="A6850" s="1">
        <v>37773</v>
      </c>
      <c r="B6850" t="s">
        <v>139</v>
      </c>
      <c r="C6850" t="s">
        <v>26</v>
      </c>
      <c r="D6850" t="s">
        <v>26</v>
      </c>
      <c r="E6850" t="s">
        <v>26</v>
      </c>
      <c r="F6850">
        <v>224818460.52000001</v>
      </c>
      <c r="G6850">
        <v>189200247.05000001</v>
      </c>
      <c r="H6850">
        <v>349095724.86000001</v>
      </c>
      <c r="I6850" t="s">
        <v>26</v>
      </c>
      <c r="J6850" t="s">
        <v>26</v>
      </c>
      <c r="K6850" t="s">
        <v>26</v>
      </c>
    </row>
    <row r="6851" spans="1:11" x14ac:dyDescent="0.25">
      <c r="A6851" s="1">
        <v>37773</v>
      </c>
      <c r="B6851" t="s">
        <v>140</v>
      </c>
      <c r="C6851" t="s">
        <v>26</v>
      </c>
      <c r="D6851" t="s">
        <v>26</v>
      </c>
      <c r="E6851" t="s">
        <v>26</v>
      </c>
      <c r="F6851">
        <v>190704034.31</v>
      </c>
      <c r="G6851">
        <v>174537972.93000001</v>
      </c>
      <c r="H6851">
        <v>244124983.88</v>
      </c>
      <c r="I6851" t="s">
        <v>26</v>
      </c>
      <c r="J6851" t="s">
        <v>26</v>
      </c>
      <c r="K6851" t="s">
        <v>26</v>
      </c>
    </row>
    <row r="6852" spans="1:11" x14ac:dyDescent="0.25">
      <c r="A6852" s="1">
        <v>37773</v>
      </c>
      <c r="B6852" t="s">
        <v>141</v>
      </c>
      <c r="C6852" t="s">
        <v>26</v>
      </c>
      <c r="D6852" t="s">
        <v>26</v>
      </c>
      <c r="E6852" t="s">
        <v>26</v>
      </c>
      <c r="F6852">
        <v>212558426.03</v>
      </c>
      <c r="G6852">
        <v>197303016.13</v>
      </c>
      <c r="H6852">
        <v>265635303.44</v>
      </c>
      <c r="I6852" t="s">
        <v>26</v>
      </c>
      <c r="J6852" t="s">
        <v>26</v>
      </c>
      <c r="K6852" t="s">
        <v>26</v>
      </c>
    </row>
    <row r="6853" spans="1:11" x14ac:dyDescent="0.25">
      <c r="A6853" s="1">
        <v>37773</v>
      </c>
      <c r="B6853" t="s">
        <v>142</v>
      </c>
      <c r="C6853" t="s">
        <v>26</v>
      </c>
      <c r="D6853" t="s">
        <v>26</v>
      </c>
      <c r="E6853" t="s">
        <v>26</v>
      </c>
      <c r="F6853">
        <v>207400237.34999999</v>
      </c>
      <c r="G6853">
        <v>178780161.33000001</v>
      </c>
      <c r="H6853">
        <v>295630064.70999998</v>
      </c>
      <c r="I6853" t="s">
        <v>26</v>
      </c>
      <c r="J6853" t="s">
        <v>26</v>
      </c>
      <c r="K6853" t="s">
        <v>26</v>
      </c>
    </row>
    <row r="6854" spans="1:11" x14ac:dyDescent="0.25">
      <c r="A6854" s="1">
        <v>37773</v>
      </c>
      <c r="B6854" t="s">
        <v>143</v>
      </c>
      <c r="C6854" t="s">
        <v>26</v>
      </c>
      <c r="D6854" t="s">
        <v>26</v>
      </c>
      <c r="E6854" t="s">
        <v>26</v>
      </c>
      <c r="F6854">
        <v>219891150.78999999</v>
      </c>
      <c r="G6854">
        <v>188305291.24000001</v>
      </c>
      <c r="H6854">
        <v>296425508.75</v>
      </c>
      <c r="I6854" t="s">
        <v>26</v>
      </c>
      <c r="J6854" t="s">
        <v>26</v>
      </c>
      <c r="K6854" t="s">
        <v>26</v>
      </c>
    </row>
    <row r="6855" spans="1:11" x14ac:dyDescent="0.25">
      <c r="A6855" s="1">
        <v>37773</v>
      </c>
      <c r="B6855" t="s">
        <v>144</v>
      </c>
      <c r="C6855" t="s">
        <v>26</v>
      </c>
      <c r="D6855" t="s">
        <v>26</v>
      </c>
      <c r="E6855" t="s">
        <v>26</v>
      </c>
      <c r="F6855">
        <v>189852086.78999999</v>
      </c>
      <c r="G6855">
        <v>171890643.40000001</v>
      </c>
      <c r="H6855">
        <v>255885590.72999999</v>
      </c>
      <c r="I6855" t="s">
        <v>26</v>
      </c>
      <c r="J6855" t="s">
        <v>26</v>
      </c>
      <c r="K6855" t="s">
        <v>26</v>
      </c>
    </row>
    <row r="6856" spans="1:11" x14ac:dyDescent="0.25">
      <c r="A6856" s="1">
        <v>37773</v>
      </c>
      <c r="B6856" t="s">
        <v>145</v>
      </c>
      <c r="C6856" t="s">
        <v>26</v>
      </c>
      <c r="D6856" t="s">
        <v>26</v>
      </c>
      <c r="E6856" t="s">
        <v>26</v>
      </c>
      <c r="F6856">
        <v>222885601.58000001</v>
      </c>
      <c r="G6856">
        <v>195940921.55000001</v>
      </c>
      <c r="H6856">
        <v>291763021.86000001</v>
      </c>
      <c r="I6856" t="s">
        <v>26</v>
      </c>
      <c r="J6856" t="s">
        <v>26</v>
      </c>
      <c r="K6856" t="s">
        <v>26</v>
      </c>
    </row>
    <row r="6857" spans="1:11" x14ac:dyDescent="0.25">
      <c r="A6857" s="1">
        <v>37773</v>
      </c>
      <c r="B6857" t="s">
        <v>146</v>
      </c>
      <c r="C6857" t="s">
        <v>26</v>
      </c>
      <c r="D6857" t="s">
        <v>26</v>
      </c>
      <c r="E6857" t="s">
        <v>26</v>
      </c>
      <c r="F6857">
        <v>220351073.21000001</v>
      </c>
      <c r="G6857">
        <v>204288330.13999999</v>
      </c>
      <c r="H6857">
        <v>270213266.32999998</v>
      </c>
      <c r="I6857" t="s">
        <v>26</v>
      </c>
      <c r="J6857" t="s">
        <v>26</v>
      </c>
      <c r="K6857" t="s">
        <v>26</v>
      </c>
    </row>
    <row r="6858" spans="1:11" x14ac:dyDescent="0.25">
      <c r="A6858" s="1">
        <v>37773</v>
      </c>
      <c r="B6858" t="s">
        <v>2</v>
      </c>
      <c r="C6858" t="s">
        <v>26</v>
      </c>
      <c r="D6858" t="s">
        <v>26</v>
      </c>
      <c r="E6858" t="s">
        <v>26</v>
      </c>
      <c r="F6858">
        <v>209152844.31999999</v>
      </c>
      <c r="G6858">
        <v>188951554.21000001</v>
      </c>
      <c r="H6858">
        <v>269196829</v>
      </c>
      <c r="I6858" t="s">
        <v>26</v>
      </c>
      <c r="J6858" t="s">
        <v>26</v>
      </c>
      <c r="K6858" t="s">
        <v>26</v>
      </c>
    </row>
    <row r="6859" spans="1:11" x14ac:dyDescent="0.25">
      <c r="A6859" s="1">
        <v>37773</v>
      </c>
      <c r="B6859" t="s">
        <v>147</v>
      </c>
      <c r="C6859" t="s">
        <v>26</v>
      </c>
      <c r="D6859" t="s">
        <v>26</v>
      </c>
      <c r="E6859" t="s">
        <v>26</v>
      </c>
      <c r="F6859">
        <v>220457863.63999999</v>
      </c>
      <c r="G6859">
        <v>190756681.68000001</v>
      </c>
      <c r="H6859">
        <v>290721135.5</v>
      </c>
      <c r="I6859" t="s">
        <v>26</v>
      </c>
      <c r="J6859" t="s">
        <v>26</v>
      </c>
      <c r="K6859" t="s">
        <v>26</v>
      </c>
    </row>
    <row r="6860" spans="1:11" x14ac:dyDescent="0.25">
      <c r="A6860" s="1">
        <v>37773</v>
      </c>
      <c r="B6860" t="s">
        <v>148</v>
      </c>
      <c r="C6860" t="s">
        <v>26</v>
      </c>
      <c r="D6860" t="s">
        <v>26</v>
      </c>
      <c r="E6860" t="s">
        <v>26</v>
      </c>
      <c r="F6860">
        <v>226578813.88999999</v>
      </c>
      <c r="G6860">
        <v>195510306.97999999</v>
      </c>
      <c r="H6860">
        <v>297826991.97000003</v>
      </c>
      <c r="I6860" t="s">
        <v>26</v>
      </c>
      <c r="J6860" t="s">
        <v>26</v>
      </c>
      <c r="K6860" t="s">
        <v>26</v>
      </c>
    </row>
    <row r="6861" spans="1:11" x14ac:dyDescent="0.25">
      <c r="A6861" s="1">
        <v>37773</v>
      </c>
      <c r="B6861" t="s">
        <v>149</v>
      </c>
      <c r="C6861" t="s">
        <v>26</v>
      </c>
      <c r="D6861" t="s">
        <v>26</v>
      </c>
      <c r="E6861" t="s">
        <v>26</v>
      </c>
      <c r="F6861">
        <v>212647364.71000001</v>
      </c>
      <c r="G6861">
        <v>187641375.03999999</v>
      </c>
      <c r="H6861">
        <v>273058734.25</v>
      </c>
      <c r="I6861" t="s">
        <v>26</v>
      </c>
      <c r="J6861" t="s">
        <v>26</v>
      </c>
      <c r="K6861" t="s">
        <v>26</v>
      </c>
    </row>
    <row r="6862" spans="1:11" x14ac:dyDescent="0.25">
      <c r="A6862" s="1">
        <v>37773</v>
      </c>
      <c r="B6862" t="s">
        <v>150</v>
      </c>
      <c r="C6862" t="s">
        <v>26</v>
      </c>
      <c r="D6862" t="s">
        <v>26</v>
      </c>
      <c r="E6862" t="s">
        <v>26</v>
      </c>
      <c r="F6862">
        <v>238820088.34999999</v>
      </c>
      <c r="G6862">
        <v>203969036.50999999</v>
      </c>
      <c r="H6862">
        <v>325375426.83999997</v>
      </c>
      <c r="I6862" t="s">
        <v>26</v>
      </c>
      <c r="J6862" t="s">
        <v>26</v>
      </c>
      <c r="K6862" t="s">
        <v>26</v>
      </c>
    </row>
    <row r="6863" spans="1:11" x14ac:dyDescent="0.25">
      <c r="A6863" s="1">
        <v>37773</v>
      </c>
      <c r="B6863" t="s">
        <v>151</v>
      </c>
      <c r="C6863" t="s">
        <v>26</v>
      </c>
      <c r="D6863" t="s">
        <v>26</v>
      </c>
      <c r="E6863" t="s">
        <v>26</v>
      </c>
      <c r="F6863">
        <v>198892053.13999999</v>
      </c>
      <c r="G6863">
        <v>177220622.30000001</v>
      </c>
      <c r="H6863">
        <v>265115545.86000001</v>
      </c>
      <c r="I6863" t="s">
        <v>26</v>
      </c>
      <c r="J6863" t="s">
        <v>26</v>
      </c>
      <c r="K6863" t="s">
        <v>26</v>
      </c>
    </row>
    <row r="6864" spans="1:11" x14ac:dyDescent="0.25">
      <c r="A6864" s="1">
        <v>37773</v>
      </c>
      <c r="B6864" t="s">
        <v>152</v>
      </c>
      <c r="C6864" t="s">
        <v>26</v>
      </c>
      <c r="D6864" t="s">
        <v>26</v>
      </c>
      <c r="E6864" t="s">
        <v>26</v>
      </c>
      <c r="F6864">
        <v>200569986.81999999</v>
      </c>
      <c r="G6864">
        <v>179949139.81999999</v>
      </c>
      <c r="H6864">
        <v>256388628.34999999</v>
      </c>
      <c r="I6864" t="s">
        <v>26</v>
      </c>
      <c r="J6864" t="s">
        <v>26</v>
      </c>
      <c r="K6864" t="s">
        <v>26</v>
      </c>
    </row>
    <row r="6865" spans="1:11" x14ac:dyDescent="0.25">
      <c r="A6865" s="1">
        <v>37773</v>
      </c>
      <c r="B6865" t="s">
        <v>153</v>
      </c>
      <c r="C6865" t="s">
        <v>26</v>
      </c>
      <c r="D6865" t="s">
        <v>26</v>
      </c>
      <c r="E6865" t="s">
        <v>26</v>
      </c>
      <c r="F6865">
        <v>225729091.75999999</v>
      </c>
      <c r="G6865">
        <v>214061299.44999999</v>
      </c>
      <c r="H6865">
        <v>258798994.75</v>
      </c>
      <c r="I6865" t="s">
        <v>26</v>
      </c>
      <c r="J6865" t="s">
        <v>26</v>
      </c>
      <c r="K6865" t="s">
        <v>26</v>
      </c>
    </row>
    <row r="6866" spans="1:11" x14ac:dyDescent="0.25">
      <c r="A6866" s="1">
        <v>37773</v>
      </c>
      <c r="B6866" t="s">
        <v>154</v>
      </c>
      <c r="C6866" t="s">
        <v>26</v>
      </c>
      <c r="D6866" t="s">
        <v>26</v>
      </c>
      <c r="E6866" t="s">
        <v>26</v>
      </c>
      <c r="F6866">
        <v>225364200.83000001</v>
      </c>
      <c r="G6866">
        <v>198558931.46000001</v>
      </c>
      <c r="H6866">
        <v>309107564.69</v>
      </c>
      <c r="I6866" t="s">
        <v>26</v>
      </c>
      <c r="J6866" t="s">
        <v>26</v>
      </c>
      <c r="K6866" t="s">
        <v>26</v>
      </c>
    </row>
    <row r="6867" spans="1:11" x14ac:dyDescent="0.25">
      <c r="A6867" s="1">
        <v>37773</v>
      </c>
      <c r="B6867" t="s">
        <v>155</v>
      </c>
      <c r="C6867" t="s">
        <v>26</v>
      </c>
      <c r="D6867" t="s">
        <v>26</v>
      </c>
      <c r="E6867" t="s">
        <v>26</v>
      </c>
      <c r="F6867">
        <v>215306563.41</v>
      </c>
      <c r="G6867">
        <v>191827560.62</v>
      </c>
      <c r="H6867">
        <v>278201419.51999998</v>
      </c>
      <c r="I6867" t="s">
        <v>26</v>
      </c>
      <c r="J6867" t="s">
        <v>26</v>
      </c>
      <c r="K6867" t="s">
        <v>26</v>
      </c>
    </row>
    <row r="6868" spans="1:11" x14ac:dyDescent="0.25">
      <c r="A6868" s="1">
        <v>37803</v>
      </c>
      <c r="B6868" t="s">
        <v>1</v>
      </c>
      <c r="C6868" t="s">
        <v>26</v>
      </c>
      <c r="D6868" t="s">
        <v>26</v>
      </c>
      <c r="E6868" t="s">
        <v>26</v>
      </c>
      <c r="F6868">
        <v>220321616.46000001</v>
      </c>
      <c r="G6868">
        <v>194144671.65000001</v>
      </c>
      <c r="H6868">
        <v>290786754.54000002</v>
      </c>
      <c r="I6868" t="s">
        <v>26</v>
      </c>
      <c r="J6868" t="s">
        <v>26</v>
      </c>
      <c r="K6868" t="s">
        <v>26</v>
      </c>
    </row>
    <row r="6869" spans="1:11" x14ac:dyDescent="0.25">
      <c r="A6869" s="1">
        <v>37803</v>
      </c>
      <c r="B6869" t="s">
        <v>126</v>
      </c>
      <c r="C6869" t="s">
        <v>26</v>
      </c>
      <c r="D6869" t="s">
        <v>26</v>
      </c>
      <c r="E6869" t="s">
        <v>26</v>
      </c>
      <c r="F6869">
        <v>212614498.99000001</v>
      </c>
      <c r="G6869">
        <v>190891121.56</v>
      </c>
      <c r="H6869">
        <v>271852218.41000003</v>
      </c>
      <c r="I6869" t="s">
        <v>26</v>
      </c>
      <c r="J6869" t="s">
        <v>26</v>
      </c>
      <c r="K6869" t="s">
        <v>26</v>
      </c>
    </row>
    <row r="6870" spans="1:11" x14ac:dyDescent="0.25">
      <c r="A6870" s="1">
        <v>37803</v>
      </c>
      <c r="B6870" t="s">
        <v>127</v>
      </c>
      <c r="C6870" t="s">
        <v>26</v>
      </c>
      <c r="D6870" t="s">
        <v>26</v>
      </c>
      <c r="E6870" t="s">
        <v>26</v>
      </c>
      <c r="F6870">
        <v>216507102.50999999</v>
      </c>
      <c r="G6870">
        <v>189176709.78999999</v>
      </c>
      <c r="H6870">
        <v>301094284.68000001</v>
      </c>
      <c r="I6870" t="s">
        <v>26</v>
      </c>
      <c r="J6870" t="s">
        <v>26</v>
      </c>
      <c r="K6870" t="s">
        <v>26</v>
      </c>
    </row>
    <row r="6871" spans="1:11" x14ac:dyDescent="0.25">
      <c r="A6871" s="1">
        <v>37803</v>
      </c>
      <c r="B6871" t="s">
        <v>113</v>
      </c>
      <c r="C6871" t="s">
        <v>26</v>
      </c>
      <c r="D6871" t="s">
        <v>26</v>
      </c>
      <c r="E6871" t="s">
        <v>26</v>
      </c>
      <c r="F6871">
        <v>224924810.59</v>
      </c>
      <c r="G6871">
        <v>198703238.69</v>
      </c>
      <c r="H6871">
        <v>290521766.38999999</v>
      </c>
      <c r="I6871" t="s">
        <v>26</v>
      </c>
      <c r="J6871" t="s">
        <v>26</v>
      </c>
      <c r="K6871" t="s">
        <v>26</v>
      </c>
    </row>
    <row r="6872" spans="1:11" x14ac:dyDescent="0.25">
      <c r="A6872" s="1">
        <v>37803</v>
      </c>
      <c r="B6872" t="s">
        <v>128</v>
      </c>
      <c r="C6872" t="s">
        <v>26</v>
      </c>
      <c r="D6872" t="s">
        <v>26</v>
      </c>
      <c r="E6872" t="s">
        <v>26</v>
      </c>
      <c r="F6872">
        <v>217730001.18000001</v>
      </c>
      <c r="G6872">
        <v>187671502.40000001</v>
      </c>
      <c r="H6872">
        <v>295510488.63</v>
      </c>
      <c r="I6872" t="s">
        <v>26</v>
      </c>
      <c r="J6872" t="s">
        <v>26</v>
      </c>
      <c r="K6872" t="s">
        <v>26</v>
      </c>
    </row>
    <row r="6873" spans="1:11" x14ac:dyDescent="0.25">
      <c r="A6873" s="1">
        <v>37803</v>
      </c>
      <c r="B6873" t="s">
        <v>129</v>
      </c>
      <c r="C6873" t="s">
        <v>26</v>
      </c>
      <c r="D6873" t="s">
        <v>26</v>
      </c>
      <c r="E6873" t="s">
        <v>26</v>
      </c>
      <c r="F6873">
        <v>220085424.49000001</v>
      </c>
      <c r="G6873">
        <v>199204414.13</v>
      </c>
      <c r="H6873">
        <v>279660952.56</v>
      </c>
      <c r="I6873" t="s">
        <v>26</v>
      </c>
      <c r="J6873" t="s">
        <v>26</v>
      </c>
      <c r="K6873" t="s">
        <v>26</v>
      </c>
    </row>
    <row r="6874" spans="1:11" x14ac:dyDescent="0.25">
      <c r="A6874" s="1">
        <v>37803</v>
      </c>
      <c r="B6874" t="s">
        <v>130</v>
      </c>
      <c r="C6874" t="s">
        <v>26</v>
      </c>
      <c r="D6874" t="s">
        <v>26</v>
      </c>
      <c r="E6874" t="s">
        <v>26</v>
      </c>
      <c r="F6874">
        <v>222164186.53999999</v>
      </c>
      <c r="G6874">
        <v>185825113.15000001</v>
      </c>
      <c r="H6874">
        <v>353346158.88999999</v>
      </c>
      <c r="I6874" t="s">
        <v>26</v>
      </c>
      <c r="J6874" t="s">
        <v>26</v>
      </c>
      <c r="K6874" t="s">
        <v>26</v>
      </c>
    </row>
    <row r="6875" spans="1:11" x14ac:dyDescent="0.25">
      <c r="A6875" s="1">
        <v>37803</v>
      </c>
      <c r="B6875" t="s">
        <v>131</v>
      </c>
      <c r="C6875" t="s">
        <v>26</v>
      </c>
      <c r="D6875" t="s">
        <v>26</v>
      </c>
      <c r="E6875" t="s">
        <v>26</v>
      </c>
      <c r="F6875">
        <v>224621127.91999999</v>
      </c>
      <c r="G6875">
        <v>196270935.97999999</v>
      </c>
      <c r="H6875">
        <v>315217700.69999999</v>
      </c>
      <c r="I6875" t="s">
        <v>26</v>
      </c>
      <c r="J6875" t="s">
        <v>26</v>
      </c>
      <c r="K6875" t="s">
        <v>26</v>
      </c>
    </row>
    <row r="6876" spans="1:11" x14ac:dyDescent="0.25">
      <c r="A6876" s="1">
        <v>37803</v>
      </c>
      <c r="B6876" t="s">
        <v>132</v>
      </c>
      <c r="C6876" t="s">
        <v>26</v>
      </c>
      <c r="D6876" t="s">
        <v>26</v>
      </c>
      <c r="E6876" t="s">
        <v>26</v>
      </c>
      <c r="F6876">
        <v>221962048.61000001</v>
      </c>
      <c r="G6876">
        <v>188596988.91</v>
      </c>
      <c r="H6876">
        <v>298902166.13999999</v>
      </c>
      <c r="I6876" t="s">
        <v>26</v>
      </c>
      <c r="J6876" t="s">
        <v>26</v>
      </c>
      <c r="K6876" t="s">
        <v>26</v>
      </c>
    </row>
    <row r="6877" spans="1:11" x14ac:dyDescent="0.25">
      <c r="A6877" s="1">
        <v>37803</v>
      </c>
      <c r="B6877" t="s">
        <v>133</v>
      </c>
      <c r="C6877" t="s">
        <v>26</v>
      </c>
      <c r="D6877" t="s">
        <v>26</v>
      </c>
      <c r="E6877" t="s">
        <v>26</v>
      </c>
      <c r="F6877">
        <v>216638246.94</v>
      </c>
      <c r="G6877">
        <v>186077145.52000001</v>
      </c>
      <c r="H6877">
        <v>292107116.57999998</v>
      </c>
      <c r="I6877" t="s">
        <v>26</v>
      </c>
      <c r="J6877" t="s">
        <v>26</v>
      </c>
      <c r="K6877" t="s">
        <v>26</v>
      </c>
    </row>
    <row r="6878" spans="1:11" x14ac:dyDescent="0.25">
      <c r="A6878" s="1">
        <v>37803</v>
      </c>
      <c r="B6878" t="s">
        <v>134</v>
      </c>
      <c r="C6878" t="s">
        <v>26</v>
      </c>
      <c r="D6878" t="s">
        <v>26</v>
      </c>
      <c r="E6878" t="s">
        <v>26</v>
      </c>
      <c r="F6878">
        <v>196877853.44</v>
      </c>
      <c r="G6878">
        <v>194674610.25999999</v>
      </c>
      <c r="H6878">
        <v>207751295.84</v>
      </c>
      <c r="I6878" t="s">
        <v>26</v>
      </c>
      <c r="J6878" t="s">
        <v>26</v>
      </c>
      <c r="K6878" t="s">
        <v>26</v>
      </c>
    </row>
    <row r="6879" spans="1:11" x14ac:dyDescent="0.25">
      <c r="A6879" s="1">
        <v>37803</v>
      </c>
      <c r="B6879" t="s">
        <v>135</v>
      </c>
      <c r="C6879" t="s">
        <v>26</v>
      </c>
      <c r="D6879" t="s">
        <v>26</v>
      </c>
      <c r="E6879" t="s">
        <v>26</v>
      </c>
      <c r="F6879">
        <v>198038205.47</v>
      </c>
      <c r="G6879">
        <v>186802274.53999999</v>
      </c>
      <c r="H6879">
        <v>235680631.18000001</v>
      </c>
      <c r="I6879" t="s">
        <v>26</v>
      </c>
      <c r="J6879" t="s">
        <v>26</v>
      </c>
      <c r="K6879" t="s">
        <v>26</v>
      </c>
    </row>
    <row r="6880" spans="1:11" x14ac:dyDescent="0.25">
      <c r="A6880" s="1">
        <v>37803</v>
      </c>
      <c r="B6880" t="s">
        <v>136</v>
      </c>
      <c r="C6880" t="s">
        <v>26</v>
      </c>
      <c r="D6880" t="s">
        <v>26</v>
      </c>
      <c r="E6880" t="s">
        <v>26</v>
      </c>
      <c r="F6880">
        <v>240245017.69999999</v>
      </c>
      <c r="G6880">
        <v>197673218.21000001</v>
      </c>
      <c r="H6880">
        <v>367056388.25999999</v>
      </c>
      <c r="I6880" t="s">
        <v>26</v>
      </c>
      <c r="J6880" t="s">
        <v>26</v>
      </c>
      <c r="K6880" t="s">
        <v>26</v>
      </c>
    </row>
    <row r="6881" spans="1:11" x14ac:dyDescent="0.25">
      <c r="A6881" s="1">
        <v>37803</v>
      </c>
      <c r="B6881" t="s">
        <v>137</v>
      </c>
      <c r="C6881" t="s">
        <v>26</v>
      </c>
      <c r="D6881" t="s">
        <v>26</v>
      </c>
      <c r="E6881" t="s">
        <v>26</v>
      </c>
      <c r="F6881">
        <v>213080427.44</v>
      </c>
      <c r="G6881">
        <v>180648093.38999999</v>
      </c>
      <c r="H6881">
        <v>351359951.92000002</v>
      </c>
      <c r="I6881" t="s">
        <v>26</v>
      </c>
      <c r="J6881" t="s">
        <v>26</v>
      </c>
      <c r="K6881" t="s">
        <v>26</v>
      </c>
    </row>
    <row r="6882" spans="1:11" x14ac:dyDescent="0.25">
      <c r="A6882" s="1">
        <v>37803</v>
      </c>
      <c r="B6882" t="s">
        <v>138</v>
      </c>
      <c r="C6882" t="s">
        <v>26</v>
      </c>
      <c r="D6882" t="s">
        <v>26</v>
      </c>
      <c r="E6882" t="s">
        <v>26</v>
      </c>
      <c r="F6882">
        <v>236435405.91</v>
      </c>
      <c r="G6882">
        <v>215222614.83000001</v>
      </c>
      <c r="H6882">
        <v>311429226.94</v>
      </c>
      <c r="I6882" t="s">
        <v>26</v>
      </c>
      <c r="J6882" t="s">
        <v>26</v>
      </c>
      <c r="K6882" t="s">
        <v>26</v>
      </c>
    </row>
    <row r="6883" spans="1:11" x14ac:dyDescent="0.25">
      <c r="A6883" s="1">
        <v>37803</v>
      </c>
      <c r="B6883" t="s">
        <v>139</v>
      </c>
      <c r="C6883" t="s">
        <v>26</v>
      </c>
      <c r="D6883" t="s">
        <v>26</v>
      </c>
      <c r="E6883" t="s">
        <v>26</v>
      </c>
      <c r="F6883">
        <v>225830143.59</v>
      </c>
      <c r="G6883">
        <v>188481286.11000001</v>
      </c>
      <c r="H6883">
        <v>355135080.89999998</v>
      </c>
      <c r="I6883" t="s">
        <v>26</v>
      </c>
      <c r="J6883" t="s">
        <v>26</v>
      </c>
      <c r="K6883" t="s">
        <v>26</v>
      </c>
    </row>
    <row r="6884" spans="1:11" x14ac:dyDescent="0.25">
      <c r="A6884" s="1">
        <v>37803</v>
      </c>
      <c r="B6884" t="s">
        <v>140</v>
      </c>
      <c r="C6884" t="s">
        <v>26</v>
      </c>
      <c r="D6884" t="s">
        <v>26</v>
      </c>
      <c r="E6884" t="s">
        <v>26</v>
      </c>
      <c r="F6884">
        <v>191695695.28</v>
      </c>
      <c r="G6884">
        <v>177330580.5</v>
      </c>
      <c r="H6884">
        <v>240414284.13</v>
      </c>
      <c r="I6884" t="s">
        <v>26</v>
      </c>
      <c r="J6884" t="s">
        <v>26</v>
      </c>
      <c r="K6884" t="s">
        <v>26</v>
      </c>
    </row>
    <row r="6885" spans="1:11" x14ac:dyDescent="0.25">
      <c r="A6885" s="1">
        <v>37803</v>
      </c>
      <c r="B6885" t="s">
        <v>141</v>
      </c>
      <c r="C6885" t="s">
        <v>26</v>
      </c>
      <c r="D6885" t="s">
        <v>26</v>
      </c>
      <c r="E6885" t="s">
        <v>26</v>
      </c>
      <c r="F6885">
        <v>213876288.27000001</v>
      </c>
      <c r="G6885">
        <v>199216855.38999999</v>
      </c>
      <c r="H6885">
        <v>265635303.44</v>
      </c>
      <c r="I6885" t="s">
        <v>26</v>
      </c>
      <c r="J6885" t="s">
        <v>26</v>
      </c>
      <c r="K6885" t="s">
        <v>26</v>
      </c>
    </row>
    <row r="6886" spans="1:11" x14ac:dyDescent="0.25">
      <c r="A6886" s="1">
        <v>37803</v>
      </c>
      <c r="B6886" t="s">
        <v>142</v>
      </c>
      <c r="C6886" t="s">
        <v>26</v>
      </c>
      <c r="D6886" t="s">
        <v>26</v>
      </c>
      <c r="E6886" t="s">
        <v>26</v>
      </c>
      <c r="F6886">
        <v>207628377.61000001</v>
      </c>
      <c r="G6886">
        <v>178887429.43000001</v>
      </c>
      <c r="H6886">
        <v>296221324.83999997</v>
      </c>
      <c r="I6886" t="s">
        <v>26</v>
      </c>
      <c r="J6886" t="s">
        <v>26</v>
      </c>
      <c r="K6886" t="s">
        <v>26</v>
      </c>
    </row>
    <row r="6887" spans="1:11" x14ac:dyDescent="0.25">
      <c r="A6887" s="1">
        <v>37803</v>
      </c>
      <c r="B6887" t="s">
        <v>143</v>
      </c>
      <c r="C6887" t="s">
        <v>26</v>
      </c>
      <c r="D6887" t="s">
        <v>26</v>
      </c>
      <c r="E6887" t="s">
        <v>26</v>
      </c>
      <c r="F6887">
        <v>220836682.74000001</v>
      </c>
      <c r="G6887">
        <v>189698750.38999999</v>
      </c>
      <c r="H6887">
        <v>296425508.75</v>
      </c>
      <c r="I6887" t="s">
        <v>26</v>
      </c>
      <c r="J6887" t="s">
        <v>26</v>
      </c>
      <c r="K6887" t="s">
        <v>26</v>
      </c>
    </row>
    <row r="6888" spans="1:11" x14ac:dyDescent="0.25">
      <c r="A6888" s="1">
        <v>37803</v>
      </c>
      <c r="B6888" t="s">
        <v>144</v>
      </c>
      <c r="C6888" t="s">
        <v>26</v>
      </c>
      <c r="D6888" t="s">
        <v>26</v>
      </c>
      <c r="E6888" t="s">
        <v>26</v>
      </c>
      <c r="F6888">
        <v>197806889.22999999</v>
      </c>
      <c r="G6888">
        <v>172131290.30000001</v>
      </c>
      <c r="H6888">
        <v>285312433.67000002</v>
      </c>
      <c r="I6888" t="s">
        <v>26</v>
      </c>
      <c r="J6888" t="s">
        <v>26</v>
      </c>
      <c r="K6888" t="s">
        <v>26</v>
      </c>
    </row>
    <row r="6889" spans="1:11" x14ac:dyDescent="0.25">
      <c r="A6889" s="1">
        <v>37803</v>
      </c>
      <c r="B6889" t="s">
        <v>145</v>
      </c>
      <c r="C6889" t="s">
        <v>26</v>
      </c>
      <c r="D6889" t="s">
        <v>26</v>
      </c>
      <c r="E6889" t="s">
        <v>26</v>
      </c>
      <c r="F6889">
        <v>223398238.46000001</v>
      </c>
      <c r="G6889">
        <v>196724685.22999999</v>
      </c>
      <c r="H6889">
        <v>291763021.86000001</v>
      </c>
      <c r="I6889" t="s">
        <v>26</v>
      </c>
      <c r="J6889" t="s">
        <v>26</v>
      </c>
      <c r="K6889" t="s">
        <v>26</v>
      </c>
    </row>
    <row r="6890" spans="1:11" x14ac:dyDescent="0.25">
      <c r="A6890" s="1">
        <v>37803</v>
      </c>
      <c r="B6890" t="s">
        <v>146</v>
      </c>
      <c r="C6890" t="s">
        <v>26</v>
      </c>
      <c r="D6890" t="s">
        <v>26</v>
      </c>
      <c r="E6890" t="s">
        <v>26</v>
      </c>
      <c r="F6890">
        <v>221056196.65000001</v>
      </c>
      <c r="G6890">
        <v>205371058.28999999</v>
      </c>
      <c r="H6890">
        <v>270213266.32999998</v>
      </c>
      <c r="I6890" t="s">
        <v>26</v>
      </c>
      <c r="J6890" t="s">
        <v>26</v>
      </c>
      <c r="K6890" t="s">
        <v>26</v>
      </c>
    </row>
    <row r="6891" spans="1:11" x14ac:dyDescent="0.25">
      <c r="A6891" s="1">
        <v>37803</v>
      </c>
      <c r="B6891" t="s">
        <v>2</v>
      </c>
      <c r="C6891" t="s">
        <v>26</v>
      </c>
      <c r="D6891" t="s">
        <v>26</v>
      </c>
      <c r="E6891" t="s">
        <v>26</v>
      </c>
      <c r="F6891">
        <v>210219523.83000001</v>
      </c>
      <c r="G6891">
        <v>190482061.80000001</v>
      </c>
      <c r="H6891">
        <v>269196829</v>
      </c>
      <c r="I6891" t="s">
        <v>26</v>
      </c>
      <c r="J6891" t="s">
        <v>26</v>
      </c>
      <c r="K6891" t="s">
        <v>26</v>
      </c>
    </row>
    <row r="6892" spans="1:11" x14ac:dyDescent="0.25">
      <c r="A6892" s="1">
        <v>37803</v>
      </c>
      <c r="B6892" t="s">
        <v>147</v>
      </c>
      <c r="C6892" t="s">
        <v>26</v>
      </c>
      <c r="D6892" t="s">
        <v>26</v>
      </c>
      <c r="E6892" t="s">
        <v>26</v>
      </c>
      <c r="F6892">
        <v>221031054.09</v>
      </c>
      <c r="G6892">
        <v>191653238.09</v>
      </c>
      <c r="H6892">
        <v>290721135.5</v>
      </c>
      <c r="I6892" t="s">
        <v>26</v>
      </c>
      <c r="J6892" t="s">
        <v>26</v>
      </c>
      <c r="K6892" t="s">
        <v>26</v>
      </c>
    </row>
    <row r="6893" spans="1:11" x14ac:dyDescent="0.25">
      <c r="A6893" s="1">
        <v>37803</v>
      </c>
      <c r="B6893" t="s">
        <v>148</v>
      </c>
      <c r="C6893" t="s">
        <v>26</v>
      </c>
      <c r="D6893" t="s">
        <v>26</v>
      </c>
      <c r="E6893" t="s">
        <v>26</v>
      </c>
      <c r="F6893">
        <v>228142207.71000001</v>
      </c>
      <c r="G6893">
        <v>197524063.13999999</v>
      </c>
      <c r="H6893">
        <v>298720472.94999999</v>
      </c>
      <c r="I6893" t="s">
        <v>26</v>
      </c>
      <c r="J6893" t="s">
        <v>26</v>
      </c>
      <c r="K6893" t="s">
        <v>26</v>
      </c>
    </row>
    <row r="6894" spans="1:11" x14ac:dyDescent="0.25">
      <c r="A6894" s="1">
        <v>37803</v>
      </c>
      <c r="B6894" t="s">
        <v>149</v>
      </c>
      <c r="C6894" t="s">
        <v>26</v>
      </c>
      <c r="D6894" t="s">
        <v>26</v>
      </c>
      <c r="E6894" t="s">
        <v>26</v>
      </c>
      <c r="F6894">
        <v>224938382.38999999</v>
      </c>
      <c r="G6894">
        <v>189649137.75</v>
      </c>
      <c r="H6894">
        <v>303859759.47000003</v>
      </c>
      <c r="I6894" t="s">
        <v>26</v>
      </c>
      <c r="J6894" t="s">
        <v>26</v>
      </c>
      <c r="K6894" t="s">
        <v>26</v>
      </c>
    </row>
    <row r="6895" spans="1:11" x14ac:dyDescent="0.25">
      <c r="A6895" s="1">
        <v>37803</v>
      </c>
      <c r="B6895" t="s">
        <v>150</v>
      </c>
      <c r="C6895" t="s">
        <v>26</v>
      </c>
      <c r="D6895" t="s">
        <v>26</v>
      </c>
      <c r="E6895" t="s">
        <v>26</v>
      </c>
      <c r="F6895">
        <v>240396300.93000001</v>
      </c>
      <c r="G6895">
        <v>206396268.05000001</v>
      </c>
      <c r="H6895">
        <v>325375426.83999997</v>
      </c>
      <c r="I6895" t="s">
        <v>26</v>
      </c>
      <c r="J6895" t="s">
        <v>26</v>
      </c>
      <c r="K6895" t="s">
        <v>26</v>
      </c>
    </row>
    <row r="6896" spans="1:11" x14ac:dyDescent="0.25">
      <c r="A6896" s="1">
        <v>37803</v>
      </c>
      <c r="B6896" t="s">
        <v>151</v>
      </c>
      <c r="C6896" t="s">
        <v>26</v>
      </c>
      <c r="D6896" t="s">
        <v>26</v>
      </c>
      <c r="E6896" t="s">
        <v>26</v>
      </c>
      <c r="F6896">
        <v>200443411.16</v>
      </c>
      <c r="G6896">
        <v>177326954.68000001</v>
      </c>
      <c r="H6896">
        <v>270417856.77999997</v>
      </c>
      <c r="I6896" t="s">
        <v>26</v>
      </c>
      <c r="J6896" t="s">
        <v>26</v>
      </c>
      <c r="K6896" t="s">
        <v>26</v>
      </c>
    </row>
    <row r="6897" spans="1:11" x14ac:dyDescent="0.25">
      <c r="A6897" s="1">
        <v>37803</v>
      </c>
      <c r="B6897" t="s">
        <v>152</v>
      </c>
      <c r="C6897" t="s">
        <v>26</v>
      </c>
      <c r="D6897" t="s">
        <v>26</v>
      </c>
      <c r="E6897" t="s">
        <v>26</v>
      </c>
      <c r="F6897">
        <v>201713235.74000001</v>
      </c>
      <c r="G6897">
        <v>181622666.81999999</v>
      </c>
      <c r="H6897">
        <v>256388628.34999999</v>
      </c>
      <c r="I6897" t="s">
        <v>26</v>
      </c>
      <c r="J6897" t="s">
        <v>26</v>
      </c>
      <c r="K6897" t="s">
        <v>26</v>
      </c>
    </row>
    <row r="6898" spans="1:11" x14ac:dyDescent="0.25">
      <c r="A6898" s="1">
        <v>37803</v>
      </c>
      <c r="B6898" t="s">
        <v>153</v>
      </c>
      <c r="C6898" t="s">
        <v>26</v>
      </c>
      <c r="D6898" t="s">
        <v>26</v>
      </c>
      <c r="E6898" t="s">
        <v>26</v>
      </c>
      <c r="F6898">
        <v>226812591.40000001</v>
      </c>
      <c r="G6898">
        <v>215709571.46000001</v>
      </c>
      <c r="H6898">
        <v>258798994.75</v>
      </c>
      <c r="I6898" t="s">
        <v>26</v>
      </c>
      <c r="J6898" t="s">
        <v>26</v>
      </c>
      <c r="K6898" t="s">
        <v>26</v>
      </c>
    </row>
    <row r="6899" spans="1:11" x14ac:dyDescent="0.25">
      <c r="A6899" s="1">
        <v>37803</v>
      </c>
      <c r="B6899" t="s">
        <v>154</v>
      </c>
      <c r="C6899" t="s">
        <v>26</v>
      </c>
      <c r="D6899" t="s">
        <v>26</v>
      </c>
      <c r="E6899" t="s">
        <v>26</v>
      </c>
      <c r="F6899">
        <v>225454346.52000001</v>
      </c>
      <c r="G6899">
        <v>198678066.81</v>
      </c>
      <c r="H6899">
        <v>309107564.69</v>
      </c>
      <c r="I6899" t="s">
        <v>26</v>
      </c>
      <c r="J6899" t="s">
        <v>26</v>
      </c>
      <c r="K6899" t="s">
        <v>26</v>
      </c>
    </row>
    <row r="6900" spans="1:11" x14ac:dyDescent="0.25">
      <c r="A6900" s="1">
        <v>37803</v>
      </c>
      <c r="B6900" t="s">
        <v>155</v>
      </c>
      <c r="C6900" t="s">
        <v>26</v>
      </c>
      <c r="D6900" t="s">
        <v>26</v>
      </c>
      <c r="E6900" t="s">
        <v>26</v>
      </c>
      <c r="F6900">
        <v>216749117.38</v>
      </c>
      <c r="G6900">
        <v>193976029.30000001</v>
      </c>
      <c r="H6900">
        <v>278201419.51999998</v>
      </c>
      <c r="I6900" t="s">
        <v>26</v>
      </c>
      <c r="J6900" t="s">
        <v>26</v>
      </c>
      <c r="K6900" t="s">
        <v>26</v>
      </c>
    </row>
    <row r="6901" spans="1:11" x14ac:dyDescent="0.25">
      <c r="A6901" s="1">
        <v>37834</v>
      </c>
      <c r="B6901" t="s">
        <v>1</v>
      </c>
      <c r="C6901" t="s">
        <v>26</v>
      </c>
      <c r="D6901" t="s">
        <v>26</v>
      </c>
      <c r="E6901" t="s">
        <v>26</v>
      </c>
      <c r="F6901">
        <v>222568896.94999999</v>
      </c>
      <c r="G6901">
        <v>194843592.47</v>
      </c>
      <c r="H6901">
        <v>296340781.55000001</v>
      </c>
      <c r="I6901" t="s">
        <v>26</v>
      </c>
      <c r="J6901" t="s">
        <v>26</v>
      </c>
      <c r="K6901" t="s">
        <v>26</v>
      </c>
    </row>
    <row r="6902" spans="1:11" x14ac:dyDescent="0.25">
      <c r="A6902" s="1">
        <v>37834</v>
      </c>
      <c r="B6902" t="s">
        <v>126</v>
      </c>
      <c r="C6902" t="s">
        <v>26</v>
      </c>
      <c r="D6902" t="s">
        <v>26</v>
      </c>
      <c r="E6902" t="s">
        <v>26</v>
      </c>
      <c r="F6902">
        <v>213379911.19</v>
      </c>
      <c r="G6902">
        <v>191425616.69999999</v>
      </c>
      <c r="H6902">
        <v>273157109.06</v>
      </c>
      <c r="I6902" t="s">
        <v>26</v>
      </c>
      <c r="J6902" t="s">
        <v>26</v>
      </c>
      <c r="K6902" t="s">
        <v>26</v>
      </c>
    </row>
    <row r="6903" spans="1:11" x14ac:dyDescent="0.25">
      <c r="A6903" s="1">
        <v>37834</v>
      </c>
      <c r="B6903" t="s">
        <v>127</v>
      </c>
      <c r="C6903" t="s">
        <v>26</v>
      </c>
      <c r="D6903" t="s">
        <v>26</v>
      </c>
      <c r="E6903" t="s">
        <v>26</v>
      </c>
      <c r="F6903">
        <v>217697891.56999999</v>
      </c>
      <c r="G6903">
        <v>190746876.47999999</v>
      </c>
      <c r="H6903">
        <v>301455597.81999999</v>
      </c>
      <c r="I6903" t="s">
        <v>26</v>
      </c>
      <c r="J6903" t="s">
        <v>26</v>
      </c>
      <c r="K6903" t="s">
        <v>26</v>
      </c>
    </row>
    <row r="6904" spans="1:11" x14ac:dyDescent="0.25">
      <c r="A6904" s="1">
        <v>37834</v>
      </c>
      <c r="B6904" t="s">
        <v>113</v>
      </c>
      <c r="C6904" t="s">
        <v>26</v>
      </c>
      <c r="D6904" t="s">
        <v>26</v>
      </c>
      <c r="E6904" t="s">
        <v>26</v>
      </c>
      <c r="F6904">
        <v>228636069.96000001</v>
      </c>
      <c r="G6904">
        <v>198623757.38999999</v>
      </c>
      <c r="H6904">
        <v>301416332.63</v>
      </c>
      <c r="I6904" t="s">
        <v>26</v>
      </c>
      <c r="J6904" t="s">
        <v>26</v>
      </c>
      <c r="K6904" t="s">
        <v>26</v>
      </c>
    </row>
    <row r="6905" spans="1:11" x14ac:dyDescent="0.25">
      <c r="A6905" s="1">
        <v>37834</v>
      </c>
      <c r="B6905" t="s">
        <v>128</v>
      </c>
      <c r="C6905" t="s">
        <v>26</v>
      </c>
      <c r="D6905" t="s">
        <v>26</v>
      </c>
      <c r="E6905" t="s">
        <v>26</v>
      </c>
      <c r="F6905">
        <v>219167019.18000001</v>
      </c>
      <c r="G6905">
        <v>188478489.86000001</v>
      </c>
      <c r="H6905">
        <v>298347389.32999998</v>
      </c>
      <c r="I6905" t="s">
        <v>26</v>
      </c>
      <c r="J6905" t="s">
        <v>26</v>
      </c>
      <c r="K6905" t="s">
        <v>26</v>
      </c>
    </row>
    <row r="6906" spans="1:11" x14ac:dyDescent="0.25">
      <c r="A6906" s="1">
        <v>37834</v>
      </c>
      <c r="B6906" t="s">
        <v>129</v>
      </c>
      <c r="C6906" t="s">
        <v>26</v>
      </c>
      <c r="D6906" t="s">
        <v>26</v>
      </c>
      <c r="E6906" t="s">
        <v>26</v>
      </c>
      <c r="F6906">
        <v>221053800.36000001</v>
      </c>
      <c r="G6906">
        <v>200658606.36000001</v>
      </c>
      <c r="H6906">
        <v>279660952.56</v>
      </c>
      <c r="I6906" t="s">
        <v>26</v>
      </c>
      <c r="J6906" t="s">
        <v>26</v>
      </c>
      <c r="K6906" t="s">
        <v>26</v>
      </c>
    </row>
    <row r="6907" spans="1:11" x14ac:dyDescent="0.25">
      <c r="A6907" s="1">
        <v>37834</v>
      </c>
      <c r="B6907" t="s">
        <v>130</v>
      </c>
      <c r="C6907" t="s">
        <v>26</v>
      </c>
      <c r="D6907" t="s">
        <v>26</v>
      </c>
      <c r="E6907" t="s">
        <v>26</v>
      </c>
      <c r="F6907">
        <v>223652686.59</v>
      </c>
      <c r="G6907">
        <v>187869189.40000001</v>
      </c>
      <c r="H6907">
        <v>353346158.88999999</v>
      </c>
      <c r="I6907" t="s">
        <v>26</v>
      </c>
      <c r="J6907" t="s">
        <v>26</v>
      </c>
      <c r="K6907" t="s">
        <v>26</v>
      </c>
    </row>
    <row r="6908" spans="1:11" x14ac:dyDescent="0.25">
      <c r="A6908" s="1">
        <v>37834</v>
      </c>
      <c r="B6908" t="s">
        <v>131</v>
      </c>
      <c r="C6908" t="s">
        <v>26</v>
      </c>
      <c r="D6908" t="s">
        <v>26</v>
      </c>
      <c r="E6908" t="s">
        <v>26</v>
      </c>
      <c r="F6908">
        <v>225699309.33000001</v>
      </c>
      <c r="G6908">
        <v>197213036.47</v>
      </c>
      <c r="H6908">
        <v>316762267.43000001</v>
      </c>
      <c r="I6908" t="s">
        <v>26</v>
      </c>
      <c r="J6908" t="s">
        <v>26</v>
      </c>
      <c r="K6908" t="s">
        <v>26</v>
      </c>
    </row>
    <row r="6909" spans="1:11" x14ac:dyDescent="0.25">
      <c r="A6909" s="1">
        <v>37834</v>
      </c>
      <c r="B6909" t="s">
        <v>132</v>
      </c>
      <c r="C6909" t="s">
        <v>26</v>
      </c>
      <c r="D6909" t="s">
        <v>26</v>
      </c>
      <c r="E6909" t="s">
        <v>26</v>
      </c>
      <c r="F6909">
        <v>222428168.91</v>
      </c>
      <c r="G6909">
        <v>187767162.16</v>
      </c>
      <c r="H6909">
        <v>302040638.88999999</v>
      </c>
      <c r="I6909" t="s">
        <v>26</v>
      </c>
      <c r="J6909" t="s">
        <v>26</v>
      </c>
      <c r="K6909" t="s">
        <v>26</v>
      </c>
    </row>
    <row r="6910" spans="1:11" x14ac:dyDescent="0.25">
      <c r="A6910" s="1">
        <v>37834</v>
      </c>
      <c r="B6910" t="s">
        <v>133</v>
      </c>
      <c r="C6910" t="s">
        <v>26</v>
      </c>
      <c r="D6910" t="s">
        <v>26</v>
      </c>
      <c r="E6910" t="s">
        <v>26</v>
      </c>
      <c r="F6910">
        <v>216703238.41999999</v>
      </c>
      <c r="G6910">
        <v>187044746.68000001</v>
      </c>
      <c r="H6910">
        <v>290500527.44</v>
      </c>
      <c r="I6910" t="s">
        <v>26</v>
      </c>
      <c r="J6910" t="s">
        <v>26</v>
      </c>
      <c r="K6910" t="s">
        <v>26</v>
      </c>
    </row>
    <row r="6911" spans="1:11" x14ac:dyDescent="0.25">
      <c r="A6911" s="1">
        <v>37834</v>
      </c>
      <c r="B6911" t="s">
        <v>134</v>
      </c>
      <c r="C6911" t="s">
        <v>26</v>
      </c>
      <c r="D6911" t="s">
        <v>26</v>
      </c>
      <c r="E6911" t="s">
        <v>26</v>
      </c>
      <c r="F6911">
        <v>197271609.15000001</v>
      </c>
      <c r="G6911">
        <v>195297569.02000001</v>
      </c>
      <c r="H6911">
        <v>207751295.84</v>
      </c>
      <c r="I6911" t="s">
        <v>26</v>
      </c>
      <c r="J6911" t="s">
        <v>26</v>
      </c>
      <c r="K6911" t="s">
        <v>26</v>
      </c>
    </row>
    <row r="6912" spans="1:11" x14ac:dyDescent="0.25">
      <c r="A6912" s="1">
        <v>37834</v>
      </c>
      <c r="B6912" t="s">
        <v>135</v>
      </c>
      <c r="C6912" t="s">
        <v>26</v>
      </c>
      <c r="D6912" t="s">
        <v>26</v>
      </c>
      <c r="E6912" t="s">
        <v>26</v>
      </c>
      <c r="F6912">
        <v>199028396.49000001</v>
      </c>
      <c r="G6912">
        <v>188072530.00999999</v>
      </c>
      <c r="H6912">
        <v>236034152.13</v>
      </c>
      <c r="I6912" t="s">
        <v>26</v>
      </c>
      <c r="J6912" t="s">
        <v>26</v>
      </c>
      <c r="K6912" t="s">
        <v>26</v>
      </c>
    </row>
    <row r="6913" spans="1:11" x14ac:dyDescent="0.25">
      <c r="A6913" s="1">
        <v>37834</v>
      </c>
      <c r="B6913" t="s">
        <v>136</v>
      </c>
      <c r="C6913" t="s">
        <v>26</v>
      </c>
      <c r="D6913" t="s">
        <v>26</v>
      </c>
      <c r="E6913" t="s">
        <v>26</v>
      </c>
      <c r="F6913">
        <v>242142953.34</v>
      </c>
      <c r="G6913">
        <v>198108099.28999999</v>
      </c>
      <c r="H6913">
        <v>372562234.07999998</v>
      </c>
      <c r="I6913" t="s">
        <v>26</v>
      </c>
      <c r="J6913" t="s">
        <v>26</v>
      </c>
      <c r="K6913" t="s">
        <v>26</v>
      </c>
    </row>
    <row r="6914" spans="1:11" x14ac:dyDescent="0.25">
      <c r="A6914" s="1">
        <v>37834</v>
      </c>
      <c r="B6914" t="s">
        <v>137</v>
      </c>
      <c r="C6914" t="s">
        <v>26</v>
      </c>
      <c r="D6914" t="s">
        <v>26</v>
      </c>
      <c r="E6914" t="s">
        <v>26</v>
      </c>
      <c r="F6914">
        <v>218322205.96000001</v>
      </c>
      <c r="G6914">
        <v>181135843.24000001</v>
      </c>
      <c r="H6914">
        <v>374198348.79000002</v>
      </c>
      <c r="I6914" t="s">
        <v>26</v>
      </c>
      <c r="J6914" t="s">
        <v>26</v>
      </c>
      <c r="K6914" t="s">
        <v>26</v>
      </c>
    </row>
    <row r="6915" spans="1:11" x14ac:dyDescent="0.25">
      <c r="A6915" s="1">
        <v>37834</v>
      </c>
      <c r="B6915" t="s">
        <v>138</v>
      </c>
      <c r="C6915" t="s">
        <v>26</v>
      </c>
      <c r="D6915" t="s">
        <v>26</v>
      </c>
      <c r="E6915" t="s">
        <v>26</v>
      </c>
      <c r="F6915">
        <v>239579996.80000001</v>
      </c>
      <c r="G6915">
        <v>214663036.03</v>
      </c>
      <c r="H6915">
        <v>325505828</v>
      </c>
      <c r="I6915" t="s">
        <v>26</v>
      </c>
      <c r="J6915" t="s">
        <v>26</v>
      </c>
      <c r="K6915" t="s">
        <v>26</v>
      </c>
    </row>
    <row r="6916" spans="1:11" x14ac:dyDescent="0.25">
      <c r="A6916" s="1">
        <v>37834</v>
      </c>
      <c r="B6916" t="s">
        <v>139</v>
      </c>
      <c r="C6916" t="s">
        <v>26</v>
      </c>
      <c r="D6916" t="s">
        <v>26</v>
      </c>
      <c r="E6916" t="s">
        <v>26</v>
      </c>
      <c r="F6916">
        <v>227523869.66999999</v>
      </c>
      <c r="G6916">
        <v>189819503.24000001</v>
      </c>
      <c r="H6916">
        <v>357976161.55000001</v>
      </c>
      <c r="I6916" t="s">
        <v>26</v>
      </c>
      <c r="J6916" t="s">
        <v>26</v>
      </c>
      <c r="K6916" t="s">
        <v>26</v>
      </c>
    </row>
    <row r="6917" spans="1:11" x14ac:dyDescent="0.25">
      <c r="A6917" s="1">
        <v>37834</v>
      </c>
      <c r="B6917" t="s">
        <v>140</v>
      </c>
      <c r="C6917" t="s">
        <v>26</v>
      </c>
      <c r="D6917" t="s">
        <v>26</v>
      </c>
      <c r="E6917" t="s">
        <v>26</v>
      </c>
      <c r="F6917">
        <v>191849051.84</v>
      </c>
      <c r="G6917">
        <v>177543377.19</v>
      </c>
      <c r="H6917">
        <v>240414284.13</v>
      </c>
      <c r="I6917" t="s">
        <v>26</v>
      </c>
      <c r="J6917" t="s">
        <v>26</v>
      </c>
      <c r="K6917" t="s">
        <v>26</v>
      </c>
    </row>
    <row r="6918" spans="1:11" x14ac:dyDescent="0.25">
      <c r="A6918" s="1">
        <v>37834</v>
      </c>
      <c r="B6918" t="s">
        <v>141</v>
      </c>
      <c r="C6918" t="s">
        <v>26</v>
      </c>
      <c r="D6918" t="s">
        <v>26</v>
      </c>
      <c r="E6918" t="s">
        <v>26</v>
      </c>
      <c r="F6918">
        <v>213961838.78999999</v>
      </c>
      <c r="G6918">
        <v>199774662.58000001</v>
      </c>
      <c r="H6918">
        <v>264599325.75</v>
      </c>
      <c r="I6918" t="s">
        <v>26</v>
      </c>
      <c r="J6918" t="s">
        <v>26</v>
      </c>
      <c r="K6918" t="s">
        <v>26</v>
      </c>
    </row>
    <row r="6919" spans="1:11" x14ac:dyDescent="0.25">
      <c r="A6919" s="1">
        <v>37834</v>
      </c>
      <c r="B6919" t="s">
        <v>142</v>
      </c>
      <c r="C6919" t="s">
        <v>26</v>
      </c>
      <c r="D6919" t="s">
        <v>26</v>
      </c>
      <c r="E6919" t="s">
        <v>26</v>
      </c>
      <c r="F6919">
        <v>207939820.18000001</v>
      </c>
      <c r="G6919">
        <v>184647604.65000001</v>
      </c>
      <c r="H6919">
        <v>281913834.85000002</v>
      </c>
      <c r="I6919" t="s">
        <v>26</v>
      </c>
      <c r="J6919" t="s">
        <v>26</v>
      </c>
      <c r="K6919" t="s">
        <v>26</v>
      </c>
    </row>
    <row r="6920" spans="1:11" x14ac:dyDescent="0.25">
      <c r="A6920" s="1">
        <v>37834</v>
      </c>
      <c r="B6920" t="s">
        <v>143</v>
      </c>
      <c r="C6920" t="s">
        <v>26</v>
      </c>
      <c r="D6920" t="s">
        <v>26</v>
      </c>
      <c r="E6920" t="s">
        <v>26</v>
      </c>
      <c r="F6920">
        <v>220902933.74000001</v>
      </c>
      <c r="G6920">
        <v>189793599.77000001</v>
      </c>
      <c r="H6920">
        <v>296425508.75</v>
      </c>
      <c r="I6920" t="s">
        <v>26</v>
      </c>
      <c r="J6920" t="s">
        <v>26</v>
      </c>
      <c r="K6920" t="s">
        <v>26</v>
      </c>
    </row>
    <row r="6921" spans="1:11" x14ac:dyDescent="0.25">
      <c r="A6921" s="1">
        <v>37834</v>
      </c>
      <c r="B6921" t="s">
        <v>144</v>
      </c>
      <c r="C6921" t="s">
        <v>26</v>
      </c>
      <c r="D6921" t="s">
        <v>26</v>
      </c>
      <c r="E6921" t="s">
        <v>26</v>
      </c>
      <c r="F6921">
        <v>198123380.25</v>
      </c>
      <c r="G6921">
        <v>172578831.66</v>
      </c>
      <c r="H6921">
        <v>285312433.67000002</v>
      </c>
      <c r="I6921" t="s">
        <v>26</v>
      </c>
      <c r="J6921" t="s">
        <v>26</v>
      </c>
      <c r="K6921" t="s">
        <v>26</v>
      </c>
    </row>
    <row r="6922" spans="1:11" x14ac:dyDescent="0.25">
      <c r="A6922" s="1">
        <v>37834</v>
      </c>
      <c r="B6922" t="s">
        <v>145</v>
      </c>
      <c r="C6922" t="s">
        <v>26</v>
      </c>
      <c r="D6922" t="s">
        <v>26</v>
      </c>
      <c r="E6922" t="s">
        <v>26</v>
      </c>
      <c r="F6922">
        <v>224180132.30000001</v>
      </c>
      <c r="G6922">
        <v>197924705.81</v>
      </c>
      <c r="H6922">
        <v>291763021.86000001</v>
      </c>
      <c r="I6922" t="s">
        <v>26</v>
      </c>
      <c r="J6922" t="s">
        <v>26</v>
      </c>
      <c r="K6922" t="s">
        <v>26</v>
      </c>
    </row>
    <row r="6923" spans="1:11" x14ac:dyDescent="0.25">
      <c r="A6923" s="1">
        <v>37834</v>
      </c>
      <c r="B6923" t="s">
        <v>146</v>
      </c>
      <c r="C6923" t="s">
        <v>26</v>
      </c>
      <c r="D6923" t="s">
        <v>26</v>
      </c>
      <c r="E6923" t="s">
        <v>26</v>
      </c>
      <c r="F6923">
        <v>222603590.02000001</v>
      </c>
      <c r="G6923">
        <v>207732825.46000001</v>
      </c>
      <c r="H6923">
        <v>270213266.32999998</v>
      </c>
      <c r="I6923" t="s">
        <v>26</v>
      </c>
      <c r="J6923" t="s">
        <v>26</v>
      </c>
      <c r="K6923" t="s">
        <v>26</v>
      </c>
    </row>
    <row r="6924" spans="1:11" x14ac:dyDescent="0.25">
      <c r="A6924" s="1">
        <v>37834</v>
      </c>
      <c r="B6924" t="s">
        <v>2</v>
      </c>
      <c r="C6924" t="s">
        <v>26</v>
      </c>
      <c r="D6924" t="s">
        <v>26</v>
      </c>
      <c r="E6924" t="s">
        <v>26</v>
      </c>
      <c r="F6924">
        <v>210703028.72999999</v>
      </c>
      <c r="G6924">
        <v>191186845.43000001</v>
      </c>
      <c r="H6924">
        <v>269196829</v>
      </c>
      <c r="I6924" t="s">
        <v>26</v>
      </c>
      <c r="J6924" t="s">
        <v>26</v>
      </c>
      <c r="K6924" t="s">
        <v>26</v>
      </c>
    </row>
    <row r="6925" spans="1:11" x14ac:dyDescent="0.25">
      <c r="A6925" s="1">
        <v>37834</v>
      </c>
      <c r="B6925" t="s">
        <v>147</v>
      </c>
      <c r="C6925" t="s">
        <v>26</v>
      </c>
      <c r="D6925" t="s">
        <v>26</v>
      </c>
      <c r="E6925" t="s">
        <v>26</v>
      </c>
      <c r="F6925">
        <v>225672706.22</v>
      </c>
      <c r="G6925">
        <v>191174104.99000001</v>
      </c>
      <c r="H6925">
        <v>305547913.41000003</v>
      </c>
      <c r="I6925" t="s">
        <v>26</v>
      </c>
      <c r="J6925" t="s">
        <v>26</v>
      </c>
      <c r="K6925" t="s">
        <v>26</v>
      </c>
    </row>
    <row r="6926" spans="1:11" x14ac:dyDescent="0.25">
      <c r="A6926" s="1">
        <v>37834</v>
      </c>
      <c r="B6926" t="s">
        <v>148</v>
      </c>
      <c r="C6926" t="s">
        <v>26</v>
      </c>
      <c r="D6926" t="s">
        <v>26</v>
      </c>
      <c r="E6926" t="s">
        <v>26</v>
      </c>
      <c r="F6926">
        <v>232545352.31</v>
      </c>
      <c r="G6926">
        <v>196674709.66999999</v>
      </c>
      <c r="H6926">
        <v>312491486.75</v>
      </c>
      <c r="I6926" t="s">
        <v>26</v>
      </c>
      <c r="J6926" t="s">
        <v>26</v>
      </c>
      <c r="K6926" t="s">
        <v>26</v>
      </c>
    </row>
    <row r="6927" spans="1:11" x14ac:dyDescent="0.25">
      <c r="A6927" s="1">
        <v>37834</v>
      </c>
      <c r="B6927" t="s">
        <v>149</v>
      </c>
      <c r="C6927" t="s">
        <v>26</v>
      </c>
      <c r="D6927" t="s">
        <v>26</v>
      </c>
      <c r="E6927" t="s">
        <v>26</v>
      </c>
      <c r="F6927">
        <v>226153049.66</v>
      </c>
      <c r="G6927">
        <v>191318050.16</v>
      </c>
      <c r="H6927">
        <v>304406707.04000002</v>
      </c>
      <c r="I6927" t="s">
        <v>26</v>
      </c>
      <c r="J6927" t="s">
        <v>26</v>
      </c>
      <c r="K6927" t="s">
        <v>26</v>
      </c>
    </row>
    <row r="6928" spans="1:11" x14ac:dyDescent="0.25">
      <c r="A6928" s="1">
        <v>37834</v>
      </c>
      <c r="B6928" t="s">
        <v>150</v>
      </c>
      <c r="C6928" t="s">
        <v>26</v>
      </c>
      <c r="D6928" t="s">
        <v>26</v>
      </c>
      <c r="E6928" t="s">
        <v>26</v>
      </c>
      <c r="F6928">
        <v>242896422.46000001</v>
      </c>
      <c r="G6928">
        <v>205880277.38</v>
      </c>
      <c r="H6928">
        <v>334095488.27999997</v>
      </c>
      <c r="I6928" t="s">
        <v>26</v>
      </c>
      <c r="J6928" t="s">
        <v>26</v>
      </c>
      <c r="K6928" t="s">
        <v>26</v>
      </c>
    </row>
    <row r="6929" spans="1:11" x14ac:dyDescent="0.25">
      <c r="A6929" s="1">
        <v>37834</v>
      </c>
      <c r="B6929" t="s">
        <v>151</v>
      </c>
      <c r="C6929" t="s">
        <v>26</v>
      </c>
      <c r="D6929" t="s">
        <v>26</v>
      </c>
      <c r="E6929" t="s">
        <v>26</v>
      </c>
      <c r="F6929">
        <v>201545849.91999999</v>
      </c>
      <c r="G6929">
        <v>178071727.88999999</v>
      </c>
      <c r="H6929">
        <v>272500074.26999998</v>
      </c>
      <c r="I6929" t="s">
        <v>26</v>
      </c>
      <c r="J6929" t="s">
        <v>26</v>
      </c>
      <c r="K6929" t="s">
        <v>26</v>
      </c>
    </row>
    <row r="6930" spans="1:11" x14ac:dyDescent="0.25">
      <c r="A6930" s="1">
        <v>37834</v>
      </c>
      <c r="B6930" t="s">
        <v>152</v>
      </c>
      <c r="C6930" t="s">
        <v>26</v>
      </c>
      <c r="D6930" t="s">
        <v>26</v>
      </c>
      <c r="E6930" t="s">
        <v>26</v>
      </c>
      <c r="F6930">
        <v>202943686.47999999</v>
      </c>
      <c r="G6930">
        <v>183420731.22</v>
      </c>
      <c r="H6930">
        <v>256388628.34999999</v>
      </c>
      <c r="I6930" t="s">
        <v>26</v>
      </c>
      <c r="J6930" t="s">
        <v>26</v>
      </c>
      <c r="K6930" t="s">
        <v>26</v>
      </c>
    </row>
    <row r="6931" spans="1:11" x14ac:dyDescent="0.25">
      <c r="A6931" s="1">
        <v>37834</v>
      </c>
      <c r="B6931" t="s">
        <v>153</v>
      </c>
      <c r="C6931" t="s">
        <v>26</v>
      </c>
      <c r="D6931" t="s">
        <v>26</v>
      </c>
      <c r="E6931" t="s">
        <v>26</v>
      </c>
      <c r="F6931">
        <v>228536367.09</v>
      </c>
      <c r="G6931">
        <v>218341228.22999999</v>
      </c>
      <c r="H6931">
        <v>258798994.75</v>
      </c>
      <c r="I6931" t="s">
        <v>26</v>
      </c>
      <c r="J6931" t="s">
        <v>26</v>
      </c>
      <c r="K6931" t="s">
        <v>26</v>
      </c>
    </row>
    <row r="6932" spans="1:11" x14ac:dyDescent="0.25">
      <c r="A6932" s="1">
        <v>37834</v>
      </c>
      <c r="B6932" t="s">
        <v>154</v>
      </c>
      <c r="C6932" t="s">
        <v>26</v>
      </c>
      <c r="D6932" t="s">
        <v>26</v>
      </c>
      <c r="E6932" t="s">
        <v>26</v>
      </c>
      <c r="F6932">
        <v>225972891.50999999</v>
      </c>
      <c r="G6932">
        <v>199433043.47</v>
      </c>
      <c r="H6932">
        <v>309107564.69</v>
      </c>
      <c r="I6932" t="s">
        <v>26</v>
      </c>
      <c r="J6932" t="s">
        <v>26</v>
      </c>
      <c r="K6932" t="s">
        <v>26</v>
      </c>
    </row>
    <row r="6933" spans="1:11" x14ac:dyDescent="0.25">
      <c r="A6933" s="1">
        <v>37834</v>
      </c>
      <c r="B6933" t="s">
        <v>155</v>
      </c>
      <c r="C6933" t="s">
        <v>26</v>
      </c>
      <c r="D6933" t="s">
        <v>26</v>
      </c>
      <c r="E6933" t="s">
        <v>26</v>
      </c>
      <c r="F6933">
        <v>217334340</v>
      </c>
      <c r="G6933">
        <v>194848921.43000001</v>
      </c>
      <c r="H6933">
        <v>278201419.51999998</v>
      </c>
      <c r="I6933" t="s">
        <v>26</v>
      </c>
      <c r="J6933" t="s">
        <v>26</v>
      </c>
      <c r="K6933" t="s">
        <v>26</v>
      </c>
    </row>
    <row r="6934" spans="1:11" x14ac:dyDescent="0.25">
      <c r="A6934" s="1">
        <v>37865</v>
      </c>
      <c r="B6934" t="s">
        <v>1</v>
      </c>
      <c r="C6934" t="s">
        <v>26</v>
      </c>
      <c r="D6934" t="s">
        <v>26</v>
      </c>
      <c r="E6934" t="s">
        <v>26</v>
      </c>
      <c r="F6934">
        <v>223503686.31999999</v>
      </c>
      <c r="G6934">
        <v>195467091.97</v>
      </c>
      <c r="H6934">
        <v>298000289.93000001</v>
      </c>
      <c r="I6934" t="s">
        <v>26</v>
      </c>
      <c r="J6934" t="s">
        <v>26</v>
      </c>
      <c r="K6934" t="s">
        <v>26</v>
      </c>
    </row>
    <row r="6935" spans="1:11" x14ac:dyDescent="0.25">
      <c r="A6935" s="1">
        <v>37865</v>
      </c>
      <c r="B6935" t="s">
        <v>126</v>
      </c>
      <c r="C6935" t="s">
        <v>26</v>
      </c>
      <c r="D6935" t="s">
        <v>26</v>
      </c>
      <c r="E6935" t="s">
        <v>26</v>
      </c>
      <c r="F6935">
        <v>214105402.88999999</v>
      </c>
      <c r="G6935">
        <v>192038178.66999999</v>
      </c>
      <c r="H6935">
        <v>274167790.36000001</v>
      </c>
      <c r="I6935" t="s">
        <v>26</v>
      </c>
      <c r="J6935" t="s">
        <v>26</v>
      </c>
      <c r="K6935" t="s">
        <v>26</v>
      </c>
    </row>
    <row r="6936" spans="1:11" x14ac:dyDescent="0.25">
      <c r="A6936" s="1">
        <v>37865</v>
      </c>
      <c r="B6936" t="s">
        <v>127</v>
      </c>
      <c r="C6936" t="s">
        <v>26</v>
      </c>
      <c r="D6936" t="s">
        <v>26</v>
      </c>
      <c r="E6936" t="s">
        <v>26</v>
      </c>
      <c r="F6936">
        <v>218285675.88</v>
      </c>
      <c r="G6936">
        <v>191414490.55000001</v>
      </c>
      <c r="H6936">
        <v>301877635.66000003</v>
      </c>
      <c r="I6936" t="s">
        <v>26</v>
      </c>
      <c r="J6936" t="s">
        <v>26</v>
      </c>
      <c r="K6936" t="s">
        <v>26</v>
      </c>
    </row>
    <row r="6937" spans="1:11" x14ac:dyDescent="0.25">
      <c r="A6937" s="1">
        <v>37865</v>
      </c>
      <c r="B6937" t="s">
        <v>113</v>
      </c>
      <c r="C6937" t="s">
        <v>26</v>
      </c>
      <c r="D6937" t="s">
        <v>26</v>
      </c>
      <c r="E6937" t="s">
        <v>26</v>
      </c>
      <c r="F6937">
        <v>229733523.09999999</v>
      </c>
      <c r="G6937">
        <v>199815499.94</v>
      </c>
      <c r="H6937">
        <v>302380864.88999999</v>
      </c>
      <c r="I6937" t="s">
        <v>26</v>
      </c>
      <c r="J6937" t="s">
        <v>26</v>
      </c>
      <c r="K6937" t="s">
        <v>26</v>
      </c>
    </row>
    <row r="6938" spans="1:11" x14ac:dyDescent="0.25">
      <c r="A6938" s="1">
        <v>37865</v>
      </c>
      <c r="B6938" t="s">
        <v>128</v>
      </c>
      <c r="C6938" t="s">
        <v>26</v>
      </c>
      <c r="D6938" t="s">
        <v>26</v>
      </c>
      <c r="E6938" t="s">
        <v>26</v>
      </c>
      <c r="F6938">
        <v>219714936.72999999</v>
      </c>
      <c r="G6938">
        <v>186819879.15000001</v>
      </c>
      <c r="H6938">
        <v>303478964.42000002</v>
      </c>
      <c r="I6938" t="s">
        <v>26</v>
      </c>
      <c r="J6938" t="s">
        <v>26</v>
      </c>
      <c r="K6938" t="s">
        <v>26</v>
      </c>
    </row>
    <row r="6939" spans="1:11" x14ac:dyDescent="0.25">
      <c r="A6939" s="1">
        <v>37865</v>
      </c>
      <c r="B6939" t="s">
        <v>129</v>
      </c>
      <c r="C6939" t="s">
        <v>26</v>
      </c>
      <c r="D6939" t="s">
        <v>26</v>
      </c>
      <c r="E6939" t="s">
        <v>26</v>
      </c>
      <c r="F6939">
        <v>223065389.94</v>
      </c>
      <c r="G6939">
        <v>202524731.38999999</v>
      </c>
      <c r="H6939">
        <v>282121968.94</v>
      </c>
      <c r="I6939" t="s">
        <v>26</v>
      </c>
      <c r="J6939" t="s">
        <v>26</v>
      </c>
      <c r="K6939" t="s">
        <v>26</v>
      </c>
    </row>
    <row r="6940" spans="1:11" x14ac:dyDescent="0.25">
      <c r="A6940" s="1">
        <v>37865</v>
      </c>
      <c r="B6940" t="s">
        <v>130</v>
      </c>
      <c r="C6940" t="s">
        <v>26</v>
      </c>
      <c r="D6940" t="s">
        <v>26</v>
      </c>
      <c r="E6940" t="s">
        <v>26</v>
      </c>
      <c r="F6940">
        <v>224055261.41999999</v>
      </c>
      <c r="G6940">
        <v>188432796.96000001</v>
      </c>
      <c r="H6940">
        <v>353346158.88999999</v>
      </c>
      <c r="I6940" t="s">
        <v>26</v>
      </c>
      <c r="J6940" t="s">
        <v>26</v>
      </c>
      <c r="K6940" t="s">
        <v>26</v>
      </c>
    </row>
    <row r="6941" spans="1:11" x14ac:dyDescent="0.25">
      <c r="A6941" s="1">
        <v>37865</v>
      </c>
      <c r="B6941" t="s">
        <v>131</v>
      </c>
      <c r="C6941" t="s">
        <v>26</v>
      </c>
      <c r="D6941" t="s">
        <v>26</v>
      </c>
      <c r="E6941" t="s">
        <v>26</v>
      </c>
      <c r="F6941">
        <v>226105568.09</v>
      </c>
      <c r="G6941">
        <v>197765232.97</v>
      </c>
      <c r="H6941">
        <v>316762267.43000001</v>
      </c>
      <c r="I6941" t="s">
        <v>26</v>
      </c>
      <c r="J6941" t="s">
        <v>26</v>
      </c>
      <c r="K6941" t="s">
        <v>26</v>
      </c>
    </row>
    <row r="6942" spans="1:11" x14ac:dyDescent="0.25">
      <c r="A6942" s="1">
        <v>37865</v>
      </c>
      <c r="B6942" t="s">
        <v>132</v>
      </c>
      <c r="C6942" t="s">
        <v>26</v>
      </c>
      <c r="D6942" t="s">
        <v>26</v>
      </c>
      <c r="E6942" t="s">
        <v>26</v>
      </c>
      <c r="F6942">
        <v>223117696.24000001</v>
      </c>
      <c r="G6942">
        <v>188799881.55000001</v>
      </c>
      <c r="H6942">
        <v>302040638.88999999</v>
      </c>
      <c r="I6942" t="s">
        <v>26</v>
      </c>
      <c r="J6942" t="s">
        <v>26</v>
      </c>
      <c r="K6942" t="s">
        <v>26</v>
      </c>
    </row>
    <row r="6943" spans="1:11" x14ac:dyDescent="0.25">
      <c r="A6943" s="1">
        <v>37865</v>
      </c>
      <c r="B6943" t="s">
        <v>133</v>
      </c>
      <c r="C6943" t="s">
        <v>26</v>
      </c>
      <c r="D6943" t="s">
        <v>26</v>
      </c>
      <c r="E6943" t="s">
        <v>26</v>
      </c>
      <c r="F6943">
        <v>224092818.84999999</v>
      </c>
      <c r="G6943">
        <v>187400131.69999999</v>
      </c>
      <c r="H6943">
        <v>311561815.68000001</v>
      </c>
      <c r="I6943" t="s">
        <v>26</v>
      </c>
      <c r="J6943" t="s">
        <v>26</v>
      </c>
      <c r="K6943" t="s">
        <v>26</v>
      </c>
    </row>
    <row r="6944" spans="1:11" x14ac:dyDescent="0.25">
      <c r="A6944" s="1">
        <v>37865</v>
      </c>
      <c r="B6944" t="s">
        <v>134</v>
      </c>
      <c r="C6944" t="s">
        <v>26</v>
      </c>
      <c r="D6944" t="s">
        <v>26</v>
      </c>
      <c r="E6944" t="s">
        <v>26</v>
      </c>
      <c r="F6944">
        <v>197626698.05000001</v>
      </c>
      <c r="G6944">
        <v>195844402.21000001</v>
      </c>
      <c r="H6944">
        <v>207751295.84</v>
      </c>
      <c r="I6944" t="s">
        <v>26</v>
      </c>
      <c r="J6944" t="s">
        <v>26</v>
      </c>
      <c r="K6944" t="s">
        <v>26</v>
      </c>
    </row>
    <row r="6945" spans="1:11" x14ac:dyDescent="0.25">
      <c r="A6945" s="1">
        <v>37865</v>
      </c>
      <c r="B6945" t="s">
        <v>135</v>
      </c>
      <c r="C6945" t="s">
        <v>26</v>
      </c>
      <c r="D6945" t="s">
        <v>26</v>
      </c>
      <c r="E6945" t="s">
        <v>26</v>
      </c>
      <c r="F6945">
        <v>199167716.37</v>
      </c>
      <c r="G6945">
        <v>187621155.94</v>
      </c>
      <c r="H6945">
        <v>237686391.19</v>
      </c>
      <c r="I6945" t="s">
        <v>26</v>
      </c>
      <c r="J6945" t="s">
        <v>26</v>
      </c>
      <c r="K6945" t="s">
        <v>26</v>
      </c>
    </row>
    <row r="6946" spans="1:11" x14ac:dyDescent="0.25">
      <c r="A6946" s="1">
        <v>37865</v>
      </c>
      <c r="B6946" t="s">
        <v>136</v>
      </c>
      <c r="C6946" t="s">
        <v>26</v>
      </c>
      <c r="D6946" t="s">
        <v>26</v>
      </c>
      <c r="E6946" t="s">
        <v>26</v>
      </c>
      <c r="F6946">
        <v>242578810.66</v>
      </c>
      <c r="G6946">
        <v>198742045.21000001</v>
      </c>
      <c r="H6946">
        <v>372562234.07999998</v>
      </c>
      <c r="I6946" t="s">
        <v>26</v>
      </c>
      <c r="J6946" t="s">
        <v>26</v>
      </c>
      <c r="K6946" t="s">
        <v>26</v>
      </c>
    </row>
    <row r="6947" spans="1:11" x14ac:dyDescent="0.25">
      <c r="A6947" s="1">
        <v>37865</v>
      </c>
      <c r="B6947" t="s">
        <v>137</v>
      </c>
      <c r="C6947" t="s">
        <v>26</v>
      </c>
      <c r="D6947" t="s">
        <v>26</v>
      </c>
      <c r="E6947" t="s">
        <v>26</v>
      </c>
      <c r="F6947">
        <v>220046951.38</v>
      </c>
      <c r="G6947">
        <v>183291359.78</v>
      </c>
      <c r="H6947">
        <v>374572547.13999999</v>
      </c>
      <c r="I6947" t="s">
        <v>26</v>
      </c>
      <c r="J6947" t="s">
        <v>26</v>
      </c>
      <c r="K6947" t="s">
        <v>26</v>
      </c>
    </row>
    <row r="6948" spans="1:11" x14ac:dyDescent="0.25">
      <c r="A6948" s="1">
        <v>37865</v>
      </c>
      <c r="B6948" t="s">
        <v>138</v>
      </c>
      <c r="C6948" t="s">
        <v>26</v>
      </c>
      <c r="D6948" t="s">
        <v>26</v>
      </c>
      <c r="E6948" t="s">
        <v>26</v>
      </c>
      <c r="F6948">
        <v>239867492.80000001</v>
      </c>
      <c r="G6948">
        <v>214663036.03</v>
      </c>
      <c r="H6948">
        <v>326612547.81</v>
      </c>
      <c r="I6948" t="s">
        <v>26</v>
      </c>
      <c r="J6948" t="s">
        <v>26</v>
      </c>
      <c r="K6948" t="s">
        <v>26</v>
      </c>
    </row>
    <row r="6949" spans="1:11" x14ac:dyDescent="0.25">
      <c r="A6949" s="1">
        <v>37865</v>
      </c>
      <c r="B6949" t="s">
        <v>139</v>
      </c>
      <c r="C6949" t="s">
        <v>26</v>
      </c>
      <c r="D6949" t="s">
        <v>26</v>
      </c>
      <c r="E6949" t="s">
        <v>26</v>
      </c>
      <c r="F6949">
        <v>228342955.59999999</v>
      </c>
      <c r="G6949">
        <v>188965315.47999999</v>
      </c>
      <c r="H6949">
        <v>363632184.89999998</v>
      </c>
      <c r="I6949" t="s">
        <v>26</v>
      </c>
      <c r="J6949" t="s">
        <v>26</v>
      </c>
      <c r="K6949" t="s">
        <v>26</v>
      </c>
    </row>
    <row r="6950" spans="1:11" x14ac:dyDescent="0.25">
      <c r="A6950" s="1">
        <v>37865</v>
      </c>
      <c r="B6950" t="s">
        <v>140</v>
      </c>
      <c r="C6950" t="s">
        <v>26</v>
      </c>
      <c r="D6950" t="s">
        <v>26</v>
      </c>
      <c r="E6950" t="s">
        <v>26</v>
      </c>
      <c r="F6950">
        <v>192251934.84999999</v>
      </c>
      <c r="G6950">
        <v>178111516</v>
      </c>
      <c r="H6950">
        <v>240414284.13</v>
      </c>
      <c r="I6950" t="s">
        <v>26</v>
      </c>
      <c r="J6950" t="s">
        <v>26</v>
      </c>
      <c r="K6950" t="s">
        <v>26</v>
      </c>
    </row>
    <row r="6951" spans="1:11" x14ac:dyDescent="0.25">
      <c r="A6951" s="1">
        <v>37865</v>
      </c>
      <c r="B6951" t="s">
        <v>141</v>
      </c>
      <c r="C6951" t="s">
        <v>26</v>
      </c>
      <c r="D6951" t="s">
        <v>26</v>
      </c>
      <c r="E6951" t="s">
        <v>26</v>
      </c>
      <c r="F6951">
        <v>214453951.00999999</v>
      </c>
      <c r="G6951">
        <v>200473873.90000001</v>
      </c>
      <c r="H6951">
        <v>264599325.75</v>
      </c>
      <c r="I6951" t="s">
        <v>26</v>
      </c>
      <c r="J6951" t="s">
        <v>26</v>
      </c>
      <c r="K6951" t="s">
        <v>26</v>
      </c>
    </row>
    <row r="6952" spans="1:11" x14ac:dyDescent="0.25">
      <c r="A6952" s="1">
        <v>37865</v>
      </c>
      <c r="B6952" t="s">
        <v>142</v>
      </c>
      <c r="C6952" t="s">
        <v>26</v>
      </c>
      <c r="D6952" t="s">
        <v>26</v>
      </c>
      <c r="E6952" t="s">
        <v>26</v>
      </c>
      <c r="F6952">
        <v>208376493.80000001</v>
      </c>
      <c r="G6952">
        <v>185256941.75</v>
      </c>
      <c r="H6952">
        <v>281913834.85000002</v>
      </c>
      <c r="I6952" t="s">
        <v>26</v>
      </c>
      <c r="J6952" t="s">
        <v>26</v>
      </c>
      <c r="K6952" t="s">
        <v>26</v>
      </c>
    </row>
    <row r="6953" spans="1:11" x14ac:dyDescent="0.25">
      <c r="A6953" s="1">
        <v>37865</v>
      </c>
      <c r="B6953" t="s">
        <v>143</v>
      </c>
      <c r="C6953" t="s">
        <v>26</v>
      </c>
      <c r="D6953" t="s">
        <v>26</v>
      </c>
      <c r="E6953" t="s">
        <v>26</v>
      </c>
      <c r="F6953">
        <v>221101746.38</v>
      </c>
      <c r="G6953">
        <v>190097269.53</v>
      </c>
      <c r="H6953">
        <v>296425508.75</v>
      </c>
      <c r="I6953" t="s">
        <v>26</v>
      </c>
      <c r="J6953" t="s">
        <v>26</v>
      </c>
      <c r="K6953" t="s">
        <v>26</v>
      </c>
    </row>
    <row r="6954" spans="1:11" x14ac:dyDescent="0.25">
      <c r="A6954" s="1">
        <v>37865</v>
      </c>
      <c r="B6954" t="s">
        <v>144</v>
      </c>
      <c r="C6954" t="s">
        <v>26</v>
      </c>
      <c r="D6954" t="s">
        <v>26</v>
      </c>
      <c r="E6954" t="s">
        <v>26</v>
      </c>
      <c r="F6954">
        <v>198935686.11000001</v>
      </c>
      <c r="G6954">
        <v>177445554.71000001</v>
      </c>
      <c r="H6954">
        <v>275269436</v>
      </c>
      <c r="I6954" t="s">
        <v>26</v>
      </c>
      <c r="J6954" t="s">
        <v>26</v>
      </c>
      <c r="K6954" t="s">
        <v>26</v>
      </c>
    </row>
    <row r="6955" spans="1:11" x14ac:dyDescent="0.25">
      <c r="A6955" s="1">
        <v>37865</v>
      </c>
      <c r="B6955" t="s">
        <v>145</v>
      </c>
      <c r="C6955" t="s">
        <v>26</v>
      </c>
      <c r="D6955" t="s">
        <v>26</v>
      </c>
      <c r="E6955" t="s">
        <v>26</v>
      </c>
      <c r="F6955">
        <v>224516402.5</v>
      </c>
      <c r="G6955">
        <v>198459102.52000001</v>
      </c>
      <c r="H6955">
        <v>291763021.86000001</v>
      </c>
      <c r="I6955" t="s">
        <v>26</v>
      </c>
      <c r="J6955" t="s">
        <v>26</v>
      </c>
      <c r="K6955" t="s">
        <v>26</v>
      </c>
    </row>
    <row r="6956" spans="1:11" x14ac:dyDescent="0.25">
      <c r="A6956" s="1">
        <v>37865</v>
      </c>
      <c r="B6956" t="s">
        <v>146</v>
      </c>
      <c r="C6956" t="s">
        <v>26</v>
      </c>
      <c r="D6956" t="s">
        <v>26</v>
      </c>
      <c r="E6956" t="s">
        <v>26</v>
      </c>
      <c r="F6956">
        <v>223293661.15000001</v>
      </c>
      <c r="G6956">
        <v>208792262.87</v>
      </c>
      <c r="H6956">
        <v>270213266.32999998</v>
      </c>
      <c r="I6956" t="s">
        <v>26</v>
      </c>
      <c r="J6956" t="s">
        <v>26</v>
      </c>
      <c r="K6956" t="s">
        <v>26</v>
      </c>
    </row>
    <row r="6957" spans="1:11" x14ac:dyDescent="0.25">
      <c r="A6957" s="1">
        <v>37865</v>
      </c>
      <c r="B6957" t="s">
        <v>2</v>
      </c>
      <c r="C6957" t="s">
        <v>26</v>
      </c>
      <c r="D6957" t="s">
        <v>26</v>
      </c>
      <c r="E6957" t="s">
        <v>26</v>
      </c>
      <c r="F6957">
        <v>214053206.88999999</v>
      </c>
      <c r="G6957">
        <v>190747115.69</v>
      </c>
      <c r="H6957">
        <v>281929839.00999999</v>
      </c>
      <c r="I6957" t="s">
        <v>26</v>
      </c>
      <c r="J6957" t="s">
        <v>26</v>
      </c>
      <c r="K6957" t="s">
        <v>26</v>
      </c>
    </row>
    <row r="6958" spans="1:11" x14ac:dyDescent="0.25">
      <c r="A6958" s="1">
        <v>37865</v>
      </c>
      <c r="B6958" t="s">
        <v>147</v>
      </c>
      <c r="C6958" t="s">
        <v>26</v>
      </c>
      <c r="D6958" t="s">
        <v>26</v>
      </c>
      <c r="E6958" t="s">
        <v>26</v>
      </c>
      <c r="F6958">
        <v>227162146.08000001</v>
      </c>
      <c r="G6958">
        <v>193468194.25</v>
      </c>
      <c r="H6958">
        <v>305547913.41000003</v>
      </c>
      <c r="I6958" t="s">
        <v>26</v>
      </c>
      <c r="J6958" t="s">
        <v>26</v>
      </c>
      <c r="K6958" t="s">
        <v>26</v>
      </c>
    </row>
    <row r="6959" spans="1:11" x14ac:dyDescent="0.25">
      <c r="A6959" s="1">
        <v>37865</v>
      </c>
      <c r="B6959" t="s">
        <v>148</v>
      </c>
      <c r="C6959" t="s">
        <v>26</v>
      </c>
      <c r="D6959" t="s">
        <v>26</v>
      </c>
      <c r="E6959" t="s">
        <v>26</v>
      </c>
      <c r="F6959">
        <v>233475533.72</v>
      </c>
      <c r="G6959">
        <v>197717085.63</v>
      </c>
      <c r="H6959">
        <v>313335213.76999998</v>
      </c>
      <c r="I6959" t="s">
        <v>26</v>
      </c>
      <c r="J6959" t="s">
        <v>26</v>
      </c>
      <c r="K6959" t="s">
        <v>26</v>
      </c>
    </row>
    <row r="6960" spans="1:11" x14ac:dyDescent="0.25">
      <c r="A6960" s="1">
        <v>37865</v>
      </c>
      <c r="B6960" t="s">
        <v>149</v>
      </c>
      <c r="C6960" t="s">
        <v>26</v>
      </c>
      <c r="D6960" t="s">
        <v>26</v>
      </c>
      <c r="E6960" t="s">
        <v>26</v>
      </c>
      <c r="F6960">
        <v>226220895.56999999</v>
      </c>
      <c r="G6960">
        <v>191413709.19</v>
      </c>
      <c r="H6960">
        <v>304406707.04000002</v>
      </c>
      <c r="I6960" t="s">
        <v>26</v>
      </c>
      <c r="J6960" t="s">
        <v>26</v>
      </c>
      <c r="K6960" t="s">
        <v>26</v>
      </c>
    </row>
    <row r="6961" spans="1:11" x14ac:dyDescent="0.25">
      <c r="A6961" s="1">
        <v>37865</v>
      </c>
      <c r="B6961" t="s">
        <v>150</v>
      </c>
      <c r="C6961" t="s">
        <v>26</v>
      </c>
      <c r="D6961" t="s">
        <v>26</v>
      </c>
      <c r="E6961" t="s">
        <v>26</v>
      </c>
      <c r="F6961">
        <v>243576532.44</v>
      </c>
      <c r="G6961">
        <v>206930266.78999999</v>
      </c>
      <c r="H6961">
        <v>334095488.27999997</v>
      </c>
      <c r="I6961" t="s">
        <v>26</v>
      </c>
      <c r="J6961" t="s">
        <v>26</v>
      </c>
      <c r="K6961" t="s">
        <v>26</v>
      </c>
    </row>
    <row r="6962" spans="1:11" x14ac:dyDescent="0.25">
      <c r="A6962" s="1">
        <v>37865</v>
      </c>
      <c r="B6962" t="s">
        <v>151</v>
      </c>
      <c r="C6962" t="s">
        <v>26</v>
      </c>
      <c r="D6962" t="s">
        <v>26</v>
      </c>
      <c r="E6962" t="s">
        <v>26</v>
      </c>
      <c r="F6962">
        <v>202513270</v>
      </c>
      <c r="G6962">
        <v>173708970.55000001</v>
      </c>
      <c r="H6962">
        <v>286833578.18000001</v>
      </c>
      <c r="I6962" t="s">
        <v>26</v>
      </c>
      <c r="J6962" t="s">
        <v>26</v>
      </c>
      <c r="K6962" t="s">
        <v>26</v>
      </c>
    </row>
    <row r="6963" spans="1:11" x14ac:dyDescent="0.25">
      <c r="A6963" s="1">
        <v>37865</v>
      </c>
      <c r="B6963" t="s">
        <v>152</v>
      </c>
      <c r="C6963" t="s">
        <v>26</v>
      </c>
      <c r="D6963" t="s">
        <v>26</v>
      </c>
      <c r="E6963" t="s">
        <v>26</v>
      </c>
      <c r="F6963">
        <v>204120759.86000001</v>
      </c>
      <c r="G6963">
        <v>185163228.16999999</v>
      </c>
      <c r="H6963">
        <v>256388628.34999999</v>
      </c>
      <c r="I6963" t="s">
        <v>26</v>
      </c>
      <c r="J6963" t="s">
        <v>26</v>
      </c>
      <c r="K6963" t="s">
        <v>26</v>
      </c>
    </row>
    <row r="6964" spans="1:11" x14ac:dyDescent="0.25">
      <c r="A6964" s="1">
        <v>37865</v>
      </c>
      <c r="B6964" t="s">
        <v>153</v>
      </c>
      <c r="C6964" t="s">
        <v>26</v>
      </c>
      <c r="D6964" t="s">
        <v>26</v>
      </c>
      <c r="E6964" t="s">
        <v>26</v>
      </c>
      <c r="F6964">
        <v>232170095.33000001</v>
      </c>
      <c r="G6964">
        <v>219432934.37</v>
      </c>
      <c r="H6964">
        <v>267546400.78</v>
      </c>
      <c r="I6964" t="s">
        <v>26</v>
      </c>
      <c r="J6964" t="s">
        <v>26</v>
      </c>
      <c r="K6964" t="s">
        <v>26</v>
      </c>
    </row>
    <row r="6965" spans="1:11" x14ac:dyDescent="0.25">
      <c r="A6965" s="1">
        <v>37865</v>
      </c>
      <c r="B6965" t="s">
        <v>154</v>
      </c>
      <c r="C6965" t="s">
        <v>26</v>
      </c>
      <c r="D6965" t="s">
        <v>26</v>
      </c>
      <c r="E6965" t="s">
        <v>26</v>
      </c>
      <c r="F6965">
        <v>227509507.16999999</v>
      </c>
      <c r="G6965">
        <v>201706580.16</v>
      </c>
      <c r="H6965">
        <v>309107564.69</v>
      </c>
      <c r="I6965" t="s">
        <v>26</v>
      </c>
      <c r="J6965" t="s">
        <v>26</v>
      </c>
      <c r="K6965" t="s">
        <v>26</v>
      </c>
    </row>
    <row r="6966" spans="1:11" x14ac:dyDescent="0.25">
      <c r="A6966" s="1">
        <v>37865</v>
      </c>
      <c r="B6966" t="s">
        <v>155</v>
      </c>
      <c r="C6966" t="s">
        <v>26</v>
      </c>
      <c r="D6966" t="s">
        <v>26</v>
      </c>
      <c r="E6966" t="s">
        <v>26</v>
      </c>
      <c r="F6966">
        <v>218747013.21000001</v>
      </c>
      <c r="G6966">
        <v>196992259.56999999</v>
      </c>
      <c r="H6966">
        <v>278201419.51999998</v>
      </c>
      <c r="I6966" t="s">
        <v>26</v>
      </c>
      <c r="J6966" t="s">
        <v>26</v>
      </c>
      <c r="K6966" t="s">
        <v>26</v>
      </c>
    </row>
    <row r="6967" spans="1:11" x14ac:dyDescent="0.25">
      <c r="A6967" s="1">
        <v>37895</v>
      </c>
      <c r="B6967" t="s">
        <v>1</v>
      </c>
      <c r="C6967" t="s">
        <v>26</v>
      </c>
      <c r="D6967" t="s">
        <v>26</v>
      </c>
      <c r="E6967" t="s">
        <v>26</v>
      </c>
      <c r="F6967">
        <v>224844708.44</v>
      </c>
      <c r="G6967">
        <v>196815814.90000001</v>
      </c>
      <c r="H6967">
        <v>299460491.35000002</v>
      </c>
      <c r="I6967" t="s">
        <v>26</v>
      </c>
      <c r="J6967" t="s">
        <v>26</v>
      </c>
      <c r="K6967" t="s">
        <v>26</v>
      </c>
    </row>
    <row r="6968" spans="1:11" x14ac:dyDescent="0.25">
      <c r="A6968" s="1">
        <v>37895</v>
      </c>
      <c r="B6968" t="s">
        <v>126</v>
      </c>
      <c r="C6968" t="s">
        <v>26</v>
      </c>
      <c r="D6968" t="s">
        <v>26</v>
      </c>
      <c r="E6968" t="s">
        <v>26</v>
      </c>
      <c r="F6968">
        <v>216610436.09999999</v>
      </c>
      <c r="G6968">
        <v>192499070.30000001</v>
      </c>
      <c r="H6968">
        <v>281241319.35000002</v>
      </c>
      <c r="I6968" t="s">
        <v>26</v>
      </c>
      <c r="J6968" t="s">
        <v>26</v>
      </c>
      <c r="K6968" t="s">
        <v>26</v>
      </c>
    </row>
    <row r="6969" spans="1:11" x14ac:dyDescent="0.25">
      <c r="A6969" s="1">
        <v>37895</v>
      </c>
      <c r="B6969" t="s">
        <v>127</v>
      </c>
      <c r="C6969" t="s">
        <v>26</v>
      </c>
      <c r="D6969" t="s">
        <v>26</v>
      </c>
      <c r="E6969" t="s">
        <v>26</v>
      </c>
      <c r="F6969">
        <v>219049675.75</v>
      </c>
      <c r="G6969">
        <v>192141865.61000001</v>
      </c>
      <c r="H6969">
        <v>302753080.80000001</v>
      </c>
      <c r="I6969" t="s">
        <v>26</v>
      </c>
      <c r="J6969" t="s">
        <v>26</v>
      </c>
      <c r="K6969" t="s">
        <v>26</v>
      </c>
    </row>
    <row r="6970" spans="1:11" x14ac:dyDescent="0.25">
      <c r="A6970" s="1">
        <v>37895</v>
      </c>
      <c r="B6970" t="s">
        <v>113</v>
      </c>
      <c r="C6970" t="s">
        <v>26</v>
      </c>
      <c r="D6970" t="s">
        <v>26</v>
      </c>
      <c r="E6970" t="s">
        <v>26</v>
      </c>
      <c r="F6970">
        <v>230606510.49000001</v>
      </c>
      <c r="G6970">
        <v>201074337.59</v>
      </c>
      <c r="H6970">
        <v>302562293.41000003</v>
      </c>
      <c r="I6970" t="s">
        <v>26</v>
      </c>
      <c r="J6970" t="s">
        <v>26</v>
      </c>
      <c r="K6970" t="s">
        <v>26</v>
      </c>
    </row>
    <row r="6971" spans="1:11" x14ac:dyDescent="0.25">
      <c r="A6971" s="1">
        <v>37895</v>
      </c>
      <c r="B6971" t="s">
        <v>128</v>
      </c>
      <c r="C6971" t="s">
        <v>26</v>
      </c>
      <c r="D6971" t="s">
        <v>26</v>
      </c>
      <c r="E6971" t="s">
        <v>26</v>
      </c>
      <c r="F6971">
        <v>222153772.53</v>
      </c>
      <c r="G6971">
        <v>189995817.09999999</v>
      </c>
      <c r="H6971">
        <v>304571488.69</v>
      </c>
      <c r="I6971" t="s">
        <v>26</v>
      </c>
      <c r="J6971" t="s">
        <v>26</v>
      </c>
      <c r="K6971" t="s">
        <v>26</v>
      </c>
    </row>
    <row r="6972" spans="1:11" x14ac:dyDescent="0.25">
      <c r="A6972" s="1">
        <v>37895</v>
      </c>
      <c r="B6972" t="s">
        <v>129</v>
      </c>
      <c r="C6972" t="s">
        <v>26</v>
      </c>
      <c r="D6972" t="s">
        <v>26</v>
      </c>
      <c r="E6972" t="s">
        <v>26</v>
      </c>
      <c r="F6972">
        <v>225385270</v>
      </c>
      <c r="G6972">
        <v>203739879.78</v>
      </c>
      <c r="H6972">
        <v>287030891.19999999</v>
      </c>
      <c r="I6972" t="s">
        <v>26</v>
      </c>
      <c r="J6972" t="s">
        <v>26</v>
      </c>
      <c r="K6972" t="s">
        <v>26</v>
      </c>
    </row>
    <row r="6973" spans="1:11" x14ac:dyDescent="0.25">
      <c r="A6973" s="1">
        <v>37895</v>
      </c>
      <c r="B6973" t="s">
        <v>130</v>
      </c>
      <c r="C6973" t="s">
        <v>26</v>
      </c>
      <c r="D6973" t="s">
        <v>26</v>
      </c>
      <c r="E6973" t="s">
        <v>26</v>
      </c>
      <c r="F6973">
        <v>224817049.31</v>
      </c>
      <c r="G6973">
        <v>189488020.63</v>
      </c>
      <c r="H6973">
        <v>353346158.88999999</v>
      </c>
      <c r="I6973" t="s">
        <v>26</v>
      </c>
      <c r="J6973" t="s">
        <v>26</v>
      </c>
      <c r="K6973" t="s">
        <v>26</v>
      </c>
    </row>
    <row r="6974" spans="1:11" x14ac:dyDescent="0.25">
      <c r="A6974" s="1">
        <v>37895</v>
      </c>
      <c r="B6974" t="s">
        <v>131</v>
      </c>
      <c r="C6974" t="s">
        <v>26</v>
      </c>
      <c r="D6974" t="s">
        <v>26</v>
      </c>
      <c r="E6974" t="s">
        <v>26</v>
      </c>
      <c r="F6974">
        <v>227891802.06999999</v>
      </c>
      <c r="G6974">
        <v>200217521.86000001</v>
      </c>
      <c r="H6974">
        <v>316762267.43000001</v>
      </c>
      <c r="I6974" t="s">
        <v>26</v>
      </c>
      <c r="J6974" t="s">
        <v>26</v>
      </c>
      <c r="K6974" t="s">
        <v>26</v>
      </c>
    </row>
    <row r="6975" spans="1:11" x14ac:dyDescent="0.25">
      <c r="A6975" s="1">
        <v>37895</v>
      </c>
      <c r="B6975" t="s">
        <v>132</v>
      </c>
      <c r="C6975" t="s">
        <v>26</v>
      </c>
      <c r="D6975" t="s">
        <v>26</v>
      </c>
      <c r="E6975" t="s">
        <v>26</v>
      </c>
      <c r="F6975">
        <v>223184631.55000001</v>
      </c>
      <c r="G6975">
        <v>188894281.49000001</v>
      </c>
      <c r="H6975">
        <v>302040638.88999999</v>
      </c>
      <c r="I6975" t="s">
        <v>26</v>
      </c>
      <c r="J6975" t="s">
        <v>26</v>
      </c>
      <c r="K6975" t="s">
        <v>26</v>
      </c>
    </row>
    <row r="6976" spans="1:11" x14ac:dyDescent="0.25">
      <c r="A6976" s="1">
        <v>37895</v>
      </c>
      <c r="B6976" t="s">
        <v>133</v>
      </c>
      <c r="C6976" t="s">
        <v>26</v>
      </c>
      <c r="D6976" t="s">
        <v>26</v>
      </c>
      <c r="E6976" t="s">
        <v>26</v>
      </c>
      <c r="F6976">
        <v>224227274.53999999</v>
      </c>
      <c r="G6976">
        <v>187606271.84</v>
      </c>
      <c r="H6976">
        <v>311561815.68000001</v>
      </c>
      <c r="I6976" t="s">
        <v>26</v>
      </c>
      <c r="J6976" t="s">
        <v>26</v>
      </c>
      <c r="K6976" t="s">
        <v>26</v>
      </c>
    </row>
    <row r="6977" spans="1:11" x14ac:dyDescent="0.25">
      <c r="A6977" s="1">
        <v>37895</v>
      </c>
      <c r="B6977" t="s">
        <v>134</v>
      </c>
      <c r="C6977" t="s">
        <v>26</v>
      </c>
      <c r="D6977" t="s">
        <v>26</v>
      </c>
      <c r="E6977" t="s">
        <v>26</v>
      </c>
      <c r="F6977">
        <v>203555498.99000001</v>
      </c>
      <c r="G6977">
        <v>195981493.28999999</v>
      </c>
      <c r="H6977">
        <v>224724576.71000001</v>
      </c>
      <c r="I6977" t="s">
        <v>26</v>
      </c>
      <c r="J6977" t="s">
        <v>26</v>
      </c>
      <c r="K6977" t="s">
        <v>26</v>
      </c>
    </row>
    <row r="6978" spans="1:11" x14ac:dyDescent="0.25">
      <c r="A6978" s="1">
        <v>37895</v>
      </c>
      <c r="B6978" t="s">
        <v>135</v>
      </c>
      <c r="C6978" t="s">
        <v>26</v>
      </c>
      <c r="D6978" t="s">
        <v>26</v>
      </c>
      <c r="E6978" t="s">
        <v>26</v>
      </c>
      <c r="F6978">
        <v>200302972.34999999</v>
      </c>
      <c r="G6978">
        <v>189328508.46000001</v>
      </c>
      <c r="H6978">
        <v>237424936.16</v>
      </c>
      <c r="I6978" t="s">
        <v>26</v>
      </c>
      <c r="J6978" t="s">
        <v>26</v>
      </c>
      <c r="K6978" t="s">
        <v>26</v>
      </c>
    </row>
    <row r="6979" spans="1:11" x14ac:dyDescent="0.25">
      <c r="A6979" s="1">
        <v>37895</v>
      </c>
      <c r="B6979" t="s">
        <v>136</v>
      </c>
      <c r="C6979" t="s">
        <v>26</v>
      </c>
      <c r="D6979" t="s">
        <v>26</v>
      </c>
      <c r="E6979" t="s">
        <v>26</v>
      </c>
      <c r="F6979">
        <v>242651584.30000001</v>
      </c>
      <c r="G6979">
        <v>198801667.81999999</v>
      </c>
      <c r="H6979">
        <v>372674002.75</v>
      </c>
      <c r="I6979" t="s">
        <v>26</v>
      </c>
      <c r="J6979" t="s">
        <v>26</v>
      </c>
      <c r="K6979" t="s">
        <v>26</v>
      </c>
    </row>
    <row r="6980" spans="1:11" x14ac:dyDescent="0.25">
      <c r="A6980" s="1">
        <v>37895</v>
      </c>
      <c r="B6980" t="s">
        <v>137</v>
      </c>
      <c r="C6980" t="s">
        <v>26</v>
      </c>
      <c r="D6980" t="s">
        <v>26</v>
      </c>
      <c r="E6980" t="s">
        <v>26</v>
      </c>
      <c r="F6980">
        <v>222313434.97999999</v>
      </c>
      <c r="G6980">
        <v>185215919.05000001</v>
      </c>
      <c r="H6980">
        <v>378318272.61000001</v>
      </c>
      <c r="I6980" t="s">
        <v>26</v>
      </c>
      <c r="J6980" t="s">
        <v>26</v>
      </c>
      <c r="K6980" t="s">
        <v>26</v>
      </c>
    </row>
    <row r="6981" spans="1:11" x14ac:dyDescent="0.25">
      <c r="A6981" s="1">
        <v>37895</v>
      </c>
      <c r="B6981" t="s">
        <v>138</v>
      </c>
      <c r="C6981" t="s">
        <v>26</v>
      </c>
      <c r="D6981" t="s">
        <v>26</v>
      </c>
      <c r="E6981" t="s">
        <v>26</v>
      </c>
      <c r="F6981">
        <v>241354671.25999999</v>
      </c>
      <c r="G6981">
        <v>216680868.56999999</v>
      </c>
      <c r="H6981">
        <v>326612547.81</v>
      </c>
      <c r="I6981" t="s">
        <v>26</v>
      </c>
      <c r="J6981" t="s">
        <v>26</v>
      </c>
      <c r="K6981" t="s">
        <v>26</v>
      </c>
    </row>
    <row r="6982" spans="1:11" x14ac:dyDescent="0.25">
      <c r="A6982" s="1">
        <v>37895</v>
      </c>
      <c r="B6982" t="s">
        <v>139</v>
      </c>
      <c r="C6982" t="s">
        <v>26</v>
      </c>
      <c r="D6982" t="s">
        <v>26</v>
      </c>
      <c r="E6982" t="s">
        <v>26</v>
      </c>
      <c r="F6982">
        <v>228434292.78</v>
      </c>
      <c r="G6982">
        <v>188662970.97</v>
      </c>
      <c r="H6982">
        <v>364795807.89999998</v>
      </c>
      <c r="I6982" t="s">
        <v>26</v>
      </c>
      <c r="J6982" t="s">
        <v>26</v>
      </c>
      <c r="K6982" t="s">
        <v>26</v>
      </c>
    </row>
    <row r="6983" spans="1:11" x14ac:dyDescent="0.25">
      <c r="A6983" s="1">
        <v>37895</v>
      </c>
      <c r="B6983" t="s">
        <v>140</v>
      </c>
      <c r="C6983" t="s">
        <v>26</v>
      </c>
      <c r="D6983" t="s">
        <v>26</v>
      </c>
      <c r="E6983" t="s">
        <v>26</v>
      </c>
      <c r="F6983">
        <v>192828690.65000001</v>
      </c>
      <c r="G6983">
        <v>178806150.91</v>
      </c>
      <c r="H6983">
        <v>240726822.69999999</v>
      </c>
      <c r="I6983" t="s">
        <v>26</v>
      </c>
      <c r="J6983" t="s">
        <v>26</v>
      </c>
      <c r="K6983" t="s">
        <v>26</v>
      </c>
    </row>
    <row r="6984" spans="1:11" x14ac:dyDescent="0.25">
      <c r="A6984" s="1">
        <v>37895</v>
      </c>
      <c r="B6984" t="s">
        <v>141</v>
      </c>
      <c r="C6984" t="s">
        <v>26</v>
      </c>
      <c r="D6984" t="s">
        <v>26</v>
      </c>
      <c r="E6984" t="s">
        <v>26</v>
      </c>
      <c r="F6984">
        <v>216148137.22999999</v>
      </c>
      <c r="G6984">
        <v>202899607.78</v>
      </c>
      <c r="H6984">
        <v>264599325.75</v>
      </c>
      <c r="I6984" t="s">
        <v>26</v>
      </c>
      <c r="J6984" t="s">
        <v>26</v>
      </c>
      <c r="K6984" t="s">
        <v>26</v>
      </c>
    </row>
    <row r="6985" spans="1:11" x14ac:dyDescent="0.25">
      <c r="A6985" s="1">
        <v>37895</v>
      </c>
      <c r="B6985" t="s">
        <v>142</v>
      </c>
      <c r="C6985" t="s">
        <v>26</v>
      </c>
      <c r="D6985" t="s">
        <v>26</v>
      </c>
      <c r="E6985" t="s">
        <v>26</v>
      </c>
      <c r="F6985">
        <v>209585077.46000001</v>
      </c>
      <c r="G6985">
        <v>186924254.22</v>
      </c>
      <c r="H6985">
        <v>281913834.85000002</v>
      </c>
      <c r="I6985" t="s">
        <v>26</v>
      </c>
      <c r="J6985" t="s">
        <v>26</v>
      </c>
      <c r="K6985" t="s">
        <v>26</v>
      </c>
    </row>
    <row r="6986" spans="1:11" x14ac:dyDescent="0.25">
      <c r="A6986" s="1">
        <v>37895</v>
      </c>
      <c r="B6986" t="s">
        <v>143</v>
      </c>
      <c r="C6986" t="s">
        <v>26</v>
      </c>
      <c r="D6986" t="s">
        <v>26</v>
      </c>
      <c r="E6986" t="s">
        <v>26</v>
      </c>
      <c r="F6986">
        <v>221256517.59999999</v>
      </c>
      <c r="G6986">
        <v>190325386.25</v>
      </c>
      <c r="H6986">
        <v>296425508.75</v>
      </c>
      <c r="I6986" t="s">
        <v>26</v>
      </c>
      <c r="J6986" t="s">
        <v>26</v>
      </c>
      <c r="K6986" t="s">
        <v>26</v>
      </c>
    </row>
    <row r="6987" spans="1:11" x14ac:dyDescent="0.25">
      <c r="A6987" s="1">
        <v>37895</v>
      </c>
      <c r="B6987" t="s">
        <v>144</v>
      </c>
      <c r="C6987" t="s">
        <v>26</v>
      </c>
      <c r="D6987" t="s">
        <v>26</v>
      </c>
      <c r="E6987" t="s">
        <v>26</v>
      </c>
      <c r="F6987">
        <v>199333557.47999999</v>
      </c>
      <c r="G6987">
        <v>174269279.28</v>
      </c>
      <c r="H6987">
        <v>285316770.42000002</v>
      </c>
      <c r="I6987" t="s">
        <v>26</v>
      </c>
      <c r="J6987" t="s">
        <v>26</v>
      </c>
      <c r="K6987" t="s">
        <v>26</v>
      </c>
    </row>
    <row r="6988" spans="1:11" x14ac:dyDescent="0.25">
      <c r="A6988" s="1">
        <v>37895</v>
      </c>
      <c r="B6988" t="s">
        <v>145</v>
      </c>
      <c r="C6988" t="s">
        <v>26</v>
      </c>
      <c r="D6988" t="s">
        <v>26</v>
      </c>
      <c r="E6988" t="s">
        <v>26</v>
      </c>
      <c r="F6988">
        <v>224830725.46000001</v>
      </c>
      <c r="G6988">
        <v>198935404.36000001</v>
      </c>
      <c r="H6988">
        <v>291763021.86000001</v>
      </c>
      <c r="I6988" t="s">
        <v>26</v>
      </c>
      <c r="J6988" t="s">
        <v>26</v>
      </c>
      <c r="K6988" t="s">
        <v>26</v>
      </c>
    </row>
    <row r="6989" spans="1:11" x14ac:dyDescent="0.25">
      <c r="A6989" s="1">
        <v>37895</v>
      </c>
      <c r="B6989" t="s">
        <v>146</v>
      </c>
      <c r="C6989" t="s">
        <v>26</v>
      </c>
      <c r="D6989" t="s">
        <v>26</v>
      </c>
      <c r="E6989" t="s">
        <v>26</v>
      </c>
      <c r="F6989">
        <v>223472296.08000001</v>
      </c>
      <c r="G6989">
        <v>209042813.58000001</v>
      </c>
      <c r="H6989">
        <v>270213266.32999998</v>
      </c>
      <c r="I6989" t="s">
        <v>26</v>
      </c>
      <c r="J6989" t="s">
        <v>26</v>
      </c>
      <c r="K6989" t="s">
        <v>26</v>
      </c>
    </row>
    <row r="6990" spans="1:11" x14ac:dyDescent="0.25">
      <c r="A6990" s="1">
        <v>37895</v>
      </c>
      <c r="B6990" t="s">
        <v>2</v>
      </c>
      <c r="C6990" t="s">
        <v>26</v>
      </c>
      <c r="D6990" t="s">
        <v>26</v>
      </c>
      <c r="E6990" t="s">
        <v>26</v>
      </c>
      <c r="F6990">
        <v>214695366.50999999</v>
      </c>
      <c r="G6990">
        <v>191739000.69</v>
      </c>
      <c r="H6990">
        <v>281732488.12</v>
      </c>
      <c r="I6990" t="s">
        <v>26</v>
      </c>
      <c r="J6990" t="s">
        <v>26</v>
      </c>
      <c r="K6990" t="s">
        <v>26</v>
      </c>
    </row>
    <row r="6991" spans="1:11" x14ac:dyDescent="0.25">
      <c r="A6991" s="1">
        <v>37895</v>
      </c>
      <c r="B6991" t="s">
        <v>147</v>
      </c>
      <c r="C6991" t="s">
        <v>26</v>
      </c>
      <c r="D6991" t="s">
        <v>26</v>
      </c>
      <c r="E6991" t="s">
        <v>26</v>
      </c>
      <c r="F6991">
        <v>227934497.38</v>
      </c>
      <c r="G6991">
        <v>194667697.06</v>
      </c>
      <c r="H6991">
        <v>305547913.41000003</v>
      </c>
      <c r="I6991" t="s">
        <v>26</v>
      </c>
      <c r="J6991" t="s">
        <v>26</v>
      </c>
      <c r="K6991" t="s">
        <v>26</v>
      </c>
    </row>
    <row r="6992" spans="1:11" x14ac:dyDescent="0.25">
      <c r="A6992" s="1">
        <v>37895</v>
      </c>
      <c r="B6992" t="s">
        <v>148</v>
      </c>
      <c r="C6992" t="s">
        <v>26</v>
      </c>
      <c r="D6992" t="s">
        <v>26</v>
      </c>
      <c r="E6992" t="s">
        <v>26</v>
      </c>
      <c r="F6992">
        <v>234596216.28999999</v>
      </c>
      <c r="G6992">
        <v>199377909.15000001</v>
      </c>
      <c r="H6992">
        <v>313648548.98000002</v>
      </c>
      <c r="I6992" t="s">
        <v>26</v>
      </c>
      <c r="J6992" t="s">
        <v>26</v>
      </c>
      <c r="K6992" t="s">
        <v>26</v>
      </c>
    </row>
    <row r="6993" spans="1:11" x14ac:dyDescent="0.25">
      <c r="A6993" s="1">
        <v>37895</v>
      </c>
      <c r="B6993" t="s">
        <v>149</v>
      </c>
      <c r="C6993" t="s">
        <v>26</v>
      </c>
      <c r="D6993" t="s">
        <v>26</v>
      </c>
      <c r="E6993" t="s">
        <v>26</v>
      </c>
      <c r="F6993">
        <v>226266139.75</v>
      </c>
      <c r="G6993">
        <v>191490274.66999999</v>
      </c>
      <c r="H6993">
        <v>304406707.04000002</v>
      </c>
      <c r="I6993" t="s">
        <v>26</v>
      </c>
      <c r="J6993" t="s">
        <v>26</v>
      </c>
      <c r="K6993" t="s">
        <v>26</v>
      </c>
    </row>
    <row r="6994" spans="1:11" x14ac:dyDescent="0.25">
      <c r="A6994" s="1">
        <v>37895</v>
      </c>
      <c r="B6994" t="s">
        <v>150</v>
      </c>
      <c r="C6994" t="s">
        <v>26</v>
      </c>
      <c r="D6994" t="s">
        <v>26</v>
      </c>
      <c r="E6994" t="s">
        <v>26</v>
      </c>
      <c r="F6994">
        <v>244088043.16</v>
      </c>
      <c r="G6994">
        <v>207695908.78</v>
      </c>
      <c r="H6994">
        <v>334095488.27999997</v>
      </c>
      <c r="I6994" t="s">
        <v>26</v>
      </c>
      <c r="J6994" t="s">
        <v>26</v>
      </c>
      <c r="K6994" t="s">
        <v>26</v>
      </c>
    </row>
    <row r="6995" spans="1:11" x14ac:dyDescent="0.25">
      <c r="A6995" s="1">
        <v>37895</v>
      </c>
      <c r="B6995" t="s">
        <v>151</v>
      </c>
      <c r="C6995" t="s">
        <v>26</v>
      </c>
      <c r="D6995" t="s">
        <v>26</v>
      </c>
      <c r="E6995" t="s">
        <v>26</v>
      </c>
      <c r="F6995">
        <v>208163390.22999999</v>
      </c>
      <c r="G6995">
        <v>180518362.19999999</v>
      </c>
      <c r="H6995">
        <v>289902697.47000003</v>
      </c>
      <c r="I6995" t="s">
        <v>26</v>
      </c>
      <c r="J6995" t="s">
        <v>26</v>
      </c>
      <c r="K6995" t="s">
        <v>26</v>
      </c>
    </row>
    <row r="6996" spans="1:11" x14ac:dyDescent="0.25">
      <c r="A6996" s="1">
        <v>37895</v>
      </c>
      <c r="B6996" t="s">
        <v>152</v>
      </c>
      <c r="C6996" t="s">
        <v>26</v>
      </c>
      <c r="D6996" t="s">
        <v>26</v>
      </c>
      <c r="E6996" t="s">
        <v>26</v>
      </c>
      <c r="F6996">
        <v>204222820.24000001</v>
      </c>
      <c r="G6996">
        <v>185311358.75</v>
      </c>
      <c r="H6996">
        <v>256388628.34999999</v>
      </c>
      <c r="I6996" t="s">
        <v>26</v>
      </c>
      <c r="J6996" t="s">
        <v>26</v>
      </c>
      <c r="K6996" t="s">
        <v>26</v>
      </c>
    </row>
    <row r="6997" spans="1:11" x14ac:dyDescent="0.25">
      <c r="A6997" s="1">
        <v>37895</v>
      </c>
      <c r="B6997" t="s">
        <v>153</v>
      </c>
      <c r="C6997" t="s">
        <v>26</v>
      </c>
      <c r="D6997" t="s">
        <v>26</v>
      </c>
      <c r="E6997" t="s">
        <v>26</v>
      </c>
      <c r="F6997">
        <v>239088764.16999999</v>
      </c>
      <c r="G6997">
        <v>221210341.13999999</v>
      </c>
      <c r="H6997">
        <v>284829898.26999998</v>
      </c>
      <c r="I6997" t="s">
        <v>26</v>
      </c>
      <c r="J6997" t="s">
        <v>26</v>
      </c>
      <c r="K6997" t="s">
        <v>26</v>
      </c>
    </row>
    <row r="6998" spans="1:11" x14ac:dyDescent="0.25">
      <c r="A6998" s="1">
        <v>37895</v>
      </c>
      <c r="B6998" t="s">
        <v>154</v>
      </c>
      <c r="C6998" t="s">
        <v>26</v>
      </c>
      <c r="D6998" t="s">
        <v>26</v>
      </c>
      <c r="E6998" t="s">
        <v>26</v>
      </c>
      <c r="F6998">
        <v>228624303.75999999</v>
      </c>
      <c r="G6998">
        <v>203340403.46000001</v>
      </c>
      <c r="H6998">
        <v>309107564.69</v>
      </c>
      <c r="I6998" t="s">
        <v>26</v>
      </c>
      <c r="J6998" t="s">
        <v>26</v>
      </c>
      <c r="K6998" t="s">
        <v>26</v>
      </c>
    </row>
    <row r="6999" spans="1:11" x14ac:dyDescent="0.25">
      <c r="A6999" s="1">
        <v>37895</v>
      </c>
      <c r="B6999" t="s">
        <v>155</v>
      </c>
      <c r="C6999" t="s">
        <v>26</v>
      </c>
      <c r="D6999" t="s">
        <v>26</v>
      </c>
      <c r="E6999" t="s">
        <v>26</v>
      </c>
      <c r="F6999">
        <v>219075133.72999999</v>
      </c>
      <c r="G6999">
        <v>197484740.22</v>
      </c>
      <c r="H6999">
        <v>278201419.51999998</v>
      </c>
      <c r="I6999" t="s">
        <v>26</v>
      </c>
      <c r="J6999" t="s">
        <v>26</v>
      </c>
      <c r="K6999" t="s">
        <v>26</v>
      </c>
    </row>
    <row r="7000" spans="1:11" x14ac:dyDescent="0.25">
      <c r="A7000" s="1">
        <v>37926</v>
      </c>
      <c r="B7000" t="s">
        <v>1</v>
      </c>
      <c r="C7000" t="s">
        <v>26</v>
      </c>
      <c r="D7000" t="s">
        <v>26</v>
      </c>
      <c r="E7000" t="s">
        <v>26</v>
      </c>
      <c r="F7000">
        <v>227340484.69999999</v>
      </c>
      <c r="G7000">
        <v>197524351.84</v>
      </c>
      <c r="H7000">
        <v>305809053.76999998</v>
      </c>
      <c r="I7000" t="s">
        <v>26</v>
      </c>
      <c r="J7000" t="s">
        <v>26</v>
      </c>
      <c r="K7000" t="s">
        <v>26</v>
      </c>
    </row>
    <row r="7001" spans="1:11" x14ac:dyDescent="0.25">
      <c r="A7001" s="1">
        <v>37926</v>
      </c>
      <c r="B7001" t="s">
        <v>126</v>
      </c>
      <c r="C7001" t="s">
        <v>26</v>
      </c>
      <c r="D7001" t="s">
        <v>26</v>
      </c>
      <c r="E7001" t="s">
        <v>26</v>
      </c>
      <c r="F7001">
        <v>218689896.28999999</v>
      </c>
      <c r="G7001">
        <v>191883073.28</v>
      </c>
      <c r="H7001">
        <v>289256696.94999999</v>
      </c>
      <c r="I7001" t="s">
        <v>26</v>
      </c>
      <c r="J7001" t="s">
        <v>26</v>
      </c>
      <c r="K7001" t="s">
        <v>26</v>
      </c>
    </row>
    <row r="7002" spans="1:11" x14ac:dyDescent="0.25">
      <c r="A7002" s="1">
        <v>37926</v>
      </c>
      <c r="B7002" t="s">
        <v>127</v>
      </c>
      <c r="C7002" t="s">
        <v>26</v>
      </c>
      <c r="D7002" t="s">
        <v>26</v>
      </c>
      <c r="E7002" t="s">
        <v>26</v>
      </c>
      <c r="F7002">
        <v>222423040.75</v>
      </c>
      <c r="G7002">
        <v>193313930.99000001</v>
      </c>
      <c r="H7002">
        <v>311865948.52999997</v>
      </c>
      <c r="I7002" t="s">
        <v>26</v>
      </c>
      <c r="J7002" t="s">
        <v>26</v>
      </c>
      <c r="K7002" t="s">
        <v>26</v>
      </c>
    </row>
    <row r="7003" spans="1:11" x14ac:dyDescent="0.25">
      <c r="A7003" s="1">
        <v>37926</v>
      </c>
      <c r="B7003" t="s">
        <v>113</v>
      </c>
      <c r="C7003" t="s">
        <v>26</v>
      </c>
      <c r="D7003" t="s">
        <v>26</v>
      </c>
      <c r="E7003" t="s">
        <v>26</v>
      </c>
      <c r="F7003">
        <v>233881122.94</v>
      </c>
      <c r="G7003">
        <v>201898742.37</v>
      </c>
      <c r="H7003">
        <v>310580194.19</v>
      </c>
      <c r="I7003" t="s">
        <v>26</v>
      </c>
      <c r="J7003" t="s">
        <v>26</v>
      </c>
      <c r="K7003" t="s">
        <v>26</v>
      </c>
    </row>
    <row r="7004" spans="1:11" x14ac:dyDescent="0.25">
      <c r="A7004" s="1">
        <v>37926</v>
      </c>
      <c r="B7004" t="s">
        <v>128</v>
      </c>
      <c r="C7004" t="s">
        <v>26</v>
      </c>
      <c r="D7004" t="s">
        <v>26</v>
      </c>
      <c r="E7004" t="s">
        <v>26</v>
      </c>
      <c r="F7004">
        <v>222287064.78999999</v>
      </c>
      <c r="G7004">
        <v>190147813.75</v>
      </c>
      <c r="H7004">
        <v>304693317.29000002</v>
      </c>
      <c r="I7004" t="s">
        <v>26</v>
      </c>
      <c r="J7004" t="s">
        <v>26</v>
      </c>
      <c r="K7004" t="s">
        <v>26</v>
      </c>
    </row>
    <row r="7005" spans="1:11" x14ac:dyDescent="0.25">
      <c r="A7005" s="1">
        <v>37926</v>
      </c>
      <c r="B7005" t="s">
        <v>129</v>
      </c>
      <c r="C7005" t="s">
        <v>26</v>
      </c>
      <c r="D7005" t="s">
        <v>26</v>
      </c>
      <c r="E7005" t="s">
        <v>26</v>
      </c>
      <c r="F7005">
        <v>226106502.86000001</v>
      </c>
      <c r="G7005">
        <v>204778953.16999999</v>
      </c>
      <c r="H7005">
        <v>287117000.47000003</v>
      </c>
      <c r="I7005" t="s">
        <v>26</v>
      </c>
      <c r="J7005" t="s">
        <v>26</v>
      </c>
      <c r="K7005" t="s">
        <v>26</v>
      </c>
    </row>
    <row r="7006" spans="1:11" x14ac:dyDescent="0.25">
      <c r="A7006" s="1">
        <v>37926</v>
      </c>
      <c r="B7006" t="s">
        <v>130</v>
      </c>
      <c r="C7006" t="s">
        <v>26</v>
      </c>
      <c r="D7006" t="s">
        <v>26</v>
      </c>
      <c r="E7006" t="s">
        <v>26</v>
      </c>
      <c r="F7006">
        <v>225626390.69</v>
      </c>
      <c r="G7006">
        <v>190605999.94999999</v>
      </c>
      <c r="H7006">
        <v>353346158.88999999</v>
      </c>
      <c r="I7006" t="s">
        <v>26</v>
      </c>
      <c r="J7006" t="s">
        <v>26</v>
      </c>
      <c r="K7006" t="s">
        <v>26</v>
      </c>
    </row>
    <row r="7007" spans="1:11" x14ac:dyDescent="0.25">
      <c r="A7007" s="1">
        <v>37926</v>
      </c>
      <c r="B7007" t="s">
        <v>131</v>
      </c>
      <c r="C7007" t="s">
        <v>26</v>
      </c>
      <c r="D7007" t="s">
        <v>26</v>
      </c>
      <c r="E7007" t="s">
        <v>26</v>
      </c>
      <c r="F7007">
        <v>228142483.06</v>
      </c>
      <c r="G7007">
        <v>200557891.65000001</v>
      </c>
      <c r="H7007">
        <v>316762267.43000001</v>
      </c>
      <c r="I7007" t="s">
        <v>26</v>
      </c>
      <c r="J7007" t="s">
        <v>26</v>
      </c>
      <c r="K7007" t="s">
        <v>26</v>
      </c>
    </row>
    <row r="7008" spans="1:11" x14ac:dyDescent="0.25">
      <c r="A7008" s="1">
        <v>37926</v>
      </c>
      <c r="B7008" t="s">
        <v>132</v>
      </c>
      <c r="C7008" t="s">
        <v>26</v>
      </c>
      <c r="D7008" t="s">
        <v>26</v>
      </c>
      <c r="E7008" t="s">
        <v>26</v>
      </c>
      <c r="F7008">
        <v>224077370.06999999</v>
      </c>
      <c r="G7008">
        <v>190254320.31999999</v>
      </c>
      <c r="H7008">
        <v>302040638.88999999</v>
      </c>
      <c r="I7008" t="s">
        <v>26</v>
      </c>
      <c r="J7008" t="s">
        <v>26</v>
      </c>
      <c r="K7008" t="s">
        <v>26</v>
      </c>
    </row>
    <row r="7009" spans="1:11" x14ac:dyDescent="0.25">
      <c r="A7009" s="1">
        <v>37926</v>
      </c>
      <c r="B7009" t="s">
        <v>133</v>
      </c>
      <c r="C7009" t="s">
        <v>26</v>
      </c>
      <c r="D7009" t="s">
        <v>26</v>
      </c>
      <c r="E7009" t="s">
        <v>26</v>
      </c>
      <c r="F7009">
        <v>225774442.72999999</v>
      </c>
      <c r="G7009">
        <v>190063914</v>
      </c>
      <c r="H7009">
        <v>311561815.68000001</v>
      </c>
      <c r="I7009" t="s">
        <v>26</v>
      </c>
      <c r="J7009" t="s">
        <v>26</v>
      </c>
      <c r="K7009" t="s">
        <v>26</v>
      </c>
    </row>
    <row r="7010" spans="1:11" x14ac:dyDescent="0.25">
      <c r="A7010" s="1">
        <v>37926</v>
      </c>
      <c r="B7010" t="s">
        <v>134</v>
      </c>
      <c r="C7010" t="s">
        <v>26</v>
      </c>
      <c r="D7010" t="s">
        <v>26</v>
      </c>
      <c r="E7010" t="s">
        <v>26</v>
      </c>
      <c r="F7010">
        <v>206771675.87</v>
      </c>
      <c r="G7010">
        <v>192355835.66999999</v>
      </c>
      <c r="H7010">
        <v>240859801.31999999</v>
      </c>
      <c r="I7010" t="s">
        <v>26</v>
      </c>
      <c r="J7010" t="s">
        <v>26</v>
      </c>
      <c r="K7010" t="s">
        <v>26</v>
      </c>
    </row>
    <row r="7011" spans="1:11" x14ac:dyDescent="0.25">
      <c r="A7011" s="1">
        <v>37926</v>
      </c>
      <c r="B7011" t="s">
        <v>135</v>
      </c>
      <c r="C7011" t="s">
        <v>26</v>
      </c>
      <c r="D7011" t="s">
        <v>26</v>
      </c>
      <c r="E7011" t="s">
        <v>26</v>
      </c>
      <c r="F7011">
        <v>201544850.78</v>
      </c>
      <c r="G7011">
        <v>189801829.72999999</v>
      </c>
      <c r="H7011">
        <v>240701400.28</v>
      </c>
      <c r="I7011" t="s">
        <v>26</v>
      </c>
      <c r="J7011" t="s">
        <v>26</v>
      </c>
      <c r="K7011" t="s">
        <v>26</v>
      </c>
    </row>
    <row r="7012" spans="1:11" x14ac:dyDescent="0.25">
      <c r="A7012" s="1">
        <v>37926</v>
      </c>
      <c r="B7012" t="s">
        <v>136</v>
      </c>
      <c r="C7012" t="s">
        <v>26</v>
      </c>
      <c r="D7012" t="s">
        <v>26</v>
      </c>
      <c r="E7012" t="s">
        <v>26</v>
      </c>
      <c r="F7012">
        <v>247116373.44999999</v>
      </c>
      <c r="G7012">
        <v>199199271.16</v>
      </c>
      <c r="H7012">
        <v>387021951.86000001</v>
      </c>
      <c r="I7012" t="s">
        <v>26</v>
      </c>
      <c r="J7012" t="s">
        <v>26</v>
      </c>
      <c r="K7012" t="s">
        <v>26</v>
      </c>
    </row>
    <row r="7013" spans="1:11" x14ac:dyDescent="0.25">
      <c r="A7013" s="1">
        <v>37926</v>
      </c>
      <c r="B7013" t="s">
        <v>137</v>
      </c>
      <c r="C7013" t="s">
        <v>26</v>
      </c>
      <c r="D7013" t="s">
        <v>26</v>
      </c>
      <c r="E7013" t="s">
        <v>26</v>
      </c>
      <c r="F7013">
        <v>223202688.72</v>
      </c>
      <c r="G7013">
        <v>186364257.75</v>
      </c>
      <c r="H7013">
        <v>378318272.61000001</v>
      </c>
      <c r="I7013" t="s">
        <v>26</v>
      </c>
      <c r="J7013" t="s">
        <v>26</v>
      </c>
      <c r="K7013" t="s">
        <v>26</v>
      </c>
    </row>
    <row r="7014" spans="1:11" x14ac:dyDescent="0.25">
      <c r="A7014" s="1">
        <v>37926</v>
      </c>
      <c r="B7014" t="s">
        <v>138</v>
      </c>
      <c r="C7014" t="s">
        <v>26</v>
      </c>
      <c r="D7014" t="s">
        <v>26</v>
      </c>
      <c r="E7014" t="s">
        <v>26</v>
      </c>
      <c r="F7014">
        <v>242778663.81999999</v>
      </c>
      <c r="G7014">
        <v>218565992.12</v>
      </c>
      <c r="H7014">
        <v>326775854.07999998</v>
      </c>
      <c r="I7014" t="s">
        <v>26</v>
      </c>
      <c r="J7014" t="s">
        <v>26</v>
      </c>
      <c r="K7014" t="s">
        <v>26</v>
      </c>
    </row>
    <row r="7015" spans="1:11" x14ac:dyDescent="0.25">
      <c r="A7015" s="1">
        <v>37926</v>
      </c>
      <c r="B7015" t="s">
        <v>139</v>
      </c>
      <c r="C7015" t="s">
        <v>26</v>
      </c>
      <c r="D7015" t="s">
        <v>26</v>
      </c>
      <c r="E7015" t="s">
        <v>26</v>
      </c>
      <c r="F7015">
        <v>234533488.40000001</v>
      </c>
      <c r="G7015">
        <v>193511609.33000001</v>
      </c>
      <c r="H7015">
        <v>375046570.10000002</v>
      </c>
      <c r="I7015" t="s">
        <v>26</v>
      </c>
      <c r="J7015" t="s">
        <v>26</v>
      </c>
      <c r="K7015" t="s">
        <v>26</v>
      </c>
    </row>
    <row r="7016" spans="1:11" x14ac:dyDescent="0.25">
      <c r="A7016" s="1">
        <v>37926</v>
      </c>
      <c r="B7016" t="s">
        <v>140</v>
      </c>
      <c r="C7016" t="s">
        <v>26</v>
      </c>
      <c r="D7016" t="s">
        <v>26</v>
      </c>
      <c r="E7016" t="s">
        <v>26</v>
      </c>
      <c r="F7016">
        <v>199886220.72999999</v>
      </c>
      <c r="G7016">
        <v>178734628.44999999</v>
      </c>
      <c r="H7016">
        <v>266990119.06</v>
      </c>
      <c r="I7016" t="s">
        <v>26</v>
      </c>
      <c r="J7016" t="s">
        <v>26</v>
      </c>
      <c r="K7016" t="s">
        <v>26</v>
      </c>
    </row>
    <row r="7017" spans="1:11" x14ac:dyDescent="0.25">
      <c r="A7017" s="1">
        <v>37926</v>
      </c>
      <c r="B7017" t="s">
        <v>141</v>
      </c>
      <c r="C7017" t="s">
        <v>26</v>
      </c>
      <c r="D7017" t="s">
        <v>26</v>
      </c>
      <c r="E7017" t="s">
        <v>26</v>
      </c>
      <c r="F7017">
        <v>216861426.08000001</v>
      </c>
      <c r="G7017">
        <v>203934395.78</v>
      </c>
      <c r="H7017">
        <v>264599325.75</v>
      </c>
      <c r="I7017" t="s">
        <v>26</v>
      </c>
      <c r="J7017" t="s">
        <v>26</v>
      </c>
      <c r="K7017" t="s">
        <v>26</v>
      </c>
    </row>
    <row r="7018" spans="1:11" x14ac:dyDescent="0.25">
      <c r="A7018" s="1">
        <v>37926</v>
      </c>
      <c r="B7018" t="s">
        <v>142</v>
      </c>
      <c r="C7018" t="s">
        <v>26</v>
      </c>
      <c r="D7018" t="s">
        <v>26</v>
      </c>
      <c r="E7018" t="s">
        <v>26</v>
      </c>
      <c r="F7018">
        <v>218953530.43000001</v>
      </c>
      <c r="G7018">
        <v>187260717.88</v>
      </c>
      <c r="H7018">
        <v>316053600.25</v>
      </c>
      <c r="I7018" t="s">
        <v>26</v>
      </c>
      <c r="J7018" t="s">
        <v>26</v>
      </c>
      <c r="K7018" t="s">
        <v>26</v>
      </c>
    </row>
    <row r="7019" spans="1:11" x14ac:dyDescent="0.25">
      <c r="A7019" s="1">
        <v>37926</v>
      </c>
      <c r="B7019" t="s">
        <v>143</v>
      </c>
      <c r="C7019" t="s">
        <v>26</v>
      </c>
      <c r="D7019" t="s">
        <v>26</v>
      </c>
      <c r="E7019" t="s">
        <v>26</v>
      </c>
      <c r="F7019">
        <v>224287731.90000001</v>
      </c>
      <c r="G7019">
        <v>190306353.71000001</v>
      </c>
      <c r="H7019">
        <v>306118622.88999999</v>
      </c>
      <c r="I7019" t="s">
        <v>26</v>
      </c>
      <c r="J7019" t="s">
        <v>26</v>
      </c>
      <c r="K7019" t="s">
        <v>26</v>
      </c>
    </row>
    <row r="7020" spans="1:11" x14ac:dyDescent="0.25">
      <c r="A7020" s="1">
        <v>37926</v>
      </c>
      <c r="B7020" t="s">
        <v>144</v>
      </c>
      <c r="C7020" t="s">
        <v>26</v>
      </c>
      <c r="D7020" t="s">
        <v>26</v>
      </c>
      <c r="E7020" t="s">
        <v>26</v>
      </c>
      <c r="F7020">
        <v>199712291.24000001</v>
      </c>
      <c r="G7020">
        <v>174809514.05000001</v>
      </c>
      <c r="H7020">
        <v>285316770.42000002</v>
      </c>
      <c r="I7020" t="s">
        <v>26</v>
      </c>
      <c r="J7020" t="s">
        <v>26</v>
      </c>
      <c r="K7020" t="s">
        <v>26</v>
      </c>
    </row>
    <row r="7021" spans="1:11" x14ac:dyDescent="0.25">
      <c r="A7021" s="1">
        <v>37926</v>
      </c>
      <c r="B7021" t="s">
        <v>145</v>
      </c>
      <c r="C7021" t="s">
        <v>26</v>
      </c>
      <c r="D7021" t="s">
        <v>26</v>
      </c>
      <c r="E7021" t="s">
        <v>26</v>
      </c>
      <c r="F7021">
        <v>224943140.81999999</v>
      </c>
      <c r="G7021">
        <v>199114446.22999999</v>
      </c>
      <c r="H7021">
        <v>291763021.86000001</v>
      </c>
      <c r="I7021" t="s">
        <v>26</v>
      </c>
      <c r="J7021" t="s">
        <v>26</v>
      </c>
      <c r="K7021" t="s">
        <v>26</v>
      </c>
    </row>
    <row r="7022" spans="1:11" x14ac:dyDescent="0.25">
      <c r="A7022" s="1">
        <v>37926</v>
      </c>
      <c r="B7022" t="s">
        <v>146</v>
      </c>
      <c r="C7022" t="s">
        <v>26</v>
      </c>
      <c r="D7022" t="s">
        <v>26</v>
      </c>
      <c r="E7022" t="s">
        <v>26</v>
      </c>
      <c r="F7022">
        <v>238579023.30000001</v>
      </c>
      <c r="G7022">
        <v>210694251.81</v>
      </c>
      <c r="H7022">
        <v>314041858.13</v>
      </c>
      <c r="I7022" t="s">
        <v>26</v>
      </c>
      <c r="J7022" t="s">
        <v>26</v>
      </c>
      <c r="K7022" t="s">
        <v>26</v>
      </c>
    </row>
    <row r="7023" spans="1:11" x14ac:dyDescent="0.25">
      <c r="A7023" s="1">
        <v>37926</v>
      </c>
      <c r="B7023" t="s">
        <v>2</v>
      </c>
      <c r="C7023" t="s">
        <v>26</v>
      </c>
      <c r="D7023" t="s">
        <v>26</v>
      </c>
      <c r="E7023" t="s">
        <v>26</v>
      </c>
      <c r="F7023">
        <v>215124757.24000001</v>
      </c>
      <c r="G7023">
        <v>192352565.49000001</v>
      </c>
      <c r="H7023">
        <v>281732488.12</v>
      </c>
      <c r="I7023" t="s">
        <v>26</v>
      </c>
      <c r="J7023" t="s">
        <v>26</v>
      </c>
      <c r="K7023" t="s">
        <v>26</v>
      </c>
    </row>
    <row r="7024" spans="1:11" x14ac:dyDescent="0.25">
      <c r="A7024" s="1">
        <v>37926</v>
      </c>
      <c r="B7024" t="s">
        <v>147</v>
      </c>
      <c r="C7024" t="s">
        <v>26</v>
      </c>
      <c r="D7024" t="s">
        <v>26</v>
      </c>
      <c r="E7024" t="s">
        <v>26</v>
      </c>
      <c r="F7024">
        <v>228321986.02000001</v>
      </c>
      <c r="G7024">
        <v>195271166.91999999</v>
      </c>
      <c r="H7024">
        <v>305547913.41000003</v>
      </c>
      <c r="I7024" t="s">
        <v>26</v>
      </c>
      <c r="J7024" t="s">
        <v>26</v>
      </c>
      <c r="K7024" t="s">
        <v>26</v>
      </c>
    </row>
    <row r="7025" spans="1:11" x14ac:dyDescent="0.25">
      <c r="A7025" s="1">
        <v>37926</v>
      </c>
      <c r="B7025" t="s">
        <v>148</v>
      </c>
      <c r="C7025" t="s">
        <v>26</v>
      </c>
      <c r="D7025" t="s">
        <v>26</v>
      </c>
      <c r="E7025" t="s">
        <v>26</v>
      </c>
      <c r="F7025">
        <v>234971570.22999999</v>
      </c>
      <c r="G7025">
        <v>199995980.66999999</v>
      </c>
      <c r="H7025">
        <v>313648548.98000002</v>
      </c>
      <c r="I7025" t="s">
        <v>26</v>
      </c>
      <c r="J7025" t="s">
        <v>26</v>
      </c>
      <c r="K7025" t="s">
        <v>26</v>
      </c>
    </row>
    <row r="7026" spans="1:11" x14ac:dyDescent="0.25">
      <c r="A7026" s="1">
        <v>37926</v>
      </c>
      <c r="B7026" t="s">
        <v>149</v>
      </c>
      <c r="C7026" t="s">
        <v>26</v>
      </c>
      <c r="D7026" t="s">
        <v>26</v>
      </c>
      <c r="E7026" t="s">
        <v>26</v>
      </c>
      <c r="F7026">
        <v>226401899.44</v>
      </c>
      <c r="G7026">
        <v>191700913.97</v>
      </c>
      <c r="H7026">
        <v>304406707.04000002</v>
      </c>
      <c r="I7026" t="s">
        <v>26</v>
      </c>
      <c r="J7026" t="s">
        <v>26</v>
      </c>
      <c r="K7026" t="s">
        <v>26</v>
      </c>
    </row>
    <row r="7027" spans="1:11" x14ac:dyDescent="0.25">
      <c r="A7027" s="1">
        <v>37926</v>
      </c>
      <c r="B7027" t="s">
        <v>150</v>
      </c>
      <c r="C7027" t="s">
        <v>26</v>
      </c>
      <c r="D7027" t="s">
        <v>26</v>
      </c>
      <c r="E7027" t="s">
        <v>26</v>
      </c>
      <c r="F7027">
        <v>244161269.56999999</v>
      </c>
      <c r="G7027">
        <v>207820526.31999999</v>
      </c>
      <c r="H7027">
        <v>334095488.27999997</v>
      </c>
      <c r="I7027" t="s">
        <v>26</v>
      </c>
      <c r="J7027" t="s">
        <v>26</v>
      </c>
      <c r="K7027" t="s">
        <v>26</v>
      </c>
    </row>
    <row r="7028" spans="1:11" x14ac:dyDescent="0.25">
      <c r="A7028" s="1">
        <v>37926</v>
      </c>
      <c r="B7028" t="s">
        <v>151</v>
      </c>
      <c r="C7028" t="s">
        <v>26</v>
      </c>
      <c r="D7028" t="s">
        <v>26</v>
      </c>
      <c r="E7028" t="s">
        <v>26</v>
      </c>
      <c r="F7028">
        <v>208329920.94</v>
      </c>
      <c r="G7028">
        <v>180590569.53999999</v>
      </c>
      <c r="H7028">
        <v>290279570.97000003</v>
      </c>
      <c r="I7028" t="s">
        <v>26</v>
      </c>
      <c r="J7028" t="s">
        <v>26</v>
      </c>
      <c r="K7028" t="s">
        <v>26</v>
      </c>
    </row>
    <row r="7029" spans="1:11" x14ac:dyDescent="0.25">
      <c r="A7029" s="1">
        <v>37926</v>
      </c>
      <c r="B7029" t="s">
        <v>152</v>
      </c>
      <c r="C7029" t="s">
        <v>26</v>
      </c>
      <c r="D7029" t="s">
        <v>26</v>
      </c>
      <c r="E7029" t="s">
        <v>26</v>
      </c>
      <c r="F7029">
        <v>205693224.55000001</v>
      </c>
      <c r="G7029">
        <v>187479501.65000001</v>
      </c>
      <c r="H7029">
        <v>256388628.34999999</v>
      </c>
      <c r="I7029" t="s">
        <v>26</v>
      </c>
      <c r="J7029" t="s">
        <v>26</v>
      </c>
      <c r="K7029" t="s">
        <v>26</v>
      </c>
    </row>
    <row r="7030" spans="1:11" x14ac:dyDescent="0.25">
      <c r="A7030" s="1">
        <v>37926</v>
      </c>
      <c r="B7030" t="s">
        <v>153</v>
      </c>
      <c r="C7030" t="s">
        <v>26</v>
      </c>
      <c r="D7030" t="s">
        <v>26</v>
      </c>
      <c r="E7030" t="s">
        <v>26</v>
      </c>
      <c r="F7030">
        <v>240045119.22999999</v>
      </c>
      <c r="G7030">
        <v>222537603.18000001</v>
      </c>
      <c r="H7030">
        <v>285086245.17000002</v>
      </c>
      <c r="I7030" t="s">
        <v>26</v>
      </c>
      <c r="J7030" t="s">
        <v>26</v>
      </c>
      <c r="K7030" t="s">
        <v>26</v>
      </c>
    </row>
    <row r="7031" spans="1:11" x14ac:dyDescent="0.25">
      <c r="A7031" s="1">
        <v>37926</v>
      </c>
      <c r="B7031" t="s">
        <v>154</v>
      </c>
      <c r="C7031" t="s">
        <v>26</v>
      </c>
      <c r="D7031" t="s">
        <v>26</v>
      </c>
      <c r="E7031" t="s">
        <v>26</v>
      </c>
      <c r="F7031">
        <v>228944377.78</v>
      </c>
      <c r="G7031">
        <v>203808086.38999999</v>
      </c>
      <c r="H7031">
        <v>309107564.69</v>
      </c>
      <c r="I7031" t="s">
        <v>26</v>
      </c>
      <c r="J7031" t="s">
        <v>26</v>
      </c>
      <c r="K7031" t="s">
        <v>26</v>
      </c>
    </row>
    <row r="7032" spans="1:11" x14ac:dyDescent="0.25">
      <c r="A7032" s="1">
        <v>37926</v>
      </c>
      <c r="B7032" t="s">
        <v>155</v>
      </c>
      <c r="C7032" t="s">
        <v>26</v>
      </c>
      <c r="D7032" t="s">
        <v>26</v>
      </c>
      <c r="E7032" t="s">
        <v>26</v>
      </c>
      <c r="F7032">
        <v>219535191.50999999</v>
      </c>
      <c r="G7032">
        <v>198175936.81</v>
      </c>
      <c r="H7032">
        <v>278201419.51999998</v>
      </c>
      <c r="I7032" t="s">
        <v>26</v>
      </c>
      <c r="J7032" t="s">
        <v>26</v>
      </c>
      <c r="K7032" t="s">
        <v>26</v>
      </c>
    </row>
    <row r="7033" spans="1:11" x14ac:dyDescent="0.25">
      <c r="A7033" s="1">
        <v>37956</v>
      </c>
      <c r="B7033" t="s">
        <v>1</v>
      </c>
      <c r="C7033" t="s">
        <v>26</v>
      </c>
      <c r="D7033" t="s">
        <v>26</v>
      </c>
      <c r="E7033" t="s">
        <v>26</v>
      </c>
      <c r="F7033">
        <v>228158910.44</v>
      </c>
      <c r="G7033">
        <v>198669993.08000001</v>
      </c>
      <c r="H7033">
        <v>306023120.10000002</v>
      </c>
      <c r="I7033" t="s">
        <v>26</v>
      </c>
      <c r="J7033" t="s">
        <v>26</v>
      </c>
      <c r="K7033" t="s">
        <v>26</v>
      </c>
    </row>
    <row r="7034" spans="1:11" x14ac:dyDescent="0.25">
      <c r="A7034" s="1">
        <v>37956</v>
      </c>
      <c r="B7034" t="s">
        <v>126</v>
      </c>
      <c r="C7034" t="s">
        <v>26</v>
      </c>
      <c r="D7034" t="s">
        <v>26</v>
      </c>
      <c r="E7034" t="s">
        <v>26</v>
      </c>
      <c r="F7034">
        <v>219892690.72</v>
      </c>
      <c r="G7034">
        <v>193207066.47999999</v>
      </c>
      <c r="H7034">
        <v>290298021.06</v>
      </c>
      <c r="I7034" t="s">
        <v>26</v>
      </c>
      <c r="J7034" t="s">
        <v>26</v>
      </c>
      <c r="K7034" t="s">
        <v>26</v>
      </c>
    </row>
    <row r="7035" spans="1:11" x14ac:dyDescent="0.25">
      <c r="A7035" s="1">
        <v>37956</v>
      </c>
      <c r="B7035" t="s">
        <v>127</v>
      </c>
      <c r="C7035" t="s">
        <v>26</v>
      </c>
      <c r="D7035" t="s">
        <v>26</v>
      </c>
      <c r="E7035" t="s">
        <v>26</v>
      </c>
      <c r="F7035">
        <v>223334975.22</v>
      </c>
      <c r="G7035">
        <v>194667128.50999999</v>
      </c>
      <c r="H7035">
        <v>311772388.75</v>
      </c>
      <c r="I7035" t="s">
        <v>26</v>
      </c>
      <c r="J7035" t="s">
        <v>26</v>
      </c>
      <c r="K7035" t="s">
        <v>26</v>
      </c>
    </row>
    <row r="7036" spans="1:11" x14ac:dyDescent="0.25">
      <c r="A7036" s="1">
        <v>37956</v>
      </c>
      <c r="B7036" t="s">
        <v>113</v>
      </c>
      <c r="C7036" t="s">
        <v>26</v>
      </c>
      <c r="D7036" t="s">
        <v>26</v>
      </c>
      <c r="E7036" t="s">
        <v>26</v>
      </c>
      <c r="F7036">
        <v>234676318.75</v>
      </c>
      <c r="G7036">
        <v>203029375.33000001</v>
      </c>
      <c r="H7036">
        <v>310797600.31999999</v>
      </c>
      <c r="I7036" t="s">
        <v>26</v>
      </c>
      <c r="J7036" t="s">
        <v>26</v>
      </c>
      <c r="K7036" t="s">
        <v>26</v>
      </c>
    </row>
    <row r="7037" spans="1:11" x14ac:dyDescent="0.25">
      <c r="A7037" s="1">
        <v>37956</v>
      </c>
      <c r="B7037" t="s">
        <v>128</v>
      </c>
      <c r="C7037" t="s">
        <v>26</v>
      </c>
      <c r="D7037" t="s">
        <v>26</v>
      </c>
      <c r="E7037" t="s">
        <v>26</v>
      </c>
      <c r="F7037">
        <v>222842782.44999999</v>
      </c>
      <c r="G7037">
        <v>190794316.31999999</v>
      </c>
      <c r="H7037">
        <v>305119887.93000001</v>
      </c>
      <c r="I7037" t="s">
        <v>26</v>
      </c>
      <c r="J7037" t="s">
        <v>26</v>
      </c>
      <c r="K7037" t="s">
        <v>26</v>
      </c>
    </row>
    <row r="7038" spans="1:11" x14ac:dyDescent="0.25">
      <c r="A7038" s="1">
        <v>37956</v>
      </c>
      <c r="B7038" t="s">
        <v>129</v>
      </c>
      <c r="C7038" t="s">
        <v>26</v>
      </c>
      <c r="D7038" t="s">
        <v>26</v>
      </c>
      <c r="E7038" t="s">
        <v>26</v>
      </c>
      <c r="F7038">
        <v>226988318.22</v>
      </c>
      <c r="G7038">
        <v>206110016.37</v>
      </c>
      <c r="H7038">
        <v>287117000.47000003</v>
      </c>
      <c r="I7038" t="s">
        <v>26</v>
      </c>
      <c r="J7038" t="s">
        <v>26</v>
      </c>
      <c r="K7038" t="s">
        <v>26</v>
      </c>
    </row>
    <row r="7039" spans="1:11" x14ac:dyDescent="0.25">
      <c r="A7039" s="1">
        <v>37956</v>
      </c>
      <c r="B7039" t="s">
        <v>130</v>
      </c>
      <c r="C7039" t="s">
        <v>26</v>
      </c>
      <c r="D7039" t="s">
        <v>26</v>
      </c>
      <c r="E7039" t="s">
        <v>26</v>
      </c>
      <c r="F7039">
        <v>226122768.75</v>
      </c>
      <c r="G7039">
        <v>191292181.55000001</v>
      </c>
      <c r="H7039">
        <v>353346158.88999999</v>
      </c>
      <c r="I7039" t="s">
        <v>26</v>
      </c>
      <c r="J7039" t="s">
        <v>26</v>
      </c>
      <c r="K7039" t="s">
        <v>26</v>
      </c>
    </row>
    <row r="7040" spans="1:11" x14ac:dyDescent="0.25">
      <c r="A7040" s="1">
        <v>37956</v>
      </c>
      <c r="B7040" t="s">
        <v>131</v>
      </c>
      <c r="C7040" t="s">
        <v>26</v>
      </c>
      <c r="D7040" t="s">
        <v>26</v>
      </c>
      <c r="E7040" t="s">
        <v>26</v>
      </c>
      <c r="F7040">
        <v>228826910.50999999</v>
      </c>
      <c r="G7040">
        <v>201540625.31999999</v>
      </c>
      <c r="H7040">
        <v>316603886.30000001</v>
      </c>
      <c r="I7040" t="s">
        <v>26</v>
      </c>
      <c r="J7040" t="s">
        <v>26</v>
      </c>
      <c r="K7040" t="s">
        <v>26</v>
      </c>
    </row>
    <row r="7041" spans="1:11" x14ac:dyDescent="0.25">
      <c r="A7041" s="1">
        <v>37956</v>
      </c>
      <c r="B7041" t="s">
        <v>132</v>
      </c>
      <c r="C7041" t="s">
        <v>26</v>
      </c>
      <c r="D7041" t="s">
        <v>26</v>
      </c>
      <c r="E7041" t="s">
        <v>26</v>
      </c>
      <c r="F7041">
        <v>225825173.56</v>
      </c>
      <c r="G7041">
        <v>191681227.72</v>
      </c>
      <c r="H7041">
        <v>304517372.12</v>
      </c>
      <c r="I7041" t="s">
        <v>26</v>
      </c>
      <c r="J7041" t="s">
        <v>26</v>
      </c>
      <c r="K7041" t="s">
        <v>26</v>
      </c>
    </row>
    <row r="7042" spans="1:11" x14ac:dyDescent="0.25">
      <c r="A7042" s="1">
        <v>37956</v>
      </c>
      <c r="B7042" t="s">
        <v>133</v>
      </c>
      <c r="C7042" t="s">
        <v>26</v>
      </c>
      <c r="D7042" t="s">
        <v>26</v>
      </c>
      <c r="E7042" t="s">
        <v>26</v>
      </c>
      <c r="F7042">
        <v>226451766.06</v>
      </c>
      <c r="G7042">
        <v>191128271.91999999</v>
      </c>
      <c r="H7042">
        <v>311561815.68000001</v>
      </c>
      <c r="I7042" t="s">
        <v>26</v>
      </c>
      <c r="J7042" t="s">
        <v>26</v>
      </c>
      <c r="K7042" t="s">
        <v>26</v>
      </c>
    </row>
    <row r="7043" spans="1:11" x14ac:dyDescent="0.25">
      <c r="A7043" s="1">
        <v>37956</v>
      </c>
      <c r="B7043" t="s">
        <v>134</v>
      </c>
      <c r="C7043" t="s">
        <v>26</v>
      </c>
      <c r="D7043" t="s">
        <v>26</v>
      </c>
      <c r="E7043" t="s">
        <v>26</v>
      </c>
      <c r="F7043">
        <v>207516053.91</v>
      </c>
      <c r="G7043">
        <v>193259908.09</v>
      </c>
      <c r="H7043">
        <v>241293348.96000001</v>
      </c>
      <c r="I7043" t="s">
        <v>26</v>
      </c>
      <c r="J7043" t="s">
        <v>26</v>
      </c>
      <c r="K7043" t="s">
        <v>26</v>
      </c>
    </row>
    <row r="7044" spans="1:11" x14ac:dyDescent="0.25">
      <c r="A7044" s="1">
        <v>37956</v>
      </c>
      <c r="B7044" t="s">
        <v>135</v>
      </c>
      <c r="C7044" t="s">
        <v>26</v>
      </c>
      <c r="D7044" t="s">
        <v>26</v>
      </c>
      <c r="E7044" t="s">
        <v>26</v>
      </c>
      <c r="F7044">
        <v>205273430.52000001</v>
      </c>
      <c r="G7044">
        <v>195078320.59999999</v>
      </c>
      <c r="H7044">
        <v>240701400.28</v>
      </c>
      <c r="I7044" t="s">
        <v>26</v>
      </c>
      <c r="J7044" t="s">
        <v>26</v>
      </c>
      <c r="K7044" t="s">
        <v>26</v>
      </c>
    </row>
    <row r="7045" spans="1:11" x14ac:dyDescent="0.25">
      <c r="A7045" s="1">
        <v>37956</v>
      </c>
      <c r="B7045" t="s">
        <v>136</v>
      </c>
      <c r="C7045" t="s">
        <v>26</v>
      </c>
      <c r="D7045" t="s">
        <v>26</v>
      </c>
      <c r="E7045" t="s">
        <v>26</v>
      </c>
      <c r="F7045">
        <v>249142727.72</v>
      </c>
      <c r="G7045">
        <v>201051824.38</v>
      </c>
      <c r="H7045">
        <v>389692403.32999998</v>
      </c>
      <c r="I7045" t="s">
        <v>26</v>
      </c>
      <c r="J7045" t="s">
        <v>26</v>
      </c>
      <c r="K7045" t="s">
        <v>26</v>
      </c>
    </row>
    <row r="7046" spans="1:11" x14ac:dyDescent="0.25">
      <c r="A7046" s="1">
        <v>37956</v>
      </c>
      <c r="B7046" t="s">
        <v>137</v>
      </c>
      <c r="C7046" t="s">
        <v>26</v>
      </c>
      <c r="D7046" t="s">
        <v>26</v>
      </c>
      <c r="E7046" t="s">
        <v>26</v>
      </c>
      <c r="F7046">
        <v>223849976.52000001</v>
      </c>
      <c r="G7046">
        <v>187202896.91</v>
      </c>
      <c r="H7046">
        <v>378318272.61000001</v>
      </c>
      <c r="I7046" t="s">
        <v>26</v>
      </c>
      <c r="J7046" t="s">
        <v>26</v>
      </c>
      <c r="K7046" t="s">
        <v>26</v>
      </c>
    </row>
    <row r="7047" spans="1:11" x14ac:dyDescent="0.25">
      <c r="A7047" s="1">
        <v>37956</v>
      </c>
      <c r="B7047" t="s">
        <v>138</v>
      </c>
      <c r="C7047" t="s">
        <v>26</v>
      </c>
      <c r="D7047" t="s">
        <v>26</v>
      </c>
      <c r="E7047" t="s">
        <v>26</v>
      </c>
      <c r="F7047">
        <v>244162502.19999999</v>
      </c>
      <c r="G7047">
        <v>219724391.88</v>
      </c>
      <c r="H7047">
        <v>328965252.31</v>
      </c>
      <c r="I7047" t="s">
        <v>26</v>
      </c>
      <c r="J7047" t="s">
        <v>26</v>
      </c>
      <c r="K7047" t="s">
        <v>26</v>
      </c>
    </row>
    <row r="7048" spans="1:11" x14ac:dyDescent="0.25">
      <c r="A7048" s="1">
        <v>37956</v>
      </c>
      <c r="B7048" t="s">
        <v>139</v>
      </c>
      <c r="C7048" t="s">
        <v>26</v>
      </c>
      <c r="D7048" t="s">
        <v>26</v>
      </c>
      <c r="E7048" t="s">
        <v>26</v>
      </c>
      <c r="F7048">
        <v>235424715.66</v>
      </c>
      <c r="G7048">
        <v>194904892.91</v>
      </c>
      <c r="H7048">
        <v>374596514.20999998</v>
      </c>
      <c r="I7048" t="s">
        <v>26</v>
      </c>
      <c r="J7048" t="s">
        <v>26</v>
      </c>
      <c r="K7048" t="s">
        <v>26</v>
      </c>
    </row>
    <row r="7049" spans="1:11" x14ac:dyDescent="0.25">
      <c r="A7049" s="1">
        <v>37956</v>
      </c>
      <c r="B7049" t="s">
        <v>140</v>
      </c>
      <c r="C7049" t="s">
        <v>26</v>
      </c>
      <c r="D7049" t="s">
        <v>26</v>
      </c>
      <c r="E7049" t="s">
        <v>26</v>
      </c>
      <c r="F7049">
        <v>200645788.37</v>
      </c>
      <c r="G7049">
        <v>179681921.97999999</v>
      </c>
      <c r="H7049">
        <v>267337206.21000001</v>
      </c>
      <c r="I7049" t="s">
        <v>26</v>
      </c>
      <c r="J7049" t="s">
        <v>26</v>
      </c>
      <c r="K7049" t="s">
        <v>26</v>
      </c>
    </row>
    <row r="7050" spans="1:11" x14ac:dyDescent="0.25">
      <c r="A7050" s="1">
        <v>37956</v>
      </c>
      <c r="B7050" t="s">
        <v>141</v>
      </c>
      <c r="C7050" t="s">
        <v>26</v>
      </c>
      <c r="D7050" t="s">
        <v>26</v>
      </c>
      <c r="E7050" t="s">
        <v>26</v>
      </c>
      <c r="F7050">
        <v>218292711.49000001</v>
      </c>
      <c r="G7050">
        <v>206585542.91999999</v>
      </c>
      <c r="H7050">
        <v>263117569.53</v>
      </c>
      <c r="I7050" t="s">
        <v>26</v>
      </c>
      <c r="J7050" t="s">
        <v>26</v>
      </c>
      <c r="K7050" t="s">
        <v>26</v>
      </c>
    </row>
    <row r="7051" spans="1:11" x14ac:dyDescent="0.25">
      <c r="A7051" s="1">
        <v>37956</v>
      </c>
      <c r="B7051" t="s">
        <v>142</v>
      </c>
      <c r="C7051" t="s">
        <v>26</v>
      </c>
      <c r="D7051" t="s">
        <v>26</v>
      </c>
      <c r="E7051" t="s">
        <v>26</v>
      </c>
      <c r="F7051">
        <v>219479018.90000001</v>
      </c>
      <c r="G7051">
        <v>188009760.75</v>
      </c>
      <c r="H7051">
        <v>316053600.25</v>
      </c>
      <c r="I7051" t="s">
        <v>26</v>
      </c>
      <c r="J7051" t="s">
        <v>26</v>
      </c>
      <c r="K7051" t="s">
        <v>26</v>
      </c>
    </row>
    <row r="7052" spans="1:11" x14ac:dyDescent="0.25">
      <c r="A7052" s="1">
        <v>37956</v>
      </c>
      <c r="B7052" t="s">
        <v>143</v>
      </c>
      <c r="C7052" t="s">
        <v>26</v>
      </c>
      <c r="D7052" t="s">
        <v>26</v>
      </c>
      <c r="E7052" t="s">
        <v>26</v>
      </c>
      <c r="F7052">
        <v>224870880</v>
      </c>
      <c r="G7052">
        <v>191162732.30000001</v>
      </c>
      <c r="H7052">
        <v>306118622.88999999</v>
      </c>
      <c r="I7052" t="s">
        <v>26</v>
      </c>
      <c r="J7052" t="s">
        <v>26</v>
      </c>
      <c r="K7052" t="s">
        <v>26</v>
      </c>
    </row>
    <row r="7053" spans="1:11" x14ac:dyDescent="0.25">
      <c r="A7053" s="1">
        <v>37956</v>
      </c>
      <c r="B7053" t="s">
        <v>144</v>
      </c>
      <c r="C7053" t="s">
        <v>26</v>
      </c>
      <c r="D7053" t="s">
        <v>26</v>
      </c>
      <c r="E7053" t="s">
        <v>26</v>
      </c>
      <c r="F7053">
        <v>200291456.88999999</v>
      </c>
      <c r="G7053">
        <v>175613637.81</v>
      </c>
      <c r="H7053">
        <v>285316770.42000002</v>
      </c>
      <c r="I7053" t="s">
        <v>26</v>
      </c>
      <c r="J7053" t="s">
        <v>26</v>
      </c>
      <c r="K7053" t="s">
        <v>26</v>
      </c>
    </row>
    <row r="7054" spans="1:11" x14ac:dyDescent="0.25">
      <c r="A7054" s="1">
        <v>37956</v>
      </c>
      <c r="B7054" t="s">
        <v>145</v>
      </c>
      <c r="C7054" t="s">
        <v>26</v>
      </c>
      <c r="D7054" t="s">
        <v>26</v>
      </c>
      <c r="E7054" t="s">
        <v>26</v>
      </c>
      <c r="F7054">
        <v>226135339.47</v>
      </c>
      <c r="G7054">
        <v>200946299.13</v>
      </c>
      <c r="H7054">
        <v>291763021.86000001</v>
      </c>
      <c r="I7054" t="s">
        <v>26</v>
      </c>
      <c r="J7054" t="s">
        <v>26</v>
      </c>
      <c r="K7054" t="s">
        <v>26</v>
      </c>
    </row>
    <row r="7055" spans="1:11" x14ac:dyDescent="0.25">
      <c r="A7055" s="1">
        <v>37956</v>
      </c>
      <c r="B7055" t="s">
        <v>146</v>
      </c>
      <c r="C7055" t="s">
        <v>26</v>
      </c>
      <c r="D7055" t="s">
        <v>26</v>
      </c>
      <c r="E7055" t="s">
        <v>26</v>
      </c>
      <c r="F7055">
        <v>239533339.38999999</v>
      </c>
      <c r="G7055">
        <v>212126972.72</v>
      </c>
      <c r="H7055">
        <v>314073262.31</v>
      </c>
      <c r="I7055" t="s">
        <v>26</v>
      </c>
      <c r="J7055" t="s">
        <v>26</v>
      </c>
      <c r="K7055" t="s">
        <v>26</v>
      </c>
    </row>
    <row r="7056" spans="1:11" x14ac:dyDescent="0.25">
      <c r="A7056" s="1">
        <v>37956</v>
      </c>
      <c r="B7056" t="s">
        <v>2</v>
      </c>
      <c r="C7056" t="s">
        <v>26</v>
      </c>
      <c r="D7056" t="s">
        <v>26</v>
      </c>
      <c r="E7056" t="s">
        <v>26</v>
      </c>
      <c r="F7056">
        <v>215748619.03999999</v>
      </c>
      <c r="G7056">
        <v>193256622.55000001</v>
      </c>
      <c r="H7056">
        <v>281732488.12</v>
      </c>
      <c r="I7056" t="s">
        <v>26</v>
      </c>
      <c r="J7056" t="s">
        <v>26</v>
      </c>
      <c r="K7056" t="s">
        <v>26</v>
      </c>
    </row>
    <row r="7057" spans="1:11" x14ac:dyDescent="0.25">
      <c r="A7057" s="1">
        <v>37956</v>
      </c>
      <c r="B7057" t="s">
        <v>147</v>
      </c>
      <c r="C7057" t="s">
        <v>26</v>
      </c>
      <c r="D7057" t="s">
        <v>26</v>
      </c>
      <c r="E7057" t="s">
        <v>26</v>
      </c>
      <c r="F7057">
        <v>228801462.19999999</v>
      </c>
      <c r="G7057">
        <v>196013197.34999999</v>
      </c>
      <c r="H7057">
        <v>305547913.41000003</v>
      </c>
      <c r="I7057" t="s">
        <v>26</v>
      </c>
      <c r="J7057" t="s">
        <v>26</v>
      </c>
      <c r="K7057" t="s">
        <v>26</v>
      </c>
    </row>
    <row r="7058" spans="1:11" x14ac:dyDescent="0.25">
      <c r="A7058" s="1">
        <v>37956</v>
      </c>
      <c r="B7058" t="s">
        <v>148</v>
      </c>
      <c r="C7058" t="s">
        <v>26</v>
      </c>
      <c r="D7058" t="s">
        <v>26</v>
      </c>
      <c r="E7058" t="s">
        <v>26</v>
      </c>
      <c r="F7058">
        <v>235793970.72999999</v>
      </c>
      <c r="G7058">
        <v>201155957.36000001</v>
      </c>
      <c r="H7058">
        <v>313962197.52999997</v>
      </c>
      <c r="I7058" t="s">
        <v>26</v>
      </c>
      <c r="J7058" t="s">
        <v>26</v>
      </c>
      <c r="K7058" t="s">
        <v>26</v>
      </c>
    </row>
    <row r="7059" spans="1:11" x14ac:dyDescent="0.25">
      <c r="A7059" s="1">
        <v>37956</v>
      </c>
      <c r="B7059" t="s">
        <v>149</v>
      </c>
      <c r="C7059" t="s">
        <v>26</v>
      </c>
      <c r="D7059" t="s">
        <v>26</v>
      </c>
      <c r="E7059" t="s">
        <v>26</v>
      </c>
      <c r="F7059">
        <v>227216946.28</v>
      </c>
      <c r="G7059">
        <v>193023650.28</v>
      </c>
      <c r="H7059">
        <v>304406707.04000002</v>
      </c>
      <c r="I7059" t="s">
        <v>26</v>
      </c>
      <c r="J7059" t="s">
        <v>26</v>
      </c>
      <c r="K7059" t="s">
        <v>26</v>
      </c>
    </row>
    <row r="7060" spans="1:11" x14ac:dyDescent="0.25">
      <c r="A7060" s="1">
        <v>37956</v>
      </c>
      <c r="B7060" t="s">
        <v>150</v>
      </c>
      <c r="C7060" t="s">
        <v>26</v>
      </c>
      <c r="D7060" t="s">
        <v>26</v>
      </c>
      <c r="E7060" t="s">
        <v>26</v>
      </c>
      <c r="F7060">
        <v>244747256.62</v>
      </c>
      <c r="G7060">
        <v>208734936.63999999</v>
      </c>
      <c r="H7060">
        <v>334095488.27999997</v>
      </c>
      <c r="I7060" t="s">
        <v>26</v>
      </c>
      <c r="J7060" t="s">
        <v>26</v>
      </c>
      <c r="K7060" t="s">
        <v>26</v>
      </c>
    </row>
    <row r="7061" spans="1:11" x14ac:dyDescent="0.25">
      <c r="A7061" s="1">
        <v>37956</v>
      </c>
      <c r="B7061" t="s">
        <v>151</v>
      </c>
      <c r="C7061" t="s">
        <v>26</v>
      </c>
      <c r="D7061" t="s">
        <v>26</v>
      </c>
      <c r="E7061" t="s">
        <v>26</v>
      </c>
      <c r="F7061">
        <v>208642415.83000001</v>
      </c>
      <c r="G7061">
        <v>180554451.43000001</v>
      </c>
      <c r="H7061">
        <v>291469717.20999998</v>
      </c>
      <c r="I7061" t="s">
        <v>26</v>
      </c>
      <c r="J7061" t="s">
        <v>26</v>
      </c>
      <c r="K7061" t="s">
        <v>26</v>
      </c>
    </row>
    <row r="7062" spans="1:11" x14ac:dyDescent="0.25">
      <c r="A7062" s="1">
        <v>37956</v>
      </c>
      <c r="B7062" t="s">
        <v>152</v>
      </c>
      <c r="C7062" t="s">
        <v>26</v>
      </c>
      <c r="D7062" t="s">
        <v>26</v>
      </c>
      <c r="E7062" t="s">
        <v>26</v>
      </c>
      <c r="F7062">
        <v>206310304.22</v>
      </c>
      <c r="G7062">
        <v>188398151.19999999</v>
      </c>
      <c r="H7062">
        <v>256388628.34999999</v>
      </c>
      <c r="I7062" t="s">
        <v>26</v>
      </c>
      <c r="J7062" t="s">
        <v>26</v>
      </c>
      <c r="K7062" t="s">
        <v>26</v>
      </c>
    </row>
    <row r="7063" spans="1:11" x14ac:dyDescent="0.25">
      <c r="A7063" s="1">
        <v>37956</v>
      </c>
      <c r="B7063" t="s">
        <v>153</v>
      </c>
      <c r="C7063" t="s">
        <v>26</v>
      </c>
      <c r="D7063" t="s">
        <v>26</v>
      </c>
      <c r="E7063" t="s">
        <v>26</v>
      </c>
      <c r="F7063">
        <v>241461385.43000001</v>
      </c>
      <c r="G7063">
        <v>224696217.94</v>
      </c>
      <c r="H7063">
        <v>285086245.17000002</v>
      </c>
      <c r="I7063" t="s">
        <v>26</v>
      </c>
      <c r="J7063" t="s">
        <v>26</v>
      </c>
      <c r="K7063" t="s">
        <v>26</v>
      </c>
    </row>
    <row r="7064" spans="1:11" x14ac:dyDescent="0.25">
      <c r="A7064" s="1">
        <v>37956</v>
      </c>
      <c r="B7064" t="s">
        <v>154</v>
      </c>
      <c r="C7064" t="s">
        <v>26</v>
      </c>
      <c r="D7064" t="s">
        <v>26</v>
      </c>
      <c r="E7064" t="s">
        <v>26</v>
      </c>
      <c r="F7064">
        <v>229516738.72999999</v>
      </c>
      <c r="G7064">
        <v>204643699.55000001</v>
      </c>
      <c r="H7064">
        <v>309107564.69</v>
      </c>
      <c r="I7064" t="s">
        <v>26</v>
      </c>
      <c r="J7064" t="s">
        <v>26</v>
      </c>
      <c r="K7064" t="s">
        <v>26</v>
      </c>
    </row>
    <row r="7065" spans="1:11" x14ac:dyDescent="0.25">
      <c r="A7065" s="1">
        <v>37956</v>
      </c>
      <c r="B7065" t="s">
        <v>155</v>
      </c>
      <c r="C7065" t="s">
        <v>26</v>
      </c>
      <c r="D7065" t="s">
        <v>26</v>
      </c>
      <c r="E7065" t="s">
        <v>26</v>
      </c>
      <c r="F7065">
        <v>220676774.50999999</v>
      </c>
      <c r="G7065">
        <v>199900067.46000001</v>
      </c>
      <c r="H7065">
        <v>278201419.51999998</v>
      </c>
      <c r="I7065" t="s">
        <v>26</v>
      </c>
      <c r="J7065" t="s">
        <v>26</v>
      </c>
      <c r="K7065" t="s">
        <v>26</v>
      </c>
    </row>
    <row r="7066" spans="1:11" x14ac:dyDescent="0.25">
      <c r="A7066" s="1">
        <v>37987</v>
      </c>
      <c r="B7066" t="s">
        <v>1</v>
      </c>
      <c r="C7066" t="s">
        <v>26</v>
      </c>
      <c r="D7066" t="s">
        <v>26</v>
      </c>
      <c r="E7066" t="s">
        <v>26</v>
      </c>
      <c r="F7066">
        <v>229276889.11000001</v>
      </c>
      <c r="G7066">
        <v>200140151.03</v>
      </c>
      <c r="H7066">
        <v>306482154.77999997</v>
      </c>
      <c r="I7066" t="s">
        <v>26</v>
      </c>
      <c r="J7066" t="s">
        <v>26</v>
      </c>
      <c r="K7066" t="s">
        <v>26</v>
      </c>
    </row>
    <row r="7067" spans="1:11" x14ac:dyDescent="0.25">
      <c r="A7067" s="1">
        <v>37987</v>
      </c>
      <c r="B7067" t="s">
        <v>126</v>
      </c>
      <c r="C7067" t="s">
        <v>26</v>
      </c>
      <c r="D7067" t="s">
        <v>26</v>
      </c>
      <c r="E7067" t="s">
        <v>26</v>
      </c>
      <c r="F7067">
        <v>221278014.66999999</v>
      </c>
      <c r="G7067">
        <v>195139137.15000001</v>
      </c>
      <c r="H7067">
        <v>290559289.27999997</v>
      </c>
      <c r="I7067" t="s">
        <v>26</v>
      </c>
      <c r="J7067" t="s">
        <v>26</v>
      </c>
      <c r="K7067" t="s">
        <v>26</v>
      </c>
    </row>
    <row r="7068" spans="1:11" x14ac:dyDescent="0.25">
      <c r="A7068" s="1">
        <v>37987</v>
      </c>
      <c r="B7068" t="s">
        <v>127</v>
      </c>
      <c r="C7068" t="s">
        <v>26</v>
      </c>
      <c r="D7068" t="s">
        <v>26</v>
      </c>
      <c r="E7068" t="s">
        <v>26</v>
      </c>
      <c r="F7068">
        <v>224518650.59</v>
      </c>
      <c r="G7068">
        <v>195192729.75</v>
      </c>
      <c r="H7068">
        <v>314671871.95999998</v>
      </c>
      <c r="I7068" t="s">
        <v>26</v>
      </c>
      <c r="J7068" t="s">
        <v>26</v>
      </c>
      <c r="K7068" t="s">
        <v>26</v>
      </c>
    </row>
    <row r="7069" spans="1:11" x14ac:dyDescent="0.25">
      <c r="A7069" s="1">
        <v>37987</v>
      </c>
      <c r="B7069" t="s">
        <v>113</v>
      </c>
      <c r="C7069" t="s">
        <v>26</v>
      </c>
      <c r="D7069" t="s">
        <v>26</v>
      </c>
      <c r="E7069" t="s">
        <v>26</v>
      </c>
      <c r="F7069">
        <v>235615024.03</v>
      </c>
      <c r="G7069">
        <v>204876942.63999999</v>
      </c>
      <c r="H7069">
        <v>310144925.36000001</v>
      </c>
      <c r="I7069" t="s">
        <v>26</v>
      </c>
      <c r="J7069" t="s">
        <v>26</v>
      </c>
      <c r="K7069" t="s">
        <v>26</v>
      </c>
    </row>
    <row r="7070" spans="1:11" x14ac:dyDescent="0.25">
      <c r="A7070" s="1">
        <v>37987</v>
      </c>
      <c r="B7070" t="s">
        <v>128</v>
      </c>
      <c r="C7070" t="s">
        <v>26</v>
      </c>
      <c r="D7070" t="s">
        <v>26</v>
      </c>
      <c r="E7070" t="s">
        <v>26</v>
      </c>
      <c r="F7070">
        <v>224179839.15000001</v>
      </c>
      <c r="G7070">
        <v>191385778.69999999</v>
      </c>
      <c r="H7070">
        <v>308079550.85000002</v>
      </c>
      <c r="I7070" t="s">
        <v>26</v>
      </c>
      <c r="J7070" t="s">
        <v>26</v>
      </c>
      <c r="K7070" t="s">
        <v>26</v>
      </c>
    </row>
    <row r="7071" spans="1:11" x14ac:dyDescent="0.25">
      <c r="A7071" s="1">
        <v>37987</v>
      </c>
      <c r="B7071" t="s">
        <v>129</v>
      </c>
      <c r="C7071" t="s">
        <v>26</v>
      </c>
      <c r="D7071" t="s">
        <v>26</v>
      </c>
      <c r="E7071" t="s">
        <v>26</v>
      </c>
      <c r="F7071">
        <v>228191356.31</v>
      </c>
      <c r="G7071">
        <v>209758163.66</v>
      </c>
      <c r="H7071">
        <v>283068650.75999999</v>
      </c>
      <c r="I7071" t="s">
        <v>26</v>
      </c>
      <c r="J7071" t="s">
        <v>26</v>
      </c>
      <c r="K7071" t="s">
        <v>26</v>
      </c>
    </row>
    <row r="7072" spans="1:11" x14ac:dyDescent="0.25">
      <c r="A7072" s="1">
        <v>37987</v>
      </c>
      <c r="B7072" t="s">
        <v>130</v>
      </c>
      <c r="C7072" t="s">
        <v>26</v>
      </c>
      <c r="D7072" t="s">
        <v>26</v>
      </c>
      <c r="E7072" t="s">
        <v>26</v>
      </c>
      <c r="F7072">
        <v>228270935.05000001</v>
      </c>
      <c r="G7072">
        <v>194008530.53</v>
      </c>
      <c r="H7072">
        <v>354052851.19999999</v>
      </c>
      <c r="I7072" t="s">
        <v>26</v>
      </c>
      <c r="J7072" t="s">
        <v>26</v>
      </c>
      <c r="K7072" t="s">
        <v>26</v>
      </c>
    </row>
    <row r="7073" spans="1:11" x14ac:dyDescent="0.25">
      <c r="A7073" s="1">
        <v>37987</v>
      </c>
      <c r="B7073" t="s">
        <v>131</v>
      </c>
      <c r="C7073" t="s">
        <v>26</v>
      </c>
      <c r="D7073" t="s">
        <v>26</v>
      </c>
      <c r="E7073" t="s">
        <v>26</v>
      </c>
      <c r="F7073">
        <v>229993927.75</v>
      </c>
      <c r="G7073">
        <v>203253720.63</v>
      </c>
      <c r="H7073">
        <v>316287282.41000003</v>
      </c>
      <c r="I7073" t="s">
        <v>26</v>
      </c>
      <c r="J7073" t="s">
        <v>26</v>
      </c>
      <c r="K7073" t="s">
        <v>26</v>
      </c>
    </row>
    <row r="7074" spans="1:11" x14ac:dyDescent="0.25">
      <c r="A7074" s="1">
        <v>37987</v>
      </c>
      <c r="B7074" t="s">
        <v>132</v>
      </c>
      <c r="C7074" t="s">
        <v>26</v>
      </c>
      <c r="D7074" t="s">
        <v>26</v>
      </c>
      <c r="E7074" t="s">
        <v>26</v>
      </c>
      <c r="F7074">
        <v>225983251.18000001</v>
      </c>
      <c r="G7074">
        <v>191911245.19999999</v>
      </c>
      <c r="H7074">
        <v>304517372.12</v>
      </c>
      <c r="I7074" t="s">
        <v>26</v>
      </c>
      <c r="J7074" t="s">
        <v>26</v>
      </c>
      <c r="K7074" t="s">
        <v>26</v>
      </c>
    </row>
    <row r="7075" spans="1:11" x14ac:dyDescent="0.25">
      <c r="A7075" s="1">
        <v>37987</v>
      </c>
      <c r="B7075" t="s">
        <v>133</v>
      </c>
      <c r="C7075" t="s">
        <v>26</v>
      </c>
      <c r="D7075" t="s">
        <v>26</v>
      </c>
      <c r="E7075" t="s">
        <v>26</v>
      </c>
      <c r="F7075">
        <v>227425508.65000001</v>
      </c>
      <c r="G7075">
        <v>192676410.93000001</v>
      </c>
      <c r="H7075">
        <v>311561815.68000001</v>
      </c>
      <c r="I7075" t="s">
        <v>26</v>
      </c>
      <c r="J7075" t="s">
        <v>26</v>
      </c>
      <c r="K7075" t="s">
        <v>26</v>
      </c>
    </row>
    <row r="7076" spans="1:11" x14ac:dyDescent="0.25">
      <c r="A7076" s="1">
        <v>37987</v>
      </c>
      <c r="B7076" t="s">
        <v>134</v>
      </c>
      <c r="C7076" t="s">
        <v>26</v>
      </c>
      <c r="D7076" t="s">
        <v>26</v>
      </c>
      <c r="E7076" t="s">
        <v>26</v>
      </c>
      <c r="F7076">
        <v>209528959.63</v>
      </c>
      <c r="G7076">
        <v>196390718.61000001</v>
      </c>
      <c r="H7076">
        <v>241317478.28999999</v>
      </c>
      <c r="I7076" t="s">
        <v>26</v>
      </c>
      <c r="J7076" t="s">
        <v>26</v>
      </c>
      <c r="K7076" t="s">
        <v>26</v>
      </c>
    </row>
    <row r="7077" spans="1:11" x14ac:dyDescent="0.25">
      <c r="A7077" s="1">
        <v>37987</v>
      </c>
      <c r="B7077" t="s">
        <v>135</v>
      </c>
      <c r="C7077" t="s">
        <v>26</v>
      </c>
      <c r="D7077" t="s">
        <v>26</v>
      </c>
      <c r="E7077" t="s">
        <v>26</v>
      </c>
      <c r="F7077">
        <v>206094524.24000001</v>
      </c>
      <c r="G7077">
        <v>194239483.81999999</v>
      </c>
      <c r="H7077">
        <v>245756129.69</v>
      </c>
      <c r="I7077" t="s">
        <v>26</v>
      </c>
      <c r="J7077" t="s">
        <v>26</v>
      </c>
      <c r="K7077" t="s">
        <v>26</v>
      </c>
    </row>
    <row r="7078" spans="1:11" x14ac:dyDescent="0.25">
      <c r="A7078" s="1">
        <v>37987</v>
      </c>
      <c r="B7078" t="s">
        <v>136</v>
      </c>
      <c r="C7078" t="s">
        <v>26</v>
      </c>
      <c r="D7078" t="s">
        <v>26</v>
      </c>
      <c r="E7078" t="s">
        <v>26</v>
      </c>
      <c r="F7078">
        <v>250662498.34999999</v>
      </c>
      <c r="G7078">
        <v>203544867</v>
      </c>
      <c r="H7078">
        <v>389146833.95999998</v>
      </c>
      <c r="I7078" t="s">
        <v>26</v>
      </c>
      <c r="J7078" t="s">
        <v>26</v>
      </c>
      <c r="K7078" t="s">
        <v>26</v>
      </c>
    </row>
    <row r="7079" spans="1:11" x14ac:dyDescent="0.25">
      <c r="A7079" s="1">
        <v>37987</v>
      </c>
      <c r="B7079" t="s">
        <v>137</v>
      </c>
      <c r="C7079" t="s">
        <v>26</v>
      </c>
      <c r="D7079" t="s">
        <v>26</v>
      </c>
      <c r="E7079" t="s">
        <v>26</v>
      </c>
      <c r="F7079">
        <v>228461286.03999999</v>
      </c>
      <c r="G7079">
        <v>186416644.75</v>
      </c>
      <c r="H7079">
        <v>402757633.01999998</v>
      </c>
      <c r="I7079" t="s">
        <v>26</v>
      </c>
      <c r="J7079" t="s">
        <v>26</v>
      </c>
      <c r="K7079" t="s">
        <v>26</v>
      </c>
    </row>
    <row r="7080" spans="1:11" x14ac:dyDescent="0.25">
      <c r="A7080" s="1">
        <v>37987</v>
      </c>
      <c r="B7080" t="s">
        <v>138</v>
      </c>
      <c r="C7080" t="s">
        <v>26</v>
      </c>
      <c r="D7080" t="s">
        <v>26</v>
      </c>
      <c r="E7080" t="s">
        <v>26</v>
      </c>
      <c r="F7080">
        <v>251194382.25999999</v>
      </c>
      <c r="G7080">
        <v>219944116.27000001</v>
      </c>
      <c r="H7080">
        <v>356203575.19999999</v>
      </c>
      <c r="I7080" t="s">
        <v>26</v>
      </c>
      <c r="J7080" t="s">
        <v>26</v>
      </c>
      <c r="K7080" t="s">
        <v>26</v>
      </c>
    </row>
    <row r="7081" spans="1:11" x14ac:dyDescent="0.25">
      <c r="A7081" s="1">
        <v>37987</v>
      </c>
      <c r="B7081" t="s">
        <v>139</v>
      </c>
      <c r="C7081" t="s">
        <v>26</v>
      </c>
      <c r="D7081" t="s">
        <v>26</v>
      </c>
      <c r="E7081" t="s">
        <v>26</v>
      </c>
      <c r="F7081">
        <v>235707225.31999999</v>
      </c>
      <c r="G7081">
        <v>195314193.19</v>
      </c>
      <c r="H7081">
        <v>374596514.20999998</v>
      </c>
      <c r="I7081" t="s">
        <v>26</v>
      </c>
      <c r="J7081" t="s">
        <v>26</v>
      </c>
      <c r="K7081" t="s">
        <v>26</v>
      </c>
    </row>
    <row r="7082" spans="1:11" x14ac:dyDescent="0.25">
      <c r="A7082" s="1">
        <v>37987</v>
      </c>
      <c r="B7082" t="s">
        <v>140</v>
      </c>
      <c r="C7082" t="s">
        <v>26</v>
      </c>
      <c r="D7082" t="s">
        <v>26</v>
      </c>
      <c r="E7082" t="s">
        <v>26</v>
      </c>
      <c r="F7082">
        <v>201327984.05000001</v>
      </c>
      <c r="G7082">
        <v>180777981.71000001</v>
      </c>
      <c r="H7082">
        <v>266989667.84</v>
      </c>
      <c r="I7082" t="s">
        <v>26</v>
      </c>
      <c r="J7082" t="s">
        <v>26</v>
      </c>
      <c r="K7082" t="s">
        <v>26</v>
      </c>
    </row>
    <row r="7083" spans="1:11" x14ac:dyDescent="0.25">
      <c r="A7083" s="1">
        <v>37987</v>
      </c>
      <c r="B7083" t="s">
        <v>141</v>
      </c>
      <c r="C7083" t="s">
        <v>26</v>
      </c>
      <c r="D7083" t="s">
        <v>26</v>
      </c>
      <c r="E7083" t="s">
        <v>26</v>
      </c>
      <c r="F7083">
        <v>218816614</v>
      </c>
      <c r="G7083">
        <v>206730152.80000001</v>
      </c>
      <c r="H7083">
        <v>264591027.91999999</v>
      </c>
      <c r="I7083" t="s">
        <v>26</v>
      </c>
      <c r="J7083" t="s">
        <v>26</v>
      </c>
      <c r="K7083" t="s">
        <v>26</v>
      </c>
    </row>
    <row r="7084" spans="1:11" x14ac:dyDescent="0.25">
      <c r="A7084" s="1">
        <v>37987</v>
      </c>
      <c r="B7084" t="s">
        <v>142</v>
      </c>
      <c r="C7084" t="s">
        <v>26</v>
      </c>
      <c r="D7084" t="s">
        <v>26</v>
      </c>
      <c r="E7084" t="s">
        <v>26</v>
      </c>
      <c r="F7084">
        <v>220159403.86000001</v>
      </c>
      <c r="G7084">
        <v>188968610.53</v>
      </c>
      <c r="H7084">
        <v>316053600.25</v>
      </c>
      <c r="I7084" t="s">
        <v>26</v>
      </c>
      <c r="J7084" t="s">
        <v>26</v>
      </c>
      <c r="K7084" t="s">
        <v>26</v>
      </c>
    </row>
    <row r="7085" spans="1:11" x14ac:dyDescent="0.25">
      <c r="A7085" s="1">
        <v>37987</v>
      </c>
      <c r="B7085" t="s">
        <v>143</v>
      </c>
      <c r="C7085" t="s">
        <v>26</v>
      </c>
      <c r="D7085" t="s">
        <v>26</v>
      </c>
      <c r="E7085" t="s">
        <v>26</v>
      </c>
      <c r="F7085">
        <v>225388083.02000001</v>
      </c>
      <c r="G7085">
        <v>191927383.22999999</v>
      </c>
      <c r="H7085">
        <v>306118622.88999999</v>
      </c>
      <c r="I7085" t="s">
        <v>26</v>
      </c>
      <c r="J7085" t="s">
        <v>26</v>
      </c>
      <c r="K7085" t="s">
        <v>26</v>
      </c>
    </row>
    <row r="7086" spans="1:11" x14ac:dyDescent="0.25">
      <c r="A7086" s="1">
        <v>37987</v>
      </c>
      <c r="B7086" t="s">
        <v>144</v>
      </c>
      <c r="C7086" t="s">
        <v>26</v>
      </c>
      <c r="D7086" t="s">
        <v>26</v>
      </c>
      <c r="E7086" t="s">
        <v>26</v>
      </c>
      <c r="F7086">
        <v>201052564.41999999</v>
      </c>
      <c r="G7086">
        <v>176684881</v>
      </c>
      <c r="H7086">
        <v>285316770.42000002</v>
      </c>
      <c r="I7086" t="s">
        <v>26</v>
      </c>
      <c r="J7086" t="s">
        <v>26</v>
      </c>
      <c r="K7086" t="s">
        <v>26</v>
      </c>
    </row>
    <row r="7087" spans="1:11" x14ac:dyDescent="0.25">
      <c r="A7087" s="1">
        <v>37987</v>
      </c>
      <c r="B7087" t="s">
        <v>145</v>
      </c>
      <c r="C7087" t="s">
        <v>26</v>
      </c>
      <c r="D7087" t="s">
        <v>26</v>
      </c>
      <c r="E7087" t="s">
        <v>26</v>
      </c>
      <c r="F7087">
        <v>226542383.08000001</v>
      </c>
      <c r="G7087">
        <v>201569232.66</v>
      </c>
      <c r="H7087">
        <v>291763021.86000001</v>
      </c>
      <c r="I7087" t="s">
        <v>26</v>
      </c>
      <c r="J7087" t="s">
        <v>26</v>
      </c>
      <c r="K7087" t="s">
        <v>26</v>
      </c>
    </row>
    <row r="7088" spans="1:11" x14ac:dyDescent="0.25">
      <c r="A7088" s="1">
        <v>37987</v>
      </c>
      <c r="B7088" t="s">
        <v>146</v>
      </c>
      <c r="C7088" t="s">
        <v>26</v>
      </c>
      <c r="D7088" t="s">
        <v>26</v>
      </c>
      <c r="E7088" t="s">
        <v>26</v>
      </c>
      <c r="F7088">
        <v>240611239.41999999</v>
      </c>
      <c r="G7088">
        <v>213739137.72</v>
      </c>
      <c r="H7088">
        <v>314104669.63999999</v>
      </c>
      <c r="I7088" t="s">
        <v>26</v>
      </c>
      <c r="J7088" t="s">
        <v>26</v>
      </c>
      <c r="K7088" t="s">
        <v>26</v>
      </c>
    </row>
    <row r="7089" spans="1:11" x14ac:dyDescent="0.25">
      <c r="A7089" s="1">
        <v>37987</v>
      </c>
      <c r="B7089" t="s">
        <v>2</v>
      </c>
      <c r="C7089" t="s">
        <v>26</v>
      </c>
      <c r="D7089" t="s">
        <v>26</v>
      </c>
      <c r="E7089" t="s">
        <v>26</v>
      </c>
      <c r="F7089">
        <v>218359177.33000001</v>
      </c>
      <c r="G7089">
        <v>194203580</v>
      </c>
      <c r="H7089">
        <v>288465894.58999997</v>
      </c>
      <c r="I7089" t="s">
        <v>26</v>
      </c>
      <c r="J7089" t="s">
        <v>26</v>
      </c>
      <c r="K7089" t="s">
        <v>26</v>
      </c>
    </row>
    <row r="7090" spans="1:11" x14ac:dyDescent="0.25">
      <c r="A7090" s="1">
        <v>37987</v>
      </c>
      <c r="B7090" t="s">
        <v>147</v>
      </c>
      <c r="C7090" t="s">
        <v>26</v>
      </c>
      <c r="D7090" t="s">
        <v>26</v>
      </c>
      <c r="E7090" t="s">
        <v>26</v>
      </c>
      <c r="F7090">
        <v>229785308.47999999</v>
      </c>
      <c r="G7090">
        <v>197444093.69</v>
      </c>
      <c r="H7090">
        <v>305700687.37</v>
      </c>
      <c r="I7090" t="s">
        <v>26</v>
      </c>
      <c r="J7090" t="s">
        <v>26</v>
      </c>
      <c r="K7090" t="s">
        <v>26</v>
      </c>
    </row>
    <row r="7091" spans="1:11" x14ac:dyDescent="0.25">
      <c r="A7091" s="1">
        <v>37987</v>
      </c>
      <c r="B7091" t="s">
        <v>148</v>
      </c>
      <c r="C7091" t="s">
        <v>26</v>
      </c>
      <c r="D7091" t="s">
        <v>26</v>
      </c>
      <c r="E7091" t="s">
        <v>26</v>
      </c>
      <c r="F7091">
        <v>236548511.43000001</v>
      </c>
      <c r="G7091">
        <v>203247979.31</v>
      </c>
      <c r="H7091">
        <v>312517971.42000002</v>
      </c>
      <c r="I7091" t="s">
        <v>26</v>
      </c>
      <c r="J7091" t="s">
        <v>26</v>
      </c>
      <c r="K7091" t="s">
        <v>26</v>
      </c>
    </row>
    <row r="7092" spans="1:11" x14ac:dyDescent="0.25">
      <c r="A7092" s="1">
        <v>37987</v>
      </c>
      <c r="B7092" t="s">
        <v>149</v>
      </c>
      <c r="C7092" t="s">
        <v>26</v>
      </c>
      <c r="D7092" t="s">
        <v>26</v>
      </c>
      <c r="E7092" t="s">
        <v>26</v>
      </c>
      <c r="F7092">
        <v>228171257.44999999</v>
      </c>
      <c r="G7092">
        <v>194606444.21000001</v>
      </c>
      <c r="H7092">
        <v>304406707.04000002</v>
      </c>
      <c r="I7092" t="s">
        <v>26</v>
      </c>
      <c r="J7092" t="s">
        <v>26</v>
      </c>
      <c r="K7092" t="s">
        <v>26</v>
      </c>
    </row>
    <row r="7093" spans="1:11" x14ac:dyDescent="0.25">
      <c r="A7093" s="1">
        <v>37987</v>
      </c>
      <c r="B7093" t="s">
        <v>150</v>
      </c>
      <c r="C7093" t="s">
        <v>26</v>
      </c>
      <c r="D7093" t="s">
        <v>26</v>
      </c>
      <c r="E7093" t="s">
        <v>26</v>
      </c>
      <c r="F7093">
        <v>245677296.19999999</v>
      </c>
      <c r="G7093">
        <v>210884906.49000001</v>
      </c>
      <c r="H7093">
        <v>332625468.13999999</v>
      </c>
      <c r="I7093" t="s">
        <v>26</v>
      </c>
      <c r="J7093" t="s">
        <v>26</v>
      </c>
      <c r="K7093" t="s">
        <v>26</v>
      </c>
    </row>
    <row r="7094" spans="1:11" x14ac:dyDescent="0.25">
      <c r="A7094" s="1">
        <v>37987</v>
      </c>
      <c r="B7094" t="s">
        <v>151</v>
      </c>
      <c r="C7094" t="s">
        <v>26</v>
      </c>
      <c r="D7094" t="s">
        <v>26</v>
      </c>
      <c r="E7094" t="s">
        <v>26</v>
      </c>
      <c r="F7094">
        <v>210520197.56999999</v>
      </c>
      <c r="G7094">
        <v>179597512.84</v>
      </c>
      <c r="H7094">
        <v>300592719.36000001</v>
      </c>
      <c r="I7094" t="s">
        <v>26</v>
      </c>
      <c r="J7094" t="s">
        <v>26</v>
      </c>
      <c r="K7094" t="s">
        <v>26</v>
      </c>
    </row>
    <row r="7095" spans="1:11" x14ac:dyDescent="0.25">
      <c r="A7095" s="1">
        <v>37987</v>
      </c>
      <c r="B7095" t="s">
        <v>152</v>
      </c>
      <c r="C7095" t="s">
        <v>26</v>
      </c>
      <c r="D7095" t="s">
        <v>26</v>
      </c>
      <c r="E7095" t="s">
        <v>26</v>
      </c>
      <c r="F7095">
        <v>207032390.28999999</v>
      </c>
      <c r="G7095">
        <v>189472020.66999999</v>
      </c>
      <c r="H7095">
        <v>256388628.34999999</v>
      </c>
      <c r="I7095" t="s">
        <v>26</v>
      </c>
      <c r="J7095" t="s">
        <v>26</v>
      </c>
      <c r="K7095" t="s">
        <v>26</v>
      </c>
    </row>
    <row r="7096" spans="1:11" x14ac:dyDescent="0.25">
      <c r="A7096" s="1">
        <v>37987</v>
      </c>
      <c r="B7096" t="s">
        <v>153</v>
      </c>
      <c r="C7096" t="s">
        <v>26</v>
      </c>
      <c r="D7096" t="s">
        <v>26</v>
      </c>
      <c r="E7096" t="s">
        <v>26</v>
      </c>
      <c r="F7096">
        <v>244020876.11000001</v>
      </c>
      <c r="G7096">
        <v>228134070.06999999</v>
      </c>
      <c r="H7096">
        <v>286055538.41000003</v>
      </c>
      <c r="I7096" t="s">
        <v>26</v>
      </c>
      <c r="J7096" t="s">
        <v>26</v>
      </c>
      <c r="K7096" t="s">
        <v>26</v>
      </c>
    </row>
    <row r="7097" spans="1:11" x14ac:dyDescent="0.25">
      <c r="A7097" s="1">
        <v>37987</v>
      </c>
      <c r="B7097" t="s">
        <v>154</v>
      </c>
      <c r="C7097" t="s">
        <v>26</v>
      </c>
      <c r="D7097" t="s">
        <v>26</v>
      </c>
      <c r="E7097" t="s">
        <v>26</v>
      </c>
      <c r="F7097">
        <v>230365950.66</v>
      </c>
      <c r="G7097">
        <v>210926261.12</v>
      </c>
      <c r="H7097">
        <v>297299655.72000003</v>
      </c>
      <c r="I7097" t="s">
        <v>26</v>
      </c>
      <c r="J7097" t="s">
        <v>26</v>
      </c>
      <c r="K7097" t="s">
        <v>26</v>
      </c>
    </row>
    <row r="7098" spans="1:11" x14ac:dyDescent="0.25">
      <c r="A7098" s="1">
        <v>37987</v>
      </c>
      <c r="B7098" t="s">
        <v>155</v>
      </c>
      <c r="C7098" t="s">
        <v>26</v>
      </c>
      <c r="D7098" t="s">
        <v>26</v>
      </c>
      <c r="E7098" t="s">
        <v>26</v>
      </c>
      <c r="F7098">
        <v>221029857.34999999</v>
      </c>
      <c r="G7098">
        <v>200419807.63999999</v>
      </c>
      <c r="H7098">
        <v>278201419.51999998</v>
      </c>
      <c r="I7098" t="s">
        <v>26</v>
      </c>
      <c r="J7098" t="s">
        <v>26</v>
      </c>
      <c r="K7098" t="s">
        <v>26</v>
      </c>
    </row>
    <row r="7099" spans="1:11" x14ac:dyDescent="0.25">
      <c r="A7099" s="1">
        <v>38018</v>
      </c>
      <c r="B7099" t="s">
        <v>1</v>
      </c>
      <c r="C7099" t="s">
        <v>26</v>
      </c>
      <c r="D7099" t="s">
        <v>26</v>
      </c>
      <c r="E7099" t="s">
        <v>26</v>
      </c>
      <c r="F7099">
        <v>231156959.59999999</v>
      </c>
      <c r="G7099">
        <v>201741272.22999999</v>
      </c>
      <c r="H7099">
        <v>309056604.88</v>
      </c>
      <c r="I7099" t="s">
        <v>26</v>
      </c>
      <c r="J7099" t="s">
        <v>26</v>
      </c>
      <c r="K7099" t="s">
        <v>26</v>
      </c>
    </row>
    <row r="7100" spans="1:11" x14ac:dyDescent="0.25">
      <c r="A7100" s="1">
        <v>38018</v>
      </c>
      <c r="B7100" t="s">
        <v>126</v>
      </c>
      <c r="C7100" t="s">
        <v>26</v>
      </c>
      <c r="D7100" t="s">
        <v>26</v>
      </c>
      <c r="E7100" t="s">
        <v>26</v>
      </c>
      <c r="F7100">
        <v>222716321.75999999</v>
      </c>
      <c r="G7100">
        <v>196017263.25999999</v>
      </c>
      <c r="H7100">
        <v>293290546.60000002</v>
      </c>
      <c r="I7100" t="s">
        <v>26</v>
      </c>
      <c r="J7100" t="s">
        <v>26</v>
      </c>
      <c r="K7100" t="s">
        <v>26</v>
      </c>
    </row>
    <row r="7101" spans="1:11" x14ac:dyDescent="0.25">
      <c r="A7101" s="1">
        <v>38018</v>
      </c>
      <c r="B7101" t="s">
        <v>127</v>
      </c>
      <c r="C7101" t="s">
        <v>26</v>
      </c>
      <c r="D7101" t="s">
        <v>26</v>
      </c>
      <c r="E7101" t="s">
        <v>26</v>
      </c>
      <c r="F7101">
        <v>228402823.24000001</v>
      </c>
      <c r="G7101">
        <v>198550044.71000001</v>
      </c>
      <c r="H7101">
        <v>320210096.91000003</v>
      </c>
      <c r="I7101" t="s">
        <v>26</v>
      </c>
      <c r="J7101" t="s">
        <v>26</v>
      </c>
      <c r="K7101" t="s">
        <v>26</v>
      </c>
    </row>
    <row r="7102" spans="1:11" x14ac:dyDescent="0.25">
      <c r="A7102" s="1">
        <v>38018</v>
      </c>
      <c r="B7102" t="s">
        <v>113</v>
      </c>
      <c r="C7102" t="s">
        <v>26</v>
      </c>
      <c r="D7102" t="s">
        <v>26</v>
      </c>
      <c r="E7102" t="s">
        <v>26</v>
      </c>
      <c r="F7102">
        <v>236816660.65000001</v>
      </c>
      <c r="G7102">
        <v>206147179.69</v>
      </c>
      <c r="H7102">
        <v>311292461.58999997</v>
      </c>
      <c r="I7102" t="s">
        <v>26</v>
      </c>
      <c r="J7102" t="s">
        <v>26</v>
      </c>
      <c r="K7102" t="s">
        <v>26</v>
      </c>
    </row>
    <row r="7103" spans="1:11" x14ac:dyDescent="0.25">
      <c r="A7103" s="1">
        <v>38018</v>
      </c>
      <c r="B7103" t="s">
        <v>128</v>
      </c>
      <c r="C7103" t="s">
        <v>26</v>
      </c>
      <c r="D7103" t="s">
        <v>26</v>
      </c>
      <c r="E7103" t="s">
        <v>26</v>
      </c>
      <c r="F7103">
        <v>225547336.16999999</v>
      </c>
      <c r="G7103">
        <v>192629786.25999999</v>
      </c>
      <c r="H7103">
        <v>309804796.32999998</v>
      </c>
      <c r="I7103" t="s">
        <v>26</v>
      </c>
      <c r="J7103" t="s">
        <v>26</v>
      </c>
      <c r="K7103" t="s">
        <v>26</v>
      </c>
    </row>
    <row r="7104" spans="1:11" x14ac:dyDescent="0.25">
      <c r="A7104" s="1">
        <v>38018</v>
      </c>
      <c r="B7104" t="s">
        <v>129</v>
      </c>
      <c r="C7104" t="s">
        <v>26</v>
      </c>
      <c r="D7104" t="s">
        <v>26</v>
      </c>
      <c r="E7104" t="s">
        <v>26</v>
      </c>
      <c r="F7104">
        <v>228990026.05000001</v>
      </c>
      <c r="G7104">
        <v>208961082.63</v>
      </c>
      <c r="H7104">
        <v>287371294.25999999</v>
      </c>
      <c r="I7104" t="s">
        <v>26</v>
      </c>
      <c r="J7104" t="s">
        <v>26</v>
      </c>
      <c r="K7104" t="s">
        <v>26</v>
      </c>
    </row>
    <row r="7105" spans="1:11" x14ac:dyDescent="0.25">
      <c r="A7105" s="1">
        <v>38018</v>
      </c>
      <c r="B7105" t="s">
        <v>130</v>
      </c>
      <c r="C7105" t="s">
        <v>26</v>
      </c>
      <c r="D7105" t="s">
        <v>26</v>
      </c>
      <c r="E7105" t="s">
        <v>26</v>
      </c>
      <c r="F7105">
        <v>229001402.03999999</v>
      </c>
      <c r="G7105">
        <v>194997974.03</v>
      </c>
      <c r="H7105">
        <v>354052851.19999999</v>
      </c>
      <c r="I7105" t="s">
        <v>26</v>
      </c>
      <c r="J7105" t="s">
        <v>26</v>
      </c>
      <c r="K7105" t="s">
        <v>26</v>
      </c>
    </row>
    <row r="7106" spans="1:11" x14ac:dyDescent="0.25">
      <c r="A7106" s="1">
        <v>38018</v>
      </c>
      <c r="B7106" t="s">
        <v>131</v>
      </c>
      <c r="C7106" t="s">
        <v>26</v>
      </c>
      <c r="D7106" t="s">
        <v>26</v>
      </c>
      <c r="E7106" t="s">
        <v>26</v>
      </c>
      <c r="F7106">
        <v>230292919.86000001</v>
      </c>
      <c r="G7106">
        <v>203680553.44999999</v>
      </c>
      <c r="H7106">
        <v>316287282.41000003</v>
      </c>
      <c r="I7106" t="s">
        <v>26</v>
      </c>
      <c r="J7106" t="s">
        <v>26</v>
      </c>
      <c r="K7106" t="s">
        <v>26</v>
      </c>
    </row>
    <row r="7107" spans="1:11" x14ac:dyDescent="0.25">
      <c r="A7107" s="1">
        <v>38018</v>
      </c>
      <c r="B7107" t="s">
        <v>132</v>
      </c>
      <c r="C7107" t="s">
        <v>26</v>
      </c>
      <c r="D7107" t="s">
        <v>26</v>
      </c>
      <c r="E7107" t="s">
        <v>26</v>
      </c>
      <c r="F7107">
        <v>230186539.65000001</v>
      </c>
      <c r="G7107">
        <v>193120286.03999999</v>
      </c>
      <c r="H7107">
        <v>315023221.45999998</v>
      </c>
      <c r="I7107" t="s">
        <v>26</v>
      </c>
      <c r="J7107" t="s">
        <v>26</v>
      </c>
      <c r="K7107" t="s">
        <v>26</v>
      </c>
    </row>
    <row r="7108" spans="1:11" x14ac:dyDescent="0.25">
      <c r="A7108" s="1">
        <v>38018</v>
      </c>
      <c r="B7108" t="s">
        <v>133</v>
      </c>
      <c r="C7108" t="s">
        <v>26</v>
      </c>
      <c r="D7108" t="s">
        <v>26</v>
      </c>
      <c r="E7108" t="s">
        <v>26</v>
      </c>
      <c r="F7108">
        <v>227903102.22</v>
      </c>
      <c r="G7108">
        <v>193427848.93000001</v>
      </c>
      <c r="H7108">
        <v>311561815.68000001</v>
      </c>
      <c r="I7108" t="s">
        <v>26</v>
      </c>
      <c r="J7108" t="s">
        <v>26</v>
      </c>
      <c r="K7108" t="s">
        <v>26</v>
      </c>
    </row>
    <row r="7109" spans="1:11" x14ac:dyDescent="0.25">
      <c r="A7109" s="1">
        <v>38018</v>
      </c>
      <c r="B7109" t="s">
        <v>134</v>
      </c>
      <c r="C7109" t="s">
        <v>26</v>
      </c>
      <c r="D7109" t="s">
        <v>26</v>
      </c>
      <c r="E7109" t="s">
        <v>26</v>
      </c>
      <c r="F7109">
        <v>210010876.24000001</v>
      </c>
      <c r="G7109">
        <v>197117364.25999999</v>
      </c>
      <c r="H7109">
        <v>241341610.03999999</v>
      </c>
      <c r="I7109" t="s">
        <v>26</v>
      </c>
      <c r="J7109" t="s">
        <v>26</v>
      </c>
      <c r="K7109" t="s">
        <v>26</v>
      </c>
    </row>
    <row r="7110" spans="1:11" x14ac:dyDescent="0.25">
      <c r="A7110" s="1">
        <v>38018</v>
      </c>
      <c r="B7110" t="s">
        <v>135</v>
      </c>
      <c r="C7110" t="s">
        <v>26</v>
      </c>
      <c r="D7110" t="s">
        <v>26</v>
      </c>
      <c r="E7110" t="s">
        <v>26</v>
      </c>
      <c r="F7110">
        <v>206671588.91</v>
      </c>
      <c r="G7110">
        <v>195055289.65000001</v>
      </c>
      <c r="H7110">
        <v>245756129.69</v>
      </c>
      <c r="I7110" t="s">
        <v>26</v>
      </c>
      <c r="J7110" t="s">
        <v>26</v>
      </c>
      <c r="K7110" t="s">
        <v>26</v>
      </c>
    </row>
    <row r="7111" spans="1:11" x14ac:dyDescent="0.25">
      <c r="A7111" s="1">
        <v>38018</v>
      </c>
      <c r="B7111" t="s">
        <v>136</v>
      </c>
      <c r="C7111" t="s">
        <v>26</v>
      </c>
      <c r="D7111" t="s">
        <v>26</v>
      </c>
      <c r="E7111" t="s">
        <v>26</v>
      </c>
      <c r="F7111">
        <v>250988359.59999999</v>
      </c>
      <c r="G7111">
        <v>204196210.58000001</v>
      </c>
      <c r="H7111">
        <v>388757687.13</v>
      </c>
      <c r="I7111" t="s">
        <v>26</v>
      </c>
      <c r="J7111" t="s">
        <v>26</v>
      </c>
      <c r="K7111" t="s">
        <v>26</v>
      </c>
    </row>
    <row r="7112" spans="1:11" x14ac:dyDescent="0.25">
      <c r="A7112" s="1">
        <v>38018</v>
      </c>
      <c r="B7112" t="s">
        <v>137</v>
      </c>
      <c r="C7112" t="s">
        <v>26</v>
      </c>
      <c r="D7112" t="s">
        <v>26</v>
      </c>
      <c r="E7112" t="s">
        <v>26</v>
      </c>
      <c r="F7112">
        <v>229306592.78999999</v>
      </c>
      <c r="G7112">
        <v>186565778.06</v>
      </c>
      <c r="H7112">
        <v>406181072.89999998</v>
      </c>
      <c r="I7112" t="s">
        <v>26</v>
      </c>
      <c r="J7112" t="s">
        <v>26</v>
      </c>
      <c r="K7112" t="s">
        <v>26</v>
      </c>
    </row>
    <row r="7113" spans="1:11" x14ac:dyDescent="0.25">
      <c r="A7113" s="1">
        <v>38018</v>
      </c>
      <c r="B7113" t="s">
        <v>138</v>
      </c>
      <c r="C7113" t="s">
        <v>26</v>
      </c>
      <c r="D7113" t="s">
        <v>26</v>
      </c>
      <c r="E7113" t="s">
        <v>26</v>
      </c>
      <c r="F7113">
        <v>252726668</v>
      </c>
      <c r="G7113">
        <v>221747658.03</v>
      </c>
      <c r="H7113">
        <v>357058463.77999997</v>
      </c>
      <c r="I7113" t="s">
        <v>26</v>
      </c>
      <c r="J7113" t="s">
        <v>26</v>
      </c>
      <c r="K7113" t="s">
        <v>26</v>
      </c>
    </row>
    <row r="7114" spans="1:11" x14ac:dyDescent="0.25">
      <c r="A7114" s="1">
        <v>38018</v>
      </c>
      <c r="B7114" t="s">
        <v>139</v>
      </c>
      <c r="C7114" t="s">
        <v>26</v>
      </c>
      <c r="D7114" t="s">
        <v>26</v>
      </c>
      <c r="E7114" t="s">
        <v>26</v>
      </c>
      <c r="F7114">
        <v>236650054.22</v>
      </c>
      <c r="G7114">
        <v>196974363.83000001</v>
      </c>
      <c r="H7114">
        <v>373622563.27999997</v>
      </c>
      <c r="I7114" t="s">
        <v>26</v>
      </c>
      <c r="J7114" t="s">
        <v>26</v>
      </c>
      <c r="K7114" t="s">
        <v>26</v>
      </c>
    </row>
    <row r="7115" spans="1:11" x14ac:dyDescent="0.25">
      <c r="A7115" s="1">
        <v>38018</v>
      </c>
      <c r="B7115" t="s">
        <v>140</v>
      </c>
      <c r="C7115" t="s">
        <v>26</v>
      </c>
      <c r="D7115" t="s">
        <v>26</v>
      </c>
      <c r="E7115" t="s">
        <v>26</v>
      </c>
      <c r="F7115">
        <v>202757412.74000001</v>
      </c>
      <c r="G7115">
        <v>182766539.50999999</v>
      </c>
      <c r="H7115">
        <v>266989667.84</v>
      </c>
      <c r="I7115" t="s">
        <v>26</v>
      </c>
      <c r="J7115" t="s">
        <v>26</v>
      </c>
      <c r="K7115" t="s">
        <v>26</v>
      </c>
    </row>
    <row r="7116" spans="1:11" x14ac:dyDescent="0.25">
      <c r="A7116" s="1">
        <v>38018</v>
      </c>
      <c r="B7116" t="s">
        <v>141</v>
      </c>
      <c r="C7116" t="s">
        <v>26</v>
      </c>
      <c r="D7116" t="s">
        <v>26</v>
      </c>
      <c r="E7116" t="s">
        <v>26</v>
      </c>
      <c r="F7116">
        <v>219451182.18000001</v>
      </c>
      <c r="G7116">
        <v>207205632.15000001</v>
      </c>
      <c r="H7116">
        <v>265596473.83000001</v>
      </c>
      <c r="I7116" t="s">
        <v>26</v>
      </c>
      <c r="J7116" t="s">
        <v>26</v>
      </c>
      <c r="K7116" t="s">
        <v>26</v>
      </c>
    </row>
    <row r="7117" spans="1:11" x14ac:dyDescent="0.25">
      <c r="A7117" s="1">
        <v>38018</v>
      </c>
      <c r="B7117" t="s">
        <v>142</v>
      </c>
      <c r="C7117" t="s">
        <v>26</v>
      </c>
      <c r="D7117" t="s">
        <v>26</v>
      </c>
      <c r="E7117" t="s">
        <v>26</v>
      </c>
      <c r="F7117">
        <v>221722535.63</v>
      </c>
      <c r="G7117">
        <v>191160646.41999999</v>
      </c>
      <c r="H7117">
        <v>316053600.25</v>
      </c>
      <c r="I7117" t="s">
        <v>26</v>
      </c>
      <c r="J7117" t="s">
        <v>26</v>
      </c>
      <c r="K7117" t="s">
        <v>26</v>
      </c>
    </row>
    <row r="7118" spans="1:11" x14ac:dyDescent="0.25">
      <c r="A7118" s="1">
        <v>38018</v>
      </c>
      <c r="B7118" t="s">
        <v>143</v>
      </c>
      <c r="C7118" t="s">
        <v>26</v>
      </c>
      <c r="D7118" t="s">
        <v>26</v>
      </c>
      <c r="E7118" t="s">
        <v>26</v>
      </c>
      <c r="F7118">
        <v>226267096.55000001</v>
      </c>
      <c r="G7118">
        <v>193232489.44</v>
      </c>
      <c r="H7118">
        <v>306118622.88999999</v>
      </c>
      <c r="I7118" t="s">
        <v>26</v>
      </c>
      <c r="J7118" t="s">
        <v>26</v>
      </c>
      <c r="K7118" t="s">
        <v>26</v>
      </c>
    </row>
    <row r="7119" spans="1:11" x14ac:dyDescent="0.25">
      <c r="A7119" s="1">
        <v>38018</v>
      </c>
      <c r="B7119" t="s">
        <v>144</v>
      </c>
      <c r="C7119" t="s">
        <v>26</v>
      </c>
      <c r="D7119" t="s">
        <v>26</v>
      </c>
      <c r="E7119" t="s">
        <v>26</v>
      </c>
      <c r="F7119">
        <v>202299090.31999999</v>
      </c>
      <c r="G7119">
        <v>178434061.33000001</v>
      </c>
      <c r="H7119">
        <v>285316770.42000002</v>
      </c>
      <c r="I7119" t="s">
        <v>26</v>
      </c>
      <c r="J7119" t="s">
        <v>26</v>
      </c>
      <c r="K7119" t="s">
        <v>26</v>
      </c>
    </row>
    <row r="7120" spans="1:11" x14ac:dyDescent="0.25">
      <c r="A7120" s="1">
        <v>38018</v>
      </c>
      <c r="B7120" t="s">
        <v>145</v>
      </c>
      <c r="C7120" t="s">
        <v>26</v>
      </c>
      <c r="D7120" t="s">
        <v>26</v>
      </c>
      <c r="E7120" t="s">
        <v>26</v>
      </c>
      <c r="F7120">
        <v>237076603.88999999</v>
      </c>
      <c r="G7120">
        <v>209894041.97</v>
      </c>
      <c r="H7120">
        <v>307430696.13</v>
      </c>
      <c r="I7120" t="s">
        <v>26</v>
      </c>
      <c r="J7120" t="s">
        <v>26</v>
      </c>
      <c r="K7120" t="s">
        <v>26</v>
      </c>
    </row>
    <row r="7121" spans="1:11" x14ac:dyDescent="0.25">
      <c r="A7121" s="1">
        <v>38018</v>
      </c>
      <c r="B7121" t="s">
        <v>146</v>
      </c>
      <c r="C7121" t="s">
        <v>26</v>
      </c>
      <c r="D7121" t="s">
        <v>26</v>
      </c>
      <c r="E7121" t="s">
        <v>26</v>
      </c>
      <c r="F7121">
        <v>241453378.75999999</v>
      </c>
      <c r="G7121">
        <v>214636842.09</v>
      </c>
      <c r="H7121">
        <v>314921341.77999997</v>
      </c>
      <c r="I7121" t="s">
        <v>26</v>
      </c>
      <c r="J7121" t="s">
        <v>26</v>
      </c>
      <c r="K7121" t="s">
        <v>26</v>
      </c>
    </row>
    <row r="7122" spans="1:11" x14ac:dyDescent="0.25">
      <c r="A7122" s="1">
        <v>38018</v>
      </c>
      <c r="B7122" t="s">
        <v>2</v>
      </c>
      <c r="C7122" t="s">
        <v>26</v>
      </c>
      <c r="D7122" t="s">
        <v>26</v>
      </c>
      <c r="E7122" t="s">
        <v>26</v>
      </c>
      <c r="F7122">
        <v>219385465.46000001</v>
      </c>
      <c r="G7122">
        <v>195679527.21000001</v>
      </c>
      <c r="H7122">
        <v>288465894.58999997</v>
      </c>
      <c r="I7122" t="s">
        <v>26</v>
      </c>
      <c r="J7122" t="s">
        <v>26</v>
      </c>
      <c r="K7122" t="s">
        <v>26</v>
      </c>
    </row>
    <row r="7123" spans="1:11" x14ac:dyDescent="0.25">
      <c r="A7123" s="1">
        <v>38018</v>
      </c>
      <c r="B7123" t="s">
        <v>147</v>
      </c>
      <c r="C7123" t="s">
        <v>26</v>
      </c>
      <c r="D7123" t="s">
        <v>26</v>
      </c>
      <c r="E7123" t="s">
        <v>26</v>
      </c>
      <c r="F7123">
        <v>231278912.99000001</v>
      </c>
      <c r="G7123">
        <v>199754189.59</v>
      </c>
      <c r="H7123">
        <v>305700687.37</v>
      </c>
      <c r="I7123" t="s">
        <v>26</v>
      </c>
      <c r="J7123" t="s">
        <v>26</v>
      </c>
      <c r="K7123" t="s">
        <v>26</v>
      </c>
    </row>
    <row r="7124" spans="1:11" x14ac:dyDescent="0.25">
      <c r="A7124" s="1">
        <v>38018</v>
      </c>
      <c r="B7124" t="s">
        <v>148</v>
      </c>
      <c r="C7124" t="s">
        <v>26</v>
      </c>
      <c r="D7124" t="s">
        <v>26</v>
      </c>
      <c r="E7124" t="s">
        <v>26</v>
      </c>
      <c r="F7124">
        <v>237802218.53999999</v>
      </c>
      <c r="G7124">
        <v>204386168</v>
      </c>
      <c r="H7124">
        <v>314080561.27999997</v>
      </c>
      <c r="I7124" t="s">
        <v>26</v>
      </c>
      <c r="J7124" t="s">
        <v>26</v>
      </c>
      <c r="K7124" t="s">
        <v>26</v>
      </c>
    </row>
    <row r="7125" spans="1:11" x14ac:dyDescent="0.25">
      <c r="A7125" s="1">
        <v>38018</v>
      </c>
      <c r="B7125" t="s">
        <v>149</v>
      </c>
      <c r="C7125" t="s">
        <v>26</v>
      </c>
      <c r="D7125" t="s">
        <v>26</v>
      </c>
      <c r="E7125" t="s">
        <v>26</v>
      </c>
      <c r="F7125">
        <v>229312113.74000001</v>
      </c>
      <c r="G7125">
        <v>196435744.78999999</v>
      </c>
      <c r="H7125">
        <v>304467588.38</v>
      </c>
      <c r="I7125" t="s">
        <v>26</v>
      </c>
      <c r="J7125" t="s">
        <v>26</v>
      </c>
      <c r="K7125" t="s">
        <v>26</v>
      </c>
    </row>
    <row r="7126" spans="1:11" x14ac:dyDescent="0.25">
      <c r="A7126" s="1">
        <v>38018</v>
      </c>
      <c r="B7126" t="s">
        <v>150</v>
      </c>
      <c r="C7126" t="s">
        <v>26</v>
      </c>
      <c r="D7126" t="s">
        <v>26</v>
      </c>
      <c r="E7126" t="s">
        <v>26</v>
      </c>
      <c r="F7126">
        <v>246856547.22</v>
      </c>
      <c r="G7126">
        <v>212382189.31999999</v>
      </c>
      <c r="H7126">
        <v>333224193.98000002</v>
      </c>
      <c r="I7126" t="s">
        <v>26</v>
      </c>
      <c r="J7126" t="s">
        <v>26</v>
      </c>
      <c r="K7126" t="s">
        <v>26</v>
      </c>
    </row>
    <row r="7127" spans="1:11" x14ac:dyDescent="0.25">
      <c r="A7127" s="1">
        <v>38018</v>
      </c>
      <c r="B7127" t="s">
        <v>151</v>
      </c>
      <c r="C7127" t="s">
        <v>26</v>
      </c>
      <c r="D7127" t="s">
        <v>26</v>
      </c>
      <c r="E7127" t="s">
        <v>26</v>
      </c>
      <c r="F7127">
        <v>212204359.15000001</v>
      </c>
      <c r="G7127">
        <v>180244063.88</v>
      </c>
      <c r="H7127">
        <v>304981373.06</v>
      </c>
      <c r="I7127" t="s">
        <v>26</v>
      </c>
      <c r="J7127" t="s">
        <v>26</v>
      </c>
      <c r="K7127" t="s">
        <v>26</v>
      </c>
    </row>
    <row r="7128" spans="1:11" x14ac:dyDescent="0.25">
      <c r="A7128" s="1">
        <v>38018</v>
      </c>
      <c r="B7128" t="s">
        <v>152</v>
      </c>
      <c r="C7128" t="s">
        <v>26</v>
      </c>
      <c r="D7128" t="s">
        <v>26</v>
      </c>
      <c r="E7128" t="s">
        <v>26</v>
      </c>
      <c r="F7128">
        <v>207860519.84999999</v>
      </c>
      <c r="G7128">
        <v>190684641.59999999</v>
      </c>
      <c r="H7128">
        <v>256388628.34999999</v>
      </c>
      <c r="I7128" t="s">
        <v>26</v>
      </c>
      <c r="J7128" t="s">
        <v>26</v>
      </c>
      <c r="K7128" t="s">
        <v>26</v>
      </c>
    </row>
    <row r="7129" spans="1:11" x14ac:dyDescent="0.25">
      <c r="A7129" s="1">
        <v>38018</v>
      </c>
      <c r="B7129" t="s">
        <v>153</v>
      </c>
      <c r="C7129" t="s">
        <v>26</v>
      </c>
      <c r="D7129" t="s">
        <v>26</v>
      </c>
      <c r="E7129" t="s">
        <v>26</v>
      </c>
      <c r="F7129">
        <v>245436197.19999999</v>
      </c>
      <c r="G7129">
        <v>230301343.74000001</v>
      </c>
      <c r="H7129">
        <v>286055538.41000003</v>
      </c>
      <c r="I7129" t="s">
        <v>26</v>
      </c>
      <c r="J7129" t="s">
        <v>26</v>
      </c>
      <c r="K7129" t="s">
        <v>26</v>
      </c>
    </row>
    <row r="7130" spans="1:11" x14ac:dyDescent="0.25">
      <c r="A7130" s="1">
        <v>38018</v>
      </c>
      <c r="B7130" t="s">
        <v>154</v>
      </c>
      <c r="C7130" t="s">
        <v>26</v>
      </c>
      <c r="D7130" t="s">
        <v>26</v>
      </c>
      <c r="E7130" t="s">
        <v>26</v>
      </c>
      <c r="F7130">
        <v>230964902.13</v>
      </c>
      <c r="G7130">
        <v>206792106.40000001</v>
      </c>
      <c r="H7130">
        <v>309102452.06</v>
      </c>
      <c r="I7130" t="s">
        <v>26</v>
      </c>
      <c r="J7130" t="s">
        <v>26</v>
      </c>
      <c r="K7130" t="s">
        <v>26</v>
      </c>
    </row>
    <row r="7131" spans="1:11" x14ac:dyDescent="0.25">
      <c r="A7131" s="1">
        <v>38018</v>
      </c>
      <c r="B7131" t="s">
        <v>155</v>
      </c>
      <c r="C7131" t="s">
        <v>26</v>
      </c>
      <c r="D7131" t="s">
        <v>26</v>
      </c>
      <c r="E7131" t="s">
        <v>26</v>
      </c>
      <c r="F7131">
        <v>221272990.19</v>
      </c>
      <c r="G7131">
        <v>200840689.22999999</v>
      </c>
      <c r="H7131">
        <v>278090138.94999999</v>
      </c>
      <c r="I7131" t="s">
        <v>26</v>
      </c>
      <c r="J7131" t="s">
        <v>26</v>
      </c>
      <c r="K7131" t="s">
        <v>26</v>
      </c>
    </row>
    <row r="7132" spans="1:11" x14ac:dyDescent="0.25">
      <c r="A7132" s="1">
        <v>38047</v>
      </c>
      <c r="B7132" t="s">
        <v>1</v>
      </c>
      <c r="C7132" t="s">
        <v>26</v>
      </c>
      <c r="D7132" t="s">
        <v>26</v>
      </c>
      <c r="E7132" t="s">
        <v>26</v>
      </c>
      <c r="F7132">
        <v>233006215.27000001</v>
      </c>
      <c r="G7132">
        <v>203092938.75999999</v>
      </c>
      <c r="H7132">
        <v>312085359.61000001</v>
      </c>
      <c r="I7132" t="s">
        <v>26</v>
      </c>
      <c r="J7132" t="s">
        <v>26</v>
      </c>
      <c r="K7132" t="s">
        <v>26</v>
      </c>
    </row>
    <row r="7133" spans="1:11" x14ac:dyDescent="0.25">
      <c r="A7133" s="1">
        <v>38047</v>
      </c>
      <c r="B7133" t="s">
        <v>126</v>
      </c>
      <c r="C7133" t="s">
        <v>26</v>
      </c>
      <c r="D7133" t="s">
        <v>26</v>
      </c>
      <c r="E7133" t="s">
        <v>26</v>
      </c>
      <c r="F7133">
        <v>223918989.90000001</v>
      </c>
      <c r="G7133">
        <v>197840223.81</v>
      </c>
      <c r="H7133">
        <v>293261217.55000001</v>
      </c>
      <c r="I7133" t="s">
        <v>26</v>
      </c>
      <c r="J7133" t="s">
        <v>26</v>
      </c>
      <c r="K7133" t="s">
        <v>26</v>
      </c>
    </row>
    <row r="7134" spans="1:11" x14ac:dyDescent="0.25">
      <c r="A7134" s="1">
        <v>38047</v>
      </c>
      <c r="B7134" t="s">
        <v>127</v>
      </c>
      <c r="C7134" t="s">
        <v>26</v>
      </c>
      <c r="D7134" t="s">
        <v>26</v>
      </c>
      <c r="E7134" t="s">
        <v>26</v>
      </c>
      <c r="F7134">
        <v>229750399.90000001</v>
      </c>
      <c r="G7134">
        <v>200198010.08000001</v>
      </c>
      <c r="H7134">
        <v>320914559.12</v>
      </c>
      <c r="I7134" t="s">
        <v>26</v>
      </c>
      <c r="J7134" t="s">
        <v>26</v>
      </c>
      <c r="K7134" t="s">
        <v>26</v>
      </c>
    </row>
    <row r="7135" spans="1:11" x14ac:dyDescent="0.25">
      <c r="A7135" s="1">
        <v>38047</v>
      </c>
      <c r="B7135" t="s">
        <v>113</v>
      </c>
      <c r="C7135" t="s">
        <v>26</v>
      </c>
      <c r="D7135" t="s">
        <v>26</v>
      </c>
      <c r="E7135" t="s">
        <v>26</v>
      </c>
      <c r="F7135">
        <v>238995373.93000001</v>
      </c>
      <c r="G7135">
        <v>206868694.81999999</v>
      </c>
      <c r="H7135">
        <v>316304270.22000003</v>
      </c>
      <c r="I7135" t="s">
        <v>26</v>
      </c>
      <c r="J7135" t="s">
        <v>26</v>
      </c>
      <c r="K7135" t="s">
        <v>26</v>
      </c>
    </row>
    <row r="7136" spans="1:11" x14ac:dyDescent="0.25">
      <c r="A7136" s="1">
        <v>38047</v>
      </c>
      <c r="B7136" t="s">
        <v>128</v>
      </c>
      <c r="C7136" t="s">
        <v>26</v>
      </c>
      <c r="D7136" t="s">
        <v>26</v>
      </c>
      <c r="E7136" t="s">
        <v>26</v>
      </c>
      <c r="F7136">
        <v>227622371.66</v>
      </c>
      <c r="G7136">
        <v>194093772.63999999</v>
      </c>
      <c r="H7136">
        <v>313274610.05000001</v>
      </c>
      <c r="I7136" t="s">
        <v>26</v>
      </c>
      <c r="J7136" t="s">
        <v>26</v>
      </c>
      <c r="K7136" t="s">
        <v>26</v>
      </c>
    </row>
    <row r="7137" spans="1:11" x14ac:dyDescent="0.25">
      <c r="A7137" s="1">
        <v>38047</v>
      </c>
      <c r="B7137" t="s">
        <v>129</v>
      </c>
      <c r="C7137" t="s">
        <v>26</v>
      </c>
      <c r="D7137" t="s">
        <v>26</v>
      </c>
      <c r="E7137" t="s">
        <v>26</v>
      </c>
      <c r="F7137">
        <v>230844845.27000001</v>
      </c>
      <c r="G7137">
        <v>211677576.71000001</v>
      </c>
      <c r="H7137">
        <v>287428768.50999999</v>
      </c>
      <c r="I7137" t="s">
        <v>26</v>
      </c>
      <c r="J7137" t="s">
        <v>26</v>
      </c>
      <c r="K7137" t="s">
        <v>26</v>
      </c>
    </row>
    <row r="7138" spans="1:11" x14ac:dyDescent="0.25">
      <c r="A7138" s="1">
        <v>38047</v>
      </c>
      <c r="B7138" t="s">
        <v>130</v>
      </c>
      <c r="C7138" t="s">
        <v>26</v>
      </c>
      <c r="D7138" t="s">
        <v>26</v>
      </c>
      <c r="E7138" t="s">
        <v>26</v>
      </c>
      <c r="F7138">
        <v>230169309.19</v>
      </c>
      <c r="G7138">
        <v>196596957.41999999</v>
      </c>
      <c r="H7138">
        <v>354052851.19999999</v>
      </c>
      <c r="I7138" t="s">
        <v>26</v>
      </c>
      <c r="J7138" t="s">
        <v>26</v>
      </c>
      <c r="K7138" t="s">
        <v>26</v>
      </c>
    </row>
    <row r="7139" spans="1:11" x14ac:dyDescent="0.25">
      <c r="A7139" s="1">
        <v>38047</v>
      </c>
      <c r="B7139" t="s">
        <v>131</v>
      </c>
      <c r="C7139" t="s">
        <v>26</v>
      </c>
      <c r="D7139" t="s">
        <v>26</v>
      </c>
      <c r="E7139" t="s">
        <v>26</v>
      </c>
      <c r="F7139">
        <v>231375296.58000001</v>
      </c>
      <c r="G7139">
        <v>205167421.49000001</v>
      </c>
      <c r="H7139">
        <v>316287282.41000003</v>
      </c>
      <c r="I7139" t="s">
        <v>26</v>
      </c>
      <c r="J7139" t="s">
        <v>26</v>
      </c>
      <c r="K7139" t="s">
        <v>26</v>
      </c>
    </row>
    <row r="7140" spans="1:11" x14ac:dyDescent="0.25">
      <c r="A7140" s="1">
        <v>38047</v>
      </c>
      <c r="B7140" t="s">
        <v>132</v>
      </c>
      <c r="C7140" t="s">
        <v>26</v>
      </c>
      <c r="D7140" t="s">
        <v>26</v>
      </c>
      <c r="E7140" t="s">
        <v>26</v>
      </c>
      <c r="F7140">
        <v>230854080.62</v>
      </c>
      <c r="G7140">
        <v>194124511.53</v>
      </c>
      <c r="H7140">
        <v>315023221.45999998</v>
      </c>
      <c r="I7140" t="s">
        <v>26</v>
      </c>
      <c r="J7140" t="s">
        <v>26</v>
      </c>
      <c r="K7140" t="s">
        <v>26</v>
      </c>
    </row>
    <row r="7141" spans="1:11" x14ac:dyDescent="0.25">
      <c r="A7141" s="1">
        <v>38047</v>
      </c>
      <c r="B7141" t="s">
        <v>133</v>
      </c>
      <c r="C7141" t="s">
        <v>26</v>
      </c>
      <c r="D7141" t="s">
        <v>26</v>
      </c>
      <c r="E7141" t="s">
        <v>26</v>
      </c>
      <c r="F7141">
        <v>229977020.44999999</v>
      </c>
      <c r="G7141">
        <v>196077810.46000001</v>
      </c>
      <c r="H7141">
        <v>312745750.57999998</v>
      </c>
      <c r="I7141" t="s">
        <v>26</v>
      </c>
      <c r="J7141" t="s">
        <v>26</v>
      </c>
      <c r="K7141" t="s">
        <v>26</v>
      </c>
    </row>
    <row r="7142" spans="1:11" x14ac:dyDescent="0.25">
      <c r="A7142" s="1">
        <v>38047</v>
      </c>
      <c r="B7142" t="s">
        <v>134</v>
      </c>
      <c r="C7142" t="s">
        <v>26</v>
      </c>
      <c r="D7142" t="s">
        <v>26</v>
      </c>
      <c r="E7142" t="s">
        <v>26</v>
      </c>
      <c r="F7142">
        <v>211627959.97999999</v>
      </c>
      <c r="G7142">
        <v>199739025.21000001</v>
      </c>
      <c r="H7142">
        <v>241148536.75</v>
      </c>
      <c r="I7142" t="s">
        <v>26</v>
      </c>
      <c r="J7142" t="s">
        <v>26</v>
      </c>
      <c r="K7142" t="s">
        <v>26</v>
      </c>
    </row>
    <row r="7143" spans="1:11" x14ac:dyDescent="0.25">
      <c r="A7143" s="1">
        <v>38047</v>
      </c>
      <c r="B7143" t="s">
        <v>135</v>
      </c>
      <c r="C7143" t="s">
        <v>26</v>
      </c>
      <c r="D7143" t="s">
        <v>26</v>
      </c>
      <c r="E7143" t="s">
        <v>26</v>
      </c>
      <c r="F7143">
        <v>207746281.18000001</v>
      </c>
      <c r="G7143">
        <v>196596226.44</v>
      </c>
      <c r="H7143">
        <v>245756129.69</v>
      </c>
      <c r="I7143" t="s">
        <v>26</v>
      </c>
      <c r="J7143" t="s">
        <v>26</v>
      </c>
      <c r="K7143" t="s">
        <v>26</v>
      </c>
    </row>
    <row r="7144" spans="1:11" x14ac:dyDescent="0.25">
      <c r="A7144" s="1">
        <v>38047</v>
      </c>
      <c r="B7144" t="s">
        <v>136</v>
      </c>
      <c r="C7144" t="s">
        <v>26</v>
      </c>
      <c r="D7144" t="s">
        <v>26</v>
      </c>
      <c r="E7144" t="s">
        <v>26</v>
      </c>
      <c r="F7144">
        <v>251866818.86000001</v>
      </c>
      <c r="G7144">
        <v>205523485.94999999</v>
      </c>
      <c r="H7144">
        <v>388757687.13</v>
      </c>
      <c r="I7144" t="s">
        <v>26</v>
      </c>
      <c r="J7144" t="s">
        <v>26</v>
      </c>
      <c r="K7144" t="s">
        <v>26</v>
      </c>
    </row>
    <row r="7145" spans="1:11" x14ac:dyDescent="0.25">
      <c r="A7145" s="1">
        <v>38047</v>
      </c>
      <c r="B7145" t="s">
        <v>137</v>
      </c>
      <c r="C7145" t="s">
        <v>26</v>
      </c>
      <c r="D7145" t="s">
        <v>26</v>
      </c>
      <c r="E7145" t="s">
        <v>26</v>
      </c>
      <c r="F7145">
        <v>229948651.25</v>
      </c>
      <c r="G7145">
        <v>187405324.06</v>
      </c>
      <c r="H7145">
        <v>406181072.89999998</v>
      </c>
      <c r="I7145" t="s">
        <v>26</v>
      </c>
      <c r="J7145" t="s">
        <v>26</v>
      </c>
      <c r="K7145" t="s">
        <v>26</v>
      </c>
    </row>
    <row r="7146" spans="1:11" x14ac:dyDescent="0.25">
      <c r="A7146" s="1">
        <v>38047</v>
      </c>
      <c r="B7146" t="s">
        <v>138</v>
      </c>
      <c r="C7146" t="s">
        <v>26</v>
      </c>
      <c r="D7146" t="s">
        <v>26</v>
      </c>
      <c r="E7146" t="s">
        <v>26</v>
      </c>
      <c r="F7146">
        <v>252878304</v>
      </c>
      <c r="G7146">
        <v>221969405.68000001</v>
      </c>
      <c r="H7146">
        <v>357058463.77999997</v>
      </c>
      <c r="I7146" t="s">
        <v>26</v>
      </c>
      <c r="J7146" t="s">
        <v>26</v>
      </c>
      <c r="K7146" t="s">
        <v>26</v>
      </c>
    </row>
    <row r="7147" spans="1:11" x14ac:dyDescent="0.25">
      <c r="A7147" s="1">
        <v>38047</v>
      </c>
      <c r="B7147" t="s">
        <v>139</v>
      </c>
      <c r="C7147" t="s">
        <v>26</v>
      </c>
      <c r="D7147" t="s">
        <v>26</v>
      </c>
      <c r="E7147" t="s">
        <v>26</v>
      </c>
      <c r="F7147">
        <v>237998959.53</v>
      </c>
      <c r="G7147">
        <v>198865317.72</v>
      </c>
      <c r="H7147">
        <v>373622563.27999997</v>
      </c>
      <c r="I7147" t="s">
        <v>26</v>
      </c>
      <c r="J7147" t="s">
        <v>26</v>
      </c>
      <c r="K7147" t="s">
        <v>26</v>
      </c>
    </row>
    <row r="7148" spans="1:11" x14ac:dyDescent="0.25">
      <c r="A7148" s="1">
        <v>38047</v>
      </c>
      <c r="B7148" t="s">
        <v>140</v>
      </c>
      <c r="C7148" t="s">
        <v>26</v>
      </c>
      <c r="D7148" t="s">
        <v>26</v>
      </c>
      <c r="E7148" t="s">
        <v>26</v>
      </c>
      <c r="F7148">
        <v>204541677.97</v>
      </c>
      <c r="G7148">
        <v>183753478.81999999</v>
      </c>
      <c r="H7148">
        <v>270941114.93000001</v>
      </c>
      <c r="I7148" t="s">
        <v>26</v>
      </c>
      <c r="J7148" t="s">
        <v>26</v>
      </c>
      <c r="K7148" t="s">
        <v>26</v>
      </c>
    </row>
    <row r="7149" spans="1:11" x14ac:dyDescent="0.25">
      <c r="A7149" s="1">
        <v>38047</v>
      </c>
      <c r="B7149" t="s">
        <v>141</v>
      </c>
      <c r="C7149" t="s">
        <v>26</v>
      </c>
      <c r="D7149" t="s">
        <v>26</v>
      </c>
      <c r="E7149" t="s">
        <v>26</v>
      </c>
      <c r="F7149">
        <v>220811779.50999999</v>
      </c>
      <c r="G7149">
        <v>209567776.36000001</v>
      </c>
      <c r="H7149">
        <v>264587207.22999999</v>
      </c>
      <c r="I7149" t="s">
        <v>26</v>
      </c>
      <c r="J7149" t="s">
        <v>26</v>
      </c>
      <c r="K7149" t="s">
        <v>26</v>
      </c>
    </row>
    <row r="7150" spans="1:11" x14ac:dyDescent="0.25">
      <c r="A7150" s="1">
        <v>38047</v>
      </c>
      <c r="B7150" t="s">
        <v>142</v>
      </c>
      <c r="C7150" t="s">
        <v>26</v>
      </c>
      <c r="D7150" t="s">
        <v>26</v>
      </c>
      <c r="E7150" t="s">
        <v>26</v>
      </c>
      <c r="F7150">
        <v>223075043.09</v>
      </c>
      <c r="G7150">
        <v>193034020.75</v>
      </c>
      <c r="H7150">
        <v>316053600.25</v>
      </c>
      <c r="I7150" t="s">
        <v>26</v>
      </c>
      <c r="J7150" t="s">
        <v>26</v>
      </c>
      <c r="K7150" t="s">
        <v>26</v>
      </c>
    </row>
    <row r="7151" spans="1:11" x14ac:dyDescent="0.25">
      <c r="A7151" s="1">
        <v>38047</v>
      </c>
      <c r="B7151" t="s">
        <v>143</v>
      </c>
      <c r="C7151" t="s">
        <v>26</v>
      </c>
      <c r="D7151" t="s">
        <v>26</v>
      </c>
      <c r="E7151" t="s">
        <v>26</v>
      </c>
      <c r="F7151">
        <v>227081658.09</v>
      </c>
      <c r="G7151">
        <v>194430530.87</v>
      </c>
      <c r="H7151">
        <v>306118622.88999999</v>
      </c>
      <c r="I7151" t="s">
        <v>26</v>
      </c>
      <c r="J7151" t="s">
        <v>26</v>
      </c>
      <c r="K7151" t="s">
        <v>26</v>
      </c>
    </row>
    <row r="7152" spans="1:11" x14ac:dyDescent="0.25">
      <c r="A7152" s="1">
        <v>38047</v>
      </c>
      <c r="B7152" t="s">
        <v>144</v>
      </c>
      <c r="C7152" t="s">
        <v>26</v>
      </c>
      <c r="D7152" t="s">
        <v>26</v>
      </c>
      <c r="E7152" t="s">
        <v>26</v>
      </c>
      <c r="F7152">
        <v>203836563.41</v>
      </c>
      <c r="G7152">
        <v>184072577.66</v>
      </c>
      <c r="H7152">
        <v>275958380.35000002</v>
      </c>
      <c r="I7152" t="s">
        <v>26</v>
      </c>
      <c r="J7152" t="s">
        <v>26</v>
      </c>
      <c r="K7152" t="s">
        <v>26</v>
      </c>
    </row>
    <row r="7153" spans="1:11" x14ac:dyDescent="0.25">
      <c r="A7153" s="1">
        <v>38047</v>
      </c>
      <c r="B7153" t="s">
        <v>145</v>
      </c>
      <c r="C7153" t="s">
        <v>26</v>
      </c>
      <c r="D7153" t="s">
        <v>26</v>
      </c>
      <c r="E7153" t="s">
        <v>26</v>
      </c>
      <c r="F7153">
        <v>238807263.09999999</v>
      </c>
      <c r="G7153">
        <v>211174395.62</v>
      </c>
      <c r="H7153">
        <v>310197572.39999998</v>
      </c>
      <c r="I7153" t="s">
        <v>26</v>
      </c>
      <c r="J7153" t="s">
        <v>26</v>
      </c>
      <c r="K7153" t="s">
        <v>26</v>
      </c>
    </row>
    <row r="7154" spans="1:11" x14ac:dyDescent="0.25">
      <c r="A7154" s="1">
        <v>38047</v>
      </c>
      <c r="B7154" t="s">
        <v>146</v>
      </c>
      <c r="C7154" t="s">
        <v>26</v>
      </c>
      <c r="D7154" t="s">
        <v>26</v>
      </c>
      <c r="E7154" t="s">
        <v>26</v>
      </c>
      <c r="F7154">
        <v>242201884.22999999</v>
      </c>
      <c r="G7154">
        <v>215774417.36000001</v>
      </c>
      <c r="H7154">
        <v>314921341.77999997</v>
      </c>
      <c r="I7154" t="s">
        <v>26</v>
      </c>
      <c r="J7154" t="s">
        <v>26</v>
      </c>
      <c r="K7154" t="s">
        <v>26</v>
      </c>
    </row>
    <row r="7155" spans="1:11" x14ac:dyDescent="0.25">
      <c r="A7155" s="1">
        <v>38047</v>
      </c>
      <c r="B7155" t="s">
        <v>2</v>
      </c>
      <c r="C7155" t="s">
        <v>26</v>
      </c>
      <c r="D7155" t="s">
        <v>26</v>
      </c>
      <c r="E7155" t="s">
        <v>26</v>
      </c>
      <c r="F7155">
        <v>221030856.44999999</v>
      </c>
      <c r="G7155">
        <v>197342803.19</v>
      </c>
      <c r="H7155">
        <v>290167843.37</v>
      </c>
      <c r="I7155" t="s">
        <v>26</v>
      </c>
      <c r="J7155" t="s">
        <v>26</v>
      </c>
      <c r="K7155" t="s">
        <v>26</v>
      </c>
    </row>
    <row r="7156" spans="1:11" x14ac:dyDescent="0.25">
      <c r="A7156" s="1">
        <v>38047</v>
      </c>
      <c r="B7156" t="s">
        <v>147</v>
      </c>
      <c r="C7156" t="s">
        <v>26</v>
      </c>
      <c r="D7156" t="s">
        <v>26</v>
      </c>
      <c r="E7156" t="s">
        <v>26</v>
      </c>
      <c r="F7156">
        <v>241755847.75</v>
      </c>
      <c r="G7156">
        <v>201012640.97999999</v>
      </c>
      <c r="H7156">
        <v>334681112.52999997</v>
      </c>
      <c r="I7156" t="s">
        <v>26</v>
      </c>
      <c r="J7156" t="s">
        <v>26</v>
      </c>
      <c r="K7156" t="s">
        <v>26</v>
      </c>
    </row>
    <row r="7157" spans="1:11" x14ac:dyDescent="0.25">
      <c r="A7157" s="1">
        <v>38047</v>
      </c>
      <c r="B7157" t="s">
        <v>148</v>
      </c>
      <c r="C7157" t="s">
        <v>26</v>
      </c>
      <c r="D7157" t="s">
        <v>26</v>
      </c>
      <c r="E7157" t="s">
        <v>26</v>
      </c>
      <c r="F7157">
        <v>238372943.87</v>
      </c>
      <c r="G7157">
        <v>204733624.47999999</v>
      </c>
      <c r="H7157">
        <v>315117027.13</v>
      </c>
      <c r="I7157" t="s">
        <v>26</v>
      </c>
      <c r="J7157" t="s">
        <v>26</v>
      </c>
      <c r="K7157" t="s">
        <v>26</v>
      </c>
    </row>
    <row r="7158" spans="1:11" x14ac:dyDescent="0.25">
      <c r="A7158" s="1">
        <v>38047</v>
      </c>
      <c r="B7158" t="s">
        <v>149</v>
      </c>
      <c r="C7158" t="s">
        <v>26</v>
      </c>
      <c r="D7158" t="s">
        <v>26</v>
      </c>
      <c r="E7158" t="s">
        <v>26</v>
      </c>
      <c r="F7158">
        <v>229954187.66</v>
      </c>
      <c r="G7158">
        <v>197496497.81</v>
      </c>
      <c r="H7158">
        <v>304467588.38</v>
      </c>
      <c r="I7158" t="s">
        <v>26</v>
      </c>
      <c r="J7158" t="s">
        <v>26</v>
      </c>
      <c r="K7158" t="s">
        <v>26</v>
      </c>
    </row>
    <row r="7159" spans="1:11" x14ac:dyDescent="0.25">
      <c r="A7159" s="1">
        <v>38047</v>
      </c>
      <c r="B7159" t="s">
        <v>150</v>
      </c>
      <c r="C7159" t="s">
        <v>26</v>
      </c>
      <c r="D7159" t="s">
        <v>26</v>
      </c>
      <c r="E7159" t="s">
        <v>26</v>
      </c>
      <c r="F7159">
        <v>248757342.63</v>
      </c>
      <c r="G7159">
        <v>215270587.09999999</v>
      </c>
      <c r="H7159">
        <v>333224193.98000002</v>
      </c>
      <c r="I7159" t="s">
        <v>26</v>
      </c>
      <c r="J7159" t="s">
        <v>26</v>
      </c>
      <c r="K7159" t="s">
        <v>26</v>
      </c>
    </row>
    <row r="7160" spans="1:11" x14ac:dyDescent="0.25">
      <c r="A7160" s="1">
        <v>38047</v>
      </c>
      <c r="B7160" t="s">
        <v>151</v>
      </c>
      <c r="C7160" t="s">
        <v>26</v>
      </c>
      <c r="D7160" t="s">
        <v>26</v>
      </c>
      <c r="E7160" t="s">
        <v>26</v>
      </c>
      <c r="F7160">
        <v>215726951.50999999</v>
      </c>
      <c r="G7160">
        <v>181433674.69999999</v>
      </c>
      <c r="H7160">
        <v>314557788.18000001</v>
      </c>
      <c r="I7160" t="s">
        <v>26</v>
      </c>
      <c r="J7160" t="s">
        <v>26</v>
      </c>
      <c r="K7160" t="s">
        <v>26</v>
      </c>
    </row>
    <row r="7161" spans="1:11" x14ac:dyDescent="0.25">
      <c r="A7161" s="1">
        <v>38047</v>
      </c>
      <c r="B7161" t="s">
        <v>152</v>
      </c>
      <c r="C7161" t="s">
        <v>26</v>
      </c>
      <c r="D7161" t="s">
        <v>26</v>
      </c>
      <c r="E7161" t="s">
        <v>26</v>
      </c>
      <c r="F7161">
        <v>209086896.91999999</v>
      </c>
      <c r="G7161">
        <v>192477077.22999999</v>
      </c>
      <c r="H7161">
        <v>256388628.34999999</v>
      </c>
      <c r="I7161" t="s">
        <v>26</v>
      </c>
      <c r="J7161" t="s">
        <v>26</v>
      </c>
      <c r="K7161" t="s">
        <v>26</v>
      </c>
    </row>
    <row r="7162" spans="1:11" x14ac:dyDescent="0.25">
      <c r="A7162" s="1">
        <v>38047</v>
      </c>
      <c r="B7162" t="s">
        <v>153</v>
      </c>
      <c r="C7162" t="s">
        <v>26</v>
      </c>
      <c r="D7162" t="s">
        <v>26</v>
      </c>
      <c r="E7162" t="s">
        <v>26</v>
      </c>
      <c r="F7162">
        <v>249412263.59</v>
      </c>
      <c r="G7162">
        <v>236358269.08000001</v>
      </c>
      <c r="H7162">
        <v>286169960.62</v>
      </c>
      <c r="I7162" t="s">
        <v>26</v>
      </c>
      <c r="J7162" t="s">
        <v>26</v>
      </c>
      <c r="K7162" t="s">
        <v>26</v>
      </c>
    </row>
    <row r="7163" spans="1:11" x14ac:dyDescent="0.25">
      <c r="A7163" s="1">
        <v>38047</v>
      </c>
      <c r="B7163" t="s">
        <v>154</v>
      </c>
      <c r="C7163" t="s">
        <v>26</v>
      </c>
      <c r="D7163" t="s">
        <v>26</v>
      </c>
      <c r="E7163" t="s">
        <v>26</v>
      </c>
      <c r="F7163">
        <v>232189016.12</v>
      </c>
      <c r="G7163">
        <v>208570518.52000001</v>
      </c>
      <c r="H7163">
        <v>309102452.06</v>
      </c>
      <c r="I7163" t="s">
        <v>26</v>
      </c>
      <c r="J7163" t="s">
        <v>26</v>
      </c>
      <c r="K7163" t="s">
        <v>26</v>
      </c>
    </row>
    <row r="7164" spans="1:11" x14ac:dyDescent="0.25">
      <c r="A7164" s="1">
        <v>38047</v>
      </c>
      <c r="B7164" t="s">
        <v>155</v>
      </c>
      <c r="C7164" t="s">
        <v>26</v>
      </c>
      <c r="D7164" t="s">
        <v>26</v>
      </c>
      <c r="E7164" t="s">
        <v>26</v>
      </c>
      <c r="F7164">
        <v>221804045.37</v>
      </c>
      <c r="G7164">
        <v>201583799.78</v>
      </c>
      <c r="H7164">
        <v>278201375</v>
      </c>
      <c r="I7164" t="s">
        <v>26</v>
      </c>
      <c r="J7164" t="s">
        <v>26</v>
      </c>
      <c r="K7164" t="s">
        <v>26</v>
      </c>
    </row>
    <row r="7165" spans="1:11" x14ac:dyDescent="0.25">
      <c r="A7165" s="1">
        <v>38078</v>
      </c>
      <c r="B7165" t="s">
        <v>1</v>
      </c>
      <c r="C7165" t="s">
        <v>26</v>
      </c>
      <c r="D7165" t="s">
        <v>26</v>
      </c>
      <c r="E7165" t="s">
        <v>26</v>
      </c>
      <c r="F7165">
        <v>234334350.69999999</v>
      </c>
      <c r="G7165">
        <v>204839538.03</v>
      </c>
      <c r="H7165">
        <v>312615904.72000003</v>
      </c>
      <c r="I7165" t="s">
        <v>26</v>
      </c>
      <c r="J7165" t="s">
        <v>26</v>
      </c>
      <c r="K7165" t="s">
        <v>26</v>
      </c>
    </row>
    <row r="7166" spans="1:11" x14ac:dyDescent="0.25">
      <c r="A7166" s="1">
        <v>38078</v>
      </c>
      <c r="B7166" t="s">
        <v>126</v>
      </c>
      <c r="C7166" t="s">
        <v>26</v>
      </c>
      <c r="D7166" t="s">
        <v>26</v>
      </c>
      <c r="E7166" t="s">
        <v>26</v>
      </c>
      <c r="F7166">
        <v>225352071.44</v>
      </c>
      <c r="G7166">
        <v>199917546.16</v>
      </c>
      <c r="H7166">
        <v>293349195.91000003</v>
      </c>
      <c r="I7166" t="s">
        <v>26</v>
      </c>
      <c r="J7166" t="s">
        <v>26</v>
      </c>
      <c r="K7166" t="s">
        <v>26</v>
      </c>
    </row>
    <row r="7167" spans="1:11" x14ac:dyDescent="0.25">
      <c r="A7167" s="1">
        <v>38078</v>
      </c>
      <c r="B7167" t="s">
        <v>127</v>
      </c>
      <c r="C7167" t="s">
        <v>26</v>
      </c>
      <c r="D7167" t="s">
        <v>26</v>
      </c>
      <c r="E7167" t="s">
        <v>26</v>
      </c>
      <c r="F7167">
        <v>231174852.38</v>
      </c>
      <c r="G7167">
        <v>201519316.94</v>
      </c>
      <c r="H7167">
        <v>322679589.19999999</v>
      </c>
      <c r="I7167" t="s">
        <v>26</v>
      </c>
      <c r="J7167" t="s">
        <v>26</v>
      </c>
      <c r="K7167" t="s">
        <v>26</v>
      </c>
    </row>
    <row r="7168" spans="1:11" x14ac:dyDescent="0.25">
      <c r="A7168" s="1">
        <v>38078</v>
      </c>
      <c r="B7168" t="s">
        <v>113</v>
      </c>
      <c r="C7168" t="s">
        <v>26</v>
      </c>
      <c r="D7168" t="s">
        <v>26</v>
      </c>
      <c r="E7168" t="s">
        <v>26</v>
      </c>
      <c r="F7168">
        <v>240285948.94999999</v>
      </c>
      <c r="G7168">
        <v>208833947.41999999</v>
      </c>
      <c r="H7168">
        <v>316462422.35000002</v>
      </c>
      <c r="I7168" t="s">
        <v>26</v>
      </c>
      <c r="J7168" t="s">
        <v>26</v>
      </c>
      <c r="K7168" t="s">
        <v>26</v>
      </c>
    </row>
    <row r="7169" spans="1:11" x14ac:dyDescent="0.25">
      <c r="A7169" s="1">
        <v>38078</v>
      </c>
      <c r="B7169" t="s">
        <v>128</v>
      </c>
      <c r="C7169" t="s">
        <v>26</v>
      </c>
      <c r="D7169" t="s">
        <v>26</v>
      </c>
      <c r="E7169" t="s">
        <v>26</v>
      </c>
      <c r="F7169">
        <v>229101917.08000001</v>
      </c>
      <c r="G7169">
        <v>196578172.93000001</v>
      </c>
      <c r="H7169">
        <v>312773370.67000002</v>
      </c>
      <c r="I7169" t="s">
        <v>26</v>
      </c>
      <c r="J7169" t="s">
        <v>26</v>
      </c>
      <c r="K7169" t="s">
        <v>26</v>
      </c>
    </row>
    <row r="7170" spans="1:11" x14ac:dyDescent="0.25">
      <c r="A7170" s="1">
        <v>38078</v>
      </c>
      <c r="B7170" t="s">
        <v>129</v>
      </c>
      <c r="C7170" t="s">
        <v>26</v>
      </c>
      <c r="D7170" t="s">
        <v>26</v>
      </c>
      <c r="E7170" t="s">
        <v>26</v>
      </c>
      <c r="F7170">
        <v>231745140.16</v>
      </c>
      <c r="G7170">
        <v>212037428.59</v>
      </c>
      <c r="H7170">
        <v>289526998.51999998</v>
      </c>
      <c r="I7170" t="s">
        <v>26</v>
      </c>
      <c r="J7170" t="s">
        <v>26</v>
      </c>
      <c r="K7170" t="s">
        <v>26</v>
      </c>
    </row>
    <row r="7171" spans="1:11" x14ac:dyDescent="0.25">
      <c r="A7171" s="1">
        <v>38078</v>
      </c>
      <c r="B7171" t="s">
        <v>130</v>
      </c>
      <c r="C7171" t="s">
        <v>26</v>
      </c>
      <c r="D7171" t="s">
        <v>26</v>
      </c>
      <c r="E7171" t="s">
        <v>26</v>
      </c>
      <c r="F7171">
        <v>232194799.12</v>
      </c>
      <c r="G7171">
        <v>199349314.81999999</v>
      </c>
      <c r="H7171">
        <v>354052851.19999999</v>
      </c>
      <c r="I7171" t="s">
        <v>26</v>
      </c>
      <c r="J7171" t="s">
        <v>26</v>
      </c>
      <c r="K7171" t="s">
        <v>26</v>
      </c>
    </row>
    <row r="7172" spans="1:11" x14ac:dyDescent="0.25">
      <c r="A7172" s="1">
        <v>38078</v>
      </c>
      <c r="B7172" t="s">
        <v>131</v>
      </c>
      <c r="C7172" t="s">
        <v>26</v>
      </c>
      <c r="D7172" t="s">
        <v>26</v>
      </c>
      <c r="E7172" t="s">
        <v>26</v>
      </c>
      <c r="F7172">
        <v>232277660.24000001</v>
      </c>
      <c r="G7172">
        <v>206418942.75999999</v>
      </c>
      <c r="H7172">
        <v>316287282.41000003</v>
      </c>
      <c r="I7172" t="s">
        <v>26</v>
      </c>
      <c r="J7172" t="s">
        <v>26</v>
      </c>
      <c r="K7172" t="s">
        <v>26</v>
      </c>
    </row>
    <row r="7173" spans="1:11" x14ac:dyDescent="0.25">
      <c r="A7173" s="1">
        <v>38078</v>
      </c>
      <c r="B7173" t="s">
        <v>132</v>
      </c>
      <c r="C7173" t="s">
        <v>26</v>
      </c>
      <c r="D7173" t="s">
        <v>26</v>
      </c>
      <c r="E7173" t="s">
        <v>26</v>
      </c>
      <c r="F7173">
        <v>233047194.38</v>
      </c>
      <c r="G7173">
        <v>197424628.22</v>
      </c>
      <c r="H7173">
        <v>315023221.45999998</v>
      </c>
      <c r="I7173" t="s">
        <v>26</v>
      </c>
      <c r="J7173" t="s">
        <v>26</v>
      </c>
      <c r="K7173" t="s">
        <v>26</v>
      </c>
    </row>
    <row r="7174" spans="1:11" x14ac:dyDescent="0.25">
      <c r="A7174" s="1">
        <v>38078</v>
      </c>
      <c r="B7174" t="s">
        <v>133</v>
      </c>
      <c r="C7174" t="s">
        <v>26</v>
      </c>
      <c r="D7174" t="s">
        <v>26</v>
      </c>
      <c r="E7174" t="s">
        <v>26</v>
      </c>
      <c r="F7174">
        <v>230367981.38999999</v>
      </c>
      <c r="G7174">
        <v>196685651.66999999</v>
      </c>
      <c r="H7174">
        <v>312745750.57999998</v>
      </c>
      <c r="I7174" t="s">
        <v>26</v>
      </c>
      <c r="J7174" t="s">
        <v>26</v>
      </c>
      <c r="K7174" t="s">
        <v>26</v>
      </c>
    </row>
    <row r="7175" spans="1:11" x14ac:dyDescent="0.25">
      <c r="A7175" s="1">
        <v>38078</v>
      </c>
      <c r="B7175" t="s">
        <v>134</v>
      </c>
      <c r="C7175" t="s">
        <v>26</v>
      </c>
      <c r="D7175" t="s">
        <v>26</v>
      </c>
      <c r="E7175" t="s">
        <v>26</v>
      </c>
      <c r="F7175">
        <v>212749588.16999999</v>
      </c>
      <c r="G7175">
        <v>201376885.22</v>
      </c>
      <c r="H7175">
        <v>241341455.58000001</v>
      </c>
      <c r="I7175" t="s">
        <v>26</v>
      </c>
      <c r="J7175" t="s">
        <v>26</v>
      </c>
      <c r="K7175" t="s">
        <v>26</v>
      </c>
    </row>
    <row r="7176" spans="1:11" x14ac:dyDescent="0.25">
      <c r="A7176" s="1">
        <v>38078</v>
      </c>
      <c r="B7176" t="s">
        <v>135</v>
      </c>
      <c r="C7176" t="s">
        <v>26</v>
      </c>
      <c r="D7176" t="s">
        <v>26</v>
      </c>
      <c r="E7176" t="s">
        <v>26</v>
      </c>
      <c r="F7176">
        <v>208494167.78999999</v>
      </c>
      <c r="G7176">
        <v>197677505.68000001</v>
      </c>
      <c r="H7176">
        <v>245756129.69</v>
      </c>
      <c r="I7176" t="s">
        <v>26</v>
      </c>
      <c r="J7176" t="s">
        <v>26</v>
      </c>
      <c r="K7176" t="s">
        <v>26</v>
      </c>
    </row>
    <row r="7177" spans="1:11" x14ac:dyDescent="0.25">
      <c r="A7177" s="1">
        <v>38078</v>
      </c>
      <c r="B7177" t="s">
        <v>136</v>
      </c>
      <c r="C7177" t="s">
        <v>26</v>
      </c>
      <c r="D7177" t="s">
        <v>26</v>
      </c>
      <c r="E7177" t="s">
        <v>26</v>
      </c>
      <c r="F7177">
        <v>252546859.27000001</v>
      </c>
      <c r="G7177">
        <v>206386684.59</v>
      </c>
      <c r="H7177">
        <v>389146444.81999999</v>
      </c>
      <c r="I7177" t="s">
        <v>26</v>
      </c>
      <c r="J7177" t="s">
        <v>26</v>
      </c>
      <c r="K7177" t="s">
        <v>26</v>
      </c>
    </row>
    <row r="7178" spans="1:11" x14ac:dyDescent="0.25">
      <c r="A7178" s="1">
        <v>38078</v>
      </c>
      <c r="B7178" t="s">
        <v>137</v>
      </c>
      <c r="C7178" t="s">
        <v>26</v>
      </c>
      <c r="D7178" t="s">
        <v>26</v>
      </c>
      <c r="E7178" t="s">
        <v>26</v>
      </c>
      <c r="F7178">
        <v>230201594.77000001</v>
      </c>
      <c r="G7178">
        <v>187742653.65000001</v>
      </c>
      <c r="H7178">
        <v>406181072.89999998</v>
      </c>
      <c r="I7178" t="s">
        <v>26</v>
      </c>
      <c r="J7178" t="s">
        <v>26</v>
      </c>
      <c r="K7178" t="s">
        <v>26</v>
      </c>
    </row>
    <row r="7179" spans="1:11" x14ac:dyDescent="0.25">
      <c r="A7179" s="1">
        <v>38078</v>
      </c>
      <c r="B7179" t="s">
        <v>138</v>
      </c>
      <c r="C7179" t="s">
        <v>26</v>
      </c>
      <c r="D7179" t="s">
        <v>26</v>
      </c>
      <c r="E7179" t="s">
        <v>26</v>
      </c>
      <c r="F7179">
        <v>253510499.75999999</v>
      </c>
      <c r="G7179">
        <v>222835086.37</v>
      </c>
      <c r="H7179">
        <v>357058463.77999997</v>
      </c>
      <c r="I7179" t="s">
        <v>26</v>
      </c>
      <c r="J7179" t="s">
        <v>26</v>
      </c>
      <c r="K7179" t="s">
        <v>26</v>
      </c>
    </row>
    <row r="7180" spans="1:11" x14ac:dyDescent="0.25">
      <c r="A7180" s="1">
        <v>38078</v>
      </c>
      <c r="B7180" t="s">
        <v>139</v>
      </c>
      <c r="C7180" t="s">
        <v>26</v>
      </c>
      <c r="D7180" t="s">
        <v>26</v>
      </c>
      <c r="E7180" t="s">
        <v>26</v>
      </c>
      <c r="F7180">
        <v>238498757.34</v>
      </c>
      <c r="G7180">
        <v>199561346.34</v>
      </c>
      <c r="H7180">
        <v>373622563.27999997</v>
      </c>
      <c r="I7180" t="s">
        <v>26</v>
      </c>
      <c r="J7180" t="s">
        <v>26</v>
      </c>
      <c r="K7180" t="s">
        <v>26</v>
      </c>
    </row>
    <row r="7181" spans="1:11" x14ac:dyDescent="0.25">
      <c r="A7181" s="1">
        <v>38078</v>
      </c>
      <c r="B7181" t="s">
        <v>140</v>
      </c>
      <c r="C7181" t="s">
        <v>26</v>
      </c>
      <c r="D7181" t="s">
        <v>26</v>
      </c>
      <c r="E7181" t="s">
        <v>26</v>
      </c>
      <c r="F7181">
        <v>206055286.38999999</v>
      </c>
      <c r="G7181">
        <v>185866643.83000001</v>
      </c>
      <c r="H7181">
        <v>270941114.93000001</v>
      </c>
      <c r="I7181" t="s">
        <v>26</v>
      </c>
      <c r="J7181" t="s">
        <v>26</v>
      </c>
      <c r="K7181" t="s">
        <v>26</v>
      </c>
    </row>
    <row r="7182" spans="1:11" x14ac:dyDescent="0.25">
      <c r="A7182" s="1">
        <v>38078</v>
      </c>
      <c r="B7182" t="s">
        <v>141</v>
      </c>
      <c r="C7182" t="s">
        <v>26</v>
      </c>
      <c r="D7182" t="s">
        <v>26</v>
      </c>
      <c r="E7182" t="s">
        <v>26</v>
      </c>
      <c r="F7182">
        <v>221827513.69999999</v>
      </c>
      <c r="G7182">
        <v>211055707.56999999</v>
      </c>
      <c r="H7182">
        <v>264560748.5</v>
      </c>
      <c r="I7182" t="s">
        <v>26</v>
      </c>
      <c r="J7182" t="s">
        <v>26</v>
      </c>
      <c r="K7182" t="s">
        <v>26</v>
      </c>
    </row>
    <row r="7183" spans="1:11" x14ac:dyDescent="0.25">
      <c r="A7183" s="1">
        <v>38078</v>
      </c>
      <c r="B7183" t="s">
        <v>142</v>
      </c>
      <c r="C7183" t="s">
        <v>26</v>
      </c>
      <c r="D7183" t="s">
        <v>26</v>
      </c>
      <c r="E7183" t="s">
        <v>26</v>
      </c>
      <c r="F7183">
        <v>225796558.62</v>
      </c>
      <c r="G7183">
        <v>192377705.08000001</v>
      </c>
      <c r="H7183">
        <v>328000426.33999997</v>
      </c>
      <c r="I7183" t="s">
        <v>26</v>
      </c>
      <c r="J7183" t="s">
        <v>26</v>
      </c>
      <c r="K7183" t="s">
        <v>26</v>
      </c>
    </row>
    <row r="7184" spans="1:11" x14ac:dyDescent="0.25">
      <c r="A7184" s="1">
        <v>38078</v>
      </c>
      <c r="B7184" t="s">
        <v>143</v>
      </c>
      <c r="C7184" t="s">
        <v>26</v>
      </c>
      <c r="D7184" t="s">
        <v>26</v>
      </c>
      <c r="E7184" t="s">
        <v>26</v>
      </c>
      <c r="F7184">
        <v>227785611.22999999</v>
      </c>
      <c r="G7184">
        <v>195461012.69</v>
      </c>
      <c r="H7184">
        <v>306118622.88999999</v>
      </c>
      <c r="I7184" t="s">
        <v>26</v>
      </c>
      <c r="J7184" t="s">
        <v>26</v>
      </c>
      <c r="K7184" t="s">
        <v>26</v>
      </c>
    </row>
    <row r="7185" spans="1:11" x14ac:dyDescent="0.25">
      <c r="A7185" s="1">
        <v>38078</v>
      </c>
      <c r="B7185" t="s">
        <v>144</v>
      </c>
      <c r="C7185" t="s">
        <v>26</v>
      </c>
      <c r="D7185" t="s">
        <v>26</v>
      </c>
      <c r="E7185" t="s">
        <v>26</v>
      </c>
      <c r="F7185">
        <v>205018815.47999999</v>
      </c>
      <c r="G7185">
        <v>185729230.86000001</v>
      </c>
      <c r="H7185">
        <v>275958380.35000002</v>
      </c>
      <c r="I7185" t="s">
        <v>26</v>
      </c>
      <c r="J7185" t="s">
        <v>26</v>
      </c>
      <c r="K7185" t="s">
        <v>26</v>
      </c>
    </row>
    <row r="7186" spans="1:11" x14ac:dyDescent="0.25">
      <c r="A7186" s="1">
        <v>38078</v>
      </c>
      <c r="B7186" t="s">
        <v>145</v>
      </c>
      <c r="C7186" t="s">
        <v>26</v>
      </c>
      <c r="D7186" t="s">
        <v>26</v>
      </c>
      <c r="E7186" t="s">
        <v>26</v>
      </c>
      <c r="F7186">
        <v>240741601.93000001</v>
      </c>
      <c r="G7186">
        <v>214130837.16</v>
      </c>
      <c r="H7186">
        <v>310197572.39999998</v>
      </c>
      <c r="I7186" t="s">
        <v>26</v>
      </c>
      <c r="J7186" t="s">
        <v>26</v>
      </c>
      <c r="K7186" t="s">
        <v>26</v>
      </c>
    </row>
    <row r="7187" spans="1:11" x14ac:dyDescent="0.25">
      <c r="A7187" s="1">
        <v>38078</v>
      </c>
      <c r="B7187" t="s">
        <v>146</v>
      </c>
      <c r="C7187" t="s">
        <v>26</v>
      </c>
      <c r="D7187" t="s">
        <v>26</v>
      </c>
      <c r="E7187" t="s">
        <v>26</v>
      </c>
      <c r="F7187">
        <v>244115279.11000001</v>
      </c>
      <c r="G7187">
        <v>218687371.99000001</v>
      </c>
      <c r="H7187">
        <v>314921341.77999997</v>
      </c>
      <c r="I7187" t="s">
        <v>26</v>
      </c>
      <c r="J7187" t="s">
        <v>26</v>
      </c>
      <c r="K7187" t="s">
        <v>26</v>
      </c>
    </row>
    <row r="7188" spans="1:11" x14ac:dyDescent="0.25">
      <c r="A7188" s="1">
        <v>38078</v>
      </c>
      <c r="B7188" t="s">
        <v>2</v>
      </c>
      <c r="C7188" t="s">
        <v>26</v>
      </c>
      <c r="D7188" t="s">
        <v>26</v>
      </c>
      <c r="E7188" t="s">
        <v>26</v>
      </c>
      <c r="F7188">
        <v>222821206.38999999</v>
      </c>
      <c r="G7188">
        <v>199020217.00999999</v>
      </c>
      <c r="H7188">
        <v>292315085.41000003</v>
      </c>
      <c r="I7188" t="s">
        <v>26</v>
      </c>
      <c r="J7188" t="s">
        <v>26</v>
      </c>
      <c r="K7188" t="s">
        <v>26</v>
      </c>
    </row>
    <row r="7189" spans="1:11" x14ac:dyDescent="0.25">
      <c r="A7189" s="1">
        <v>38078</v>
      </c>
      <c r="B7189" t="s">
        <v>147</v>
      </c>
      <c r="C7189" t="s">
        <v>26</v>
      </c>
      <c r="D7189" t="s">
        <v>26</v>
      </c>
      <c r="E7189" t="s">
        <v>26</v>
      </c>
      <c r="F7189">
        <v>243689894.53</v>
      </c>
      <c r="G7189">
        <v>204007729.33000001</v>
      </c>
      <c r="H7189">
        <v>334681112.52999997</v>
      </c>
      <c r="I7189" t="s">
        <v>26</v>
      </c>
      <c r="J7189" t="s">
        <v>26</v>
      </c>
      <c r="K7189" t="s">
        <v>26</v>
      </c>
    </row>
    <row r="7190" spans="1:11" x14ac:dyDescent="0.25">
      <c r="A7190" s="1">
        <v>38078</v>
      </c>
      <c r="B7190" t="s">
        <v>148</v>
      </c>
      <c r="C7190" t="s">
        <v>26</v>
      </c>
      <c r="D7190" t="s">
        <v>26</v>
      </c>
      <c r="E7190" t="s">
        <v>26</v>
      </c>
      <c r="F7190">
        <v>239278761.06</v>
      </c>
      <c r="G7190">
        <v>206105339.77000001</v>
      </c>
      <c r="H7190">
        <v>315243073.94</v>
      </c>
      <c r="I7190" t="s">
        <v>26</v>
      </c>
      <c r="J7190" t="s">
        <v>26</v>
      </c>
      <c r="K7190" t="s">
        <v>26</v>
      </c>
    </row>
    <row r="7191" spans="1:11" x14ac:dyDescent="0.25">
      <c r="A7191" s="1">
        <v>38078</v>
      </c>
      <c r="B7191" t="s">
        <v>149</v>
      </c>
      <c r="C7191" t="s">
        <v>26</v>
      </c>
      <c r="D7191" t="s">
        <v>26</v>
      </c>
      <c r="E7191" t="s">
        <v>26</v>
      </c>
      <c r="F7191">
        <v>230988981.5</v>
      </c>
      <c r="G7191">
        <v>199194967.69</v>
      </c>
      <c r="H7191">
        <v>304467588.38</v>
      </c>
      <c r="I7191" t="s">
        <v>26</v>
      </c>
      <c r="J7191" t="s">
        <v>26</v>
      </c>
      <c r="K7191" t="s">
        <v>26</v>
      </c>
    </row>
    <row r="7192" spans="1:11" x14ac:dyDescent="0.25">
      <c r="A7192" s="1">
        <v>38078</v>
      </c>
      <c r="B7192" t="s">
        <v>150</v>
      </c>
      <c r="C7192" t="s">
        <v>26</v>
      </c>
      <c r="D7192" t="s">
        <v>26</v>
      </c>
      <c r="E7192" t="s">
        <v>26</v>
      </c>
      <c r="F7192">
        <v>250896655.78</v>
      </c>
      <c r="G7192">
        <v>218284375.31999999</v>
      </c>
      <c r="H7192">
        <v>333790675.11000001</v>
      </c>
      <c r="I7192" t="s">
        <v>26</v>
      </c>
      <c r="J7192" t="s">
        <v>26</v>
      </c>
      <c r="K7192" t="s">
        <v>26</v>
      </c>
    </row>
    <row r="7193" spans="1:11" x14ac:dyDescent="0.25">
      <c r="A7193" s="1">
        <v>38078</v>
      </c>
      <c r="B7193" t="s">
        <v>151</v>
      </c>
      <c r="C7193" t="s">
        <v>26</v>
      </c>
      <c r="D7193" t="s">
        <v>26</v>
      </c>
      <c r="E7193" t="s">
        <v>26</v>
      </c>
      <c r="F7193">
        <v>217280185.56</v>
      </c>
      <c r="G7193">
        <v>184318470.13</v>
      </c>
      <c r="H7193">
        <v>312859176.12</v>
      </c>
      <c r="I7193" t="s">
        <v>26</v>
      </c>
      <c r="J7193" t="s">
        <v>26</v>
      </c>
      <c r="K7193" t="s">
        <v>26</v>
      </c>
    </row>
    <row r="7194" spans="1:11" x14ac:dyDescent="0.25">
      <c r="A7194" s="1">
        <v>38078</v>
      </c>
      <c r="B7194" t="s">
        <v>152</v>
      </c>
      <c r="C7194" t="s">
        <v>26</v>
      </c>
      <c r="D7194" t="s">
        <v>26</v>
      </c>
      <c r="E7194" t="s">
        <v>26</v>
      </c>
      <c r="F7194">
        <v>210445961.75</v>
      </c>
      <c r="G7194">
        <v>194478838.83000001</v>
      </c>
      <c r="H7194">
        <v>256388628.34999999</v>
      </c>
      <c r="I7194" t="s">
        <v>26</v>
      </c>
      <c r="J7194" t="s">
        <v>26</v>
      </c>
      <c r="K7194" t="s">
        <v>26</v>
      </c>
    </row>
    <row r="7195" spans="1:11" x14ac:dyDescent="0.25">
      <c r="A7195" s="1">
        <v>38078</v>
      </c>
      <c r="B7195" t="s">
        <v>153</v>
      </c>
      <c r="C7195" t="s">
        <v>26</v>
      </c>
      <c r="D7195" t="s">
        <v>26</v>
      </c>
      <c r="E7195" t="s">
        <v>26</v>
      </c>
      <c r="F7195">
        <v>250035794.25</v>
      </c>
      <c r="G7195">
        <v>237374609.63</v>
      </c>
      <c r="H7195">
        <v>286055492.63999999</v>
      </c>
      <c r="I7195" t="s">
        <v>26</v>
      </c>
      <c r="J7195" t="s">
        <v>26</v>
      </c>
      <c r="K7195" t="s">
        <v>26</v>
      </c>
    </row>
    <row r="7196" spans="1:11" x14ac:dyDescent="0.25">
      <c r="A7196" s="1">
        <v>38078</v>
      </c>
      <c r="B7196" t="s">
        <v>154</v>
      </c>
      <c r="C7196" t="s">
        <v>26</v>
      </c>
      <c r="D7196" t="s">
        <v>26</v>
      </c>
      <c r="E7196" t="s">
        <v>26</v>
      </c>
      <c r="F7196">
        <v>233117772.18000001</v>
      </c>
      <c r="G7196">
        <v>207485951.81999999</v>
      </c>
      <c r="H7196">
        <v>314851757.66000003</v>
      </c>
      <c r="I7196" t="s">
        <v>26</v>
      </c>
      <c r="J7196" t="s">
        <v>26</v>
      </c>
      <c r="K7196" t="s">
        <v>26</v>
      </c>
    </row>
    <row r="7197" spans="1:11" x14ac:dyDescent="0.25">
      <c r="A7197" s="1">
        <v>38078</v>
      </c>
      <c r="B7197" t="s">
        <v>155</v>
      </c>
      <c r="C7197" t="s">
        <v>26</v>
      </c>
      <c r="D7197" t="s">
        <v>26</v>
      </c>
      <c r="E7197" t="s">
        <v>26</v>
      </c>
      <c r="F7197">
        <v>222447277.09999999</v>
      </c>
      <c r="G7197">
        <v>202551402.02000001</v>
      </c>
      <c r="H7197">
        <v>278201375</v>
      </c>
      <c r="I7197" t="s">
        <v>26</v>
      </c>
      <c r="J7197" t="s">
        <v>26</v>
      </c>
      <c r="K7197" t="s">
        <v>26</v>
      </c>
    </row>
    <row r="7198" spans="1:11" x14ac:dyDescent="0.25">
      <c r="A7198" s="1">
        <v>38108</v>
      </c>
      <c r="B7198" t="s">
        <v>1</v>
      </c>
      <c r="C7198" t="s">
        <v>26</v>
      </c>
      <c r="D7198" t="s">
        <v>26</v>
      </c>
      <c r="E7198" t="s">
        <v>26</v>
      </c>
      <c r="F7198">
        <v>237685331.91999999</v>
      </c>
      <c r="G7198">
        <v>207522935.97999999</v>
      </c>
      <c r="H7198">
        <v>317617759.19999999</v>
      </c>
      <c r="I7198" t="s">
        <v>26</v>
      </c>
      <c r="J7198" t="s">
        <v>26</v>
      </c>
      <c r="K7198" t="s">
        <v>26</v>
      </c>
    </row>
    <row r="7199" spans="1:11" x14ac:dyDescent="0.25">
      <c r="A7199" s="1">
        <v>38108</v>
      </c>
      <c r="B7199" t="s">
        <v>126</v>
      </c>
      <c r="C7199" t="s">
        <v>26</v>
      </c>
      <c r="D7199" t="s">
        <v>26</v>
      </c>
      <c r="E7199" t="s">
        <v>26</v>
      </c>
      <c r="F7199">
        <v>227109817.59</v>
      </c>
      <c r="G7199">
        <v>201137043.19</v>
      </c>
      <c r="H7199">
        <v>296341357.70999998</v>
      </c>
      <c r="I7199" t="s">
        <v>26</v>
      </c>
      <c r="J7199" t="s">
        <v>26</v>
      </c>
      <c r="K7199" t="s">
        <v>26</v>
      </c>
    </row>
    <row r="7200" spans="1:11" x14ac:dyDescent="0.25">
      <c r="A7200" s="1">
        <v>38108</v>
      </c>
      <c r="B7200" t="s">
        <v>127</v>
      </c>
      <c r="C7200" t="s">
        <v>26</v>
      </c>
      <c r="D7200" t="s">
        <v>26</v>
      </c>
      <c r="E7200" t="s">
        <v>26</v>
      </c>
      <c r="F7200">
        <v>233301661.02000001</v>
      </c>
      <c r="G7200">
        <v>203554662.03999999</v>
      </c>
      <c r="H7200">
        <v>325228757.94999999</v>
      </c>
      <c r="I7200" t="s">
        <v>26</v>
      </c>
      <c r="J7200" t="s">
        <v>26</v>
      </c>
      <c r="K7200" t="s">
        <v>26</v>
      </c>
    </row>
    <row r="7201" spans="1:11" x14ac:dyDescent="0.25">
      <c r="A7201" s="1">
        <v>38108</v>
      </c>
      <c r="B7201" t="s">
        <v>113</v>
      </c>
      <c r="C7201" t="s">
        <v>26</v>
      </c>
      <c r="D7201" t="s">
        <v>26</v>
      </c>
      <c r="E7201" t="s">
        <v>26</v>
      </c>
      <c r="F7201">
        <v>244659153.22</v>
      </c>
      <c r="G7201">
        <v>211674089.09999999</v>
      </c>
      <c r="H7201">
        <v>323994228</v>
      </c>
      <c r="I7201" t="s">
        <v>26</v>
      </c>
      <c r="J7201" t="s">
        <v>26</v>
      </c>
      <c r="K7201" t="s">
        <v>26</v>
      </c>
    </row>
    <row r="7202" spans="1:11" x14ac:dyDescent="0.25">
      <c r="A7202" s="1">
        <v>38108</v>
      </c>
      <c r="B7202" t="s">
        <v>128</v>
      </c>
      <c r="C7202" t="s">
        <v>26</v>
      </c>
      <c r="D7202" t="s">
        <v>26</v>
      </c>
      <c r="E7202" t="s">
        <v>26</v>
      </c>
      <c r="F7202">
        <v>231209654.71000001</v>
      </c>
      <c r="G7202">
        <v>199487529.88999999</v>
      </c>
      <c r="H7202">
        <v>313398917.42000002</v>
      </c>
      <c r="I7202" t="s">
        <v>26</v>
      </c>
      <c r="J7202" t="s">
        <v>26</v>
      </c>
      <c r="K7202" t="s">
        <v>26</v>
      </c>
    </row>
    <row r="7203" spans="1:11" x14ac:dyDescent="0.25">
      <c r="A7203" s="1">
        <v>38108</v>
      </c>
      <c r="B7203" t="s">
        <v>129</v>
      </c>
      <c r="C7203" t="s">
        <v>26</v>
      </c>
      <c r="D7203" t="s">
        <v>26</v>
      </c>
      <c r="E7203" t="s">
        <v>26</v>
      </c>
      <c r="F7203">
        <v>237330198.03999999</v>
      </c>
      <c r="G7203">
        <v>217126326.87</v>
      </c>
      <c r="H7203">
        <v>296562504.58999997</v>
      </c>
      <c r="I7203" t="s">
        <v>26</v>
      </c>
      <c r="J7203" t="s">
        <v>26</v>
      </c>
      <c r="K7203" t="s">
        <v>26</v>
      </c>
    </row>
    <row r="7204" spans="1:11" x14ac:dyDescent="0.25">
      <c r="A7204" s="1">
        <v>38108</v>
      </c>
      <c r="B7204" t="s">
        <v>130</v>
      </c>
      <c r="C7204" t="s">
        <v>26</v>
      </c>
      <c r="D7204" t="s">
        <v>26</v>
      </c>
      <c r="E7204" t="s">
        <v>26</v>
      </c>
      <c r="F7204">
        <v>238835570.37</v>
      </c>
      <c r="G7204">
        <v>200007167.56</v>
      </c>
      <c r="H7204">
        <v>379367630.06</v>
      </c>
      <c r="I7204" t="s">
        <v>26</v>
      </c>
      <c r="J7204" t="s">
        <v>26</v>
      </c>
      <c r="K7204" t="s">
        <v>26</v>
      </c>
    </row>
    <row r="7205" spans="1:11" x14ac:dyDescent="0.25">
      <c r="A7205" s="1">
        <v>38108</v>
      </c>
      <c r="B7205" t="s">
        <v>131</v>
      </c>
      <c r="C7205" t="s">
        <v>26</v>
      </c>
      <c r="D7205" t="s">
        <v>26</v>
      </c>
      <c r="E7205" t="s">
        <v>26</v>
      </c>
      <c r="F7205">
        <v>233531959.59999999</v>
      </c>
      <c r="G7205">
        <v>207863875.36000001</v>
      </c>
      <c r="H7205">
        <v>317078000.62</v>
      </c>
      <c r="I7205" t="s">
        <v>26</v>
      </c>
      <c r="J7205" t="s">
        <v>26</v>
      </c>
      <c r="K7205" t="s">
        <v>26</v>
      </c>
    </row>
    <row r="7206" spans="1:11" x14ac:dyDescent="0.25">
      <c r="A7206" s="1">
        <v>38108</v>
      </c>
      <c r="B7206" t="s">
        <v>132</v>
      </c>
      <c r="C7206" t="s">
        <v>26</v>
      </c>
      <c r="D7206" t="s">
        <v>26</v>
      </c>
      <c r="E7206" t="s">
        <v>26</v>
      </c>
      <c r="F7206">
        <v>233769640.68000001</v>
      </c>
      <c r="G7206">
        <v>198530206.13999999</v>
      </c>
      <c r="H7206">
        <v>315023221.45999998</v>
      </c>
      <c r="I7206" t="s">
        <v>26</v>
      </c>
      <c r="J7206" t="s">
        <v>26</v>
      </c>
      <c r="K7206" t="s">
        <v>26</v>
      </c>
    </row>
    <row r="7207" spans="1:11" x14ac:dyDescent="0.25">
      <c r="A7207" s="1">
        <v>38108</v>
      </c>
      <c r="B7207" t="s">
        <v>133</v>
      </c>
      <c r="C7207" t="s">
        <v>26</v>
      </c>
      <c r="D7207" t="s">
        <v>26</v>
      </c>
      <c r="E7207" t="s">
        <v>26</v>
      </c>
      <c r="F7207">
        <v>230851754.15000001</v>
      </c>
      <c r="G7207">
        <v>197472394.28</v>
      </c>
      <c r="H7207">
        <v>312745750.57999998</v>
      </c>
      <c r="I7207" t="s">
        <v>26</v>
      </c>
      <c r="J7207" t="s">
        <v>26</v>
      </c>
      <c r="K7207" t="s">
        <v>26</v>
      </c>
    </row>
    <row r="7208" spans="1:11" x14ac:dyDescent="0.25">
      <c r="A7208" s="1">
        <v>38108</v>
      </c>
      <c r="B7208" t="s">
        <v>134</v>
      </c>
      <c r="C7208" t="s">
        <v>26</v>
      </c>
      <c r="D7208" t="s">
        <v>26</v>
      </c>
      <c r="E7208" t="s">
        <v>26</v>
      </c>
      <c r="F7208">
        <v>213877160.99000001</v>
      </c>
      <c r="G7208">
        <v>203088588.74000001</v>
      </c>
      <c r="H7208">
        <v>241413858.02000001</v>
      </c>
      <c r="I7208" t="s">
        <v>26</v>
      </c>
      <c r="J7208" t="s">
        <v>26</v>
      </c>
      <c r="K7208" t="s">
        <v>26</v>
      </c>
    </row>
    <row r="7209" spans="1:11" x14ac:dyDescent="0.25">
      <c r="A7209" s="1">
        <v>38108</v>
      </c>
      <c r="B7209" t="s">
        <v>135</v>
      </c>
      <c r="C7209" t="s">
        <v>26</v>
      </c>
      <c r="D7209" t="s">
        <v>26</v>
      </c>
      <c r="E7209" t="s">
        <v>26</v>
      </c>
      <c r="F7209">
        <v>208890306.71000001</v>
      </c>
      <c r="G7209">
        <v>198231002.69999999</v>
      </c>
      <c r="H7209">
        <v>245756129.69</v>
      </c>
      <c r="I7209" t="s">
        <v>26</v>
      </c>
      <c r="J7209" t="s">
        <v>26</v>
      </c>
      <c r="K7209" t="s">
        <v>26</v>
      </c>
    </row>
    <row r="7210" spans="1:11" x14ac:dyDescent="0.25">
      <c r="A7210" s="1">
        <v>38108</v>
      </c>
      <c r="B7210" t="s">
        <v>136</v>
      </c>
      <c r="C7210" t="s">
        <v>26</v>
      </c>
      <c r="D7210" t="s">
        <v>26</v>
      </c>
      <c r="E7210" t="s">
        <v>26</v>
      </c>
      <c r="F7210">
        <v>253405518.59</v>
      </c>
      <c r="G7210">
        <v>207686920.69999999</v>
      </c>
      <c r="H7210">
        <v>389146444.81999999</v>
      </c>
      <c r="I7210" t="s">
        <v>26</v>
      </c>
      <c r="J7210" t="s">
        <v>26</v>
      </c>
      <c r="K7210" t="s">
        <v>26</v>
      </c>
    </row>
    <row r="7211" spans="1:11" x14ac:dyDescent="0.25">
      <c r="A7211" s="1">
        <v>38108</v>
      </c>
      <c r="B7211" t="s">
        <v>137</v>
      </c>
      <c r="C7211" t="s">
        <v>26</v>
      </c>
      <c r="D7211" t="s">
        <v>26</v>
      </c>
      <c r="E7211" t="s">
        <v>26</v>
      </c>
      <c r="F7211">
        <v>230615957.63999999</v>
      </c>
      <c r="G7211">
        <v>188287107.34</v>
      </c>
      <c r="H7211">
        <v>406181072.89999998</v>
      </c>
      <c r="I7211" t="s">
        <v>26</v>
      </c>
      <c r="J7211" t="s">
        <v>26</v>
      </c>
      <c r="K7211" t="s">
        <v>26</v>
      </c>
    </row>
    <row r="7212" spans="1:11" x14ac:dyDescent="0.25">
      <c r="A7212" s="1">
        <v>38108</v>
      </c>
      <c r="B7212" t="s">
        <v>138</v>
      </c>
      <c r="C7212" t="s">
        <v>26</v>
      </c>
      <c r="D7212" t="s">
        <v>26</v>
      </c>
      <c r="E7212" t="s">
        <v>26</v>
      </c>
      <c r="F7212">
        <v>254296382.31</v>
      </c>
      <c r="G7212">
        <v>222901936.88999999</v>
      </c>
      <c r="H7212">
        <v>360022049.02999997</v>
      </c>
      <c r="I7212" t="s">
        <v>26</v>
      </c>
      <c r="J7212" t="s">
        <v>26</v>
      </c>
      <c r="K7212" t="s">
        <v>26</v>
      </c>
    </row>
    <row r="7213" spans="1:11" x14ac:dyDescent="0.25">
      <c r="A7213" s="1">
        <v>38108</v>
      </c>
      <c r="B7213" t="s">
        <v>139</v>
      </c>
      <c r="C7213" t="s">
        <v>26</v>
      </c>
      <c r="D7213" t="s">
        <v>26</v>
      </c>
      <c r="E7213" t="s">
        <v>26</v>
      </c>
      <c r="F7213">
        <v>240144398.77000001</v>
      </c>
      <c r="G7213">
        <v>201836345.69</v>
      </c>
      <c r="H7213">
        <v>373622563.27999997</v>
      </c>
      <c r="I7213" t="s">
        <v>26</v>
      </c>
      <c r="J7213" t="s">
        <v>26</v>
      </c>
      <c r="K7213" t="s">
        <v>26</v>
      </c>
    </row>
    <row r="7214" spans="1:11" x14ac:dyDescent="0.25">
      <c r="A7214" s="1">
        <v>38108</v>
      </c>
      <c r="B7214" t="s">
        <v>140</v>
      </c>
      <c r="C7214" t="s">
        <v>26</v>
      </c>
      <c r="D7214" t="s">
        <v>26</v>
      </c>
      <c r="E7214" t="s">
        <v>26</v>
      </c>
      <c r="F7214">
        <v>208692794.05000001</v>
      </c>
      <c r="G7214">
        <v>190513309.91999999</v>
      </c>
      <c r="H7214">
        <v>268394268.44999999</v>
      </c>
      <c r="I7214" t="s">
        <v>26</v>
      </c>
      <c r="J7214" t="s">
        <v>26</v>
      </c>
      <c r="K7214" t="s">
        <v>26</v>
      </c>
    </row>
    <row r="7215" spans="1:11" x14ac:dyDescent="0.25">
      <c r="A7215" s="1">
        <v>38108</v>
      </c>
      <c r="B7215" t="s">
        <v>141</v>
      </c>
      <c r="C7215" t="s">
        <v>26</v>
      </c>
      <c r="D7215" t="s">
        <v>26</v>
      </c>
      <c r="E7215" t="s">
        <v>26</v>
      </c>
      <c r="F7215">
        <v>231632289.80000001</v>
      </c>
      <c r="G7215">
        <v>211414502.27000001</v>
      </c>
      <c r="H7215">
        <v>298265787.86000001</v>
      </c>
      <c r="I7215" t="s">
        <v>26</v>
      </c>
      <c r="J7215" t="s">
        <v>26</v>
      </c>
      <c r="K7215" t="s">
        <v>26</v>
      </c>
    </row>
    <row r="7216" spans="1:11" x14ac:dyDescent="0.25">
      <c r="A7216" s="1">
        <v>38108</v>
      </c>
      <c r="B7216" t="s">
        <v>142</v>
      </c>
      <c r="C7216" t="s">
        <v>26</v>
      </c>
      <c r="D7216" t="s">
        <v>26</v>
      </c>
      <c r="E7216" t="s">
        <v>26</v>
      </c>
      <c r="F7216">
        <v>227648090.40000001</v>
      </c>
      <c r="G7216">
        <v>194955566.33000001</v>
      </c>
      <c r="H7216">
        <v>328000426.33999997</v>
      </c>
      <c r="I7216" t="s">
        <v>26</v>
      </c>
      <c r="J7216" t="s">
        <v>26</v>
      </c>
      <c r="K7216" t="s">
        <v>26</v>
      </c>
    </row>
    <row r="7217" spans="1:11" x14ac:dyDescent="0.25">
      <c r="A7217" s="1">
        <v>38108</v>
      </c>
      <c r="B7217" t="s">
        <v>143</v>
      </c>
      <c r="C7217" t="s">
        <v>26</v>
      </c>
      <c r="D7217" t="s">
        <v>26</v>
      </c>
      <c r="E7217" t="s">
        <v>26</v>
      </c>
      <c r="F7217">
        <v>229471224.75999999</v>
      </c>
      <c r="G7217">
        <v>197943367.55000001</v>
      </c>
      <c r="H7217">
        <v>306118622.88999999</v>
      </c>
      <c r="I7217" t="s">
        <v>26</v>
      </c>
      <c r="J7217" t="s">
        <v>26</v>
      </c>
      <c r="K7217" t="s">
        <v>26</v>
      </c>
    </row>
    <row r="7218" spans="1:11" x14ac:dyDescent="0.25">
      <c r="A7218" s="1">
        <v>38108</v>
      </c>
      <c r="B7218" t="s">
        <v>144</v>
      </c>
      <c r="C7218" t="s">
        <v>26</v>
      </c>
      <c r="D7218" t="s">
        <v>26</v>
      </c>
      <c r="E7218" t="s">
        <v>26</v>
      </c>
      <c r="F7218">
        <v>207889078.88999999</v>
      </c>
      <c r="G7218">
        <v>188440877.63</v>
      </c>
      <c r="H7218">
        <v>279573435.13</v>
      </c>
      <c r="I7218" t="s">
        <v>26</v>
      </c>
      <c r="J7218" t="s">
        <v>26</v>
      </c>
      <c r="K7218" t="s">
        <v>26</v>
      </c>
    </row>
    <row r="7219" spans="1:11" x14ac:dyDescent="0.25">
      <c r="A7219" s="1">
        <v>38108</v>
      </c>
      <c r="B7219" t="s">
        <v>145</v>
      </c>
      <c r="C7219" t="s">
        <v>26</v>
      </c>
      <c r="D7219" t="s">
        <v>26</v>
      </c>
      <c r="E7219" t="s">
        <v>26</v>
      </c>
      <c r="F7219">
        <v>242017532.41999999</v>
      </c>
      <c r="G7219">
        <v>216079427.78</v>
      </c>
      <c r="H7219">
        <v>310197572.39999998</v>
      </c>
      <c r="I7219" t="s">
        <v>26</v>
      </c>
      <c r="J7219" t="s">
        <v>26</v>
      </c>
      <c r="K7219" t="s">
        <v>26</v>
      </c>
    </row>
    <row r="7220" spans="1:11" x14ac:dyDescent="0.25">
      <c r="A7220" s="1">
        <v>38108</v>
      </c>
      <c r="B7220" t="s">
        <v>146</v>
      </c>
      <c r="C7220" t="s">
        <v>26</v>
      </c>
      <c r="D7220" t="s">
        <v>26</v>
      </c>
      <c r="E7220" t="s">
        <v>26</v>
      </c>
      <c r="F7220">
        <v>247020250.94</v>
      </c>
      <c r="G7220">
        <v>223104856.91</v>
      </c>
      <c r="H7220">
        <v>314921341.77999997</v>
      </c>
      <c r="I7220" t="s">
        <v>26</v>
      </c>
      <c r="J7220" t="s">
        <v>26</v>
      </c>
      <c r="K7220" t="s">
        <v>26</v>
      </c>
    </row>
    <row r="7221" spans="1:11" x14ac:dyDescent="0.25">
      <c r="A7221" s="1">
        <v>38108</v>
      </c>
      <c r="B7221" t="s">
        <v>2</v>
      </c>
      <c r="C7221" t="s">
        <v>26</v>
      </c>
      <c r="D7221" t="s">
        <v>26</v>
      </c>
      <c r="E7221" t="s">
        <v>26</v>
      </c>
      <c r="F7221">
        <v>226609166.90000001</v>
      </c>
      <c r="G7221">
        <v>201169635.36000001</v>
      </c>
      <c r="H7221">
        <v>300266055.73000002</v>
      </c>
      <c r="I7221" t="s">
        <v>26</v>
      </c>
      <c r="J7221" t="s">
        <v>26</v>
      </c>
      <c r="K7221" t="s">
        <v>26</v>
      </c>
    </row>
    <row r="7222" spans="1:11" x14ac:dyDescent="0.25">
      <c r="A7222" s="1">
        <v>38108</v>
      </c>
      <c r="B7222" t="s">
        <v>147</v>
      </c>
      <c r="C7222" t="s">
        <v>26</v>
      </c>
      <c r="D7222" t="s">
        <v>26</v>
      </c>
      <c r="E7222" t="s">
        <v>26</v>
      </c>
      <c r="F7222">
        <v>244445333.19999999</v>
      </c>
      <c r="G7222">
        <v>205150172.62</v>
      </c>
      <c r="H7222">
        <v>334681112.52999997</v>
      </c>
      <c r="I7222" t="s">
        <v>26</v>
      </c>
      <c r="J7222" t="s">
        <v>26</v>
      </c>
      <c r="K7222" t="s">
        <v>26</v>
      </c>
    </row>
    <row r="7223" spans="1:11" x14ac:dyDescent="0.25">
      <c r="A7223" s="1">
        <v>38108</v>
      </c>
      <c r="B7223" t="s">
        <v>148</v>
      </c>
      <c r="C7223" t="s">
        <v>26</v>
      </c>
      <c r="D7223" t="s">
        <v>26</v>
      </c>
      <c r="E7223" t="s">
        <v>26</v>
      </c>
      <c r="F7223">
        <v>245093234.94999999</v>
      </c>
      <c r="G7223">
        <v>208887761.84999999</v>
      </c>
      <c r="H7223">
        <v>326717921.82999998</v>
      </c>
      <c r="I7223" t="s">
        <v>26</v>
      </c>
      <c r="J7223" t="s">
        <v>26</v>
      </c>
      <c r="K7223" t="s">
        <v>26</v>
      </c>
    </row>
    <row r="7224" spans="1:11" x14ac:dyDescent="0.25">
      <c r="A7224" s="1">
        <v>38108</v>
      </c>
      <c r="B7224" t="s">
        <v>149</v>
      </c>
      <c r="C7224" t="s">
        <v>26</v>
      </c>
      <c r="D7224" t="s">
        <v>26</v>
      </c>
      <c r="E7224" t="s">
        <v>26</v>
      </c>
      <c r="F7224">
        <v>232028431.91999999</v>
      </c>
      <c r="G7224">
        <v>200927963.91</v>
      </c>
      <c r="H7224">
        <v>304406694.87</v>
      </c>
      <c r="I7224" t="s">
        <v>26</v>
      </c>
      <c r="J7224" t="s">
        <v>26</v>
      </c>
      <c r="K7224" t="s">
        <v>26</v>
      </c>
    </row>
    <row r="7225" spans="1:11" x14ac:dyDescent="0.25">
      <c r="A7225" s="1">
        <v>38108</v>
      </c>
      <c r="B7225" t="s">
        <v>150</v>
      </c>
      <c r="C7225" t="s">
        <v>26</v>
      </c>
      <c r="D7225" t="s">
        <v>26</v>
      </c>
      <c r="E7225" t="s">
        <v>26</v>
      </c>
      <c r="F7225">
        <v>256215664.88</v>
      </c>
      <c r="G7225">
        <v>221318528.13</v>
      </c>
      <c r="H7225">
        <v>344104806.97000003</v>
      </c>
      <c r="I7225" t="s">
        <v>26</v>
      </c>
      <c r="J7225" t="s">
        <v>26</v>
      </c>
      <c r="K7225" t="s">
        <v>26</v>
      </c>
    </row>
    <row r="7226" spans="1:11" x14ac:dyDescent="0.25">
      <c r="A7226" s="1">
        <v>38108</v>
      </c>
      <c r="B7226" t="s">
        <v>151</v>
      </c>
      <c r="C7226" t="s">
        <v>26</v>
      </c>
      <c r="D7226" t="s">
        <v>26</v>
      </c>
      <c r="E7226" t="s">
        <v>26</v>
      </c>
      <c r="F7226">
        <v>218779418.84</v>
      </c>
      <c r="G7226">
        <v>188096998.77000001</v>
      </c>
      <c r="H7226">
        <v>308698149.07999998</v>
      </c>
      <c r="I7226" t="s">
        <v>26</v>
      </c>
      <c r="J7226" t="s">
        <v>26</v>
      </c>
      <c r="K7226" t="s">
        <v>26</v>
      </c>
    </row>
    <row r="7227" spans="1:11" x14ac:dyDescent="0.25">
      <c r="A7227" s="1">
        <v>38108</v>
      </c>
      <c r="B7227" t="s">
        <v>152</v>
      </c>
      <c r="C7227" t="s">
        <v>26</v>
      </c>
      <c r="D7227" t="s">
        <v>26</v>
      </c>
      <c r="E7227" t="s">
        <v>26</v>
      </c>
      <c r="F7227">
        <v>216969786.56</v>
      </c>
      <c r="G7227">
        <v>195237306.30000001</v>
      </c>
      <c r="H7227">
        <v>276027997.27999997</v>
      </c>
      <c r="I7227" t="s">
        <v>26</v>
      </c>
      <c r="J7227" t="s">
        <v>26</v>
      </c>
      <c r="K7227" t="s">
        <v>26</v>
      </c>
    </row>
    <row r="7228" spans="1:11" x14ac:dyDescent="0.25">
      <c r="A7228" s="1">
        <v>38108</v>
      </c>
      <c r="B7228" t="s">
        <v>153</v>
      </c>
      <c r="C7228" t="s">
        <v>26</v>
      </c>
      <c r="D7228" t="s">
        <v>26</v>
      </c>
      <c r="E7228" t="s">
        <v>26</v>
      </c>
      <c r="F7228">
        <v>252236109.24000001</v>
      </c>
      <c r="G7228">
        <v>240769066.55000001</v>
      </c>
      <c r="H7228">
        <v>286055492.63999999</v>
      </c>
      <c r="I7228" t="s">
        <v>26</v>
      </c>
      <c r="J7228" t="s">
        <v>26</v>
      </c>
      <c r="K7228" t="s">
        <v>26</v>
      </c>
    </row>
    <row r="7229" spans="1:11" x14ac:dyDescent="0.25">
      <c r="A7229" s="1">
        <v>38108</v>
      </c>
      <c r="B7229" t="s">
        <v>154</v>
      </c>
      <c r="C7229" t="s">
        <v>26</v>
      </c>
      <c r="D7229" t="s">
        <v>26</v>
      </c>
      <c r="E7229" t="s">
        <v>26</v>
      </c>
      <c r="F7229">
        <v>240530917.34</v>
      </c>
      <c r="G7229">
        <v>217590517.68000001</v>
      </c>
      <c r="H7229">
        <v>316583442.32999998</v>
      </c>
      <c r="I7229" t="s">
        <v>26</v>
      </c>
      <c r="J7229" t="s">
        <v>26</v>
      </c>
      <c r="K7229" t="s">
        <v>26</v>
      </c>
    </row>
    <row r="7230" spans="1:11" x14ac:dyDescent="0.25">
      <c r="A7230" s="1">
        <v>38108</v>
      </c>
      <c r="B7230" t="s">
        <v>155</v>
      </c>
      <c r="C7230" t="s">
        <v>26</v>
      </c>
      <c r="D7230" t="s">
        <v>26</v>
      </c>
      <c r="E7230" t="s">
        <v>26</v>
      </c>
      <c r="F7230">
        <v>228052948.47999999</v>
      </c>
      <c r="G7230">
        <v>202875484.25999999</v>
      </c>
      <c r="H7230">
        <v>295338579.69999999</v>
      </c>
      <c r="I7230" t="s">
        <v>26</v>
      </c>
      <c r="J7230" t="s">
        <v>26</v>
      </c>
      <c r="K7230" t="s">
        <v>26</v>
      </c>
    </row>
    <row r="7231" spans="1:11" x14ac:dyDescent="0.25">
      <c r="A7231" s="1">
        <v>38139</v>
      </c>
      <c r="B7231" t="s">
        <v>1</v>
      </c>
      <c r="C7231" t="s">
        <v>26</v>
      </c>
      <c r="D7231" t="s">
        <v>26</v>
      </c>
      <c r="E7231" t="s">
        <v>26</v>
      </c>
      <c r="F7231">
        <v>239444203.37</v>
      </c>
      <c r="G7231">
        <v>209452899.28</v>
      </c>
      <c r="H7231">
        <v>319174086.22000003</v>
      </c>
      <c r="I7231" t="s">
        <v>26</v>
      </c>
      <c r="J7231" t="s">
        <v>26</v>
      </c>
      <c r="K7231" t="s">
        <v>26</v>
      </c>
    </row>
    <row r="7232" spans="1:11" x14ac:dyDescent="0.25">
      <c r="A7232" s="1">
        <v>38139</v>
      </c>
      <c r="B7232" t="s">
        <v>126</v>
      </c>
      <c r="C7232" t="s">
        <v>26</v>
      </c>
      <c r="D7232" t="s">
        <v>26</v>
      </c>
      <c r="E7232" t="s">
        <v>26</v>
      </c>
      <c r="F7232">
        <v>228972118.09999999</v>
      </c>
      <c r="G7232">
        <v>203912734.38999999</v>
      </c>
      <c r="H7232">
        <v>296282089.44</v>
      </c>
      <c r="I7232" t="s">
        <v>26</v>
      </c>
      <c r="J7232" t="s">
        <v>26</v>
      </c>
      <c r="K7232" t="s">
        <v>26</v>
      </c>
    </row>
    <row r="7233" spans="1:11" x14ac:dyDescent="0.25">
      <c r="A7233" s="1">
        <v>38139</v>
      </c>
      <c r="B7233" t="s">
        <v>127</v>
      </c>
      <c r="C7233" t="s">
        <v>26</v>
      </c>
      <c r="D7233" t="s">
        <v>26</v>
      </c>
      <c r="E7233" t="s">
        <v>26</v>
      </c>
      <c r="F7233">
        <v>234701470.99000001</v>
      </c>
      <c r="G7233">
        <v>205447720.40000001</v>
      </c>
      <c r="H7233">
        <v>325521463.82999998</v>
      </c>
      <c r="I7233" t="s">
        <v>26</v>
      </c>
      <c r="J7233" t="s">
        <v>26</v>
      </c>
      <c r="K7233" t="s">
        <v>26</v>
      </c>
    </row>
    <row r="7234" spans="1:11" x14ac:dyDescent="0.25">
      <c r="A7234" s="1">
        <v>38139</v>
      </c>
      <c r="B7234" t="s">
        <v>113</v>
      </c>
      <c r="C7234" t="s">
        <v>26</v>
      </c>
      <c r="D7234" t="s">
        <v>26</v>
      </c>
      <c r="E7234" t="s">
        <v>26</v>
      </c>
      <c r="F7234">
        <v>246763221.94</v>
      </c>
      <c r="G7234">
        <v>213452151.44999999</v>
      </c>
      <c r="H7234">
        <v>326845377.20999998</v>
      </c>
      <c r="I7234" t="s">
        <v>26</v>
      </c>
      <c r="J7234" t="s">
        <v>26</v>
      </c>
      <c r="K7234" t="s">
        <v>26</v>
      </c>
    </row>
    <row r="7235" spans="1:11" x14ac:dyDescent="0.25">
      <c r="A7235" s="1">
        <v>38139</v>
      </c>
      <c r="B7235" t="s">
        <v>128</v>
      </c>
      <c r="C7235" t="s">
        <v>26</v>
      </c>
      <c r="D7235" t="s">
        <v>26</v>
      </c>
      <c r="E7235" t="s">
        <v>26</v>
      </c>
      <c r="F7235">
        <v>232365702.99000001</v>
      </c>
      <c r="G7235">
        <v>200764250.08000001</v>
      </c>
      <c r="H7235">
        <v>314401793.94999999</v>
      </c>
      <c r="I7235" t="s">
        <v>26</v>
      </c>
      <c r="J7235" t="s">
        <v>26</v>
      </c>
      <c r="K7235" t="s">
        <v>26</v>
      </c>
    </row>
    <row r="7236" spans="1:11" x14ac:dyDescent="0.25">
      <c r="A7236" s="1">
        <v>38139</v>
      </c>
      <c r="B7236" t="s">
        <v>129</v>
      </c>
      <c r="C7236" t="s">
        <v>26</v>
      </c>
      <c r="D7236" t="s">
        <v>26</v>
      </c>
      <c r="E7236" t="s">
        <v>26</v>
      </c>
      <c r="F7236">
        <v>239371237.74000001</v>
      </c>
      <c r="G7236">
        <v>219883831.22999999</v>
      </c>
      <c r="H7236">
        <v>297244598.35000002</v>
      </c>
      <c r="I7236" t="s">
        <v>26</v>
      </c>
      <c r="J7236" t="s">
        <v>26</v>
      </c>
      <c r="K7236" t="s">
        <v>26</v>
      </c>
    </row>
    <row r="7237" spans="1:11" x14ac:dyDescent="0.25">
      <c r="A7237" s="1">
        <v>38139</v>
      </c>
      <c r="B7237" t="s">
        <v>130</v>
      </c>
      <c r="C7237" t="s">
        <v>26</v>
      </c>
      <c r="D7237" t="s">
        <v>26</v>
      </c>
      <c r="E7237" t="s">
        <v>26</v>
      </c>
      <c r="F7237">
        <v>241629946.53999999</v>
      </c>
      <c r="G7237">
        <v>204107314.5</v>
      </c>
      <c r="H7237">
        <v>378495084.51999998</v>
      </c>
      <c r="I7237" t="s">
        <v>26</v>
      </c>
      <c r="J7237" t="s">
        <v>26</v>
      </c>
      <c r="K7237" t="s">
        <v>26</v>
      </c>
    </row>
    <row r="7238" spans="1:11" x14ac:dyDescent="0.25">
      <c r="A7238" s="1">
        <v>38139</v>
      </c>
      <c r="B7238" t="s">
        <v>131</v>
      </c>
      <c r="C7238" t="s">
        <v>26</v>
      </c>
      <c r="D7238" t="s">
        <v>26</v>
      </c>
      <c r="E7238" t="s">
        <v>26</v>
      </c>
      <c r="F7238">
        <v>234606206.62</v>
      </c>
      <c r="G7238">
        <v>210275096.31</v>
      </c>
      <c r="H7238">
        <v>314446253.20999998</v>
      </c>
      <c r="I7238" t="s">
        <v>26</v>
      </c>
      <c r="J7238" t="s">
        <v>26</v>
      </c>
      <c r="K7238" t="s">
        <v>26</v>
      </c>
    </row>
    <row r="7239" spans="1:11" x14ac:dyDescent="0.25">
      <c r="A7239" s="1">
        <v>38139</v>
      </c>
      <c r="B7239" t="s">
        <v>132</v>
      </c>
      <c r="C7239" t="s">
        <v>26</v>
      </c>
      <c r="D7239" t="s">
        <v>26</v>
      </c>
      <c r="E7239" t="s">
        <v>26</v>
      </c>
      <c r="F7239">
        <v>235686551.74000001</v>
      </c>
      <c r="G7239">
        <v>201428747.15000001</v>
      </c>
      <c r="H7239">
        <v>315023221.45999998</v>
      </c>
      <c r="I7239" t="s">
        <v>26</v>
      </c>
      <c r="J7239" t="s">
        <v>26</v>
      </c>
      <c r="K7239" t="s">
        <v>26</v>
      </c>
    </row>
    <row r="7240" spans="1:11" x14ac:dyDescent="0.25">
      <c r="A7240" s="1">
        <v>38139</v>
      </c>
      <c r="B7240" t="s">
        <v>133</v>
      </c>
      <c r="C7240" t="s">
        <v>26</v>
      </c>
      <c r="D7240" t="s">
        <v>26</v>
      </c>
      <c r="E7240" t="s">
        <v>26</v>
      </c>
      <c r="F7240">
        <v>232121438.80000001</v>
      </c>
      <c r="G7240">
        <v>199210151.34999999</v>
      </c>
      <c r="H7240">
        <v>313246143.77999997</v>
      </c>
      <c r="I7240" t="s">
        <v>26</v>
      </c>
      <c r="J7240" t="s">
        <v>26</v>
      </c>
      <c r="K7240" t="s">
        <v>26</v>
      </c>
    </row>
    <row r="7241" spans="1:11" x14ac:dyDescent="0.25">
      <c r="A7241" s="1">
        <v>38139</v>
      </c>
      <c r="B7241" t="s">
        <v>134</v>
      </c>
      <c r="C7241" t="s">
        <v>26</v>
      </c>
      <c r="D7241" t="s">
        <v>26</v>
      </c>
      <c r="E7241" t="s">
        <v>26</v>
      </c>
      <c r="F7241">
        <v>215652341.41999999</v>
      </c>
      <c r="G7241">
        <v>205809975.83000001</v>
      </c>
      <c r="H7241">
        <v>241462140.78999999</v>
      </c>
      <c r="I7241" t="s">
        <v>26</v>
      </c>
      <c r="J7241" t="s">
        <v>26</v>
      </c>
      <c r="K7241" t="s">
        <v>26</v>
      </c>
    </row>
    <row r="7242" spans="1:11" x14ac:dyDescent="0.25">
      <c r="A7242" s="1">
        <v>38139</v>
      </c>
      <c r="B7242" t="s">
        <v>135</v>
      </c>
      <c r="C7242" t="s">
        <v>26</v>
      </c>
      <c r="D7242" t="s">
        <v>26</v>
      </c>
      <c r="E7242" t="s">
        <v>26</v>
      </c>
      <c r="F7242">
        <v>210436094.97999999</v>
      </c>
      <c r="G7242">
        <v>200431366.83000001</v>
      </c>
      <c r="H7242">
        <v>245756129.69</v>
      </c>
      <c r="I7242" t="s">
        <v>26</v>
      </c>
      <c r="J7242" t="s">
        <v>26</v>
      </c>
      <c r="K7242" t="s">
        <v>26</v>
      </c>
    </row>
    <row r="7243" spans="1:11" x14ac:dyDescent="0.25">
      <c r="A7243" s="1">
        <v>38139</v>
      </c>
      <c r="B7243" t="s">
        <v>136</v>
      </c>
      <c r="C7243" t="s">
        <v>26</v>
      </c>
      <c r="D7243" t="s">
        <v>26</v>
      </c>
      <c r="E7243" t="s">
        <v>26</v>
      </c>
      <c r="F7243">
        <v>254697886.74000001</v>
      </c>
      <c r="G7243">
        <v>209036885.68000001</v>
      </c>
      <c r="H7243">
        <v>390508457.37</v>
      </c>
      <c r="I7243" t="s">
        <v>26</v>
      </c>
      <c r="J7243" t="s">
        <v>26</v>
      </c>
      <c r="K7243" t="s">
        <v>26</v>
      </c>
    </row>
    <row r="7244" spans="1:11" x14ac:dyDescent="0.25">
      <c r="A7244" s="1">
        <v>38139</v>
      </c>
      <c r="B7244" t="s">
        <v>137</v>
      </c>
      <c r="C7244" t="s">
        <v>26</v>
      </c>
      <c r="D7244" t="s">
        <v>26</v>
      </c>
      <c r="E7244" t="s">
        <v>26</v>
      </c>
      <c r="F7244">
        <v>232184146.15000001</v>
      </c>
      <c r="G7244">
        <v>189925205.18000001</v>
      </c>
      <c r="H7244">
        <v>407683942.87</v>
      </c>
      <c r="I7244" t="s">
        <v>26</v>
      </c>
      <c r="J7244" t="s">
        <v>26</v>
      </c>
      <c r="K7244" t="s">
        <v>26</v>
      </c>
    </row>
    <row r="7245" spans="1:11" x14ac:dyDescent="0.25">
      <c r="A7245" s="1">
        <v>38139</v>
      </c>
      <c r="B7245" t="s">
        <v>138</v>
      </c>
      <c r="C7245" t="s">
        <v>26</v>
      </c>
      <c r="D7245" t="s">
        <v>26</v>
      </c>
      <c r="E7245" t="s">
        <v>26</v>
      </c>
      <c r="F7245">
        <v>257169931.43000001</v>
      </c>
      <c r="G7245">
        <v>226825010.97999999</v>
      </c>
      <c r="H7245">
        <v>360022049.02999997</v>
      </c>
      <c r="I7245" t="s">
        <v>26</v>
      </c>
      <c r="J7245" t="s">
        <v>26</v>
      </c>
      <c r="K7245" t="s">
        <v>26</v>
      </c>
    </row>
    <row r="7246" spans="1:11" x14ac:dyDescent="0.25">
      <c r="A7246" s="1">
        <v>38139</v>
      </c>
      <c r="B7246" t="s">
        <v>139</v>
      </c>
      <c r="C7246" t="s">
        <v>26</v>
      </c>
      <c r="D7246" t="s">
        <v>26</v>
      </c>
      <c r="E7246" t="s">
        <v>26</v>
      </c>
      <c r="F7246">
        <v>240864831.96000001</v>
      </c>
      <c r="G7246">
        <v>202845527.41</v>
      </c>
      <c r="H7246">
        <v>373622563.27999997</v>
      </c>
      <c r="I7246" t="s">
        <v>26</v>
      </c>
      <c r="J7246" t="s">
        <v>26</v>
      </c>
      <c r="K7246" t="s">
        <v>26</v>
      </c>
    </row>
    <row r="7247" spans="1:11" x14ac:dyDescent="0.25">
      <c r="A7247" s="1">
        <v>38139</v>
      </c>
      <c r="B7247" t="s">
        <v>140</v>
      </c>
      <c r="C7247" t="s">
        <v>26</v>
      </c>
      <c r="D7247" t="s">
        <v>26</v>
      </c>
      <c r="E7247" t="s">
        <v>26</v>
      </c>
      <c r="F7247">
        <v>211113630.46000001</v>
      </c>
      <c r="G7247">
        <v>193180496.25999999</v>
      </c>
      <c r="H7247">
        <v>270299867.75</v>
      </c>
      <c r="I7247" t="s">
        <v>26</v>
      </c>
      <c r="J7247" t="s">
        <v>26</v>
      </c>
      <c r="K7247" t="s">
        <v>26</v>
      </c>
    </row>
    <row r="7248" spans="1:11" x14ac:dyDescent="0.25">
      <c r="A7248" s="1">
        <v>38139</v>
      </c>
      <c r="B7248" t="s">
        <v>141</v>
      </c>
      <c r="C7248" t="s">
        <v>26</v>
      </c>
      <c r="D7248" t="s">
        <v>26</v>
      </c>
      <c r="E7248" t="s">
        <v>26</v>
      </c>
      <c r="F7248">
        <v>231956575.00999999</v>
      </c>
      <c r="G7248">
        <v>211858472.72999999</v>
      </c>
      <c r="H7248">
        <v>298265787.86000001</v>
      </c>
      <c r="I7248" t="s">
        <v>26</v>
      </c>
      <c r="J7248" t="s">
        <v>26</v>
      </c>
      <c r="K7248" t="s">
        <v>26</v>
      </c>
    </row>
    <row r="7249" spans="1:11" x14ac:dyDescent="0.25">
      <c r="A7249" s="1">
        <v>38139</v>
      </c>
      <c r="B7249" t="s">
        <v>142</v>
      </c>
      <c r="C7249" t="s">
        <v>26</v>
      </c>
      <c r="D7249" t="s">
        <v>26</v>
      </c>
      <c r="E7249" t="s">
        <v>26</v>
      </c>
      <c r="F7249">
        <v>229901806.49000001</v>
      </c>
      <c r="G7249">
        <v>197470493.13</v>
      </c>
      <c r="H7249">
        <v>329706028.56</v>
      </c>
      <c r="I7249" t="s">
        <v>26</v>
      </c>
      <c r="J7249" t="s">
        <v>26</v>
      </c>
      <c r="K7249" t="s">
        <v>26</v>
      </c>
    </row>
    <row r="7250" spans="1:11" x14ac:dyDescent="0.25">
      <c r="A7250" s="1">
        <v>38139</v>
      </c>
      <c r="B7250" t="s">
        <v>143</v>
      </c>
      <c r="C7250" t="s">
        <v>26</v>
      </c>
      <c r="D7250" t="s">
        <v>26</v>
      </c>
      <c r="E7250" t="s">
        <v>26</v>
      </c>
      <c r="F7250">
        <v>230802157.86000001</v>
      </c>
      <c r="G7250">
        <v>199922801.22</v>
      </c>
      <c r="H7250">
        <v>306118622.88999999</v>
      </c>
      <c r="I7250" t="s">
        <v>26</v>
      </c>
      <c r="J7250" t="s">
        <v>26</v>
      </c>
      <c r="K7250" t="s">
        <v>26</v>
      </c>
    </row>
    <row r="7251" spans="1:11" x14ac:dyDescent="0.25">
      <c r="A7251" s="1">
        <v>38139</v>
      </c>
      <c r="B7251" t="s">
        <v>144</v>
      </c>
      <c r="C7251" t="s">
        <v>26</v>
      </c>
      <c r="D7251" t="s">
        <v>26</v>
      </c>
      <c r="E7251" t="s">
        <v>26</v>
      </c>
      <c r="F7251">
        <v>209323513.53999999</v>
      </c>
      <c r="G7251">
        <v>192040098.40000001</v>
      </c>
      <c r="H7251">
        <v>275295961.56999999</v>
      </c>
      <c r="I7251" t="s">
        <v>26</v>
      </c>
      <c r="J7251" t="s">
        <v>26</v>
      </c>
      <c r="K7251" t="s">
        <v>26</v>
      </c>
    </row>
    <row r="7252" spans="1:11" x14ac:dyDescent="0.25">
      <c r="A7252" s="1">
        <v>38139</v>
      </c>
      <c r="B7252" t="s">
        <v>145</v>
      </c>
      <c r="C7252" t="s">
        <v>26</v>
      </c>
      <c r="D7252" t="s">
        <v>26</v>
      </c>
      <c r="E7252" t="s">
        <v>26</v>
      </c>
      <c r="F7252">
        <v>243082409.56999999</v>
      </c>
      <c r="G7252">
        <v>217700023.49000001</v>
      </c>
      <c r="H7252">
        <v>310197572.39999998</v>
      </c>
      <c r="I7252" t="s">
        <v>26</v>
      </c>
      <c r="J7252" t="s">
        <v>26</v>
      </c>
      <c r="K7252" t="s">
        <v>26</v>
      </c>
    </row>
    <row r="7253" spans="1:11" x14ac:dyDescent="0.25">
      <c r="A7253" s="1">
        <v>38139</v>
      </c>
      <c r="B7253" t="s">
        <v>146</v>
      </c>
      <c r="C7253" t="s">
        <v>26</v>
      </c>
      <c r="D7253" t="s">
        <v>26</v>
      </c>
      <c r="E7253" t="s">
        <v>26</v>
      </c>
      <c r="F7253">
        <v>249564559.52000001</v>
      </c>
      <c r="G7253">
        <v>226986881.41999999</v>
      </c>
      <c r="H7253">
        <v>314921341.77999997</v>
      </c>
      <c r="I7253" t="s">
        <v>26</v>
      </c>
      <c r="J7253" t="s">
        <v>26</v>
      </c>
      <c r="K7253" t="s">
        <v>26</v>
      </c>
    </row>
    <row r="7254" spans="1:11" x14ac:dyDescent="0.25">
      <c r="A7254" s="1">
        <v>38139</v>
      </c>
      <c r="B7254" t="s">
        <v>2</v>
      </c>
      <c r="C7254" t="s">
        <v>26</v>
      </c>
      <c r="D7254" t="s">
        <v>26</v>
      </c>
      <c r="E7254" t="s">
        <v>26</v>
      </c>
      <c r="F7254">
        <v>229487103.31999999</v>
      </c>
      <c r="G7254">
        <v>203724489.72999999</v>
      </c>
      <c r="H7254">
        <v>304079434.63999999</v>
      </c>
      <c r="I7254" t="s">
        <v>26</v>
      </c>
      <c r="J7254" t="s">
        <v>26</v>
      </c>
      <c r="K7254" t="s">
        <v>26</v>
      </c>
    </row>
    <row r="7255" spans="1:11" x14ac:dyDescent="0.25">
      <c r="A7255" s="1">
        <v>38139</v>
      </c>
      <c r="B7255" t="s">
        <v>147</v>
      </c>
      <c r="C7255" t="s">
        <v>26</v>
      </c>
      <c r="D7255" t="s">
        <v>26</v>
      </c>
      <c r="E7255" t="s">
        <v>26</v>
      </c>
      <c r="F7255">
        <v>245716448.93000001</v>
      </c>
      <c r="G7255">
        <v>206709313.93000001</v>
      </c>
      <c r="H7255">
        <v>335450879.08999997</v>
      </c>
      <c r="I7255" t="s">
        <v>26</v>
      </c>
      <c r="J7255" t="s">
        <v>26</v>
      </c>
      <c r="K7255" t="s">
        <v>26</v>
      </c>
    </row>
    <row r="7256" spans="1:11" x14ac:dyDescent="0.25">
      <c r="A7256" s="1">
        <v>38139</v>
      </c>
      <c r="B7256" t="s">
        <v>148</v>
      </c>
      <c r="C7256" t="s">
        <v>26</v>
      </c>
      <c r="D7256" t="s">
        <v>26</v>
      </c>
      <c r="E7256" t="s">
        <v>26</v>
      </c>
      <c r="F7256">
        <v>247201036.77000001</v>
      </c>
      <c r="G7256">
        <v>209953089.44</v>
      </c>
      <c r="H7256">
        <v>330801895.86000001</v>
      </c>
      <c r="I7256" t="s">
        <v>26</v>
      </c>
      <c r="J7256" t="s">
        <v>26</v>
      </c>
      <c r="K7256" t="s">
        <v>26</v>
      </c>
    </row>
    <row r="7257" spans="1:11" x14ac:dyDescent="0.25">
      <c r="A7257" s="1">
        <v>38139</v>
      </c>
      <c r="B7257" t="s">
        <v>149</v>
      </c>
      <c r="C7257" t="s">
        <v>26</v>
      </c>
      <c r="D7257" t="s">
        <v>26</v>
      </c>
      <c r="E7257" t="s">
        <v>26</v>
      </c>
      <c r="F7257">
        <v>232515691.62</v>
      </c>
      <c r="G7257">
        <v>201671397.37</v>
      </c>
      <c r="H7257">
        <v>304528457.54000002</v>
      </c>
      <c r="I7257" t="s">
        <v>26</v>
      </c>
      <c r="J7257" t="s">
        <v>26</v>
      </c>
      <c r="K7257" t="s">
        <v>26</v>
      </c>
    </row>
    <row r="7258" spans="1:11" x14ac:dyDescent="0.25">
      <c r="A7258" s="1">
        <v>38139</v>
      </c>
      <c r="B7258" t="s">
        <v>150</v>
      </c>
      <c r="C7258" t="s">
        <v>26</v>
      </c>
      <c r="D7258" t="s">
        <v>26</v>
      </c>
      <c r="E7258" t="s">
        <v>26</v>
      </c>
      <c r="F7258">
        <v>258060417.66999999</v>
      </c>
      <c r="G7258">
        <v>223730900.09</v>
      </c>
      <c r="H7258">
        <v>344896248.01999998</v>
      </c>
      <c r="I7258" t="s">
        <v>26</v>
      </c>
      <c r="J7258" t="s">
        <v>26</v>
      </c>
      <c r="K7258" t="s">
        <v>26</v>
      </c>
    </row>
    <row r="7259" spans="1:11" x14ac:dyDescent="0.25">
      <c r="A7259" s="1">
        <v>38139</v>
      </c>
      <c r="B7259" t="s">
        <v>151</v>
      </c>
      <c r="C7259" t="s">
        <v>26</v>
      </c>
      <c r="D7259" t="s">
        <v>26</v>
      </c>
      <c r="E7259" t="s">
        <v>26</v>
      </c>
      <c r="F7259">
        <v>220223363.00999999</v>
      </c>
      <c r="G7259">
        <v>189244390.46000001</v>
      </c>
      <c r="H7259">
        <v>310951645.56999999</v>
      </c>
      <c r="I7259" t="s">
        <v>26</v>
      </c>
      <c r="J7259" t="s">
        <v>26</v>
      </c>
      <c r="K7259" t="s">
        <v>26</v>
      </c>
    </row>
    <row r="7260" spans="1:11" x14ac:dyDescent="0.25">
      <c r="A7260" s="1">
        <v>38139</v>
      </c>
      <c r="B7260" t="s">
        <v>152</v>
      </c>
      <c r="C7260" t="s">
        <v>26</v>
      </c>
      <c r="D7260" t="s">
        <v>26</v>
      </c>
      <c r="E7260" t="s">
        <v>26</v>
      </c>
      <c r="F7260">
        <v>218531969.02000001</v>
      </c>
      <c r="G7260">
        <v>197541106.52000001</v>
      </c>
      <c r="H7260">
        <v>276027997.27999997</v>
      </c>
      <c r="I7260" t="s">
        <v>26</v>
      </c>
      <c r="J7260" t="s">
        <v>26</v>
      </c>
      <c r="K7260" t="s">
        <v>26</v>
      </c>
    </row>
    <row r="7261" spans="1:11" x14ac:dyDescent="0.25">
      <c r="A7261" s="1">
        <v>38139</v>
      </c>
      <c r="B7261" t="s">
        <v>153</v>
      </c>
      <c r="C7261" t="s">
        <v>26</v>
      </c>
      <c r="D7261" t="s">
        <v>26</v>
      </c>
      <c r="E7261" t="s">
        <v>26</v>
      </c>
      <c r="F7261">
        <v>252715357.84999999</v>
      </c>
      <c r="G7261">
        <v>241515450.66</v>
      </c>
      <c r="H7261">
        <v>286055492.63999999</v>
      </c>
      <c r="I7261" t="s">
        <v>26</v>
      </c>
      <c r="J7261" t="s">
        <v>26</v>
      </c>
      <c r="K7261" t="s">
        <v>26</v>
      </c>
    </row>
    <row r="7262" spans="1:11" x14ac:dyDescent="0.25">
      <c r="A7262" s="1">
        <v>38139</v>
      </c>
      <c r="B7262" t="s">
        <v>154</v>
      </c>
      <c r="C7262" t="s">
        <v>26</v>
      </c>
      <c r="D7262" t="s">
        <v>26</v>
      </c>
      <c r="E7262" t="s">
        <v>26</v>
      </c>
      <c r="F7262">
        <v>244066721.81999999</v>
      </c>
      <c r="G7262">
        <v>222007605.18000001</v>
      </c>
      <c r="H7262">
        <v>318387967.94999999</v>
      </c>
      <c r="I7262" t="s">
        <v>26</v>
      </c>
      <c r="J7262" t="s">
        <v>26</v>
      </c>
      <c r="K7262" t="s">
        <v>26</v>
      </c>
    </row>
    <row r="7263" spans="1:11" x14ac:dyDescent="0.25">
      <c r="A7263" s="1">
        <v>38139</v>
      </c>
      <c r="B7263" t="s">
        <v>155</v>
      </c>
      <c r="C7263" t="s">
        <v>26</v>
      </c>
      <c r="D7263" t="s">
        <v>26</v>
      </c>
      <c r="E7263" t="s">
        <v>26</v>
      </c>
      <c r="F7263">
        <v>229603708.53</v>
      </c>
      <c r="G7263">
        <v>205208552.33000001</v>
      </c>
      <c r="H7263">
        <v>295338579.69999999</v>
      </c>
      <c r="I7263" t="s">
        <v>26</v>
      </c>
      <c r="J7263" t="s">
        <v>26</v>
      </c>
      <c r="K7263" t="s">
        <v>26</v>
      </c>
    </row>
    <row r="7264" spans="1:11" x14ac:dyDescent="0.25">
      <c r="A7264" s="1">
        <v>38169</v>
      </c>
      <c r="B7264" t="s">
        <v>1</v>
      </c>
      <c r="C7264" t="s">
        <v>26</v>
      </c>
      <c r="D7264" t="s">
        <v>26</v>
      </c>
      <c r="E7264" t="s">
        <v>26</v>
      </c>
      <c r="F7264">
        <v>241694978.88</v>
      </c>
      <c r="G7264">
        <v>211568373.56999999</v>
      </c>
      <c r="H7264">
        <v>321887065.94999999</v>
      </c>
      <c r="I7264" t="s">
        <v>26</v>
      </c>
      <c r="J7264" t="s">
        <v>26</v>
      </c>
      <c r="K7264" t="s">
        <v>26</v>
      </c>
    </row>
    <row r="7265" spans="1:11" x14ac:dyDescent="0.25">
      <c r="A7265" s="1">
        <v>38169</v>
      </c>
      <c r="B7265" t="s">
        <v>126</v>
      </c>
      <c r="C7265" t="s">
        <v>26</v>
      </c>
      <c r="D7265" t="s">
        <v>26</v>
      </c>
      <c r="E7265" t="s">
        <v>26</v>
      </c>
      <c r="F7265">
        <v>230506231.28999999</v>
      </c>
      <c r="G7265">
        <v>205727557.72999999</v>
      </c>
      <c r="H7265">
        <v>297259820.32999998</v>
      </c>
      <c r="I7265" t="s">
        <v>26</v>
      </c>
      <c r="J7265" t="s">
        <v>26</v>
      </c>
      <c r="K7265" t="s">
        <v>26</v>
      </c>
    </row>
    <row r="7266" spans="1:11" x14ac:dyDescent="0.25">
      <c r="A7266" s="1">
        <v>38169</v>
      </c>
      <c r="B7266" t="s">
        <v>127</v>
      </c>
      <c r="C7266" t="s">
        <v>26</v>
      </c>
      <c r="D7266" t="s">
        <v>26</v>
      </c>
      <c r="E7266" t="s">
        <v>26</v>
      </c>
      <c r="F7266">
        <v>236391321.58000001</v>
      </c>
      <c r="G7266">
        <v>207399473.74000001</v>
      </c>
      <c r="H7266">
        <v>326725893.25</v>
      </c>
      <c r="I7266" t="s">
        <v>26</v>
      </c>
      <c r="J7266" t="s">
        <v>26</v>
      </c>
      <c r="K7266" t="s">
        <v>26</v>
      </c>
    </row>
    <row r="7267" spans="1:11" x14ac:dyDescent="0.25">
      <c r="A7267" s="1">
        <v>38169</v>
      </c>
      <c r="B7267" t="s">
        <v>113</v>
      </c>
      <c r="C7267" t="s">
        <v>26</v>
      </c>
      <c r="D7267" t="s">
        <v>26</v>
      </c>
      <c r="E7267" t="s">
        <v>26</v>
      </c>
      <c r="F7267">
        <v>248638622.41999999</v>
      </c>
      <c r="G7267">
        <v>216269719.84999999</v>
      </c>
      <c r="H7267">
        <v>327204907.13</v>
      </c>
      <c r="I7267" t="s">
        <v>26</v>
      </c>
      <c r="J7267" t="s">
        <v>26</v>
      </c>
      <c r="K7267" t="s">
        <v>26</v>
      </c>
    </row>
    <row r="7268" spans="1:11" x14ac:dyDescent="0.25">
      <c r="A7268" s="1">
        <v>38169</v>
      </c>
      <c r="B7268" t="s">
        <v>128</v>
      </c>
      <c r="C7268" t="s">
        <v>26</v>
      </c>
      <c r="D7268" t="s">
        <v>26</v>
      </c>
      <c r="E7268" t="s">
        <v>26</v>
      </c>
      <c r="F7268">
        <v>236315919.94</v>
      </c>
      <c r="G7268">
        <v>201908606.30000001</v>
      </c>
      <c r="H7268">
        <v>324399771</v>
      </c>
      <c r="I7268" t="s">
        <v>26</v>
      </c>
      <c r="J7268" t="s">
        <v>26</v>
      </c>
      <c r="K7268" t="s">
        <v>26</v>
      </c>
    </row>
    <row r="7269" spans="1:11" x14ac:dyDescent="0.25">
      <c r="A7269" s="1">
        <v>38169</v>
      </c>
      <c r="B7269" t="s">
        <v>129</v>
      </c>
      <c r="C7269" t="s">
        <v>26</v>
      </c>
      <c r="D7269" t="s">
        <v>26</v>
      </c>
      <c r="E7269" t="s">
        <v>26</v>
      </c>
      <c r="F7269">
        <v>242674560.81999999</v>
      </c>
      <c r="G7269">
        <v>221203134.21000001</v>
      </c>
      <c r="H7269">
        <v>305091855.75</v>
      </c>
      <c r="I7269" t="s">
        <v>26</v>
      </c>
      <c r="J7269" t="s">
        <v>26</v>
      </c>
      <c r="K7269" t="s">
        <v>26</v>
      </c>
    </row>
    <row r="7270" spans="1:11" x14ac:dyDescent="0.25">
      <c r="A7270" s="1">
        <v>38169</v>
      </c>
      <c r="B7270" t="s">
        <v>130</v>
      </c>
      <c r="C7270" t="s">
        <v>26</v>
      </c>
      <c r="D7270" t="s">
        <v>26</v>
      </c>
      <c r="E7270" t="s">
        <v>26</v>
      </c>
      <c r="F7270">
        <v>242523977.34999999</v>
      </c>
      <c r="G7270">
        <v>205331958.38</v>
      </c>
      <c r="H7270">
        <v>378495084.51999998</v>
      </c>
      <c r="I7270" t="s">
        <v>26</v>
      </c>
      <c r="J7270" t="s">
        <v>26</v>
      </c>
      <c r="K7270" t="s">
        <v>26</v>
      </c>
    </row>
    <row r="7271" spans="1:11" x14ac:dyDescent="0.25">
      <c r="A7271" s="1">
        <v>38169</v>
      </c>
      <c r="B7271" t="s">
        <v>131</v>
      </c>
      <c r="C7271" t="s">
        <v>26</v>
      </c>
      <c r="D7271" t="s">
        <v>26</v>
      </c>
      <c r="E7271" t="s">
        <v>26</v>
      </c>
      <c r="F7271">
        <v>240705967.99000001</v>
      </c>
      <c r="G7271">
        <v>212630177.38999999</v>
      </c>
      <c r="H7271">
        <v>331457795.50999999</v>
      </c>
      <c r="I7271" t="s">
        <v>26</v>
      </c>
      <c r="J7271" t="s">
        <v>26</v>
      </c>
      <c r="K7271" t="s">
        <v>26</v>
      </c>
    </row>
    <row r="7272" spans="1:11" x14ac:dyDescent="0.25">
      <c r="A7272" s="1">
        <v>38169</v>
      </c>
      <c r="B7272" t="s">
        <v>132</v>
      </c>
      <c r="C7272" t="s">
        <v>26</v>
      </c>
      <c r="D7272" t="s">
        <v>26</v>
      </c>
      <c r="E7272" t="s">
        <v>26</v>
      </c>
      <c r="F7272">
        <v>236817847.19</v>
      </c>
      <c r="G7272">
        <v>203120748.63</v>
      </c>
      <c r="H7272">
        <v>315023221.45999998</v>
      </c>
      <c r="I7272" t="s">
        <v>26</v>
      </c>
      <c r="J7272" t="s">
        <v>26</v>
      </c>
      <c r="K7272" t="s">
        <v>26</v>
      </c>
    </row>
    <row r="7273" spans="1:11" x14ac:dyDescent="0.25">
      <c r="A7273" s="1">
        <v>38169</v>
      </c>
      <c r="B7273" t="s">
        <v>133</v>
      </c>
      <c r="C7273" t="s">
        <v>26</v>
      </c>
      <c r="D7273" t="s">
        <v>26</v>
      </c>
      <c r="E7273" t="s">
        <v>26</v>
      </c>
      <c r="F7273">
        <v>234326592.46000001</v>
      </c>
      <c r="G7273">
        <v>201779962.30000001</v>
      </c>
      <c r="H7273">
        <v>314968997.56999999</v>
      </c>
      <c r="I7273" t="s">
        <v>26</v>
      </c>
      <c r="J7273" t="s">
        <v>26</v>
      </c>
      <c r="K7273" t="s">
        <v>26</v>
      </c>
    </row>
    <row r="7274" spans="1:11" x14ac:dyDescent="0.25">
      <c r="A7274" s="1">
        <v>38169</v>
      </c>
      <c r="B7274" t="s">
        <v>134</v>
      </c>
      <c r="C7274" t="s">
        <v>26</v>
      </c>
      <c r="D7274" t="s">
        <v>26</v>
      </c>
      <c r="E7274" t="s">
        <v>26</v>
      </c>
      <c r="F7274">
        <v>217118777.34999999</v>
      </c>
      <c r="G7274">
        <v>207724008.59999999</v>
      </c>
      <c r="H7274">
        <v>242138234.78</v>
      </c>
      <c r="I7274" t="s">
        <v>26</v>
      </c>
      <c r="J7274" t="s">
        <v>26</v>
      </c>
      <c r="K7274" t="s">
        <v>26</v>
      </c>
    </row>
    <row r="7275" spans="1:11" x14ac:dyDescent="0.25">
      <c r="A7275" s="1">
        <v>38169</v>
      </c>
      <c r="B7275" t="s">
        <v>135</v>
      </c>
      <c r="C7275" t="s">
        <v>26</v>
      </c>
      <c r="D7275" t="s">
        <v>26</v>
      </c>
      <c r="E7275" t="s">
        <v>26</v>
      </c>
      <c r="F7275">
        <v>211593493.5</v>
      </c>
      <c r="G7275">
        <v>202074904.03999999</v>
      </c>
      <c r="H7275">
        <v>245756129.69</v>
      </c>
      <c r="I7275" t="s">
        <v>26</v>
      </c>
      <c r="J7275" t="s">
        <v>26</v>
      </c>
      <c r="K7275" t="s">
        <v>26</v>
      </c>
    </row>
    <row r="7276" spans="1:11" x14ac:dyDescent="0.25">
      <c r="A7276" s="1">
        <v>38169</v>
      </c>
      <c r="B7276" t="s">
        <v>136</v>
      </c>
      <c r="C7276" t="s">
        <v>26</v>
      </c>
      <c r="D7276" t="s">
        <v>26</v>
      </c>
      <c r="E7276" t="s">
        <v>26</v>
      </c>
      <c r="F7276">
        <v>256277013.63999999</v>
      </c>
      <c r="G7276">
        <v>211399002.49000001</v>
      </c>
      <c r="H7276">
        <v>390508457.37</v>
      </c>
      <c r="I7276" t="s">
        <v>26</v>
      </c>
      <c r="J7276" t="s">
        <v>26</v>
      </c>
      <c r="K7276" t="s">
        <v>26</v>
      </c>
    </row>
    <row r="7277" spans="1:11" x14ac:dyDescent="0.25">
      <c r="A7277" s="1">
        <v>38169</v>
      </c>
      <c r="B7277" t="s">
        <v>137</v>
      </c>
      <c r="C7277" t="s">
        <v>26</v>
      </c>
      <c r="D7277" t="s">
        <v>26</v>
      </c>
      <c r="E7277" t="s">
        <v>26</v>
      </c>
      <c r="F7277">
        <v>232927135.41999999</v>
      </c>
      <c r="G7277">
        <v>190893823.72</v>
      </c>
      <c r="H7277">
        <v>407683942.87</v>
      </c>
      <c r="I7277" t="s">
        <v>26</v>
      </c>
      <c r="J7277" t="s">
        <v>26</v>
      </c>
      <c r="K7277" t="s">
        <v>26</v>
      </c>
    </row>
    <row r="7278" spans="1:11" x14ac:dyDescent="0.25">
      <c r="A7278" s="1">
        <v>38169</v>
      </c>
      <c r="B7278" t="s">
        <v>138</v>
      </c>
      <c r="C7278" t="s">
        <v>26</v>
      </c>
      <c r="D7278" t="s">
        <v>26</v>
      </c>
      <c r="E7278" t="s">
        <v>26</v>
      </c>
      <c r="F7278">
        <v>258995837.94</v>
      </c>
      <c r="G7278">
        <v>229206673.59999999</v>
      </c>
      <c r="H7278">
        <v>360274064.45999998</v>
      </c>
      <c r="I7278" t="s">
        <v>26</v>
      </c>
      <c r="J7278" t="s">
        <v>26</v>
      </c>
      <c r="K7278" t="s">
        <v>26</v>
      </c>
    </row>
    <row r="7279" spans="1:11" x14ac:dyDescent="0.25">
      <c r="A7279" s="1">
        <v>38169</v>
      </c>
      <c r="B7279" t="s">
        <v>139</v>
      </c>
      <c r="C7279" t="s">
        <v>26</v>
      </c>
      <c r="D7279" t="s">
        <v>26</v>
      </c>
      <c r="E7279" t="s">
        <v>26</v>
      </c>
      <c r="F7279">
        <v>243201220.83000001</v>
      </c>
      <c r="G7279">
        <v>206111340.40000001</v>
      </c>
      <c r="H7279">
        <v>373622563.27999997</v>
      </c>
      <c r="I7279" t="s">
        <v>26</v>
      </c>
      <c r="J7279" t="s">
        <v>26</v>
      </c>
      <c r="K7279" t="s">
        <v>26</v>
      </c>
    </row>
    <row r="7280" spans="1:11" x14ac:dyDescent="0.25">
      <c r="A7280" s="1">
        <v>38169</v>
      </c>
      <c r="B7280" t="s">
        <v>140</v>
      </c>
      <c r="C7280" t="s">
        <v>26</v>
      </c>
      <c r="D7280" t="s">
        <v>26</v>
      </c>
      <c r="E7280" t="s">
        <v>26</v>
      </c>
      <c r="F7280">
        <v>213815884.93000001</v>
      </c>
      <c r="G7280">
        <v>196947515.94</v>
      </c>
      <c r="H7280">
        <v>270299867.75</v>
      </c>
      <c r="I7280" t="s">
        <v>26</v>
      </c>
      <c r="J7280" t="s">
        <v>26</v>
      </c>
      <c r="K7280" t="s">
        <v>26</v>
      </c>
    </row>
    <row r="7281" spans="1:11" x14ac:dyDescent="0.25">
      <c r="A7281" s="1">
        <v>38169</v>
      </c>
      <c r="B7281" t="s">
        <v>141</v>
      </c>
      <c r="C7281" t="s">
        <v>26</v>
      </c>
      <c r="D7281" t="s">
        <v>26</v>
      </c>
      <c r="E7281" t="s">
        <v>26</v>
      </c>
      <c r="F7281">
        <v>232513270.78999999</v>
      </c>
      <c r="G7281">
        <v>212642349.08000001</v>
      </c>
      <c r="H7281">
        <v>298265787.86000001</v>
      </c>
      <c r="I7281" t="s">
        <v>26</v>
      </c>
      <c r="J7281" t="s">
        <v>26</v>
      </c>
      <c r="K7281" t="s">
        <v>26</v>
      </c>
    </row>
    <row r="7282" spans="1:11" x14ac:dyDescent="0.25">
      <c r="A7282" s="1">
        <v>38169</v>
      </c>
      <c r="B7282" t="s">
        <v>142</v>
      </c>
      <c r="C7282" t="s">
        <v>26</v>
      </c>
      <c r="D7282" t="s">
        <v>26</v>
      </c>
      <c r="E7282" t="s">
        <v>26</v>
      </c>
      <c r="F7282">
        <v>231258227.15000001</v>
      </c>
      <c r="G7282">
        <v>199326715.77000001</v>
      </c>
      <c r="H7282">
        <v>329837910.97000003</v>
      </c>
      <c r="I7282" t="s">
        <v>26</v>
      </c>
      <c r="J7282" t="s">
        <v>26</v>
      </c>
      <c r="K7282" t="s">
        <v>26</v>
      </c>
    </row>
    <row r="7283" spans="1:11" x14ac:dyDescent="0.25">
      <c r="A7283" s="1">
        <v>38169</v>
      </c>
      <c r="B7283" t="s">
        <v>143</v>
      </c>
      <c r="C7283" t="s">
        <v>26</v>
      </c>
      <c r="D7283" t="s">
        <v>26</v>
      </c>
      <c r="E7283" t="s">
        <v>26</v>
      </c>
      <c r="F7283">
        <v>236618372.24000001</v>
      </c>
      <c r="G7283">
        <v>202541789.91999999</v>
      </c>
      <c r="H7283">
        <v>319067440.63999999</v>
      </c>
      <c r="I7283" t="s">
        <v>26</v>
      </c>
      <c r="J7283" t="s">
        <v>26</v>
      </c>
      <c r="K7283" t="s">
        <v>26</v>
      </c>
    </row>
    <row r="7284" spans="1:11" x14ac:dyDescent="0.25">
      <c r="A7284" s="1">
        <v>38169</v>
      </c>
      <c r="B7284" t="s">
        <v>144</v>
      </c>
      <c r="C7284" t="s">
        <v>26</v>
      </c>
      <c r="D7284" t="s">
        <v>26</v>
      </c>
      <c r="E7284" t="s">
        <v>26</v>
      </c>
      <c r="F7284">
        <v>211751666.28999999</v>
      </c>
      <c r="G7284">
        <v>193845275.31999999</v>
      </c>
      <c r="H7284">
        <v>279673167.36000001</v>
      </c>
      <c r="I7284" t="s">
        <v>26</v>
      </c>
      <c r="J7284" t="s">
        <v>26</v>
      </c>
      <c r="K7284" t="s">
        <v>26</v>
      </c>
    </row>
    <row r="7285" spans="1:11" x14ac:dyDescent="0.25">
      <c r="A7285" s="1">
        <v>38169</v>
      </c>
      <c r="B7285" t="s">
        <v>145</v>
      </c>
      <c r="C7285" t="s">
        <v>26</v>
      </c>
      <c r="D7285" t="s">
        <v>26</v>
      </c>
      <c r="E7285" t="s">
        <v>26</v>
      </c>
      <c r="F7285">
        <v>243860273.28</v>
      </c>
      <c r="G7285">
        <v>218897373.62</v>
      </c>
      <c r="H7285">
        <v>310197572.39999998</v>
      </c>
      <c r="I7285" t="s">
        <v>26</v>
      </c>
      <c r="J7285" t="s">
        <v>26</v>
      </c>
      <c r="K7285" t="s">
        <v>26</v>
      </c>
    </row>
    <row r="7286" spans="1:11" x14ac:dyDescent="0.25">
      <c r="A7286" s="1">
        <v>38169</v>
      </c>
      <c r="B7286" t="s">
        <v>146</v>
      </c>
      <c r="C7286" t="s">
        <v>26</v>
      </c>
      <c r="D7286" t="s">
        <v>26</v>
      </c>
      <c r="E7286" t="s">
        <v>26</v>
      </c>
      <c r="F7286">
        <v>250438035.47999999</v>
      </c>
      <c r="G7286">
        <v>228303405.33000001</v>
      </c>
      <c r="H7286">
        <v>314921341.77999997</v>
      </c>
      <c r="I7286" t="s">
        <v>26</v>
      </c>
      <c r="J7286" t="s">
        <v>26</v>
      </c>
      <c r="K7286" t="s">
        <v>26</v>
      </c>
    </row>
    <row r="7287" spans="1:11" x14ac:dyDescent="0.25">
      <c r="A7287" s="1">
        <v>38169</v>
      </c>
      <c r="B7287" t="s">
        <v>2</v>
      </c>
      <c r="C7287" t="s">
        <v>26</v>
      </c>
      <c r="D7287" t="s">
        <v>26</v>
      </c>
      <c r="E7287" t="s">
        <v>26</v>
      </c>
      <c r="F7287">
        <v>232493384.37</v>
      </c>
      <c r="G7287">
        <v>204396780.53999999</v>
      </c>
      <c r="H7287">
        <v>312928146.19</v>
      </c>
      <c r="I7287" t="s">
        <v>26</v>
      </c>
      <c r="J7287" t="s">
        <v>26</v>
      </c>
      <c r="K7287" t="s">
        <v>26</v>
      </c>
    </row>
    <row r="7288" spans="1:11" x14ac:dyDescent="0.25">
      <c r="A7288" s="1">
        <v>38169</v>
      </c>
      <c r="B7288" t="s">
        <v>147</v>
      </c>
      <c r="C7288" t="s">
        <v>26</v>
      </c>
      <c r="D7288" t="s">
        <v>26</v>
      </c>
      <c r="E7288" t="s">
        <v>26</v>
      </c>
      <c r="F7288">
        <v>246945031.18000001</v>
      </c>
      <c r="G7288">
        <v>208631710.55000001</v>
      </c>
      <c r="H7288">
        <v>335450879.08999997</v>
      </c>
      <c r="I7288" t="s">
        <v>26</v>
      </c>
      <c r="J7288" t="s">
        <v>26</v>
      </c>
      <c r="K7288" t="s">
        <v>26</v>
      </c>
    </row>
    <row r="7289" spans="1:11" x14ac:dyDescent="0.25">
      <c r="A7289" s="1">
        <v>38169</v>
      </c>
      <c r="B7289" t="s">
        <v>148</v>
      </c>
      <c r="C7289" t="s">
        <v>26</v>
      </c>
      <c r="D7289" t="s">
        <v>26</v>
      </c>
      <c r="E7289" t="s">
        <v>26</v>
      </c>
      <c r="F7289">
        <v>249500006.41</v>
      </c>
      <c r="G7289">
        <v>213690254.43000001</v>
      </c>
      <c r="H7289">
        <v>330801895.86000001</v>
      </c>
      <c r="I7289" t="s">
        <v>26</v>
      </c>
      <c r="J7289" t="s">
        <v>26</v>
      </c>
      <c r="K7289" t="s">
        <v>26</v>
      </c>
    </row>
    <row r="7290" spans="1:11" x14ac:dyDescent="0.25">
      <c r="A7290" s="1">
        <v>38169</v>
      </c>
      <c r="B7290" t="s">
        <v>149</v>
      </c>
      <c r="C7290" t="s">
        <v>26</v>
      </c>
      <c r="D7290" t="s">
        <v>26</v>
      </c>
      <c r="E7290" t="s">
        <v>26</v>
      </c>
      <c r="F7290">
        <v>238793615.30000001</v>
      </c>
      <c r="G7290">
        <v>202538584.38</v>
      </c>
      <c r="H7290">
        <v>320546654.41000003</v>
      </c>
      <c r="I7290" t="s">
        <v>26</v>
      </c>
      <c r="J7290" t="s">
        <v>26</v>
      </c>
      <c r="K7290" t="s">
        <v>26</v>
      </c>
    </row>
    <row r="7291" spans="1:11" x14ac:dyDescent="0.25">
      <c r="A7291" s="1">
        <v>38169</v>
      </c>
      <c r="B7291" t="s">
        <v>150</v>
      </c>
      <c r="C7291" t="s">
        <v>26</v>
      </c>
      <c r="D7291" t="s">
        <v>26</v>
      </c>
      <c r="E7291" t="s">
        <v>26</v>
      </c>
      <c r="F7291">
        <v>259737810.38</v>
      </c>
      <c r="G7291">
        <v>223730900.09</v>
      </c>
      <c r="H7291">
        <v>350035202.12</v>
      </c>
      <c r="I7291" t="s">
        <v>26</v>
      </c>
      <c r="J7291" t="s">
        <v>26</v>
      </c>
      <c r="K7291" t="s">
        <v>26</v>
      </c>
    </row>
    <row r="7292" spans="1:11" x14ac:dyDescent="0.25">
      <c r="A7292" s="1">
        <v>38169</v>
      </c>
      <c r="B7292" t="s">
        <v>151</v>
      </c>
      <c r="C7292" t="s">
        <v>26</v>
      </c>
      <c r="D7292" t="s">
        <v>26</v>
      </c>
      <c r="E7292" t="s">
        <v>26</v>
      </c>
      <c r="F7292">
        <v>223174356.06999999</v>
      </c>
      <c r="G7292">
        <v>191174683.25</v>
      </c>
      <c r="H7292">
        <v>316610965.51999998</v>
      </c>
      <c r="I7292" t="s">
        <v>26</v>
      </c>
      <c r="J7292" t="s">
        <v>26</v>
      </c>
      <c r="K7292" t="s">
        <v>26</v>
      </c>
    </row>
    <row r="7293" spans="1:11" x14ac:dyDescent="0.25">
      <c r="A7293" s="1">
        <v>38169</v>
      </c>
      <c r="B7293" t="s">
        <v>152</v>
      </c>
      <c r="C7293" t="s">
        <v>26</v>
      </c>
      <c r="D7293" t="s">
        <v>26</v>
      </c>
      <c r="E7293" t="s">
        <v>26</v>
      </c>
      <c r="F7293">
        <v>219733894.84999999</v>
      </c>
      <c r="G7293">
        <v>199299222.37</v>
      </c>
      <c r="H7293">
        <v>276027997.27999997</v>
      </c>
      <c r="I7293" t="s">
        <v>26</v>
      </c>
      <c r="J7293" t="s">
        <v>26</v>
      </c>
      <c r="K7293" t="s">
        <v>26</v>
      </c>
    </row>
    <row r="7294" spans="1:11" x14ac:dyDescent="0.25">
      <c r="A7294" s="1">
        <v>38169</v>
      </c>
      <c r="B7294" t="s">
        <v>153</v>
      </c>
      <c r="C7294" t="s">
        <v>26</v>
      </c>
      <c r="D7294" t="s">
        <v>26</v>
      </c>
      <c r="E7294" t="s">
        <v>26</v>
      </c>
      <c r="F7294">
        <v>260928606.97999999</v>
      </c>
      <c r="G7294">
        <v>244172120.61000001</v>
      </c>
      <c r="H7294">
        <v>305535871.69</v>
      </c>
      <c r="I7294" t="s">
        <v>26</v>
      </c>
      <c r="J7294" t="s">
        <v>26</v>
      </c>
      <c r="K7294" t="s">
        <v>26</v>
      </c>
    </row>
    <row r="7295" spans="1:11" x14ac:dyDescent="0.25">
      <c r="A7295" s="1">
        <v>38169</v>
      </c>
      <c r="B7295" t="s">
        <v>154</v>
      </c>
      <c r="C7295" t="s">
        <v>26</v>
      </c>
      <c r="D7295" t="s">
        <v>26</v>
      </c>
      <c r="E7295" t="s">
        <v>26</v>
      </c>
      <c r="F7295">
        <v>245653155.50999999</v>
      </c>
      <c r="G7295">
        <v>221696794.53999999</v>
      </c>
      <c r="H7295">
        <v>324564694.52999997</v>
      </c>
      <c r="I7295" t="s">
        <v>26</v>
      </c>
      <c r="J7295" t="s">
        <v>26</v>
      </c>
      <c r="K7295" t="s">
        <v>26</v>
      </c>
    </row>
    <row r="7296" spans="1:11" x14ac:dyDescent="0.25">
      <c r="A7296" s="1">
        <v>38169</v>
      </c>
      <c r="B7296" t="s">
        <v>155</v>
      </c>
      <c r="C7296" t="s">
        <v>26</v>
      </c>
      <c r="D7296" t="s">
        <v>26</v>
      </c>
      <c r="E7296" t="s">
        <v>26</v>
      </c>
      <c r="F7296">
        <v>231509419.31</v>
      </c>
      <c r="G7296">
        <v>208060951.21000001</v>
      </c>
      <c r="H7296">
        <v>295338579.69999999</v>
      </c>
      <c r="I7296" t="s">
        <v>26</v>
      </c>
      <c r="J7296" t="s">
        <v>26</v>
      </c>
      <c r="K7296" t="s">
        <v>26</v>
      </c>
    </row>
    <row r="7297" spans="1:11" x14ac:dyDescent="0.25">
      <c r="A7297" s="1">
        <v>38200</v>
      </c>
      <c r="B7297" t="s">
        <v>1</v>
      </c>
      <c r="C7297" t="s">
        <v>26</v>
      </c>
      <c r="D7297" t="s">
        <v>26</v>
      </c>
      <c r="E7297" t="s">
        <v>26</v>
      </c>
      <c r="F7297">
        <v>244281115.16</v>
      </c>
      <c r="G7297">
        <v>215440074.80000001</v>
      </c>
      <c r="H7297">
        <v>321983632.06999999</v>
      </c>
      <c r="I7297" t="s">
        <v>26</v>
      </c>
      <c r="J7297" t="s">
        <v>26</v>
      </c>
      <c r="K7297" t="s">
        <v>26</v>
      </c>
    </row>
    <row r="7298" spans="1:11" x14ac:dyDescent="0.25">
      <c r="A7298" s="1">
        <v>38200</v>
      </c>
      <c r="B7298" t="s">
        <v>126</v>
      </c>
      <c r="C7298" t="s">
        <v>26</v>
      </c>
      <c r="D7298" t="s">
        <v>26</v>
      </c>
      <c r="E7298" t="s">
        <v>26</v>
      </c>
      <c r="F7298">
        <v>231520458.71000001</v>
      </c>
      <c r="G7298">
        <v>207208796.13999999</v>
      </c>
      <c r="H7298">
        <v>297319272.30000001</v>
      </c>
      <c r="I7298" t="s">
        <v>26</v>
      </c>
      <c r="J7298" t="s">
        <v>26</v>
      </c>
      <c r="K7298" t="s">
        <v>26</v>
      </c>
    </row>
    <row r="7299" spans="1:11" x14ac:dyDescent="0.25">
      <c r="A7299" s="1">
        <v>38200</v>
      </c>
      <c r="B7299" t="s">
        <v>127</v>
      </c>
      <c r="C7299" t="s">
        <v>26</v>
      </c>
      <c r="D7299" t="s">
        <v>26</v>
      </c>
      <c r="E7299" t="s">
        <v>26</v>
      </c>
      <c r="F7299">
        <v>239157100.03999999</v>
      </c>
      <c r="G7299">
        <v>211215624.06</v>
      </c>
      <c r="H7299">
        <v>327117964.31999999</v>
      </c>
      <c r="I7299" t="s">
        <v>26</v>
      </c>
      <c r="J7299" t="s">
        <v>26</v>
      </c>
      <c r="K7299" t="s">
        <v>26</v>
      </c>
    </row>
    <row r="7300" spans="1:11" x14ac:dyDescent="0.25">
      <c r="A7300" s="1">
        <v>38200</v>
      </c>
      <c r="B7300" t="s">
        <v>113</v>
      </c>
      <c r="C7300" t="s">
        <v>26</v>
      </c>
      <c r="D7300" t="s">
        <v>26</v>
      </c>
      <c r="E7300" t="s">
        <v>26</v>
      </c>
      <c r="F7300">
        <v>251597422.03</v>
      </c>
      <c r="G7300">
        <v>220919518.83000001</v>
      </c>
      <c r="H7300">
        <v>327270348.11000001</v>
      </c>
      <c r="I7300" t="s">
        <v>26</v>
      </c>
      <c r="J7300" t="s">
        <v>26</v>
      </c>
      <c r="K7300" t="s">
        <v>26</v>
      </c>
    </row>
    <row r="7301" spans="1:11" x14ac:dyDescent="0.25">
      <c r="A7301" s="1">
        <v>38200</v>
      </c>
      <c r="B7301" t="s">
        <v>128</v>
      </c>
      <c r="C7301" t="s">
        <v>26</v>
      </c>
      <c r="D7301" t="s">
        <v>26</v>
      </c>
      <c r="E7301" t="s">
        <v>26</v>
      </c>
      <c r="F7301">
        <v>238891763.47</v>
      </c>
      <c r="G7301">
        <v>205926587.56999999</v>
      </c>
      <c r="H7301">
        <v>324237571.11000001</v>
      </c>
      <c r="I7301" t="s">
        <v>26</v>
      </c>
      <c r="J7301" t="s">
        <v>26</v>
      </c>
      <c r="K7301" t="s">
        <v>26</v>
      </c>
    </row>
    <row r="7302" spans="1:11" x14ac:dyDescent="0.25">
      <c r="A7302" s="1">
        <v>38200</v>
      </c>
      <c r="B7302" t="s">
        <v>129</v>
      </c>
      <c r="C7302" t="s">
        <v>26</v>
      </c>
      <c r="D7302" t="s">
        <v>26</v>
      </c>
      <c r="E7302" t="s">
        <v>26</v>
      </c>
      <c r="F7302">
        <v>244446085.12</v>
      </c>
      <c r="G7302">
        <v>223813331.19999999</v>
      </c>
      <c r="H7302">
        <v>305213892.49000001</v>
      </c>
      <c r="I7302" t="s">
        <v>26</v>
      </c>
      <c r="J7302" t="s">
        <v>26</v>
      </c>
      <c r="K7302" t="s">
        <v>26</v>
      </c>
    </row>
    <row r="7303" spans="1:11" x14ac:dyDescent="0.25">
      <c r="A7303" s="1">
        <v>38200</v>
      </c>
      <c r="B7303" t="s">
        <v>130</v>
      </c>
      <c r="C7303" t="s">
        <v>26</v>
      </c>
      <c r="D7303" t="s">
        <v>26</v>
      </c>
      <c r="E7303" t="s">
        <v>26</v>
      </c>
      <c r="F7303">
        <v>244270149.97999999</v>
      </c>
      <c r="G7303">
        <v>207097813.22999999</v>
      </c>
      <c r="H7303">
        <v>380311860.92000002</v>
      </c>
      <c r="I7303" t="s">
        <v>26</v>
      </c>
      <c r="J7303" t="s">
        <v>26</v>
      </c>
      <c r="K7303" t="s">
        <v>26</v>
      </c>
    </row>
    <row r="7304" spans="1:11" x14ac:dyDescent="0.25">
      <c r="A7304" s="1">
        <v>38200</v>
      </c>
      <c r="B7304" t="s">
        <v>131</v>
      </c>
      <c r="C7304" t="s">
        <v>26</v>
      </c>
      <c r="D7304" t="s">
        <v>26</v>
      </c>
      <c r="E7304" t="s">
        <v>26</v>
      </c>
      <c r="F7304">
        <v>241644721.25999999</v>
      </c>
      <c r="G7304">
        <v>214012273.53999999</v>
      </c>
      <c r="H7304">
        <v>331258920.82999998</v>
      </c>
      <c r="I7304" t="s">
        <v>26</v>
      </c>
      <c r="J7304" t="s">
        <v>26</v>
      </c>
      <c r="K7304" t="s">
        <v>26</v>
      </c>
    </row>
    <row r="7305" spans="1:11" x14ac:dyDescent="0.25">
      <c r="A7305" s="1">
        <v>38200</v>
      </c>
      <c r="B7305" t="s">
        <v>132</v>
      </c>
      <c r="C7305" t="s">
        <v>26</v>
      </c>
      <c r="D7305" t="s">
        <v>26</v>
      </c>
      <c r="E7305" t="s">
        <v>26</v>
      </c>
      <c r="F7305">
        <v>237409891.80000001</v>
      </c>
      <c r="G7305">
        <v>204014479.91999999</v>
      </c>
      <c r="H7305">
        <v>315023221.45999998</v>
      </c>
      <c r="I7305" t="s">
        <v>26</v>
      </c>
      <c r="J7305" t="s">
        <v>26</v>
      </c>
      <c r="K7305" t="s">
        <v>26</v>
      </c>
    </row>
    <row r="7306" spans="1:11" x14ac:dyDescent="0.25">
      <c r="A7306" s="1">
        <v>38200</v>
      </c>
      <c r="B7306" t="s">
        <v>133</v>
      </c>
      <c r="C7306" t="s">
        <v>26</v>
      </c>
      <c r="D7306" t="s">
        <v>26</v>
      </c>
      <c r="E7306" t="s">
        <v>26</v>
      </c>
      <c r="F7306">
        <v>234678082.34999999</v>
      </c>
      <c r="G7306">
        <v>202587082.15000001</v>
      </c>
      <c r="H7306">
        <v>314465047.17000002</v>
      </c>
      <c r="I7306" t="s">
        <v>26</v>
      </c>
      <c r="J7306" t="s">
        <v>26</v>
      </c>
      <c r="K7306" t="s">
        <v>26</v>
      </c>
    </row>
    <row r="7307" spans="1:11" x14ac:dyDescent="0.25">
      <c r="A7307" s="1">
        <v>38200</v>
      </c>
      <c r="B7307" t="s">
        <v>134</v>
      </c>
      <c r="C7307" t="s">
        <v>26</v>
      </c>
      <c r="D7307" t="s">
        <v>26</v>
      </c>
      <c r="E7307" t="s">
        <v>26</v>
      </c>
      <c r="F7307">
        <v>217878693.06999999</v>
      </c>
      <c r="G7307">
        <v>208908035.44999999</v>
      </c>
      <c r="H7307">
        <v>242138234.78</v>
      </c>
      <c r="I7307" t="s">
        <v>26</v>
      </c>
      <c r="J7307" t="s">
        <v>26</v>
      </c>
      <c r="K7307" t="s">
        <v>26</v>
      </c>
    </row>
    <row r="7308" spans="1:11" x14ac:dyDescent="0.25">
      <c r="A7308" s="1">
        <v>38200</v>
      </c>
      <c r="B7308" t="s">
        <v>135</v>
      </c>
      <c r="C7308" t="s">
        <v>26</v>
      </c>
      <c r="D7308" t="s">
        <v>26</v>
      </c>
      <c r="E7308" t="s">
        <v>26</v>
      </c>
      <c r="F7308">
        <v>213497834.94</v>
      </c>
      <c r="G7308">
        <v>205853704.74000001</v>
      </c>
      <c r="H7308">
        <v>243077387.87</v>
      </c>
      <c r="I7308" t="s">
        <v>26</v>
      </c>
      <c r="J7308" t="s">
        <v>26</v>
      </c>
      <c r="K7308" t="s">
        <v>26</v>
      </c>
    </row>
    <row r="7309" spans="1:11" x14ac:dyDescent="0.25">
      <c r="A7309" s="1">
        <v>38200</v>
      </c>
      <c r="B7309" t="s">
        <v>136</v>
      </c>
      <c r="C7309" t="s">
        <v>26</v>
      </c>
      <c r="D7309" t="s">
        <v>26</v>
      </c>
      <c r="E7309" t="s">
        <v>26</v>
      </c>
      <c r="F7309">
        <v>258096580.43000001</v>
      </c>
      <c r="G7309">
        <v>214126049.63</v>
      </c>
      <c r="H7309">
        <v>390508457.37</v>
      </c>
      <c r="I7309" t="s">
        <v>26</v>
      </c>
      <c r="J7309" t="s">
        <v>26</v>
      </c>
      <c r="K7309" t="s">
        <v>26</v>
      </c>
    </row>
    <row r="7310" spans="1:11" x14ac:dyDescent="0.25">
      <c r="A7310" s="1">
        <v>38200</v>
      </c>
      <c r="B7310" t="s">
        <v>137</v>
      </c>
      <c r="C7310" t="s">
        <v>26</v>
      </c>
      <c r="D7310" t="s">
        <v>26</v>
      </c>
      <c r="E7310" t="s">
        <v>26</v>
      </c>
      <c r="F7310">
        <v>235466041.19999999</v>
      </c>
      <c r="G7310">
        <v>194635342.66999999</v>
      </c>
      <c r="H7310">
        <v>406175512.27999997</v>
      </c>
      <c r="I7310" t="s">
        <v>26</v>
      </c>
      <c r="J7310" t="s">
        <v>26</v>
      </c>
      <c r="K7310" t="s">
        <v>26</v>
      </c>
    </row>
    <row r="7311" spans="1:11" x14ac:dyDescent="0.25">
      <c r="A7311" s="1">
        <v>38200</v>
      </c>
      <c r="B7311" t="s">
        <v>138</v>
      </c>
      <c r="C7311" t="s">
        <v>26</v>
      </c>
      <c r="D7311" t="s">
        <v>26</v>
      </c>
      <c r="E7311" t="s">
        <v>26</v>
      </c>
      <c r="F7311">
        <v>261145503.38999999</v>
      </c>
      <c r="G7311">
        <v>232117598.34999999</v>
      </c>
      <c r="H7311">
        <v>360274064.45999998</v>
      </c>
      <c r="I7311" t="s">
        <v>26</v>
      </c>
      <c r="J7311" t="s">
        <v>26</v>
      </c>
      <c r="K7311" t="s">
        <v>26</v>
      </c>
    </row>
    <row r="7312" spans="1:11" x14ac:dyDescent="0.25">
      <c r="A7312" s="1">
        <v>38200</v>
      </c>
      <c r="B7312" t="s">
        <v>139</v>
      </c>
      <c r="C7312" t="s">
        <v>26</v>
      </c>
      <c r="D7312" t="s">
        <v>26</v>
      </c>
      <c r="E7312" t="s">
        <v>26</v>
      </c>
      <c r="F7312">
        <v>245754833.65000001</v>
      </c>
      <c r="G7312">
        <v>209677066.59</v>
      </c>
      <c r="H7312">
        <v>373622563.27999997</v>
      </c>
      <c r="I7312" t="s">
        <v>26</v>
      </c>
      <c r="J7312" t="s">
        <v>26</v>
      </c>
      <c r="K7312" t="s">
        <v>26</v>
      </c>
    </row>
    <row r="7313" spans="1:11" x14ac:dyDescent="0.25">
      <c r="A7313" s="1">
        <v>38200</v>
      </c>
      <c r="B7313" t="s">
        <v>140</v>
      </c>
      <c r="C7313" t="s">
        <v>26</v>
      </c>
      <c r="D7313" t="s">
        <v>26</v>
      </c>
      <c r="E7313" t="s">
        <v>26</v>
      </c>
      <c r="F7313">
        <v>214799438</v>
      </c>
      <c r="G7313">
        <v>197735306</v>
      </c>
      <c r="H7313">
        <v>271894636.97000003</v>
      </c>
      <c r="I7313" t="s">
        <v>26</v>
      </c>
      <c r="J7313" t="s">
        <v>26</v>
      </c>
      <c r="K7313" t="s">
        <v>26</v>
      </c>
    </row>
    <row r="7314" spans="1:11" x14ac:dyDescent="0.25">
      <c r="A7314" s="1">
        <v>38200</v>
      </c>
      <c r="B7314" t="s">
        <v>141</v>
      </c>
      <c r="C7314" t="s">
        <v>26</v>
      </c>
      <c r="D7314" t="s">
        <v>26</v>
      </c>
      <c r="E7314" t="s">
        <v>26</v>
      </c>
      <c r="F7314">
        <v>235605697.28999999</v>
      </c>
      <c r="G7314">
        <v>217767029.69</v>
      </c>
      <c r="H7314">
        <v>296595499.44999999</v>
      </c>
      <c r="I7314" t="s">
        <v>26</v>
      </c>
      <c r="J7314" t="s">
        <v>26</v>
      </c>
      <c r="K7314" t="s">
        <v>26</v>
      </c>
    </row>
    <row r="7315" spans="1:11" x14ac:dyDescent="0.25">
      <c r="A7315" s="1">
        <v>38200</v>
      </c>
      <c r="B7315" t="s">
        <v>142</v>
      </c>
      <c r="C7315" t="s">
        <v>26</v>
      </c>
      <c r="D7315" t="s">
        <v>26</v>
      </c>
      <c r="E7315" t="s">
        <v>26</v>
      </c>
      <c r="F7315">
        <v>235027736.25</v>
      </c>
      <c r="G7315">
        <v>204529143.05000001</v>
      </c>
      <c r="H7315">
        <v>329969846.13999999</v>
      </c>
      <c r="I7315" t="s">
        <v>26</v>
      </c>
      <c r="J7315" t="s">
        <v>26</v>
      </c>
      <c r="K7315" t="s">
        <v>26</v>
      </c>
    </row>
    <row r="7316" spans="1:11" x14ac:dyDescent="0.25">
      <c r="A7316" s="1">
        <v>38200</v>
      </c>
      <c r="B7316" t="s">
        <v>143</v>
      </c>
      <c r="C7316" t="s">
        <v>26</v>
      </c>
      <c r="D7316" t="s">
        <v>26</v>
      </c>
      <c r="E7316" t="s">
        <v>26</v>
      </c>
      <c r="F7316">
        <v>238960894.12</v>
      </c>
      <c r="G7316">
        <v>203027890.22</v>
      </c>
      <c r="H7316">
        <v>325480696.19999999</v>
      </c>
      <c r="I7316" t="s">
        <v>26</v>
      </c>
      <c r="J7316" t="s">
        <v>26</v>
      </c>
      <c r="K7316" t="s">
        <v>26</v>
      </c>
    </row>
    <row r="7317" spans="1:11" x14ac:dyDescent="0.25">
      <c r="A7317" s="1">
        <v>38200</v>
      </c>
      <c r="B7317" t="s">
        <v>144</v>
      </c>
      <c r="C7317" t="s">
        <v>26</v>
      </c>
      <c r="D7317" t="s">
        <v>26</v>
      </c>
      <c r="E7317" t="s">
        <v>26</v>
      </c>
      <c r="F7317">
        <v>214102109.78999999</v>
      </c>
      <c r="G7317">
        <v>197160029.53</v>
      </c>
      <c r="H7317">
        <v>279673167.36000001</v>
      </c>
      <c r="I7317" t="s">
        <v>26</v>
      </c>
      <c r="J7317" t="s">
        <v>26</v>
      </c>
      <c r="K7317" t="s">
        <v>26</v>
      </c>
    </row>
    <row r="7318" spans="1:11" x14ac:dyDescent="0.25">
      <c r="A7318" s="1">
        <v>38200</v>
      </c>
      <c r="B7318" t="s">
        <v>145</v>
      </c>
      <c r="C7318" t="s">
        <v>26</v>
      </c>
      <c r="D7318" t="s">
        <v>26</v>
      </c>
      <c r="E7318" t="s">
        <v>26</v>
      </c>
      <c r="F7318">
        <v>246908526.69</v>
      </c>
      <c r="G7318">
        <v>223559887.68000001</v>
      </c>
      <c r="H7318">
        <v>310197572.39999998</v>
      </c>
      <c r="I7318" t="s">
        <v>26</v>
      </c>
      <c r="J7318" t="s">
        <v>26</v>
      </c>
      <c r="K7318" t="s">
        <v>26</v>
      </c>
    </row>
    <row r="7319" spans="1:11" x14ac:dyDescent="0.25">
      <c r="A7319" s="1">
        <v>38200</v>
      </c>
      <c r="B7319" t="s">
        <v>146</v>
      </c>
      <c r="C7319" t="s">
        <v>26</v>
      </c>
      <c r="D7319" t="s">
        <v>26</v>
      </c>
      <c r="E7319" t="s">
        <v>26</v>
      </c>
      <c r="F7319">
        <v>253869036.56999999</v>
      </c>
      <c r="G7319">
        <v>233554383.65000001</v>
      </c>
      <c r="H7319">
        <v>314921341.77999997</v>
      </c>
      <c r="I7319" t="s">
        <v>26</v>
      </c>
      <c r="J7319" t="s">
        <v>26</v>
      </c>
      <c r="K7319" t="s">
        <v>26</v>
      </c>
    </row>
    <row r="7320" spans="1:11" x14ac:dyDescent="0.25">
      <c r="A7320" s="1">
        <v>38200</v>
      </c>
      <c r="B7320" t="s">
        <v>2</v>
      </c>
      <c r="C7320" t="s">
        <v>26</v>
      </c>
      <c r="D7320" t="s">
        <v>26</v>
      </c>
      <c r="E7320" t="s">
        <v>26</v>
      </c>
      <c r="F7320">
        <v>234376580.78</v>
      </c>
      <c r="G7320">
        <v>207094818.05000001</v>
      </c>
      <c r="H7320">
        <v>312928146.19</v>
      </c>
      <c r="I7320" t="s">
        <v>26</v>
      </c>
      <c r="J7320" t="s">
        <v>26</v>
      </c>
      <c r="K7320" t="s">
        <v>26</v>
      </c>
    </row>
    <row r="7321" spans="1:11" x14ac:dyDescent="0.25">
      <c r="A7321" s="1">
        <v>38200</v>
      </c>
      <c r="B7321" t="s">
        <v>147</v>
      </c>
      <c r="C7321" t="s">
        <v>26</v>
      </c>
      <c r="D7321" t="s">
        <v>26</v>
      </c>
      <c r="E7321" t="s">
        <v>26</v>
      </c>
      <c r="F7321">
        <v>249439175.99000001</v>
      </c>
      <c r="G7321">
        <v>212887797.44</v>
      </c>
      <c r="H7321">
        <v>334679342.06999999</v>
      </c>
      <c r="I7321" t="s">
        <v>26</v>
      </c>
      <c r="J7321" t="s">
        <v>26</v>
      </c>
      <c r="K7321" t="s">
        <v>26</v>
      </c>
    </row>
    <row r="7322" spans="1:11" x14ac:dyDescent="0.25">
      <c r="A7322" s="1">
        <v>38200</v>
      </c>
      <c r="B7322" t="s">
        <v>148</v>
      </c>
      <c r="C7322" t="s">
        <v>26</v>
      </c>
      <c r="D7322" t="s">
        <v>26</v>
      </c>
      <c r="E7322" t="s">
        <v>26</v>
      </c>
      <c r="F7322">
        <v>252494006.49000001</v>
      </c>
      <c r="G7322">
        <v>218370071</v>
      </c>
      <c r="H7322">
        <v>331132697.75</v>
      </c>
      <c r="I7322" t="s">
        <v>26</v>
      </c>
      <c r="J7322" t="s">
        <v>26</v>
      </c>
      <c r="K7322" t="s">
        <v>26</v>
      </c>
    </row>
    <row r="7323" spans="1:11" x14ac:dyDescent="0.25">
      <c r="A7323" s="1">
        <v>38200</v>
      </c>
      <c r="B7323" t="s">
        <v>149</v>
      </c>
      <c r="C7323" t="s">
        <v>26</v>
      </c>
      <c r="D7323" t="s">
        <v>26</v>
      </c>
      <c r="E7323" t="s">
        <v>26</v>
      </c>
      <c r="F7323">
        <v>240656205.5</v>
      </c>
      <c r="G7323">
        <v>205819709.44999999</v>
      </c>
      <c r="H7323">
        <v>320161998.42000002</v>
      </c>
      <c r="I7323" t="s">
        <v>26</v>
      </c>
      <c r="J7323" t="s">
        <v>26</v>
      </c>
      <c r="K7323" t="s">
        <v>26</v>
      </c>
    </row>
    <row r="7324" spans="1:11" x14ac:dyDescent="0.25">
      <c r="A7324" s="1">
        <v>38200</v>
      </c>
      <c r="B7324" t="s">
        <v>150</v>
      </c>
      <c r="C7324" t="s">
        <v>26</v>
      </c>
      <c r="D7324" t="s">
        <v>26</v>
      </c>
      <c r="E7324" t="s">
        <v>26</v>
      </c>
      <c r="F7324">
        <v>262646873.86000001</v>
      </c>
      <c r="G7324">
        <v>228205518.09</v>
      </c>
      <c r="H7324">
        <v>350035202.12</v>
      </c>
      <c r="I7324" t="s">
        <v>26</v>
      </c>
      <c r="J7324" t="s">
        <v>26</v>
      </c>
      <c r="K7324" t="s">
        <v>26</v>
      </c>
    </row>
    <row r="7325" spans="1:11" x14ac:dyDescent="0.25">
      <c r="A7325" s="1">
        <v>38200</v>
      </c>
      <c r="B7325" t="s">
        <v>151</v>
      </c>
      <c r="C7325" t="s">
        <v>26</v>
      </c>
      <c r="D7325" t="s">
        <v>26</v>
      </c>
      <c r="E7325" t="s">
        <v>26</v>
      </c>
      <c r="F7325">
        <v>226254162.18000001</v>
      </c>
      <c r="G7325">
        <v>195552583.49000001</v>
      </c>
      <c r="H7325">
        <v>316610965.51999998</v>
      </c>
      <c r="I7325" t="s">
        <v>26</v>
      </c>
      <c r="J7325" t="s">
        <v>26</v>
      </c>
      <c r="K7325" t="s">
        <v>26</v>
      </c>
    </row>
    <row r="7326" spans="1:11" x14ac:dyDescent="0.25">
      <c r="A7326" s="1">
        <v>38200</v>
      </c>
      <c r="B7326" t="s">
        <v>152</v>
      </c>
      <c r="C7326" t="s">
        <v>26</v>
      </c>
      <c r="D7326" t="s">
        <v>26</v>
      </c>
      <c r="E7326" t="s">
        <v>26</v>
      </c>
      <c r="F7326">
        <v>221755446.69</v>
      </c>
      <c r="G7326">
        <v>202288710.69999999</v>
      </c>
      <c r="H7326">
        <v>276027997.27999997</v>
      </c>
      <c r="I7326" t="s">
        <v>26</v>
      </c>
      <c r="J7326" t="s">
        <v>26</v>
      </c>
      <c r="K7326" t="s">
        <v>26</v>
      </c>
    </row>
    <row r="7327" spans="1:11" x14ac:dyDescent="0.25">
      <c r="A7327" s="1">
        <v>38200</v>
      </c>
      <c r="B7327" t="s">
        <v>153</v>
      </c>
      <c r="C7327" t="s">
        <v>26</v>
      </c>
      <c r="D7327" t="s">
        <v>26</v>
      </c>
      <c r="E7327" t="s">
        <v>26</v>
      </c>
      <c r="F7327">
        <v>263094314.41</v>
      </c>
      <c r="G7327">
        <v>246760345.09</v>
      </c>
      <c r="H7327">
        <v>306941336.69999999</v>
      </c>
      <c r="I7327" t="s">
        <v>26</v>
      </c>
      <c r="J7327" t="s">
        <v>26</v>
      </c>
      <c r="K7327" t="s">
        <v>26</v>
      </c>
    </row>
    <row r="7328" spans="1:11" x14ac:dyDescent="0.25">
      <c r="A7328" s="1">
        <v>38200</v>
      </c>
      <c r="B7328" t="s">
        <v>154</v>
      </c>
      <c r="C7328" t="s">
        <v>26</v>
      </c>
      <c r="D7328" t="s">
        <v>26</v>
      </c>
      <c r="E7328" t="s">
        <v>26</v>
      </c>
      <c r="F7328">
        <v>247274466.34</v>
      </c>
      <c r="G7328">
        <v>224068950.24000001</v>
      </c>
      <c r="H7328">
        <v>324564694.52999997</v>
      </c>
      <c r="I7328" t="s">
        <v>26</v>
      </c>
      <c r="J7328" t="s">
        <v>26</v>
      </c>
      <c r="K7328" t="s">
        <v>26</v>
      </c>
    </row>
    <row r="7329" spans="1:11" x14ac:dyDescent="0.25">
      <c r="A7329" s="1">
        <v>38200</v>
      </c>
      <c r="B7329" t="s">
        <v>155</v>
      </c>
      <c r="C7329" t="s">
        <v>26</v>
      </c>
      <c r="D7329" t="s">
        <v>26</v>
      </c>
      <c r="E7329" t="s">
        <v>26</v>
      </c>
      <c r="F7329">
        <v>232759570.18000001</v>
      </c>
      <c r="G7329">
        <v>210807355.77000001</v>
      </c>
      <c r="H7329">
        <v>293477946.64999998</v>
      </c>
      <c r="I7329" t="s">
        <v>26</v>
      </c>
      <c r="J7329" t="s">
        <v>26</v>
      </c>
      <c r="K7329" t="s">
        <v>26</v>
      </c>
    </row>
    <row r="7330" spans="1:11" x14ac:dyDescent="0.25">
      <c r="A7330" s="1">
        <v>38231</v>
      </c>
      <c r="B7330" t="s">
        <v>1</v>
      </c>
      <c r="C7330" t="s">
        <v>26</v>
      </c>
      <c r="D7330" t="s">
        <v>26</v>
      </c>
      <c r="E7330" t="s">
        <v>26</v>
      </c>
      <c r="F7330">
        <v>245966654.84999999</v>
      </c>
      <c r="G7330">
        <v>217680651.58000001</v>
      </c>
      <c r="H7330">
        <v>322627599.33999997</v>
      </c>
      <c r="I7330" t="s">
        <v>26</v>
      </c>
      <c r="J7330" t="s">
        <v>26</v>
      </c>
      <c r="K7330" t="s">
        <v>26</v>
      </c>
    </row>
    <row r="7331" spans="1:11" x14ac:dyDescent="0.25">
      <c r="A7331" s="1">
        <v>38231</v>
      </c>
      <c r="B7331" t="s">
        <v>126</v>
      </c>
      <c r="C7331" t="s">
        <v>26</v>
      </c>
      <c r="D7331" t="s">
        <v>26</v>
      </c>
      <c r="E7331" t="s">
        <v>26</v>
      </c>
      <c r="F7331">
        <v>232585452.81999999</v>
      </c>
      <c r="G7331">
        <v>208742141.22999999</v>
      </c>
      <c r="H7331">
        <v>297438200.00999999</v>
      </c>
      <c r="I7331" t="s">
        <v>26</v>
      </c>
      <c r="J7331" t="s">
        <v>26</v>
      </c>
      <c r="K7331" t="s">
        <v>26</v>
      </c>
    </row>
    <row r="7332" spans="1:11" x14ac:dyDescent="0.25">
      <c r="A7332" s="1">
        <v>38231</v>
      </c>
      <c r="B7332" t="s">
        <v>127</v>
      </c>
      <c r="C7332" t="s">
        <v>26</v>
      </c>
      <c r="D7332" t="s">
        <v>26</v>
      </c>
      <c r="E7332" t="s">
        <v>26</v>
      </c>
      <c r="F7332">
        <v>241213851.09999999</v>
      </c>
      <c r="G7332">
        <v>213602360.61000001</v>
      </c>
      <c r="H7332">
        <v>328524571.56999999</v>
      </c>
      <c r="I7332" t="s">
        <v>26</v>
      </c>
      <c r="J7332" t="s">
        <v>26</v>
      </c>
      <c r="K7332" t="s">
        <v>26</v>
      </c>
    </row>
    <row r="7333" spans="1:11" x14ac:dyDescent="0.25">
      <c r="A7333" s="1">
        <v>38231</v>
      </c>
      <c r="B7333" t="s">
        <v>113</v>
      </c>
      <c r="C7333" t="s">
        <v>26</v>
      </c>
      <c r="D7333" t="s">
        <v>26</v>
      </c>
      <c r="E7333" t="s">
        <v>26</v>
      </c>
      <c r="F7333">
        <v>253006367.59999999</v>
      </c>
      <c r="G7333">
        <v>223084530.11000001</v>
      </c>
      <c r="H7333">
        <v>327401256.25</v>
      </c>
      <c r="I7333" t="s">
        <v>26</v>
      </c>
      <c r="J7333" t="s">
        <v>26</v>
      </c>
      <c r="K7333" t="s">
        <v>26</v>
      </c>
    </row>
    <row r="7334" spans="1:11" x14ac:dyDescent="0.25">
      <c r="A7334" s="1">
        <v>38231</v>
      </c>
      <c r="B7334" t="s">
        <v>128</v>
      </c>
      <c r="C7334" t="s">
        <v>26</v>
      </c>
      <c r="D7334" t="s">
        <v>26</v>
      </c>
      <c r="E7334" t="s">
        <v>26</v>
      </c>
      <c r="F7334">
        <v>240731230.03999999</v>
      </c>
      <c r="G7334">
        <v>207985853.44</v>
      </c>
      <c r="H7334">
        <v>325761487.69999999</v>
      </c>
      <c r="I7334" t="s">
        <v>26</v>
      </c>
      <c r="J7334" t="s">
        <v>26</v>
      </c>
      <c r="K7334" t="s">
        <v>26</v>
      </c>
    </row>
    <row r="7335" spans="1:11" x14ac:dyDescent="0.25">
      <c r="A7335" s="1">
        <v>38231</v>
      </c>
      <c r="B7335" t="s">
        <v>129</v>
      </c>
      <c r="C7335" t="s">
        <v>26</v>
      </c>
      <c r="D7335" t="s">
        <v>26</v>
      </c>
      <c r="E7335" t="s">
        <v>26</v>
      </c>
      <c r="F7335">
        <v>246743878.31999999</v>
      </c>
      <c r="G7335">
        <v>227081005.83000001</v>
      </c>
      <c r="H7335">
        <v>305519106.38</v>
      </c>
      <c r="I7335" t="s">
        <v>26</v>
      </c>
      <c r="J7335" t="s">
        <v>26</v>
      </c>
      <c r="K7335" t="s">
        <v>26</v>
      </c>
    </row>
    <row r="7336" spans="1:11" x14ac:dyDescent="0.25">
      <c r="A7336" s="1">
        <v>38231</v>
      </c>
      <c r="B7336" t="s">
        <v>130</v>
      </c>
      <c r="C7336" t="s">
        <v>26</v>
      </c>
      <c r="D7336" t="s">
        <v>26</v>
      </c>
      <c r="E7336" t="s">
        <v>26</v>
      </c>
      <c r="F7336">
        <v>245418219.69</v>
      </c>
      <c r="G7336">
        <v>208671756.61000001</v>
      </c>
      <c r="H7336">
        <v>380311860.92000002</v>
      </c>
      <c r="I7336" t="s">
        <v>26</v>
      </c>
      <c r="J7336" t="s">
        <v>26</v>
      </c>
      <c r="K7336" t="s">
        <v>26</v>
      </c>
    </row>
    <row r="7337" spans="1:11" x14ac:dyDescent="0.25">
      <c r="A7337" s="1">
        <v>38231</v>
      </c>
      <c r="B7337" t="s">
        <v>131</v>
      </c>
      <c r="C7337" t="s">
        <v>26</v>
      </c>
      <c r="D7337" t="s">
        <v>26</v>
      </c>
      <c r="E7337" t="s">
        <v>26</v>
      </c>
      <c r="F7337">
        <v>242176339.65000001</v>
      </c>
      <c r="G7337">
        <v>214654310.36000001</v>
      </c>
      <c r="H7337">
        <v>331490802.07999998</v>
      </c>
      <c r="I7337" t="s">
        <v>26</v>
      </c>
      <c r="J7337" t="s">
        <v>26</v>
      </c>
      <c r="K7337" t="s">
        <v>26</v>
      </c>
    </row>
    <row r="7338" spans="1:11" x14ac:dyDescent="0.25">
      <c r="A7338" s="1">
        <v>38231</v>
      </c>
      <c r="B7338" t="s">
        <v>132</v>
      </c>
      <c r="C7338" t="s">
        <v>26</v>
      </c>
      <c r="D7338" t="s">
        <v>26</v>
      </c>
      <c r="E7338" t="s">
        <v>26</v>
      </c>
      <c r="F7338">
        <v>238715646.21000001</v>
      </c>
      <c r="G7338">
        <v>205748603</v>
      </c>
      <c r="H7338">
        <v>315495756.29000002</v>
      </c>
      <c r="I7338" t="s">
        <v>26</v>
      </c>
      <c r="J7338" t="s">
        <v>26</v>
      </c>
      <c r="K7338" t="s">
        <v>26</v>
      </c>
    </row>
    <row r="7339" spans="1:11" x14ac:dyDescent="0.25">
      <c r="A7339" s="1">
        <v>38231</v>
      </c>
      <c r="B7339" t="s">
        <v>133</v>
      </c>
      <c r="C7339" t="s">
        <v>26</v>
      </c>
      <c r="D7339" t="s">
        <v>26</v>
      </c>
      <c r="E7339" t="s">
        <v>26</v>
      </c>
      <c r="F7339">
        <v>235593326.87</v>
      </c>
      <c r="G7339">
        <v>204045709.13999999</v>
      </c>
      <c r="H7339">
        <v>314465047.17000002</v>
      </c>
      <c r="I7339" t="s">
        <v>26</v>
      </c>
      <c r="J7339" t="s">
        <v>26</v>
      </c>
      <c r="K7339" t="s">
        <v>26</v>
      </c>
    </row>
    <row r="7340" spans="1:11" x14ac:dyDescent="0.25">
      <c r="A7340" s="1">
        <v>38231</v>
      </c>
      <c r="B7340" t="s">
        <v>134</v>
      </c>
      <c r="C7340" t="s">
        <v>26</v>
      </c>
      <c r="D7340" t="s">
        <v>26</v>
      </c>
      <c r="E7340" t="s">
        <v>26</v>
      </c>
      <c r="F7340">
        <v>218554117.00999999</v>
      </c>
      <c r="G7340">
        <v>209889903.22</v>
      </c>
      <c r="H7340">
        <v>242283517.72999999</v>
      </c>
      <c r="I7340" t="s">
        <v>26</v>
      </c>
      <c r="J7340" t="s">
        <v>26</v>
      </c>
      <c r="K7340" t="s">
        <v>26</v>
      </c>
    </row>
    <row r="7341" spans="1:11" x14ac:dyDescent="0.25">
      <c r="A7341" s="1">
        <v>38231</v>
      </c>
      <c r="B7341" t="s">
        <v>135</v>
      </c>
      <c r="C7341" t="s">
        <v>26</v>
      </c>
      <c r="D7341" t="s">
        <v>26</v>
      </c>
      <c r="E7341" t="s">
        <v>26</v>
      </c>
      <c r="F7341">
        <v>214373176.06</v>
      </c>
      <c r="G7341">
        <v>207665217.34</v>
      </c>
      <c r="H7341">
        <v>241667539.02000001</v>
      </c>
      <c r="I7341" t="s">
        <v>26</v>
      </c>
      <c r="J7341" t="s">
        <v>26</v>
      </c>
      <c r="K7341" t="s">
        <v>26</v>
      </c>
    </row>
    <row r="7342" spans="1:11" x14ac:dyDescent="0.25">
      <c r="A7342" s="1">
        <v>38231</v>
      </c>
      <c r="B7342" t="s">
        <v>136</v>
      </c>
      <c r="C7342" t="s">
        <v>26</v>
      </c>
      <c r="D7342" t="s">
        <v>26</v>
      </c>
      <c r="E7342" t="s">
        <v>26</v>
      </c>
      <c r="F7342">
        <v>260548497.94999999</v>
      </c>
      <c r="G7342">
        <v>217766192.47</v>
      </c>
      <c r="H7342">
        <v>390508457.37</v>
      </c>
      <c r="I7342" t="s">
        <v>26</v>
      </c>
      <c r="J7342" t="s">
        <v>26</v>
      </c>
      <c r="K7342" t="s">
        <v>26</v>
      </c>
    </row>
    <row r="7343" spans="1:11" x14ac:dyDescent="0.25">
      <c r="A7343" s="1">
        <v>38231</v>
      </c>
      <c r="B7343" t="s">
        <v>137</v>
      </c>
      <c r="C7343" t="s">
        <v>26</v>
      </c>
      <c r="D7343" t="s">
        <v>26</v>
      </c>
      <c r="E7343" t="s">
        <v>26</v>
      </c>
      <c r="F7343">
        <v>237632328.78</v>
      </c>
      <c r="G7343">
        <v>197457555.13999999</v>
      </c>
      <c r="H7343">
        <v>406175512.27999997</v>
      </c>
      <c r="I7343" t="s">
        <v>26</v>
      </c>
      <c r="J7343" t="s">
        <v>26</v>
      </c>
      <c r="K7343" t="s">
        <v>26</v>
      </c>
    </row>
    <row r="7344" spans="1:11" x14ac:dyDescent="0.25">
      <c r="A7344" s="1">
        <v>38231</v>
      </c>
      <c r="B7344" t="s">
        <v>138</v>
      </c>
      <c r="C7344" t="s">
        <v>26</v>
      </c>
      <c r="D7344" t="s">
        <v>26</v>
      </c>
      <c r="E7344" t="s">
        <v>26</v>
      </c>
      <c r="F7344">
        <v>262947407.37</v>
      </c>
      <c r="G7344">
        <v>234554833.13</v>
      </c>
      <c r="H7344">
        <v>360274064.45999998</v>
      </c>
      <c r="I7344" t="s">
        <v>26</v>
      </c>
      <c r="J7344" t="s">
        <v>26</v>
      </c>
      <c r="K7344" t="s">
        <v>26</v>
      </c>
    </row>
    <row r="7345" spans="1:11" x14ac:dyDescent="0.25">
      <c r="A7345" s="1">
        <v>38231</v>
      </c>
      <c r="B7345" t="s">
        <v>139</v>
      </c>
      <c r="C7345" t="s">
        <v>26</v>
      </c>
      <c r="D7345" t="s">
        <v>26</v>
      </c>
      <c r="E7345" t="s">
        <v>26</v>
      </c>
      <c r="F7345">
        <v>247475117.49000001</v>
      </c>
      <c r="G7345">
        <v>212067385.15000001</v>
      </c>
      <c r="H7345">
        <v>373622563.27999997</v>
      </c>
      <c r="I7345" t="s">
        <v>26</v>
      </c>
      <c r="J7345" t="s">
        <v>26</v>
      </c>
      <c r="K7345" t="s">
        <v>26</v>
      </c>
    </row>
    <row r="7346" spans="1:11" x14ac:dyDescent="0.25">
      <c r="A7346" s="1">
        <v>38231</v>
      </c>
      <c r="B7346" t="s">
        <v>140</v>
      </c>
      <c r="C7346" t="s">
        <v>26</v>
      </c>
      <c r="D7346" t="s">
        <v>26</v>
      </c>
      <c r="E7346" t="s">
        <v>26</v>
      </c>
      <c r="F7346">
        <v>216797072.78</v>
      </c>
      <c r="G7346">
        <v>200543147.34999999</v>
      </c>
      <c r="H7346">
        <v>271894636.97000003</v>
      </c>
      <c r="I7346" t="s">
        <v>26</v>
      </c>
      <c r="J7346" t="s">
        <v>26</v>
      </c>
      <c r="K7346" t="s">
        <v>26</v>
      </c>
    </row>
    <row r="7347" spans="1:11" x14ac:dyDescent="0.25">
      <c r="A7347" s="1">
        <v>38231</v>
      </c>
      <c r="B7347" t="s">
        <v>141</v>
      </c>
      <c r="C7347" t="s">
        <v>26</v>
      </c>
      <c r="D7347" t="s">
        <v>26</v>
      </c>
      <c r="E7347" t="s">
        <v>26</v>
      </c>
      <c r="F7347">
        <v>237608345.72</v>
      </c>
      <c r="G7347">
        <v>220641554.47999999</v>
      </c>
      <c r="H7347">
        <v>296595499.44999999</v>
      </c>
      <c r="I7347" t="s">
        <v>26</v>
      </c>
      <c r="J7347" t="s">
        <v>26</v>
      </c>
      <c r="K7347" t="s">
        <v>26</v>
      </c>
    </row>
    <row r="7348" spans="1:11" x14ac:dyDescent="0.25">
      <c r="A7348" s="1">
        <v>38231</v>
      </c>
      <c r="B7348" t="s">
        <v>142</v>
      </c>
      <c r="C7348" t="s">
        <v>26</v>
      </c>
      <c r="D7348" t="s">
        <v>26</v>
      </c>
      <c r="E7348" t="s">
        <v>26</v>
      </c>
      <c r="F7348">
        <v>237001969.24000001</v>
      </c>
      <c r="G7348">
        <v>206308546.59999999</v>
      </c>
      <c r="H7348">
        <v>332576607.92000002</v>
      </c>
      <c r="I7348" t="s">
        <v>26</v>
      </c>
      <c r="J7348" t="s">
        <v>26</v>
      </c>
      <c r="K7348" t="s">
        <v>26</v>
      </c>
    </row>
    <row r="7349" spans="1:11" x14ac:dyDescent="0.25">
      <c r="A7349" s="1">
        <v>38231</v>
      </c>
      <c r="B7349" t="s">
        <v>143</v>
      </c>
      <c r="C7349" t="s">
        <v>26</v>
      </c>
      <c r="D7349" t="s">
        <v>26</v>
      </c>
      <c r="E7349" t="s">
        <v>26</v>
      </c>
      <c r="F7349">
        <v>240992061.72</v>
      </c>
      <c r="G7349">
        <v>206032702.99000001</v>
      </c>
      <c r="H7349">
        <v>325480696.19999999</v>
      </c>
      <c r="I7349" t="s">
        <v>26</v>
      </c>
      <c r="J7349" t="s">
        <v>26</v>
      </c>
      <c r="K7349" t="s">
        <v>26</v>
      </c>
    </row>
    <row r="7350" spans="1:11" x14ac:dyDescent="0.25">
      <c r="A7350" s="1">
        <v>38231</v>
      </c>
      <c r="B7350" t="s">
        <v>144</v>
      </c>
      <c r="C7350" t="s">
        <v>26</v>
      </c>
      <c r="D7350" t="s">
        <v>26</v>
      </c>
      <c r="E7350" t="s">
        <v>26</v>
      </c>
      <c r="F7350">
        <v>220760685.40000001</v>
      </c>
      <c r="G7350">
        <v>198264125.69</v>
      </c>
      <c r="H7350">
        <v>301963118.80000001</v>
      </c>
      <c r="I7350" t="s">
        <v>26</v>
      </c>
      <c r="J7350" t="s">
        <v>26</v>
      </c>
      <c r="K7350" t="s">
        <v>26</v>
      </c>
    </row>
    <row r="7351" spans="1:11" x14ac:dyDescent="0.25">
      <c r="A7351" s="1">
        <v>38231</v>
      </c>
      <c r="B7351" t="s">
        <v>145</v>
      </c>
      <c r="C7351" t="s">
        <v>26</v>
      </c>
      <c r="D7351" t="s">
        <v>26</v>
      </c>
      <c r="E7351" t="s">
        <v>26</v>
      </c>
      <c r="F7351">
        <v>248513432.12</v>
      </c>
      <c r="G7351">
        <v>226019046.44</v>
      </c>
      <c r="H7351">
        <v>310197572.39999998</v>
      </c>
      <c r="I7351" t="s">
        <v>26</v>
      </c>
      <c r="J7351" t="s">
        <v>26</v>
      </c>
      <c r="K7351" t="s">
        <v>26</v>
      </c>
    </row>
    <row r="7352" spans="1:11" x14ac:dyDescent="0.25">
      <c r="A7352" s="1">
        <v>38231</v>
      </c>
      <c r="B7352" t="s">
        <v>146</v>
      </c>
      <c r="C7352" t="s">
        <v>26</v>
      </c>
      <c r="D7352" t="s">
        <v>26</v>
      </c>
      <c r="E7352" t="s">
        <v>26</v>
      </c>
      <c r="F7352">
        <v>254833738.90000001</v>
      </c>
      <c r="G7352">
        <v>235025776.27000001</v>
      </c>
      <c r="H7352">
        <v>314921341.77999997</v>
      </c>
      <c r="I7352" t="s">
        <v>26</v>
      </c>
      <c r="J7352" t="s">
        <v>26</v>
      </c>
      <c r="K7352" t="s">
        <v>26</v>
      </c>
    </row>
    <row r="7353" spans="1:11" x14ac:dyDescent="0.25">
      <c r="A7353" s="1">
        <v>38231</v>
      </c>
      <c r="B7353" t="s">
        <v>2</v>
      </c>
      <c r="C7353" t="s">
        <v>26</v>
      </c>
      <c r="D7353" t="s">
        <v>26</v>
      </c>
      <c r="E7353" t="s">
        <v>26</v>
      </c>
      <c r="F7353">
        <v>236298468.75</v>
      </c>
      <c r="G7353">
        <v>209787050.68000001</v>
      </c>
      <c r="H7353">
        <v>313115903.07999998</v>
      </c>
      <c r="I7353" t="s">
        <v>26</v>
      </c>
      <c r="J7353" t="s">
        <v>26</v>
      </c>
      <c r="K7353" t="s">
        <v>26</v>
      </c>
    </row>
    <row r="7354" spans="1:11" x14ac:dyDescent="0.25">
      <c r="A7354" s="1">
        <v>38231</v>
      </c>
      <c r="B7354" t="s">
        <v>147</v>
      </c>
      <c r="C7354" t="s">
        <v>26</v>
      </c>
      <c r="D7354" t="s">
        <v>26</v>
      </c>
      <c r="E7354" t="s">
        <v>26</v>
      </c>
      <c r="F7354">
        <v>250786147.53999999</v>
      </c>
      <c r="G7354">
        <v>214995386.63999999</v>
      </c>
      <c r="H7354">
        <v>334679342.06999999</v>
      </c>
      <c r="I7354" t="s">
        <v>26</v>
      </c>
      <c r="J7354" t="s">
        <v>26</v>
      </c>
      <c r="K7354" t="s">
        <v>26</v>
      </c>
    </row>
    <row r="7355" spans="1:11" x14ac:dyDescent="0.25">
      <c r="A7355" s="1">
        <v>38231</v>
      </c>
      <c r="B7355" t="s">
        <v>148</v>
      </c>
      <c r="C7355" t="s">
        <v>26</v>
      </c>
      <c r="D7355" t="s">
        <v>26</v>
      </c>
      <c r="E7355" t="s">
        <v>26</v>
      </c>
      <c r="F7355">
        <v>254008970.53</v>
      </c>
      <c r="G7355">
        <v>220728467.77000001</v>
      </c>
      <c r="H7355">
        <v>331331377.37</v>
      </c>
      <c r="I7355" t="s">
        <v>26</v>
      </c>
      <c r="J7355" t="s">
        <v>26</v>
      </c>
      <c r="K7355" t="s">
        <v>26</v>
      </c>
    </row>
    <row r="7356" spans="1:11" x14ac:dyDescent="0.25">
      <c r="A7356" s="1">
        <v>38231</v>
      </c>
      <c r="B7356" t="s">
        <v>149</v>
      </c>
      <c r="C7356" t="s">
        <v>26</v>
      </c>
      <c r="D7356" t="s">
        <v>26</v>
      </c>
      <c r="E7356" t="s">
        <v>26</v>
      </c>
      <c r="F7356">
        <v>242003880.25</v>
      </c>
      <c r="G7356">
        <v>207157537.56</v>
      </c>
      <c r="H7356">
        <v>321666759.81999999</v>
      </c>
      <c r="I7356" t="s">
        <v>26</v>
      </c>
      <c r="J7356" t="s">
        <v>26</v>
      </c>
      <c r="K7356" t="s">
        <v>26</v>
      </c>
    </row>
    <row r="7357" spans="1:11" x14ac:dyDescent="0.25">
      <c r="A7357" s="1">
        <v>38231</v>
      </c>
      <c r="B7357" t="s">
        <v>150</v>
      </c>
      <c r="C7357" t="s">
        <v>26</v>
      </c>
      <c r="D7357" t="s">
        <v>26</v>
      </c>
      <c r="E7357" t="s">
        <v>26</v>
      </c>
      <c r="F7357">
        <v>264590460.72999999</v>
      </c>
      <c r="G7357">
        <v>231172189.83000001</v>
      </c>
      <c r="H7357">
        <v>350035202.12</v>
      </c>
      <c r="I7357" t="s">
        <v>26</v>
      </c>
      <c r="J7357" t="s">
        <v>26</v>
      </c>
      <c r="K7357" t="s">
        <v>26</v>
      </c>
    </row>
    <row r="7358" spans="1:11" x14ac:dyDescent="0.25">
      <c r="A7358" s="1">
        <v>38231</v>
      </c>
      <c r="B7358" t="s">
        <v>151</v>
      </c>
      <c r="C7358" t="s">
        <v>26</v>
      </c>
      <c r="D7358" t="s">
        <v>26</v>
      </c>
      <c r="E7358" t="s">
        <v>26</v>
      </c>
      <c r="F7358">
        <v>228494078.38999999</v>
      </c>
      <c r="G7358">
        <v>197723217.16999999</v>
      </c>
      <c r="H7358">
        <v>319143853.24000001</v>
      </c>
      <c r="I7358" t="s">
        <v>26</v>
      </c>
      <c r="J7358" t="s">
        <v>26</v>
      </c>
      <c r="K7358" t="s">
        <v>26</v>
      </c>
    </row>
    <row r="7359" spans="1:11" x14ac:dyDescent="0.25">
      <c r="A7359" s="1">
        <v>38231</v>
      </c>
      <c r="B7359" t="s">
        <v>152</v>
      </c>
      <c r="C7359" t="s">
        <v>26</v>
      </c>
      <c r="D7359" t="s">
        <v>26</v>
      </c>
      <c r="E7359" t="s">
        <v>26</v>
      </c>
      <c r="F7359">
        <v>223529490.25999999</v>
      </c>
      <c r="G7359">
        <v>204898235.06999999</v>
      </c>
      <c r="H7359">
        <v>276027997.27999997</v>
      </c>
      <c r="I7359" t="s">
        <v>26</v>
      </c>
      <c r="J7359" t="s">
        <v>26</v>
      </c>
      <c r="K7359" t="s">
        <v>26</v>
      </c>
    </row>
    <row r="7360" spans="1:11" x14ac:dyDescent="0.25">
      <c r="A7360" s="1">
        <v>38231</v>
      </c>
      <c r="B7360" t="s">
        <v>153</v>
      </c>
      <c r="C7360" t="s">
        <v>26</v>
      </c>
      <c r="D7360" t="s">
        <v>26</v>
      </c>
      <c r="E7360" t="s">
        <v>26</v>
      </c>
      <c r="F7360">
        <v>266172517.88999999</v>
      </c>
      <c r="G7360">
        <v>251473467.68000001</v>
      </c>
      <c r="H7360">
        <v>306941336.69999999</v>
      </c>
      <c r="I7360" t="s">
        <v>26</v>
      </c>
      <c r="J7360" t="s">
        <v>26</v>
      </c>
      <c r="K7360" t="s">
        <v>26</v>
      </c>
    </row>
    <row r="7361" spans="1:11" x14ac:dyDescent="0.25">
      <c r="A7361" s="1">
        <v>38231</v>
      </c>
      <c r="B7361" t="s">
        <v>154</v>
      </c>
      <c r="C7361" t="s">
        <v>26</v>
      </c>
      <c r="D7361" t="s">
        <v>26</v>
      </c>
      <c r="E7361" t="s">
        <v>26</v>
      </c>
      <c r="F7361">
        <v>249425754.19999999</v>
      </c>
      <c r="G7361">
        <v>227161101.75</v>
      </c>
      <c r="H7361">
        <v>324662063.94</v>
      </c>
      <c r="I7361" t="s">
        <v>26</v>
      </c>
      <c r="J7361" t="s">
        <v>26</v>
      </c>
      <c r="K7361" t="s">
        <v>26</v>
      </c>
    </row>
    <row r="7362" spans="1:11" x14ac:dyDescent="0.25">
      <c r="A7362" s="1">
        <v>38231</v>
      </c>
      <c r="B7362" t="s">
        <v>155</v>
      </c>
      <c r="C7362" t="s">
        <v>26</v>
      </c>
      <c r="D7362" t="s">
        <v>26</v>
      </c>
      <c r="E7362" t="s">
        <v>26</v>
      </c>
      <c r="F7362">
        <v>234714750.56999999</v>
      </c>
      <c r="G7362">
        <v>212873267.84999999</v>
      </c>
      <c r="H7362">
        <v>295326857.72000003</v>
      </c>
      <c r="I7362" t="s">
        <v>26</v>
      </c>
      <c r="J7362" t="s">
        <v>26</v>
      </c>
      <c r="K7362" t="s">
        <v>26</v>
      </c>
    </row>
    <row r="7363" spans="1:11" x14ac:dyDescent="0.25">
      <c r="A7363" s="1">
        <v>38261</v>
      </c>
      <c r="B7363" t="s">
        <v>1</v>
      </c>
      <c r="C7363" t="s">
        <v>26</v>
      </c>
      <c r="D7363" t="s">
        <v>26</v>
      </c>
      <c r="E7363" t="s">
        <v>26</v>
      </c>
      <c r="F7363">
        <v>247786808.09999999</v>
      </c>
      <c r="G7363">
        <v>220271051.33000001</v>
      </c>
      <c r="H7363">
        <v>322982489.69</v>
      </c>
      <c r="I7363" t="s">
        <v>26</v>
      </c>
      <c r="J7363" t="s">
        <v>26</v>
      </c>
      <c r="K7363" t="s">
        <v>26</v>
      </c>
    </row>
    <row r="7364" spans="1:11" x14ac:dyDescent="0.25">
      <c r="A7364" s="1">
        <v>38261</v>
      </c>
      <c r="B7364" t="s">
        <v>126</v>
      </c>
      <c r="C7364" t="s">
        <v>26</v>
      </c>
      <c r="D7364" t="s">
        <v>26</v>
      </c>
      <c r="E7364" t="s">
        <v>26</v>
      </c>
      <c r="F7364">
        <v>235213668.43000001</v>
      </c>
      <c r="G7364">
        <v>210808688.43000001</v>
      </c>
      <c r="H7364">
        <v>301423871.88999999</v>
      </c>
      <c r="I7364" t="s">
        <v>26</v>
      </c>
      <c r="J7364" t="s">
        <v>26</v>
      </c>
      <c r="K7364" t="s">
        <v>26</v>
      </c>
    </row>
    <row r="7365" spans="1:11" x14ac:dyDescent="0.25">
      <c r="A7365" s="1">
        <v>38261</v>
      </c>
      <c r="B7365" t="s">
        <v>127</v>
      </c>
      <c r="C7365" t="s">
        <v>26</v>
      </c>
      <c r="D7365" t="s">
        <v>26</v>
      </c>
      <c r="E7365" t="s">
        <v>26</v>
      </c>
      <c r="F7365">
        <v>243553625.46000001</v>
      </c>
      <c r="G7365">
        <v>217062718.86000001</v>
      </c>
      <c r="H7365">
        <v>328294604.37</v>
      </c>
      <c r="I7365" t="s">
        <v>26</v>
      </c>
      <c r="J7365" t="s">
        <v>26</v>
      </c>
      <c r="K7365" t="s">
        <v>26</v>
      </c>
    </row>
    <row r="7366" spans="1:11" x14ac:dyDescent="0.25">
      <c r="A7366" s="1">
        <v>38261</v>
      </c>
      <c r="B7366" t="s">
        <v>113</v>
      </c>
      <c r="C7366" t="s">
        <v>26</v>
      </c>
      <c r="D7366" t="s">
        <v>26</v>
      </c>
      <c r="E7366" t="s">
        <v>26</v>
      </c>
      <c r="F7366">
        <v>254448503.88999999</v>
      </c>
      <c r="G7366">
        <v>225471534.58000001</v>
      </c>
      <c r="H7366">
        <v>327237555.62</v>
      </c>
      <c r="I7366" t="s">
        <v>26</v>
      </c>
      <c r="J7366" t="s">
        <v>26</v>
      </c>
      <c r="K7366" t="s">
        <v>26</v>
      </c>
    </row>
    <row r="7367" spans="1:11" x14ac:dyDescent="0.25">
      <c r="A7367" s="1">
        <v>38261</v>
      </c>
      <c r="B7367" t="s">
        <v>128</v>
      </c>
      <c r="C7367" t="s">
        <v>26</v>
      </c>
      <c r="D7367" t="s">
        <v>26</v>
      </c>
      <c r="E7367" t="s">
        <v>26</v>
      </c>
      <c r="F7367">
        <v>242777445.5</v>
      </c>
      <c r="G7367">
        <v>210710468.12</v>
      </c>
      <c r="H7367">
        <v>326575891.42000002</v>
      </c>
      <c r="I7367" t="s">
        <v>26</v>
      </c>
      <c r="J7367" t="s">
        <v>26</v>
      </c>
      <c r="K7367" t="s">
        <v>26</v>
      </c>
    </row>
    <row r="7368" spans="1:11" x14ac:dyDescent="0.25">
      <c r="A7368" s="1">
        <v>38261</v>
      </c>
      <c r="B7368" t="s">
        <v>129</v>
      </c>
      <c r="C7368" t="s">
        <v>26</v>
      </c>
      <c r="D7368" t="s">
        <v>26</v>
      </c>
      <c r="E7368" t="s">
        <v>26</v>
      </c>
      <c r="F7368">
        <v>247656830.66999999</v>
      </c>
      <c r="G7368">
        <v>228284535.16</v>
      </c>
      <c r="H7368">
        <v>305824625.49000001</v>
      </c>
      <c r="I7368" t="s">
        <v>26</v>
      </c>
      <c r="J7368" t="s">
        <v>26</v>
      </c>
      <c r="K7368" t="s">
        <v>26</v>
      </c>
    </row>
    <row r="7369" spans="1:11" x14ac:dyDescent="0.25">
      <c r="A7369" s="1">
        <v>38261</v>
      </c>
      <c r="B7369" t="s">
        <v>130</v>
      </c>
      <c r="C7369" t="s">
        <v>26</v>
      </c>
      <c r="D7369" t="s">
        <v>26</v>
      </c>
      <c r="E7369" t="s">
        <v>26</v>
      </c>
      <c r="F7369">
        <v>247258856.34</v>
      </c>
      <c r="G7369">
        <v>211008880.28</v>
      </c>
      <c r="H7369">
        <v>380844297.52999997</v>
      </c>
      <c r="I7369" t="s">
        <v>26</v>
      </c>
      <c r="J7369" t="s">
        <v>26</v>
      </c>
      <c r="K7369" t="s">
        <v>26</v>
      </c>
    </row>
    <row r="7370" spans="1:11" x14ac:dyDescent="0.25">
      <c r="A7370" s="1">
        <v>38261</v>
      </c>
      <c r="B7370" t="s">
        <v>131</v>
      </c>
      <c r="C7370" t="s">
        <v>26</v>
      </c>
      <c r="D7370" t="s">
        <v>26</v>
      </c>
      <c r="E7370" t="s">
        <v>26</v>
      </c>
      <c r="F7370">
        <v>242684909.96000001</v>
      </c>
      <c r="G7370">
        <v>215341204.16</v>
      </c>
      <c r="H7370">
        <v>331490802.07999998</v>
      </c>
      <c r="I7370" t="s">
        <v>26</v>
      </c>
      <c r="J7370" t="s">
        <v>26</v>
      </c>
      <c r="K7370" t="s">
        <v>26</v>
      </c>
    </row>
    <row r="7371" spans="1:11" x14ac:dyDescent="0.25">
      <c r="A7371" s="1">
        <v>38261</v>
      </c>
      <c r="B7371" t="s">
        <v>132</v>
      </c>
      <c r="C7371" t="s">
        <v>26</v>
      </c>
      <c r="D7371" t="s">
        <v>26</v>
      </c>
      <c r="E7371" t="s">
        <v>26</v>
      </c>
      <c r="F7371">
        <v>241866692.74000001</v>
      </c>
      <c r="G7371">
        <v>209987024.22</v>
      </c>
      <c r="H7371">
        <v>316568441.87</v>
      </c>
      <c r="I7371" t="s">
        <v>26</v>
      </c>
      <c r="J7371" t="s">
        <v>26</v>
      </c>
      <c r="K7371" t="s">
        <v>26</v>
      </c>
    </row>
    <row r="7372" spans="1:11" x14ac:dyDescent="0.25">
      <c r="A7372" s="1">
        <v>38261</v>
      </c>
      <c r="B7372" t="s">
        <v>133</v>
      </c>
      <c r="C7372" t="s">
        <v>26</v>
      </c>
      <c r="D7372" t="s">
        <v>26</v>
      </c>
      <c r="E7372" t="s">
        <v>26</v>
      </c>
      <c r="F7372">
        <v>242684686.00999999</v>
      </c>
      <c r="G7372">
        <v>205596456.53</v>
      </c>
      <c r="H7372">
        <v>332483894.38</v>
      </c>
      <c r="I7372" t="s">
        <v>26</v>
      </c>
      <c r="J7372" t="s">
        <v>26</v>
      </c>
      <c r="K7372" t="s">
        <v>26</v>
      </c>
    </row>
    <row r="7373" spans="1:11" x14ac:dyDescent="0.25">
      <c r="A7373" s="1">
        <v>38261</v>
      </c>
      <c r="B7373" t="s">
        <v>134</v>
      </c>
      <c r="C7373" t="s">
        <v>26</v>
      </c>
      <c r="D7373" t="s">
        <v>26</v>
      </c>
      <c r="E7373" t="s">
        <v>26</v>
      </c>
      <c r="F7373">
        <v>220542959.47999999</v>
      </c>
      <c r="G7373">
        <v>211422099.50999999</v>
      </c>
      <c r="H7373">
        <v>245166691.59</v>
      </c>
      <c r="I7373" t="s">
        <v>26</v>
      </c>
      <c r="J7373" t="s">
        <v>26</v>
      </c>
      <c r="K7373" t="s">
        <v>26</v>
      </c>
    </row>
    <row r="7374" spans="1:11" x14ac:dyDescent="0.25">
      <c r="A7374" s="1">
        <v>38261</v>
      </c>
      <c r="B7374" t="s">
        <v>135</v>
      </c>
      <c r="C7374" t="s">
        <v>26</v>
      </c>
      <c r="D7374" t="s">
        <v>26</v>
      </c>
      <c r="E7374" t="s">
        <v>26</v>
      </c>
      <c r="F7374">
        <v>215466479.25999999</v>
      </c>
      <c r="G7374">
        <v>206128494.74000001</v>
      </c>
      <c r="H7374">
        <v>249425067.03</v>
      </c>
      <c r="I7374" t="s">
        <v>26</v>
      </c>
      <c r="J7374" t="s">
        <v>26</v>
      </c>
      <c r="K7374" t="s">
        <v>26</v>
      </c>
    </row>
    <row r="7375" spans="1:11" x14ac:dyDescent="0.25">
      <c r="A7375" s="1">
        <v>38261</v>
      </c>
      <c r="B7375" t="s">
        <v>136</v>
      </c>
      <c r="C7375" t="s">
        <v>26</v>
      </c>
      <c r="D7375" t="s">
        <v>26</v>
      </c>
      <c r="E7375" t="s">
        <v>26</v>
      </c>
      <c r="F7375">
        <v>265603138.81</v>
      </c>
      <c r="G7375">
        <v>218397714.43000001</v>
      </c>
      <c r="H7375">
        <v>406284999.05000001</v>
      </c>
      <c r="I7375" t="s">
        <v>26</v>
      </c>
      <c r="J7375" t="s">
        <v>26</v>
      </c>
      <c r="K7375" t="s">
        <v>26</v>
      </c>
    </row>
    <row r="7376" spans="1:11" x14ac:dyDescent="0.25">
      <c r="A7376" s="1">
        <v>38261</v>
      </c>
      <c r="B7376" t="s">
        <v>137</v>
      </c>
      <c r="C7376" t="s">
        <v>26</v>
      </c>
      <c r="D7376" t="s">
        <v>26</v>
      </c>
      <c r="E7376" t="s">
        <v>26</v>
      </c>
      <c r="F7376">
        <v>238891780.12</v>
      </c>
      <c r="G7376">
        <v>198681791.97999999</v>
      </c>
      <c r="H7376">
        <v>407678361.68000001</v>
      </c>
      <c r="I7376" t="s">
        <v>26</v>
      </c>
      <c r="J7376" t="s">
        <v>26</v>
      </c>
      <c r="K7376" t="s">
        <v>26</v>
      </c>
    </row>
    <row r="7377" spans="1:11" x14ac:dyDescent="0.25">
      <c r="A7377" s="1">
        <v>38261</v>
      </c>
      <c r="B7377" t="s">
        <v>138</v>
      </c>
      <c r="C7377" t="s">
        <v>26</v>
      </c>
      <c r="D7377" t="s">
        <v>26</v>
      </c>
      <c r="E7377" t="s">
        <v>26</v>
      </c>
      <c r="F7377">
        <v>263709954.84999999</v>
      </c>
      <c r="G7377">
        <v>235586874.40000001</v>
      </c>
      <c r="H7377">
        <v>360274064.45999998</v>
      </c>
      <c r="I7377" t="s">
        <v>26</v>
      </c>
      <c r="J7377" t="s">
        <v>26</v>
      </c>
      <c r="K7377" t="s">
        <v>26</v>
      </c>
    </row>
    <row r="7378" spans="1:11" x14ac:dyDescent="0.25">
      <c r="A7378" s="1">
        <v>38261</v>
      </c>
      <c r="B7378" t="s">
        <v>139</v>
      </c>
      <c r="C7378" t="s">
        <v>26</v>
      </c>
      <c r="D7378" t="s">
        <v>26</v>
      </c>
      <c r="E7378" t="s">
        <v>26</v>
      </c>
      <c r="F7378">
        <v>249108453.25999999</v>
      </c>
      <c r="G7378">
        <v>214357712.91</v>
      </c>
      <c r="H7378">
        <v>373622563.27999997</v>
      </c>
      <c r="I7378" t="s">
        <v>26</v>
      </c>
      <c r="J7378" t="s">
        <v>26</v>
      </c>
      <c r="K7378" t="s">
        <v>26</v>
      </c>
    </row>
    <row r="7379" spans="1:11" x14ac:dyDescent="0.25">
      <c r="A7379" s="1">
        <v>38261</v>
      </c>
      <c r="B7379" t="s">
        <v>140</v>
      </c>
      <c r="C7379" t="s">
        <v>26</v>
      </c>
      <c r="D7379" t="s">
        <v>26</v>
      </c>
      <c r="E7379" t="s">
        <v>26</v>
      </c>
      <c r="F7379">
        <v>218748246.43000001</v>
      </c>
      <c r="G7379">
        <v>203110099.63</v>
      </c>
      <c r="H7379">
        <v>272329668.38999999</v>
      </c>
      <c r="I7379" t="s">
        <v>26</v>
      </c>
      <c r="J7379" t="s">
        <v>26</v>
      </c>
      <c r="K7379" t="s">
        <v>26</v>
      </c>
    </row>
    <row r="7380" spans="1:11" x14ac:dyDescent="0.25">
      <c r="A7380" s="1">
        <v>38261</v>
      </c>
      <c r="B7380" t="s">
        <v>141</v>
      </c>
      <c r="C7380" t="s">
        <v>26</v>
      </c>
      <c r="D7380" t="s">
        <v>26</v>
      </c>
      <c r="E7380" t="s">
        <v>26</v>
      </c>
      <c r="F7380">
        <v>238344931.59</v>
      </c>
      <c r="G7380">
        <v>221038709.28</v>
      </c>
      <c r="H7380">
        <v>298256434.25</v>
      </c>
      <c r="I7380" t="s">
        <v>26</v>
      </c>
      <c r="J7380" t="s">
        <v>26</v>
      </c>
      <c r="K7380" t="s">
        <v>26</v>
      </c>
    </row>
    <row r="7381" spans="1:11" x14ac:dyDescent="0.25">
      <c r="A7381" s="1">
        <v>38261</v>
      </c>
      <c r="B7381" t="s">
        <v>142</v>
      </c>
      <c r="C7381" t="s">
        <v>26</v>
      </c>
      <c r="D7381" t="s">
        <v>26</v>
      </c>
      <c r="E7381" t="s">
        <v>26</v>
      </c>
      <c r="F7381">
        <v>239063886.37</v>
      </c>
      <c r="G7381">
        <v>209176235.38999999</v>
      </c>
      <c r="H7381">
        <v>332576607.92000002</v>
      </c>
      <c r="I7381" t="s">
        <v>26</v>
      </c>
      <c r="J7381" t="s">
        <v>26</v>
      </c>
      <c r="K7381" t="s">
        <v>26</v>
      </c>
    </row>
    <row r="7382" spans="1:11" x14ac:dyDescent="0.25">
      <c r="A7382" s="1">
        <v>38261</v>
      </c>
      <c r="B7382" t="s">
        <v>143</v>
      </c>
      <c r="C7382" t="s">
        <v>26</v>
      </c>
      <c r="D7382" t="s">
        <v>26</v>
      </c>
      <c r="E7382" t="s">
        <v>26</v>
      </c>
      <c r="F7382">
        <v>243570676.78</v>
      </c>
      <c r="G7382">
        <v>212831782.19</v>
      </c>
      <c r="H7382">
        <v>319068726.48000002</v>
      </c>
      <c r="I7382" t="s">
        <v>26</v>
      </c>
      <c r="J7382" t="s">
        <v>26</v>
      </c>
      <c r="K7382" t="s">
        <v>26</v>
      </c>
    </row>
    <row r="7383" spans="1:11" x14ac:dyDescent="0.25">
      <c r="A7383" s="1">
        <v>38261</v>
      </c>
      <c r="B7383" t="s">
        <v>144</v>
      </c>
      <c r="C7383" t="s">
        <v>26</v>
      </c>
      <c r="D7383" t="s">
        <v>26</v>
      </c>
      <c r="E7383" t="s">
        <v>26</v>
      </c>
      <c r="F7383">
        <v>223807182.86000001</v>
      </c>
      <c r="G7383">
        <v>202566457.22</v>
      </c>
      <c r="H7383">
        <v>301963118.80000001</v>
      </c>
      <c r="I7383" t="s">
        <v>26</v>
      </c>
      <c r="J7383" t="s">
        <v>26</v>
      </c>
      <c r="K7383" t="s">
        <v>26</v>
      </c>
    </row>
    <row r="7384" spans="1:11" x14ac:dyDescent="0.25">
      <c r="A7384" s="1">
        <v>38261</v>
      </c>
      <c r="B7384" t="s">
        <v>145</v>
      </c>
      <c r="C7384" t="s">
        <v>26</v>
      </c>
      <c r="D7384" t="s">
        <v>26</v>
      </c>
      <c r="E7384" t="s">
        <v>26</v>
      </c>
      <c r="F7384">
        <v>252290836.28999999</v>
      </c>
      <c r="G7384">
        <v>231805134.03</v>
      </c>
      <c r="H7384">
        <v>310197572.39999998</v>
      </c>
      <c r="I7384" t="s">
        <v>26</v>
      </c>
      <c r="J7384" t="s">
        <v>26</v>
      </c>
      <c r="K7384" t="s">
        <v>26</v>
      </c>
    </row>
    <row r="7385" spans="1:11" x14ac:dyDescent="0.25">
      <c r="A7385" s="1">
        <v>38261</v>
      </c>
      <c r="B7385" t="s">
        <v>146</v>
      </c>
      <c r="C7385" t="s">
        <v>26</v>
      </c>
      <c r="D7385" t="s">
        <v>26</v>
      </c>
      <c r="E7385" t="s">
        <v>26</v>
      </c>
      <c r="F7385">
        <v>256592091.69999999</v>
      </c>
      <c r="G7385">
        <v>237705070.12</v>
      </c>
      <c r="H7385">
        <v>314921341.77999997</v>
      </c>
      <c r="I7385" t="s">
        <v>26</v>
      </c>
      <c r="J7385" t="s">
        <v>26</v>
      </c>
      <c r="K7385" t="s">
        <v>26</v>
      </c>
    </row>
    <row r="7386" spans="1:11" x14ac:dyDescent="0.25">
      <c r="A7386" s="1">
        <v>38261</v>
      </c>
      <c r="B7386" t="s">
        <v>2</v>
      </c>
      <c r="C7386" t="s">
        <v>26</v>
      </c>
      <c r="D7386" t="s">
        <v>26</v>
      </c>
      <c r="E7386" t="s">
        <v>26</v>
      </c>
      <c r="F7386">
        <v>238330635.58000001</v>
      </c>
      <c r="G7386">
        <v>212703090.69</v>
      </c>
      <c r="H7386">
        <v>313115903.07999998</v>
      </c>
      <c r="I7386" t="s">
        <v>26</v>
      </c>
      <c r="J7386" t="s">
        <v>26</v>
      </c>
      <c r="K7386" t="s">
        <v>26</v>
      </c>
    </row>
    <row r="7387" spans="1:11" x14ac:dyDescent="0.25">
      <c r="A7387" s="1">
        <v>38261</v>
      </c>
      <c r="B7387" t="s">
        <v>147</v>
      </c>
      <c r="C7387" t="s">
        <v>26</v>
      </c>
      <c r="D7387" t="s">
        <v>26</v>
      </c>
      <c r="E7387" t="s">
        <v>26</v>
      </c>
      <c r="F7387">
        <v>252014999.66999999</v>
      </c>
      <c r="G7387">
        <v>216908845.58000001</v>
      </c>
      <c r="H7387">
        <v>334679342.06999999</v>
      </c>
      <c r="I7387" t="s">
        <v>26</v>
      </c>
      <c r="J7387" t="s">
        <v>26</v>
      </c>
      <c r="K7387" t="s">
        <v>26</v>
      </c>
    </row>
    <row r="7388" spans="1:11" x14ac:dyDescent="0.25">
      <c r="A7388" s="1">
        <v>38261</v>
      </c>
      <c r="B7388" t="s">
        <v>148</v>
      </c>
      <c r="C7388" t="s">
        <v>26</v>
      </c>
      <c r="D7388" t="s">
        <v>26</v>
      </c>
      <c r="E7388" t="s">
        <v>26</v>
      </c>
      <c r="F7388">
        <v>255355218.06999999</v>
      </c>
      <c r="G7388">
        <v>223068189.53</v>
      </c>
      <c r="H7388">
        <v>331132578.54000002</v>
      </c>
      <c r="I7388" t="s">
        <v>26</v>
      </c>
      <c r="J7388" t="s">
        <v>26</v>
      </c>
      <c r="K7388" t="s">
        <v>26</v>
      </c>
    </row>
    <row r="7389" spans="1:11" x14ac:dyDescent="0.25">
      <c r="A7389" s="1">
        <v>38261</v>
      </c>
      <c r="B7389" t="s">
        <v>149</v>
      </c>
      <c r="C7389" t="s">
        <v>26</v>
      </c>
      <c r="D7389" t="s">
        <v>26</v>
      </c>
      <c r="E7389" t="s">
        <v>26</v>
      </c>
      <c r="F7389">
        <v>243915710.90000001</v>
      </c>
      <c r="G7389">
        <v>209933448.56</v>
      </c>
      <c r="H7389">
        <v>322277926.66000003</v>
      </c>
      <c r="I7389" t="s">
        <v>26</v>
      </c>
      <c r="J7389" t="s">
        <v>26</v>
      </c>
      <c r="K7389" t="s">
        <v>26</v>
      </c>
    </row>
    <row r="7390" spans="1:11" x14ac:dyDescent="0.25">
      <c r="A7390" s="1">
        <v>38261</v>
      </c>
      <c r="B7390" t="s">
        <v>150</v>
      </c>
      <c r="C7390" t="s">
        <v>26</v>
      </c>
      <c r="D7390" t="s">
        <v>26</v>
      </c>
      <c r="E7390" t="s">
        <v>26</v>
      </c>
      <c r="F7390">
        <v>267209906.28999999</v>
      </c>
      <c r="G7390">
        <v>235217703.15000001</v>
      </c>
      <c r="H7390">
        <v>350035202.12</v>
      </c>
      <c r="I7390" t="s">
        <v>26</v>
      </c>
      <c r="J7390" t="s">
        <v>26</v>
      </c>
      <c r="K7390" t="s">
        <v>26</v>
      </c>
    </row>
    <row r="7391" spans="1:11" x14ac:dyDescent="0.25">
      <c r="A7391" s="1">
        <v>38261</v>
      </c>
      <c r="B7391" t="s">
        <v>151</v>
      </c>
      <c r="C7391" t="s">
        <v>26</v>
      </c>
      <c r="D7391" t="s">
        <v>26</v>
      </c>
      <c r="E7391" t="s">
        <v>26</v>
      </c>
      <c r="F7391">
        <v>230413428.65000001</v>
      </c>
      <c r="G7391">
        <v>199819083.27000001</v>
      </c>
      <c r="H7391">
        <v>320739572.50999999</v>
      </c>
      <c r="I7391" t="s">
        <v>26</v>
      </c>
      <c r="J7391" t="s">
        <v>26</v>
      </c>
      <c r="K7391" t="s">
        <v>26</v>
      </c>
    </row>
    <row r="7392" spans="1:11" x14ac:dyDescent="0.25">
      <c r="A7392" s="1">
        <v>38261</v>
      </c>
      <c r="B7392" t="s">
        <v>152</v>
      </c>
      <c r="C7392" t="s">
        <v>26</v>
      </c>
      <c r="D7392" t="s">
        <v>26</v>
      </c>
      <c r="E7392" t="s">
        <v>26</v>
      </c>
      <c r="F7392">
        <v>224736549.50999999</v>
      </c>
      <c r="G7392">
        <v>205984195.72</v>
      </c>
      <c r="H7392">
        <v>277546151.26999998</v>
      </c>
      <c r="I7392" t="s">
        <v>26</v>
      </c>
      <c r="J7392" t="s">
        <v>26</v>
      </c>
      <c r="K7392" t="s">
        <v>26</v>
      </c>
    </row>
    <row r="7393" spans="1:11" x14ac:dyDescent="0.25">
      <c r="A7393" s="1">
        <v>38261</v>
      </c>
      <c r="B7393" t="s">
        <v>153</v>
      </c>
      <c r="C7393" t="s">
        <v>26</v>
      </c>
      <c r="D7393" t="s">
        <v>26</v>
      </c>
      <c r="E7393" t="s">
        <v>26</v>
      </c>
      <c r="F7393">
        <v>266678245.68000001</v>
      </c>
      <c r="G7393">
        <v>252253035.43000001</v>
      </c>
      <c r="H7393">
        <v>306941336.69999999</v>
      </c>
      <c r="I7393" t="s">
        <v>26</v>
      </c>
      <c r="J7393" t="s">
        <v>26</v>
      </c>
      <c r="K7393" t="s">
        <v>26</v>
      </c>
    </row>
    <row r="7394" spans="1:11" x14ac:dyDescent="0.25">
      <c r="A7394" s="1">
        <v>38261</v>
      </c>
      <c r="B7394" t="s">
        <v>154</v>
      </c>
      <c r="C7394" t="s">
        <v>26</v>
      </c>
      <c r="D7394" t="s">
        <v>26</v>
      </c>
      <c r="E7394" t="s">
        <v>26</v>
      </c>
      <c r="F7394">
        <v>250248859.18000001</v>
      </c>
      <c r="G7394">
        <v>228387771.69999999</v>
      </c>
      <c r="H7394">
        <v>324662063.94</v>
      </c>
      <c r="I7394" t="s">
        <v>26</v>
      </c>
      <c r="J7394" t="s">
        <v>26</v>
      </c>
      <c r="K7394" t="s">
        <v>26</v>
      </c>
    </row>
    <row r="7395" spans="1:11" x14ac:dyDescent="0.25">
      <c r="A7395" s="1">
        <v>38261</v>
      </c>
      <c r="B7395" t="s">
        <v>155</v>
      </c>
      <c r="C7395" t="s">
        <v>26</v>
      </c>
      <c r="D7395" t="s">
        <v>26</v>
      </c>
      <c r="E7395" t="s">
        <v>26</v>
      </c>
      <c r="F7395">
        <v>236099567.59</v>
      </c>
      <c r="G7395">
        <v>214959425.88</v>
      </c>
      <c r="H7395">
        <v>295326857.72000003</v>
      </c>
      <c r="I7395" t="s">
        <v>26</v>
      </c>
      <c r="J7395" t="s">
        <v>26</v>
      </c>
      <c r="K7395" t="s">
        <v>26</v>
      </c>
    </row>
    <row r="7396" spans="1:11" x14ac:dyDescent="0.25">
      <c r="A7396" s="1">
        <v>38292</v>
      </c>
      <c r="B7396" t="s">
        <v>1</v>
      </c>
      <c r="C7396" t="s">
        <v>26</v>
      </c>
      <c r="D7396" t="s">
        <v>26</v>
      </c>
      <c r="E7396" t="s">
        <v>26</v>
      </c>
      <c r="F7396">
        <v>250438126.94</v>
      </c>
      <c r="G7396">
        <v>223420927.37</v>
      </c>
      <c r="H7396">
        <v>324823489.88999999</v>
      </c>
      <c r="I7396" t="s">
        <v>26</v>
      </c>
      <c r="J7396" t="s">
        <v>26</v>
      </c>
      <c r="K7396" t="s">
        <v>26</v>
      </c>
    </row>
    <row r="7397" spans="1:11" x14ac:dyDescent="0.25">
      <c r="A7397" s="1">
        <v>38292</v>
      </c>
      <c r="B7397" t="s">
        <v>126</v>
      </c>
      <c r="C7397" t="s">
        <v>26</v>
      </c>
      <c r="D7397" t="s">
        <v>26</v>
      </c>
      <c r="E7397" t="s">
        <v>26</v>
      </c>
      <c r="F7397">
        <v>236789600.00999999</v>
      </c>
      <c r="G7397">
        <v>212748128.37</v>
      </c>
      <c r="H7397">
        <v>302298001.11000001</v>
      </c>
      <c r="I7397" t="s">
        <v>26</v>
      </c>
      <c r="J7397" t="s">
        <v>26</v>
      </c>
      <c r="K7397" t="s">
        <v>26</v>
      </c>
    </row>
    <row r="7398" spans="1:11" x14ac:dyDescent="0.25">
      <c r="A7398" s="1">
        <v>38292</v>
      </c>
      <c r="B7398" t="s">
        <v>127</v>
      </c>
      <c r="C7398" t="s">
        <v>26</v>
      </c>
      <c r="D7398" t="s">
        <v>26</v>
      </c>
      <c r="E7398" t="s">
        <v>26</v>
      </c>
      <c r="F7398">
        <v>248619540.87</v>
      </c>
      <c r="G7398">
        <v>220991554.06999999</v>
      </c>
      <c r="H7398">
        <v>336567628.39999998</v>
      </c>
      <c r="I7398" t="s">
        <v>26</v>
      </c>
      <c r="J7398" t="s">
        <v>26</v>
      </c>
      <c r="K7398" t="s">
        <v>26</v>
      </c>
    </row>
    <row r="7399" spans="1:11" x14ac:dyDescent="0.25">
      <c r="A7399" s="1">
        <v>38292</v>
      </c>
      <c r="B7399" t="s">
        <v>113</v>
      </c>
      <c r="C7399" t="s">
        <v>26</v>
      </c>
      <c r="D7399" t="s">
        <v>26</v>
      </c>
      <c r="E7399" t="s">
        <v>26</v>
      </c>
      <c r="F7399">
        <v>256560426.47</v>
      </c>
      <c r="G7399">
        <v>229056531.97999999</v>
      </c>
      <c r="H7399">
        <v>326812146.80000001</v>
      </c>
      <c r="I7399" t="s">
        <v>26</v>
      </c>
      <c r="J7399" t="s">
        <v>26</v>
      </c>
      <c r="K7399" t="s">
        <v>26</v>
      </c>
    </row>
    <row r="7400" spans="1:11" x14ac:dyDescent="0.25">
      <c r="A7400" s="1">
        <v>38292</v>
      </c>
      <c r="B7400" t="s">
        <v>128</v>
      </c>
      <c r="C7400" t="s">
        <v>26</v>
      </c>
      <c r="D7400" t="s">
        <v>26</v>
      </c>
      <c r="E7400" t="s">
        <v>26</v>
      </c>
      <c r="F7400">
        <v>244428332.13</v>
      </c>
      <c r="G7400">
        <v>212733288.62</v>
      </c>
      <c r="H7400">
        <v>327620934.26999998</v>
      </c>
      <c r="I7400" t="s">
        <v>26</v>
      </c>
      <c r="J7400" t="s">
        <v>26</v>
      </c>
      <c r="K7400" t="s">
        <v>26</v>
      </c>
    </row>
    <row r="7401" spans="1:11" x14ac:dyDescent="0.25">
      <c r="A7401" s="1">
        <v>38292</v>
      </c>
      <c r="B7401" t="s">
        <v>129</v>
      </c>
      <c r="C7401" t="s">
        <v>26</v>
      </c>
      <c r="D7401" t="s">
        <v>26</v>
      </c>
      <c r="E7401" t="s">
        <v>26</v>
      </c>
      <c r="F7401">
        <v>248994177.55000001</v>
      </c>
      <c r="G7401">
        <v>230293439.06999999</v>
      </c>
      <c r="H7401">
        <v>305763460.56</v>
      </c>
      <c r="I7401" t="s">
        <v>26</v>
      </c>
      <c r="J7401" t="s">
        <v>26</v>
      </c>
      <c r="K7401" t="s">
        <v>26</v>
      </c>
    </row>
    <row r="7402" spans="1:11" x14ac:dyDescent="0.25">
      <c r="A7402" s="1">
        <v>38292</v>
      </c>
      <c r="B7402" t="s">
        <v>130</v>
      </c>
      <c r="C7402" t="s">
        <v>26</v>
      </c>
      <c r="D7402" t="s">
        <v>26</v>
      </c>
      <c r="E7402" t="s">
        <v>26</v>
      </c>
      <c r="F7402">
        <v>248544602.38999999</v>
      </c>
      <c r="G7402">
        <v>212760253.99000001</v>
      </c>
      <c r="H7402">
        <v>380844297.52999997</v>
      </c>
      <c r="I7402" t="s">
        <v>26</v>
      </c>
      <c r="J7402" t="s">
        <v>26</v>
      </c>
      <c r="K7402" t="s">
        <v>26</v>
      </c>
    </row>
    <row r="7403" spans="1:11" x14ac:dyDescent="0.25">
      <c r="A7403" s="1">
        <v>38292</v>
      </c>
      <c r="B7403" t="s">
        <v>131</v>
      </c>
      <c r="C7403" t="s">
        <v>26</v>
      </c>
      <c r="D7403" t="s">
        <v>26</v>
      </c>
      <c r="E7403" t="s">
        <v>26</v>
      </c>
      <c r="F7403">
        <v>243655649.59999999</v>
      </c>
      <c r="G7403">
        <v>216676319.62</v>
      </c>
      <c r="H7403">
        <v>331490802.07999998</v>
      </c>
      <c r="I7403" t="s">
        <v>26</v>
      </c>
      <c r="J7403" t="s">
        <v>26</v>
      </c>
      <c r="K7403" t="s">
        <v>26</v>
      </c>
    </row>
    <row r="7404" spans="1:11" x14ac:dyDescent="0.25">
      <c r="A7404" s="1">
        <v>38292</v>
      </c>
      <c r="B7404" t="s">
        <v>132</v>
      </c>
      <c r="C7404" t="s">
        <v>26</v>
      </c>
      <c r="D7404" t="s">
        <v>26</v>
      </c>
      <c r="E7404" t="s">
        <v>26</v>
      </c>
      <c r="F7404">
        <v>243583946.25999999</v>
      </c>
      <c r="G7404">
        <v>212590863.31999999</v>
      </c>
      <c r="H7404">
        <v>316568441.87</v>
      </c>
      <c r="I7404" t="s">
        <v>26</v>
      </c>
      <c r="J7404" t="s">
        <v>26</v>
      </c>
      <c r="K7404" t="s">
        <v>26</v>
      </c>
    </row>
    <row r="7405" spans="1:11" x14ac:dyDescent="0.25">
      <c r="A7405" s="1">
        <v>38292</v>
      </c>
      <c r="B7405" t="s">
        <v>133</v>
      </c>
      <c r="C7405" t="s">
        <v>26</v>
      </c>
      <c r="D7405" t="s">
        <v>26</v>
      </c>
      <c r="E7405" t="s">
        <v>26</v>
      </c>
      <c r="F7405">
        <v>246106540.09</v>
      </c>
      <c r="G7405">
        <v>206850594.91</v>
      </c>
      <c r="H7405">
        <v>340197520.73000002</v>
      </c>
      <c r="I7405" t="s">
        <v>26</v>
      </c>
      <c r="J7405" t="s">
        <v>26</v>
      </c>
      <c r="K7405" t="s">
        <v>26</v>
      </c>
    </row>
    <row r="7406" spans="1:11" x14ac:dyDescent="0.25">
      <c r="A7406" s="1">
        <v>38292</v>
      </c>
      <c r="B7406" t="s">
        <v>134</v>
      </c>
      <c r="C7406" t="s">
        <v>26</v>
      </c>
      <c r="D7406" t="s">
        <v>26</v>
      </c>
      <c r="E7406" t="s">
        <v>26</v>
      </c>
      <c r="F7406">
        <v>221601565.68000001</v>
      </c>
      <c r="G7406">
        <v>213050049.68000001</v>
      </c>
      <c r="H7406">
        <v>245166691.59</v>
      </c>
      <c r="I7406" t="s">
        <v>26</v>
      </c>
      <c r="J7406" t="s">
        <v>26</v>
      </c>
      <c r="K7406" t="s">
        <v>26</v>
      </c>
    </row>
    <row r="7407" spans="1:11" x14ac:dyDescent="0.25">
      <c r="A7407" s="1">
        <v>38292</v>
      </c>
      <c r="B7407" t="s">
        <v>135</v>
      </c>
      <c r="C7407" t="s">
        <v>26</v>
      </c>
      <c r="D7407" t="s">
        <v>26</v>
      </c>
      <c r="E7407" t="s">
        <v>26</v>
      </c>
      <c r="F7407">
        <v>217362584.28</v>
      </c>
      <c r="G7407">
        <v>208808165.16999999</v>
      </c>
      <c r="H7407">
        <v>249425067.03</v>
      </c>
      <c r="I7407" t="s">
        <v>26</v>
      </c>
      <c r="J7407" t="s">
        <v>26</v>
      </c>
      <c r="K7407" t="s">
        <v>26</v>
      </c>
    </row>
    <row r="7408" spans="1:11" x14ac:dyDescent="0.25">
      <c r="A7408" s="1">
        <v>38292</v>
      </c>
      <c r="B7408" t="s">
        <v>136</v>
      </c>
      <c r="C7408" t="s">
        <v>26</v>
      </c>
      <c r="D7408" t="s">
        <v>26</v>
      </c>
      <c r="E7408" t="s">
        <v>26</v>
      </c>
      <c r="F7408">
        <v>268657574.89999998</v>
      </c>
      <c r="G7408">
        <v>220232255.22999999</v>
      </c>
      <c r="H7408">
        <v>412501159.54000002</v>
      </c>
      <c r="I7408" t="s">
        <v>26</v>
      </c>
      <c r="J7408" t="s">
        <v>26</v>
      </c>
      <c r="K7408" t="s">
        <v>26</v>
      </c>
    </row>
    <row r="7409" spans="1:11" x14ac:dyDescent="0.25">
      <c r="A7409" s="1">
        <v>38292</v>
      </c>
      <c r="B7409" t="s">
        <v>137</v>
      </c>
      <c r="C7409" t="s">
        <v>26</v>
      </c>
      <c r="D7409" t="s">
        <v>26</v>
      </c>
      <c r="E7409" t="s">
        <v>26</v>
      </c>
      <c r="F7409">
        <v>240683468.47</v>
      </c>
      <c r="G7409">
        <v>201443468.88999999</v>
      </c>
      <c r="H7409">
        <v>406210719.57999998</v>
      </c>
      <c r="I7409" t="s">
        <v>26</v>
      </c>
      <c r="J7409" t="s">
        <v>26</v>
      </c>
      <c r="K7409" t="s">
        <v>26</v>
      </c>
    </row>
    <row r="7410" spans="1:11" x14ac:dyDescent="0.25">
      <c r="A7410" s="1">
        <v>38292</v>
      </c>
      <c r="B7410" t="s">
        <v>138</v>
      </c>
      <c r="C7410" t="s">
        <v>26</v>
      </c>
      <c r="D7410" t="s">
        <v>26</v>
      </c>
      <c r="E7410" t="s">
        <v>26</v>
      </c>
      <c r="F7410">
        <v>266742619.33000001</v>
      </c>
      <c r="G7410">
        <v>239568292.58000001</v>
      </c>
      <c r="H7410">
        <v>360742420.75</v>
      </c>
      <c r="I7410" t="s">
        <v>26</v>
      </c>
      <c r="J7410" t="s">
        <v>26</v>
      </c>
      <c r="K7410" t="s">
        <v>26</v>
      </c>
    </row>
    <row r="7411" spans="1:11" x14ac:dyDescent="0.25">
      <c r="A7411" s="1">
        <v>38292</v>
      </c>
      <c r="B7411" t="s">
        <v>139</v>
      </c>
      <c r="C7411" t="s">
        <v>26</v>
      </c>
      <c r="D7411" t="s">
        <v>26</v>
      </c>
      <c r="E7411" t="s">
        <v>26</v>
      </c>
      <c r="F7411">
        <v>256855726.16</v>
      </c>
      <c r="G7411">
        <v>216651340.44</v>
      </c>
      <c r="H7411">
        <v>397534407.32999998</v>
      </c>
      <c r="I7411" t="s">
        <v>26</v>
      </c>
      <c r="J7411" t="s">
        <v>26</v>
      </c>
      <c r="K7411" t="s">
        <v>26</v>
      </c>
    </row>
    <row r="7412" spans="1:11" x14ac:dyDescent="0.25">
      <c r="A7412" s="1">
        <v>38292</v>
      </c>
      <c r="B7412" t="s">
        <v>140</v>
      </c>
      <c r="C7412" t="s">
        <v>26</v>
      </c>
      <c r="D7412" t="s">
        <v>26</v>
      </c>
      <c r="E7412" t="s">
        <v>26</v>
      </c>
      <c r="F7412">
        <v>225113820.40000001</v>
      </c>
      <c r="G7412">
        <v>207172301.63</v>
      </c>
      <c r="H7412">
        <v>285129162.81</v>
      </c>
      <c r="I7412" t="s">
        <v>26</v>
      </c>
      <c r="J7412" t="s">
        <v>26</v>
      </c>
      <c r="K7412" t="s">
        <v>26</v>
      </c>
    </row>
    <row r="7413" spans="1:11" x14ac:dyDescent="0.25">
      <c r="A7413" s="1">
        <v>38292</v>
      </c>
      <c r="B7413" t="s">
        <v>141</v>
      </c>
      <c r="C7413" t="s">
        <v>26</v>
      </c>
      <c r="D7413" t="s">
        <v>26</v>
      </c>
      <c r="E7413" t="s">
        <v>26</v>
      </c>
      <c r="F7413">
        <v>242730478.33000001</v>
      </c>
      <c r="G7413">
        <v>228001428.62</v>
      </c>
      <c r="H7413">
        <v>296586198.22000003</v>
      </c>
      <c r="I7413" t="s">
        <v>26</v>
      </c>
      <c r="J7413" t="s">
        <v>26</v>
      </c>
      <c r="K7413" t="s">
        <v>26</v>
      </c>
    </row>
    <row r="7414" spans="1:11" x14ac:dyDescent="0.25">
      <c r="A7414" s="1">
        <v>38292</v>
      </c>
      <c r="B7414" t="s">
        <v>142</v>
      </c>
      <c r="C7414" t="s">
        <v>26</v>
      </c>
      <c r="D7414" t="s">
        <v>26</v>
      </c>
      <c r="E7414" t="s">
        <v>26</v>
      </c>
      <c r="F7414">
        <v>249534884.59</v>
      </c>
      <c r="G7414">
        <v>213171501.49000001</v>
      </c>
      <c r="H7414">
        <v>361011907.89999998</v>
      </c>
      <c r="I7414" t="s">
        <v>26</v>
      </c>
      <c r="J7414" t="s">
        <v>26</v>
      </c>
      <c r="K7414" t="s">
        <v>26</v>
      </c>
    </row>
    <row r="7415" spans="1:11" x14ac:dyDescent="0.25">
      <c r="A7415" s="1">
        <v>38292</v>
      </c>
      <c r="B7415" t="s">
        <v>143</v>
      </c>
      <c r="C7415" t="s">
        <v>26</v>
      </c>
      <c r="D7415" t="s">
        <v>26</v>
      </c>
      <c r="E7415" t="s">
        <v>26</v>
      </c>
      <c r="F7415">
        <v>248198519.63999999</v>
      </c>
      <c r="G7415">
        <v>219684965.58000001</v>
      </c>
      <c r="H7415">
        <v>319068726.48000002</v>
      </c>
      <c r="I7415" t="s">
        <v>26</v>
      </c>
      <c r="J7415" t="s">
        <v>26</v>
      </c>
      <c r="K7415" t="s">
        <v>26</v>
      </c>
    </row>
    <row r="7416" spans="1:11" x14ac:dyDescent="0.25">
      <c r="A7416" s="1">
        <v>38292</v>
      </c>
      <c r="B7416" t="s">
        <v>144</v>
      </c>
      <c r="C7416" t="s">
        <v>26</v>
      </c>
      <c r="D7416" t="s">
        <v>26</v>
      </c>
      <c r="E7416" t="s">
        <v>26</v>
      </c>
      <c r="F7416">
        <v>226336204.03</v>
      </c>
      <c r="G7416">
        <v>206111370.22</v>
      </c>
      <c r="H7416">
        <v>301993315.11000001</v>
      </c>
      <c r="I7416" t="s">
        <v>26</v>
      </c>
      <c r="J7416" t="s">
        <v>26</v>
      </c>
      <c r="K7416" t="s">
        <v>26</v>
      </c>
    </row>
    <row r="7417" spans="1:11" x14ac:dyDescent="0.25">
      <c r="A7417" s="1">
        <v>38292</v>
      </c>
      <c r="B7417" t="s">
        <v>145</v>
      </c>
      <c r="C7417" t="s">
        <v>26</v>
      </c>
      <c r="D7417" t="s">
        <v>26</v>
      </c>
      <c r="E7417" t="s">
        <v>26</v>
      </c>
      <c r="F7417">
        <v>254788515.56</v>
      </c>
      <c r="G7417">
        <v>235606738.22999999</v>
      </c>
      <c r="H7417">
        <v>310197572.39999998</v>
      </c>
      <c r="I7417" t="s">
        <v>26</v>
      </c>
      <c r="J7417" t="s">
        <v>26</v>
      </c>
      <c r="K7417" t="s">
        <v>26</v>
      </c>
    </row>
    <row r="7418" spans="1:11" x14ac:dyDescent="0.25">
      <c r="A7418" s="1">
        <v>38292</v>
      </c>
      <c r="B7418" t="s">
        <v>146</v>
      </c>
      <c r="C7418" t="s">
        <v>26</v>
      </c>
      <c r="D7418" t="s">
        <v>26</v>
      </c>
      <c r="E7418" t="s">
        <v>26</v>
      </c>
      <c r="F7418">
        <v>257695437.69999999</v>
      </c>
      <c r="G7418">
        <v>239392776.12</v>
      </c>
      <c r="H7418">
        <v>314921341.77999997</v>
      </c>
      <c r="I7418" t="s">
        <v>26</v>
      </c>
      <c r="J7418" t="s">
        <v>26</v>
      </c>
      <c r="K7418" t="s">
        <v>26</v>
      </c>
    </row>
    <row r="7419" spans="1:11" x14ac:dyDescent="0.25">
      <c r="A7419" s="1">
        <v>38292</v>
      </c>
      <c r="B7419" t="s">
        <v>2</v>
      </c>
      <c r="C7419" t="s">
        <v>26</v>
      </c>
      <c r="D7419" t="s">
        <v>26</v>
      </c>
      <c r="E7419" t="s">
        <v>26</v>
      </c>
      <c r="F7419">
        <v>241476599.97</v>
      </c>
      <c r="G7419">
        <v>217212396.21000001</v>
      </c>
      <c r="H7419">
        <v>313115903.07999998</v>
      </c>
      <c r="I7419" t="s">
        <v>26</v>
      </c>
      <c r="J7419" t="s">
        <v>26</v>
      </c>
      <c r="K7419" t="s">
        <v>26</v>
      </c>
    </row>
    <row r="7420" spans="1:11" x14ac:dyDescent="0.25">
      <c r="A7420" s="1">
        <v>38292</v>
      </c>
      <c r="B7420" t="s">
        <v>147</v>
      </c>
      <c r="C7420" t="s">
        <v>26</v>
      </c>
      <c r="D7420" t="s">
        <v>26</v>
      </c>
      <c r="E7420" t="s">
        <v>26</v>
      </c>
      <c r="F7420">
        <v>253728701.66</v>
      </c>
      <c r="G7420">
        <v>219576824.38</v>
      </c>
      <c r="H7420">
        <v>334679342.06999999</v>
      </c>
      <c r="I7420" t="s">
        <v>26</v>
      </c>
      <c r="J7420" t="s">
        <v>26</v>
      </c>
      <c r="K7420" t="s">
        <v>26</v>
      </c>
    </row>
    <row r="7421" spans="1:11" x14ac:dyDescent="0.25">
      <c r="A7421" s="1">
        <v>38292</v>
      </c>
      <c r="B7421" t="s">
        <v>148</v>
      </c>
      <c r="C7421" t="s">
        <v>26</v>
      </c>
      <c r="D7421" t="s">
        <v>26</v>
      </c>
      <c r="E7421" t="s">
        <v>26</v>
      </c>
      <c r="F7421">
        <v>257806628.16</v>
      </c>
      <c r="G7421">
        <v>227462632.86000001</v>
      </c>
      <c r="H7421">
        <v>330437200.13</v>
      </c>
      <c r="I7421" t="s">
        <v>26</v>
      </c>
      <c r="J7421" t="s">
        <v>26</v>
      </c>
      <c r="K7421" t="s">
        <v>26</v>
      </c>
    </row>
    <row r="7422" spans="1:11" x14ac:dyDescent="0.25">
      <c r="A7422" s="1">
        <v>38292</v>
      </c>
      <c r="B7422" t="s">
        <v>149</v>
      </c>
      <c r="C7422" t="s">
        <v>26</v>
      </c>
      <c r="D7422" t="s">
        <v>26</v>
      </c>
      <c r="E7422" t="s">
        <v>26</v>
      </c>
      <c r="F7422">
        <v>245476771.44999999</v>
      </c>
      <c r="G7422">
        <v>212494636.63999999</v>
      </c>
      <c r="H7422">
        <v>322277926.66000003</v>
      </c>
      <c r="I7422" t="s">
        <v>26</v>
      </c>
      <c r="J7422" t="s">
        <v>26</v>
      </c>
      <c r="K7422" t="s">
        <v>26</v>
      </c>
    </row>
    <row r="7423" spans="1:11" x14ac:dyDescent="0.25">
      <c r="A7423" s="1">
        <v>38292</v>
      </c>
      <c r="B7423" t="s">
        <v>150</v>
      </c>
      <c r="C7423" t="s">
        <v>26</v>
      </c>
      <c r="D7423" t="s">
        <v>26</v>
      </c>
      <c r="E7423" t="s">
        <v>26</v>
      </c>
      <c r="F7423">
        <v>269962168.31999999</v>
      </c>
      <c r="G7423">
        <v>239428100.03</v>
      </c>
      <c r="H7423">
        <v>350035202.12</v>
      </c>
      <c r="I7423" t="s">
        <v>26</v>
      </c>
      <c r="J7423" t="s">
        <v>26</v>
      </c>
      <c r="K7423" t="s">
        <v>26</v>
      </c>
    </row>
    <row r="7424" spans="1:11" x14ac:dyDescent="0.25">
      <c r="A7424" s="1">
        <v>38292</v>
      </c>
      <c r="B7424" t="s">
        <v>151</v>
      </c>
      <c r="C7424" t="s">
        <v>26</v>
      </c>
      <c r="D7424" t="s">
        <v>26</v>
      </c>
      <c r="E7424" t="s">
        <v>26</v>
      </c>
      <c r="F7424">
        <v>231634619.81999999</v>
      </c>
      <c r="G7424">
        <v>200398558.61000001</v>
      </c>
      <c r="H7424">
        <v>323658302.62</v>
      </c>
      <c r="I7424" t="s">
        <v>26</v>
      </c>
      <c r="J7424" t="s">
        <v>26</v>
      </c>
      <c r="K7424" t="s">
        <v>26</v>
      </c>
    </row>
    <row r="7425" spans="1:11" x14ac:dyDescent="0.25">
      <c r="A7425" s="1">
        <v>38292</v>
      </c>
      <c r="B7425" t="s">
        <v>152</v>
      </c>
      <c r="C7425" t="s">
        <v>26</v>
      </c>
      <c r="D7425" t="s">
        <v>26</v>
      </c>
      <c r="E7425" t="s">
        <v>26</v>
      </c>
      <c r="F7425">
        <v>225590548.40000001</v>
      </c>
      <c r="G7425">
        <v>207261297.72999999</v>
      </c>
      <c r="H7425">
        <v>277546151.26999998</v>
      </c>
      <c r="I7425" t="s">
        <v>26</v>
      </c>
      <c r="J7425" t="s">
        <v>26</v>
      </c>
      <c r="K7425" t="s">
        <v>26</v>
      </c>
    </row>
    <row r="7426" spans="1:11" x14ac:dyDescent="0.25">
      <c r="A7426" s="1">
        <v>38292</v>
      </c>
      <c r="B7426" t="s">
        <v>153</v>
      </c>
      <c r="C7426" t="s">
        <v>26</v>
      </c>
      <c r="D7426" t="s">
        <v>26</v>
      </c>
      <c r="E7426" t="s">
        <v>26</v>
      </c>
      <c r="F7426">
        <v>268678332.51999998</v>
      </c>
      <c r="G7426">
        <v>255280071.86000001</v>
      </c>
      <c r="H7426">
        <v>307033419.10000002</v>
      </c>
      <c r="I7426" t="s">
        <v>26</v>
      </c>
      <c r="J7426" t="s">
        <v>26</v>
      </c>
      <c r="K7426" t="s">
        <v>26</v>
      </c>
    </row>
    <row r="7427" spans="1:11" x14ac:dyDescent="0.25">
      <c r="A7427" s="1">
        <v>38292</v>
      </c>
      <c r="B7427" t="s">
        <v>154</v>
      </c>
      <c r="C7427" t="s">
        <v>26</v>
      </c>
      <c r="D7427" t="s">
        <v>26</v>
      </c>
      <c r="E7427" t="s">
        <v>26</v>
      </c>
      <c r="F7427">
        <v>251324929.28</v>
      </c>
      <c r="G7427">
        <v>229986486.09999999</v>
      </c>
      <c r="H7427">
        <v>324564665.31999999</v>
      </c>
      <c r="I7427" t="s">
        <v>26</v>
      </c>
      <c r="J7427" t="s">
        <v>26</v>
      </c>
      <c r="K7427" t="s">
        <v>26</v>
      </c>
    </row>
    <row r="7428" spans="1:11" x14ac:dyDescent="0.25">
      <c r="A7428" s="1">
        <v>38292</v>
      </c>
      <c r="B7428" t="s">
        <v>155</v>
      </c>
      <c r="C7428" t="s">
        <v>26</v>
      </c>
      <c r="D7428" t="s">
        <v>26</v>
      </c>
      <c r="E7428" t="s">
        <v>26</v>
      </c>
      <c r="F7428">
        <v>237492555.03999999</v>
      </c>
      <c r="G7428">
        <v>217130516.08000001</v>
      </c>
      <c r="H7428">
        <v>295179194.29000002</v>
      </c>
      <c r="I7428" t="s">
        <v>26</v>
      </c>
      <c r="J7428" t="s">
        <v>26</v>
      </c>
      <c r="K7428" t="s">
        <v>26</v>
      </c>
    </row>
    <row r="7429" spans="1:11" x14ac:dyDescent="0.25">
      <c r="A7429" s="1">
        <v>38322</v>
      </c>
      <c r="B7429" t="s">
        <v>1</v>
      </c>
      <c r="C7429" t="s">
        <v>26</v>
      </c>
      <c r="D7429" t="s">
        <v>26</v>
      </c>
      <c r="E7429" t="s">
        <v>26</v>
      </c>
      <c r="F7429">
        <v>253142858.72</v>
      </c>
      <c r="G7429">
        <v>226325399.41999999</v>
      </c>
      <c r="H7429">
        <v>327292148.41000003</v>
      </c>
      <c r="I7429" t="s">
        <v>26</v>
      </c>
      <c r="J7429" t="s">
        <v>26</v>
      </c>
      <c r="K7429" t="s">
        <v>26</v>
      </c>
    </row>
    <row r="7430" spans="1:11" x14ac:dyDescent="0.25">
      <c r="A7430" s="1">
        <v>38322</v>
      </c>
      <c r="B7430" t="s">
        <v>126</v>
      </c>
      <c r="C7430" t="s">
        <v>26</v>
      </c>
      <c r="D7430" t="s">
        <v>26</v>
      </c>
      <c r="E7430" t="s">
        <v>26</v>
      </c>
      <c r="F7430">
        <v>238920706.41</v>
      </c>
      <c r="G7430">
        <v>215492579.22</v>
      </c>
      <c r="H7430">
        <v>303235124.92000002</v>
      </c>
      <c r="I7430" t="s">
        <v>26</v>
      </c>
      <c r="J7430" t="s">
        <v>26</v>
      </c>
      <c r="K7430" t="s">
        <v>26</v>
      </c>
    </row>
    <row r="7431" spans="1:11" x14ac:dyDescent="0.25">
      <c r="A7431" s="1">
        <v>38322</v>
      </c>
      <c r="B7431" t="s">
        <v>127</v>
      </c>
      <c r="C7431" t="s">
        <v>26</v>
      </c>
      <c r="D7431" t="s">
        <v>26</v>
      </c>
      <c r="E7431" t="s">
        <v>26</v>
      </c>
      <c r="F7431">
        <v>251080874.31999999</v>
      </c>
      <c r="G7431">
        <v>224129634.13</v>
      </c>
      <c r="H7431">
        <v>337543674.51999998</v>
      </c>
      <c r="I7431" t="s">
        <v>26</v>
      </c>
      <c r="J7431" t="s">
        <v>26</v>
      </c>
      <c r="K7431" t="s">
        <v>26</v>
      </c>
    </row>
    <row r="7432" spans="1:11" x14ac:dyDescent="0.25">
      <c r="A7432" s="1">
        <v>38322</v>
      </c>
      <c r="B7432" t="s">
        <v>113</v>
      </c>
      <c r="C7432" t="s">
        <v>26</v>
      </c>
      <c r="D7432" t="s">
        <v>26</v>
      </c>
      <c r="E7432" t="s">
        <v>26</v>
      </c>
      <c r="F7432">
        <v>259844399.93000001</v>
      </c>
      <c r="G7432">
        <v>231736493.41</v>
      </c>
      <c r="H7432">
        <v>331452879.27999997</v>
      </c>
      <c r="I7432" t="s">
        <v>26</v>
      </c>
      <c r="J7432" t="s">
        <v>26</v>
      </c>
      <c r="K7432" t="s">
        <v>26</v>
      </c>
    </row>
    <row r="7433" spans="1:11" x14ac:dyDescent="0.25">
      <c r="A7433" s="1">
        <v>38322</v>
      </c>
      <c r="B7433" t="s">
        <v>128</v>
      </c>
      <c r="C7433" t="s">
        <v>26</v>
      </c>
      <c r="D7433" t="s">
        <v>26</v>
      </c>
      <c r="E7433" t="s">
        <v>26</v>
      </c>
      <c r="F7433">
        <v>246554858.62</v>
      </c>
      <c r="G7433">
        <v>215669008</v>
      </c>
      <c r="H7433">
        <v>328243414.04000002</v>
      </c>
      <c r="I7433" t="s">
        <v>26</v>
      </c>
      <c r="J7433" t="s">
        <v>26</v>
      </c>
      <c r="K7433" t="s">
        <v>26</v>
      </c>
    </row>
    <row r="7434" spans="1:11" x14ac:dyDescent="0.25">
      <c r="A7434" s="1">
        <v>38322</v>
      </c>
      <c r="B7434" t="s">
        <v>129</v>
      </c>
      <c r="C7434" t="s">
        <v>26</v>
      </c>
      <c r="D7434" t="s">
        <v>26</v>
      </c>
      <c r="E7434" t="s">
        <v>26</v>
      </c>
      <c r="F7434">
        <v>251160426.90000001</v>
      </c>
      <c r="G7434">
        <v>233540576.56</v>
      </c>
      <c r="H7434">
        <v>305763460.56</v>
      </c>
      <c r="I7434" t="s">
        <v>26</v>
      </c>
      <c r="J7434" t="s">
        <v>26</v>
      </c>
      <c r="K7434" t="s">
        <v>26</v>
      </c>
    </row>
    <row r="7435" spans="1:11" x14ac:dyDescent="0.25">
      <c r="A7435" s="1">
        <v>38322</v>
      </c>
      <c r="B7435" t="s">
        <v>130</v>
      </c>
      <c r="C7435" t="s">
        <v>26</v>
      </c>
      <c r="D7435" t="s">
        <v>26</v>
      </c>
      <c r="E7435" t="s">
        <v>26</v>
      </c>
      <c r="F7435">
        <v>248818001.44999999</v>
      </c>
      <c r="G7435">
        <v>213143222.44</v>
      </c>
      <c r="H7435">
        <v>380844297.52999997</v>
      </c>
      <c r="I7435" t="s">
        <v>26</v>
      </c>
      <c r="J7435" t="s">
        <v>26</v>
      </c>
      <c r="K7435" t="s">
        <v>26</v>
      </c>
    </row>
    <row r="7436" spans="1:11" x14ac:dyDescent="0.25">
      <c r="A7436" s="1">
        <v>38322</v>
      </c>
      <c r="B7436" t="s">
        <v>131</v>
      </c>
      <c r="C7436" t="s">
        <v>26</v>
      </c>
      <c r="D7436" t="s">
        <v>26</v>
      </c>
      <c r="E7436" t="s">
        <v>26</v>
      </c>
      <c r="F7436">
        <v>245093217.93000001</v>
      </c>
      <c r="G7436">
        <v>218669741.75999999</v>
      </c>
      <c r="H7436">
        <v>331490802.07999998</v>
      </c>
      <c r="I7436" t="s">
        <v>26</v>
      </c>
      <c r="J7436" t="s">
        <v>26</v>
      </c>
      <c r="K7436" t="s">
        <v>26</v>
      </c>
    </row>
    <row r="7437" spans="1:11" x14ac:dyDescent="0.25">
      <c r="A7437" s="1">
        <v>38322</v>
      </c>
      <c r="B7437" t="s">
        <v>132</v>
      </c>
      <c r="C7437" t="s">
        <v>26</v>
      </c>
      <c r="D7437" t="s">
        <v>26</v>
      </c>
      <c r="E7437" t="s">
        <v>26</v>
      </c>
      <c r="F7437">
        <v>245215958.69999999</v>
      </c>
      <c r="G7437">
        <v>215056917.34</v>
      </c>
      <c r="H7437">
        <v>316568441.87</v>
      </c>
      <c r="I7437" t="s">
        <v>26</v>
      </c>
      <c r="J7437" t="s">
        <v>26</v>
      </c>
      <c r="K7437" t="s">
        <v>26</v>
      </c>
    </row>
    <row r="7438" spans="1:11" x14ac:dyDescent="0.25">
      <c r="A7438" s="1">
        <v>38322</v>
      </c>
      <c r="B7438" t="s">
        <v>133</v>
      </c>
      <c r="C7438" t="s">
        <v>26</v>
      </c>
      <c r="D7438" t="s">
        <v>26</v>
      </c>
      <c r="E7438" t="s">
        <v>26</v>
      </c>
      <c r="F7438">
        <v>248444552.22</v>
      </c>
      <c r="G7438">
        <v>210553220.56</v>
      </c>
      <c r="H7438">
        <v>340197520.73000002</v>
      </c>
      <c r="I7438" t="s">
        <v>26</v>
      </c>
      <c r="J7438" t="s">
        <v>26</v>
      </c>
      <c r="K7438" t="s">
        <v>26</v>
      </c>
    </row>
    <row r="7439" spans="1:11" x14ac:dyDescent="0.25">
      <c r="A7439" s="1">
        <v>38322</v>
      </c>
      <c r="B7439" t="s">
        <v>134</v>
      </c>
      <c r="C7439" t="s">
        <v>26</v>
      </c>
      <c r="D7439" t="s">
        <v>26</v>
      </c>
      <c r="E7439" t="s">
        <v>26</v>
      </c>
      <c r="F7439">
        <v>225014229.80000001</v>
      </c>
      <c r="G7439">
        <v>217034085.61000001</v>
      </c>
      <c r="H7439">
        <v>247593841.83000001</v>
      </c>
      <c r="I7439" t="s">
        <v>26</v>
      </c>
      <c r="J7439" t="s">
        <v>26</v>
      </c>
      <c r="K7439" t="s">
        <v>26</v>
      </c>
    </row>
    <row r="7440" spans="1:11" x14ac:dyDescent="0.25">
      <c r="A7440" s="1">
        <v>38322</v>
      </c>
      <c r="B7440" t="s">
        <v>135</v>
      </c>
      <c r="C7440" t="s">
        <v>26</v>
      </c>
      <c r="D7440" t="s">
        <v>26</v>
      </c>
      <c r="E7440" t="s">
        <v>26</v>
      </c>
      <c r="F7440">
        <v>219492737.59999999</v>
      </c>
      <c r="G7440">
        <v>211835883.56</v>
      </c>
      <c r="H7440">
        <v>249425067.03</v>
      </c>
      <c r="I7440" t="s">
        <v>26</v>
      </c>
      <c r="J7440" t="s">
        <v>26</v>
      </c>
      <c r="K7440" t="s">
        <v>26</v>
      </c>
    </row>
    <row r="7441" spans="1:11" x14ac:dyDescent="0.25">
      <c r="A7441" s="1">
        <v>38322</v>
      </c>
      <c r="B7441" t="s">
        <v>136</v>
      </c>
      <c r="C7441" t="s">
        <v>26</v>
      </c>
      <c r="D7441" t="s">
        <v>26</v>
      </c>
      <c r="E7441" t="s">
        <v>26</v>
      </c>
      <c r="F7441">
        <v>270296386.11000001</v>
      </c>
      <c r="G7441">
        <v>223073251.31999999</v>
      </c>
      <c r="H7441">
        <v>411552406.87</v>
      </c>
      <c r="I7441" t="s">
        <v>26</v>
      </c>
      <c r="J7441" t="s">
        <v>26</v>
      </c>
      <c r="K7441" t="s">
        <v>26</v>
      </c>
    </row>
    <row r="7442" spans="1:11" x14ac:dyDescent="0.25">
      <c r="A7442" s="1">
        <v>38322</v>
      </c>
      <c r="B7442" t="s">
        <v>137</v>
      </c>
      <c r="C7442" t="s">
        <v>26</v>
      </c>
      <c r="D7442" t="s">
        <v>26</v>
      </c>
      <c r="E7442" t="s">
        <v>26</v>
      </c>
      <c r="F7442">
        <v>243595738.44</v>
      </c>
      <c r="G7442">
        <v>204827719.16</v>
      </c>
      <c r="H7442">
        <v>407713699.24000001</v>
      </c>
      <c r="I7442" t="s">
        <v>26</v>
      </c>
      <c r="J7442" t="s">
        <v>26</v>
      </c>
      <c r="K7442" t="s">
        <v>26</v>
      </c>
    </row>
    <row r="7443" spans="1:11" x14ac:dyDescent="0.25">
      <c r="A7443" s="1">
        <v>38322</v>
      </c>
      <c r="B7443" t="s">
        <v>138</v>
      </c>
      <c r="C7443" t="s">
        <v>26</v>
      </c>
      <c r="D7443" t="s">
        <v>26</v>
      </c>
      <c r="E7443" t="s">
        <v>26</v>
      </c>
      <c r="F7443">
        <v>271543986.48000002</v>
      </c>
      <c r="G7443">
        <v>241676493.55000001</v>
      </c>
      <c r="H7443">
        <v>373620925.17000002</v>
      </c>
      <c r="I7443" t="s">
        <v>26</v>
      </c>
      <c r="J7443" t="s">
        <v>26</v>
      </c>
      <c r="K7443" t="s">
        <v>26</v>
      </c>
    </row>
    <row r="7444" spans="1:11" x14ac:dyDescent="0.25">
      <c r="A7444" s="1">
        <v>38322</v>
      </c>
      <c r="B7444" t="s">
        <v>139</v>
      </c>
      <c r="C7444" t="s">
        <v>26</v>
      </c>
      <c r="D7444" t="s">
        <v>26</v>
      </c>
      <c r="E7444" t="s">
        <v>26</v>
      </c>
      <c r="F7444">
        <v>259552711.28</v>
      </c>
      <c r="G7444">
        <v>220659390.24000001</v>
      </c>
      <c r="H7444">
        <v>396858598.82999998</v>
      </c>
      <c r="I7444" t="s">
        <v>26</v>
      </c>
      <c r="J7444" t="s">
        <v>26</v>
      </c>
      <c r="K7444" t="s">
        <v>26</v>
      </c>
    </row>
    <row r="7445" spans="1:11" x14ac:dyDescent="0.25">
      <c r="A7445" s="1">
        <v>38322</v>
      </c>
      <c r="B7445" t="s">
        <v>140</v>
      </c>
      <c r="C7445" t="s">
        <v>26</v>
      </c>
      <c r="D7445" t="s">
        <v>26</v>
      </c>
      <c r="E7445" t="s">
        <v>26</v>
      </c>
      <c r="F7445">
        <v>227117333.40000001</v>
      </c>
      <c r="G7445">
        <v>209969127.69999999</v>
      </c>
      <c r="H7445">
        <v>285129162.81</v>
      </c>
      <c r="I7445" t="s">
        <v>26</v>
      </c>
      <c r="J7445" t="s">
        <v>26</v>
      </c>
      <c r="K7445" t="s">
        <v>26</v>
      </c>
    </row>
    <row r="7446" spans="1:11" x14ac:dyDescent="0.25">
      <c r="A7446" s="1">
        <v>38322</v>
      </c>
      <c r="B7446" t="s">
        <v>141</v>
      </c>
      <c r="C7446" t="s">
        <v>26</v>
      </c>
      <c r="D7446" t="s">
        <v>26</v>
      </c>
      <c r="E7446" t="s">
        <v>26</v>
      </c>
      <c r="F7446">
        <v>247876364.47</v>
      </c>
      <c r="G7446">
        <v>232880659.19999999</v>
      </c>
      <c r="H7446">
        <v>302814508.38</v>
      </c>
      <c r="I7446" t="s">
        <v>26</v>
      </c>
      <c r="J7446" t="s">
        <v>26</v>
      </c>
      <c r="K7446" t="s">
        <v>26</v>
      </c>
    </row>
    <row r="7447" spans="1:11" x14ac:dyDescent="0.25">
      <c r="A7447" s="1">
        <v>38322</v>
      </c>
      <c r="B7447" t="s">
        <v>142</v>
      </c>
      <c r="C7447" t="s">
        <v>26</v>
      </c>
      <c r="D7447" t="s">
        <v>26</v>
      </c>
      <c r="E7447" t="s">
        <v>26</v>
      </c>
      <c r="F7447">
        <v>251730791.58000001</v>
      </c>
      <c r="G7447">
        <v>216369074.00999999</v>
      </c>
      <c r="H7447">
        <v>360686997.18000001</v>
      </c>
      <c r="I7447" t="s">
        <v>26</v>
      </c>
      <c r="J7447" t="s">
        <v>26</v>
      </c>
      <c r="K7447" t="s">
        <v>26</v>
      </c>
    </row>
    <row r="7448" spans="1:11" x14ac:dyDescent="0.25">
      <c r="A7448" s="1">
        <v>38322</v>
      </c>
      <c r="B7448" t="s">
        <v>143</v>
      </c>
      <c r="C7448" t="s">
        <v>26</v>
      </c>
      <c r="D7448" t="s">
        <v>26</v>
      </c>
      <c r="E7448" t="s">
        <v>26</v>
      </c>
      <c r="F7448">
        <v>250531585.72999999</v>
      </c>
      <c r="G7448">
        <v>223134019.53999999</v>
      </c>
      <c r="H7448">
        <v>319068726.48000002</v>
      </c>
      <c r="I7448" t="s">
        <v>26</v>
      </c>
      <c r="J7448" t="s">
        <v>26</v>
      </c>
      <c r="K7448" t="s">
        <v>26</v>
      </c>
    </row>
    <row r="7449" spans="1:11" x14ac:dyDescent="0.25">
      <c r="A7449" s="1">
        <v>38322</v>
      </c>
      <c r="B7449" t="s">
        <v>144</v>
      </c>
      <c r="C7449" t="s">
        <v>26</v>
      </c>
      <c r="D7449" t="s">
        <v>26</v>
      </c>
      <c r="E7449" t="s">
        <v>26</v>
      </c>
      <c r="F7449">
        <v>228418497.11000001</v>
      </c>
      <c r="G7449">
        <v>209017540.53999999</v>
      </c>
      <c r="H7449">
        <v>301993315.11000001</v>
      </c>
      <c r="I7449" t="s">
        <v>26</v>
      </c>
      <c r="J7449" t="s">
        <v>26</v>
      </c>
      <c r="K7449" t="s">
        <v>26</v>
      </c>
    </row>
    <row r="7450" spans="1:11" x14ac:dyDescent="0.25">
      <c r="A7450" s="1">
        <v>38322</v>
      </c>
      <c r="B7450" t="s">
        <v>145</v>
      </c>
      <c r="C7450" t="s">
        <v>26</v>
      </c>
      <c r="D7450" t="s">
        <v>26</v>
      </c>
      <c r="E7450" t="s">
        <v>26</v>
      </c>
      <c r="F7450">
        <v>256317246.66</v>
      </c>
      <c r="G7450">
        <v>237962805.61000001</v>
      </c>
      <c r="H7450">
        <v>310197572.39999998</v>
      </c>
      <c r="I7450" t="s">
        <v>26</v>
      </c>
      <c r="J7450" t="s">
        <v>26</v>
      </c>
      <c r="K7450" t="s">
        <v>26</v>
      </c>
    </row>
    <row r="7451" spans="1:11" x14ac:dyDescent="0.25">
      <c r="A7451" s="1">
        <v>38322</v>
      </c>
      <c r="B7451" t="s">
        <v>146</v>
      </c>
      <c r="C7451" t="s">
        <v>26</v>
      </c>
      <c r="D7451" t="s">
        <v>26</v>
      </c>
      <c r="E7451" t="s">
        <v>26</v>
      </c>
      <c r="F7451">
        <v>268776341.51999998</v>
      </c>
      <c r="G7451">
        <v>243869421.03</v>
      </c>
      <c r="H7451">
        <v>340366986.19999999</v>
      </c>
      <c r="I7451" t="s">
        <v>26</v>
      </c>
      <c r="J7451" t="s">
        <v>26</v>
      </c>
      <c r="K7451" t="s">
        <v>26</v>
      </c>
    </row>
    <row r="7452" spans="1:11" x14ac:dyDescent="0.25">
      <c r="A7452" s="1">
        <v>38322</v>
      </c>
      <c r="B7452" t="s">
        <v>2</v>
      </c>
      <c r="C7452" t="s">
        <v>26</v>
      </c>
      <c r="D7452" t="s">
        <v>26</v>
      </c>
      <c r="E7452" t="s">
        <v>26</v>
      </c>
      <c r="F7452">
        <v>242997902.55000001</v>
      </c>
      <c r="G7452">
        <v>219384520.16999999</v>
      </c>
      <c r="H7452">
        <v>313115903.07999998</v>
      </c>
      <c r="I7452" t="s">
        <v>26</v>
      </c>
      <c r="J7452" t="s">
        <v>26</v>
      </c>
      <c r="K7452" t="s">
        <v>26</v>
      </c>
    </row>
    <row r="7453" spans="1:11" x14ac:dyDescent="0.25">
      <c r="A7453" s="1">
        <v>38322</v>
      </c>
      <c r="B7453" t="s">
        <v>147</v>
      </c>
      <c r="C7453" t="s">
        <v>26</v>
      </c>
      <c r="D7453" t="s">
        <v>26</v>
      </c>
      <c r="E7453" t="s">
        <v>26</v>
      </c>
      <c r="F7453">
        <v>255048090.91</v>
      </c>
      <c r="G7453">
        <v>221618888.84999999</v>
      </c>
      <c r="H7453">
        <v>334679342.06999999</v>
      </c>
      <c r="I7453" t="s">
        <v>26</v>
      </c>
      <c r="J7453" t="s">
        <v>26</v>
      </c>
      <c r="K7453" t="s">
        <v>26</v>
      </c>
    </row>
    <row r="7454" spans="1:11" x14ac:dyDescent="0.25">
      <c r="A7454" s="1">
        <v>38322</v>
      </c>
      <c r="B7454" t="s">
        <v>148</v>
      </c>
      <c r="C7454" t="s">
        <v>26</v>
      </c>
      <c r="D7454" t="s">
        <v>26</v>
      </c>
      <c r="E7454" t="s">
        <v>26</v>
      </c>
      <c r="F7454">
        <v>259173003.28999999</v>
      </c>
      <c r="G7454">
        <v>229691766.66</v>
      </c>
      <c r="H7454">
        <v>330437200.13</v>
      </c>
      <c r="I7454" t="s">
        <v>26</v>
      </c>
      <c r="J7454" t="s">
        <v>26</v>
      </c>
      <c r="K7454" t="s">
        <v>26</v>
      </c>
    </row>
    <row r="7455" spans="1:11" x14ac:dyDescent="0.25">
      <c r="A7455" s="1">
        <v>38322</v>
      </c>
      <c r="B7455" t="s">
        <v>149</v>
      </c>
      <c r="C7455" t="s">
        <v>26</v>
      </c>
      <c r="D7455" t="s">
        <v>26</v>
      </c>
      <c r="E7455" t="s">
        <v>26</v>
      </c>
      <c r="F7455">
        <v>247808800.78</v>
      </c>
      <c r="G7455">
        <v>216298290.63</v>
      </c>
      <c r="H7455">
        <v>322277926.66000003</v>
      </c>
      <c r="I7455" t="s">
        <v>26</v>
      </c>
      <c r="J7455" t="s">
        <v>26</v>
      </c>
      <c r="K7455" t="s">
        <v>26</v>
      </c>
    </row>
    <row r="7456" spans="1:11" x14ac:dyDescent="0.25">
      <c r="A7456" s="1">
        <v>38322</v>
      </c>
      <c r="B7456" t="s">
        <v>150</v>
      </c>
      <c r="C7456" t="s">
        <v>26</v>
      </c>
      <c r="D7456" t="s">
        <v>26</v>
      </c>
      <c r="E7456" t="s">
        <v>26</v>
      </c>
      <c r="F7456">
        <v>271824907.27999997</v>
      </c>
      <c r="G7456">
        <v>241343524.84</v>
      </c>
      <c r="H7456">
        <v>351960395.73000002</v>
      </c>
      <c r="I7456" t="s">
        <v>26</v>
      </c>
      <c r="J7456" t="s">
        <v>26</v>
      </c>
      <c r="K7456" t="s">
        <v>26</v>
      </c>
    </row>
    <row r="7457" spans="1:11" x14ac:dyDescent="0.25">
      <c r="A7457" s="1">
        <v>38322</v>
      </c>
      <c r="B7457" t="s">
        <v>151</v>
      </c>
      <c r="C7457" t="s">
        <v>26</v>
      </c>
      <c r="D7457" t="s">
        <v>26</v>
      </c>
      <c r="E7457" t="s">
        <v>26</v>
      </c>
      <c r="F7457">
        <v>233742494.86000001</v>
      </c>
      <c r="G7457">
        <v>203144018.86000001</v>
      </c>
      <c r="H7457">
        <v>324273253.38999999</v>
      </c>
      <c r="I7457" t="s">
        <v>26</v>
      </c>
      <c r="J7457" t="s">
        <v>26</v>
      </c>
      <c r="K7457" t="s">
        <v>26</v>
      </c>
    </row>
    <row r="7458" spans="1:11" x14ac:dyDescent="0.25">
      <c r="A7458" s="1">
        <v>38322</v>
      </c>
      <c r="B7458" t="s">
        <v>152</v>
      </c>
      <c r="C7458" t="s">
        <v>26</v>
      </c>
      <c r="D7458" t="s">
        <v>26</v>
      </c>
      <c r="E7458" t="s">
        <v>26</v>
      </c>
      <c r="F7458">
        <v>228094603.47999999</v>
      </c>
      <c r="G7458">
        <v>210971274.96000001</v>
      </c>
      <c r="H7458">
        <v>277546151.26999998</v>
      </c>
      <c r="I7458" t="s">
        <v>26</v>
      </c>
      <c r="J7458" t="s">
        <v>26</v>
      </c>
      <c r="K7458" t="s">
        <v>26</v>
      </c>
    </row>
    <row r="7459" spans="1:11" x14ac:dyDescent="0.25">
      <c r="A7459" s="1">
        <v>38322</v>
      </c>
      <c r="B7459" t="s">
        <v>153</v>
      </c>
      <c r="C7459" t="s">
        <v>26</v>
      </c>
      <c r="D7459" t="s">
        <v>26</v>
      </c>
      <c r="E7459" t="s">
        <v>26</v>
      </c>
      <c r="F7459">
        <v>271203908.85000002</v>
      </c>
      <c r="G7459">
        <v>259134800.94</v>
      </c>
      <c r="H7459">
        <v>307033419.10000002</v>
      </c>
      <c r="I7459" t="s">
        <v>26</v>
      </c>
      <c r="J7459" t="s">
        <v>26</v>
      </c>
      <c r="K7459" t="s">
        <v>26</v>
      </c>
    </row>
    <row r="7460" spans="1:11" x14ac:dyDescent="0.25">
      <c r="A7460" s="1">
        <v>38322</v>
      </c>
      <c r="B7460" t="s">
        <v>154</v>
      </c>
      <c r="C7460" t="s">
        <v>26</v>
      </c>
      <c r="D7460" t="s">
        <v>26</v>
      </c>
      <c r="E7460" t="s">
        <v>26</v>
      </c>
      <c r="F7460">
        <v>252732348.88</v>
      </c>
      <c r="G7460">
        <v>232033365.83000001</v>
      </c>
      <c r="H7460">
        <v>324564665.31999999</v>
      </c>
      <c r="I7460" t="s">
        <v>26</v>
      </c>
      <c r="J7460" t="s">
        <v>26</v>
      </c>
      <c r="K7460" t="s">
        <v>26</v>
      </c>
    </row>
    <row r="7461" spans="1:11" x14ac:dyDescent="0.25">
      <c r="A7461" s="1">
        <v>38322</v>
      </c>
      <c r="B7461" t="s">
        <v>155</v>
      </c>
      <c r="C7461" t="s">
        <v>26</v>
      </c>
      <c r="D7461" t="s">
        <v>26</v>
      </c>
      <c r="E7461" t="s">
        <v>26</v>
      </c>
      <c r="F7461">
        <v>240603707.50999999</v>
      </c>
      <c r="G7461">
        <v>221777109.12</v>
      </c>
      <c r="H7461">
        <v>295238230.13</v>
      </c>
      <c r="I7461" t="s">
        <v>26</v>
      </c>
      <c r="J7461" t="s">
        <v>26</v>
      </c>
      <c r="K7461" t="s">
        <v>26</v>
      </c>
    </row>
    <row r="7462" spans="1:11" x14ac:dyDescent="0.25">
      <c r="A7462" s="1">
        <v>38353</v>
      </c>
      <c r="B7462" t="s">
        <v>1</v>
      </c>
      <c r="C7462" t="s">
        <v>26</v>
      </c>
      <c r="D7462" t="s">
        <v>26</v>
      </c>
      <c r="E7462" t="s">
        <v>26</v>
      </c>
      <c r="F7462">
        <v>254940173.00999999</v>
      </c>
      <c r="G7462">
        <v>228022839.91999999</v>
      </c>
      <c r="H7462">
        <v>329452276.58999997</v>
      </c>
      <c r="I7462" t="s">
        <v>26</v>
      </c>
      <c r="J7462" t="s">
        <v>26</v>
      </c>
      <c r="K7462" t="s">
        <v>26</v>
      </c>
    </row>
    <row r="7463" spans="1:11" x14ac:dyDescent="0.25">
      <c r="A7463" s="1">
        <v>38353</v>
      </c>
      <c r="B7463" t="s">
        <v>126</v>
      </c>
      <c r="C7463" t="s">
        <v>26</v>
      </c>
      <c r="D7463" t="s">
        <v>26</v>
      </c>
      <c r="E7463" t="s">
        <v>26</v>
      </c>
      <c r="F7463">
        <v>243292955.34</v>
      </c>
      <c r="G7463">
        <v>216763985.44</v>
      </c>
      <c r="H7463">
        <v>314515471.56999999</v>
      </c>
      <c r="I7463" t="s">
        <v>26</v>
      </c>
      <c r="J7463" t="s">
        <v>26</v>
      </c>
      <c r="K7463" t="s">
        <v>26</v>
      </c>
    </row>
    <row r="7464" spans="1:11" x14ac:dyDescent="0.25">
      <c r="A7464" s="1">
        <v>38353</v>
      </c>
      <c r="B7464" t="s">
        <v>127</v>
      </c>
      <c r="C7464" t="s">
        <v>26</v>
      </c>
      <c r="D7464" t="s">
        <v>26</v>
      </c>
      <c r="E7464" t="s">
        <v>26</v>
      </c>
      <c r="F7464">
        <v>253491250.72</v>
      </c>
      <c r="G7464">
        <v>225676128.61000001</v>
      </c>
      <c r="H7464">
        <v>342303040.32999998</v>
      </c>
      <c r="I7464" t="s">
        <v>26</v>
      </c>
      <c r="J7464" t="s">
        <v>26</v>
      </c>
      <c r="K7464" t="s">
        <v>26</v>
      </c>
    </row>
    <row r="7465" spans="1:11" x14ac:dyDescent="0.25">
      <c r="A7465" s="1">
        <v>38353</v>
      </c>
      <c r="B7465" t="s">
        <v>113</v>
      </c>
      <c r="C7465" t="s">
        <v>26</v>
      </c>
      <c r="D7465" t="s">
        <v>26</v>
      </c>
      <c r="E7465" t="s">
        <v>26</v>
      </c>
      <c r="F7465">
        <v>261013699.72999999</v>
      </c>
      <c r="G7465">
        <v>233520864.41</v>
      </c>
      <c r="H7465">
        <v>331618605.72000003</v>
      </c>
      <c r="I7465" t="s">
        <v>26</v>
      </c>
      <c r="J7465" t="s">
        <v>26</v>
      </c>
      <c r="K7465" t="s">
        <v>26</v>
      </c>
    </row>
    <row r="7466" spans="1:11" x14ac:dyDescent="0.25">
      <c r="A7466" s="1">
        <v>38353</v>
      </c>
      <c r="B7466" t="s">
        <v>128</v>
      </c>
      <c r="C7466" t="s">
        <v>26</v>
      </c>
      <c r="D7466" t="s">
        <v>26</v>
      </c>
      <c r="E7466" t="s">
        <v>26</v>
      </c>
      <c r="F7466">
        <v>247713666.44999999</v>
      </c>
      <c r="G7466">
        <v>217200257.96000001</v>
      </c>
      <c r="H7466">
        <v>328702954.81999999</v>
      </c>
      <c r="I7466" t="s">
        <v>26</v>
      </c>
      <c r="J7466" t="s">
        <v>26</v>
      </c>
      <c r="K7466" t="s">
        <v>26</v>
      </c>
    </row>
    <row r="7467" spans="1:11" x14ac:dyDescent="0.25">
      <c r="A7467" s="1">
        <v>38353</v>
      </c>
      <c r="B7467" t="s">
        <v>129</v>
      </c>
      <c r="C7467" t="s">
        <v>26</v>
      </c>
      <c r="D7467" t="s">
        <v>26</v>
      </c>
      <c r="E7467" t="s">
        <v>26</v>
      </c>
      <c r="F7467">
        <v>252968781.97</v>
      </c>
      <c r="G7467">
        <v>236226293.19</v>
      </c>
      <c r="H7467">
        <v>305794036.91000003</v>
      </c>
      <c r="I7467" t="s">
        <v>26</v>
      </c>
      <c r="J7467" t="s">
        <v>26</v>
      </c>
      <c r="K7467" t="s">
        <v>26</v>
      </c>
    </row>
    <row r="7468" spans="1:11" x14ac:dyDescent="0.25">
      <c r="A7468" s="1">
        <v>38353</v>
      </c>
      <c r="B7468" t="s">
        <v>130</v>
      </c>
      <c r="C7468" t="s">
        <v>26</v>
      </c>
      <c r="D7468" t="s">
        <v>26</v>
      </c>
      <c r="E7468" t="s">
        <v>26</v>
      </c>
      <c r="F7468">
        <v>249564455.44999999</v>
      </c>
      <c r="G7468">
        <v>214187624.22999999</v>
      </c>
      <c r="H7468">
        <v>380844297.52999997</v>
      </c>
      <c r="I7468" t="s">
        <v>26</v>
      </c>
      <c r="J7468" t="s">
        <v>26</v>
      </c>
      <c r="K7468" t="s">
        <v>26</v>
      </c>
    </row>
    <row r="7469" spans="1:11" x14ac:dyDescent="0.25">
      <c r="A7469" s="1">
        <v>38353</v>
      </c>
      <c r="B7469" t="s">
        <v>131</v>
      </c>
      <c r="C7469" t="s">
        <v>26</v>
      </c>
      <c r="D7469" t="s">
        <v>26</v>
      </c>
      <c r="E7469" t="s">
        <v>26</v>
      </c>
      <c r="F7469">
        <v>247568659.44</v>
      </c>
      <c r="G7469">
        <v>222059122.75999999</v>
      </c>
      <c r="H7469">
        <v>331490802.07999998</v>
      </c>
      <c r="I7469" t="s">
        <v>26</v>
      </c>
      <c r="J7469" t="s">
        <v>26</v>
      </c>
      <c r="K7469" t="s">
        <v>26</v>
      </c>
    </row>
    <row r="7470" spans="1:11" x14ac:dyDescent="0.25">
      <c r="A7470" s="1">
        <v>38353</v>
      </c>
      <c r="B7470" t="s">
        <v>132</v>
      </c>
      <c r="C7470" t="s">
        <v>26</v>
      </c>
      <c r="D7470" t="s">
        <v>26</v>
      </c>
      <c r="E7470" t="s">
        <v>26</v>
      </c>
      <c r="F7470">
        <v>252891218.21000001</v>
      </c>
      <c r="G7470">
        <v>214863366.11000001</v>
      </c>
      <c r="H7470">
        <v>340659300.29000002</v>
      </c>
      <c r="I7470" t="s">
        <v>26</v>
      </c>
      <c r="J7470" t="s">
        <v>26</v>
      </c>
      <c r="K7470" t="s">
        <v>26</v>
      </c>
    </row>
    <row r="7471" spans="1:11" x14ac:dyDescent="0.25">
      <c r="A7471" s="1">
        <v>38353</v>
      </c>
      <c r="B7471" t="s">
        <v>133</v>
      </c>
      <c r="C7471" t="s">
        <v>26</v>
      </c>
      <c r="D7471" t="s">
        <v>26</v>
      </c>
      <c r="E7471" t="s">
        <v>26</v>
      </c>
      <c r="F7471">
        <v>250357575.27000001</v>
      </c>
      <c r="G7471">
        <v>213585186.94</v>
      </c>
      <c r="H7471">
        <v>340197520.73000002</v>
      </c>
      <c r="I7471" t="s">
        <v>26</v>
      </c>
      <c r="J7471" t="s">
        <v>26</v>
      </c>
      <c r="K7471" t="s">
        <v>26</v>
      </c>
    </row>
    <row r="7472" spans="1:11" x14ac:dyDescent="0.25">
      <c r="A7472" s="1">
        <v>38353</v>
      </c>
      <c r="B7472" t="s">
        <v>134</v>
      </c>
      <c r="C7472" t="s">
        <v>26</v>
      </c>
      <c r="D7472" t="s">
        <v>26</v>
      </c>
      <c r="E7472" t="s">
        <v>26</v>
      </c>
      <c r="F7472">
        <v>229312001.59</v>
      </c>
      <c r="G7472">
        <v>217923925.36000001</v>
      </c>
      <c r="H7472">
        <v>258413692.72</v>
      </c>
      <c r="I7472" t="s">
        <v>26</v>
      </c>
      <c r="J7472" t="s">
        <v>26</v>
      </c>
      <c r="K7472" t="s">
        <v>26</v>
      </c>
    </row>
    <row r="7473" spans="1:11" x14ac:dyDescent="0.25">
      <c r="A7473" s="1">
        <v>38353</v>
      </c>
      <c r="B7473" t="s">
        <v>135</v>
      </c>
      <c r="C7473" t="s">
        <v>26</v>
      </c>
      <c r="D7473" t="s">
        <v>26</v>
      </c>
      <c r="E7473" t="s">
        <v>26</v>
      </c>
      <c r="F7473">
        <v>226450657.38999999</v>
      </c>
      <c r="G7473">
        <v>217915573.41999999</v>
      </c>
      <c r="H7473">
        <v>258928162.08000001</v>
      </c>
      <c r="I7473" t="s">
        <v>26</v>
      </c>
      <c r="J7473" t="s">
        <v>26</v>
      </c>
      <c r="K7473" t="s">
        <v>26</v>
      </c>
    </row>
    <row r="7474" spans="1:11" x14ac:dyDescent="0.25">
      <c r="A7474" s="1">
        <v>38353</v>
      </c>
      <c r="B7474" t="s">
        <v>136</v>
      </c>
      <c r="C7474" t="s">
        <v>26</v>
      </c>
      <c r="D7474" t="s">
        <v>26</v>
      </c>
      <c r="E7474" t="s">
        <v>26</v>
      </c>
      <c r="F7474">
        <v>272053312.62</v>
      </c>
      <c r="G7474">
        <v>225683208.36000001</v>
      </c>
      <c r="H7474">
        <v>411552406.87</v>
      </c>
      <c r="I7474" t="s">
        <v>26</v>
      </c>
      <c r="J7474" t="s">
        <v>26</v>
      </c>
      <c r="K7474" t="s">
        <v>26</v>
      </c>
    </row>
    <row r="7475" spans="1:11" x14ac:dyDescent="0.25">
      <c r="A7475" s="1">
        <v>38353</v>
      </c>
      <c r="B7475" t="s">
        <v>137</v>
      </c>
      <c r="C7475" t="s">
        <v>26</v>
      </c>
      <c r="D7475" t="s">
        <v>26</v>
      </c>
      <c r="E7475" t="s">
        <v>26</v>
      </c>
      <c r="F7475">
        <v>251780555.25</v>
      </c>
      <c r="G7475">
        <v>205667512.81</v>
      </c>
      <c r="H7475">
        <v>443144019.69999999</v>
      </c>
      <c r="I7475" t="s">
        <v>26</v>
      </c>
      <c r="J7475" t="s">
        <v>26</v>
      </c>
      <c r="K7475" t="s">
        <v>26</v>
      </c>
    </row>
    <row r="7476" spans="1:11" x14ac:dyDescent="0.25">
      <c r="A7476" s="1">
        <v>38353</v>
      </c>
      <c r="B7476" t="s">
        <v>138</v>
      </c>
      <c r="C7476" t="s">
        <v>26</v>
      </c>
      <c r="D7476" t="s">
        <v>26</v>
      </c>
      <c r="E7476" t="s">
        <v>26</v>
      </c>
      <c r="F7476">
        <v>277327873.38999999</v>
      </c>
      <c r="G7476">
        <v>241386481.75999999</v>
      </c>
      <c r="H7476">
        <v>397383216.00999999</v>
      </c>
      <c r="I7476" t="s">
        <v>26</v>
      </c>
      <c r="J7476" t="s">
        <v>26</v>
      </c>
      <c r="K7476" t="s">
        <v>26</v>
      </c>
    </row>
    <row r="7477" spans="1:11" x14ac:dyDescent="0.25">
      <c r="A7477" s="1">
        <v>38353</v>
      </c>
      <c r="B7477" t="s">
        <v>139</v>
      </c>
      <c r="C7477" t="s">
        <v>26</v>
      </c>
      <c r="D7477" t="s">
        <v>26</v>
      </c>
      <c r="E7477" t="s">
        <v>26</v>
      </c>
      <c r="F7477">
        <v>261421490.81</v>
      </c>
      <c r="G7477">
        <v>223241105.09999999</v>
      </c>
      <c r="H7477">
        <v>396977656.41000003</v>
      </c>
      <c r="I7477" t="s">
        <v>26</v>
      </c>
      <c r="J7477" t="s">
        <v>26</v>
      </c>
      <c r="K7477" t="s">
        <v>26</v>
      </c>
    </row>
    <row r="7478" spans="1:11" x14ac:dyDescent="0.25">
      <c r="A7478" s="1">
        <v>38353</v>
      </c>
      <c r="B7478" t="s">
        <v>140</v>
      </c>
      <c r="C7478" t="s">
        <v>26</v>
      </c>
      <c r="D7478" t="s">
        <v>26</v>
      </c>
      <c r="E7478" t="s">
        <v>26</v>
      </c>
      <c r="F7478">
        <v>230160705.66999999</v>
      </c>
      <c r="G7478">
        <v>214231500.99000001</v>
      </c>
      <c r="H7478">
        <v>285129162.81</v>
      </c>
      <c r="I7478" t="s">
        <v>26</v>
      </c>
      <c r="J7478" t="s">
        <v>26</v>
      </c>
      <c r="K7478" t="s">
        <v>26</v>
      </c>
    </row>
    <row r="7479" spans="1:11" x14ac:dyDescent="0.25">
      <c r="A7479" s="1">
        <v>38353</v>
      </c>
      <c r="B7479" t="s">
        <v>141</v>
      </c>
      <c r="C7479" t="s">
        <v>26</v>
      </c>
      <c r="D7479" t="s">
        <v>26</v>
      </c>
      <c r="E7479" t="s">
        <v>26</v>
      </c>
      <c r="F7479">
        <v>255981921.59</v>
      </c>
      <c r="G7479">
        <v>237398543.97999999</v>
      </c>
      <c r="H7479">
        <v>320317186.95999998</v>
      </c>
      <c r="I7479" t="s">
        <v>26</v>
      </c>
      <c r="J7479" t="s">
        <v>26</v>
      </c>
      <c r="K7479" t="s">
        <v>26</v>
      </c>
    </row>
    <row r="7480" spans="1:11" x14ac:dyDescent="0.25">
      <c r="A7480" s="1">
        <v>38353</v>
      </c>
      <c r="B7480" t="s">
        <v>142</v>
      </c>
      <c r="C7480" t="s">
        <v>26</v>
      </c>
      <c r="D7480" t="s">
        <v>26</v>
      </c>
      <c r="E7480" t="s">
        <v>26</v>
      </c>
      <c r="F7480">
        <v>252158733.91999999</v>
      </c>
      <c r="G7480">
        <v>216823449.06999999</v>
      </c>
      <c r="H7480">
        <v>361011615.48000002</v>
      </c>
      <c r="I7480" t="s">
        <v>26</v>
      </c>
      <c r="J7480" t="s">
        <v>26</v>
      </c>
      <c r="K7480" t="s">
        <v>26</v>
      </c>
    </row>
    <row r="7481" spans="1:11" x14ac:dyDescent="0.25">
      <c r="A7481" s="1">
        <v>38353</v>
      </c>
      <c r="B7481" t="s">
        <v>143</v>
      </c>
      <c r="C7481" t="s">
        <v>26</v>
      </c>
      <c r="D7481" t="s">
        <v>26</v>
      </c>
      <c r="E7481" t="s">
        <v>26</v>
      </c>
      <c r="F7481">
        <v>251208021.00999999</v>
      </c>
      <c r="G7481">
        <v>224115809.22</v>
      </c>
      <c r="H7481">
        <v>319068726.48000002</v>
      </c>
      <c r="I7481" t="s">
        <v>26</v>
      </c>
      <c r="J7481" t="s">
        <v>26</v>
      </c>
      <c r="K7481" t="s">
        <v>26</v>
      </c>
    </row>
    <row r="7482" spans="1:11" x14ac:dyDescent="0.25">
      <c r="A7482" s="1">
        <v>38353</v>
      </c>
      <c r="B7482" t="s">
        <v>144</v>
      </c>
      <c r="C7482" t="s">
        <v>26</v>
      </c>
      <c r="D7482" t="s">
        <v>26</v>
      </c>
      <c r="E7482" t="s">
        <v>26</v>
      </c>
      <c r="F7482">
        <v>228943859.65000001</v>
      </c>
      <c r="G7482">
        <v>209749101.94</v>
      </c>
      <c r="H7482">
        <v>301993315.11000001</v>
      </c>
      <c r="I7482" t="s">
        <v>26</v>
      </c>
      <c r="J7482" t="s">
        <v>26</v>
      </c>
      <c r="K7482" t="s">
        <v>26</v>
      </c>
    </row>
    <row r="7483" spans="1:11" x14ac:dyDescent="0.25">
      <c r="A7483" s="1">
        <v>38353</v>
      </c>
      <c r="B7483" t="s">
        <v>145</v>
      </c>
      <c r="C7483" t="s">
        <v>26</v>
      </c>
      <c r="D7483" t="s">
        <v>26</v>
      </c>
      <c r="E7483" t="s">
        <v>26</v>
      </c>
      <c r="F7483">
        <v>256906776.33000001</v>
      </c>
      <c r="G7483">
        <v>238843267.99000001</v>
      </c>
      <c r="H7483">
        <v>310197572.39999998</v>
      </c>
      <c r="I7483" t="s">
        <v>26</v>
      </c>
      <c r="J7483" t="s">
        <v>26</v>
      </c>
      <c r="K7483" t="s">
        <v>26</v>
      </c>
    </row>
    <row r="7484" spans="1:11" x14ac:dyDescent="0.25">
      <c r="A7484" s="1">
        <v>38353</v>
      </c>
      <c r="B7484" t="s">
        <v>146</v>
      </c>
      <c r="C7484" t="s">
        <v>26</v>
      </c>
      <c r="D7484" t="s">
        <v>26</v>
      </c>
      <c r="E7484" t="s">
        <v>26</v>
      </c>
      <c r="F7484">
        <v>269690181.07999998</v>
      </c>
      <c r="G7484">
        <v>244820511.77000001</v>
      </c>
      <c r="H7484">
        <v>341285977.06</v>
      </c>
      <c r="I7484" t="s">
        <v>26</v>
      </c>
      <c r="J7484" t="s">
        <v>26</v>
      </c>
      <c r="K7484" t="s">
        <v>26</v>
      </c>
    </row>
    <row r="7485" spans="1:11" x14ac:dyDescent="0.25">
      <c r="A7485" s="1">
        <v>38353</v>
      </c>
      <c r="B7485" t="s">
        <v>2</v>
      </c>
      <c r="C7485" t="s">
        <v>26</v>
      </c>
      <c r="D7485" t="s">
        <v>26</v>
      </c>
      <c r="E7485" t="s">
        <v>26</v>
      </c>
      <c r="F7485">
        <v>243969894.16</v>
      </c>
      <c r="G7485">
        <v>220788581.09999999</v>
      </c>
      <c r="H7485">
        <v>313115903.07999998</v>
      </c>
      <c r="I7485" t="s">
        <v>26</v>
      </c>
      <c r="J7485" t="s">
        <v>26</v>
      </c>
      <c r="K7485" t="s">
        <v>26</v>
      </c>
    </row>
    <row r="7486" spans="1:11" x14ac:dyDescent="0.25">
      <c r="A7486" s="1">
        <v>38353</v>
      </c>
      <c r="B7486" t="s">
        <v>147</v>
      </c>
      <c r="C7486" t="s">
        <v>26</v>
      </c>
      <c r="D7486" t="s">
        <v>26</v>
      </c>
      <c r="E7486" t="s">
        <v>26</v>
      </c>
      <c r="F7486">
        <v>256246816.94</v>
      </c>
      <c r="G7486">
        <v>223458325.62</v>
      </c>
      <c r="H7486">
        <v>334679342.06999999</v>
      </c>
      <c r="I7486" t="s">
        <v>26</v>
      </c>
      <c r="J7486" t="s">
        <v>26</v>
      </c>
      <c r="K7486" t="s">
        <v>26</v>
      </c>
    </row>
    <row r="7487" spans="1:11" x14ac:dyDescent="0.25">
      <c r="A7487" s="1">
        <v>38353</v>
      </c>
      <c r="B7487" t="s">
        <v>148</v>
      </c>
      <c r="C7487" t="s">
        <v>26</v>
      </c>
      <c r="D7487" t="s">
        <v>26</v>
      </c>
      <c r="E7487" t="s">
        <v>26</v>
      </c>
      <c r="F7487">
        <v>260442951.00999999</v>
      </c>
      <c r="G7487">
        <v>231781961.74000001</v>
      </c>
      <c r="H7487">
        <v>330437200.13</v>
      </c>
      <c r="I7487" t="s">
        <v>26</v>
      </c>
      <c r="J7487" t="s">
        <v>26</v>
      </c>
      <c r="K7487" t="s">
        <v>26</v>
      </c>
    </row>
    <row r="7488" spans="1:11" x14ac:dyDescent="0.25">
      <c r="A7488" s="1">
        <v>38353</v>
      </c>
      <c r="B7488" t="s">
        <v>149</v>
      </c>
      <c r="C7488" t="s">
        <v>26</v>
      </c>
      <c r="D7488" t="s">
        <v>26</v>
      </c>
      <c r="E7488" t="s">
        <v>26</v>
      </c>
      <c r="F7488">
        <v>248725693.34</v>
      </c>
      <c r="G7488">
        <v>217812378.66999999</v>
      </c>
      <c r="H7488">
        <v>322277926.66000003</v>
      </c>
      <c r="I7488" t="s">
        <v>26</v>
      </c>
      <c r="J7488" t="s">
        <v>26</v>
      </c>
      <c r="K7488" t="s">
        <v>26</v>
      </c>
    </row>
    <row r="7489" spans="1:11" x14ac:dyDescent="0.25">
      <c r="A7489" s="1">
        <v>38353</v>
      </c>
      <c r="B7489" t="s">
        <v>150</v>
      </c>
      <c r="C7489" t="s">
        <v>26</v>
      </c>
      <c r="D7489" t="s">
        <v>26</v>
      </c>
      <c r="E7489" t="s">
        <v>26</v>
      </c>
      <c r="F7489">
        <v>274488791.37</v>
      </c>
      <c r="G7489">
        <v>244360318.90000001</v>
      </c>
      <c r="H7489">
        <v>354142550.19</v>
      </c>
      <c r="I7489" t="s">
        <v>26</v>
      </c>
      <c r="J7489" t="s">
        <v>26</v>
      </c>
      <c r="K7489" t="s">
        <v>26</v>
      </c>
    </row>
    <row r="7490" spans="1:11" x14ac:dyDescent="0.25">
      <c r="A7490" s="1">
        <v>38353</v>
      </c>
      <c r="B7490" t="s">
        <v>151</v>
      </c>
      <c r="C7490" t="s">
        <v>26</v>
      </c>
      <c r="D7490" t="s">
        <v>26</v>
      </c>
      <c r="E7490" t="s">
        <v>26</v>
      </c>
      <c r="F7490">
        <v>234326851.09999999</v>
      </c>
      <c r="G7490">
        <v>203997223.74000001</v>
      </c>
      <c r="H7490">
        <v>324273253.38999999</v>
      </c>
      <c r="I7490" t="s">
        <v>26</v>
      </c>
      <c r="J7490" t="s">
        <v>26</v>
      </c>
      <c r="K7490" t="s">
        <v>26</v>
      </c>
    </row>
    <row r="7491" spans="1:11" x14ac:dyDescent="0.25">
      <c r="A7491" s="1">
        <v>38353</v>
      </c>
      <c r="B7491" t="s">
        <v>152</v>
      </c>
      <c r="C7491" t="s">
        <v>26</v>
      </c>
      <c r="D7491" t="s">
        <v>26</v>
      </c>
      <c r="E7491" t="s">
        <v>26</v>
      </c>
      <c r="F7491">
        <v>229485980.56</v>
      </c>
      <c r="G7491">
        <v>213017696.33000001</v>
      </c>
      <c r="H7491">
        <v>277546151.26999998</v>
      </c>
      <c r="I7491" t="s">
        <v>26</v>
      </c>
      <c r="J7491" t="s">
        <v>26</v>
      </c>
      <c r="K7491" t="s">
        <v>26</v>
      </c>
    </row>
    <row r="7492" spans="1:11" x14ac:dyDescent="0.25">
      <c r="A7492" s="1">
        <v>38353</v>
      </c>
      <c r="B7492" t="s">
        <v>153</v>
      </c>
      <c r="C7492" t="s">
        <v>26</v>
      </c>
      <c r="D7492" t="s">
        <v>26</v>
      </c>
      <c r="E7492" t="s">
        <v>26</v>
      </c>
      <c r="F7492">
        <v>274187151.83999997</v>
      </c>
      <c r="G7492">
        <v>263695573.44</v>
      </c>
      <c r="H7492">
        <v>307033419.10000002</v>
      </c>
      <c r="I7492" t="s">
        <v>26</v>
      </c>
      <c r="J7492" t="s">
        <v>26</v>
      </c>
      <c r="K7492" t="s">
        <v>26</v>
      </c>
    </row>
    <row r="7493" spans="1:11" x14ac:dyDescent="0.25">
      <c r="A7493" s="1">
        <v>38353</v>
      </c>
      <c r="B7493" t="s">
        <v>154</v>
      </c>
      <c r="C7493" t="s">
        <v>26</v>
      </c>
      <c r="D7493" t="s">
        <v>26</v>
      </c>
      <c r="E7493" t="s">
        <v>26</v>
      </c>
      <c r="F7493">
        <v>254425655.62</v>
      </c>
      <c r="G7493">
        <v>234469716.16999999</v>
      </c>
      <c r="H7493">
        <v>324662034.72000003</v>
      </c>
      <c r="I7493" t="s">
        <v>26</v>
      </c>
      <c r="J7493" t="s">
        <v>26</v>
      </c>
      <c r="K7493" t="s">
        <v>26</v>
      </c>
    </row>
    <row r="7494" spans="1:11" x14ac:dyDescent="0.25">
      <c r="A7494" s="1">
        <v>38353</v>
      </c>
      <c r="B7494" t="s">
        <v>155</v>
      </c>
      <c r="C7494" t="s">
        <v>26</v>
      </c>
      <c r="D7494" t="s">
        <v>26</v>
      </c>
      <c r="E7494" t="s">
        <v>26</v>
      </c>
      <c r="F7494">
        <v>241229277.15000001</v>
      </c>
      <c r="G7494">
        <v>222730750.69</v>
      </c>
      <c r="H7494">
        <v>295208706.30000001</v>
      </c>
      <c r="I7494" t="s">
        <v>26</v>
      </c>
      <c r="J7494" t="s">
        <v>26</v>
      </c>
      <c r="K7494" t="s">
        <v>26</v>
      </c>
    </row>
    <row r="7495" spans="1:11" x14ac:dyDescent="0.25">
      <c r="A7495" s="1">
        <v>38384</v>
      </c>
      <c r="B7495" t="s">
        <v>1</v>
      </c>
      <c r="C7495" t="s">
        <v>26</v>
      </c>
      <c r="D7495" t="s">
        <v>26</v>
      </c>
      <c r="E7495" t="s">
        <v>26</v>
      </c>
      <c r="F7495">
        <v>256597284.13999999</v>
      </c>
      <c r="G7495">
        <v>229596197.52000001</v>
      </c>
      <c r="H7495">
        <v>331428990.25</v>
      </c>
      <c r="I7495" t="s">
        <v>26</v>
      </c>
      <c r="J7495" t="s">
        <v>26</v>
      </c>
      <c r="K7495" t="s">
        <v>26</v>
      </c>
    </row>
    <row r="7496" spans="1:11" x14ac:dyDescent="0.25">
      <c r="A7496" s="1">
        <v>38384</v>
      </c>
      <c r="B7496" t="s">
        <v>126</v>
      </c>
      <c r="C7496" t="s">
        <v>26</v>
      </c>
      <c r="D7496" t="s">
        <v>26</v>
      </c>
      <c r="E7496" t="s">
        <v>26</v>
      </c>
      <c r="F7496">
        <v>244728383.77000001</v>
      </c>
      <c r="G7496">
        <v>217999540.16</v>
      </c>
      <c r="H7496">
        <v>316434015.94</v>
      </c>
      <c r="I7496" t="s">
        <v>26</v>
      </c>
      <c r="J7496" t="s">
        <v>26</v>
      </c>
      <c r="K7496" t="s">
        <v>26</v>
      </c>
    </row>
    <row r="7497" spans="1:11" x14ac:dyDescent="0.25">
      <c r="A7497" s="1">
        <v>38384</v>
      </c>
      <c r="B7497" t="s">
        <v>127</v>
      </c>
      <c r="C7497" t="s">
        <v>26</v>
      </c>
      <c r="D7497" t="s">
        <v>26</v>
      </c>
      <c r="E7497" t="s">
        <v>26</v>
      </c>
      <c r="F7497">
        <v>257648507.22999999</v>
      </c>
      <c r="G7497">
        <v>228248836.47999999</v>
      </c>
      <c r="H7497">
        <v>350655234.51999998</v>
      </c>
      <c r="I7497" t="s">
        <v>26</v>
      </c>
      <c r="J7497" t="s">
        <v>26</v>
      </c>
      <c r="K7497" t="s">
        <v>26</v>
      </c>
    </row>
    <row r="7498" spans="1:11" x14ac:dyDescent="0.25">
      <c r="A7498" s="1">
        <v>38384</v>
      </c>
      <c r="B7498" t="s">
        <v>113</v>
      </c>
      <c r="C7498" t="s">
        <v>26</v>
      </c>
      <c r="D7498" t="s">
        <v>26</v>
      </c>
      <c r="E7498" t="s">
        <v>26</v>
      </c>
      <c r="F7498">
        <v>261353017.53999999</v>
      </c>
      <c r="G7498">
        <v>234034610.31</v>
      </c>
      <c r="H7498">
        <v>331651767.57999998</v>
      </c>
      <c r="I7498" t="s">
        <v>26</v>
      </c>
      <c r="J7498" t="s">
        <v>26</v>
      </c>
      <c r="K7498" t="s">
        <v>26</v>
      </c>
    </row>
    <row r="7499" spans="1:11" x14ac:dyDescent="0.25">
      <c r="A7499" s="1">
        <v>38384</v>
      </c>
      <c r="B7499" t="s">
        <v>128</v>
      </c>
      <c r="C7499" t="s">
        <v>26</v>
      </c>
      <c r="D7499" t="s">
        <v>26</v>
      </c>
      <c r="E7499" t="s">
        <v>26</v>
      </c>
      <c r="F7499">
        <v>249695375.78999999</v>
      </c>
      <c r="G7499">
        <v>220241061.56999999</v>
      </c>
      <c r="H7499">
        <v>328702954.81999999</v>
      </c>
      <c r="I7499" t="s">
        <v>26</v>
      </c>
      <c r="J7499" t="s">
        <v>26</v>
      </c>
      <c r="K7499" t="s">
        <v>26</v>
      </c>
    </row>
    <row r="7500" spans="1:11" x14ac:dyDescent="0.25">
      <c r="A7500" s="1">
        <v>38384</v>
      </c>
      <c r="B7500" t="s">
        <v>129</v>
      </c>
      <c r="C7500" t="s">
        <v>26</v>
      </c>
      <c r="D7500" t="s">
        <v>26</v>
      </c>
      <c r="E7500" t="s">
        <v>26</v>
      </c>
      <c r="F7500">
        <v>253702391.44</v>
      </c>
      <c r="G7500">
        <v>237289311.50999999</v>
      </c>
      <c r="H7500">
        <v>305824616.31</v>
      </c>
      <c r="I7500" t="s">
        <v>26</v>
      </c>
      <c r="J7500" t="s">
        <v>26</v>
      </c>
      <c r="K7500" t="s">
        <v>26</v>
      </c>
    </row>
    <row r="7501" spans="1:11" x14ac:dyDescent="0.25">
      <c r="A7501" s="1">
        <v>38384</v>
      </c>
      <c r="B7501" t="s">
        <v>130</v>
      </c>
      <c r="C7501" t="s">
        <v>26</v>
      </c>
      <c r="D7501" t="s">
        <v>26</v>
      </c>
      <c r="E7501" t="s">
        <v>26</v>
      </c>
      <c r="F7501">
        <v>250113497.25999999</v>
      </c>
      <c r="G7501">
        <v>214915862.16</v>
      </c>
      <c r="H7501">
        <v>380920466.38999999</v>
      </c>
      <c r="I7501" t="s">
        <v>26</v>
      </c>
      <c r="J7501" t="s">
        <v>26</v>
      </c>
      <c r="K7501" t="s">
        <v>26</v>
      </c>
    </row>
    <row r="7502" spans="1:11" x14ac:dyDescent="0.25">
      <c r="A7502" s="1">
        <v>38384</v>
      </c>
      <c r="B7502" t="s">
        <v>131</v>
      </c>
      <c r="C7502" t="s">
        <v>26</v>
      </c>
      <c r="D7502" t="s">
        <v>26</v>
      </c>
      <c r="E7502" t="s">
        <v>26</v>
      </c>
      <c r="F7502">
        <v>248682718.40000001</v>
      </c>
      <c r="G7502">
        <v>223369271.59</v>
      </c>
      <c r="H7502">
        <v>332120634.60000002</v>
      </c>
      <c r="I7502" t="s">
        <v>26</v>
      </c>
      <c r="J7502" t="s">
        <v>26</v>
      </c>
      <c r="K7502" t="s">
        <v>26</v>
      </c>
    </row>
    <row r="7503" spans="1:11" x14ac:dyDescent="0.25">
      <c r="A7503" s="1">
        <v>38384</v>
      </c>
      <c r="B7503" t="s">
        <v>132</v>
      </c>
      <c r="C7503" t="s">
        <v>26</v>
      </c>
      <c r="D7503" t="s">
        <v>26</v>
      </c>
      <c r="E7503" t="s">
        <v>26</v>
      </c>
      <c r="F7503">
        <v>254636167.61000001</v>
      </c>
      <c r="G7503">
        <v>216904568.09</v>
      </c>
      <c r="H7503">
        <v>341851607.83999997</v>
      </c>
      <c r="I7503" t="s">
        <v>26</v>
      </c>
      <c r="J7503" t="s">
        <v>26</v>
      </c>
      <c r="K7503" t="s">
        <v>26</v>
      </c>
    </row>
    <row r="7504" spans="1:11" x14ac:dyDescent="0.25">
      <c r="A7504" s="1">
        <v>38384</v>
      </c>
      <c r="B7504" t="s">
        <v>133</v>
      </c>
      <c r="C7504" t="s">
        <v>26</v>
      </c>
      <c r="D7504" t="s">
        <v>26</v>
      </c>
      <c r="E7504" t="s">
        <v>26</v>
      </c>
      <c r="F7504">
        <v>252710936.47999999</v>
      </c>
      <c r="G7504">
        <v>217301569.19</v>
      </c>
      <c r="H7504">
        <v>340197520.73000002</v>
      </c>
      <c r="I7504" t="s">
        <v>26</v>
      </c>
      <c r="J7504" t="s">
        <v>26</v>
      </c>
      <c r="K7504" t="s">
        <v>26</v>
      </c>
    </row>
    <row r="7505" spans="1:11" x14ac:dyDescent="0.25">
      <c r="A7505" s="1">
        <v>38384</v>
      </c>
      <c r="B7505" t="s">
        <v>134</v>
      </c>
      <c r="C7505" t="s">
        <v>26</v>
      </c>
      <c r="D7505" t="s">
        <v>26</v>
      </c>
      <c r="E7505" t="s">
        <v>26</v>
      </c>
      <c r="F7505">
        <v>229724763.19</v>
      </c>
      <c r="G7505">
        <v>218555904.74000001</v>
      </c>
      <c r="H7505">
        <v>258413692.72</v>
      </c>
      <c r="I7505" t="s">
        <v>26</v>
      </c>
      <c r="J7505" t="s">
        <v>26</v>
      </c>
      <c r="K7505" t="s">
        <v>26</v>
      </c>
    </row>
    <row r="7506" spans="1:11" x14ac:dyDescent="0.25">
      <c r="A7506" s="1">
        <v>38384</v>
      </c>
      <c r="B7506" t="s">
        <v>135</v>
      </c>
      <c r="C7506" t="s">
        <v>26</v>
      </c>
      <c r="D7506" t="s">
        <v>26</v>
      </c>
      <c r="E7506" t="s">
        <v>26</v>
      </c>
      <c r="F7506">
        <v>235350168.22</v>
      </c>
      <c r="G7506">
        <v>217784824.08000001</v>
      </c>
      <c r="H7506">
        <v>291009361.36000001</v>
      </c>
      <c r="I7506" t="s">
        <v>26</v>
      </c>
      <c r="J7506" t="s">
        <v>26</v>
      </c>
      <c r="K7506" t="s">
        <v>26</v>
      </c>
    </row>
    <row r="7507" spans="1:11" x14ac:dyDescent="0.25">
      <c r="A7507" s="1">
        <v>38384</v>
      </c>
      <c r="B7507" t="s">
        <v>136</v>
      </c>
      <c r="C7507" t="s">
        <v>26</v>
      </c>
      <c r="D7507" t="s">
        <v>26</v>
      </c>
      <c r="E7507" t="s">
        <v>26</v>
      </c>
      <c r="F7507">
        <v>273848864.48000002</v>
      </c>
      <c r="G7507">
        <v>227714357.24000001</v>
      </c>
      <c r="H7507">
        <v>412992840.29000002</v>
      </c>
      <c r="I7507" t="s">
        <v>26</v>
      </c>
      <c r="J7507" t="s">
        <v>26</v>
      </c>
      <c r="K7507" t="s">
        <v>26</v>
      </c>
    </row>
    <row r="7508" spans="1:11" x14ac:dyDescent="0.25">
      <c r="A7508" s="1">
        <v>38384</v>
      </c>
      <c r="B7508" t="s">
        <v>137</v>
      </c>
      <c r="C7508" t="s">
        <v>26</v>
      </c>
      <c r="D7508" t="s">
        <v>26</v>
      </c>
      <c r="E7508" t="s">
        <v>26</v>
      </c>
      <c r="F7508">
        <v>254222826.63999999</v>
      </c>
      <c r="G7508">
        <v>208855359.25999999</v>
      </c>
      <c r="H7508">
        <v>443144019.69999999</v>
      </c>
      <c r="I7508" t="s">
        <v>26</v>
      </c>
      <c r="J7508" t="s">
        <v>26</v>
      </c>
      <c r="K7508" t="s">
        <v>26</v>
      </c>
    </row>
    <row r="7509" spans="1:11" x14ac:dyDescent="0.25">
      <c r="A7509" s="1">
        <v>38384</v>
      </c>
      <c r="B7509" t="s">
        <v>138</v>
      </c>
      <c r="C7509" t="s">
        <v>26</v>
      </c>
      <c r="D7509" t="s">
        <v>26</v>
      </c>
      <c r="E7509" t="s">
        <v>26</v>
      </c>
      <c r="F7509">
        <v>279796091.45999998</v>
      </c>
      <c r="G7509">
        <v>244741753.86000001</v>
      </c>
      <c r="H7509">
        <v>397383216.00999999</v>
      </c>
      <c r="I7509" t="s">
        <v>26</v>
      </c>
      <c r="J7509" t="s">
        <v>26</v>
      </c>
      <c r="K7509" t="s">
        <v>26</v>
      </c>
    </row>
    <row r="7510" spans="1:11" x14ac:dyDescent="0.25">
      <c r="A7510" s="1">
        <v>38384</v>
      </c>
      <c r="B7510" t="s">
        <v>139</v>
      </c>
      <c r="C7510" t="s">
        <v>26</v>
      </c>
      <c r="D7510" t="s">
        <v>26</v>
      </c>
      <c r="E7510" t="s">
        <v>26</v>
      </c>
      <c r="F7510">
        <v>264009563.56</v>
      </c>
      <c r="G7510">
        <v>226879935.12</v>
      </c>
      <c r="H7510">
        <v>396898260.88</v>
      </c>
      <c r="I7510" t="s">
        <v>26</v>
      </c>
      <c r="J7510" t="s">
        <v>26</v>
      </c>
      <c r="K7510" t="s">
        <v>26</v>
      </c>
    </row>
    <row r="7511" spans="1:11" x14ac:dyDescent="0.25">
      <c r="A7511" s="1">
        <v>38384</v>
      </c>
      <c r="B7511" t="s">
        <v>140</v>
      </c>
      <c r="C7511" t="s">
        <v>26</v>
      </c>
      <c r="D7511" t="s">
        <v>26</v>
      </c>
      <c r="E7511" t="s">
        <v>26</v>
      </c>
      <c r="F7511">
        <v>230390866.38</v>
      </c>
      <c r="G7511">
        <v>214552848.24000001</v>
      </c>
      <c r="H7511">
        <v>285129162.81</v>
      </c>
      <c r="I7511" t="s">
        <v>26</v>
      </c>
      <c r="J7511" t="s">
        <v>26</v>
      </c>
      <c r="K7511" t="s">
        <v>26</v>
      </c>
    </row>
    <row r="7512" spans="1:11" x14ac:dyDescent="0.25">
      <c r="A7512" s="1">
        <v>38384</v>
      </c>
      <c r="B7512" t="s">
        <v>141</v>
      </c>
      <c r="C7512" t="s">
        <v>26</v>
      </c>
      <c r="D7512" t="s">
        <v>26</v>
      </c>
      <c r="E7512" t="s">
        <v>26</v>
      </c>
      <c r="F7512">
        <v>257492214.91999999</v>
      </c>
      <c r="G7512">
        <v>238846675.09999999</v>
      </c>
      <c r="H7512">
        <v>322078931.49000001</v>
      </c>
      <c r="I7512" t="s">
        <v>26</v>
      </c>
      <c r="J7512" t="s">
        <v>26</v>
      </c>
      <c r="K7512" t="s">
        <v>26</v>
      </c>
    </row>
    <row r="7513" spans="1:11" x14ac:dyDescent="0.25">
      <c r="A7513" s="1">
        <v>38384</v>
      </c>
      <c r="B7513" t="s">
        <v>142</v>
      </c>
      <c r="C7513" t="s">
        <v>26</v>
      </c>
      <c r="D7513" t="s">
        <v>26</v>
      </c>
      <c r="E7513" t="s">
        <v>26</v>
      </c>
      <c r="F7513">
        <v>254302083.16</v>
      </c>
      <c r="G7513">
        <v>219620471.56</v>
      </c>
      <c r="H7513">
        <v>361480930.57999998</v>
      </c>
      <c r="I7513" t="s">
        <v>26</v>
      </c>
      <c r="J7513" t="s">
        <v>26</v>
      </c>
      <c r="K7513" t="s">
        <v>26</v>
      </c>
    </row>
    <row r="7514" spans="1:11" x14ac:dyDescent="0.25">
      <c r="A7514" s="1">
        <v>38384</v>
      </c>
      <c r="B7514" t="s">
        <v>143</v>
      </c>
      <c r="C7514" t="s">
        <v>26</v>
      </c>
      <c r="D7514" t="s">
        <v>26</v>
      </c>
      <c r="E7514" t="s">
        <v>26</v>
      </c>
      <c r="F7514">
        <v>251358745.81999999</v>
      </c>
      <c r="G7514">
        <v>224339925.03</v>
      </c>
      <c r="H7514">
        <v>319068726.48000002</v>
      </c>
      <c r="I7514" t="s">
        <v>26</v>
      </c>
      <c r="J7514" t="s">
        <v>26</v>
      </c>
      <c r="K7514" t="s">
        <v>26</v>
      </c>
    </row>
    <row r="7515" spans="1:11" x14ac:dyDescent="0.25">
      <c r="A7515" s="1">
        <v>38384</v>
      </c>
      <c r="B7515" t="s">
        <v>144</v>
      </c>
      <c r="C7515" t="s">
        <v>26</v>
      </c>
      <c r="D7515" t="s">
        <v>26</v>
      </c>
      <c r="E7515" t="s">
        <v>26</v>
      </c>
      <c r="F7515">
        <v>231187509.47</v>
      </c>
      <c r="G7515">
        <v>212916313.37</v>
      </c>
      <c r="H7515">
        <v>301963115.77999997</v>
      </c>
      <c r="I7515" t="s">
        <v>26</v>
      </c>
      <c r="J7515" t="s">
        <v>26</v>
      </c>
      <c r="K7515" t="s">
        <v>26</v>
      </c>
    </row>
    <row r="7516" spans="1:11" x14ac:dyDescent="0.25">
      <c r="A7516" s="1">
        <v>38384</v>
      </c>
      <c r="B7516" t="s">
        <v>145</v>
      </c>
      <c r="C7516" t="s">
        <v>26</v>
      </c>
      <c r="D7516" t="s">
        <v>26</v>
      </c>
      <c r="E7516" t="s">
        <v>26</v>
      </c>
      <c r="F7516">
        <v>266566471.12</v>
      </c>
      <c r="G7516">
        <v>241613849.90000001</v>
      </c>
      <c r="H7516">
        <v>334424002.80000001</v>
      </c>
      <c r="I7516" t="s">
        <v>26</v>
      </c>
      <c r="J7516" t="s">
        <v>26</v>
      </c>
      <c r="K7516" t="s">
        <v>26</v>
      </c>
    </row>
    <row r="7517" spans="1:11" x14ac:dyDescent="0.25">
      <c r="A7517" s="1">
        <v>38384</v>
      </c>
      <c r="B7517" t="s">
        <v>146</v>
      </c>
      <c r="C7517" t="s">
        <v>26</v>
      </c>
      <c r="D7517" t="s">
        <v>26</v>
      </c>
      <c r="E7517" t="s">
        <v>26</v>
      </c>
      <c r="F7517">
        <v>270337437.50999999</v>
      </c>
      <c r="G7517">
        <v>245824275.87</v>
      </c>
      <c r="H7517">
        <v>341285977.06</v>
      </c>
      <c r="I7517" t="s">
        <v>26</v>
      </c>
      <c r="J7517" t="s">
        <v>26</v>
      </c>
      <c r="K7517" t="s">
        <v>26</v>
      </c>
    </row>
    <row r="7518" spans="1:11" x14ac:dyDescent="0.25">
      <c r="A7518" s="1">
        <v>38384</v>
      </c>
      <c r="B7518" t="s">
        <v>2</v>
      </c>
      <c r="C7518" t="s">
        <v>26</v>
      </c>
      <c r="D7518" t="s">
        <v>26</v>
      </c>
      <c r="E7518" t="s">
        <v>26</v>
      </c>
      <c r="F7518">
        <v>245067758.68000001</v>
      </c>
      <c r="G7518">
        <v>222157470.30000001</v>
      </c>
      <c r="H7518">
        <v>313585576.93000001</v>
      </c>
      <c r="I7518" t="s">
        <v>26</v>
      </c>
      <c r="J7518" t="s">
        <v>26</v>
      </c>
      <c r="K7518" t="s">
        <v>26</v>
      </c>
    </row>
    <row r="7519" spans="1:11" x14ac:dyDescent="0.25">
      <c r="A7519" s="1">
        <v>38384</v>
      </c>
      <c r="B7519" t="s">
        <v>147</v>
      </c>
      <c r="C7519" t="s">
        <v>26</v>
      </c>
      <c r="D7519" t="s">
        <v>26</v>
      </c>
      <c r="E7519" t="s">
        <v>26</v>
      </c>
      <c r="F7519">
        <v>256528688.44</v>
      </c>
      <c r="G7519">
        <v>223882896.44</v>
      </c>
      <c r="H7519">
        <v>334679342.06999999</v>
      </c>
      <c r="I7519" t="s">
        <v>26</v>
      </c>
      <c r="J7519" t="s">
        <v>26</v>
      </c>
      <c r="K7519" t="s">
        <v>26</v>
      </c>
    </row>
    <row r="7520" spans="1:11" x14ac:dyDescent="0.25">
      <c r="A7520" s="1">
        <v>38384</v>
      </c>
      <c r="B7520" t="s">
        <v>148</v>
      </c>
      <c r="C7520" t="s">
        <v>26</v>
      </c>
      <c r="D7520" t="s">
        <v>26</v>
      </c>
      <c r="E7520" t="s">
        <v>26</v>
      </c>
      <c r="F7520">
        <v>260625261.08000001</v>
      </c>
      <c r="G7520">
        <v>232083278.28999999</v>
      </c>
      <c r="H7520">
        <v>330437200.13</v>
      </c>
      <c r="I7520" t="s">
        <v>26</v>
      </c>
      <c r="J7520" t="s">
        <v>26</v>
      </c>
      <c r="K7520" t="s">
        <v>26</v>
      </c>
    </row>
    <row r="7521" spans="1:11" x14ac:dyDescent="0.25">
      <c r="A7521" s="1">
        <v>38384</v>
      </c>
      <c r="B7521" t="s">
        <v>149</v>
      </c>
      <c r="C7521" t="s">
        <v>26</v>
      </c>
      <c r="D7521" t="s">
        <v>26</v>
      </c>
      <c r="E7521" t="s">
        <v>26</v>
      </c>
      <c r="F7521">
        <v>250367282.91999999</v>
      </c>
      <c r="G7521">
        <v>220491470.91999999</v>
      </c>
      <c r="H7521">
        <v>322277926.66000003</v>
      </c>
      <c r="I7521" t="s">
        <v>26</v>
      </c>
      <c r="J7521" t="s">
        <v>26</v>
      </c>
      <c r="K7521" t="s">
        <v>26</v>
      </c>
    </row>
    <row r="7522" spans="1:11" x14ac:dyDescent="0.25">
      <c r="A7522" s="1">
        <v>38384</v>
      </c>
      <c r="B7522" t="s">
        <v>150</v>
      </c>
      <c r="C7522" t="s">
        <v>26</v>
      </c>
      <c r="D7522" t="s">
        <v>26</v>
      </c>
      <c r="E7522" t="s">
        <v>26</v>
      </c>
      <c r="F7522">
        <v>277316025.93000001</v>
      </c>
      <c r="G7522">
        <v>248685496.53999999</v>
      </c>
      <c r="H7522">
        <v>354142550.19</v>
      </c>
      <c r="I7522" t="s">
        <v>26</v>
      </c>
      <c r="J7522" t="s">
        <v>26</v>
      </c>
      <c r="K7522" t="s">
        <v>26</v>
      </c>
    </row>
    <row r="7523" spans="1:11" x14ac:dyDescent="0.25">
      <c r="A7523" s="1">
        <v>38384</v>
      </c>
      <c r="B7523" t="s">
        <v>151</v>
      </c>
      <c r="C7523" t="s">
        <v>26</v>
      </c>
      <c r="D7523" t="s">
        <v>26</v>
      </c>
      <c r="E7523" t="s">
        <v>26</v>
      </c>
      <c r="F7523">
        <v>236224898.59</v>
      </c>
      <c r="G7523">
        <v>206710386.81999999</v>
      </c>
      <c r="H7523">
        <v>324273253.38999999</v>
      </c>
      <c r="I7523" t="s">
        <v>26</v>
      </c>
      <c r="J7523" t="s">
        <v>26</v>
      </c>
      <c r="K7523" t="s">
        <v>26</v>
      </c>
    </row>
    <row r="7524" spans="1:11" x14ac:dyDescent="0.25">
      <c r="A7524" s="1">
        <v>38384</v>
      </c>
      <c r="B7524" t="s">
        <v>152</v>
      </c>
      <c r="C7524" t="s">
        <v>26</v>
      </c>
      <c r="D7524" t="s">
        <v>26</v>
      </c>
      <c r="E7524" t="s">
        <v>26</v>
      </c>
      <c r="F7524">
        <v>230151489.91</v>
      </c>
      <c r="G7524">
        <v>213997577.72999999</v>
      </c>
      <c r="H7524">
        <v>277546151.26999998</v>
      </c>
      <c r="I7524" t="s">
        <v>26</v>
      </c>
      <c r="J7524" t="s">
        <v>26</v>
      </c>
      <c r="K7524" t="s">
        <v>26</v>
      </c>
    </row>
    <row r="7525" spans="1:11" x14ac:dyDescent="0.25">
      <c r="A7525" s="1">
        <v>38384</v>
      </c>
      <c r="B7525" t="s">
        <v>153</v>
      </c>
      <c r="C7525" t="s">
        <v>26</v>
      </c>
      <c r="D7525" t="s">
        <v>26</v>
      </c>
      <c r="E7525" t="s">
        <v>26</v>
      </c>
      <c r="F7525">
        <v>275585506.31999999</v>
      </c>
      <c r="G7525">
        <v>265857877.13999999</v>
      </c>
      <c r="H7525">
        <v>307033419.10000002</v>
      </c>
      <c r="I7525" t="s">
        <v>26</v>
      </c>
      <c r="J7525" t="s">
        <v>26</v>
      </c>
      <c r="K7525" t="s">
        <v>26</v>
      </c>
    </row>
    <row r="7526" spans="1:11" x14ac:dyDescent="0.25">
      <c r="A7526" s="1">
        <v>38384</v>
      </c>
      <c r="B7526" t="s">
        <v>154</v>
      </c>
      <c r="C7526" t="s">
        <v>26</v>
      </c>
      <c r="D7526" t="s">
        <v>26</v>
      </c>
      <c r="E7526" t="s">
        <v>26</v>
      </c>
      <c r="F7526">
        <v>254832736.66999999</v>
      </c>
      <c r="G7526">
        <v>235055890.46000001</v>
      </c>
      <c r="H7526">
        <v>324662034.72000003</v>
      </c>
      <c r="I7526" t="s">
        <v>26</v>
      </c>
      <c r="J7526" t="s">
        <v>26</v>
      </c>
      <c r="K7526" t="s">
        <v>26</v>
      </c>
    </row>
    <row r="7527" spans="1:11" x14ac:dyDescent="0.25">
      <c r="A7527" s="1">
        <v>38384</v>
      </c>
      <c r="B7527" t="s">
        <v>155</v>
      </c>
      <c r="C7527" t="s">
        <v>26</v>
      </c>
      <c r="D7527" t="s">
        <v>26</v>
      </c>
      <c r="E7527" t="s">
        <v>26</v>
      </c>
      <c r="F7527">
        <v>241735858.63999999</v>
      </c>
      <c r="G7527">
        <v>223421216.02000001</v>
      </c>
      <c r="H7527">
        <v>295385831.52999997</v>
      </c>
      <c r="I7527" t="s">
        <v>26</v>
      </c>
      <c r="J7527" t="s">
        <v>26</v>
      </c>
      <c r="K7527" t="s">
        <v>26</v>
      </c>
    </row>
    <row r="7528" spans="1:11" x14ac:dyDescent="0.25">
      <c r="A7528" s="1">
        <v>38412</v>
      </c>
      <c r="B7528" t="s">
        <v>1</v>
      </c>
      <c r="C7528" t="s">
        <v>26</v>
      </c>
      <c r="D7528" t="s">
        <v>26</v>
      </c>
      <c r="E7528" t="s">
        <v>26</v>
      </c>
      <c r="F7528">
        <v>257803291.37</v>
      </c>
      <c r="G7528">
        <v>231364088.24000001</v>
      </c>
      <c r="H7528">
        <v>331594704.74000001</v>
      </c>
      <c r="I7528" t="s">
        <v>26</v>
      </c>
      <c r="J7528" t="s">
        <v>26</v>
      </c>
      <c r="K7528" t="s">
        <v>26</v>
      </c>
    </row>
    <row r="7529" spans="1:11" x14ac:dyDescent="0.25">
      <c r="A7529" s="1">
        <v>38412</v>
      </c>
      <c r="B7529" t="s">
        <v>126</v>
      </c>
      <c r="C7529" t="s">
        <v>26</v>
      </c>
      <c r="D7529" t="s">
        <v>26</v>
      </c>
      <c r="E7529" t="s">
        <v>26</v>
      </c>
      <c r="F7529">
        <v>246172281.24000001</v>
      </c>
      <c r="G7529">
        <v>220048735.83000001</v>
      </c>
      <c r="H7529">
        <v>316655519.75</v>
      </c>
      <c r="I7529" t="s">
        <v>26</v>
      </c>
      <c r="J7529" t="s">
        <v>26</v>
      </c>
      <c r="K7529" t="s">
        <v>26</v>
      </c>
    </row>
    <row r="7530" spans="1:11" x14ac:dyDescent="0.25">
      <c r="A7530" s="1">
        <v>38412</v>
      </c>
      <c r="B7530" t="s">
        <v>127</v>
      </c>
      <c r="C7530" t="s">
        <v>26</v>
      </c>
      <c r="D7530" t="s">
        <v>26</v>
      </c>
      <c r="E7530" t="s">
        <v>26</v>
      </c>
      <c r="F7530">
        <v>258601806.69999999</v>
      </c>
      <c r="G7530">
        <v>229595504.61000001</v>
      </c>
      <c r="H7530">
        <v>350690300.04000002</v>
      </c>
      <c r="I7530" t="s">
        <v>26</v>
      </c>
      <c r="J7530" t="s">
        <v>26</v>
      </c>
      <c r="K7530" t="s">
        <v>26</v>
      </c>
    </row>
    <row r="7531" spans="1:11" x14ac:dyDescent="0.25">
      <c r="A7531" s="1">
        <v>38412</v>
      </c>
      <c r="B7531" t="s">
        <v>113</v>
      </c>
      <c r="C7531" t="s">
        <v>26</v>
      </c>
      <c r="D7531" t="s">
        <v>26</v>
      </c>
      <c r="E7531" t="s">
        <v>26</v>
      </c>
      <c r="F7531">
        <v>262816594.44</v>
      </c>
      <c r="G7531">
        <v>236281342.56999999</v>
      </c>
      <c r="H7531">
        <v>331784428.29000002</v>
      </c>
      <c r="I7531" t="s">
        <v>26</v>
      </c>
      <c r="J7531" t="s">
        <v>26</v>
      </c>
      <c r="K7531" t="s">
        <v>26</v>
      </c>
    </row>
    <row r="7532" spans="1:11" x14ac:dyDescent="0.25">
      <c r="A7532" s="1">
        <v>38412</v>
      </c>
      <c r="B7532" t="s">
        <v>128</v>
      </c>
      <c r="C7532" t="s">
        <v>26</v>
      </c>
      <c r="D7532" t="s">
        <v>26</v>
      </c>
      <c r="E7532" t="s">
        <v>26</v>
      </c>
      <c r="F7532">
        <v>251043730.81999999</v>
      </c>
      <c r="G7532">
        <v>222091086.49000001</v>
      </c>
      <c r="H7532">
        <v>329130268.67000002</v>
      </c>
      <c r="I7532" t="s">
        <v>26</v>
      </c>
      <c r="J7532" t="s">
        <v>26</v>
      </c>
      <c r="K7532" t="s">
        <v>26</v>
      </c>
    </row>
    <row r="7533" spans="1:11" x14ac:dyDescent="0.25">
      <c r="A7533" s="1">
        <v>38412</v>
      </c>
      <c r="B7533" t="s">
        <v>129</v>
      </c>
      <c r="C7533" t="s">
        <v>26</v>
      </c>
      <c r="D7533" t="s">
        <v>26</v>
      </c>
      <c r="E7533" t="s">
        <v>26</v>
      </c>
      <c r="F7533">
        <v>254032204.55000001</v>
      </c>
      <c r="G7533">
        <v>237763890.13999999</v>
      </c>
      <c r="H7533">
        <v>305824616.31</v>
      </c>
      <c r="I7533" t="s">
        <v>26</v>
      </c>
      <c r="J7533" t="s">
        <v>26</v>
      </c>
      <c r="K7533" t="s">
        <v>26</v>
      </c>
    </row>
    <row r="7534" spans="1:11" x14ac:dyDescent="0.25">
      <c r="A7534" s="1">
        <v>38412</v>
      </c>
      <c r="B7534" t="s">
        <v>130</v>
      </c>
      <c r="C7534" t="s">
        <v>26</v>
      </c>
      <c r="D7534" t="s">
        <v>26</v>
      </c>
      <c r="E7534" t="s">
        <v>26</v>
      </c>
      <c r="F7534">
        <v>252389530.08000001</v>
      </c>
      <c r="G7534">
        <v>218010650.56999999</v>
      </c>
      <c r="H7534">
        <v>380920466.38999999</v>
      </c>
      <c r="I7534" t="s">
        <v>26</v>
      </c>
      <c r="J7534" t="s">
        <v>26</v>
      </c>
      <c r="K7534" t="s">
        <v>26</v>
      </c>
    </row>
    <row r="7535" spans="1:11" x14ac:dyDescent="0.25">
      <c r="A7535" s="1">
        <v>38412</v>
      </c>
      <c r="B7535" t="s">
        <v>131</v>
      </c>
      <c r="C7535" t="s">
        <v>26</v>
      </c>
      <c r="D7535" t="s">
        <v>26</v>
      </c>
      <c r="E7535" t="s">
        <v>26</v>
      </c>
      <c r="F7535">
        <v>250299156.06999999</v>
      </c>
      <c r="G7535">
        <v>224821171.84999999</v>
      </c>
      <c r="H7535">
        <v>334246206.66000003</v>
      </c>
      <c r="I7535" t="s">
        <v>26</v>
      </c>
      <c r="J7535" t="s">
        <v>26</v>
      </c>
      <c r="K7535" t="s">
        <v>26</v>
      </c>
    </row>
    <row r="7536" spans="1:11" x14ac:dyDescent="0.25">
      <c r="A7536" s="1">
        <v>38412</v>
      </c>
      <c r="B7536" t="s">
        <v>132</v>
      </c>
      <c r="C7536" t="s">
        <v>26</v>
      </c>
      <c r="D7536" t="s">
        <v>26</v>
      </c>
      <c r="E7536" t="s">
        <v>26</v>
      </c>
      <c r="F7536">
        <v>255323685.25999999</v>
      </c>
      <c r="G7536">
        <v>217945710.02000001</v>
      </c>
      <c r="H7536">
        <v>341851607.83999997</v>
      </c>
      <c r="I7536" t="s">
        <v>26</v>
      </c>
      <c r="J7536" t="s">
        <v>26</v>
      </c>
      <c r="K7536" t="s">
        <v>26</v>
      </c>
    </row>
    <row r="7537" spans="1:11" x14ac:dyDescent="0.25">
      <c r="A7537" s="1">
        <v>38412</v>
      </c>
      <c r="B7537" t="s">
        <v>133</v>
      </c>
      <c r="C7537" t="s">
        <v>26</v>
      </c>
      <c r="D7537" t="s">
        <v>26</v>
      </c>
      <c r="E7537" t="s">
        <v>26</v>
      </c>
      <c r="F7537">
        <v>255566570.06</v>
      </c>
      <c r="G7537">
        <v>221560679.94999999</v>
      </c>
      <c r="H7537">
        <v>340707817.00999999</v>
      </c>
      <c r="I7537" t="s">
        <v>26</v>
      </c>
      <c r="J7537" t="s">
        <v>26</v>
      </c>
      <c r="K7537" t="s">
        <v>26</v>
      </c>
    </row>
    <row r="7538" spans="1:11" x14ac:dyDescent="0.25">
      <c r="A7538" s="1">
        <v>38412</v>
      </c>
      <c r="B7538" t="s">
        <v>134</v>
      </c>
      <c r="C7538" t="s">
        <v>26</v>
      </c>
      <c r="D7538" t="s">
        <v>26</v>
      </c>
      <c r="E7538" t="s">
        <v>26</v>
      </c>
      <c r="F7538">
        <v>230942304.43000001</v>
      </c>
      <c r="G7538">
        <v>220457341.11000001</v>
      </c>
      <c r="H7538">
        <v>258413692.72</v>
      </c>
      <c r="I7538" t="s">
        <v>26</v>
      </c>
      <c r="J7538" t="s">
        <v>26</v>
      </c>
      <c r="K7538" t="s">
        <v>26</v>
      </c>
    </row>
    <row r="7539" spans="1:11" x14ac:dyDescent="0.25">
      <c r="A7539" s="1">
        <v>38412</v>
      </c>
      <c r="B7539" t="s">
        <v>135</v>
      </c>
      <c r="C7539" t="s">
        <v>26</v>
      </c>
      <c r="D7539" t="s">
        <v>26</v>
      </c>
      <c r="E7539" t="s">
        <v>26</v>
      </c>
      <c r="F7539">
        <v>238080230.16999999</v>
      </c>
      <c r="G7539">
        <v>221465387.59999999</v>
      </c>
      <c r="H7539">
        <v>291504077.27999997</v>
      </c>
      <c r="I7539" t="s">
        <v>26</v>
      </c>
      <c r="J7539" t="s">
        <v>26</v>
      </c>
      <c r="K7539" t="s">
        <v>26</v>
      </c>
    </row>
    <row r="7540" spans="1:11" x14ac:dyDescent="0.25">
      <c r="A7540" s="1">
        <v>38412</v>
      </c>
      <c r="B7540" t="s">
        <v>136</v>
      </c>
      <c r="C7540" t="s">
        <v>26</v>
      </c>
      <c r="D7540" t="s">
        <v>26</v>
      </c>
      <c r="E7540" t="s">
        <v>26</v>
      </c>
      <c r="F7540">
        <v>275519342.56</v>
      </c>
      <c r="G7540">
        <v>229763786.44999999</v>
      </c>
      <c r="H7540">
        <v>413984023.11000001</v>
      </c>
      <c r="I7540" t="s">
        <v>26</v>
      </c>
      <c r="J7540" t="s">
        <v>26</v>
      </c>
      <c r="K7540" t="s">
        <v>26</v>
      </c>
    </row>
    <row r="7541" spans="1:11" x14ac:dyDescent="0.25">
      <c r="A7541" s="1">
        <v>38412</v>
      </c>
      <c r="B7541" t="s">
        <v>137</v>
      </c>
      <c r="C7541" t="s">
        <v>26</v>
      </c>
      <c r="D7541" t="s">
        <v>26</v>
      </c>
      <c r="E7541" t="s">
        <v>26</v>
      </c>
      <c r="F7541">
        <v>254273671.19999999</v>
      </c>
      <c r="G7541">
        <v>208918015.87</v>
      </c>
      <c r="H7541">
        <v>443144019.69999999</v>
      </c>
      <c r="I7541" t="s">
        <v>26</v>
      </c>
      <c r="J7541" t="s">
        <v>26</v>
      </c>
      <c r="K7541" t="s">
        <v>26</v>
      </c>
    </row>
    <row r="7542" spans="1:11" x14ac:dyDescent="0.25">
      <c r="A7542" s="1">
        <v>38412</v>
      </c>
      <c r="B7542" t="s">
        <v>138</v>
      </c>
      <c r="C7542" t="s">
        <v>26</v>
      </c>
      <c r="D7542" t="s">
        <v>26</v>
      </c>
      <c r="E7542" t="s">
        <v>26</v>
      </c>
      <c r="F7542">
        <v>281055173.87</v>
      </c>
      <c r="G7542">
        <v>246454946.13</v>
      </c>
      <c r="H7542">
        <v>397383216.00999999</v>
      </c>
      <c r="I7542" t="s">
        <v>26</v>
      </c>
      <c r="J7542" t="s">
        <v>26</v>
      </c>
      <c r="K7542" t="s">
        <v>26</v>
      </c>
    </row>
    <row r="7543" spans="1:11" x14ac:dyDescent="0.25">
      <c r="A7543" s="1">
        <v>38412</v>
      </c>
      <c r="B7543" t="s">
        <v>139</v>
      </c>
      <c r="C7543" t="s">
        <v>26</v>
      </c>
      <c r="D7543" t="s">
        <v>26</v>
      </c>
      <c r="E7543" t="s">
        <v>26</v>
      </c>
      <c r="F7543">
        <v>264141568.34999999</v>
      </c>
      <c r="G7543">
        <v>226993375.09</v>
      </c>
      <c r="H7543">
        <v>397096710.00999999</v>
      </c>
      <c r="I7543" t="s">
        <v>26</v>
      </c>
      <c r="J7543" t="s">
        <v>26</v>
      </c>
      <c r="K7543" t="s">
        <v>26</v>
      </c>
    </row>
    <row r="7544" spans="1:11" x14ac:dyDescent="0.25">
      <c r="A7544" s="1">
        <v>38412</v>
      </c>
      <c r="B7544" t="s">
        <v>140</v>
      </c>
      <c r="C7544" t="s">
        <v>26</v>
      </c>
      <c r="D7544" t="s">
        <v>26</v>
      </c>
      <c r="E7544" t="s">
        <v>26</v>
      </c>
      <c r="F7544">
        <v>232072719.69999999</v>
      </c>
      <c r="G7544">
        <v>216912929.56999999</v>
      </c>
      <c r="H7544">
        <v>285129162.81</v>
      </c>
      <c r="I7544" t="s">
        <v>26</v>
      </c>
      <c r="J7544" t="s">
        <v>26</v>
      </c>
      <c r="K7544" t="s">
        <v>26</v>
      </c>
    </row>
    <row r="7545" spans="1:11" x14ac:dyDescent="0.25">
      <c r="A7545" s="1">
        <v>38412</v>
      </c>
      <c r="B7545" t="s">
        <v>141</v>
      </c>
      <c r="C7545" t="s">
        <v>26</v>
      </c>
      <c r="D7545" t="s">
        <v>26</v>
      </c>
      <c r="E7545" t="s">
        <v>26</v>
      </c>
      <c r="F7545">
        <v>259732397.19</v>
      </c>
      <c r="G7545">
        <v>242118874.55000001</v>
      </c>
      <c r="H7545">
        <v>321982307.81</v>
      </c>
      <c r="I7545" t="s">
        <v>26</v>
      </c>
      <c r="J7545" t="s">
        <v>26</v>
      </c>
      <c r="K7545" t="s">
        <v>26</v>
      </c>
    </row>
    <row r="7546" spans="1:11" x14ac:dyDescent="0.25">
      <c r="A7546" s="1">
        <v>38412</v>
      </c>
      <c r="B7546" t="s">
        <v>142</v>
      </c>
      <c r="C7546" t="s">
        <v>26</v>
      </c>
      <c r="D7546" t="s">
        <v>26</v>
      </c>
      <c r="E7546" t="s">
        <v>26</v>
      </c>
      <c r="F7546">
        <v>255802465.44999999</v>
      </c>
      <c r="G7546">
        <v>221706866.03999999</v>
      </c>
      <c r="H7546">
        <v>361480930.57999998</v>
      </c>
      <c r="I7546" t="s">
        <v>26</v>
      </c>
      <c r="J7546" t="s">
        <v>26</v>
      </c>
      <c r="K7546" t="s">
        <v>26</v>
      </c>
    </row>
    <row r="7547" spans="1:11" x14ac:dyDescent="0.25">
      <c r="A7547" s="1">
        <v>38412</v>
      </c>
      <c r="B7547" t="s">
        <v>143</v>
      </c>
      <c r="C7547" t="s">
        <v>26</v>
      </c>
      <c r="D7547" t="s">
        <v>26</v>
      </c>
      <c r="E7547" t="s">
        <v>26</v>
      </c>
      <c r="F7547">
        <v>251635240.44</v>
      </c>
      <c r="G7547">
        <v>224743736.90000001</v>
      </c>
      <c r="H7547">
        <v>319068726.48000002</v>
      </c>
      <c r="I7547" t="s">
        <v>26</v>
      </c>
      <c r="J7547" t="s">
        <v>26</v>
      </c>
      <c r="K7547" t="s">
        <v>26</v>
      </c>
    </row>
    <row r="7548" spans="1:11" x14ac:dyDescent="0.25">
      <c r="A7548" s="1">
        <v>38412</v>
      </c>
      <c r="B7548" t="s">
        <v>144</v>
      </c>
      <c r="C7548" t="s">
        <v>26</v>
      </c>
      <c r="D7548" t="s">
        <v>26</v>
      </c>
      <c r="E7548" t="s">
        <v>26</v>
      </c>
      <c r="F7548">
        <v>232551515.78</v>
      </c>
      <c r="G7548">
        <v>214832560.19999999</v>
      </c>
      <c r="H7548">
        <v>301963115.77999997</v>
      </c>
      <c r="I7548" t="s">
        <v>26</v>
      </c>
      <c r="J7548" t="s">
        <v>26</v>
      </c>
      <c r="K7548" t="s">
        <v>26</v>
      </c>
    </row>
    <row r="7549" spans="1:11" x14ac:dyDescent="0.25">
      <c r="A7549" s="1">
        <v>38412</v>
      </c>
      <c r="B7549" t="s">
        <v>145</v>
      </c>
      <c r="C7549" t="s">
        <v>26</v>
      </c>
      <c r="D7549" t="s">
        <v>26</v>
      </c>
      <c r="E7549" t="s">
        <v>26</v>
      </c>
      <c r="F7549">
        <v>267472797.12</v>
      </c>
      <c r="G7549">
        <v>243015210.22999999</v>
      </c>
      <c r="H7549">
        <v>334424002.80000001</v>
      </c>
      <c r="I7549" t="s">
        <v>26</v>
      </c>
      <c r="J7549" t="s">
        <v>26</v>
      </c>
      <c r="K7549" t="s">
        <v>26</v>
      </c>
    </row>
    <row r="7550" spans="1:11" x14ac:dyDescent="0.25">
      <c r="A7550" s="1">
        <v>38412</v>
      </c>
      <c r="B7550" t="s">
        <v>146</v>
      </c>
      <c r="C7550" t="s">
        <v>26</v>
      </c>
      <c r="D7550" t="s">
        <v>26</v>
      </c>
      <c r="E7550" t="s">
        <v>26</v>
      </c>
      <c r="F7550">
        <v>271851327.16000003</v>
      </c>
      <c r="G7550">
        <v>248135024.06</v>
      </c>
      <c r="H7550">
        <v>341285977.06</v>
      </c>
      <c r="I7550" t="s">
        <v>26</v>
      </c>
      <c r="J7550" t="s">
        <v>26</v>
      </c>
      <c r="K7550" t="s">
        <v>26</v>
      </c>
    </row>
    <row r="7551" spans="1:11" x14ac:dyDescent="0.25">
      <c r="A7551" s="1">
        <v>38412</v>
      </c>
      <c r="B7551" t="s">
        <v>2</v>
      </c>
      <c r="C7551" t="s">
        <v>26</v>
      </c>
      <c r="D7551" t="s">
        <v>26</v>
      </c>
      <c r="E7551" t="s">
        <v>26</v>
      </c>
      <c r="F7551">
        <v>248155612.44</v>
      </c>
      <c r="G7551">
        <v>225334322.13</v>
      </c>
      <c r="H7551">
        <v>316627357.02999997</v>
      </c>
      <c r="I7551" t="s">
        <v>26</v>
      </c>
      <c r="J7551" t="s">
        <v>26</v>
      </c>
      <c r="K7551" t="s">
        <v>26</v>
      </c>
    </row>
    <row r="7552" spans="1:11" x14ac:dyDescent="0.25">
      <c r="A7552" s="1">
        <v>38412</v>
      </c>
      <c r="B7552" t="s">
        <v>147</v>
      </c>
      <c r="C7552" t="s">
        <v>26</v>
      </c>
      <c r="D7552" t="s">
        <v>26</v>
      </c>
      <c r="E7552" t="s">
        <v>26</v>
      </c>
      <c r="F7552">
        <v>257631761.80000001</v>
      </c>
      <c r="G7552">
        <v>225606794.75</v>
      </c>
      <c r="H7552">
        <v>334679342.06999999</v>
      </c>
      <c r="I7552" t="s">
        <v>26</v>
      </c>
      <c r="J7552" t="s">
        <v>26</v>
      </c>
      <c r="K7552" t="s">
        <v>26</v>
      </c>
    </row>
    <row r="7553" spans="1:11" x14ac:dyDescent="0.25">
      <c r="A7553" s="1">
        <v>38412</v>
      </c>
      <c r="B7553" t="s">
        <v>148</v>
      </c>
      <c r="C7553" t="s">
        <v>26</v>
      </c>
      <c r="D7553" t="s">
        <v>26</v>
      </c>
      <c r="E7553" t="s">
        <v>26</v>
      </c>
      <c r="F7553">
        <v>262032637.49000001</v>
      </c>
      <c r="G7553">
        <v>234357694.41999999</v>
      </c>
      <c r="H7553">
        <v>330437200.13</v>
      </c>
      <c r="I7553" t="s">
        <v>26</v>
      </c>
      <c r="J7553" t="s">
        <v>26</v>
      </c>
      <c r="K7553" t="s">
        <v>26</v>
      </c>
    </row>
    <row r="7554" spans="1:11" x14ac:dyDescent="0.25">
      <c r="A7554" s="1">
        <v>38412</v>
      </c>
      <c r="B7554" t="s">
        <v>149</v>
      </c>
      <c r="C7554" t="s">
        <v>26</v>
      </c>
      <c r="D7554" t="s">
        <v>26</v>
      </c>
      <c r="E7554" t="s">
        <v>26</v>
      </c>
      <c r="F7554">
        <v>251418825.50999999</v>
      </c>
      <c r="G7554">
        <v>222211304.40000001</v>
      </c>
      <c r="H7554">
        <v>322277926.66000003</v>
      </c>
      <c r="I7554" t="s">
        <v>26</v>
      </c>
      <c r="J7554" t="s">
        <v>26</v>
      </c>
      <c r="K7554" t="s">
        <v>26</v>
      </c>
    </row>
    <row r="7555" spans="1:11" x14ac:dyDescent="0.25">
      <c r="A7555" s="1">
        <v>38412</v>
      </c>
      <c r="B7555" t="s">
        <v>150</v>
      </c>
      <c r="C7555" t="s">
        <v>26</v>
      </c>
      <c r="D7555" t="s">
        <v>26</v>
      </c>
      <c r="E7555" t="s">
        <v>26</v>
      </c>
      <c r="F7555">
        <v>278342095.22000003</v>
      </c>
      <c r="G7555">
        <v>249282341.72999999</v>
      </c>
      <c r="H7555">
        <v>356161162.72000003</v>
      </c>
      <c r="I7555" t="s">
        <v>26</v>
      </c>
      <c r="J7555" t="s">
        <v>26</v>
      </c>
      <c r="K7555" t="s">
        <v>26</v>
      </c>
    </row>
    <row r="7556" spans="1:11" x14ac:dyDescent="0.25">
      <c r="A7556" s="1">
        <v>38412</v>
      </c>
      <c r="B7556" t="s">
        <v>151</v>
      </c>
      <c r="C7556" t="s">
        <v>26</v>
      </c>
      <c r="D7556" t="s">
        <v>26</v>
      </c>
      <c r="E7556" t="s">
        <v>26</v>
      </c>
      <c r="F7556">
        <v>237996585.33000001</v>
      </c>
      <c r="G7556">
        <v>209252924.58000001</v>
      </c>
      <c r="H7556">
        <v>324273253.38999999</v>
      </c>
      <c r="I7556" t="s">
        <v>26</v>
      </c>
      <c r="J7556" t="s">
        <v>26</v>
      </c>
      <c r="K7556" t="s">
        <v>26</v>
      </c>
    </row>
    <row r="7557" spans="1:11" x14ac:dyDescent="0.25">
      <c r="A7557" s="1">
        <v>38412</v>
      </c>
      <c r="B7557" t="s">
        <v>152</v>
      </c>
      <c r="C7557" t="s">
        <v>26</v>
      </c>
      <c r="D7557" t="s">
        <v>26</v>
      </c>
      <c r="E7557" t="s">
        <v>26</v>
      </c>
      <c r="F7557">
        <v>230381641.40000001</v>
      </c>
      <c r="G7557">
        <v>214339973.84999999</v>
      </c>
      <c r="H7557">
        <v>277546151.26999998</v>
      </c>
      <c r="I7557" t="s">
        <v>26</v>
      </c>
      <c r="J7557" t="s">
        <v>26</v>
      </c>
      <c r="K7557" t="s">
        <v>26</v>
      </c>
    </row>
    <row r="7558" spans="1:11" x14ac:dyDescent="0.25">
      <c r="A7558" s="1">
        <v>38412</v>
      </c>
      <c r="B7558" t="s">
        <v>153</v>
      </c>
      <c r="C7558" t="s">
        <v>26</v>
      </c>
      <c r="D7558" t="s">
        <v>26</v>
      </c>
      <c r="E7558" t="s">
        <v>26</v>
      </c>
      <c r="F7558">
        <v>276136677.32999998</v>
      </c>
      <c r="G7558">
        <v>266735208.13999999</v>
      </c>
      <c r="H7558">
        <v>307033419.10000002</v>
      </c>
      <c r="I7558" t="s">
        <v>26</v>
      </c>
      <c r="J7558" t="s">
        <v>26</v>
      </c>
      <c r="K7558" t="s">
        <v>26</v>
      </c>
    </row>
    <row r="7559" spans="1:11" x14ac:dyDescent="0.25">
      <c r="A7559" s="1">
        <v>38412</v>
      </c>
      <c r="B7559" t="s">
        <v>154</v>
      </c>
      <c r="C7559" t="s">
        <v>26</v>
      </c>
      <c r="D7559" t="s">
        <v>26</v>
      </c>
      <c r="E7559" t="s">
        <v>26</v>
      </c>
      <c r="F7559">
        <v>255087569.41</v>
      </c>
      <c r="G7559">
        <v>235431979.88999999</v>
      </c>
      <c r="H7559">
        <v>324662034.72000003</v>
      </c>
      <c r="I7559" t="s">
        <v>26</v>
      </c>
      <c r="J7559" t="s">
        <v>26</v>
      </c>
      <c r="K7559" t="s">
        <v>26</v>
      </c>
    </row>
    <row r="7560" spans="1:11" x14ac:dyDescent="0.25">
      <c r="A7560" s="1">
        <v>38412</v>
      </c>
      <c r="B7560" t="s">
        <v>155</v>
      </c>
      <c r="C7560" t="s">
        <v>26</v>
      </c>
      <c r="D7560" t="s">
        <v>26</v>
      </c>
      <c r="E7560" t="s">
        <v>26</v>
      </c>
      <c r="F7560">
        <v>241880900.15000001</v>
      </c>
      <c r="G7560">
        <v>223666979.36000001</v>
      </c>
      <c r="H7560">
        <v>295326754.36000001</v>
      </c>
      <c r="I7560" t="s">
        <v>26</v>
      </c>
      <c r="J7560" t="s">
        <v>26</v>
      </c>
      <c r="K7560" t="s">
        <v>26</v>
      </c>
    </row>
    <row r="7561" spans="1:11" x14ac:dyDescent="0.25">
      <c r="A7561" s="1">
        <v>38443</v>
      </c>
      <c r="B7561" t="s">
        <v>1</v>
      </c>
      <c r="C7561" t="s">
        <v>26</v>
      </c>
      <c r="D7561" t="s">
        <v>26</v>
      </c>
      <c r="E7561" t="s">
        <v>26</v>
      </c>
      <c r="F7561">
        <v>259839937.37</v>
      </c>
      <c r="G7561">
        <v>233353819.40000001</v>
      </c>
      <c r="H7561">
        <v>333816389.26999998</v>
      </c>
      <c r="I7561" t="s">
        <v>26</v>
      </c>
      <c r="J7561" t="s">
        <v>26</v>
      </c>
      <c r="K7561" t="s">
        <v>26</v>
      </c>
    </row>
    <row r="7562" spans="1:11" x14ac:dyDescent="0.25">
      <c r="A7562" s="1">
        <v>38443</v>
      </c>
      <c r="B7562" t="s">
        <v>126</v>
      </c>
      <c r="C7562" t="s">
        <v>26</v>
      </c>
      <c r="D7562" t="s">
        <v>26</v>
      </c>
      <c r="E7562" t="s">
        <v>26</v>
      </c>
      <c r="F7562">
        <v>247255439.28</v>
      </c>
      <c r="G7562">
        <v>221721106.22999999</v>
      </c>
      <c r="H7562">
        <v>316560523.10000002</v>
      </c>
      <c r="I7562" t="s">
        <v>26</v>
      </c>
      <c r="J7562" t="s">
        <v>26</v>
      </c>
      <c r="K7562" t="s">
        <v>26</v>
      </c>
    </row>
    <row r="7563" spans="1:11" x14ac:dyDescent="0.25">
      <c r="A7563" s="1">
        <v>38443</v>
      </c>
      <c r="B7563" t="s">
        <v>127</v>
      </c>
      <c r="C7563" t="s">
        <v>26</v>
      </c>
      <c r="D7563" t="s">
        <v>26</v>
      </c>
      <c r="E7563" t="s">
        <v>26</v>
      </c>
      <c r="F7563">
        <v>259713794.47</v>
      </c>
      <c r="G7563">
        <v>231133794.49000001</v>
      </c>
      <c r="H7563">
        <v>350795507.13</v>
      </c>
      <c r="I7563" t="s">
        <v>26</v>
      </c>
      <c r="J7563" t="s">
        <v>26</v>
      </c>
      <c r="K7563" t="s">
        <v>26</v>
      </c>
    </row>
    <row r="7564" spans="1:11" x14ac:dyDescent="0.25">
      <c r="A7564" s="1">
        <v>38443</v>
      </c>
      <c r="B7564" t="s">
        <v>113</v>
      </c>
      <c r="C7564" t="s">
        <v>26</v>
      </c>
      <c r="D7564" t="s">
        <v>26</v>
      </c>
      <c r="E7564" t="s">
        <v>26</v>
      </c>
      <c r="F7564">
        <v>265996675.22999999</v>
      </c>
      <c r="G7564">
        <v>238667784.13</v>
      </c>
      <c r="H7564">
        <v>336728016.26999998</v>
      </c>
      <c r="I7564" t="s">
        <v>26</v>
      </c>
      <c r="J7564" t="s">
        <v>26</v>
      </c>
      <c r="K7564" t="s">
        <v>26</v>
      </c>
    </row>
    <row r="7565" spans="1:11" x14ac:dyDescent="0.25">
      <c r="A7565" s="1">
        <v>38443</v>
      </c>
      <c r="B7565" t="s">
        <v>128</v>
      </c>
      <c r="C7565" t="s">
        <v>26</v>
      </c>
      <c r="D7565" t="s">
        <v>26</v>
      </c>
      <c r="E7565" t="s">
        <v>26</v>
      </c>
      <c r="F7565">
        <v>252625306.31999999</v>
      </c>
      <c r="G7565">
        <v>224511879.33000001</v>
      </c>
      <c r="H7565">
        <v>329130268.67000002</v>
      </c>
      <c r="I7565" t="s">
        <v>26</v>
      </c>
      <c r="J7565" t="s">
        <v>26</v>
      </c>
      <c r="K7565" t="s">
        <v>26</v>
      </c>
    </row>
    <row r="7566" spans="1:11" x14ac:dyDescent="0.25">
      <c r="A7566" s="1">
        <v>38443</v>
      </c>
      <c r="B7566" t="s">
        <v>129</v>
      </c>
      <c r="C7566" t="s">
        <v>26</v>
      </c>
      <c r="D7566" t="s">
        <v>26</v>
      </c>
      <c r="E7566" t="s">
        <v>26</v>
      </c>
      <c r="F7566">
        <v>254743494.72</v>
      </c>
      <c r="G7566">
        <v>238952709.59</v>
      </c>
      <c r="H7566">
        <v>305549374.16000003</v>
      </c>
      <c r="I7566" t="s">
        <v>26</v>
      </c>
      <c r="J7566" t="s">
        <v>26</v>
      </c>
      <c r="K7566" t="s">
        <v>26</v>
      </c>
    </row>
    <row r="7567" spans="1:11" x14ac:dyDescent="0.25">
      <c r="A7567" s="1">
        <v>38443</v>
      </c>
      <c r="B7567" t="s">
        <v>130</v>
      </c>
      <c r="C7567" t="s">
        <v>26</v>
      </c>
      <c r="D7567" t="s">
        <v>26</v>
      </c>
      <c r="E7567" t="s">
        <v>26</v>
      </c>
      <c r="F7567">
        <v>254307690.50999999</v>
      </c>
      <c r="G7567">
        <v>220648579.44</v>
      </c>
      <c r="H7567">
        <v>380920466.38999999</v>
      </c>
      <c r="I7567" t="s">
        <v>26</v>
      </c>
      <c r="J7567" t="s">
        <v>26</v>
      </c>
      <c r="K7567" t="s">
        <v>26</v>
      </c>
    </row>
    <row r="7568" spans="1:11" x14ac:dyDescent="0.25">
      <c r="A7568" s="1">
        <v>38443</v>
      </c>
      <c r="B7568" t="s">
        <v>131</v>
      </c>
      <c r="C7568" t="s">
        <v>26</v>
      </c>
      <c r="D7568" t="s">
        <v>26</v>
      </c>
      <c r="E7568" t="s">
        <v>26</v>
      </c>
      <c r="F7568">
        <v>251600711.68000001</v>
      </c>
      <c r="G7568">
        <v>226552294.87</v>
      </c>
      <c r="H7568">
        <v>334346480.51999998</v>
      </c>
      <c r="I7568" t="s">
        <v>26</v>
      </c>
      <c r="J7568" t="s">
        <v>26</v>
      </c>
      <c r="K7568" t="s">
        <v>26</v>
      </c>
    </row>
    <row r="7569" spans="1:11" x14ac:dyDescent="0.25">
      <c r="A7569" s="1">
        <v>38443</v>
      </c>
      <c r="B7569" t="s">
        <v>132</v>
      </c>
      <c r="C7569" t="s">
        <v>26</v>
      </c>
      <c r="D7569" t="s">
        <v>26</v>
      </c>
      <c r="E7569" t="s">
        <v>26</v>
      </c>
      <c r="F7569">
        <v>256396044.74000001</v>
      </c>
      <c r="G7569">
        <v>219580302.84</v>
      </c>
      <c r="H7569">
        <v>341851607.83999997</v>
      </c>
      <c r="I7569" t="s">
        <v>26</v>
      </c>
      <c r="J7569" t="s">
        <v>26</v>
      </c>
      <c r="K7569" t="s">
        <v>26</v>
      </c>
    </row>
    <row r="7570" spans="1:11" x14ac:dyDescent="0.25">
      <c r="A7570" s="1">
        <v>38443</v>
      </c>
      <c r="B7570" t="s">
        <v>133</v>
      </c>
      <c r="C7570" t="s">
        <v>26</v>
      </c>
      <c r="D7570" t="s">
        <v>26</v>
      </c>
      <c r="E7570" t="s">
        <v>26</v>
      </c>
      <c r="F7570">
        <v>257406649.36000001</v>
      </c>
      <c r="G7570">
        <v>224463124.86000001</v>
      </c>
      <c r="H7570">
        <v>340707817.00999999</v>
      </c>
      <c r="I7570" t="s">
        <v>26</v>
      </c>
      <c r="J7570" t="s">
        <v>26</v>
      </c>
      <c r="K7570" t="s">
        <v>26</v>
      </c>
    </row>
    <row r="7571" spans="1:11" x14ac:dyDescent="0.25">
      <c r="A7571" s="1">
        <v>38443</v>
      </c>
      <c r="B7571" t="s">
        <v>134</v>
      </c>
      <c r="C7571" t="s">
        <v>26</v>
      </c>
      <c r="D7571" t="s">
        <v>26</v>
      </c>
      <c r="E7571" t="s">
        <v>26</v>
      </c>
      <c r="F7571">
        <v>231796790.96000001</v>
      </c>
      <c r="G7571">
        <v>221713947.96000001</v>
      </c>
      <c r="H7571">
        <v>258517058.19999999</v>
      </c>
      <c r="I7571" t="s">
        <v>26</v>
      </c>
      <c r="J7571" t="s">
        <v>26</v>
      </c>
      <c r="K7571" t="s">
        <v>26</v>
      </c>
    </row>
    <row r="7572" spans="1:11" x14ac:dyDescent="0.25">
      <c r="A7572" s="1">
        <v>38443</v>
      </c>
      <c r="B7572" t="s">
        <v>135</v>
      </c>
      <c r="C7572" t="s">
        <v>26</v>
      </c>
      <c r="D7572" t="s">
        <v>26</v>
      </c>
      <c r="E7572" t="s">
        <v>26</v>
      </c>
      <c r="F7572">
        <v>238627814.69999999</v>
      </c>
      <c r="G7572">
        <v>222594861.08000001</v>
      </c>
      <c r="H7572">
        <v>290658715.44999999</v>
      </c>
      <c r="I7572" t="s">
        <v>26</v>
      </c>
      <c r="J7572" t="s">
        <v>26</v>
      </c>
      <c r="K7572" t="s">
        <v>26</v>
      </c>
    </row>
    <row r="7573" spans="1:11" x14ac:dyDescent="0.25">
      <c r="A7573" s="1">
        <v>38443</v>
      </c>
      <c r="B7573" t="s">
        <v>136</v>
      </c>
      <c r="C7573" t="s">
        <v>26</v>
      </c>
      <c r="D7573" t="s">
        <v>26</v>
      </c>
      <c r="E7573" t="s">
        <v>26</v>
      </c>
      <c r="F7573">
        <v>276125485.11000001</v>
      </c>
      <c r="G7573">
        <v>231188321.93000001</v>
      </c>
      <c r="H7573">
        <v>412783469.44</v>
      </c>
      <c r="I7573" t="s">
        <v>26</v>
      </c>
      <c r="J7573" t="s">
        <v>26</v>
      </c>
      <c r="K7573" t="s">
        <v>26</v>
      </c>
    </row>
    <row r="7574" spans="1:11" x14ac:dyDescent="0.25">
      <c r="A7574" s="1">
        <v>38443</v>
      </c>
      <c r="B7574" t="s">
        <v>137</v>
      </c>
      <c r="C7574" t="s">
        <v>26</v>
      </c>
      <c r="D7574" t="s">
        <v>26</v>
      </c>
      <c r="E7574" t="s">
        <v>26</v>
      </c>
      <c r="F7574">
        <v>255036492.21000001</v>
      </c>
      <c r="G7574">
        <v>209837255.13999999</v>
      </c>
      <c r="H7574">
        <v>443321277.31</v>
      </c>
      <c r="I7574" t="s">
        <v>26</v>
      </c>
      <c r="J7574" t="s">
        <v>26</v>
      </c>
      <c r="K7574" t="s">
        <v>26</v>
      </c>
    </row>
    <row r="7575" spans="1:11" x14ac:dyDescent="0.25">
      <c r="A7575" s="1">
        <v>38443</v>
      </c>
      <c r="B7575" t="s">
        <v>138</v>
      </c>
      <c r="C7575" t="s">
        <v>26</v>
      </c>
      <c r="D7575" t="s">
        <v>26</v>
      </c>
      <c r="E7575" t="s">
        <v>26</v>
      </c>
      <c r="F7575">
        <v>282404238.70999998</v>
      </c>
      <c r="G7575">
        <v>248303358.22999999</v>
      </c>
      <c r="H7575">
        <v>397383216.00999999</v>
      </c>
      <c r="I7575" t="s">
        <v>26</v>
      </c>
      <c r="J7575" t="s">
        <v>26</v>
      </c>
      <c r="K7575" t="s">
        <v>26</v>
      </c>
    </row>
    <row r="7576" spans="1:11" x14ac:dyDescent="0.25">
      <c r="A7576" s="1">
        <v>38443</v>
      </c>
      <c r="B7576" t="s">
        <v>139</v>
      </c>
      <c r="C7576" t="s">
        <v>26</v>
      </c>
      <c r="D7576" t="s">
        <v>26</v>
      </c>
      <c r="E7576" t="s">
        <v>26</v>
      </c>
      <c r="F7576">
        <v>264854750.58000001</v>
      </c>
      <c r="G7576">
        <v>227924047.91999999</v>
      </c>
      <c r="H7576">
        <v>397255548.69999999</v>
      </c>
      <c r="I7576" t="s">
        <v>26</v>
      </c>
      <c r="J7576" t="s">
        <v>26</v>
      </c>
      <c r="K7576" t="s">
        <v>26</v>
      </c>
    </row>
    <row r="7577" spans="1:11" x14ac:dyDescent="0.25">
      <c r="A7577" s="1">
        <v>38443</v>
      </c>
      <c r="B7577" t="s">
        <v>140</v>
      </c>
      <c r="C7577" t="s">
        <v>26</v>
      </c>
      <c r="D7577" t="s">
        <v>26</v>
      </c>
      <c r="E7577" t="s">
        <v>26</v>
      </c>
      <c r="F7577">
        <v>232536865.13999999</v>
      </c>
      <c r="G7577">
        <v>217563668.36000001</v>
      </c>
      <c r="H7577">
        <v>285129162.81</v>
      </c>
      <c r="I7577" t="s">
        <v>26</v>
      </c>
      <c r="J7577" t="s">
        <v>26</v>
      </c>
      <c r="K7577" t="s">
        <v>26</v>
      </c>
    </row>
    <row r="7578" spans="1:11" x14ac:dyDescent="0.25">
      <c r="A7578" s="1">
        <v>38443</v>
      </c>
      <c r="B7578" t="s">
        <v>141</v>
      </c>
      <c r="C7578" t="s">
        <v>26</v>
      </c>
      <c r="D7578" t="s">
        <v>26</v>
      </c>
      <c r="E7578" t="s">
        <v>26</v>
      </c>
      <c r="F7578">
        <v>260563540.87</v>
      </c>
      <c r="G7578">
        <v>243256833.25999999</v>
      </c>
      <c r="H7578">
        <v>322078902.50999999</v>
      </c>
      <c r="I7578" t="s">
        <v>26</v>
      </c>
      <c r="J7578" t="s">
        <v>26</v>
      </c>
      <c r="K7578" t="s">
        <v>26</v>
      </c>
    </row>
    <row r="7579" spans="1:11" x14ac:dyDescent="0.25">
      <c r="A7579" s="1">
        <v>38443</v>
      </c>
      <c r="B7579" t="s">
        <v>142</v>
      </c>
      <c r="C7579" t="s">
        <v>26</v>
      </c>
      <c r="D7579" t="s">
        <v>26</v>
      </c>
      <c r="E7579" t="s">
        <v>26</v>
      </c>
      <c r="F7579">
        <v>256518712.36000001</v>
      </c>
      <c r="G7579">
        <v>222704546.94</v>
      </c>
      <c r="H7579">
        <v>361517078.67000002</v>
      </c>
      <c r="I7579" t="s">
        <v>26</v>
      </c>
      <c r="J7579" t="s">
        <v>26</v>
      </c>
      <c r="K7579" t="s">
        <v>26</v>
      </c>
    </row>
    <row r="7580" spans="1:11" x14ac:dyDescent="0.25">
      <c r="A7580" s="1">
        <v>38443</v>
      </c>
      <c r="B7580" t="s">
        <v>143</v>
      </c>
      <c r="C7580" t="s">
        <v>26</v>
      </c>
      <c r="D7580" t="s">
        <v>26</v>
      </c>
      <c r="E7580" t="s">
        <v>26</v>
      </c>
      <c r="F7580">
        <v>252415309.69</v>
      </c>
      <c r="G7580">
        <v>225889929.94999999</v>
      </c>
      <c r="H7580">
        <v>319068726.48000002</v>
      </c>
      <c r="I7580" t="s">
        <v>26</v>
      </c>
      <c r="J7580" t="s">
        <v>26</v>
      </c>
      <c r="K7580" t="s">
        <v>26</v>
      </c>
    </row>
    <row r="7581" spans="1:11" x14ac:dyDescent="0.25">
      <c r="A7581" s="1">
        <v>38443</v>
      </c>
      <c r="B7581" t="s">
        <v>144</v>
      </c>
      <c r="C7581" t="s">
        <v>26</v>
      </c>
      <c r="D7581" t="s">
        <v>26</v>
      </c>
      <c r="E7581" t="s">
        <v>26</v>
      </c>
      <c r="F7581">
        <v>234063100.63</v>
      </c>
      <c r="G7581">
        <v>216959402.53999999</v>
      </c>
      <c r="H7581">
        <v>301963115.77999997</v>
      </c>
      <c r="I7581" t="s">
        <v>26</v>
      </c>
      <c r="J7581" t="s">
        <v>26</v>
      </c>
      <c r="K7581" t="s">
        <v>26</v>
      </c>
    </row>
    <row r="7582" spans="1:11" x14ac:dyDescent="0.25">
      <c r="A7582" s="1">
        <v>38443</v>
      </c>
      <c r="B7582" t="s">
        <v>145</v>
      </c>
      <c r="C7582" t="s">
        <v>26</v>
      </c>
      <c r="D7582" t="s">
        <v>26</v>
      </c>
      <c r="E7582" t="s">
        <v>26</v>
      </c>
      <c r="F7582">
        <v>269264864.86000001</v>
      </c>
      <c r="G7582">
        <v>245688377.53999999</v>
      </c>
      <c r="H7582">
        <v>334591214.81</v>
      </c>
      <c r="I7582" t="s">
        <v>26</v>
      </c>
      <c r="J7582" t="s">
        <v>26</v>
      </c>
      <c r="K7582" t="s">
        <v>26</v>
      </c>
    </row>
    <row r="7583" spans="1:11" x14ac:dyDescent="0.25">
      <c r="A7583" s="1">
        <v>38443</v>
      </c>
      <c r="B7583" t="s">
        <v>146</v>
      </c>
      <c r="C7583" t="s">
        <v>26</v>
      </c>
      <c r="D7583" t="s">
        <v>26</v>
      </c>
      <c r="E7583" t="s">
        <v>26</v>
      </c>
      <c r="F7583">
        <v>274162063.44</v>
      </c>
      <c r="G7583">
        <v>251658541.40000001</v>
      </c>
      <c r="H7583">
        <v>341285977.06</v>
      </c>
      <c r="I7583" t="s">
        <v>26</v>
      </c>
      <c r="J7583" t="s">
        <v>26</v>
      </c>
      <c r="K7583" t="s">
        <v>26</v>
      </c>
    </row>
    <row r="7584" spans="1:11" x14ac:dyDescent="0.25">
      <c r="A7584" s="1">
        <v>38443</v>
      </c>
      <c r="B7584" t="s">
        <v>2</v>
      </c>
      <c r="C7584" t="s">
        <v>26</v>
      </c>
      <c r="D7584" t="s">
        <v>26</v>
      </c>
      <c r="E7584" t="s">
        <v>26</v>
      </c>
      <c r="F7584">
        <v>250637168.56</v>
      </c>
      <c r="G7584">
        <v>229322739.63</v>
      </c>
      <c r="H7584">
        <v>315614149.48000002</v>
      </c>
      <c r="I7584" t="s">
        <v>26</v>
      </c>
      <c r="J7584" t="s">
        <v>26</v>
      </c>
      <c r="K7584" t="s">
        <v>26</v>
      </c>
    </row>
    <row r="7585" spans="1:11" x14ac:dyDescent="0.25">
      <c r="A7585" s="1">
        <v>38443</v>
      </c>
      <c r="B7585" t="s">
        <v>147</v>
      </c>
      <c r="C7585" t="s">
        <v>26</v>
      </c>
      <c r="D7585" t="s">
        <v>26</v>
      </c>
      <c r="E7585" t="s">
        <v>26</v>
      </c>
      <c r="F7585">
        <v>270229954.94999999</v>
      </c>
      <c r="G7585">
        <v>227885423.37</v>
      </c>
      <c r="H7585">
        <v>368046872.47000003</v>
      </c>
      <c r="I7585" t="s">
        <v>26</v>
      </c>
      <c r="J7585" t="s">
        <v>26</v>
      </c>
      <c r="K7585" t="s">
        <v>26</v>
      </c>
    </row>
    <row r="7586" spans="1:11" x14ac:dyDescent="0.25">
      <c r="A7586" s="1">
        <v>38443</v>
      </c>
      <c r="B7586" t="s">
        <v>148</v>
      </c>
      <c r="C7586" t="s">
        <v>26</v>
      </c>
      <c r="D7586" t="s">
        <v>26</v>
      </c>
      <c r="E7586" t="s">
        <v>26</v>
      </c>
      <c r="F7586">
        <v>263159377.83000001</v>
      </c>
      <c r="G7586">
        <v>236209120.19999999</v>
      </c>
      <c r="H7586">
        <v>330437200.13</v>
      </c>
      <c r="I7586" t="s">
        <v>26</v>
      </c>
      <c r="J7586" t="s">
        <v>26</v>
      </c>
      <c r="K7586" t="s">
        <v>26</v>
      </c>
    </row>
    <row r="7587" spans="1:11" x14ac:dyDescent="0.25">
      <c r="A7587" s="1">
        <v>38443</v>
      </c>
      <c r="B7587" t="s">
        <v>149</v>
      </c>
      <c r="C7587" t="s">
        <v>26</v>
      </c>
      <c r="D7587" t="s">
        <v>26</v>
      </c>
      <c r="E7587" t="s">
        <v>26</v>
      </c>
      <c r="F7587">
        <v>252751345.28</v>
      </c>
      <c r="G7587">
        <v>224388975.18000001</v>
      </c>
      <c r="H7587">
        <v>322277926.66000003</v>
      </c>
      <c r="I7587" t="s">
        <v>26</v>
      </c>
      <c r="J7587" t="s">
        <v>26</v>
      </c>
      <c r="K7587" t="s">
        <v>26</v>
      </c>
    </row>
    <row r="7588" spans="1:11" x14ac:dyDescent="0.25">
      <c r="A7588" s="1">
        <v>38443</v>
      </c>
      <c r="B7588" t="s">
        <v>150</v>
      </c>
      <c r="C7588" t="s">
        <v>26</v>
      </c>
      <c r="D7588" t="s">
        <v>26</v>
      </c>
      <c r="E7588" t="s">
        <v>26</v>
      </c>
      <c r="F7588">
        <v>279037950.45999998</v>
      </c>
      <c r="G7588">
        <v>250354255.80000001</v>
      </c>
      <c r="H7588">
        <v>356161162.72000003</v>
      </c>
      <c r="I7588" t="s">
        <v>26</v>
      </c>
      <c r="J7588" t="s">
        <v>26</v>
      </c>
      <c r="K7588" t="s">
        <v>26</v>
      </c>
    </row>
    <row r="7589" spans="1:11" x14ac:dyDescent="0.25">
      <c r="A7589" s="1">
        <v>38443</v>
      </c>
      <c r="B7589" t="s">
        <v>151</v>
      </c>
      <c r="C7589" t="s">
        <v>26</v>
      </c>
      <c r="D7589" t="s">
        <v>26</v>
      </c>
      <c r="E7589" t="s">
        <v>26</v>
      </c>
      <c r="F7589">
        <v>240281352.55000001</v>
      </c>
      <c r="G7589">
        <v>212496344.91</v>
      </c>
      <c r="H7589">
        <v>324273253.38999999</v>
      </c>
      <c r="I7589" t="s">
        <v>26</v>
      </c>
      <c r="J7589" t="s">
        <v>26</v>
      </c>
      <c r="K7589" t="s">
        <v>26</v>
      </c>
    </row>
    <row r="7590" spans="1:11" x14ac:dyDescent="0.25">
      <c r="A7590" s="1">
        <v>38443</v>
      </c>
      <c r="B7590" t="s">
        <v>152</v>
      </c>
      <c r="C7590" t="s">
        <v>26</v>
      </c>
      <c r="D7590" t="s">
        <v>26</v>
      </c>
      <c r="E7590" t="s">
        <v>26</v>
      </c>
      <c r="F7590">
        <v>231625702.25999999</v>
      </c>
      <c r="G7590">
        <v>216869185.55000001</v>
      </c>
      <c r="H7590">
        <v>276047402.05000001</v>
      </c>
      <c r="I7590" t="s">
        <v>26</v>
      </c>
      <c r="J7590" t="s">
        <v>26</v>
      </c>
      <c r="K7590" t="s">
        <v>26</v>
      </c>
    </row>
    <row r="7591" spans="1:11" x14ac:dyDescent="0.25">
      <c r="A7591" s="1">
        <v>38443</v>
      </c>
      <c r="B7591" t="s">
        <v>153</v>
      </c>
      <c r="C7591" t="s">
        <v>26</v>
      </c>
      <c r="D7591" t="s">
        <v>26</v>
      </c>
      <c r="E7591" t="s">
        <v>26</v>
      </c>
      <c r="F7591">
        <v>276854632.69</v>
      </c>
      <c r="G7591">
        <v>267828822.49000001</v>
      </c>
      <c r="H7591">
        <v>307033419.10000002</v>
      </c>
      <c r="I7591" t="s">
        <v>26</v>
      </c>
      <c r="J7591" t="s">
        <v>26</v>
      </c>
      <c r="K7591" t="s">
        <v>26</v>
      </c>
    </row>
    <row r="7592" spans="1:11" x14ac:dyDescent="0.25">
      <c r="A7592" s="1">
        <v>38443</v>
      </c>
      <c r="B7592" t="s">
        <v>154</v>
      </c>
      <c r="C7592" t="s">
        <v>26</v>
      </c>
      <c r="D7592" t="s">
        <v>26</v>
      </c>
      <c r="E7592" t="s">
        <v>26</v>
      </c>
      <c r="F7592">
        <v>255546727.03</v>
      </c>
      <c r="G7592">
        <v>236114732.63</v>
      </c>
      <c r="H7592">
        <v>324662034.72000003</v>
      </c>
      <c r="I7592" t="s">
        <v>26</v>
      </c>
      <c r="J7592" t="s">
        <v>26</v>
      </c>
      <c r="K7592" t="s">
        <v>26</v>
      </c>
    </row>
    <row r="7593" spans="1:11" x14ac:dyDescent="0.25">
      <c r="A7593" s="1">
        <v>38443</v>
      </c>
      <c r="B7593" t="s">
        <v>155</v>
      </c>
      <c r="C7593" t="s">
        <v>26</v>
      </c>
      <c r="D7593" t="s">
        <v>26</v>
      </c>
      <c r="E7593" t="s">
        <v>26</v>
      </c>
      <c r="F7593">
        <v>242533978.58000001</v>
      </c>
      <c r="G7593">
        <v>224628747.37</v>
      </c>
      <c r="H7593">
        <v>295385819.70999998</v>
      </c>
      <c r="I7593" t="s">
        <v>26</v>
      </c>
      <c r="J7593" t="s">
        <v>26</v>
      </c>
      <c r="K7593" t="s">
        <v>26</v>
      </c>
    </row>
    <row r="7594" spans="1:11" x14ac:dyDescent="0.25">
      <c r="A7594" s="1">
        <v>38473</v>
      </c>
      <c r="B7594" t="s">
        <v>1</v>
      </c>
      <c r="C7594" t="s">
        <v>26</v>
      </c>
      <c r="D7594" t="s">
        <v>26</v>
      </c>
      <c r="E7594" t="s">
        <v>26</v>
      </c>
      <c r="F7594">
        <v>263659584.44999999</v>
      </c>
      <c r="G7594">
        <v>235150643.80000001</v>
      </c>
      <c r="H7594">
        <v>342095035.72000003</v>
      </c>
      <c r="I7594" t="s">
        <v>26</v>
      </c>
      <c r="J7594" t="s">
        <v>26</v>
      </c>
      <c r="K7594" t="s">
        <v>26</v>
      </c>
    </row>
    <row r="7595" spans="1:11" x14ac:dyDescent="0.25">
      <c r="A7595" s="1">
        <v>38473</v>
      </c>
      <c r="B7595" t="s">
        <v>126</v>
      </c>
      <c r="C7595" t="s">
        <v>26</v>
      </c>
      <c r="D7595" t="s">
        <v>26</v>
      </c>
      <c r="E7595" t="s">
        <v>26</v>
      </c>
      <c r="F7595">
        <v>249406561.59999999</v>
      </c>
      <c r="G7595">
        <v>223805284.62</v>
      </c>
      <c r="H7595">
        <v>318966383.06999999</v>
      </c>
      <c r="I7595" t="s">
        <v>26</v>
      </c>
      <c r="J7595" t="s">
        <v>26</v>
      </c>
      <c r="K7595" t="s">
        <v>26</v>
      </c>
    </row>
    <row r="7596" spans="1:11" x14ac:dyDescent="0.25">
      <c r="A7596" s="1">
        <v>38473</v>
      </c>
      <c r="B7596" t="s">
        <v>127</v>
      </c>
      <c r="C7596" t="s">
        <v>26</v>
      </c>
      <c r="D7596" t="s">
        <v>26</v>
      </c>
      <c r="E7596" t="s">
        <v>26</v>
      </c>
      <c r="F7596">
        <v>261038334.81999999</v>
      </c>
      <c r="G7596">
        <v>232104556.43000001</v>
      </c>
      <c r="H7596">
        <v>353110757.48000002</v>
      </c>
      <c r="I7596" t="s">
        <v>26</v>
      </c>
      <c r="J7596" t="s">
        <v>26</v>
      </c>
      <c r="K7596" t="s">
        <v>26</v>
      </c>
    </row>
    <row r="7597" spans="1:11" x14ac:dyDescent="0.25">
      <c r="A7597" s="1">
        <v>38473</v>
      </c>
      <c r="B7597" t="s">
        <v>113</v>
      </c>
      <c r="C7597" t="s">
        <v>26</v>
      </c>
      <c r="D7597" t="s">
        <v>26</v>
      </c>
      <c r="E7597" t="s">
        <v>26</v>
      </c>
      <c r="F7597">
        <v>271715603.75</v>
      </c>
      <c r="G7597">
        <v>241126062.31</v>
      </c>
      <c r="H7597">
        <v>348850224.85000002</v>
      </c>
      <c r="I7597" t="s">
        <v>26</v>
      </c>
      <c r="J7597" t="s">
        <v>26</v>
      </c>
      <c r="K7597" t="s">
        <v>26</v>
      </c>
    </row>
    <row r="7598" spans="1:11" x14ac:dyDescent="0.25">
      <c r="A7598" s="1">
        <v>38473</v>
      </c>
      <c r="B7598" t="s">
        <v>128</v>
      </c>
      <c r="C7598" t="s">
        <v>26</v>
      </c>
      <c r="D7598" t="s">
        <v>26</v>
      </c>
      <c r="E7598" t="s">
        <v>26</v>
      </c>
      <c r="F7598">
        <v>254696833.83000001</v>
      </c>
      <c r="G7598">
        <v>226397779.12</v>
      </c>
      <c r="H7598">
        <v>331763310.81</v>
      </c>
      <c r="I7598" t="s">
        <v>26</v>
      </c>
      <c r="J7598" t="s">
        <v>26</v>
      </c>
      <c r="K7598" t="s">
        <v>26</v>
      </c>
    </row>
    <row r="7599" spans="1:11" x14ac:dyDescent="0.25">
      <c r="A7599" s="1">
        <v>38473</v>
      </c>
      <c r="B7599" t="s">
        <v>129</v>
      </c>
      <c r="C7599" t="s">
        <v>26</v>
      </c>
      <c r="D7599" t="s">
        <v>26</v>
      </c>
      <c r="E7599" t="s">
        <v>26</v>
      </c>
      <c r="F7599">
        <v>261035659.03999999</v>
      </c>
      <c r="G7599">
        <v>239669567.72</v>
      </c>
      <c r="H7599">
        <v>324432325.48000002</v>
      </c>
      <c r="I7599" t="s">
        <v>26</v>
      </c>
      <c r="J7599" t="s">
        <v>26</v>
      </c>
      <c r="K7599" t="s">
        <v>26</v>
      </c>
    </row>
    <row r="7600" spans="1:11" x14ac:dyDescent="0.25">
      <c r="A7600" s="1">
        <v>38473</v>
      </c>
      <c r="B7600" t="s">
        <v>130</v>
      </c>
      <c r="C7600" t="s">
        <v>26</v>
      </c>
      <c r="D7600" t="s">
        <v>26</v>
      </c>
      <c r="E7600" t="s">
        <v>26</v>
      </c>
      <c r="F7600">
        <v>256418444.34</v>
      </c>
      <c r="G7600">
        <v>223186038.11000001</v>
      </c>
      <c r="H7600">
        <v>381910859.60000002</v>
      </c>
      <c r="I7600" t="s">
        <v>26</v>
      </c>
      <c r="J7600" t="s">
        <v>26</v>
      </c>
      <c r="K7600" t="s">
        <v>26</v>
      </c>
    </row>
    <row r="7601" spans="1:11" x14ac:dyDescent="0.25">
      <c r="A7601" s="1">
        <v>38473</v>
      </c>
      <c r="B7601" t="s">
        <v>131</v>
      </c>
      <c r="C7601" t="s">
        <v>26</v>
      </c>
      <c r="D7601" t="s">
        <v>26</v>
      </c>
      <c r="E7601" t="s">
        <v>26</v>
      </c>
      <c r="F7601">
        <v>262822103.43000001</v>
      </c>
      <c r="G7601">
        <v>227073365.15000001</v>
      </c>
      <c r="H7601">
        <v>376373833.13</v>
      </c>
      <c r="I7601" t="s">
        <v>26</v>
      </c>
      <c r="J7601" t="s">
        <v>26</v>
      </c>
      <c r="K7601" t="s">
        <v>26</v>
      </c>
    </row>
    <row r="7602" spans="1:11" x14ac:dyDescent="0.25">
      <c r="A7602" s="1">
        <v>38473</v>
      </c>
      <c r="B7602" t="s">
        <v>132</v>
      </c>
      <c r="C7602" t="s">
        <v>26</v>
      </c>
      <c r="D7602" t="s">
        <v>26</v>
      </c>
      <c r="E7602" t="s">
        <v>26</v>
      </c>
      <c r="F7602">
        <v>257575466.55000001</v>
      </c>
      <c r="G7602">
        <v>221336945.27000001</v>
      </c>
      <c r="H7602">
        <v>341851607.83999997</v>
      </c>
      <c r="I7602" t="s">
        <v>26</v>
      </c>
      <c r="J7602" t="s">
        <v>26</v>
      </c>
      <c r="K7602" t="s">
        <v>26</v>
      </c>
    </row>
    <row r="7603" spans="1:11" x14ac:dyDescent="0.25">
      <c r="A7603" s="1">
        <v>38473</v>
      </c>
      <c r="B7603" t="s">
        <v>133</v>
      </c>
      <c r="C7603" t="s">
        <v>26</v>
      </c>
      <c r="D7603" t="s">
        <v>26</v>
      </c>
      <c r="E7603" t="s">
        <v>26</v>
      </c>
      <c r="F7603">
        <v>261396452.43000001</v>
      </c>
      <c r="G7603">
        <v>224912051.11000001</v>
      </c>
      <c r="H7603">
        <v>351644537.93000001</v>
      </c>
      <c r="I7603" t="s">
        <v>26</v>
      </c>
      <c r="J7603" t="s">
        <v>26</v>
      </c>
      <c r="K7603" t="s">
        <v>26</v>
      </c>
    </row>
    <row r="7604" spans="1:11" x14ac:dyDescent="0.25">
      <c r="A7604" s="1">
        <v>38473</v>
      </c>
      <c r="B7604" t="s">
        <v>134</v>
      </c>
      <c r="C7604" t="s">
        <v>26</v>
      </c>
      <c r="D7604" t="s">
        <v>26</v>
      </c>
      <c r="E7604" t="s">
        <v>26</v>
      </c>
      <c r="F7604">
        <v>233465727.84999999</v>
      </c>
      <c r="G7604">
        <v>224308001.15000001</v>
      </c>
      <c r="H7604">
        <v>258517058.19999999</v>
      </c>
      <c r="I7604" t="s">
        <v>26</v>
      </c>
      <c r="J7604" t="s">
        <v>26</v>
      </c>
      <c r="K7604" t="s">
        <v>26</v>
      </c>
    </row>
    <row r="7605" spans="1:11" x14ac:dyDescent="0.25">
      <c r="A7605" s="1">
        <v>38473</v>
      </c>
      <c r="B7605" t="s">
        <v>135</v>
      </c>
      <c r="C7605" t="s">
        <v>26</v>
      </c>
      <c r="D7605" t="s">
        <v>26</v>
      </c>
      <c r="E7605" t="s">
        <v>26</v>
      </c>
      <c r="F7605">
        <v>241395897.34999999</v>
      </c>
      <c r="G7605">
        <v>225978302.97</v>
      </c>
      <c r="H7605">
        <v>292024811.42000002</v>
      </c>
      <c r="I7605" t="s">
        <v>26</v>
      </c>
      <c r="J7605" t="s">
        <v>26</v>
      </c>
      <c r="K7605" t="s">
        <v>26</v>
      </c>
    </row>
    <row r="7606" spans="1:11" x14ac:dyDescent="0.25">
      <c r="A7606" s="1">
        <v>38473</v>
      </c>
      <c r="B7606" t="s">
        <v>136</v>
      </c>
      <c r="C7606" t="s">
        <v>26</v>
      </c>
      <c r="D7606" t="s">
        <v>26</v>
      </c>
      <c r="E7606" t="s">
        <v>26</v>
      </c>
      <c r="F7606">
        <v>277312824.69999999</v>
      </c>
      <c r="G7606">
        <v>232298025.87</v>
      </c>
      <c r="H7606">
        <v>414310768.27999997</v>
      </c>
      <c r="I7606" t="s">
        <v>26</v>
      </c>
      <c r="J7606" t="s">
        <v>26</v>
      </c>
      <c r="K7606" t="s">
        <v>26</v>
      </c>
    </row>
    <row r="7607" spans="1:11" x14ac:dyDescent="0.25">
      <c r="A7607" s="1">
        <v>38473</v>
      </c>
      <c r="B7607" t="s">
        <v>137</v>
      </c>
      <c r="C7607" t="s">
        <v>26</v>
      </c>
      <c r="D7607" t="s">
        <v>26</v>
      </c>
      <c r="E7607" t="s">
        <v>26</v>
      </c>
      <c r="F7607">
        <v>255750594.38999999</v>
      </c>
      <c r="G7607">
        <v>209732336.50999999</v>
      </c>
      <c r="H7607">
        <v>447000843.91000003</v>
      </c>
      <c r="I7607" t="s">
        <v>26</v>
      </c>
      <c r="J7607" t="s">
        <v>26</v>
      </c>
      <c r="K7607" t="s">
        <v>26</v>
      </c>
    </row>
    <row r="7608" spans="1:11" x14ac:dyDescent="0.25">
      <c r="A7608" s="1">
        <v>38473</v>
      </c>
      <c r="B7608" t="s">
        <v>138</v>
      </c>
      <c r="C7608" t="s">
        <v>26</v>
      </c>
      <c r="D7608" t="s">
        <v>26</v>
      </c>
      <c r="E7608" t="s">
        <v>26</v>
      </c>
      <c r="F7608">
        <v>285708368.30000001</v>
      </c>
      <c r="G7608">
        <v>250115972.74000001</v>
      </c>
      <c r="H7608">
        <v>405251403.68000001</v>
      </c>
      <c r="I7608" t="s">
        <v>26</v>
      </c>
      <c r="J7608" t="s">
        <v>26</v>
      </c>
      <c r="K7608" t="s">
        <v>26</v>
      </c>
    </row>
    <row r="7609" spans="1:11" x14ac:dyDescent="0.25">
      <c r="A7609" s="1">
        <v>38473</v>
      </c>
      <c r="B7609" t="s">
        <v>139</v>
      </c>
      <c r="C7609" t="s">
        <v>26</v>
      </c>
      <c r="D7609" t="s">
        <v>26</v>
      </c>
      <c r="E7609" t="s">
        <v>26</v>
      </c>
      <c r="F7609">
        <v>265410945.56</v>
      </c>
      <c r="G7609">
        <v>227559369.44999999</v>
      </c>
      <c r="H7609">
        <v>400393867.52999997</v>
      </c>
      <c r="I7609" t="s">
        <v>26</v>
      </c>
      <c r="J7609" t="s">
        <v>26</v>
      </c>
      <c r="K7609" t="s">
        <v>26</v>
      </c>
    </row>
    <row r="7610" spans="1:11" x14ac:dyDescent="0.25">
      <c r="A7610" s="1">
        <v>38473</v>
      </c>
      <c r="B7610" t="s">
        <v>140</v>
      </c>
      <c r="C7610" t="s">
        <v>26</v>
      </c>
      <c r="D7610" t="s">
        <v>26</v>
      </c>
      <c r="E7610" t="s">
        <v>26</v>
      </c>
      <c r="F7610">
        <v>234629696.93000001</v>
      </c>
      <c r="G7610">
        <v>217237322.86000001</v>
      </c>
      <c r="H7610">
        <v>293683037.69</v>
      </c>
      <c r="I7610" t="s">
        <v>26</v>
      </c>
      <c r="J7610" t="s">
        <v>26</v>
      </c>
      <c r="K7610" t="s">
        <v>26</v>
      </c>
    </row>
    <row r="7611" spans="1:11" x14ac:dyDescent="0.25">
      <c r="A7611" s="1">
        <v>38473</v>
      </c>
      <c r="B7611" t="s">
        <v>141</v>
      </c>
      <c r="C7611" t="s">
        <v>26</v>
      </c>
      <c r="D7611" t="s">
        <v>26</v>
      </c>
      <c r="E7611" t="s">
        <v>26</v>
      </c>
      <c r="F7611">
        <v>262387485.65000001</v>
      </c>
      <c r="G7611">
        <v>246029961.16</v>
      </c>
      <c r="H7611">
        <v>321756823.60000002</v>
      </c>
      <c r="I7611" t="s">
        <v>26</v>
      </c>
      <c r="J7611" t="s">
        <v>26</v>
      </c>
      <c r="K7611" t="s">
        <v>26</v>
      </c>
    </row>
    <row r="7612" spans="1:11" x14ac:dyDescent="0.25">
      <c r="A7612" s="1">
        <v>38473</v>
      </c>
      <c r="B7612" t="s">
        <v>142</v>
      </c>
      <c r="C7612" t="s">
        <v>26</v>
      </c>
      <c r="D7612" t="s">
        <v>26</v>
      </c>
      <c r="E7612" t="s">
        <v>26</v>
      </c>
      <c r="F7612">
        <v>257236964.75</v>
      </c>
      <c r="G7612">
        <v>223728987.84999999</v>
      </c>
      <c r="H7612">
        <v>361480926.95999998</v>
      </c>
      <c r="I7612" t="s">
        <v>26</v>
      </c>
      <c r="J7612" t="s">
        <v>26</v>
      </c>
      <c r="K7612" t="s">
        <v>26</v>
      </c>
    </row>
    <row r="7613" spans="1:11" x14ac:dyDescent="0.25">
      <c r="A7613" s="1">
        <v>38473</v>
      </c>
      <c r="B7613" t="s">
        <v>143</v>
      </c>
      <c r="C7613" t="s">
        <v>26</v>
      </c>
      <c r="D7613" t="s">
        <v>26</v>
      </c>
      <c r="E7613" t="s">
        <v>26</v>
      </c>
      <c r="F7613">
        <v>254863738.19</v>
      </c>
      <c r="G7613">
        <v>227719638.38999999</v>
      </c>
      <c r="H7613">
        <v>322929458.06999999</v>
      </c>
      <c r="I7613" t="s">
        <v>26</v>
      </c>
      <c r="J7613" t="s">
        <v>26</v>
      </c>
      <c r="K7613" t="s">
        <v>26</v>
      </c>
    </row>
    <row r="7614" spans="1:11" x14ac:dyDescent="0.25">
      <c r="A7614" s="1">
        <v>38473</v>
      </c>
      <c r="B7614" t="s">
        <v>144</v>
      </c>
      <c r="C7614" t="s">
        <v>26</v>
      </c>
      <c r="D7614" t="s">
        <v>26</v>
      </c>
      <c r="E7614" t="s">
        <v>26</v>
      </c>
      <c r="F7614">
        <v>235865386.50999999</v>
      </c>
      <c r="G7614">
        <v>216091564.93000001</v>
      </c>
      <c r="H7614">
        <v>311082401.88</v>
      </c>
      <c r="I7614" t="s">
        <v>26</v>
      </c>
      <c r="J7614" t="s">
        <v>26</v>
      </c>
      <c r="K7614" t="s">
        <v>26</v>
      </c>
    </row>
    <row r="7615" spans="1:11" x14ac:dyDescent="0.25">
      <c r="A7615" s="1">
        <v>38473</v>
      </c>
      <c r="B7615" t="s">
        <v>145</v>
      </c>
      <c r="C7615" t="s">
        <v>26</v>
      </c>
      <c r="D7615" t="s">
        <v>26</v>
      </c>
      <c r="E7615" t="s">
        <v>26</v>
      </c>
      <c r="F7615">
        <v>270530409.72000003</v>
      </c>
      <c r="G7615">
        <v>247629315.72999999</v>
      </c>
      <c r="H7615">
        <v>334591214.81</v>
      </c>
      <c r="I7615" t="s">
        <v>26</v>
      </c>
      <c r="J7615" t="s">
        <v>26</v>
      </c>
      <c r="K7615" t="s">
        <v>26</v>
      </c>
    </row>
    <row r="7616" spans="1:11" x14ac:dyDescent="0.25">
      <c r="A7616" s="1">
        <v>38473</v>
      </c>
      <c r="B7616" t="s">
        <v>146</v>
      </c>
      <c r="C7616" t="s">
        <v>26</v>
      </c>
      <c r="D7616" t="s">
        <v>26</v>
      </c>
      <c r="E7616" t="s">
        <v>26</v>
      </c>
      <c r="F7616">
        <v>276465024.77999997</v>
      </c>
      <c r="G7616">
        <v>255609580.5</v>
      </c>
      <c r="H7616">
        <v>340432762.12</v>
      </c>
      <c r="I7616" t="s">
        <v>26</v>
      </c>
      <c r="J7616" t="s">
        <v>26</v>
      </c>
      <c r="K7616" t="s">
        <v>26</v>
      </c>
    </row>
    <row r="7617" spans="1:11" x14ac:dyDescent="0.25">
      <c r="A7617" s="1">
        <v>38473</v>
      </c>
      <c r="B7617" t="s">
        <v>2</v>
      </c>
      <c r="C7617" t="s">
        <v>26</v>
      </c>
      <c r="D7617" t="s">
        <v>26</v>
      </c>
      <c r="E7617" t="s">
        <v>26</v>
      </c>
      <c r="F7617">
        <v>253494432.28999999</v>
      </c>
      <c r="G7617">
        <v>233060700.28</v>
      </c>
      <c r="H7617">
        <v>316466307.69</v>
      </c>
      <c r="I7617" t="s">
        <v>26</v>
      </c>
      <c r="J7617" t="s">
        <v>26</v>
      </c>
      <c r="K7617" t="s">
        <v>26</v>
      </c>
    </row>
    <row r="7618" spans="1:11" x14ac:dyDescent="0.25">
      <c r="A7618" s="1">
        <v>38473</v>
      </c>
      <c r="B7618" t="s">
        <v>147</v>
      </c>
      <c r="C7618" t="s">
        <v>26</v>
      </c>
      <c r="D7618" t="s">
        <v>26</v>
      </c>
      <c r="E7618" t="s">
        <v>26</v>
      </c>
      <c r="F7618">
        <v>272148587.63</v>
      </c>
      <c r="G7618">
        <v>229412255.71000001</v>
      </c>
      <c r="H7618">
        <v>370844028.69999999</v>
      </c>
      <c r="I7618" t="s">
        <v>26</v>
      </c>
      <c r="J7618" t="s">
        <v>26</v>
      </c>
      <c r="K7618" t="s">
        <v>26</v>
      </c>
    </row>
    <row r="7619" spans="1:11" x14ac:dyDescent="0.25">
      <c r="A7619" s="1">
        <v>38473</v>
      </c>
      <c r="B7619" t="s">
        <v>148</v>
      </c>
      <c r="C7619" t="s">
        <v>26</v>
      </c>
      <c r="D7619" t="s">
        <v>26</v>
      </c>
      <c r="E7619" t="s">
        <v>26</v>
      </c>
      <c r="F7619">
        <v>271133106.97000003</v>
      </c>
      <c r="G7619">
        <v>238264139.55000001</v>
      </c>
      <c r="H7619">
        <v>349239076.81999999</v>
      </c>
      <c r="I7619" t="s">
        <v>26</v>
      </c>
      <c r="J7619" t="s">
        <v>26</v>
      </c>
      <c r="K7619" t="s">
        <v>26</v>
      </c>
    </row>
    <row r="7620" spans="1:11" x14ac:dyDescent="0.25">
      <c r="A7620" s="1">
        <v>38473</v>
      </c>
      <c r="B7620" t="s">
        <v>149</v>
      </c>
      <c r="C7620" t="s">
        <v>26</v>
      </c>
      <c r="D7620" t="s">
        <v>26</v>
      </c>
      <c r="E7620" t="s">
        <v>26</v>
      </c>
      <c r="F7620">
        <v>254520604.69999999</v>
      </c>
      <c r="G7620">
        <v>227395787.44999999</v>
      </c>
      <c r="H7620">
        <v>322084559.91000003</v>
      </c>
      <c r="I7620" t="s">
        <v>26</v>
      </c>
      <c r="J7620" t="s">
        <v>26</v>
      </c>
      <c r="K7620" t="s">
        <v>26</v>
      </c>
    </row>
    <row r="7621" spans="1:11" x14ac:dyDescent="0.25">
      <c r="A7621" s="1">
        <v>38473</v>
      </c>
      <c r="B7621" t="s">
        <v>150</v>
      </c>
      <c r="C7621" t="s">
        <v>26</v>
      </c>
      <c r="D7621" t="s">
        <v>26</v>
      </c>
      <c r="E7621" t="s">
        <v>26</v>
      </c>
      <c r="F7621">
        <v>283390942.49000001</v>
      </c>
      <c r="G7621">
        <v>250554539.21000001</v>
      </c>
      <c r="H7621">
        <v>369161045.16000003</v>
      </c>
      <c r="I7621" t="s">
        <v>26</v>
      </c>
      <c r="J7621" t="s">
        <v>26</v>
      </c>
      <c r="K7621" t="s">
        <v>26</v>
      </c>
    </row>
    <row r="7622" spans="1:11" x14ac:dyDescent="0.25">
      <c r="A7622" s="1">
        <v>38473</v>
      </c>
      <c r="B7622" t="s">
        <v>151</v>
      </c>
      <c r="C7622" t="s">
        <v>26</v>
      </c>
      <c r="D7622" t="s">
        <v>26</v>
      </c>
      <c r="E7622" t="s">
        <v>26</v>
      </c>
      <c r="F7622">
        <v>241506787.44999999</v>
      </c>
      <c r="G7622">
        <v>214238814.94</v>
      </c>
      <c r="H7622">
        <v>324273253.38999999</v>
      </c>
      <c r="I7622" t="s">
        <v>26</v>
      </c>
      <c r="J7622" t="s">
        <v>26</v>
      </c>
      <c r="K7622" t="s">
        <v>26</v>
      </c>
    </row>
    <row r="7623" spans="1:11" x14ac:dyDescent="0.25">
      <c r="A7623" s="1">
        <v>38473</v>
      </c>
      <c r="B7623" t="s">
        <v>152</v>
      </c>
      <c r="C7623" t="s">
        <v>26</v>
      </c>
      <c r="D7623" t="s">
        <v>26</v>
      </c>
      <c r="E7623" t="s">
        <v>26</v>
      </c>
      <c r="F7623">
        <v>242465785.13</v>
      </c>
      <c r="G7623">
        <v>218452330.59999999</v>
      </c>
      <c r="H7623">
        <v>307958481.73000002</v>
      </c>
      <c r="I7623" t="s">
        <v>26</v>
      </c>
      <c r="J7623" t="s">
        <v>26</v>
      </c>
      <c r="K7623" t="s">
        <v>26</v>
      </c>
    </row>
    <row r="7624" spans="1:11" x14ac:dyDescent="0.25">
      <c r="A7624" s="1">
        <v>38473</v>
      </c>
      <c r="B7624" t="s">
        <v>153</v>
      </c>
      <c r="C7624" t="s">
        <v>26</v>
      </c>
      <c r="D7624" t="s">
        <v>26</v>
      </c>
      <c r="E7624" t="s">
        <v>26</v>
      </c>
      <c r="F7624">
        <v>277989736.68000001</v>
      </c>
      <c r="G7624">
        <v>269542926.94999999</v>
      </c>
      <c r="H7624">
        <v>307033419.10000002</v>
      </c>
      <c r="I7624" t="s">
        <v>26</v>
      </c>
      <c r="J7624" t="s">
        <v>26</v>
      </c>
      <c r="K7624" t="s">
        <v>26</v>
      </c>
    </row>
    <row r="7625" spans="1:11" x14ac:dyDescent="0.25">
      <c r="A7625" s="1">
        <v>38473</v>
      </c>
      <c r="B7625" t="s">
        <v>154</v>
      </c>
      <c r="C7625" t="s">
        <v>26</v>
      </c>
      <c r="D7625" t="s">
        <v>26</v>
      </c>
      <c r="E7625" t="s">
        <v>26</v>
      </c>
      <c r="F7625">
        <v>262906472.77000001</v>
      </c>
      <c r="G7625">
        <v>236350847.36000001</v>
      </c>
      <c r="H7625">
        <v>349433747.97000003</v>
      </c>
      <c r="I7625" t="s">
        <v>26</v>
      </c>
      <c r="J7625" t="s">
        <v>26</v>
      </c>
      <c r="K7625" t="s">
        <v>26</v>
      </c>
    </row>
    <row r="7626" spans="1:11" x14ac:dyDescent="0.25">
      <c r="A7626" s="1">
        <v>38473</v>
      </c>
      <c r="B7626" t="s">
        <v>155</v>
      </c>
      <c r="C7626" t="s">
        <v>26</v>
      </c>
      <c r="D7626" t="s">
        <v>26</v>
      </c>
      <c r="E7626" t="s">
        <v>26</v>
      </c>
      <c r="F7626">
        <v>249349183.38</v>
      </c>
      <c r="G7626">
        <v>223775158.13</v>
      </c>
      <c r="H7626">
        <v>318839453.80000001</v>
      </c>
      <c r="I7626" t="s">
        <v>26</v>
      </c>
      <c r="J7626" t="s">
        <v>26</v>
      </c>
      <c r="K7626" t="s">
        <v>26</v>
      </c>
    </row>
    <row r="7627" spans="1:11" x14ac:dyDescent="0.25">
      <c r="A7627" s="1">
        <v>38504</v>
      </c>
      <c r="B7627" t="s">
        <v>1</v>
      </c>
      <c r="C7627" t="s">
        <v>26</v>
      </c>
      <c r="D7627" t="s">
        <v>26</v>
      </c>
      <c r="E7627" t="s">
        <v>26</v>
      </c>
      <c r="F7627">
        <v>265452469.63</v>
      </c>
      <c r="G7627">
        <v>235738520.41</v>
      </c>
      <c r="H7627">
        <v>346508061.68000001</v>
      </c>
      <c r="I7627" t="s">
        <v>26</v>
      </c>
      <c r="J7627" t="s">
        <v>26</v>
      </c>
      <c r="K7627" t="s">
        <v>26</v>
      </c>
    </row>
    <row r="7628" spans="1:11" x14ac:dyDescent="0.25">
      <c r="A7628" s="1">
        <v>38504</v>
      </c>
      <c r="B7628" t="s">
        <v>126</v>
      </c>
      <c r="C7628" t="s">
        <v>26</v>
      </c>
      <c r="D7628" t="s">
        <v>26</v>
      </c>
      <c r="E7628" t="s">
        <v>26</v>
      </c>
      <c r="F7628">
        <v>252174974.43000001</v>
      </c>
      <c r="G7628">
        <v>225953815.36000001</v>
      </c>
      <c r="H7628">
        <v>323272429.24000001</v>
      </c>
      <c r="I7628" t="s">
        <v>26</v>
      </c>
      <c r="J7628" t="s">
        <v>26</v>
      </c>
      <c r="K7628" t="s">
        <v>26</v>
      </c>
    </row>
    <row r="7629" spans="1:11" x14ac:dyDescent="0.25">
      <c r="A7629" s="1">
        <v>38504</v>
      </c>
      <c r="B7629" t="s">
        <v>127</v>
      </c>
      <c r="C7629" t="s">
        <v>26</v>
      </c>
      <c r="D7629" t="s">
        <v>26</v>
      </c>
      <c r="E7629" t="s">
        <v>26</v>
      </c>
      <c r="F7629">
        <v>262735084</v>
      </c>
      <c r="G7629">
        <v>232615186.44999999</v>
      </c>
      <c r="H7629">
        <v>357913063.77999997</v>
      </c>
      <c r="I7629" t="s">
        <v>26</v>
      </c>
      <c r="J7629" t="s">
        <v>26</v>
      </c>
      <c r="K7629" t="s">
        <v>26</v>
      </c>
    </row>
    <row r="7630" spans="1:11" x14ac:dyDescent="0.25">
      <c r="A7630" s="1">
        <v>38504</v>
      </c>
      <c r="B7630" t="s">
        <v>113</v>
      </c>
      <c r="C7630" t="s">
        <v>26</v>
      </c>
      <c r="D7630" t="s">
        <v>26</v>
      </c>
      <c r="E7630" t="s">
        <v>26</v>
      </c>
      <c r="F7630">
        <v>272693779.92000002</v>
      </c>
      <c r="G7630">
        <v>240957274.06</v>
      </c>
      <c r="H7630">
        <v>352024761.89999998</v>
      </c>
      <c r="I7630" t="s">
        <v>26</v>
      </c>
      <c r="J7630" t="s">
        <v>26</v>
      </c>
      <c r="K7630" t="s">
        <v>26</v>
      </c>
    </row>
    <row r="7631" spans="1:11" x14ac:dyDescent="0.25">
      <c r="A7631" s="1">
        <v>38504</v>
      </c>
      <c r="B7631" t="s">
        <v>128</v>
      </c>
      <c r="C7631" t="s">
        <v>26</v>
      </c>
      <c r="D7631" t="s">
        <v>26</v>
      </c>
      <c r="E7631" t="s">
        <v>26</v>
      </c>
      <c r="F7631">
        <v>258899331.59</v>
      </c>
      <c r="G7631">
        <v>227801445.34999999</v>
      </c>
      <c r="H7631">
        <v>341981620.79000002</v>
      </c>
      <c r="I7631" t="s">
        <v>26</v>
      </c>
      <c r="J7631" t="s">
        <v>26</v>
      </c>
      <c r="K7631" t="s">
        <v>26</v>
      </c>
    </row>
    <row r="7632" spans="1:11" x14ac:dyDescent="0.25">
      <c r="A7632" s="1">
        <v>38504</v>
      </c>
      <c r="B7632" t="s">
        <v>129</v>
      </c>
      <c r="C7632" t="s">
        <v>26</v>
      </c>
      <c r="D7632" t="s">
        <v>26</v>
      </c>
      <c r="E7632" t="s">
        <v>26</v>
      </c>
      <c r="F7632">
        <v>261792662.44999999</v>
      </c>
      <c r="G7632">
        <v>240819981.63999999</v>
      </c>
      <c r="H7632">
        <v>324399882.25</v>
      </c>
      <c r="I7632" t="s">
        <v>26</v>
      </c>
      <c r="J7632" t="s">
        <v>26</v>
      </c>
      <c r="K7632" t="s">
        <v>26</v>
      </c>
    </row>
    <row r="7633" spans="1:11" x14ac:dyDescent="0.25">
      <c r="A7633" s="1">
        <v>38504</v>
      </c>
      <c r="B7633" t="s">
        <v>130</v>
      </c>
      <c r="C7633" t="s">
        <v>26</v>
      </c>
      <c r="D7633" t="s">
        <v>26</v>
      </c>
      <c r="E7633" t="s">
        <v>26</v>
      </c>
      <c r="F7633">
        <v>267085451.63</v>
      </c>
      <c r="G7633">
        <v>226935563.55000001</v>
      </c>
      <c r="H7633">
        <v>414373282.66000003</v>
      </c>
      <c r="I7633" t="s">
        <v>26</v>
      </c>
      <c r="J7633" t="s">
        <v>26</v>
      </c>
      <c r="K7633" t="s">
        <v>26</v>
      </c>
    </row>
    <row r="7634" spans="1:11" x14ac:dyDescent="0.25">
      <c r="A7634" s="1">
        <v>38504</v>
      </c>
      <c r="B7634" t="s">
        <v>131</v>
      </c>
      <c r="C7634" t="s">
        <v>26</v>
      </c>
      <c r="D7634" t="s">
        <v>26</v>
      </c>
      <c r="E7634" t="s">
        <v>26</v>
      </c>
      <c r="F7634">
        <v>263242618.78999999</v>
      </c>
      <c r="G7634">
        <v>227663755.90000001</v>
      </c>
      <c r="H7634">
        <v>376373833.13</v>
      </c>
      <c r="I7634" t="s">
        <v>26</v>
      </c>
      <c r="J7634" t="s">
        <v>26</v>
      </c>
      <c r="K7634" t="s">
        <v>26</v>
      </c>
    </row>
    <row r="7635" spans="1:11" x14ac:dyDescent="0.25">
      <c r="A7635" s="1">
        <v>38504</v>
      </c>
      <c r="B7635" t="s">
        <v>132</v>
      </c>
      <c r="C7635" t="s">
        <v>26</v>
      </c>
      <c r="D7635" t="s">
        <v>26</v>
      </c>
      <c r="E7635" t="s">
        <v>26</v>
      </c>
      <c r="F7635">
        <v>260151221.21000001</v>
      </c>
      <c r="G7635">
        <v>225210341.81</v>
      </c>
      <c r="H7635">
        <v>341851607.83999997</v>
      </c>
      <c r="I7635" t="s">
        <v>26</v>
      </c>
      <c r="J7635" t="s">
        <v>26</v>
      </c>
      <c r="K7635" t="s">
        <v>26</v>
      </c>
    </row>
    <row r="7636" spans="1:11" x14ac:dyDescent="0.25">
      <c r="A7636" s="1">
        <v>38504</v>
      </c>
      <c r="B7636" t="s">
        <v>133</v>
      </c>
      <c r="C7636" t="s">
        <v>26</v>
      </c>
      <c r="D7636" t="s">
        <v>26</v>
      </c>
      <c r="E7636" t="s">
        <v>26</v>
      </c>
      <c r="F7636">
        <v>265997029.99000001</v>
      </c>
      <c r="G7636">
        <v>224664647.84999999</v>
      </c>
      <c r="H7636">
        <v>365604826.08999997</v>
      </c>
      <c r="I7636" t="s">
        <v>26</v>
      </c>
      <c r="J7636" t="s">
        <v>26</v>
      </c>
      <c r="K7636" t="s">
        <v>26</v>
      </c>
    </row>
    <row r="7637" spans="1:11" x14ac:dyDescent="0.25">
      <c r="A7637" s="1">
        <v>38504</v>
      </c>
      <c r="B7637" t="s">
        <v>134</v>
      </c>
      <c r="C7637" t="s">
        <v>26</v>
      </c>
      <c r="D7637" t="s">
        <v>26</v>
      </c>
      <c r="E7637" t="s">
        <v>26</v>
      </c>
      <c r="F7637">
        <v>234002699.03</v>
      </c>
      <c r="G7637">
        <v>225137940.75</v>
      </c>
      <c r="H7637">
        <v>258517058.19999999</v>
      </c>
      <c r="I7637" t="s">
        <v>26</v>
      </c>
      <c r="J7637" t="s">
        <v>26</v>
      </c>
      <c r="K7637" t="s">
        <v>26</v>
      </c>
    </row>
    <row r="7638" spans="1:11" x14ac:dyDescent="0.25">
      <c r="A7638" s="1">
        <v>38504</v>
      </c>
      <c r="B7638" t="s">
        <v>135</v>
      </c>
      <c r="C7638" t="s">
        <v>26</v>
      </c>
      <c r="D7638" t="s">
        <v>26</v>
      </c>
      <c r="E7638" t="s">
        <v>26</v>
      </c>
      <c r="F7638">
        <v>242047666.28</v>
      </c>
      <c r="G7638">
        <v>227876520.71000001</v>
      </c>
      <c r="H7638">
        <v>289542600.51999998</v>
      </c>
      <c r="I7638" t="s">
        <v>26</v>
      </c>
      <c r="J7638" t="s">
        <v>26</v>
      </c>
      <c r="K7638" t="s">
        <v>26</v>
      </c>
    </row>
    <row r="7639" spans="1:11" x14ac:dyDescent="0.25">
      <c r="A7639" s="1">
        <v>38504</v>
      </c>
      <c r="B7639" t="s">
        <v>136</v>
      </c>
      <c r="C7639" t="s">
        <v>26</v>
      </c>
      <c r="D7639" t="s">
        <v>26</v>
      </c>
      <c r="E7639" t="s">
        <v>26</v>
      </c>
      <c r="F7639">
        <v>278643926.25999999</v>
      </c>
      <c r="G7639">
        <v>233993801.46000001</v>
      </c>
      <c r="H7639">
        <v>414932234.43000001</v>
      </c>
      <c r="I7639" t="s">
        <v>26</v>
      </c>
      <c r="J7639" t="s">
        <v>26</v>
      </c>
      <c r="K7639" t="s">
        <v>26</v>
      </c>
    </row>
    <row r="7640" spans="1:11" x14ac:dyDescent="0.25">
      <c r="A7640" s="1">
        <v>38504</v>
      </c>
      <c r="B7640" t="s">
        <v>137</v>
      </c>
      <c r="C7640" t="s">
        <v>26</v>
      </c>
      <c r="D7640" t="s">
        <v>26</v>
      </c>
      <c r="E7640" t="s">
        <v>26</v>
      </c>
      <c r="F7640">
        <v>257387398.19999999</v>
      </c>
      <c r="G7640">
        <v>211095596.69999999</v>
      </c>
      <c r="H7640">
        <v>449727549.06</v>
      </c>
      <c r="I7640" t="s">
        <v>26</v>
      </c>
      <c r="J7640" t="s">
        <v>26</v>
      </c>
      <c r="K7640" t="s">
        <v>26</v>
      </c>
    </row>
    <row r="7641" spans="1:11" x14ac:dyDescent="0.25">
      <c r="A7641" s="1">
        <v>38504</v>
      </c>
      <c r="B7641" t="s">
        <v>138</v>
      </c>
      <c r="C7641" t="s">
        <v>26</v>
      </c>
      <c r="D7641" t="s">
        <v>26</v>
      </c>
      <c r="E7641" t="s">
        <v>26</v>
      </c>
      <c r="F7641">
        <v>286879772.61000001</v>
      </c>
      <c r="G7641">
        <v>251741726.56999999</v>
      </c>
      <c r="H7641">
        <v>405251403.68000001</v>
      </c>
      <c r="I7641" t="s">
        <v>26</v>
      </c>
      <c r="J7641" t="s">
        <v>26</v>
      </c>
      <c r="K7641" t="s">
        <v>26</v>
      </c>
    </row>
    <row r="7642" spans="1:11" x14ac:dyDescent="0.25">
      <c r="A7642" s="1">
        <v>38504</v>
      </c>
      <c r="B7642" t="s">
        <v>139</v>
      </c>
      <c r="C7642" t="s">
        <v>26</v>
      </c>
      <c r="D7642" t="s">
        <v>26</v>
      </c>
      <c r="E7642" t="s">
        <v>26</v>
      </c>
      <c r="F7642">
        <v>269604438.5</v>
      </c>
      <c r="G7642">
        <v>226057477.61000001</v>
      </c>
      <c r="H7642">
        <v>421014151.70999998</v>
      </c>
      <c r="I7642" t="s">
        <v>26</v>
      </c>
      <c r="J7642" t="s">
        <v>26</v>
      </c>
      <c r="K7642" t="s">
        <v>26</v>
      </c>
    </row>
    <row r="7643" spans="1:11" x14ac:dyDescent="0.25">
      <c r="A7643" s="1">
        <v>38504</v>
      </c>
      <c r="B7643" t="s">
        <v>140</v>
      </c>
      <c r="C7643" t="s">
        <v>26</v>
      </c>
      <c r="D7643" t="s">
        <v>26</v>
      </c>
      <c r="E7643" t="s">
        <v>26</v>
      </c>
      <c r="F7643">
        <v>235145882.25999999</v>
      </c>
      <c r="G7643">
        <v>216976638.06999999</v>
      </c>
      <c r="H7643">
        <v>296296816.72000003</v>
      </c>
      <c r="I7643" t="s">
        <v>26</v>
      </c>
      <c r="J7643" t="s">
        <v>26</v>
      </c>
      <c r="K7643" t="s">
        <v>26</v>
      </c>
    </row>
    <row r="7644" spans="1:11" x14ac:dyDescent="0.25">
      <c r="A7644" s="1">
        <v>38504</v>
      </c>
      <c r="B7644" t="s">
        <v>141</v>
      </c>
      <c r="C7644" t="s">
        <v>26</v>
      </c>
      <c r="D7644" t="s">
        <v>26</v>
      </c>
      <c r="E7644" t="s">
        <v>26</v>
      </c>
      <c r="F7644">
        <v>262649873.13999999</v>
      </c>
      <c r="G7644">
        <v>246423609.09999999</v>
      </c>
      <c r="H7644">
        <v>321756823.60000002</v>
      </c>
      <c r="I7644" t="s">
        <v>26</v>
      </c>
      <c r="J7644" t="s">
        <v>26</v>
      </c>
      <c r="K7644" t="s">
        <v>26</v>
      </c>
    </row>
    <row r="7645" spans="1:11" x14ac:dyDescent="0.25">
      <c r="A7645" s="1">
        <v>38504</v>
      </c>
      <c r="B7645" t="s">
        <v>142</v>
      </c>
      <c r="C7645" t="s">
        <v>26</v>
      </c>
      <c r="D7645" t="s">
        <v>26</v>
      </c>
      <c r="E7645" t="s">
        <v>26</v>
      </c>
      <c r="F7645">
        <v>258291636.31</v>
      </c>
      <c r="G7645">
        <v>225138480.47999999</v>
      </c>
      <c r="H7645">
        <v>361589371.24000001</v>
      </c>
      <c r="I7645" t="s">
        <v>26</v>
      </c>
      <c r="J7645" t="s">
        <v>26</v>
      </c>
      <c r="K7645" t="s">
        <v>26</v>
      </c>
    </row>
    <row r="7646" spans="1:11" x14ac:dyDescent="0.25">
      <c r="A7646" s="1">
        <v>38504</v>
      </c>
      <c r="B7646" t="s">
        <v>143</v>
      </c>
      <c r="C7646" t="s">
        <v>26</v>
      </c>
      <c r="D7646" t="s">
        <v>26</v>
      </c>
      <c r="E7646" t="s">
        <v>26</v>
      </c>
      <c r="F7646">
        <v>261235331.65000001</v>
      </c>
      <c r="G7646">
        <v>228015673.91999999</v>
      </c>
      <c r="H7646">
        <v>342660447.95999998</v>
      </c>
      <c r="I7646" t="s">
        <v>26</v>
      </c>
      <c r="J7646" t="s">
        <v>26</v>
      </c>
      <c r="K7646" t="s">
        <v>26</v>
      </c>
    </row>
    <row r="7647" spans="1:11" x14ac:dyDescent="0.25">
      <c r="A7647" s="1">
        <v>38504</v>
      </c>
      <c r="B7647" t="s">
        <v>144</v>
      </c>
      <c r="C7647" t="s">
        <v>26</v>
      </c>
      <c r="D7647" t="s">
        <v>26</v>
      </c>
      <c r="E7647" t="s">
        <v>26</v>
      </c>
      <c r="F7647">
        <v>236761674.97999999</v>
      </c>
      <c r="G7647">
        <v>217366505.16</v>
      </c>
      <c r="H7647">
        <v>311082401.88</v>
      </c>
      <c r="I7647" t="s">
        <v>26</v>
      </c>
      <c r="J7647" t="s">
        <v>26</v>
      </c>
      <c r="K7647" t="s">
        <v>26</v>
      </c>
    </row>
    <row r="7648" spans="1:11" x14ac:dyDescent="0.25">
      <c r="A7648" s="1">
        <v>38504</v>
      </c>
      <c r="B7648" t="s">
        <v>145</v>
      </c>
      <c r="C7648" t="s">
        <v>26</v>
      </c>
      <c r="D7648" t="s">
        <v>26</v>
      </c>
      <c r="E7648" t="s">
        <v>26</v>
      </c>
      <c r="F7648">
        <v>271098523.57999998</v>
      </c>
      <c r="G7648">
        <v>248520781.25999999</v>
      </c>
      <c r="H7648">
        <v>334591214.81</v>
      </c>
      <c r="I7648" t="s">
        <v>26</v>
      </c>
      <c r="J7648" t="s">
        <v>26</v>
      </c>
      <c r="K7648" t="s">
        <v>26</v>
      </c>
    </row>
    <row r="7649" spans="1:11" x14ac:dyDescent="0.25">
      <c r="A7649" s="1">
        <v>38504</v>
      </c>
      <c r="B7649" t="s">
        <v>146</v>
      </c>
      <c r="C7649" t="s">
        <v>26</v>
      </c>
      <c r="D7649" t="s">
        <v>26</v>
      </c>
      <c r="E7649" t="s">
        <v>26</v>
      </c>
      <c r="F7649">
        <v>277100894.32999998</v>
      </c>
      <c r="G7649">
        <v>256580896.91</v>
      </c>
      <c r="H7649">
        <v>340432762.12</v>
      </c>
      <c r="I7649" t="s">
        <v>26</v>
      </c>
      <c r="J7649" t="s">
        <v>26</v>
      </c>
      <c r="K7649" t="s">
        <v>26</v>
      </c>
    </row>
    <row r="7650" spans="1:11" x14ac:dyDescent="0.25">
      <c r="A7650" s="1">
        <v>38504</v>
      </c>
      <c r="B7650" t="s">
        <v>2</v>
      </c>
      <c r="C7650" t="s">
        <v>26</v>
      </c>
      <c r="D7650" t="s">
        <v>26</v>
      </c>
      <c r="E7650" t="s">
        <v>26</v>
      </c>
      <c r="F7650">
        <v>260110636.97</v>
      </c>
      <c r="G7650">
        <v>235041716.24000001</v>
      </c>
      <c r="H7650">
        <v>334694767.00999999</v>
      </c>
      <c r="I7650" t="s">
        <v>26</v>
      </c>
      <c r="J7650" t="s">
        <v>26</v>
      </c>
      <c r="K7650" t="s">
        <v>26</v>
      </c>
    </row>
    <row r="7651" spans="1:11" x14ac:dyDescent="0.25">
      <c r="A7651" s="1">
        <v>38504</v>
      </c>
      <c r="B7651" t="s">
        <v>147</v>
      </c>
      <c r="C7651" t="s">
        <v>26</v>
      </c>
      <c r="D7651" t="s">
        <v>26</v>
      </c>
      <c r="E7651" t="s">
        <v>26</v>
      </c>
      <c r="F7651">
        <v>272475165.94</v>
      </c>
      <c r="G7651">
        <v>229894021.44999999</v>
      </c>
      <c r="H7651">
        <v>370844028.69999999</v>
      </c>
      <c r="I7651" t="s">
        <v>26</v>
      </c>
      <c r="J7651" t="s">
        <v>26</v>
      </c>
      <c r="K7651" t="s">
        <v>26</v>
      </c>
    </row>
    <row r="7652" spans="1:11" x14ac:dyDescent="0.25">
      <c r="A7652" s="1">
        <v>38504</v>
      </c>
      <c r="B7652" t="s">
        <v>148</v>
      </c>
      <c r="C7652" t="s">
        <v>26</v>
      </c>
      <c r="D7652" t="s">
        <v>26</v>
      </c>
      <c r="E7652" t="s">
        <v>26</v>
      </c>
      <c r="F7652">
        <v>272000732.92000002</v>
      </c>
      <c r="G7652">
        <v>237334909.40000001</v>
      </c>
      <c r="H7652">
        <v>353220402.29000002</v>
      </c>
      <c r="I7652" t="s">
        <v>26</v>
      </c>
      <c r="J7652" t="s">
        <v>26</v>
      </c>
      <c r="K7652" t="s">
        <v>26</v>
      </c>
    </row>
    <row r="7653" spans="1:11" x14ac:dyDescent="0.25">
      <c r="A7653" s="1">
        <v>38504</v>
      </c>
      <c r="B7653" t="s">
        <v>149</v>
      </c>
      <c r="C7653" t="s">
        <v>26</v>
      </c>
      <c r="D7653" t="s">
        <v>26</v>
      </c>
      <c r="E7653" t="s">
        <v>26</v>
      </c>
      <c r="F7653">
        <v>263123401.13999999</v>
      </c>
      <c r="G7653">
        <v>228600985.12</v>
      </c>
      <c r="H7653">
        <v>344018518.43000001</v>
      </c>
      <c r="I7653" t="s">
        <v>26</v>
      </c>
      <c r="J7653" t="s">
        <v>26</v>
      </c>
      <c r="K7653" t="s">
        <v>26</v>
      </c>
    </row>
    <row r="7654" spans="1:11" x14ac:dyDescent="0.25">
      <c r="A7654" s="1">
        <v>38504</v>
      </c>
      <c r="B7654" t="s">
        <v>150</v>
      </c>
      <c r="C7654" t="s">
        <v>26</v>
      </c>
      <c r="D7654" t="s">
        <v>26</v>
      </c>
      <c r="E7654" t="s">
        <v>26</v>
      </c>
      <c r="F7654">
        <v>284581184.44999999</v>
      </c>
      <c r="G7654">
        <v>251556757.36000001</v>
      </c>
      <c r="H7654">
        <v>370822269.86000001</v>
      </c>
      <c r="I7654" t="s">
        <v>26</v>
      </c>
      <c r="J7654" t="s">
        <v>26</v>
      </c>
      <c r="K7654" t="s">
        <v>26</v>
      </c>
    </row>
    <row r="7655" spans="1:11" x14ac:dyDescent="0.25">
      <c r="A7655" s="1">
        <v>38504</v>
      </c>
      <c r="B7655" t="s">
        <v>151</v>
      </c>
      <c r="C7655" t="s">
        <v>26</v>
      </c>
      <c r="D7655" t="s">
        <v>26</v>
      </c>
      <c r="E7655" t="s">
        <v>26</v>
      </c>
      <c r="F7655">
        <v>243124882.91999999</v>
      </c>
      <c r="G7655">
        <v>215995573.22</v>
      </c>
      <c r="H7655">
        <v>325667628.38</v>
      </c>
      <c r="I7655" t="s">
        <v>26</v>
      </c>
      <c r="J7655" t="s">
        <v>26</v>
      </c>
      <c r="K7655" t="s">
        <v>26</v>
      </c>
    </row>
    <row r="7656" spans="1:11" x14ac:dyDescent="0.25">
      <c r="A7656" s="1">
        <v>38504</v>
      </c>
      <c r="B7656" t="s">
        <v>152</v>
      </c>
      <c r="C7656" t="s">
        <v>26</v>
      </c>
      <c r="D7656" t="s">
        <v>26</v>
      </c>
      <c r="E7656" t="s">
        <v>26</v>
      </c>
      <c r="F7656">
        <v>243387155.11000001</v>
      </c>
      <c r="G7656">
        <v>219894115.97999999</v>
      </c>
      <c r="H7656">
        <v>307773706.63999999</v>
      </c>
      <c r="I7656" t="s">
        <v>26</v>
      </c>
      <c r="J7656" t="s">
        <v>26</v>
      </c>
      <c r="K7656" t="s">
        <v>26</v>
      </c>
    </row>
    <row r="7657" spans="1:11" x14ac:dyDescent="0.25">
      <c r="A7657" s="1">
        <v>38504</v>
      </c>
      <c r="B7657" t="s">
        <v>153</v>
      </c>
      <c r="C7657" t="s">
        <v>26</v>
      </c>
      <c r="D7657" t="s">
        <v>26</v>
      </c>
      <c r="E7657" t="s">
        <v>26</v>
      </c>
      <c r="F7657">
        <v>278156530.52999997</v>
      </c>
      <c r="G7657">
        <v>269785515.58999997</v>
      </c>
      <c r="H7657">
        <v>307033419.10000002</v>
      </c>
      <c r="I7657" t="s">
        <v>26</v>
      </c>
      <c r="J7657" t="s">
        <v>26</v>
      </c>
      <c r="K7657" t="s">
        <v>26</v>
      </c>
    </row>
    <row r="7658" spans="1:11" x14ac:dyDescent="0.25">
      <c r="A7658" s="1">
        <v>38504</v>
      </c>
      <c r="B7658" t="s">
        <v>154</v>
      </c>
      <c r="C7658" t="s">
        <v>26</v>
      </c>
      <c r="D7658" t="s">
        <v>26</v>
      </c>
      <c r="E7658" t="s">
        <v>26</v>
      </c>
      <c r="F7658">
        <v>263958098.66</v>
      </c>
      <c r="G7658">
        <v>237910762.94999999</v>
      </c>
      <c r="H7658">
        <v>349433747.97000003</v>
      </c>
      <c r="I7658" t="s">
        <v>26</v>
      </c>
      <c r="J7658" t="s">
        <v>26</v>
      </c>
      <c r="K7658" t="s">
        <v>26</v>
      </c>
    </row>
    <row r="7659" spans="1:11" x14ac:dyDescent="0.25">
      <c r="A7659" s="1">
        <v>38504</v>
      </c>
      <c r="B7659" t="s">
        <v>155</v>
      </c>
      <c r="C7659" t="s">
        <v>26</v>
      </c>
      <c r="D7659" t="s">
        <v>26</v>
      </c>
      <c r="E7659" t="s">
        <v>26</v>
      </c>
      <c r="F7659">
        <v>250147100.77000001</v>
      </c>
      <c r="G7659">
        <v>224983543.97999999</v>
      </c>
      <c r="H7659">
        <v>318839453.80000001</v>
      </c>
      <c r="I7659" t="s">
        <v>26</v>
      </c>
      <c r="J7659" t="s">
        <v>26</v>
      </c>
      <c r="K7659" t="s">
        <v>26</v>
      </c>
    </row>
    <row r="7660" spans="1:11" x14ac:dyDescent="0.25">
      <c r="A7660" s="1">
        <v>38534</v>
      </c>
      <c r="B7660" t="s">
        <v>1</v>
      </c>
      <c r="C7660" t="s">
        <v>26</v>
      </c>
      <c r="D7660" t="s">
        <v>26</v>
      </c>
      <c r="E7660" t="s">
        <v>26</v>
      </c>
      <c r="F7660">
        <v>266832822.47</v>
      </c>
      <c r="G7660">
        <v>236728622.19999999</v>
      </c>
      <c r="H7660">
        <v>348760364.07999998</v>
      </c>
      <c r="I7660" t="s">
        <v>26</v>
      </c>
      <c r="J7660" t="s">
        <v>26</v>
      </c>
      <c r="K7660" t="s">
        <v>26</v>
      </c>
    </row>
    <row r="7661" spans="1:11" x14ac:dyDescent="0.25">
      <c r="A7661" s="1">
        <v>38534</v>
      </c>
      <c r="B7661" t="s">
        <v>126</v>
      </c>
      <c r="C7661" t="s">
        <v>26</v>
      </c>
      <c r="D7661" t="s">
        <v>26</v>
      </c>
      <c r="E7661" t="s">
        <v>26</v>
      </c>
      <c r="F7661">
        <v>254343679.21000001</v>
      </c>
      <c r="G7661">
        <v>226405722.99000001</v>
      </c>
      <c r="H7661">
        <v>329252969.19</v>
      </c>
      <c r="I7661" t="s">
        <v>26</v>
      </c>
      <c r="J7661" t="s">
        <v>26</v>
      </c>
      <c r="K7661" t="s">
        <v>26</v>
      </c>
    </row>
    <row r="7662" spans="1:11" x14ac:dyDescent="0.25">
      <c r="A7662" s="1">
        <v>38534</v>
      </c>
      <c r="B7662" t="s">
        <v>127</v>
      </c>
      <c r="C7662" t="s">
        <v>26</v>
      </c>
      <c r="D7662" t="s">
        <v>26</v>
      </c>
      <c r="E7662" t="s">
        <v>26</v>
      </c>
      <c r="F7662">
        <v>264337768.00999999</v>
      </c>
      <c r="G7662">
        <v>233941093.02000001</v>
      </c>
      <c r="H7662">
        <v>360311081.30000001</v>
      </c>
      <c r="I7662" t="s">
        <v>26</v>
      </c>
      <c r="J7662" t="s">
        <v>26</v>
      </c>
      <c r="K7662" t="s">
        <v>26</v>
      </c>
    </row>
    <row r="7663" spans="1:11" x14ac:dyDescent="0.25">
      <c r="A7663" s="1">
        <v>38534</v>
      </c>
      <c r="B7663" t="s">
        <v>113</v>
      </c>
      <c r="C7663" t="s">
        <v>26</v>
      </c>
      <c r="D7663" t="s">
        <v>26</v>
      </c>
      <c r="E7663" t="s">
        <v>26</v>
      </c>
      <c r="F7663">
        <v>273511861.25999999</v>
      </c>
      <c r="G7663">
        <v>242137964.69999999</v>
      </c>
      <c r="H7663">
        <v>352235976.75999999</v>
      </c>
      <c r="I7663" t="s">
        <v>26</v>
      </c>
      <c r="J7663" t="s">
        <v>26</v>
      </c>
      <c r="K7663" t="s">
        <v>26</v>
      </c>
    </row>
    <row r="7664" spans="1:11" x14ac:dyDescent="0.25">
      <c r="A7664" s="1">
        <v>38534</v>
      </c>
      <c r="B7664" t="s">
        <v>128</v>
      </c>
      <c r="C7664" t="s">
        <v>26</v>
      </c>
      <c r="D7664" t="s">
        <v>26</v>
      </c>
      <c r="E7664" t="s">
        <v>26</v>
      </c>
      <c r="F7664">
        <v>260608067.18000001</v>
      </c>
      <c r="G7664">
        <v>228553190.12</v>
      </c>
      <c r="H7664">
        <v>345777616.77999997</v>
      </c>
      <c r="I7664" t="s">
        <v>26</v>
      </c>
      <c r="J7664" t="s">
        <v>26</v>
      </c>
      <c r="K7664" t="s">
        <v>26</v>
      </c>
    </row>
    <row r="7665" spans="1:11" x14ac:dyDescent="0.25">
      <c r="A7665" s="1">
        <v>38534</v>
      </c>
      <c r="B7665" t="s">
        <v>129</v>
      </c>
      <c r="C7665" t="s">
        <v>26</v>
      </c>
      <c r="D7665" t="s">
        <v>26</v>
      </c>
      <c r="E7665" t="s">
        <v>26</v>
      </c>
      <c r="F7665">
        <v>263834645.22</v>
      </c>
      <c r="G7665">
        <v>241084883.62</v>
      </c>
      <c r="H7665">
        <v>330433720.06</v>
      </c>
      <c r="I7665" t="s">
        <v>26</v>
      </c>
      <c r="J7665" t="s">
        <v>26</v>
      </c>
      <c r="K7665" t="s">
        <v>26</v>
      </c>
    </row>
    <row r="7666" spans="1:11" x14ac:dyDescent="0.25">
      <c r="A7666" s="1">
        <v>38534</v>
      </c>
      <c r="B7666" t="s">
        <v>130</v>
      </c>
      <c r="C7666" t="s">
        <v>26</v>
      </c>
      <c r="D7666" t="s">
        <v>26</v>
      </c>
      <c r="E7666" t="s">
        <v>26</v>
      </c>
      <c r="F7666">
        <v>267459371.25999999</v>
      </c>
      <c r="G7666">
        <v>227434821.78999999</v>
      </c>
      <c r="H7666">
        <v>414373282.66000003</v>
      </c>
      <c r="I7666" t="s">
        <v>26</v>
      </c>
      <c r="J7666" t="s">
        <v>26</v>
      </c>
      <c r="K7666" t="s">
        <v>26</v>
      </c>
    </row>
    <row r="7667" spans="1:11" x14ac:dyDescent="0.25">
      <c r="A7667" s="1">
        <v>38534</v>
      </c>
      <c r="B7667" t="s">
        <v>131</v>
      </c>
      <c r="C7667" t="s">
        <v>26</v>
      </c>
      <c r="D7667" t="s">
        <v>26</v>
      </c>
      <c r="E7667" t="s">
        <v>26</v>
      </c>
      <c r="F7667">
        <v>263848076.81</v>
      </c>
      <c r="G7667">
        <v>228483345.41999999</v>
      </c>
      <c r="H7667">
        <v>376373833.13</v>
      </c>
      <c r="I7667" t="s">
        <v>26</v>
      </c>
      <c r="J7667" t="s">
        <v>26</v>
      </c>
      <c r="K7667" t="s">
        <v>26</v>
      </c>
    </row>
    <row r="7668" spans="1:11" x14ac:dyDescent="0.25">
      <c r="A7668" s="1">
        <v>38534</v>
      </c>
      <c r="B7668" t="s">
        <v>132</v>
      </c>
      <c r="C7668" t="s">
        <v>26</v>
      </c>
      <c r="D7668" t="s">
        <v>26</v>
      </c>
      <c r="E7668" t="s">
        <v>26</v>
      </c>
      <c r="F7668">
        <v>267539515.90000001</v>
      </c>
      <c r="G7668">
        <v>225503115.25</v>
      </c>
      <c r="H7668">
        <v>364003592.02999997</v>
      </c>
      <c r="I7668" t="s">
        <v>26</v>
      </c>
      <c r="J7668" t="s">
        <v>26</v>
      </c>
      <c r="K7668" t="s">
        <v>26</v>
      </c>
    </row>
    <row r="7669" spans="1:11" x14ac:dyDescent="0.25">
      <c r="A7669" s="1">
        <v>38534</v>
      </c>
      <c r="B7669" t="s">
        <v>133</v>
      </c>
      <c r="C7669" t="s">
        <v>26</v>
      </c>
      <c r="D7669" t="s">
        <v>26</v>
      </c>
      <c r="E7669" t="s">
        <v>26</v>
      </c>
      <c r="F7669">
        <v>266263027.02000001</v>
      </c>
      <c r="G7669">
        <v>223181861.16999999</v>
      </c>
      <c r="H7669">
        <v>369187753.38</v>
      </c>
      <c r="I7669" t="s">
        <v>26</v>
      </c>
      <c r="J7669" t="s">
        <v>26</v>
      </c>
      <c r="K7669" t="s">
        <v>26</v>
      </c>
    </row>
    <row r="7670" spans="1:11" x14ac:dyDescent="0.25">
      <c r="A7670" s="1">
        <v>38534</v>
      </c>
      <c r="B7670" t="s">
        <v>134</v>
      </c>
      <c r="C7670" t="s">
        <v>26</v>
      </c>
      <c r="D7670" t="s">
        <v>26</v>
      </c>
      <c r="E7670" t="s">
        <v>26</v>
      </c>
      <c r="F7670">
        <v>234423903.88999999</v>
      </c>
      <c r="G7670">
        <v>225813354.58000001</v>
      </c>
      <c r="H7670">
        <v>258517058.19999999</v>
      </c>
      <c r="I7670" t="s">
        <v>26</v>
      </c>
      <c r="J7670" t="s">
        <v>26</v>
      </c>
      <c r="K7670" t="s">
        <v>26</v>
      </c>
    </row>
    <row r="7671" spans="1:11" x14ac:dyDescent="0.25">
      <c r="A7671" s="1">
        <v>38534</v>
      </c>
      <c r="B7671" t="s">
        <v>135</v>
      </c>
      <c r="C7671" t="s">
        <v>26</v>
      </c>
      <c r="D7671" t="s">
        <v>26</v>
      </c>
      <c r="E7671" t="s">
        <v>26</v>
      </c>
      <c r="F7671">
        <v>242313918.71000001</v>
      </c>
      <c r="G7671">
        <v>228332273.75999999</v>
      </c>
      <c r="H7671">
        <v>289397829.22000003</v>
      </c>
      <c r="I7671" t="s">
        <v>26</v>
      </c>
      <c r="J7671" t="s">
        <v>26</v>
      </c>
      <c r="K7671" t="s">
        <v>26</v>
      </c>
    </row>
    <row r="7672" spans="1:11" x14ac:dyDescent="0.25">
      <c r="A7672" s="1">
        <v>38534</v>
      </c>
      <c r="B7672" t="s">
        <v>136</v>
      </c>
      <c r="C7672" t="s">
        <v>26</v>
      </c>
      <c r="D7672" t="s">
        <v>26</v>
      </c>
      <c r="E7672" t="s">
        <v>26</v>
      </c>
      <c r="F7672">
        <v>279061892.13999999</v>
      </c>
      <c r="G7672">
        <v>234555386.58000001</v>
      </c>
      <c r="H7672">
        <v>415056714.10000002</v>
      </c>
      <c r="I7672" t="s">
        <v>26</v>
      </c>
      <c r="J7672" t="s">
        <v>26</v>
      </c>
      <c r="K7672" t="s">
        <v>26</v>
      </c>
    </row>
    <row r="7673" spans="1:11" x14ac:dyDescent="0.25">
      <c r="A7673" s="1">
        <v>38534</v>
      </c>
      <c r="B7673" t="s">
        <v>137</v>
      </c>
      <c r="C7673" t="s">
        <v>26</v>
      </c>
      <c r="D7673" t="s">
        <v>26</v>
      </c>
      <c r="E7673" t="s">
        <v>26</v>
      </c>
      <c r="F7673">
        <v>258931722.59</v>
      </c>
      <c r="G7673">
        <v>213122114.43000001</v>
      </c>
      <c r="H7673">
        <v>449727549.06</v>
      </c>
      <c r="I7673" t="s">
        <v>26</v>
      </c>
      <c r="J7673" t="s">
        <v>26</v>
      </c>
      <c r="K7673" t="s">
        <v>26</v>
      </c>
    </row>
    <row r="7674" spans="1:11" x14ac:dyDescent="0.25">
      <c r="A7674" s="1">
        <v>38534</v>
      </c>
      <c r="B7674" t="s">
        <v>138</v>
      </c>
      <c r="C7674" t="s">
        <v>26</v>
      </c>
      <c r="D7674" t="s">
        <v>26</v>
      </c>
      <c r="E7674" t="s">
        <v>26</v>
      </c>
      <c r="F7674">
        <v>287625660.01999998</v>
      </c>
      <c r="G7674">
        <v>252773867.65000001</v>
      </c>
      <c r="H7674">
        <v>405251403.68000001</v>
      </c>
      <c r="I7674" t="s">
        <v>26</v>
      </c>
      <c r="J7674" t="s">
        <v>26</v>
      </c>
      <c r="K7674" t="s">
        <v>26</v>
      </c>
    </row>
    <row r="7675" spans="1:11" x14ac:dyDescent="0.25">
      <c r="A7675" s="1">
        <v>38534</v>
      </c>
      <c r="B7675" t="s">
        <v>139</v>
      </c>
      <c r="C7675" t="s">
        <v>26</v>
      </c>
      <c r="D7675" t="s">
        <v>26</v>
      </c>
      <c r="E7675" t="s">
        <v>26</v>
      </c>
      <c r="F7675">
        <v>270709816.69</v>
      </c>
      <c r="G7675">
        <v>227594668.46000001</v>
      </c>
      <c r="H7675">
        <v>421014151.70999998</v>
      </c>
      <c r="I7675" t="s">
        <v>26</v>
      </c>
      <c r="J7675" t="s">
        <v>26</v>
      </c>
      <c r="K7675" t="s">
        <v>26</v>
      </c>
    </row>
    <row r="7676" spans="1:11" x14ac:dyDescent="0.25">
      <c r="A7676" s="1">
        <v>38534</v>
      </c>
      <c r="B7676" t="s">
        <v>140</v>
      </c>
      <c r="C7676" t="s">
        <v>26</v>
      </c>
      <c r="D7676" t="s">
        <v>26</v>
      </c>
      <c r="E7676" t="s">
        <v>26</v>
      </c>
      <c r="F7676">
        <v>236415670.03</v>
      </c>
      <c r="G7676">
        <v>218777544.16999999</v>
      </c>
      <c r="H7676">
        <v>296207927.68000001</v>
      </c>
      <c r="I7676" t="s">
        <v>26</v>
      </c>
      <c r="J7676" t="s">
        <v>26</v>
      </c>
      <c r="K7676" t="s">
        <v>26</v>
      </c>
    </row>
    <row r="7677" spans="1:11" x14ac:dyDescent="0.25">
      <c r="A7677" s="1">
        <v>38534</v>
      </c>
      <c r="B7677" t="s">
        <v>141</v>
      </c>
      <c r="C7677" t="s">
        <v>26</v>
      </c>
      <c r="D7677" t="s">
        <v>26</v>
      </c>
      <c r="E7677" t="s">
        <v>26</v>
      </c>
      <c r="F7677">
        <v>263122642.91</v>
      </c>
      <c r="G7677">
        <v>247088952.84</v>
      </c>
      <c r="H7677">
        <v>321756823.60000002</v>
      </c>
      <c r="I7677" t="s">
        <v>26</v>
      </c>
      <c r="J7677" t="s">
        <v>26</v>
      </c>
      <c r="K7677" t="s">
        <v>26</v>
      </c>
    </row>
    <row r="7678" spans="1:11" x14ac:dyDescent="0.25">
      <c r="A7678" s="1">
        <v>38534</v>
      </c>
      <c r="B7678" t="s">
        <v>142</v>
      </c>
      <c r="C7678" t="s">
        <v>26</v>
      </c>
      <c r="D7678" t="s">
        <v>26</v>
      </c>
      <c r="E7678" t="s">
        <v>26</v>
      </c>
      <c r="F7678">
        <v>259298973.69</v>
      </c>
      <c r="G7678">
        <v>226601880.59999999</v>
      </c>
      <c r="H7678">
        <v>361480894.43000001</v>
      </c>
      <c r="I7678" t="s">
        <v>26</v>
      </c>
      <c r="J7678" t="s">
        <v>26</v>
      </c>
      <c r="K7678" t="s">
        <v>26</v>
      </c>
    </row>
    <row r="7679" spans="1:11" x14ac:dyDescent="0.25">
      <c r="A7679" s="1">
        <v>38534</v>
      </c>
      <c r="B7679" t="s">
        <v>143</v>
      </c>
      <c r="C7679" t="s">
        <v>26</v>
      </c>
      <c r="D7679" t="s">
        <v>26</v>
      </c>
      <c r="E7679" t="s">
        <v>26</v>
      </c>
      <c r="F7679">
        <v>262724373.03999999</v>
      </c>
      <c r="G7679">
        <v>229634585.19999999</v>
      </c>
      <c r="H7679">
        <v>343894025.56999999</v>
      </c>
      <c r="I7679" t="s">
        <v>26</v>
      </c>
      <c r="J7679" t="s">
        <v>26</v>
      </c>
      <c r="K7679" t="s">
        <v>26</v>
      </c>
    </row>
    <row r="7680" spans="1:11" x14ac:dyDescent="0.25">
      <c r="A7680" s="1">
        <v>38534</v>
      </c>
      <c r="B7680" t="s">
        <v>144</v>
      </c>
      <c r="C7680" t="s">
        <v>26</v>
      </c>
      <c r="D7680" t="s">
        <v>26</v>
      </c>
      <c r="E7680" t="s">
        <v>26</v>
      </c>
      <c r="F7680">
        <v>238134892.69</v>
      </c>
      <c r="G7680">
        <v>219301067.06</v>
      </c>
      <c r="H7680">
        <v>311082401.88</v>
      </c>
      <c r="I7680" t="s">
        <v>26</v>
      </c>
      <c r="J7680" t="s">
        <v>26</v>
      </c>
      <c r="K7680" t="s">
        <v>26</v>
      </c>
    </row>
    <row r="7681" spans="1:11" x14ac:dyDescent="0.25">
      <c r="A7681" s="1">
        <v>38534</v>
      </c>
      <c r="B7681" t="s">
        <v>145</v>
      </c>
      <c r="C7681" t="s">
        <v>26</v>
      </c>
      <c r="D7681" t="s">
        <v>26</v>
      </c>
      <c r="E7681" t="s">
        <v>26</v>
      </c>
      <c r="F7681">
        <v>273863728.51999998</v>
      </c>
      <c r="G7681">
        <v>249316047.75999999</v>
      </c>
      <c r="H7681">
        <v>341517252.94999999</v>
      </c>
      <c r="I7681" t="s">
        <v>26</v>
      </c>
      <c r="J7681" t="s">
        <v>26</v>
      </c>
      <c r="K7681" t="s">
        <v>26</v>
      </c>
    </row>
    <row r="7682" spans="1:11" x14ac:dyDescent="0.25">
      <c r="A7682" s="1">
        <v>38534</v>
      </c>
      <c r="B7682" t="s">
        <v>146</v>
      </c>
      <c r="C7682" t="s">
        <v>26</v>
      </c>
      <c r="D7682" t="s">
        <v>26</v>
      </c>
      <c r="E7682" t="s">
        <v>26</v>
      </c>
      <c r="F7682">
        <v>277738226.38999999</v>
      </c>
      <c r="G7682">
        <v>257555904.31999999</v>
      </c>
      <c r="H7682">
        <v>340432762.12</v>
      </c>
      <c r="I7682" t="s">
        <v>26</v>
      </c>
      <c r="J7682" t="s">
        <v>26</v>
      </c>
      <c r="K7682" t="s">
        <v>26</v>
      </c>
    </row>
    <row r="7683" spans="1:11" x14ac:dyDescent="0.25">
      <c r="A7683" s="1">
        <v>38534</v>
      </c>
      <c r="B7683" t="s">
        <v>2</v>
      </c>
      <c r="C7683" t="s">
        <v>26</v>
      </c>
      <c r="D7683" t="s">
        <v>26</v>
      </c>
      <c r="E7683" t="s">
        <v>26</v>
      </c>
      <c r="F7683">
        <v>260448780.80000001</v>
      </c>
      <c r="G7683">
        <v>235535303.84</v>
      </c>
      <c r="H7683">
        <v>334694767.00999999</v>
      </c>
      <c r="I7683" t="s">
        <v>26</v>
      </c>
      <c r="J7683" t="s">
        <v>26</v>
      </c>
      <c r="K7683" t="s">
        <v>26</v>
      </c>
    </row>
    <row r="7684" spans="1:11" x14ac:dyDescent="0.25">
      <c r="A7684" s="1">
        <v>38534</v>
      </c>
      <c r="B7684" t="s">
        <v>147</v>
      </c>
      <c r="C7684" t="s">
        <v>26</v>
      </c>
      <c r="D7684" t="s">
        <v>26</v>
      </c>
      <c r="E7684" t="s">
        <v>26</v>
      </c>
      <c r="F7684">
        <v>273783046.73000002</v>
      </c>
      <c r="G7684">
        <v>231940078.24000001</v>
      </c>
      <c r="H7684">
        <v>370844028.69999999</v>
      </c>
      <c r="I7684" t="s">
        <v>26</v>
      </c>
      <c r="J7684" t="s">
        <v>26</v>
      </c>
      <c r="K7684" t="s">
        <v>26</v>
      </c>
    </row>
    <row r="7685" spans="1:11" x14ac:dyDescent="0.25">
      <c r="A7685" s="1">
        <v>38534</v>
      </c>
      <c r="B7685" t="s">
        <v>148</v>
      </c>
      <c r="C7685" t="s">
        <v>26</v>
      </c>
      <c r="D7685" t="s">
        <v>26</v>
      </c>
      <c r="E7685" t="s">
        <v>26</v>
      </c>
      <c r="F7685">
        <v>272789535.04000002</v>
      </c>
      <c r="G7685">
        <v>238426649.99000001</v>
      </c>
      <c r="H7685">
        <v>353538300.64999998</v>
      </c>
      <c r="I7685" t="s">
        <v>26</v>
      </c>
      <c r="J7685" t="s">
        <v>26</v>
      </c>
      <c r="K7685" t="s">
        <v>26</v>
      </c>
    </row>
    <row r="7686" spans="1:11" x14ac:dyDescent="0.25">
      <c r="A7686" s="1">
        <v>38534</v>
      </c>
      <c r="B7686" t="s">
        <v>149</v>
      </c>
      <c r="C7686" t="s">
        <v>26</v>
      </c>
      <c r="D7686" t="s">
        <v>26</v>
      </c>
      <c r="E7686" t="s">
        <v>26</v>
      </c>
      <c r="F7686">
        <v>263623335.59999999</v>
      </c>
      <c r="G7686">
        <v>229012466.88999999</v>
      </c>
      <c r="H7686">
        <v>344672153.62</v>
      </c>
      <c r="I7686" t="s">
        <v>26</v>
      </c>
      <c r="J7686" t="s">
        <v>26</v>
      </c>
      <c r="K7686" t="s">
        <v>26</v>
      </c>
    </row>
    <row r="7687" spans="1:11" x14ac:dyDescent="0.25">
      <c r="A7687" s="1">
        <v>38534</v>
      </c>
      <c r="B7687" t="s">
        <v>150</v>
      </c>
      <c r="C7687" t="s">
        <v>26</v>
      </c>
      <c r="D7687" t="s">
        <v>26</v>
      </c>
      <c r="E7687" t="s">
        <v>26</v>
      </c>
      <c r="F7687">
        <v>285747967.30000001</v>
      </c>
      <c r="G7687">
        <v>253317654.66</v>
      </c>
      <c r="H7687">
        <v>370822269.86000001</v>
      </c>
      <c r="I7687" t="s">
        <v>26</v>
      </c>
      <c r="J7687" t="s">
        <v>26</v>
      </c>
      <c r="K7687" t="s">
        <v>26</v>
      </c>
    </row>
    <row r="7688" spans="1:11" x14ac:dyDescent="0.25">
      <c r="A7688" s="1">
        <v>38534</v>
      </c>
      <c r="B7688" t="s">
        <v>151</v>
      </c>
      <c r="C7688" t="s">
        <v>26</v>
      </c>
      <c r="D7688" t="s">
        <v>26</v>
      </c>
      <c r="E7688" t="s">
        <v>26</v>
      </c>
      <c r="F7688">
        <v>246261193.91</v>
      </c>
      <c r="G7688">
        <v>216557161.71000001</v>
      </c>
      <c r="H7688">
        <v>335502790.75999999</v>
      </c>
      <c r="I7688" t="s">
        <v>26</v>
      </c>
      <c r="J7688" t="s">
        <v>26</v>
      </c>
      <c r="K7688" t="s">
        <v>26</v>
      </c>
    </row>
    <row r="7689" spans="1:11" x14ac:dyDescent="0.25">
      <c r="A7689" s="1">
        <v>38534</v>
      </c>
      <c r="B7689" t="s">
        <v>152</v>
      </c>
      <c r="C7689" t="s">
        <v>26</v>
      </c>
      <c r="D7689" t="s">
        <v>26</v>
      </c>
      <c r="E7689" t="s">
        <v>26</v>
      </c>
      <c r="F7689">
        <v>243606203.55000001</v>
      </c>
      <c r="G7689">
        <v>220773692.44999999</v>
      </c>
      <c r="H7689">
        <v>306542611.81</v>
      </c>
      <c r="I7689" t="s">
        <v>26</v>
      </c>
      <c r="J7689" t="s">
        <v>26</v>
      </c>
      <c r="K7689" t="s">
        <v>26</v>
      </c>
    </row>
    <row r="7690" spans="1:11" x14ac:dyDescent="0.25">
      <c r="A7690" s="1">
        <v>38534</v>
      </c>
      <c r="B7690" t="s">
        <v>153</v>
      </c>
      <c r="C7690" t="s">
        <v>26</v>
      </c>
      <c r="D7690" t="s">
        <v>26</v>
      </c>
      <c r="E7690" t="s">
        <v>26</v>
      </c>
      <c r="F7690">
        <v>284331605.5</v>
      </c>
      <c r="G7690">
        <v>267977952.63</v>
      </c>
      <c r="H7690">
        <v>329109121.93000001</v>
      </c>
      <c r="I7690" t="s">
        <v>26</v>
      </c>
      <c r="J7690" t="s">
        <v>26</v>
      </c>
      <c r="K7690" t="s">
        <v>26</v>
      </c>
    </row>
    <row r="7691" spans="1:11" x14ac:dyDescent="0.25">
      <c r="A7691" s="1">
        <v>38534</v>
      </c>
      <c r="B7691" t="s">
        <v>154</v>
      </c>
      <c r="C7691" t="s">
        <v>26</v>
      </c>
      <c r="D7691" t="s">
        <v>26</v>
      </c>
      <c r="E7691" t="s">
        <v>26</v>
      </c>
      <c r="F7691">
        <v>264670785.53</v>
      </c>
      <c r="G7691">
        <v>238957570.31</v>
      </c>
      <c r="H7691">
        <v>349433747.97000003</v>
      </c>
      <c r="I7691" t="s">
        <v>26</v>
      </c>
      <c r="J7691" t="s">
        <v>26</v>
      </c>
      <c r="K7691" t="s">
        <v>26</v>
      </c>
    </row>
    <row r="7692" spans="1:11" x14ac:dyDescent="0.25">
      <c r="A7692" s="1">
        <v>38534</v>
      </c>
      <c r="B7692" t="s">
        <v>155</v>
      </c>
      <c r="C7692" t="s">
        <v>26</v>
      </c>
      <c r="D7692" t="s">
        <v>26</v>
      </c>
      <c r="E7692" t="s">
        <v>26</v>
      </c>
      <c r="F7692">
        <v>250747453.81</v>
      </c>
      <c r="G7692">
        <v>225860979.80000001</v>
      </c>
      <c r="H7692">
        <v>318839453.80000001</v>
      </c>
      <c r="I7692" t="s">
        <v>26</v>
      </c>
      <c r="J7692" t="s">
        <v>26</v>
      </c>
      <c r="K7692" t="s">
        <v>26</v>
      </c>
    </row>
    <row r="7693" spans="1:11" x14ac:dyDescent="0.25">
      <c r="A7693" s="1">
        <v>38565</v>
      </c>
      <c r="B7693" t="s">
        <v>1</v>
      </c>
      <c r="C7693" t="s">
        <v>26</v>
      </c>
      <c r="D7693" t="s">
        <v>26</v>
      </c>
      <c r="E7693" t="s">
        <v>26</v>
      </c>
      <c r="F7693">
        <v>267740054.06999999</v>
      </c>
      <c r="G7693">
        <v>237912265.31</v>
      </c>
      <c r="H7693">
        <v>349144000.48000002</v>
      </c>
      <c r="I7693" t="s">
        <v>26</v>
      </c>
      <c r="J7693" t="s">
        <v>26</v>
      </c>
      <c r="K7693" t="s">
        <v>26</v>
      </c>
    </row>
    <row r="7694" spans="1:11" x14ac:dyDescent="0.25">
      <c r="A7694" s="1">
        <v>38565</v>
      </c>
      <c r="B7694" t="s">
        <v>126</v>
      </c>
      <c r="C7694" t="s">
        <v>26</v>
      </c>
      <c r="D7694" t="s">
        <v>26</v>
      </c>
      <c r="E7694" t="s">
        <v>26</v>
      </c>
      <c r="F7694">
        <v>255844306.91999999</v>
      </c>
      <c r="G7694">
        <v>227333986.44999999</v>
      </c>
      <c r="H7694">
        <v>332084544.72000003</v>
      </c>
      <c r="I7694" t="s">
        <v>26</v>
      </c>
      <c r="J7694" t="s">
        <v>26</v>
      </c>
      <c r="K7694" t="s">
        <v>26</v>
      </c>
    </row>
    <row r="7695" spans="1:11" x14ac:dyDescent="0.25">
      <c r="A7695" s="1">
        <v>38565</v>
      </c>
      <c r="B7695" t="s">
        <v>127</v>
      </c>
      <c r="C7695" t="s">
        <v>26</v>
      </c>
      <c r="D7695" t="s">
        <v>26</v>
      </c>
      <c r="E7695" t="s">
        <v>26</v>
      </c>
      <c r="F7695">
        <v>265183648.87</v>
      </c>
      <c r="G7695">
        <v>234689704.50999999</v>
      </c>
      <c r="H7695">
        <v>361464076.75999999</v>
      </c>
      <c r="I7695" t="s">
        <v>26</v>
      </c>
      <c r="J7695" t="s">
        <v>26</v>
      </c>
      <c r="K7695" t="s">
        <v>26</v>
      </c>
    </row>
    <row r="7696" spans="1:11" x14ac:dyDescent="0.25">
      <c r="A7696" s="1">
        <v>38565</v>
      </c>
      <c r="B7696" t="s">
        <v>113</v>
      </c>
      <c r="C7696" t="s">
        <v>26</v>
      </c>
      <c r="D7696" t="s">
        <v>26</v>
      </c>
      <c r="E7696" t="s">
        <v>26</v>
      </c>
      <c r="F7696">
        <v>274469152.77999997</v>
      </c>
      <c r="G7696">
        <v>243687647.68000001</v>
      </c>
      <c r="H7696">
        <v>352200753.16000003</v>
      </c>
      <c r="I7696" t="s">
        <v>26</v>
      </c>
      <c r="J7696" t="s">
        <v>26</v>
      </c>
      <c r="K7696" t="s">
        <v>26</v>
      </c>
    </row>
    <row r="7697" spans="1:11" x14ac:dyDescent="0.25">
      <c r="A7697" s="1">
        <v>38565</v>
      </c>
      <c r="B7697" t="s">
        <v>128</v>
      </c>
      <c r="C7697" t="s">
        <v>26</v>
      </c>
      <c r="D7697" t="s">
        <v>26</v>
      </c>
      <c r="E7697" t="s">
        <v>26</v>
      </c>
      <c r="F7697">
        <v>261129283.31</v>
      </c>
      <c r="G7697">
        <v>229604534.78999999</v>
      </c>
      <c r="H7697">
        <v>345258950.35000002</v>
      </c>
      <c r="I7697" t="s">
        <v>26</v>
      </c>
      <c r="J7697" t="s">
        <v>26</v>
      </c>
      <c r="K7697" t="s">
        <v>26</v>
      </c>
    </row>
    <row r="7698" spans="1:11" x14ac:dyDescent="0.25">
      <c r="A7698" s="1">
        <v>38565</v>
      </c>
      <c r="B7698" t="s">
        <v>129</v>
      </c>
      <c r="C7698" t="s">
        <v>26</v>
      </c>
      <c r="D7698" t="s">
        <v>26</v>
      </c>
      <c r="E7698" t="s">
        <v>26</v>
      </c>
      <c r="F7698">
        <v>264652532.62</v>
      </c>
      <c r="G7698">
        <v>242314416.53</v>
      </c>
      <c r="H7698">
        <v>330433720.06</v>
      </c>
      <c r="I7698" t="s">
        <v>26</v>
      </c>
      <c r="J7698" t="s">
        <v>26</v>
      </c>
      <c r="K7698" t="s">
        <v>26</v>
      </c>
    </row>
    <row r="7699" spans="1:11" x14ac:dyDescent="0.25">
      <c r="A7699" s="1">
        <v>38565</v>
      </c>
      <c r="B7699" t="s">
        <v>130</v>
      </c>
      <c r="C7699" t="s">
        <v>26</v>
      </c>
      <c r="D7699" t="s">
        <v>26</v>
      </c>
      <c r="E7699" t="s">
        <v>26</v>
      </c>
      <c r="F7699">
        <v>267726830.63</v>
      </c>
      <c r="G7699">
        <v>227775974.02000001</v>
      </c>
      <c r="H7699">
        <v>414373282.66000003</v>
      </c>
      <c r="I7699" t="s">
        <v>26</v>
      </c>
      <c r="J7699" t="s">
        <v>26</v>
      </c>
      <c r="K7699" t="s">
        <v>26</v>
      </c>
    </row>
    <row r="7700" spans="1:11" x14ac:dyDescent="0.25">
      <c r="A7700" s="1">
        <v>38565</v>
      </c>
      <c r="B7700" t="s">
        <v>131</v>
      </c>
      <c r="C7700" t="s">
        <v>26</v>
      </c>
      <c r="D7700" t="s">
        <v>26</v>
      </c>
      <c r="E7700" t="s">
        <v>26</v>
      </c>
      <c r="F7700">
        <v>265167317.19999999</v>
      </c>
      <c r="G7700">
        <v>230311212.19</v>
      </c>
      <c r="H7700">
        <v>376373833.13</v>
      </c>
      <c r="I7700" t="s">
        <v>26</v>
      </c>
      <c r="J7700" t="s">
        <v>26</v>
      </c>
      <c r="K7700" t="s">
        <v>26</v>
      </c>
    </row>
    <row r="7701" spans="1:11" x14ac:dyDescent="0.25">
      <c r="A7701" s="1">
        <v>38565</v>
      </c>
      <c r="B7701" t="s">
        <v>132</v>
      </c>
      <c r="C7701" t="s">
        <v>26</v>
      </c>
      <c r="D7701" t="s">
        <v>26</v>
      </c>
      <c r="E7701" t="s">
        <v>26</v>
      </c>
      <c r="F7701">
        <v>268047840.97999999</v>
      </c>
      <c r="G7701">
        <v>226269825.84</v>
      </c>
      <c r="H7701">
        <v>364003592.02999997</v>
      </c>
      <c r="I7701" t="s">
        <v>26</v>
      </c>
      <c r="J7701" t="s">
        <v>26</v>
      </c>
      <c r="K7701" t="s">
        <v>26</v>
      </c>
    </row>
    <row r="7702" spans="1:11" x14ac:dyDescent="0.25">
      <c r="A7702" s="1">
        <v>38565</v>
      </c>
      <c r="B7702" t="s">
        <v>133</v>
      </c>
      <c r="C7702" t="s">
        <v>26</v>
      </c>
      <c r="D7702" t="s">
        <v>26</v>
      </c>
      <c r="E7702" t="s">
        <v>26</v>
      </c>
      <c r="F7702">
        <v>267700847.37</v>
      </c>
      <c r="G7702">
        <v>225168179.74000001</v>
      </c>
      <c r="H7702">
        <v>369741535.00999999</v>
      </c>
      <c r="I7702" t="s">
        <v>26</v>
      </c>
      <c r="J7702" t="s">
        <v>26</v>
      </c>
      <c r="K7702" t="s">
        <v>26</v>
      </c>
    </row>
    <row r="7703" spans="1:11" x14ac:dyDescent="0.25">
      <c r="A7703" s="1">
        <v>38565</v>
      </c>
      <c r="B7703" t="s">
        <v>134</v>
      </c>
      <c r="C7703" t="s">
        <v>26</v>
      </c>
      <c r="D7703" t="s">
        <v>26</v>
      </c>
      <c r="E7703" t="s">
        <v>26</v>
      </c>
      <c r="F7703">
        <v>235314714.72</v>
      </c>
      <c r="G7703">
        <v>227190816.03999999</v>
      </c>
      <c r="H7703">
        <v>258517058.19999999</v>
      </c>
      <c r="I7703" t="s">
        <v>26</v>
      </c>
      <c r="J7703" t="s">
        <v>26</v>
      </c>
      <c r="K7703" t="s">
        <v>26</v>
      </c>
    </row>
    <row r="7704" spans="1:11" x14ac:dyDescent="0.25">
      <c r="A7704" s="1">
        <v>38565</v>
      </c>
      <c r="B7704" t="s">
        <v>135</v>
      </c>
      <c r="C7704" t="s">
        <v>26</v>
      </c>
      <c r="D7704" t="s">
        <v>26</v>
      </c>
      <c r="E7704" t="s">
        <v>26</v>
      </c>
      <c r="F7704">
        <v>243040860.46000001</v>
      </c>
      <c r="G7704">
        <v>227989775.34</v>
      </c>
      <c r="H7704">
        <v>292841663.38999999</v>
      </c>
      <c r="I7704" t="s">
        <v>26</v>
      </c>
      <c r="J7704" t="s">
        <v>26</v>
      </c>
      <c r="K7704" t="s">
        <v>26</v>
      </c>
    </row>
    <row r="7705" spans="1:11" x14ac:dyDescent="0.25">
      <c r="A7705" s="1">
        <v>38565</v>
      </c>
      <c r="B7705" t="s">
        <v>136</v>
      </c>
      <c r="C7705" t="s">
        <v>26</v>
      </c>
      <c r="D7705" t="s">
        <v>26</v>
      </c>
      <c r="E7705" t="s">
        <v>26</v>
      </c>
      <c r="F7705">
        <v>288912776.94</v>
      </c>
      <c r="G7705">
        <v>235094863.97</v>
      </c>
      <c r="H7705">
        <v>447514149.14999998</v>
      </c>
      <c r="I7705" t="s">
        <v>26</v>
      </c>
      <c r="J7705" t="s">
        <v>26</v>
      </c>
      <c r="K7705" t="s">
        <v>26</v>
      </c>
    </row>
    <row r="7706" spans="1:11" x14ac:dyDescent="0.25">
      <c r="A7706" s="1">
        <v>38565</v>
      </c>
      <c r="B7706" t="s">
        <v>137</v>
      </c>
      <c r="C7706" t="s">
        <v>26</v>
      </c>
      <c r="D7706" t="s">
        <v>26</v>
      </c>
      <c r="E7706" t="s">
        <v>26</v>
      </c>
      <c r="F7706">
        <v>260614778.78</v>
      </c>
      <c r="G7706">
        <v>215317272.19999999</v>
      </c>
      <c r="H7706">
        <v>449727549.06</v>
      </c>
      <c r="I7706" t="s">
        <v>26</v>
      </c>
      <c r="J7706" t="s">
        <v>26</v>
      </c>
      <c r="K7706" t="s">
        <v>26</v>
      </c>
    </row>
    <row r="7707" spans="1:11" x14ac:dyDescent="0.25">
      <c r="A7707" s="1">
        <v>38565</v>
      </c>
      <c r="B7707" t="s">
        <v>138</v>
      </c>
      <c r="C7707" t="s">
        <v>26</v>
      </c>
      <c r="D7707" t="s">
        <v>26</v>
      </c>
      <c r="E7707" t="s">
        <v>26</v>
      </c>
      <c r="F7707">
        <v>287769472.85000002</v>
      </c>
      <c r="G7707">
        <v>252976086.74000001</v>
      </c>
      <c r="H7707">
        <v>405251403.68000001</v>
      </c>
      <c r="I7707" t="s">
        <v>26</v>
      </c>
      <c r="J7707" t="s">
        <v>26</v>
      </c>
      <c r="K7707" t="s">
        <v>26</v>
      </c>
    </row>
    <row r="7708" spans="1:11" x14ac:dyDescent="0.25">
      <c r="A7708" s="1">
        <v>38565</v>
      </c>
      <c r="B7708" t="s">
        <v>139</v>
      </c>
      <c r="C7708" t="s">
        <v>26</v>
      </c>
      <c r="D7708" t="s">
        <v>26</v>
      </c>
      <c r="E7708" t="s">
        <v>26</v>
      </c>
      <c r="F7708">
        <v>271576088.11000001</v>
      </c>
      <c r="G7708">
        <v>228800920.19999999</v>
      </c>
      <c r="H7708">
        <v>421014151.70999998</v>
      </c>
      <c r="I7708" t="s">
        <v>26</v>
      </c>
      <c r="J7708" t="s">
        <v>26</v>
      </c>
      <c r="K7708" t="s">
        <v>26</v>
      </c>
    </row>
    <row r="7709" spans="1:11" x14ac:dyDescent="0.25">
      <c r="A7709" s="1">
        <v>38565</v>
      </c>
      <c r="B7709" t="s">
        <v>140</v>
      </c>
      <c r="C7709" t="s">
        <v>26</v>
      </c>
      <c r="D7709" t="s">
        <v>26</v>
      </c>
      <c r="E7709" t="s">
        <v>26</v>
      </c>
      <c r="F7709">
        <v>236983067.63</v>
      </c>
      <c r="G7709">
        <v>219565143.33000001</v>
      </c>
      <c r="H7709">
        <v>296207927.68000001</v>
      </c>
      <c r="I7709" t="s">
        <v>26</v>
      </c>
      <c r="J7709" t="s">
        <v>26</v>
      </c>
      <c r="K7709" t="s">
        <v>26</v>
      </c>
    </row>
    <row r="7710" spans="1:11" x14ac:dyDescent="0.25">
      <c r="A7710" s="1">
        <v>38565</v>
      </c>
      <c r="B7710" t="s">
        <v>141</v>
      </c>
      <c r="C7710" t="s">
        <v>26</v>
      </c>
      <c r="D7710" t="s">
        <v>26</v>
      </c>
      <c r="E7710" t="s">
        <v>26</v>
      </c>
      <c r="F7710">
        <v>263622575.93000001</v>
      </c>
      <c r="G7710">
        <v>247830219.69999999</v>
      </c>
      <c r="H7710">
        <v>321756823.60000002</v>
      </c>
      <c r="I7710" t="s">
        <v>26</v>
      </c>
      <c r="J7710" t="s">
        <v>26</v>
      </c>
      <c r="K7710" t="s">
        <v>26</v>
      </c>
    </row>
    <row r="7711" spans="1:11" x14ac:dyDescent="0.25">
      <c r="A7711" s="1">
        <v>38565</v>
      </c>
      <c r="B7711" t="s">
        <v>142</v>
      </c>
      <c r="C7711" t="s">
        <v>26</v>
      </c>
      <c r="D7711" t="s">
        <v>26</v>
      </c>
      <c r="E7711" t="s">
        <v>26</v>
      </c>
      <c r="F7711">
        <v>259661992.25</v>
      </c>
      <c r="G7711">
        <v>227123064.91999999</v>
      </c>
      <c r="H7711">
        <v>361480894.43000001</v>
      </c>
      <c r="I7711" t="s">
        <v>26</v>
      </c>
      <c r="J7711" t="s">
        <v>26</v>
      </c>
      <c r="K7711" t="s">
        <v>26</v>
      </c>
    </row>
    <row r="7712" spans="1:11" x14ac:dyDescent="0.25">
      <c r="A7712" s="1">
        <v>38565</v>
      </c>
      <c r="B7712" t="s">
        <v>143</v>
      </c>
      <c r="C7712" t="s">
        <v>26</v>
      </c>
      <c r="D7712" t="s">
        <v>26</v>
      </c>
      <c r="E7712" t="s">
        <v>26</v>
      </c>
      <c r="F7712">
        <v>263092187.16</v>
      </c>
      <c r="G7712">
        <v>230185708.21000001</v>
      </c>
      <c r="H7712">
        <v>343894025.56999999</v>
      </c>
      <c r="I7712" t="s">
        <v>26</v>
      </c>
      <c r="J7712" t="s">
        <v>26</v>
      </c>
      <c r="K7712" t="s">
        <v>26</v>
      </c>
    </row>
    <row r="7713" spans="1:11" x14ac:dyDescent="0.25">
      <c r="A7713" s="1">
        <v>38565</v>
      </c>
      <c r="B7713" t="s">
        <v>144</v>
      </c>
      <c r="C7713" t="s">
        <v>26</v>
      </c>
      <c r="D7713" t="s">
        <v>26</v>
      </c>
      <c r="E7713" t="s">
        <v>26</v>
      </c>
      <c r="F7713">
        <v>244326399.90000001</v>
      </c>
      <c r="G7713">
        <v>219542298.22999999</v>
      </c>
      <c r="H7713">
        <v>333853633.69</v>
      </c>
      <c r="I7713" t="s">
        <v>26</v>
      </c>
      <c r="J7713" t="s">
        <v>26</v>
      </c>
      <c r="K7713" t="s">
        <v>26</v>
      </c>
    </row>
    <row r="7714" spans="1:11" x14ac:dyDescent="0.25">
      <c r="A7714" s="1">
        <v>38565</v>
      </c>
      <c r="B7714" t="s">
        <v>145</v>
      </c>
      <c r="C7714" t="s">
        <v>26</v>
      </c>
      <c r="D7714" t="s">
        <v>26</v>
      </c>
      <c r="E7714" t="s">
        <v>26</v>
      </c>
      <c r="F7714">
        <v>274192365</v>
      </c>
      <c r="G7714">
        <v>249690021.83000001</v>
      </c>
      <c r="H7714">
        <v>341790466.75</v>
      </c>
      <c r="I7714" t="s">
        <v>26</v>
      </c>
      <c r="J7714" t="s">
        <v>26</v>
      </c>
      <c r="K7714" t="s">
        <v>26</v>
      </c>
    </row>
    <row r="7715" spans="1:11" x14ac:dyDescent="0.25">
      <c r="A7715" s="1">
        <v>38565</v>
      </c>
      <c r="B7715" t="s">
        <v>146</v>
      </c>
      <c r="C7715" t="s">
        <v>26</v>
      </c>
      <c r="D7715" t="s">
        <v>26</v>
      </c>
      <c r="E7715" t="s">
        <v>26</v>
      </c>
      <c r="F7715">
        <v>277932643.14999998</v>
      </c>
      <c r="G7715">
        <v>257864971.40000001</v>
      </c>
      <c r="H7715">
        <v>340432762.12</v>
      </c>
      <c r="I7715" t="s">
        <v>26</v>
      </c>
      <c r="J7715" t="s">
        <v>26</v>
      </c>
      <c r="K7715" t="s">
        <v>26</v>
      </c>
    </row>
    <row r="7716" spans="1:11" x14ac:dyDescent="0.25">
      <c r="A7716" s="1">
        <v>38565</v>
      </c>
      <c r="B7716" t="s">
        <v>2</v>
      </c>
      <c r="C7716" t="s">
        <v>26</v>
      </c>
      <c r="D7716" t="s">
        <v>26</v>
      </c>
      <c r="E7716" t="s">
        <v>26</v>
      </c>
      <c r="F7716">
        <v>261282216.88999999</v>
      </c>
      <c r="G7716">
        <v>236924962.13</v>
      </c>
      <c r="H7716">
        <v>334226194.33999997</v>
      </c>
      <c r="I7716" t="s">
        <v>26</v>
      </c>
      <c r="J7716" t="s">
        <v>26</v>
      </c>
      <c r="K7716" t="s">
        <v>26</v>
      </c>
    </row>
    <row r="7717" spans="1:11" x14ac:dyDescent="0.25">
      <c r="A7717" s="1">
        <v>38565</v>
      </c>
      <c r="B7717" t="s">
        <v>147</v>
      </c>
      <c r="C7717" t="s">
        <v>26</v>
      </c>
      <c r="D7717" t="s">
        <v>26</v>
      </c>
      <c r="E7717" t="s">
        <v>26</v>
      </c>
      <c r="F7717">
        <v>274221099.61000001</v>
      </c>
      <c r="G7717">
        <v>232635898.47</v>
      </c>
      <c r="H7717">
        <v>370844028.69999999</v>
      </c>
      <c r="I7717" t="s">
        <v>26</v>
      </c>
      <c r="J7717" t="s">
        <v>26</v>
      </c>
      <c r="K7717" t="s">
        <v>26</v>
      </c>
    </row>
    <row r="7718" spans="1:11" x14ac:dyDescent="0.25">
      <c r="A7718" s="1">
        <v>38565</v>
      </c>
      <c r="B7718" t="s">
        <v>148</v>
      </c>
      <c r="C7718" t="s">
        <v>26</v>
      </c>
      <c r="D7718" t="s">
        <v>26</v>
      </c>
      <c r="E7718" t="s">
        <v>26</v>
      </c>
      <c r="F7718">
        <v>274153482.72000003</v>
      </c>
      <c r="G7718">
        <v>240644017.83000001</v>
      </c>
      <c r="H7718">
        <v>353538300.64999998</v>
      </c>
      <c r="I7718" t="s">
        <v>26</v>
      </c>
      <c r="J7718" t="s">
        <v>26</v>
      </c>
      <c r="K7718" t="s">
        <v>26</v>
      </c>
    </row>
    <row r="7719" spans="1:11" x14ac:dyDescent="0.25">
      <c r="A7719" s="1">
        <v>38565</v>
      </c>
      <c r="B7719" t="s">
        <v>149</v>
      </c>
      <c r="C7719" t="s">
        <v>26</v>
      </c>
      <c r="D7719" t="s">
        <v>26</v>
      </c>
      <c r="E7719" t="s">
        <v>26</v>
      </c>
      <c r="F7719">
        <v>264045132.94</v>
      </c>
      <c r="G7719">
        <v>229722405.53999999</v>
      </c>
      <c r="H7719">
        <v>344672153.62</v>
      </c>
      <c r="I7719" t="s">
        <v>26</v>
      </c>
      <c r="J7719" t="s">
        <v>26</v>
      </c>
      <c r="K7719" t="s">
        <v>26</v>
      </c>
    </row>
    <row r="7720" spans="1:11" x14ac:dyDescent="0.25">
      <c r="A7720" s="1">
        <v>38565</v>
      </c>
      <c r="B7720" t="s">
        <v>150</v>
      </c>
      <c r="C7720" t="s">
        <v>26</v>
      </c>
      <c r="D7720" t="s">
        <v>26</v>
      </c>
      <c r="E7720" t="s">
        <v>26</v>
      </c>
      <c r="F7720">
        <v>287005258.36000001</v>
      </c>
      <c r="G7720">
        <v>255318864.13999999</v>
      </c>
      <c r="H7720">
        <v>370673940.95999998</v>
      </c>
      <c r="I7720" t="s">
        <v>26</v>
      </c>
      <c r="J7720" t="s">
        <v>26</v>
      </c>
      <c r="K7720" t="s">
        <v>26</v>
      </c>
    </row>
    <row r="7721" spans="1:11" x14ac:dyDescent="0.25">
      <c r="A7721" s="1">
        <v>38565</v>
      </c>
      <c r="B7721" t="s">
        <v>151</v>
      </c>
      <c r="C7721" t="s">
        <v>26</v>
      </c>
      <c r="D7721" t="s">
        <v>26</v>
      </c>
      <c r="E7721" t="s">
        <v>26</v>
      </c>
      <c r="F7721">
        <v>246507455.11000001</v>
      </c>
      <c r="G7721">
        <v>217466701.78999999</v>
      </c>
      <c r="H7721">
        <v>334127229.31999999</v>
      </c>
      <c r="I7721" t="s">
        <v>26</v>
      </c>
      <c r="J7721" t="s">
        <v>26</v>
      </c>
      <c r="K7721" t="s">
        <v>26</v>
      </c>
    </row>
    <row r="7722" spans="1:11" x14ac:dyDescent="0.25">
      <c r="A7722" s="1">
        <v>38565</v>
      </c>
      <c r="B7722" t="s">
        <v>152</v>
      </c>
      <c r="C7722" t="s">
        <v>26</v>
      </c>
      <c r="D7722" t="s">
        <v>26</v>
      </c>
      <c r="E7722" t="s">
        <v>26</v>
      </c>
      <c r="F7722">
        <v>244531907.12</v>
      </c>
      <c r="G7722">
        <v>222142489.34</v>
      </c>
      <c r="H7722">
        <v>306542611.81</v>
      </c>
      <c r="I7722" t="s">
        <v>26</v>
      </c>
      <c r="J7722" t="s">
        <v>26</v>
      </c>
      <c r="K7722" t="s">
        <v>26</v>
      </c>
    </row>
    <row r="7723" spans="1:11" x14ac:dyDescent="0.25">
      <c r="A7723" s="1">
        <v>38565</v>
      </c>
      <c r="B7723" t="s">
        <v>153</v>
      </c>
      <c r="C7723" t="s">
        <v>26</v>
      </c>
      <c r="D7723" t="s">
        <v>26</v>
      </c>
      <c r="E7723" t="s">
        <v>26</v>
      </c>
      <c r="F7723">
        <v>285667964.05000001</v>
      </c>
      <c r="G7723">
        <v>270014585.06999999</v>
      </c>
      <c r="H7723">
        <v>329109121.93000001</v>
      </c>
      <c r="I7723" t="s">
        <v>26</v>
      </c>
      <c r="J7723" t="s">
        <v>26</v>
      </c>
      <c r="K7723" t="s">
        <v>26</v>
      </c>
    </row>
    <row r="7724" spans="1:11" x14ac:dyDescent="0.25">
      <c r="A7724" s="1">
        <v>38565</v>
      </c>
      <c r="B7724" t="s">
        <v>154</v>
      </c>
      <c r="C7724" t="s">
        <v>26</v>
      </c>
      <c r="D7724" t="s">
        <v>26</v>
      </c>
      <c r="E7724" t="s">
        <v>26</v>
      </c>
      <c r="F7724">
        <v>265253061.25</v>
      </c>
      <c r="G7724">
        <v>239793921.81</v>
      </c>
      <c r="H7724">
        <v>349433747.97000003</v>
      </c>
      <c r="I7724" t="s">
        <v>26</v>
      </c>
      <c r="J7724" t="s">
        <v>26</v>
      </c>
      <c r="K7724" t="s">
        <v>26</v>
      </c>
    </row>
    <row r="7725" spans="1:11" x14ac:dyDescent="0.25">
      <c r="A7725" s="1">
        <v>38565</v>
      </c>
      <c r="B7725" t="s">
        <v>155</v>
      </c>
      <c r="C7725" t="s">
        <v>26</v>
      </c>
      <c r="D7725" t="s">
        <v>26</v>
      </c>
      <c r="E7725" t="s">
        <v>26</v>
      </c>
      <c r="F7725">
        <v>251223873.97</v>
      </c>
      <c r="G7725">
        <v>226628907.13</v>
      </c>
      <c r="H7725">
        <v>318775685.91000003</v>
      </c>
      <c r="I7725" t="s">
        <v>26</v>
      </c>
      <c r="J7725" t="s">
        <v>26</v>
      </c>
      <c r="K7725" t="s">
        <v>26</v>
      </c>
    </row>
    <row r="7726" spans="1:11" x14ac:dyDescent="0.25">
      <c r="A7726" s="1">
        <v>38596</v>
      </c>
      <c r="B7726" t="s">
        <v>1</v>
      </c>
      <c r="C7726" t="s">
        <v>26</v>
      </c>
      <c r="D7726" t="s">
        <v>26</v>
      </c>
      <c r="E7726" t="s">
        <v>26</v>
      </c>
      <c r="F7726">
        <v>268114890.13999999</v>
      </c>
      <c r="G7726">
        <v>238483254.75</v>
      </c>
      <c r="H7726">
        <v>349178914.88</v>
      </c>
      <c r="I7726" t="s">
        <v>26</v>
      </c>
      <c r="J7726" t="s">
        <v>26</v>
      </c>
      <c r="K7726" t="s">
        <v>26</v>
      </c>
    </row>
    <row r="7727" spans="1:11" x14ac:dyDescent="0.25">
      <c r="A7727" s="1">
        <v>38596</v>
      </c>
      <c r="B7727" t="s">
        <v>126</v>
      </c>
      <c r="C7727" t="s">
        <v>26</v>
      </c>
      <c r="D7727" t="s">
        <v>26</v>
      </c>
      <c r="E7727" t="s">
        <v>26</v>
      </c>
      <c r="F7727">
        <v>256330411.09999999</v>
      </c>
      <c r="G7727">
        <v>228061455.21000001</v>
      </c>
      <c r="H7727">
        <v>332084544.72000003</v>
      </c>
      <c r="I7727" t="s">
        <v>26</v>
      </c>
      <c r="J7727" t="s">
        <v>26</v>
      </c>
      <c r="K7727" t="s">
        <v>26</v>
      </c>
    </row>
    <row r="7728" spans="1:11" x14ac:dyDescent="0.25">
      <c r="A7728" s="1">
        <v>38596</v>
      </c>
      <c r="B7728" t="s">
        <v>127</v>
      </c>
      <c r="C7728" t="s">
        <v>26</v>
      </c>
      <c r="D7728" t="s">
        <v>26</v>
      </c>
      <c r="E7728" t="s">
        <v>26</v>
      </c>
      <c r="F7728">
        <v>265714016.16999999</v>
      </c>
      <c r="G7728">
        <v>235464180.53999999</v>
      </c>
      <c r="H7728">
        <v>361464076.75999999</v>
      </c>
      <c r="I7728" t="s">
        <v>26</v>
      </c>
      <c r="J7728" t="s">
        <v>26</v>
      </c>
      <c r="K7728" t="s">
        <v>26</v>
      </c>
    </row>
    <row r="7729" spans="1:11" x14ac:dyDescent="0.25">
      <c r="A7729" s="1">
        <v>38596</v>
      </c>
      <c r="B7729" t="s">
        <v>113</v>
      </c>
      <c r="C7729" t="s">
        <v>26</v>
      </c>
      <c r="D7729" t="s">
        <v>26</v>
      </c>
      <c r="E7729" t="s">
        <v>26</v>
      </c>
      <c r="F7729">
        <v>274798515.75999999</v>
      </c>
      <c r="G7729">
        <v>244199391.74000001</v>
      </c>
      <c r="H7729">
        <v>352200753.16000003</v>
      </c>
      <c r="I7729" t="s">
        <v>26</v>
      </c>
      <c r="J7729" t="s">
        <v>26</v>
      </c>
      <c r="K7729" t="s">
        <v>26</v>
      </c>
    </row>
    <row r="7730" spans="1:11" x14ac:dyDescent="0.25">
      <c r="A7730" s="1">
        <v>38596</v>
      </c>
      <c r="B7730" t="s">
        <v>128</v>
      </c>
      <c r="C7730" t="s">
        <v>26</v>
      </c>
      <c r="D7730" t="s">
        <v>26</v>
      </c>
      <c r="E7730" t="s">
        <v>26</v>
      </c>
      <c r="F7730">
        <v>261364299.66999999</v>
      </c>
      <c r="G7730">
        <v>229948941.59</v>
      </c>
      <c r="H7730">
        <v>345293476.25</v>
      </c>
      <c r="I7730" t="s">
        <v>26</v>
      </c>
      <c r="J7730" t="s">
        <v>26</v>
      </c>
      <c r="K7730" t="s">
        <v>26</v>
      </c>
    </row>
    <row r="7731" spans="1:11" x14ac:dyDescent="0.25">
      <c r="A7731" s="1">
        <v>38596</v>
      </c>
      <c r="B7731" t="s">
        <v>129</v>
      </c>
      <c r="C7731" t="s">
        <v>26</v>
      </c>
      <c r="D7731" t="s">
        <v>26</v>
      </c>
      <c r="E7731" t="s">
        <v>26</v>
      </c>
      <c r="F7731">
        <v>265075976.66999999</v>
      </c>
      <c r="G7731">
        <v>242799045.36000001</v>
      </c>
      <c r="H7731">
        <v>330731110.41000003</v>
      </c>
      <c r="I7731" t="s">
        <v>26</v>
      </c>
      <c r="J7731" t="s">
        <v>26</v>
      </c>
      <c r="K7731" t="s">
        <v>26</v>
      </c>
    </row>
    <row r="7732" spans="1:11" x14ac:dyDescent="0.25">
      <c r="A7732" s="1">
        <v>38596</v>
      </c>
      <c r="B7732" t="s">
        <v>130</v>
      </c>
      <c r="C7732" t="s">
        <v>26</v>
      </c>
      <c r="D7732" t="s">
        <v>26</v>
      </c>
      <c r="E7732" t="s">
        <v>26</v>
      </c>
      <c r="F7732">
        <v>267967784.78</v>
      </c>
      <c r="G7732">
        <v>228094860.38</v>
      </c>
      <c r="H7732">
        <v>414373282.66000003</v>
      </c>
      <c r="I7732" t="s">
        <v>26</v>
      </c>
      <c r="J7732" t="s">
        <v>26</v>
      </c>
      <c r="K7732" t="s">
        <v>26</v>
      </c>
    </row>
    <row r="7733" spans="1:11" x14ac:dyDescent="0.25">
      <c r="A7733" s="1">
        <v>38596</v>
      </c>
      <c r="B7733" t="s">
        <v>131</v>
      </c>
      <c r="C7733" t="s">
        <v>26</v>
      </c>
      <c r="D7733" t="s">
        <v>26</v>
      </c>
      <c r="E7733" t="s">
        <v>26</v>
      </c>
      <c r="F7733">
        <v>266148436.27000001</v>
      </c>
      <c r="G7733">
        <v>231670048.34</v>
      </c>
      <c r="H7733">
        <v>376373833.13</v>
      </c>
      <c r="I7733" t="s">
        <v>26</v>
      </c>
      <c r="J7733" t="s">
        <v>26</v>
      </c>
      <c r="K7733" t="s">
        <v>26</v>
      </c>
    </row>
    <row r="7734" spans="1:11" x14ac:dyDescent="0.25">
      <c r="A7734" s="1">
        <v>38596</v>
      </c>
      <c r="B7734" t="s">
        <v>132</v>
      </c>
      <c r="C7734" t="s">
        <v>26</v>
      </c>
      <c r="D7734" t="s">
        <v>26</v>
      </c>
      <c r="E7734" t="s">
        <v>26</v>
      </c>
      <c r="F7734">
        <v>269039617.99000001</v>
      </c>
      <c r="G7734">
        <v>227785833.68000001</v>
      </c>
      <c r="H7734">
        <v>364003592.02999997</v>
      </c>
      <c r="I7734" t="s">
        <v>26</v>
      </c>
      <c r="J7734" t="s">
        <v>26</v>
      </c>
      <c r="K7734" t="s">
        <v>26</v>
      </c>
    </row>
    <row r="7735" spans="1:11" x14ac:dyDescent="0.25">
      <c r="A7735" s="1">
        <v>38596</v>
      </c>
      <c r="B7735" t="s">
        <v>133</v>
      </c>
      <c r="C7735" t="s">
        <v>26</v>
      </c>
      <c r="D7735" t="s">
        <v>26</v>
      </c>
      <c r="E7735" t="s">
        <v>26</v>
      </c>
      <c r="F7735">
        <v>268450409.74000001</v>
      </c>
      <c r="G7735">
        <v>226361571.09</v>
      </c>
      <c r="H7735">
        <v>369741535.00999999</v>
      </c>
      <c r="I7735" t="s">
        <v>26</v>
      </c>
      <c r="J7735" t="s">
        <v>26</v>
      </c>
      <c r="K7735" t="s">
        <v>26</v>
      </c>
    </row>
    <row r="7736" spans="1:11" x14ac:dyDescent="0.25">
      <c r="A7736" s="1">
        <v>38596</v>
      </c>
      <c r="B7736" t="s">
        <v>134</v>
      </c>
      <c r="C7736" t="s">
        <v>26</v>
      </c>
      <c r="D7736" t="s">
        <v>26</v>
      </c>
      <c r="E7736" t="s">
        <v>26</v>
      </c>
      <c r="F7736">
        <v>235597092.38</v>
      </c>
      <c r="G7736">
        <v>227645197.66999999</v>
      </c>
      <c r="H7736">
        <v>258517058.19999999</v>
      </c>
      <c r="I7736" t="s">
        <v>26</v>
      </c>
      <c r="J7736" t="s">
        <v>26</v>
      </c>
      <c r="K7736" t="s">
        <v>26</v>
      </c>
    </row>
    <row r="7737" spans="1:11" x14ac:dyDescent="0.25">
      <c r="A7737" s="1">
        <v>38596</v>
      </c>
      <c r="B7737" t="s">
        <v>135</v>
      </c>
      <c r="C7737" t="s">
        <v>26</v>
      </c>
      <c r="D7737" t="s">
        <v>26</v>
      </c>
      <c r="E7737" t="s">
        <v>26</v>
      </c>
      <c r="F7737">
        <v>243089468.63999999</v>
      </c>
      <c r="G7737">
        <v>228058172.28</v>
      </c>
      <c r="H7737">
        <v>292841663.38999999</v>
      </c>
      <c r="I7737" t="s">
        <v>26</v>
      </c>
      <c r="J7737" t="s">
        <v>26</v>
      </c>
      <c r="K7737" t="s">
        <v>26</v>
      </c>
    </row>
    <row r="7738" spans="1:11" x14ac:dyDescent="0.25">
      <c r="A7738" s="1">
        <v>38596</v>
      </c>
      <c r="B7738" t="s">
        <v>136</v>
      </c>
      <c r="C7738" t="s">
        <v>26</v>
      </c>
      <c r="D7738" t="s">
        <v>26</v>
      </c>
      <c r="E7738" t="s">
        <v>26</v>
      </c>
      <c r="F7738">
        <v>289115015.88</v>
      </c>
      <c r="G7738">
        <v>235400487.30000001</v>
      </c>
      <c r="H7738">
        <v>447514149.14999998</v>
      </c>
      <c r="I7738" t="s">
        <v>26</v>
      </c>
      <c r="J7738" t="s">
        <v>26</v>
      </c>
      <c r="K7738" t="s">
        <v>26</v>
      </c>
    </row>
    <row r="7739" spans="1:11" x14ac:dyDescent="0.25">
      <c r="A7739" s="1">
        <v>38596</v>
      </c>
      <c r="B7739" t="s">
        <v>137</v>
      </c>
      <c r="C7739" t="s">
        <v>26</v>
      </c>
      <c r="D7739" t="s">
        <v>26</v>
      </c>
      <c r="E7739" t="s">
        <v>26</v>
      </c>
      <c r="F7739">
        <v>261474807.55000001</v>
      </c>
      <c r="G7739">
        <v>216458453.75</v>
      </c>
      <c r="H7739">
        <v>449727549.06</v>
      </c>
      <c r="I7739" t="s">
        <v>26</v>
      </c>
      <c r="J7739" t="s">
        <v>26</v>
      </c>
      <c r="K7739" t="s">
        <v>26</v>
      </c>
    </row>
    <row r="7740" spans="1:11" x14ac:dyDescent="0.25">
      <c r="A7740" s="1">
        <v>38596</v>
      </c>
      <c r="B7740" t="s">
        <v>138</v>
      </c>
      <c r="C7740" t="s">
        <v>26</v>
      </c>
      <c r="D7740" t="s">
        <v>26</v>
      </c>
      <c r="E7740" t="s">
        <v>26</v>
      </c>
      <c r="F7740">
        <v>288978104.63999999</v>
      </c>
      <c r="G7740">
        <v>254696324.13</v>
      </c>
      <c r="H7740">
        <v>405089303.12</v>
      </c>
      <c r="I7740" t="s">
        <v>26</v>
      </c>
      <c r="J7740" t="s">
        <v>26</v>
      </c>
      <c r="K7740" t="s">
        <v>26</v>
      </c>
    </row>
    <row r="7741" spans="1:11" x14ac:dyDescent="0.25">
      <c r="A7741" s="1">
        <v>38596</v>
      </c>
      <c r="B7741" t="s">
        <v>139</v>
      </c>
      <c r="C7741" t="s">
        <v>26</v>
      </c>
      <c r="D7741" t="s">
        <v>26</v>
      </c>
      <c r="E7741" t="s">
        <v>26</v>
      </c>
      <c r="F7741">
        <v>272010609.85000002</v>
      </c>
      <c r="G7741">
        <v>229395802.59</v>
      </c>
      <c r="H7741">
        <v>421014151.70999998</v>
      </c>
      <c r="I7741" t="s">
        <v>26</v>
      </c>
      <c r="J7741" t="s">
        <v>26</v>
      </c>
      <c r="K7741" t="s">
        <v>26</v>
      </c>
    </row>
    <row r="7742" spans="1:11" x14ac:dyDescent="0.25">
      <c r="A7742" s="1">
        <v>38596</v>
      </c>
      <c r="B7742" t="s">
        <v>140</v>
      </c>
      <c r="C7742" t="s">
        <v>26</v>
      </c>
      <c r="D7742" t="s">
        <v>26</v>
      </c>
      <c r="E7742" t="s">
        <v>26</v>
      </c>
      <c r="F7742">
        <v>238096888.05000001</v>
      </c>
      <c r="G7742">
        <v>221102099.33000001</v>
      </c>
      <c r="H7742">
        <v>296296790.06</v>
      </c>
      <c r="I7742" t="s">
        <v>26</v>
      </c>
      <c r="J7742" t="s">
        <v>26</v>
      </c>
      <c r="K7742" t="s">
        <v>26</v>
      </c>
    </row>
    <row r="7743" spans="1:11" x14ac:dyDescent="0.25">
      <c r="A7743" s="1">
        <v>38596</v>
      </c>
      <c r="B7743" t="s">
        <v>141</v>
      </c>
      <c r="C7743" t="s">
        <v>26</v>
      </c>
      <c r="D7743" t="s">
        <v>26</v>
      </c>
      <c r="E7743" t="s">
        <v>26</v>
      </c>
      <c r="F7743">
        <v>263859836.25</v>
      </c>
      <c r="G7743">
        <v>248177182.00999999</v>
      </c>
      <c r="H7743">
        <v>321756823.60000002</v>
      </c>
      <c r="I7743" t="s">
        <v>26</v>
      </c>
      <c r="J7743" t="s">
        <v>26</v>
      </c>
      <c r="K7743" t="s">
        <v>26</v>
      </c>
    </row>
    <row r="7744" spans="1:11" x14ac:dyDescent="0.25">
      <c r="A7744" s="1">
        <v>38596</v>
      </c>
      <c r="B7744" t="s">
        <v>142</v>
      </c>
      <c r="C7744" t="s">
        <v>26</v>
      </c>
      <c r="D7744" t="s">
        <v>26</v>
      </c>
      <c r="E7744" t="s">
        <v>26</v>
      </c>
      <c r="F7744">
        <v>259973586.63999999</v>
      </c>
      <c r="G7744">
        <v>227531886.44</v>
      </c>
      <c r="H7744">
        <v>361589338.69999999</v>
      </c>
      <c r="I7744" t="s">
        <v>26</v>
      </c>
      <c r="J7744" t="s">
        <v>26</v>
      </c>
      <c r="K7744" t="s">
        <v>26</v>
      </c>
    </row>
    <row r="7745" spans="1:11" x14ac:dyDescent="0.25">
      <c r="A7745" s="1">
        <v>38596</v>
      </c>
      <c r="B7745" t="s">
        <v>143</v>
      </c>
      <c r="C7745" t="s">
        <v>26</v>
      </c>
      <c r="D7745" t="s">
        <v>26</v>
      </c>
      <c r="E7745" t="s">
        <v>26</v>
      </c>
      <c r="F7745">
        <v>263934082.16</v>
      </c>
      <c r="G7745">
        <v>231428711.03</v>
      </c>
      <c r="H7745">
        <v>343894025.56999999</v>
      </c>
      <c r="I7745" t="s">
        <v>26</v>
      </c>
      <c r="J7745" t="s">
        <v>26</v>
      </c>
      <c r="K7745" t="s">
        <v>26</v>
      </c>
    </row>
    <row r="7746" spans="1:11" x14ac:dyDescent="0.25">
      <c r="A7746" s="1">
        <v>38596</v>
      </c>
      <c r="B7746" t="s">
        <v>144</v>
      </c>
      <c r="C7746" t="s">
        <v>26</v>
      </c>
      <c r="D7746" t="s">
        <v>26</v>
      </c>
      <c r="E7746" t="s">
        <v>26</v>
      </c>
      <c r="F7746">
        <v>244448563.09999999</v>
      </c>
      <c r="G7746">
        <v>219717932.06999999</v>
      </c>
      <c r="H7746">
        <v>333853633.69</v>
      </c>
      <c r="I7746" t="s">
        <v>26</v>
      </c>
      <c r="J7746" t="s">
        <v>26</v>
      </c>
      <c r="K7746" t="s">
        <v>26</v>
      </c>
    </row>
    <row r="7747" spans="1:11" x14ac:dyDescent="0.25">
      <c r="A7747" s="1">
        <v>38596</v>
      </c>
      <c r="B7747" t="s">
        <v>145</v>
      </c>
      <c r="C7747" t="s">
        <v>26</v>
      </c>
      <c r="D7747" t="s">
        <v>26</v>
      </c>
      <c r="E7747" t="s">
        <v>26</v>
      </c>
      <c r="F7747">
        <v>274603653.55000001</v>
      </c>
      <c r="G7747">
        <v>250339215.88999999</v>
      </c>
      <c r="H7747">
        <v>341790466.75</v>
      </c>
      <c r="I7747" t="s">
        <v>26</v>
      </c>
      <c r="J7747" t="s">
        <v>26</v>
      </c>
      <c r="K7747" t="s">
        <v>26</v>
      </c>
    </row>
    <row r="7748" spans="1:11" x14ac:dyDescent="0.25">
      <c r="A7748" s="1">
        <v>38596</v>
      </c>
      <c r="B7748" t="s">
        <v>146</v>
      </c>
      <c r="C7748" t="s">
        <v>26</v>
      </c>
      <c r="D7748" t="s">
        <v>26</v>
      </c>
      <c r="E7748" t="s">
        <v>26</v>
      </c>
      <c r="F7748">
        <v>278683061.29000002</v>
      </c>
      <c r="G7748">
        <v>258999577.28</v>
      </c>
      <c r="H7748">
        <v>340432762.12</v>
      </c>
      <c r="I7748" t="s">
        <v>26</v>
      </c>
      <c r="J7748" t="s">
        <v>26</v>
      </c>
      <c r="K7748" t="s">
        <v>26</v>
      </c>
    </row>
    <row r="7749" spans="1:11" x14ac:dyDescent="0.25">
      <c r="A7749" s="1">
        <v>38596</v>
      </c>
      <c r="B7749" t="s">
        <v>2</v>
      </c>
      <c r="C7749" t="s">
        <v>26</v>
      </c>
      <c r="D7749" t="s">
        <v>26</v>
      </c>
      <c r="E7749" t="s">
        <v>26</v>
      </c>
      <c r="F7749">
        <v>262327345.75999999</v>
      </c>
      <c r="G7749">
        <v>238370204.40000001</v>
      </c>
      <c r="H7749">
        <v>334393307.43000001</v>
      </c>
      <c r="I7749" t="s">
        <v>26</v>
      </c>
      <c r="J7749" t="s">
        <v>26</v>
      </c>
      <c r="K7749" t="s">
        <v>26</v>
      </c>
    </row>
    <row r="7750" spans="1:11" x14ac:dyDescent="0.25">
      <c r="A7750" s="1">
        <v>38596</v>
      </c>
      <c r="B7750" t="s">
        <v>147</v>
      </c>
      <c r="C7750" t="s">
        <v>26</v>
      </c>
      <c r="D7750" t="s">
        <v>26</v>
      </c>
      <c r="E7750" t="s">
        <v>26</v>
      </c>
      <c r="F7750">
        <v>274248521.72000003</v>
      </c>
      <c r="G7750">
        <v>232612634.88</v>
      </c>
      <c r="H7750">
        <v>370955281.91000003</v>
      </c>
      <c r="I7750" t="s">
        <v>26</v>
      </c>
      <c r="J7750" t="s">
        <v>26</v>
      </c>
      <c r="K7750" t="s">
        <v>26</v>
      </c>
    </row>
    <row r="7751" spans="1:11" x14ac:dyDescent="0.25">
      <c r="A7751" s="1">
        <v>38596</v>
      </c>
      <c r="B7751" t="s">
        <v>148</v>
      </c>
      <c r="C7751" t="s">
        <v>26</v>
      </c>
      <c r="D7751" t="s">
        <v>26</v>
      </c>
      <c r="E7751" t="s">
        <v>26</v>
      </c>
      <c r="F7751">
        <v>274345390.16000003</v>
      </c>
      <c r="G7751">
        <v>240956855.06</v>
      </c>
      <c r="H7751">
        <v>353538300.64999998</v>
      </c>
      <c r="I7751" t="s">
        <v>26</v>
      </c>
      <c r="J7751" t="s">
        <v>26</v>
      </c>
      <c r="K7751" t="s">
        <v>26</v>
      </c>
    </row>
    <row r="7752" spans="1:11" x14ac:dyDescent="0.25">
      <c r="A7752" s="1">
        <v>38596</v>
      </c>
      <c r="B7752" t="s">
        <v>149</v>
      </c>
      <c r="C7752" t="s">
        <v>26</v>
      </c>
      <c r="D7752" t="s">
        <v>26</v>
      </c>
      <c r="E7752" t="s">
        <v>26</v>
      </c>
      <c r="F7752">
        <v>264282773.56</v>
      </c>
      <c r="G7752">
        <v>230135905.87</v>
      </c>
      <c r="H7752">
        <v>344637686.39999998</v>
      </c>
      <c r="I7752" t="s">
        <v>26</v>
      </c>
      <c r="J7752" t="s">
        <v>26</v>
      </c>
      <c r="K7752" t="s">
        <v>26</v>
      </c>
    </row>
    <row r="7753" spans="1:11" x14ac:dyDescent="0.25">
      <c r="A7753" s="1">
        <v>38596</v>
      </c>
      <c r="B7753" t="s">
        <v>150</v>
      </c>
      <c r="C7753" t="s">
        <v>26</v>
      </c>
      <c r="D7753" t="s">
        <v>26</v>
      </c>
      <c r="E7753" t="s">
        <v>26</v>
      </c>
      <c r="F7753">
        <v>287435766.25</v>
      </c>
      <c r="G7753">
        <v>255829501.86000001</v>
      </c>
      <c r="H7753">
        <v>370933412.70999998</v>
      </c>
      <c r="I7753" t="s">
        <v>26</v>
      </c>
      <c r="J7753" t="s">
        <v>26</v>
      </c>
      <c r="K7753" t="s">
        <v>26</v>
      </c>
    </row>
    <row r="7754" spans="1:11" x14ac:dyDescent="0.25">
      <c r="A7754" s="1">
        <v>38596</v>
      </c>
      <c r="B7754" t="s">
        <v>151</v>
      </c>
      <c r="C7754" t="s">
        <v>26</v>
      </c>
      <c r="D7754" t="s">
        <v>26</v>
      </c>
      <c r="E7754" t="s">
        <v>26</v>
      </c>
      <c r="F7754">
        <v>246630708.84</v>
      </c>
      <c r="G7754">
        <v>217662421.81999999</v>
      </c>
      <c r="H7754">
        <v>334127229.31999999</v>
      </c>
      <c r="I7754" t="s">
        <v>26</v>
      </c>
      <c r="J7754" t="s">
        <v>26</v>
      </c>
      <c r="K7754" t="s">
        <v>26</v>
      </c>
    </row>
    <row r="7755" spans="1:11" x14ac:dyDescent="0.25">
      <c r="A7755" s="1">
        <v>38596</v>
      </c>
      <c r="B7755" t="s">
        <v>152</v>
      </c>
      <c r="C7755" t="s">
        <v>26</v>
      </c>
      <c r="D7755" t="s">
        <v>26</v>
      </c>
      <c r="E7755" t="s">
        <v>26</v>
      </c>
      <c r="F7755">
        <v>244947611.37</v>
      </c>
      <c r="G7755">
        <v>221764847.11000001</v>
      </c>
      <c r="H7755">
        <v>308780372.88</v>
      </c>
      <c r="I7755" t="s">
        <v>26</v>
      </c>
      <c r="J7755" t="s">
        <v>26</v>
      </c>
      <c r="K7755" t="s">
        <v>26</v>
      </c>
    </row>
    <row r="7756" spans="1:11" x14ac:dyDescent="0.25">
      <c r="A7756" s="1">
        <v>38596</v>
      </c>
      <c r="B7756" t="s">
        <v>153</v>
      </c>
      <c r="C7756" t="s">
        <v>26</v>
      </c>
      <c r="D7756" t="s">
        <v>26</v>
      </c>
      <c r="E7756" t="s">
        <v>26</v>
      </c>
      <c r="F7756">
        <v>286039332.39999998</v>
      </c>
      <c r="G7756">
        <v>270230596.74000001</v>
      </c>
      <c r="H7756">
        <v>329833162</v>
      </c>
      <c r="I7756" t="s">
        <v>26</v>
      </c>
      <c r="J7756" t="s">
        <v>26</v>
      </c>
      <c r="K7756" t="s">
        <v>26</v>
      </c>
    </row>
    <row r="7757" spans="1:11" x14ac:dyDescent="0.25">
      <c r="A7757" s="1">
        <v>38596</v>
      </c>
      <c r="B7757" t="s">
        <v>154</v>
      </c>
      <c r="C7757" t="s">
        <v>26</v>
      </c>
      <c r="D7757" t="s">
        <v>26</v>
      </c>
      <c r="E7757" t="s">
        <v>26</v>
      </c>
      <c r="F7757">
        <v>265757042.06999999</v>
      </c>
      <c r="G7757">
        <v>240513303.56999999</v>
      </c>
      <c r="H7757">
        <v>349433747.97000003</v>
      </c>
      <c r="I7757" t="s">
        <v>26</v>
      </c>
      <c r="J7757" t="s">
        <v>26</v>
      </c>
      <c r="K7757" t="s">
        <v>26</v>
      </c>
    </row>
    <row r="7758" spans="1:11" x14ac:dyDescent="0.25">
      <c r="A7758" s="1">
        <v>38596</v>
      </c>
      <c r="B7758" t="s">
        <v>155</v>
      </c>
      <c r="C7758" t="s">
        <v>26</v>
      </c>
      <c r="D7758" t="s">
        <v>26</v>
      </c>
      <c r="E7758" t="s">
        <v>26</v>
      </c>
      <c r="F7758">
        <v>251525342.62</v>
      </c>
      <c r="G7758">
        <v>228011343.47</v>
      </c>
      <c r="H7758">
        <v>316767399.07999998</v>
      </c>
      <c r="I7758" t="s">
        <v>26</v>
      </c>
      <c r="J7758" t="s">
        <v>26</v>
      </c>
      <c r="K7758" t="s">
        <v>26</v>
      </c>
    </row>
    <row r="7759" spans="1:11" x14ac:dyDescent="0.25">
      <c r="A7759" s="1">
        <v>38626</v>
      </c>
      <c r="B7759" t="s">
        <v>1</v>
      </c>
      <c r="C7759" t="s">
        <v>26</v>
      </c>
      <c r="D7759" t="s">
        <v>26</v>
      </c>
      <c r="E7759" t="s">
        <v>26</v>
      </c>
      <c r="F7759">
        <v>268811988.86000001</v>
      </c>
      <c r="G7759">
        <v>239270249.49000001</v>
      </c>
      <c r="H7759">
        <v>349702683.25</v>
      </c>
      <c r="I7759" t="s">
        <v>26</v>
      </c>
      <c r="J7759" t="s">
        <v>26</v>
      </c>
      <c r="K7759" t="s">
        <v>26</v>
      </c>
    </row>
    <row r="7760" spans="1:11" x14ac:dyDescent="0.25">
      <c r="A7760" s="1">
        <v>38626</v>
      </c>
      <c r="B7760" t="s">
        <v>126</v>
      </c>
      <c r="C7760" t="s">
        <v>26</v>
      </c>
      <c r="D7760" t="s">
        <v>26</v>
      </c>
      <c r="E7760" t="s">
        <v>26</v>
      </c>
      <c r="F7760">
        <v>258791183.05000001</v>
      </c>
      <c r="G7760">
        <v>229201762.47999999</v>
      </c>
      <c r="H7760">
        <v>337563939.70999998</v>
      </c>
      <c r="I7760" t="s">
        <v>26</v>
      </c>
      <c r="J7760" t="s">
        <v>26</v>
      </c>
      <c r="K7760" t="s">
        <v>26</v>
      </c>
    </row>
    <row r="7761" spans="1:11" x14ac:dyDescent="0.25">
      <c r="A7761" s="1">
        <v>38626</v>
      </c>
      <c r="B7761" t="s">
        <v>127</v>
      </c>
      <c r="C7761" t="s">
        <v>26</v>
      </c>
      <c r="D7761" t="s">
        <v>26</v>
      </c>
      <c r="E7761" t="s">
        <v>26</v>
      </c>
      <c r="F7761">
        <v>266590872.41999999</v>
      </c>
      <c r="G7761">
        <v>236782779.94999999</v>
      </c>
      <c r="H7761">
        <v>361319491.13</v>
      </c>
      <c r="I7761" t="s">
        <v>26</v>
      </c>
      <c r="J7761" t="s">
        <v>26</v>
      </c>
      <c r="K7761" t="s">
        <v>26</v>
      </c>
    </row>
    <row r="7762" spans="1:11" x14ac:dyDescent="0.25">
      <c r="A7762" s="1">
        <v>38626</v>
      </c>
      <c r="B7762" t="s">
        <v>113</v>
      </c>
      <c r="C7762" t="s">
        <v>26</v>
      </c>
      <c r="D7762" t="s">
        <v>26</v>
      </c>
      <c r="E7762" t="s">
        <v>26</v>
      </c>
      <c r="F7762">
        <v>275045834.42000002</v>
      </c>
      <c r="G7762">
        <v>244590110.77000001</v>
      </c>
      <c r="H7762">
        <v>352235973.24000001</v>
      </c>
      <c r="I7762" t="s">
        <v>26</v>
      </c>
      <c r="J7762" t="s">
        <v>26</v>
      </c>
      <c r="K7762" t="s">
        <v>26</v>
      </c>
    </row>
    <row r="7763" spans="1:11" x14ac:dyDescent="0.25">
      <c r="A7763" s="1">
        <v>38626</v>
      </c>
      <c r="B7763" t="s">
        <v>128</v>
      </c>
      <c r="C7763" t="s">
        <v>26</v>
      </c>
      <c r="D7763" t="s">
        <v>26</v>
      </c>
      <c r="E7763" t="s">
        <v>26</v>
      </c>
      <c r="F7763">
        <v>262148392.56999999</v>
      </c>
      <c r="G7763">
        <v>230983711.83000001</v>
      </c>
      <c r="H7763">
        <v>345604240.38</v>
      </c>
      <c r="I7763" t="s">
        <v>26</v>
      </c>
      <c r="J7763" t="s">
        <v>26</v>
      </c>
      <c r="K7763" t="s">
        <v>26</v>
      </c>
    </row>
    <row r="7764" spans="1:11" x14ac:dyDescent="0.25">
      <c r="A7764" s="1">
        <v>38626</v>
      </c>
      <c r="B7764" t="s">
        <v>129</v>
      </c>
      <c r="C7764" t="s">
        <v>26</v>
      </c>
      <c r="D7764" t="s">
        <v>26</v>
      </c>
      <c r="E7764" t="s">
        <v>26</v>
      </c>
      <c r="F7764">
        <v>265526605.83000001</v>
      </c>
      <c r="G7764">
        <v>243333203.25999999</v>
      </c>
      <c r="H7764">
        <v>331061841.51999998</v>
      </c>
      <c r="I7764" t="s">
        <v>26</v>
      </c>
      <c r="J7764" t="s">
        <v>26</v>
      </c>
      <c r="K7764" t="s">
        <v>26</v>
      </c>
    </row>
    <row r="7765" spans="1:11" x14ac:dyDescent="0.25">
      <c r="A7765" s="1">
        <v>38626</v>
      </c>
      <c r="B7765" t="s">
        <v>130</v>
      </c>
      <c r="C7765" t="s">
        <v>26</v>
      </c>
      <c r="D7765" t="s">
        <v>26</v>
      </c>
      <c r="E7765" t="s">
        <v>26</v>
      </c>
      <c r="F7765">
        <v>268423330.00999999</v>
      </c>
      <c r="G7765">
        <v>228733525.99000001</v>
      </c>
      <c r="H7765">
        <v>414373282.66000003</v>
      </c>
      <c r="I7765" t="s">
        <v>26</v>
      </c>
      <c r="J7765" t="s">
        <v>26</v>
      </c>
      <c r="K7765" t="s">
        <v>26</v>
      </c>
    </row>
    <row r="7766" spans="1:11" x14ac:dyDescent="0.25">
      <c r="A7766" s="1">
        <v>38626</v>
      </c>
      <c r="B7766" t="s">
        <v>131</v>
      </c>
      <c r="C7766" t="s">
        <v>26</v>
      </c>
      <c r="D7766" t="s">
        <v>26</v>
      </c>
      <c r="E7766" t="s">
        <v>26</v>
      </c>
      <c r="F7766">
        <v>268197779.22999999</v>
      </c>
      <c r="G7766">
        <v>234473255.91999999</v>
      </c>
      <c r="H7766">
        <v>376373833.13</v>
      </c>
      <c r="I7766" t="s">
        <v>26</v>
      </c>
      <c r="J7766" t="s">
        <v>26</v>
      </c>
      <c r="K7766" t="s">
        <v>26</v>
      </c>
    </row>
    <row r="7767" spans="1:11" x14ac:dyDescent="0.25">
      <c r="A7767" s="1">
        <v>38626</v>
      </c>
      <c r="B7767" t="s">
        <v>132</v>
      </c>
      <c r="C7767" t="s">
        <v>26</v>
      </c>
      <c r="D7767" t="s">
        <v>26</v>
      </c>
      <c r="E7767" t="s">
        <v>26</v>
      </c>
      <c r="F7767">
        <v>269873640.80000001</v>
      </c>
      <c r="G7767">
        <v>229038655.75999999</v>
      </c>
      <c r="H7767">
        <v>364003592.02999997</v>
      </c>
      <c r="I7767" t="s">
        <v>26</v>
      </c>
      <c r="J7767" t="s">
        <v>26</v>
      </c>
      <c r="K7767" t="s">
        <v>26</v>
      </c>
    </row>
    <row r="7768" spans="1:11" x14ac:dyDescent="0.25">
      <c r="A7768" s="1">
        <v>38626</v>
      </c>
      <c r="B7768" t="s">
        <v>133</v>
      </c>
      <c r="C7768" t="s">
        <v>26</v>
      </c>
      <c r="D7768" t="s">
        <v>26</v>
      </c>
      <c r="E7768" t="s">
        <v>26</v>
      </c>
      <c r="F7768">
        <v>269443676.25999999</v>
      </c>
      <c r="G7768">
        <v>227878193.62</v>
      </c>
      <c r="H7768">
        <v>369815483.31999999</v>
      </c>
      <c r="I7768" t="s">
        <v>26</v>
      </c>
      <c r="J7768" t="s">
        <v>26</v>
      </c>
      <c r="K7768" t="s">
        <v>26</v>
      </c>
    </row>
    <row r="7769" spans="1:11" x14ac:dyDescent="0.25">
      <c r="A7769" s="1">
        <v>38626</v>
      </c>
      <c r="B7769" t="s">
        <v>134</v>
      </c>
      <c r="C7769" t="s">
        <v>26</v>
      </c>
      <c r="D7769" t="s">
        <v>26</v>
      </c>
      <c r="E7769" t="s">
        <v>26</v>
      </c>
      <c r="F7769">
        <v>240850907.53999999</v>
      </c>
      <c r="G7769">
        <v>228578542.97999999</v>
      </c>
      <c r="H7769">
        <v>272037500.33999997</v>
      </c>
      <c r="I7769" t="s">
        <v>26</v>
      </c>
      <c r="J7769" t="s">
        <v>26</v>
      </c>
      <c r="K7769" t="s">
        <v>26</v>
      </c>
    </row>
    <row r="7770" spans="1:11" x14ac:dyDescent="0.25">
      <c r="A7770" s="1">
        <v>38626</v>
      </c>
      <c r="B7770" t="s">
        <v>135</v>
      </c>
      <c r="C7770" t="s">
        <v>26</v>
      </c>
      <c r="D7770" t="s">
        <v>26</v>
      </c>
      <c r="E7770" t="s">
        <v>26</v>
      </c>
      <c r="F7770">
        <v>243478411.78999999</v>
      </c>
      <c r="G7770">
        <v>229928249.28999999</v>
      </c>
      <c r="H7770">
        <v>289561836.75999999</v>
      </c>
      <c r="I7770" t="s">
        <v>26</v>
      </c>
      <c r="J7770" t="s">
        <v>26</v>
      </c>
      <c r="K7770" t="s">
        <v>26</v>
      </c>
    </row>
    <row r="7771" spans="1:11" x14ac:dyDescent="0.25">
      <c r="A7771" s="1">
        <v>38626</v>
      </c>
      <c r="B7771" t="s">
        <v>136</v>
      </c>
      <c r="C7771" t="s">
        <v>26</v>
      </c>
      <c r="D7771" t="s">
        <v>26</v>
      </c>
      <c r="E7771" t="s">
        <v>26</v>
      </c>
      <c r="F7771">
        <v>289808891.92000002</v>
      </c>
      <c r="G7771">
        <v>236436249.44</v>
      </c>
      <c r="H7771">
        <v>447514149.14999998</v>
      </c>
      <c r="I7771" t="s">
        <v>26</v>
      </c>
      <c r="J7771" t="s">
        <v>26</v>
      </c>
      <c r="K7771" t="s">
        <v>26</v>
      </c>
    </row>
    <row r="7772" spans="1:11" x14ac:dyDescent="0.25">
      <c r="A7772" s="1">
        <v>38626</v>
      </c>
      <c r="B7772" t="s">
        <v>137</v>
      </c>
      <c r="C7772" t="s">
        <v>26</v>
      </c>
      <c r="D7772" t="s">
        <v>26</v>
      </c>
      <c r="E7772" t="s">
        <v>26</v>
      </c>
      <c r="F7772">
        <v>261945462.21000001</v>
      </c>
      <c r="G7772">
        <v>217064537.41999999</v>
      </c>
      <c r="H7772">
        <v>449727549.06</v>
      </c>
      <c r="I7772" t="s">
        <v>26</v>
      </c>
      <c r="J7772" t="s">
        <v>26</v>
      </c>
      <c r="K7772" t="s">
        <v>26</v>
      </c>
    </row>
    <row r="7773" spans="1:11" x14ac:dyDescent="0.25">
      <c r="A7773" s="1">
        <v>38626</v>
      </c>
      <c r="B7773" t="s">
        <v>138</v>
      </c>
      <c r="C7773" t="s">
        <v>26</v>
      </c>
      <c r="D7773" t="s">
        <v>26</v>
      </c>
      <c r="E7773" t="s">
        <v>26</v>
      </c>
      <c r="F7773">
        <v>290711973.25999999</v>
      </c>
      <c r="G7773">
        <v>257064999.94</v>
      </c>
      <c r="H7773">
        <v>405089303.12</v>
      </c>
      <c r="I7773" t="s">
        <v>26</v>
      </c>
      <c r="J7773" t="s">
        <v>26</v>
      </c>
      <c r="K7773" t="s">
        <v>26</v>
      </c>
    </row>
    <row r="7774" spans="1:11" x14ac:dyDescent="0.25">
      <c r="A7774" s="1">
        <v>38626</v>
      </c>
      <c r="B7774" t="s">
        <v>139</v>
      </c>
      <c r="C7774" t="s">
        <v>26</v>
      </c>
      <c r="D7774" t="s">
        <v>26</v>
      </c>
      <c r="E7774" t="s">
        <v>26</v>
      </c>
      <c r="F7774">
        <v>273860282</v>
      </c>
      <c r="G7774">
        <v>231987975.16</v>
      </c>
      <c r="H7774">
        <v>421014151.70999998</v>
      </c>
      <c r="I7774" t="s">
        <v>26</v>
      </c>
      <c r="J7774" t="s">
        <v>26</v>
      </c>
      <c r="K7774" t="s">
        <v>26</v>
      </c>
    </row>
    <row r="7775" spans="1:11" x14ac:dyDescent="0.25">
      <c r="A7775" s="1">
        <v>38626</v>
      </c>
      <c r="B7775" t="s">
        <v>140</v>
      </c>
      <c r="C7775" t="s">
        <v>26</v>
      </c>
      <c r="D7775" t="s">
        <v>26</v>
      </c>
      <c r="E7775" t="s">
        <v>26</v>
      </c>
      <c r="F7775">
        <v>238573081.83000001</v>
      </c>
      <c r="G7775">
        <v>221809626.05000001</v>
      </c>
      <c r="H7775">
        <v>296207901.01999998</v>
      </c>
      <c r="I7775" t="s">
        <v>26</v>
      </c>
      <c r="J7775" t="s">
        <v>26</v>
      </c>
      <c r="K7775" t="s">
        <v>26</v>
      </c>
    </row>
    <row r="7776" spans="1:11" x14ac:dyDescent="0.25">
      <c r="A7776" s="1">
        <v>38626</v>
      </c>
      <c r="B7776" t="s">
        <v>141</v>
      </c>
      <c r="C7776" t="s">
        <v>26</v>
      </c>
      <c r="D7776" t="s">
        <v>26</v>
      </c>
      <c r="E7776" t="s">
        <v>26</v>
      </c>
      <c r="F7776">
        <v>264282011.99000001</v>
      </c>
      <c r="G7776">
        <v>249393250.19999999</v>
      </c>
      <c r="H7776">
        <v>320276742.20999998</v>
      </c>
      <c r="I7776" t="s">
        <v>26</v>
      </c>
      <c r="J7776" t="s">
        <v>26</v>
      </c>
      <c r="K7776" t="s">
        <v>26</v>
      </c>
    </row>
    <row r="7777" spans="1:11" x14ac:dyDescent="0.25">
      <c r="A7777" s="1">
        <v>38626</v>
      </c>
      <c r="B7777" t="s">
        <v>142</v>
      </c>
      <c r="C7777" t="s">
        <v>26</v>
      </c>
      <c r="D7777" t="s">
        <v>26</v>
      </c>
      <c r="E7777" t="s">
        <v>26</v>
      </c>
      <c r="F7777">
        <v>260649517.97</v>
      </c>
      <c r="G7777">
        <v>228464767.18000001</v>
      </c>
      <c r="H7777">
        <v>361589338.69999999</v>
      </c>
      <c r="I7777" t="s">
        <v>26</v>
      </c>
      <c r="J7777" t="s">
        <v>26</v>
      </c>
      <c r="K7777" t="s">
        <v>26</v>
      </c>
    </row>
    <row r="7778" spans="1:11" x14ac:dyDescent="0.25">
      <c r="A7778" s="1">
        <v>38626</v>
      </c>
      <c r="B7778" t="s">
        <v>143</v>
      </c>
      <c r="C7778" t="s">
        <v>26</v>
      </c>
      <c r="D7778" t="s">
        <v>26</v>
      </c>
      <c r="E7778" t="s">
        <v>26</v>
      </c>
      <c r="F7778">
        <v>264118836.02000001</v>
      </c>
      <c r="G7778">
        <v>231937854.19</v>
      </c>
      <c r="H7778">
        <v>343378184.52999997</v>
      </c>
      <c r="I7778" t="s">
        <v>26</v>
      </c>
      <c r="J7778" t="s">
        <v>26</v>
      </c>
      <c r="K7778" t="s">
        <v>26</v>
      </c>
    </row>
    <row r="7779" spans="1:11" x14ac:dyDescent="0.25">
      <c r="A7779" s="1">
        <v>38626</v>
      </c>
      <c r="B7779" t="s">
        <v>144</v>
      </c>
      <c r="C7779" t="s">
        <v>26</v>
      </c>
      <c r="D7779" t="s">
        <v>26</v>
      </c>
      <c r="E7779" t="s">
        <v>26</v>
      </c>
      <c r="F7779">
        <v>244766346.22999999</v>
      </c>
      <c r="G7779">
        <v>220179339.72999999</v>
      </c>
      <c r="H7779">
        <v>333853633.69</v>
      </c>
      <c r="I7779" t="s">
        <v>26</v>
      </c>
      <c r="J7779" t="s">
        <v>26</v>
      </c>
      <c r="K7779" t="s">
        <v>26</v>
      </c>
    </row>
    <row r="7780" spans="1:11" x14ac:dyDescent="0.25">
      <c r="A7780" s="1">
        <v>38626</v>
      </c>
      <c r="B7780" t="s">
        <v>145</v>
      </c>
      <c r="C7780" t="s">
        <v>26</v>
      </c>
      <c r="D7780" t="s">
        <v>26</v>
      </c>
      <c r="E7780" t="s">
        <v>26</v>
      </c>
      <c r="F7780">
        <v>275537305.97000003</v>
      </c>
      <c r="G7780">
        <v>251766149.41999999</v>
      </c>
      <c r="H7780">
        <v>341790466.75</v>
      </c>
      <c r="I7780" t="s">
        <v>26</v>
      </c>
      <c r="J7780" t="s">
        <v>26</v>
      </c>
      <c r="K7780" t="s">
        <v>26</v>
      </c>
    </row>
    <row r="7781" spans="1:11" x14ac:dyDescent="0.25">
      <c r="A7781" s="1">
        <v>38626</v>
      </c>
      <c r="B7781" t="s">
        <v>146</v>
      </c>
      <c r="C7781" t="s">
        <v>26</v>
      </c>
      <c r="D7781" t="s">
        <v>26</v>
      </c>
      <c r="E7781" t="s">
        <v>26</v>
      </c>
      <c r="F7781">
        <v>278878139.43000001</v>
      </c>
      <c r="G7781">
        <v>259284476.81</v>
      </c>
      <c r="H7781">
        <v>340432762.12</v>
      </c>
      <c r="I7781" t="s">
        <v>26</v>
      </c>
      <c r="J7781" t="s">
        <v>26</v>
      </c>
      <c r="K7781" t="s">
        <v>26</v>
      </c>
    </row>
    <row r="7782" spans="1:11" x14ac:dyDescent="0.25">
      <c r="A7782" s="1">
        <v>38626</v>
      </c>
      <c r="B7782" t="s">
        <v>2</v>
      </c>
      <c r="C7782" t="s">
        <v>26</v>
      </c>
      <c r="D7782" t="s">
        <v>26</v>
      </c>
      <c r="E7782" t="s">
        <v>26</v>
      </c>
      <c r="F7782">
        <v>262510974.90000001</v>
      </c>
      <c r="G7782">
        <v>238370204.40000001</v>
      </c>
      <c r="H7782">
        <v>335062094.05000001</v>
      </c>
      <c r="I7782" t="s">
        <v>26</v>
      </c>
      <c r="J7782" t="s">
        <v>26</v>
      </c>
      <c r="K7782" t="s">
        <v>26</v>
      </c>
    </row>
    <row r="7783" spans="1:11" x14ac:dyDescent="0.25">
      <c r="A7783" s="1">
        <v>38626</v>
      </c>
      <c r="B7783" t="s">
        <v>147</v>
      </c>
      <c r="C7783" t="s">
        <v>26</v>
      </c>
      <c r="D7783" t="s">
        <v>26</v>
      </c>
      <c r="E7783" t="s">
        <v>26</v>
      </c>
      <c r="F7783">
        <v>274413070.82999998</v>
      </c>
      <c r="G7783">
        <v>232845247.52000001</v>
      </c>
      <c r="H7783">
        <v>370955281.91000003</v>
      </c>
      <c r="I7783" t="s">
        <v>26</v>
      </c>
      <c r="J7783" t="s">
        <v>26</v>
      </c>
      <c r="K7783" t="s">
        <v>26</v>
      </c>
    </row>
    <row r="7784" spans="1:11" x14ac:dyDescent="0.25">
      <c r="A7784" s="1">
        <v>38626</v>
      </c>
      <c r="B7784" t="s">
        <v>148</v>
      </c>
      <c r="C7784" t="s">
        <v>26</v>
      </c>
      <c r="D7784" t="s">
        <v>26</v>
      </c>
      <c r="E7784" t="s">
        <v>26</v>
      </c>
      <c r="F7784">
        <v>274647170.07999998</v>
      </c>
      <c r="G7784">
        <v>241438768.77000001</v>
      </c>
      <c r="H7784">
        <v>353538300.64999998</v>
      </c>
      <c r="I7784" t="s">
        <v>26</v>
      </c>
      <c r="J7784" t="s">
        <v>26</v>
      </c>
      <c r="K7784" t="s">
        <v>26</v>
      </c>
    </row>
    <row r="7785" spans="1:11" x14ac:dyDescent="0.25">
      <c r="A7785" s="1">
        <v>38626</v>
      </c>
      <c r="B7785" t="s">
        <v>149</v>
      </c>
      <c r="C7785" t="s">
        <v>26</v>
      </c>
      <c r="D7785" t="s">
        <v>26</v>
      </c>
      <c r="E7785" t="s">
        <v>26</v>
      </c>
      <c r="F7785">
        <v>265075621.88</v>
      </c>
      <c r="G7785">
        <v>232368224.16</v>
      </c>
      <c r="H7785">
        <v>343017889.27999997</v>
      </c>
      <c r="I7785" t="s">
        <v>26</v>
      </c>
      <c r="J7785" t="s">
        <v>26</v>
      </c>
      <c r="K7785" t="s">
        <v>26</v>
      </c>
    </row>
    <row r="7786" spans="1:11" x14ac:dyDescent="0.25">
      <c r="A7786" s="1">
        <v>38626</v>
      </c>
      <c r="B7786" t="s">
        <v>150</v>
      </c>
      <c r="C7786" t="s">
        <v>26</v>
      </c>
      <c r="D7786" t="s">
        <v>26</v>
      </c>
      <c r="E7786" t="s">
        <v>26</v>
      </c>
      <c r="F7786">
        <v>289447816.61000001</v>
      </c>
      <c r="G7786">
        <v>256494658.56999999</v>
      </c>
      <c r="H7786">
        <v>375792640.42000002</v>
      </c>
      <c r="I7786" t="s">
        <v>26</v>
      </c>
      <c r="J7786" t="s">
        <v>26</v>
      </c>
      <c r="K7786" t="s">
        <v>26</v>
      </c>
    </row>
    <row r="7787" spans="1:11" x14ac:dyDescent="0.25">
      <c r="A7787" s="1">
        <v>38626</v>
      </c>
      <c r="B7787" t="s">
        <v>151</v>
      </c>
      <c r="C7787" t="s">
        <v>26</v>
      </c>
      <c r="D7787" t="s">
        <v>26</v>
      </c>
      <c r="E7787" t="s">
        <v>26</v>
      </c>
      <c r="F7787">
        <v>246778687.25999999</v>
      </c>
      <c r="G7787">
        <v>217858318</v>
      </c>
      <c r="H7787">
        <v>334127229.31999999</v>
      </c>
      <c r="I7787" t="s">
        <v>26</v>
      </c>
      <c r="J7787" t="s">
        <v>26</v>
      </c>
      <c r="K7787" t="s">
        <v>26</v>
      </c>
    </row>
    <row r="7788" spans="1:11" x14ac:dyDescent="0.25">
      <c r="A7788" s="1">
        <v>38626</v>
      </c>
      <c r="B7788" t="s">
        <v>152</v>
      </c>
      <c r="C7788" t="s">
        <v>26</v>
      </c>
      <c r="D7788" t="s">
        <v>26</v>
      </c>
      <c r="E7788" t="s">
        <v>26</v>
      </c>
      <c r="F7788">
        <v>245559980.38999999</v>
      </c>
      <c r="G7788">
        <v>222651906.5</v>
      </c>
      <c r="H7788">
        <v>308780372.88</v>
      </c>
      <c r="I7788" t="s">
        <v>26</v>
      </c>
      <c r="J7788" t="s">
        <v>26</v>
      </c>
      <c r="K7788" t="s">
        <v>26</v>
      </c>
    </row>
    <row r="7789" spans="1:11" x14ac:dyDescent="0.25">
      <c r="A7789" s="1">
        <v>38626</v>
      </c>
      <c r="B7789" t="s">
        <v>153</v>
      </c>
      <c r="C7789" t="s">
        <v>26</v>
      </c>
      <c r="D7789" t="s">
        <v>26</v>
      </c>
      <c r="E7789" t="s">
        <v>26</v>
      </c>
      <c r="F7789">
        <v>286783034.67000002</v>
      </c>
      <c r="G7789">
        <v>271392588.31</v>
      </c>
      <c r="H7789">
        <v>329833162</v>
      </c>
      <c r="I7789" t="s">
        <v>26</v>
      </c>
      <c r="J7789" t="s">
        <v>26</v>
      </c>
      <c r="K7789" t="s">
        <v>26</v>
      </c>
    </row>
    <row r="7790" spans="1:11" x14ac:dyDescent="0.25">
      <c r="A7790" s="1">
        <v>38626</v>
      </c>
      <c r="B7790" t="s">
        <v>154</v>
      </c>
      <c r="C7790" t="s">
        <v>26</v>
      </c>
      <c r="D7790" t="s">
        <v>26</v>
      </c>
      <c r="E7790" t="s">
        <v>26</v>
      </c>
      <c r="F7790">
        <v>265996223.41</v>
      </c>
      <c r="G7790">
        <v>240874073.53</v>
      </c>
      <c r="H7790">
        <v>349433747.97000003</v>
      </c>
      <c r="I7790" t="s">
        <v>26</v>
      </c>
      <c r="J7790" t="s">
        <v>26</v>
      </c>
      <c r="K7790" t="s">
        <v>26</v>
      </c>
    </row>
    <row r="7791" spans="1:11" x14ac:dyDescent="0.25">
      <c r="A7791" s="1">
        <v>38626</v>
      </c>
      <c r="B7791" t="s">
        <v>155</v>
      </c>
      <c r="C7791" t="s">
        <v>26</v>
      </c>
      <c r="D7791" t="s">
        <v>26</v>
      </c>
      <c r="E7791" t="s">
        <v>26</v>
      </c>
      <c r="F7791">
        <v>251827173.03</v>
      </c>
      <c r="G7791">
        <v>227532519.65000001</v>
      </c>
      <c r="H7791">
        <v>318763033.69999999</v>
      </c>
      <c r="I7791" t="s">
        <v>26</v>
      </c>
      <c r="J7791" t="s">
        <v>26</v>
      </c>
      <c r="K7791" t="s">
        <v>26</v>
      </c>
    </row>
    <row r="7792" spans="1:11" x14ac:dyDescent="0.25">
      <c r="A7792" s="1">
        <v>38657</v>
      </c>
      <c r="B7792" t="s">
        <v>1</v>
      </c>
      <c r="C7792" t="s">
        <v>26</v>
      </c>
      <c r="D7792" t="s">
        <v>26</v>
      </c>
      <c r="E7792" t="s">
        <v>26</v>
      </c>
      <c r="F7792">
        <v>269510900.02999997</v>
      </c>
      <c r="G7792">
        <v>240227330.49000001</v>
      </c>
      <c r="H7792">
        <v>349912504.86000001</v>
      </c>
      <c r="I7792" t="s">
        <v>26</v>
      </c>
      <c r="J7792" t="s">
        <v>26</v>
      </c>
      <c r="K7792" t="s">
        <v>26</v>
      </c>
    </row>
    <row r="7793" spans="1:11" x14ac:dyDescent="0.25">
      <c r="A7793" s="1">
        <v>38657</v>
      </c>
      <c r="B7793" t="s">
        <v>126</v>
      </c>
      <c r="C7793" t="s">
        <v>26</v>
      </c>
      <c r="D7793" t="s">
        <v>26</v>
      </c>
      <c r="E7793" t="s">
        <v>26</v>
      </c>
      <c r="F7793">
        <v>259903985.13999999</v>
      </c>
      <c r="G7793">
        <v>231287498.52000001</v>
      </c>
      <c r="H7793">
        <v>336652517.06999999</v>
      </c>
      <c r="I7793" t="s">
        <v>26</v>
      </c>
      <c r="J7793" t="s">
        <v>26</v>
      </c>
      <c r="K7793" t="s">
        <v>26</v>
      </c>
    </row>
    <row r="7794" spans="1:11" x14ac:dyDescent="0.25">
      <c r="A7794" s="1">
        <v>38657</v>
      </c>
      <c r="B7794" t="s">
        <v>127</v>
      </c>
      <c r="C7794" t="s">
        <v>26</v>
      </c>
      <c r="D7794" t="s">
        <v>26</v>
      </c>
      <c r="E7794" t="s">
        <v>26</v>
      </c>
      <c r="F7794">
        <v>267710554.09</v>
      </c>
      <c r="G7794">
        <v>237919337.28999999</v>
      </c>
      <c r="H7794">
        <v>362511845.45999998</v>
      </c>
      <c r="I7794" t="s">
        <v>26</v>
      </c>
      <c r="J7794" t="s">
        <v>26</v>
      </c>
      <c r="K7794" t="s">
        <v>26</v>
      </c>
    </row>
    <row r="7795" spans="1:11" x14ac:dyDescent="0.25">
      <c r="A7795" s="1">
        <v>38657</v>
      </c>
      <c r="B7795" t="s">
        <v>113</v>
      </c>
      <c r="C7795" t="s">
        <v>26</v>
      </c>
      <c r="D7795" t="s">
        <v>26</v>
      </c>
      <c r="E7795" t="s">
        <v>26</v>
      </c>
      <c r="F7795">
        <v>275430898.58999997</v>
      </c>
      <c r="G7795">
        <v>245128209.00999999</v>
      </c>
      <c r="H7795">
        <v>352376867.62</v>
      </c>
      <c r="I7795" t="s">
        <v>26</v>
      </c>
      <c r="J7795" t="s">
        <v>26</v>
      </c>
      <c r="K7795" t="s">
        <v>26</v>
      </c>
    </row>
    <row r="7796" spans="1:11" x14ac:dyDescent="0.25">
      <c r="A7796" s="1">
        <v>38657</v>
      </c>
      <c r="B7796" t="s">
        <v>128</v>
      </c>
      <c r="C7796" t="s">
        <v>26</v>
      </c>
      <c r="D7796" t="s">
        <v>26</v>
      </c>
      <c r="E7796" t="s">
        <v>26</v>
      </c>
      <c r="F7796">
        <v>262856193.22999999</v>
      </c>
      <c r="G7796">
        <v>232046236.90000001</v>
      </c>
      <c r="H7796">
        <v>345604240.38</v>
      </c>
      <c r="I7796" t="s">
        <v>26</v>
      </c>
      <c r="J7796" t="s">
        <v>26</v>
      </c>
      <c r="K7796" t="s">
        <v>26</v>
      </c>
    </row>
    <row r="7797" spans="1:11" x14ac:dyDescent="0.25">
      <c r="A7797" s="1">
        <v>38657</v>
      </c>
      <c r="B7797" t="s">
        <v>129</v>
      </c>
      <c r="C7797" t="s">
        <v>26</v>
      </c>
      <c r="D7797" t="s">
        <v>26</v>
      </c>
      <c r="E7797" t="s">
        <v>26</v>
      </c>
      <c r="F7797">
        <v>265924895.74000001</v>
      </c>
      <c r="G7797">
        <v>244063202.87</v>
      </c>
      <c r="H7797">
        <v>330730779.67000002</v>
      </c>
      <c r="I7797" t="s">
        <v>26</v>
      </c>
      <c r="J7797" t="s">
        <v>26</v>
      </c>
      <c r="K7797" t="s">
        <v>26</v>
      </c>
    </row>
    <row r="7798" spans="1:11" x14ac:dyDescent="0.25">
      <c r="A7798" s="1">
        <v>38657</v>
      </c>
      <c r="B7798" t="s">
        <v>130</v>
      </c>
      <c r="C7798" t="s">
        <v>26</v>
      </c>
      <c r="D7798" t="s">
        <v>26</v>
      </c>
      <c r="E7798" t="s">
        <v>26</v>
      </c>
      <c r="F7798">
        <v>268987019</v>
      </c>
      <c r="G7798">
        <v>229511219.97999999</v>
      </c>
      <c r="H7798">
        <v>414373282.66000003</v>
      </c>
      <c r="I7798" t="s">
        <v>26</v>
      </c>
      <c r="J7798" t="s">
        <v>26</v>
      </c>
      <c r="K7798" t="s">
        <v>26</v>
      </c>
    </row>
    <row r="7799" spans="1:11" x14ac:dyDescent="0.25">
      <c r="A7799" s="1">
        <v>38657</v>
      </c>
      <c r="B7799" t="s">
        <v>131</v>
      </c>
      <c r="C7799" t="s">
        <v>26</v>
      </c>
      <c r="D7799" t="s">
        <v>26</v>
      </c>
      <c r="E7799" t="s">
        <v>26</v>
      </c>
      <c r="F7799">
        <v>269592407.68000001</v>
      </c>
      <c r="G7799">
        <v>236395936.62</v>
      </c>
      <c r="H7799">
        <v>376373833.13</v>
      </c>
      <c r="I7799" t="s">
        <v>26</v>
      </c>
      <c r="J7799" t="s">
        <v>26</v>
      </c>
      <c r="K7799" t="s">
        <v>26</v>
      </c>
    </row>
    <row r="7800" spans="1:11" x14ac:dyDescent="0.25">
      <c r="A7800" s="1">
        <v>38657</v>
      </c>
      <c r="B7800" t="s">
        <v>132</v>
      </c>
      <c r="C7800" t="s">
        <v>26</v>
      </c>
      <c r="D7800" t="s">
        <v>26</v>
      </c>
      <c r="E7800" t="s">
        <v>26</v>
      </c>
      <c r="F7800">
        <v>272194554.11000001</v>
      </c>
      <c r="G7800">
        <v>234283640.97999999</v>
      </c>
      <c r="H7800">
        <v>360436356.82999998</v>
      </c>
      <c r="I7800" t="s">
        <v>26</v>
      </c>
      <c r="J7800" t="s">
        <v>26</v>
      </c>
      <c r="K7800" t="s">
        <v>26</v>
      </c>
    </row>
    <row r="7801" spans="1:11" x14ac:dyDescent="0.25">
      <c r="A7801" s="1">
        <v>38657</v>
      </c>
      <c r="B7801" t="s">
        <v>133</v>
      </c>
      <c r="C7801" t="s">
        <v>26</v>
      </c>
      <c r="D7801" t="s">
        <v>26</v>
      </c>
      <c r="E7801" t="s">
        <v>26</v>
      </c>
      <c r="F7801">
        <v>271868669.33999997</v>
      </c>
      <c r="G7801">
        <v>231547032.53</v>
      </c>
      <c r="H7801">
        <v>370111335.70999998</v>
      </c>
      <c r="I7801" t="s">
        <v>26</v>
      </c>
      <c r="J7801" t="s">
        <v>26</v>
      </c>
      <c r="K7801" t="s">
        <v>26</v>
      </c>
    </row>
    <row r="7802" spans="1:11" x14ac:dyDescent="0.25">
      <c r="A7802" s="1">
        <v>38657</v>
      </c>
      <c r="B7802" t="s">
        <v>134</v>
      </c>
      <c r="C7802" t="s">
        <v>26</v>
      </c>
      <c r="D7802" t="s">
        <v>26</v>
      </c>
      <c r="E7802" t="s">
        <v>26</v>
      </c>
      <c r="F7802">
        <v>241453034.81</v>
      </c>
      <c r="G7802">
        <v>229538572.86000001</v>
      </c>
      <c r="H7802">
        <v>272037500.33999997</v>
      </c>
      <c r="I7802" t="s">
        <v>26</v>
      </c>
      <c r="J7802" t="s">
        <v>26</v>
      </c>
      <c r="K7802" t="s">
        <v>26</v>
      </c>
    </row>
    <row r="7803" spans="1:11" x14ac:dyDescent="0.25">
      <c r="A7803" s="1">
        <v>38657</v>
      </c>
      <c r="B7803" t="s">
        <v>135</v>
      </c>
      <c r="C7803" t="s">
        <v>26</v>
      </c>
      <c r="D7803" t="s">
        <v>26</v>
      </c>
      <c r="E7803" t="s">
        <v>26</v>
      </c>
      <c r="F7803">
        <v>244160151.34</v>
      </c>
      <c r="G7803">
        <v>230916940.75999999</v>
      </c>
      <c r="H7803">
        <v>289561836.75999999</v>
      </c>
      <c r="I7803" t="s">
        <v>26</v>
      </c>
      <c r="J7803" t="s">
        <v>26</v>
      </c>
      <c r="K7803" t="s">
        <v>26</v>
      </c>
    </row>
    <row r="7804" spans="1:11" x14ac:dyDescent="0.25">
      <c r="A7804" s="1">
        <v>38657</v>
      </c>
      <c r="B7804" t="s">
        <v>136</v>
      </c>
      <c r="C7804" t="s">
        <v>26</v>
      </c>
      <c r="D7804" t="s">
        <v>26</v>
      </c>
      <c r="E7804" t="s">
        <v>26</v>
      </c>
      <c r="F7804">
        <v>290040739.02999997</v>
      </c>
      <c r="G7804">
        <v>236790903.81999999</v>
      </c>
      <c r="H7804">
        <v>447514149.14999998</v>
      </c>
      <c r="I7804" t="s">
        <v>26</v>
      </c>
      <c r="J7804" t="s">
        <v>26</v>
      </c>
      <c r="K7804" t="s">
        <v>26</v>
      </c>
    </row>
    <row r="7805" spans="1:11" x14ac:dyDescent="0.25">
      <c r="A7805" s="1">
        <v>38657</v>
      </c>
      <c r="B7805" t="s">
        <v>137</v>
      </c>
      <c r="C7805" t="s">
        <v>26</v>
      </c>
      <c r="D7805" t="s">
        <v>26</v>
      </c>
      <c r="E7805" t="s">
        <v>26</v>
      </c>
      <c r="F7805">
        <v>263255189.52000001</v>
      </c>
      <c r="G7805">
        <v>218779347.25999999</v>
      </c>
      <c r="H7805">
        <v>449727549.06</v>
      </c>
      <c r="I7805" t="s">
        <v>26</v>
      </c>
      <c r="J7805" t="s">
        <v>26</v>
      </c>
      <c r="K7805" t="s">
        <v>26</v>
      </c>
    </row>
    <row r="7806" spans="1:11" x14ac:dyDescent="0.25">
      <c r="A7806" s="1">
        <v>38657</v>
      </c>
      <c r="B7806" t="s">
        <v>138</v>
      </c>
      <c r="C7806" t="s">
        <v>26</v>
      </c>
      <c r="D7806" t="s">
        <v>26</v>
      </c>
      <c r="E7806" t="s">
        <v>26</v>
      </c>
      <c r="F7806">
        <v>291816678.75999999</v>
      </c>
      <c r="G7806">
        <v>258581683.44</v>
      </c>
      <c r="H7806">
        <v>405089303.12</v>
      </c>
      <c r="I7806" t="s">
        <v>26</v>
      </c>
      <c r="J7806" t="s">
        <v>26</v>
      </c>
      <c r="K7806" t="s">
        <v>26</v>
      </c>
    </row>
    <row r="7807" spans="1:11" x14ac:dyDescent="0.25">
      <c r="A7807" s="1">
        <v>38657</v>
      </c>
      <c r="B7807" t="s">
        <v>139</v>
      </c>
      <c r="C7807" t="s">
        <v>26</v>
      </c>
      <c r="D7807" t="s">
        <v>26</v>
      </c>
      <c r="E7807" t="s">
        <v>26</v>
      </c>
      <c r="F7807">
        <v>274873565.04000002</v>
      </c>
      <c r="G7807">
        <v>233403101.81</v>
      </c>
      <c r="H7807">
        <v>421014151.70999998</v>
      </c>
      <c r="I7807" t="s">
        <v>26</v>
      </c>
      <c r="J7807" t="s">
        <v>26</v>
      </c>
      <c r="K7807" t="s">
        <v>26</v>
      </c>
    </row>
    <row r="7808" spans="1:11" x14ac:dyDescent="0.25">
      <c r="A7808" s="1">
        <v>38657</v>
      </c>
      <c r="B7808" t="s">
        <v>140</v>
      </c>
      <c r="C7808" t="s">
        <v>26</v>
      </c>
      <c r="D7808" t="s">
        <v>26</v>
      </c>
      <c r="E7808" t="s">
        <v>26</v>
      </c>
      <c r="F7808">
        <v>244775981.96000001</v>
      </c>
      <c r="G7808">
        <v>224781875.03999999</v>
      </c>
      <c r="H7808">
        <v>311255262.38999999</v>
      </c>
      <c r="I7808" t="s">
        <v>26</v>
      </c>
      <c r="J7808" t="s">
        <v>26</v>
      </c>
      <c r="K7808" t="s">
        <v>26</v>
      </c>
    </row>
    <row r="7809" spans="1:11" x14ac:dyDescent="0.25">
      <c r="A7809" s="1">
        <v>38657</v>
      </c>
      <c r="B7809" t="s">
        <v>141</v>
      </c>
      <c r="C7809" t="s">
        <v>26</v>
      </c>
      <c r="D7809" t="s">
        <v>26</v>
      </c>
      <c r="E7809" t="s">
        <v>26</v>
      </c>
      <c r="F7809">
        <v>264704863.21000001</v>
      </c>
      <c r="G7809">
        <v>250016733.33000001</v>
      </c>
      <c r="H7809">
        <v>320276742.20999998</v>
      </c>
      <c r="I7809" t="s">
        <v>26</v>
      </c>
      <c r="J7809" t="s">
        <v>26</v>
      </c>
      <c r="K7809" t="s">
        <v>26</v>
      </c>
    </row>
    <row r="7810" spans="1:11" x14ac:dyDescent="0.25">
      <c r="A7810" s="1">
        <v>38657</v>
      </c>
      <c r="B7810" t="s">
        <v>142</v>
      </c>
      <c r="C7810" t="s">
        <v>26</v>
      </c>
      <c r="D7810" t="s">
        <v>26</v>
      </c>
      <c r="E7810" t="s">
        <v>26</v>
      </c>
      <c r="F7810">
        <v>261249011.86000001</v>
      </c>
      <c r="G7810">
        <v>228921696.71000001</v>
      </c>
      <c r="H7810">
        <v>362637947.77999997</v>
      </c>
      <c r="I7810" t="s">
        <v>26</v>
      </c>
      <c r="J7810" t="s">
        <v>26</v>
      </c>
      <c r="K7810" t="s">
        <v>26</v>
      </c>
    </row>
    <row r="7811" spans="1:11" x14ac:dyDescent="0.25">
      <c r="A7811" s="1">
        <v>38657</v>
      </c>
      <c r="B7811" t="s">
        <v>143</v>
      </c>
      <c r="C7811" t="s">
        <v>26</v>
      </c>
      <c r="D7811" t="s">
        <v>26</v>
      </c>
      <c r="E7811" t="s">
        <v>26</v>
      </c>
      <c r="F7811">
        <v>266020491.63</v>
      </c>
      <c r="G7811">
        <v>234744302.22999999</v>
      </c>
      <c r="H7811">
        <v>343378184.52999997</v>
      </c>
      <c r="I7811" t="s">
        <v>26</v>
      </c>
      <c r="J7811" t="s">
        <v>26</v>
      </c>
      <c r="K7811" t="s">
        <v>26</v>
      </c>
    </row>
    <row r="7812" spans="1:11" x14ac:dyDescent="0.25">
      <c r="A7812" s="1">
        <v>38657</v>
      </c>
      <c r="B7812" t="s">
        <v>144</v>
      </c>
      <c r="C7812" t="s">
        <v>26</v>
      </c>
      <c r="D7812" t="s">
        <v>26</v>
      </c>
      <c r="E7812" t="s">
        <v>26</v>
      </c>
      <c r="F7812">
        <v>244937682.68000001</v>
      </c>
      <c r="G7812">
        <v>220399519.06999999</v>
      </c>
      <c r="H7812">
        <v>333853633.69</v>
      </c>
      <c r="I7812" t="s">
        <v>26</v>
      </c>
      <c r="J7812" t="s">
        <v>26</v>
      </c>
      <c r="K7812" t="s">
        <v>26</v>
      </c>
    </row>
    <row r="7813" spans="1:11" x14ac:dyDescent="0.25">
      <c r="A7813" s="1">
        <v>38657</v>
      </c>
      <c r="B7813" t="s">
        <v>145</v>
      </c>
      <c r="C7813" t="s">
        <v>26</v>
      </c>
      <c r="D7813" t="s">
        <v>26</v>
      </c>
      <c r="E7813" t="s">
        <v>26</v>
      </c>
      <c r="F7813">
        <v>275840397</v>
      </c>
      <c r="G7813">
        <v>252244505.09999999</v>
      </c>
      <c r="H7813">
        <v>341790466.75</v>
      </c>
      <c r="I7813" t="s">
        <v>26</v>
      </c>
      <c r="J7813" t="s">
        <v>26</v>
      </c>
      <c r="K7813" t="s">
        <v>26</v>
      </c>
    </row>
    <row r="7814" spans="1:11" x14ac:dyDescent="0.25">
      <c r="A7814" s="1">
        <v>38657</v>
      </c>
      <c r="B7814" t="s">
        <v>146</v>
      </c>
      <c r="C7814" t="s">
        <v>26</v>
      </c>
      <c r="D7814" t="s">
        <v>26</v>
      </c>
      <c r="E7814" t="s">
        <v>26</v>
      </c>
      <c r="F7814">
        <v>279854212.92000002</v>
      </c>
      <c r="G7814">
        <v>260347543.16999999</v>
      </c>
      <c r="H7814">
        <v>341283844.01999998</v>
      </c>
      <c r="I7814" t="s">
        <v>26</v>
      </c>
      <c r="J7814" t="s">
        <v>26</v>
      </c>
      <c r="K7814" t="s">
        <v>26</v>
      </c>
    </row>
    <row r="7815" spans="1:11" x14ac:dyDescent="0.25">
      <c r="A7815" s="1">
        <v>38657</v>
      </c>
      <c r="B7815" t="s">
        <v>2</v>
      </c>
      <c r="C7815" t="s">
        <v>26</v>
      </c>
      <c r="D7815" t="s">
        <v>26</v>
      </c>
      <c r="E7815" t="s">
        <v>26</v>
      </c>
      <c r="F7815">
        <v>262615979.28999999</v>
      </c>
      <c r="G7815">
        <v>238537063.55000001</v>
      </c>
      <c r="H7815">
        <v>335062094.05000001</v>
      </c>
      <c r="I7815" t="s">
        <v>26</v>
      </c>
      <c r="J7815" t="s">
        <v>26</v>
      </c>
      <c r="K7815" t="s">
        <v>26</v>
      </c>
    </row>
    <row r="7816" spans="1:11" x14ac:dyDescent="0.25">
      <c r="A7816" s="1">
        <v>38657</v>
      </c>
      <c r="B7816" t="s">
        <v>147</v>
      </c>
      <c r="C7816" t="s">
        <v>26</v>
      </c>
      <c r="D7816" t="s">
        <v>26</v>
      </c>
      <c r="E7816" t="s">
        <v>26</v>
      </c>
      <c r="F7816">
        <v>274769807.81999999</v>
      </c>
      <c r="G7816">
        <v>233380791.59</v>
      </c>
      <c r="H7816">
        <v>370955281.91000003</v>
      </c>
      <c r="I7816" t="s">
        <v>26</v>
      </c>
      <c r="J7816" t="s">
        <v>26</v>
      </c>
      <c r="K7816" t="s">
        <v>26</v>
      </c>
    </row>
    <row r="7817" spans="1:11" x14ac:dyDescent="0.25">
      <c r="A7817" s="1">
        <v>38657</v>
      </c>
      <c r="B7817" t="s">
        <v>148</v>
      </c>
      <c r="C7817" t="s">
        <v>26</v>
      </c>
      <c r="D7817" t="s">
        <v>26</v>
      </c>
      <c r="E7817" t="s">
        <v>26</v>
      </c>
      <c r="F7817">
        <v>274894352.54000002</v>
      </c>
      <c r="G7817">
        <v>241849214.66999999</v>
      </c>
      <c r="H7817">
        <v>353538300.64999998</v>
      </c>
      <c r="I7817" t="s">
        <v>26</v>
      </c>
      <c r="J7817" t="s">
        <v>26</v>
      </c>
      <c r="K7817" t="s">
        <v>26</v>
      </c>
    </row>
    <row r="7818" spans="1:11" x14ac:dyDescent="0.25">
      <c r="A7818" s="1">
        <v>38657</v>
      </c>
      <c r="B7818" t="s">
        <v>149</v>
      </c>
      <c r="C7818" t="s">
        <v>26</v>
      </c>
      <c r="D7818" t="s">
        <v>26</v>
      </c>
      <c r="E7818" t="s">
        <v>26</v>
      </c>
      <c r="F7818">
        <v>265393712.62</v>
      </c>
      <c r="G7818">
        <v>232902671.06999999</v>
      </c>
      <c r="H7818">
        <v>343017889.27999997</v>
      </c>
      <c r="I7818" t="s">
        <v>26</v>
      </c>
      <c r="J7818" t="s">
        <v>26</v>
      </c>
      <c r="K7818" t="s">
        <v>26</v>
      </c>
    </row>
    <row r="7819" spans="1:11" x14ac:dyDescent="0.25">
      <c r="A7819" s="1">
        <v>38657</v>
      </c>
      <c r="B7819" t="s">
        <v>150</v>
      </c>
      <c r="C7819" t="s">
        <v>26</v>
      </c>
      <c r="D7819" t="s">
        <v>26</v>
      </c>
      <c r="E7819" t="s">
        <v>26</v>
      </c>
      <c r="F7819">
        <v>289563595.74000001</v>
      </c>
      <c r="G7819">
        <v>256648555.36000001</v>
      </c>
      <c r="H7819">
        <v>375792640.42000002</v>
      </c>
      <c r="I7819" t="s">
        <v>26</v>
      </c>
      <c r="J7819" t="s">
        <v>26</v>
      </c>
      <c r="K7819" t="s">
        <v>26</v>
      </c>
    </row>
    <row r="7820" spans="1:11" x14ac:dyDescent="0.25">
      <c r="A7820" s="1">
        <v>38657</v>
      </c>
      <c r="B7820" t="s">
        <v>151</v>
      </c>
      <c r="C7820" t="s">
        <v>26</v>
      </c>
      <c r="D7820" t="s">
        <v>26</v>
      </c>
      <c r="E7820" t="s">
        <v>26</v>
      </c>
      <c r="F7820">
        <v>248111292.16999999</v>
      </c>
      <c r="G7820">
        <v>219753685.37</v>
      </c>
      <c r="H7820">
        <v>334127229.31999999</v>
      </c>
      <c r="I7820" t="s">
        <v>26</v>
      </c>
      <c r="J7820" t="s">
        <v>26</v>
      </c>
      <c r="K7820" t="s">
        <v>26</v>
      </c>
    </row>
    <row r="7821" spans="1:11" x14ac:dyDescent="0.25">
      <c r="A7821" s="1">
        <v>38657</v>
      </c>
      <c r="B7821" t="s">
        <v>152</v>
      </c>
      <c r="C7821" t="s">
        <v>26</v>
      </c>
      <c r="D7821" t="s">
        <v>26</v>
      </c>
      <c r="E7821" t="s">
        <v>26</v>
      </c>
      <c r="F7821">
        <v>245977432.36000001</v>
      </c>
      <c r="G7821">
        <v>224076878.69999999</v>
      </c>
      <c r="H7821">
        <v>307020324.75</v>
      </c>
      <c r="I7821" t="s">
        <v>26</v>
      </c>
      <c r="J7821" t="s">
        <v>26</v>
      </c>
      <c r="K7821" t="s">
        <v>26</v>
      </c>
    </row>
    <row r="7822" spans="1:11" x14ac:dyDescent="0.25">
      <c r="A7822" s="1">
        <v>38657</v>
      </c>
      <c r="B7822" t="s">
        <v>153</v>
      </c>
      <c r="C7822" t="s">
        <v>26</v>
      </c>
      <c r="D7822" t="s">
        <v>26</v>
      </c>
      <c r="E7822" t="s">
        <v>26</v>
      </c>
      <c r="F7822">
        <v>287471313.94999999</v>
      </c>
      <c r="G7822">
        <v>272478158.66000003</v>
      </c>
      <c r="H7822">
        <v>329833162</v>
      </c>
      <c r="I7822" t="s">
        <v>26</v>
      </c>
      <c r="J7822" t="s">
        <v>26</v>
      </c>
      <c r="K7822" t="s">
        <v>26</v>
      </c>
    </row>
    <row r="7823" spans="1:11" x14ac:dyDescent="0.25">
      <c r="A7823" s="1">
        <v>38657</v>
      </c>
      <c r="B7823" t="s">
        <v>154</v>
      </c>
      <c r="C7823" t="s">
        <v>26</v>
      </c>
      <c r="D7823" t="s">
        <v>26</v>
      </c>
      <c r="E7823" t="s">
        <v>26</v>
      </c>
      <c r="F7823">
        <v>266262219.63</v>
      </c>
      <c r="G7823">
        <v>241259472.03999999</v>
      </c>
      <c r="H7823">
        <v>349433747.97000003</v>
      </c>
      <c r="I7823" t="s">
        <v>26</v>
      </c>
      <c r="J7823" t="s">
        <v>26</v>
      </c>
      <c r="K7823" t="s">
        <v>26</v>
      </c>
    </row>
    <row r="7824" spans="1:11" x14ac:dyDescent="0.25">
      <c r="A7824" s="1">
        <v>38657</v>
      </c>
      <c r="B7824" t="s">
        <v>155</v>
      </c>
      <c r="C7824" t="s">
        <v>26</v>
      </c>
      <c r="D7824" t="s">
        <v>26</v>
      </c>
      <c r="E7824" t="s">
        <v>26</v>
      </c>
      <c r="F7824">
        <v>251953086.62</v>
      </c>
      <c r="G7824">
        <v>227691792.41</v>
      </c>
      <c r="H7824">
        <v>318826786.31</v>
      </c>
      <c r="I7824" t="s">
        <v>26</v>
      </c>
      <c r="J7824" t="s">
        <v>26</v>
      </c>
      <c r="K7824" t="s">
        <v>26</v>
      </c>
    </row>
    <row r="7825" spans="1:11" x14ac:dyDescent="0.25">
      <c r="A7825" s="1">
        <v>38687</v>
      </c>
      <c r="B7825" t="s">
        <v>1</v>
      </c>
      <c r="C7825" t="s">
        <v>26</v>
      </c>
      <c r="D7825" t="s">
        <v>26</v>
      </c>
      <c r="E7825" t="s">
        <v>26</v>
      </c>
      <c r="F7825">
        <v>270804552.35000002</v>
      </c>
      <c r="G7825">
        <v>240755830.61000001</v>
      </c>
      <c r="H7825">
        <v>352886761.14999998</v>
      </c>
      <c r="I7825" t="s">
        <v>26</v>
      </c>
      <c r="J7825" t="s">
        <v>26</v>
      </c>
      <c r="K7825" t="s">
        <v>26</v>
      </c>
    </row>
    <row r="7826" spans="1:11" x14ac:dyDescent="0.25">
      <c r="A7826" s="1">
        <v>38687</v>
      </c>
      <c r="B7826" t="s">
        <v>126</v>
      </c>
      <c r="C7826" t="s">
        <v>26</v>
      </c>
      <c r="D7826" t="s">
        <v>26</v>
      </c>
      <c r="E7826" t="s">
        <v>26</v>
      </c>
      <c r="F7826">
        <v>261151524.25999999</v>
      </c>
      <c r="G7826">
        <v>232790867.25999999</v>
      </c>
      <c r="H7826">
        <v>337393152.61000001</v>
      </c>
      <c r="I7826" t="s">
        <v>26</v>
      </c>
      <c r="J7826" t="s">
        <v>26</v>
      </c>
      <c r="K7826" t="s">
        <v>26</v>
      </c>
    </row>
    <row r="7827" spans="1:11" x14ac:dyDescent="0.25">
      <c r="A7827" s="1">
        <v>38687</v>
      </c>
      <c r="B7827" t="s">
        <v>127</v>
      </c>
      <c r="C7827" t="s">
        <v>26</v>
      </c>
      <c r="D7827" t="s">
        <v>26</v>
      </c>
      <c r="E7827" t="s">
        <v>26</v>
      </c>
      <c r="F7827">
        <v>269504214.80000001</v>
      </c>
      <c r="G7827">
        <v>239013766.25</v>
      </c>
      <c r="H7827">
        <v>366136963.91000003</v>
      </c>
      <c r="I7827" t="s">
        <v>26</v>
      </c>
      <c r="J7827" t="s">
        <v>26</v>
      </c>
      <c r="K7827" t="s">
        <v>26</v>
      </c>
    </row>
    <row r="7828" spans="1:11" x14ac:dyDescent="0.25">
      <c r="A7828" s="1">
        <v>38687</v>
      </c>
      <c r="B7828" t="s">
        <v>113</v>
      </c>
      <c r="C7828" t="s">
        <v>26</v>
      </c>
      <c r="D7828" t="s">
        <v>26</v>
      </c>
      <c r="E7828" t="s">
        <v>26</v>
      </c>
      <c r="F7828">
        <v>277028397.80000001</v>
      </c>
      <c r="G7828">
        <v>245030157.72999999</v>
      </c>
      <c r="H7828">
        <v>357204430.70999998</v>
      </c>
      <c r="I7828" t="s">
        <v>26</v>
      </c>
      <c r="J7828" t="s">
        <v>26</v>
      </c>
      <c r="K7828" t="s">
        <v>26</v>
      </c>
    </row>
    <row r="7829" spans="1:11" x14ac:dyDescent="0.25">
      <c r="A7829" s="1">
        <v>38687</v>
      </c>
      <c r="B7829" t="s">
        <v>128</v>
      </c>
      <c r="C7829" t="s">
        <v>26</v>
      </c>
      <c r="D7829" t="s">
        <v>26</v>
      </c>
      <c r="E7829" t="s">
        <v>26</v>
      </c>
      <c r="F7829">
        <v>263092763.80000001</v>
      </c>
      <c r="G7829">
        <v>232556738.63</v>
      </c>
      <c r="H7829">
        <v>345327756.98000002</v>
      </c>
      <c r="I7829" t="s">
        <v>26</v>
      </c>
      <c r="J7829" t="s">
        <v>26</v>
      </c>
      <c r="K7829" t="s">
        <v>26</v>
      </c>
    </row>
    <row r="7830" spans="1:11" x14ac:dyDescent="0.25">
      <c r="A7830" s="1">
        <v>38687</v>
      </c>
      <c r="B7830" t="s">
        <v>129</v>
      </c>
      <c r="C7830" t="s">
        <v>26</v>
      </c>
      <c r="D7830" t="s">
        <v>26</v>
      </c>
      <c r="E7830" t="s">
        <v>26</v>
      </c>
      <c r="F7830">
        <v>266430153.03999999</v>
      </c>
      <c r="G7830">
        <v>244941830.40000001</v>
      </c>
      <c r="H7830">
        <v>330400048.88999999</v>
      </c>
      <c r="I7830" t="s">
        <v>26</v>
      </c>
      <c r="J7830" t="s">
        <v>26</v>
      </c>
      <c r="K7830" t="s">
        <v>26</v>
      </c>
    </row>
    <row r="7831" spans="1:11" x14ac:dyDescent="0.25">
      <c r="A7831" s="1">
        <v>38687</v>
      </c>
      <c r="B7831" t="s">
        <v>130</v>
      </c>
      <c r="C7831" t="s">
        <v>26</v>
      </c>
      <c r="D7831" t="s">
        <v>26</v>
      </c>
      <c r="E7831" t="s">
        <v>26</v>
      </c>
      <c r="F7831">
        <v>269632587.85000002</v>
      </c>
      <c r="G7831">
        <v>230406313.74000001</v>
      </c>
      <c r="H7831">
        <v>414373282.66000003</v>
      </c>
      <c r="I7831" t="s">
        <v>26</v>
      </c>
      <c r="J7831" t="s">
        <v>26</v>
      </c>
      <c r="K7831" t="s">
        <v>26</v>
      </c>
    </row>
    <row r="7832" spans="1:11" x14ac:dyDescent="0.25">
      <c r="A7832" s="1">
        <v>38687</v>
      </c>
      <c r="B7832" t="s">
        <v>131</v>
      </c>
      <c r="C7832" t="s">
        <v>26</v>
      </c>
      <c r="D7832" t="s">
        <v>26</v>
      </c>
      <c r="E7832" t="s">
        <v>26</v>
      </c>
      <c r="F7832">
        <v>269781122.37</v>
      </c>
      <c r="G7832">
        <v>236632332.56</v>
      </c>
      <c r="H7832">
        <v>376373833.13</v>
      </c>
      <c r="I7832" t="s">
        <v>26</v>
      </c>
      <c r="J7832" t="s">
        <v>26</v>
      </c>
      <c r="K7832" t="s">
        <v>26</v>
      </c>
    </row>
    <row r="7833" spans="1:11" x14ac:dyDescent="0.25">
      <c r="A7833" s="1">
        <v>38687</v>
      </c>
      <c r="B7833" t="s">
        <v>132</v>
      </c>
      <c r="C7833" t="s">
        <v>26</v>
      </c>
      <c r="D7833" t="s">
        <v>26</v>
      </c>
      <c r="E7833" t="s">
        <v>26</v>
      </c>
      <c r="F7833">
        <v>273038357.23000002</v>
      </c>
      <c r="G7833">
        <v>235548772.63999999</v>
      </c>
      <c r="H7833">
        <v>360436356.82999998</v>
      </c>
      <c r="I7833" t="s">
        <v>26</v>
      </c>
      <c r="J7833" t="s">
        <v>26</v>
      </c>
      <c r="K7833" t="s">
        <v>26</v>
      </c>
    </row>
    <row r="7834" spans="1:11" x14ac:dyDescent="0.25">
      <c r="A7834" s="1">
        <v>38687</v>
      </c>
      <c r="B7834" t="s">
        <v>133</v>
      </c>
      <c r="C7834" t="s">
        <v>26</v>
      </c>
      <c r="D7834" t="s">
        <v>26</v>
      </c>
      <c r="E7834" t="s">
        <v>26</v>
      </c>
      <c r="F7834">
        <v>272602714.75</v>
      </c>
      <c r="G7834">
        <v>232727922.40000001</v>
      </c>
      <c r="H7834">
        <v>370111335.70999998</v>
      </c>
      <c r="I7834" t="s">
        <v>26</v>
      </c>
      <c r="J7834" t="s">
        <v>26</v>
      </c>
      <c r="K7834" t="s">
        <v>26</v>
      </c>
    </row>
    <row r="7835" spans="1:11" x14ac:dyDescent="0.25">
      <c r="A7835" s="1">
        <v>38687</v>
      </c>
      <c r="B7835" t="s">
        <v>134</v>
      </c>
      <c r="C7835" t="s">
        <v>26</v>
      </c>
      <c r="D7835" t="s">
        <v>26</v>
      </c>
      <c r="E7835" t="s">
        <v>26</v>
      </c>
      <c r="F7835">
        <v>242853462.41</v>
      </c>
      <c r="G7835">
        <v>231994635.59</v>
      </c>
      <c r="H7835">
        <v>271547832.83999997</v>
      </c>
      <c r="I7835" t="s">
        <v>26</v>
      </c>
      <c r="J7835" t="s">
        <v>26</v>
      </c>
      <c r="K7835" t="s">
        <v>26</v>
      </c>
    </row>
    <row r="7836" spans="1:11" x14ac:dyDescent="0.25">
      <c r="A7836" s="1">
        <v>38687</v>
      </c>
      <c r="B7836" t="s">
        <v>135</v>
      </c>
      <c r="C7836" t="s">
        <v>26</v>
      </c>
      <c r="D7836" t="s">
        <v>26</v>
      </c>
      <c r="E7836" t="s">
        <v>26</v>
      </c>
      <c r="F7836">
        <v>249165434.44</v>
      </c>
      <c r="G7836">
        <v>229970181.30000001</v>
      </c>
      <c r="H7836">
        <v>309802209.14999998</v>
      </c>
      <c r="I7836" t="s">
        <v>26</v>
      </c>
      <c r="J7836" t="s">
        <v>26</v>
      </c>
      <c r="K7836" t="s">
        <v>26</v>
      </c>
    </row>
    <row r="7837" spans="1:11" x14ac:dyDescent="0.25">
      <c r="A7837" s="1">
        <v>38687</v>
      </c>
      <c r="B7837" t="s">
        <v>136</v>
      </c>
      <c r="C7837" t="s">
        <v>26</v>
      </c>
      <c r="D7837" t="s">
        <v>26</v>
      </c>
      <c r="E7837" t="s">
        <v>26</v>
      </c>
      <c r="F7837">
        <v>291229906.06</v>
      </c>
      <c r="G7837">
        <v>238566835.59</v>
      </c>
      <c r="H7837">
        <v>447514149.14999998</v>
      </c>
      <c r="I7837" t="s">
        <v>26</v>
      </c>
      <c r="J7837" t="s">
        <v>26</v>
      </c>
      <c r="K7837" t="s">
        <v>26</v>
      </c>
    </row>
    <row r="7838" spans="1:11" x14ac:dyDescent="0.25">
      <c r="A7838" s="1">
        <v>38687</v>
      </c>
      <c r="B7838" t="s">
        <v>137</v>
      </c>
      <c r="C7838" t="s">
        <v>26</v>
      </c>
      <c r="D7838" t="s">
        <v>26</v>
      </c>
      <c r="E7838" t="s">
        <v>26</v>
      </c>
      <c r="F7838">
        <v>263808025.41999999</v>
      </c>
      <c r="G7838">
        <v>219938877.80000001</v>
      </c>
      <c r="H7838">
        <v>448063557.13</v>
      </c>
      <c r="I7838" t="s">
        <v>26</v>
      </c>
      <c r="J7838" t="s">
        <v>26</v>
      </c>
      <c r="K7838" t="s">
        <v>26</v>
      </c>
    </row>
    <row r="7839" spans="1:11" x14ac:dyDescent="0.25">
      <c r="A7839" s="1">
        <v>38687</v>
      </c>
      <c r="B7839" t="s">
        <v>138</v>
      </c>
      <c r="C7839" t="s">
        <v>26</v>
      </c>
      <c r="D7839" t="s">
        <v>26</v>
      </c>
      <c r="E7839" t="s">
        <v>26</v>
      </c>
      <c r="F7839">
        <v>293392488.82999998</v>
      </c>
      <c r="G7839">
        <v>260727911.41999999</v>
      </c>
      <c r="H7839">
        <v>405089303.12</v>
      </c>
      <c r="I7839" t="s">
        <v>26</v>
      </c>
      <c r="J7839" t="s">
        <v>26</v>
      </c>
      <c r="K7839" t="s">
        <v>26</v>
      </c>
    </row>
    <row r="7840" spans="1:11" x14ac:dyDescent="0.25">
      <c r="A7840" s="1">
        <v>38687</v>
      </c>
      <c r="B7840" t="s">
        <v>139</v>
      </c>
      <c r="C7840" t="s">
        <v>26</v>
      </c>
      <c r="D7840" t="s">
        <v>26</v>
      </c>
      <c r="E7840" t="s">
        <v>26</v>
      </c>
      <c r="F7840">
        <v>276110496.07999998</v>
      </c>
      <c r="G7840">
        <v>235130284.75999999</v>
      </c>
      <c r="H7840">
        <v>421014151.70999998</v>
      </c>
      <c r="I7840" t="s">
        <v>26</v>
      </c>
      <c r="J7840" t="s">
        <v>26</v>
      </c>
      <c r="K7840" t="s">
        <v>26</v>
      </c>
    </row>
    <row r="7841" spans="1:11" x14ac:dyDescent="0.25">
      <c r="A7841" s="1">
        <v>38687</v>
      </c>
      <c r="B7841" t="s">
        <v>140</v>
      </c>
      <c r="C7841" t="s">
        <v>26</v>
      </c>
      <c r="D7841" t="s">
        <v>26</v>
      </c>
      <c r="E7841" t="s">
        <v>26</v>
      </c>
      <c r="F7841">
        <v>245045235.53999999</v>
      </c>
      <c r="G7841">
        <v>225186482.41</v>
      </c>
      <c r="H7841">
        <v>311193011.33999997</v>
      </c>
      <c r="I7841" t="s">
        <v>26</v>
      </c>
      <c r="J7841" t="s">
        <v>26</v>
      </c>
      <c r="K7841" t="s">
        <v>26</v>
      </c>
    </row>
    <row r="7842" spans="1:11" x14ac:dyDescent="0.25">
      <c r="A7842" s="1">
        <v>38687</v>
      </c>
      <c r="B7842" t="s">
        <v>141</v>
      </c>
      <c r="C7842" t="s">
        <v>26</v>
      </c>
      <c r="D7842" t="s">
        <v>26</v>
      </c>
      <c r="E7842" t="s">
        <v>26</v>
      </c>
      <c r="F7842">
        <v>265234272.93000001</v>
      </c>
      <c r="G7842">
        <v>250766783.53</v>
      </c>
      <c r="H7842">
        <v>320308769.88999999</v>
      </c>
      <c r="I7842" t="s">
        <v>26</v>
      </c>
      <c r="J7842" t="s">
        <v>26</v>
      </c>
      <c r="K7842" t="s">
        <v>26</v>
      </c>
    </row>
    <row r="7843" spans="1:11" x14ac:dyDescent="0.25">
      <c r="A7843" s="1">
        <v>38687</v>
      </c>
      <c r="B7843" t="s">
        <v>142</v>
      </c>
      <c r="C7843" t="s">
        <v>26</v>
      </c>
      <c r="D7843" t="s">
        <v>26</v>
      </c>
      <c r="E7843" t="s">
        <v>26</v>
      </c>
      <c r="F7843">
        <v>267989236.37</v>
      </c>
      <c r="G7843">
        <v>228921696.71000001</v>
      </c>
      <c r="H7843">
        <v>387805021.36000001</v>
      </c>
      <c r="I7843" t="s">
        <v>26</v>
      </c>
      <c r="J7843" t="s">
        <v>26</v>
      </c>
      <c r="K7843" t="s">
        <v>26</v>
      </c>
    </row>
    <row r="7844" spans="1:11" x14ac:dyDescent="0.25">
      <c r="A7844" s="1">
        <v>38687</v>
      </c>
      <c r="B7844" t="s">
        <v>143</v>
      </c>
      <c r="C7844" t="s">
        <v>26</v>
      </c>
      <c r="D7844" t="s">
        <v>26</v>
      </c>
      <c r="E7844" t="s">
        <v>26</v>
      </c>
      <c r="F7844">
        <v>267457002.28999999</v>
      </c>
      <c r="G7844">
        <v>236880475.38</v>
      </c>
      <c r="H7844">
        <v>343378184.52999997</v>
      </c>
      <c r="I7844" t="s">
        <v>26</v>
      </c>
      <c r="J7844" t="s">
        <v>26</v>
      </c>
      <c r="K7844" t="s">
        <v>26</v>
      </c>
    </row>
    <row r="7845" spans="1:11" x14ac:dyDescent="0.25">
      <c r="A7845" s="1">
        <v>38687</v>
      </c>
      <c r="B7845" t="s">
        <v>144</v>
      </c>
      <c r="C7845" t="s">
        <v>26</v>
      </c>
      <c r="D7845" t="s">
        <v>26</v>
      </c>
      <c r="E7845" t="s">
        <v>26</v>
      </c>
      <c r="F7845">
        <v>245501039.34999999</v>
      </c>
      <c r="G7845">
        <v>221192957.34</v>
      </c>
      <c r="H7845">
        <v>333853633.69</v>
      </c>
      <c r="I7845" t="s">
        <v>26</v>
      </c>
      <c r="J7845" t="s">
        <v>26</v>
      </c>
      <c r="K7845" t="s">
        <v>26</v>
      </c>
    </row>
    <row r="7846" spans="1:11" x14ac:dyDescent="0.25">
      <c r="A7846" s="1">
        <v>38687</v>
      </c>
      <c r="B7846" t="s">
        <v>145</v>
      </c>
      <c r="C7846" t="s">
        <v>26</v>
      </c>
      <c r="D7846" t="s">
        <v>26</v>
      </c>
      <c r="E7846" t="s">
        <v>26</v>
      </c>
      <c r="F7846">
        <v>276640334.16000003</v>
      </c>
      <c r="G7846">
        <v>253480503.18000001</v>
      </c>
      <c r="H7846">
        <v>341790466.75</v>
      </c>
      <c r="I7846" t="s">
        <v>26</v>
      </c>
      <c r="J7846" t="s">
        <v>26</v>
      </c>
      <c r="K7846" t="s">
        <v>26</v>
      </c>
    </row>
    <row r="7847" spans="1:11" x14ac:dyDescent="0.25">
      <c r="A7847" s="1">
        <v>38687</v>
      </c>
      <c r="B7847" t="s">
        <v>146</v>
      </c>
      <c r="C7847" t="s">
        <v>26</v>
      </c>
      <c r="D7847" t="s">
        <v>26</v>
      </c>
      <c r="E7847" t="s">
        <v>26</v>
      </c>
      <c r="F7847">
        <v>286794597.39999998</v>
      </c>
      <c r="G7847">
        <v>258134589.05000001</v>
      </c>
      <c r="H7847">
        <v>367562700.00999999</v>
      </c>
      <c r="I7847" t="s">
        <v>26</v>
      </c>
      <c r="J7847" t="s">
        <v>26</v>
      </c>
      <c r="K7847" t="s">
        <v>26</v>
      </c>
    </row>
    <row r="7848" spans="1:11" x14ac:dyDescent="0.25">
      <c r="A7848" s="1">
        <v>38687</v>
      </c>
      <c r="B7848" t="s">
        <v>2</v>
      </c>
      <c r="C7848" t="s">
        <v>26</v>
      </c>
      <c r="D7848" t="s">
        <v>26</v>
      </c>
      <c r="E7848" t="s">
        <v>26</v>
      </c>
      <c r="F7848">
        <v>263088688.06</v>
      </c>
      <c r="G7848">
        <v>239228821.03</v>
      </c>
      <c r="H7848">
        <v>334995081.63</v>
      </c>
      <c r="I7848" t="s">
        <v>26</v>
      </c>
      <c r="J7848" t="s">
        <v>26</v>
      </c>
      <c r="K7848" t="s">
        <v>26</v>
      </c>
    </row>
    <row r="7849" spans="1:11" x14ac:dyDescent="0.25">
      <c r="A7849" s="1">
        <v>38687</v>
      </c>
      <c r="B7849" t="s">
        <v>147</v>
      </c>
      <c r="C7849" t="s">
        <v>26</v>
      </c>
      <c r="D7849" t="s">
        <v>26</v>
      </c>
      <c r="E7849" t="s">
        <v>26</v>
      </c>
      <c r="F7849">
        <v>274797284.80000001</v>
      </c>
      <c r="G7849">
        <v>233427467.74000001</v>
      </c>
      <c r="H7849">
        <v>370955281.91000003</v>
      </c>
      <c r="I7849" t="s">
        <v>26</v>
      </c>
      <c r="J7849" t="s">
        <v>26</v>
      </c>
      <c r="K7849" t="s">
        <v>26</v>
      </c>
    </row>
    <row r="7850" spans="1:11" x14ac:dyDescent="0.25">
      <c r="A7850" s="1">
        <v>38687</v>
      </c>
      <c r="B7850" t="s">
        <v>148</v>
      </c>
      <c r="C7850" t="s">
        <v>26</v>
      </c>
      <c r="D7850" t="s">
        <v>26</v>
      </c>
      <c r="E7850" t="s">
        <v>26</v>
      </c>
      <c r="F7850">
        <v>275224225.75999999</v>
      </c>
      <c r="G7850">
        <v>242405467.87</v>
      </c>
      <c r="H7850">
        <v>353538300.64999998</v>
      </c>
      <c r="I7850" t="s">
        <v>26</v>
      </c>
      <c r="J7850" t="s">
        <v>26</v>
      </c>
      <c r="K7850" t="s">
        <v>26</v>
      </c>
    </row>
    <row r="7851" spans="1:11" x14ac:dyDescent="0.25">
      <c r="A7851" s="1">
        <v>38687</v>
      </c>
      <c r="B7851" t="s">
        <v>149</v>
      </c>
      <c r="C7851" t="s">
        <v>26</v>
      </c>
      <c r="D7851" t="s">
        <v>26</v>
      </c>
      <c r="E7851" t="s">
        <v>26</v>
      </c>
      <c r="F7851">
        <v>265606027.59</v>
      </c>
      <c r="G7851">
        <v>233275315.34999999</v>
      </c>
      <c r="H7851">
        <v>343017889.27999997</v>
      </c>
      <c r="I7851" t="s">
        <v>26</v>
      </c>
      <c r="J7851" t="s">
        <v>26</v>
      </c>
      <c r="K7851" t="s">
        <v>26</v>
      </c>
    </row>
    <row r="7852" spans="1:11" x14ac:dyDescent="0.25">
      <c r="A7852" s="1">
        <v>38687</v>
      </c>
      <c r="B7852" t="s">
        <v>150</v>
      </c>
      <c r="C7852" t="s">
        <v>26</v>
      </c>
      <c r="D7852" t="s">
        <v>26</v>
      </c>
      <c r="E7852" t="s">
        <v>26</v>
      </c>
      <c r="F7852">
        <v>289737333.88999999</v>
      </c>
      <c r="G7852">
        <v>257649484.72999999</v>
      </c>
      <c r="H7852">
        <v>374364628.38999999</v>
      </c>
      <c r="I7852" t="s">
        <v>26</v>
      </c>
      <c r="J7852" t="s">
        <v>26</v>
      </c>
      <c r="K7852" t="s">
        <v>26</v>
      </c>
    </row>
    <row r="7853" spans="1:11" x14ac:dyDescent="0.25">
      <c r="A7853" s="1">
        <v>38687</v>
      </c>
      <c r="B7853" t="s">
        <v>151</v>
      </c>
      <c r="C7853" t="s">
        <v>26</v>
      </c>
      <c r="D7853" t="s">
        <v>26</v>
      </c>
      <c r="E7853" t="s">
        <v>26</v>
      </c>
      <c r="F7853">
        <v>248409025.72</v>
      </c>
      <c r="G7853">
        <v>220171217.37</v>
      </c>
      <c r="H7853">
        <v>334127229.31999999</v>
      </c>
      <c r="I7853" t="s">
        <v>26</v>
      </c>
      <c r="J7853" t="s">
        <v>26</v>
      </c>
      <c r="K7853" t="s">
        <v>26</v>
      </c>
    </row>
    <row r="7854" spans="1:11" x14ac:dyDescent="0.25">
      <c r="A7854" s="1">
        <v>38687</v>
      </c>
      <c r="B7854" t="s">
        <v>152</v>
      </c>
      <c r="C7854" t="s">
        <v>26</v>
      </c>
      <c r="D7854" t="s">
        <v>26</v>
      </c>
      <c r="E7854" t="s">
        <v>26</v>
      </c>
      <c r="F7854">
        <v>246026627.84999999</v>
      </c>
      <c r="G7854">
        <v>224144101.75999999</v>
      </c>
      <c r="H7854">
        <v>307020324.75</v>
      </c>
      <c r="I7854" t="s">
        <v>26</v>
      </c>
      <c r="J7854" t="s">
        <v>26</v>
      </c>
      <c r="K7854" t="s">
        <v>26</v>
      </c>
    </row>
    <row r="7855" spans="1:11" x14ac:dyDescent="0.25">
      <c r="A7855" s="1">
        <v>38687</v>
      </c>
      <c r="B7855" t="s">
        <v>153</v>
      </c>
      <c r="C7855" t="s">
        <v>26</v>
      </c>
      <c r="D7855" t="s">
        <v>26</v>
      </c>
      <c r="E7855" t="s">
        <v>26</v>
      </c>
      <c r="F7855">
        <v>287816279.52999997</v>
      </c>
      <c r="G7855">
        <v>272995867.16000003</v>
      </c>
      <c r="H7855">
        <v>329833162</v>
      </c>
      <c r="I7855" t="s">
        <v>26</v>
      </c>
      <c r="J7855" t="s">
        <v>26</v>
      </c>
      <c r="K7855" t="s">
        <v>26</v>
      </c>
    </row>
    <row r="7856" spans="1:11" x14ac:dyDescent="0.25">
      <c r="A7856" s="1">
        <v>38687</v>
      </c>
      <c r="B7856" t="s">
        <v>154</v>
      </c>
      <c r="C7856" t="s">
        <v>26</v>
      </c>
      <c r="D7856" t="s">
        <v>26</v>
      </c>
      <c r="E7856" t="s">
        <v>26</v>
      </c>
      <c r="F7856">
        <v>267034380.06999999</v>
      </c>
      <c r="G7856">
        <v>242369265.62</v>
      </c>
      <c r="H7856">
        <v>349433747.97000003</v>
      </c>
      <c r="I7856" t="s">
        <v>26</v>
      </c>
      <c r="J7856" t="s">
        <v>26</v>
      </c>
      <c r="K7856" t="s">
        <v>26</v>
      </c>
    </row>
    <row r="7857" spans="1:11" x14ac:dyDescent="0.25">
      <c r="A7857" s="1">
        <v>38687</v>
      </c>
      <c r="B7857" t="s">
        <v>155</v>
      </c>
      <c r="C7857" t="s">
        <v>26</v>
      </c>
      <c r="D7857" t="s">
        <v>26</v>
      </c>
      <c r="E7857" t="s">
        <v>26</v>
      </c>
      <c r="F7857">
        <v>252658555.25999999</v>
      </c>
      <c r="G7857">
        <v>229718249.36000001</v>
      </c>
      <c r="H7857">
        <v>316818177.55000001</v>
      </c>
      <c r="I7857" t="s">
        <v>26</v>
      </c>
      <c r="J7857" t="s">
        <v>26</v>
      </c>
      <c r="K7857" t="s">
        <v>26</v>
      </c>
    </row>
    <row r="7858" spans="1:11" x14ac:dyDescent="0.25">
      <c r="A7858" s="1">
        <v>38718</v>
      </c>
      <c r="B7858" t="s">
        <v>1</v>
      </c>
      <c r="C7858" t="s">
        <v>26</v>
      </c>
      <c r="D7858" t="s">
        <v>26</v>
      </c>
      <c r="E7858" t="s">
        <v>26</v>
      </c>
      <c r="F7858">
        <v>271969011.92000002</v>
      </c>
      <c r="G7858">
        <v>242079987.68000001</v>
      </c>
      <c r="H7858">
        <v>353839555.41000003</v>
      </c>
      <c r="I7858" t="s">
        <v>26</v>
      </c>
      <c r="J7858" t="s">
        <v>26</v>
      </c>
      <c r="K7858" t="s">
        <v>26</v>
      </c>
    </row>
    <row r="7859" spans="1:11" x14ac:dyDescent="0.25">
      <c r="A7859" s="1">
        <v>38718</v>
      </c>
      <c r="B7859" t="s">
        <v>126</v>
      </c>
      <c r="C7859" t="s">
        <v>26</v>
      </c>
      <c r="D7859" t="s">
        <v>26</v>
      </c>
      <c r="E7859" t="s">
        <v>26</v>
      </c>
      <c r="F7859">
        <v>262196130.36000001</v>
      </c>
      <c r="G7859">
        <v>234327286.99000001</v>
      </c>
      <c r="H7859">
        <v>337426891.92000002</v>
      </c>
      <c r="I7859" t="s">
        <v>26</v>
      </c>
      <c r="J7859" t="s">
        <v>26</v>
      </c>
      <c r="K7859" t="s">
        <v>26</v>
      </c>
    </row>
    <row r="7860" spans="1:11" x14ac:dyDescent="0.25">
      <c r="A7860" s="1">
        <v>38718</v>
      </c>
      <c r="B7860" t="s">
        <v>127</v>
      </c>
      <c r="C7860" t="s">
        <v>26</v>
      </c>
      <c r="D7860" t="s">
        <v>26</v>
      </c>
      <c r="E7860" t="s">
        <v>26</v>
      </c>
      <c r="F7860">
        <v>271875851.88999999</v>
      </c>
      <c r="G7860">
        <v>240878073.62</v>
      </c>
      <c r="H7860">
        <v>369981402.02999997</v>
      </c>
      <c r="I7860" t="s">
        <v>26</v>
      </c>
      <c r="J7860" t="s">
        <v>26</v>
      </c>
      <c r="K7860" t="s">
        <v>26</v>
      </c>
    </row>
    <row r="7861" spans="1:11" x14ac:dyDescent="0.25">
      <c r="A7861" s="1">
        <v>38718</v>
      </c>
      <c r="B7861" t="s">
        <v>113</v>
      </c>
      <c r="C7861" t="s">
        <v>26</v>
      </c>
      <c r="D7861" t="s">
        <v>26</v>
      </c>
      <c r="E7861" t="s">
        <v>26</v>
      </c>
      <c r="F7861">
        <v>277970294.36000001</v>
      </c>
      <c r="G7861">
        <v>246500338.66999999</v>
      </c>
      <c r="H7861">
        <v>357240151.14999998</v>
      </c>
      <c r="I7861" t="s">
        <v>26</v>
      </c>
      <c r="J7861" t="s">
        <v>26</v>
      </c>
      <c r="K7861" t="s">
        <v>26</v>
      </c>
    </row>
    <row r="7862" spans="1:11" x14ac:dyDescent="0.25">
      <c r="A7862" s="1">
        <v>38718</v>
      </c>
      <c r="B7862" t="s">
        <v>128</v>
      </c>
      <c r="C7862" t="s">
        <v>26</v>
      </c>
      <c r="D7862" t="s">
        <v>26</v>
      </c>
      <c r="E7862" t="s">
        <v>26</v>
      </c>
      <c r="F7862">
        <v>263329547.28999999</v>
      </c>
      <c r="G7862">
        <v>232789295.36000001</v>
      </c>
      <c r="H7862">
        <v>345604019.19</v>
      </c>
      <c r="I7862" t="s">
        <v>26</v>
      </c>
      <c r="J7862" t="s">
        <v>26</v>
      </c>
      <c r="K7862" t="s">
        <v>26</v>
      </c>
    </row>
    <row r="7863" spans="1:11" x14ac:dyDescent="0.25">
      <c r="A7863" s="1">
        <v>38718</v>
      </c>
      <c r="B7863" t="s">
        <v>129</v>
      </c>
      <c r="C7863" t="s">
        <v>26</v>
      </c>
      <c r="D7863" t="s">
        <v>26</v>
      </c>
      <c r="E7863" t="s">
        <v>26</v>
      </c>
      <c r="F7863">
        <v>267042942.38999999</v>
      </c>
      <c r="G7863">
        <v>245701150.06999999</v>
      </c>
      <c r="H7863">
        <v>330730448.94</v>
      </c>
      <c r="I7863" t="s">
        <v>26</v>
      </c>
      <c r="J7863" t="s">
        <v>26</v>
      </c>
      <c r="K7863" t="s">
        <v>26</v>
      </c>
    </row>
    <row r="7864" spans="1:11" x14ac:dyDescent="0.25">
      <c r="A7864" s="1">
        <v>38718</v>
      </c>
      <c r="B7864" t="s">
        <v>130</v>
      </c>
      <c r="C7864" t="s">
        <v>26</v>
      </c>
      <c r="D7864" t="s">
        <v>26</v>
      </c>
      <c r="E7864" t="s">
        <v>26</v>
      </c>
      <c r="F7864">
        <v>270333632.57999998</v>
      </c>
      <c r="G7864">
        <v>231374020.25999999</v>
      </c>
      <c r="H7864">
        <v>414373282.66000003</v>
      </c>
      <c r="I7864" t="s">
        <v>26</v>
      </c>
      <c r="J7864" t="s">
        <v>26</v>
      </c>
      <c r="K7864" t="s">
        <v>26</v>
      </c>
    </row>
    <row r="7865" spans="1:11" x14ac:dyDescent="0.25">
      <c r="A7865" s="1">
        <v>38718</v>
      </c>
      <c r="B7865" t="s">
        <v>131</v>
      </c>
      <c r="C7865" t="s">
        <v>26</v>
      </c>
      <c r="D7865" t="s">
        <v>26</v>
      </c>
      <c r="E7865" t="s">
        <v>26</v>
      </c>
      <c r="F7865">
        <v>270104859.72000003</v>
      </c>
      <c r="G7865">
        <v>237058270.75999999</v>
      </c>
      <c r="H7865">
        <v>376373833.13</v>
      </c>
      <c r="I7865" t="s">
        <v>26</v>
      </c>
      <c r="J7865" t="s">
        <v>26</v>
      </c>
      <c r="K7865" t="s">
        <v>26</v>
      </c>
    </row>
    <row r="7866" spans="1:11" x14ac:dyDescent="0.25">
      <c r="A7866" s="1">
        <v>38718</v>
      </c>
      <c r="B7866" t="s">
        <v>132</v>
      </c>
      <c r="C7866" t="s">
        <v>26</v>
      </c>
      <c r="D7866" t="s">
        <v>26</v>
      </c>
      <c r="E7866" t="s">
        <v>26</v>
      </c>
      <c r="F7866">
        <v>273748256.95999998</v>
      </c>
      <c r="G7866">
        <v>236632296.99000001</v>
      </c>
      <c r="H7866">
        <v>360436356.82999998</v>
      </c>
      <c r="I7866" t="s">
        <v>26</v>
      </c>
      <c r="J7866" t="s">
        <v>26</v>
      </c>
      <c r="K7866" t="s">
        <v>26</v>
      </c>
    </row>
    <row r="7867" spans="1:11" x14ac:dyDescent="0.25">
      <c r="A7867" s="1">
        <v>38718</v>
      </c>
      <c r="B7867" t="s">
        <v>133</v>
      </c>
      <c r="C7867" t="s">
        <v>26</v>
      </c>
      <c r="D7867" t="s">
        <v>26</v>
      </c>
      <c r="E7867" t="s">
        <v>26</v>
      </c>
      <c r="F7867">
        <v>273120659.91000003</v>
      </c>
      <c r="G7867">
        <v>233542470.13</v>
      </c>
      <c r="H7867">
        <v>370111335.70999998</v>
      </c>
      <c r="I7867" t="s">
        <v>26</v>
      </c>
      <c r="J7867" t="s">
        <v>26</v>
      </c>
      <c r="K7867" t="s">
        <v>26</v>
      </c>
    </row>
    <row r="7868" spans="1:11" x14ac:dyDescent="0.25">
      <c r="A7868" s="1">
        <v>38718</v>
      </c>
      <c r="B7868" t="s">
        <v>134</v>
      </c>
      <c r="C7868" t="s">
        <v>26</v>
      </c>
      <c r="D7868" t="s">
        <v>26</v>
      </c>
      <c r="E7868" t="s">
        <v>26</v>
      </c>
      <c r="F7868">
        <v>244359153.88</v>
      </c>
      <c r="G7868">
        <v>234314581.94999999</v>
      </c>
      <c r="H7868">
        <v>271547832.83999997</v>
      </c>
      <c r="I7868" t="s">
        <v>26</v>
      </c>
      <c r="J7868" t="s">
        <v>26</v>
      </c>
      <c r="K7868" t="s">
        <v>26</v>
      </c>
    </row>
    <row r="7869" spans="1:11" x14ac:dyDescent="0.25">
      <c r="A7869" s="1">
        <v>38718</v>
      </c>
      <c r="B7869" t="s">
        <v>135</v>
      </c>
      <c r="C7869" t="s">
        <v>26</v>
      </c>
      <c r="D7869" t="s">
        <v>26</v>
      </c>
      <c r="E7869" t="s">
        <v>26</v>
      </c>
      <c r="F7869">
        <v>251781671.5</v>
      </c>
      <c r="G7869">
        <v>233649704.21000001</v>
      </c>
      <c r="H7869">
        <v>309895149.81</v>
      </c>
      <c r="I7869" t="s">
        <v>26</v>
      </c>
      <c r="J7869" t="s">
        <v>26</v>
      </c>
      <c r="K7869" t="s">
        <v>26</v>
      </c>
    </row>
    <row r="7870" spans="1:11" x14ac:dyDescent="0.25">
      <c r="A7870" s="1">
        <v>38718</v>
      </c>
      <c r="B7870" t="s">
        <v>136</v>
      </c>
      <c r="C7870" t="s">
        <v>26</v>
      </c>
      <c r="D7870" t="s">
        <v>26</v>
      </c>
      <c r="E7870" t="s">
        <v>26</v>
      </c>
      <c r="F7870">
        <v>291550258.95999998</v>
      </c>
      <c r="G7870">
        <v>238805402.43000001</v>
      </c>
      <c r="H7870">
        <v>448051166.13</v>
      </c>
      <c r="I7870" t="s">
        <v>26</v>
      </c>
      <c r="J7870" t="s">
        <v>26</v>
      </c>
      <c r="K7870" t="s">
        <v>26</v>
      </c>
    </row>
    <row r="7871" spans="1:11" x14ac:dyDescent="0.25">
      <c r="A7871" s="1">
        <v>38718</v>
      </c>
      <c r="B7871" t="s">
        <v>137</v>
      </c>
      <c r="C7871" t="s">
        <v>26</v>
      </c>
      <c r="D7871" t="s">
        <v>26</v>
      </c>
      <c r="E7871" t="s">
        <v>26</v>
      </c>
      <c r="F7871">
        <v>272408167.04000002</v>
      </c>
      <c r="G7871">
        <v>222226242.13</v>
      </c>
      <c r="H7871">
        <v>480189714.17000002</v>
      </c>
      <c r="I7871" t="s">
        <v>26</v>
      </c>
      <c r="J7871" t="s">
        <v>26</v>
      </c>
      <c r="K7871" t="s">
        <v>26</v>
      </c>
    </row>
    <row r="7872" spans="1:11" x14ac:dyDescent="0.25">
      <c r="A7872" s="1">
        <v>38718</v>
      </c>
      <c r="B7872" t="s">
        <v>138</v>
      </c>
      <c r="C7872" t="s">
        <v>26</v>
      </c>
      <c r="D7872" t="s">
        <v>26</v>
      </c>
      <c r="E7872" t="s">
        <v>26</v>
      </c>
      <c r="F7872">
        <v>305069509.88</v>
      </c>
      <c r="G7872">
        <v>263074462.62</v>
      </c>
      <c r="H7872">
        <v>444504492.31999999</v>
      </c>
      <c r="I7872" t="s">
        <v>26</v>
      </c>
      <c r="J7872" t="s">
        <v>26</v>
      </c>
      <c r="K7872" t="s">
        <v>26</v>
      </c>
    </row>
    <row r="7873" spans="1:11" x14ac:dyDescent="0.25">
      <c r="A7873" s="1">
        <v>38718</v>
      </c>
      <c r="B7873" t="s">
        <v>139</v>
      </c>
      <c r="C7873" t="s">
        <v>26</v>
      </c>
      <c r="D7873" t="s">
        <v>26</v>
      </c>
      <c r="E7873" t="s">
        <v>26</v>
      </c>
      <c r="F7873">
        <v>277849992.20999998</v>
      </c>
      <c r="G7873">
        <v>237552126.69999999</v>
      </c>
      <c r="H7873">
        <v>421014151.70999998</v>
      </c>
      <c r="I7873" t="s">
        <v>26</v>
      </c>
      <c r="J7873" t="s">
        <v>26</v>
      </c>
      <c r="K7873" t="s">
        <v>26</v>
      </c>
    </row>
    <row r="7874" spans="1:11" x14ac:dyDescent="0.25">
      <c r="A7874" s="1">
        <v>38718</v>
      </c>
      <c r="B7874" t="s">
        <v>140</v>
      </c>
      <c r="C7874" t="s">
        <v>26</v>
      </c>
      <c r="D7874" t="s">
        <v>26</v>
      </c>
      <c r="E7874" t="s">
        <v>26</v>
      </c>
      <c r="F7874">
        <v>247250642.66</v>
      </c>
      <c r="G7874">
        <v>228271537.22</v>
      </c>
      <c r="H7874">
        <v>311193011.33999997</v>
      </c>
      <c r="I7874" t="s">
        <v>26</v>
      </c>
      <c r="J7874" t="s">
        <v>26</v>
      </c>
      <c r="K7874" t="s">
        <v>26</v>
      </c>
    </row>
    <row r="7875" spans="1:11" x14ac:dyDescent="0.25">
      <c r="A7875" s="1">
        <v>38718</v>
      </c>
      <c r="B7875" t="s">
        <v>141</v>
      </c>
      <c r="C7875" t="s">
        <v>26</v>
      </c>
      <c r="D7875" t="s">
        <v>26</v>
      </c>
      <c r="E7875" t="s">
        <v>26</v>
      </c>
      <c r="F7875">
        <v>265552554.06</v>
      </c>
      <c r="G7875">
        <v>251218163.74000001</v>
      </c>
      <c r="H7875">
        <v>320308769.88999999</v>
      </c>
      <c r="I7875" t="s">
        <v>26</v>
      </c>
      <c r="J7875" t="s">
        <v>26</v>
      </c>
      <c r="K7875" t="s">
        <v>26</v>
      </c>
    </row>
    <row r="7876" spans="1:11" x14ac:dyDescent="0.25">
      <c r="A7876" s="1">
        <v>38718</v>
      </c>
      <c r="B7876" t="s">
        <v>142</v>
      </c>
      <c r="C7876" t="s">
        <v>26</v>
      </c>
      <c r="D7876" t="s">
        <v>26</v>
      </c>
      <c r="E7876" t="s">
        <v>26</v>
      </c>
      <c r="F7876">
        <v>268444818.06999999</v>
      </c>
      <c r="G7876">
        <v>229562677.46000001</v>
      </c>
      <c r="H7876">
        <v>387805021.36000001</v>
      </c>
      <c r="I7876" t="s">
        <v>26</v>
      </c>
      <c r="J7876" t="s">
        <v>26</v>
      </c>
      <c r="K7876" t="s">
        <v>26</v>
      </c>
    </row>
    <row r="7877" spans="1:11" x14ac:dyDescent="0.25">
      <c r="A7877" s="1">
        <v>38718</v>
      </c>
      <c r="B7877" t="s">
        <v>143</v>
      </c>
      <c r="C7877" t="s">
        <v>26</v>
      </c>
      <c r="D7877" t="s">
        <v>26</v>
      </c>
      <c r="E7877" t="s">
        <v>26</v>
      </c>
      <c r="F7877">
        <v>267831442.09</v>
      </c>
      <c r="G7877">
        <v>237425300.47</v>
      </c>
      <c r="H7877">
        <v>343378184.52999997</v>
      </c>
      <c r="I7877" t="s">
        <v>26</v>
      </c>
      <c r="J7877" t="s">
        <v>26</v>
      </c>
      <c r="K7877" t="s">
        <v>26</v>
      </c>
    </row>
    <row r="7878" spans="1:11" x14ac:dyDescent="0.25">
      <c r="A7878" s="1">
        <v>38718</v>
      </c>
      <c r="B7878" t="s">
        <v>144</v>
      </c>
      <c r="C7878" t="s">
        <v>26</v>
      </c>
      <c r="D7878" t="s">
        <v>26</v>
      </c>
      <c r="E7878" t="s">
        <v>26</v>
      </c>
      <c r="F7878">
        <v>248839853.47999999</v>
      </c>
      <c r="G7878">
        <v>225904367.33000001</v>
      </c>
      <c r="H7878">
        <v>333853633.69</v>
      </c>
      <c r="I7878" t="s">
        <v>26</v>
      </c>
      <c r="J7878" t="s">
        <v>26</v>
      </c>
      <c r="K7878" t="s">
        <v>26</v>
      </c>
    </row>
    <row r="7879" spans="1:11" x14ac:dyDescent="0.25">
      <c r="A7879" s="1">
        <v>38718</v>
      </c>
      <c r="B7879" t="s">
        <v>145</v>
      </c>
      <c r="C7879" t="s">
        <v>26</v>
      </c>
      <c r="D7879" t="s">
        <v>26</v>
      </c>
      <c r="E7879" t="s">
        <v>26</v>
      </c>
      <c r="F7879">
        <v>277829887.58999997</v>
      </c>
      <c r="G7879">
        <v>255305562.80000001</v>
      </c>
      <c r="H7879">
        <v>341790466.75</v>
      </c>
      <c r="I7879" t="s">
        <v>26</v>
      </c>
      <c r="J7879" t="s">
        <v>26</v>
      </c>
      <c r="K7879" t="s">
        <v>26</v>
      </c>
    </row>
    <row r="7880" spans="1:11" x14ac:dyDescent="0.25">
      <c r="A7880" s="1">
        <v>38718</v>
      </c>
      <c r="B7880" t="s">
        <v>146</v>
      </c>
      <c r="C7880" t="s">
        <v>26</v>
      </c>
      <c r="D7880" t="s">
        <v>26</v>
      </c>
      <c r="E7880" t="s">
        <v>26</v>
      </c>
      <c r="F7880">
        <v>288916877.42000002</v>
      </c>
      <c r="G7880">
        <v>261361271.41</v>
      </c>
      <c r="H7880">
        <v>367562700.00999999</v>
      </c>
      <c r="I7880" t="s">
        <v>26</v>
      </c>
      <c r="J7880" t="s">
        <v>26</v>
      </c>
      <c r="K7880" t="s">
        <v>26</v>
      </c>
    </row>
    <row r="7881" spans="1:11" x14ac:dyDescent="0.25">
      <c r="A7881" s="1">
        <v>38718</v>
      </c>
      <c r="B7881" t="s">
        <v>2</v>
      </c>
      <c r="C7881" t="s">
        <v>26</v>
      </c>
      <c r="D7881" t="s">
        <v>26</v>
      </c>
      <c r="E7881" t="s">
        <v>26</v>
      </c>
      <c r="F7881">
        <v>263351776.75</v>
      </c>
      <c r="G7881">
        <v>239300589.68000001</v>
      </c>
      <c r="H7881">
        <v>335732070.81</v>
      </c>
      <c r="I7881" t="s">
        <v>26</v>
      </c>
      <c r="J7881" t="s">
        <v>26</v>
      </c>
      <c r="K7881" t="s">
        <v>26</v>
      </c>
    </row>
    <row r="7882" spans="1:11" x14ac:dyDescent="0.25">
      <c r="A7882" s="1">
        <v>38718</v>
      </c>
      <c r="B7882" t="s">
        <v>147</v>
      </c>
      <c r="C7882" t="s">
        <v>26</v>
      </c>
      <c r="D7882" t="s">
        <v>26</v>
      </c>
      <c r="E7882" t="s">
        <v>26</v>
      </c>
      <c r="F7882">
        <v>274962163.17000002</v>
      </c>
      <c r="G7882">
        <v>233684237.96000001</v>
      </c>
      <c r="H7882">
        <v>370955281.91000003</v>
      </c>
      <c r="I7882" t="s">
        <v>26</v>
      </c>
      <c r="J7882" t="s">
        <v>26</v>
      </c>
      <c r="K7882" t="s">
        <v>26</v>
      </c>
    </row>
    <row r="7883" spans="1:11" x14ac:dyDescent="0.25">
      <c r="A7883" s="1">
        <v>38718</v>
      </c>
      <c r="B7883" t="s">
        <v>148</v>
      </c>
      <c r="C7883" t="s">
        <v>26</v>
      </c>
      <c r="D7883" t="s">
        <v>26</v>
      </c>
      <c r="E7883" t="s">
        <v>26</v>
      </c>
      <c r="F7883">
        <v>276022376.01999998</v>
      </c>
      <c r="G7883">
        <v>243714457.38999999</v>
      </c>
      <c r="H7883">
        <v>353538300.64999998</v>
      </c>
      <c r="I7883" t="s">
        <v>26</v>
      </c>
      <c r="J7883" t="s">
        <v>26</v>
      </c>
      <c r="K7883" t="s">
        <v>26</v>
      </c>
    </row>
    <row r="7884" spans="1:11" x14ac:dyDescent="0.25">
      <c r="A7884" s="1">
        <v>38718</v>
      </c>
      <c r="B7884" t="s">
        <v>149</v>
      </c>
      <c r="C7884" t="s">
        <v>26</v>
      </c>
      <c r="D7884" t="s">
        <v>26</v>
      </c>
      <c r="E7884" t="s">
        <v>26</v>
      </c>
      <c r="F7884">
        <v>265791951.81</v>
      </c>
      <c r="G7884">
        <v>233578573.25999999</v>
      </c>
      <c r="H7884">
        <v>343017889.27999997</v>
      </c>
      <c r="I7884" t="s">
        <v>26</v>
      </c>
      <c r="J7884" t="s">
        <v>26</v>
      </c>
      <c r="K7884" t="s">
        <v>26</v>
      </c>
    </row>
    <row r="7885" spans="1:11" x14ac:dyDescent="0.25">
      <c r="A7885" s="1">
        <v>38718</v>
      </c>
      <c r="B7885" t="s">
        <v>150</v>
      </c>
      <c r="C7885" t="s">
        <v>26</v>
      </c>
      <c r="D7885" t="s">
        <v>26</v>
      </c>
      <c r="E7885" t="s">
        <v>26</v>
      </c>
      <c r="F7885">
        <v>290258861.08999997</v>
      </c>
      <c r="G7885">
        <v>257752544.52000001</v>
      </c>
      <c r="H7885">
        <v>375787213.98000002</v>
      </c>
      <c r="I7885" t="s">
        <v>26</v>
      </c>
      <c r="J7885" t="s">
        <v>26</v>
      </c>
      <c r="K7885" t="s">
        <v>26</v>
      </c>
    </row>
    <row r="7886" spans="1:11" x14ac:dyDescent="0.25">
      <c r="A7886" s="1">
        <v>38718</v>
      </c>
      <c r="B7886" t="s">
        <v>151</v>
      </c>
      <c r="C7886" t="s">
        <v>26</v>
      </c>
      <c r="D7886" t="s">
        <v>26</v>
      </c>
      <c r="E7886" t="s">
        <v>26</v>
      </c>
      <c r="F7886">
        <v>248558071.13999999</v>
      </c>
      <c r="G7886">
        <v>220369371.46000001</v>
      </c>
      <c r="H7886">
        <v>334127229.31999999</v>
      </c>
      <c r="I7886" t="s">
        <v>26</v>
      </c>
      <c r="J7886" t="s">
        <v>26</v>
      </c>
      <c r="K7886" t="s">
        <v>26</v>
      </c>
    </row>
    <row r="7887" spans="1:11" x14ac:dyDescent="0.25">
      <c r="A7887" s="1">
        <v>38718</v>
      </c>
      <c r="B7887" t="s">
        <v>152</v>
      </c>
      <c r="C7887" t="s">
        <v>26</v>
      </c>
      <c r="D7887" t="s">
        <v>26</v>
      </c>
      <c r="E7887" t="s">
        <v>26</v>
      </c>
      <c r="F7887">
        <v>246494078.44</v>
      </c>
      <c r="G7887">
        <v>224838948.47999999</v>
      </c>
      <c r="H7887">
        <v>307020324.75</v>
      </c>
      <c r="I7887" t="s">
        <v>26</v>
      </c>
      <c r="J7887" t="s">
        <v>26</v>
      </c>
      <c r="K7887" t="s">
        <v>26</v>
      </c>
    </row>
    <row r="7888" spans="1:11" x14ac:dyDescent="0.25">
      <c r="A7888" s="1">
        <v>38718</v>
      </c>
      <c r="B7888" t="s">
        <v>153</v>
      </c>
      <c r="C7888" t="s">
        <v>26</v>
      </c>
      <c r="D7888" t="s">
        <v>26</v>
      </c>
      <c r="E7888" t="s">
        <v>26</v>
      </c>
      <c r="F7888">
        <v>289082671.16000003</v>
      </c>
      <c r="G7888">
        <v>274934137.81999999</v>
      </c>
      <c r="H7888">
        <v>329866145.31999999</v>
      </c>
      <c r="I7888" t="s">
        <v>26</v>
      </c>
      <c r="J7888" t="s">
        <v>26</v>
      </c>
      <c r="K7888" t="s">
        <v>26</v>
      </c>
    </row>
    <row r="7889" spans="1:11" x14ac:dyDescent="0.25">
      <c r="A7889" s="1">
        <v>38718</v>
      </c>
      <c r="B7889" t="s">
        <v>154</v>
      </c>
      <c r="C7889" t="s">
        <v>26</v>
      </c>
      <c r="D7889" t="s">
        <v>26</v>
      </c>
      <c r="E7889" t="s">
        <v>26</v>
      </c>
      <c r="F7889">
        <v>267381524.75999999</v>
      </c>
      <c r="G7889">
        <v>242878241.06999999</v>
      </c>
      <c r="H7889">
        <v>349433747.97000003</v>
      </c>
      <c r="I7889" t="s">
        <v>26</v>
      </c>
      <c r="J7889" t="s">
        <v>26</v>
      </c>
      <c r="K7889" t="s">
        <v>26</v>
      </c>
    </row>
    <row r="7890" spans="1:11" x14ac:dyDescent="0.25">
      <c r="A7890" s="1">
        <v>38718</v>
      </c>
      <c r="B7890" t="s">
        <v>155</v>
      </c>
      <c r="C7890" t="s">
        <v>26</v>
      </c>
      <c r="D7890" t="s">
        <v>26</v>
      </c>
      <c r="E7890" t="s">
        <v>26</v>
      </c>
      <c r="F7890">
        <v>252961745.52000001</v>
      </c>
      <c r="G7890">
        <v>229235841.03999999</v>
      </c>
      <c r="H7890">
        <v>318814132.06999999</v>
      </c>
      <c r="I7890" t="s">
        <v>26</v>
      </c>
      <c r="J7890" t="s">
        <v>26</v>
      </c>
      <c r="K7890" t="s">
        <v>26</v>
      </c>
    </row>
    <row r="7891" spans="1:11" x14ac:dyDescent="0.25">
      <c r="A7891" s="1">
        <v>38749</v>
      </c>
      <c r="B7891" t="s">
        <v>1</v>
      </c>
      <c r="C7891" t="s">
        <v>26</v>
      </c>
      <c r="D7891" t="s">
        <v>26</v>
      </c>
      <c r="E7891" t="s">
        <v>26</v>
      </c>
      <c r="F7891">
        <v>272812115.86000001</v>
      </c>
      <c r="G7891">
        <v>242685187.65000001</v>
      </c>
      <c r="H7891">
        <v>355184145.72000003</v>
      </c>
      <c r="I7891" t="s">
        <v>26</v>
      </c>
      <c r="J7891" t="s">
        <v>26</v>
      </c>
      <c r="K7891" t="s">
        <v>26</v>
      </c>
    </row>
    <row r="7892" spans="1:11" x14ac:dyDescent="0.25">
      <c r="A7892" s="1">
        <v>38749</v>
      </c>
      <c r="B7892" t="s">
        <v>126</v>
      </c>
      <c r="C7892" t="s">
        <v>26</v>
      </c>
      <c r="D7892" t="s">
        <v>26</v>
      </c>
      <c r="E7892" t="s">
        <v>26</v>
      </c>
      <c r="F7892">
        <v>263271134.5</v>
      </c>
      <c r="G7892">
        <v>235100567.03</v>
      </c>
      <c r="H7892">
        <v>339248997.13999999</v>
      </c>
      <c r="I7892" t="s">
        <v>26</v>
      </c>
      <c r="J7892" t="s">
        <v>26</v>
      </c>
      <c r="K7892" t="s">
        <v>26</v>
      </c>
    </row>
    <row r="7893" spans="1:11" x14ac:dyDescent="0.25">
      <c r="A7893" s="1">
        <v>38749</v>
      </c>
      <c r="B7893" t="s">
        <v>127</v>
      </c>
      <c r="C7893" t="s">
        <v>26</v>
      </c>
      <c r="D7893" t="s">
        <v>26</v>
      </c>
      <c r="E7893" t="s">
        <v>26</v>
      </c>
      <c r="F7893">
        <v>273751795.26999998</v>
      </c>
      <c r="G7893">
        <v>241335741.96000001</v>
      </c>
      <c r="H7893">
        <v>375568121.19999999</v>
      </c>
      <c r="I7893" t="s">
        <v>26</v>
      </c>
      <c r="J7893" t="s">
        <v>26</v>
      </c>
      <c r="K7893" t="s">
        <v>26</v>
      </c>
    </row>
    <row r="7894" spans="1:11" x14ac:dyDescent="0.25">
      <c r="A7894" s="1">
        <v>38749</v>
      </c>
      <c r="B7894" t="s">
        <v>113</v>
      </c>
      <c r="C7894" t="s">
        <v>26</v>
      </c>
      <c r="D7894" t="s">
        <v>26</v>
      </c>
      <c r="E7894" t="s">
        <v>26</v>
      </c>
      <c r="F7894">
        <v>278303858.70999998</v>
      </c>
      <c r="G7894">
        <v>247042639.41999999</v>
      </c>
      <c r="H7894">
        <v>357240151.14999998</v>
      </c>
      <c r="I7894" t="s">
        <v>26</v>
      </c>
      <c r="J7894" t="s">
        <v>26</v>
      </c>
      <c r="K7894" t="s">
        <v>26</v>
      </c>
    </row>
    <row r="7895" spans="1:11" x14ac:dyDescent="0.25">
      <c r="A7895" s="1">
        <v>38749</v>
      </c>
      <c r="B7895" t="s">
        <v>128</v>
      </c>
      <c r="C7895" t="s">
        <v>26</v>
      </c>
      <c r="D7895" t="s">
        <v>26</v>
      </c>
      <c r="E7895" t="s">
        <v>26</v>
      </c>
      <c r="F7895">
        <v>263908872.28999999</v>
      </c>
      <c r="G7895">
        <v>233697173.62</v>
      </c>
      <c r="H7895">
        <v>345604019.19</v>
      </c>
      <c r="I7895" t="s">
        <v>26</v>
      </c>
      <c r="J7895" t="s">
        <v>26</v>
      </c>
      <c r="K7895" t="s">
        <v>26</v>
      </c>
    </row>
    <row r="7896" spans="1:11" x14ac:dyDescent="0.25">
      <c r="A7896" s="1">
        <v>38749</v>
      </c>
      <c r="B7896" t="s">
        <v>129</v>
      </c>
      <c r="C7896" t="s">
        <v>26</v>
      </c>
      <c r="D7896" t="s">
        <v>26</v>
      </c>
      <c r="E7896" t="s">
        <v>26</v>
      </c>
      <c r="F7896">
        <v>267523619.69</v>
      </c>
      <c r="G7896">
        <v>246536533.97999999</v>
      </c>
      <c r="H7896">
        <v>330399718.49000001</v>
      </c>
      <c r="I7896" t="s">
        <v>26</v>
      </c>
      <c r="J7896" t="s">
        <v>26</v>
      </c>
      <c r="K7896" t="s">
        <v>26</v>
      </c>
    </row>
    <row r="7897" spans="1:11" x14ac:dyDescent="0.25">
      <c r="A7897" s="1">
        <v>38749</v>
      </c>
      <c r="B7897" t="s">
        <v>130</v>
      </c>
      <c r="C7897" t="s">
        <v>26</v>
      </c>
      <c r="D7897" t="s">
        <v>26</v>
      </c>
      <c r="E7897" t="s">
        <v>26</v>
      </c>
      <c r="F7897">
        <v>270414732.67000002</v>
      </c>
      <c r="G7897">
        <v>231489707.27000001</v>
      </c>
      <c r="H7897">
        <v>414373282.66000003</v>
      </c>
      <c r="I7897" t="s">
        <v>26</v>
      </c>
      <c r="J7897" t="s">
        <v>26</v>
      </c>
      <c r="K7897" t="s">
        <v>26</v>
      </c>
    </row>
    <row r="7898" spans="1:11" x14ac:dyDescent="0.25">
      <c r="A7898" s="1">
        <v>38749</v>
      </c>
      <c r="B7898" t="s">
        <v>131</v>
      </c>
      <c r="C7898" t="s">
        <v>26</v>
      </c>
      <c r="D7898" t="s">
        <v>26</v>
      </c>
      <c r="E7898" t="s">
        <v>26</v>
      </c>
      <c r="F7898">
        <v>270455996.02999997</v>
      </c>
      <c r="G7898">
        <v>237532387.30000001</v>
      </c>
      <c r="H7898">
        <v>376373833.13</v>
      </c>
      <c r="I7898" t="s">
        <v>26</v>
      </c>
      <c r="J7898" t="s">
        <v>26</v>
      </c>
      <c r="K7898" t="s">
        <v>26</v>
      </c>
    </row>
    <row r="7899" spans="1:11" x14ac:dyDescent="0.25">
      <c r="A7899" s="1">
        <v>38749</v>
      </c>
      <c r="B7899" t="s">
        <v>132</v>
      </c>
      <c r="C7899" t="s">
        <v>26</v>
      </c>
      <c r="D7899" t="s">
        <v>26</v>
      </c>
      <c r="E7899" t="s">
        <v>26</v>
      </c>
      <c r="F7899">
        <v>273939880.74000001</v>
      </c>
      <c r="G7899">
        <v>236916255.75</v>
      </c>
      <c r="H7899">
        <v>360436356.82999998</v>
      </c>
      <c r="I7899" t="s">
        <v>26</v>
      </c>
      <c r="J7899" t="s">
        <v>26</v>
      </c>
      <c r="K7899" t="s">
        <v>26</v>
      </c>
    </row>
    <row r="7900" spans="1:11" x14ac:dyDescent="0.25">
      <c r="A7900" s="1">
        <v>38749</v>
      </c>
      <c r="B7900" t="s">
        <v>133</v>
      </c>
      <c r="C7900" t="s">
        <v>26</v>
      </c>
      <c r="D7900" t="s">
        <v>26</v>
      </c>
      <c r="E7900" t="s">
        <v>26</v>
      </c>
      <c r="F7900">
        <v>273803461.56</v>
      </c>
      <c r="G7900">
        <v>234616765.49000001</v>
      </c>
      <c r="H7900">
        <v>370111335.70999998</v>
      </c>
      <c r="I7900" t="s">
        <v>26</v>
      </c>
      <c r="J7900" t="s">
        <v>26</v>
      </c>
      <c r="K7900" t="s">
        <v>26</v>
      </c>
    </row>
    <row r="7901" spans="1:11" x14ac:dyDescent="0.25">
      <c r="A7901" s="1">
        <v>38749</v>
      </c>
      <c r="B7901" t="s">
        <v>134</v>
      </c>
      <c r="C7901" t="s">
        <v>26</v>
      </c>
      <c r="D7901" t="s">
        <v>26</v>
      </c>
      <c r="E7901" t="s">
        <v>26</v>
      </c>
      <c r="F7901">
        <v>246729437.66999999</v>
      </c>
      <c r="G7901">
        <v>235673606.52000001</v>
      </c>
      <c r="H7901">
        <v>275865443.38</v>
      </c>
      <c r="I7901" t="s">
        <v>26</v>
      </c>
      <c r="J7901" t="s">
        <v>26</v>
      </c>
      <c r="K7901" t="s">
        <v>26</v>
      </c>
    </row>
    <row r="7902" spans="1:11" x14ac:dyDescent="0.25">
      <c r="A7902" s="1">
        <v>38749</v>
      </c>
      <c r="B7902" t="s">
        <v>135</v>
      </c>
      <c r="C7902" t="s">
        <v>26</v>
      </c>
      <c r="D7902" t="s">
        <v>26</v>
      </c>
      <c r="E7902" t="s">
        <v>26</v>
      </c>
      <c r="F7902">
        <v>252335591.18000001</v>
      </c>
      <c r="G7902">
        <v>234444113.19999999</v>
      </c>
      <c r="H7902">
        <v>309895149.81</v>
      </c>
      <c r="I7902" t="s">
        <v>26</v>
      </c>
      <c r="J7902" t="s">
        <v>26</v>
      </c>
      <c r="K7902" t="s">
        <v>26</v>
      </c>
    </row>
    <row r="7903" spans="1:11" x14ac:dyDescent="0.25">
      <c r="A7903" s="1">
        <v>38749</v>
      </c>
      <c r="B7903" t="s">
        <v>136</v>
      </c>
      <c r="C7903" t="s">
        <v>26</v>
      </c>
      <c r="D7903" t="s">
        <v>26</v>
      </c>
      <c r="E7903" t="s">
        <v>26</v>
      </c>
      <c r="F7903">
        <v>292162514.5</v>
      </c>
      <c r="G7903">
        <v>239736743.5</v>
      </c>
      <c r="H7903">
        <v>448051166.13</v>
      </c>
      <c r="I7903" t="s">
        <v>26</v>
      </c>
      <c r="J7903" t="s">
        <v>26</v>
      </c>
      <c r="K7903" t="s">
        <v>26</v>
      </c>
    </row>
    <row r="7904" spans="1:11" x14ac:dyDescent="0.25">
      <c r="A7904" s="1">
        <v>38749</v>
      </c>
      <c r="B7904" t="s">
        <v>137</v>
      </c>
      <c r="C7904" t="s">
        <v>26</v>
      </c>
      <c r="D7904" t="s">
        <v>26</v>
      </c>
      <c r="E7904" t="s">
        <v>26</v>
      </c>
      <c r="F7904">
        <v>272980224.19999999</v>
      </c>
      <c r="G7904">
        <v>224004052.06999999</v>
      </c>
      <c r="H7904">
        <v>476540272.35000002</v>
      </c>
      <c r="I7904" t="s">
        <v>26</v>
      </c>
      <c r="J7904" t="s">
        <v>26</v>
      </c>
      <c r="K7904" t="s">
        <v>26</v>
      </c>
    </row>
    <row r="7905" spans="1:11" x14ac:dyDescent="0.25">
      <c r="A7905" s="1">
        <v>38749</v>
      </c>
      <c r="B7905" t="s">
        <v>138</v>
      </c>
      <c r="C7905" t="s">
        <v>26</v>
      </c>
      <c r="D7905" t="s">
        <v>26</v>
      </c>
      <c r="E7905" t="s">
        <v>26</v>
      </c>
      <c r="F7905">
        <v>305527114.14999998</v>
      </c>
      <c r="G7905">
        <v>263679533.88</v>
      </c>
      <c r="H7905">
        <v>444504492.31999999</v>
      </c>
      <c r="I7905" t="s">
        <v>26</v>
      </c>
      <c r="J7905" t="s">
        <v>26</v>
      </c>
      <c r="K7905" t="s">
        <v>26</v>
      </c>
    </row>
    <row r="7906" spans="1:11" x14ac:dyDescent="0.25">
      <c r="A7906" s="1">
        <v>38749</v>
      </c>
      <c r="B7906" t="s">
        <v>139</v>
      </c>
      <c r="C7906" t="s">
        <v>26</v>
      </c>
      <c r="D7906" t="s">
        <v>26</v>
      </c>
      <c r="E7906" t="s">
        <v>26</v>
      </c>
      <c r="F7906">
        <v>278711327.18000001</v>
      </c>
      <c r="G7906">
        <v>238763642.53999999</v>
      </c>
      <c r="H7906">
        <v>421014151.70999998</v>
      </c>
      <c r="I7906" t="s">
        <v>26</v>
      </c>
      <c r="J7906" t="s">
        <v>26</v>
      </c>
      <c r="K7906" t="s">
        <v>26</v>
      </c>
    </row>
    <row r="7907" spans="1:11" x14ac:dyDescent="0.25">
      <c r="A7907" s="1">
        <v>38749</v>
      </c>
      <c r="B7907" t="s">
        <v>140</v>
      </c>
      <c r="C7907" t="s">
        <v>26</v>
      </c>
      <c r="D7907" t="s">
        <v>26</v>
      </c>
      <c r="E7907" t="s">
        <v>26</v>
      </c>
      <c r="F7907">
        <v>247423718.11000001</v>
      </c>
      <c r="G7907">
        <v>228522635.91</v>
      </c>
      <c r="H7907">
        <v>311193011.33999997</v>
      </c>
      <c r="I7907" t="s">
        <v>26</v>
      </c>
      <c r="J7907" t="s">
        <v>26</v>
      </c>
      <c r="K7907" t="s">
        <v>26</v>
      </c>
    </row>
    <row r="7908" spans="1:11" x14ac:dyDescent="0.25">
      <c r="A7908" s="1">
        <v>38749</v>
      </c>
      <c r="B7908" t="s">
        <v>141</v>
      </c>
      <c r="C7908" t="s">
        <v>26</v>
      </c>
      <c r="D7908" t="s">
        <v>26</v>
      </c>
      <c r="E7908" t="s">
        <v>26</v>
      </c>
      <c r="F7908">
        <v>265818106.61000001</v>
      </c>
      <c r="G7908">
        <v>251594990.97999999</v>
      </c>
      <c r="H7908">
        <v>320308769.88999999</v>
      </c>
      <c r="I7908" t="s">
        <v>26</v>
      </c>
      <c r="J7908" t="s">
        <v>26</v>
      </c>
      <c r="K7908" t="s">
        <v>26</v>
      </c>
    </row>
    <row r="7909" spans="1:11" x14ac:dyDescent="0.25">
      <c r="A7909" s="1">
        <v>38749</v>
      </c>
      <c r="B7909" t="s">
        <v>142</v>
      </c>
      <c r="C7909" t="s">
        <v>26</v>
      </c>
      <c r="D7909" t="s">
        <v>26</v>
      </c>
      <c r="E7909" t="s">
        <v>26</v>
      </c>
      <c r="F7909">
        <v>268632729.44</v>
      </c>
      <c r="G7909">
        <v>229838152.66999999</v>
      </c>
      <c r="H7909">
        <v>387805021.36000001</v>
      </c>
      <c r="I7909" t="s">
        <v>26</v>
      </c>
      <c r="J7909" t="s">
        <v>26</v>
      </c>
      <c r="K7909" t="s">
        <v>26</v>
      </c>
    </row>
    <row r="7910" spans="1:11" x14ac:dyDescent="0.25">
      <c r="A7910" s="1">
        <v>38749</v>
      </c>
      <c r="B7910" t="s">
        <v>143</v>
      </c>
      <c r="C7910" t="s">
        <v>26</v>
      </c>
      <c r="D7910" t="s">
        <v>26</v>
      </c>
      <c r="E7910" t="s">
        <v>26</v>
      </c>
      <c r="F7910">
        <v>268259972.40000001</v>
      </c>
      <c r="G7910">
        <v>238042606.25999999</v>
      </c>
      <c r="H7910">
        <v>343378184.52999997</v>
      </c>
      <c r="I7910" t="s">
        <v>26</v>
      </c>
      <c r="J7910" t="s">
        <v>26</v>
      </c>
      <c r="K7910" t="s">
        <v>26</v>
      </c>
    </row>
    <row r="7911" spans="1:11" x14ac:dyDescent="0.25">
      <c r="A7911" s="1">
        <v>38749</v>
      </c>
      <c r="B7911" t="s">
        <v>144</v>
      </c>
      <c r="C7911" t="s">
        <v>26</v>
      </c>
      <c r="D7911" t="s">
        <v>26</v>
      </c>
      <c r="E7911" t="s">
        <v>26</v>
      </c>
      <c r="F7911">
        <v>249536605.06999999</v>
      </c>
      <c r="G7911">
        <v>226875756.11000001</v>
      </c>
      <c r="H7911">
        <v>333853633.69</v>
      </c>
      <c r="I7911" t="s">
        <v>26</v>
      </c>
      <c r="J7911" t="s">
        <v>26</v>
      </c>
      <c r="K7911" t="s">
        <v>26</v>
      </c>
    </row>
    <row r="7912" spans="1:11" x14ac:dyDescent="0.25">
      <c r="A7912" s="1">
        <v>38749</v>
      </c>
      <c r="B7912" t="s">
        <v>145</v>
      </c>
      <c r="C7912" t="s">
        <v>26</v>
      </c>
      <c r="D7912" t="s">
        <v>26</v>
      </c>
      <c r="E7912" t="s">
        <v>26</v>
      </c>
      <c r="F7912">
        <v>283108655.45999998</v>
      </c>
      <c r="G7912">
        <v>254922604.46000001</v>
      </c>
      <c r="H7912">
        <v>358914169.13999999</v>
      </c>
      <c r="I7912" t="s">
        <v>26</v>
      </c>
      <c r="J7912" t="s">
        <v>26</v>
      </c>
      <c r="K7912" t="s">
        <v>26</v>
      </c>
    </row>
    <row r="7913" spans="1:11" x14ac:dyDescent="0.25">
      <c r="A7913" s="1">
        <v>38749</v>
      </c>
      <c r="B7913" t="s">
        <v>146</v>
      </c>
      <c r="C7913" t="s">
        <v>26</v>
      </c>
      <c r="D7913" t="s">
        <v>26</v>
      </c>
      <c r="E7913" t="s">
        <v>26</v>
      </c>
      <c r="F7913">
        <v>289176902.61000001</v>
      </c>
      <c r="G7913">
        <v>261753313.31999999</v>
      </c>
      <c r="H7913">
        <v>367562700.00999999</v>
      </c>
      <c r="I7913" t="s">
        <v>26</v>
      </c>
      <c r="J7913" t="s">
        <v>26</v>
      </c>
      <c r="K7913" t="s">
        <v>26</v>
      </c>
    </row>
    <row r="7914" spans="1:11" x14ac:dyDescent="0.25">
      <c r="A7914" s="1">
        <v>38749</v>
      </c>
      <c r="B7914" t="s">
        <v>2</v>
      </c>
      <c r="C7914" t="s">
        <v>26</v>
      </c>
      <c r="D7914" t="s">
        <v>26</v>
      </c>
      <c r="E7914" t="s">
        <v>26</v>
      </c>
      <c r="F7914">
        <v>263667798.88</v>
      </c>
      <c r="G7914">
        <v>239755260.80000001</v>
      </c>
      <c r="H7914">
        <v>335732070.81</v>
      </c>
      <c r="I7914" t="s">
        <v>26</v>
      </c>
      <c r="J7914" t="s">
        <v>26</v>
      </c>
      <c r="K7914" t="s">
        <v>26</v>
      </c>
    </row>
    <row r="7915" spans="1:11" x14ac:dyDescent="0.25">
      <c r="A7915" s="1">
        <v>38749</v>
      </c>
      <c r="B7915" t="s">
        <v>147</v>
      </c>
      <c r="C7915" t="s">
        <v>26</v>
      </c>
      <c r="D7915" t="s">
        <v>26</v>
      </c>
      <c r="E7915" t="s">
        <v>26</v>
      </c>
      <c r="F7915">
        <v>275154636.69</v>
      </c>
      <c r="G7915">
        <v>233964659.03999999</v>
      </c>
      <c r="H7915">
        <v>370955281.91000003</v>
      </c>
      <c r="I7915" t="s">
        <v>26</v>
      </c>
      <c r="J7915" t="s">
        <v>26</v>
      </c>
      <c r="K7915" t="s">
        <v>26</v>
      </c>
    </row>
    <row r="7916" spans="1:11" x14ac:dyDescent="0.25">
      <c r="A7916" s="1">
        <v>38749</v>
      </c>
      <c r="B7916" t="s">
        <v>148</v>
      </c>
      <c r="C7916" t="s">
        <v>26</v>
      </c>
      <c r="D7916" t="s">
        <v>26</v>
      </c>
      <c r="E7916" t="s">
        <v>26</v>
      </c>
      <c r="F7916">
        <v>276408807.33999997</v>
      </c>
      <c r="G7916">
        <v>244348114.97999999</v>
      </c>
      <c r="H7916">
        <v>353538300.64999998</v>
      </c>
      <c r="I7916" t="s">
        <v>26</v>
      </c>
      <c r="J7916" t="s">
        <v>26</v>
      </c>
      <c r="K7916" t="s">
        <v>26</v>
      </c>
    </row>
    <row r="7917" spans="1:11" x14ac:dyDescent="0.25">
      <c r="A7917" s="1">
        <v>38749</v>
      </c>
      <c r="B7917" t="s">
        <v>149</v>
      </c>
      <c r="C7917" t="s">
        <v>26</v>
      </c>
      <c r="D7917" t="s">
        <v>26</v>
      </c>
      <c r="E7917" t="s">
        <v>26</v>
      </c>
      <c r="F7917">
        <v>266403273.30000001</v>
      </c>
      <c r="G7917">
        <v>234582961.12</v>
      </c>
      <c r="H7917">
        <v>343017889.27999997</v>
      </c>
      <c r="I7917" t="s">
        <v>26</v>
      </c>
      <c r="J7917" t="s">
        <v>26</v>
      </c>
      <c r="K7917" t="s">
        <v>26</v>
      </c>
    </row>
    <row r="7918" spans="1:11" x14ac:dyDescent="0.25">
      <c r="A7918" s="1">
        <v>38749</v>
      </c>
      <c r="B7918" t="s">
        <v>150</v>
      </c>
      <c r="C7918" t="s">
        <v>26</v>
      </c>
      <c r="D7918" t="s">
        <v>26</v>
      </c>
      <c r="E7918" t="s">
        <v>26</v>
      </c>
      <c r="F7918">
        <v>290781327.04000002</v>
      </c>
      <c r="G7918">
        <v>258525802.16</v>
      </c>
      <c r="H7918">
        <v>375787213.98000002</v>
      </c>
      <c r="I7918" t="s">
        <v>26</v>
      </c>
      <c r="J7918" t="s">
        <v>26</v>
      </c>
      <c r="K7918" t="s">
        <v>26</v>
      </c>
    </row>
    <row r="7919" spans="1:11" x14ac:dyDescent="0.25">
      <c r="A7919" s="1">
        <v>38749</v>
      </c>
      <c r="B7919" t="s">
        <v>151</v>
      </c>
      <c r="C7919" t="s">
        <v>26</v>
      </c>
      <c r="D7919" t="s">
        <v>26</v>
      </c>
      <c r="E7919" t="s">
        <v>26</v>
      </c>
      <c r="F7919">
        <v>249154610.50999999</v>
      </c>
      <c r="G7919">
        <v>221228812.00999999</v>
      </c>
      <c r="H7919">
        <v>334127229.31999999</v>
      </c>
      <c r="I7919" t="s">
        <v>26</v>
      </c>
      <c r="J7919" t="s">
        <v>26</v>
      </c>
      <c r="K7919" t="s">
        <v>26</v>
      </c>
    </row>
    <row r="7920" spans="1:11" x14ac:dyDescent="0.25">
      <c r="A7920" s="1">
        <v>38749</v>
      </c>
      <c r="B7920" t="s">
        <v>152</v>
      </c>
      <c r="C7920" t="s">
        <v>26</v>
      </c>
      <c r="D7920" t="s">
        <v>26</v>
      </c>
      <c r="E7920" t="s">
        <v>26</v>
      </c>
      <c r="F7920">
        <v>246839170.15000001</v>
      </c>
      <c r="G7920">
        <v>225356078.06</v>
      </c>
      <c r="H7920">
        <v>307020324.75</v>
      </c>
      <c r="I7920" t="s">
        <v>26</v>
      </c>
      <c r="J7920" t="s">
        <v>26</v>
      </c>
      <c r="K7920" t="s">
        <v>26</v>
      </c>
    </row>
    <row r="7921" spans="1:11" x14ac:dyDescent="0.25">
      <c r="A7921" s="1">
        <v>38749</v>
      </c>
      <c r="B7921" t="s">
        <v>153</v>
      </c>
      <c r="C7921" t="s">
        <v>26</v>
      </c>
      <c r="D7921" t="s">
        <v>26</v>
      </c>
      <c r="E7921" t="s">
        <v>26</v>
      </c>
      <c r="F7921">
        <v>289689744.76999998</v>
      </c>
      <c r="G7921">
        <v>275841420.47000003</v>
      </c>
      <c r="H7921">
        <v>329866145.31999999</v>
      </c>
      <c r="I7921" t="s">
        <v>26</v>
      </c>
      <c r="J7921" t="s">
        <v>26</v>
      </c>
      <c r="K7921" t="s">
        <v>26</v>
      </c>
    </row>
    <row r="7922" spans="1:11" x14ac:dyDescent="0.25">
      <c r="A7922" s="1">
        <v>38749</v>
      </c>
      <c r="B7922" t="s">
        <v>154</v>
      </c>
      <c r="C7922" t="s">
        <v>26</v>
      </c>
      <c r="D7922" t="s">
        <v>26</v>
      </c>
      <c r="E7922" t="s">
        <v>26</v>
      </c>
      <c r="F7922">
        <v>267782597.05000001</v>
      </c>
      <c r="G7922">
        <v>243461148.84999999</v>
      </c>
      <c r="H7922">
        <v>349433747.97000003</v>
      </c>
      <c r="I7922" t="s">
        <v>26</v>
      </c>
      <c r="J7922" t="s">
        <v>26</v>
      </c>
      <c r="K7922" t="s">
        <v>26</v>
      </c>
    </row>
    <row r="7923" spans="1:11" x14ac:dyDescent="0.25">
      <c r="A7923" s="1">
        <v>38749</v>
      </c>
      <c r="B7923" t="s">
        <v>155</v>
      </c>
      <c r="C7923" t="s">
        <v>26</v>
      </c>
      <c r="D7923" t="s">
        <v>26</v>
      </c>
      <c r="E7923" t="s">
        <v>26</v>
      </c>
      <c r="F7923">
        <v>253543557.53999999</v>
      </c>
      <c r="G7923">
        <v>231069727.77000001</v>
      </c>
      <c r="H7923">
        <v>316805603.04000002</v>
      </c>
      <c r="I7923" t="s">
        <v>26</v>
      </c>
      <c r="J7923" t="s">
        <v>26</v>
      </c>
      <c r="K7923" t="s">
        <v>26</v>
      </c>
    </row>
    <row r="7924" spans="1:11" x14ac:dyDescent="0.25">
      <c r="A7924" s="1">
        <v>38777</v>
      </c>
      <c r="B7924" t="s">
        <v>1</v>
      </c>
      <c r="C7924" t="s">
        <v>26</v>
      </c>
      <c r="D7924" t="s">
        <v>26</v>
      </c>
      <c r="E7924" t="s">
        <v>26</v>
      </c>
      <c r="F7924">
        <v>273357740.08999997</v>
      </c>
      <c r="G7924">
        <v>243437511.72999999</v>
      </c>
      <c r="H7924">
        <v>355326219.38</v>
      </c>
      <c r="I7924" t="s">
        <v>26</v>
      </c>
      <c r="J7924" t="s">
        <v>26</v>
      </c>
      <c r="K7924" t="s">
        <v>26</v>
      </c>
    </row>
    <row r="7925" spans="1:11" x14ac:dyDescent="0.25">
      <c r="A7925" s="1">
        <v>38777</v>
      </c>
      <c r="B7925" t="s">
        <v>126</v>
      </c>
      <c r="C7925" t="s">
        <v>26</v>
      </c>
      <c r="D7925" t="s">
        <v>26</v>
      </c>
      <c r="E7925" t="s">
        <v>26</v>
      </c>
      <c r="F7925">
        <v>263902985.22</v>
      </c>
      <c r="G7925">
        <v>235406197.77000001</v>
      </c>
      <c r="H7925">
        <v>340605993.13</v>
      </c>
      <c r="I7925" t="s">
        <v>26</v>
      </c>
      <c r="J7925" t="s">
        <v>26</v>
      </c>
      <c r="K7925" t="s">
        <v>26</v>
      </c>
    </row>
    <row r="7926" spans="1:11" x14ac:dyDescent="0.25">
      <c r="A7926" s="1">
        <v>38777</v>
      </c>
      <c r="B7926" t="s">
        <v>127</v>
      </c>
      <c r="C7926" t="s">
        <v>26</v>
      </c>
      <c r="D7926" t="s">
        <v>26</v>
      </c>
      <c r="E7926" t="s">
        <v>26</v>
      </c>
      <c r="F7926">
        <v>274408799.57999998</v>
      </c>
      <c r="G7926">
        <v>242228684.21000001</v>
      </c>
      <c r="H7926">
        <v>375680791.63999999</v>
      </c>
      <c r="I7926" t="s">
        <v>26</v>
      </c>
      <c r="J7926" t="s">
        <v>26</v>
      </c>
      <c r="K7926" t="s">
        <v>26</v>
      </c>
    </row>
    <row r="7927" spans="1:11" x14ac:dyDescent="0.25">
      <c r="A7927" s="1">
        <v>38777</v>
      </c>
      <c r="B7927" t="s">
        <v>113</v>
      </c>
      <c r="C7927" t="s">
        <v>26</v>
      </c>
      <c r="D7927" t="s">
        <v>26</v>
      </c>
      <c r="E7927" t="s">
        <v>26</v>
      </c>
      <c r="F7927">
        <v>278749144.88</v>
      </c>
      <c r="G7927">
        <v>247759063.06999999</v>
      </c>
      <c r="H7927">
        <v>357240151.14999998</v>
      </c>
      <c r="I7927" t="s">
        <v>26</v>
      </c>
      <c r="J7927" t="s">
        <v>26</v>
      </c>
      <c r="K7927" t="s">
        <v>26</v>
      </c>
    </row>
    <row r="7928" spans="1:11" x14ac:dyDescent="0.25">
      <c r="A7928" s="1">
        <v>38777</v>
      </c>
      <c r="B7928" t="s">
        <v>128</v>
      </c>
      <c r="C7928" t="s">
        <v>26</v>
      </c>
      <c r="D7928" t="s">
        <v>26</v>
      </c>
      <c r="E7928" t="s">
        <v>26</v>
      </c>
      <c r="F7928">
        <v>264463080.91999999</v>
      </c>
      <c r="G7928">
        <v>234538483.44</v>
      </c>
      <c r="H7928">
        <v>345604019.19</v>
      </c>
      <c r="I7928" t="s">
        <v>26</v>
      </c>
      <c r="J7928" t="s">
        <v>26</v>
      </c>
      <c r="K7928" t="s">
        <v>26</v>
      </c>
    </row>
    <row r="7929" spans="1:11" x14ac:dyDescent="0.25">
      <c r="A7929" s="1">
        <v>38777</v>
      </c>
      <c r="B7929" t="s">
        <v>129</v>
      </c>
      <c r="C7929" t="s">
        <v>26</v>
      </c>
      <c r="D7929" t="s">
        <v>26</v>
      </c>
      <c r="E7929" t="s">
        <v>26</v>
      </c>
      <c r="F7929">
        <v>268058666.93000001</v>
      </c>
      <c r="G7929">
        <v>247350104.55000001</v>
      </c>
      <c r="H7929">
        <v>330399718.49000001</v>
      </c>
      <c r="I7929" t="s">
        <v>26</v>
      </c>
      <c r="J7929" t="s">
        <v>26</v>
      </c>
      <c r="K7929" t="s">
        <v>26</v>
      </c>
    </row>
    <row r="7930" spans="1:11" x14ac:dyDescent="0.25">
      <c r="A7930" s="1">
        <v>38777</v>
      </c>
      <c r="B7930" t="s">
        <v>130</v>
      </c>
      <c r="C7930" t="s">
        <v>26</v>
      </c>
      <c r="D7930" t="s">
        <v>26</v>
      </c>
      <c r="E7930" t="s">
        <v>26</v>
      </c>
      <c r="F7930">
        <v>271198935.38999999</v>
      </c>
      <c r="G7930">
        <v>232554559.91999999</v>
      </c>
      <c r="H7930">
        <v>414373282.66000003</v>
      </c>
      <c r="I7930" t="s">
        <v>26</v>
      </c>
      <c r="J7930" t="s">
        <v>26</v>
      </c>
      <c r="K7930" t="s">
        <v>26</v>
      </c>
    </row>
    <row r="7931" spans="1:11" x14ac:dyDescent="0.25">
      <c r="A7931" s="1">
        <v>38777</v>
      </c>
      <c r="B7931" t="s">
        <v>131</v>
      </c>
      <c r="C7931" t="s">
        <v>26</v>
      </c>
      <c r="D7931" t="s">
        <v>26</v>
      </c>
      <c r="E7931" t="s">
        <v>26</v>
      </c>
      <c r="F7931">
        <v>271159181.62</v>
      </c>
      <c r="G7931">
        <v>238506270.09</v>
      </c>
      <c r="H7931">
        <v>376373833.13</v>
      </c>
      <c r="I7931" t="s">
        <v>26</v>
      </c>
      <c r="J7931" t="s">
        <v>26</v>
      </c>
      <c r="K7931" t="s">
        <v>26</v>
      </c>
    </row>
    <row r="7932" spans="1:11" x14ac:dyDescent="0.25">
      <c r="A7932" s="1">
        <v>38777</v>
      </c>
      <c r="B7932" t="s">
        <v>132</v>
      </c>
      <c r="C7932" t="s">
        <v>26</v>
      </c>
      <c r="D7932" t="s">
        <v>26</v>
      </c>
      <c r="E7932" t="s">
        <v>26</v>
      </c>
      <c r="F7932">
        <v>274652124.43000001</v>
      </c>
      <c r="G7932">
        <v>236229198.61000001</v>
      </c>
      <c r="H7932">
        <v>364004676.75999999</v>
      </c>
      <c r="I7932" t="s">
        <v>26</v>
      </c>
      <c r="J7932" t="s">
        <v>26</v>
      </c>
      <c r="K7932" t="s">
        <v>26</v>
      </c>
    </row>
    <row r="7933" spans="1:11" x14ac:dyDescent="0.25">
      <c r="A7933" s="1">
        <v>38777</v>
      </c>
      <c r="B7933" t="s">
        <v>133</v>
      </c>
      <c r="C7933" t="s">
        <v>26</v>
      </c>
      <c r="D7933" t="s">
        <v>26</v>
      </c>
      <c r="E7933" t="s">
        <v>26</v>
      </c>
      <c r="F7933">
        <v>274597491.60000002</v>
      </c>
      <c r="G7933">
        <v>235860234.34999999</v>
      </c>
      <c r="H7933">
        <v>370111335.70999998</v>
      </c>
      <c r="I7933" t="s">
        <v>26</v>
      </c>
      <c r="J7933" t="s">
        <v>26</v>
      </c>
      <c r="K7933" t="s">
        <v>26</v>
      </c>
    </row>
    <row r="7934" spans="1:11" x14ac:dyDescent="0.25">
      <c r="A7934" s="1">
        <v>38777</v>
      </c>
      <c r="B7934" t="s">
        <v>134</v>
      </c>
      <c r="C7934" t="s">
        <v>26</v>
      </c>
      <c r="D7934" t="s">
        <v>26</v>
      </c>
      <c r="E7934" t="s">
        <v>26</v>
      </c>
      <c r="F7934">
        <v>247247569.49000001</v>
      </c>
      <c r="G7934">
        <v>235932847.49000001</v>
      </c>
      <c r="H7934">
        <v>276886145.51999998</v>
      </c>
      <c r="I7934" t="s">
        <v>26</v>
      </c>
      <c r="J7934" t="s">
        <v>26</v>
      </c>
      <c r="K7934" t="s">
        <v>26</v>
      </c>
    </row>
    <row r="7935" spans="1:11" x14ac:dyDescent="0.25">
      <c r="A7935" s="1">
        <v>38777</v>
      </c>
      <c r="B7935" t="s">
        <v>135</v>
      </c>
      <c r="C7935" t="s">
        <v>26</v>
      </c>
      <c r="D7935" t="s">
        <v>26</v>
      </c>
      <c r="E7935" t="s">
        <v>26</v>
      </c>
      <c r="F7935">
        <v>252789795.25</v>
      </c>
      <c r="G7935">
        <v>235100556.72</v>
      </c>
      <c r="H7935">
        <v>309895149.81</v>
      </c>
      <c r="I7935" t="s">
        <v>26</v>
      </c>
      <c r="J7935" t="s">
        <v>26</v>
      </c>
      <c r="K7935" t="s">
        <v>26</v>
      </c>
    </row>
    <row r="7936" spans="1:11" x14ac:dyDescent="0.25">
      <c r="A7936" s="1">
        <v>38777</v>
      </c>
      <c r="B7936" t="s">
        <v>136</v>
      </c>
      <c r="C7936" t="s">
        <v>26</v>
      </c>
      <c r="D7936" t="s">
        <v>26</v>
      </c>
      <c r="E7936" t="s">
        <v>26</v>
      </c>
      <c r="F7936">
        <v>292717623.27999997</v>
      </c>
      <c r="G7936">
        <v>240551848.43000001</v>
      </c>
      <c r="H7936">
        <v>448051166.13</v>
      </c>
      <c r="I7936" t="s">
        <v>26</v>
      </c>
      <c r="J7936" t="s">
        <v>26</v>
      </c>
      <c r="K7936" t="s">
        <v>26</v>
      </c>
    </row>
    <row r="7937" spans="1:11" x14ac:dyDescent="0.25">
      <c r="A7937" s="1">
        <v>38777</v>
      </c>
      <c r="B7937" t="s">
        <v>137</v>
      </c>
      <c r="C7937" t="s">
        <v>26</v>
      </c>
      <c r="D7937" t="s">
        <v>26</v>
      </c>
      <c r="E7937" t="s">
        <v>26</v>
      </c>
      <c r="F7937">
        <v>273580780.69</v>
      </c>
      <c r="G7937">
        <v>224295257.34</v>
      </c>
      <c r="H7937">
        <v>478303471.35000002</v>
      </c>
      <c r="I7937" t="s">
        <v>26</v>
      </c>
      <c r="J7937" t="s">
        <v>26</v>
      </c>
      <c r="K7937" t="s">
        <v>26</v>
      </c>
    </row>
    <row r="7938" spans="1:11" x14ac:dyDescent="0.25">
      <c r="A7938" s="1">
        <v>38777</v>
      </c>
      <c r="B7938" t="s">
        <v>138</v>
      </c>
      <c r="C7938" t="s">
        <v>26</v>
      </c>
      <c r="D7938" t="s">
        <v>26</v>
      </c>
      <c r="E7938" t="s">
        <v>26</v>
      </c>
      <c r="F7938">
        <v>305924299.39999998</v>
      </c>
      <c r="G7938">
        <v>264206892.94999999</v>
      </c>
      <c r="H7938">
        <v>444504492.31999999</v>
      </c>
      <c r="I7938" t="s">
        <v>26</v>
      </c>
      <c r="J7938" t="s">
        <v>26</v>
      </c>
      <c r="K7938" t="s">
        <v>26</v>
      </c>
    </row>
    <row r="7939" spans="1:11" x14ac:dyDescent="0.25">
      <c r="A7939" s="1">
        <v>38777</v>
      </c>
      <c r="B7939" t="s">
        <v>139</v>
      </c>
      <c r="C7939" t="s">
        <v>26</v>
      </c>
      <c r="D7939" t="s">
        <v>26</v>
      </c>
      <c r="E7939" t="s">
        <v>26</v>
      </c>
      <c r="F7939">
        <v>279185136.44</v>
      </c>
      <c r="G7939">
        <v>239432180.74000001</v>
      </c>
      <c r="H7939">
        <v>421014151.70999998</v>
      </c>
      <c r="I7939" t="s">
        <v>26</v>
      </c>
      <c r="J7939" t="s">
        <v>26</v>
      </c>
      <c r="K7939" t="s">
        <v>26</v>
      </c>
    </row>
    <row r="7940" spans="1:11" x14ac:dyDescent="0.25">
      <c r="A7940" s="1">
        <v>38777</v>
      </c>
      <c r="B7940" t="s">
        <v>140</v>
      </c>
      <c r="C7940" t="s">
        <v>26</v>
      </c>
      <c r="D7940" t="s">
        <v>26</v>
      </c>
      <c r="E7940" t="s">
        <v>26</v>
      </c>
      <c r="F7940">
        <v>248017535.03</v>
      </c>
      <c r="G7940">
        <v>229345317.40000001</v>
      </c>
      <c r="H7940">
        <v>311193011.33999997</v>
      </c>
      <c r="I7940" t="s">
        <v>26</v>
      </c>
      <c r="J7940" t="s">
        <v>26</v>
      </c>
      <c r="K7940" t="s">
        <v>26</v>
      </c>
    </row>
    <row r="7941" spans="1:11" x14ac:dyDescent="0.25">
      <c r="A7941" s="1">
        <v>38777</v>
      </c>
      <c r="B7941" t="s">
        <v>141</v>
      </c>
      <c r="C7941" t="s">
        <v>26</v>
      </c>
      <c r="D7941" t="s">
        <v>26</v>
      </c>
      <c r="E7941" t="s">
        <v>26</v>
      </c>
      <c r="F7941">
        <v>266456070.06999999</v>
      </c>
      <c r="G7941">
        <v>252525892.44999999</v>
      </c>
      <c r="H7941">
        <v>320308769.88999999</v>
      </c>
      <c r="I7941" t="s">
        <v>26</v>
      </c>
      <c r="J7941" t="s">
        <v>26</v>
      </c>
      <c r="K7941" t="s">
        <v>26</v>
      </c>
    </row>
    <row r="7942" spans="1:11" x14ac:dyDescent="0.25">
      <c r="A7942" s="1">
        <v>38777</v>
      </c>
      <c r="B7942" t="s">
        <v>142</v>
      </c>
      <c r="C7942" t="s">
        <v>26</v>
      </c>
      <c r="D7942" t="s">
        <v>26</v>
      </c>
      <c r="E7942" t="s">
        <v>26</v>
      </c>
      <c r="F7942">
        <v>269223721.44</v>
      </c>
      <c r="G7942">
        <v>230688553.84</v>
      </c>
      <c r="H7942">
        <v>387805021.36000001</v>
      </c>
      <c r="I7942" t="s">
        <v>26</v>
      </c>
      <c r="J7942" t="s">
        <v>26</v>
      </c>
      <c r="K7942" t="s">
        <v>26</v>
      </c>
    </row>
    <row r="7943" spans="1:11" x14ac:dyDescent="0.25">
      <c r="A7943" s="1">
        <v>38777</v>
      </c>
      <c r="B7943" t="s">
        <v>143</v>
      </c>
      <c r="C7943" t="s">
        <v>26</v>
      </c>
      <c r="D7943" t="s">
        <v>26</v>
      </c>
      <c r="E7943" t="s">
        <v>26</v>
      </c>
      <c r="F7943">
        <v>268769666.35000002</v>
      </c>
      <c r="G7943">
        <v>238780538.33000001</v>
      </c>
      <c r="H7943">
        <v>343378184.52999997</v>
      </c>
      <c r="I7943" t="s">
        <v>26</v>
      </c>
      <c r="J7943" t="s">
        <v>26</v>
      </c>
      <c r="K7943" t="s">
        <v>26</v>
      </c>
    </row>
    <row r="7944" spans="1:11" x14ac:dyDescent="0.25">
      <c r="A7944" s="1">
        <v>38777</v>
      </c>
      <c r="B7944" t="s">
        <v>144</v>
      </c>
      <c r="C7944" t="s">
        <v>26</v>
      </c>
      <c r="D7944" t="s">
        <v>26</v>
      </c>
      <c r="E7944" t="s">
        <v>26</v>
      </c>
      <c r="F7944">
        <v>250110539.25999999</v>
      </c>
      <c r="G7944">
        <v>227669821.25999999</v>
      </c>
      <c r="H7944">
        <v>333920404.42000002</v>
      </c>
      <c r="I7944" t="s">
        <v>26</v>
      </c>
      <c r="J7944" t="s">
        <v>26</v>
      </c>
      <c r="K7944" t="s">
        <v>26</v>
      </c>
    </row>
    <row r="7945" spans="1:11" x14ac:dyDescent="0.25">
      <c r="A7945" s="1">
        <v>38777</v>
      </c>
      <c r="B7945" t="s">
        <v>145</v>
      </c>
      <c r="C7945" t="s">
        <v>26</v>
      </c>
      <c r="D7945" t="s">
        <v>26</v>
      </c>
      <c r="E7945" t="s">
        <v>26</v>
      </c>
      <c r="F7945">
        <v>283986292.29000002</v>
      </c>
      <c r="G7945">
        <v>256273694.25999999</v>
      </c>
      <c r="H7945">
        <v>358914169.13999999</v>
      </c>
      <c r="I7945" t="s">
        <v>26</v>
      </c>
      <c r="J7945" t="s">
        <v>26</v>
      </c>
      <c r="K7945" t="s">
        <v>26</v>
      </c>
    </row>
    <row r="7946" spans="1:11" x14ac:dyDescent="0.25">
      <c r="A7946" s="1">
        <v>38777</v>
      </c>
      <c r="B7946" t="s">
        <v>146</v>
      </c>
      <c r="C7946" t="s">
        <v>26</v>
      </c>
      <c r="D7946" t="s">
        <v>26</v>
      </c>
      <c r="E7946" t="s">
        <v>26</v>
      </c>
      <c r="F7946">
        <v>289697421.02999997</v>
      </c>
      <c r="G7946">
        <v>262512397.93000001</v>
      </c>
      <c r="H7946">
        <v>367562700.00999999</v>
      </c>
      <c r="I7946" t="s">
        <v>26</v>
      </c>
      <c r="J7946" t="s">
        <v>26</v>
      </c>
      <c r="K7946" t="s">
        <v>26</v>
      </c>
    </row>
    <row r="7947" spans="1:11" x14ac:dyDescent="0.25">
      <c r="A7947" s="1">
        <v>38777</v>
      </c>
      <c r="B7947" t="s">
        <v>2</v>
      </c>
      <c r="C7947" t="s">
        <v>26</v>
      </c>
      <c r="D7947" t="s">
        <v>26</v>
      </c>
      <c r="E7947" t="s">
        <v>26</v>
      </c>
      <c r="F7947">
        <v>263931466.68000001</v>
      </c>
      <c r="G7947">
        <v>240114893.69</v>
      </c>
      <c r="H7947">
        <v>335732070.81</v>
      </c>
      <c r="I7947" t="s">
        <v>26</v>
      </c>
      <c r="J7947" t="s">
        <v>26</v>
      </c>
      <c r="K7947" t="s">
        <v>26</v>
      </c>
    </row>
    <row r="7948" spans="1:11" x14ac:dyDescent="0.25">
      <c r="A7948" s="1">
        <v>38777</v>
      </c>
      <c r="B7948" t="s">
        <v>147</v>
      </c>
      <c r="C7948" t="s">
        <v>26</v>
      </c>
      <c r="D7948" t="s">
        <v>26</v>
      </c>
      <c r="E7948" t="s">
        <v>26</v>
      </c>
      <c r="F7948">
        <v>275925069.67000002</v>
      </c>
      <c r="G7948">
        <v>235157878.81</v>
      </c>
      <c r="H7948">
        <v>370955281.91000003</v>
      </c>
      <c r="I7948" t="s">
        <v>26</v>
      </c>
      <c r="J7948" t="s">
        <v>26</v>
      </c>
      <c r="K7948" t="s">
        <v>26</v>
      </c>
    </row>
    <row r="7949" spans="1:11" x14ac:dyDescent="0.25">
      <c r="A7949" s="1">
        <v>38777</v>
      </c>
      <c r="B7949" t="s">
        <v>148</v>
      </c>
      <c r="C7949" t="s">
        <v>26</v>
      </c>
      <c r="D7949" t="s">
        <v>26</v>
      </c>
      <c r="E7949" t="s">
        <v>26</v>
      </c>
      <c r="F7949">
        <v>276768138.79000002</v>
      </c>
      <c r="G7949">
        <v>244934550.46000001</v>
      </c>
      <c r="H7949">
        <v>353538300.64999998</v>
      </c>
      <c r="I7949" t="s">
        <v>26</v>
      </c>
      <c r="J7949" t="s">
        <v>26</v>
      </c>
      <c r="K7949" t="s">
        <v>26</v>
      </c>
    </row>
    <row r="7950" spans="1:11" x14ac:dyDescent="0.25">
      <c r="A7950" s="1">
        <v>38777</v>
      </c>
      <c r="B7950" t="s">
        <v>149</v>
      </c>
      <c r="C7950" t="s">
        <v>26</v>
      </c>
      <c r="D7950" t="s">
        <v>26</v>
      </c>
      <c r="E7950" t="s">
        <v>26</v>
      </c>
      <c r="F7950">
        <v>267016000.83000001</v>
      </c>
      <c r="G7950">
        <v>235591667.86000001</v>
      </c>
      <c r="H7950">
        <v>343017889.27999997</v>
      </c>
      <c r="I7950" t="s">
        <v>26</v>
      </c>
      <c r="J7950" t="s">
        <v>26</v>
      </c>
      <c r="K7950" t="s">
        <v>26</v>
      </c>
    </row>
    <row r="7951" spans="1:11" x14ac:dyDescent="0.25">
      <c r="A7951" s="1">
        <v>38777</v>
      </c>
      <c r="B7951" t="s">
        <v>150</v>
      </c>
      <c r="C7951" t="s">
        <v>26</v>
      </c>
      <c r="D7951" t="s">
        <v>26</v>
      </c>
      <c r="E7951" t="s">
        <v>26</v>
      </c>
      <c r="F7951">
        <v>291246577.17000002</v>
      </c>
      <c r="G7951">
        <v>259223821.81999999</v>
      </c>
      <c r="H7951">
        <v>375787213.98000002</v>
      </c>
      <c r="I7951" t="s">
        <v>26</v>
      </c>
      <c r="J7951" t="s">
        <v>26</v>
      </c>
      <c r="K7951" t="s">
        <v>26</v>
      </c>
    </row>
    <row r="7952" spans="1:11" x14ac:dyDescent="0.25">
      <c r="A7952" s="1">
        <v>38777</v>
      </c>
      <c r="B7952" t="s">
        <v>151</v>
      </c>
      <c r="C7952" t="s">
        <v>26</v>
      </c>
      <c r="D7952" t="s">
        <v>26</v>
      </c>
      <c r="E7952" t="s">
        <v>26</v>
      </c>
      <c r="F7952">
        <v>249702750.65000001</v>
      </c>
      <c r="G7952">
        <v>222003112.86000001</v>
      </c>
      <c r="H7952">
        <v>334127229.31999999</v>
      </c>
      <c r="I7952" t="s">
        <v>26</v>
      </c>
      <c r="J7952" t="s">
        <v>26</v>
      </c>
      <c r="K7952" t="s">
        <v>26</v>
      </c>
    </row>
    <row r="7953" spans="1:11" x14ac:dyDescent="0.25">
      <c r="A7953" s="1">
        <v>38777</v>
      </c>
      <c r="B7953" t="s">
        <v>152</v>
      </c>
      <c r="C7953" t="s">
        <v>26</v>
      </c>
      <c r="D7953" t="s">
        <v>26</v>
      </c>
      <c r="E7953" t="s">
        <v>26</v>
      </c>
      <c r="F7953">
        <v>247308164.56999999</v>
      </c>
      <c r="G7953">
        <v>226032146.28999999</v>
      </c>
      <c r="H7953">
        <v>307020324.75</v>
      </c>
      <c r="I7953" t="s">
        <v>26</v>
      </c>
      <c r="J7953" t="s">
        <v>26</v>
      </c>
      <c r="K7953" t="s">
        <v>26</v>
      </c>
    </row>
    <row r="7954" spans="1:11" x14ac:dyDescent="0.25">
      <c r="A7954" s="1">
        <v>38777</v>
      </c>
      <c r="B7954" t="s">
        <v>153</v>
      </c>
      <c r="C7954" t="s">
        <v>26</v>
      </c>
      <c r="D7954" t="s">
        <v>26</v>
      </c>
      <c r="E7954" t="s">
        <v>26</v>
      </c>
      <c r="F7954">
        <v>290385000.14999998</v>
      </c>
      <c r="G7954">
        <v>276917202.00999999</v>
      </c>
      <c r="H7954">
        <v>329866145.31999999</v>
      </c>
      <c r="I7954" t="s">
        <v>26</v>
      </c>
      <c r="J7954" t="s">
        <v>26</v>
      </c>
      <c r="K7954" t="s">
        <v>26</v>
      </c>
    </row>
    <row r="7955" spans="1:11" x14ac:dyDescent="0.25">
      <c r="A7955" s="1">
        <v>38777</v>
      </c>
      <c r="B7955" t="s">
        <v>154</v>
      </c>
      <c r="C7955" t="s">
        <v>26</v>
      </c>
      <c r="D7955" t="s">
        <v>26</v>
      </c>
      <c r="E7955" t="s">
        <v>26</v>
      </c>
      <c r="F7955">
        <v>268184270.94999999</v>
      </c>
      <c r="G7955">
        <v>244069801.72</v>
      </c>
      <c r="H7955">
        <v>349433747.97000003</v>
      </c>
      <c r="I7955" t="s">
        <v>26</v>
      </c>
      <c r="J7955" t="s">
        <v>26</v>
      </c>
      <c r="K7955" t="s">
        <v>26</v>
      </c>
    </row>
    <row r="7956" spans="1:11" x14ac:dyDescent="0.25">
      <c r="A7956" s="1">
        <v>38777</v>
      </c>
      <c r="B7956" t="s">
        <v>155</v>
      </c>
      <c r="C7956" t="s">
        <v>26</v>
      </c>
      <c r="D7956" t="s">
        <v>26</v>
      </c>
      <c r="E7956" t="s">
        <v>26</v>
      </c>
      <c r="F7956">
        <v>254202770.78999999</v>
      </c>
      <c r="G7956">
        <v>232086434.56999999</v>
      </c>
      <c r="H7956">
        <v>316805603.04000002</v>
      </c>
      <c r="I7956" t="s">
        <v>26</v>
      </c>
      <c r="J7956" t="s">
        <v>26</v>
      </c>
      <c r="K7956" t="s">
        <v>26</v>
      </c>
    </row>
    <row r="7957" spans="1:11" x14ac:dyDescent="0.25">
      <c r="A7957" s="1">
        <v>38808</v>
      </c>
      <c r="B7957" t="s">
        <v>1</v>
      </c>
      <c r="C7957" t="s">
        <v>26</v>
      </c>
      <c r="D7957" t="s">
        <v>26</v>
      </c>
      <c r="E7957" t="s">
        <v>26</v>
      </c>
      <c r="F7957">
        <v>274505842.60000002</v>
      </c>
      <c r="G7957">
        <v>243486199.24000001</v>
      </c>
      <c r="H7957">
        <v>358772883.70999998</v>
      </c>
      <c r="I7957" t="s">
        <v>26</v>
      </c>
      <c r="J7957" t="s">
        <v>26</v>
      </c>
      <c r="K7957" t="s">
        <v>26</v>
      </c>
    </row>
    <row r="7958" spans="1:11" x14ac:dyDescent="0.25">
      <c r="A7958" s="1">
        <v>38808</v>
      </c>
      <c r="B7958" t="s">
        <v>126</v>
      </c>
      <c r="C7958" t="s">
        <v>26</v>
      </c>
      <c r="D7958" t="s">
        <v>26</v>
      </c>
      <c r="E7958" t="s">
        <v>26</v>
      </c>
      <c r="F7958">
        <v>264166888.19999999</v>
      </c>
      <c r="G7958">
        <v>235735766.44999999</v>
      </c>
      <c r="H7958">
        <v>340776296.13</v>
      </c>
      <c r="I7958" t="s">
        <v>26</v>
      </c>
      <c r="J7958" t="s">
        <v>26</v>
      </c>
      <c r="K7958" t="s">
        <v>26</v>
      </c>
    </row>
    <row r="7959" spans="1:11" x14ac:dyDescent="0.25">
      <c r="A7959" s="1">
        <v>38808</v>
      </c>
      <c r="B7959" t="s">
        <v>127</v>
      </c>
      <c r="C7959" t="s">
        <v>26</v>
      </c>
      <c r="D7959" t="s">
        <v>26</v>
      </c>
      <c r="E7959" t="s">
        <v>26</v>
      </c>
      <c r="F7959">
        <v>276082693.25</v>
      </c>
      <c r="G7959">
        <v>242180238.47</v>
      </c>
      <c r="H7959">
        <v>381766820.45999998</v>
      </c>
      <c r="I7959" t="s">
        <v>26</v>
      </c>
      <c r="J7959" t="s">
        <v>26</v>
      </c>
      <c r="K7959" t="s">
        <v>26</v>
      </c>
    </row>
    <row r="7960" spans="1:11" x14ac:dyDescent="0.25">
      <c r="A7960" s="1">
        <v>38808</v>
      </c>
      <c r="B7960" t="s">
        <v>113</v>
      </c>
      <c r="C7960" t="s">
        <v>26</v>
      </c>
      <c r="D7960" t="s">
        <v>26</v>
      </c>
      <c r="E7960" t="s">
        <v>26</v>
      </c>
      <c r="F7960">
        <v>280338015.00999999</v>
      </c>
      <c r="G7960">
        <v>247709511.25999999</v>
      </c>
      <c r="H7960">
        <v>361919997.13</v>
      </c>
      <c r="I7960" t="s">
        <v>26</v>
      </c>
      <c r="J7960" t="s">
        <v>26</v>
      </c>
      <c r="K7960" t="s">
        <v>26</v>
      </c>
    </row>
    <row r="7961" spans="1:11" x14ac:dyDescent="0.25">
      <c r="A7961" s="1">
        <v>38808</v>
      </c>
      <c r="B7961" t="s">
        <v>128</v>
      </c>
      <c r="C7961" t="s">
        <v>26</v>
      </c>
      <c r="D7961" t="s">
        <v>26</v>
      </c>
      <c r="E7961" t="s">
        <v>26</v>
      </c>
      <c r="F7961">
        <v>264568866.16</v>
      </c>
      <c r="G7961">
        <v>234702660.38</v>
      </c>
      <c r="H7961">
        <v>345604019.19</v>
      </c>
      <c r="I7961" t="s">
        <v>26</v>
      </c>
      <c r="J7961" t="s">
        <v>26</v>
      </c>
      <c r="K7961" t="s">
        <v>26</v>
      </c>
    </row>
    <row r="7962" spans="1:11" x14ac:dyDescent="0.25">
      <c r="A7962" s="1">
        <v>38808</v>
      </c>
      <c r="B7962" t="s">
        <v>129</v>
      </c>
      <c r="C7962" t="s">
        <v>26</v>
      </c>
      <c r="D7962" t="s">
        <v>26</v>
      </c>
      <c r="E7962" t="s">
        <v>26</v>
      </c>
      <c r="F7962">
        <v>268273113.86000001</v>
      </c>
      <c r="G7962">
        <v>247646924.66999999</v>
      </c>
      <c r="H7962">
        <v>330399718.49000001</v>
      </c>
      <c r="I7962" t="s">
        <v>26</v>
      </c>
      <c r="J7962" t="s">
        <v>26</v>
      </c>
      <c r="K7962" t="s">
        <v>26</v>
      </c>
    </row>
    <row r="7963" spans="1:11" x14ac:dyDescent="0.25">
      <c r="A7963" s="1">
        <v>38808</v>
      </c>
      <c r="B7963" t="s">
        <v>130</v>
      </c>
      <c r="C7963" t="s">
        <v>26</v>
      </c>
      <c r="D7963" t="s">
        <v>26</v>
      </c>
      <c r="E7963" t="s">
        <v>26</v>
      </c>
      <c r="F7963">
        <v>271470134.32999998</v>
      </c>
      <c r="G7963">
        <v>232926647.22</v>
      </c>
      <c r="H7963">
        <v>414373282.66000003</v>
      </c>
      <c r="I7963" t="s">
        <v>26</v>
      </c>
      <c r="J7963" t="s">
        <v>26</v>
      </c>
      <c r="K7963" t="s">
        <v>26</v>
      </c>
    </row>
    <row r="7964" spans="1:11" x14ac:dyDescent="0.25">
      <c r="A7964" s="1">
        <v>38808</v>
      </c>
      <c r="B7964" t="s">
        <v>131</v>
      </c>
      <c r="C7964" t="s">
        <v>26</v>
      </c>
      <c r="D7964" t="s">
        <v>26</v>
      </c>
      <c r="E7964" t="s">
        <v>26</v>
      </c>
      <c r="F7964">
        <v>271186297.54000002</v>
      </c>
      <c r="G7964">
        <v>238553971.34</v>
      </c>
      <c r="H7964">
        <v>376373833.13</v>
      </c>
      <c r="I7964" t="s">
        <v>26</v>
      </c>
      <c r="J7964" t="s">
        <v>26</v>
      </c>
      <c r="K7964" t="s">
        <v>26</v>
      </c>
    </row>
    <row r="7965" spans="1:11" x14ac:dyDescent="0.25">
      <c r="A7965" s="1">
        <v>38808</v>
      </c>
      <c r="B7965" t="s">
        <v>132</v>
      </c>
      <c r="C7965" t="s">
        <v>26</v>
      </c>
      <c r="D7965" t="s">
        <v>26</v>
      </c>
      <c r="E7965" t="s">
        <v>26</v>
      </c>
      <c r="F7965">
        <v>274844380.92000002</v>
      </c>
      <c r="G7965">
        <v>236512673.65000001</v>
      </c>
      <c r="H7965">
        <v>364004676.75999999</v>
      </c>
      <c r="I7965" t="s">
        <v>26</v>
      </c>
      <c r="J7965" t="s">
        <v>26</v>
      </c>
      <c r="K7965" t="s">
        <v>26</v>
      </c>
    </row>
    <row r="7966" spans="1:11" x14ac:dyDescent="0.25">
      <c r="A7966" s="1">
        <v>38808</v>
      </c>
      <c r="B7966" t="s">
        <v>133</v>
      </c>
      <c r="C7966" t="s">
        <v>26</v>
      </c>
      <c r="D7966" t="s">
        <v>26</v>
      </c>
      <c r="E7966" t="s">
        <v>26</v>
      </c>
      <c r="F7966">
        <v>274954468.32999998</v>
      </c>
      <c r="G7966">
        <v>236426298.91</v>
      </c>
      <c r="H7966">
        <v>370111335.70999998</v>
      </c>
      <c r="I7966" t="s">
        <v>26</v>
      </c>
      <c r="J7966" t="s">
        <v>26</v>
      </c>
      <c r="K7966" t="s">
        <v>26</v>
      </c>
    </row>
    <row r="7967" spans="1:11" x14ac:dyDescent="0.25">
      <c r="A7967" s="1">
        <v>38808</v>
      </c>
      <c r="B7967" t="s">
        <v>134</v>
      </c>
      <c r="C7967" t="s">
        <v>26</v>
      </c>
      <c r="D7967" t="s">
        <v>26</v>
      </c>
      <c r="E7967" t="s">
        <v>26</v>
      </c>
      <c r="F7967">
        <v>247544266.56999999</v>
      </c>
      <c r="G7967">
        <v>236381119.90000001</v>
      </c>
      <c r="H7967">
        <v>276886145.51999998</v>
      </c>
      <c r="I7967" t="s">
        <v>26</v>
      </c>
      <c r="J7967" t="s">
        <v>26</v>
      </c>
      <c r="K7967" t="s">
        <v>26</v>
      </c>
    </row>
    <row r="7968" spans="1:11" x14ac:dyDescent="0.25">
      <c r="A7968" s="1">
        <v>38808</v>
      </c>
      <c r="B7968" t="s">
        <v>135</v>
      </c>
      <c r="C7968" t="s">
        <v>26</v>
      </c>
      <c r="D7968" t="s">
        <v>26</v>
      </c>
      <c r="E7968" t="s">
        <v>26</v>
      </c>
      <c r="F7968">
        <v>253270095.86000001</v>
      </c>
      <c r="G7968">
        <v>234395255.05000001</v>
      </c>
      <c r="H7968">
        <v>313396965</v>
      </c>
      <c r="I7968" t="s">
        <v>26</v>
      </c>
      <c r="J7968" t="s">
        <v>26</v>
      </c>
      <c r="K7968" t="s">
        <v>26</v>
      </c>
    </row>
    <row r="7969" spans="1:11" x14ac:dyDescent="0.25">
      <c r="A7969" s="1">
        <v>38808</v>
      </c>
      <c r="B7969" t="s">
        <v>136</v>
      </c>
      <c r="C7969" t="s">
        <v>26</v>
      </c>
      <c r="D7969" t="s">
        <v>26</v>
      </c>
      <c r="E7969" t="s">
        <v>26</v>
      </c>
      <c r="F7969">
        <v>293127427.94999999</v>
      </c>
      <c r="G7969">
        <v>241153228.05000001</v>
      </c>
      <c r="H7969">
        <v>448051166.13</v>
      </c>
      <c r="I7969" t="s">
        <v>26</v>
      </c>
      <c r="J7969" t="s">
        <v>26</v>
      </c>
      <c r="K7969" t="s">
        <v>26</v>
      </c>
    </row>
    <row r="7970" spans="1:11" x14ac:dyDescent="0.25">
      <c r="A7970" s="1">
        <v>38808</v>
      </c>
      <c r="B7970" t="s">
        <v>137</v>
      </c>
      <c r="C7970" t="s">
        <v>26</v>
      </c>
      <c r="D7970" t="s">
        <v>26</v>
      </c>
      <c r="E7970" t="s">
        <v>26</v>
      </c>
      <c r="F7970">
        <v>273963793.77999997</v>
      </c>
      <c r="G7970">
        <v>224788706.90000001</v>
      </c>
      <c r="H7970">
        <v>478303471.35000002</v>
      </c>
      <c r="I7970" t="s">
        <v>26</v>
      </c>
      <c r="J7970" t="s">
        <v>26</v>
      </c>
      <c r="K7970" t="s">
        <v>26</v>
      </c>
    </row>
    <row r="7971" spans="1:11" x14ac:dyDescent="0.25">
      <c r="A7971" s="1">
        <v>38808</v>
      </c>
      <c r="B7971" t="s">
        <v>138</v>
      </c>
      <c r="C7971" t="s">
        <v>26</v>
      </c>
      <c r="D7971" t="s">
        <v>26</v>
      </c>
      <c r="E7971" t="s">
        <v>26</v>
      </c>
      <c r="F7971">
        <v>306199631.26999998</v>
      </c>
      <c r="G7971">
        <v>264576782.59999999</v>
      </c>
      <c r="H7971">
        <v>444504492.31999999</v>
      </c>
      <c r="I7971" t="s">
        <v>26</v>
      </c>
      <c r="J7971" t="s">
        <v>26</v>
      </c>
      <c r="K7971" t="s">
        <v>26</v>
      </c>
    </row>
    <row r="7972" spans="1:11" x14ac:dyDescent="0.25">
      <c r="A7972" s="1">
        <v>38808</v>
      </c>
      <c r="B7972" t="s">
        <v>139</v>
      </c>
      <c r="C7972" t="s">
        <v>26</v>
      </c>
      <c r="D7972" t="s">
        <v>26</v>
      </c>
      <c r="E7972" t="s">
        <v>26</v>
      </c>
      <c r="F7972">
        <v>285187616.87</v>
      </c>
      <c r="G7972">
        <v>237636439.38999999</v>
      </c>
      <c r="H7972">
        <v>449601012.61000001</v>
      </c>
      <c r="I7972" t="s">
        <v>26</v>
      </c>
      <c r="J7972" t="s">
        <v>26</v>
      </c>
      <c r="K7972" t="s">
        <v>26</v>
      </c>
    </row>
    <row r="7973" spans="1:11" x14ac:dyDescent="0.25">
      <c r="A7973" s="1">
        <v>38808</v>
      </c>
      <c r="B7973" t="s">
        <v>140</v>
      </c>
      <c r="C7973" t="s">
        <v>26</v>
      </c>
      <c r="D7973" t="s">
        <v>26</v>
      </c>
      <c r="E7973" t="s">
        <v>26</v>
      </c>
      <c r="F7973">
        <v>248191147.30000001</v>
      </c>
      <c r="G7973">
        <v>229597597.25</v>
      </c>
      <c r="H7973">
        <v>311193011.33999997</v>
      </c>
      <c r="I7973" t="s">
        <v>26</v>
      </c>
      <c r="J7973" t="s">
        <v>26</v>
      </c>
      <c r="K7973" t="s">
        <v>26</v>
      </c>
    </row>
    <row r="7974" spans="1:11" x14ac:dyDescent="0.25">
      <c r="A7974" s="1">
        <v>38808</v>
      </c>
      <c r="B7974" t="s">
        <v>141</v>
      </c>
      <c r="C7974" t="s">
        <v>26</v>
      </c>
      <c r="D7974" t="s">
        <v>26</v>
      </c>
      <c r="E7974" t="s">
        <v>26</v>
      </c>
      <c r="F7974">
        <v>266749171.75</v>
      </c>
      <c r="G7974">
        <v>252955186.47</v>
      </c>
      <c r="H7974">
        <v>320308769.88999999</v>
      </c>
      <c r="I7974" t="s">
        <v>26</v>
      </c>
      <c r="J7974" t="s">
        <v>26</v>
      </c>
      <c r="K7974" t="s">
        <v>26</v>
      </c>
    </row>
    <row r="7975" spans="1:11" x14ac:dyDescent="0.25">
      <c r="A7975" s="1">
        <v>38808</v>
      </c>
      <c r="B7975" t="s">
        <v>142</v>
      </c>
      <c r="C7975" t="s">
        <v>26</v>
      </c>
      <c r="D7975" t="s">
        <v>26</v>
      </c>
      <c r="E7975" t="s">
        <v>26</v>
      </c>
      <c r="F7975">
        <v>269519867.54000002</v>
      </c>
      <c r="G7975">
        <v>231103793.24000001</v>
      </c>
      <c r="H7975">
        <v>387805021.36000001</v>
      </c>
      <c r="I7975" t="s">
        <v>26</v>
      </c>
      <c r="J7975" t="s">
        <v>26</v>
      </c>
      <c r="K7975" t="s">
        <v>26</v>
      </c>
    </row>
    <row r="7976" spans="1:11" x14ac:dyDescent="0.25">
      <c r="A7976" s="1">
        <v>38808</v>
      </c>
      <c r="B7976" t="s">
        <v>143</v>
      </c>
      <c r="C7976" t="s">
        <v>26</v>
      </c>
      <c r="D7976" t="s">
        <v>26</v>
      </c>
      <c r="E7976" t="s">
        <v>26</v>
      </c>
      <c r="F7976">
        <v>268823420.27999997</v>
      </c>
      <c r="G7976">
        <v>238852172.5</v>
      </c>
      <c r="H7976">
        <v>343378184.52999997</v>
      </c>
      <c r="I7976" t="s">
        <v>26</v>
      </c>
      <c r="J7976" t="s">
        <v>26</v>
      </c>
      <c r="K7976" t="s">
        <v>26</v>
      </c>
    </row>
    <row r="7977" spans="1:11" x14ac:dyDescent="0.25">
      <c r="A7977" s="1">
        <v>38808</v>
      </c>
      <c r="B7977" t="s">
        <v>144</v>
      </c>
      <c r="C7977" t="s">
        <v>26</v>
      </c>
      <c r="D7977" t="s">
        <v>26</v>
      </c>
      <c r="E7977" t="s">
        <v>26</v>
      </c>
      <c r="F7977">
        <v>250385660.86000001</v>
      </c>
      <c r="G7977">
        <v>228102393.91999999</v>
      </c>
      <c r="H7977">
        <v>333853620.33999997</v>
      </c>
      <c r="I7977" t="s">
        <v>26</v>
      </c>
      <c r="J7977" t="s">
        <v>26</v>
      </c>
      <c r="K7977" t="s">
        <v>26</v>
      </c>
    </row>
    <row r="7978" spans="1:11" x14ac:dyDescent="0.25">
      <c r="A7978" s="1">
        <v>38808</v>
      </c>
      <c r="B7978" t="s">
        <v>145</v>
      </c>
      <c r="C7978" t="s">
        <v>26</v>
      </c>
      <c r="D7978" t="s">
        <v>26</v>
      </c>
      <c r="E7978" t="s">
        <v>26</v>
      </c>
      <c r="F7978">
        <v>286059392.22000003</v>
      </c>
      <c r="G7978">
        <v>256376203.74000001</v>
      </c>
      <c r="H7978">
        <v>365087492.85000002</v>
      </c>
      <c r="I7978" t="s">
        <v>26</v>
      </c>
      <c r="J7978" t="s">
        <v>26</v>
      </c>
      <c r="K7978" t="s">
        <v>26</v>
      </c>
    </row>
    <row r="7979" spans="1:11" x14ac:dyDescent="0.25">
      <c r="A7979" s="1">
        <v>38808</v>
      </c>
      <c r="B7979" t="s">
        <v>146</v>
      </c>
      <c r="C7979" t="s">
        <v>26</v>
      </c>
      <c r="D7979" t="s">
        <v>26</v>
      </c>
      <c r="E7979" t="s">
        <v>26</v>
      </c>
      <c r="F7979">
        <v>289987118.44999999</v>
      </c>
      <c r="G7979">
        <v>262958669.00999999</v>
      </c>
      <c r="H7979">
        <v>367562700.00999999</v>
      </c>
      <c r="I7979" t="s">
        <v>26</v>
      </c>
      <c r="J7979" t="s">
        <v>26</v>
      </c>
      <c r="K7979" t="s">
        <v>26</v>
      </c>
    </row>
    <row r="7980" spans="1:11" x14ac:dyDescent="0.25">
      <c r="A7980" s="1">
        <v>38808</v>
      </c>
      <c r="B7980" t="s">
        <v>2</v>
      </c>
      <c r="C7980" t="s">
        <v>26</v>
      </c>
      <c r="D7980" t="s">
        <v>26</v>
      </c>
      <c r="E7980" t="s">
        <v>26</v>
      </c>
      <c r="F7980">
        <v>264195398.13999999</v>
      </c>
      <c r="G7980">
        <v>240499077.52000001</v>
      </c>
      <c r="H7980">
        <v>335732070.81</v>
      </c>
      <c r="I7980" t="s">
        <v>26</v>
      </c>
      <c r="J7980" t="s">
        <v>26</v>
      </c>
      <c r="K7980" t="s">
        <v>26</v>
      </c>
    </row>
    <row r="7981" spans="1:11" x14ac:dyDescent="0.25">
      <c r="A7981" s="1">
        <v>38808</v>
      </c>
      <c r="B7981" t="s">
        <v>147</v>
      </c>
      <c r="C7981" t="s">
        <v>26</v>
      </c>
      <c r="D7981" t="s">
        <v>26</v>
      </c>
      <c r="E7981" t="s">
        <v>26</v>
      </c>
      <c r="F7981">
        <v>284671894.38</v>
      </c>
      <c r="G7981">
        <v>232547626.34999999</v>
      </c>
      <c r="H7981">
        <v>402189716.64999998</v>
      </c>
      <c r="I7981" t="s">
        <v>26</v>
      </c>
      <c r="J7981" t="s">
        <v>26</v>
      </c>
      <c r="K7981" t="s">
        <v>26</v>
      </c>
    </row>
    <row r="7982" spans="1:11" x14ac:dyDescent="0.25">
      <c r="A7982" s="1">
        <v>38808</v>
      </c>
      <c r="B7982" t="s">
        <v>148</v>
      </c>
      <c r="C7982" t="s">
        <v>26</v>
      </c>
      <c r="D7982" t="s">
        <v>26</v>
      </c>
      <c r="E7982" t="s">
        <v>26</v>
      </c>
      <c r="F7982">
        <v>277044906.93000001</v>
      </c>
      <c r="G7982">
        <v>245399926.09999999</v>
      </c>
      <c r="H7982">
        <v>353538300.64999998</v>
      </c>
      <c r="I7982" t="s">
        <v>26</v>
      </c>
      <c r="J7982" t="s">
        <v>26</v>
      </c>
      <c r="K7982" t="s">
        <v>26</v>
      </c>
    </row>
    <row r="7983" spans="1:11" x14ac:dyDescent="0.25">
      <c r="A7983" s="1">
        <v>38808</v>
      </c>
      <c r="B7983" t="s">
        <v>149</v>
      </c>
      <c r="C7983" t="s">
        <v>26</v>
      </c>
      <c r="D7983" t="s">
        <v>26</v>
      </c>
      <c r="E7983" t="s">
        <v>26</v>
      </c>
      <c r="F7983">
        <v>267202912.03</v>
      </c>
      <c r="G7983">
        <v>235897937.02000001</v>
      </c>
      <c r="H7983">
        <v>343017889.27999997</v>
      </c>
      <c r="I7983" t="s">
        <v>26</v>
      </c>
      <c r="J7983" t="s">
        <v>26</v>
      </c>
      <c r="K7983" t="s">
        <v>26</v>
      </c>
    </row>
    <row r="7984" spans="1:11" x14ac:dyDescent="0.25">
      <c r="A7984" s="1">
        <v>38808</v>
      </c>
      <c r="B7984" t="s">
        <v>150</v>
      </c>
      <c r="C7984" t="s">
        <v>26</v>
      </c>
      <c r="D7984" t="s">
        <v>26</v>
      </c>
      <c r="E7984" t="s">
        <v>26</v>
      </c>
      <c r="F7984">
        <v>291246577.17000002</v>
      </c>
      <c r="G7984">
        <v>259223821.81999999</v>
      </c>
      <c r="H7984">
        <v>375787213.98000002</v>
      </c>
      <c r="I7984" t="s">
        <v>26</v>
      </c>
      <c r="J7984" t="s">
        <v>26</v>
      </c>
      <c r="K7984" t="s">
        <v>26</v>
      </c>
    </row>
    <row r="7985" spans="1:11" x14ac:dyDescent="0.25">
      <c r="A7985" s="1">
        <v>38808</v>
      </c>
      <c r="B7985" t="s">
        <v>151</v>
      </c>
      <c r="C7985" t="s">
        <v>26</v>
      </c>
      <c r="D7985" t="s">
        <v>26</v>
      </c>
      <c r="E7985" t="s">
        <v>26</v>
      </c>
      <c r="F7985">
        <v>249802631.75</v>
      </c>
      <c r="G7985">
        <v>222136314.72</v>
      </c>
      <c r="H7985">
        <v>334127229.31999999</v>
      </c>
      <c r="I7985" t="s">
        <v>26</v>
      </c>
      <c r="J7985" t="s">
        <v>26</v>
      </c>
      <c r="K7985" t="s">
        <v>26</v>
      </c>
    </row>
    <row r="7986" spans="1:11" x14ac:dyDescent="0.25">
      <c r="A7986" s="1">
        <v>38808</v>
      </c>
      <c r="B7986" t="s">
        <v>152</v>
      </c>
      <c r="C7986" t="s">
        <v>26</v>
      </c>
      <c r="D7986" t="s">
        <v>26</v>
      </c>
      <c r="E7986" t="s">
        <v>26</v>
      </c>
      <c r="F7986">
        <v>247382357.02000001</v>
      </c>
      <c r="G7986">
        <v>226145162.36000001</v>
      </c>
      <c r="H7986">
        <v>307020324.75</v>
      </c>
      <c r="I7986" t="s">
        <v>26</v>
      </c>
      <c r="J7986" t="s">
        <v>26</v>
      </c>
      <c r="K7986" t="s">
        <v>26</v>
      </c>
    </row>
    <row r="7987" spans="1:11" x14ac:dyDescent="0.25">
      <c r="A7987" s="1">
        <v>38808</v>
      </c>
      <c r="B7987" t="s">
        <v>153</v>
      </c>
      <c r="C7987" t="s">
        <v>26</v>
      </c>
      <c r="D7987" t="s">
        <v>26</v>
      </c>
      <c r="E7987" t="s">
        <v>26</v>
      </c>
      <c r="F7987">
        <v>290617308.14999998</v>
      </c>
      <c r="G7987">
        <v>277277194.38</v>
      </c>
      <c r="H7987">
        <v>329866145.31999999</v>
      </c>
      <c r="I7987" t="s">
        <v>26</v>
      </c>
      <c r="J7987" t="s">
        <v>26</v>
      </c>
      <c r="K7987" t="s">
        <v>26</v>
      </c>
    </row>
    <row r="7988" spans="1:11" x14ac:dyDescent="0.25">
      <c r="A7988" s="1">
        <v>38808</v>
      </c>
      <c r="B7988" t="s">
        <v>154</v>
      </c>
      <c r="C7988" t="s">
        <v>26</v>
      </c>
      <c r="D7988" t="s">
        <v>26</v>
      </c>
      <c r="E7988" t="s">
        <v>26</v>
      </c>
      <c r="F7988">
        <v>268398818.36000001</v>
      </c>
      <c r="G7988">
        <v>244387092.47</v>
      </c>
      <c r="H7988">
        <v>349433747.97000003</v>
      </c>
      <c r="I7988" t="s">
        <v>26</v>
      </c>
      <c r="J7988" t="s">
        <v>26</v>
      </c>
      <c r="K7988" t="s">
        <v>26</v>
      </c>
    </row>
    <row r="7989" spans="1:11" x14ac:dyDescent="0.25">
      <c r="A7989" s="1">
        <v>38808</v>
      </c>
      <c r="B7989" t="s">
        <v>155</v>
      </c>
      <c r="C7989" t="s">
        <v>26</v>
      </c>
      <c r="D7989" t="s">
        <v>26</v>
      </c>
      <c r="E7989" t="s">
        <v>26</v>
      </c>
      <c r="F7989">
        <v>254533234.38999999</v>
      </c>
      <c r="G7989">
        <v>232573816.08000001</v>
      </c>
      <c r="H7989">
        <v>316805603.04000002</v>
      </c>
      <c r="I7989" t="s">
        <v>26</v>
      </c>
      <c r="J7989" t="s">
        <v>26</v>
      </c>
      <c r="K7989" t="s">
        <v>26</v>
      </c>
    </row>
    <row r="7990" spans="1:11" x14ac:dyDescent="0.25">
      <c r="A7990" s="1">
        <v>38838</v>
      </c>
      <c r="B7990" t="s">
        <v>1</v>
      </c>
      <c r="C7990" t="s">
        <v>26</v>
      </c>
      <c r="D7990" t="s">
        <v>26</v>
      </c>
      <c r="E7990" t="s">
        <v>26</v>
      </c>
      <c r="F7990">
        <v>277799912.70999998</v>
      </c>
      <c r="G7990">
        <v>244143611.97</v>
      </c>
      <c r="H7990">
        <v>367778083.08999997</v>
      </c>
      <c r="I7990" t="s">
        <v>26</v>
      </c>
      <c r="J7990" t="s">
        <v>26</v>
      </c>
      <c r="K7990" t="s">
        <v>26</v>
      </c>
    </row>
    <row r="7991" spans="1:11" x14ac:dyDescent="0.25">
      <c r="A7991" s="1">
        <v>38838</v>
      </c>
      <c r="B7991" t="s">
        <v>126</v>
      </c>
      <c r="C7991" t="s">
        <v>26</v>
      </c>
      <c r="D7991" t="s">
        <v>26</v>
      </c>
      <c r="E7991" t="s">
        <v>26</v>
      </c>
      <c r="F7991">
        <v>265857556.28999999</v>
      </c>
      <c r="G7991">
        <v>237150181.05000001</v>
      </c>
      <c r="H7991">
        <v>343127652.56999999</v>
      </c>
      <c r="I7991" t="s">
        <v>26</v>
      </c>
      <c r="J7991" t="s">
        <v>26</v>
      </c>
      <c r="K7991" t="s">
        <v>26</v>
      </c>
    </row>
    <row r="7992" spans="1:11" x14ac:dyDescent="0.25">
      <c r="A7992" s="1">
        <v>38838</v>
      </c>
      <c r="B7992" t="s">
        <v>127</v>
      </c>
      <c r="C7992" t="s">
        <v>26</v>
      </c>
      <c r="D7992" t="s">
        <v>26</v>
      </c>
      <c r="E7992" t="s">
        <v>26</v>
      </c>
      <c r="F7992">
        <v>279230035.95999998</v>
      </c>
      <c r="G7992">
        <v>243027869.30000001</v>
      </c>
      <c r="H7992">
        <v>390891047.47000003</v>
      </c>
      <c r="I7992" t="s">
        <v>26</v>
      </c>
      <c r="J7992" t="s">
        <v>26</v>
      </c>
      <c r="K7992" t="s">
        <v>26</v>
      </c>
    </row>
    <row r="7993" spans="1:11" x14ac:dyDescent="0.25">
      <c r="A7993" s="1">
        <v>38838</v>
      </c>
      <c r="B7993" t="s">
        <v>113</v>
      </c>
      <c r="C7993" t="s">
        <v>26</v>
      </c>
      <c r="D7993" t="s">
        <v>26</v>
      </c>
      <c r="E7993" t="s">
        <v>26</v>
      </c>
      <c r="F7993">
        <v>284851457.05000001</v>
      </c>
      <c r="G7993">
        <v>248229701.22999999</v>
      </c>
      <c r="H7993">
        <v>374116701.04000002</v>
      </c>
      <c r="I7993" t="s">
        <v>26</v>
      </c>
      <c r="J7993" t="s">
        <v>26</v>
      </c>
      <c r="K7993" t="s">
        <v>26</v>
      </c>
    </row>
    <row r="7994" spans="1:11" x14ac:dyDescent="0.25">
      <c r="A7994" s="1">
        <v>38838</v>
      </c>
      <c r="B7994" t="s">
        <v>128</v>
      </c>
      <c r="C7994" t="s">
        <v>26</v>
      </c>
      <c r="D7994" t="s">
        <v>26</v>
      </c>
      <c r="E7994" t="s">
        <v>26</v>
      </c>
      <c r="F7994">
        <v>266420848.22</v>
      </c>
      <c r="G7994">
        <v>235101654.90000001</v>
      </c>
      <c r="H7994">
        <v>350615277.47000003</v>
      </c>
      <c r="I7994" t="s">
        <v>26</v>
      </c>
      <c r="J7994" t="s">
        <v>26</v>
      </c>
      <c r="K7994" t="s">
        <v>26</v>
      </c>
    </row>
    <row r="7995" spans="1:11" x14ac:dyDescent="0.25">
      <c r="A7995" s="1">
        <v>38838</v>
      </c>
      <c r="B7995" t="s">
        <v>129</v>
      </c>
      <c r="C7995" t="s">
        <v>26</v>
      </c>
      <c r="D7995" t="s">
        <v>26</v>
      </c>
      <c r="E7995" t="s">
        <v>26</v>
      </c>
      <c r="F7995">
        <v>270177852.97000003</v>
      </c>
      <c r="G7995">
        <v>248018395.06</v>
      </c>
      <c r="H7995">
        <v>335752193.93000001</v>
      </c>
      <c r="I7995" t="s">
        <v>26</v>
      </c>
      <c r="J7995" t="s">
        <v>26</v>
      </c>
      <c r="K7995" t="s">
        <v>26</v>
      </c>
    </row>
    <row r="7996" spans="1:11" x14ac:dyDescent="0.25">
      <c r="A7996" s="1">
        <v>38838</v>
      </c>
      <c r="B7996" t="s">
        <v>130</v>
      </c>
      <c r="C7996" t="s">
        <v>26</v>
      </c>
      <c r="D7996" t="s">
        <v>26</v>
      </c>
      <c r="E7996" t="s">
        <v>26</v>
      </c>
      <c r="F7996">
        <v>273641895.39999998</v>
      </c>
      <c r="G7996">
        <v>233811768.47999999</v>
      </c>
      <c r="H7996">
        <v>420630319.23000002</v>
      </c>
      <c r="I7996" t="s">
        <v>26</v>
      </c>
      <c r="J7996" t="s">
        <v>26</v>
      </c>
      <c r="K7996" t="s">
        <v>26</v>
      </c>
    </row>
    <row r="7997" spans="1:11" x14ac:dyDescent="0.25">
      <c r="A7997" s="1">
        <v>38838</v>
      </c>
      <c r="B7997" t="s">
        <v>131</v>
      </c>
      <c r="C7997" t="s">
        <v>26</v>
      </c>
      <c r="D7997" t="s">
        <v>26</v>
      </c>
      <c r="E7997" t="s">
        <v>26</v>
      </c>
      <c r="F7997">
        <v>274467651.74000001</v>
      </c>
      <c r="G7997">
        <v>239054934.68000001</v>
      </c>
      <c r="H7997">
        <v>387627410.74000001</v>
      </c>
      <c r="I7997" t="s">
        <v>26</v>
      </c>
      <c r="J7997" t="s">
        <v>26</v>
      </c>
      <c r="K7997" t="s">
        <v>26</v>
      </c>
    </row>
    <row r="7998" spans="1:11" x14ac:dyDescent="0.25">
      <c r="A7998" s="1">
        <v>38838</v>
      </c>
      <c r="B7998" t="s">
        <v>132</v>
      </c>
      <c r="C7998" t="s">
        <v>26</v>
      </c>
      <c r="D7998" t="s">
        <v>26</v>
      </c>
      <c r="E7998" t="s">
        <v>26</v>
      </c>
      <c r="F7998">
        <v>275613945.18000001</v>
      </c>
      <c r="G7998">
        <v>239398128.27000001</v>
      </c>
      <c r="H7998">
        <v>360437430.93000001</v>
      </c>
      <c r="I7998" t="s">
        <v>26</v>
      </c>
      <c r="J7998" t="s">
        <v>26</v>
      </c>
      <c r="K7998" t="s">
        <v>26</v>
      </c>
    </row>
    <row r="7999" spans="1:11" x14ac:dyDescent="0.25">
      <c r="A7999" s="1">
        <v>38838</v>
      </c>
      <c r="B7999" t="s">
        <v>133</v>
      </c>
      <c r="C7999" t="s">
        <v>26</v>
      </c>
      <c r="D7999" t="s">
        <v>26</v>
      </c>
      <c r="E7999" t="s">
        <v>26</v>
      </c>
      <c r="F7999">
        <v>275366900.04000002</v>
      </c>
      <c r="G7999">
        <v>237088292.55000001</v>
      </c>
      <c r="H7999">
        <v>370111335.70999998</v>
      </c>
      <c r="I7999" t="s">
        <v>26</v>
      </c>
      <c r="J7999" t="s">
        <v>26</v>
      </c>
      <c r="K7999" t="s">
        <v>26</v>
      </c>
    </row>
    <row r="8000" spans="1:11" x14ac:dyDescent="0.25">
      <c r="A8000" s="1">
        <v>38838</v>
      </c>
      <c r="B8000" t="s">
        <v>134</v>
      </c>
      <c r="C8000" t="s">
        <v>26</v>
      </c>
      <c r="D8000" t="s">
        <v>26</v>
      </c>
      <c r="E8000" t="s">
        <v>26</v>
      </c>
      <c r="F8000">
        <v>249970200.38</v>
      </c>
      <c r="G8000">
        <v>237704854.16999999</v>
      </c>
      <c r="H8000">
        <v>281427078.31</v>
      </c>
      <c r="I8000" t="s">
        <v>26</v>
      </c>
      <c r="J8000" t="s">
        <v>26</v>
      </c>
      <c r="K8000" t="s">
        <v>26</v>
      </c>
    </row>
    <row r="8001" spans="1:11" x14ac:dyDescent="0.25">
      <c r="A8001" s="1">
        <v>38838</v>
      </c>
      <c r="B8001" t="s">
        <v>135</v>
      </c>
      <c r="C8001" t="s">
        <v>26</v>
      </c>
      <c r="D8001" t="s">
        <v>26</v>
      </c>
      <c r="E8001" t="s">
        <v>26</v>
      </c>
      <c r="F8001">
        <v>254713735.40000001</v>
      </c>
      <c r="G8001">
        <v>234113980.74000001</v>
      </c>
      <c r="H8001">
        <v>319257488.25</v>
      </c>
      <c r="I8001" t="s">
        <v>26</v>
      </c>
      <c r="J8001" t="s">
        <v>26</v>
      </c>
      <c r="K8001" t="s">
        <v>26</v>
      </c>
    </row>
    <row r="8002" spans="1:11" x14ac:dyDescent="0.25">
      <c r="A8002" s="1">
        <v>38838</v>
      </c>
      <c r="B8002" t="s">
        <v>136</v>
      </c>
      <c r="C8002" t="s">
        <v>26</v>
      </c>
      <c r="D8002" t="s">
        <v>26</v>
      </c>
      <c r="E8002" t="s">
        <v>26</v>
      </c>
      <c r="F8002">
        <v>293449868.12</v>
      </c>
      <c r="G8002">
        <v>241635534.5</v>
      </c>
      <c r="H8002">
        <v>448051166.13</v>
      </c>
      <c r="I8002" t="s">
        <v>26</v>
      </c>
      <c r="J8002" t="s">
        <v>26</v>
      </c>
      <c r="K8002" t="s">
        <v>26</v>
      </c>
    </row>
    <row r="8003" spans="1:11" x14ac:dyDescent="0.25">
      <c r="A8003" s="1">
        <v>38838</v>
      </c>
      <c r="B8003" t="s">
        <v>137</v>
      </c>
      <c r="C8003" t="s">
        <v>26</v>
      </c>
      <c r="D8003" t="s">
        <v>26</v>
      </c>
      <c r="E8003" t="s">
        <v>26</v>
      </c>
      <c r="F8003">
        <v>275799351.19999999</v>
      </c>
      <c r="G8003">
        <v>224676312.55000001</v>
      </c>
      <c r="H8003">
        <v>487343406.95999998</v>
      </c>
      <c r="I8003" t="s">
        <v>26</v>
      </c>
      <c r="J8003" t="s">
        <v>26</v>
      </c>
      <c r="K8003" t="s">
        <v>26</v>
      </c>
    </row>
    <row r="8004" spans="1:11" x14ac:dyDescent="0.25">
      <c r="A8004" s="1">
        <v>38838</v>
      </c>
      <c r="B8004" t="s">
        <v>138</v>
      </c>
      <c r="C8004" t="s">
        <v>26</v>
      </c>
      <c r="D8004" t="s">
        <v>26</v>
      </c>
      <c r="E8004" t="s">
        <v>26</v>
      </c>
      <c r="F8004">
        <v>310823245.69999999</v>
      </c>
      <c r="G8004">
        <v>264841359.38</v>
      </c>
      <c r="H8004">
        <v>462106870.20999998</v>
      </c>
      <c r="I8004" t="s">
        <v>26</v>
      </c>
      <c r="J8004" t="s">
        <v>26</v>
      </c>
      <c r="K8004" t="s">
        <v>26</v>
      </c>
    </row>
    <row r="8005" spans="1:11" x14ac:dyDescent="0.25">
      <c r="A8005" s="1">
        <v>38838</v>
      </c>
      <c r="B8005" t="s">
        <v>139</v>
      </c>
      <c r="C8005" t="s">
        <v>26</v>
      </c>
      <c r="D8005" t="s">
        <v>26</v>
      </c>
      <c r="E8005" t="s">
        <v>26</v>
      </c>
      <c r="F8005">
        <v>287098373.91000003</v>
      </c>
      <c r="G8005">
        <v>239133548.94999999</v>
      </c>
      <c r="H8005">
        <v>452973020.19999999</v>
      </c>
      <c r="I8005" t="s">
        <v>26</v>
      </c>
      <c r="J8005" t="s">
        <v>26</v>
      </c>
      <c r="K8005" t="s">
        <v>26</v>
      </c>
    </row>
    <row r="8006" spans="1:11" x14ac:dyDescent="0.25">
      <c r="A8006" s="1">
        <v>38838</v>
      </c>
      <c r="B8006" t="s">
        <v>140</v>
      </c>
      <c r="C8006" t="s">
        <v>26</v>
      </c>
      <c r="D8006" t="s">
        <v>26</v>
      </c>
      <c r="E8006" t="s">
        <v>26</v>
      </c>
      <c r="F8006">
        <v>250350410.28</v>
      </c>
      <c r="G8006">
        <v>229161361.81999999</v>
      </c>
      <c r="H8006">
        <v>320279847.26999998</v>
      </c>
      <c r="I8006" t="s">
        <v>26</v>
      </c>
      <c r="J8006" t="s">
        <v>26</v>
      </c>
      <c r="K8006" t="s">
        <v>26</v>
      </c>
    </row>
    <row r="8007" spans="1:11" x14ac:dyDescent="0.25">
      <c r="A8007" s="1">
        <v>38838</v>
      </c>
      <c r="B8007" t="s">
        <v>141</v>
      </c>
      <c r="C8007" t="s">
        <v>26</v>
      </c>
      <c r="D8007" t="s">
        <v>26</v>
      </c>
      <c r="E8007" t="s">
        <v>26</v>
      </c>
      <c r="F8007">
        <v>276912315.19</v>
      </c>
      <c r="G8007">
        <v>251563932.94</v>
      </c>
      <c r="H8007">
        <v>359642686.82999998</v>
      </c>
      <c r="I8007" t="s">
        <v>26</v>
      </c>
      <c r="J8007" t="s">
        <v>26</v>
      </c>
      <c r="K8007" t="s">
        <v>26</v>
      </c>
    </row>
    <row r="8008" spans="1:11" x14ac:dyDescent="0.25">
      <c r="A8008" s="1">
        <v>38838</v>
      </c>
      <c r="B8008" t="s">
        <v>142</v>
      </c>
      <c r="C8008" t="s">
        <v>26</v>
      </c>
      <c r="D8008" t="s">
        <v>26</v>
      </c>
      <c r="E8008" t="s">
        <v>26</v>
      </c>
      <c r="F8008">
        <v>270085859.25999999</v>
      </c>
      <c r="G8008">
        <v>231935766.88999999</v>
      </c>
      <c r="H8008">
        <v>387649899.35000002</v>
      </c>
      <c r="I8008" t="s">
        <v>26</v>
      </c>
      <c r="J8008" t="s">
        <v>26</v>
      </c>
      <c r="K8008" t="s">
        <v>26</v>
      </c>
    </row>
    <row r="8009" spans="1:11" x14ac:dyDescent="0.25">
      <c r="A8009" s="1">
        <v>38838</v>
      </c>
      <c r="B8009" t="s">
        <v>143</v>
      </c>
      <c r="C8009" t="s">
        <v>26</v>
      </c>
      <c r="D8009" t="s">
        <v>26</v>
      </c>
      <c r="E8009" t="s">
        <v>26</v>
      </c>
      <c r="F8009">
        <v>277398887.38999999</v>
      </c>
      <c r="G8009">
        <v>239592614.22999999</v>
      </c>
      <c r="H8009">
        <v>369200224.00999999</v>
      </c>
      <c r="I8009" t="s">
        <v>26</v>
      </c>
      <c r="J8009" t="s">
        <v>26</v>
      </c>
      <c r="K8009" t="s">
        <v>26</v>
      </c>
    </row>
    <row r="8010" spans="1:11" x14ac:dyDescent="0.25">
      <c r="A8010" s="1">
        <v>38838</v>
      </c>
      <c r="B8010" t="s">
        <v>144</v>
      </c>
      <c r="C8010" t="s">
        <v>26</v>
      </c>
      <c r="D8010" t="s">
        <v>26</v>
      </c>
      <c r="E8010" t="s">
        <v>26</v>
      </c>
      <c r="F8010">
        <v>261352552.80000001</v>
      </c>
      <c r="G8010">
        <v>228056773.44</v>
      </c>
      <c r="H8010">
        <v>375518552.16000003</v>
      </c>
      <c r="I8010" t="s">
        <v>26</v>
      </c>
      <c r="J8010" t="s">
        <v>26</v>
      </c>
      <c r="K8010" t="s">
        <v>26</v>
      </c>
    </row>
    <row r="8011" spans="1:11" x14ac:dyDescent="0.25">
      <c r="A8011" s="1">
        <v>38838</v>
      </c>
      <c r="B8011" t="s">
        <v>145</v>
      </c>
      <c r="C8011" t="s">
        <v>26</v>
      </c>
      <c r="D8011" t="s">
        <v>26</v>
      </c>
      <c r="E8011" t="s">
        <v>26</v>
      </c>
      <c r="F8011">
        <v>287403871.37</v>
      </c>
      <c r="G8011">
        <v>258427213.37</v>
      </c>
      <c r="H8011">
        <v>365087492.85000002</v>
      </c>
      <c r="I8011" t="s">
        <v>26</v>
      </c>
      <c r="J8011" t="s">
        <v>26</v>
      </c>
      <c r="K8011" t="s">
        <v>26</v>
      </c>
    </row>
    <row r="8012" spans="1:11" x14ac:dyDescent="0.25">
      <c r="A8012" s="1">
        <v>38838</v>
      </c>
      <c r="B8012" t="s">
        <v>146</v>
      </c>
      <c r="C8012" t="s">
        <v>26</v>
      </c>
      <c r="D8012" t="s">
        <v>26</v>
      </c>
      <c r="E8012" t="s">
        <v>26</v>
      </c>
      <c r="F8012">
        <v>290741084.95999998</v>
      </c>
      <c r="G8012">
        <v>264536421.02000001</v>
      </c>
      <c r="H8012">
        <v>366643793.25999999</v>
      </c>
      <c r="I8012" t="s">
        <v>26</v>
      </c>
      <c r="J8012" t="s">
        <v>26</v>
      </c>
      <c r="K8012" t="s">
        <v>26</v>
      </c>
    </row>
    <row r="8013" spans="1:11" x14ac:dyDescent="0.25">
      <c r="A8013" s="1">
        <v>38838</v>
      </c>
      <c r="B8013" t="s">
        <v>2</v>
      </c>
      <c r="C8013" t="s">
        <v>26</v>
      </c>
      <c r="D8013" t="s">
        <v>26</v>
      </c>
      <c r="E8013" t="s">
        <v>26</v>
      </c>
      <c r="F8013">
        <v>274393340.50999999</v>
      </c>
      <c r="G8013">
        <v>240715526.69</v>
      </c>
      <c r="H8013">
        <v>370681779.38</v>
      </c>
      <c r="I8013" t="s">
        <v>26</v>
      </c>
      <c r="J8013" t="s">
        <v>26</v>
      </c>
      <c r="K8013" t="s">
        <v>26</v>
      </c>
    </row>
    <row r="8014" spans="1:11" x14ac:dyDescent="0.25">
      <c r="A8014" s="1">
        <v>38838</v>
      </c>
      <c r="B8014" t="s">
        <v>147</v>
      </c>
      <c r="C8014" t="s">
        <v>26</v>
      </c>
      <c r="D8014" t="s">
        <v>26</v>
      </c>
      <c r="E8014" t="s">
        <v>26</v>
      </c>
      <c r="F8014">
        <v>285070435.02999997</v>
      </c>
      <c r="G8014">
        <v>233175504.94</v>
      </c>
      <c r="H8014">
        <v>402189716.64999998</v>
      </c>
      <c r="I8014" t="s">
        <v>26</v>
      </c>
      <c r="J8014" t="s">
        <v>26</v>
      </c>
      <c r="K8014" t="s">
        <v>26</v>
      </c>
    </row>
    <row r="8015" spans="1:11" x14ac:dyDescent="0.25">
      <c r="A8015" s="1">
        <v>38838</v>
      </c>
      <c r="B8015" t="s">
        <v>148</v>
      </c>
      <c r="C8015" t="s">
        <v>26</v>
      </c>
      <c r="D8015" t="s">
        <v>26</v>
      </c>
      <c r="E8015" t="s">
        <v>26</v>
      </c>
      <c r="F8015">
        <v>283416939.79000002</v>
      </c>
      <c r="G8015">
        <v>245547166.06</v>
      </c>
      <c r="H8015">
        <v>371144508.02999997</v>
      </c>
      <c r="I8015" t="s">
        <v>26</v>
      </c>
      <c r="J8015" t="s">
        <v>26</v>
      </c>
      <c r="K8015" t="s">
        <v>26</v>
      </c>
    </row>
    <row r="8016" spans="1:11" x14ac:dyDescent="0.25">
      <c r="A8016" s="1">
        <v>38838</v>
      </c>
      <c r="B8016" t="s">
        <v>149</v>
      </c>
      <c r="C8016" t="s">
        <v>26</v>
      </c>
      <c r="D8016" t="s">
        <v>26</v>
      </c>
      <c r="E8016" t="s">
        <v>26</v>
      </c>
      <c r="F8016">
        <v>268004520.77000001</v>
      </c>
      <c r="G8016">
        <v>237218965.47</v>
      </c>
      <c r="H8016">
        <v>343017889.27999997</v>
      </c>
      <c r="I8016" t="s">
        <v>26</v>
      </c>
      <c r="J8016" t="s">
        <v>26</v>
      </c>
      <c r="K8016" t="s">
        <v>26</v>
      </c>
    </row>
    <row r="8017" spans="1:11" x14ac:dyDescent="0.25">
      <c r="A8017" s="1">
        <v>38838</v>
      </c>
      <c r="B8017" t="s">
        <v>150</v>
      </c>
      <c r="C8017" t="s">
        <v>26</v>
      </c>
      <c r="D8017" t="s">
        <v>26</v>
      </c>
      <c r="E8017" t="s">
        <v>26</v>
      </c>
      <c r="F8017">
        <v>297158882.68000001</v>
      </c>
      <c r="G8017">
        <v>259016442.77000001</v>
      </c>
      <c r="H8017">
        <v>394351102.35000002</v>
      </c>
      <c r="I8017" t="s">
        <v>26</v>
      </c>
      <c r="J8017" t="s">
        <v>26</v>
      </c>
      <c r="K8017" t="s">
        <v>26</v>
      </c>
    </row>
    <row r="8018" spans="1:11" x14ac:dyDescent="0.25">
      <c r="A8018" s="1">
        <v>38838</v>
      </c>
      <c r="B8018" t="s">
        <v>151</v>
      </c>
      <c r="C8018" t="s">
        <v>26</v>
      </c>
      <c r="D8018" t="s">
        <v>26</v>
      </c>
      <c r="E8018" t="s">
        <v>26</v>
      </c>
      <c r="F8018">
        <v>250626980.44</v>
      </c>
      <c r="G8018">
        <v>222069673.83000001</v>
      </c>
      <c r="H8018">
        <v>337201199.82999998</v>
      </c>
      <c r="I8018" t="s">
        <v>26</v>
      </c>
      <c r="J8018" t="s">
        <v>26</v>
      </c>
      <c r="K8018" t="s">
        <v>26</v>
      </c>
    </row>
    <row r="8019" spans="1:11" x14ac:dyDescent="0.25">
      <c r="A8019" s="1">
        <v>38838</v>
      </c>
      <c r="B8019" t="s">
        <v>152</v>
      </c>
      <c r="C8019" t="s">
        <v>26</v>
      </c>
      <c r="D8019" t="s">
        <v>26</v>
      </c>
      <c r="E8019" t="s">
        <v>26</v>
      </c>
      <c r="F8019">
        <v>248099765.86000001</v>
      </c>
      <c r="G8019">
        <v>227208044.63</v>
      </c>
      <c r="H8019">
        <v>307020324.75</v>
      </c>
      <c r="I8019" t="s">
        <v>26</v>
      </c>
      <c r="J8019" t="s">
        <v>26</v>
      </c>
      <c r="K8019" t="s">
        <v>26</v>
      </c>
    </row>
    <row r="8020" spans="1:11" x14ac:dyDescent="0.25">
      <c r="A8020" s="1">
        <v>38838</v>
      </c>
      <c r="B8020" t="s">
        <v>153</v>
      </c>
      <c r="C8020" t="s">
        <v>26</v>
      </c>
      <c r="D8020" t="s">
        <v>26</v>
      </c>
      <c r="E8020" t="s">
        <v>26</v>
      </c>
      <c r="F8020">
        <v>292448197.19999999</v>
      </c>
      <c r="G8020">
        <v>277471288.41000003</v>
      </c>
      <c r="H8020">
        <v>334979070.56999999</v>
      </c>
      <c r="I8020" t="s">
        <v>26</v>
      </c>
      <c r="J8020" t="s">
        <v>26</v>
      </c>
      <c r="K8020" t="s">
        <v>26</v>
      </c>
    </row>
    <row r="8021" spans="1:11" x14ac:dyDescent="0.25">
      <c r="A8021" s="1">
        <v>38838</v>
      </c>
      <c r="B8021" t="s">
        <v>154</v>
      </c>
      <c r="C8021" t="s">
        <v>26</v>
      </c>
      <c r="D8021" t="s">
        <v>26</v>
      </c>
      <c r="E8021" t="s">
        <v>26</v>
      </c>
      <c r="F8021">
        <v>269633452.93000001</v>
      </c>
      <c r="G8021">
        <v>244607040.84999999</v>
      </c>
      <c r="H8021">
        <v>353207632.44999999</v>
      </c>
      <c r="I8021" t="s">
        <v>26</v>
      </c>
      <c r="J8021" t="s">
        <v>26</v>
      </c>
      <c r="K8021" t="s">
        <v>26</v>
      </c>
    </row>
    <row r="8022" spans="1:11" x14ac:dyDescent="0.25">
      <c r="A8022" s="1">
        <v>38838</v>
      </c>
      <c r="B8022" t="s">
        <v>155</v>
      </c>
      <c r="C8022" t="s">
        <v>26</v>
      </c>
      <c r="D8022" t="s">
        <v>26</v>
      </c>
      <c r="E8022" t="s">
        <v>26</v>
      </c>
      <c r="F8022">
        <v>259649352.40000001</v>
      </c>
      <c r="G8022">
        <v>232829647.28</v>
      </c>
      <c r="H8022">
        <v>332550841.50999999</v>
      </c>
      <c r="I8022" t="s">
        <v>26</v>
      </c>
      <c r="J8022" t="s">
        <v>26</v>
      </c>
      <c r="K8022" t="s">
        <v>26</v>
      </c>
    </row>
    <row r="8023" spans="1:11" x14ac:dyDescent="0.25">
      <c r="A8023" s="1">
        <v>38869</v>
      </c>
      <c r="B8023" t="s">
        <v>1</v>
      </c>
      <c r="C8023" t="s">
        <v>26</v>
      </c>
      <c r="D8023" t="s">
        <v>26</v>
      </c>
      <c r="E8023" t="s">
        <v>26</v>
      </c>
      <c r="F8023">
        <v>279244472.25999999</v>
      </c>
      <c r="G8023">
        <v>245266672.59</v>
      </c>
      <c r="H8023">
        <v>370021529.38999999</v>
      </c>
      <c r="I8023" t="s">
        <v>26</v>
      </c>
      <c r="J8023" t="s">
        <v>26</v>
      </c>
      <c r="K8023" t="s">
        <v>26</v>
      </c>
    </row>
    <row r="8024" spans="1:11" x14ac:dyDescent="0.25">
      <c r="A8024" s="1">
        <v>38869</v>
      </c>
      <c r="B8024" t="s">
        <v>126</v>
      </c>
      <c r="C8024" t="s">
        <v>26</v>
      </c>
      <c r="D8024" t="s">
        <v>26</v>
      </c>
      <c r="E8024" t="s">
        <v>26</v>
      </c>
      <c r="F8024">
        <v>267133672.56</v>
      </c>
      <c r="G8024">
        <v>238549367.11000001</v>
      </c>
      <c r="H8024">
        <v>344191348.29000002</v>
      </c>
      <c r="I8024" t="s">
        <v>26</v>
      </c>
      <c r="J8024" t="s">
        <v>26</v>
      </c>
      <c r="K8024" t="s">
        <v>26</v>
      </c>
    </row>
    <row r="8025" spans="1:11" x14ac:dyDescent="0.25">
      <c r="A8025" s="1">
        <v>38869</v>
      </c>
      <c r="B8025" t="s">
        <v>127</v>
      </c>
      <c r="C8025" t="s">
        <v>26</v>
      </c>
      <c r="D8025" t="s">
        <v>26</v>
      </c>
      <c r="E8025" t="s">
        <v>26</v>
      </c>
      <c r="F8025">
        <v>280319033.10000002</v>
      </c>
      <c r="G8025">
        <v>244583247.66999999</v>
      </c>
      <c r="H8025">
        <v>390891047.47000003</v>
      </c>
      <c r="I8025" t="s">
        <v>26</v>
      </c>
      <c r="J8025" t="s">
        <v>26</v>
      </c>
      <c r="K8025" t="s">
        <v>26</v>
      </c>
    </row>
    <row r="8026" spans="1:11" x14ac:dyDescent="0.25">
      <c r="A8026" s="1">
        <v>38869</v>
      </c>
      <c r="B8026" t="s">
        <v>113</v>
      </c>
      <c r="C8026" t="s">
        <v>26</v>
      </c>
      <c r="D8026" t="s">
        <v>26</v>
      </c>
      <c r="E8026" t="s">
        <v>26</v>
      </c>
      <c r="F8026">
        <v>285848437.14999998</v>
      </c>
      <c r="G8026">
        <v>248800629.55000001</v>
      </c>
      <c r="H8026">
        <v>375912461.19999999</v>
      </c>
      <c r="I8026" t="s">
        <v>26</v>
      </c>
      <c r="J8026" t="s">
        <v>26</v>
      </c>
      <c r="K8026" t="s">
        <v>26</v>
      </c>
    </row>
    <row r="8027" spans="1:11" x14ac:dyDescent="0.25">
      <c r="A8027" s="1">
        <v>38869</v>
      </c>
      <c r="B8027" t="s">
        <v>128</v>
      </c>
      <c r="C8027" t="s">
        <v>26</v>
      </c>
      <c r="D8027" t="s">
        <v>26</v>
      </c>
      <c r="E8027" t="s">
        <v>26</v>
      </c>
      <c r="F8027">
        <v>268712067.50999999</v>
      </c>
      <c r="G8027">
        <v>236535775</v>
      </c>
      <c r="H8027">
        <v>354822660.80000001</v>
      </c>
      <c r="I8027" t="s">
        <v>26</v>
      </c>
      <c r="J8027" t="s">
        <v>26</v>
      </c>
      <c r="K8027" t="s">
        <v>26</v>
      </c>
    </row>
    <row r="8028" spans="1:11" x14ac:dyDescent="0.25">
      <c r="A8028" s="1">
        <v>38869</v>
      </c>
      <c r="B8028" t="s">
        <v>129</v>
      </c>
      <c r="C8028" t="s">
        <v>26</v>
      </c>
      <c r="D8028" t="s">
        <v>26</v>
      </c>
      <c r="E8028" t="s">
        <v>26</v>
      </c>
      <c r="F8028">
        <v>273501040.56</v>
      </c>
      <c r="G8028">
        <v>249531307.27000001</v>
      </c>
      <c r="H8028">
        <v>343273043.07999998</v>
      </c>
      <c r="I8028" t="s">
        <v>26</v>
      </c>
      <c r="J8028" t="s">
        <v>26</v>
      </c>
      <c r="K8028" t="s">
        <v>26</v>
      </c>
    </row>
    <row r="8029" spans="1:11" x14ac:dyDescent="0.25">
      <c r="A8029" s="1">
        <v>38869</v>
      </c>
      <c r="B8029" t="s">
        <v>130</v>
      </c>
      <c r="C8029" t="s">
        <v>26</v>
      </c>
      <c r="D8029" t="s">
        <v>26</v>
      </c>
      <c r="E8029" t="s">
        <v>26</v>
      </c>
      <c r="F8029">
        <v>277226604.23000002</v>
      </c>
      <c r="G8029">
        <v>235635500.27000001</v>
      </c>
      <c r="H8029">
        <v>429800060.19</v>
      </c>
      <c r="I8029" t="s">
        <v>26</v>
      </c>
      <c r="J8029" t="s">
        <v>26</v>
      </c>
      <c r="K8029" t="s">
        <v>26</v>
      </c>
    </row>
    <row r="8030" spans="1:11" x14ac:dyDescent="0.25">
      <c r="A8030" s="1">
        <v>38869</v>
      </c>
      <c r="B8030" t="s">
        <v>131</v>
      </c>
      <c r="C8030" t="s">
        <v>26</v>
      </c>
      <c r="D8030" t="s">
        <v>26</v>
      </c>
      <c r="E8030" t="s">
        <v>26</v>
      </c>
      <c r="F8030">
        <v>275044033.81</v>
      </c>
      <c r="G8030">
        <v>239843815.96000001</v>
      </c>
      <c r="H8030">
        <v>387627410.74000001</v>
      </c>
      <c r="I8030" t="s">
        <v>26</v>
      </c>
      <c r="J8030" t="s">
        <v>26</v>
      </c>
      <c r="K8030" t="s">
        <v>26</v>
      </c>
    </row>
    <row r="8031" spans="1:11" x14ac:dyDescent="0.25">
      <c r="A8031" s="1">
        <v>38869</v>
      </c>
      <c r="B8031" t="s">
        <v>132</v>
      </c>
      <c r="C8031" t="s">
        <v>26</v>
      </c>
      <c r="D8031" t="s">
        <v>26</v>
      </c>
      <c r="E8031" t="s">
        <v>26</v>
      </c>
      <c r="F8031">
        <v>276992014.91000003</v>
      </c>
      <c r="G8031">
        <v>241504831.78999999</v>
      </c>
      <c r="H8031">
        <v>360437430.93000001</v>
      </c>
      <c r="I8031" t="s">
        <v>26</v>
      </c>
      <c r="J8031" t="s">
        <v>26</v>
      </c>
      <c r="K8031" t="s">
        <v>26</v>
      </c>
    </row>
    <row r="8032" spans="1:11" x14ac:dyDescent="0.25">
      <c r="A8032" s="1">
        <v>38869</v>
      </c>
      <c r="B8032" t="s">
        <v>133</v>
      </c>
      <c r="C8032" t="s">
        <v>26</v>
      </c>
      <c r="D8032" t="s">
        <v>26</v>
      </c>
      <c r="E8032" t="s">
        <v>26</v>
      </c>
      <c r="F8032">
        <v>276110390.67000002</v>
      </c>
      <c r="G8032">
        <v>238297442.84</v>
      </c>
      <c r="H8032">
        <v>370111335.70999998</v>
      </c>
      <c r="I8032" t="s">
        <v>26</v>
      </c>
      <c r="J8032" t="s">
        <v>26</v>
      </c>
      <c r="K8032" t="s">
        <v>26</v>
      </c>
    </row>
    <row r="8033" spans="1:11" x14ac:dyDescent="0.25">
      <c r="A8033" s="1">
        <v>38869</v>
      </c>
      <c r="B8033" t="s">
        <v>134</v>
      </c>
      <c r="C8033" t="s">
        <v>26</v>
      </c>
      <c r="D8033" t="s">
        <v>26</v>
      </c>
      <c r="E8033" t="s">
        <v>26</v>
      </c>
      <c r="F8033">
        <v>250545131.84999999</v>
      </c>
      <c r="G8033">
        <v>238608132.62</v>
      </c>
      <c r="H8033">
        <v>281427078.31</v>
      </c>
      <c r="I8033" t="s">
        <v>26</v>
      </c>
      <c r="J8033" t="s">
        <v>26</v>
      </c>
      <c r="K8033" t="s">
        <v>26</v>
      </c>
    </row>
    <row r="8034" spans="1:11" x14ac:dyDescent="0.25">
      <c r="A8034" s="1">
        <v>38869</v>
      </c>
      <c r="B8034" t="s">
        <v>135</v>
      </c>
      <c r="C8034" t="s">
        <v>26</v>
      </c>
      <c r="D8034" t="s">
        <v>26</v>
      </c>
      <c r="E8034" t="s">
        <v>26</v>
      </c>
      <c r="F8034">
        <v>255503347.97999999</v>
      </c>
      <c r="G8034">
        <v>235237727.84999999</v>
      </c>
      <c r="H8034">
        <v>319257488.25</v>
      </c>
      <c r="I8034" t="s">
        <v>26</v>
      </c>
      <c r="J8034" t="s">
        <v>26</v>
      </c>
      <c r="K8034" t="s">
        <v>26</v>
      </c>
    </row>
    <row r="8035" spans="1:11" x14ac:dyDescent="0.25">
      <c r="A8035" s="1">
        <v>38869</v>
      </c>
      <c r="B8035" t="s">
        <v>136</v>
      </c>
      <c r="C8035" t="s">
        <v>26</v>
      </c>
      <c r="D8035" t="s">
        <v>26</v>
      </c>
      <c r="E8035" t="s">
        <v>26</v>
      </c>
      <c r="F8035">
        <v>294388907.69999999</v>
      </c>
      <c r="G8035">
        <v>243012857.05000001</v>
      </c>
      <c r="H8035">
        <v>448051166.13</v>
      </c>
      <c r="I8035" t="s">
        <v>26</v>
      </c>
      <c r="J8035" t="s">
        <v>26</v>
      </c>
      <c r="K8035" t="s">
        <v>26</v>
      </c>
    </row>
    <row r="8036" spans="1:11" x14ac:dyDescent="0.25">
      <c r="A8036" s="1">
        <v>38869</v>
      </c>
      <c r="B8036" t="s">
        <v>137</v>
      </c>
      <c r="C8036" t="s">
        <v>26</v>
      </c>
      <c r="D8036" t="s">
        <v>26</v>
      </c>
      <c r="E8036" t="s">
        <v>26</v>
      </c>
      <c r="F8036">
        <v>276985288.41000003</v>
      </c>
      <c r="G8036">
        <v>226226579.11000001</v>
      </c>
      <c r="H8036">
        <v>487343406.95999998</v>
      </c>
      <c r="I8036" t="s">
        <v>26</v>
      </c>
      <c r="J8036" t="s">
        <v>26</v>
      </c>
      <c r="K8036" t="s">
        <v>26</v>
      </c>
    </row>
    <row r="8037" spans="1:11" x14ac:dyDescent="0.25">
      <c r="A8037" s="1">
        <v>38869</v>
      </c>
      <c r="B8037" t="s">
        <v>138</v>
      </c>
      <c r="C8037" t="s">
        <v>26</v>
      </c>
      <c r="D8037" t="s">
        <v>26</v>
      </c>
      <c r="E8037" t="s">
        <v>26</v>
      </c>
      <c r="F8037">
        <v>312253032.63</v>
      </c>
      <c r="G8037">
        <v>266801185.44</v>
      </c>
      <c r="H8037">
        <v>462106870.20999998</v>
      </c>
      <c r="I8037" t="s">
        <v>26</v>
      </c>
      <c r="J8037" t="s">
        <v>26</v>
      </c>
      <c r="K8037" t="s">
        <v>26</v>
      </c>
    </row>
    <row r="8038" spans="1:11" x14ac:dyDescent="0.25">
      <c r="A8038" s="1">
        <v>38869</v>
      </c>
      <c r="B8038" t="s">
        <v>139</v>
      </c>
      <c r="C8038" t="s">
        <v>26</v>
      </c>
      <c r="D8038" t="s">
        <v>26</v>
      </c>
      <c r="E8038" t="s">
        <v>26</v>
      </c>
      <c r="F8038">
        <v>288332896.91000003</v>
      </c>
      <c r="G8038">
        <v>240855310.50999999</v>
      </c>
      <c r="H8038">
        <v>452973020.19999999</v>
      </c>
      <c r="I8038" t="s">
        <v>26</v>
      </c>
      <c r="J8038" t="s">
        <v>26</v>
      </c>
      <c r="K8038" t="s">
        <v>26</v>
      </c>
    </row>
    <row r="8039" spans="1:11" x14ac:dyDescent="0.25">
      <c r="A8039" s="1">
        <v>38869</v>
      </c>
      <c r="B8039" t="s">
        <v>140</v>
      </c>
      <c r="C8039" t="s">
        <v>26</v>
      </c>
      <c r="D8039" t="s">
        <v>26</v>
      </c>
      <c r="E8039" t="s">
        <v>26</v>
      </c>
      <c r="F8039">
        <v>251151531.59999999</v>
      </c>
      <c r="G8039">
        <v>230284252.49000001</v>
      </c>
      <c r="H8039">
        <v>320279847.26999998</v>
      </c>
      <c r="I8039" t="s">
        <v>26</v>
      </c>
      <c r="J8039" t="s">
        <v>26</v>
      </c>
      <c r="K8039" t="s">
        <v>26</v>
      </c>
    </row>
    <row r="8040" spans="1:11" x14ac:dyDescent="0.25">
      <c r="A8040" s="1">
        <v>38869</v>
      </c>
      <c r="B8040" t="s">
        <v>141</v>
      </c>
      <c r="C8040" t="s">
        <v>26</v>
      </c>
      <c r="D8040" t="s">
        <v>26</v>
      </c>
      <c r="E8040" t="s">
        <v>26</v>
      </c>
      <c r="F8040">
        <v>277355374.88999999</v>
      </c>
      <c r="G8040">
        <v>252192842.77000001</v>
      </c>
      <c r="H8040">
        <v>359642686.82999998</v>
      </c>
      <c r="I8040" t="s">
        <v>26</v>
      </c>
      <c r="J8040" t="s">
        <v>26</v>
      </c>
      <c r="K8040" t="s">
        <v>26</v>
      </c>
    </row>
    <row r="8041" spans="1:11" x14ac:dyDescent="0.25">
      <c r="A8041" s="1">
        <v>38869</v>
      </c>
      <c r="B8041" t="s">
        <v>142</v>
      </c>
      <c r="C8041" t="s">
        <v>26</v>
      </c>
      <c r="D8041" t="s">
        <v>26</v>
      </c>
      <c r="E8041" t="s">
        <v>26</v>
      </c>
      <c r="F8041">
        <v>270761073.91000003</v>
      </c>
      <c r="G8041">
        <v>232817122.81</v>
      </c>
      <c r="H8041">
        <v>387766194.31999999</v>
      </c>
      <c r="I8041" t="s">
        <v>26</v>
      </c>
      <c r="J8041" t="s">
        <v>26</v>
      </c>
      <c r="K8041" t="s">
        <v>26</v>
      </c>
    </row>
    <row r="8042" spans="1:11" x14ac:dyDescent="0.25">
      <c r="A8042" s="1">
        <v>38869</v>
      </c>
      <c r="B8042" t="s">
        <v>143</v>
      </c>
      <c r="C8042" t="s">
        <v>26</v>
      </c>
      <c r="D8042" t="s">
        <v>26</v>
      </c>
      <c r="E8042" t="s">
        <v>26</v>
      </c>
      <c r="F8042">
        <v>278536222.82999998</v>
      </c>
      <c r="G8042">
        <v>241245803.27000001</v>
      </c>
      <c r="H8042">
        <v>369200224.00999999</v>
      </c>
      <c r="I8042" t="s">
        <v>26</v>
      </c>
      <c r="J8042" t="s">
        <v>26</v>
      </c>
      <c r="K8042" t="s">
        <v>26</v>
      </c>
    </row>
    <row r="8043" spans="1:11" x14ac:dyDescent="0.25">
      <c r="A8043" s="1">
        <v>38869</v>
      </c>
      <c r="B8043" t="s">
        <v>144</v>
      </c>
      <c r="C8043" t="s">
        <v>26</v>
      </c>
      <c r="D8043" t="s">
        <v>26</v>
      </c>
      <c r="E8043" t="s">
        <v>26</v>
      </c>
      <c r="F8043">
        <v>262554774.53999999</v>
      </c>
      <c r="G8043">
        <v>229721587.88</v>
      </c>
      <c r="H8043">
        <v>375518552.16000003</v>
      </c>
      <c r="I8043" t="s">
        <v>26</v>
      </c>
      <c r="J8043" t="s">
        <v>26</v>
      </c>
      <c r="K8043" t="s">
        <v>26</v>
      </c>
    </row>
    <row r="8044" spans="1:11" x14ac:dyDescent="0.25">
      <c r="A8044" s="1">
        <v>38869</v>
      </c>
      <c r="B8044" t="s">
        <v>145</v>
      </c>
      <c r="C8044" t="s">
        <v>26</v>
      </c>
      <c r="D8044" t="s">
        <v>26</v>
      </c>
      <c r="E8044" t="s">
        <v>26</v>
      </c>
      <c r="F8044">
        <v>288783409.94999999</v>
      </c>
      <c r="G8044">
        <v>260546316.52000001</v>
      </c>
      <c r="H8044">
        <v>365087492.85000002</v>
      </c>
      <c r="I8044" t="s">
        <v>26</v>
      </c>
      <c r="J8044" t="s">
        <v>26</v>
      </c>
      <c r="K8044" t="s">
        <v>26</v>
      </c>
    </row>
    <row r="8045" spans="1:11" x14ac:dyDescent="0.25">
      <c r="A8045" s="1">
        <v>38869</v>
      </c>
      <c r="B8045" t="s">
        <v>146</v>
      </c>
      <c r="C8045" t="s">
        <v>26</v>
      </c>
      <c r="D8045" t="s">
        <v>26</v>
      </c>
      <c r="E8045" t="s">
        <v>26</v>
      </c>
      <c r="F8045">
        <v>291264418.92000002</v>
      </c>
      <c r="G8045">
        <v>265330030.28</v>
      </c>
      <c r="H8045">
        <v>366643793.25999999</v>
      </c>
      <c r="I8045" t="s">
        <v>26</v>
      </c>
      <c r="J8045" t="s">
        <v>26</v>
      </c>
      <c r="K8045" t="s">
        <v>26</v>
      </c>
    </row>
    <row r="8046" spans="1:11" x14ac:dyDescent="0.25">
      <c r="A8046" s="1">
        <v>38869</v>
      </c>
      <c r="B8046" t="s">
        <v>2</v>
      </c>
      <c r="C8046" t="s">
        <v>26</v>
      </c>
      <c r="D8046" t="s">
        <v>26</v>
      </c>
      <c r="E8046" t="s">
        <v>26</v>
      </c>
      <c r="F8046">
        <v>274832369.86000001</v>
      </c>
      <c r="G8046">
        <v>241341387.06</v>
      </c>
      <c r="H8046">
        <v>370681779.38</v>
      </c>
      <c r="I8046" t="s">
        <v>26</v>
      </c>
      <c r="J8046" t="s">
        <v>26</v>
      </c>
      <c r="K8046" t="s">
        <v>26</v>
      </c>
    </row>
    <row r="8047" spans="1:11" x14ac:dyDescent="0.25">
      <c r="A8047" s="1">
        <v>38869</v>
      </c>
      <c r="B8047" t="s">
        <v>147</v>
      </c>
      <c r="C8047" t="s">
        <v>26</v>
      </c>
      <c r="D8047" t="s">
        <v>26</v>
      </c>
      <c r="E8047" t="s">
        <v>26</v>
      </c>
      <c r="F8047">
        <v>286495787.20999998</v>
      </c>
      <c r="G8047">
        <v>235390672.24000001</v>
      </c>
      <c r="H8047">
        <v>402189716.64999998</v>
      </c>
      <c r="I8047" t="s">
        <v>26</v>
      </c>
      <c r="J8047" t="s">
        <v>26</v>
      </c>
      <c r="K8047" t="s">
        <v>26</v>
      </c>
    </row>
    <row r="8048" spans="1:11" x14ac:dyDescent="0.25">
      <c r="A8048" s="1">
        <v>38869</v>
      </c>
      <c r="B8048" t="s">
        <v>148</v>
      </c>
      <c r="C8048" t="s">
        <v>26</v>
      </c>
      <c r="D8048" t="s">
        <v>26</v>
      </c>
      <c r="E8048" t="s">
        <v>26</v>
      </c>
      <c r="F8048">
        <v>284465582.47000003</v>
      </c>
      <c r="G8048">
        <v>245596275.49000001</v>
      </c>
      <c r="H8048">
        <v>374002320.74000001</v>
      </c>
      <c r="I8048" t="s">
        <v>26</v>
      </c>
      <c r="J8048" t="s">
        <v>26</v>
      </c>
      <c r="K8048" t="s">
        <v>26</v>
      </c>
    </row>
    <row r="8049" spans="1:11" x14ac:dyDescent="0.25">
      <c r="A8049" s="1">
        <v>38869</v>
      </c>
      <c r="B8049" t="s">
        <v>149</v>
      </c>
      <c r="C8049" t="s">
        <v>26</v>
      </c>
      <c r="D8049" t="s">
        <v>26</v>
      </c>
      <c r="E8049" t="s">
        <v>26</v>
      </c>
      <c r="F8049">
        <v>268192123.93000001</v>
      </c>
      <c r="G8049">
        <v>237503628.22999999</v>
      </c>
      <c r="H8049">
        <v>343017889.27999997</v>
      </c>
      <c r="I8049" t="s">
        <v>26</v>
      </c>
      <c r="J8049" t="s">
        <v>26</v>
      </c>
      <c r="K8049" t="s">
        <v>26</v>
      </c>
    </row>
    <row r="8050" spans="1:11" x14ac:dyDescent="0.25">
      <c r="A8050" s="1">
        <v>38869</v>
      </c>
      <c r="B8050" t="s">
        <v>150</v>
      </c>
      <c r="C8050" t="s">
        <v>26</v>
      </c>
      <c r="D8050" t="s">
        <v>26</v>
      </c>
      <c r="E8050" t="s">
        <v>26</v>
      </c>
      <c r="F8050">
        <v>297753200.44999999</v>
      </c>
      <c r="G8050">
        <v>259948901.96000001</v>
      </c>
      <c r="H8050">
        <v>394351102.35000002</v>
      </c>
      <c r="I8050" t="s">
        <v>26</v>
      </c>
      <c r="J8050" t="s">
        <v>26</v>
      </c>
      <c r="K8050" t="s">
        <v>26</v>
      </c>
    </row>
    <row r="8051" spans="1:11" x14ac:dyDescent="0.25">
      <c r="A8051" s="1">
        <v>38869</v>
      </c>
      <c r="B8051" t="s">
        <v>151</v>
      </c>
      <c r="C8051" t="s">
        <v>26</v>
      </c>
      <c r="D8051" t="s">
        <v>26</v>
      </c>
      <c r="E8051" t="s">
        <v>26</v>
      </c>
      <c r="F8051">
        <v>255764833.53999999</v>
      </c>
      <c r="G8051">
        <v>224667889.00999999</v>
      </c>
      <c r="H8051">
        <v>349003241.81999999</v>
      </c>
      <c r="I8051" t="s">
        <v>26</v>
      </c>
      <c r="J8051" t="s">
        <v>26</v>
      </c>
      <c r="K8051" t="s">
        <v>26</v>
      </c>
    </row>
    <row r="8052" spans="1:11" x14ac:dyDescent="0.25">
      <c r="A8052" s="1">
        <v>38869</v>
      </c>
      <c r="B8052" t="s">
        <v>152</v>
      </c>
      <c r="C8052" t="s">
        <v>26</v>
      </c>
      <c r="D8052" t="s">
        <v>26</v>
      </c>
      <c r="E8052" t="s">
        <v>26</v>
      </c>
      <c r="F8052">
        <v>250903293.21000001</v>
      </c>
      <c r="G8052">
        <v>228866663.34999999</v>
      </c>
      <c r="H8052">
        <v>312485286.52999997</v>
      </c>
      <c r="I8052" t="s">
        <v>26</v>
      </c>
      <c r="J8052" t="s">
        <v>26</v>
      </c>
      <c r="K8052" t="s">
        <v>26</v>
      </c>
    </row>
    <row r="8053" spans="1:11" x14ac:dyDescent="0.25">
      <c r="A8053" s="1">
        <v>38869</v>
      </c>
      <c r="B8053" t="s">
        <v>153</v>
      </c>
      <c r="C8053" t="s">
        <v>26</v>
      </c>
      <c r="D8053" t="s">
        <v>26</v>
      </c>
      <c r="E8053" t="s">
        <v>26</v>
      </c>
      <c r="F8053">
        <v>293471765.88999999</v>
      </c>
      <c r="G8053">
        <v>279025127.63</v>
      </c>
      <c r="H8053">
        <v>334979070.56999999</v>
      </c>
      <c r="I8053" t="s">
        <v>26</v>
      </c>
      <c r="J8053" t="s">
        <v>26</v>
      </c>
      <c r="K8053" t="s">
        <v>26</v>
      </c>
    </row>
    <row r="8054" spans="1:11" x14ac:dyDescent="0.25">
      <c r="A8054" s="1">
        <v>38869</v>
      </c>
      <c r="B8054" t="s">
        <v>154</v>
      </c>
      <c r="C8054" t="s">
        <v>26</v>
      </c>
      <c r="D8054" t="s">
        <v>26</v>
      </c>
      <c r="E8054" t="s">
        <v>26</v>
      </c>
      <c r="F8054">
        <v>275888949.04000002</v>
      </c>
      <c r="G8054">
        <v>246270368.72999999</v>
      </c>
      <c r="H8054">
        <v>370797372.54000002</v>
      </c>
      <c r="I8054" t="s">
        <v>26</v>
      </c>
      <c r="J8054" t="s">
        <v>26</v>
      </c>
      <c r="K8054" t="s">
        <v>26</v>
      </c>
    </row>
    <row r="8055" spans="1:11" x14ac:dyDescent="0.25">
      <c r="A8055" s="1">
        <v>38869</v>
      </c>
      <c r="B8055" t="s">
        <v>155</v>
      </c>
      <c r="C8055" t="s">
        <v>26</v>
      </c>
      <c r="D8055" t="s">
        <v>26</v>
      </c>
      <c r="E8055" t="s">
        <v>26</v>
      </c>
      <c r="F8055">
        <v>260220580.97999999</v>
      </c>
      <c r="G8055">
        <v>233667834.00999999</v>
      </c>
      <c r="H8055">
        <v>332550841.50999999</v>
      </c>
      <c r="I8055" t="s">
        <v>26</v>
      </c>
      <c r="J8055" t="s">
        <v>26</v>
      </c>
      <c r="K8055" t="s">
        <v>26</v>
      </c>
    </row>
    <row r="8056" spans="1:11" x14ac:dyDescent="0.25">
      <c r="A8056" s="1">
        <v>38899</v>
      </c>
      <c r="B8056" t="s">
        <v>1</v>
      </c>
      <c r="C8056" t="s">
        <v>26</v>
      </c>
      <c r="D8056" t="s">
        <v>26</v>
      </c>
      <c r="E8056" t="s">
        <v>26</v>
      </c>
      <c r="F8056">
        <v>280389374.58999997</v>
      </c>
      <c r="G8056">
        <v>245953419.27000001</v>
      </c>
      <c r="H8056">
        <v>372167654.26999998</v>
      </c>
      <c r="I8056" t="s">
        <v>26</v>
      </c>
      <c r="J8056" t="s">
        <v>26</v>
      </c>
      <c r="K8056" t="s">
        <v>26</v>
      </c>
    </row>
    <row r="8057" spans="1:11" x14ac:dyDescent="0.25">
      <c r="A8057" s="1">
        <v>38899</v>
      </c>
      <c r="B8057" t="s">
        <v>126</v>
      </c>
      <c r="C8057" t="s">
        <v>26</v>
      </c>
      <c r="D8057" t="s">
        <v>26</v>
      </c>
      <c r="E8057" t="s">
        <v>26</v>
      </c>
      <c r="F8057">
        <v>269350882.04000002</v>
      </c>
      <c r="G8057">
        <v>239098030.66</v>
      </c>
      <c r="H8057">
        <v>350111439.48000002</v>
      </c>
      <c r="I8057" t="s">
        <v>26</v>
      </c>
      <c r="J8057" t="s">
        <v>26</v>
      </c>
      <c r="K8057" t="s">
        <v>26</v>
      </c>
    </row>
    <row r="8058" spans="1:11" x14ac:dyDescent="0.25">
      <c r="A8058" s="1">
        <v>38899</v>
      </c>
      <c r="B8058" t="s">
        <v>127</v>
      </c>
      <c r="C8058" t="s">
        <v>26</v>
      </c>
      <c r="D8058" t="s">
        <v>26</v>
      </c>
      <c r="E8058" t="s">
        <v>26</v>
      </c>
      <c r="F8058">
        <v>281216054</v>
      </c>
      <c r="G8058">
        <v>245855080.56</v>
      </c>
      <c r="H8058">
        <v>390891047.47000003</v>
      </c>
      <c r="I8058" t="s">
        <v>26</v>
      </c>
      <c r="J8058" t="s">
        <v>26</v>
      </c>
      <c r="K8058" t="s">
        <v>26</v>
      </c>
    </row>
    <row r="8059" spans="1:11" x14ac:dyDescent="0.25">
      <c r="A8059" s="1">
        <v>38899</v>
      </c>
      <c r="B8059" t="s">
        <v>113</v>
      </c>
      <c r="C8059" t="s">
        <v>26</v>
      </c>
      <c r="D8059" t="s">
        <v>26</v>
      </c>
      <c r="E8059" t="s">
        <v>26</v>
      </c>
      <c r="F8059">
        <v>286505888.56</v>
      </c>
      <c r="G8059">
        <v>249372870.99000001</v>
      </c>
      <c r="H8059">
        <v>376739468.62</v>
      </c>
      <c r="I8059" t="s">
        <v>26</v>
      </c>
      <c r="J8059" t="s">
        <v>26</v>
      </c>
      <c r="K8059" t="s">
        <v>26</v>
      </c>
    </row>
    <row r="8060" spans="1:11" x14ac:dyDescent="0.25">
      <c r="A8060" s="1">
        <v>38899</v>
      </c>
      <c r="B8060" t="s">
        <v>128</v>
      </c>
      <c r="C8060" t="s">
        <v>26</v>
      </c>
      <c r="D8060" t="s">
        <v>26</v>
      </c>
      <c r="E8060" t="s">
        <v>26</v>
      </c>
      <c r="F8060">
        <v>271184218.52999997</v>
      </c>
      <c r="G8060">
        <v>236204624.91</v>
      </c>
      <c r="H8060">
        <v>363196475.58999997</v>
      </c>
      <c r="I8060" t="s">
        <v>26</v>
      </c>
      <c r="J8060" t="s">
        <v>26</v>
      </c>
      <c r="K8060" t="s">
        <v>26</v>
      </c>
    </row>
    <row r="8061" spans="1:11" x14ac:dyDescent="0.25">
      <c r="A8061" s="1">
        <v>38899</v>
      </c>
      <c r="B8061" t="s">
        <v>129</v>
      </c>
      <c r="C8061" t="s">
        <v>26</v>
      </c>
      <c r="D8061" t="s">
        <v>26</v>
      </c>
      <c r="E8061" t="s">
        <v>26</v>
      </c>
      <c r="F8061">
        <v>274239493.37</v>
      </c>
      <c r="G8061">
        <v>250604291.88999999</v>
      </c>
      <c r="H8061">
        <v>343273043.07999998</v>
      </c>
      <c r="I8061" t="s">
        <v>26</v>
      </c>
      <c r="J8061" t="s">
        <v>26</v>
      </c>
      <c r="K8061" t="s">
        <v>26</v>
      </c>
    </row>
    <row r="8062" spans="1:11" x14ac:dyDescent="0.25">
      <c r="A8062" s="1">
        <v>38899</v>
      </c>
      <c r="B8062" t="s">
        <v>130</v>
      </c>
      <c r="C8062" t="s">
        <v>26</v>
      </c>
      <c r="D8062" t="s">
        <v>26</v>
      </c>
      <c r="E8062" t="s">
        <v>26</v>
      </c>
      <c r="F8062">
        <v>278169174.69</v>
      </c>
      <c r="G8062">
        <v>236907931.97</v>
      </c>
      <c r="H8062">
        <v>429800060.19</v>
      </c>
      <c r="I8062" t="s">
        <v>26</v>
      </c>
      <c r="J8062" t="s">
        <v>26</v>
      </c>
      <c r="K8062" t="s">
        <v>26</v>
      </c>
    </row>
    <row r="8063" spans="1:11" x14ac:dyDescent="0.25">
      <c r="A8063" s="1">
        <v>38899</v>
      </c>
      <c r="B8063" t="s">
        <v>131</v>
      </c>
      <c r="C8063" t="s">
        <v>26</v>
      </c>
      <c r="D8063" t="s">
        <v>26</v>
      </c>
      <c r="E8063" t="s">
        <v>26</v>
      </c>
      <c r="F8063">
        <v>276006687.93000001</v>
      </c>
      <c r="G8063">
        <v>241138972.56999999</v>
      </c>
      <c r="H8063">
        <v>387627410.74000001</v>
      </c>
      <c r="I8063" t="s">
        <v>26</v>
      </c>
      <c r="J8063" t="s">
        <v>26</v>
      </c>
      <c r="K8063" t="s">
        <v>26</v>
      </c>
    </row>
    <row r="8064" spans="1:11" x14ac:dyDescent="0.25">
      <c r="A8064" s="1">
        <v>38899</v>
      </c>
      <c r="B8064" t="s">
        <v>132</v>
      </c>
      <c r="C8064" t="s">
        <v>26</v>
      </c>
      <c r="D8064" t="s">
        <v>26</v>
      </c>
      <c r="E8064" t="s">
        <v>26</v>
      </c>
      <c r="F8064">
        <v>283695221.67000002</v>
      </c>
      <c r="G8064">
        <v>240562962.94999999</v>
      </c>
      <c r="H8064">
        <v>383000814.11000001</v>
      </c>
      <c r="I8064" t="s">
        <v>26</v>
      </c>
      <c r="J8064" t="s">
        <v>26</v>
      </c>
      <c r="K8064" t="s">
        <v>26</v>
      </c>
    </row>
    <row r="8065" spans="1:11" x14ac:dyDescent="0.25">
      <c r="A8065" s="1">
        <v>38899</v>
      </c>
      <c r="B8065" t="s">
        <v>133</v>
      </c>
      <c r="C8065" t="s">
        <v>26</v>
      </c>
      <c r="D8065" t="s">
        <v>26</v>
      </c>
      <c r="E8065" t="s">
        <v>26</v>
      </c>
      <c r="F8065">
        <v>276690222.49000001</v>
      </c>
      <c r="G8065">
        <v>239202973.12</v>
      </c>
      <c r="H8065">
        <v>370111335.70999998</v>
      </c>
      <c r="I8065" t="s">
        <v>26</v>
      </c>
      <c r="J8065" t="s">
        <v>26</v>
      </c>
      <c r="K8065" t="s">
        <v>26</v>
      </c>
    </row>
    <row r="8066" spans="1:11" x14ac:dyDescent="0.25">
      <c r="A8066" s="1">
        <v>38899</v>
      </c>
      <c r="B8066" t="s">
        <v>134</v>
      </c>
      <c r="C8066" t="s">
        <v>26</v>
      </c>
      <c r="D8066" t="s">
        <v>26</v>
      </c>
      <c r="E8066" t="s">
        <v>26</v>
      </c>
      <c r="F8066">
        <v>251121385.65000001</v>
      </c>
      <c r="G8066">
        <v>239467121.90000001</v>
      </c>
      <c r="H8066">
        <v>281483363.73000002</v>
      </c>
      <c r="I8066" t="s">
        <v>26</v>
      </c>
      <c r="J8066" t="s">
        <v>26</v>
      </c>
      <c r="K8066" t="s">
        <v>26</v>
      </c>
    </row>
    <row r="8067" spans="1:11" x14ac:dyDescent="0.25">
      <c r="A8067" s="1">
        <v>38899</v>
      </c>
      <c r="B8067" t="s">
        <v>135</v>
      </c>
      <c r="C8067" t="s">
        <v>26</v>
      </c>
      <c r="D8067" t="s">
        <v>26</v>
      </c>
      <c r="E8067" t="s">
        <v>26</v>
      </c>
      <c r="F8067">
        <v>256269858.03</v>
      </c>
      <c r="G8067">
        <v>236319821.40000001</v>
      </c>
      <c r="H8067">
        <v>319257488.25</v>
      </c>
      <c r="I8067" t="s">
        <v>26</v>
      </c>
      <c r="J8067" t="s">
        <v>26</v>
      </c>
      <c r="K8067" t="s">
        <v>26</v>
      </c>
    </row>
    <row r="8068" spans="1:11" x14ac:dyDescent="0.25">
      <c r="A8068" s="1">
        <v>38899</v>
      </c>
      <c r="B8068" t="s">
        <v>136</v>
      </c>
      <c r="C8068" t="s">
        <v>26</v>
      </c>
      <c r="D8068" t="s">
        <v>26</v>
      </c>
      <c r="E8068" t="s">
        <v>26</v>
      </c>
      <c r="F8068">
        <v>295066002.19</v>
      </c>
      <c r="G8068">
        <v>244033511.05000001</v>
      </c>
      <c r="H8068">
        <v>448051166.13</v>
      </c>
      <c r="I8068" t="s">
        <v>26</v>
      </c>
      <c r="J8068" t="s">
        <v>26</v>
      </c>
      <c r="K8068" t="s">
        <v>26</v>
      </c>
    </row>
    <row r="8069" spans="1:11" x14ac:dyDescent="0.25">
      <c r="A8069" s="1">
        <v>38899</v>
      </c>
      <c r="B8069" t="s">
        <v>137</v>
      </c>
      <c r="C8069" t="s">
        <v>26</v>
      </c>
      <c r="D8069" t="s">
        <v>26</v>
      </c>
      <c r="E8069" t="s">
        <v>26</v>
      </c>
      <c r="F8069">
        <v>277927038.38999999</v>
      </c>
      <c r="G8069">
        <v>227448202.63</v>
      </c>
      <c r="H8069">
        <v>487343406.95999998</v>
      </c>
      <c r="I8069" t="s">
        <v>26</v>
      </c>
      <c r="J8069" t="s">
        <v>26</v>
      </c>
      <c r="K8069" t="s">
        <v>26</v>
      </c>
    </row>
    <row r="8070" spans="1:11" x14ac:dyDescent="0.25">
      <c r="A8070" s="1">
        <v>38899</v>
      </c>
      <c r="B8070" t="s">
        <v>138</v>
      </c>
      <c r="C8070" t="s">
        <v>26</v>
      </c>
      <c r="D8070" t="s">
        <v>26</v>
      </c>
      <c r="E8070" t="s">
        <v>26</v>
      </c>
      <c r="F8070">
        <v>313720621.88</v>
      </c>
      <c r="G8070">
        <v>268802194.32999998</v>
      </c>
      <c r="H8070">
        <v>462106870.20999998</v>
      </c>
      <c r="I8070" t="s">
        <v>26</v>
      </c>
      <c r="J8070" t="s">
        <v>26</v>
      </c>
      <c r="K8070" t="s">
        <v>26</v>
      </c>
    </row>
    <row r="8071" spans="1:11" x14ac:dyDescent="0.25">
      <c r="A8071" s="1">
        <v>38899</v>
      </c>
      <c r="B8071" t="s">
        <v>139</v>
      </c>
      <c r="C8071" t="s">
        <v>26</v>
      </c>
      <c r="D8071" t="s">
        <v>26</v>
      </c>
      <c r="E8071" t="s">
        <v>26</v>
      </c>
      <c r="F8071">
        <v>288909562.70999998</v>
      </c>
      <c r="G8071">
        <v>241674218.56</v>
      </c>
      <c r="H8071">
        <v>452973020.19999999</v>
      </c>
      <c r="I8071" t="s">
        <v>26</v>
      </c>
      <c r="J8071" t="s">
        <v>26</v>
      </c>
      <c r="K8071" t="s">
        <v>26</v>
      </c>
    </row>
    <row r="8072" spans="1:11" x14ac:dyDescent="0.25">
      <c r="A8072" s="1">
        <v>38899</v>
      </c>
      <c r="B8072" t="s">
        <v>140</v>
      </c>
      <c r="C8072" t="s">
        <v>26</v>
      </c>
      <c r="D8072" t="s">
        <v>26</v>
      </c>
      <c r="E8072" t="s">
        <v>26</v>
      </c>
      <c r="F8072">
        <v>251704064.97</v>
      </c>
      <c r="G8072">
        <v>231021162.09999999</v>
      </c>
      <c r="H8072">
        <v>320375931.23000002</v>
      </c>
      <c r="I8072" t="s">
        <v>26</v>
      </c>
      <c r="J8072" t="s">
        <v>26</v>
      </c>
      <c r="K8072" t="s">
        <v>26</v>
      </c>
    </row>
    <row r="8073" spans="1:11" x14ac:dyDescent="0.25">
      <c r="A8073" s="1">
        <v>38899</v>
      </c>
      <c r="B8073" t="s">
        <v>141</v>
      </c>
      <c r="C8073" t="s">
        <v>26</v>
      </c>
      <c r="D8073" t="s">
        <v>26</v>
      </c>
      <c r="E8073" t="s">
        <v>26</v>
      </c>
      <c r="F8073">
        <v>277937821.18000001</v>
      </c>
      <c r="G8073">
        <v>253025079.15000001</v>
      </c>
      <c r="H8073">
        <v>359642686.82999998</v>
      </c>
      <c r="I8073" t="s">
        <v>26</v>
      </c>
      <c r="J8073" t="s">
        <v>26</v>
      </c>
      <c r="K8073" t="s">
        <v>26</v>
      </c>
    </row>
    <row r="8074" spans="1:11" x14ac:dyDescent="0.25">
      <c r="A8074" s="1">
        <v>38899</v>
      </c>
      <c r="B8074" t="s">
        <v>142</v>
      </c>
      <c r="C8074" t="s">
        <v>26</v>
      </c>
      <c r="D8074" t="s">
        <v>26</v>
      </c>
      <c r="E8074" t="s">
        <v>26</v>
      </c>
      <c r="F8074">
        <v>271735813.76999998</v>
      </c>
      <c r="G8074">
        <v>234120898.69</v>
      </c>
      <c r="H8074">
        <v>387921300.80000001</v>
      </c>
      <c r="I8074" t="s">
        <v>26</v>
      </c>
      <c r="J8074" t="s">
        <v>26</v>
      </c>
      <c r="K8074" t="s">
        <v>26</v>
      </c>
    </row>
    <row r="8075" spans="1:11" x14ac:dyDescent="0.25">
      <c r="A8075" s="1">
        <v>38899</v>
      </c>
      <c r="B8075" t="s">
        <v>143</v>
      </c>
      <c r="C8075" t="s">
        <v>26</v>
      </c>
      <c r="D8075" t="s">
        <v>26</v>
      </c>
      <c r="E8075" t="s">
        <v>26</v>
      </c>
      <c r="F8075">
        <v>279984611.18000001</v>
      </c>
      <c r="G8075">
        <v>243392890.91999999</v>
      </c>
      <c r="H8075">
        <v>369200224.00999999</v>
      </c>
      <c r="I8075" t="s">
        <v>26</v>
      </c>
      <c r="J8075" t="s">
        <v>26</v>
      </c>
      <c r="K8075" t="s">
        <v>26</v>
      </c>
    </row>
    <row r="8076" spans="1:11" x14ac:dyDescent="0.25">
      <c r="A8076" s="1">
        <v>38899</v>
      </c>
      <c r="B8076" t="s">
        <v>144</v>
      </c>
      <c r="C8076" t="s">
        <v>26</v>
      </c>
      <c r="D8076" t="s">
        <v>26</v>
      </c>
      <c r="E8076" t="s">
        <v>26</v>
      </c>
      <c r="F8076">
        <v>263841292.94</v>
      </c>
      <c r="G8076">
        <v>231536388.43000001</v>
      </c>
      <c r="H8076">
        <v>375518552.16000003</v>
      </c>
      <c r="I8076" t="s">
        <v>26</v>
      </c>
      <c r="J8076" t="s">
        <v>26</v>
      </c>
      <c r="K8076" t="s">
        <v>26</v>
      </c>
    </row>
    <row r="8077" spans="1:11" x14ac:dyDescent="0.25">
      <c r="A8077" s="1">
        <v>38899</v>
      </c>
      <c r="B8077" t="s">
        <v>145</v>
      </c>
      <c r="C8077" t="s">
        <v>26</v>
      </c>
      <c r="D8077" t="s">
        <v>26</v>
      </c>
      <c r="E8077" t="s">
        <v>26</v>
      </c>
      <c r="F8077">
        <v>289649760.18000001</v>
      </c>
      <c r="G8077">
        <v>261875102.72999999</v>
      </c>
      <c r="H8077">
        <v>365087492.85000002</v>
      </c>
      <c r="I8077" t="s">
        <v>26</v>
      </c>
      <c r="J8077" t="s">
        <v>26</v>
      </c>
      <c r="K8077" t="s">
        <v>26</v>
      </c>
    </row>
    <row r="8078" spans="1:11" x14ac:dyDescent="0.25">
      <c r="A8078" s="1">
        <v>38899</v>
      </c>
      <c r="B8078" t="s">
        <v>146</v>
      </c>
      <c r="C8078" t="s">
        <v>26</v>
      </c>
      <c r="D8078" t="s">
        <v>26</v>
      </c>
      <c r="E8078" t="s">
        <v>26</v>
      </c>
      <c r="F8078">
        <v>291934327.07999998</v>
      </c>
      <c r="G8078">
        <v>266338284.40000001</v>
      </c>
      <c r="H8078">
        <v>366643793.25999999</v>
      </c>
      <c r="I8078" t="s">
        <v>26</v>
      </c>
      <c r="J8078" t="s">
        <v>26</v>
      </c>
      <c r="K8078" t="s">
        <v>26</v>
      </c>
    </row>
    <row r="8079" spans="1:11" x14ac:dyDescent="0.25">
      <c r="A8079" s="1">
        <v>38899</v>
      </c>
      <c r="B8079" t="s">
        <v>2</v>
      </c>
      <c r="C8079" t="s">
        <v>26</v>
      </c>
      <c r="D8079" t="s">
        <v>26</v>
      </c>
      <c r="E8079" t="s">
        <v>26</v>
      </c>
      <c r="F8079">
        <v>275107202.23000002</v>
      </c>
      <c r="G8079">
        <v>241727533.28</v>
      </c>
      <c r="H8079">
        <v>370681779.38</v>
      </c>
      <c r="I8079" t="s">
        <v>26</v>
      </c>
      <c r="J8079" t="s">
        <v>26</v>
      </c>
      <c r="K8079" t="s">
        <v>26</v>
      </c>
    </row>
    <row r="8080" spans="1:11" x14ac:dyDescent="0.25">
      <c r="A8080" s="1">
        <v>38899</v>
      </c>
      <c r="B8080" t="s">
        <v>147</v>
      </c>
      <c r="C8080" t="s">
        <v>26</v>
      </c>
      <c r="D8080" t="s">
        <v>26</v>
      </c>
      <c r="E8080" t="s">
        <v>26</v>
      </c>
      <c r="F8080">
        <v>286925530.88999999</v>
      </c>
      <c r="G8080">
        <v>236049766.12</v>
      </c>
      <c r="H8080">
        <v>402229935.62</v>
      </c>
      <c r="I8080" t="s">
        <v>26</v>
      </c>
      <c r="J8080" t="s">
        <v>26</v>
      </c>
      <c r="K8080" t="s">
        <v>26</v>
      </c>
    </row>
    <row r="8081" spans="1:11" x14ac:dyDescent="0.25">
      <c r="A8081" s="1">
        <v>38899</v>
      </c>
      <c r="B8081" t="s">
        <v>148</v>
      </c>
      <c r="C8081" t="s">
        <v>26</v>
      </c>
      <c r="D8081" t="s">
        <v>26</v>
      </c>
      <c r="E8081" t="s">
        <v>26</v>
      </c>
      <c r="F8081">
        <v>285176746.42000002</v>
      </c>
      <c r="G8081">
        <v>245989229.53</v>
      </c>
      <c r="H8081">
        <v>375348729.08999997</v>
      </c>
      <c r="I8081" t="s">
        <v>26</v>
      </c>
      <c r="J8081" t="s">
        <v>26</v>
      </c>
      <c r="K8081" t="s">
        <v>26</v>
      </c>
    </row>
    <row r="8082" spans="1:11" x14ac:dyDescent="0.25">
      <c r="A8082" s="1">
        <v>38899</v>
      </c>
      <c r="B8082" t="s">
        <v>149</v>
      </c>
      <c r="C8082" t="s">
        <v>26</v>
      </c>
      <c r="D8082" t="s">
        <v>26</v>
      </c>
      <c r="E8082" t="s">
        <v>26</v>
      </c>
      <c r="F8082">
        <v>273421870.35000002</v>
      </c>
      <c r="G8082">
        <v>236102356.81999999</v>
      </c>
      <c r="H8082">
        <v>359962973.00999999</v>
      </c>
      <c r="I8082" t="s">
        <v>26</v>
      </c>
      <c r="J8082" t="s">
        <v>26</v>
      </c>
      <c r="K8082" t="s">
        <v>26</v>
      </c>
    </row>
    <row r="8083" spans="1:11" x14ac:dyDescent="0.25">
      <c r="A8083" s="1">
        <v>38899</v>
      </c>
      <c r="B8083" t="s">
        <v>150</v>
      </c>
      <c r="C8083" t="s">
        <v>26</v>
      </c>
      <c r="D8083" t="s">
        <v>26</v>
      </c>
      <c r="E8083" t="s">
        <v>26</v>
      </c>
      <c r="F8083">
        <v>298557134.08999997</v>
      </c>
      <c r="G8083">
        <v>259636963.28</v>
      </c>
      <c r="H8083">
        <v>397427040.94</v>
      </c>
      <c r="I8083" t="s">
        <v>26</v>
      </c>
      <c r="J8083" t="s">
        <v>26</v>
      </c>
      <c r="K8083" t="s">
        <v>26</v>
      </c>
    </row>
    <row r="8084" spans="1:11" x14ac:dyDescent="0.25">
      <c r="A8084" s="1">
        <v>38899</v>
      </c>
      <c r="B8084" t="s">
        <v>151</v>
      </c>
      <c r="C8084" t="s">
        <v>26</v>
      </c>
      <c r="D8084" t="s">
        <v>26</v>
      </c>
      <c r="E8084" t="s">
        <v>26</v>
      </c>
      <c r="F8084">
        <v>256506551.55000001</v>
      </c>
      <c r="G8084">
        <v>225207091.94999999</v>
      </c>
      <c r="H8084">
        <v>350259653.49000001</v>
      </c>
      <c r="I8084" t="s">
        <v>26</v>
      </c>
      <c r="J8084" t="s">
        <v>26</v>
      </c>
      <c r="K8084" t="s">
        <v>26</v>
      </c>
    </row>
    <row r="8085" spans="1:11" x14ac:dyDescent="0.25">
      <c r="A8085" s="1">
        <v>38899</v>
      </c>
      <c r="B8085" t="s">
        <v>152</v>
      </c>
      <c r="C8085" t="s">
        <v>26</v>
      </c>
      <c r="D8085" t="s">
        <v>26</v>
      </c>
      <c r="E8085" t="s">
        <v>26</v>
      </c>
      <c r="F8085">
        <v>251455280.46000001</v>
      </c>
      <c r="G8085">
        <v>229667696.68000001</v>
      </c>
      <c r="H8085">
        <v>312485286.52999997</v>
      </c>
      <c r="I8085" t="s">
        <v>26</v>
      </c>
      <c r="J8085" t="s">
        <v>26</v>
      </c>
      <c r="K8085" t="s">
        <v>26</v>
      </c>
    </row>
    <row r="8086" spans="1:11" x14ac:dyDescent="0.25">
      <c r="A8086" s="1">
        <v>38899</v>
      </c>
      <c r="B8086" t="s">
        <v>153</v>
      </c>
      <c r="C8086" t="s">
        <v>26</v>
      </c>
      <c r="D8086" t="s">
        <v>26</v>
      </c>
      <c r="E8086" t="s">
        <v>26</v>
      </c>
      <c r="F8086">
        <v>294176098.12</v>
      </c>
      <c r="G8086">
        <v>280085423.11000001</v>
      </c>
      <c r="H8086">
        <v>334979070.56999999</v>
      </c>
      <c r="I8086" t="s">
        <v>26</v>
      </c>
      <c r="J8086" t="s">
        <v>26</v>
      </c>
      <c r="K8086" t="s">
        <v>26</v>
      </c>
    </row>
    <row r="8087" spans="1:11" x14ac:dyDescent="0.25">
      <c r="A8087" s="1">
        <v>38899</v>
      </c>
      <c r="B8087" t="s">
        <v>154</v>
      </c>
      <c r="C8087" t="s">
        <v>26</v>
      </c>
      <c r="D8087" t="s">
        <v>26</v>
      </c>
      <c r="E8087" t="s">
        <v>26</v>
      </c>
      <c r="F8087">
        <v>276854560.36000001</v>
      </c>
      <c r="G8087">
        <v>247674109.83000001</v>
      </c>
      <c r="H8087">
        <v>370797372.54000002</v>
      </c>
      <c r="I8087" t="s">
        <v>26</v>
      </c>
      <c r="J8087" t="s">
        <v>26</v>
      </c>
      <c r="K8087" t="s">
        <v>26</v>
      </c>
    </row>
    <row r="8088" spans="1:11" x14ac:dyDescent="0.25">
      <c r="A8088" s="1">
        <v>38899</v>
      </c>
      <c r="B8088" t="s">
        <v>155</v>
      </c>
      <c r="C8088" t="s">
        <v>26</v>
      </c>
      <c r="D8088" t="s">
        <v>26</v>
      </c>
      <c r="E8088" t="s">
        <v>26</v>
      </c>
      <c r="F8088">
        <v>260636933.91</v>
      </c>
      <c r="G8088">
        <v>234275370.38</v>
      </c>
      <c r="H8088">
        <v>332550841.50999999</v>
      </c>
      <c r="I8088" t="s">
        <v>26</v>
      </c>
      <c r="J8088" t="s">
        <v>26</v>
      </c>
      <c r="K8088" t="s">
        <v>26</v>
      </c>
    </row>
    <row r="8089" spans="1:11" x14ac:dyDescent="0.25">
      <c r="A8089" s="1">
        <v>38930</v>
      </c>
      <c r="B8089" t="s">
        <v>1</v>
      </c>
      <c r="C8089" t="s">
        <v>26</v>
      </c>
      <c r="D8089" t="s">
        <v>26</v>
      </c>
      <c r="E8089" t="s">
        <v>26</v>
      </c>
      <c r="F8089">
        <v>281174464.83999997</v>
      </c>
      <c r="G8089">
        <v>247060209.66</v>
      </c>
      <c r="H8089">
        <v>372353738.08999997</v>
      </c>
      <c r="I8089" t="s">
        <v>26</v>
      </c>
      <c r="J8089" t="s">
        <v>26</v>
      </c>
      <c r="K8089" t="s">
        <v>26</v>
      </c>
    </row>
    <row r="8090" spans="1:11" x14ac:dyDescent="0.25">
      <c r="A8090" s="1">
        <v>38930</v>
      </c>
      <c r="B8090" t="s">
        <v>126</v>
      </c>
      <c r="C8090" t="s">
        <v>26</v>
      </c>
      <c r="D8090" t="s">
        <v>26</v>
      </c>
      <c r="E8090" t="s">
        <v>26</v>
      </c>
      <c r="F8090">
        <v>270724571.54000002</v>
      </c>
      <c r="G8090">
        <v>240819536.47999999</v>
      </c>
      <c r="H8090">
        <v>350776651.22000003</v>
      </c>
      <c r="I8090" t="s">
        <v>26</v>
      </c>
      <c r="J8090" t="s">
        <v>26</v>
      </c>
      <c r="K8090" t="s">
        <v>26</v>
      </c>
    </row>
    <row r="8091" spans="1:11" x14ac:dyDescent="0.25">
      <c r="A8091" s="1">
        <v>38930</v>
      </c>
      <c r="B8091" t="s">
        <v>127</v>
      </c>
      <c r="C8091" t="s">
        <v>26</v>
      </c>
      <c r="D8091" t="s">
        <v>26</v>
      </c>
      <c r="E8091" t="s">
        <v>26</v>
      </c>
      <c r="F8091">
        <v>281947215.74000001</v>
      </c>
      <c r="G8091">
        <v>246789329.86000001</v>
      </c>
      <c r="H8091">
        <v>391164671.19999999</v>
      </c>
      <c r="I8091" t="s">
        <v>26</v>
      </c>
      <c r="J8091" t="s">
        <v>26</v>
      </c>
      <c r="K8091" t="s">
        <v>26</v>
      </c>
    </row>
    <row r="8092" spans="1:11" x14ac:dyDescent="0.25">
      <c r="A8092" s="1">
        <v>38930</v>
      </c>
      <c r="B8092" t="s">
        <v>113</v>
      </c>
      <c r="C8092" t="s">
        <v>26</v>
      </c>
      <c r="D8092" t="s">
        <v>26</v>
      </c>
      <c r="E8092" t="s">
        <v>26</v>
      </c>
      <c r="F8092">
        <v>286878346.20999998</v>
      </c>
      <c r="G8092">
        <v>250445174.34</v>
      </c>
      <c r="H8092">
        <v>375910641.79000002</v>
      </c>
      <c r="I8092" t="s">
        <v>26</v>
      </c>
      <c r="J8092" t="s">
        <v>26</v>
      </c>
      <c r="K8092" t="s">
        <v>26</v>
      </c>
    </row>
    <row r="8093" spans="1:11" x14ac:dyDescent="0.25">
      <c r="A8093" s="1">
        <v>38930</v>
      </c>
      <c r="B8093" t="s">
        <v>128</v>
      </c>
      <c r="C8093" t="s">
        <v>26</v>
      </c>
      <c r="D8093" t="s">
        <v>26</v>
      </c>
      <c r="E8093" t="s">
        <v>26</v>
      </c>
      <c r="F8093">
        <v>271889297.5</v>
      </c>
      <c r="G8093">
        <v>237149443.41</v>
      </c>
      <c r="H8093">
        <v>363450713.13</v>
      </c>
      <c r="I8093" t="s">
        <v>26</v>
      </c>
      <c r="J8093" t="s">
        <v>26</v>
      </c>
      <c r="K8093" t="s">
        <v>26</v>
      </c>
    </row>
    <row r="8094" spans="1:11" x14ac:dyDescent="0.25">
      <c r="A8094" s="1">
        <v>38930</v>
      </c>
      <c r="B8094" t="s">
        <v>129</v>
      </c>
      <c r="C8094" t="s">
        <v>26</v>
      </c>
      <c r="D8094" t="s">
        <v>26</v>
      </c>
      <c r="E8094" t="s">
        <v>26</v>
      </c>
      <c r="F8094">
        <v>276707648.81</v>
      </c>
      <c r="G8094">
        <v>252158038.5</v>
      </c>
      <c r="H8094">
        <v>347872901.86000001</v>
      </c>
      <c r="I8094" t="s">
        <v>26</v>
      </c>
      <c r="J8094" t="s">
        <v>26</v>
      </c>
      <c r="K8094" t="s">
        <v>26</v>
      </c>
    </row>
    <row r="8095" spans="1:11" x14ac:dyDescent="0.25">
      <c r="A8095" s="1">
        <v>38930</v>
      </c>
      <c r="B8095" t="s">
        <v>130</v>
      </c>
      <c r="C8095" t="s">
        <v>26</v>
      </c>
      <c r="D8095" t="s">
        <v>26</v>
      </c>
      <c r="E8095" t="s">
        <v>26</v>
      </c>
      <c r="F8095">
        <v>278781146.87</v>
      </c>
      <c r="G8095">
        <v>237737109.72999999</v>
      </c>
      <c r="H8095">
        <v>429800060.19</v>
      </c>
      <c r="I8095" t="s">
        <v>26</v>
      </c>
      <c r="J8095" t="s">
        <v>26</v>
      </c>
      <c r="K8095" t="s">
        <v>26</v>
      </c>
    </row>
    <row r="8096" spans="1:11" x14ac:dyDescent="0.25">
      <c r="A8096" s="1">
        <v>38930</v>
      </c>
      <c r="B8096" t="s">
        <v>131</v>
      </c>
      <c r="C8096" t="s">
        <v>26</v>
      </c>
      <c r="D8096" t="s">
        <v>26</v>
      </c>
      <c r="E8096" t="s">
        <v>26</v>
      </c>
      <c r="F8096">
        <v>286826150.10000002</v>
      </c>
      <c r="G8096">
        <v>242007072.87</v>
      </c>
      <c r="H8096">
        <v>427165406.63</v>
      </c>
      <c r="I8096" t="s">
        <v>26</v>
      </c>
      <c r="J8096" t="s">
        <v>26</v>
      </c>
      <c r="K8096" t="s">
        <v>26</v>
      </c>
    </row>
    <row r="8097" spans="1:11" x14ac:dyDescent="0.25">
      <c r="A8097" s="1">
        <v>38930</v>
      </c>
      <c r="B8097" t="s">
        <v>132</v>
      </c>
      <c r="C8097" t="s">
        <v>26</v>
      </c>
      <c r="D8097" t="s">
        <v>26</v>
      </c>
      <c r="E8097" t="s">
        <v>26</v>
      </c>
      <c r="F8097">
        <v>284574676.86000001</v>
      </c>
      <c r="G8097">
        <v>243690281.47</v>
      </c>
      <c r="H8097">
        <v>379285706.20999998</v>
      </c>
      <c r="I8097" t="s">
        <v>26</v>
      </c>
      <c r="J8097" t="s">
        <v>26</v>
      </c>
      <c r="K8097" t="s">
        <v>26</v>
      </c>
    </row>
    <row r="8098" spans="1:11" x14ac:dyDescent="0.25">
      <c r="A8098" s="1">
        <v>38930</v>
      </c>
      <c r="B8098" t="s">
        <v>133</v>
      </c>
      <c r="C8098" t="s">
        <v>26</v>
      </c>
      <c r="D8098" t="s">
        <v>26</v>
      </c>
      <c r="E8098" t="s">
        <v>26</v>
      </c>
      <c r="F8098">
        <v>276966912.70999998</v>
      </c>
      <c r="G8098">
        <v>239633538.47</v>
      </c>
      <c r="H8098">
        <v>370111335.70999998</v>
      </c>
      <c r="I8098" t="s">
        <v>26</v>
      </c>
      <c r="J8098" t="s">
        <v>26</v>
      </c>
      <c r="K8098" t="s">
        <v>26</v>
      </c>
    </row>
    <row r="8099" spans="1:11" x14ac:dyDescent="0.25">
      <c r="A8099" s="1">
        <v>38930</v>
      </c>
      <c r="B8099" t="s">
        <v>134</v>
      </c>
      <c r="C8099" t="s">
        <v>26</v>
      </c>
      <c r="D8099" t="s">
        <v>26</v>
      </c>
      <c r="E8099" t="s">
        <v>26</v>
      </c>
      <c r="F8099">
        <v>252276544.02000001</v>
      </c>
      <c r="G8099">
        <v>241239178.59999999</v>
      </c>
      <c r="H8099">
        <v>281539660.39999998</v>
      </c>
      <c r="I8099" t="s">
        <v>26</v>
      </c>
      <c r="J8099" t="s">
        <v>26</v>
      </c>
      <c r="K8099" t="s">
        <v>26</v>
      </c>
    </row>
    <row r="8100" spans="1:11" x14ac:dyDescent="0.25">
      <c r="A8100" s="1">
        <v>38930</v>
      </c>
      <c r="B8100" t="s">
        <v>135</v>
      </c>
      <c r="C8100" t="s">
        <v>26</v>
      </c>
      <c r="D8100" t="s">
        <v>26</v>
      </c>
      <c r="E8100" t="s">
        <v>26</v>
      </c>
      <c r="F8100">
        <v>257038667.59999999</v>
      </c>
      <c r="G8100">
        <v>236934252.93000001</v>
      </c>
      <c r="H8100">
        <v>320438740.94999999</v>
      </c>
      <c r="I8100" t="s">
        <v>26</v>
      </c>
      <c r="J8100" t="s">
        <v>26</v>
      </c>
      <c r="K8100" t="s">
        <v>26</v>
      </c>
    </row>
    <row r="8101" spans="1:11" x14ac:dyDescent="0.25">
      <c r="A8101" s="1">
        <v>38930</v>
      </c>
      <c r="B8101" t="s">
        <v>136</v>
      </c>
      <c r="C8101" t="s">
        <v>26</v>
      </c>
      <c r="D8101" t="s">
        <v>26</v>
      </c>
      <c r="E8101" t="s">
        <v>26</v>
      </c>
      <c r="F8101">
        <v>295951200.19999999</v>
      </c>
      <c r="G8101">
        <v>245351292.00999999</v>
      </c>
      <c r="H8101">
        <v>448051166.13</v>
      </c>
      <c r="I8101" t="s">
        <v>26</v>
      </c>
      <c r="J8101" t="s">
        <v>26</v>
      </c>
      <c r="K8101" t="s">
        <v>26</v>
      </c>
    </row>
    <row r="8102" spans="1:11" x14ac:dyDescent="0.25">
      <c r="A8102" s="1">
        <v>38930</v>
      </c>
      <c r="B8102" t="s">
        <v>137</v>
      </c>
      <c r="C8102" t="s">
        <v>26</v>
      </c>
      <c r="D8102" t="s">
        <v>26</v>
      </c>
      <c r="E8102" t="s">
        <v>26</v>
      </c>
      <c r="F8102">
        <v>278538477.87</v>
      </c>
      <c r="G8102">
        <v>227198009.61000001</v>
      </c>
      <c r="H8102">
        <v>491144685.54000002</v>
      </c>
      <c r="I8102" t="s">
        <v>26</v>
      </c>
      <c r="J8102" t="s">
        <v>26</v>
      </c>
      <c r="K8102" t="s">
        <v>26</v>
      </c>
    </row>
    <row r="8103" spans="1:11" x14ac:dyDescent="0.25">
      <c r="A8103" s="1">
        <v>38930</v>
      </c>
      <c r="B8103" t="s">
        <v>138</v>
      </c>
      <c r="C8103" t="s">
        <v>26</v>
      </c>
      <c r="D8103" t="s">
        <v>26</v>
      </c>
      <c r="E8103" t="s">
        <v>26</v>
      </c>
      <c r="F8103">
        <v>314316691.06</v>
      </c>
      <c r="G8103">
        <v>269608600.92000002</v>
      </c>
      <c r="H8103">
        <v>462106870.20999998</v>
      </c>
      <c r="I8103" t="s">
        <v>26</v>
      </c>
      <c r="J8103" t="s">
        <v>26</v>
      </c>
      <c r="K8103" t="s">
        <v>26</v>
      </c>
    </row>
    <row r="8104" spans="1:11" x14ac:dyDescent="0.25">
      <c r="A8104" s="1">
        <v>38930</v>
      </c>
      <c r="B8104" t="s">
        <v>139</v>
      </c>
      <c r="C8104" t="s">
        <v>26</v>
      </c>
      <c r="D8104" t="s">
        <v>26</v>
      </c>
      <c r="E8104" t="s">
        <v>26</v>
      </c>
      <c r="F8104">
        <v>290585238.17000002</v>
      </c>
      <c r="G8104">
        <v>244018458.47999999</v>
      </c>
      <c r="H8104">
        <v>452973020.19999999</v>
      </c>
      <c r="I8104" t="s">
        <v>26</v>
      </c>
      <c r="J8104" t="s">
        <v>26</v>
      </c>
      <c r="K8104" t="s">
        <v>26</v>
      </c>
    </row>
    <row r="8105" spans="1:11" x14ac:dyDescent="0.25">
      <c r="A8105" s="1">
        <v>38930</v>
      </c>
      <c r="B8105" t="s">
        <v>140</v>
      </c>
      <c r="C8105" t="s">
        <v>26</v>
      </c>
      <c r="D8105" t="s">
        <v>26</v>
      </c>
      <c r="E8105" t="s">
        <v>26</v>
      </c>
      <c r="F8105">
        <v>252232643.5</v>
      </c>
      <c r="G8105">
        <v>231760429.81</v>
      </c>
      <c r="H8105">
        <v>320375931.23000002</v>
      </c>
      <c r="I8105" t="s">
        <v>26</v>
      </c>
      <c r="J8105" t="s">
        <v>26</v>
      </c>
      <c r="K8105" t="s">
        <v>26</v>
      </c>
    </row>
    <row r="8106" spans="1:11" x14ac:dyDescent="0.25">
      <c r="A8106" s="1">
        <v>38930</v>
      </c>
      <c r="B8106" t="s">
        <v>141</v>
      </c>
      <c r="C8106" t="s">
        <v>26</v>
      </c>
      <c r="D8106" t="s">
        <v>26</v>
      </c>
      <c r="E8106" t="s">
        <v>26</v>
      </c>
      <c r="F8106">
        <v>278493696.81999999</v>
      </c>
      <c r="G8106">
        <v>253809456.90000001</v>
      </c>
      <c r="H8106">
        <v>359642686.82999998</v>
      </c>
      <c r="I8106" t="s">
        <v>26</v>
      </c>
      <c r="J8106" t="s">
        <v>26</v>
      </c>
      <c r="K8106" t="s">
        <v>26</v>
      </c>
    </row>
    <row r="8107" spans="1:11" x14ac:dyDescent="0.25">
      <c r="A8107" s="1">
        <v>38930</v>
      </c>
      <c r="B8107" t="s">
        <v>142</v>
      </c>
      <c r="C8107" t="s">
        <v>26</v>
      </c>
      <c r="D8107" t="s">
        <v>26</v>
      </c>
      <c r="E8107" t="s">
        <v>26</v>
      </c>
      <c r="F8107">
        <v>272387979.73000002</v>
      </c>
      <c r="G8107">
        <v>235033970.19999999</v>
      </c>
      <c r="H8107">
        <v>387921300.80000001</v>
      </c>
      <c r="I8107" t="s">
        <v>26</v>
      </c>
      <c r="J8107" t="s">
        <v>26</v>
      </c>
      <c r="K8107" t="s">
        <v>26</v>
      </c>
    </row>
    <row r="8108" spans="1:11" x14ac:dyDescent="0.25">
      <c r="A8108" s="1">
        <v>38930</v>
      </c>
      <c r="B8108" t="s">
        <v>143</v>
      </c>
      <c r="C8108" t="s">
        <v>26</v>
      </c>
      <c r="D8108" t="s">
        <v>26</v>
      </c>
      <c r="E8108" t="s">
        <v>26</v>
      </c>
      <c r="F8108">
        <v>280516581.94999999</v>
      </c>
      <c r="G8108">
        <v>244171748.16999999</v>
      </c>
      <c r="H8108">
        <v>369200224.00999999</v>
      </c>
      <c r="I8108" t="s">
        <v>26</v>
      </c>
      <c r="J8108" t="s">
        <v>26</v>
      </c>
      <c r="K8108" t="s">
        <v>26</v>
      </c>
    </row>
    <row r="8109" spans="1:11" x14ac:dyDescent="0.25">
      <c r="A8109" s="1">
        <v>38930</v>
      </c>
      <c r="B8109" t="s">
        <v>144</v>
      </c>
      <c r="C8109" t="s">
        <v>26</v>
      </c>
      <c r="D8109" t="s">
        <v>26</v>
      </c>
      <c r="E8109" t="s">
        <v>26</v>
      </c>
      <c r="F8109">
        <v>264500896.16999999</v>
      </c>
      <c r="G8109">
        <v>232462533.97999999</v>
      </c>
      <c r="H8109">
        <v>375518552.16000003</v>
      </c>
      <c r="I8109" t="s">
        <v>26</v>
      </c>
      <c r="J8109" t="s">
        <v>26</v>
      </c>
      <c r="K8109" t="s">
        <v>26</v>
      </c>
    </row>
    <row r="8110" spans="1:11" x14ac:dyDescent="0.25">
      <c r="A8110" s="1">
        <v>38930</v>
      </c>
      <c r="B8110" t="s">
        <v>145</v>
      </c>
      <c r="C8110" t="s">
        <v>26</v>
      </c>
      <c r="D8110" t="s">
        <v>26</v>
      </c>
      <c r="E8110" t="s">
        <v>26</v>
      </c>
      <c r="F8110">
        <v>290142164.76999998</v>
      </c>
      <c r="G8110">
        <v>262634540.53</v>
      </c>
      <c r="H8110">
        <v>365087492.85000002</v>
      </c>
      <c r="I8110" t="s">
        <v>26</v>
      </c>
      <c r="J8110" t="s">
        <v>26</v>
      </c>
      <c r="K8110" t="s">
        <v>26</v>
      </c>
    </row>
    <row r="8111" spans="1:11" x14ac:dyDescent="0.25">
      <c r="A8111" s="1">
        <v>38930</v>
      </c>
      <c r="B8111" t="s">
        <v>146</v>
      </c>
      <c r="C8111" t="s">
        <v>26</v>
      </c>
      <c r="D8111" t="s">
        <v>26</v>
      </c>
      <c r="E8111" t="s">
        <v>26</v>
      </c>
      <c r="F8111">
        <v>292080294.24000001</v>
      </c>
      <c r="G8111">
        <v>266577988.84999999</v>
      </c>
      <c r="H8111">
        <v>366643793.25999999</v>
      </c>
      <c r="I8111" t="s">
        <v>26</v>
      </c>
      <c r="J8111" t="s">
        <v>26</v>
      </c>
      <c r="K8111" t="s">
        <v>26</v>
      </c>
    </row>
    <row r="8112" spans="1:11" x14ac:dyDescent="0.25">
      <c r="A8112" s="1">
        <v>38930</v>
      </c>
      <c r="B8112" t="s">
        <v>2</v>
      </c>
      <c r="C8112" t="s">
        <v>26</v>
      </c>
      <c r="D8112" t="s">
        <v>26</v>
      </c>
      <c r="E8112" t="s">
        <v>26</v>
      </c>
      <c r="F8112">
        <v>275602395.19</v>
      </c>
      <c r="G8112">
        <v>242428543.12</v>
      </c>
      <c r="H8112">
        <v>370681779.38</v>
      </c>
      <c r="I8112" t="s">
        <v>26</v>
      </c>
      <c r="J8112" t="s">
        <v>26</v>
      </c>
      <c r="K8112" t="s">
        <v>26</v>
      </c>
    </row>
    <row r="8113" spans="1:11" x14ac:dyDescent="0.25">
      <c r="A8113" s="1">
        <v>38930</v>
      </c>
      <c r="B8113" t="s">
        <v>147</v>
      </c>
      <c r="C8113" t="s">
        <v>26</v>
      </c>
      <c r="D8113" t="s">
        <v>26</v>
      </c>
      <c r="E8113" t="s">
        <v>26</v>
      </c>
      <c r="F8113">
        <v>287528074.5</v>
      </c>
      <c r="G8113">
        <v>236970360.21000001</v>
      </c>
      <c r="H8113">
        <v>402229935.62</v>
      </c>
      <c r="I8113" t="s">
        <v>26</v>
      </c>
      <c r="J8113" t="s">
        <v>26</v>
      </c>
      <c r="K8113" t="s">
        <v>26</v>
      </c>
    </row>
    <row r="8114" spans="1:11" x14ac:dyDescent="0.25">
      <c r="A8114" s="1">
        <v>38930</v>
      </c>
      <c r="B8114" t="s">
        <v>148</v>
      </c>
      <c r="C8114" t="s">
        <v>26</v>
      </c>
      <c r="D8114" t="s">
        <v>26</v>
      </c>
      <c r="E8114" t="s">
        <v>26</v>
      </c>
      <c r="F8114">
        <v>285575993.87</v>
      </c>
      <c r="G8114">
        <v>247391368.13999999</v>
      </c>
      <c r="H8114">
        <v>374035008.54000002</v>
      </c>
      <c r="I8114" t="s">
        <v>26</v>
      </c>
      <c r="J8114" t="s">
        <v>26</v>
      </c>
      <c r="K8114" t="s">
        <v>26</v>
      </c>
    </row>
    <row r="8115" spans="1:11" x14ac:dyDescent="0.25">
      <c r="A8115" s="1">
        <v>38930</v>
      </c>
      <c r="B8115" t="s">
        <v>149</v>
      </c>
      <c r="C8115" t="s">
        <v>26</v>
      </c>
      <c r="D8115" t="s">
        <v>26</v>
      </c>
      <c r="E8115" t="s">
        <v>26</v>
      </c>
      <c r="F8115">
        <v>274160109.39999998</v>
      </c>
      <c r="G8115">
        <v>237046766.25</v>
      </c>
      <c r="H8115">
        <v>360358932.27999997</v>
      </c>
      <c r="I8115" t="s">
        <v>26</v>
      </c>
      <c r="J8115" t="s">
        <v>26</v>
      </c>
      <c r="K8115" t="s">
        <v>26</v>
      </c>
    </row>
    <row r="8116" spans="1:11" x14ac:dyDescent="0.25">
      <c r="A8116" s="1">
        <v>38930</v>
      </c>
      <c r="B8116" t="s">
        <v>150</v>
      </c>
      <c r="C8116" t="s">
        <v>26</v>
      </c>
      <c r="D8116" t="s">
        <v>26</v>
      </c>
      <c r="E8116" t="s">
        <v>26</v>
      </c>
      <c r="F8116">
        <v>298945258.36000001</v>
      </c>
      <c r="G8116">
        <v>260052382.41999999</v>
      </c>
      <c r="H8116">
        <v>397744982.57999998</v>
      </c>
      <c r="I8116" t="s">
        <v>26</v>
      </c>
      <c r="J8116" t="s">
        <v>26</v>
      </c>
      <c r="K8116" t="s">
        <v>26</v>
      </c>
    </row>
    <row r="8117" spans="1:11" x14ac:dyDescent="0.25">
      <c r="A8117" s="1">
        <v>38930</v>
      </c>
      <c r="B8117" t="s">
        <v>151</v>
      </c>
      <c r="C8117" t="s">
        <v>26</v>
      </c>
      <c r="D8117" t="s">
        <v>26</v>
      </c>
      <c r="E8117" t="s">
        <v>26</v>
      </c>
      <c r="F8117">
        <v>257327372.52000001</v>
      </c>
      <c r="G8117">
        <v>226378168.81999999</v>
      </c>
      <c r="H8117">
        <v>350294679.45999998</v>
      </c>
      <c r="I8117" t="s">
        <v>26</v>
      </c>
      <c r="J8117" t="s">
        <v>26</v>
      </c>
      <c r="K8117" t="s">
        <v>26</v>
      </c>
    </row>
    <row r="8118" spans="1:11" x14ac:dyDescent="0.25">
      <c r="A8118" s="1">
        <v>38930</v>
      </c>
      <c r="B8118" t="s">
        <v>152</v>
      </c>
      <c r="C8118" t="s">
        <v>26</v>
      </c>
      <c r="D8118" t="s">
        <v>26</v>
      </c>
      <c r="E8118" t="s">
        <v>26</v>
      </c>
      <c r="F8118">
        <v>252335373.94</v>
      </c>
      <c r="G8118">
        <v>230953835.78</v>
      </c>
      <c r="H8118">
        <v>312485286.52999997</v>
      </c>
      <c r="I8118" t="s">
        <v>26</v>
      </c>
      <c r="J8118" t="s">
        <v>26</v>
      </c>
      <c r="K8118" t="s">
        <v>26</v>
      </c>
    </row>
    <row r="8119" spans="1:11" x14ac:dyDescent="0.25">
      <c r="A8119" s="1">
        <v>38930</v>
      </c>
      <c r="B8119" t="s">
        <v>153</v>
      </c>
      <c r="C8119" t="s">
        <v>26</v>
      </c>
      <c r="D8119" t="s">
        <v>26</v>
      </c>
      <c r="E8119" t="s">
        <v>26</v>
      </c>
      <c r="F8119">
        <v>300942148.38</v>
      </c>
      <c r="G8119">
        <v>282242080.87</v>
      </c>
      <c r="H8119">
        <v>351058065.95999998</v>
      </c>
      <c r="I8119" t="s">
        <v>26</v>
      </c>
      <c r="J8119" t="s">
        <v>26</v>
      </c>
      <c r="K8119" t="s">
        <v>26</v>
      </c>
    </row>
    <row r="8120" spans="1:11" x14ac:dyDescent="0.25">
      <c r="A8120" s="1">
        <v>38930</v>
      </c>
      <c r="B8120" t="s">
        <v>154</v>
      </c>
      <c r="C8120" t="s">
        <v>26</v>
      </c>
      <c r="D8120" t="s">
        <v>26</v>
      </c>
      <c r="E8120" t="s">
        <v>26</v>
      </c>
      <c r="F8120">
        <v>277851236.76999998</v>
      </c>
      <c r="G8120">
        <v>249160154.49000001</v>
      </c>
      <c r="H8120">
        <v>370797372.54000002</v>
      </c>
      <c r="I8120" t="s">
        <v>26</v>
      </c>
      <c r="J8120" t="s">
        <v>26</v>
      </c>
      <c r="K8120" t="s">
        <v>26</v>
      </c>
    </row>
    <row r="8121" spans="1:11" x14ac:dyDescent="0.25">
      <c r="A8121" s="1">
        <v>38930</v>
      </c>
      <c r="B8121" t="s">
        <v>155</v>
      </c>
      <c r="C8121" t="s">
        <v>26</v>
      </c>
      <c r="D8121" t="s">
        <v>26</v>
      </c>
      <c r="E8121" t="s">
        <v>26</v>
      </c>
      <c r="F8121">
        <v>261392781.02000001</v>
      </c>
      <c r="G8121">
        <v>235399892.16</v>
      </c>
      <c r="H8121">
        <v>332550841.50999999</v>
      </c>
      <c r="I8121" t="s">
        <v>26</v>
      </c>
      <c r="J8121" t="s">
        <v>26</v>
      </c>
      <c r="K8121" t="s">
        <v>26</v>
      </c>
    </row>
    <row r="8122" spans="1:11" x14ac:dyDescent="0.25">
      <c r="A8122" s="1">
        <v>38961</v>
      </c>
      <c r="B8122" t="s">
        <v>1</v>
      </c>
      <c r="C8122" t="s">
        <v>26</v>
      </c>
      <c r="D8122" t="s">
        <v>26</v>
      </c>
      <c r="E8122" t="s">
        <v>26</v>
      </c>
      <c r="F8122">
        <v>281849283.56</v>
      </c>
      <c r="G8122">
        <v>247677860.18000001</v>
      </c>
      <c r="H8122">
        <v>373135680.94</v>
      </c>
      <c r="I8122" t="s">
        <v>26</v>
      </c>
      <c r="J8122" t="s">
        <v>26</v>
      </c>
      <c r="K8122" t="s">
        <v>26</v>
      </c>
    </row>
    <row r="8123" spans="1:11" x14ac:dyDescent="0.25">
      <c r="A8123" s="1">
        <v>38961</v>
      </c>
      <c r="B8123" t="s">
        <v>126</v>
      </c>
      <c r="C8123" t="s">
        <v>26</v>
      </c>
      <c r="D8123" t="s">
        <v>26</v>
      </c>
      <c r="E8123" t="s">
        <v>26</v>
      </c>
      <c r="F8123">
        <v>273242310.05000001</v>
      </c>
      <c r="G8123">
        <v>241903224.38999999</v>
      </c>
      <c r="H8123">
        <v>356529388.30000001</v>
      </c>
      <c r="I8123" t="s">
        <v>26</v>
      </c>
      <c r="J8123" t="s">
        <v>26</v>
      </c>
      <c r="K8123" t="s">
        <v>26</v>
      </c>
    </row>
    <row r="8124" spans="1:11" x14ac:dyDescent="0.25">
      <c r="A8124" s="1">
        <v>38961</v>
      </c>
      <c r="B8124" t="s">
        <v>127</v>
      </c>
      <c r="C8124" t="s">
        <v>26</v>
      </c>
      <c r="D8124" t="s">
        <v>26</v>
      </c>
      <c r="E8124" t="s">
        <v>26</v>
      </c>
      <c r="F8124">
        <v>282849446.82999998</v>
      </c>
      <c r="G8124">
        <v>248220707.97999999</v>
      </c>
      <c r="H8124">
        <v>390890855.93000001</v>
      </c>
      <c r="I8124" t="s">
        <v>26</v>
      </c>
      <c r="J8124" t="s">
        <v>26</v>
      </c>
      <c r="K8124" t="s">
        <v>26</v>
      </c>
    </row>
    <row r="8125" spans="1:11" x14ac:dyDescent="0.25">
      <c r="A8125" s="1">
        <v>38961</v>
      </c>
      <c r="B8125" t="s">
        <v>113</v>
      </c>
      <c r="C8125" t="s">
        <v>26</v>
      </c>
      <c r="D8125" t="s">
        <v>26</v>
      </c>
      <c r="E8125" t="s">
        <v>26</v>
      </c>
      <c r="F8125">
        <v>287165224.56</v>
      </c>
      <c r="G8125">
        <v>250420129.81999999</v>
      </c>
      <c r="H8125">
        <v>376812827.32999998</v>
      </c>
      <c r="I8125" t="s">
        <v>26</v>
      </c>
      <c r="J8125" t="s">
        <v>26</v>
      </c>
      <c r="K8125" t="s">
        <v>26</v>
      </c>
    </row>
    <row r="8126" spans="1:11" x14ac:dyDescent="0.25">
      <c r="A8126" s="1">
        <v>38961</v>
      </c>
      <c r="B8126" t="s">
        <v>128</v>
      </c>
      <c r="C8126" t="s">
        <v>26</v>
      </c>
      <c r="D8126" t="s">
        <v>26</v>
      </c>
      <c r="E8126" t="s">
        <v>26</v>
      </c>
      <c r="F8126">
        <v>272161186.80000001</v>
      </c>
      <c r="G8126">
        <v>237718602.08000001</v>
      </c>
      <c r="H8126">
        <v>363123607.48000002</v>
      </c>
      <c r="I8126" t="s">
        <v>26</v>
      </c>
      <c r="J8126" t="s">
        <v>26</v>
      </c>
      <c r="K8126" t="s">
        <v>26</v>
      </c>
    </row>
    <row r="8127" spans="1:11" x14ac:dyDescent="0.25">
      <c r="A8127" s="1">
        <v>38961</v>
      </c>
      <c r="B8127" t="s">
        <v>129</v>
      </c>
      <c r="C8127" t="s">
        <v>26</v>
      </c>
      <c r="D8127" t="s">
        <v>26</v>
      </c>
      <c r="E8127" t="s">
        <v>26</v>
      </c>
      <c r="F8127">
        <v>277344076.41000003</v>
      </c>
      <c r="G8127">
        <v>252964944.22</v>
      </c>
      <c r="H8127">
        <v>348220774.75999999</v>
      </c>
      <c r="I8127" t="s">
        <v>26</v>
      </c>
      <c r="J8127" t="s">
        <v>26</v>
      </c>
      <c r="K8127" t="s">
        <v>26</v>
      </c>
    </row>
    <row r="8128" spans="1:11" x14ac:dyDescent="0.25">
      <c r="A8128" s="1">
        <v>38961</v>
      </c>
      <c r="B8128" t="s">
        <v>130</v>
      </c>
      <c r="C8128" t="s">
        <v>26</v>
      </c>
      <c r="D8128" t="s">
        <v>26</v>
      </c>
      <c r="E8128" t="s">
        <v>26</v>
      </c>
      <c r="F8128">
        <v>279896271.45999998</v>
      </c>
      <c r="G8128">
        <v>239234853.52000001</v>
      </c>
      <c r="H8128">
        <v>429800060.19</v>
      </c>
      <c r="I8128" t="s">
        <v>26</v>
      </c>
      <c r="J8128" t="s">
        <v>26</v>
      </c>
      <c r="K8128" t="s">
        <v>26</v>
      </c>
    </row>
    <row r="8129" spans="1:11" x14ac:dyDescent="0.25">
      <c r="A8129" s="1">
        <v>38961</v>
      </c>
      <c r="B8129" t="s">
        <v>131</v>
      </c>
      <c r="C8129" t="s">
        <v>26</v>
      </c>
      <c r="D8129" t="s">
        <v>26</v>
      </c>
      <c r="E8129" t="s">
        <v>26</v>
      </c>
      <c r="F8129">
        <v>288059502.54000002</v>
      </c>
      <c r="G8129">
        <v>243701122.38</v>
      </c>
      <c r="H8129">
        <v>427165406.63</v>
      </c>
      <c r="I8129" t="s">
        <v>26</v>
      </c>
      <c r="J8129" t="s">
        <v>26</v>
      </c>
      <c r="K8129" t="s">
        <v>26</v>
      </c>
    </row>
    <row r="8130" spans="1:11" x14ac:dyDescent="0.25">
      <c r="A8130" s="1">
        <v>38961</v>
      </c>
      <c r="B8130" t="s">
        <v>132</v>
      </c>
      <c r="C8130" t="s">
        <v>26</v>
      </c>
      <c r="D8130" t="s">
        <v>26</v>
      </c>
      <c r="E8130" t="s">
        <v>26</v>
      </c>
      <c r="F8130">
        <v>285399943.42000002</v>
      </c>
      <c r="G8130">
        <v>244933101.90000001</v>
      </c>
      <c r="H8130">
        <v>379285706.20999998</v>
      </c>
      <c r="I8130" t="s">
        <v>26</v>
      </c>
      <c r="J8130" t="s">
        <v>26</v>
      </c>
      <c r="K8130" t="s">
        <v>26</v>
      </c>
    </row>
    <row r="8131" spans="1:11" x14ac:dyDescent="0.25">
      <c r="A8131" s="1">
        <v>38961</v>
      </c>
      <c r="B8131" t="s">
        <v>133</v>
      </c>
      <c r="C8131" t="s">
        <v>26</v>
      </c>
      <c r="D8131" t="s">
        <v>26</v>
      </c>
      <c r="E8131" t="s">
        <v>26</v>
      </c>
      <c r="F8131">
        <v>277936296.89999998</v>
      </c>
      <c r="G8131">
        <v>240448292.5</v>
      </c>
      <c r="H8131">
        <v>371443736.51999998</v>
      </c>
      <c r="I8131" t="s">
        <v>26</v>
      </c>
      <c r="J8131" t="s">
        <v>26</v>
      </c>
      <c r="K8131" t="s">
        <v>26</v>
      </c>
    </row>
    <row r="8132" spans="1:11" x14ac:dyDescent="0.25">
      <c r="A8132" s="1">
        <v>38961</v>
      </c>
      <c r="B8132" t="s">
        <v>134</v>
      </c>
      <c r="C8132" t="s">
        <v>26</v>
      </c>
      <c r="D8132" t="s">
        <v>26</v>
      </c>
      <c r="E8132" t="s">
        <v>26</v>
      </c>
      <c r="F8132">
        <v>257372530.21000001</v>
      </c>
      <c r="G8132">
        <v>241745780.87</v>
      </c>
      <c r="H8132">
        <v>295363257.72000003</v>
      </c>
      <c r="I8132" t="s">
        <v>26</v>
      </c>
      <c r="J8132" t="s">
        <v>26</v>
      </c>
      <c r="K8132" t="s">
        <v>26</v>
      </c>
    </row>
    <row r="8133" spans="1:11" x14ac:dyDescent="0.25">
      <c r="A8133" s="1">
        <v>38961</v>
      </c>
      <c r="B8133" t="s">
        <v>135</v>
      </c>
      <c r="C8133" t="s">
        <v>26</v>
      </c>
      <c r="D8133" t="s">
        <v>26</v>
      </c>
      <c r="E8133" t="s">
        <v>26</v>
      </c>
      <c r="F8133">
        <v>257784079.74000001</v>
      </c>
      <c r="G8133">
        <v>237976763.63999999</v>
      </c>
      <c r="H8133">
        <v>320438740.94999999</v>
      </c>
      <c r="I8133" t="s">
        <v>26</v>
      </c>
      <c r="J8133" t="s">
        <v>26</v>
      </c>
      <c r="K8133" t="s">
        <v>26</v>
      </c>
    </row>
    <row r="8134" spans="1:11" x14ac:dyDescent="0.25">
      <c r="A8134" s="1">
        <v>38961</v>
      </c>
      <c r="B8134" t="s">
        <v>136</v>
      </c>
      <c r="C8134" t="s">
        <v>26</v>
      </c>
      <c r="D8134" t="s">
        <v>26</v>
      </c>
      <c r="E8134" t="s">
        <v>26</v>
      </c>
      <c r="F8134">
        <v>297164600.12</v>
      </c>
      <c r="G8134">
        <v>247166891.56999999</v>
      </c>
      <c r="H8134">
        <v>448051166.13</v>
      </c>
      <c r="I8134" t="s">
        <v>26</v>
      </c>
      <c r="J8134" t="s">
        <v>26</v>
      </c>
      <c r="K8134" t="s">
        <v>26</v>
      </c>
    </row>
    <row r="8135" spans="1:11" x14ac:dyDescent="0.25">
      <c r="A8135" s="1">
        <v>38961</v>
      </c>
      <c r="B8135" t="s">
        <v>137</v>
      </c>
      <c r="C8135" t="s">
        <v>26</v>
      </c>
      <c r="D8135" t="s">
        <v>26</v>
      </c>
      <c r="E8135" t="s">
        <v>26</v>
      </c>
      <c r="F8135">
        <v>279596924.08999997</v>
      </c>
      <c r="G8135">
        <v>229629028.31</v>
      </c>
      <c r="H8135">
        <v>487362871.45999998</v>
      </c>
      <c r="I8135" t="s">
        <v>26</v>
      </c>
      <c r="J8135" t="s">
        <v>26</v>
      </c>
      <c r="K8135" t="s">
        <v>26</v>
      </c>
    </row>
    <row r="8136" spans="1:11" x14ac:dyDescent="0.25">
      <c r="A8136" s="1">
        <v>38961</v>
      </c>
      <c r="B8136" t="s">
        <v>138</v>
      </c>
      <c r="C8136" t="s">
        <v>26</v>
      </c>
      <c r="D8136" t="s">
        <v>26</v>
      </c>
      <c r="E8136" t="s">
        <v>26</v>
      </c>
      <c r="F8136">
        <v>315951137.86000001</v>
      </c>
      <c r="G8136">
        <v>271819391.44</v>
      </c>
      <c r="H8136">
        <v>462106870.20999998</v>
      </c>
      <c r="I8136" t="s">
        <v>26</v>
      </c>
      <c r="J8136" t="s">
        <v>26</v>
      </c>
      <c r="K8136" t="s">
        <v>26</v>
      </c>
    </row>
    <row r="8137" spans="1:11" x14ac:dyDescent="0.25">
      <c r="A8137" s="1">
        <v>38961</v>
      </c>
      <c r="B8137" t="s">
        <v>139</v>
      </c>
      <c r="C8137" t="s">
        <v>26</v>
      </c>
      <c r="D8137" t="s">
        <v>26</v>
      </c>
      <c r="E8137" t="s">
        <v>26</v>
      </c>
      <c r="F8137">
        <v>291747579.12</v>
      </c>
      <c r="G8137">
        <v>245628980.31</v>
      </c>
      <c r="H8137">
        <v>452973020.19999999</v>
      </c>
      <c r="I8137" t="s">
        <v>26</v>
      </c>
      <c r="J8137" t="s">
        <v>26</v>
      </c>
      <c r="K8137" t="s">
        <v>26</v>
      </c>
    </row>
    <row r="8138" spans="1:11" x14ac:dyDescent="0.25">
      <c r="A8138" s="1">
        <v>38961</v>
      </c>
      <c r="B8138" t="s">
        <v>140</v>
      </c>
      <c r="C8138" t="s">
        <v>26</v>
      </c>
      <c r="D8138" t="s">
        <v>26</v>
      </c>
      <c r="E8138" t="s">
        <v>26</v>
      </c>
      <c r="F8138">
        <v>252610992.47</v>
      </c>
      <c r="G8138">
        <v>232293478.80000001</v>
      </c>
      <c r="H8138">
        <v>320375931.23000002</v>
      </c>
      <c r="I8138" t="s">
        <v>26</v>
      </c>
      <c r="J8138" t="s">
        <v>26</v>
      </c>
      <c r="K8138" t="s">
        <v>26</v>
      </c>
    </row>
    <row r="8139" spans="1:11" x14ac:dyDescent="0.25">
      <c r="A8139" s="1">
        <v>38961</v>
      </c>
      <c r="B8139" t="s">
        <v>141</v>
      </c>
      <c r="C8139" t="s">
        <v>26</v>
      </c>
      <c r="D8139" t="s">
        <v>26</v>
      </c>
      <c r="E8139" t="s">
        <v>26</v>
      </c>
      <c r="F8139">
        <v>279384876.64999998</v>
      </c>
      <c r="G8139">
        <v>255078504.18000001</v>
      </c>
      <c r="H8139">
        <v>359642686.82999998</v>
      </c>
      <c r="I8139" t="s">
        <v>26</v>
      </c>
      <c r="J8139" t="s">
        <v>26</v>
      </c>
      <c r="K8139" t="s">
        <v>26</v>
      </c>
    </row>
    <row r="8140" spans="1:11" x14ac:dyDescent="0.25">
      <c r="A8140" s="1">
        <v>38961</v>
      </c>
      <c r="B8140" t="s">
        <v>142</v>
      </c>
      <c r="C8140" t="s">
        <v>26</v>
      </c>
      <c r="D8140" t="s">
        <v>26</v>
      </c>
      <c r="E8140" t="s">
        <v>26</v>
      </c>
      <c r="F8140">
        <v>273314098.86000001</v>
      </c>
      <c r="G8140">
        <v>236303153.63999999</v>
      </c>
      <c r="H8140">
        <v>387921300.80000001</v>
      </c>
      <c r="I8140" t="s">
        <v>26</v>
      </c>
      <c r="J8140" t="s">
        <v>26</v>
      </c>
      <c r="K8140" t="s">
        <v>26</v>
      </c>
    </row>
    <row r="8141" spans="1:11" x14ac:dyDescent="0.25">
      <c r="A8141" s="1">
        <v>38961</v>
      </c>
      <c r="B8141" t="s">
        <v>143</v>
      </c>
      <c r="C8141" t="s">
        <v>26</v>
      </c>
      <c r="D8141" t="s">
        <v>26</v>
      </c>
      <c r="E8141" t="s">
        <v>26</v>
      </c>
      <c r="F8141">
        <v>281273976.72000003</v>
      </c>
      <c r="G8141">
        <v>245294938.21000001</v>
      </c>
      <c r="H8141">
        <v>369200224.00999999</v>
      </c>
      <c r="I8141" t="s">
        <v>26</v>
      </c>
      <c r="J8141" t="s">
        <v>26</v>
      </c>
      <c r="K8141" t="s">
        <v>26</v>
      </c>
    </row>
    <row r="8142" spans="1:11" x14ac:dyDescent="0.25">
      <c r="A8142" s="1">
        <v>38961</v>
      </c>
      <c r="B8142" t="s">
        <v>144</v>
      </c>
      <c r="C8142" t="s">
        <v>26</v>
      </c>
      <c r="D8142" t="s">
        <v>26</v>
      </c>
      <c r="E8142" t="s">
        <v>26</v>
      </c>
      <c r="F8142">
        <v>265717600.28999999</v>
      </c>
      <c r="G8142">
        <v>234182756.72999999</v>
      </c>
      <c r="H8142">
        <v>375518552.16000003</v>
      </c>
      <c r="I8142" t="s">
        <v>26</v>
      </c>
      <c r="J8142" t="s">
        <v>26</v>
      </c>
      <c r="K8142" t="s">
        <v>26</v>
      </c>
    </row>
    <row r="8143" spans="1:11" x14ac:dyDescent="0.25">
      <c r="A8143" s="1">
        <v>38961</v>
      </c>
      <c r="B8143" t="s">
        <v>145</v>
      </c>
      <c r="C8143" t="s">
        <v>26</v>
      </c>
      <c r="D8143" t="s">
        <v>26</v>
      </c>
      <c r="E8143" t="s">
        <v>26</v>
      </c>
      <c r="F8143">
        <v>290896534.39999998</v>
      </c>
      <c r="G8143">
        <v>263763869.06</v>
      </c>
      <c r="H8143">
        <v>365087492.85000002</v>
      </c>
      <c r="I8143" t="s">
        <v>26</v>
      </c>
      <c r="J8143" t="s">
        <v>26</v>
      </c>
      <c r="K8143" t="s">
        <v>26</v>
      </c>
    </row>
    <row r="8144" spans="1:11" x14ac:dyDescent="0.25">
      <c r="A8144" s="1">
        <v>38961</v>
      </c>
      <c r="B8144" t="s">
        <v>146</v>
      </c>
      <c r="C8144" t="s">
        <v>26</v>
      </c>
      <c r="D8144" t="s">
        <v>26</v>
      </c>
      <c r="E8144" t="s">
        <v>26</v>
      </c>
      <c r="F8144">
        <v>292372374.54000002</v>
      </c>
      <c r="G8144">
        <v>266844566.84</v>
      </c>
      <c r="H8144">
        <v>366937108.30000001</v>
      </c>
      <c r="I8144" t="s">
        <v>26</v>
      </c>
      <c r="J8144" t="s">
        <v>26</v>
      </c>
      <c r="K8144" t="s">
        <v>26</v>
      </c>
    </row>
    <row r="8145" spans="1:11" x14ac:dyDescent="0.25">
      <c r="A8145" s="1">
        <v>38961</v>
      </c>
      <c r="B8145" t="s">
        <v>2</v>
      </c>
      <c r="C8145" t="s">
        <v>26</v>
      </c>
      <c r="D8145" t="s">
        <v>26</v>
      </c>
      <c r="E8145" t="s">
        <v>26</v>
      </c>
      <c r="F8145">
        <v>276181160.22000003</v>
      </c>
      <c r="G8145">
        <v>243252800.16999999</v>
      </c>
      <c r="H8145">
        <v>370681779.38</v>
      </c>
      <c r="I8145" t="s">
        <v>26</v>
      </c>
      <c r="J8145" t="s">
        <v>26</v>
      </c>
      <c r="K8145" t="s">
        <v>26</v>
      </c>
    </row>
    <row r="8146" spans="1:11" x14ac:dyDescent="0.25">
      <c r="A8146" s="1">
        <v>38961</v>
      </c>
      <c r="B8146" t="s">
        <v>147</v>
      </c>
      <c r="C8146" t="s">
        <v>26</v>
      </c>
      <c r="D8146" t="s">
        <v>26</v>
      </c>
      <c r="E8146" t="s">
        <v>26</v>
      </c>
      <c r="F8146">
        <v>288016872.23000002</v>
      </c>
      <c r="G8146">
        <v>237728665.36000001</v>
      </c>
      <c r="H8146">
        <v>402229935.62</v>
      </c>
      <c r="I8146" t="s">
        <v>26</v>
      </c>
      <c r="J8146" t="s">
        <v>26</v>
      </c>
      <c r="K8146" t="s">
        <v>26</v>
      </c>
    </row>
    <row r="8147" spans="1:11" x14ac:dyDescent="0.25">
      <c r="A8147" s="1">
        <v>38961</v>
      </c>
      <c r="B8147" t="s">
        <v>148</v>
      </c>
      <c r="C8147" t="s">
        <v>26</v>
      </c>
      <c r="D8147" t="s">
        <v>26</v>
      </c>
      <c r="E8147" t="s">
        <v>26</v>
      </c>
      <c r="F8147">
        <v>285775897.06</v>
      </c>
      <c r="G8147">
        <v>246970802.81999999</v>
      </c>
      <c r="H8147">
        <v>375381534.56999999</v>
      </c>
      <c r="I8147" t="s">
        <v>26</v>
      </c>
      <c r="J8147" t="s">
        <v>26</v>
      </c>
      <c r="K8147" t="s">
        <v>26</v>
      </c>
    </row>
    <row r="8148" spans="1:11" x14ac:dyDescent="0.25">
      <c r="A8148" s="1">
        <v>38961</v>
      </c>
      <c r="B8148" t="s">
        <v>149</v>
      </c>
      <c r="C8148" t="s">
        <v>26</v>
      </c>
      <c r="D8148" t="s">
        <v>26</v>
      </c>
      <c r="E8148" t="s">
        <v>26</v>
      </c>
      <c r="F8148">
        <v>274242357.43000001</v>
      </c>
      <c r="G8148">
        <v>237188994.31</v>
      </c>
      <c r="H8148">
        <v>360358932.27999997</v>
      </c>
      <c r="I8148" t="s">
        <v>26</v>
      </c>
      <c r="J8148" t="s">
        <v>26</v>
      </c>
      <c r="K8148" t="s">
        <v>26</v>
      </c>
    </row>
    <row r="8149" spans="1:11" x14ac:dyDescent="0.25">
      <c r="A8149" s="1">
        <v>38961</v>
      </c>
      <c r="B8149" t="s">
        <v>150</v>
      </c>
      <c r="C8149" t="s">
        <v>26</v>
      </c>
      <c r="D8149" t="s">
        <v>26</v>
      </c>
      <c r="E8149" t="s">
        <v>26</v>
      </c>
      <c r="F8149">
        <v>299483359.82999998</v>
      </c>
      <c r="G8149">
        <v>261664707.19</v>
      </c>
      <c r="H8149">
        <v>396193777.13999999</v>
      </c>
      <c r="I8149" t="s">
        <v>26</v>
      </c>
      <c r="J8149" t="s">
        <v>26</v>
      </c>
      <c r="K8149" t="s">
        <v>26</v>
      </c>
    </row>
    <row r="8150" spans="1:11" x14ac:dyDescent="0.25">
      <c r="A8150" s="1">
        <v>38961</v>
      </c>
      <c r="B8150" t="s">
        <v>151</v>
      </c>
      <c r="C8150" t="s">
        <v>26</v>
      </c>
      <c r="D8150" t="s">
        <v>26</v>
      </c>
      <c r="E8150" t="s">
        <v>26</v>
      </c>
      <c r="F8150">
        <v>257636165.36000001</v>
      </c>
      <c r="G8150">
        <v>226830925.16</v>
      </c>
      <c r="H8150">
        <v>350294679.45999998</v>
      </c>
      <c r="I8150" t="s">
        <v>26</v>
      </c>
      <c r="J8150" t="s">
        <v>26</v>
      </c>
      <c r="K8150" t="s">
        <v>26</v>
      </c>
    </row>
    <row r="8151" spans="1:11" x14ac:dyDescent="0.25">
      <c r="A8151" s="1">
        <v>38961</v>
      </c>
      <c r="B8151" t="s">
        <v>152</v>
      </c>
      <c r="C8151" t="s">
        <v>26</v>
      </c>
      <c r="D8151" t="s">
        <v>26</v>
      </c>
      <c r="E8151" t="s">
        <v>26</v>
      </c>
      <c r="F8151">
        <v>252789577.61000001</v>
      </c>
      <c r="G8151">
        <v>231623601.90000001</v>
      </c>
      <c r="H8151">
        <v>312485286.52999997</v>
      </c>
      <c r="I8151" t="s">
        <v>26</v>
      </c>
      <c r="J8151" t="s">
        <v>26</v>
      </c>
      <c r="K8151" t="s">
        <v>26</v>
      </c>
    </row>
    <row r="8152" spans="1:11" x14ac:dyDescent="0.25">
      <c r="A8152" s="1">
        <v>38961</v>
      </c>
      <c r="B8152" t="s">
        <v>153</v>
      </c>
      <c r="C8152" t="s">
        <v>26</v>
      </c>
      <c r="D8152" t="s">
        <v>26</v>
      </c>
      <c r="E8152" t="s">
        <v>26</v>
      </c>
      <c r="F8152">
        <v>301935257.47000003</v>
      </c>
      <c r="G8152">
        <v>283766188.11000001</v>
      </c>
      <c r="H8152">
        <v>351058065.95999998</v>
      </c>
      <c r="I8152" t="s">
        <v>26</v>
      </c>
      <c r="J8152" t="s">
        <v>26</v>
      </c>
      <c r="K8152" t="s">
        <v>26</v>
      </c>
    </row>
    <row r="8153" spans="1:11" x14ac:dyDescent="0.25">
      <c r="A8153" s="1">
        <v>38961</v>
      </c>
      <c r="B8153" t="s">
        <v>154</v>
      </c>
      <c r="C8153" t="s">
        <v>26</v>
      </c>
      <c r="D8153" t="s">
        <v>26</v>
      </c>
      <c r="E8153" t="s">
        <v>26</v>
      </c>
      <c r="F8153">
        <v>278462509.5</v>
      </c>
      <c r="G8153">
        <v>250082047.06</v>
      </c>
      <c r="H8153">
        <v>370797372.54000002</v>
      </c>
      <c r="I8153" t="s">
        <v>26</v>
      </c>
      <c r="J8153" t="s">
        <v>26</v>
      </c>
      <c r="K8153" t="s">
        <v>26</v>
      </c>
    </row>
    <row r="8154" spans="1:11" x14ac:dyDescent="0.25">
      <c r="A8154" s="1">
        <v>38961</v>
      </c>
      <c r="B8154" t="s">
        <v>155</v>
      </c>
      <c r="C8154" t="s">
        <v>26</v>
      </c>
      <c r="D8154" t="s">
        <v>26</v>
      </c>
      <c r="E8154" t="s">
        <v>26</v>
      </c>
      <c r="F8154">
        <v>261758730.91</v>
      </c>
      <c r="G8154">
        <v>234952632.36000001</v>
      </c>
      <c r="H8154">
        <v>334645911.81</v>
      </c>
      <c r="I8154" t="s">
        <v>26</v>
      </c>
      <c r="J8154" t="s">
        <v>26</v>
      </c>
      <c r="K8154" t="s">
        <v>26</v>
      </c>
    </row>
    <row r="8155" spans="1:11" x14ac:dyDescent="0.25">
      <c r="A8155" s="1">
        <v>38991</v>
      </c>
      <c r="B8155" t="s">
        <v>1</v>
      </c>
      <c r="C8155" t="s">
        <v>26</v>
      </c>
      <c r="D8155" t="s">
        <v>26</v>
      </c>
      <c r="E8155" t="s">
        <v>26</v>
      </c>
      <c r="F8155">
        <v>282469351.98000002</v>
      </c>
      <c r="G8155">
        <v>248668571.62</v>
      </c>
      <c r="H8155">
        <v>373061053.81</v>
      </c>
      <c r="I8155" t="s">
        <v>26</v>
      </c>
      <c r="J8155" t="s">
        <v>26</v>
      </c>
      <c r="K8155" t="s">
        <v>26</v>
      </c>
    </row>
    <row r="8156" spans="1:11" x14ac:dyDescent="0.25">
      <c r="A8156" s="1">
        <v>38991</v>
      </c>
      <c r="B8156" t="s">
        <v>126</v>
      </c>
      <c r="C8156" t="s">
        <v>26</v>
      </c>
      <c r="D8156" t="s">
        <v>26</v>
      </c>
      <c r="E8156" t="s">
        <v>26</v>
      </c>
      <c r="F8156">
        <v>274253306.60000002</v>
      </c>
      <c r="G8156">
        <v>243378834.06</v>
      </c>
      <c r="H8156">
        <v>356529388.30000001</v>
      </c>
      <c r="I8156" t="s">
        <v>26</v>
      </c>
      <c r="J8156" t="s">
        <v>26</v>
      </c>
      <c r="K8156" t="s">
        <v>26</v>
      </c>
    </row>
    <row r="8157" spans="1:11" x14ac:dyDescent="0.25">
      <c r="A8157" s="1">
        <v>38991</v>
      </c>
      <c r="B8157" t="s">
        <v>127</v>
      </c>
      <c r="C8157" t="s">
        <v>26</v>
      </c>
      <c r="D8157" t="s">
        <v>26</v>
      </c>
      <c r="E8157" t="s">
        <v>26</v>
      </c>
      <c r="F8157">
        <v>283839419.89999998</v>
      </c>
      <c r="G8157">
        <v>249660388.08000001</v>
      </c>
      <c r="H8157">
        <v>390890855.93000001</v>
      </c>
      <c r="I8157" t="s">
        <v>26</v>
      </c>
      <c r="J8157" t="s">
        <v>26</v>
      </c>
      <c r="K8157" t="s">
        <v>26</v>
      </c>
    </row>
    <row r="8158" spans="1:11" x14ac:dyDescent="0.25">
      <c r="A8158" s="1">
        <v>38991</v>
      </c>
      <c r="B8158" t="s">
        <v>113</v>
      </c>
      <c r="C8158" t="s">
        <v>26</v>
      </c>
      <c r="D8158" t="s">
        <v>26</v>
      </c>
      <c r="E8158" t="s">
        <v>26</v>
      </c>
      <c r="F8158">
        <v>287538539.35000002</v>
      </c>
      <c r="G8158">
        <v>251071222.16</v>
      </c>
      <c r="H8158">
        <v>376775146.04000002</v>
      </c>
      <c r="I8158" t="s">
        <v>26</v>
      </c>
      <c r="J8158" t="s">
        <v>26</v>
      </c>
      <c r="K8158" t="s">
        <v>26</v>
      </c>
    </row>
    <row r="8159" spans="1:11" x14ac:dyDescent="0.25">
      <c r="A8159" s="1">
        <v>38991</v>
      </c>
      <c r="B8159" t="s">
        <v>128</v>
      </c>
      <c r="C8159" t="s">
        <v>26</v>
      </c>
      <c r="D8159" t="s">
        <v>26</v>
      </c>
      <c r="E8159" t="s">
        <v>26</v>
      </c>
      <c r="F8159">
        <v>272569428.57999998</v>
      </c>
      <c r="G8159">
        <v>238170267.41999999</v>
      </c>
      <c r="H8159">
        <v>363450418.73000002</v>
      </c>
      <c r="I8159" t="s">
        <v>26</v>
      </c>
      <c r="J8159" t="s">
        <v>26</v>
      </c>
      <c r="K8159" t="s">
        <v>26</v>
      </c>
    </row>
    <row r="8160" spans="1:11" x14ac:dyDescent="0.25">
      <c r="A8160" s="1">
        <v>38991</v>
      </c>
      <c r="B8160" t="s">
        <v>129</v>
      </c>
      <c r="C8160" t="s">
        <v>26</v>
      </c>
      <c r="D8160" t="s">
        <v>26</v>
      </c>
      <c r="E8160" t="s">
        <v>26</v>
      </c>
      <c r="F8160">
        <v>278120639.81999999</v>
      </c>
      <c r="G8160">
        <v>254735698.83000001</v>
      </c>
      <c r="H8160">
        <v>346932357.88999999</v>
      </c>
      <c r="I8160" t="s">
        <v>26</v>
      </c>
      <c r="J8160" t="s">
        <v>26</v>
      </c>
      <c r="K8160" t="s">
        <v>26</v>
      </c>
    </row>
    <row r="8161" spans="1:11" x14ac:dyDescent="0.25">
      <c r="A8161" s="1">
        <v>38991</v>
      </c>
      <c r="B8161" t="s">
        <v>130</v>
      </c>
      <c r="C8161" t="s">
        <v>26</v>
      </c>
      <c r="D8161" t="s">
        <v>26</v>
      </c>
      <c r="E8161" t="s">
        <v>26</v>
      </c>
      <c r="F8161">
        <v>280847918.77999997</v>
      </c>
      <c r="G8161">
        <v>240526721.72999999</v>
      </c>
      <c r="H8161">
        <v>429800060.19</v>
      </c>
      <c r="I8161" t="s">
        <v>26</v>
      </c>
      <c r="J8161" t="s">
        <v>26</v>
      </c>
      <c r="K8161" t="s">
        <v>26</v>
      </c>
    </row>
    <row r="8162" spans="1:11" x14ac:dyDescent="0.25">
      <c r="A8162" s="1">
        <v>38991</v>
      </c>
      <c r="B8162" t="s">
        <v>131</v>
      </c>
      <c r="C8162" t="s">
        <v>26</v>
      </c>
      <c r="D8162" t="s">
        <v>26</v>
      </c>
      <c r="E8162" t="s">
        <v>26</v>
      </c>
      <c r="F8162">
        <v>288491591.79000002</v>
      </c>
      <c r="G8162">
        <v>244286005.08000001</v>
      </c>
      <c r="H8162">
        <v>427165406.63</v>
      </c>
      <c r="I8162" t="s">
        <v>26</v>
      </c>
      <c r="J8162" t="s">
        <v>26</v>
      </c>
      <c r="K8162" t="s">
        <v>26</v>
      </c>
    </row>
    <row r="8163" spans="1:11" x14ac:dyDescent="0.25">
      <c r="A8163" s="1">
        <v>38991</v>
      </c>
      <c r="B8163" t="s">
        <v>132</v>
      </c>
      <c r="C8163" t="s">
        <v>26</v>
      </c>
      <c r="D8163" t="s">
        <v>26</v>
      </c>
      <c r="E8163" t="s">
        <v>26</v>
      </c>
      <c r="F8163">
        <v>286370303.23000002</v>
      </c>
      <c r="G8163">
        <v>246402700.52000001</v>
      </c>
      <c r="H8163">
        <v>379285706.20999998</v>
      </c>
      <c r="I8163" t="s">
        <v>26</v>
      </c>
      <c r="J8163" t="s">
        <v>26</v>
      </c>
      <c r="K8163" t="s">
        <v>26</v>
      </c>
    </row>
    <row r="8164" spans="1:11" x14ac:dyDescent="0.25">
      <c r="A8164" s="1">
        <v>38991</v>
      </c>
      <c r="B8164" t="s">
        <v>133</v>
      </c>
      <c r="C8164" t="s">
        <v>26</v>
      </c>
      <c r="D8164" t="s">
        <v>26</v>
      </c>
      <c r="E8164" t="s">
        <v>26</v>
      </c>
      <c r="F8164">
        <v>278408788.61000001</v>
      </c>
      <c r="G8164">
        <v>241169637.38</v>
      </c>
      <c r="H8164">
        <v>371443736.51999998</v>
      </c>
      <c r="I8164" t="s">
        <v>26</v>
      </c>
      <c r="J8164" t="s">
        <v>26</v>
      </c>
      <c r="K8164" t="s">
        <v>26</v>
      </c>
    </row>
    <row r="8165" spans="1:11" x14ac:dyDescent="0.25">
      <c r="A8165" s="1">
        <v>38991</v>
      </c>
      <c r="B8165" t="s">
        <v>134</v>
      </c>
      <c r="C8165" t="s">
        <v>26</v>
      </c>
      <c r="D8165" t="s">
        <v>26</v>
      </c>
      <c r="E8165" t="s">
        <v>26</v>
      </c>
      <c r="F8165">
        <v>258582181.09999999</v>
      </c>
      <c r="G8165">
        <v>243631397.96000001</v>
      </c>
      <c r="H8165">
        <v>295363257.72000003</v>
      </c>
      <c r="I8165" t="s">
        <v>26</v>
      </c>
      <c r="J8165" t="s">
        <v>26</v>
      </c>
      <c r="K8165" t="s">
        <v>26</v>
      </c>
    </row>
    <row r="8166" spans="1:11" x14ac:dyDescent="0.25">
      <c r="A8166" s="1">
        <v>38991</v>
      </c>
      <c r="B8166" t="s">
        <v>135</v>
      </c>
      <c r="C8166" t="s">
        <v>26</v>
      </c>
      <c r="D8166" t="s">
        <v>26</v>
      </c>
      <c r="E8166" t="s">
        <v>26</v>
      </c>
      <c r="F8166">
        <v>258273869.49000001</v>
      </c>
      <c r="G8166">
        <v>238666896.25999999</v>
      </c>
      <c r="H8166">
        <v>320438740.94999999</v>
      </c>
      <c r="I8166" t="s">
        <v>26</v>
      </c>
      <c r="J8166" t="s">
        <v>26</v>
      </c>
      <c r="K8166" t="s">
        <v>26</v>
      </c>
    </row>
    <row r="8167" spans="1:11" x14ac:dyDescent="0.25">
      <c r="A8167" s="1">
        <v>38991</v>
      </c>
      <c r="B8167" t="s">
        <v>136</v>
      </c>
      <c r="C8167" t="s">
        <v>26</v>
      </c>
      <c r="D8167" t="s">
        <v>26</v>
      </c>
      <c r="E8167" t="s">
        <v>26</v>
      </c>
      <c r="F8167">
        <v>298293825.60000002</v>
      </c>
      <c r="G8167">
        <v>248822909.74000001</v>
      </c>
      <c r="H8167">
        <v>448051166.13</v>
      </c>
      <c r="I8167" t="s">
        <v>26</v>
      </c>
      <c r="J8167" t="s">
        <v>26</v>
      </c>
      <c r="K8167" t="s">
        <v>26</v>
      </c>
    </row>
    <row r="8168" spans="1:11" x14ac:dyDescent="0.25">
      <c r="A8168" s="1">
        <v>38991</v>
      </c>
      <c r="B8168" t="s">
        <v>137</v>
      </c>
      <c r="C8168" t="s">
        <v>26</v>
      </c>
      <c r="D8168" t="s">
        <v>26</v>
      </c>
      <c r="E8168" t="s">
        <v>26</v>
      </c>
      <c r="F8168">
        <v>281022868.39999998</v>
      </c>
      <c r="G8168">
        <v>231511986.34999999</v>
      </c>
      <c r="H8168">
        <v>487362871.45999998</v>
      </c>
      <c r="I8168" t="s">
        <v>26</v>
      </c>
      <c r="J8168" t="s">
        <v>26</v>
      </c>
      <c r="K8168" t="s">
        <v>26</v>
      </c>
    </row>
    <row r="8169" spans="1:11" x14ac:dyDescent="0.25">
      <c r="A8169" s="1">
        <v>38991</v>
      </c>
      <c r="B8169" t="s">
        <v>138</v>
      </c>
      <c r="C8169" t="s">
        <v>26</v>
      </c>
      <c r="D8169" t="s">
        <v>26</v>
      </c>
      <c r="E8169" t="s">
        <v>26</v>
      </c>
      <c r="F8169">
        <v>316835801.04000002</v>
      </c>
      <c r="G8169">
        <v>273042578.70999998</v>
      </c>
      <c r="H8169">
        <v>462106870.20999998</v>
      </c>
      <c r="I8169" t="s">
        <v>26</v>
      </c>
      <c r="J8169" t="s">
        <v>26</v>
      </c>
      <c r="K8169" t="s">
        <v>26</v>
      </c>
    </row>
    <row r="8170" spans="1:11" x14ac:dyDescent="0.25">
      <c r="A8170" s="1">
        <v>38991</v>
      </c>
      <c r="B8170" t="s">
        <v>139</v>
      </c>
      <c r="C8170" t="s">
        <v>26</v>
      </c>
      <c r="D8170" t="s">
        <v>26</v>
      </c>
      <c r="E8170" t="s">
        <v>26</v>
      </c>
      <c r="F8170">
        <v>292447773.31</v>
      </c>
      <c r="G8170">
        <v>246611496.22999999</v>
      </c>
      <c r="H8170">
        <v>452973020.19999999</v>
      </c>
      <c r="I8170" t="s">
        <v>26</v>
      </c>
      <c r="J8170" t="s">
        <v>26</v>
      </c>
      <c r="K8170" t="s">
        <v>26</v>
      </c>
    </row>
    <row r="8171" spans="1:11" x14ac:dyDescent="0.25">
      <c r="A8171" s="1">
        <v>38991</v>
      </c>
      <c r="B8171" t="s">
        <v>140</v>
      </c>
      <c r="C8171" t="s">
        <v>26</v>
      </c>
      <c r="D8171" t="s">
        <v>26</v>
      </c>
      <c r="E8171" t="s">
        <v>26</v>
      </c>
      <c r="F8171">
        <v>253065692.25999999</v>
      </c>
      <c r="G8171">
        <v>232920671.19999999</v>
      </c>
      <c r="H8171">
        <v>320375931.23000002</v>
      </c>
      <c r="I8171" t="s">
        <v>26</v>
      </c>
      <c r="J8171" t="s">
        <v>26</v>
      </c>
      <c r="K8171" t="s">
        <v>26</v>
      </c>
    </row>
    <row r="8172" spans="1:11" x14ac:dyDescent="0.25">
      <c r="A8172" s="1">
        <v>38991</v>
      </c>
      <c r="B8172" t="s">
        <v>141</v>
      </c>
      <c r="C8172" t="s">
        <v>26</v>
      </c>
      <c r="D8172" t="s">
        <v>26</v>
      </c>
      <c r="E8172" t="s">
        <v>26</v>
      </c>
      <c r="F8172">
        <v>279999523.38</v>
      </c>
      <c r="G8172">
        <v>255971278.94999999</v>
      </c>
      <c r="H8172">
        <v>359642686.82999998</v>
      </c>
      <c r="I8172" t="s">
        <v>26</v>
      </c>
      <c r="J8172" t="s">
        <v>26</v>
      </c>
      <c r="K8172" t="s">
        <v>26</v>
      </c>
    </row>
    <row r="8173" spans="1:11" x14ac:dyDescent="0.25">
      <c r="A8173" s="1">
        <v>38991</v>
      </c>
      <c r="B8173" t="s">
        <v>142</v>
      </c>
      <c r="C8173" t="s">
        <v>26</v>
      </c>
      <c r="D8173" t="s">
        <v>26</v>
      </c>
      <c r="E8173" t="s">
        <v>26</v>
      </c>
      <c r="F8173">
        <v>274789994.99000001</v>
      </c>
      <c r="G8173">
        <v>238406251.69999999</v>
      </c>
      <c r="H8173">
        <v>387766132.27999997</v>
      </c>
      <c r="I8173" t="s">
        <v>26</v>
      </c>
      <c r="J8173" t="s">
        <v>26</v>
      </c>
      <c r="K8173" t="s">
        <v>26</v>
      </c>
    </row>
    <row r="8174" spans="1:11" x14ac:dyDescent="0.25">
      <c r="A8174" s="1">
        <v>38991</v>
      </c>
      <c r="B8174" t="s">
        <v>143</v>
      </c>
      <c r="C8174" t="s">
        <v>26</v>
      </c>
      <c r="D8174" t="s">
        <v>26</v>
      </c>
      <c r="E8174" t="s">
        <v>26</v>
      </c>
      <c r="F8174">
        <v>282511582.20999998</v>
      </c>
      <c r="G8174">
        <v>247134650.25</v>
      </c>
      <c r="H8174">
        <v>369200224.00999999</v>
      </c>
      <c r="I8174" t="s">
        <v>26</v>
      </c>
      <c r="J8174" t="s">
        <v>26</v>
      </c>
      <c r="K8174" t="s">
        <v>26</v>
      </c>
    </row>
    <row r="8175" spans="1:11" x14ac:dyDescent="0.25">
      <c r="A8175" s="1">
        <v>38991</v>
      </c>
      <c r="B8175" t="s">
        <v>144</v>
      </c>
      <c r="C8175" t="s">
        <v>26</v>
      </c>
      <c r="D8175" t="s">
        <v>26</v>
      </c>
      <c r="E8175" t="s">
        <v>26</v>
      </c>
      <c r="F8175">
        <v>266567896.61000001</v>
      </c>
      <c r="G8175">
        <v>235377088.78999999</v>
      </c>
      <c r="H8175">
        <v>375518552.16000003</v>
      </c>
      <c r="I8175" t="s">
        <v>26</v>
      </c>
      <c r="J8175" t="s">
        <v>26</v>
      </c>
      <c r="K8175" t="s">
        <v>26</v>
      </c>
    </row>
    <row r="8176" spans="1:11" x14ac:dyDescent="0.25">
      <c r="A8176" s="1">
        <v>38991</v>
      </c>
      <c r="B8176" t="s">
        <v>145</v>
      </c>
      <c r="C8176" t="s">
        <v>26</v>
      </c>
      <c r="D8176" t="s">
        <v>26</v>
      </c>
      <c r="E8176" t="s">
        <v>26</v>
      </c>
      <c r="F8176">
        <v>291885582.62</v>
      </c>
      <c r="G8176">
        <v>265267323.11000001</v>
      </c>
      <c r="H8176">
        <v>365087492.85000002</v>
      </c>
      <c r="I8176" t="s">
        <v>26</v>
      </c>
      <c r="J8176" t="s">
        <v>26</v>
      </c>
      <c r="K8176" t="s">
        <v>26</v>
      </c>
    </row>
    <row r="8177" spans="1:11" x14ac:dyDescent="0.25">
      <c r="A8177" s="1">
        <v>38991</v>
      </c>
      <c r="B8177" t="s">
        <v>146</v>
      </c>
      <c r="C8177" t="s">
        <v>26</v>
      </c>
      <c r="D8177" t="s">
        <v>26</v>
      </c>
      <c r="E8177" t="s">
        <v>26</v>
      </c>
      <c r="F8177">
        <v>293220254.42000002</v>
      </c>
      <c r="G8177">
        <v>268285527.5</v>
      </c>
      <c r="H8177">
        <v>366643558.61000001</v>
      </c>
      <c r="I8177" t="s">
        <v>26</v>
      </c>
      <c r="J8177" t="s">
        <v>26</v>
      </c>
      <c r="K8177" t="s">
        <v>26</v>
      </c>
    </row>
    <row r="8178" spans="1:11" x14ac:dyDescent="0.25">
      <c r="A8178" s="1">
        <v>38991</v>
      </c>
      <c r="B8178" t="s">
        <v>2</v>
      </c>
      <c r="C8178" t="s">
        <v>26</v>
      </c>
      <c r="D8178" t="s">
        <v>26</v>
      </c>
      <c r="E8178" t="s">
        <v>26</v>
      </c>
      <c r="F8178">
        <v>276623050.07999998</v>
      </c>
      <c r="G8178">
        <v>243885257.44999999</v>
      </c>
      <c r="H8178">
        <v>370681779.38</v>
      </c>
      <c r="I8178" t="s">
        <v>26</v>
      </c>
      <c r="J8178" t="s">
        <v>26</v>
      </c>
      <c r="K8178" t="s">
        <v>26</v>
      </c>
    </row>
    <row r="8179" spans="1:11" x14ac:dyDescent="0.25">
      <c r="A8179" s="1">
        <v>38991</v>
      </c>
      <c r="B8179" t="s">
        <v>147</v>
      </c>
      <c r="C8179" t="s">
        <v>26</v>
      </c>
      <c r="D8179" t="s">
        <v>26</v>
      </c>
      <c r="E8179" t="s">
        <v>26</v>
      </c>
      <c r="F8179">
        <v>288708112.72000003</v>
      </c>
      <c r="G8179">
        <v>238822217.22</v>
      </c>
      <c r="H8179">
        <v>402229935.62</v>
      </c>
      <c r="I8179" t="s">
        <v>26</v>
      </c>
      <c r="J8179" t="s">
        <v>26</v>
      </c>
      <c r="K8179" t="s">
        <v>26</v>
      </c>
    </row>
    <row r="8180" spans="1:11" x14ac:dyDescent="0.25">
      <c r="A8180" s="1">
        <v>38991</v>
      </c>
      <c r="B8180" t="s">
        <v>148</v>
      </c>
      <c r="C8180" t="s">
        <v>26</v>
      </c>
      <c r="D8180" t="s">
        <v>26</v>
      </c>
      <c r="E8180" t="s">
        <v>26</v>
      </c>
      <c r="F8180">
        <v>285918785.00999999</v>
      </c>
      <c r="G8180">
        <v>247217773.62</v>
      </c>
      <c r="H8180">
        <v>375381534.56999999</v>
      </c>
      <c r="I8180" t="s">
        <v>26</v>
      </c>
      <c r="J8180" t="s">
        <v>26</v>
      </c>
      <c r="K8180" t="s">
        <v>26</v>
      </c>
    </row>
    <row r="8181" spans="1:11" x14ac:dyDescent="0.25">
      <c r="A8181" s="1">
        <v>38991</v>
      </c>
      <c r="B8181" t="s">
        <v>149</v>
      </c>
      <c r="C8181" t="s">
        <v>26</v>
      </c>
      <c r="D8181" t="s">
        <v>26</v>
      </c>
      <c r="E8181" t="s">
        <v>26</v>
      </c>
      <c r="F8181">
        <v>274297205.89999998</v>
      </c>
      <c r="G8181">
        <v>237260151.00999999</v>
      </c>
      <c r="H8181">
        <v>360358932.27999997</v>
      </c>
      <c r="I8181" t="s">
        <v>26</v>
      </c>
      <c r="J8181" t="s">
        <v>26</v>
      </c>
      <c r="K8181" t="s">
        <v>26</v>
      </c>
    </row>
    <row r="8182" spans="1:11" x14ac:dyDescent="0.25">
      <c r="A8182" s="1">
        <v>38991</v>
      </c>
      <c r="B8182" t="s">
        <v>150</v>
      </c>
      <c r="C8182" t="s">
        <v>26</v>
      </c>
      <c r="D8182" t="s">
        <v>26</v>
      </c>
      <c r="E8182" t="s">
        <v>26</v>
      </c>
      <c r="F8182">
        <v>299722946.51999998</v>
      </c>
      <c r="G8182">
        <v>261246043.66</v>
      </c>
      <c r="H8182">
        <v>397738932.88</v>
      </c>
      <c r="I8182" t="s">
        <v>26</v>
      </c>
      <c r="J8182" t="s">
        <v>26</v>
      </c>
      <c r="K8182" t="s">
        <v>26</v>
      </c>
    </row>
    <row r="8183" spans="1:11" x14ac:dyDescent="0.25">
      <c r="A8183" s="1">
        <v>38991</v>
      </c>
      <c r="B8183" t="s">
        <v>151</v>
      </c>
      <c r="C8183" t="s">
        <v>26</v>
      </c>
      <c r="D8183" t="s">
        <v>26</v>
      </c>
      <c r="E8183" t="s">
        <v>26</v>
      </c>
      <c r="F8183">
        <v>258460601.09</v>
      </c>
      <c r="G8183">
        <v>227987762.88</v>
      </c>
      <c r="H8183">
        <v>350294679.45999998</v>
      </c>
      <c r="I8183" t="s">
        <v>26</v>
      </c>
      <c r="J8183" t="s">
        <v>26</v>
      </c>
      <c r="K8183" t="s">
        <v>26</v>
      </c>
    </row>
    <row r="8184" spans="1:11" x14ac:dyDescent="0.25">
      <c r="A8184" s="1">
        <v>38991</v>
      </c>
      <c r="B8184" t="s">
        <v>152</v>
      </c>
      <c r="C8184" t="s">
        <v>26</v>
      </c>
      <c r="D8184" t="s">
        <v>26</v>
      </c>
      <c r="E8184" t="s">
        <v>26</v>
      </c>
      <c r="F8184">
        <v>253370993.63999999</v>
      </c>
      <c r="G8184">
        <v>232480609.22999999</v>
      </c>
      <c r="H8184">
        <v>312485286.52999997</v>
      </c>
      <c r="I8184" t="s">
        <v>26</v>
      </c>
      <c r="J8184" t="s">
        <v>26</v>
      </c>
      <c r="K8184" t="s">
        <v>26</v>
      </c>
    </row>
    <row r="8185" spans="1:11" x14ac:dyDescent="0.25">
      <c r="A8185" s="1">
        <v>38991</v>
      </c>
      <c r="B8185" t="s">
        <v>153</v>
      </c>
      <c r="C8185" t="s">
        <v>26</v>
      </c>
      <c r="D8185" t="s">
        <v>26</v>
      </c>
      <c r="E8185" t="s">
        <v>26</v>
      </c>
      <c r="F8185">
        <v>303203385.55000001</v>
      </c>
      <c r="G8185">
        <v>287455148.55000001</v>
      </c>
      <c r="H8185">
        <v>347652802.72000003</v>
      </c>
      <c r="I8185" t="s">
        <v>26</v>
      </c>
      <c r="J8185" t="s">
        <v>26</v>
      </c>
      <c r="K8185" t="s">
        <v>26</v>
      </c>
    </row>
    <row r="8186" spans="1:11" x14ac:dyDescent="0.25">
      <c r="A8186" s="1">
        <v>38991</v>
      </c>
      <c r="B8186" t="s">
        <v>154</v>
      </c>
      <c r="C8186" t="s">
        <v>26</v>
      </c>
      <c r="D8186" t="s">
        <v>26</v>
      </c>
      <c r="E8186" t="s">
        <v>26</v>
      </c>
      <c r="F8186">
        <v>279102973.26999998</v>
      </c>
      <c r="G8186">
        <v>251007350.63</v>
      </c>
      <c r="H8186">
        <v>370797372.54000002</v>
      </c>
      <c r="I8186" t="s">
        <v>26</v>
      </c>
      <c r="J8186" t="s">
        <v>26</v>
      </c>
      <c r="K8186" t="s">
        <v>26</v>
      </c>
    </row>
    <row r="8187" spans="1:11" x14ac:dyDescent="0.25">
      <c r="A8187" s="1">
        <v>38991</v>
      </c>
      <c r="B8187" t="s">
        <v>155</v>
      </c>
      <c r="C8187" t="s">
        <v>26</v>
      </c>
      <c r="D8187" t="s">
        <v>26</v>
      </c>
      <c r="E8187" t="s">
        <v>26</v>
      </c>
      <c r="F8187">
        <v>262308424.24000001</v>
      </c>
      <c r="G8187">
        <v>236761767.63</v>
      </c>
      <c r="H8187">
        <v>332571107.16000003</v>
      </c>
      <c r="I8187" t="s">
        <v>26</v>
      </c>
      <c r="J8187" t="s">
        <v>26</v>
      </c>
      <c r="K8187" t="s">
        <v>26</v>
      </c>
    </row>
    <row r="8188" spans="1:11" x14ac:dyDescent="0.25">
      <c r="A8188" s="1">
        <v>39022</v>
      </c>
      <c r="B8188" t="s">
        <v>1</v>
      </c>
      <c r="C8188" t="s">
        <v>26</v>
      </c>
      <c r="D8188" t="s">
        <v>26</v>
      </c>
      <c r="E8188" t="s">
        <v>26</v>
      </c>
      <c r="F8188">
        <v>283457994.70999998</v>
      </c>
      <c r="G8188">
        <v>249737846.47999999</v>
      </c>
      <c r="H8188">
        <v>373956400.33999997</v>
      </c>
      <c r="I8188" t="s">
        <v>26</v>
      </c>
      <c r="J8188" t="s">
        <v>26</v>
      </c>
      <c r="K8188" t="s">
        <v>26</v>
      </c>
    </row>
    <row r="8189" spans="1:11" x14ac:dyDescent="0.25">
      <c r="A8189" s="1">
        <v>39022</v>
      </c>
      <c r="B8189" t="s">
        <v>126</v>
      </c>
      <c r="C8189" t="s">
        <v>26</v>
      </c>
      <c r="D8189" t="s">
        <v>26</v>
      </c>
      <c r="E8189" t="s">
        <v>26</v>
      </c>
      <c r="F8189">
        <v>274884089.20999998</v>
      </c>
      <c r="G8189">
        <v>244303673.63</v>
      </c>
      <c r="H8189">
        <v>356529388.30000001</v>
      </c>
      <c r="I8189" t="s">
        <v>26</v>
      </c>
      <c r="J8189" t="s">
        <v>26</v>
      </c>
      <c r="K8189" t="s">
        <v>26</v>
      </c>
    </row>
    <row r="8190" spans="1:11" x14ac:dyDescent="0.25">
      <c r="A8190" s="1">
        <v>39022</v>
      </c>
      <c r="B8190" t="s">
        <v>127</v>
      </c>
      <c r="C8190" t="s">
        <v>26</v>
      </c>
      <c r="D8190" t="s">
        <v>26</v>
      </c>
      <c r="E8190" t="s">
        <v>26</v>
      </c>
      <c r="F8190">
        <v>285684376.13</v>
      </c>
      <c r="G8190">
        <v>250733927.75</v>
      </c>
      <c r="H8190">
        <v>394838853.57999998</v>
      </c>
      <c r="I8190" t="s">
        <v>26</v>
      </c>
      <c r="J8190" t="s">
        <v>26</v>
      </c>
      <c r="K8190" t="s">
        <v>26</v>
      </c>
    </row>
    <row r="8191" spans="1:11" x14ac:dyDescent="0.25">
      <c r="A8191" s="1">
        <v>39022</v>
      </c>
      <c r="B8191" t="s">
        <v>113</v>
      </c>
      <c r="C8191" t="s">
        <v>26</v>
      </c>
      <c r="D8191" t="s">
        <v>26</v>
      </c>
      <c r="E8191" t="s">
        <v>26</v>
      </c>
      <c r="F8191">
        <v>288429908.81999999</v>
      </c>
      <c r="G8191">
        <v>252477221</v>
      </c>
      <c r="H8191">
        <v>376775146.04000002</v>
      </c>
      <c r="I8191" t="s">
        <v>26</v>
      </c>
      <c r="J8191" t="s">
        <v>26</v>
      </c>
      <c r="K8191" t="s">
        <v>26</v>
      </c>
    </row>
    <row r="8192" spans="1:11" x14ac:dyDescent="0.25">
      <c r="A8192" s="1">
        <v>39022</v>
      </c>
      <c r="B8192" t="s">
        <v>128</v>
      </c>
      <c r="C8192" t="s">
        <v>26</v>
      </c>
      <c r="D8192" t="s">
        <v>26</v>
      </c>
      <c r="E8192" t="s">
        <v>26</v>
      </c>
      <c r="F8192">
        <v>272787484.12</v>
      </c>
      <c r="G8192">
        <v>238503705.78999999</v>
      </c>
      <c r="H8192">
        <v>363450418.73000002</v>
      </c>
      <c r="I8192" t="s">
        <v>26</v>
      </c>
      <c r="J8192" t="s">
        <v>26</v>
      </c>
      <c r="K8192" t="s">
        <v>26</v>
      </c>
    </row>
    <row r="8193" spans="1:11" x14ac:dyDescent="0.25">
      <c r="A8193" s="1">
        <v>39022</v>
      </c>
      <c r="B8193" t="s">
        <v>129</v>
      </c>
      <c r="C8193" t="s">
        <v>26</v>
      </c>
      <c r="D8193" t="s">
        <v>26</v>
      </c>
      <c r="E8193" t="s">
        <v>26</v>
      </c>
      <c r="F8193">
        <v>278815941.42000002</v>
      </c>
      <c r="G8193">
        <v>255627273.78</v>
      </c>
      <c r="H8193">
        <v>347279290.25</v>
      </c>
      <c r="I8193" t="s">
        <v>26</v>
      </c>
      <c r="J8193" t="s">
        <v>26</v>
      </c>
      <c r="K8193" t="s">
        <v>26</v>
      </c>
    </row>
    <row r="8194" spans="1:11" x14ac:dyDescent="0.25">
      <c r="A8194" s="1">
        <v>39022</v>
      </c>
      <c r="B8194" t="s">
        <v>130</v>
      </c>
      <c r="C8194" t="s">
        <v>26</v>
      </c>
      <c r="D8194" t="s">
        <v>26</v>
      </c>
      <c r="E8194" t="s">
        <v>26</v>
      </c>
      <c r="F8194">
        <v>281606208.16000003</v>
      </c>
      <c r="G8194">
        <v>241560986.63999999</v>
      </c>
      <c r="H8194">
        <v>429800060.19</v>
      </c>
      <c r="I8194" t="s">
        <v>26</v>
      </c>
      <c r="J8194" t="s">
        <v>26</v>
      </c>
      <c r="K8194" t="s">
        <v>26</v>
      </c>
    </row>
    <row r="8195" spans="1:11" x14ac:dyDescent="0.25">
      <c r="A8195" s="1">
        <v>39022</v>
      </c>
      <c r="B8195" t="s">
        <v>131</v>
      </c>
      <c r="C8195" t="s">
        <v>26</v>
      </c>
      <c r="D8195" t="s">
        <v>26</v>
      </c>
      <c r="E8195" t="s">
        <v>26</v>
      </c>
      <c r="F8195">
        <v>290164843.02999997</v>
      </c>
      <c r="G8195">
        <v>246582293.52000001</v>
      </c>
      <c r="H8195">
        <v>427165406.63</v>
      </c>
      <c r="I8195" t="s">
        <v>26</v>
      </c>
      <c r="J8195" t="s">
        <v>26</v>
      </c>
      <c r="K8195" t="s">
        <v>26</v>
      </c>
    </row>
    <row r="8196" spans="1:11" x14ac:dyDescent="0.25">
      <c r="A8196" s="1">
        <v>39022</v>
      </c>
      <c r="B8196" t="s">
        <v>132</v>
      </c>
      <c r="C8196" t="s">
        <v>26</v>
      </c>
      <c r="D8196" t="s">
        <v>26</v>
      </c>
      <c r="E8196" t="s">
        <v>26</v>
      </c>
      <c r="F8196">
        <v>286656673.52999997</v>
      </c>
      <c r="G8196">
        <v>246821585.11000001</v>
      </c>
      <c r="H8196">
        <v>379285706.20999998</v>
      </c>
      <c r="I8196" t="s">
        <v>26</v>
      </c>
      <c r="J8196" t="s">
        <v>26</v>
      </c>
      <c r="K8196" t="s">
        <v>26</v>
      </c>
    </row>
    <row r="8197" spans="1:11" x14ac:dyDescent="0.25">
      <c r="A8197" s="1">
        <v>39022</v>
      </c>
      <c r="B8197" t="s">
        <v>133</v>
      </c>
      <c r="C8197" t="s">
        <v>26</v>
      </c>
      <c r="D8197" t="s">
        <v>26</v>
      </c>
      <c r="E8197" t="s">
        <v>26</v>
      </c>
      <c r="F8197">
        <v>279438901.13</v>
      </c>
      <c r="G8197">
        <v>242809590.91999999</v>
      </c>
      <c r="H8197">
        <v>371443736.51999998</v>
      </c>
      <c r="I8197" t="s">
        <v>26</v>
      </c>
      <c r="J8197" t="s">
        <v>26</v>
      </c>
      <c r="K8197" t="s">
        <v>26</v>
      </c>
    </row>
    <row r="8198" spans="1:11" x14ac:dyDescent="0.25">
      <c r="A8198" s="1">
        <v>39022</v>
      </c>
      <c r="B8198" t="s">
        <v>134</v>
      </c>
      <c r="C8198" t="s">
        <v>26</v>
      </c>
      <c r="D8198" t="s">
        <v>26</v>
      </c>
      <c r="E8198" t="s">
        <v>26</v>
      </c>
      <c r="F8198">
        <v>259228636.56</v>
      </c>
      <c r="G8198">
        <v>244630286.69</v>
      </c>
      <c r="H8198">
        <v>295363257.72000003</v>
      </c>
      <c r="I8198" t="s">
        <v>26</v>
      </c>
      <c r="J8198" t="s">
        <v>26</v>
      </c>
      <c r="K8198" t="s">
        <v>26</v>
      </c>
    </row>
    <row r="8199" spans="1:11" x14ac:dyDescent="0.25">
      <c r="A8199" s="1">
        <v>39022</v>
      </c>
      <c r="B8199" t="s">
        <v>135</v>
      </c>
      <c r="C8199" t="s">
        <v>26</v>
      </c>
      <c r="D8199" t="s">
        <v>26</v>
      </c>
      <c r="E8199" t="s">
        <v>26</v>
      </c>
      <c r="F8199">
        <v>258971208.94</v>
      </c>
      <c r="G8199">
        <v>239645430.53</v>
      </c>
      <c r="H8199">
        <v>320438740.94999999</v>
      </c>
      <c r="I8199" t="s">
        <v>26</v>
      </c>
      <c r="J8199" t="s">
        <v>26</v>
      </c>
      <c r="K8199" t="s">
        <v>26</v>
      </c>
    </row>
    <row r="8200" spans="1:11" x14ac:dyDescent="0.25">
      <c r="A8200" s="1">
        <v>39022</v>
      </c>
      <c r="B8200" t="s">
        <v>136</v>
      </c>
      <c r="C8200" t="s">
        <v>26</v>
      </c>
      <c r="D8200" t="s">
        <v>26</v>
      </c>
      <c r="E8200" t="s">
        <v>26</v>
      </c>
      <c r="F8200">
        <v>298860583.87</v>
      </c>
      <c r="G8200">
        <v>249644025.34999999</v>
      </c>
      <c r="H8200">
        <v>448051166.13</v>
      </c>
      <c r="I8200" t="s">
        <v>26</v>
      </c>
      <c r="J8200" t="s">
        <v>26</v>
      </c>
      <c r="K8200" t="s">
        <v>26</v>
      </c>
    </row>
    <row r="8201" spans="1:11" x14ac:dyDescent="0.25">
      <c r="A8201" s="1">
        <v>39022</v>
      </c>
      <c r="B8201" t="s">
        <v>137</v>
      </c>
      <c r="C8201" t="s">
        <v>26</v>
      </c>
      <c r="D8201" t="s">
        <v>26</v>
      </c>
      <c r="E8201" t="s">
        <v>26</v>
      </c>
      <c r="F8201">
        <v>282006448.44</v>
      </c>
      <c r="G8201">
        <v>233294628.63999999</v>
      </c>
      <c r="H8201">
        <v>485559628.82999998</v>
      </c>
      <c r="I8201" t="s">
        <v>26</v>
      </c>
      <c r="J8201" t="s">
        <v>26</v>
      </c>
      <c r="K8201" t="s">
        <v>26</v>
      </c>
    </row>
    <row r="8202" spans="1:11" x14ac:dyDescent="0.25">
      <c r="A8202" s="1">
        <v>39022</v>
      </c>
      <c r="B8202" t="s">
        <v>138</v>
      </c>
      <c r="C8202" t="s">
        <v>26</v>
      </c>
      <c r="D8202" t="s">
        <v>26</v>
      </c>
      <c r="E8202" t="s">
        <v>26</v>
      </c>
      <c r="F8202">
        <v>318198194.99000001</v>
      </c>
      <c r="G8202">
        <v>274899268.24000001</v>
      </c>
      <c r="H8202">
        <v>462106870.20999998</v>
      </c>
      <c r="I8202" t="s">
        <v>26</v>
      </c>
      <c r="J8202" t="s">
        <v>26</v>
      </c>
      <c r="K8202" t="s">
        <v>26</v>
      </c>
    </row>
    <row r="8203" spans="1:11" x14ac:dyDescent="0.25">
      <c r="A8203" s="1">
        <v>39022</v>
      </c>
      <c r="B8203" t="s">
        <v>139</v>
      </c>
      <c r="C8203" t="s">
        <v>26</v>
      </c>
      <c r="D8203" t="s">
        <v>26</v>
      </c>
      <c r="E8203" t="s">
        <v>26</v>
      </c>
      <c r="F8203">
        <v>293091158.41000003</v>
      </c>
      <c r="G8203">
        <v>247499297.62</v>
      </c>
      <c r="H8203">
        <v>452973020.19999999</v>
      </c>
      <c r="I8203" t="s">
        <v>26</v>
      </c>
      <c r="J8203" t="s">
        <v>26</v>
      </c>
      <c r="K8203" t="s">
        <v>26</v>
      </c>
    </row>
    <row r="8204" spans="1:11" x14ac:dyDescent="0.25">
      <c r="A8204" s="1">
        <v>39022</v>
      </c>
      <c r="B8204" t="s">
        <v>140</v>
      </c>
      <c r="C8204" t="s">
        <v>26</v>
      </c>
      <c r="D8204" t="s">
        <v>26</v>
      </c>
      <c r="E8204" t="s">
        <v>26</v>
      </c>
      <c r="F8204">
        <v>257393115.59</v>
      </c>
      <c r="G8204">
        <v>233456388.74000001</v>
      </c>
      <c r="H8204">
        <v>334985073.69</v>
      </c>
      <c r="I8204" t="s">
        <v>26</v>
      </c>
      <c r="J8204" t="s">
        <v>26</v>
      </c>
      <c r="K8204" t="s">
        <v>26</v>
      </c>
    </row>
    <row r="8205" spans="1:11" x14ac:dyDescent="0.25">
      <c r="A8205" s="1">
        <v>39022</v>
      </c>
      <c r="B8205" t="s">
        <v>141</v>
      </c>
      <c r="C8205" t="s">
        <v>26</v>
      </c>
      <c r="D8205" t="s">
        <v>26</v>
      </c>
      <c r="E8205" t="s">
        <v>26</v>
      </c>
      <c r="F8205">
        <v>280839521.94999999</v>
      </c>
      <c r="G8205">
        <v>257174343.96000001</v>
      </c>
      <c r="H8205">
        <v>359642686.82999998</v>
      </c>
      <c r="I8205" t="s">
        <v>26</v>
      </c>
      <c r="J8205" t="s">
        <v>26</v>
      </c>
      <c r="K8205" t="s">
        <v>26</v>
      </c>
    </row>
    <row r="8206" spans="1:11" x14ac:dyDescent="0.25">
      <c r="A8206" s="1">
        <v>39022</v>
      </c>
      <c r="B8206" t="s">
        <v>142</v>
      </c>
      <c r="C8206" t="s">
        <v>26</v>
      </c>
      <c r="D8206" t="s">
        <v>26</v>
      </c>
      <c r="E8206" t="s">
        <v>26</v>
      </c>
      <c r="F8206">
        <v>280340752.88999999</v>
      </c>
      <c r="G8206">
        <v>238525454.83000001</v>
      </c>
      <c r="H8206">
        <v>408162630.82999998</v>
      </c>
      <c r="I8206" t="s">
        <v>26</v>
      </c>
      <c r="J8206" t="s">
        <v>26</v>
      </c>
      <c r="K8206" t="s">
        <v>26</v>
      </c>
    </row>
    <row r="8207" spans="1:11" x14ac:dyDescent="0.25">
      <c r="A8207" s="1">
        <v>39022</v>
      </c>
      <c r="B8207" t="s">
        <v>143</v>
      </c>
      <c r="C8207" t="s">
        <v>26</v>
      </c>
      <c r="D8207" t="s">
        <v>26</v>
      </c>
      <c r="E8207" t="s">
        <v>26</v>
      </c>
      <c r="F8207">
        <v>283246112.32999998</v>
      </c>
      <c r="G8207">
        <v>248246756.16999999</v>
      </c>
      <c r="H8207">
        <v>369200224.00999999</v>
      </c>
      <c r="I8207" t="s">
        <v>26</v>
      </c>
      <c r="J8207" t="s">
        <v>26</v>
      </c>
      <c r="K8207" t="s">
        <v>26</v>
      </c>
    </row>
    <row r="8208" spans="1:11" x14ac:dyDescent="0.25">
      <c r="A8208" s="1">
        <v>39022</v>
      </c>
      <c r="B8208" t="s">
        <v>144</v>
      </c>
      <c r="C8208" t="s">
        <v>26</v>
      </c>
      <c r="D8208" t="s">
        <v>26</v>
      </c>
      <c r="E8208" t="s">
        <v>26</v>
      </c>
      <c r="F8208">
        <v>267260973.15000001</v>
      </c>
      <c r="G8208">
        <v>236365672.56</v>
      </c>
      <c r="H8208">
        <v>375518552.16000003</v>
      </c>
      <c r="I8208" t="s">
        <v>26</v>
      </c>
      <c r="J8208" t="s">
        <v>26</v>
      </c>
      <c r="K8208" t="s">
        <v>26</v>
      </c>
    </row>
    <row r="8209" spans="1:11" x14ac:dyDescent="0.25">
      <c r="A8209" s="1">
        <v>39022</v>
      </c>
      <c r="B8209" t="s">
        <v>145</v>
      </c>
      <c r="C8209" t="s">
        <v>26</v>
      </c>
      <c r="D8209" t="s">
        <v>26</v>
      </c>
      <c r="E8209" t="s">
        <v>26</v>
      </c>
      <c r="F8209">
        <v>292819616.48000002</v>
      </c>
      <c r="G8209">
        <v>266699766.65000001</v>
      </c>
      <c r="H8209">
        <v>365087492.85000002</v>
      </c>
      <c r="I8209" t="s">
        <v>26</v>
      </c>
      <c r="J8209" t="s">
        <v>26</v>
      </c>
      <c r="K8209" t="s">
        <v>26</v>
      </c>
    </row>
    <row r="8210" spans="1:11" x14ac:dyDescent="0.25">
      <c r="A8210" s="1">
        <v>39022</v>
      </c>
      <c r="B8210" t="s">
        <v>146</v>
      </c>
      <c r="C8210" t="s">
        <v>26</v>
      </c>
      <c r="D8210" t="s">
        <v>26</v>
      </c>
      <c r="E8210" t="s">
        <v>26</v>
      </c>
      <c r="F8210">
        <v>294393135.44</v>
      </c>
      <c r="G8210">
        <v>270083040.54000002</v>
      </c>
      <c r="H8210">
        <v>366643558.61000001</v>
      </c>
      <c r="I8210" t="s">
        <v>26</v>
      </c>
      <c r="J8210" t="s">
        <v>26</v>
      </c>
      <c r="K8210" t="s">
        <v>26</v>
      </c>
    </row>
    <row r="8211" spans="1:11" x14ac:dyDescent="0.25">
      <c r="A8211" s="1">
        <v>39022</v>
      </c>
      <c r="B8211" t="s">
        <v>2</v>
      </c>
      <c r="C8211" t="s">
        <v>26</v>
      </c>
      <c r="D8211" t="s">
        <v>26</v>
      </c>
      <c r="E8211" t="s">
        <v>26</v>
      </c>
      <c r="F8211">
        <v>277176296.18000001</v>
      </c>
      <c r="G8211">
        <v>244665690.27000001</v>
      </c>
      <c r="H8211">
        <v>370681779.38</v>
      </c>
      <c r="I8211" t="s">
        <v>26</v>
      </c>
      <c r="J8211" t="s">
        <v>26</v>
      </c>
      <c r="K8211" t="s">
        <v>26</v>
      </c>
    </row>
    <row r="8212" spans="1:11" x14ac:dyDescent="0.25">
      <c r="A8212" s="1">
        <v>39022</v>
      </c>
      <c r="B8212" t="s">
        <v>147</v>
      </c>
      <c r="C8212" t="s">
        <v>26</v>
      </c>
      <c r="D8212" t="s">
        <v>26</v>
      </c>
      <c r="E8212" t="s">
        <v>26</v>
      </c>
      <c r="F8212">
        <v>289401012.19</v>
      </c>
      <c r="G8212">
        <v>239920799.41999999</v>
      </c>
      <c r="H8212">
        <v>402229935.62</v>
      </c>
      <c r="I8212" t="s">
        <v>26</v>
      </c>
      <c r="J8212" t="s">
        <v>26</v>
      </c>
      <c r="K8212" t="s">
        <v>26</v>
      </c>
    </row>
    <row r="8213" spans="1:11" x14ac:dyDescent="0.25">
      <c r="A8213" s="1">
        <v>39022</v>
      </c>
      <c r="B8213" t="s">
        <v>148</v>
      </c>
      <c r="C8213" t="s">
        <v>26</v>
      </c>
      <c r="D8213" t="s">
        <v>26</v>
      </c>
      <c r="E8213" t="s">
        <v>26</v>
      </c>
      <c r="F8213">
        <v>286776541.37</v>
      </c>
      <c r="G8213">
        <v>248626914.93000001</v>
      </c>
      <c r="H8213">
        <v>375381534.56999999</v>
      </c>
      <c r="I8213" t="s">
        <v>26</v>
      </c>
      <c r="J8213" t="s">
        <v>26</v>
      </c>
      <c r="K8213" t="s">
        <v>26</v>
      </c>
    </row>
    <row r="8214" spans="1:11" x14ac:dyDescent="0.25">
      <c r="A8214" s="1">
        <v>39022</v>
      </c>
      <c r="B8214" t="s">
        <v>149</v>
      </c>
      <c r="C8214" t="s">
        <v>26</v>
      </c>
      <c r="D8214" t="s">
        <v>26</v>
      </c>
      <c r="E8214" t="s">
        <v>26</v>
      </c>
      <c r="F8214">
        <v>274544073.38999999</v>
      </c>
      <c r="G8214">
        <v>237663493.27000001</v>
      </c>
      <c r="H8214">
        <v>360358932.27999997</v>
      </c>
      <c r="I8214" t="s">
        <v>26</v>
      </c>
      <c r="J8214" t="s">
        <v>26</v>
      </c>
      <c r="K8214" t="s">
        <v>26</v>
      </c>
    </row>
    <row r="8215" spans="1:11" x14ac:dyDescent="0.25">
      <c r="A8215" s="1">
        <v>39022</v>
      </c>
      <c r="B8215" t="s">
        <v>150</v>
      </c>
      <c r="C8215" t="s">
        <v>26</v>
      </c>
      <c r="D8215" t="s">
        <v>26</v>
      </c>
      <c r="E8215" t="s">
        <v>26</v>
      </c>
      <c r="F8215">
        <v>299902780.29000002</v>
      </c>
      <c r="G8215">
        <v>261507289.69999999</v>
      </c>
      <c r="H8215">
        <v>397738932.88</v>
      </c>
      <c r="I8215" t="s">
        <v>26</v>
      </c>
      <c r="J8215" t="s">
        <v>26</v>
      </c>
      <c r="K8215" t="s">
        <v>26</v>
      </c>
    </row>
    <row r="8216" spans="1:11" x14ac:dyDescent="0.25">
      <c r="A8216" s="1">
        <v>39022</v>
      </c>
      <c r="B8216" t="s">
        <v>151</v>
      </c>
      <c r="C8216" t="s">
        <v>26</v>
      </c>
      <c r="D8216" t="s">
        <v>26</v>
      </c>
      <c r="E8216" t="s">
        <v>26</v>
      </c>
      <c r="F8216">
        <v>258667369.56999999</v>
      </c>
      <c r="G8216">
        <v>228306945.75</v>
      </c>
      <c r="H8216">
        <v>350294679.45999998</v>
      </c>
      <c r="I8216" t="s">
        <v>26</v>
      </c>
      <c r="J8216" t="s">
        <v>26</v>
      </c>
      <c r="K8216" t="s">
        <v>26</v>
      </c>
    </row>
    <row r="8217" spans="1:11" x14ac:dyDescent="0.25">
      <c r="A8217" s="1">
        <v>39022</v>
      </c>
      <c r="B8217" t="s">
        <v>152</v>
      </c>
      <c r="C8217" t="s">
        <v>26</v>
      </c>
      <c r="D8217" t="s">
        <v>26</v>
      </c>
      <c r="E8217" t="s">
        <v>26</v>
      </c>
      <c r="F8217">
        <v>254055095.31999999</v>
      </c>
      <c r="G8217">
        <v>233433779.72999999</v>
      </c>
      <c r="H8217">
        <v>312579032.12</v>
      </c>
      <c r="I8217" t="s">
        <v>26</v>
      </c>
      <c r="J8217" t="s">
        <v>26</v>
      </c>
      <c r="K8217" t="s">
        <v>26</v>
      </c>
    </row>
    <row r="8218" spans="1:11" x14ac:dyDescent="0.25">
      <c r="A8218" s="1">
        <v>39022</v>
      </c>
      <c r="B8218" t="s">
        <v>153</v>
      </c>
      <c r="C8218" t="s">
        <v>26</v>
      </c>
      <c r="D8218" t="s">
        <v>26</v>
      </c>
      <c r="E8218" t="s">
        <v>26</v>
      </c>
      <c r="F8218">
        <v>304507160.11000001</v>
      </c>
      <c r="G8218">
        <v>289438589.07999998</v>
      </c>
      <c r="H8218">
        <v>347652802.72000003</v>
      </c>
      <c r="I8218" t="s">
        <v>26</v>
      </c>
      <c r="J8218" t="s">
        <v>26</v>
      </c>
      <c r="K8218" t="s">
        <v>26</v>
      </c>
    </row>
    <row r="8219" spans="1:11" x14ac:dyDescent="0.25">
      <c r="A8219" s="1">
        <v>39022</v>
      </c>
      <c r="B8219" t="s">
        <v>154</v>
      </c>
      <c r="C8219" t="s">
        <v>26</v>
      </c>
      <c r="D8219" t="s">
        <v>26</v>
      </c>
      <c r="E8219" t="s">
        <v>26</v>
      </c>
      <c r="F8219">
        <v>279521627.73000002</v>
      </c>
      <c r="G8219">
        <v>251634869.00999999</v>
      </c>
      <c r="H8219">
        <v>370797372.54000002</v>
      </c>
      <c r="I8219" t="s">
        <v>26</v>
      </c>
      <c r="J8219" t="s">
        <v>26</v>
      </c>
      <c r="K8219" t="s">
        <v>26</v>
      </c>
    </row>
    <row r="8220" spans="1:11" x14ac:dyDescent="0.25">
      <c r="A8220" s="1">
        <v>39022</v>
      </c>
      <c r="B8220" t="s">
        <v>155</v>
      </c>
      <c r="C8220" t="s">
        <v>26</v>
      </c>
      <c r="D8220" t="s">
        <v>26</v>
      </c>
      <c r="E8220" t="s">
        <v>26</v>
      </c>
      <c r="F8220">
        <v>262675656.03999999</v>
      </c>
      <c r="G8220">
        <v>236335596.44999999</v>
      </c>
      <c r="H8220">
        <v>334666305.13</v>
      </c>
      <c r="I8220" t="s">
        <v>26</v>
      </c>
      <c r="J8220" t="s">
        <v>26</v>
      </c>
      <c r="K8220" t="s">
        <v>26</v>
      </c>
    </row>
    <row r="8221" spans="1:11" x14ac:dyDescent="0.25">
      <c r="A8221" s="1">
        <v>39052</v>
      </c>
      <c r="B8221" t="s">
        <v>1</v>
      </c>
      <c r="C8221" t="s">
        <v>26</v>
      </c>
      <c r="D8221" t="s">
        <v>26</v>
      </c>
      <c r="E8221" t="s">
        <v>26</v>
      </c>
      <c r="F8221">
        <v>284733555.69</v>
      </c>
      <c r="G8221">
        <v>250661876.50999999</v>
      </c>
      <c r="H8221">
        <v>376050556.18000001</v>
      </c>
      <c r="I8221" t="s">
        <v>26</v>
      </c>
      <c r="J8221" t="s">
        <v>26</v>
      </c>
      <c r="K8221" t="s">
        <v>26</v>
      </c>
    </row>
    <row r="8222" spans="1:11" x14ac:dyDescent="0.25">
      <c r="A8222" s="1">
        <v>39052</v>
      </c>
      <c r="B8222" t="s">
        <v>126</v>
      </c>
      <c r="C8222" t="s">
        <v>26</v>
      </c>
      <c r="D8222" t="s">
        <v>26</v>
      </c>
      <c r="E8222" t="s">
        <v>26</v>
      </c>
      <c r="F8222">
        <v>276258509.64999998</v>
      </c>
      <c r="G8222">
        <v>245061015.02000001</v>
      </c>
      <c r="H8222">
        <v>359310317.52999997</v>
      </c>
      <c r="I8222" t="s">
        <v>26</v>
      </c>
      <c r="J8222" t="s">
        <v>26</v>
      </c>
      <c r="K8222" t="s">
        <v>26</v>
      </c>
    </row>
    <row r="8223" spans="1:11" x14ac:dyDescent="0.25">
      <c r="A8223" s="1">
        <v>39052</v>
      </c>
      <c r="B8223" t="s">
        <v>127</v>
      </c>
      <c r="C8223" t="s">
        <v>26</v>
      </c>
      <c r="D8223" t="s">
        <v>26</v>
      </c>
      <c r="E8223" t="s">
        <v>26</v>
      </c>
      <c r="F8223">
        <v>286769976.75999999</v>
      </c>
      <c r="G8223">
        <v>252288478.09999999</v>
      </c>
      <c r="H8223">
        <v>394838853.57999998</v>
      </c>
      <c r="I8223" t="s">
        <v>26</v>
      </c>
      <c r="J8223" t="s">
        <v>26</v>
      </c>
      <c r="K8223" t="s">
        <v>26</v>
      </c>
    </row>
    <row r="8224" spans="1:11" x14ac:dyDescent="0.25">
      <c r="A8224" s="1">
        <v>39052</v>
      </c>
      <c r="B8224" t="s">
        <v>113</v>
      </c>
      <c r="C8224" t="s">
        <v>26</v>
      </c>
      <c r="D8224" t="s">
        <v>26</v>
      </c>
      <c r="E8224" t="s">
        <v>26</v>
      </c>
      <c r="F8224">
        <v>290304703.23000002</v>
      </c>
      <c r="G8224">
        <v>253234652.66999999</v>
      </c>
      <c r="H8224">
        <v>380844317.62</v>
      </c>
      <c r="I8224" t="s">
        <v>26</v>
      </c>
      <c r="J8224" t="s">
        <v>26</v>
      </c>
      <c r="K8224" t="s">
        <v>26</v>
      </c>
    </row>
    <row r="8225" spans="1:11" x14ac:dyDescent="0.25">
      <c r="A8225" s="1">
        <v>39052</v>
      </c>
      <c r="B8225" t="s">
        <v>128</v>
      </c>
      <c r="C8225" t="s">
        <v>26</v>
      </c>
      <c r="D8225" t="s">
        <v>26</v>
      </c>
      <c r="E8225" t="s">
        <v>26</v>
      </c>
      <c r="F8225">
        <v>272896599.12</v>
      </c>
      <c r="G8225">
        <v>238670658.38999999</v>
      </c>
      <c r="H8225">
        <v>363450418.73000002</v>
      </c>
      <c r="I8225" t="s">
        <v>26</v>
      </c>
      <c r="J8225" t="s">
        <v>26</v>
      </c>
      <c r="K8225" t="s">
        <v>26</v>
      </c>
    </row>
    <row r="8226" spans="1:11" x14ac:dyDescent="0.25">
      <c r="A8226" s="1">
        <v>39052</v>
      </c>
      <c r="B8226" t="s">
        <v>129</v>
      </c>
      <c r="C8226" t="s">
        <v>26</v>
      </c>
      <c r="D8226" t="s">
        <v>26</v>
      </c>
      <c r="E8226" t="s">
        <v>26</v>
      </c>
      <c r="F8226">
        <v>279652389.24000001</v>
      </c>
      <c r="G8226">
        <v>256879847.41999999</v>
      </c>
      <c r="H8226">
        <v>347279290.25</v>
      </c>
      <c r="I8226" t="s">
        <v>26</v>
      </c>
      <c r="J8226" t="s">
        <v>26</v>
      </c>
      <c r="K8226" t="s">
        <v>26</v>
      </c>
    </row>
    <row r="8227" spans="1:11" x14ac:dyDescent="0.25">
      <c r="A8227" s="1">
        <v>39052</v>
      </c>
      <c r="B8227" t="s">
        <v>130</v>
      </c>
      <c r="C8227" t="s">
        <v>26</v>
      </c>
      <c r="D8227" t="s">
        <v>26</v>
      </c>
      <c r="E8227" t="s">
        <v>26</v>
      </c>
      <c r="F8227">
        <v>282169420.57999998</v>
      </c>
      <c r="G8227">
        <v>242333981.78999999</v>
      </c>
      <c r="H8227">
        <v>429800060.19</v>
      </c>
      <c r="I8227" t="s">
        <v>26</v>
      </c>
      <c r="J8227" t="s">
        <v>26</v>
      </c>
      <c r="K8227" t="s">
        <v>26</v>
      </c>
    </row>
    <row r="8228" spans="1:11" x14ac:dyDescent="0.25">
      <c r="A8228" s="1">
        <v>39052</v>
      </c>
      <c r="B8228" t="s">
        <v>131</v>
      </c>
      <c r="C8228" t="s">
        <v>26</v>
      </c>
      <c r="D8228" t="s">
        <v>26</v>
      </c>
      <c r="E8228" t="s">
        <v>26</v>
      </c>
      <c r="F8228">
        <v>290919271.62</v>
      </c>
      <c r="G8228">
        <v>247593280.93000001</v>
      </c>
      <c r="H8228">
        <v>427165406.63</v>
      </c>
      <c r="I8228" t="s">
        <v>26</v>
      </c>
      <c r="J8228" t="s">
        <v>26</v>
      </c>
      <c r="K8228" t="s">
        <v>26</v>
      </c>
    </row>
    <row r="8229" spans="1:11" x14ac:dyDescent="0.25">
      <c r="A8229" s="1">
        <v>39052</v>
      </c>
      <c r="B8229" t="s">
        <v>132</v>
      </c>
      <c r="C8229" t="s">
        <v>26</v>
      </c>
      <c r="D8229" t="s">
        <v>26</v>
      </c>
      <c r="E8229" t="s">
        <v>26</v>
      </c>
      <c r="F8229">
        <v>287344649.55000001</v>
      </c>
      <c r="G8229">
        <v>247858235.75999999</v>
      </c>
      <c r="H8229">
        <v>379285706.20999998</v>
      </c>
      <c r="I8229" t="s">
        <v>26</v>
      </c>
      <c r="J8229" t="s">
        <v>26</v>
      </c>
      <c r="K8229" t="s">
        <v>26</v>
      </c>
    </row>
    <row r="8230" spans="1:11" x14ac:dyDescent="0.25">
      <c r="A8230" s="1">
        <v>39052</v>
      </c>
      <c r="B8230" t="s">
        <v>133</v>
      </c>
      <c r="C8230" t="s">
        <v>26</v>
      </c>
      <c r="D8230" t="s">
        <v>26</v>
      </c>
      <c r="E8230" t="s">
        <v>26</v>
      </c>
      <c r="F8230">
        <v>284524689.13</v>
      </c>
      <c r="G8230">
        <v>245334810.66</v>
      </c>
      <c r="H8230">
        <v>381732728.01999998</v>
      </c>
      <c r="I8230" t="s">
        <v>26</v>
      </c>
      <c r="J8230" t="s">
        <v>26</v>
      </c>
      <c r="K8230" t="s">
        <v>26</v>
      </c>
    </row>
    <row r="8231" spans="1:11" x14ac:dyDescent="0.25">
      <c r="A8231" s="1">
        <v>39052</v>
      </c>
      <c r="B8231" t="s">
        <v>134</v>
      </c>
      <c r="C8231" t="s">
        <v>26</v>
      </c>
      <c r="D8231" t="s">
        <v>26</v>
      </c>
      <c r="E8231" t="s">
        <v>26</v>
      </c>
      <c r="F8231">
        <v>259358250.87</v>
      </c>
      <c r="G8231">
        <v>245144010.30000001</v>
      </c>
      <c r="H8231">
        <v>294802067.52999997</v>
      </c>
      <c r="I8231" t="s">
        <v>26</v>
      </c>
      <c r="J8231" t="s">
        <v>26</v>
      </c>
      <c r="K8231" t="s">
        <v>26</v>
      </c>
    </row>
    <row r="8232" spans="1:11" x14ac:dyDescent="0.25">
      <c r="A8232" s="1">
        <v>39052</v>
      </c>
      <c r="B8232" t="s">
        <v>135</v>
      </c>
      <c r="C8232" t="s">
        <v>26</v>
      </c>
      <c r="D8232" t="s">
        <v>26</v>
      </c>
      <c r="E8232" t="s">
        <v>26</v>
      </c>
      <c r="F8232">
        <v>272826168.61000001</v>
      </c>
      <c r="G8232">
        <v>238471167.91999999</v>
      </c>
      <c r="H8232">
        <v>372766387.35000002</v>
      </c>
      <c r="I8232" t="s">
        <v>26</v>
      </c>
      <c r="J8232" t="s">
        <v>26</v>
      </c>
      <c r="K8232" t="s">
        <v>26</v>
      </c>
    </row>
    <row r="8233" spans="1:11" x14ac:dyDescent="0.25">
      <c r="A8233" s="1">
        <v>39052</v>
      </c>
      <c r="B8233" t="s">
        <v>136</v>
      </c>
      <c r="C8233" t="s">
        <v>26</v>
      </c>
      <c r="D8233" t="s">
        <v>26</v>
      </c>
      <c r="E8233" t="s">
        <v>26</v>
      </c>
      <c r="F8233">
        <v>300205456.49000001</v>
      </c>
      <c r="G8233">
        <v>251091960.69</v>
      </c>
      <c r="H8233">
        <v>449305709.38999999</v>
      </c>
      <c r="I8233" t="s">
        <v>26</v>
      </c>
      <c r="J8233" t="s">
        <v>26</v>
      </c>
      <c r="K8233" t="s">
        <v>26</v>
      </c>
    </row>
    <row r="8234" spans="1:11" x14ac:dyDescent="0.25">
      <c r="A8234" s="1">
        <v>39052</v>
      </c>
      <c r="B8234" t="s">
        <v>137</v>
      </c>
      <c r="C8234" t="s">
        <v>26</v>
      </c>
      <c r="D8234" t="s">
        <v>26</v>
      </c>
      <c r="E8234" t="s">
        <v>26</v>
      </c>
      <c r="F8234">
        <v>283190875.52999997</v>
      </c>
      <c r="G8234">
        <v>234857702.65000001</v>
      </c>
      <c r="H8234">
        <v>485559628.82999998</v>
      </c>
      <c r="I8234" t="s">
        <v>26</v>
      </c>
      <c r="J8234" t="s">
        <v>26</v>
      </c>
      <c r="K8234" t="s">
        <v>26</v>
      </c>
    </row>
    <row r="8235" spans="1:11" x14ac:dyDescent="0.25">
      <c r="A8235" s="1">
        <v>39052</v>
      </c>
      <c r="B8235" t="s">
        <v>138</v>
      </c>
      <c r="C8235" t="s">
        <v>26</v>
      </c>
      <c r="D8235" t="s">
        <v>26</v>
      </c>
      <c r="E8235" t="s">
        <v>26</v>
      </c>
      <c r="F8235">
        <v>319980104.88</v>
      </c>
      <c r="G8235">
        <v>277318381.80000001</v>
      </c>
      <c r="H8235">
        <v>462106870.20999998</v>
      </c>
      <c r="I8235" t="s">
        <v>26</v>
      </c>
      <c r="J8235" t="s">
        <v>26</v>
      </c>
      <c r="K8235" t="s">
        <v>26</v>
      </c>
    </row>
    <row r="8236" spans="1:11" x14ac:dyDescent="0.25">
      <c r="A8236" s="1">
        <v>39052</v>
      </c>
      <c r="B8236" t="s">
        <v>139</v>
      </c>
      <c r="C8236" t="s">
        <v>26</v>
      </c>
      <c r="D8236" t="s">
        <v>26</v>
      </c>
      <c r="E8236" t="s">
        <v>26</v>
      </c>
      <c r="F8236">
        <v>293853195.43000001</v>
      </c>
      <c r="G8236">
        <v>248563544.59999999</v>
      </c>
      <c r="H8236">
        <v>452973020.19999999</v>
      </c>
      <c r="I8236" t="s">
        <v>26</v>
      </c>
      <c r="J8236" t="s">
        <v>26</v>
      </c>
      <c r="K8236" t="s">
        <v>26</v>
      </c>
    </row>
    <row r="8237" spans="1:11" x14ac:dyDescent="0.25">
      <c r="A8237" s="1">
        <v>39052</v>
      </c>
      <c r="B8237" t="s">
        <v>140</v>
      </c>
      <c r="C8237" t="s">
        <v>26</v>
      </c>
      <c r="D8237" t="s">
        <v>26</v>
      </c>
      <c r="E8237" t="s">
        <v>26</v>
      </c>
      <c r="F8237">
        <v>258191034.25</v>
      </c>
      <c r="G8237">
        <v>234553633.77000001</v>
      </c>
      <c r="H8237">
        <v>334985073.69</v>
      </c>
      <c r="I8237" t="s">
        <v>26</v>
      </c>
      <c r="J8237" t="s">
        <v>26</v>
      </c>
      <c r="K8237" t="s">
        <v>26</v>
      </c>
    </row>
    <row r="8238" spans="1:11" x14ac:dyDescent="0.25">
      <c r="A8238" s="1">
        <v>39052</v>
      </c>
      <c r="B8238" t="s">
        <v>141</v>
      </c>
      <c r="C8238" t="s">
        <v>26</v>
      </c>
      <c r="D8238" t="s">
        <v>26</v>
      </c>
      <c r="E8238" t="s">
        <v>26</v>
      </c>
      <c r="F8238">
        <v>281625872.61000001</v>
      </c>
      <c r="G8238">
        <v>258305911.06999999</v>
      </c>
      <c r="H8238">
        <v>359642686.82999998</v>
      </c>
      <c r="I8238" t="s">
        <v>26</v>
      </c>
      <c r="J8238" t="s">
        <v>26</v>
      </c>
      <c r="K8238" t="s">
        <v>26</v>
      </c>
    </row>
    <row r="8239" spans="1:11" x14ac:dyDescent="0.25">
      <c r="A8239" s="1">
        <v>39052</v>
      </c>
      <c r="B8239" t="s">
        <v>142</v>
      </c>
      <c r="C8239" t="s">
        <v>26</v>
      </c>
      <c r="D8239" t="s">
        <v>26</v>
      </c>
      <c r="E8239" t="s">
        <v>26</v>
      </c>
      <c r="F8239">
        <v>281910661.11000001</v>
      </c>
      <c r="G8239">
        <v>240743741.56</v>
      </c>
      <c r="H8239">
        <v>408162630.82999998</v>
      </c>
      <c r="I8239" t="s">
        <v>26</v>
      </c>
      <c r="J8239" t="s">
        <v>26</v>
      </c>
      <c r="K8239" t="s">
        <v>26</v>
      </c>
    </row>
    <row r="8240" spans="1:11" x14ac:dyDescent="0.25">
      <c r="A8240" s="1">
        <v>39052</v>
      </c>
      <c r="B8240" t="s">
        <v>143</v>
      </c>
      <c r="C8240" t="s">
        <v>26</v>
      </c>
      <c r="D8240" t="s">
        <v>26</v>
      </c>
      <c r="E8240" t="s">
        <v>26</v>
      </c>
      <c r="F8240">
        <v>283925903</v>
      </c>
      <c r="G8240">
        <v>249264567.87</v>
      </c>
      <c r="H8240">
        <v>369200224.00999999</v>
      </c>
      <c r="I8240" t="s">
        <v>26</v>
      </c>
      <c r="J8240" t="s">
        <v>26</v>
      </c>
      <c r="K8240" t="s">
        <v>26</v>
      </c>
    </row>
    <row r="8241" spans="1:11" x14ac:dyDescent="0.25">
      <c r="A8241" s="1">
        <v>39052</v>
      </c>
      <c r="B8241" t="s">
        <v>144</v>
      </c>
      <c r="C8241" t="s">
        <v>26</v>
      </c>
      <c r="D8241" t="s">
        <v>26</v>
      </c>
      <c r="E8241" t="s">
        <v>26</v>
      </c>
      <c r="F8241">
        <v>267688590.69999999</v>
      </c>
      <c r="G8241">
        <v>236980223.31</v>
      </c>
      <c r="H8241">
        <v>375481000.30000001</v>
      </c>
      <c r="I8241" t="s">
        <v>26</v>
      </c>
      <c r="J8241" t="s">
        <v>26</v>
      </c>
      <c r="K8241" t="s">
        <v>26</v>
      </c>
    </row>
    <row r="8242" spans="1:11" x14ac:dyDescent="0.25">
      <c r="A8242" s="1">
        <v>39052</v>
      </c>
      <c r="B8242" t="s">
        <v>145</v>
      </c>
      <c r="C8242" t="s">
        <v>26</v>
      </c>
      <c r="D8242" t="s">
        <v>26</v>
      </c>
      <c r="E8242" t="s">
        <v>26</v>
      </c>
      <c r="F8242">
        <v>293990894.94999999</v>
      </c>
      <c r="G8242">
        <v>268486655.08999997</v>
      </c>
      <c r="H8242">
        <v>365087492.85000002</v>
      </c>
      <c r="I8242" t="s">
        <v>26</v>
      </c>
      <c r="J8242" t="s">
        <v>26</v>
      </c>
      <c r="K8242" t="s">
        <v>26</v>
      </c>
    </row>
    <row r="8243" spans="1:11" x14ac:dyDescent="0.25">
      <c r="A8243" s="1">
        <v>39052</v>
      </c>
      <c r="B8243" t="s">
        <v>146</v>
      </c>
      <c r="C8243" t="s">
        <v>26</v>
      </c>
      <c r="D8243" t="s">
        <v>26</v>
      </c>
      <c r="E8243" t="s">
        <v>26</v>
      </c>
      <c r="F8243">
        <v>302047356.95999998</v>
      </c>
      <c r="G8243">
        <v>270893289.66000003</v>
      </c>
      <c r="H8243">
        <v>388898822.62</v>
      </c>
      <c r="I8243" t="s">
        <v>26</v>
      </c>
      <c r="J8243" t="s">
        <v>26</v>
      </c>
      <c r="K8243" t="s">
        <v>26</v>
      </c>
    </row>
    <row r="8244" spans="1:11" x14ac:dyDescent="0.25">
      <c r="A8244" s="1">
        <v>39052</v>
      </c>
      <c r="B8244" t="s">
        <v>2</v>
      </c>
      <c r="C8244" t="s">
        <v>26</v>
      </c>
      <c r="D8244" t="s">
        <v>26</v>
      </c>
      <c r="E8244" t="s">
        <v>26</v>
      </c>
      <c r="F8244">
        <v>277813801.66000003</v>
      </c>
      <c r="G8244">
        <v>245570953.33000001</v>
      </c>
      <c r="H8244">
        <v>370681779.38</v>
      </c>
      <c r="I8244" t="s">
        <v>26</v>
      </c>
      <c r="J8244" t="s">
        <v>26</v>
      </c>
      <c r="K8244" t="s">
        <v>26</v>
      </c>
    </row>
    <row r="8245" spans="1:11" x14ac:dyDescent="0.25">
      <c r="A8245" s="1">
        <v>39052</v>
      </c>
      <c r="B8245" t="s">
        <v>147</v>
      </c>
      <c r="C8245" t="s">
        <v>26</v>
      </c>
      <c r="D8245" t="s">
        <v>26</v>
      </c>
      <c r="E8245" t="s">
        <v>26</v>
      </c>
      <c r="F8245">
        <v>290240275.13</v>
      </c>
      <c r="G8245">
        <v>241240363.81999999</v>
      </c>
      <c r="H8245">
        <v>402229935.62</v>
      </c>
      <c r="I8245" t="s">
        <v>26</v>
      </c>
      <c r="J8245" t="s">
        <v>26</v>
      </c>
      <c r="K8245" t="s">
        <v>26</v>
      </c>
    </row>
    <row r="8246" spans="1:11" x14ac:dyDescent="0.25">
      <c r="A8246" s="1">
        <v>39052</v>
      </c>
      <c r="B8246" t="s">
        <v>148</v>
      </c>
      <c r="C8246" t="s">
        <v>26</v>
      </c>
      <c r="D8246" t="s">
        <v>26</v>
      </c>
      <c r="E8246" t="s">
        <v>26</v>
      </c>
      <c r="F8246">
        <v>287120673.22000003</v>
      </c>
      <c r="G8246">
        <v>249198756.83000001</v>
      </c>
      <c r="H8246">
        <v>375381534.56999999</v>
      </c>
      <c r="I8246" t="s">
        <v>26</v>
      </c>
      <c r="J8246" t="s">
        <v>26</v>
      </c>
      <c r="K8246" t="s">
        <v>26</v>
      </c>
    </row>
    <row r="8247" spans="1:11" x14ac:dyDescent="0.25">
      <c r="A8247" s="1">
        <v>39052</v>
      </c>
      <c r="B8247" t="s">
        <v>149</v>
      </c>
      <c r="C8247" t="s">
        <v>26</v>
      </c>
      <c r="D8247" t="s">
        <v>26</v>
      </c>
      <c r="E8247" t="s">
        <v>26</v>
      </c>
      <c r="F8247">
        <v>274626436.61000001</v>
      </c>
      <c r="G8247">
        <v>237806091.36000001</v>
      </c>
      <c r="H8247">
        <v>360358932.27999997</v>
      </c>
      <c r="I8247" t="s">
        <v>26</v>
      </c>
      <c r="J8247" t="s">
        <v>26</v>
      </c>
      <c r="K8247" t="s">
        <v>26</v>
      </c>
    </row>
    <row r="8248" spans="1:11" x14ac:dyDescent="0.25">
      <c r="A8248" s="1">
        <v>39052</v>
      </c>
      <c r="B8248" t="s">
        <v>150</v>
      </c>
      <c r="C8248" t="s">
        <v>26</v>
      </c>
      <c r="D8248" t="s">
        <v>26</v>
      </c>
      <c r="E8248" t="s">
        <v>26</v>
      </c>
      <c r="F8248">
        <v>300082721.94999999</v>
      </c>
      <c r="G8248">
        <v>261794947.72</v>
      </c>
      <c r="H8248">
        <v>397738932.88</v>
      </c>
      <c r="I8248" t="s">
        <v>26</v>
      </c>
      <c r="J8248" t="s">
        <v>26</v>
      </c>
      <c r="K8248" t="s">
        <v>26</v>
      </c>
    </row>
    <row r="8249" spans="1:11" x14ac:dyDescent="0.25">
      <c r="A8249" s="1">
        <v>39052</v>
      </c>
      <c r="B8249" t="s">
        <v>151</v>
      </c>
      <c r="C8249" t="s">
        <v>26</v>
      </c>
      <c r="D8249" t="s">
        <v>26</v>
      </c>
      <c r="E8249" t="s">
        <v>26</v>
      </c>
      <c r="F8249">
        <v>258770836.52000001</v>
      </c>
      <c r="G8249">
        <v>228466760.61000001</v>
      </c>
      <c r="H8249">
        <v>350294679.45999998</v>
      </c>
      <c r="I8249" t="s">
        <v>26</v>
      </c>
      <c r="J8249" t="s">
        <v>26</v>
      </c>
      <c r="K8249" t="s">
        <v>26</v>
      </c>
    </row>
    <row r="8250" spans="1:11" x14ac:dyDescent="0.25">
      <c r="A8250" s="1">
        <v>39052</v>
      </c>
      <c r="B8250" t="s">
        <v>152</v>
      </c>
      <c r="C8250" t="s">
        <v>26</v>
      </c>
      <c r="D8250" t="s">
        <v>26</v>
      </c>
      <c r="E8250" t="s">
        <v>26</v>
      </c>
      <c r="F8250">
        <v>254944288.16</v>
      </c>
      <c r="G8250">
        <v>234741008.88999999</v>
      </c>
      <c r="H8250">
        <v>312579032.12</v>
      </c>
      <c r="I8250" t="s">
        <v>26</v>
      </c>
      <c r="J8250" t="s">
        <v>26</v>
      </c>
      <c r="K8250" t="s">
        <v>26</v>
      </c>
    </row>
    <row r="8251" spans="1:11" x14ac:dyDescent="0.25">
      <c r="A8251" s="1">
        <v>39052</v>
      </c>
      <c r="B8251" t="s">
        <v>153</v>
      </c>
      <c r="C8251" t="s">
        <v>26</v>
      </c>
      <c r="D8251" t="s">
        <v>26</v>
      </c>
      <c r="E8251" t="s">
        <v>26</v>
      </c>
      <c r="F8251">
        <v>306029695.91000003</v>
      </c>
      <c r="G8251">
        <v>291783041.64999998</v>
      </c>
      <c r="H8251">
        <v>347652802.72000003</v>
      </c>
      <c r="I8251" t="s">
        <v>26</v>
      </c>
      <c r="J8251" t="s">
        <v>26</v>
      </c>
      <c r="K8251" t="s">
        <v>26</v>
      </c>
    </row>
    <row r="8252" spans="1:11" x14ac:dyDescent="0.25">
      <c r="A8252" s="1">
        <v>39052</v>
      </c>
      <c r="B8252" t="s">
        <v>154</v>
      </c>
      <c r="C8252" t="s">
        <v>26</v>
      </c>
      <c r="D8252" t="s">
        <v>26</v>
      </c>
      <c r="E8252" t="s">
        <v>26</v>
      </c>
      <c r="F8252">
        <v>280052718.81999999</v>
      </c>
      <c r="G8252">
        <v>252414937.09999999</v>
      </c>
      <c r="H8252">
        <v>370797372.54000002</v>
      </c>
      <c r="I8252" t="s">
        <v>26</v>
      </c>
      <c r="J8252" t="s">
        <v>26</v>
      </c>
      <c r="K8252" t="s">
        <v>26</v>
      </c>
    </row>
    <row r="8253" spans="1:11" x14ac:dyDescent="0.25">
      <c r="A8253" s="1">
        <v>39052</v>
      </c>
      <c r="B8253" t="s">
        <v>155</v>
      </c>
      <c r="C8253" t="s">
        <v>26</v>
      </c>
      <c r="D8253" t="s">
        <v>26</v>
      </c>
      <c r="E8253" t="s">
        <v>26</v>
      </c>
      <c r="F8253">
        <v>263043401.96000001</v>
      </c>
      <c r="G8253">
        <v>236902801.88</v>
      </c>
      <c r="H8253">
        <v>334666305.13</v>
      </c>
      <c r="I8253" t="s">
        <v>26</v>
      </c>
      <c r="J8253" t="s">
        <v>26</v>
      </c>
      <c r="K8253" t="s">
        <v>26</v>
      </c>
    </row>
    <row r="8254" spans="1:11" x14ac:dyDescent="0.25">
      <c r="A8254" s="1">
        <v>39083</v>
      </c>
      <c r="B8254" t="s">
        <v>1</v>
      </c>
      <c r="C8254" t="s">
        <v>26</v>
      </c>
      <c r="D8254" t="s">
        <v>26</v>
      </c>
      <c r="E8254" t="s">
        <v>26</v>
      </c>
      <c r="F8254">
        <v>285502336.29000002</v>
      </c>
      <c r="G8254">
        <v>251438928.33000001</v>
      </c>
      <c r="H8254">
        <v>376840262.35000002</v>
      </c>
      <c r="I8254" t="s">
        <v>26</v>
      </c>
      <c r="J8254" t="s">
        <v>26</v>
      </c>
      <c r="K8254" t="s">
        <v>26</v>
      </c>
    </row>
    <row r="8255" spans="1:11" x14ac:dyDescent="0.25">
      <c r="A8255" s="1">
        <v>39083</v>
      </c>
      <c r="B8255" t="s">
        <v>126</v>
      </c>
      <c r="C8255" t="s">
        <v>26</v>
      </c>
      <c r="D8255" t="s">
        <v>26</v>
      </c>
      <c r="E8255" t="s">
        <v>26</v>
      </c>
      <c r="F8255">
        <v>277667428.05000001</v>
      </c>
      <c r="G8255">
        <v>245673667.56</v>
      </c>
      <c r="H8255">
        <v>362508179.35000002</v>
      </c>
      <c r="I8255" t="s">
        <v>26</v>
      </c>
      <c r="J8255" t="s">
        <v>26</v>
      </c>
      <c r="K8255" t="s">
        <v>26</v>
      </c>
    </row>
    <row r="8256" spans="1:11" x14ac:dyDescent="0.25">
      <c r="A8256" s="1">
        <v>39083</v>
      </c>
      <c r="B8256" t="s">
        <v>127</v>
      </c>
      <c r="C8256" t="s">
        <v>26</v>
      </c>
      <c r="D8256" t="s">
        <v>26</v>
      </c>
      <c r="E8256" t="s">
        <v>26</v>
      </c>
      <c r="F8256">
        <v>288261180.63</v>
      </c>
      <c r="G8256">
        <v>253398547.41</v>
      </c>
      <c r="H8256">
        <v>397405306.13</v>
      </c>
      <c r="I8256" t="s">
        <v>26</v>
      </c>
      <c r="J8256" t="s">
        <v>26</v>
      </c>
      <c r="K8256" t="s">
        <v>26</v>
      </c>
    </row>
    <row r="8257" spans="1:11" x14ac:dyDescent="0.25">
      <c r="A8257" s="1">
        <v>39083</v>
      </c>
      <c r="B8257" t="s">
        <v>113</v>
      </c>
      <c r="C8257" t="s">
        <v>26</v>
      </c>
      <c r="D8257" t="s">
        <v>26</v>
      </c>
      <c r="E8257" t="s">
        <v>26</v>
      </c>
      <c r="F8257">
        <v>290682099.33999997</v>
      </c>
      <c r="G8257">
        <v>253817092.37</v>
      </c>
      <c r="H8257">
        <v>380844317.62</v>
      </c>
      <c r="I8257" t="s">
        <v>26</v>
      </c>
      <c r="J8257" t="s">
        <v>26</v>
      </c>
      <c r="K8257" t="s">
        <v>26</v>
      </c>
    </row>
    <row r="8258" spans="1:11" x14ac:dyDescent="0.25">
      <c r="A8258" s="1">
        <v>39083</v>
      </c>
      <c r="B8258" t="s">
        <v>128</v>
      </c>
      <c r="C8258" t="s">
        <v>26</v>
      </c>
      <c r="D8258" t="s">
        <v>26</v>
      </c>
      <c r="E8258" t="s">
        <v>26</v>
      </c>
      <c r="F8258">
        <v>273251364.69999999</v>
      </c>
      <c r="G8258">
        <v>239195733.84</v>
      </c>
      <c r="H8258">
        <v>363450418.73000002</v>
      </c>
      <c r="I8258" t="s">
        <v>26</v>
      </c>
      <c r="J8258" t="s">
        <v>26</v>
      </c>
      <c r="K8258" t="s">
        <v>26</v>
      </c>
    </row>
    <row r="8259" spans="1:11" x14ac:dyDescent="0.25">
      <c r="A8259" s="1">
        <v>39083</v>
      </c>
      <c r="B8259" t="s">
        <v>129</v>
      </c>
      <c r="C8259" t="s">
        <v>26</v>
      </c>
      <c r="D8259" t="s">
        <v>26</v>
      </c>
      <c r="E8259" t="s">
        <v>26</v>
      </c>
      <c r="F8259">
        <v>280323554.98000002</v>
      </c>
      <c r="G8259">
        <v>258035806.72999999</v>
      </c>
      <c r="H8259">
        <v>346932010.95999998</v>
      </c>
      <c r="I8259" t="s">
        <v>26</v>
      </c>
      <c r="J8259" t="s">
        <v>26</v>
      </c>
      <c r="K8259" t="s">
        <v>26</v>
      </c>
    </row>
    <row r="8260" spans="1:11" x14ac:dyDescent="0.25">
      <c r="A8260" s="1">
        <v>39083</v>
      </c>
      <c r="B8260" t="s">
        <v>130</v>
      </c>
      <c r="C8260" t="s">
        <v>26</v>
      </c>
      <c r="D8260" t="s">
        <v>26</v>
      </c>
      <c r="E8260" t="s">
        <v>26</v>
      </c>
      <c r="F8260">
        <v>282818410.25</v>
      </c>
      <c r="G8260">
        <v>243206384.13</v>
      </c>
      <c r="H8260">
        <v>429800060.19</v>
      </c>
      <c r="I8260" t="s">
        <v>26</v>
      </c>
      <c r="J8260" t="s">
        <v>26</v>
      </c>
      <c r="K8260" t="s">
        <v>26</v>
      </c>
    </row>
    <row r="8261" spans="1:11" x14ac:dyDescent="0.25">
      <c r="A8261" s="1">
        <v>39083</v>
      </c>
      <c r="B8261" t="s">
        <v>131</v>
      </c>
      <c r="C8261" t="s">
        <v>26</v>
      </c>
      <c r="D8261" t="s">
        <v>26</v>
      </c>
      <c r="E8261" t="s">
        <v>26</v>
      </c>
      <c r="F8261">
        <v>292141132.56</v>
      </c>
      <c r="G8261">
        <v>249276915.24000001</v>
      </c>
      <c r="H8261">
        <v>427165406.63</v>
      </c>
      <c r="I8261" t="s">
        <v>26</v>
      </c>
      <c r="J8261" t="s">
        <v>26</v>
      </c>
      <c r="K8261" t="s">
        <v>26</v>
      </c>
    </row>
    <row r="8262" spans="1:11" x14ac:dyDescent="0.25">
      <c r="A8262" s="1">
        <v>39083</v>
      </c>
      <c r="B8262" t="s">
        <v>132</v>
      </c>
      <c r="C8262" t="s">
        <v>26</v>
      </c>
      <c r="D8262" t="s">
        <v>26</v>
      </c>
      <c r="E8262" t="s">
        <v>26</v>
      </c>
      <c r="F8262">
        <v>288235417.95999998</v>
      </c>
      <c r="G8262">
        <v>246916374.47</v>
      </c>
      <c r="H8262">
        <v>383912991.81999999</v>
      </c>
      <c r="I8262" t="s">
        <v>26</v>
      </c>
      <c r="J8262" t="s">
        <v>26</v>
      </c>
      <c r="K8262" t="s">
        <v>26</v>
      </c>
    </row>
    <row r="8263" spans="1:11" x14ac:dyDescent="0.25">
      <c r="A8263" s="1">
        <v>39083</v>
      </c>
      <c r="B8263" t="s">
        <v>133</v>
      </c>
      <c r="C8263" t="s">
        <v>26</v>
      </c>
      <c r="D8263" t="s">
        <v>26</v>
      </c>
      <c r="E8263" t="s">
        <v>26</v>
      </c>
      <c r="F8263">
        <v>286032669.98000002</v>
      </c>
      <c r="G8263">
        <v>249603636.37</v>
      </c>
      <c r="H8263">
        <v>378297133.47000003</v>
      </c>
      <c r="I8263" t="s">
        <v>26</v>
      </c>
      <c r="J8263" t="s">
        <v>26</v>
      </c>
      <c r="K8263" t="s">
        <v>26</v>
      </c>
    </row>
    <row r="8264" spans="1:11" x14ac:dyDescent="0.25">
      <c r="A8264" s="1">
        <v>39083</v>
      </c>
      <c r="B8264" t="s">
        <v>134</v>
      </c>
      <c r="C8264" t="s">
        <v>26</v>
      </c>
      <c r="D8264" t="s">
        <v>26</v>
      </c>
      <c r="E8264" t="s">
        <v>26</v>
      </c>
      <c r="F8264">
        <v>260499427.18000001</v>
      </c>
      <c r="G8264">
        <v>246149100.74000001</v>
      </c>
      <c r="H8264">
        <v>296217117.45999998</v>
      </c>
      <c r="I8264" t="s">
        <v>26</v>
      </c>
      <c r="J8264" t="s">
        <v>26</v>
      </c>
      <c r="K8264" t="s">
        <v>26</v>
      </c>
    </row>
    <row r="8265" spans="1:11" x14ac:dyDescent="0.25">
      <c r="A8265" s="1">
        <v>39083</v>
      </c>
      <c r="B8265" t="s">
        <v>135</v>
      </c>
      <c r="C8265" t="s">
        <v>26</v>
      </c>
      <c r="D8265" t="s">
        <v>26</v>
      </c>
      <c r="E8265" t="s">
        <v>26</v>
      </c>
      <c r="F8265">
        <v>274845082.25999999</v>
      </c>
      <c r="G8265">
        <v>239210428.53999999</v>
      </c>
      <c r="H8265">
        <v>378171499.97000003</v>
      </c>
      <c r="I8265" t="s">
        <v>26</v>
      </c>
      <c r="J8265" t="s">
        <v>26</v>
      </c>
      <c r="K8265" t="s">
        <v>26</v>
      </c>
    </row>
    <row r="8266" spans="1:11" x14ac:dyDescent="0.25">
      <c r="A8266" s="1">
        <v>39083</v>
      </c>
      <c r="B8266" t="s">
        <v>136</v>
      </c>
      <c r="C8266" t="s">
        <v>26</v>
      </c>
      <c r="D8266" t="s">
        <v>26</v>
      </c>
      <c r="E8266" t="s">
        <v>26</v>
      </c>
      <c r="F8266">
        <v>305248908.16000003</v>
      </c>
      <c r="G8266">
        <v>251594144.62</v>
      </c>
      <c r="H8266">
        <v>465390853.79000002</v>
      </c>
      <c r="I8266" t="s">
        <v>26</v>
      </c>
      <c r="J8266" t="s">
        <v>26</v>
      </c>
      <c r="K8266" t="s">
        <v>26</v>
      </c>
    </row>
    <row r="8267" spans="1:11" x14ac:dyDescent="0.25">
      <c r="A8267" s="1">
        <v>39083</v>
      </c>
      <c r="B8267" t="s">
        <v>137</v>
      </c>
      <c r="C8267" t="s">
        <v>26</v>
      </c>
      <c r="D8267" t="s">
        <v>26</v>
      </c>
      <c r="E8267" t="s">
        <v>26</v>
      </c>
      <c r="F8267">
        <v>289959137.44999999</v>
      </c>
      <c r="G8267">
        <v>236290334.63999999</v>
      </c>
      <c r="H8267">
        <v>512168296.49000001</v>
      </c>
      <c r="I8267" t="s">
        <v>26</v>
      </c>
      <c r="J8267" t="s">
        <v>26</v>
      </c>
      <c r="K8267" t="s">
        <v>26</v>
      </c>
    </row>
    <row r="8268" spans="1:11" x14ac:dyDescent="0.25">
      <c r="A8268" s="1">
        <v>39083</v>
      </c>
      <c r="B8268" t="s">
        <v>138</v>
      </c>
      <c r="C8268" t="s">
        <v>26</v>
      </c>
      <c r="D8268" t="s">
        <v>26</v>
      </c>
      <c r="E8268" t="s">
        <v>26</v>
      </c>
      <c r="F8268">
        <v>322443951.69</v>
      </c>
      <c r="G8268">
        <v>277762091.20999998</v>
      </c>
      <c r="H8268">
        <v>470609636.62</v>
      </c>
      <c r="I8268" t="s">
        <v>26</v>
      </c>
      <c r="J8268" t="s">
        <v>26</v>
      </c>
      <c r="K8268" t="s">
        <v>26</v>
      </c>
    </row>
    <row r="8269" spans="1:11" x14ac:dyDescent="0.25">
      <c r="A8269" s="1">
        <v>39083</v>
      </c>
      <c r="B8269" t="s">
        <v>139</v>
      </c>
      <c r="C8269" t="s">
        <v>26</v>
      </c>
      <c r="D8269" t="s">
        <v>26</v>
      </c>
      <c r="E8269" t="s">
        <v>26</v>
      </c>
      <c r="F8269">
        <v>295293076.07999998</v>
      </c>
      <c r="G8269">
        <v>249607511.47999999</v>
      </c>
      <c r="H8269">
        <v>455690858.32999998</v>
      </c>
      <c r="I8269" t="s">
        <v>26</v>
      </c>
      <c r="J8269" t="s">
        <v>26</v>
      </c>
      <c r="K8269" t="s">
        <v>26</v>
      </c>
    </row>
    <row r="8270" spans="1:11" x14ac:dyDescent="0.25">
      <c r="A8270" s="1">
        <v>39083</v>
      </c>
      <c r="B8270" t="s">
        <v>140</v>
      </c>
      <c r="C8270" t="s">
        <v>26</v>
      </c>
      <c r="D8270" t="s">
        <v>26</v>
      </c>
      <c r="E8270" t="s">
        <v>26</v>
      </c>
      <c r="F8270">
        <v>259275436.59999999</v>
      </c>
      <c r="G8270">
        <v>236078232.38999999</v>
      </c>
      <c r="H8270">
        <v>334985073.69</v>
      </c>
      <c r="I8270" t="s">
        <v>26</v>
      </c>
      <c r="J8270" t="s">
        <v>26</v>
      </c>
      <c r="K8270" t="s">
        <v>26</v>
      </c>
    </row>
    <row r="8271" spans="1:11" x14ac:dyDescent="0.25">
      <c r="A8271" s="1">
        <v>39083</v>
      </c>
      <c r="B8271" t="s">
        <v>141</v>
      </c>
      <c r="C8271" t="s">
        <v>26</v>
      </c>
      <c r="D8271" t="s">
        <v>26</v>
      </c>
      <c r="E8271" t="s">
        <v>26</v>
      </c>
      <c r="F8271">
        <v>283090327.14999998</v>
      </c>
      <c r="G8271">
        <v>260424019.53999999</v>
      </c>
      <c r="H8271">
        <v>359642686.82999998</v>
      </c>
      <c r="I8271" t="s">
        <v>26</v>
      </c>
      <c r="J8271" t="s">
        <v>26</v>
      </c>
      <c r="K8271" t="s">
        <v>26</v>
      </c>
    </row>
    <row r="8272" spans="1:11" x14ac:dyDescent="0.25">
      <c r="A8272" s="1">
        <v>39083</v>
      </c>
      <c r="B8272" t="s">
        <v>142</v>
      </c>
      <c r="C8272" t="s">
        <v>26</v>
      </c>
      <c r="D8272" t="s">
        <v>26</v>
      </c>
      <c r="E8272" t="s">
        <v>26</v>
      </c>
      <c r="F8272">
        <v>282530864.56</v>
      </c>
      <c r="G8272">
        <v>241634493.40000001</v>
      </c>
      <c r="H8272">
        <v>408162630.82999998</v>
      </c>
      <c r="I8272" t="s">
        <v>26</v>
      </c>
      <c r="J8272" t="s">
        <v>26</v>
      </c>
      <c r="K8272" t="s">
        <v>26</v>
      </c>
    </row>
    <row r="8273" spans="1:11" x14ac:dyDescent="0.25">
      <c r="A8273" s="1">
        <v>39083</v>
      </c>
      <c r="B8273" t="s">
        <v>143</v>
      </c>
      <c r="C8273" t="s">
        <v>26</v>
      </c>
      <c r="D8273" t="s">
        <v>26</v>
      </c>
      <c r="E8273" t="s">
        <v>26</v>
      </c>
      <c r="F8273">
        <v>284607325.17000002</v>
      </c>
      <c r="G8273">
        <v>250286552.59999999</v>
      </c>
      <c r="H8273">
        <v>369200224.00999999</v>
      </c>
      <c r="I8273" t="s">
        <v>26</v>
      </c>
      <c r="J8273" t="s">
        <v>26</v>
      </c>
      <c r="K8273" t="s">
        <v>26</v>
      </c>
    </row>
    <row r="8274" spans="1:11" x14ac:dyDescent="0.25">
      <c r="A8274" s="1">
        <v>39083</v>
      </c>
      <c r="B8274" t="s">
        <v>144</v>
      </c>
      <c r="C8274" t="s">
        <v>26</v>
      </c>
      <c r="D8274" t="s">
        <v>26</v>
      </c>
      <c r="E8274" t="s">
        <v>26</v>
      </c>
      <c r="F8274">
        <v>268223967.88</v>
      </c>
      <c r="G8274">
        <v>237738560.03</v>
      </c>
      <c r="H8274">
        <v>375481000.30000001</v>
      </c>
      <c r="I8274" t="s">
        <v>26</v>
      </c>
      <c r="J8274" t="s">
        <v>26</v>
      </c>
      <c r="K8274" t="s">
        <v>26</v>
      </c>
    </row>
    <row r="8275" spans="1:11" x14ac:dyDescent="0.25">
      <c r="A8275" s="1">
        <v>39083</v>
      </c>
      <c r="B8275" t="s">
        <v>145</v>
      </c>
      <c r="C8275" t="s">
        <v>26</v>
      </c>
      <c r="D8275" t="s">
        <v>26</v>
      </c>
      <c r="E8275" t="s">
        <v>26</v>
      </c>
      <c r="F8275">
        <v>294637674.91000003</v>
      </c>
      <c r="G8275">
        <v>269453207.05000001</v>
      </c>
      <c r="H8275">
        <v>365087492.85000002</v>
      </c>
      <c r="I8275" t="s">
        <v>26</v>
      </c>
      <c r="J8275" t="s">
        <v>26</v>
      </c>
      <c r="K8275" t="s">
        <v>26</v>
      </c>
    </row>
    <row r="8276" spans="1:11" x14ac:dyDescent="0.25">
      <c r="A8276" s="1">
        <v>39083</v>
      </c>
      <c r="B8276" t="s">
        <v>146</v>
      </c>
      <c r="C8276" t="s">
        <v>26</v>
      </c>
      <c r="D8276" t="s">
        <v>26</v>
      </c>
      <c r="E8276" t="s">
        <v>26</v>
      </c>
      <c r="F8276">
        <v>302591042.19999999</v>
      </c>
      <c r="G8276">
        <v>271705969.52999997</v>
      </c>
      <c r="H8276">
        <v>388937712.5</v>
      </c>
      <c r="I8276" t="s">
        <v>26</v>
      </c>
      <c r="J8276" t="s">
        <v>26</v>
      </c>
      <c r="K8276" t="s">
        <v>26</v>
      </c>
    </row>
    <row r="8277" spans="1:11" x14ac:dyDescent="0.25">
      <c r="A8277" s="1">
        <v>39083</v>
      </c>
      <c r="B8277" t="s">
        <v>2</v>
      </c>
      <c r="C8277" t="s">
        <v>26</v>
      </c>
      <c r="D8277" t="s">
        <v>26</v>
      </c>
      <c r="E8277" t="s">
        <v>26</v>
      </c>
      <c r="F8277">
        <v>278202740.98000002</v>
      </c>
      <c r="G8277">
        <v>246135766.52000001</v>
      </c>
      <c r="H8277">
        <v>370681779.38</v>
      </c>
      <c r="I8277" t="s">
        <v>26</v>
      </c>
      <c r="J8277" t="s">
        <v>26</v>
      </c>
      <c r="K8277" t="s">
        <v>26</v>
      </c>
    </row>
    <row r="8278" spans="1:11" x14ac:dyDescent="0.25">
      <c r="A8278" s="1">
        <v>39083</v>
      </c>
      <c r="B8278" t="s">
        <v>147</v>
      </c>
      <c r="C8278" t="s">
        <v>26</v>
      </c>
      <c r="D8278" t="s">
        <v>26</v>
      </c>
      <c r="E8278" t="s">
        <v>26</v>
      </c>
      <c r="F8278">
        <v>290356371.24000001</v>
      </c>
      <c r="G8278">
        <v>241433356.11000001</v>
      </c>
      <c r="H8278">
        <v>402229935.62</v>
      </c>
      <c r="I8278" t="s">
        <v>26</v>
      </c>
      <c r="J8278" t="s">
        <v>26</v>
      </c>
      <c r="K8278" t="s">
        <v>26</v>
      </c>
    </row>
    <row r="8279" spans="1:11" x14ac:dyDescent="0.25">
      <c r="A8279" s="1">
        <v>39083</v>
      </c>
      <c r="B8279" t="s">
        <v>148</v>
      </c>
      <c r="C8279" t="s">
        <v>26</v>
      </c>
      <c r="D8279" t="s">
        <v>26</v>
      </c>
      <c r="E8279" t="s">
        <v>26</v>
      </c>
      <c r="F8279">
        <v>287493930.08999997</v>
      </c>
      <c r="G8279">
        <v>249796833.84999999</v>
      </c>
      <c r="H8279">
        <v>375381534.56999999</v>
      </c>
      <c r="I8279" t="s">
        <v>26</v>
      </c>
      <c r="J8279" t="s">
        <v>26</v>
      </c>
      <c r="K8279" t="s">
        <v>26</v>
      </c>
    </row>
    <row r="8280" spans="1:11" x14ac:dyDescent="0.25">
      <c r="A8280" s="1">
        <v>39083</v>
      </c>
      <c r="B8280" t="s">
        <v>149</v>
      </c>
      <c r="C8280" t="s">
        <v>26</v>
      </c>
      <c r="D8280" t="s">
        <v>26</v>
      </c>
      <c r="E8280" t="s">
        <v>26</v>
      </c>
      <c r="F8280">
        <v>274763749.82999998</v>
      </c>
      <c r="G8280">
        <v>238020116.84</v>
      </c>
      <c r="H8280">
        <v>360358932.27999997</v>
      </c>
      <c r="I8280" t="s">
        <v>26</v>
      </c>
      <c r="J8280" t="s">
        <v>26</v>
      </c>
      <c r="K8280" t="s">
        <v>26</v>
      </c>
    </row>
    <row r="8281" spans="1:11" x14ac:dyDescent="0.25">
      <c r="A8281" s="1">
        <v>39083</v>
      </c>
      <c r="B8281" t="s">
        <v>150</v>
      </c>
      <c r="C8281" t="s">
        <v>26</v>
      </c>
      <c r="D8281" t="s">
        <v>26</v>
      </c>
      <c r="E8281" t="s">
        <v>26</v>
      </c>
      <c r="F8281">
        <v>300112730.23000002</v>
      </c>
      <c r="G8281">
        <v>261847306.71000001</v>
      </c>
      <c r="H8281">
        <v>397738932.88</v>
      </c>
      <c r="I8281" t="s">
        <v>26</v>
      </c>
      <c r="J8281" t="s">
        <v>26</v>
      </c>
      <c r="K8281" t="s">
        <v>26</v>
      </c>
    </row>
    <row r="8282" spans="1:11" x14ac:dyDescent="0.25">
      <c r="A8282" s="1">
        <v>39083</v>
      </c>
      <c r="B8282" t="s">
        <v>151</v>
      </c>
      <c r="C8282" t="s">
        <v>26</v>
      </c>
      <c r="D8282" t="s">
        <v>26</v>
      </c>
      <c r="E8282" t="s">
        <v>26</v>
      </c>
      <c r="F8282">
        <v>259469517.78</v>
      </c>
      <c r="G8282">
        <v>229472014.36000001</v>
      </c>
      <c r="H8282">
        <v>350294679.45999998</v>
      </c>
      <c r="I8282" t="s">
        <v>26</v>
      </c>
      <c r="J8282" t="s">
        <v>26</v>
      </c>
      <c r="K8282" t="s">
        <v>26</v>
      </c>
    </row>
    <row r="8283" spans="1:11" x14ac:dyDescent="0.25">
      <c r="A8283" s="1">
        <v>39083</v>
      </c>
      <c r="B8283" t="s">
        <v>152</v>
      </c>
      <c r="C8283" t="s">
        <v>26</v>
      </c>
      <c r="D8283" t="s">
        <v>26</v>
      </c>
      <c r="E8283" t="s">
        <v>26</v>
      </c>
      <c r="F8283">
        <v>255734615.44999999</v>
      </c>
      <c r="G8283">
        <v>235914713.94</v>
      </c>
      <c r="H8283">
        <v>312579032.12</v>
      </c>
      <c r="I8283" t="s">
        <v>26</v>
      </c>
      <c r="J8283" t="s">
        <v>26</v>
      </c>
      <c r="K8283" t="s">
        <v>26</v>
      </c>
    </row>
    <row r="8284" spans="1:11" x14ac:dyDescent="0.25">
      <c r="A8284" s="1">
        <v>39083</v>
      </c>
      <c r="B8284" t="s">
        <v>153</v>
      </c>
      <c r="C8284" t="s">
        <v>26</v>
      </c>
      <c r="D8284" t="s">
        <v>26</v>
      </c>
      <c r="E8284" t="s">
        <v>26</v>
      </c>
      <c r="F8284">
        <v>306611152.32999998</v>
      </c>
      <c r="G8284">
        <v>292687569.07999998</v>
      </c>
      <c r="H8284">
        <v>347652802.72000003</v>
      </c>
      <c r="I8284" t="s">
        <v>26</v>
      </c>
      <c r="J8284" t="s">
        <v>26</v>
      </c>
      <c r="K8284" t="s">
        <v>26</v>
      </c>
    </row>
    <row r="8285" spans="1:11" x14ac:dyDescent="0.25">
      <c r="A8285" s="1">
        <v>39083</v>
      </c>
      <c r="B8285" t="s">
        <v>154</v>
      </c>
      <c r="C8285" t="s">
        <v>26</v>
      </c>
      <c r="D8285" t="s">
        <v>26</v>
      </c>
      <c r="E8285" t="s">
        <v>26</v>
      </c>
      <c r="F8285">
        <v>280836866.43000001</v>
      </c>
      <c r="G8285">
        <v>253550804.31999999</v>
      </c>
      <c r="H8285">
        <v>370797372.54000002</v>
      </c>
      <c r="I8285" t="s">
        <v>26</v>
      </c>
      <c r="J8285" t="s">
        <v>26</v>
      </c>
      <c r="K8285" t="s">
        <v>26</v>
      </c>
    </row>
    <row r="8286" spans="1:11" x14ac:dyDescent="0.25">
      <c r="A8286" s="1">
        <v>39083</v>
      </c>
      <c r="B8286" t="s">
        <v>155</v>
      </c>
      <c r="C8286" t="s">
        <v>26</v>
      </c>
      <c r="D8286" t="s">
        <v>26</v>
      </c>
      <c r="E8286" t="s">
        <v>26</v>
      </c>
      <c r="F8286">
        <v>263385358.38</v>
      </c>
      <c r="G8286">
        <v>238395289.53</v>
      </c>
      <c r="H8286">
        <v>332591374.04000002</v>
      </c>
      <c r="I8286" t="s">
        <v>26</v>
      </c>
      <c r="J8286" t="s">
        <v>26</v>
      </c>
      <c r="K8286" t="s">
        <v>26</v>
      </c>
    </row>
    <row r="8287" spans="1:11" x14ac:dyDescent="0.25">
      <c r="A8287" s="1">
        <v>39114</v>
      </c>
      <c r="B8287" t="s">
        <v>1</v>
      </c>
      <c r="C8287" t="s">
        <v>26</v>
      </c>
      <c r="D8287" t="s">
        <v>26</v>
      </c>
      <c r="E8287" t="s">
        <v>26</v>
      </c>
      <c r="F8287">
        <v>286672895.87</v>
      </c>
      <c r="G8287">
        <v>252670979.08000001</v>
      </c>
      <c r="H8287">
        <v>377933099.11000001</v>
      </c>
      <c r="I8287" t="s">
        <v>26</v>
      </c>
      <c r="J8287" t="s">
        <v>26</v>
      </c>
      <c r="K8287" t="s">
        <v>26</v>
      </c>
    </row>
    <row r="8288" spans="1:11" x14ac:dyDescent="0.25">
      <c r="A8288" s="1">
        <v>39114</v>
      </c>
      <c r="B8288" t="s">
        <v>126</v>
      </c>
      <c r="C8288" t="s">
        <v>26</v>
      </c>
      <c r="D8288" t="s">
        <v>26</v>
      </c>
      <c r="E8288" t="s">
        <v>26</v>
      </c>
      <c r="F8288">
        <v>279861000.73000002</v>
      </c>
      <c r="G8288">
        <v>247123142.19999999</v>
      </c>
      <c r="H8288">
        <v>366423267.69</v>
      </c>
      <c r="I8288" t="s">
        <v>26</v>
      </c>
      <c r="J8288" t="s">
        <v>26</v>
      </c>
      <c r="K8288" t="s">
        <v>26</v>
      </c>
    </row>
    <row r="8289" spans="1:11" x14ac:dyDescent="0.25">
      <c r="A8289" s="1">
        <v>39114</v>
      </c>
      <c r="B8289" t="s">
        <v>127</v>
      </c>
      <c r="C8289" t="s">
        <v>26</v>
      </c>
      <c r="D8289" t="s">
        <v>26</v>
      </c>
      <c r="E8289" t="s">
        <v>26</v>
      </c>
      <c r="F8289">
        <v>289788964.88999999</v>
      </c>
      <c r="G8289">
        <v>255096317.66999999</v>
      </c>
      <c r="H8289">
        <v>398637262.57999998</v>
      </c>
      <c r="I8289" t="s">
        <v>26</v>
      </c>
      <c r="J8289" t="s">
        <v>26</v>
      </c>
      <c r="K8289" t="s">
        <v>26</v>
      </c>
    </row>
    <row r="8290" spans="1:11" x14ac:dyDescent="0.25">
      <c r="A8290" s="1">
        <v>39114</v>
      </c>
      <c r="B8290" t="s">
        <v>113</v>
      </c>
      <c r="C8290" t="s">
        <v>26</v>
      </c>
      <c r="D8290" t="s">
        <v>26</v>
      </c>
      <c r="E8290" t="s">
        <v>26</v>
      </c>
      <c r="F8290">
        <v>291641350.26999998</v>
      </c>
      <c r="G8290">
        <v>254756215.61000001</v>
      </c>
      <c r="H8290">
        <v>381910681.70999998</v>
      </c>
      <c r="I8290" t="s">
        <v>26</v>
      </c>
      <c r="J8290" t="s">
        <v>26</v>
      </c>
      <c r="K8290" t="s">
        <v>26</v>
      </c>
    </row>
    <row r="8291" spans="1:11" x14ac:dyDescent="0.25">
      <c r="A8291" s="1">
        <v>39114</v>
      </c>
      <c r="B8291" t="s">
        <v>128</v>
      </c>
      <c r="C8291" t="s">
        <v>26</v>
      </c>
      <c r="D8291" t="s">
        <v>26</v>
      </c>
      <c r="E8291" t="s">
        <v>26</v>
      </c>
      <c r="F8291">
        <v>273934493.11000001</v>
      </c>
      <c r="G8291">
        <v>240152516.77000001</v>
      </c>
      <c r="H8291">
        <v>363668488.98000002</v>
      </c>
      <c r="I8291" t="s">
        <v>26</v>
      </c>
      <c r="J8291" t="s">
        <v>26</v>
      </c>
      <c r="K8291" t="s">
        <v>26</v>
      </c>
    </row>
    <row r="8292" spans="1:11" x14ac:dyDescent="0.25">
      <c r="A8292" s="1">
        <v>39114</v>
      </c>
      <c r="B8292" t="s">
        <v>129</v>
      </c>
      <c r="C8292" t="s">
        <v>26</v>
      </c>
      <c r="D8292" t="s">
        <v>26</v>
      </c>
      <c r="E8292" t="s">
        <v>26</v>
      </c>
      <c r="F8292">
        <v>281220590.35000002</v>
      </c>
      <c r="G8292">
        <v>259351789.34999999</v>
      </c>
      <c r="H8292">
        <v>346932010.95999998</v>
      </c>
      <c r="I8292" t="s">
        <v>26</v>
      </c>
      <c r="J8292" t="s">
        <v>26</v>
      </c>
      <c r="K8292" t="s">
        <v>26</v>
      </c>
    </row>
    <row r="8293" spans="1:11" x14ac:dyDescent="0.25">
      <c r="A8293" s="1">
        <v>39114</v>
      </c>
      <c r="B8293" t="s">
        <v>130</v>
      </c>
      <c r="C8293" t="s">
        <v>26</v>
      </c>
      <c r="D8293" t="s">
        <v>26</v>
      </c>
      <c r="E8293" t="s">
        <v>26</v>
      </c>
      <c r="F8293">
        <v>290624198.37</v>
      </c>
      <c r="G8293">
        <v>243765758.81</v>
      </c>
      <c r="H8293">
        <v>460143944.44</v>
      </c>
      <c r="I8293" t="s">
        <v>26</v>
      </c>
      <c r="J8293" t="s">
        <v>26</v>
      </c>
      <c r="K8293" t="s">
        <v>26</v>
      </c>
    </row>
    <row r="8294" spans="1:11" x14ac:dyDescent="0.25">
      <c r="A8294" s="1">
        <v>39114</v>
      </c>
      <c r="B8294" t="s">
        <v>131</v>
      </c>
      <c r="C8294" t="s">
        <v>26</v>
      </c>
      <c r="D8294" t="s">
        <v>26</v>
      </c>
      <c r="E8294" t="s">
        <v>26</v>
      </c>
      <c r="F8294">
        <v>292520916.02999997</v>
      </c>
      <c r="G8294">
        <v>249800396.75999999</v>
      </c>
      <c r="H8294">
        <v>427165406.63</v>
      </c>
      <c r="I8294" t="s">
        <v>26</v>
      </c>
      <c r="J8294" t="s">
        <v>26</v>
      </c>
      <c r="K8294" t="s">
        <v>26</v>
      </c>
    </row>
    <row r="8295" spans="1:11" x14ac:dyDescent="0.25">
      <c r="A8295" s="1">
        <v>39114</v>
      </c>
      <c r="B8295" t="s">
        <v>132</v>
      </c>
      <c r="C8295" t="s">
        <v>26</v>
      </c>
      <c r="D8295" t="s">
        <v>26</v>
      </c>
      <c r="E8295" t="s">
        <v>26</v>
      </c>
      <c r="F8295">
        <v>289907183.38999999</v>
      </c>
      <c r="G8295">
        <v>247681815.22999999</v>
      </c>
      <c r="H8295">
        <v>387444991.35000002</v>
      </c>
      <c r="I8295" t="s">
        <v>26</v>
      </c>
      <c r="J8295" t="s">
        <v>26</v>
      </c>
      <c r="K8295" t="s">
        <v>26</v>
      </c>
    </row>
    <row r="8296" spans="1:11" x14ac:dyDescent="0.25">
      <c r="A8296" s="1">
        <v>39114</v>
      </c>
      <c r="B8296" t="s">
        <v>133</v>
      </c>
      <c r="C8296" t="s">
        <v>26</v>
      </c>
      <c r="D8296" t="s">
        <v>26</v>
      </c>
      <c r="E8296" t="s">
        <v>26</v>
      </c>
      <c r="F8296">
        <v>286204289.57999998</v>
      </c>
      <c r="G8296">
        <v>254820352.37</v>
      </c>
      <c r="H8296">
        <v>369066683.41000003</v>
      </c>
      <c r="I8296" t="s">
        <v>26</v>
      </c>
      <c r="J8296" t="s">
        <v>26</v>
      </c>
      <c r="K8296" t="s">
        <v>26</v>
      </c>
    </row>
    <row r="8297" spans="1:11" x14ac:dyDescent="0.25">
      <c r="A8297" s="1">
        <v>39114</v>
      </c>
      <c r="B8297" t="s">
        <v>134</v>
      </c>
      <c r="C8297" t="s">
        <v>26</v>
      </c>
      <c r="D8297" t="s">
        <v>26</v>
      </c>
      <c r="E8297" t="s">
        <v>26</v>
      </c>
      <c r="F8297">
        <v>261827974.25999999</v>
      </c>
      <c r="G8297">
        <v>248315212.83000001</v>
      </c>
      <c r="H8297">
        <v>295980143.76999998</v>
      </c>
      <c r="I8297" t="s">
        <v>26</v>
      </c>
      <c r="J8297" t="s">
        <v>26</v>
      </c>
      <c r="K8297" t="s">
        <v>26</v>
      </c>
    </row>
    <row r="8298" spans="1:11" x14ac:dyDescent="0.25">
      <c r="A8298" s="1">
        <v>39114</v>
      </c>
      <c r="B8298" t="s">
        <v>135</v>
      </c>
      <c r="C8298" t="s">
        <v>26</v>
      </c>
      <c r="D8298" t="s">
        <v>26</v>
      </c>
      <c r="E8298" t="s">
        <v>26</v>
      </c>
      <c r="F8298">
        <v>275092442.83999997</v>
      </c>
      <c r="G8298">
        <v>239545323.13999999</v>
      </c>
      <c r="H8298">
        <v>378171499.97000003</v>
      </c>
      <c r="I8298" t="s">
        <v>26</v>
      </c>
      <c r="J8298" t="s">
        <v>26</v>
      </c>
      <c r="K8298" t="s">
        <v>26</v>
      </c>
    </row>
    <row r="8299" spans="1:11" x14ac:dyDescent="0.25">
      <c r="A8299" s="1">
        <v>39114</v>
      </c>
      <c r="B8299" t="s">
        <v>136</v>
      </c>
      <c r="C8299" t="s">
        <v>26</v>
      </c>
      <c r="D8299" t="s">
        <v>26</v>
      </c>
      <c r="E8299" t="s">
        <v>26</v>
      </c>
      <c r="F8299">
        <v>306256229.56</v>
      </c>
      <c r="G8299">
        <v>253078550.06999999</v>
      </c>
      <c r="H8299">
        <v>465390853.79000002</v>
      </c>
      <c r="I8299" t="s">
        <v>26</v>
      </c>
      <c r="J8299" t="s">
        <v>26</v>
      </c>
      <c r="K8299" t="s">
        <v>26</v>
      </c>
    </row>
    <row r="8300" spans="1:11" x14ac:dyDescent="0.25">
      <c r="A8300" s="1">
        <v>39114</v>
      </c>
      <c r="B8300" t="s">
        <v>137</v>
      </c>
      <c r="C8300" t="s">
        <v>26</v>
      </c>
      <c r="D8300" t="s">
        <v>26</v>
      </c>
      <c r="E8300" t="s">
        <v>26</v>
      </c>
      <c r="F8300">
        <v>290742027.12</v>
      </c>
      <c r="G8300">
        <v>237306383.08000001</v>
      </c>
      <c r="H8300">
        <v>512168296.49000001</v>
      </c>
      <c r="I8300" t="s">
        <v>26</v>
      </c>
      <c r="J8300" t="s">
        <v>26</v>
      </c>
      <c r="K8300" t="s">
        <v>26</v>
      </c>
    </row>
    <row r="8301" spans="1:11" x14ac:dyDescent="0.25">
      <c r="A8301" s="1">
        <v>39114</v>
      </c>
      <c r="B8301" t="s">
        <v>138</v>
      </c>
      <c r="C8301" t="s">
        <v>26</v>
      </c>
      <c r="D8301" t="s">
        <v>26</v>
      </c>
      <c r="E8301" t="s">
        <v>26</v>
      </c>
      <c r="F8301">
        <v>330988716.41000003</v>
      </c>
      <c r="G8301">
        <v>279345335.13</v>
      </c>
      <c r="H8301">
        <v>499928616.99000001</v>
      </c>
      <c r="I8301" t="s">
        <v>26</v>
      </c>
      <c r="J8301" t="s">
        <v>26</v>
      </c>
      <c r="K8301" t="s">
        <v>26</v>
      </c>
    </row>
    <row r="8302" spans="1:11" x14ac:dyDescent="0.25">
      <c r="A8302" s="1">
        <v>39114</v>
      </c>
      <c r="B8302" t="s">
        <v>139</v>
      </c>
      <c r="C8302" t="s">
        <v>26</v>
      </c>
      <c r="D8302" t="s">
        <v>26</v>
      </c>
      <c r="E8302" t="s">
        <v>26</v>
      </c>
      <c r="F8302">
        <v>296740012.16000003</v>
      </c>
      <c r="G8302">
        <v>251629332.33000001</v>
      </c>
      <c r="H8302">
        <v>455690858.32999998</v>
      </c>
      <c r="I8302" t="s">
        <v>26</v>
      </c>
      <c r="J8302" t="s">
        <v>26</v>
      </c>
      <c r="K8302" t="s">
        <v>26</v>
      </c>
    </row>
    <row r="8303" spans="1:11" x14ac:dyDescent="0.25">
      <c r="A8303" s="1">
        <v>39114</v>
      </c>
      <c r="B8303" t="s">
        <v>140</v>
      </c>
      <c r="C8303" t="s">
        <v>26</v>
      </c>
      <c r="D8303" t="s">
        <v>26</v>
      </c>
      <c r="E8303" t="s">
        <v>26</v>
      </c>
      <c r="F8303">
        <v>260079190.44999999</v>
      </c>
      <c r="G8303">
        <v>237235015.72999999</v>
      </c>
      <c r="H8303">
        <v>334918076.67000002</v>
      </c>
      <c r="I8303" t="s">
        <v>26</v>
      </c>
      <c r="J8303" t="s">
        <v>26</v>
      </c>
      <c r="K8303" t="s">
        <v>26</v>
      </c>
    </row>
    <row r="8304" spans="1:11" x14ac:dyDescent="0.25">
      <c r="A8304" s="1">
        <v>39114</v>
      </c>
      <c r="B8304" t="s">
        <v>141</v>
      </c>
      <c r="C8304" t="s">
        <v>26</v>
      </c>
      <c r="D8304" t="s">
        <v>26</v>
      </c>
      <c r="E8304" t="s">
        <v>26</v>
      </c>
      <c r="F8304">
        <v>283911289.10000002</v>
      </c>
      <c r="G8304">
        <v>261595927.63</v>
      </c>
      <c r="H8304">
        <v>359642686.82999998</v>
      </c>
      <c r="I8304" t="s">
        <v>26</v>
      </c>
      <c r="J8304" t="s">
        <v>26</v>
      </c>
      <c r="K8304" t="s">
        <v>26</v>
      </c>
    </row>
    <row r="8305" spans="1:11" x14ac:dyDescent="0.25">
      <c r="A8305" s="1">
        <v>39114</v>
      </c>
      <c r="B8305" t="s">
        <v>142</v>
      </c>
      <c r="C8305" t="s">
        <v>26</v>
      </c>
      <c r="D8305" t="s">
        <v>26</v>
      </c>
      <c r="E8305" t="s">
        <v>26</v>
      </c>
      <c r="F8305">
        <v>283915265.80000001</v>
      </c>
      <c r="G8305">
        <v>243567569.34999999</v>
      </c>
      <c r="H8305">
        <v>408162630.82999998</v>
      </c>
      <c r="I8305" t="s">
        <v>26</v>
      </c>
      <c r="J8305" t="s">
        <v>26</v>
      </c>
      <c r="K8305" t="s">
        <v>26</v>
      </c>
    </row>
    <row r="8306" spans="1:11" x14ac:dyDescent="0.25">
      <c r="A8306" s="1">
        <v>39114</v>
      </c>
      <c r="B8306" t="s">
        <v>143</v>
      </c>
      <c r="C8306" t="s">
        <v>26</v>
      </c>
      <c r="D8306" t="s">
        <v>26</v>
      </c>
      <c r="E8306" t="s">
        <v>26</v>
      </c>
      <c r="F8306">
        <v>285973440.32999998</v>
      </c>
      <c r="G8306">
        <v>252338902.33000001</v>
      </c>
      <c r="H8306">
        <v>369200224.00999999</v>
      </c>
      <c r="I8306" t="s">
        <v>26</v>
      </c>
      <c r="J8306" t="s">
        <v>26</v>
      </c>
      <c r="K8306" t="s">
        <v>26</v>
      </c>
    </row>
    <row r="8307" spans="1:11" x14ac:dyDescent="0.25">
      <c r="A8307" s="1">
        <v>39114</v>
      </c>
      <c r="B8307" t="s">
        <v>144</v>
      </c>
      <c r="C8307" t="s">
        <v>26</v>
      </c>
      <c r="D8307" t="s">
        <v>26</v>
      </c>
      <c r="E8307" t="s">
        <v>26</v>
      </c>
      <c r="F8307">
        <v>269511442.93000001</v>
      </c>
      <c r="G8307">
        <v>239545373.08000001</v>
      </c>
      <c r="H8307">
        <v>375481000.30000001</v>
      </c>
      <c r="I8307" t="s">
        <v>26</v>
      </c>
      <c r="J8307" t="s">
        <v>26</v>
      </c>
      <c r="K8307" t="s">
        <v>26</v>
      </c>
    </row>
    <row r="8308" spans="1:11" x14ac:dyDescent="0.25">
      <c r="A8308" s="1">
        <v>39114</v>
      </c>
      <c r="B8308" t="s">
        <v>145</v>
      </c>
      <c r="C8308" t="s">
        <v>26</v>
      </c>
      <c r="D8308" t="s">
        <v>26</v>
      </c>
      <c r="E8308" t="s">
        <v>26</v>
      </c>
      <c r="F8308">
        <v>295816225.61000001</v>
      </c>
      <c r="G8308">
        <v>271258543.54000002</v>
      </c>
      <c r="H8308">
        <v>365087492.85000002</v>
      </c>
      <c r="I8308" t="s">
        <v>26</v>
      </c>
      <c r="J8308" t="s">
        <v>26</v>
      </c>
      <c r="K8308" t="s">
        <v>26</v>
      </c>
    </row>
    <row r="8309" spans="1:11" x14ac:dyDescent="0.25">
      <c r="A8309" s="1">
        <v>39114</v>
      </c>
      <c r="B8309" t="s">
        <v>146</v>
      </c>
      <c r="C8309" t="s">
        <v>26</v>
      </c>
      <c r="D8309" t="s">
        <v>26</v>
      </c>
      <c r="E8309" t="s">
        <v>26</v>
      </c>
      <c r="F8309">
        <v>303650110.85000002</v>
      </c>
      <c r="G8309">
        <v>272738452.20999998</v>
      </c>
      <c r="H8309">
        <v>390104525.63999999</v>
      </c>
      <c r="I8309" t="s">
        <v>26</v>
      </c>
      <c r="J8309" t="s">
        <v>26</v>
      </c>
      <c r="K8309" t="s">
        <v>26</v>
      </c>
    </row>
    <row r="8310" spans="1:11" x14ac:dyDescent="0.25">
      <c r="A8310" s="1">
        <v>39114</v>
      </c>
      <c r="B8310" t="s">
        <v>2</v>
      </c>
      <c r="C8310" t="s">
        <v>26</v>
      </c>
      <c r="D8310" t="s">
        <v>26</v>
      </c>
      <c r="E8310" t="s">
        <v>26</v>
      </c>
      <c r="F8310">
        <v>278953888.38</v>
      </c>
      <c r="G8310">
        <v>247218763.88999999</v>
      </c>
      <c r="H8310">
        <v>370681779.38</v>
      </c>
      <c r="I8310" t="s">
        <v>26</v>
      </c>
      <c r="J8310" t="s">
        <v>26</v>
      </c>
      <c r="K8310" t="s">
        <v>26</v>
      </c>
    </row>
    <row r="8311" spans="1:11" x14ac:dyDescent="0.25">
      <c r="A8311" s="1">
        <v>39114</v>
      </c>
      <c r="B8311" t="s">
        <v>147</v>
      </c>
      <c r="C8311" t="s">
        <v>26</v>
      </c>
      <c r="D8311" t="s">
        <v>26</v>
      </c>
      <c r="E8311" t="s">
        <v>26</v>
      </c>
      <c r="F8311">
        <v>291111297.80000001</v>
      </c>
      <c r="G8311">
        <v>242592236.22</v>
      </c>
      <c r="H8311">
        <v>402229935.62</v>
      </c>
      <c r="I8311" t="s">
        <v>26</v>
      </c>
      <c r="J8311" t="s">
        <v>26</v>
      </c>
      <c r="K8311" t="s">
        <v>26</v>
      </c>
    </row>
    <row r="8312" spans="1:11" x14ac:dyDescent="0.25">
      <c r="A8312" s="1">
        <v>39114</v>
      </c>
      <c r="B8312" t="s">
        <v>148</v>
      </c>
      <c r="C8312" t="s">
        <v>26</v>
      </c>
      <c r="D8312" t="s">
        <v>26</v>
      </c>
      <c r="E8312" t="s">
        <v>26</v>
      </c>
      <c r="F8312">
        <v>288500158.85000002</v>
      </c>
      <c r="G8312">
        <v>250646143.08000001</v>
      </c>
      <c r="H8312">
        <v>376770446.25</v>
      </c>
      <c r="I8312" t="s">
        <v>26</v>
      </c>
      <c r="J8312" t="s">
        <v>26</v>
      </c>
      <c r="K8312" t="s">
        <v>26</v>
      </c>
    </row>
    <row r="8313" spans="1:11" x14ac:dyDescent="0.25">
      <c r="A8313" s="1">
        <v>39114</v>
      </c>
      <c r="B8313" t="s">
        <v>149</v>
      </c>
      <c r="C8313" t="s">
        <v>26</v>
      </c>
      <c r="D8313" t="s">
        <v>26</v>
      </c>
      <c r="E8313" t="s">
        <v>26</v>
      </c>
      <c r="F8313">
        <v>274983560.82999998</v>
      </c>
      <c r="G8313">
        <v>238377147.02000001</v>
      </c>
      <c r="H8313">
        <v>360358932.27999997</v>
      </c>
      <c r="I8313" t="s">
        <v>26</v>
      </c>
      <c r="J8313" t="s">
        <v>26</v>
      </c>
      <c r="K8313" t="s">
        <v>26</v>
      </c>
    </row>
    <row r="8314" spans="1:11" x14ac:dyDescent="0.25">
      <c r="A8314" s="1">
        <v>39114</v>
      </c>
      <c r="B8314" t="s">
        <v>150</v>
      </c>
      <c r="C8314" t="s">
        <v>26</v>
      </c>
      <c r="D8314" t="s">
        <v>26</v>
      </c>
      <c r="E8314" t="s">
        <v>26</v>
      </c>
      <c r="F8314">
        <v>301103102.24000001</v>
      </c>
      <c r="G8314">
        <v>262842326.47999999</v>
      </c>
      <c r="H8314">
        <v>398773054.10000002</v>
      </c>
      <c r="I8314" t="s">
        <v>26</v>
      </c>
      <c r="J8314" t="s">
        <v>26</v>
      </c>
      <c r="K8314" t="s">
        <v>26</v>
      </c>
    </row>
    <row r="8315" spans="1:11" x14ac:dyDescent="0.25">
      <c r="A8315" s="1">
        <v>39114</v>
      </c>
      <c r="B8315" t="s">
        <v>151</v>
      </c>
      <c r="C8315" t="s">
        <v>26</v>
      </c>
      <c r="D8315" t="s">
        <v>26</v>
      </c>
      <c r="E8315" t="s">
        <v>26</v>
      </c>
      <c r="F8315">
        <v>260455501.94999999</v>
      </c>
      <c r="G8315">
        <v>230894740.84999999</v>
      </c>
      <c r="H8315">
        <v>350294679.45999998</v>
      </c>
      <c r="I8315" t="s">
        <v>26</v>
      </c>
      <c r="J8315" t="s">
        <v>26</v>
      </c>
      <c r="K8315" t="s">
        <v>26</v>
      </c>
    </row>
    <row r="8316" spans="1:11" x14ac:dyDescent="0.25">
      <c r="A8316" s="1">
        <v>39114</v>
      </c>
      <c r="B8316" t="s">
        <v>152</v>
      </c>
      <c r="C8316" t="s">
        <v>26</v>
      </c>
      <c r="D8316" t="s">
        <v>26</v>
      </c>
      <c r="E8316" t="s">
        <v>26</v>
      </c>
      <c r="F8316">
        <v>256271658.13999999</v>
      </c>
      <c r="G8316">
        <v>236716823.96000001</v>
      </c>
      <c r="H8316">
        <v>312579032.12</v>
      </c>
      <c r="I8316" t="s">
        <v>26</v>
      </c>
      <c r="J8316" t="s">
        <v>26</v>
      </c>
      <c r="K8316" t="s">
        <v>26</v>
      </c>
    </row>
    <row r="8317" spans="1:11" x14ac:dyDescent="0.25">
      <c r="A8317" s="1">
        <v>39114</v>
      </c>
      <c r="B8317" t="s">
        <v>153</v>
      </c>
      <c r="C8317" t="s">
        <v>26</v>
      </c>
      <c r="D8317" t="s">
        <v>26</v>
      </c>
      <c r="E8317" t="s">
        <v>26</v>
      </c>
      <c r="F8317">
        <v>307439002.44</v>
      </c>
      <c r="G8317">
        <v>293946125.63</v>
      </c>
      <c r="H8317">
        <v>347652802.72000003</v>
      </c>
      <c r="I8317" t="s">
        <v>26</v>
      </c>
      <c r="J8317" t="s">
        <v>26</v>
      </c>
      <c r="K8317" t="s">
        <v>26</v>
      </c>
    </row>
    <row r="8318" spans="1:11" x14ac:dyDescent="0.25">
      <c r="A8318" s="1">
        <v>39114</v>
      </c>
      <c r="B8318" t="s">
        <v>154</v>
      </c>
      <c r="C8318" t="s">
        <v>26</v>
      </c>
      <c r="D8318" t="s">
        <v>26</v>
      </c>
      <c r="E8318" t="s">
        <v>26</v>
      </c>
      <c r="F8318">
        <v>282044464.95999998</v>
      </c>
      <c r="G8318">
        <v>255300304.87</v>
      </c>
      <c r="H8318">
        <v>370797372.54000002</v>
      </c>
      <c r="I8318" t="s">
        <v>26</v>
      </c>
      <c r="J8318" t="s">
        <v>26</v>
      </c>
      <c r="K8318" t="s">
        <v>26</v>
      </c>
    </row>
    <row r="8319" spans="1:11" x14ac:dyDescent="0.25">
      <c r="A8319" s="1">
        <v>39114</v>
      </c>
      <c r="B8319" t="s">
        <v>155</v>
      </c>
      <c r="C8319" t="s">
        <v>26</v>
      </c>
      <c r="D8319" t="s">
        <v>26</v>
      </c>
      <c r="E8319" t="s">
        <v>26</v>
      </c>
      <c r="F8319">
        <v>264017483.24000001</v>
      </c>
      <c r="G8319">
        <v>239348870.69</v>
      </c>
      <c r="H8319">
        <v>332591374.04000002</v>
      </c>
      <c r="I8319" t="s">
        <v>26</v>
      </c>
      <c r="J8319" t="s">
        <v>26</v>
      </c>
      <c r="K8319" t="s">
        <v>26</v>
      </c>
    </row>
    <row r="8320" spans="1:11" x14ac:dyDescent="0.25">
      <c r="A8320" s="1">
        <v>39142</v>
      </c>
      <c r="B8320" t="s">
        <v>1</v>
      </c>
      <c r="C8320" t="s">
        <v>26</v>
      </c>
      <c r="D8320" t="s">
        <v>26</v>
      </c>
      <c r="E8320" t="s">
        <v>26</v>
      </c>
      <c r="F8320">
        <v>288450267.81999999</v>
      </c>
      <c r="G8320">
        <v>253631128.80000001</v>
      </c>
      <c r="H8320">
        <v>381523463.55000001</v>
      </c>
      <c r="I8320" t="s">
        <v>26</v>
      </c>
      <c r="J8320" t="s">
        <v>26</v>
      </c>
      <c r="K8320" t="s">
        <v>26</v>
      </c>
    </row>
    <row r="8321" spans="1:11" x14ac:dyDescent="0.25">
      <c r="A8321" s="1">
        <v>39142</v>
      </c>
      <c r="B8321" t="s">
        <v>126</v>
      </c>
      <c r="C8321" t="s">
        <v>26</v>
      </c>
      <c r="D8321" t="s">
        <v>26</v>
      </c>
      <c r="E8321" t="s">
        <v>26</v>
      </c>
      <c r="F8321">
        <v>280252806.13999999</v>
      </c>
      <c r="G8321">
        <v>247691525.41999999</v>
      </c>
      <c r="H8321">
        <v>366496552.33999997</v>
      </c>
      <c r="I8321" t="s">
        <v>26</v>
      </c>
      <c r="J8321" t="s">
        <v>26</v>
      </c>
      <c r="K8321" t="s">
        <v>26</v>
      </c>
    </row>
    <row r="8322" spans="1:11" x14ac:dyDescent="0.25">
      <c r="A8322" s="1">
        <v>39142</v>
      </c>
      <c r="B8322" t="s">
        <v>127</v>
      </c>
      <c r="C8322" t="s">
        <v>26</v>
      </c>
      <c r="D8322" t="s">
        <v>26</v>
      </c>
      <c r="E8322" t="s">
        <v>26</v>
      </c>
      <c r="F8322">
        <v>293005622.39999998</v>
      </c>
      <c r="G8322">
        <v>256473837.78999999</v>
      </c>
      <c r="H8322">
        <v>406729599.00999999</v>
      </c>
      <c r="I8322" t="s">
        <v>26</v>
      </c>
      <c r="J8322" t="s">
        <v>26</v>
      </c>
      <c r="K8322" t="s">
        <v>26</v>
      </c>
    </row>
    <row r="8323" spans="1:11" x14ac:dyDescent="0.25">
      <c r="A8323" s="1">
        <v>39142</v>
      </c>
      <c r="B8323" t="s">
        <v>113</v>
      </c>
      <c r="C8323" t="s">
        <v>26</v>
      </c>
      <c r="D8323" t="s">
        <v>26</v>
      </c>
      <c r="E8323" t="s">
        <v>26</v>
      </c>
      <c r="F8323">
        <v>293449526.63999999</v>
      </c>
      <c r="G8323">
        <v>255545959.88</v>
      </c>
      <c r="H8323">
        <v>385729788.52999997</v>
      </c>
      <c r="I8323" t="s">
        <v>26</v>
      </c>
      <c r="J8323" t="s">
        <v>26</v>
      </c>
      <c r="K8323" t="s">
        <v>26</v>
      </c>
    </row>
    <row r="8324" spans="1:11" x14ac:dyDescent="0.25">
      <c r="A8324" s="1">
        <v>39142</v>
      </c>
      <c r="B8324" t="s">
        <v>128</v>
      </c>
      <c r="C8324" t="s">
        <v>26</v>
      </c>
      <c r="D8324" t="s">
        <v>26</v>
      </c>
      <c r="E8324" t="s">
        <v>26</v>
      </c>
      <c r="F8324">
        <v>274646722.79000002</v>
      </c>
      <c r="G8324">
        <v>241065096.34</v>
      </c>
      <c r="H8324">
        <v>363995790.62</v>
      </c>
      <c r="I8324" t="s">
        <v>26</v>
      </c>
      <c r="J8324" t="s">
        <v>26</v>
      </c>
      <c r="K8324" t="s">
        <v>26</v>
      </c>
    </row>
    <row r="8325" spans="1:11" x14ac:dyDescent="0.25">
      <c r="A8325" s="1">
        <v>39142</v>
      </c>
      <c r="B8325" t="s">
        <v>129</v>
      </c>
      <c r="C8325" t="s">
        <v>26</v>
      </c>
      <c r="D8325" t="s">
        <v>26</v>
      </c>
      <c r="E8325" t="s">
        <v>26</v>
      </c>
      <c r="F8325">
        <v>281951763.88999999</v>
      </c>
      <c r="G8325">
        <v>260441066.86000001</v>
      </c>
      <c r="H8325">
        <v>346932010.95999998</v>
      </c>
      <c r="I8325" t="s">
        <v>26</v>
      </c>
      <c r="J8325" t="s">
        <v>26</v>
      </c>
      <c r="K8325" t="s">
        <v>26</v>
      </c>
    </row>
    <row r="8326" spans="1:11" x14ac:dyDescent="0.25">
      <c r="A8326" s="1">
        <v>39142</v>
      </c>
      <c r="B8326" t="s">
        <v>130</v>
      </c>
      <c r="C8326" t="s">
        <v>26</v>
      </c>
      <c r="D8326" t="s">
        <v>26</v>
      </c>
      <c r="E8326" t="s">
        <v>26</v>
      </c>
      <c r="F8326">
        <v>291176384.35000002</v>
      </c>
      <c r="G8326">
        <v>245910897.49000001</v>
      </c>
      <c r="H8326">
        <v>456002648.94</v>
      </c>
      <c r="I8326" t="s">
        <v>26</v>
      </c>
      <c r="J8326" t="s">
        <v>26</v>
      </c>
      <c r="K8326" t="s">
        <v>26</v>
      </c>
    </row>
    <row r="8327" spans="1:11" x14ac:dyDescent="0.25">
      <c r="A8327" s="1">
        <v>39142</v>
      </c>
      <c r="B8327" t="s">
        <v>131</v>
      </c>
      <c r="C8327" t="s">
        <v>26</v>
      </c>
      <c r="D8327" t="s">
        <v>26</v>
      </c>
      <c r="E8327" t="s">
        <v>26</v>
      </c>
      <c r="F8327">
        <v>293954268.51999998</v>
      </c>
      <c r="G8327">
        <v>251748839.84999999</v>
      </c>
      <c r="H8327">
        <v>427165406.63</v>
      </c>
      <c r="I8327" t="s">
        <v>26</v>
      </c>
      <c r="J8327" t="s">
        <v>26</v>
      </c>
      <c r="K8327" t="s">
        <v>26</v>
      </c>
    </row>
    <row r="8328" spans="1:11" x14ac:dyDescent="0.25">
      <c r="A8328" s="1">
        <v>39142</v>
      </c>
      <c r="B8328" t="s">
        <v>132</v>
      </c>
      <c r="C8328" t="s">
        <v>26</v>
      </c>
      <c r="D8328" t="s">
        <v>26</v>
      </c>
      <c r="E8328" t="s">
        <v>26</v>
      </c>
      <c r="F8328">
        <v>290139109.13</v>
      </c>
      <c r="G8328">
        <v>247359828.87</v>
      </c>
      <c r="H8328">
        <v>388801048.81999999</v>
      </c>
      <c r="I8328" t="s">
        <v>26</v>
      </c>
      <c r="J8328" t="s">
        <v>26</v>
      </c>
      <c r="K8328" t="s">
        <v>26</v>
      </c>
    </row>
    <row r="8329" spans="1:11" x14ac:dyDescent="0.25">
      <c r="A8329" s="1">
        <v>39142</v>
      </c>
      <c r="B8329" t="s">
        <v>133</v>
      </c>
      <c r="C8329" t="s">
        <v>26</v>
      </c>
      <c r="D8329" t="s">
        <v>26</v>
      </c>
      <c r="E8329" t="s">
        <v>26</v>
      </c>
      <c r="F8329">
        <v>286318771.30000001</v>
      </c>
      <c r="G8329">
        <v>252628897.34</v>
      </c>
      <c r="H8329">
        <v>373458576.94</v>
      </c>
      <c r="I8329" t="s">
        <v>26</v>
      </c>
      <c r="J8329" t="s">
        <v>26</v>
      </c>
      <c r="K8329" t="s">
        <v>26</v>
      </c>
    </row>
    <row r="8330" spans="1:11" x14ac:dyDescent="0.25">
      <c r="A8330" s="1">
        <v>39142</v>
      </c>
      <c r="B8330" t="s">
        <v>134</v>
      </c>
      <c r="C8330" t="s">
        <v>26</v>
      </c>
      <c r="D8330" t="s">
        <v>26</v>
      </c>
      <c r="E8330" t="s">
        <v>26</v>
      </c>
      <c r="F8330">
        <v>262063619.43000001</v>
      </c>
      <c r="G8330">
        <v>248687685.63999999</v>
      </c>
      <c r="H8330">
        <v>295980143.76999998</v>
      </c>
      <c r="I8330" t="s">
        <v>26</v>
      </c>
      <c r="J8330" t="s">
        <v>26</v>
      </c>
      <c r="K8330" t="s">
        <v>26</v>
      </c>
    </row>
    <row r="8331" spans="1:11" x14ac:dyDescent="0.25">
      <c r="A8331" s="1">
        <v>39142</v>
      </c>
      <c r="B8331" t="s">
        <v>135</v>
      </c>
      <c r="C8331" t="s">
        <v>26</v>
      </c>
      <c r="D8331" t="s">
        <v>26</v>
      </c>
      <c r="E8331" t="s">
        <v>26</v>
      </c>
      <c r="F8331">
        <v>275945229.41000003</v>
      </c>
      <c r="G8331">
        <v>240767004.28999999</v>
      </c>
      <c r="H8331">
        <v>378171499.97000003</v>
      </c>
      <c r="I8331" t="s">
        <v>26</v>
      </c>
      <c r="J8331" t="s">
        <v>26</v>
      </c>
      <c r="K8331" t="s">
        <v>26</v>
      </c>
    </row>
    <row r="8332" spans="1:11" x14ac:dyDescent="0.25">
      <c r="A8332" s="1">
        <v>39142</v>
      </c>
      <c r="B8332" t="s">
        <v>136</v>
      </c>
      <c r="C8332" t="s">
        <v>26</v>
      </c>
      <c r="D8332" t="s">
        <v>26</v>
      </c>
      <c r="E8332" t="s">
        <v>26</v>
      </c>
      <c r="F8332">
        <v>306991244.50999999</v>
      </c>
      <c r="G8332">
        <v>254141479.97999999</v>
      </c>
      <c r="H8332">
        <v>465390853.79000002</v>
      </c>
      <c r="I8332" t="s">
        <v>26</v>
      </c>
      <c r="J8332" t="s">
        <v>26</v>
      </c>
      <c r="K8332" t="s">
        <v>26</v>
      </c>
    </row>
    <row r="8333" spans="1:11" x14ac:dyDescent="0.25">
      <c r="A8333" s="1">
        <v>39142</v>
      </c>
      <c r="B8333" t="s">
        <v>137</v>
      </c>
      <c r="C8333" t="s">
        <v>26</v>
      </c>
      <c r="D8333" t="s">
        <v>26</v>
      </c>
      <c r="E8333" t="s">
        <v>26</v>
      </c>
      <c r="F8333">
        <v>291497956.38999999</v>
      </c>
      <c r="G8333">
        <v>237187729.88999999</v>
      </c>
      <c r="H8333">
        <v>516214426.04000002</v>
      </c>
      <c r="I8333" t="s">
        <v>26</v>
      </c>
      <c r="J8333" t="s">
        <v>26</v>
      </c>
      <c r="K8333" t="s">
        <v>26</v>
      </c>
    </row>
    <row r="8334" spans="1:11" x14ac:dyDescent="0.25">
      <c r="A8334" s="1">
        <v>39142</v>
      </c>
      <c r="B8334" t="s">
        <v>138</v>
      </c>
      <c r="C8334" t="s">
        <v>26</v>
      </c>
      <c r="D8334" t="s">
        <v>26</v>
      </c>
      <c r="E8334" t="s">
        <v>26</v>
      </c>
      <c r="F8334">
        <v>333239439.68000001</v>
      </c>
      <c r="G8334">
        <v>282390199.29000002</v>
      </c>
      <c r="H8334">
        <v>499928616.99000001</v>
      </c>
      <c r="I8334" t="s">
        <v>26</v>
      </c>
      <c r="J8334" t="s">
        <v>26</v>
      </c>
      <c r="K8334" t="s">
        <v>26</v>
      </c>
    </row>
    <row r="8335" spans="1:11" x14ac:dyDescent="0.25">
      <c r="A8335" s="1">
        <v>39142</v>
      </c>
      <c r="B8335" t="s">
        <v>139</v>
      </c>
      <c r="C8335" t="s">
        <v>26</v>
      </c>
      <c r="D8335" t="s">
        <v>26</v>
      </c>
      <c r="E8335" t="s">
        <v>26</v>
      </c>
      <c r="F8335">
        <v>298728170.24000001</v>
      </c>
      <c r="G8335">
        <v>254372092.05000001</v>
      </c>
      <c r="H8335">
        <v>455690858.32999998</v>
      </c>
      <c r="I8335" t="s">
        <v>26</v>
      </c>
      <c r="J8335" t="s">
        <v>26</v>
      </c>
      <c r="K8335" t="s">
        <v>26</v>
      </c>
    </row>
    <row r="8336" spans="1:11" x14ac:dyDescent="0.25">
      <c r="A8336" s="1">
        <v>39142</v>
      </c>
      <c r="B8336" t="s">
        <v>140</v>
      </c>
      <c r="C8336" t="s">
        <v>26</v>
      </c>
      <c r="D8336" t="s">
        <v>26</v>
      </c>
      <c r="E8336" t="s">
        <v>26</v>
      </c>
      <c r="F8336">
        <v>261093499.28999999</v>
      </c>
      <c r="G8336">
        <v>238658425.81999999</v>
      </c>
      <c r="H8336">
        <v>334918076.67000002</v>
      </c>
      <c r="I8336" t="s">
        <v>26</v>
      </c>
      <c r="J8336" t="s">
        <v>26</v>
      </c>
      <c r="K8336" t="s">
        <v>26</v>
      </c>
    </row>
    <row r="8337" spans="1:11" x14ac:dyDescent="0.25">
      <c r="A8337" s="1">
        <v>39142</v>
      </c>
      <c r="B8337" t="s">
        <v>141</v>
      </c>
      <c r="C8337" t="s">
        <v>26</v>
      </c>
      <c r="D8337" t="s">
        <v>26</v>
      </c>
      <c r="E8337" t="s">
        <v>26</v>
      </c>
      <c r="F8337">
        <v>284393938.29000002</v>
      </c>
      <c r="G8337">
        <v>262276077.03999999</v>
      </c>
      <c r="H8337">
        <v>359642686.82999998</v>
      </c>
      <c r="I8337" t="s">
        <v>26</v>
      </c>
      <c r="J8337" t="s">
        <v>26</v>
      </c>
      <c r="K8337" t="s">
        <v>26</v>
      </c>
    </row>
    <row r="8338" spans="1:11" x14ac:dyDescent="0.25">
      <c r="A8338" s="1">
        <v>39142</v>
      </c>
      <c r="B8338" t="s">
        <v>142</v>
      </c>
      <c r="C8338" t="s">
        <v>26</v>
      </c>
      <c r="D8338" t="s">
        <v>26</v>
      </c>
      <c r="E8338" t="s">
        <v>26</v>
      </c>
      <c r="F8338">
        <v>284227572.58999997</v>
      </c>
      <c r="G8338">
        <v>243981634.22</v>
      </c>
      <c r="H8338">
        <v>408162630.82999998</v>
      </c>
      <c r="I8338" t="s">
        <v>26</v>
      </c>
      <c r="J8338" t="s">
        <v>26</v>
      </c>
      <c r="K8338" t="s">
        <v>26</v>
      </c>
    </row>
    <row r="8339" spans="1:11" x14ac:dyDescent="0.25">
      <c r="A8339" s="1">
        <v>39142</v>
      </c>
      <c r="B8339" t="s">
        <v>143</v>
      </c>
      <c r="C8339" t="s">
        <v>26</v>
      </c>
      <c r="D8339" t="s">
        <v>26</v>
      </c>
      <c r="E8339" t="s">
        <v>26</v>
      </c>
      <c r="F8339">
        <v>286545387.20999998</v>
      </c>
      <c r="G8339">
        <v>253171620.71000001</v>
      </c>
      <c r="H8339">
        <v>369200224.00999999</v>
      </c>
      <c r="I8339" t="s">
        <v>26</v>
      </c>
      <c r="J8339" t="s">
        <v>26</v>
      </c>
      <c r="K8339" t="s">
        <v>26</v>
      </c>
    </row>
    <row r="8340" spans="1:11" x14ac:dyDescent="0.25">
      <c r="A8340" s="1">
        <v>39142</v>
      </c>
      <c r="B8340" t="s">
        <v>144</v>
      </c>
      <c r="C8340" t="s">
        <v>26</v>
      </c>
      <c r="D8340" t="s">
        <v>26</v>
      </c>
      <c r="E8340" t="s">
        <v>26</v>
      </c>
      <c r="F8340">
        <v>271155462.73000002</v>
      </c>
      <c r="G8340">
        <v>241868963.19999999</v>
      </c>
      <c r="H8340">
        <v>375481000.30000001</v>
      </c>
      <c r="I8340" t="s">
        <v>26</v>
      </c>
      <c r="J8340" t="s">
        <v>26</v>
      </c>
      <c r="K8340" t="s">
        <v>26</v>
      </c>
    </row>
    <row r="8341" spans="1:11" x14ac:dyDescent="0.25">
      <c r="A8341" s="1">
        <v>39142</v>
      </c>
      <c r="B8341" t="s">
        <v>145</v>
      </c>
      <c r="C8341" t="s">
        <v>26</v>
      </c>
      <c r="D8341" t="s">
        <v>26</v>
      </c>
      <c r="E8341" t="s">
        <v>26</v>
      </c>
      <c r="F8341">
        <v>304217406.42000002</v>
      </c>
      <c r="G8341">
        <v>272669087.95999998</v>
      </c>
      <c r="H8341">
        <v>388234039.88999999</v>
      </c>
      <c r="I8341" t="s">
        <v>26</v>
      </c>
      <c r="J8341" t="s">
        <v>26</v>
      </c>
      <c r="K8341" t="s">
        <v>26</v>
      </c>
    </row>
    <row r="8342" spans="1:11" x14ac:dyDescent="0.25">
      <c r="A8342" s="1">
        <v>39142</v>
      </c>
      <c r="B8342" t="s">
        <v>146</v>
      </c>
      <c r="C8342" t="s">
        <v>26</v>
      </c>
      <c r="D8342" t="s">
        <v>26</v>
      </c>
      <c r="E8342" t="s">
        <v>26</v>
      </c>
      <c r="F8342">
        <v>304591426.19999999</v>
      </c>
      <c r="G8342">
        <v>274183966.00999999</v>
      </c>
      <c r="H8342">
        <v>390104525.63999999</v>
      </c>
      <c r="I8342" t="s">
        <v>26</v>
      </c>
      <c r="J8342" t="s">
        <v>26</v>
      </c>
      <c r="K8342" t="s">
        <v>26</v>
      </c>
    </row>
    <row r="8343" spans="1:11" x14ac:dyDescent="0.25">
      <c r="A8343" s="1">
        <v>39142</v>
      </c>
      <c r="B8343" t="s">
        <v>2</v>
      </c>
      <c r="C8343" t="s">
        <v>26</v>
      </c>
      <c r="D8343" t="s">
        <v>26</v>
      </c>
      <c r="E8343" t="s">
        <v>26</v>
      </c>
      <c r="F8343">
        <v>279567586.94</v>
      </c>
      <c r="G8343">
        <v>248084029.56999999</v>
      </c>
      <c r="H8343">
        <v>370681779.38</v>
      </c>
      <c r="I8343" t="s">
        <v>26</v>
      </c>
      <c r="J8343" t="s">
        <v>26</v>
      </c>
      <c r="K8343" t="s">
        <v>26</v>
      </c>
    </row>
    <row r="8344" spans="1:11" x14ac:dyDescent="0.25">
      <c r="A8344" s="1">
        <v>39142</v>
      </c>
      <c r="B8344" t="s">
        <v>147</v>
      </c>
      <c r="C8344" t="s">
        <v>26</v>
      </c>
      <c r="D8344" t="s">
        <v>26</v>
      </c>
      <c r="E8344" t="s">
        <v>26</v>
      </c>
      <c r="F8344">
        <v>299407969.79000002</v>
      </c>
      <c r="G8344">
        <v>242228347.86000001</v>
      </c>
      <c r="H8344">
        <v>427811759.52999997</v>
      </c>
      <c r="I8344" t="s">
        <v>26</v>
      </c>
      <c r="J8344" t="s">
        <v>26</v>
      </c>
      <c r="K8344" t="s">
        <v>26</v>
      </c>
    </row>
    <row r="8345" spans="1:11" x14ac:dyDescent="0.25">
      <c r="A8345" s="1">
        <v>39142</v>
      </c>
      <c r="B8345" t="s">
        <v>148</v>
      </c>
      <c r="C8345" t="s">
        <v>26</v>
      </c>
      <c r="D8345" t="s">
        <v>26</v>
      </c>
      <c r="E8345" t="s">
        <v>26</v>
      </c>
      <c r="F8345">
        <v>289019459.13</v>
      </c>
      <c r="G8345">
        <v>251498339.97</v>
      </c>
      <c r="H8345">
        <v>376770446.25</v>
      </c>
      <c r="I8345" t="s">
        <v>26</v>
      </c>
      <c r="J8345" t="s">
        <v>26</v>
      </c>
      <c r="K8345" t="s">
        <v>26</v>
      </c>
    </row>
    <row r="8346" spans="1:11" x14ac:dyDescent="0.25">
      <c r="A8346" s="1">
        <v>39142</v>
      </c>
      <c r="B8346" t="s">
        <v>149</v>
      </c>
      <c r="C8346" t="s">
        <v>26</v>
      </c>
      <c r="D8346" t="s">
        <v>26</v>
      </c>
      <c r="E8346" t="s">
        <v>26</v>
      </c>
      <c r="F8346">
        <v>275726016.44</v>
      </c>
      <c r="G8346">
        <v>239616708.18000001</v>
      </c>
      <c r="H8346">
        <v>360358932.27999997</v>
      </c>
      <c r="I8346" t="s">
        <v>26</v>
      </c>
      <c r="J8346" t="s">
        <v>26</v>
      </c>
      <c r="K8346" t="s">
        <v>26</v>
      </c>
    </row>
    <row r="8347" spans="1:11" x14ac:dyDescent="0.25">
      <c r="A8347" s="1">
        <v>39142</v>
      </c>
      <c r="B8347" t="s">
        <v>150</v>
      </c>
      <c r="C8347" t="s">
        <v>26</v>
      </c>
      <c r="D8347" t="s">
        <v>26</v>
      </c>
      <c r="E8347" t="s">
        <v>26</v>
      </c>
      <c r="F8347">
        <v>301916080.61000001</v>
      </c>
      <c r="G8347">
        <v>263315442.66</v>
      </c>
      <c r="H8347">
        <v>400288391.70999998</v>
      </c>
      <c r="I8347" t="s">
        <v>26</v>
      </c>
      <c r="J8347" t="s">
        <v>26</v>
      </c>
      <c r="K8347" t="s">
        <v>26</v>
      </c>
    </row>
    <row r="8348" spans="1:11" x14ac:dyDescent="0.25">
      <c r="A8348" s="1">
        <v>39142</v>
      </c>
      <c r="B8348" t="s">
        <v>151</v>
      </c>
      <c r="C8348" t="s">
        <v>26</v>
      </c>
      <c r="D8348" t="s">
        <v>26</v>
      </c>
      <c r="E8348" t="s">
        <v>26</v>
      </c>
      <c r="F8348">
        <v>261054549.59999999</v>
      </c>
      <c r="G8348">
        <v>231749051.38999999</v>
      </c>
      <c r="H8348">
        <v>350294679.45999998</v>
      </c>
      <c r="I8348" t="s">
        <v>26</v>
      </c>
      <c r="J8348" t="s">
        <v>26</v>
      </c>
      <c r="K8348" t="s">
        <v>26</v>
      </c>
    </row>
    <row r="8349" spans="1:11" x14ac:dyDescent="0.25">
      <c r="A8349" s="1">
        <v>39142</v>
      </c>
      <c r="B8349" t="s">
        <v>152</v>
      </c>
      <c r="C8349" t="s">
        <v>26</v>
      </c>
      <c r="D8349" t="s">
        <v>26</v>
      </c>
      <c r="E8349" t="s">
        <v>26</v>
      </c>
      <c r="F8349">
        <v>257271117.61000001</v>
      </c>
      <c r="G8349">
        <v>238208139.94999999</v>
      </c>
      <c r="H8349">
        <v>312579032.12</v>
      </c>
      <c r="I8349" t="s">
        <v>26</v>
      </c>
      <c r="J8349" t="s">
        <v>26</v>
      </c>
      <c r="K8349" t="s">
        <v>26</v>
      </c>
    </row>
    <row r="8350" spans="1:11" x14ac:dyDescent="0.25">
      <c r="A8350" s="1">
        <v>39142</v>
      </c>
      <c r="B8350" t="s">
        <v>153</v>
      </c>
      <c r="C8350" t="s">
        <v>26</v>
      </c>
      <c r="D8350" t="s">
        <v>26</v>
      </c>
      <c r="E8350" t="s">
        <v>26</v>
      </c>
      <c r="F8350">
        <v>308176856.05000001</v>
      </c>
      <c r="G8350">
        <v>295092515.51999998</v>
      </c>
      <c r="H8350">
        <v>347652802.72000003</v>
      </c>
      <c r="I8350" t="s">
        <v>26</v>
      </c>
      <c r="J8350" t="s">
        <v>26</v>
      </c>
      <c r="K8350" t="s">
        <v>26</v>
      </c>
    </row>
    <row r="8351" spans="1:11" x14ac:dyDescent="0.25">
      <c r="A8351" s="1">
        <v>39142</v>
      </c>
      <c r="B8351" t="s">
        <v>154</v>
      </c>
      <c r="C8351" t="s">
        <v>26</v>
      </c>
      <c r="D8351" t="s">
        <v>26</v>
      </c>
      <c r="E8351" t="s">
        <v>26</v>
      </c>
      <c r="F8351">
        <v>282805985.00999999</v>
      </c>
      <c r="G8351">
        <v>256423626.21000001</v>
      </c>
      <c r="H8351">
        <v>370797372.54000002</v>
      </c>
      <c r="I8351" t="s">
        <v>26</v>
      </c>
      <c r="J8351" t="s">
        <v>26</v>
      </c>
      <c r="K8351" t="s">
        <v>26</v>
      </c>
    </row>
    <row r="8352" spans="1:11" x14ac:dyDescent="0.25">
      <c r="A8352" s="1">
        <v>39142</v>
      </c>
      <c r="B8352" t="s">
        <v>155</v>
      </c>
      <c r="C8352" t="s">
        <v>26</v>
      </c>
      <c r="D8352" t="s">
        <v>26</v>
      </c>
      <c r="E8352" t="s">
        <v>26</v>
      </c>
      <c r="F8352">
        <v>264228697.22999999</v>
      </c>
      <c r="G8352">
        <v>239660024.22</v>
      </c>
      <c r="H8352">
        <v>332591374.04000002</v>
      </c>
      <c r="I8352" t="s">
        <v>26</v>
      </c>
      <c r="J8352" t="s">
        <v>26</v>
      </c>
      <c r="K8352" t="s">
        <v>26</v>
      </c>
    </row>
    <row r="8353" spans="1:11" x14ac:dyDescent="0.25">
      <c r="A8353" s="1">
        <v>39173</v>
      </c>
      <c r="B8353" t="s">
        <v>1</v>
      </c>
      <c r="C8353" t="s">
        <v>26</v>
      </c>
      <c r="D8353" t="s">
        <v>26</v>
      </c>
      <c r="E8353" t="s">
        <v>26</v>
      </c>
      <c r="F8353">
        <v>289632913.92000002</v>
      </c>
      <c r="G8353">
        <v>254544200.86000001</v>
      </c>
      <c r="H8353">
        <v>383278471.48000002</v>
      </c>
      <c r="I8353" t="s">
        <v>26</v>
      </c>
      <c r="J8353" t="s">
        <v>26</v>
      </c>
      <c r="K8353" t="s">
        <v>26</v>
      </c>
    </row>
    <row r="8354" spans="1:11" x14ac:dyDescent="0.25">
      <c r="A8354" s="1">
        <v>39173</v>
      </c>
      <c r="B8354" t="s">
        <v>126</v>
      </c>
      <c r="C8354" t="s">
        <v>26</v>
      </c>
      <c r="D8354" t="s">
        <v>26</v>
      </c>
      <c r="E8354" t="s">
        <v>26</v>
      </c>
      <c r="F8354">
        <v>281093564.55000001</v>
      </c>
      <c r="G8354">
        <v>248682291.53</v>
      </c>
      <c r="H8354">
        <v>367082946.82999998</v>
      </c>
      <c r="I8354" t="s">
        <v>26</v>
      </c>
      <c r="J8354" t="s">
        <v>26</v>
      </c>
      <c r="K8354" t="s">
        <v>26</v>
      </c>
    </row>
    <row r="8355" spans="1:11" x14ac:dyDescent="0.25">
      <c r="A8355" s="1">
        <v>39173</v>
      </c>
      <c r="B8355" t="s">
        <v>127</v>
      </c>
      <c r="C8355" t="s">
        <v>26</v>
      </c>
      <c r="D8355" t="s">
        <v>26</v>
      </c>
      <c r="E8355" t="s">
        <v>26</v>
      </c>
      <c r="F8355">
        <v>296463088.75</v>
      </c>
      <c r="G8355">
        <v>258243507.27000001</v>
      </c>
      <c r="H8355">
        <v>414620153.23000002</v>
      </c>
      <c r="I8355" t="s">
        <v>26</v>
      </c>
      <c r="J8355" t="s">
        <v>26</v>
      </c>
      <c r="K8355" t="s">
        <v>26</v>
      </c>
    </row>
    <row r="8356" spans="1:11" x14ac:dyDescent="0.25">
      <c r="A8356" s="1">
        <v>39173</v>
      </c>
      <c r="B8356" t="s">
        <v>113</v>
      </c>
      <c r="C8356" t="s">
        <v>26</v>
      </c>
      <c r="D8356" t="s">
        <v>26</v>
      </c>
      <c r="E8356" t="s">
        <v>26</v>
      </c>
      <c r="F8356">
        <v>293860355.98000002</v>
      </c>
      <c r="G8356">
        <v>256210379.37</v>
      </c>
      <c r="H8356">
        <v>385729788.52999997</v>
      </c>
      <c r="I8356" t="s">
        <v>26</v>
      </c>
      <c r="J8356" t="s">
        <v>26</v>
      </c>
      <c r="K8356" t="s">
        <v>26</v>
      </c>
    </row>
    <row r="8357" spans="1:11" x14ac:dyDescent="0.25">
      <c r="A8357" s="1">
        <v>39173</v>
      </c>
      <c r="B8357" t="s">
        <v>128</v>
      </c>
      <c r="C8357" t="s">
        <v>26</v>
      </c>
      <c r="D8357" t="s">
        <v>26</v>
      </c>
      <c r="E8357" t="s">
        <v>26</v>
      </c>
      <c r="F8357">
        <v>274838975.5</v>
      </c>
      <c r="G8357">
        <v>241354374.44999999</v>
      </c>
      <c r="H8357">
        <v>363995790.62</v>
      </c>
      <c r="I8357" t="s">
        <v>26</v>
      </c>
      <c r="J8357" t="s">
        <v>26</v>
      </c>
      <c r="K8357" t="s">
        <v>26</v>
      </c>
    </row>
    <row r="8358" spans="1:11" x14ac:dyDescent="0.25">
      <c r="A8358" s="1">
        <v>39173</v>
      </c>
      <c r="B8358" t="s">
        <v>129</v>
      </c>
      <c r="C8358" t="s">
        <v>26</v>
      </c>
      <c r="D8358" t="s">
        <v>26</v>
      </c>
      <c r="E8358" t="s">
        <v>26</v>
      </c>
      <c r="F8358">
        <v>282374691.52999997</v>
      </c>
      <c r="G8358">
        <v>261066125.41999999</v>
      </c>
      <c r="H8358">
        <v>346932010.95999998</v>
      </c>
      <c r="I8358" t="s">
        <v>26</v>
      </c>
      <c r="J8358" t="s">
        <v>26</v>
      </c>
      <c r="K8358" t="s">
        <v>26</v>
      </c>
    </row>
    <row r="8359" spans="1:11" x14ac:dyDescent="0.25">
      <c r="A8359" s="1">
        <v>39173</v>
      </c>
      <c r="B8359" t="s">
        <v>130</v>
      </c>
      <c r="C8359" t="s">
        <v>26</v>
      </c>
      <c r="D8359" t="s">
        <v>26</v>
      </c>
      <c r="E8359" t="s">
        <v>26</v>
      </c>
      <c r="F8359">
        <v>292195501.69</v>
      </c>
      <c r="G8359">
        <v>247337180.69</v>
      </c>
      <c r="H8359">
        <v>455865848.14999998</v>
      </c>
      <c r="I8359" t="s">
        <v>26</v>
      </c>
      <c r="J8359" t="s">
        <v>26</v>
      </c>
      <c r="K8359" t="s">
        <v>26</v>
      </c>
    </row>
    <row r="8360" spans="1:11" x14ac:dyDescent="0.25">
      <c r="A8360" s="1">
        <v>39173</v>
      </c>
      <c r="B8360" t="s">
        <v>131</v>
      </c>
      <c r="C8360" t="s">
        <v>26</v>
      </c>
      <c r="D8360" t="s">
        <v>26</v>
      </c>
      <c r="E8360" t="s">
        <v>26</v>
      </c>
      <c r="F8360">
        <v>294248222.79000002</v>
      </c>
      <c r="G8360">
        <v>252151638</v>
      </c>
      <c r="H8360">
        <v>427165406.63</v>
      </c>
      <c r="I8360" t="s">
        <v>26</v>
      </c>
      <c r="J8360" t="s">
        <v>26</v>
      </c>
      <c r="K8360" t="s">
        <v>26</v>
      </c>
    </row>
    <row r="8361" spans="1:11" x14ac:dyDescent="0.25">
      <c r="A8361" s="1">
        <v>39173</v>
      </c>
      <c r="B8361" t="s">
        <v>132</v>
      </c>
      <c r="C8361" t="s">
        <v>26</v>
      </c>
      <c r="D8361" t="s">
        <v>26</v>
      </c>
      <c r="E8361" t="s">
        <v>26</v>
      </c>
      <c r="F8361">
        <v>290603331.70999998</v>
      </c>
      <c r="G8361">
        <v>248027700.41</v>
      </c>
      <c r="H8361">
        <v>388801048.81999999</v>
      </c>
      <c r="I8361" t="s">
        <v>26</v>
      </c>
      <c r="J8361" t="s">
        <v>26</v>
      </c>
      <c r="K8361" t="s">
        <v>26</v>
      </c>
    </row>
    <row r="8362" spans="1:11" x14ac:dyDescent="0.25">
      <c r="A8362" s="1">
        <v>39173</v>
      </c>
      <c r="B8362" t="s">
        <v>133</v>
      </c>
      <c r="C8362" t="s">
        <v>26</v>
      </c>
      <c r="D8362" t="s">
        <v>26</v>
      </c>
      <c r="E8362" t="s">
        <v>26</v>
      </c>
      <c r="F8362">
        <v>286662353.81999999</v>
      </c>
      <c r="G8362">
        <v>253184680.91</v>
      </c>
      <c r="H8362">
        <v>373458576.94</v>
      </c>
      <c r="I8362" t="s">
        <v>26</v>
      </c>
      <c r="J8362" t="s">
        <v>26</v>
      </c>
      <c r="K8362" t="s">
        <v>26</v>
      </c>
    </row>
    <row r="8363" spans="1:11" x14ac:dyDescent="0.25">
      <c r="A8363" s="1">
        <v>39173</v>
      </c>
      <c r="B8363" t="s">
        <v>134</v>
      </c>
      <c r="C8363" t="s">
        <v>26</v>
      </c>
      <c r="D8363" t="s">
        <v>26</v>
      </c>
      <c r="E8363" t="s">
        <v>26</v>
      </c>
      <c r="F8363">
        <v>263373937.53</v>
      </c>
      <c r="G8363">
        <v>249955992.84</v>
      </c>
      <c r="H8363">
        <v>297371250.44</v>
      </c>
      <c r="I8363" t="s">
        <v>26</v>
      </c>
      <c r="J8363" t="s">
        <v>26</v>
      </c>
      <c r="K8363" t="s">
        <v>26</v>
      </c>
    </row>
    <row r="8364" spans="1:11" x14ac:dyDescent="0.25">
      <c r="A8364" s="1">
        <v>39173</v>
      </c>
      <c r="B8364" t="s">
        <v>135</v>
      </c>
      <c r="C8364" t="s">
        <v>26</v>
      </c>
      <c r="D8364" t="s">
        <v>26</v>
      </c>
      <c r="E8364" t="s">
        <v>26</v>
      </c>
      <c r="F8364">
        <v>276193580.11000001</v>
      </c>
      <c r="G8364">
        <v>241176308.19999999</v>
      </c>
      <c r="H8364">
        <v>378020231.37</v>
      </c>
      <c r="I8364" t="s">
        <v>26</v>
      </c>
      <c r="J8364" t="s">
        <v>26</v>
      </c>
      <c r="K8364" t="s">
        <v>26</v>
      </c>
    </row>
    <row r="8365" spans="1:11" x14ac:dyDescent="0.25">
      <c r="A8365" s="1">
        <v>39173</v>
      </c>
      <c r="B8365" t="s">
        <v>136</v>
      </c>
      <c r="C8365" t="s">
        <v>26</v>
      </c>
      <c r="D8365" t="s">
        <v>26</v>
      </c>
      <c r="E8365" t="s">
        <v>26</v>
      </c>
      <c r="F8365">
        <v>307605227</v>
      </c>
      <c r="G8365">
        <v>255056389.31</v>
      </c>
      <c r="H8365">
        <v>465390853.79000002</v>
      </c>
      <c r="I8365" t="s">
        <v>26</v>
      </c>
      <c r="J8365" t="s">
        <v>26</v>
      </c>
      <c r="K8365" t="s">
        <v>26</v>
      </c>
    </row>
    <row r="8366" spans="1:11" x14ac:dyDescent="0.25">
      <c r="A8366" s="1">
        <v>39173</v>
      </c>
      <c r="B8366" t="s">
        <v>137</v>
      </c>
      <c r="C8366" t="s">
        <v>26</v>
      </c>
      <c r="D8366" t="s">
        <v>26</v>
      </c>
      <c r="E8366" t="s">
        <v>26</v>
      </c>
      <c r="F8366">
        <v>291847753.94</v>
      </c>
      <c r="G8366">
        <v>237638386.56999999</v>
      </c>
      <c r="H8366">
        <v>516214426.04000002</v>
      </c>
      <c r="I8366" t="s">
        <v>26</v>
      </c>
      <c r="J8366" t="s">
        <v>26</v>
      </c>
      <c r="K8366" t="s">
        <v>26</v>
      </c>
    </row>
    <row r="8367" spans="1:11" x14ac:dyDescent="0.25">
      <c r="A8367" s="1">
        <v>39173</v>
      </c>
      <c r="B8367" t="s">
        <v>138</v>
      </c>
      <c r="C8367" t="s">
        <v>26</v>
      </c>
      <c r="D8367" t="s">
        <v>26</v>
      </c>
      <c r="E8367" t="s">
        <v>26</v>
      </c>
      <c r="F8367">
        <v>334039214.32999998</v>
      </c>
      <c r="G8367">
        <v>283491521.06</v>
      </c>
      <c r="H8367">
        <v>499928616.99000001</v>
      </c>
      <c r="I8367" t="s">
        <v>26</v>
      </c>
      <c r="J8367" t="s">
        <v>26</v>
      </c>
      <c r="K8367" t="s">
        <v>26</v>
      </c>
    </row>
    <row r="8368" spans="1:11" x14ac:dyDescent="0.25">
      <c r="A8368" s="1">
        <v>39173</v>
      </c>
      <c r="B8368" t="s">
        <v>139</v>
      </c>
      <c r="C8368" t="s">
        <v>26</v>
      </c>
      <c r="D8368" t="s">
        <v>26</v>
      </c>
      <c r="E8368" t="s">
        <v>26</v>
      </c>
      <c r="F8368">
        <v>311692972.82999998</v>
      </c>
      <c r="G8368">
        <v>258950789.69999999</v>
      </c>
      <c r="H8368">
        <v>493604337.74000001</v>
      </c>
      <c r="I8368" t="s">
        <v>26</v>
      </c>
      <c r="J8368" t="s">
        <v>26</v>
      </c>
      <c r="K8368" t="s">
        <v>26</v>
      </c>
    </row>
    <row r="8369" spans="1:11" x14ac:dyDescent="0.25">
      <c r="A8369" s="1">
        <v>39173</v>
      </c>
      <c r="B8369" t="s">
        <v>140</v>
      </c>
      <c r="C8369" t="s">
        <v>26</v>
      </c>
      <c r="D8369" t="s">
        <v>26</v>
      </c>
      <c r="E8369" t="s">
        <v>26</v>
      </c>
      <c r="F8369">
        <v>261720123.69</v>
      </c>
      <c r="G8369">
        <v>239541461.99000001</v>
      </c>
      <c r="H8369">
        <v>334918076.67000002</v>
      </c>
      <c r="I8369" t="s">
        <v>26</v>
      </c>
      <c r="J8369" t="s">
        <v>26</v>
      </c>
      <c r="K8369" t="s">
        <v>26</v>
      </c>
    </row>
    <row r="8370" spans="1:11" x14ac:dyDescent="0.25">
      <c r="A8370" s="1">
        <v>39173</v>
      </c>
      <c r="B8370" t="s">
        <v>141</v>
      </c>
      <c r="C8370" t="s">
        <v>26</v>
      </c>
      <c r="D8370" t="s">
        <v>26</v>
      </c>
      <c r="E8370" t="s">
        <v>26</v>
      </c>
      <c r="F8370">
        <v>295428423.10000002</v>
      </c>
      <c r="G8370">
        <v>264243147.62</v>
      </c>
      <c r="H8370">
        <v>393808742.07999998</v>
      </c>
      <c r="I8370" t="s">
        <v>26</v>
      </c>
      <c r="J8370" t="s">
        <v>26</v>
      </c>
      <c r="K8370" t="s">
        <v>26</v>
      </c>
    </row>
    <row r="8371" spans="1:11" x14ac:dyDescent="0.25">
      <c r="A8371" s="1">
        <v>39173</v>
      </c>
      <c r="B8371" t="s">
        <v>142</v>
      </c>
      <c r="C8371" t="s">
        <v>26</v>
      </c>
      <c r="D8371" t="s">
        <v>26</v>
      </c>
      <c r="E8371" t="s">
        <v>26</v>
      </c>
      <c r="F8371">
        <v>285449751.14999998</v>
      </c>
      <c r="G8371">
        <v>245713903.81999999</v>
      </c>
      <c r="H8371">
        <v>408162630.82999998</v>
      </c>
      <c r="I8371" t="s">
        <v>26</v>
      </c>
      <c r="J8371" t="s">
        <v>26</v>
      </c>
      <c r="K8371" t="s">
        <v>26</v>
      </c>
    </row>
    <row r="8372" spans="1:11" x14ac:dyDescent="0.25">
      <c r="A8372" s="1">
        <v>39173</v>
      </c>
      <c r="B8372" t="s">
        <v>143</v>
      </c>
      <c r="C8372" t="s">
        <v>26</v>
      </c>
      <c r="D8372" t="s">
        <v>26</v>
      </c>
      <c r="E8372" t="s">
        <v>26</v>
      </c>
      <c r="F8372">
        <v>287662914.22000003</v>
      </c>
      <c r="G8372">
        <v>254842553.41</v>
      </c>
      <c r="H8372">
        <v>369200224.00999999</v>
      </c>
      <c r="I8372" t="s">
        <v>26</v>
      </c>
      <c r="J8372" t="s">
        <v>26</v>
      </c>
      <c r="K8372" t="s">
        <v>26</v>
      </c>
    </row>
    <row r="8373" spans="1:11" x14ac:dyDescent="0.25">
      <c r="A8373" s="1">
        <v>39173</v>
      </c>
      <c r="B8373" t="s">
        <v>144</v>
      </c>
      <c r="C8373" t="s">
        <v>26</v>
      </c>
      <c r="D8373" t="s">
        <v>26</v>
      </c>
      <c r="E8373" t="s">
        <v>26</v>
      </c>
      <c r="F8373">
        <v>272104506.85000002</v>
      </c>
      <c r="G8373">
        <v>242667130.78</v>
      </c>
      <c r="H8373">
        <v>376907828.10000002</v>
      </c>
      <c r="I8373" t="s">
        <v>26</v>
      </c>
      <c r="J8373" t="s">
        <v>26</v>
      </c>
      <c r="K8373" t="s">
        <v>26</v>
      </c>
    </row>
    <row r="8374" spans="1:11" x14ac:dyDescent="0.25">
      <c r="A8374" s="1">
        <v>39173</v>
      </c>
      <c r="B8374" t="s">
        <v>145</v>
      </c>
      <c r="C8374" t="s">
        <v>26</v>
      </c>
      <c r="D8374" t="s">
        <v>26</v>
      </c>
      <c r="E8374" t="s">
        <v>26</v>
      </c>
      <c r="F8374">
        <v>304977949.94</v>
      </c>
      <c r="G8374">
        <v>273814298.13</v>
      </c>
      <c r="H8374">
        <v>388234039.88999999</v>
      </c>
      <c r="I8374" t="s">
        <v>26</v>
      </c>
      <c r="J8374" t="s">
        <v>26</v>
      </c>
      <c r="K8374" t="s">
        <v>26</v>
      </c>
    </row>
    <row r="8375" spans="1:11" x14ac:dyDescent="0.25">
      <c r="A8375" s="1">
        <v>39173</v>
      </c>
      <c r="B8375" t="s">
        <v>146</v>
      </c>
      <c r="C8375" t="s">
        <v>26</v>
      </c>
      <c r="D8375" t="s">
        <v>26</v>
      </c>
      <c r="E8375" t="s">
        <v>26</v>
      </c>
      <c r="F8375">
        <v>305170149.91000003</v>
      </c>
      <c r="G8375">
        <v>275061354.69999999</v>
      </c>
      <c r="H8375">
        <v>390104525.63999999</v>
      </c>
      <c r="I8375" t="s">
        <v>26</v>
      </c>
      <c r="J8375" t="s">
        <v>26</v>
      </c>
      <c r="K8375" t="s">
        <v>26</v>
      </c>
    </row>
    <row r="8376" spans="1:11" x14ac:dyDescent="0.25">
      <c r="A8376" s="1">
        <v>39173</v>
      </c>
      <c r="B8376" t="s">
        <v>2</v>
      </c>
      <c r="C8376" t="s">
        <v>26</v>
      </c>
      <c r="D8376" t="s">
        <v>26</v>
      </c>
      <c r="E8376" t="s">
        <v>26</v>
      </c>
      <c r="F8376">
        <v>281105208.66000003</v>
      </c>
      <c r="G8376">
        <v>250267169.03</v>
      </c>
      <c r="H8376">
        <v>370681779.38</v>
      </c>
      <c r="I8376" t="s">
        <v>26</v>
      </c>
      <c r="J8376" t="s">
        <v>26</v>
      </c>
      <c r="K8376" t="s">
        <v>26</v>
      </c>
    </row>
    <row r="8377" spans="1:11" x14ac:dyDescent="0.25">
      <c r="A8377" s="1">
        <v>39173</v>
      </c>
      <c r="B8377" t="s">
        <v>147</v>
      </c>
      <c r="C8377" t="s">
        <v>26</v>
      </c>
      <c r="D8377" t="s">
        <v>26</v>
      </c>
      <c r="E8377" t="s">
        <v>26</v>
      </c>
      <c r="F8377">
        <v>300126548.92000002</v>
      </c>
      <c r="G8377">
        <v>243415266.77000001</v>
      </c>
      <c r="H8377">
        <v>427683416</v>
      </c>
      <c r="I8377" t="s">
        <v>26</v>
      </c>
      <c r="J8377" t="s">
        <v>26</v>
      </c>
      <c r="K8377" t="s">
        <v>26</v>
      </c>
    </row>
    <row r="8378" spans="1:11" x14ac:dyDescent="0.25">
      <c r="A8378" s="1">
        <v>39173</v>
      </c>
      <c r="B8378" t="s">
        <v>148</v>
      </c>
      <c r="C8378" t="s">
        <v>26</v>
      </c>
      <c r="D8378" t="s">
        <v>26</v>
      </c>
      <c r="E8378" t="s">
        <v>26</v>
      </c>
      <c r="F8378">
        <v>289221772.75</v>
      </c>
      <c r="G8378">
        <v>251825287.81</v>
      </c>
      <c r="H8378">
        <v>376770446.25</v>
      </c>
      <c r="I8378" t="s">
        <v>26</v>
      </c>
      <c r="J8378" t="s">
        <v>26</v>
      </c>
      <c r="K8378" t="s">
        <v>26</v>
      </c>
    </row>
    <row r="8379" spans="1:11" x14ac:dyDescent="0.25">
      <c r="A8379" s="1">
        <v>39173</v>
      </c>
      <c r="B8379" t="s">
        <v>149</v>
      </c>
      <c r="C8379" t="s">
        <v>26</v>
      </c>
      <c r="D8379" t="s">
        <v>26</v>
      </c>
      <c r="E8379" t="s">
        <v>26</v>
      </c>
      <c r="F8379">
        <v>276029315.06</v>
      </c>
      <c r="G8379">
        <v>240119903.27000001</v>
      </c>
      <c r="H8379">
        <v>360358932.27999997</v>
      </c>
      <c r="I8379" t="s">
        <v>26</v>
      </c>
      <c r="J8379" t="s">
        <v>26</v>
      </c>
      <c r="K8379" t="s">
        <v>26</v>
      </c>
    </row>
    <row r="8380" spans="1:11" x14ac:dyDescent="0.25">
      <c r="A8380" s="1">
        <v>39173</v>
      </c>
      <c r="B8380" t="s">
        <v>150</v>
      </c>
      <c r="C8380" t="s">
        <v>26</v>
      </c>
      <c r="D8380" t="s">
        <v>26</v>
      </c>
      <c r="E8380" t="s">
        <v>26</v>
      </c>
      <c r="F8380">
        <v>302067038.64999998</v>
      </c>
      <c r="G8380">
        <v>263552426.56</v>
      </c>
      <c r="H8380">
        <v>400288391.70999998</v>
      </c>
      <c r="I8380" t="s">
        <v>26</v>
      </c>
      <c r="J8380" t="s">
        <v>26</v>
      </c>
      <c r="K8380" t="s">
        <v>26</v>
      </c>
    </row>
    <row r="8381" spans="1:11" x14ac:dyDescent="0.25">
      <c r="A8381" s="1">
        <v>39173</v>
      </c>
      <c r="B8381" t="s">
        <v>151</v>
      </c>
      <c r="C8381" t="s">
        <v>26</v>
      </c>
      <c r="D8381" t="s">
        <v>26</v>
      </c>
      <c r="E8381" t="s">
        <v>26</v>
      </c>
      <c r="F8381">
        <v>261132865.97</v>
      </c>
      <c r="G8381">
        <v>231888100.81999999</v>
      </c>
      <c r="H8381">
        <v>350294679.45999998</v>
      </c>
      <c r="I8381" t="s">
        <v>26</v>
      </c>
      <c r="J8381" t="s">
        <v>26</v>
      </c>
      <c r="K8381" t="s">
        <v>26</v>
      </c>
    </row>
    <row r="8382" spans="1:11" x14ac:dyDescent="0.25">
      <c r="A8382" s="1">
        <v>39173</v>
      </c>
      <c r="B8382" t="s">
        <v>152</v>
      </c>
      <c r="C8382" t="s">
        <v>26</v>
      </c>
      <c r="D8382" t="s">
        <v>26</v>
      </c>
      <c r="E8382" t="s">
        <v>26</v>
      </c>
      <c r="F8382">
        <v>257991476.74000001</v>
      </c>
      <c r="G8382">
        <v>239256255.77000001</v>
      </c>
      <c r="H8382">
        <v>312579032.12</v>
      </c>
      <c r="I8382" t="s">
        <v>26</v>
      </c>
      <c r="J8382" t="s">
        <v>26</v>
      </c>
      <c r="K8382" t="s">
        <v>26</v>
      </c>
    </row>
    <row r="8383" spans="1:11" x14ac:dyDescent="0.25">
      <c r="A8383" s="1">
        <v>39173</v>
      </c>
      <c r="B8383" t="s">
        <v>153</v>
      </c>
      <c r="C8383" t="s">
        <v>26</v>
      </c>
      <c r="D8383" t="s">
        <v>26</v>
      </c>
      <c r="E8383" t="s">
        <v>26</v>
      </c>
      <c r="F8383">
        <v>308854845.13</v>
      </c>
      <c r="G8383">
        <v>296125339.31999999</v>
      </c>
      <c r="H8383">
        <v>347652802.72000003</v>
      </c>
      <c r="I8383" t="s">
        <v>26</v>
      </c>
      <c r="J8383" t="s">
        <v>26</v>
      </c>
      <c r="K8383" t="s">
        <v>26</v>
      </c>
    </row>
    <row r="8384" spans="1:11" x14ac:dyDescent="0.25">
      <c r="A8384" s="1">
        <v>39173</v>
      </c>
      <c r="B8384" t="s">
        <v>154</v>
      </c>
      <c r="C8384" t="s">
        <v>26</v>
      </c>
      <c r="D8384" t="s">
        <v>26</v>
      </c>
      <c r="E8384" t="s">
        <v>26</v>
      </c>
      <c r="F8384">
        <v>282975668.60000002</v>
      </c>
      <c r="G8384">
        <v>256654407.47999999</v>
      </c>
      <c r="H8384">
        <v>370797372.54000002</v>
      </c>
      <c r="I8384" t="s">
        <v>26</v>
      </c>
      <c r="J8384" t="s">
        <v>26</v>
      </c>
      <c r="K8384" t="s">
        <v>26</v>
      </c>
    </row>
    <row r="8385" spans="1:11" x14ac:dyDescent="0.25">
      <c r="A8385" s="1">
        <v>39173</v>
      </c>
      <c r="B8385" t="s">
        <v>155</v>
      </c>
      <c r="C8385" t="s">
        <v>26</v>
      </c>
      <c r="D8385" t="s">
        <v>26</v>
      </c>
      <c r="E8385" t="s">
        <v>26</v>
      </c>
      <c r="F8385">
        <v>264545771.66</v>
      </c>
      <c r="G8385">
        <v>240139344.27000001</v>
      </c>
      <c r="H8385">
        <v>332591374.04000002</v>
      </c>
      <c r="I8385" t="s">
        <v>26</v>
      </c>
      <c r="J8385" t="s">
        <v>26</v>
      </c>
      <c r="K8385" t="s">
        <v>26</v>
      </c>
    </row>
    <row r="8386" spans="1:11" x14ac:dyDescent="0.25">
      <c r="A8386" s="1">
        <v>39203</v>
      </c>
      <c r="B8386" t="s">
        <v>1</v>
      </c>
      <c r="C8386" t="s">
        <v>26</v>
      </c>
      <c r="D8386" t="s">
        <v>26</v>
      </c>
      <c r="E8386" t="s">
        <v>26</v>
      </c>
      <c r="F8386">
        <v>292239610.14999998</v>
      </c>
      <c r="G8386">
        <v>254875108.31999999</v>
      </c>
      <c r="H8386">
        <v>390714073.82999998</v>
      </c>
      <c r="I8386" t="s">
        <v>26</v>
      </c>
      <c r="J8386" t="s">
        <v>26</v>
      </c>
      <c r="K8386" t="s">
        <v>26</v>
      </c>
    </row>
    <row r="8387" spans="1:11" x14ac:dyDescent="0.25">
      <c r="A8387" s="1">
        <v>39203</v>
      </c>
      <c r="B8387" t="s">
        <v>126</v>
      </c>
      <c r="C8387" t="s">
        <v>26</v>
      </c>
      <c r="D8387" t="s">
        <v>26</v>
      </c>
      <c r="E8387" t="s">
        <v>26</v>
      </c>
      <c r="F8387">
        <v>281852517.18000001</v>
      </c>
      <c r="G8387">
        <v>248707159.75</v>
      </c>
      <c r="H8387">
        <v>369432277.69</v>
      </c>
      <c r="I8387" t="s">
        <v>26</v>
      </c>
      <c r="J8387" t="s">
        <v>26</v>
      </c>
      <c r="K8387" t="s">
        <v>26</v>
      </c>
    </row>
    <row r="8388" spans="1:11" x14ac:dyDescent="0.25">
      <c r="A8388" s="1">
        <v>39203</v>
      </c>
      <c r="B8388" t="s">
        <v>127</v>
      </c>
      <c r="C8388" t="s">
        <v>26</v>
      </c>
      <c r="D8388" t="s">
        <v>26</v>
      </c>
      <c r="E8388" t="s">
        <v>26</v>
      </c>
      <c r="F8388">
        <v>298419745.13</v>
      </c>
      <c r="G8388">
        <v>259457251.75</v>
      </c>
      <c r="H8388">
        <v>418600506.69999999</v>
      </c>
      <c r="I8388" t="s">
        <v>26</v>
      </c>
      <c r="J8388" t="s">
        <v>26</v>
      </c>
      <c r="K8388" t="s">
        <v>26</v>
      </c>
    </row>
    <row r="8389" spans="1:11" x14ac:dyDescent="0.25">
      <c r="A8389" s="1">
        <v>39203</v>
      </c>
      <c r="B8389" t="s">
        <v>113</v>
      </c>
      <c r="C8389" t="s">
        <v>26</v>
      </c>
      <c r="D8389" t="s">
        <v>26</v>
      </c>
      <c r="E8389" t="s">
        <v>26</v>
      </c>
      <c r="F8389">
        <v>297357294.22000003</v>
      </c>
      <c r="G8389">
        <v>255595474.46000001</v>
      </c>
      <c r="H8389">
        <v>396993098.35000002</v>
      </c>
      <c r="I8389" t="s">
        <v>26</v>
      </c>
      <c r="J8389" t="s">
        <v>26</v>
      </c>
      <c r="K8389" t="s">
        <v>26</v>
      </c>
    </row>
    <row r="8390" spans="1:11" x14ac:dyDescent="0.25">
      <c r="A8390" s="1">
        <v>39203</v>
      </c>
      <c r="B8390" t="s">
        <v>128</v>
      </c>
      <c r="C8390" t="s">
        <v>26</v>
      </c>
      <c r="D8390" t="s">
        <v>26</v>
      </c>
      <c r="E8390" t="s">
        <v>26</v>
      </c>
      <c r="F8390">
        <v>277422461.87</v>
      </c>
      <c r="G8390">
        <v>242754229.81999999</v>
      </c>
      <c r="H8390">
        <v>369164530.85000002</v>
      </c>
      <c r="I8390" t="s">
        <v>26</v>
      </c>
      <c r="J8390" t="s">
        <v>26</v>
      </c>
      <c r="K8390" t="s">
        <v>26</v>
      </c>
    </row>
    <row r="8391" spans="1:11" x14ac:dyDescent="0.25">
      <c r="A8391" s="1">
        <v>39203</v>
      </c>
      <c r="B8391" t="s">
        <v>129</v>
      </c>
      <c r="C8391" t="s">
        <v>26</v>
      </c>
      <c r="D8391" t="s">
        <v>26</v>
      </c>
      <c r="E8391" t="s">
        <v>26</v>
      </c>
      <c r="F8391">
        <v>284323076.91000003</v>
      </c>
      <c r="G8391">
        <v>261614364.28999999</v>
      </c>
      <c r="H8391">
        <v>352031911.51999998</v>
      </c>
      <c r="I8391" t="s">
        <v>26</v>
      </c>
      <c r="J8391" t="s">
        <v>26</v>
      </c>
      <c r="K8391" t="s">
        <v>26</v>
      </c>
    </row>
    <row r="8392" spans="1:11" x14ac:dyDescent="0.25">
      <c r="A8392" s="1">
        <v>39203</v>
      </c>
      <c r="B8392" t="s">
        <v>130</v>
      </c>
      <c r="C8392" t="s">
        <v>26</v>
      </c>
      <c r="D8392" t="s">
        <v>26</v>
      </c>
      <c r="E8392" t="s">
        <v>26</v>
      </c>
      <c r="F8392">
        <v>293977894.25</v>
      </c>
      <c r="G8392">
        <v>247782387.62</v>
      </c>
      <c r="H8392">
        <v>461837690.75999999</v>
      </c>
      <c r="I8392" t="s">
        <v>26</v>
      </c>
      <c r="J8392" t="s">
        <v>26</v>
      </c>
      <c r="K8392" t="s">
        <v>26</v>
      </c>
    </row>
    <row r="8393" spans="1:11" x14ac:dyDescent="0.25">
      <c r="A8393" s="1">
        <v>39203</v>
      </c>
      <c r="B8393" t="s">
        <v>131</v>
      </c>
      <c r="C8393" t="s">
        <v>26</v>
      </c>
      <c r="D8393" t="s">
        <v>26</v>
      </c>
      <c r="E8393" t="s">
        <v>26</v>
      </c>
      <c r="F8393">
        <v>295660614.25999999</v>
      </c>
      <c r="G8393">
        <v>253210674.88</v>
      </c>
      <c r="H8393">
        <v>429557532.91000003</v>
      </c>
      <c r="I8393" t="s">
        <v>26</v>
      </c>
      <c r="J8393" t="s">
        <v>26</v>
      </c>
      <c r="K8393" t="s">
        <v>26</v>
      </c>
    </row>
    <row r="8394" spans="1:11" x14ac:dyDescent="0.25">
      <c r="A8394" s="1">
        <v>39203</v>
      </c>
      <c r="B8394" t="s">
        <v>132</v>
      </c>
      <c r="C8394" t="s">
        <v>26</v>
      </c>
      <c r="D8394" t="s">
        <v>26</v>
      </c>
      <c r="E8394" t="s">
        <v>26</v>
      </c>
      <c r="F8394">
        <v>291126417.69999999</v>
      </c>
      <c r="G8394">
        <v>246985984.06999999</v>
      </c>
      <c r="H8394">
        <v>392533538.88999999</v>
      </c>
      <c r="I8394" t="s">
        <v>26</v>
      </c>
      <c r="J8394" t="s">
        <v>26</v>
      </c>
      <c r="K8394" t="s">
        <v>26</v>
      </c>
    </row>
    <row r="8395" spans="1:11" x14ac:dyDescent="0.25">
      <c r="A8395" s="1">
        <v>39203</v>
      </c>
      <c r="B8395" t="s">
        <v>133</v>
      </c>
      <c r="C8395" t="s">
        <v>26</v>
      </c>
      <c r="D8395" t="s">
        <v>26</v>
      </c>
      <c r="E8395" t="s">
        <v>26</v>
      </c>
      <c r="F8395">
        <v>286834351.24000001</v>
      </c>
      <c r="G8395">
        <v>253437865.59</v>
      </c>
      <c r="H8395">
        <v>373458576.94</v>
      </c>
      <c r="I8395" t="s">
        <v>26</v>
      </c>
      <c r="J8395" t="s">
        <v>26</v>
      </c>
      <c r="K8395" t="s">
        <v>26</v>
      </c>
    </row>
    <row r="8396" spans="1:11" x14ac:dyDescent="0.25">
      <c r="A8396" s="1">
        <v>39203</v>
      </c>
      <c r="B8396" t="s">
        <v>134</v>
      </c>
      <c r="C8396" t="s">
        <v>26</v>
      </c>
      <c r="D8396" t="s">
        <v>26</v>
      </c>
      <c r="E8396" t="s">
        <v>26</v>
      </c>
      <c r="F8396">
        <v>263874348.00999999</v>
      </c>
      <c r="G8396">
        <v>249980988.44</v>
      </c>
      <c r="H8396">
        <v>298768895.31999999</v>
      </c>
      <c r="I8396" t="s">
        <v>26</v>
      </c>
      <c r="J8396" t="s">
        <v>26</v>
      </c>
      <c r="K8396" t="s">
        <v>26</v>
      </c>
    </row>
    <row r="8397" spans="1:11" x14ac:dyDescent="0.25">
      <c r="A8397" s="1">
        <v>39203</v>
      </c>
      <c r="B8397" t="s">
        <v>135</v>
      </c>
      <c r="C8397" t="s">
        <v>26</v>
      </c>
      <c r="D8397" t="s">
        <v>26</v>
      </c>
      <c r="E8397" t="s">
        <v>26</v>
      </c>
      <c r="F8397">
        <v>276525012.41000003</v>
      </c>
      <c r="G8397">
        <v>241634543.19</v>
      </c>
      <c r="H8397">
        <v>378020231.37</v>
      </c>
      <c r="I8397" t="s">
        <v>26</v>
      </c>
      <c r="J8397" t="s">
        <v>26</v>
      </c>
      <c r="K8397" t="s">
        <v>26</v>
      </c>
    </row>
    <row r="8398" spans="1:11" x14ac:dyDescent="0.25">
      <c r="A8398" s="1">
        <v>39203</v>
      </c>
      <c r="B8398" t="s">
        <v>136</v>
      </c>
      <c r="C8398" t="s">
        <v>26</v>
      </c>
      <c r="D8398" t="s">
        <v>26</v>
      </c>
      <c r="E8398" t="s">
        <v>26</v>
      </c>
      <c r="F8398">
        <v>308589563.73000002</v>
      </c>
      <c r="G8398">
        <v>256535716.36000001</v>
      </c>
      <c r="H8398">
        <v>465390853.79000002</v>
      </c>
      <c r="I8398" t="s">
        <v>26</v>
      </c>
      <c r="J8398" t="s">
        <v>26</v>
      </c>
      <c r="K8398" t="s">
        <v>26</v>
      </c>
    </row>
    <row r="8399" spans="1:11" x14ac:dyDescent="0.25">
      <c r="A8399" s="1">
        <v>39203</v>
      </c>
      <c r="B8399" t="s">
        <v>137</v>
      </c>
      <c r="C8399" t="s">
        <v>26</v>
      </c>
      <c r="D8399" t="s">
        <v>26</v>
      </c>
      <c r="E8399" t="s">
        <v>26</v>
      </c>
      <c r="F8399">
        <v>292343895.12</v>
      </c>
      <c r="G8399">
        <v>237780969.59999999</v>
      </c>
      <c r="H8399">
        <v>518021176.52999997</v>
      </c>
      <c r="I8399" t="s">
        <v>26</v>
      </c>
      <c r="J8399" t="s">
        <v>26</v>
      </c>
      <c r="K8399" t="s">
        <v>26</v>
      </c>
    </row>
    <row r="8400" spans="1:11" x14ac:dyDescent="0.25">
      <c r="A8400" s="1">
        <v>39203</v>
      </c>
      <c r="B8400" t="s">
        <v>138</v>
      </c>
      <c r="C8400" t="s">
        <v>26</v>
      </c>
      <c r="D8400" t="s">
        <v>26</v>
      </c>
      <c r="E8400" t="s">
        <v>26</v>
      </c>
      <c r="F8400">
        <v>336410892.75</v>
      </c>
      <c r="G8400">
        <v>283661615.98000002</v>
      </c>
      <c r="H8400">
        <v>508777353.50999999</v>
      </c>
      <c r="I8400" t="s">
        <v>26</v>
      </c>
      <c r="J8400" t="s">
        <v>26</v>
      </c>
      <c r="K8400" t="s">
        <v>26</v>
      </c>
    </row>
    <row r="8401" spans="1:11" x14ac:dyDescent="0.25">
      <c r="A8401" s="1">
        <v>39203</v>
      </c>
      <c r="B8401" t="s">
        <v>139</v>
      </c>
      <c r="C8401" t="s">
        <v>26</v>
      </c>
      <c r="D8401" t="s">
        <v>26</v>
      </c>
      <c r="E8401" t="s">
        <v>26</v>
      </c>
      <c r="F8401">
        <v>312503374.56</v>
      </c>
      <c r="G8401">
        <v>260064278.09999999</v>
      </c>
      <c r="H8401">
        <v>493604337.74000001</v>
      </c>
      <c r="I8401" t="s">
        <v>26</v>
      </c>
      <c r="J8401" t="s">
        <v>26</v>
      </c>
      <c r="K8401" t="s">
        <v>26</v>
      </c>
    </row>
    <row r="8402" spans="1:11" x14ac:dyDescent="0.25">
      <c r="A8402" s="1">
        <v>39203</v>
      </c>
      <c r="B8402" t="s">
        <v>140</v>
      </c>
      <c r="C8402" t="s">
        <v>26</v>
      </c>
      <c r="D8402" t="s">
        <v>26</v>
      </c>
      <c r="E8402" t="s">
        <v>26</v>
      </c>
      <c r="F8402">
        <v>263970916.75</v>
      </c>
      <c r="G8402">
        <v>241457793.69</v>
      </c>
      <c r="H8402">
        <v>338166782.01999998</v>
      </c>
      <c r="I8402" t="s">
        <v>26</v>
      </c>
      <c r="J8402" t="s">
        <v>26</v>
      </c>
      <c r="K8402" t="s">
        <v>26</v>
      </c>
    </row>
    <row r="8403" spans="1:11" x14ac:dyDescent="0.25">
      <c r="A8403" s="1">
        <v>39203</v>
      </c>
      <c r="B8403" t="s">
        <v>141</v>
      </c>
      <c r="C8403" t="s">
        <v>26</v>
      </c>
      <c r="D8403" t="s">
        <v>26</v>
      </c>
      <c r="E8403" t="s">
        <v>26</v>
      </c>
      <c r="F8403">
        <v>297082822.26999998</v>
      </c>
      <c r="G8403">
        <v>266621335.94999999</v>
      </c>
      <c r="H8403">
        <v>393808742.07999998</v>
      </c>
      <c r="I8403" t="s">
        <v>26</v>
      </c>
      <c r="J8403" t="s">
        <v>26</v>
      </c>
      <c r="K8403" t="s">
        <v>26</v>
      </c>
    </row>
    <row r="8404" spans="1:11" x14ac:dyDescent="0.25">
      <c r="A8404" s="1">
        <v>39203</v>
      </c>
      <c r="B8404" t="s">
        <v>142</v>
      </c>
      <c r="C8404" t="s">
        <v>26</v>
      </c>
      <c r="D8404" t="s">
        <v>26</v>
      </c>
      <c r="E8404" t="s">
        <v>26</v>
      </c>
      <c r="F8404">
        <v>286420280.31</v>
      </c>
      <c r="G8404">
        <v>247065330.28999999</v>
      </c>
      <c r="H8404">
        <v>408162630.82999998</v>
      </c>
      <c r="I8404" t="s">
        <v>26</v>
      </c>
      <c r="J8404" t="s">
        <v>26</v>
      </c>
      <c r="K8404" t="s">
        <v>26</v>
      </c>
    </row>
    <row r="8405" spans="1:11" x14ac:dyDescent="0.25">
      <c r="A8405" s="1">
        <v>39203</v>
      </c>
      <c r="B8405" t="s">
        <v>143</v>
      </c>
      <c r="C8405" t="s">
        <v>26</v>
      </c>
      <c r="D8405" t="s">
        <v>26</v>
      </c>
      <c r="E8405" t="s">
        <v>26</v>
      </c>
      <c r="F8405">
        <v>294307927.54000002</v>
      </c>
      <c r="G8405">
        <v>255810955.11000001</v>
      </c>
      <c r="H8405">
        <v>388287875.58999997</v>
      </c>
      <c r="I8405" t="s">
        <v>26</v>
      </c>
      <c r="J8405" t="s">
        <v>26</v>
      </c>
      <c r="K8405" t="s">
        <v>26</v>
      </c>
    </row>
    <row r="8406" spans="1:11" x14ac:dyDescent="0.25">
      <c r="A8406" s="1">
        <v>39203</v>
      </c>
      <c r="B8406" t="s">
        <v>144</v>
      </c>
      <c r="C8406" t="s">
        <v>26</v>
      </c>
      <c r="D8406" t="s">
        <v>26</v>
      </c>
      <c r="E8406" t="s">
        <v>26</v>
      </c>
      <c r="F8406">
        <v>283668948.38999999</v>
      </c>
      <c r="G8406">
        <v>244244467.13</v>
      </c>
      <c r="H8406">
        <v>416445459.26999998</v>
      </c>
      <c r="I8406" t="s">
        <v>26</v>
      </c>
      <c r="J8406" t="s">
        <v>26</v>
      </c>
      <c r="K8406" t="s">
        <v>26</v>
      </c>
    </row>
    <row r="8407" spans="1:11" x14ac:dyDescent="0.25">
      <c r="A8407" s="1">
        <v>39203</v>
      </c>
      <c r="B8407" t="s">
        <v>145</v>
      </c>
      <c r="C8407" t="s">
        <v>26</v>
      </c>
      <c r="D8407" t="s">
        <v>26</v>
      </c>
      <c r="E8407" t="s">
        <v>26</v>
      </c>
      <c r="F8407">
        <v>305831888.19999999</v>
      </c>
      <c r="G8407">
        <v>275128606.75999999</v>
      </c>
      <c r="H8407">
        <v>388234039.88999999</v>
      </c>
      <c r="I8407" t="s">
        <v>26</v>
      </c>
      <c r="J8407" t="s">
        <v>26</v>
      </c>
      <c r="K8407" t="s">
        <v>26</v>
      </c>
    </row>
    <row r="8408" spans="1:11" x14ac:dyDescent="0.25">
      <c r="A8408" s="1">
        <v>39203</v>
      </c>
      <c r="B8408" t="s">
        <v>146</v>
      </c>
      <c r="C8408" t="s">
        <v>26</v>
      </c>
      <c r="D8408" t="s">
        <v>26</v>
      </c>
      <c r="E8408" t="s">
        <v>26</v>
      </c>
      <c r="F8408">
        <v>305994109.31</v>
      </c>
      <c r="G8408">
        <v>276299130.80000001</v>
      </c>
      <c r="H8408">
        <v>390104525.63999999</v>
      </c>
      <c r="I8408" t="s">
        <v>26</v>
      </c>
      <c r="J8408" t="s">
        <v>26</v>
      </c>
      <c r="K8408" t="s">
        <v>26</v>
      </c>
    </row>
    <row r="8409" spans="1:11" x14ac:dyDescent="0.25">
      <c r="A8409" s="1">
        <v>39203</v>
      </c>
      <c r="B8409" t="s">
        <v>2</v>
      </c>
      <c r="C8409" t="s">
        <v>26</v>
      </c>
      <c r="D8409" t="s">
        <v>26</v>
      </c>
      <c r="E8409" t="s">
        <v>26</v>
      </c>
      <c r="F8409">
        <v>288835601.89999998</v>
      </c>
      <c r="G8409">
        <v>250792730.08000001</v>
      </c>
      <c r="H8409">
        <v>396295890.33999997</v>
      </c>
      <c r="I8409" t="s">
        <v>26</v>
      </c>
      <c r="J8409" t="s">
        <v>26</v>
      </c>
      <c r="K8409" t="s">
        <v>26</v>
      </c>
    </row>
    <row r="8410" spans="1:11" x14ac:dyDescent="0.25">
      <c r="A8410" s="1">
        <v>39203</v>
      </c>
      <c r="B8410" t="s">
        <v>147</v>
      </c>
      <c r="C8410" t="s">
        <v>26</v>
      </c>
      <c r="D8410" t="s">
        <v>26</v>
      </c>
      <c r="E8410" t="s">
        <v>26</v>
      </c>
      <c r="F8410">
        <v>300456688.12</v>
      </c>
      <c r="G8410">
        <v>243926438.83000001</v>
      </c>
      <c r="H8410">
        <v>427683416</v>
      </c>
      <c r="I8410" t="s">
        <v>26</v>
      </c>
      <c r="J8410" t="s">
        <v>26</v>
      </c>
      <c r="K8410" t="s">
        <v>26</v>
      </c>
    </row>
    <row r="8411" spans="1:11" x14ac:dyDescent="0.25">
      <c r="A8411" s="1">
        <v>39203</v>
      </c>
      <c r="B8411" t="s">
        <v>148</v>
      </c>
      <c r="C8411" t="s">
        <v>26</v>
      </c>
      <c r="D8411" t="s">
        <v>26</v>
      </c>
      <c r="E8411" t="s">
        <v>26</v>
      </c>
      <c r="F8411">
        <v>294080698.54000002</v>
      </c>
      <c r="G8411">
        <v>250163240.91</v>
      </c>
      <c r="H8411">
        <v>393235314.75</v>
      </c>
      <c r="I8411" t="s">
        <v>26</v>
      </c>
      <c r="J8411" t="s">
        <v>26</v>
      </c>
      <c r="K8411" t="s">
        <v>26</v>
      </c>
    </row>
    <row r="8412" spans="1:11" x14ac:dyDescent="0.25">
      <c r="A8412" s="1">
        <v>39203</v>
      </c>
      <c r="B8412" t="s">
        <v>149</v>
      </c>
      <c r="C8412" t="s">
        <v>26</v>
      </c>
      <c r="D8412" t="s">
        <v>26</v>
      </c>
      <c r="E8412" t="s">
        <v>26</v>
      </c>
      <c r="F8412">
        <v>277381858.70999998</v>
      </c>
      <c r="G8412">
        <v>242329006.38</v>
      </c>
      <c r="H8412">
        <v>360358932.27999997</v>
      </c>
      <c r="I8412" t="s">
        <v>26</v>
      </c>
      <c r="J8412" t="s">
        <v>26</v>
      </c>
      <c r="K8412" t="s">
        <v>26</v>
      </c>
    </row>
    <row r="8413" spans="1:11" x14ac:dyDescent="0.25">
      <c r="A8413" s="1">
        <v>39203</v>
      </c>
      <c r="B8413" t="s">
        <v>150</v>
      </c>
      <c r="C8413" t="s">
        <v>26</v>
      </c>
      <c r="D8413" t="s">
        <v>26</v>
      </c>
      <c r="E8413" t="s">
        <v>26</v>
      </c>
      <c r="F8413">
        <v>311159256.51999998</v>
      </c>
      <c r="G8413">
        <v>264079531.41999999</v>
      </c>
      <c r="H8413">
        <v>427187771.63</v>
      </c>
      <c r="I8413" t="s">
        <v>26</v>
      </c>
      <c r="J8413" t="s">
        <v>26</v>
      </c>
      <c r="K8413" t="s">
        <v>26</v>
      </c>
    </row>
    <row r="8414" spans="1:11" x14ac:dyDescent="0.25">
      <c r="A8414" s="1">
        <v>39203</v>
      </c>
      <c r="B8414" t="s">
        <v>151</v>
      </c>
      <c r="C8414" t="s">
        <v>26</v>
      </c>
      <c r="D8414" t="s">
        <v>26</v>
      </c>
      <c r="E8414" t="s">
        <v>26</v>
      </c>
      <c r="F8414">
        <v>261550678.55000001</v>
      </c>
      <c r="G8414">
        <v>233024352.50999999</v>
      </c>
      <c r="H8414">
        <v>348963559.68000001</v>
      </c>
      <c r="I8414" t="s">
        <v>26</v>
      </c>
      <c r="J8414" t="s">
        <v>26</v>
      </c>
      <c r="K8414" t="s">
        <v>26</v>
      </c>
    </row>
    <row r="8415" spans="1:11" x14ac:dyDescent="0.25">
      <c r="A8415" s="1">
        <v>39203</v>
      </c>
      <c r="B8415" t="s">
        <v>152</v>
      </c>
      <c r="C8415" t="s">
        <v>26</v>
      </c>
      <c r="D8415" t="s">
        <v>26</v>
      </c>
      <c r="E8415" t="s">
        <v>26</v>
      </c>
      <c r="F8415">
        <v>259255634.97</v>
      </c>
      <c r="G8415">
        <v>239806545.16</v>
      </c>
      <c r="H8415">
        <v>315486017.12</v>
      </c>
      <c r="I8415" t="s">
        <v>26</v>
      </c>
      <c r="J8415" t="s">
        <v>26</v>
      </c>
      <c r="K8415" t="s">
        <v>26</v>
      </c>
    </row>
    <row r="8416" spans="1:11" x14ac:dyDescent="0.25">
      <c r="A8416" s="1">
        <v>39203</v>
      </c>
      <c r="B8416" t="s">
        <v>153</v>
      </c>
      <c r="C8416" t="s">
        <v>26</v>
      </c>
      <c r="D8416" t="s">
        <v>26</v>
      </c>
      <c r="E8416" t="s">
        <v>26</v>
      </c>
      <c r="F8416">
        <v>312036050.04000002</v>
      </c>
      <c r="G8416">
        <v>299382718.05000001</v>
      </c>
      <c r="H8416">
        <v>350851208.5</v>
      </c>
      <c r="I8416" t="s">
        <v>26</v>
      </c>
      <c r="J8416" t="s">
        <v>26</v>
      </c>
      <c r="K8416" t="s">
        <v>26</v>
      </c>
    </row>
    <row r="8417" spans="1:11" x14ac:dyDescent="0.25">
      <c r="A8417" s="1">
        <v>39203</v>
      </c>
      <c r="B8417" t="s">
        <v>154</v>
      </c>
      <c r="C8417" t="s">
        <v>26</v>
      </c>
      <c r="D8417" t="s">
        <v>26</v>
      </c>
      <c r="E8417" t="s">
        <v>26</v>
      </c>
      <c r="F8417">
        <v>283456727.24000001</v>
      </c>
      <c r="G8417">
        <v>255987106.02000001</v>
      </c>
      <c r="H8417">
        <v>374023309.68000001</v>
      </c>
      <c r="I8417" t="s">
        <v>26</v>
      </c>
      <c r="J8417" t="s">
        <v>26</v>
      </c>
      <c r="K8417" t="s">
        <v>26</v>
      </c>
    </row>
    <row r="8418" spans="1:11" x14ac:dyDescent="0.25">
      <c r="A8418" s="1">
        <v>39203</v>
      </c>
      <c r="B8418" t="s">
        <v>155</v>
      </c>
      <c r="C8418" t="s">
        <v>26</v>
      </c>
      <c r="D8418" t="s">
        <v>26</v>
      </c>
      <c r="E8418" t="s">
        <v>26</v>
      </c>
      <c r="F8418">
        <v>268884322.31999999</v>
      </c>
      <c r="G8418">
        <v>239226814.75999999</v>
      </c>
      <c r="H8418">
        <v>348289686.89999998</v>
      </c>
      <c r="I8418" t="s">
        <v>26</v>
      </c>
      <c r="J8418" t="s">
        <v>26</v>
      </c>
      <c r="K8418" t="s">
        <v>26</v>
      </c>
    </row>
    <row r="8419" spans="1:11" x14ac:dyDescent="0.25">
      <c r="A8419" s="1">
        <v>39234</v>
      </c>
      <c r="B8419" t="s">
        <v>1</v>
      </c>
      <c r="C8419" t="s">
        <v>26</v>
      </c>
      <c r="D8419" t="s">
        <v>26</v>
      </c>
      <c r="E8419" t="s">
        <v>26</v>
      </c>
      <c r="F8419">
        <v>293788480.07999998</v>
      </c>
      <c r="G8419">
        <v>255971071.28999999</v>
      </c>
      <c r="H8419">
        <v>393253715.31</v>
      </c>
      <c r="I8419" t="s">
        <v>26</v>
      </c>
      <c r="J8419" t="s">
        <v>26</v>
      </c>
      <c r="K8419" t="s">
        <v>26</v>
      </c>
    </row>
    <row r="8420" spans="1:11" x14ac:dyDescent="0.25">
      <c r="A8420" s="1">
        <v>39234</v>
      </c>
      <c r="B8420" t="s">
        <v>126</v>
      </c>
      <c r="C8420" t="s">
        <v>26</v>
      </c>
      <c r="D8420" t="s">
        <v>26</v>
      </c>
      <c r="E8420" t="s">
        <v>26</v>
      </c>
      <c r="F8420">
        <v>282895371.49000001</v>
      </c>
      <c r="G8420">
        <v>250249144.15000001</v>
      </c>
      <c r="H8420">
        <v>369432277.69</v>
      </c>
      <c r="I8420" t="s">
        <v>26</v>
      </c>
      <c r="J8420" t="s">
        <v>26</v>
      </c>
      <c r="K8420" t="s">
        <v>26</v>
      </c>
    </row>
    <row r="8421" spans="1:11" x14ac:dyDescent="0.25">
      <c r="A8421" s="1">
        <v>39234</v>
      </c>
      <c r="B8421" t="s">
        <v>127</v>
      </c>
      <c r="C8421" t="s">
        <v>26</v>
      </c>
      <c r="D8421" t="s">
        <v>26</v>
      </c>
      <c r="E8421" t="s">
        <v>26</v>
      </c>
      <c r="F8421">
        <v>299613424.11000001</v>
      </c>
      <c r="G8421">
        <v>261273452.52000001</v>
      </c>
      <c r="H8421">
        <v>418391206.44999999</v>
      </c>
      <c r="I8421" t="s">
        <v>26</v>
      </c>
      <c r="J8421" t="s">
        <v>26</v>
      </c>
      <c r="K8421" t="s">
        <v>26</v>
      </c>
    </row>
    <row r="8422" spans="1:11" x14ac:dyDescent="0.25">
      <c r="A8422" s="1">
        <v>39234</v>
      </c>
      <c r="B8422" t="s">
        <v>113</v>
      </c>
      <c r="C8422" t="s">
        <v>26</v>
      </c>
      <c r="D8422" t="s">
        <v>26</v>
      </c>
      <c r="E8422" t="s">
        <v>26</v>
      </c>
      <c r="F8422">
        <v>298338573.29000002</v>
      </c>
      <c r="G8422">
        <v>256183344.05000001</v>
      </c>
      <c r="H8422">
        <v>398779567.30000001</v>
      </c>
      <c r="I8422" t="s">
        <v>26</v>
      </c>
      <c r="J8422" t="s">
        <v>26</v>
      </c>
      <c r="K8422" t="s">
        <v>26</v>
      </c>
    </row>
    <row r="8423" spans="1:11" x14ac:dyDescent="0.25">
      <c r="A8423" s="1">
        <v>39234</v>
      </c>
      <c r="B8423" t="s">
        <v>128</v>
      </c>
      <c r="C8423" t="s">
        <v>26</v>
      </c>
      <c r="D8423" t="s">
        <v>26</v>
      </c>
      <c r="E8423" t="s">
        <v>26</v>
      </c>
      <c r="F8423">
        <v>279669583.81</v>
      </c>
      <c r="G8423">
        <v>242827056.09</v>
      </c>
      <c r="H8423">
        <v>375994074.67000002</v>
      </c>
      <c r="I8423" t="s">
        <v>26</v>
      </c>
      <c r="J8423" t="s">
        <v>26</v>
      </c>
      <c r="K8423" t="s">
        <v>26</v>
      </c>
    </row>
    <row r="8424" spans="1:11" x14ac:dyDescent="0.25">
      <c r="A8424" s="1">
        <v>39234</v>
      </c>
      <c r="B8424" t="s">
        <v>129</v>
      </c>
      <c r="C8424" t="s">
        <v>26</v>
      </c>
      <c r="D8424" t="s">
        <v>26</v>
      </c>
      <c r="E8424" t="s">
        <v>26</v>
      </c>
      <c r="F8424">
        <v>288616355.37</v>
      </c>
      <c r="G8424">
        <v>264047377.87</v>
      </c>
      <c r="H8424">
        <v>360691896.54000002</v>
      </c>
      <c r="I8424" t="s">
        <v>26</v>
      </c>
      <c r="J8424" t="s">
        <v>26</v>
      </c>
      <c r="K8424" t="s">
        <v>26</v>
      </c>
    </row>
    <row r="8425" spans="1:11" x14ac:dyDescent="0.25">
      <c r="A8425" s="1">
        <v>39234</v>
      </c>
      <c r="B8425" t="s">
        <v>130</v>
      </c>
      <c r="C8425" t="s">
        <v>26</v>
      </c>
      <c r="D8425" t="s">
        <v>26</v>
      </c>
      <c r="E8425" t="s">
        <v>26</v>
      </c>
      <c r="F8425">
        <v>295653568.25</v>
      </c>
      <c r="G8425">
        <v>250037207.34999999</v>
      </c>
      <c r="H8425">
        <v>461883874.52999997</v>
      </c>
      <c r="I8425" t="s">
        <v>26</v>
      </c>
      <c r="J8425" t="s">
        <v>26</v>
      </c>
      <c r="K8425" t="s">
        <v>26</v>
      </c>
    </row>
    <row r="8426" spans="1:11" x14ac:dyDescent="0.25">
      <c r="A8426" s="1">
        <v>39234</v>
      </c>
      <c r="B8426" t="s">
        <v>131</v>
      </c>
      <c r="C8426" t="s">
        <v>26</v>
      </c>
      <c r="D8426" t="s">
        <v>26</v>
      </c>
      <c r="E8426" t="s">
        <v>26</v>
      </c>
      <c r="F8426">
        <v>297345879.75999999</v>
      </c>
      <c r="G8426">
        <v>255540213.09</v>
      </c>
      <c r="H8426">
        <v>429557532.91000003</v>
      </c>
      <c r="I8426" t="s">
        <v>26</v>
      </c>
      <c r="J8426" t="s">
        <v>26</v>
      </c>
      <c r="K8426" t="s">
        <v>26</v>
      </c>
    </row>
    <row r="8427" spans="1:11" x14ac:dyDescent="0.25">
      <c r="A8427" s="1">
        <v>39234</v>
      </c>
      <c r="B8427" t="s">
        <v>132</v>
      </c>
      <c r="C8427" t="s">
        <v>26</v>
      </c>
      <c r="D8427" t="s">
        <v>26</v>
      </c>
      <c r="E8427" t="s">
        <v>26</v>
      </c>
      <c r="F8427">
        <v>292611162.43000001</v>
      </c>
      <c r="G8427">
        <v>249233556.52000001</v>
      </c>
      <c r="H8427">
        <v>392533538.88999999</v>
      </c>
      <c r="I8427" t="s">
        <v>26</v>
      </c>
      <c r="J8427" t="s">
        <v>26</v>
      </c>
      <c r="K8427" t="s">
        <v>26</v>
      </c>
    </row>
    <row r="8428" spans="1:11" x14ac:dyDescent="0.25">
      <c r="A8428" s="1">
        <v>39234</v>
      </c>
      <c r="B8428" t="s">
        <v>133</v>
      </c>
      <c r="C8428" t="s">
        <v>26</v>
      </c>
      <c r="D8428" t="s">
        <v>26</v>
      </c>
      <c r="E8428" t="s">
        <v>26</v>
      </c>
      <c r="F8428">
        <v>287035135.27999997</v>
      </c>
      <c r="G8428">
        <v>253741991.03</v>
      </c>
      <c r="H8428">
        <v>373458576.94</v>
      </c>
      <c r="I8428" t="s">
        <v>26</v>
      </c>
      <c r="J8428" t="s">
        <v>26</v>
      </c>
      <c r="K8428" t="s">
        <v>26</v>
      </c>
    </row>
    <row r="8429" spans="1:11" x14ac:dyDescent="0.25">
      <c r="A8429" s="1">
        <v>39234</v>
      </c>
      <c r="B8429" t="s">
        <v>134</v>
      </c>
      <c r="C8429" t="s">
        <v>26</v>
      </c>
      <c r="D8429" t="s">
        <v>26</v>
      </c>
      <c r="E8429" t="s">
        <v>26</v>
      </c>
      <c r="F8429">
        <v>264349321.84</v>
      </c>
      <c r="G8429">
        <v>250730931.41</v>
      </c>
      <c r="H8429">
        <v>298768895.31999999</v>
      </c>
      <c r="I8429" t="s">
        <v>26</v>
      </c>
      <c r="J8429" t="s">
        <v>26</v>
      </c>
      <c r="K8429" t="s">
        <v>26</v>
      </c>
    </row>
    <row r="8430" spans="1:11" x14ac:dyDescent="0.25">
      <c r="A8430" s="1">
        <v>39234</v>
      </c>
      <c r="B8430" t="s">
        <v>135</v>
      </c>
      <c r="C8430" t="s">
        <v>26</v>
      </c>
      <c r="D8430" t="s">
        <v>26</v>
      </c>
      <c r="E8430" t="s">
        <v>26</v>
      </c>
      <c r="F8430">
        <v>277326934.94999999</v>
      </c>
      <c r="G8430">
        <v>242770225.53999999</v>
      </c>
      <c r="H8430">
        <v>378020231.37</v>
      </c>
      <c r="I8430" t="s">
        <v>26</v>
      </c>
      <c r="J8430" t="s">
        <v>26</v>
      </c>
      <c r="K8430" t="s">
        <v>26</v>
      </c>
    </row>
    <row r="8431" spans="1:11" x14ac:dyDescent="0.25">
      <c r="A8431" s="1">
        <v>39234</v>
      </c>
      <c r="B8431" t="s">
        <v>136</v>
      </c>
      <c r="C8431" t="s">
        <v>26</v>
      </c>
      <c r="D8431" t="s">
        <v>26</v>
      </c>
      <c r="E8431" t="s">
        <v>26</v>
      </c>
      <c r="F8431">
        <v>309823921.98000002</v>
      </c>
      <c r="G8431">
        <v>258357119.94999999</v>
      </c>
      <c r="H8431">
        <v>465390853.79000002</v>
      </c>
      <c r="I8431" t="s">
        <v>26</v>
      </c>
      <c r="J8431" t="s">
        <v>26</v>
      </c>
      <c r="K8431" t="s">
        <v>26</v>
      </c>
    </row>
    <row r="8432" spans="1:11" x14ac:dyDescent="0.25">
      <c r="A8432" s="1">
        <v>39234</v>
      </c>
      <c r="B8432" t="s">
        <v>137</v>
      </c>
      <c r="C8432" t="s">
        <v>26</v>
      </c>
      <c r="D8432" t="s">
        <v>26</v>
      </c>
      <c r="E8432" t="s">
        <v>26</v>
      </c>
      <c r="F8432">
        <v>292519301.45999998</v>
      </c>
      <c r="G8432">
        <v>239136321.13</v>
      </c>
      <c r="H8432">
        <v>513980611.35000002</v>
      </c>
      <c r="I8432" t="s">
        <v>26</v>
      </c>
      <c r="J8432" t="s">
        <v>26</v>
      </c>
      <c r="K8432" t="s">
        <v>26</v>
      </c>
    </row>
    <row r="8433" spans="1:11" x14ac:dyDescent="0.25">
      <c r="A8433" s="1">
        <v>39234</v>
      </c>
      <c r="B8433" t="s">
        <v>138</v>
      </c>
      <c r="C8433" t="s">
        <v>26</v>
      </c>
      <c r="D8433" t="s">
        <v>26</v>
      </c>
      <c r="E8433" t="s">
        <v>26</v>
      </c>
      <c r="F8433">
        <v>337790177.41000003</v>
      </c>
      <c r="G8433">
        <v>285562148.80000001</v>
      </c>
      <c r="H8433">
        <v>508777353.50999999</v>
      </c>
      <c r="I8433" t="s">
        <v>26</v>
      </c>
      <c r="J8433" t="s">
        <v>26</v>
      </c>
      <c r="K8433" t="s">
        <v>26</v>
      </c>
    </row>
    <row r="8434" spans="1:11" x14ac:dyDescent="0.25">
      <c r="A8434" s="1">
        <v>39234</v>
      </c>
      <c r="B8434" t="s">
        <v>139</v>
      </c>
      <c r="C8434" t="s">
        <v>26</v>
      </c>
      <c r="D8434" t="s">
        <v>26</v>
      </c>
      <c r="E8434" t="s">
        <v>26</v>
      </c>
      <c r="F8434">
        <v>313534635.69</v>
      </c>
      <c r="G8434">
        <v>261494631.63</v>
      </c>
      <c r="H8434">
        <v>493604337.74000001</v>
      </c>
      <c r="I8434" t="s">
        <v>26</v>
      </c>
      <c r="J8434" t="s">
        <v>26</v>
      </c>
      <c r="K8434" t="s">
        <v>26</v>
      </c>
    </row>
    <row r="8435" spans="1:11" x14ac:dyDescent="0.25">
      <c r="A8435" s="1">
        <v>39234</v>
      </c>
      <c r="B8435" t="s">
        <v>140</v>
      </c>
      <c r="C8435" t="s">
        <v>26</v>
      </c>
      <c r="D8435" t="s">
        <v>26</v>
      </c>
      <c r="E8435" t="s">
        <v>26</v>
      </c>
      <c r="F8435">
        <v>264498858.59</v>
      </c>
      <c r="G8435">
        <v>242206312.84999999</v>
      </c>
      <c r="H8435">
        <v>338166782.01999998</v>
      </c>
      <c r="I8435" t="s">
        <v>26</v>
      </c>
      <c r="J8435" t="s">
        <v>26</v>
      </c>
      <c r="K8435" t="s">
        <v>26</v>
      </c>
    </row>
    <row r="8436" spans="1:11" x14ac:dyDescent="0.25">
      <c r="A8436" s="1">
        <v>39234</v>
      </c>
      <c r="B8436" t="s">
        <v>141</v>
      </c>
      <c r="C8436" t="s">
        <v>26</v>
      </c>
      <c r="D8436" t="s">
        <v>26</v>
      </c>
      <c r="E8436" t="s">
        <v>26</v>
      </c>
      <c r="F8436">
        <v>298805902.63999999</v>
      </c>
      <c r="G8436">
        <v>269074252.24000001</v>
      </c>
      <c r="H8436">
        <v>393808742.07999998</v>
      </c>
      <c r="I8436" t="s">
        <v>26</v>
      </c>
      <c r="J8436" t="s">
        <v>26</v>
      </c>
      <c r="K8436" t="s">
        <v>26</v>
      </c>
    </row>
    <row r="8437" spans="1:11" x14ac:dyDescent="0.25">
      <c r="A8437" s="1">
        <v>39234</v>
      </c>
      <c r="B8437" t="s">
        <v>142</v>
      </c>
      <c r="C8437" t="s">
        <v>26</v>
      </c>
      <c r="D8437" t="s">
        <v>26</v>
      </c>
      <c r="E8437" t="s">
        <v>26</v>
      </c>
      <c r="F8437">
        <v>286993120.87</v>
      </c>
      <c r="G8437">
        <v>247855939.34999999</v>
      </c>
      <c r="H8437">
        <v>408162630.82999998</v>
      </c>
      <c r="I8437" t="s">
        <v>26</v>
      </c>
      <c r="J8437" t="s">
        <v>26</v>
      </c>
      <c r="K8437" t="s">
        <v>26</v>
      </c>
    </row>
    <row r="8438" spans="1:11" x14ac:dyDescent="0.25">
      <c r="A8438" s="1">
        <v>39234</v>
      </c>
      <c r="B8438" t="s">
        <v>143</v>
      </c>
      <c r="C8438" t="s">
        <v>26</v>
      </c>
      <c r="D8438" t="s">
        <v>26</v>
      </c>
      <c r="E8438" t="s">
        <v>26</v>
      </c>
      <c r="F8438">
        <v>295808897.97000003</v>
      </c>
      <c r="G8438">
        <v>258062091.52000001</v>
      </c>
      <c r="H8438">
        <v>388287875.58999997</v>
      </c>
      <c r="I8438" t="s">
        <v>26</v>
      </c>
      <c r="J8438" t="s">
        <v>26</v>
      </c>
      <c r="K8438" t="s">
        <v>26</v>
      </c>
    </row>
    <row r="8439" spans="1:11" x14ac:dyDescent="0.25">
      <c r="A8439" s="1">
        <v>39234</v>
      </c>
      <c r="B8439" t="s">
        <v>144</v>
      </c>
      <c r="C8439" t="s">
        <v>26</v>
      </c>
      <c r="D8439" t="s">
        <v>26</v>
      </c>
      <c r="E8439" t="s">
        <v>26</v>
      </c>
      <c r="F8439">
        <v>286307069.61000001</v>
      </c>
      <c r="G8439">
        <v>247370796.31</v>
      </c>
      <c r="H8439">
        <v>418027952.01999998</v>
      </c>
      <c r="I8439" t="s">
        <v>26</v>
      </c>
      <c r="J8439" t="s">
        <v>26</v>
      </c>
      <c r="K8439" t="s">
        <v>26</v>
      </c>
    </row>
    <row r="8440" spans="1:11" x14ac:dyDescent="0.25">
      <c r="A8440" s="1">
        <v>39234</v>
      </c>
      <c r="B8440" t="s">
        <v>145</v>
      </c>
      <c r="C8440" t="s">
        <v>26</v>
      </c>
      <c r="D8440" t="s">
        <v>26</v>
      </c>
      <c r="E8440" t="s">
        <v>26</v>
      </c>
      <c r="F8440">
        <v>307513963.57999998</v>
      </c>
      <c r="G8440">
        <v>277687302.81</v>
      </c>
      <c r="H8440">
        <v>388234039.88999999</v>
      </c>
      <c r="I8440" t="s">
        <v>26</v>
      </c>
      <c r="J8440" t="s">
        <v>26</v>
      </c>
      <c r="K8440" t="s">
        <v>26</v>
      </c>
    </row>
    <row r="8441" spans="1:11" x14ac:dyDescent="0.25">
      <c r="A8441" s="1">
        <v>39234</v>
      </c>
      <c r="B8441" t="s">
        <v>146</v>
      </c>
      <c r="C8441" t="s">
        <v>26</v>
      </c>
      <c r="D8441" t="s">
        <v>26</v>
      </c>
      <c r="E8441" t="s">
        <v>26</v>
      </c>
      <c r="F8441">
        <v>306728495.17000002</v>
      </c>
      <c r="G8441">
        <v>277404327.31999999</v>
      </c>
      <c r="H8441">
        <v>390104525.63999999</v>
      </c>
      <c r="I8441" t="s">
        <v>26</v>
      </c>
      <c r="J8441" t="s">
        <v>26</v>
      </c>
      <c r="K8441" t="s">
        <v>26</v>
      </c>
    </row>
    <row r="8442" spans="1:11" x14ac:dyDescent="0.25">
      <c r="A8442" s="1">
        <v>39234</v>
      </c>
      <c r="B8442" t="s">
        <v>2</v>
      </c>
      <c r="C8442" t="s">
        <v>26</v>
      </c>
      <c r="D8442" t="s">
        <v>26</v>
      </c>
      <c r="E8442" t="s">
        <v>26</v>
      </c>
      <c r="F8442">
        <v>289557690.91000003</v>
      </c>
      <c r="G8442">
        <v>251820980.28</v>
      </c>
      <c r="H8442">
        <v>396295890.33999997</v>
      </c>
      <c r="I8442" t="s">
        <v>26</v>
      </c>
      <c r="J8442" t="s">
        <v>26</v>
      </c>
      <c r="K8442" t="s">
        <v>26</v>
      </c>
    </row>
    <row r="8443" spans="1:11" x14ac:dyDescent="0.25">
      <c r="A8443" s="1">
        <v>39234</v>
      </c>
      <c r="B8443" t="s">
        <v>147</v>
      </c>
      <c r="C8443" t="s">
        <v>26</v>
      </c>
      <c r="D8443" t="s">
        <v>26</v>
      </c>
      <c r="E8443" t="s">
        <v>26</v>
      </c>
      <c r="F8443">
        <v>300967464.49000001</v>
      </c>
      <c r="G8443">
        <v>244731396.08000001</v>
      </c>
      <c r="H8443">
        <v>427683416</v>
      </c>
      <c r="I8443" t="s">
        <v>26</v>
      </c>
      <c r="J8443" t="s">
        <v>26</v>
      </c>
      <c r="K8443" t="s">
        <v>26</v>
      </c>
    </row>
    <row r="8444" spans="1:11" x14ac:dyDescent="0.25">
      <c r="A8444" s="1">
        <v>39234</v>
      </c>
      <c r="B8444" t="s">
        <v>148</v>
      </c>
      <c r="C8444" t="s">
        <v>26</v>
      </c>
      <c r="D8444" t="s">
        <v>26</v>
      </c>
      <c r="E8444" t="s">
        <v>26</v>
      </c>
      <c r="F8444">
        <v>295286429.39999998</v>
      </c>
      <c r="G8444">
        <v>250463436.80000001</v>
      </c>
      <c r="H8444">
        <v>396066609.01999998</v>
      </c>
      <c r="I8444" t="s">
        <v>26</v>
      </c>
      <c r="J8444" t="s">
        <v>26</v>
      </c>
      <c r="K8444" t="s">
        <v>26</v>
      </c>
    </row>
    <row r="8445" spans="1:11" x14ac:dyDescent="0.25">
      <c r="A8445" s="1">
        <v>39234</v>
      </c>
      <c r="B8445" t="s">
        <v>149</v>
      </c>
      <c r="C8445" t="s">
        <v>26</v>
      </c>
      <c r="D8445" t="s">
        <v>26</v>
      </c>
      <c r="E8445" t="s">
        <v>26</v>
      </c>
      <c r="F8445">
        <v>277881146.05000001</v>
      </c>
      <c r="G8445">
        <v>243152925</v>
      </c>
      <c r="H8445">
        <v>360358932.27999997</v>
      </c>
      <c r="I8445" t="s">
        <v>26</v>
      </c>
      <c r="J8445" t="s">
        <v>26</v>
      </c>
      <c r="K8445" t="s">
        <v>26</v>
      </c>
    </row>
    <row r="8446" spans="1:11" x14ac:dyDescent="0.25">
      <c r="A8446" s="1">
        <v>39234</v>
      </c>
      <c r="B8446" t="s">
        <v>150</v>
      </c>
      <c r="C8446" t="s">
        <v>26</v>
      </c>
      <c r="D8446" t="s">
        <v>26</v>
      </c>
      <c r="E8446" t="s">
        <v>26</v>
      </c>
      <c r="F8446">
        <v>311688227.25</v>
      </c>
      <c r="G8446">
        <v>264898177.96000001</v>
      </c>
      <c r="H8446">
        <v>427187771.63</v>
      </c>
      <c r="I8446" t="s">
        <v>26</v>
      </c>
      <c r="J8446" t="s">
        <v>26</v>
      </c>
      <c r="K8446" t="s">
        <v>26</v>
      </c>
    </row>
    <row r="8447" spans="1:11" x14ac:dyDescent="0.25">
      <c r="A8447" s="1">
        <v>39234</v>
      </c>
      <c r="B8447" t="s">
        <v>151</v>
      </c>
      <c r="C8447" t="s">
        <v>26</v>
      </c>
      <c r="D8447" t="s">
        <v>26</v>
      </c>
      <c r="E8447" t="s">
        <v>26</v>
      </c>
      <c r="F8447">
        <v>266284745.84</v>
      </c>
      <c r="G8447">
        <v>232185464.84</v>
      </c>
      <c r="H8447">
        <v>367982073.68000001</v>
      </c>
      <c r="I8447" t="s">
        <v>26</v>
      </c>
      <c r="J8447" t="s">
        <v>26</v>
      </c>
      <c r="K8447" t="s">
        <v>26</v>
      </c>
    </row>
    <row r="8448" spans="1:11" x14ac:dyDescent="0.25">
      <c r="A8448" s="1">
        <v>39234</v>
      </c>
      <c r="B8448" t="s">
        <v>152</v>
      </c>
      <c r="C8448" t="s">
        <v>26</v>
      </c>
      <c r="D8448" t="s">
        <v>26</v>
      </c>
      <c r="E8448" t="s">
        <v>26</v>
      </c>
      <c r="F8448">
        <v>266825899.52000001</v>
      </c>
      <c r="G8448">
        <v>241557132.94</v>
      </c>
      <c r="H8448">
        <v>336402740.05000001</v>
      </c>
      <c r="I8448" t="s">
        <v>26</v>
      </c>
      <c r="J8448" t="s">
        <v>26</v>
      </c>
      <c r="K8448" t="s">
        <v>26</v>
      </c>
    </row>
    <row r="8449" spans="1:11" x14ac:dyDescent="0.25">
      <c r="A8449" s="1">
        <v>39234</v>
      </c>
      <c r="B8449" t="s">
        <v>153</v>
      </c>
      <c r="C8449" t="s">
        <v>26</v>
      </c>
      <c r="D8449" t="s">
        <v>26</v>
      </c>
      <c r="E8449" t="s">
        <v>26</v>
      </c>
      <c r="F8449">
        <v>315000392.50999999</v>
      </c>
      <c r="G8449">
        <v>303933335.37</v>
      </c>
      <c r="H8449">
        <v>350851208.5</v>
      </c>
      <c r="I8449" t="s">
        <v>26</v>
      </c>
      <c r="J8449" t="s">
        <v>26</v>
      </c>
      <c r="K8449" t="s">
        <v>26</v>
      </c>
    </row>
    <row r="8450" spans="1:11" x14ac:dyDescent="0.25">
      <c r="A8450" s="1">
        <v>39234</v>
      </c>
      <c r="B8450" t="s">
        <v>154</v>
      </c>
      <c r="C8450" t="s">
        <v>26</v>
      </c>
      <c r="D8450" t="s">
        <v>26</v>
      </c>
      <c r="E8450" t="s">
        <v>26</v>
      </c>
      <c r="F8450">
        <v>288417219.97000003</v>
      </c>
      <c r="G8450">
        <v>257830213.18000001</v>
      </c>
      <c r="H8450">
        <v>386777504.54000002</v>
      </c>
      <c r="I8450" t="s">
        <v>26</v>
      </c>
      <c r="J8450" t="s">
        <v>26</v>
      </c>
      <c r="K8450" t="s">
        <v>26</v>
      </c>
    </row>
    <row r="8451" spans="1:11" x14ac:dyDescent="0.25">
      <c r="A8451" s="1">
        <v>39234</v>
      </c>
      <c r="B8451" t="s">
        <v>155</v>
      </c>
      <c r="C8451" t="s">
        <v>26</v>
      </c>
      <c r="D8451" t="s">
        <v>26</v>
      </c>
      <c r="E8451" t="s">
        <v>26</v>
      </c>
      <c r="F8451">
        <v>269637198.42000002</v>
      </c>
      <c r="G8451">
        <v>240375103.47</v>
      </c>
      <c r="H8451">
        <v>348289686.89999998</v>
      </c>
      <c r="I8451" t="s">
        <v>26</v>
      </c>
      <c r="J8451" t="s">
        <v>26</v>
      </c>
      <c r="K8451" t="s">
        <v>26</v>
      </c>
    </row>
    <row r="8452" spans="1:11" x14ac:dyDescent="0.25">
      <c r="A8452" s="1">
        <v>39264</v>
      </c>
      <c r="B8452" t="s">
        <v>1</v>
      </c>
      <c r="C8452" t="s">
        <v>26</v>
      </c>
      <c r="D8452" t="s">
        <v>26</v>
      </c>
      <c r="E8452" t="s">
        <v>26</v>
      </c>
      <c r="F8452">
        <v>294993012.85000002</v>
      </c>
      <c r="G8452">
        <v>256892567.15000001</v>
      </c>
      <c r="H8452">
        <v>395102007.76999998</v>
      </c>
      <c r="I8452" t="s">
        <v>26</v>
      </c>
      <c r="J8452" t="s">
        <v>26</v>
      </c>
      <c r="K8452" t="s">
        <v>26</v>
      </c>
    </row>
    <row r="8453" spans="1:11" x14ac:dyDescent="0.25">
      <c r="A8453" s="1">
        <v>39264</v>
      </c>
      <c r="B8453" t="s">
        <v>126</v>
      </c>
      <c r="C8453" t="s">
        <v>26</v>
      </c>
      <c r="D8453" t="s">
        <v>26</v>
      </c>
      <c r="E8453" t="s">
        <v>26</v>
      </c>
      <c r="F8453">
        <v>285611167.06</v>
      </c>
      <c r="G8453">
        <v>250874767.00999999</v>
      </c>
      <c r="H8453">
        <v>376820923.24000001</v>
      </c>
      <c r="I8453" t="s">
        <v>26</v>
      </c>
      <c r="J8453" t="s">
        <v>26</v>
      </c>
      <c r="K8453" t="s">
        <v>26</v>
      </c>
    </row>
    <row r="8454" spans="1:11" x14ac:dyDescent="0.25">
      <c r="A8454" s="1">
        <v>39264</v>
      </c>
      <c r="B8454" t="s">
        <v>127</v>
      </c>
      <c r="C8454" t="s">
        <v>26</v>
      </c>
      <c r="D8454" t="s">
        <v>26</v>
      </c>
      <c r="E8454" t="s">
        <v>26</v>
      </c>
      <c r="F8454">
        <v>300632109.75</v>
      </c>
      <c r="G8454">
        <v>262736583.84999999</v>
      </c>
      <c r="H8454">
        <v>418349367.31999999</v>
      </c>
      <c r="I8454" t="s">
        <v>26</v>
      </c>
      <c r="J8454" t="s">
        <v>26</v>
      </c>
      <c r="K8454" t="s">
        <v>26</v>
      </c>
    </row>
    <row r="8455" spans="1:11" x14ac:dyDescent="0.25">
      <c r="A8455" s="1">
        <v>39264</v>
      </c>
      <c r="B8455" t="s">
        <v>113</v>
      </c>
      <c r="C8455" t="s">
        <v>26</v>
      </c>
      <c r="D8455" t="s">
        <v>26</v>
      </c>
      <c r="E8455" t="s">
        <v>26</v>
      </c>
      <c r="F8455">
        <v>298666745.72000003</v>
      </c>
      <c r="G8455">
        <v>256849420.75</v>
      </c>
      <c r="H8455">
        <v>398540299.55000001</v>
      </c>
      <c r="I8455" t="s">
        <v>26</v>
      </c>
      <c r="J8455" t="s">
        <v>26</v>
      </c>
      <c r="K8455" t="s">
        <v>26</v>
      </c>
    </row>
    <row r="8456" spans="1:11" x14ac:dyDescent="0.25">
      <c r="A8456" s="1">
        <v>39264</v>
      </c>
      <c r="B8456" t="s">
        <v>128</v>
      </c>
      <c r="C8456" t="s">
        <v>26</v>
      </c>
      <c r="D8456" t="s">
        <v>26</v>
      </c>
      <c r="E8456" t="s">
        <v>26</v>
      </c>
      <c r="F8456">
        <v>282801883.13999999</v>
      </c>
      <c r="G8456">
        <v>243361275.62</v>
      </c>
      <c r="H8456">
        <v>384679537.79000002</v>
      </c>
      <c r="I8456" t="s">
        <v>26</v>
      </c>
      <c r="J8456" t="s">
        <v>26</v>
      </c>
      <c r="K8456" t="s">
        <v>26</v>
      </c>
    </row>
    <row r="8457" spans="1:11" x14ac:dyDescent="0.25">
      <c r="A8457" s="1">
        <v>39264</v>
      </c>
      <c r="B8457" t="s">
        <v>129</v>
      </c>
      <c r="C8457" t="s">
        <v>26</v>
      </c>
      <c r="D8457" t="s">
        <v>26</v>
      </c>
      <c r="E8457" t="s">
        <v>26</v>
      </c>
      <c r="F8457">
        <v>289684235.88</v>
      </c>
      <c r="G8457">
        <v>265658066.88</v>
      </c>
      <c r="H8457">
        <v>360655827.35000002</v>
      </c>
      <c r="I8457" t="s">
        <v>26</v>
      </c>
      <c r="J8457" t="s">
        <v>26</v>
      </c>
      <c r="K8457" t="s">
        <v>26</v>
      </c>
    </row>
    <row r="8458" spans="1:11" x14ac:dyDescent="0.25">
      <c r="A8458" s="1">
        <v>39264</v>
      </c>
      <c r="B8458" t="s">
        <v>130</v>
      </c>
      <c r="C8458" t="s">
        <v>26</v>
      </c>
      <c r="D8458" t="s">
        <v>26</v>
      </c>
      <c r="E8458" t="s">
        <v>26</v>
      </c>
      <c r="F8458">
        <v>296274440.74000001</v>
      </c>
      <c r="G8458">
        <v>250912337.56999999</v>
      </c>
      <c r="H8458">
        <v>461745309.36000001</v>
      </c>
      <c r="I8458" t="s">
        <v>26</v>
      </c>
      <c r="J8458" t="s">
        <v>26</v>
      </c>
      <c r="K8458" t="s">
        <v>26</v>
      </c>
    </row>
    <row r="8459" spans="1:11" x14ac:dyDescent="0.25">
      <c r="A8459" s="1">
        <v>39264</v>
      </c>
      <c r="B8459" t="s">
        <v>131</v>
      </c>
      <c r="C8459" t="s">
        <v>26</v>
      </c>
      <c r="D8459" t="s">
        <v>26</v>
      </c>
      <c r="E8459" t="s">
        <v>26</v>
      </c>
      <c r="F8459">
        <v>310785913.51999998</v>
      </c>
      <c r="G8459">
        <v>255437997</v>
      </c>
      <c r="H8459">
        <v>482049463.43000001</v>
      </c>
      <c r="I8459" t="s">
        <v>26</v>
      </c>
      <c r="J8459" t="s">
        <v>26</v>
      </c>
      <c r="K8459" t="s">
        <v>26</v>
      </c>
    </row>
    <row r="8460" spans="1:11" x14ac:dyDescent="0.25">
      <c r="A8460" s="1">
        <v>39264</v>
      </c>
      <c r="B8460" t="s">
        <v>132</v>
      </c>
      <c r="C8460" t="s">
        <v>26</v>
      </c>
      <c r="D8460" t="s">
        <v>26</v>
      </c>
      <c r="E8460" t="s">
        <v>26</v>
      </c>
      <c r="F8460">
        <v>298814519.07999998</v>
      </c>
      <c r="G8460">
        <v>248610472.63</v>
      </c>
      <c r="H8460">
        <v>412906029.56</v>
      </c>
      <c r="I8460" t="s">
        <v>26</v>
      </c>
      <c r="J8460" t="s">
        <v>26</v>
      </c>
      <c r="K8460" t="s">
        <v>26</v>
      </c>
    </row>
    <row r="8461" spans="1:11" x14ac:dyDescent="0.25">
      <c r="A8461" s="1">
        <v>39264</v>
      </c>
      <c r="B8461" t="s">
        <v>133</v>
      </c>
      <c r="C8461" t="s">
        <v>26</v>
      </c>
      <c r="D8461" t="s">
        <v>26</v>
      </c>
      <c r="E8461" t="s">
        <v>26</v>
      </c>
      <c r="F8461">
        <v>287350873.93000001</v>
      </c>
      <c r="G8461">
        <v>254553965.40000001</v>
      </c>
      <c r="H8461">
        <v>372861043.22000003</v>
      </c>
      <c r="I8461" t="s">
        <v>26</v>
      </c>
      <c r="J8461" t="s">
        <v>26</v>
      </c>
      <c r="K8461" t="s">
        <v>26</v>
      </c>
    </row>
    <row r="8462" spans="1:11" x14ac:dyDescent="0.25">
      <c r="A8462" s="1">
        <v>39264</v>
      </c>
      <c r="B8462" t="s">
        <v>134</v>
      </c>
      <c r="C8462" t="s">
        <v>26</v>
      </c>
      <c r="D8462" t="s">
        <v>26</v>
      </c>
      <c r="E8462" t="s">
        <v>26</v>
      </c>
      <c r="F8462">
        <v>265248109.53</v>
      </c>
      <c r="G8462">
        <v>252009659.16</v>
      </c>
      <c r="H8462">
        <v>299037787.31999999</v>
      </c>
      <c r="I8462" t="s">
        <v>26</v>
      </c>
      <c r="J8462" t="s">
        <v>26</v>
      </c>
      <c r="K8462" t="s">
        <v>26</v>
      </c>
    </row>
    <row r="8463" spans="1:11" x14ac:dyDescent="0.25">
      <c r="A8463" s="1">
        <v>39264</v>
      </c>
      <c r="B8463" t="s">
        <v>135</v>
      </c>
      <c r="C8463" t="s">
        <v>26</v>
      </c>
      <c r="D8463" t="s">
        <v>26</v>
      </c>
      <c r="E8463" t="s">
        <v>26</v>
      </c>
      <c r="F8463">
        <v>278047984.98000002</v>
      </c>
      <c r="G8463">
        <v>243814137.50999999</v>
      </c>
      <c r="H8463">
        <v>378020231.37</v>
      </c>
      <c r="I8463" t="s">
        <v>26</v>
      </c>
      <c r="J8463" t="s">
        <v>26</v>
      </c>
      <c r="K8463" t="s">
        <v>26</v>
      </c>
    </row>
    <row r="8464" spans="1:11" x14ac:dyDescent="0.25">
      <c r="A8464" s="1">
        <v>39264</v>
      </c>
      <c r="B8464" t="s">
        <v>136</v>
      </c>
      <c r="C8464" t="s">
        <v>26</v>
      </c>
      <c r="D8464" t="s">
        <v>26</v>
      </c>
      <c r="E8464" t="s">
        <v>26</v>
      </c>
      <c r="F8464">
        <v>310567499.38999999</v>
      </c>
      <c r="G8464">
        <v>259468055.56999999</v>
      </c>
      <c r="H8464">
        <v>465390853.79000002</v>
      </c>
      <c r="I8464" t="s">
        <v>26</v>
      </c>
      <c r="J8464" t="s">
        <v>26</v>
      </c>
      <c r="K8464" t="s">
        <v>26</v>
      </c>
    </row>
    <row r="8465" spans="1:11" x14ac:dyDescent="0.25">
      <c r="A8465" s="1">
        <v>39264</v>
      </c>
      <c r="B8465" t="s">
        <v>137</v>
      </c>
      <c r="C8465" t="s">
        <v>26</v>
      </c>
      <c r="D8465" t="s">
        <v>26</v>
      </c>
      <c r="E8465" t="s">
        <v>26</v>
      </c>
      <c r="F8465">
        <v>294069653.75999999</v>
      </c>
      <c r="G8465">
        <v>241001584.44</v>
      </c>
      <c r="H8465">
        <v>514597388.07999998</v>
      </c>
      <c r="I8465" t="s">
        <v>26</v>
      </c>
      <c r="J8465" t="s">
        <v>26</v>
      </c>
      <c r="K8465" t="s">
        <v>26</v>
      </c>
    </row>
    <row r="8466" spans="1:11" x14ac:dyDescent="0.25">
      <c r="A8466" s="1">
        <v>39264</v>
      </c>
      <c r="B8466" t="s">
        <v>138</v>
      </c>
      <c r="C8466" t="s">
        <v>26</v>
      </c>
      <c r="D8466" t="s">
        <v>26</v>
      </c>
      <c r="E8466" t="s">
        <v>26</v>
      </c>
      <c r="F8466">
        <v>340492498.82999998</v>
      </c>
      <c r="G8466">
        <v>289274456.74000001</v>
      </c>
      <c r="H8466">
        <v>508777353.50999999</v>
      </c>
      <c r="I8466" t="s">
        <v>26</v>
      </c>
      <c r="J8466" t="s">
        <v>26</v>
      </c>
      <c r="K8466" t="s">
        <v>26</v>
      </c>
    </row>
    <row r="8467" spans="1:11" x14ac:dyDescent="0.25">
      <c r="A8467" s="1">
        <v>39264</v>
      </c>
      <c r="B8467" t="s">
        <v>139</v>
      </c>
      <c r="C8467" t="s">
        <v>26</v>
      </c>
      <c r="D8467" t="s">
        <v>26</v>
      </c>
      <c r="E8467" t="s">
        <v>26</v>
      </c>
      <c r="F8467">
        <v>314224411.88999999</v>
      </c>
      <c r="G8467">
        <v>262462161.77000001</v>
      </c>
      <c r="H8467">
        <v>493604337.74000001</v>
      </c>
      <c r="I8467" t="s">
        <v>26</v>
      </c>
      <c r="J8467" t="s">
        <v>26</v>
      </c>
      <c r="K8467" t="s">
        <v>26</v>
      </c>
    </row>
    <row r="8468" spans="1:11" x14ac:dyDescent="0.25">
      <c r="A8468" s="1">
        <v>39264</v>
      </c>
      <c r="B8468" t="s">
        <v>140</v>
      </c>
      <c r="C8468" t="s">
        <v>26</v>
      </c>
      <c r="D8468" t="s">
        <v>26</v>
      </c>
      <c r="E8468" t="s">
        <v>26</v>
      </c>
      <c r="F8468">
        <v>265742003.22</v>
      </c>
      <c r="G8468">
        <v>243974418.94</v>
      </c>
      <c r="H8468">
        <v>338166782.01999998</v>
      </c>
      <c r="I8468" t="s">
        <v>26</v>
      </c>
      <c r="J8468" t="s">
        <v>26</v>
      </c>
      <c r="K8468" t="s">
        <v>26</v>
      </c>
    </row>
    <row r="8469" spans="1:11" x14ac:dyDescent="0.25">
      <c r="A8469" s="1">
        <v>39264</v>
      </c>
      <c r="B8469" t="s">
        <v>141</v>
      </c>
      <c r="C8469" t="s">
        <v>26</v>
      </c>
      <c r="D8469" t="s">
        <v>26</v>
      </c>
      <c r="E8469" t="s">
        <v>26</v>
      </c>
      <c r="F8469">
        <v>300867663.36000001</v>
      </c>
      <c r="G8469">
        <v>272060976.44</v>
      </c>
      <c r="H8469">
        <v>393808742.07999998</v>
      </c>
      <c r="I8469" t="s">
        <v>26</v>
      </c>
      <c r="J8469" t="s">
        <v>26</v>
      </c>
      <c r="K8469" t="s">
        <v>26</v>
      </c>
    </row>
    <row r="8470" spans="1:11" x14ac:dyDescent="0.25">
      <c r="A8470" s="1">
        <v>39264</v>
      </c>
      <c r="B8470" t="s">
        <v>142</v>
      </c>
      <c r="C8470" t="s">
        <v>26</v>
      </c>
      <c r="D8470" t="s">
        <v>26</v>
      </c>
      <c r="E8470" t="s">
        <v>26</v>
      </c>
      <c r="F8470">
        <v>288255890.60000002</v>
      </c>
      <c r="G8470">
        <v>249615716.52000001</v>
      </c>
      <c r="H8470">
        <v>408162630.82999998</v>
      </c>
      <c r="I8470" t="s">
        <v>26</v>
      </c>
      <c r="J8470" t="s">
        <v>26</v>
      </c>
      <c r="K8470" t="s">
        <v>26</v>
      </c>
    </row>
    <row r="8471" spans="1:11" x14ac:dyDescent="0.25">
      <c r="A8471" s="1">
        <v>39264</v>
      </c>
      <c r="B8471" t="s">
        <v>143</v>
      </c>
      <c r="C8471" t="s">
        <v>26</v>
      </c>
      <c r="D8471" t="s">
        <v>26</v>
      </c>
      <c r="E8471" t="s">
        <v>26</v>
      </c>
      <c r="F8471">
        <v>296370934.87</v>
      </c>
      <c r="G8471">
        <v>259507239.22999999</v>
      </c>
      <c r="H8471">
        <v>387006525.60000002</v>
      </c>
      <c r="I8471" t="s">
        <v>26</v>
      </c>
      <c r="J8471" t="s">
        <v>26</v>
      </c>
      <c r="K8471" t="s">
        <v>26</v>
      </c>
    </row>
    <row r="8472" spans="1:11" x14ac:dyDescent="0.25">
      <c r="A8472" s="1">
        <v>39264</v>
      </c>
      <c r="B8472" t="s">
        <v>144</v>
      </c>
      <c r="C8472" t="s">
        <v>26</v>
      </c>
      <c r="D8472" t="s">
        <v>26</v>
      </c>
      <c r="E8472" t="s">
        <v>26</v>
      </c>
      <c r="F8472">
        <v>286851053.04000002</v>
      </c>
      <c r="G8472">
        <v>248112908.69999999</v>
      </c>
      <c r="H8472">
        <v>418027952.01999998</v>
      </c>
      <c r="I8472" t="s">
        <v>26</v>
      </c>
      <c r="J8472" t="s">
        <v>26</v>
      </c>
      <c r="K8472" t="s">
        <v>26</v>
      </c>
    </row>
    <row r="8473" spans="1:11" x14ac:dyDescent="0.25">
      <c r="A8473" s="1">
        <v>39264</v>
      </c>
      <c r="B8473" t="s">
        <v>145</v>
      </c>
      <c r="C8473" t="s">
        <v>26</v>
      </c>
      <c r="D8473" t="s">
        <v>26</v>
      </c>
      <c r="E8473" t="s">
        <v>26</v>
      </c>
      <c r="F8473">
        <v>307975234.52999997</v>
      </c>
      <c r="G8473">
        <v>278381521.06</v>
      </c>
      <c r="H8473">
        <v>388234039.88999999</v>
      </c>
      <c r="I8473" t="s">
        <v>26</v>
      </c>
      <c r="J8473" t="s">
        <v>26</v>
      </c>
      <c r="K8473" t="s">
        <v>26</v>
      </c>
    </row>
    <row r="8474" spans="1:11" x14ac:dyDescent="0.25">
      <c r="A8474" s="1">
        <v>39264</v>
      </c>
      <c r="B8474" t="s">
        <v>146</v>
      </c>
      <c r="C8474" t="s">
        <v>26</v>
      </c>
      <c r="D8474" t="s">
        <v>26</v>
      </c>
      <c r="E8474" t="s">
        <v>26</v>
      </c>
      <c r="F8474">
        <v>307035223.67000002</v>
      </c>
      <c r="G8474">
        <v>278458463.75999999</v>
      </c>
      <c r="H8474">
        <v>388856191.16000003</v>
      </c>
      <c r="I8474" t="s">
        <v>26</v>
      </c>
      <c r="J8474" t="s">
        <v>26</v>
      </c>
      <c r="K8474" t="s">
        <v>26</v>
      </c>
    </row>
    <row r="8475" spans="1:11" x14ac:dyDescent="0.25">
      <c r="A8475" s="1">
        <v>39264</v>
      </c>
      <c r="B8475" t="s">
        <v>2</v>
      </c>
      <c r="C8475" t="s">
        <v>26</v>
      </c>
      <c r="D8475" t="s">
        <v>26</v>
      </c>
      <c r="E8475" t="s">
        <v>26</v>
      </c>
      <c r="F8475">
        <v>290310540.89999998</v>
      </c>
      <c r="G8475">
        <v>252903810.49000001</v>
      </c>
      <c r="H8475">
        <v>396295890.33999997</v>
      </c>
      <c r="I8475" t="s">
        <v>26</v>
      </c>
      <c r="J8475" t="s">
        <v>26</v>
      </c>
      <c r="K8475" t="s">
        <v>26</v>
      </c>
    </row>
    <row r="8476" spans="1:11" x14ac:dyDescent="0.25">
      <c r="A8476" s="1">
        <v>39264</v>
      </c>
      <c r="B8476" t="s">
        <v>147</v>
      </c>
      <c r="C8476" t="s">
        <v>26</v>
      </c>
      <c r="D8476" t="s">
        <v>26</v>
      </c>
      <c r="E8476" t="s">
        <v>26</v>
      </c>
      <c r="F8476">
        <v>301388818.94</v>
      </c>
      <c r="G8476">
        <v>245367697.71000001</v>
      </c>
      <c r="H8476">
        <v>427683416</v>
      </c>
      <c r="I8476" t="s">
        <v>26</v>
      </c>
      <c r="J8476" t="s">
        <v>26</v>
      </c>
      <c r="K8476" t="s">
        <v>26</v>
      </c>
    </row>
    <row r="8477" spans="1:11" x14ac:dyDescent="0.25">
      <c r="A8477" s="1">
        <v>39264</v>
      </c>
      <c r="B8477" t="s">
        <v>148</v>
      </c>
      <c r="C8477" t="s">
        <v>26</v>
      </c>
      <c r="D8477" t="s">
        <v>26</v>
      </c>
      <c r="E8477" t="s">
        <v>26</v>
      </c>
      <c r="F8477">
        <v>295581715.82999998</v>
      </c>
      <c r="G8477">
        <v>250964363.68000001</v>
      </c>
      <c r="H8477">
        <v>396066609.01999998</v>
      </c>
      <c r="I8477" t="s">
        <v>26</v>
      </c>
      <c r="J8477" t="s">
        <v>26</v>
      </c>
      <c r="K8477" t="s">
        <v>26</v>
      </c>
    </row>
    <row r="8478" spans="1:11" x14ac:dyDescent="0.25">
      <c r="A8478" s="1">
        <v>39264</v>
      </c>
      <c r="B8478" t="s">
        <v>149</v>
      </c>
      <c r="C8478" t="s">
        <v>26</v>
      </c>
      <c r="D8478" t="s">
        <v>26</v>
      </c>
      <c r="E8478" t="s">
        <v>26</v>
      </c>
      <c r="F8478">
        <v>284744810.36000001</v>
      </c>
      <c r="G8478">
        <v>242399150.94</v>
      </c>
      <c r="H8478">
        <v>380719211.94999999</v>
      </c>
      <c r="I8478" t="s">
        <v>26</v>
      </c>
      <c r="J8478" t="s">
        <v>26</v>
      </c>
      <c r="K8478" t="s">
        <v>26</v>
      </c>
    </row>
    <row r="8479" spans="1:11" x14ac:dyDescent="0.25">
      <c r="A8479" s="1">
        <v>39264</v>
      </c>
      <c r="B8479" t="s">
        <v>150</v>
      </c>
      <c r="C8479" t="s">
        <v>26</v>
      </c>
      <c r="D8479" t="s">
        <v>26</v>
      </c>
      <c r="E8479" t="s">
        <v>26</v>
      </c>
      <c r="F8479">
        <v>312467447.81999999</v>
      </c>
      <c r="G8479">
        <v>266646505.94</v>
      </c>
      <c r="H8479">
        <v>426034364.64999998</v>
      </c>
      <c r="I8479" t="s">
        <v>26</v>
      </c>
      <c r="J8479" t="s">
        <v>26</v>
      </c>
      <c r="K8479" t="s">
        <v>26</v>
      </c>
    </row>
    <row r="8480" spans="1:11" x14ac:dyDescent="0.25">
      <c r="A8480" s="1">
        <v>39264</v>
      </c>
      <c r="B8480" t="s">
        <v>151</v>
      </c>
      <c r="C8480" t="s">
        <v>26</v>
      </c>
      <c r="D8480" t="s">
        <v>26</v>
      </c>
      <c r="E8480" t="s">
        <v>26</v>
      </c>
      <c r="F8480">
        <v>267110228.55000001</v>
      </c>
      <c r="G8480">
        <v>233160643.80000001</v>
      </c>
      <c r="H8480">
        <v>368534046.79000002</v>
      </c>
      <c r="I8480" t="s">
        <v>26</v>
      </c>
      <c r="J8480" t="s">
        <v>26</v>
      </c>
      <c r="K8480" t="s">
        <v>26</v>
      </c>
    </row>
    <row r="8481" spans="1:11" x14ac:dyDescent="0.25">
      <c r="A8481" s="1">
        <v>39264</v>
      </c>
      <c r="B8481" t="s">
        <v>152</v>
      </c>
      <c r="C8481" t="s">
        <v>26</v>
      </c>
      <c r="D8481" t="s">
        <v>26</v>
      </c>
      <c r="E8481" t="s">
        <v>26</v>
      </c>
      <c r="F8481">
        <v>268960506.70999998</v>
      </c>
      <c r="G8481">
        <v>244697375.66999999</v>
      </c>
      <c r="H8481">
        <v>336402740.05000001</v>
      </c>
      <c r="I8481" t="s">
        <v>26</v>
      </c>
      <c r="J8481" t="s">
        <v>26</v>
      </c>
      <c r="K8481" t="s">
        <v>26</v>
      </c>
    </row>
    <row r="8482" spans="1:11" x14ac:dyDescent="0.25">
      <c r="A8482" s="1">
        <v>39264</v>
      </c>
      <c r="B8482" t="s">
        <v>153</v>
      </c>
      <c r="C8482" t="s">
        <v>26</v>
      </c>
      <c r="D8482" t="s">
        <v>26</v>
      </c>
      <c r="E8482" t="s">
        <v>26</v>
      </c>
      <c r="F8482">
        <v>315441393.06</v>
      </c>
      <c r="G8482">
        <v>304632382.04000002</v>
      </c>
      <c r="H8482">
        <v>350851208.5</v>
      </c>
      <c r="I8482" t="s">
        <v>26</v>
      </c>
      <c r="J8482" t="s">
        <v>26</v>
      </c>
      <c r="K8482" t="s">
        <v>26</v>
      </c>
    </row>
    <row r="8483" spans="1:11" x14ac:dyDescent="0.25">
      <c r="A8483" s="1">
        <v>39264</v>
      </c>
      <c r="B8483" t="s">
        <v>154</v>
      </c>
      <c r="C8483" t="s">
        <v>26</v>
      </c>
      <c r="D8483" t="s">
        <v>26</v>
      </c>
      <c r="E8483" t="s">
        <v>26</v>
      </c>
      <c r="F8483">
        <v>289080579.56999999</v>
      </c>
      <c r="G8483">
        <v>258809967.99000001</v>
      </c>
      <c r="H8483">
        <v>386777504.54000002</v>
      </c>
      <c r="I8483" t="s">
        <v>26</v>
      </c>
      <c r="J8483" t="s">
        <v>26</v>
      </c>
      <c r="K8483" t="s">
        <v>26</v>
      </c>
    </row>
    <row r="8484" spans="1:11" x14ac:dyDescent="0.25">
      <c r="A8484" s="1">
        <v>39264</v>
      </c>
      <c r="B8484" t="s">
        <v>155</v>
      </c>
      <c r="C8484" t="s">
        <v>26</v>
      </c>
      <c r="D8484" t="s">
        <v>26</v>
      </c>
      <c r="E8484" t="s">
        <v>26</v>
      </c>
      <c r="F8484">
        <v>271497695.08999997</v>
      </c>
      <c r="G8484">
        <v>243211529.69</v>
      </c>
      <c r="H8484">
        <v>348220028.95999998</v>
      </c>
      <c r="I8484" t="s">
        <v>26</v>
      </c>
      <c r="J8484" t="s">
        <v>26</v>
      </c>
      <c r="K8484" t="s">
        <v>26</v>
      </c>
    </row>
    <row r="8485" spans="1:11" x14ac:dyDescent="0.25">
      <c r="A8485" s="1">
        <v>39295</v>
      </c>
      <c r="B8485" t="s">
        <v>1</v>
      </c>
      <c r="C8485" t="s">
        <v>26</v>
      </c>
      <c r="D8485" t="s">
        <v>26</v>
      </c>
      <c r="E8485" t="s">
        <v>26</v>
      </c>
      <c r="F8485">
        <v>295848492.58999997</v>
      </c>
      <c r="G8485">
        <v>257894448.16</v>
      </c>
      <c r="H8485">
        <v>395734170.98000002</v>
      </c>
      <c r="I8485" t="s">
        <v>26</v>
      </c>
      <c r="J8485" t="s">
        <v>26</v>
      </c>
      <c r="K8485" t="s">
        <v>26</v>
      </c>
    </row>
    <row r="8486" spans="1:11" x14ac:dyDescent="0.25">
      <c r="A8486" s="1">
        <v>39295</v>
      </c>
      <c r="B8486" t="s">
        <v>126</v>
      </c>
      <c r="C8486" t="s">
        <v>26</v>
      </c>
      <c r="D8486" t="s">
        <v>26</v>
      </c>
      <c r="E8486" t="s">
        <v>26</v>
      </c>
      <c r="F8486">
        <v>286182389.38999999</v>
      </c>
      <c r="G8486">
        <v>251727741.21000001</v>
      </c>
      <c r="H8486">
        <v>376820923.24000001</v>
      </c>
      <c r="I8486" t="s">
        <v>26</v>
      </c>
      <c r="J8486" t="s">
        <v>26</v>
      </c>
      <c r="K8486" t="s">
        <v>26</v>
      </c>
    </row>
    <row r="8487" spans="1:11" x14ac:dyDescent="0.25">
      <c r="A8487" s="1">
        <v>39295</v>
      </c>
      <c r="B8487" t="s">
        <v>127</v>
      </c>
      <c r="C8487" t="s">
        <v>26</v>
      </c>
      <c r="D8487" t="s">
        <v>26</v>
      </c>
      <c r="E8487" t="s">
        <v>26</v>
      </c>
      <c r="F8487">
        <v>301413753.24000001</v>
      </c>
      <c r="G8487">
        <v>263761256.53</v>
      </c>
      <c r="H8487">
        <v>418600376.94999999</v>
      </c>
      <c r="I8487" t="s">
        <v>26</v>
      </c>
      <c r="J8487" t="s">
        <v>26</v>
      </c>
      <c r="K8487" t="s">
        <v>26</v>
      </c>
    </row>
    <row r="8488" spans="1:11" x14ac:dyDescent="0.25">
      <c r="A8488" s="1">
        <v>39295</v>
      </c>
      <c r="B8488" t="s">
        <v>113</v>
      </c>
      <c r="C8488" t="s">
        <v>26</v>
      </c>
      <c r="D8488" t="s">
        <v>26</v>
      </c>
      <c r="E8488" t="s">
        <v>26</v>
      </c>
      <c r="F8488">
        <v>299323812.56</v>
      </c>
      <c r="G8488">
        <v>257979558.19999999</v>
      </c>
      <c r="H8488">
        <v>398420737.45999998</v>
      </c>
      <c r="I8488" t="s">
        <v>26</v>
      </c>
      <c r="J8488" t="s">
        <v>26</v>
      </c>
      <c r="K8488" t="s">
        <v>26</v>
      </c>
    </row>
    <row r="8489" spans="1:11" x14ac:dyDescent="0.25">
      <c r="A8489" s="1">
        <v>39295</v>
      </c>
      <c r="B8489" t="s">
        <v>128</v>
      </c>
      <c r="C8489" t="s">
        <v>26</v>
      </c>
      <c r="D8489" t="s">
        <v>26</v>
      </c>
      <c r="E8489" t="s">
        <v>26</v>
      </c>
      <c r="F8489">
        <v>283310926.52999997</v>
      </c>
      <c r="G8489">
        <v>243580300.75999999</v>
      </c>
      <c r="H8489">
        <v>385872044.36000001</v>
      </c>
      <c r="I8489" t="s">
        <v>26</v>
      </c>
      <c r="J8489" t="s">
        <v>26</v>
      </c>
      <c r="K8489" t="s">
        <v>26</v>
      </c>
    </row>
    <row r="8490" spans="1:11" x14ac:dyDescent="0.25">
      <c r="A8490" s="1">
        <v>39295</v>
      </c>
      <c r="B8490" t="s">
        <v>129</v>
      </c>
      <c r="C8490" t="s">
        <v>26</v>
      </c>
      <c r="D8490" t="s">
        <v>26</v>
      </c>
      <c r="E8490" t="s">
        <v>26</v>
      </c>
      <c r="F8490">
        <v>292407267.69999999</v>
      </c>
      <c r="G8490">
        <v>267437975.93000001</v>
      </c>
      <c r="H8490">
        <v>365632877.76999998</v>
      </c>
      <c r="I8490" t="s">
        <v>26</v>
      </c>
      <c r="J8490" t="s">
        <v>26</v>
      </c>
      <c r="K8490" t="s">
        <v>26</v>
      </c>
    </row>
    <row r="8491" spans="1:11" x14ac:dyDescent="0.25">
      <c r="A8491" s="1">
        <v>39295</v>
      </c>
      <c r="B8491" t="s">
        <v>130</v>
      </c>
      <c r="C8491" t="s">
        <v>26</v>
      </c>
      <c r="D8491" t="s">
        <v>26</v>
      </c>
      <c r="E8491" t="s">
        <v>26</v>
      </c>
      <c r="F8491">
        <v>296689224.95999998</v>
      </c>
      <c r="G8491">
        <v>251414162.25</v>
      </c>
      <c r="H8491">
        <v>461883832.95999998</v>
      </c>
      <c r="I8491" t="s">
        <v>26</v>
      </c>
      <c r="J8491" t="s">
        <v>26</v>
      </c>
      <c r="K8491" t="s">
        <v>26</v>
      </c>
    </row>
    <row r="8492" spans="1:11" x14ac:dyDescent="0.25">
      <c r="A8492" s="1">
        <v>39295</v>
      </c>
      <c r="B8492" t="s">
        <v>131</v>
      </c>
      <c r="C8492" t="s">
        <v>26</v>
      </c>
      <c r="D8492" t="s">
        <v>26</v>
      </c>
      <c r="E8492" t="s">
        <v>26</v>
      </c>
      <c r="F8492">
        <v>311283170.99000001</v>
      </c>
      <c r="G8492">
        <v>256127679.59</v>
      </c>
      <c r="H8492">
        <v>482049463.43000001</v>
      </c>
      <c r="I8492" t="s">
        <v>26</v>
      </c>
      <c r="J8492" t="s">
        <v>26</v>
      </c>
      <c r="K8492" t="s">
        <v>26</v>
      </c>
    </row>
    <row r="8493" spans="1:11" x14ac:dyDescent="0.25">
      <c r="A8493" s="1">
        <v>39295</v>
      </c>
      <c r="B8493" t="s">
        <v>132</v>
      </c>
      <c r="C8493" t="s">
        <v>26</v>
      </c>
      <c r="D8493" t="s">
        <v>26</v>
      </c>
      <c r="E8493" t="s">
        <v>26</v>
      </c>
      <c r="F8493">
        <v>299053570.69</v>
      </c>
      <c r="G8493">
        <v>248983388.34</v>
      </c>
      <c r="H8493">
        <v>412906029.56</v>
      </c>
      <c r="I8493" t="s">
        <v>26</v>
      </c>
      <c r="J8493" t="s">
        <v>26</v>
      </c>
      <c r="K8493" t="s">
        <v>26</v>
      </c>
    </row>
    <row r="8494" spans="1:11" x14ac:dyDescent="0.25">
      <c r="A8494" s="1">
        <v>39295</v>
      </c>
      <c r="B8494" t="s">
        <v>133</v>
      </c>
      <c r="C8494" t="s">
        <v>26</v>
      </c>
      <c r="D8494" t="s">
        <v>26</v>
      </c>
      <c r="E8494" t="s">
        <v>26</v>
      </c>
      <c r="F8494">
        <v>287839370.42000002</v>
      </c>
      <c r="G8494">
        <v>255317627.30000001</v>
      </c>
      <c r="H8494">
        <v>372861043.22000003</v>
      </c>
      <c r="I8494" t="s">
        <v>26</v>
      </c>
      <c r="J8494" t="s">
        <v>26</v>
      </c>
      <c r="K8494" t="s">
        <v>26</v>
      </c>
    </row>
    <row r="8495" spans="1:11" x14ac:dyDescent="0.25">
      <c r="A8495" s="1">
        <v>39295</v>
      </c>
      <c r="B8495" t="s">
        <v>134</v>
      </c>
      <c r="C8495" t="s">
        <v>26</v>
      </c>
      <c r="D8495" t="s">
        <v>26</v>
      </c>
      <c r="E8495" t="s">
        <v>26</v>
      </c>
      <c r="F8495">
        <v>265778605.75</v>
      </c>
      <c r="G8495">
        <v>252841291.03</v>
      </c>
      <c r="H8495">
        <v>299037787.31999999</v>
      </c>
      <c r="I8495" t="s">
        <v>26</v>
      </c>
      <c r="J8495" t="s">
        <v>26</v>
      </c>
      <c r="K8495" t="s">
        <v>26</v>
      </c>
    </row>
    <row r="8496" spans="1:11" x14ac:dyDescent="0.25">
      <c r="A8496" s="1">
        <v>39295</v>
      </c>
      <c r="B8496" t="s">
        <v>135</v>
      </c>
      <c r="C8496" t="s">
        <v>26</v>
      </c>
      <c r="D8496" t="s">
        <v>26</v>
      </c>
      <c r="E8496" t="s">
        <v>26</v>
      </c>
      <c r="F8496">
        <v>279215786.50999999</v>
      </c>
      <c r="G8496">
        <v>245472073.63999999</v>
      </c>
      <c r="H8496">
        <v>378020231.37</v>
      </c>
      <c r="I8496" t="s">
        <v>26</v>
      </c>
      <c r="J8496" t="s">
        <v>26</v>
      </c>
      <c r="K8496" t="s">
        <v>26</v>
      </c>
    </row>
    <row r="8497" spans="1:11" x14ac:dyDescent="0.25">
      <c r="A8497" s="1">
        <v>39295</v>
      </c>
      <c r="B8497" t="s">
        <v>136</v>
      </c>
      <c r="C8497" t="s">
        <v>26</v>
      </c>
      <c r="D8497" t="s">
        <v>26</v>
      </c>
      <c r="E8497" t="s">
        <v>26</v>
      </c>
      <c r="F8497">
        <v>312399847.63999999</v>
      </c>
      <c r="G8497">
        <v>262192470.15000001</v>
      </c>
      <c r="H8497">
        <v>465390853.79000002</v>
      </c>
      <c r="I8497" t="s">
        <v>26</v>
      </c>
      <c r="J8497" t="s">
        <v>26</v>
      </c>
      <c r="K8497" t="s">
        <v>26</v>
      </c>
    </row>
    <row r="8498" spans="1:11" x14ac:dyDescent="0.25">
      <c r="A8498" s="1">
        <v>39295</v>
      </c>
      <c r="B8498" t="s">
        <v>137</v>
      </c>
      <c r="C8498" t="s">
        <v>26</v>
      </c>
      <c r="D8498" t="s">
        <v>26</v>
      </c>
      <c r="E8498" t="s">
        <v>26</v>
      </c>
      <c r="F8498">
        <v>294716607</v>
      </c>
      <c r="G8498">
        <v>240736482.69</v>
      </c>
      <c r="H8498">
        <v>518662707.44999999</v>
      </c>
      <c r="I8498" t="s">
        <v>26</v>
      </c>
      <c r="J8498" t="s">
        <v>26</v>
      </c>
      <c r="K8498" t="s">
        <v>26</v>
      </c>
    </row>
    <row r="8499" spans="1:11" x14ac:dyDescent="0.25">
      <c r="A8499" s="1">
        <v>39295</v>
      </c>
      <c r="B8499" t="s">
        <v>138</v>
      </c>
      <c r="C8499" t="s">
        <v>26</v>
      </c>
      <c r="D8499" t="s">
        <v>26</v>
      </c>
      <c r="E8499" t="s">
        <v>26</v>
      </c>
      <c r="F8499">
        <v>341650173.32999998</v>
      </c>
      <c r="G8499">
        <v>290865466.25</v>
      </c>
      <c r="H8499">
        <v>508777353.50999999</v>
      </c>
      <c r="I8499" t="s">
        <v>26</v>
      </c>
      <c r="J8499" t="s">
        <v>26</v>
      </c>
      <c r="K8499" t="s">
        <v>26</v>
      </c>
    </row>
    <row r="8500" spans="1:11" x14ac:dyDescent="0.25">
      <c r="A8500" s="1">
        <v>39295</v>
      </c>
      <c r="B8500" t="s">
        <v>139</v>
      </c>
      <c r="C8500" t="s">
        <v>26</v>
      </c>
      <c r="D8500" t="s">
        <v>26</v>
      </c>
      <c r="E8500" t="s">
        <v>26</v>
      </c>
      <c r="F8500">
        <v>314758593.38999999</v>
      </c>
      <c r="G8500">
        <v>263197055.81999999</v>
      </c>
      <c r="H8500">
        <v>493604337.74000001</v>
      </c>
      <c r="I8500" t="s">
        <v>26</v>
      </c>
      <c r="J8500" t="s">
        <v>26</v>
      </c>
      <c r="K8500" t="s">
        <v>26</v>
      </c>
    </row>
    <row r="8501" spans="1:11" x14ac:dyDescent="0.25">
      <c r="A8501" s="1">
        <v>39295</v>
      </c>
      <c r="B8501" t="s">
        <v>140</v>
      </c>
      <c r="C8501" t="s">
        <v>26</v>
      </c>
      <c r="D8501" t="s">
        <v>26</v>
      </c>
      <c r="E8501" t="s">
        <v>26</v>
      </c>
      <c r="F8501">
        <v>266326635.63</v>
      </c>
      <c r="G8501">
        <v>244779534.52000001</v>
      </c>
      <c r="H8501">
        <v>338166782.01999998</v>
      </c>
      <c r="I8501" t="s">
        <v>26</v>
      </c>
      <c r="J8501" t="s">
        <v>26</v>
      </c>
      <c r="K8501" t="s">
        <v>26</v>
      </c>
    </row>
    <row r="8502" spans="1:11" x14ac:dyDescent="0.25">
      <c r="A8502" s="1">
        <v>39295</v>
      </c>
      <c r="B8502" t="s">
        <v>141</v>
      </c>
      <c r="C8502" t="s">
        <v>26</v>
      </c>
      <c r="D8502" t="s">
        <v>26</v>
      </c>
      <c r="E8502" t="s">
        <v>26</v>
      </c>
      <c r="F8502">
        <v>301318964.86000001</v>
      </c>
      <c r="G8502">
        <v>272713922.79000002</v>
      </c>
      <c r="H8502">
        <v>393808742.07999998</v>
      </c>
      <c r="I8502" t="s">
        <v>26</v>
      </c>
      <c r="J8502" t="s">
        <v>26</v>
      </c>
      <c r="K8502" t="s">
        <v>26</v>
      </c>
    </row>
    <row r="8503" spans="1:11" x14ac:dyDescent="0.25">
      <c r="A8503" s="1">
        <v>39295</v>
      </c>
      <c r="B8503" t="s">
        <v>142</v>
      </c>
      <c r="C8503" t="s">
        <v>26</v>
      </c>
      <c r="D8503" t="s">
        <v>26</v>
      </c>
      <c r="E8503" t="s">
        <v>26</v>
      </c>
      <c r="F8503">
        <v>289956600.35000002</v>
      </c>
      <c r="G8503">
        <v>251962104.25</v>
      </c>
      <c r="H8503">
        <v>408162630.82999998</v>
      </c>
      <c r="I8503" t="s">
        <v>26</v>
      </c>
      <c r="J8503" t="s">
        <v>26</v>
      </c>
      <c r="K8503" t="s">
        <v>26</v>
      </c>
    </row>
    <row r="8504" spans="1:11" x14ac:dyDescent="0.25">
      <c r="A8504" s="1">
        <v>39295</v>
      </c>
      <c r="B8504" t="s">
        <v>143</v>
      </c>
      <c r="C8504" t="s">
        <v>26</v>
      </c>
      <c r="D8504" t="s">
        <v>26</v>
      </c>
      <c r="E8504" t="s">
        <v>26</v>
      </c>
      <c r="F8504">
        <v>296904402.55000001</v>
      </c>
      <c r="G8504">
        <v>260285760.94999999</v>
      </c>
      <c r="H8504">
        <v>387006525.60000002</v>
      </c>
      <c r="I8504" t="s">
        <v>26</v>
      </c>
      <c r="J8504" t="s">
        <v>26</v>
      </c>
      <c r="K8504" t="s">
        <v>26</v>
      </c>
    </row>
    <row r="8505" spans="1:11" x14ac:dyDescent="0.25">
      <c r="A8505" s="1">
        <v>39295</v>
      </c>
      <c r="B8505" t="s">
        <v>144</v>
      </c>
      <c r="C8505" t="s">
        <v>26</v>
      </c>
      <c r="D8505" t="s">
        <v>26</v>
      </c>
      <c r="E8505" t="s">
        <v>26</v>
      </c>
      <c r="F8505">
        <v>287252644.51999998</v>
      </c>
      <c r="G8505">
        <v>248683568.38999999</v>
      </c>
      <c r="H8505">
        <v>418027952.01999998</v>
      </c>
      <c r="I8505" t="s">
        <v>26</v>
      </c>
      <c r="J8505" t="s">
        <v>26</v>
      </c>
      <c r="K8505" t="s">
        <v>26</v>
      </c>
    </row>
    <row r="8506" spans="1:11" x14ac:dyDescent="0.25">
      <c r="A8506" s="1">
        <v>39295</v>
      </c>
      <c r="B8506" t="s">
        <v>145</v>
      </c>
      <c r="C8506" t="s">
        <v>26</v>
      </c>
      <c r="D8506" t="s">
        <v>26</v>
      </c>
      <c r="E8506" t="s">
        <v>26</v>
      </c>
      <c r="F8506">
        <v>308652780.04000002</v>
      </c>
      <c r="G8506">
        <v>279411532.69</v>
      </c>
      <c r="H8506">
        <v>388234039.88999999</v>
      </c>
      <c r="I8506" t="s">
        <v>26</v>
      </c>
      <c r="J8506" t="s">
        <v>26</v>
      </c>
      <c r="K8506" t="s">
        <v>26</v>
      </c>
    </row>
    <row r="8507" spans="1:11" x14ac:dyDescent="0.25">
      <c r="A8507" s="1">
        <v>39295</v>
      </c>
      <c r="B8507" t="s">
        <v>146</v>
      </c>
      <c r="C8507" t="s">
        <v>26</v>
      </c>
      <c r="D8507" t="s">
        <v>26</v>
      </c>
      <c r="E8507" t="s">
        <v>26</v>
      </c>
      <c r="F8507">
        <v>307864218.76999998</v>
      </c>
      <c r="G8507">
        <v>279739372.69999999</v>
      </c>
      <c r="H8507">
        <v>388856191.16000003</v>
      </c>
      <c r="I8507" t="s">
        <v>26</v>
      </c>
      <c r="J8507" t="s">
        <v>26</v>
      </c>
      <c r="K8507" t="s">
        <v>26</v>
      </c>
    </row>
    <row r="8508" spans="1:11" x14ac:dyDescent="0.25">
      <c r="A8508" s="1">
        <v>39295</v>
      </c>
      <c r="B8508" t="s">
        <v>2</v>
      </c>
      <c r="C8508" t="s">
        <v>26</v>
      </c>
      <c r="D8508" t="s">
        <v>26</v>
      </c>
      <c r="E8508" t="s">
        <v>26</v>
      </c>
      <c r="F8508">
        <v>291210503.57999998</v>
      </c>
      <c r="G8508">
        <v>254168329.53999999</v>
      </c>
      <c r="H8508">
        <v>396295890.33999997</v>
      </c>
      <c r="I8508" t="s">
        <v>26</v>
      </c>
      <c r="J8508" t="s">
        <v>26</v>
      </c>
      <c r="K8508" t="s">
        <v>26</v>
      </c>
    </row>
    <row r="8509" spans="1:11" x14ac:dyDescent="0.25">
      <c r="A8509" s="1">
        <v>39295</v>
      </c>
      <c r="B8509" t="s">
        <v>147</v>
      </c>
      <c r="C8509" t="s">
        <v>26</v>
      </c>
      <c r="D8509" t="s">
        <v>26</v>
      </c>
      <c r="E8509" t="s">
        <v>26</v>
      </c>
      <c r="F8509">
        <v>301901179.94</v>
      </c>
      <c r="G8509">
        <v>246569999.43000001</v>
      </c>
      <c r="H8509">
        <v>426870817.50999999</v>
      </c>
      <c r="I8509" t="s">
        <v>26</v>
      </c>
      <c r="J8509" t="s">
        <v>26</v>
      </c>
      <c r="K8509" t="s">
        <v>26</v>
      </c>
    </row>
    <row r="8510" spans="1:11" x14ac:dyDescent="0.25">
      <c r="A8510" s="1">
        <v>39295</v>
      </c>
      <c r="B8510" t="s">
        <v>148</v>
      </c>
      <c r="C8510" t="s">
        <v>26</v>
      </c>
      <c r="D8510" t="s">
        <v>26</v>
      </c>
      <c r="E8510" t="s">
        <v>26</v>
      </c>
      <c r="F8510">
        <v>296231995.61000001</v>
      </c>
      <c r="G8510">
        <v>252018414</v>
      </c>
      <c r="H8510">
        <v>396066609.01999998</v>
      </c>
      <c r="I8510" t="s">
        <v>26</v>
      </c>
      <c r="J8510" t="s">
        <v>26</v>
      </c>
      <c r="K8510" t="s">
        <v>26</v>
      </c>
    </row>
    <row r="8511" spans="1:11" x14ac:dyDescent="0.25">
      <c r="A8511" s="1">
        <v>39295</v>
      </c>
      <c r="B8511" t="s">
        <v>149</v>
      </c>
      <c r="C8511" t="s">
        <v>26</v>
      </c>
      <c r="D8511" t="s">
        <v>26</v>
      </c>
      <c r="E8511" t="s">
        <v>26</v>
      </c>
      <c r="F8511">
        <v>285114978.61000001</v>
      </c>
      <c r="G8511">
        <v>242835469.41</v>
      </c>
      <c r="H8511">
        <v>380985715.39999998</v>
      </c>
      <c r="I8511" t="s">
        <v>26</v>
      </c>
      <c r="J8511" t="s">
        <v>26</v>
      </c>
      <c r="K8511" t="s">
        <v>26</v>
      </c>
    </row>
    <row r="8512" spans="1:11" x14ac:dyDescent="0.25">
      <c r="A8512" s="1">
        <v>39295</v>
      </c>
      <c r="B8512" t="s">
        <v>150</v>
      </c>
      <c r="C8512" t="s">
        <v>26</v>
      </c>
      <c r="D8512" t="s">
        <v>26</v>
      </c>
      <c r="E8512" t="s">
        <v>26</v>
      </c>
      <c r="F8512">
        <v>314154772.04000002</v>
      </c>
      <c r="G8512">
        <v>266646505.94</v>
      </c>
      <c r="H8512">
        <v>431146777.01999998</v>
      </c>
      <c r="I8512" t="s">
        <v>26</v>
      </c>
      <c r="J8512" t="s">
        <v>26</v>
      </c>
      <c r="K8512" t="s">
        <v>26</v>
      </c>
    </row>
    <row r="8513" spans="1:11" x14ac:dyDescent="0.25">
      <c r="A8513" s="1">
        <v>39295</v>
      </c>
      <c r="B8513" t="s">
        <v>151</v>
      </c>
      <c r="C8513" t="s">
        <v>26</v>
      </c>
      <c r="D8513" t="s">
        <v>26</v>
      </c>
      <c r="E8513" t="s">
        <v>26</v>
      </c>
      <c r="F8513">
        <v>267190361.62</v>
      </c>
      <c r="G8513">
        <v>233253908.05000001</v>
      </c>
      <c r="H8513">
        <v>368534046.79000002</v>
      </c>
      <c r="I8513" t="s">
        <v>26</v>
      </c>
      <c r="J8513" t="s">
        <v>26</v>
      </c>
      <c r="K8513" t="s">
        <v>26</v>
      </c>
    </row>
    <row r="8514" spans="1:11" x14ac:dyDescent="0.25">
      <c r="A8514" s="1">
        <v>39295</v>
      </c>
      <c r="B8514" t="s">
        <v>152</v>
      </c>
      <c r="C8514" t="s">
        <v>26</v>
      </c>
      <c r="D8514" t="s">
        <v>26</v>
      </c>
      <c r="E8514" t="s">
        <v>26</v>
      </c>
      <c r="F8514">
        <v>269552219.82999998</v>
      </c>
      <c r="G8514">
        <v>245553816.47999999</v>
      </c>
      <c r="H8514">
        <v>336402740.05000001</v>
      </c>
      <c r="I8514" t="s">
        <v>26</v>
      </c>
      <c r="J8514" t="s">
        <v>26</v>
      </c>
      <c r="K8514" t="s">
        <v>26</v>
      </c>
    </row>
    <row r="8515" spans="1:11" x14ac:dyDescent="0.25">
      <c r="A8515" s="1">
        <v>39295</v>
      </c>
      <c r="B8515" t="s">
        <v>153</v>
      </c>
      <c r="C8515" t="s">
        <v>26</v>
      </c>
      <c r="D8515" t="s">
        <v>26</v>
      </c>
      <c r="E8515" t="s">
        <v>26</v>
      </c>
      <c r="F8515">
        <v>323926766.54000002</v>
      </c>
      <c r="G8515">
        <v>308744919.19999999</v>
      </c>
      <c r="H8515">
        <v>368253428.44</v>
      </c>
      <c r="I8515" t="s">
        <v>26</v>
      </c>
      <c r="J8515" t="s">
        <v>26</v>
      </c>
      <c r="K8515" t="s">
        <v>26</v>
      </c>
    </row>
    <row r="8516" spans="1:11" x14ac:dyDescent="0.25">
      <c r="A8516" s="1">
        <v>39295</v>
      </c>
      <c r="B8516" t="s">
        <v>154</v>
      </c>
      <c r="C8516" t="s">
        <v>26</v>
      </c>
      <c r="D8516" t="s">
        <v>26</v>
      </c>
      <c r="E8516" t="s">
        <v>26</v>
      </c>
      <c r="F8516">
        <v>289658740.73000002</v>
      </c>
      <c r="G8516">
        <v>259638159.88999999</v>
      </c>
      <c r="H8516">
        <v>386777504.54000002</v>
      </c>
      <c r="I8516" t="s">
        <v>26</v>
      </c>
      <c r="J8516" t="s">
        <v>26</v>
      </c>
      <c r="K8516" t="s">
        <v>26</v>
      </c>
    </row>
    <row r="8517" spans="1:11" x14ac:dyDescent="0.25">
      <c r="A8517" s="1">
        <v>39295</v>
      </c>
      <c r="B8517" t="s">
        <v>155</v>
      </c>
      <c r="C8517" t="s">
        <v>26</v>
      </c>
      <c r="D8517" t="s">
        <v>26</v>
      </c>
      <c r="E8517" t="s">
        <v>26</v>
      </c>
      <c r="F8517">
        <v>272502236.56</v>
      </c>
      <c r="G8517">
        <v>244719441.18000001</v>
      </c>
      <c r="H8517">
        <v>348220028.95999998</v>
      </c>
      <c r="I8517" t="s">
        <v>26</v>
      </c>
      <c r="J8517" t="s">
        <v>26</v>
      </c>
      <c r="K8517" t="s">
        <v>26</v>
      </c>
    </row>
    <row r="8518" spans="1:11" x14ac:dyDescent="0.25">
      <c r="A8518" s="1">
        <v>39326</v>
      </c>
      <c r="B8518" t="s">
        <v>1</v>
      </c>
      <c r="C8518" t="s">
        <v>26</v>
      </c>
      <c r="D8518" t="s">
        <v>26</v>
      </c>
      <c r="E8518" t="s">
        <v>26</v>
      </c>
      <c r="F8518">
        <v>297091056.25</v>
      </c>
      <c r="G8518">
        <v>259416025.40000001</v>
      </c>
      <c r="H8518">
        <v>396525639.31999999</v>
      </c>
      <c r="I8518" t="s">
        <v>26</v>
      </c>
      <c r="J8518" t="s">
        <v>26</v>
      </c>
      <c r="K8518" t="s">
        <v>26</v>
      </c>
    </row>
    <row r="8519" spans="1:11" x14ac:dyDescent="0.25">
      <c r="A8519" s="1">
        <v>39326</v>
      </c>
      <c r="B8519" t="s">
        <v>126</v>
      </c>
      <c r="C8519" t="s">
        <v>26</v>
      </c>
      <c r="D8519" t="s">
        <v>26</v>
      </c>
      <c r="E8519" t="s">
        <v>26</v>
      </c>
      <c r="F8519">
        <v>290303415.80000001</v>
      </c>
      <c r="G8519">
        <v>254144327.53</v>
      </c>
      <c r="H8519">
        <v>384847208.89999998</v>
      </c>
      <c r="I8519" t="s">
        <v>26</v>
      </c>
      <c r="J8519" t="s">
        <v>26</v>
      </c>
      <c r="K8519" t="s">
        <v>26</v>
      </c>
    </row>
    <row r="8520" spans="1:11" x14ac:dyDescent="0.25">
      <c r="A8520" s="1">
        <v>39326</v>
      </c>
      <c r="B8520" t="s">
        <v>127</v>
      </c>
      <c r="C8520" t="s">
        <v>26</v>
      </c>
      <c r="D8520" t="s">
        <v>26</v>
      </c>
      <c r="E8520" t="s">
        <v>26</v>
      </c>
      <c r="F8520">
        <v>302559125.5</v>
      </c>
      <c r="G8520">
        <v>265396576.31999999</v>
      </c>
      <c r="H8520">
        <v>418600376.94999999</v>
      </c>
      <c r="I8520" t="s">
        <v>26</v>
      </c>
      <c r="J8520" t="s">
        <v>26</v>
      </c>
      <c r="K8520" t="s">
        <v>26</v>
      </c>
    </row>
    <row r="8521" spans="1:11" x14ac:dyDescent="0.25">
      <c r="A8521" s="1">
        <v>39326</v>
      </c>
      <c r="B8521" t="s">
        <v>113</v>
      </c>
      <c r="C8521" t="s">
        <v>26</v>
      </c>
      <c r="D8521" t="s">
        <v>26</v>
      </c>
      <c r="E8521" t="s">
        <v>26</v>
      </c>
      <c r="F8521">
        <v>300341513.51999998</v>
      </c>
      <c r="G8521">
        <v>259527435.55000001</v>
      </c>
      <c r="H8521">
        <v>398540263.69</v>
      </c>
      <c r="I8521" t="s">
        <v>26</v>
      </c>
      <c r="J8521" t="s">
        <v>26</v>
      </c>
      <c r="K8521" t="s">
        <v>26</v>
      </c>
    </row>
    <row r="8522" spans="1:11" x14ac:dyDescent="0.25">
      <c r="A8522" s="1">
        <v>39326</v>
      </c>
      <c r="B8522" t="s">
        <v>128</v>
      </c>
      <c r="C8522" t="s">
        <v>26</v>
      </c>
      <c r="D8522" t="s">
        <v>26</v>
      </c>
      <c r="E8522" t="s">
        <v>26</v>
      </c>
      <c r="F8522">
        <v>283764224.01999998</v>
      </c>
      <c r="G8522">
        <v>244116177.43000001</v>
      </c>
      <c r="H8522">
        <v>386180742</v>
      </c>
      <c r="I8522" t="s">
        <v>26</v>
      </c>
      <c r="J8522" t="s">
        <v>26</v>
      </c>
      <c r="K8522" t="s">
        <v>26</v>
      </c>
    </row>
    <row r="8523" spans="1:11" x14ac:dyDescent="0.25">
      <c r="A8523" s="1">
        <v>39326</v>
      </c>
      <c r="B8523" t="s">
        <v>129</v>
      </c>
      <c r="C8523" t="s">
        <v>26</v>
      </c>
      <c r="D8523" t="s">
        <v>26</v>
      </c>
      <c r="E8523" t="s">
        <v>26</v>
      </c>
      <c r="F8523">
        <v>293664618.94999999</v>
      </c>
      <c r="G8523">
        <v>269336785.56</v>
      </c>
      <c r="H8523">
        <v>365596314.48000002</v>
      </c>
      <c r="I8523" t="s">
        <v>26</v>
      </c>
      <c r="J8523" t="s">
        <v>26</v>
      </c>
      <c r="K8523" t="s">
        <v>26</v>
      </c>
    </row>
    <row r="8524" spans="1:11" x14ac:dyDescent="0.25">
      <c r="A8524" s="1">
        <v>39326</v>
      </c>
      <c r="B8524" t="s">
        <v>130</v>
      </c>
      <c r="C8524" t="s">
        <v>26</v>
      </c>
      <c r="D8524" t="s">
        <v>26</v>
      </c>
      <c r="E8524" t="s">
        <v>26</v>
      </c>
      <c r="F8524">
        <v>297668299.39999998</v>
      </c>
      <c r="G8524">
        <v>252771798.72</v>
      </c>
      <c r="H8524">
        <v>461883832.95999998</v>
      </c>
      <c r="I8524" t="s">
        <v>26</v>
      </c>
      <c r="J8524" t="s">
        <v>26</v>
      </c>
      <c r="K8524" t="s">
        <v>26</v>
      </c>
    </row>
    <row r="8525" spans="1:11" x14ac:dyDescent="0.25">
      <c r="A8525" s="1">
        <v>39326</v>
      </c>
      <c r="B8525" t="s">
        <v>131</v>
      </c>
      <c r="C8525" t="s">
        <v>26</v>
      </c>
      <c r="D8525" t="s">
        <v>26</v>
      </c>
      <c r="E8525" t="s">
        <v>26</v>
      </c>
      <c r="F8525">
        <v>314084719.52999997</v>
      </c>
      <c r="G8525">
        <v>259943982.02000001</v>
      </c>
      <c r="H8525">
        <v>482049463.43000001</v>
      </c>
      <c r="I8525" t="s">
        <v>26</v>
      </c>
      <c r="J8525" t="s">
        <v>26</v>
      </c>
      <c r="K8525" t="s">
        <v>26</v>
      </c>
    </row>
    <row r="8526" spans="1:11" x14ac:dyDescent="0.25">
      <c r="A8526" s="1">
        <v>39326</v>
      </c>
      <c r="B8526" t="s">
        <v>132</v>
      </c>
      <c r="C8526" t="s">
        <v>26</v>
      </c>
      <c r="D8526" t="s">
        <v>26</v>
      </c>
      <c r="E8526" t="s">
        <v>26</v>
      </c>
      <c r="F8526">
        <v>301266567.12</v>
      </c>
      <c r="G8526">
        <v>254261836.16999999</v>
      </c>
      <c r="H8526">
        <v>408942131.67000002</v>
      </c>
      <c r="I8526" t="s">
        <v>26</v>
      </c>
      <c r="J8526" t="s">
        <v>26</v>
      </c>
      <c r="K8526" t="s">
        <v>26</v>
      </c>
    </row>
    <row r="8527" spans="1:11" x14ac:dyDescent="0.25">
      <c r="A8527" s="1">
        <v>39326</v>
      </c>
      <c r="B8527" t="s">
        <v>133</v>
      </c>
      <c r="C8527" t="s">
        <v>26</v>
      </c>
      <c r="D8527" t="s">
        <v>26</v>
      </c>
      <c r="E8527" t="s">
        <v>26</v>
      </c>
      <c r="F8527">
        <v>288184777.66000003</v>
      </c>
      <c r="G8527">
        <v>256185707.22999999</v>
      </c>
      <c r="H8527">
        <v>372301751.64999998</v>
      </c>
      <c r="I8527" t="s">
        <v>26</v>
      </c>
      <c r="J8527" t="s">
        <v>26</v>
      </c>
      <c r="K8527" t="s">
        <v>26</v>
      </c>
    </row>
    <row r="8528" spans="1:11" x14ac:dyDescent="0.25">
      <c r="A8528" s="1">
        <v>39326</v>
      </c>
      <c r="B8528" t="s">
        <v>134</v>
      </c>
      <c r="C8528" t="s">
        <v>26</v>
      </c>
      <c r="D8528" t="s">
        <v>26</v>
      </c>
      <c r="E8528" t="s">
        <v>26</v>
      </c>
      <c r="F8528">
        <v>273884853.23000002</v>
      </c>
      <c r="G8528">
        <v>253726235.55000001</v>
      </c>
      <c r="H8528">
        <v>320897449.57999998</v>
      </c>
      <c r="I8528" t="s">
        <v>26</v>
      </c>
      <c r="J8528" t="s">
        <v>26</v>
      </c>
      <c r="K8528" t="s">
        <v>26</v>
      </c>
    </row>
    <row r="8529" spans="1:11" x14ac:dyDescent="0.25">
      <c r="A8529" s="1">
        <v>39326</v>
      </c>
      <c r="B8529" t="s">
        <v>135</v>
      </c>
      <c r="C8529" t="s">
        <v>26</v>
      </c>
      <c r="D8529" t="s">
        <v>26</v>
      </c>
      <c r="E8529" t="s">
        <v>26</v>
      </c>
      <c r="F8529">
        <v>280639787.02999997</v>
      </c>
      <c r="G8529">
        <v>247484944.65000001</v>
      </c>
      <c r="H8529">
        <v>378020231.37</v>
      </c>
      <c r="I8529" t="s">
        <v>26</v>
      </c>
      <c r="J8529" t="s">
        <v>26</v>
      </c>
      <c r="K8529" t="s">
        <v>26</v>
      </c>
    </row>
    <row r="8530" spans="1:11" x14ac:dyDescent="0.25">
      <c r="A8530" s="1">
        <v>39326</v>
      </c>
      <c r="B8530" t="s">
        <v>136</v>
      </c>
      <c r="C8530" t="s">
        <v>26</v>
      </c>
      <c r="D8530" t="s">
        <v>26</v>
      </c>
      <c r="E8530" t="s">
        <v>26</v>
      </c>
      <c r="F8530">
        <v>314211766.75999999</v>
      </c>
      <c r="G8530">
        <v>264866833.34999999</v>
      </c>
      <c r="H8530">
        <v>465390853.79000002</v>
      </c>
      <c r="I8530" t="s">
        <v>26</v>
      </c>
      <c r="J8530" t="s">
        <v>26</v>
      </c>
      <c r="K8530" t="s">
        <v>26</v>
      </c>
    </row>
    <row r="8531" spans="1:11" x14ac:dyDescent="0.25">
      <c r="A8531" s="1">
        <v>39326</v>
      </c>
      <c r="B8531" t="s">
        <v>137</v>
      </c>
      <c r="C8531" t="s">
        <v>26</v>
      </c>
      <c r="D8531" t="s">
        <v>26</v>
      </c>
      <c r="E8531" t="s">
        <v>26</v>
      </c>
      <c r="F8531">
        <v>294746078.66000003</v>
      </c>
      <c r="G8531">
        <v>240664261.75</v>
      </c>
      <c r="H8531">
        <v>519077637.62</v>
      </c>
      <c r="I8531" t="s">
        <v>26</v>
      </c>
      <c r="J8531" t="s">
        <v>26</v>
      </c>
      <c r="K8531" t="s">
        <v>26</v>
      </c>
    </row>
    <row r="8532" spans="1:11" x14ac:dyDescent="0.25">
      <c r="A8532" s="1">
        <v>39326</v>
      </c>
      <c r="B8532" t="s">
        <v>138</v>
      </c>
      <c r="C8532" t="s">
        <v>26</v>
      </c>
      <c r="D8532" t="s">
        <v>26</v>
      </c>
      <c r="E8532" t="s">
        <v>26</v>
      </c>
      <c r="F8532">
        <v>344520034.79000002</v>
      </c>
      <c r="G8532">
        <v>294763063.5</v>
      </c>
      <c r="H8532">
        <v>508777353.50999999</v>
      </c>
      <c r="I8532" t="s">
        <v>26</v>
      </c>
      <c r="J8532" t="s">
        <v>26</v>
      </c>
      <c r="K8532" t="s">
        <v>26</v>
      </c>
    </row>
    <row r="8533" spans="1:11" x14ac:dyDescent="0.25">
      <c r="A8533" s="1">
        <v>39326</v>
      </c>
      <c r="B8533" t="s">
        <v>139</v>
      </c>
      <c r="C8533" t="s">
        <v>26</v>
      </c>
      <c r="D8533" t="s">
        <v>26</v>
      </c>
      <c r="E8533" t="s">
        <v>26</v>
      </c>
      <c r="F8533">
        <v>315986151.91000003</v>
      </c>
      <c r="G8533">
        <v>264907836.68000001</v>
      </c>
      <c r="H8533">
        <v>493604337.74000001</v>
      </c>
      <c r="I8533" t="s">
        <v>26</v>
      </c>
      <c r="J8533" t="s">
        <v>26</v>
      </c>
      <c r="K8533" t="s">
        <v>26</v>
      </c>
    </row>
    <row r="8534" spans="1:11" x14ac:dyDescent="0.25">
      <c r="A8534" s="1">
        <v>39326</v>
      </c>
      <c r="B8534" t="s">
        <v>140</v>
      </c>
      <c r="C8534" t="s">
        <v>26</v>
      </c>
      <c r="D8534" t="s">
        <v>26</v>
      </c>
      <c r="E8534" t="s">
        <v>26</v>
      </c>
      <c r="F8534">
        <v>266779390.91</v>
      </c>
      <c r="G8534">
        <v>245440439.25999999</v>
      </c>
      <c r="H8534">
        <v>338166782.01999998</v>
      </c>
      <c r="I8534" t="s">
        <v>26</v>
      </c>
      <c r="J8534" t="s">
        <v>26</v>
      </c>
      <c r="K8534" t="s">
        <v>26</v>
      </c>
    </row>
    <row r="8535" spans="1:11" x14ac:dyDescent="0.25">
      <c r="A8535" s="1">
        <v>39326</v>
      </c>
      <c r="B8535" t="s">
        <v>141</v>
      </c>
      <c r="C8535" t="s">
        <v>26</v>
      </c>
      <c r="D8535" t="s">
        <v>26</v>
      </c>
      <c r="E8535" t="s">
        <v>26</v>
      </c>
      <c r="F8535">
        <v>302011998.48000002</v>
      </c>
      <c r="G8535">
        <v>273695692.91000003</v>
      </c>
      <c r="H8535">
        <v>393808742.07999998</v>
      </c>
      <c r="I8535" t="s">
        <v>26</v>
      </c>
      <c r="J8535" t="s">
        <v>26</v>
      </c>
      <c r="K8535" t="s">
        <v>26</v>
      </c>
    </row>
    <row r="8536" spans="1:11" x14ac:dyDescent="0.25">
      <c r="A8536" s="1">
        <v>39326</v>
      </c>
      <c r="B8536" t="s">
        <v>142</v>
      </c>
      <c r="C8536" t="s">
        <v>26</v>
      </c>
      <c r="D8536" t="s">
        <v>26</v>
      </c>
      <c r="E8536" t="s">
        <v>26</v>
      </c>
      <c r="F8536">
        <v>291174418.06999999</v>
      </c>
      <c r="G8536">
        <v>253675446.56</v>
      </c>
      <c r="H8536">
        <v>408162630.82999998</v>
      </c>
      <c r="I8536" t="s">
        <v>26</v>
      </c>
      <c r="J8536" t="s">
        <v>26</v>
      </c>
      <c r="K8536" t="s">
        <v>26</v>
      </c>
    </row>
    <row r="8537" spans="1:11" x14ac:dyDescent="0.25">
      <c r="A8537" s="1">
        <v>39326</v>
      </c>
      <c r="B8537" t="s">
        <v>143</v>
      </c>
      <c r="C8537" t="s">
        <v>26</v>
      </c>
      <c r="D8537" t="s">
        <v>26</v>
      </c>
      <c r="E8537" t="s">
        <v>26</v>
      </c>
      <c r="F8537">
        <v>298982733.37</v>
      </c>
      <c r="G8537">
        <v>263435218.65000001</v>
      </c>
      <c r="H8537">
        <v>386851722.99000001</v>
      </c>
      <c r="I8537" t="s">
        <v>26</v>
      </c>
      <c r="J8537" t="s">
        <v>26</v>
      </c>
      <c r="K8537" t="s">
        <v>26</v>
      </c>
    </row>
    <row r="8538" spans="1:11" x14ac:dyDescent="0.25">
      <c r="A8538" s="1">
        <v>39326</v>
      </c>
      <c r="B8538" t="s">
        <v>144</v>
      </c>
      <c r="C8538" t="s">
        <v>26</v>
      </c>
      <c r="D8538" t="s">
        <v>26</v>
      </c>
      <c r="E8538" t="s">
        <v>26</v>
      </c>
      <c r="F8538">
        <v>287568622.43000001</v>
      </c>
      <c r="G8538">
        <v>249106330.46000001</v>
      </c>
      <c r="H8538">
        <v>418069754.81</v>
      </c>
      <c r="I8538" t="s">
        <v>26</v>
      </c>
      <c r="J8538" t="s">
        <v>26</v>
      </c>
      <c r="K8538" t="s">
        <v>26</v>
      </c>
    </row>
    <row r="8539" spans="1:11" x14ac:dyDescent="0.25">
      <c r="A8539" s="1">
        <v>39326</v>
      </c>
      <c r="B8539" t="s">
        <v>145</v>
      </c>
      <c r="C8539" t="s">
        <v>26</v>
      </c>
      <c r="D8539" t="s">
        <v>26</v>
      </c>
      <c r="E8539" t="s">
        <v>26</v>
      </c>
      <c r="F8539">
        <v>309979987</v>
      </c>
      <c r="G8539">
        <v>281451236.88</v>
      </c>
      <c r="H8539">
        <v>388234039.88999999</v>
      </c>
      <c r="I8539" t="s">
        <v>26</v>
      </c>
      <c r="J8539" t="s">
        <v>26</v>
      </c>
      <c r="K8539" t="s">
        <v>26</v>
      </c>
    </row>
    <row r="8540" spans="1:11" x14ac:dyDescent="0.25">
      <c r="A8540" s="1">
        <v>39326</v>
      </c>
      <c r="B8540" t="s">
        <v>146</v>
      </c>
      <c r="C8540" t="s">
        <v>26</v>
      </c>
      <c r="D8540" t="s">
        <v>26</v>
      </c>
      <c r="E8540" t="s">
        <v>26</v>
      </c>
      <c r="F8540">
        <v>308633879.31999999</v>
      </c>
      <c r="G8540">
        <v>280886304.13</v>
      </c>
      <c r="H8540">
        <v>388856191.16000003</v>
      </c>
      <c r="I8540" t="s">
        <v>26</v>
      </c>
      <c r="J8540" t="s">
        <v>26</v>
      </c>
      <c r="K8540" t="s">
        <v>26</v>
      </c>
    </row>
    <row r="8541" spans="1:11" x14ac:dyDescent="0.25">
      <c r="A8541" s="1">
        <v>39326</v>
      </c>
      <c r="B8541" t="s">
        <v>2</v>
      </c>
      <c r="C8541" t="s">
        <v>26</v>
      </c>
      <c r="D8541" t="s">
        <v>26</v>
      </c>
      <c r="E8541" t="s">
        <v>26</v>
      </c>
      <c r="F8541">
        <v>292928645.55000001</v>
      </c>
      <c r="G8541">
        <v>255185002.86000001</v>
      </c>
      <c r="H8541">
        <v>399822923.75999999</v>
      </c>
      <c r="I8541" t="s">
        <v>26</v>
      </c>
      <c r="J8541" t="s">
        <v>26</v>
      </c>
      <c r="K8541" t="s">
        <v>26</v>
      </c>
    </row>
    <row r="8542" spans="1:11" x14ac:dyDescent="0.25">
      <c r="A8542" s="1">
        <v>39326</v>
      </c>
      <c r="B8542" t="s">
        <v>147</v>
      </c>
      <c r="C8542" t="s">
        <v>26</v>
      </c>
      <c r="D8542" t="s">
        <v>26</v>
      </c>
      <c r="E8542" t="s">
        <v>26</v>
      </c>
      <c r="F8542">
        <v>303108784.64999998</v>
      </c>
      <c r="G8542">
        <v>248419274.41999999</v>
      </c>
      <c r="H8542">
        <v>426870817.50999999</v>
      </c>
      <c r="I8542" t="s">
        <v>26</v>
      </c>
      <c r="J8542" t="s">
        <v>26</v>
      </c>
      <c r="K8542" t="s">
        <v>26</v>
      </c>
    </row>
    <row r="8543" spans="1:11" x14ac:dyDescent="0.25">
      <c r="A8543" s="1">
        <v>39326</v>
      </c>
      <c r="B8543" t="s">
        <v>148</v>
      </c>
      <c r="C8543" t="s">
        <v>26</v>
      </c>
      <c r="D8543" t="s">
        <v>26</v>
      </c>
      <c r="E8543" t="s">
        <v>26</v>
      </c>
      <c r="F8543">
        <v>297268807.58999997</v>
      </c>
      <c r="G8543">
        <v>253681735.53999999</v>
      </c>
      <c r="H8543">
        <v>396066609.01999998</v>
      </c>
      <c r="I8543" t="s">
        <v>26</v>
      </c>
      <c r="J8543" t="s">
        <v>26</v>
      </c>
      <c r="K8543" t="s">
        <v>26</v>
      </c>
    </row>
    <row r="8544" spans="1:11" x14ac:dyDescent="0.25">
      <c r="A8544" s="1">
        <v>39326</v>
      </c>
      <c r="B8544" t="s">
        <v>149</v>
      </c>
      <c r="C8544" t="s">
        <v>26</v>
      </c>
      <c r="D8544" t="s">
        <v>26</v>
      </c>
      <c r="E8544" t="s">
        <v>26</v>
      </c>
      <c r="F8544">
        <v>285314559.10000002</v>
      </c>
      <c r="G8544">
        <v>243151155.52000001</v>
      </c>
      <c r="H8544">
        <v>380985715.39999998</v>
      </c>
      <c r="I8544" t="s">
        <v>26</v>
      </c>
      <c r="J8544" t="s">
        <v>26</v>
      </c>
      <c r="K8544" t="s">
        <v>26</v>
      </c>
    </row>
    <row r="8545" spans="1:11" x14ac:dyDescent="0.25">
      <c r="A8545" s="1">
        <v>39326</v>
      </c>
      <c r="B8545" t="s">
        <v>150</v>
      </c>
      <c r="C8545" t="s">
        <v>26</v>
      </c>
      <c r="D8545" t="s">
        <v>26</v>
      </c>
      <c r="E8545" t="s">
        <v>26</v>
      </c>
      <c r="F8545">
        <v>315379975.64999998</v>
      </c>
      <c r="G8545">
        <v>268513031.48000002</v>
      </c>
      <c r="H8545">
        <v>431146777.01999998</v>
      </c>
      <c r="I8545" t="s">
        <v>26</v>
      </c>
      <c r="J8545" t="s">
        <v>26</v>
      </c>
      <c r="K8545" t="s">
        <v>26</v>
      </c>
    </row>
    <row r="8546" spans="1:11" x14ac:dyDescent="0.25">
      <c r="A8546" s="1">
        <v>39326</v>
      </c>
      <c r="B8546" t="s">
        <v>151</v>
      </c>
      <c r="C8546" t="s">
        <v>26</v>
      </c>
      <c r="D8546" t="s">
        <v>26</v>
      </c>
      <c r="E8546" t="s">
        <v>26</v>
      </c>
      <c r="F8546">
        <v>267484271.00999999</v>
      </c>
      <c r="G8546">
        <v>233323884.22999999</v>
      </c>
      <c r="H8546">
        <v>369418528.5</v>
      </c>
      <c r="I8546" t="s">
        <v>26</v>
      </c>
      <c r="J8546" t="s">
        <v>26</v>
      </c>
      <c r="K8546" t="s">
        <v>26</v>
      </c>
    </row>
    <row r="8547" spans="1:11" x14ac:dyDescent="0.25">
      <c r="A8547" s="1">
        <v>39326</v>
      </c>
      <c r="B8547" t="s">
        <v>152</v>
      </c>
      <c r="C8547" t="s">
        <v>26</v>
      </c>
      <c r="D8547" t="s">
        <v>26</v>
      </c>
      <c r="E8547" t="s">
        <v>26</v>
      </c>
      <c r="F8547">
        <v>270899980.93000001</v>
      </c>
      <c r="G8547">
        <v>247542802.38999999</v>
      </c>
      <c r="H8547">
        <v>336402740.05000001</v>
      </c>
      <c r="I8547" t="s">
        <v>26</v>
      </c>
      <c r="J8547" t="s">
        <v>26</v>
      </c>
      <c r="K8547" t="s">
        <v>26</v>
      </c>
    </row>
    <row r="8548" spans="1:11" x14ac:dyDescent="0.25">
      <c r="A8548" s="1">
        <v>39326</v>
      </c>
      <c r="B8548" t="s">
        <v>153</v>
      </c>
      <c r="C8548" t="s">
        <v>26</v>
      </c>
      <c r="D8548" t="s">
        <v>26</v>
      </c>
      <c r="E8548" t="s">
        <v>26</v>
      </c>
      <c r="F8548">
        <v>325287258.95999998</v>
      </c>
      <c r="G8548">
        <v>310813510.14999998</v>
      </c>
      <c r="H8548">
        <v>368253428.44</v>
      </c>
      <c r="I8548" t="s">
        <v>26</v>
      </c>
      <c r="J8548" t="s">
        <v>26</v>
      </c>
      <c r="K8548" t="s">
        <v>26</v>
      </c>
    </row>
    <row r="8549" spans="1:11" x14ac:dyDescent="0.25">
      <c r="A8549" s="1">
        <v>39326</v>
      </c>
      <c r="B8549" t="s">
        <v>154</v>
      </c>
      <c r="C8549" t="s">
        <v>26</v>
      </c>
      <c r="D8549" t="s">
        <v>26</v>
      </c>
      <c r="E8549" t="s">
        <v>26</v>
      </c>
      <c r="F8549">
        <v>290904273.31999999</v>
      </c>
      <c r="G8549">
        <v>261455627.00999999</v>
      </c>
      <c r="H8549">
        <v>386777504.54000002</v>
      </c>
      <c r="I8549" t="s">
        <v>26</v>
      </c>
      <c r="J8549" t="s">
        <v>26</v>
      </c>
      <c r="K8549" t="s">
        <v>26</v>
      </c>
    </row>
    <row r="8550" spans="1:11" x14ac:dyDescent="0.25">
      <c r="A8550" s="1">
        <v>39326</v>
      </c>
      <c r="B8550" t="s">
        <v>155</v>
      </c>
      <c r="C8550" t="s">
        <v>26</v>
      </c>
      <c r="D8550" t="s">
        <v>26</v>
      </c>
      <c r="E8550" t="s">
        <v>26</v>
      </c>
      <c r="F8550">
        <v>273537745.06</v>
      </c>
      <c r="G8550">
        <v>246310117.55000001</v>
      </c>
      <c r="H8550">
        <v>348080740.94999999</v>
      </c>
      <c r="I8550" t="s">
        <v>26</v>
      </c>
      <c r="J8550" t="s">
        <v>26</v>
      </c>
      <c r="K8550" t="s">
        <v>26</v>
      </c>
    </row>
    <row r="8551" spans="1:11" x14ac:dyDescent="0.25">
      <c r="A8551" s="1">
        <v>39356</v>
      </c>
      <c r="B8551" t="s">
        <v>1</v>
      </c>
      <c r="C8551" t="s">
        <v>26</v>
      </c>
      <c r="D8551" t="s">
        <v>26</v>
      </c>
      <c r="E8551" t="s">
        <v>26</v>
      </c>
      <c r="F8551">
        <v>298368547.80000001</v>
      </c>
      <c r="G8551">
        <v>260946579.94999999</v>
      </c>
      <c r="H8551">
        <v>397397995.73000002</v>
      </c>
      <c r="I8551" t="s">
        <v>26</v>
      </c>
      <c r="J8551" t="s">
        <v>26</v>
      </c>
      <c r="K8551" t="s">
        <v>26</v>
      </c>
    </row>
    <row r="8552" spans="1:11" x14ac:dyDescent="0.25">
      <c r="A8552" s="1">
        <v>39356</v>
      </c>
      <c r="B8552" t="s">
        <v>126</v>
      </c>
      <c r="C8552" t="s">
        <v>26</v>
      </c>
      <c r="D8552" t="s">
        <v>26</v>
      </c>
      <c r="E8552" t="s">
        <v>26</v>
      </c>
      <c r="F8552">
        <v>291522690.14999998</v>
      </c>
      <c r="G8552">
        <v>255796265.66</v>
      </c>
      <c r="H8552">
        <v>385232056.11000001</v>
      </c>
      <c r="I8552" t="s">
        <v>26</v>
      </c>
      <c r="J8552" t="s">
        <v>26</v>
      </c>
      <c r="K8552" t="s">
        <v>26</v>
      </c>
    </row>
    <row r="8553" spans="1:11" x14ac:dyDescent="0.25">
      <c r="A8553" s="1">
        <v>39356</v>
      </c>
      <c r="B8553" t="s">
        <v>127</v>
      </c>
      <c r="C8553" t="s">
        <v>26</v>
      </c>
      <c r="D8553" t="s">
        <v>26</v>
      </c>
      <c r="E8553" t="s">
        <v>26</v>
      </c>
      <c r="F8553">
        <v>304525759.81999999</v>
      </c>
      <c r="G8553">
        <v>266670479.88</v>
      </c>
      <c r="H8553">
        <v>422493360.44999999</v>
      </c>
      <c r="I8553" t="s">
        <v>26</v>
      </c>
      <c r="J8553" t="s">
        <v>26</v>
      </c>
      <c r="K8553" t="s">
        <v>26</v>
      </c>
    </row>
    <row r="8554" spans="1:11" x14ac:dyDescent="0.25">
      <c r="A8554" s="1">
        <v>39356</v>
      </c>
      <c r="B8554" t="s">
        <v>113</v>
      </c>
      <c r="C8554" t="s">
        <v>26</v>
      </c>
      <c r="D8554" t="s">
        <v>26</v>
      </c>
      <c r="E8554" t="s">
        <v>26</v>
      </c>
      <c r="F8554">
        <v>301302606.36000001</v>
      </c>
      <c r="G8554">
        <v>261058647.41999999</v>
      </c>
      <c r="H8554">
        <v>398540263.69</v>
      </c>
      <c r="I8554" t="s">
        <v>26</v>
      </c>
      <c r="J8554" t="s">
        <v>26</v>
      </c>
      <c r="K8554" t="s">
        <v>26</v>
      </c>
    </row>
    <row r="8555" spans="1:11" x14ac:dyDescent="0.25">
      <c r="A8555" s="1">
        <v>39356</v>
      </c>
      <c r="B8555" t="s">
        <v>128</v>
      </c>
      <c r="C8555" t="s">
        <v>26</v>
      </c>
      <c r="D8555" t="s">
        <v>26</v>
      </c>
      <c r="E8555" t="s">
        <v>26</v>
      </c>
      <c r="F8555">
        <v>284416881.73000002</v>
      </c>
      <c r="G8555">
        <v>245117053.75</v>
      </c>
      <c r="H8555">
        <v>386180742</v>
      </c>
      <c r="I8555" t="s">
        <v>26</v>
      </c>
      <c r="J8555" t="s">
        <v>26</v>
      </c>
      <c r="K8555" t="s">
        <v>26</v>
      </c>
    </row>
    <row r="8556" spans="1:11" x14ac:dyDescent="0.25">
      <c r="A8556" s="1">
        <v>39356</v>
      </c>
      <c r="B8556" t="s">
        <v>129</v>
      </c>
      <c r="C8556" t="s">
        <v>26</v>
      </c>
      <c r="D8556" t="s">
        <v>26</v>
      </c>
      <c r="E8556" t="s">
        <v>26</v>
      </c>
      <c r="F8556">
        <v>295690904.81999999</v>
      </c>
      <c r="G8556">
        <v>272353357.56</v>
      </c>
      <c r="H8556">
        <v>365632874.11000001</v>
      </c>
      <c r="I8556" t="s">
        <v>26</v>
      </c>
      <c r="J8556" t="s">
        <v>26</v>
      </c>
      <c r="K8556" t="s">
        <v>26</v>
      </c>
    </row>
    <row r="8557" spans="1:11" x14ac:dyDescent="0.25">
      <c r="A8557" s="1">
        <v>39356</v>
      </c>
      <c r="B8557" t="s">
        <v>130</v>
      </c>
      <c r="C8557" t="s">
        <v>26</v>
      </c>
      <c r="D8557" t="s">
        <v>26</v>
      </c>
      <c r="E8557" t="s">
        <v>26</v>
      </c>
      <c r="F8557">
        <v>300912883.87</v>
      </c>
      <c r="G8557">
        <v>257245859.56</v>
      </c>
      <c r="H8557">
        <v>461745267.81</v>
      </c>
      <c r="I8557" t="s">
        <v>26</v>
      </c>
      <c r="J8557" t="s">
        <v>26</v>
      </c>
      <c r="K8557" t="s">
        <v>26</v>
      </c>
    </row>
    <row r="8558" spans="1:11" x14ac:dyDescent="0.25">
      <c r="A8558" s="1">
        <v>39356</v>
      </c>
      <c r="B8558" t="s">
        <v>131</v>
      </c>
      <c r="C8558" t="s">
        <v>26</v>
      </c>
      <c r="D8558" t="s">
        <v>26</v>
      </c>
      <c r="E8558" t="s">
        <v>26</v>
      </c>
      <c r="F8558">
        <v>315969227.83999997</v>
      </c>
      <c r="G8558">
        <v>262543421.84</v>
      </c>
      <c r="H8558">
        <v>482049463.43000001</v>
      </c>
      <c r="I8558" t="s">
        <v>26</v>
      </c>
      <c r="J8558" t="s">
        <v>26</v>
      </c>
      <c r="K8558" t="s">
        <v>26</v>
      </c>
    </row>
    <row r="8559" spans="1:11" x14ac:dyDescent="0.25">
      <c r="A8559" s="1">
        <v>39356</v>
      </c>
      <c r="B8559" t="s">
        <v>132</v>
      </c>
      <c r="C8559" t="s">
        <v>26</v>
      </c>
      <c r="D8559" t="s">
        <v>26</v>
      </c>
      <c r="E8559" t="s">
        <v>26</v>
      </c>
      <c r="F8559">
        <v>302260746.79000002</v>
      </c>
      <c r="G8559">
        <v>255050047.86000001</v>
      </c>
      <c r="H8559">
        <v>410373429.13</v>
      </c>
      <c r="I8559" t="s">
        <v>26</v>
      </c>
      <c r="J8559" t="s">
        <v>26</v>
      </c>
      <c r="K8559" t="s">
        <v>26</v>
      </c>
    </row>
    <row r="8560" spans="1:11" x14ac:dyDescent="0.25">
      <c r="A8560" s="1">
        <v>39356</v>
      </c>
      <c r="B8560" t="s">
        <v>133</v>
      </c>
      <c r="C8560" t="s">
        <v>26</v>
      </c>
      <c r="D8560" t="s">
        <v>26</v>
      </c>
      <c r="E8560" t="s">
        <v>26</v>
      </c>
      <c r="F8560">
        <v>288674691.77999997</v>
      </c>
      <c r="G8560">
        <v>256979882.91999999</v>
      </c>
      <c r="H8560">
        <v>372301751.64999998</v>
      </c>
      <c r="I8560" t="s">
        <v>26</v>
      </c>
      <c r="J8560" t="s">
        <v>26</v>
      </c>
      <c r="K8560" t="s">
        <v>26</v>
      </c>
    </row>
    <row r="8561" spans="1:11" x14ac:dyDescent="0.25">
      <c r="A8561" s="1">
        <v>39356</v>
      </c>
      <c r="B8561" t="s">
        <v>134</v>
      </c>
      <c r="C8561" t="s">
        <v>26</v>
      </c>
      <c r="D8561" t="s">
        <v>26</v>
      </c>
      <c r="E8561" t="s">
        <v>26</v>
      </c>
      <c r="F8561">
        <v>274460011.42000002</v>
      </c>
      <c r="G8561">
        <v>254614277.37</v>
      </c>
      <c r="H8561">
        <v>320897449.57999998</v>
      </c>
      <c r="I8561" t="s">
        <v>26</v>
      </c>
      <c r="J8561" t="s">
        <v>26</v>
      </c>
      <c r="K8561" t="s">
        <v>26</v>
      </c>
    </row>
    <row r="8562" spans="1:11" x14ac:dyDescent="0.25">
      <c r="A8562" s="1">
        <v>39356</v>
      </c>
      <c r="B8562" t="s">
        <v>135</v>
      </c>
      <c r="C8562" t="s">
        <v>26</v>
      </c>
      <c r="D8562" t="s">
        <v>26</v>
      </c>
      <c r="E8562" t="s">
        <v>26</v>
      </c>
      <c r="F8562">
        <v>281902666.06999999</v>
      </c>
      <c r="G8562">
        <v>249291584.74000001</v>
      </c>
      <c r="H8562">
        <v>378020231.37</v>
      </c>
      <c r="I8562" t="s">
        <v>26</v>
      </c>
      <c r="J8562" t="s">
        <v>26</v>
      </c>
      <c r="K8562" t="s">
        <v>26</v>
      </c>
    </row>
    <row r="8563" spans="1:11" x14ac:dyDescent="0.25">
      <c r="A8563" s="1">
        <v>39356</v>
      </c>
      <c r="B8563" t="s">
        <v>136</v>
      </c>
      <c r="C8563" t="s">
        <v>26</v>
      </c>
      <c r="D8563" t="s">
        <v>26</v>
      </c>
      <c r="E8563" t="s">
        <v>26</v>
      </c>
      <c r="F8563">
        <v>315531456.18000001</v>
      </c>
      <c r="G8563">
        <v>266826847.91</v>
      </c>
      <c r="H8563">
        <v>465390853.79000002</v>
      </c>
      <c r="I8563" t="s">
        <v>26</v>
      </c>
      <c r="J8563" t="s">
        <v>26</v>
      </c>
      <c r="K8563" t="s">
        <v>26</v>
      </c>
    </row>
    <row r="8564" spans="1:11" x14ac:dyDescent="0.25">
      <c r="A8564" s="1">
        <v>39356</v>
      </c>
      <c r="B8564" t="s">
        <v>137</v>
      </c>
      <c r="C8564" t="s">
        <v>26</v>
      </c>
      <c r="D8564" t="s">
        <v>26</v>
      </c>
      <c r="E8564" t="s">
        <v>26</v>
      </c>
      <c r="F8564">
        <v>295394520.02999997</v>
      </c>
      <c r="G8564">
        <v>242637708.69999999</v>
      </c>
      <c r="H8564">
        <v>515028832.04000002</v>
      </c>
      <c r="I8564" t="s">
        <v>26</v>
      </c>
      <c r="J8564" t="s">
        <v>26</v>
      </c>
      <c r="K8564" t="s">
        <v>26</v>
      </c>
    </row>
    <row r="8565" spans="1:11" x14ac:dyDescent="0.25">
      <c r="A8565" s="1">
        <v>39356</v>
      </c>
      <c r="B8565" t="s">
        <v>138</v>
      </c>
      <c r="C8565" t="s">
        <v>26</v>
      </c>
      <c r="D8565" t="s">
        <v>26</v>
      </c>
      <c r="E8565" t="s">
        <v>26</v>
      </c>
      <c r="F8565">
        <v>346690511</v>
      </c>
      <c r="G8565">
        <v>297740170.44</v>
      </c>
      <c r="H8565">
        <v>508777353.50999999</v>
      </c>
      <c r="I8565" t="s">
        <v>26</v>
      </c>
      <c r="J8565" t="s">
        <v>26</v>
      </c>
      <c r="K8565" t="s">
        <v>26</v>
      </c>
    </row>
    <row r="8566" spans="1:11" x14ac:dyDescent="0.25">
      <c r="A8566" s="1">
        <v>39356</v>
      </c>
      <c r="B8566" t="s">
        <v>139</v>
      </c>
      <c r="C8566" t="s">
        <v>26</v>
      </c>
      <c r="D8566" t="s">
        <v>26</v>
      </c>
      <c r="E8566" t="s">
        <v>26</v>
      </c>
      <c r="F8566">
        <v>317408089.58999997</v>
      </c>
      <c r="G8566">
        <v>266894645.46000001</v>
      </c>
      <c r="H8566">
        <v>493604337.74000001</v>
      </c>
      <c r="I8566" t="s">
        <v>26</v>
      </c>
      <c r="J8566" t="s">
        <v>26</v>
      </c>
      <c r="K8566" t="s">
        <v>26</v>
      </c>
    </row>
    <row r="8567" spans="1:11" x14ac:dyDescent="0.25">
      <c r="A8567" s="1">
        <v>39356</v>
      </c>
      <c r="B8567" t="s">
        <v>140</v>
      </c>
      <c r="C8567" t="s">
        <v>26</v>
      </c>
      <c r="D8567" t="s">
        <v>26</v>
      </c>
      <c r="E8567" t="s">
        <v>26</v>
      </c>
      <c r="F8567">
        <v>267126204.12</v>
      </c>
      <c r="G8567">
        <v>245931320.13999999</v>
      </c>
      <c r="H8567">
        <v>338166782.01999998</v>
      </c>
      <c r="I8567" t="s">
        <v>26</v>
      </c>
      <c r="J8567" t="s">
        <v>26</v>
      </c>
      <c r="K8567" t="s">
        <v>26</v>
      </c>
    </row>
    <row r="8568" spans="1:11" x14ac:dyDescent="0.25">
      <c r="A8568" s="1">
        <v>39356</v>
      </c>
      <c r="B8568" t="s">
        <v>141</v>
      </c>
      <c r="C8568" t="s">
        <v>26</v>
      </c>
      <c r="D8568" t="s">
        <v>26</v>
      </c>
      <c r="E8568" t="s">
        <v>26</v>
      </c>
      <c r="F8568">
        <v>303129442.87</v>
      </c>
      <c r="G8568">
        <v>275310497.5</v>
      </c>
      <c r="H8568">
        <v>393808742.07999998</v>
      </c>
      <c r="I8568" t="s">
        <v>26</v>
      </c>
      <c r="J8568" t="s">
        <v>26</v>
      </c>
      <c r="K8568" t="s">
        <v>26</v>
      </c>
    </row>
    <row r="8569" spans="1:11" x14ac:dyDescent="0.25">
      <c r="A8569" s="1">
        <v>39356</v>
      </c>
      <c r="B8569" t="s">
        <v>142</v>
      </c>
      <c r="C8569" t="s">
        <v>26</v>
      </c>
      <c r="D8569" t="s">
        <v>26</v>
      </c>
      <c r="E8569" t="s">
        <v>26</v>
      </c>
      <c r="F8569">
        <v>297230845.97000003</v>
      </c>
      <c r="G8569">
        <v>251696778.08000001</v>
      </c>
      <c r="H8569">
        <v>436080954.77999997</v>
      </c>
      <c r="I8569" t="s">
        <v>26</v>
      </c>
      <c r="J8569" t="s">
        <v>26</v>
      </c>
      <c r="K8569" t="s">
        <v>26</v>
      </c>
    </row>
    <row r="8570" spans="1:11" x14ac:dyDescent="0.25">
      <c r="A8570" s="1">
        <v>39356</v>
      </c>
      <c r="B8570" t="s">
        <v>143</v>
      </c>
      <c r="C8570" t="s">
        <v>26</v>
      </c>
      <c r="D8570" t="s">
        <v>26</v>
      </c>
      <c r="E8570" t="s">
        <v>26</v>
      </c>
      <c r="F8570">
        <v>299072428.19</v>
      </c>
      <c r="G8570">
        <v>263540592.74000001</v>
      </c>
      <c r="H8570">
        <v>386851722.99000001</v>
      </c>
      <c r="I8570" t="s">
        <v>26</v>
      </c>
      <c r="J8570" t="s">
        <v>26</v>
      </c>
      <c r="K8570" t="s">
        <v>26</v>
      </c>
    </row>
    <row r="8571" spans="1:11" x14ac:dyDescent="0.25">
      <c r="A8571" s="1">
        <v>39356</v>
      </c>
      <c r="B8571" t="s">
        <v>144</v>
      </c>
      <c r="C8571" t="s">
        <v>26</v>
      </c>
      <c r="D8571" t="s">
        <v>26</v>
      </c>
      <c r="E8571" t="s">
        <v>26</v>
      </c>
      <c r="F8571">
        <v>287856191.05000001</v>
      </c>
      <c r="G8571">
        <v>249504900.58000001</v>
      </c>
      <c r="H8571">
        <v>418069754.81</v>
      </c>
      <c r="I8571" t="s">
        <v>26</v>
      </c>
      <c r="J8571" t="s">
        <v>26</v>
      </c>
      <c r="K8571" t="s">
        <v>26</v>
      </c>
    </row>
    <row r="8572" spans="1:11" x14ac:dyDescent="0.25">
      <c r="A8572" s="1">
        <v>39356</v>
      </c>
      <c r="B8572" t="s">
        <v>145</v>
      </c>
      <c r="C8572" t="s">
        <v>26</v>
      </c>
      <c r="D8572" t="s">
        <v>26</v>
      </c>
      <c r="E8572" t="s">
        <v>26</v>
      </c>
      <c r="F8572">
        <v>311777870.92000002</v>
      </c>
      <c r="G8572">
        <v>284209459</v>
      </c>
      <c r="H8572">
        <v>388234039.88999999</v>
      </c>
      <c r="I8572" t="s">
        <v>26</v>
      </c>
      <c r="J8572" t="s">
        <v>26</v>
      </c>
      <c r="K8572" t="s">
        <v>26</v>
      </c>
    </row>
    <row r="8573" spans="1:11" x14ac:dyDescent="0.25">
      <c r="A8573" s="1">
        <v>39356</v>
      </c>
      <c r="B8573" t="s">
        <v>146</v>
      </c>
      <c r="C8573" t="s">
        <v>26</v>
      </c>
      <c r="D8573" t="s">
        <v>26</v>
      </c>
      <c r="E8573" t="s">
        <v>26</v>
      </c>
      <c r="F8573">
        <v>309590644.33999997</v>
      </c>
      <c r="G8573">
        <v>282346912.91000003</v>
      </c>
      <c r="H8573">
        <v>388856191.16000003</v>
      </c>
      <c r="I8573" t="s">
        <v>26</v>
      </c>
      <c r="J8573" t="s">
        <v>26</v>
      </c>
      <c r="K8573" t="s">
        <v>26</v>
      </c>
    </row>
    <row r="8574" spans="1:11" x14ac:dyDescent="0.25">
      <c r="A8574" s="1">
        <v>39356</v>
      </c>
      <c r="B8574" t="s">
        <v>2</v>
      </c>
      <c r="C8574" t="s">
        <v>26</v>
      </c>
      <c r="D8574" t="s">
        <v>26</v>
      </c>
      <c r="E8574" t="s">
        <v>26</v>
      </c>
      <c r="F8574">
        <v>293866017.22000003</v>
      </c>
      <c r="G8574">
        <v>256537483.38</v>
      </c>
      <c r="H8574">
        <v>399822923.75999999</v>
      </c>
      <c r="I8574" t="s">
        <v>26</v>
      </c>
      <c r="J8574" t="s">
        <v>26</v>
      </c>
      <c r="K8574" t="s">
        <v>26</v>
      </c>
    </row>
    <row r="8575" spans="1:11" x14ac:dyDescent="0.25">
      <c r="A8575" s="1">
        <v>39356</v>
      </c>
      <c r="B8575" t="s">
        <v>147</v>
      </c>
      <c r="C8575" t="s">
        <v>26</v>
      </c>
      <c r="D8575" t="s">
        <v>26</v>
      </c>
      <c r="E8575" t="s">
        <v>26</v>
      </c>
      <c r="F8575">
        <v>303836245.74000001</v>
      </c>
      <c r="G8575">
        <v>249562003.08000001</v>
      </c>
      <c r="H8575">
        <v>426870817.50999999</v>
      </c>
      <c r="I8575" t="s">
        <v>26</v>
      </c>
      <c r="J8575" t="s">
        <v>26</v>
      </c>
      <c r="K8575" t="s">
        <v>26</v>
      </c>
    </row>
    <row r="8576" spans="1:11" x14ac:dyDescent="0.25">
      <c r="A8576" s="1">
        <v>39356</v>
      </c>
      <c r="B8576" t="s">
        <v>148</v>
      </c>
      <c r="C8576" t="s">
        <v>26</v>
      </c>
      <c r="D8576" t="s">
        <v>26</v>
      </c>
      <c r="E8576" t="s">
        <v>26</v>
      </c>
      <c r="F8576">
        <v>298279521.54000002</v>
      </c>
      <c r="G8576">
        <v>255356034.99000001</v>
      </c>
      <c r="H8576">
        <v>396066609.01999998</v>
      </c>
      <c r="I8576" t="s">
        <v>26</v>
      </c>
      <c r="J8576" t="s">
        <v>26</v>
      </c>
      <c r="K8576" t="s">
        <v>26</v>
      </c>
    </row>
    <row r="8577" spans="1:11" x14ac:dyDescent="0.25">
      <c r="A8577" s="1">
        <v>39356</v>
      </c>
      <c r="B8577" t="s">
        <v>149</v>
      </c>
      <c r="C8577" t="s">
        <v>26</v>
      </c>
      <c r="D8577" t="s">
        <v>26</v>
      </c>
      <c r="E8577" t="s">
        <v>26</v>
      </c>
      <c r="F8577">
        <v>285999314.04000002</v>
      </c>
      <c r="G8577">
        <v>244293965.94999999</v>
      </c>
      <c r="H8577">
        <v>380985715.39999998</v>
      </c>
      <c r="I8577" t="s">
        <v>26</v>
      </c>
      <c r="J8577" t="s">
        <v>26</v>
      </c>
      <c r="K8577" t="s">
        <v>26</v>
      </c>
    </row>
    <row r="8578" spans="1:11" x14ac:dyDescent="0.25">
      <c r="A8578" s="1">
        <v>39356</v>
      </c>
      <c r="B8578" t="s">
        <v>150</v>
      </c>
      <c r="C8578" t="s">
        <v>26</v>
      </c>
      <c r="D8578" t="s">
        <v>26</v>
      </c>
      <c r="E8578" t="s">
        <v>26</v>
      </c>
      <c r="F8578">
        <v>316546881.56</v>
      </c>
      <c r="G8578">
        <v>270312068.79000002</v>
      </c>
      <c r="H8578">
        <v>431146777.01999998</v>
      </c>
      <c r="I8578" t="s">
        <v>26</v>
      </c>
      <c r="J8578" t="s">
        <v>26</v>
      </c>
      <c r="K8578" t="s">
        <v>26</v>
      </c>
    </row>
    <row r="8579" spans="1:11" x14ac:dyDescent="0.25">
      <c r="A8579" s="1">
        <v>39356</v>
      </c>
      <c r="B8579" t="s">
        <v>151</v>
      </c>
      <c r="C8579" t="s">
        <v>26</v>
      </c>
      <c r="D8579" t="s">
        <v>26</v>
      </c>
      <c r="E8579" t="s">
        <v>26</v>
      </c>
      <c r="F8579">
        <v>267858748.99000001</v>
      </c>
      <c r="G8579">
        <v>233883861.55000001</v>
      </c>
      <c r="H8579">
        <v>369418528.5</v>
      </c>
      <c r="I8579" t="s">
        <v>26</v>
      </c>
      <c r="J8579" t="s">
        <v>26</v>
      </c>
      <c r="K8579" t="s">
        <v>26</v>
      </c>
    </row>
    <row r="8580" spans="1:11" x14ac:dyDescent="0.25">
      <c r="A8580" s="1">
        <v>39356</v>
      </c>
      <c r="B8580" t="s">
        <v>152</v>
      </c>
      <c r="C8580" t="s">
        <v>26</v>
      </c>
      <c r="D8580" t="s">
        <v>26</v>
      </c>
      <c r="E8580" t="s">
        <v>26</v>
      </c>
      <c r="F8580">
        <v>271793950.86000001</v>
      </c>
      <c r="G8580">
        <v>248854779.25</v>
      </c>
      <c r="H8580">
        <v>336402740.05000001</v>
      </c>
      <c r="I8580" t="s">
        <v>26</v>
      </c>
      <c r="J8580" t="s">
        <v>26</v>
      </c>
      <c r="K8580" t="s">
        <v>26</v>
      </c>
    </row>
    <row r="8581" spans="1:11" x14ac:dyDescent="0.25">
      <c r="A8581" s="1">
        <v>39356</v>
      </c>
      <c r="B8581" t="s">
        <v>153</v>
      </c>
      <c r="C8581" t="s">
        <v>26</v>
      </c>
      <c r="D8581" t="s">
        <v>26</v>
      </c>
      <c r="E8581" t="s">
        <v>26</v>
      </c>
      <c r="F8581">
        <v>328182315.56</v>
      </c>
      <c r="G8581">
        <v>315258143.35000002</v>
      </c>
      <c r="H8581">
        <v>368253428.44</v>
      </c>
      <c r="I8581" t="s">
        <v>26</v>
      </c>
      <c r="J8581" t="s">
        <v>26</v>
      </c>
      <c r="K8581" t="s">
        <v>26</v>
      </c>
    </row>
    <row r="8582" spans="1:11" x14ac:dyDescent="0.25">
      <c r="A8582" s="1">
        <v>39356</v>
      </c>
      <c r="B8582" t="s">
        <v>154</v>
      </c>
      <c r="C8582" t="s">
        <v>26</v>
      </c>
      <c r="D8582" t="s">
        <v>26</v>
      </c>
      <c r="E8582" t="s">
        <v>26</v>
      </c>
      <c r="F8582">
        <v>293173326.64999998</v>
      </c>
      <c r="G8582">
        <v>264802259.03</v>
      </c>
      <c r="H8582">
        <v>386777504.54000002</v>
      </c>
      <c r="I8582" t="s">
        <v>26</v>
      </c>
      <c r="J8582" t="s">
        <v>26</v>
      </c>
      <c r="K8582" t="s">
        <v>26</v>
      </c>
    </row>
    <row r="8583" spans="1:11" x14ac:dyDescent="0.25">
      <c r="A8583" s="1">
        <v>39356</v>
      </c>
      <c r="B8583" t="s">
        <v>155</v>
      </c>
      <c r="C8583" t="s">
        <v>26</v>
      </c>
      <c r="D8583" t="s">
        <v>26</v>
      </c>
      <c r="E8583" t="s">
        <v>26</v>
      </c>
      <c r="F8583">
        <v>274878080.00999999</v>
      </c>
      <c r="G8583">
        <v>248280598.49000001</v>
      </c>
      <c r="H8583">
        <v>348219973.24000001</v>
      </c>
      <c r="I8583" t="s">
        <v>26</v>
      </c>
      <c r="J8583" t="s">
        <v>26</v>
      </c>
      <c r="K8583" t="s">
        <v>26</v>
      </c>
    </row>
    <row r="8584" spans="1:11" x14ac:dyDescent="0.25">
      <c r="A8584" s="1">
        <v>39387</v>
      </c>
      <c r="B8584" t="s">
        <v>1</v>
      </c>
      <c r="C8584" t="s">
        <v>26</v>
      </c>
      <c r="D8584" t="s">
        <v>26</v>
      </c>
      <c r="E8584" t="s">
        <v>26</v>
      </c>
      <c r="F8584">
        <v>299800716.82999998</v>
      </c>
      <c r="G8584">
        <v>262146934.22</v>
      </c>
      <c r="H8584">
        <v>399424725.50999999</v>
      </c>
      <c r="I8584" t="s">
        <v>26</v>
      </c>
      <c r="J8584" t="s">
        <v>26</v>
      </c>
      <c r="K8584" t="s">
        <v>26</v>
      </c>
    </row>
    <row r="8585" spans="1:11" x14ac:dyDescent="0.25">
      <c r="A8585" s="1">
        <v>39387</v>
      </c>
      <c r="B8585" t="s">
        <v>126</v>
      </c>
      <c r="C8585" t="s">
        <v>26</v>
      </c>
      <c r="D8585" t="s">
        <v>26</v>
      </c>
      <c r="E8585" t="s">
        <v>26</v>
      </c>
      <c r="F8585">
        <v>293417587.63</v>
      </c>
      <c r="G8585">
        <v>258635604.21000001</v>
      </c>
      <c r="H8585">
        <v>385232056.11000001</v>
      </c>
      <c r="I8585" t="s">
        <v>26</v>
      </c>
      <c r="J8585" t="s">
        <v>26</v>
      </c>
      <c r="K8585" t="s">
        <v>26</v>
      </c>
    </row>
    <row r="8586" spans="1:11" x14ac:dyDescent="0.25">
      <c r="A8586" s="1">
        <v>39387</v>
      </c>
      <c r="B8586" t="s">
        <v>127</v>
      </c>
      <c r="C8586" t="s">
        <v>26</v>
      </c>
      <c r="D8586" t="s">
        <v>26</v>
      </c>
      <c r="E8586" t="s">
        <v>26</v>
      </c>
      <c r="F8586">
        <v>306535629.82999998</v>
      </c>
      <c r="G8586">
        <v>265897135.49000001</v>
      </c>
      <c r="H8586">
        <v>431619217.04000002</v>
      </c>
      <c r="I8586" t="s">
        <v>26</v>
      </c>
      <c r="J8586" t="s">
        <v>26</v>
      </c>
      <c r="K8586" t="s">
        <v>26</v>
      </c>
    </row>
    <row r="8587" spans="1:11" x14ac:dyDescent="0.25">
      <c r="A8587" s="1">
        <v>39387</v>
      </c>
      <c r="B8587" t="s">
        <v>113</v>
      </c>
      <c r="C8587" t="s">
        <v>26</v>
      </c>
      <c r="D8587" t="s">
        <v>26</v>
      </c>
      <c r="E8587" t="s">
        <v>26</v>
      </c>
      <c r="F8587">
        <v>302417426.00999999</v>
      </c>
      <c r="G8587">
        <v>262833846.22</v>
      </c>
      <c r="H8587">
        <v>398580117.70999998</v>
      </c>
      <c r="I8587" t="s">
        <v>26</v>
      </c>
      <c r="J8587" t="s">
        <v>26</v>
      </c>
      <c r="K8587" t="s">
        <v>26</v>
      </c>
    </row>
    <row r="8588" spans="1:11" x14ac:dyDescent="0.25">
      <c r="A8588" s="1">
        <v>39387</v>
      </c>
      <c r="B8588" t="s">
        <v>128</v>
      </c>
      <c r="C8588" t="s">
        <v>26</v>
      </c>
      <c r="D8588" t="s">
        <v>26</v>
      </c>
      <c r="E8588" t="s">
        <v>26</v>
      </c>
      <c r="F8588">
        <v>285156365.62</v>
      </c>
      <c r="G8588">
        <v>246269103.91</v>
      </c>
      <c r="H8588">
        <v>386180742</v>
      </c>
      <c r="I8588" t="s">
        <v>26</v>
      </c>
      <c r="J8588" t="s">
        <v>26</v>
      </c>
      <c r="K8588" t="s">
        <v>26</v>
      </c>
    </row>
    <row r="8589" spans="1:11" x14ac:dyDescent="0.25">
      <c r="A8589" s="1">
        <v>39387</v>
      </c>
      <c r="B8589" t="s">
        <v>129</v>
      </c>
      <c r="C8589" t="s">
        <v>26</v>
      </c>
      <c r="D8589" t="s">
        <v>26</v>
      </c>
      <c r="E8589" t="s">
        <v>26</v>
      </c>
      <c r="F8589">
        <v>297731172.06999999</v>
      </c>
      <c r="G8589">
        <v>275376479.81999999</v>
      </c>
      <c r="H8589">
        <v>365632874.11000001</v>
      </c>
      <c r="I8589" t="s">
        <v>26</v>
      </c>
      <c r="J8589" t="s">
        <v>26</v>
      </c>
      <c r="K8589" t="s">
        <v>26</v>
      </c>
    </row>
    <row r="8590" spans="1:11" x14ac:dyDescent="0.25">
      <c r="A8590" s="1">
        <v>39387</v>
      </c>
      <c r="B8590" t="s">
        <v>130</v>
      </c>
      <c r="C8590" t="s">
        <v>26</v>
      </c>
      <c r="D8590" t="s">
        <v>26</v>
      </c>
      <c r="E8590" t="s">
        <v>26</v>
      </c>
      <c r="F8590">
        <v>303801647.55000001</v>
      </c>
      <c r="G8590">
        <v>261181721.21000001</v>
      </c>
      <c r="H8590">
        <v>461745267.81</v>
      </c>
      <c r="I8590" t="s">
        <v>26</v>
      </c>
      <c r="J8590" t="s">
        <v>26</v>
      </c>
      <c r="K8590" t="s">
        <v>26</v>
      </c>
    </row>
    <row r="8591" spans="1:11" x14ac:dyDescent="0.25">
      <c r="A8591" s="1">
        <v>39387</v>
      </c>
      <c r="B8591" t="s">
        <v>131</v>
      </c>
      <c r="C8591" t="s">
        <v>26</v>
      </c>
      <c r="D8591" t="s">
        <v>26</v>
      </c>
      <c r="E8591" t="s">
        <v>26</v>
      </c>
      <c r="F8591">
        <v>316411584.75999999</v>
      </c>
      <c r="G8591">
        <v>263226034.74000001</v>
      </c>
      <c r="H8591">
        <v>481904848.58999997</v>
      </c>
      <c r="I8591" t="s">
        <v>26</v>
      </c>
      <c r="J8591" t="s">
        <v>26</v>
      </c>
      <c r="K8591" t="s">
        <v>26</v>
      </c>
    </row>
    <row r="8592" spans="1:11" x14ac:dyDescent="0.25">
      <c r="A8592" s="1">
        <v>39387</v>
      </c>
      <c r="B8592" t="s">
        <v>132</v>
      </c>
      <c r="C8592" t="s">
        <v>26</v>
      </c>
      <c r="D8592" t="s">
        <v>26</v>
      </c>
      <c r="E8592" t="s">
        <v>26</v>
      </c>
      <c r="F8592">
        <v>305011319.57999998</v>
      </c>
      <c r="G8592">
        <v>259207363.63999999</v>
      </c>
      <c r="H8592">
        <v>410373429.13</v>
      </c>
      <c r="I8592" t="s">
        <v>26</v>
      </c>
      <c r="J8592" t="s">
        <v>26</v>
      </c>
      <c r="K8592" t="s">
        <v>26</v>
      </c>
    </row>
    <row r="8593" spans="1:11" x14ac:dyDescent="0.25">
      <c r="A8593" s="1">
        <v>39387</v>
      </c>
      <c r="B8593" t="s">
        <v>133</v>
      </c>
      <c r="C8593" t="s">
        <v>26</v>
      </c>
      <c r="D8593" t="s">
        <v>26</v>
      </c>
      <c r="E8593" t="s">
        <v>26</v>
      </c>
      <c r="F8593">
        <v>289280908.63</v>
      </c>
      <c r="G8593">
        <v>257648030.62</v>
      </c>
      <c r="H8593">
        <v>372860204.27999997</v>
      </c>
      <c r="I8593" t="s">
        <v>26</v>
      </c>
      <c r="J8593" t="s">
        <v>26</v>
      </c>
      <c r="K8593" t="s">
        <v>26</v>
      </c>
    </row>
    <row r="8594" spans="1:11" x14ac:dyDescent="0.25">
      <c r="A8594" s="1">
        <v>39387</v>
      </c>
      <c r="B8594" t="s">
        <v>134</v>
      </c>
      <c r="C8594" t="s">
        <v>26</v>
      </c>
      <c r="D8594" t="s">
        <v>26</v>
      </c>
      <c r="E8594" t="s">
        <v>26</v>
      </c>
      <c r="F8594">
        <v>275283391.44999999</v>
      </c>
      <c r="G8594">
        <v>255938271.62</v>
      </c>
      <c r="H8594">
        <v>320769090.60000002</v>
      </c>
      <c r="I8594" t="s">
        <v>26</v>
      </c>
      <c r="J8594" t="s">
        <v>26</v>
      </c>
      <c r="K8594" t="s">
        <v>26</v>
      </c>
    </row>
    <row r="8595" spans="1:11" x14ac:dyDescent="0.25">
      <c r="A8595" s="1">
        <v>39387</v>
      </c>
      <c r="B8595" t="s">
        <v>135</v>
      </c>
      <c r="C8595" t="s">
        <v>26</v>
      </c>
      <c r="D8595" t="s">
        <v>26</v>
      </c>
      <c r="E8595" t="s">
        <v>26</v>
      </c>
      <c r="F8595">
        <v>283340369.66000003</v>
      </c>
      <c r="G8595">
        <v>251310846.58000001</v>
      </c>
      <c r="H8595">
        <v>378020231.37</v>
      </c>
      <c r="I8595" t="s">
        <v>26</v>
      </c>
      <c r="J8595" t="s">
        <v>26</v>
      </c>
      <c r="K8595" t="s">
        <v>26</v>
      </c>
    </row>
    <row r="8596" spans="1:11" x14ac:dyDescent="0.25">
      <c r="A8596" s="1">
        <v>39387</v>
      </c>
      <c r="B8596" t="s">
        <v>136</v>
      </c>
      <c r="C8596" t="s">
        <v>26</v>
      </c>
      <c r="D8596" t="s">
        <v>26</v>
      </c>
      <c r="E8596" t="s">
        <v>26</v>
      </c>
      <c r="F8596">
        <v>319696471.39999998</v>
      </c>
      <c r="G8596">
        <v>272963865.41000003</v>
      </c>
      <c r="H8596">
        <v>465530471.04000002</v>
      </c>
      <c r="I8596" t="s">
        <v>26</v>
      </c>
      <c r="J8596" t="s">
        <v>26</v>
      </c>
      <c r="K8596" t="s">
        <v>26</v>
      </c>
    </row>
    <row r="8597" spans="1:11" x14ac:dyDescent="0.25">
      <c r="A8597" s="1">
        <v>39387</v>
      </c>
      <c r="B8597" t="s">
        <v>137</v>
      </c>
      <c r="C8597" t="s">
        <v>26</v>
      </c>
      <c r="D8597" t="s">
        <v>26</v>
      </c>
      <c r="E8597" t="s">
        <v>26</v>
      </c>
      <c r="F8597">
        <v>300918397.55000001</v>
      </c>
      <c r="G8597">
        <v>249844048.63999999</v>
      </c>
      <c r="H8597">
        <v>515028832.04000002</v>
      </c>
      <c r="I8597" t="s">
        <v>26</v>
      </c>
      <c r="J8597" t="s">
        <v>26</v>
      </c>
      <c r="K8597" t="s">
        <v>26</v>
      </c>
    </row>
    <row r="8598" spans="1:11" x14ac:dyDescent="0.25">
      <c r="A8598" s="1">
        <v>39387</v>
      </c>
      <c r="B8598" t="s">
        <v>138</v>
      </c>
      <c r="C8598" t="s">
        <v>26</v>
      </c>
      <c r="D8598" t="s">
        <v>26</v>
      </c>
      <c r="E8598" t="s">
        <v>26</v>
      </c>
      <c r="F8598">
        <v>347903927.79000002</v>
      </c>
      <c r="G8598">
        <v>299467063.43000001</v>
      </c>
      <c r="H8598">
        <v>508624720.30000001</v>
      </c>
      <c r="I8598" t="s">
        <v>26</v>
      </c>
      <c r="J8598" t="s">
        <v>26</v>
      </c>
      <c r="K8598" t="s">
        <v>26</v>
      </c>
    </row>
    <row r="8599" spans="1:11" x14ac:dyDescent="0.25">
      <c r="A8599" s="1">
        <v>39387</v>
      </c>
      <c r="B8599" t="s">
        <v>139</v>
      </c>
      <c r="C8599" t="s">
        <v>26</v>
      </c>
      <c r="D8599" t="s">
        <v>26</v>
      </c>
      <c r="E8599" t="s">
        <v>26</v>
      </c>
      <c r="F8599">
        <v>318963389.23000002</v>
      </c>
      <c r="G8599">
        <v>269136560.48000002</v>
      </c>
      <c r="H8599">
        <v>493406896</v>
      </c>
      <c r="I8599" t="s">
        <v>26</v>
      </c>
      <c r="J8599" t="s">
        <v>26</v>
      </c>
      <c r="K8599" t="s">
        <v>26</v>
      </c>
    </row>
    <row r="8600" spans="1:11" x14ac:dyDescent="0.25">
      <c r="A8600" s="1">
        <v>39387</v>
      </c>
      <c r="B8600" t="s">
        <v>140</v>
      </c>
      <c r="C8600" t="s">
        <v>26</v>
      </c>
      <c r="D8600" t="s">
        <v>26</v>
      </c>
      <c r="E8600" t="s">
        <v>26</v>
      </c>
      <c r="F8600">
        <v>274766013.56</v>
      </c>
      <c r="G8600">
        <v>245537830.03</v>
      </c>
      <c r="H8600">
        <v>367452025.33999997</v>
      </c>
      <c r="I8600" t="s">
        <v>26</v>
      </c>
      <c r="J8600" t="s">
        <v>26</v>
      </c>
      <c r="K8600" t="s">
        <v>26</v>
      </c>
    </row>
    <row r="8601" spans="1:11" x14ac:dyDescent="0.25">
      <c r="A8601" s="1">
        <v>39387</v>
      </c>
      <c r="B8601" t="s">
        <v>141</v>
      </c>
      <c r="C8601" t="s">
        <v>26</v>
      </c>
      <c r="D8601" t="s">
        <v>26</v>
      </c>
      <c r="E8601" t="s">
        <v>26</v>
      </c>
      <c r="F8601">
        <v>303947892.37</v>
      </c>
      <c r="G8601">
        <v>276549394.73000002</v>
      </c>
      <c r="H8601">
        <v>393729980.32999998</v>
      </c>
      <c r="I8601" t="s">
        <v>26</v>
      </c>
      <c r="J8601" t="s">
        <v>26</v>
      </c>
      <c r="K8601" t="s">
        <v>26</v>
      </c>
    </row>
    <row r="8602" spans="1:11" x14ac:dyDescent="0.25">
      <c r="A8602" s="1">
        <v>39387</v>
      </c>
      <c r="B8602" t="s">
        <v>142</v>
      </c>
      <c r="C8602" t="s">
        <v>26</v>
      </c>
      <c r="D8602" t="s">
        <v>26</v>
      </c>
      <c r="E8602" t="s">
        <v>26</v>
      </c>
      <c r="F8602">
        <v>298776446.37</v>
      </c>
      <c r="G8602">
        <v>253861370.37</v>
      </c>
      <c r="H8602">
        <v>436080954.77999997</v>
      </c>
      <c r="I8602" t="s">
        <v>26</v>
      </c>
      <c r="J8602" t="s">
        <v>26</v>
      </c>
      <c r="K8602" t="s">
        <v>26</v>
      </c>
    </row>
    <row r="8603" spans="1:11" x14ac:dyDescent="0.25">
      <c r="A8603" s="1">
        <v>39387</v>
      </c>
      <c r="B8603" t="s">
        <v>143</v>
      </c>
      <c r="C8603" t="s">
        <v>26</v>
      </c>
      <c r="D8603" t="s">
        <v>26</v>
      </c>
      <c r="E8603" t="s">
        <v>26</v>
      </c>
      <c r="F8603">
        <v>300358439.63</v>
      </c>
      <c r="G8603">
        <v>265438085.00999999</v>
      </c>
      <c r="H8603">
        <v>386851722.99000001</v>
      </c>
      <c r="I8603" t="s">
        <v>26</v>
      </c>
      <c r="J8603" t="s">
        <v>26</v>
      </c>
      <c r="K8603" t="s">
        <v>26</v>
      </c>
    </row>
    <row r="8604" spans="1:11" x14ac:dyDescent="0.25">
      <c r="A8604" s="1">
        <v>39387</v>
      </c>
      <c r="B8604" t="s">
        <v>144</v>
      </c>
      <c r="C8604" t="s">
        <v>26</v>
      </c>
      <c r="D8604" t="s">
        <v>26</v>
      </c>
      <c r="E8604" t="s">
        <v>26</v>
      </c>
      <c r="F8604">
        <v>288978830.19999999</v>
      </c>
      <c r="G8604">
        <v>251101731.94999999</v>
      </c>
      <c r="H8604">
        <v>418069754.81</v>
      </c>
      <c r="I8604" t="s">
        <v>26</v>
      </c>
      <c r="J8604" t="s">
        <v>26</v>
      </c>
      <c r="K8604" t="s">
        <v>26</v>
      </c>
    </row>
    <row r="8605" spans="1:11" x14ac:dyDescent="0.25">
      <c r="A8605" s="1">
        <v>39387</v>
      </c>
      <c r="B8605" t="s">
        <v>145</v>
      </c>
      <c r="C8605" t="s">
        <v>26</v>
      </c>
      <c r="D8605" t="s">
        <v>26</v>
      </c>
      <c r="E8605" t="s">
        <v>26</v>
      </c>
      <c r="F8605">
        <v>312526137.81</v>
      </c>
      <c r="G8605">
        <v>274972651.57999998</v>
      </c>
      <c r="H8605">
        <v>409237501.44999999</v>
      </c>
      <c r="I8605" t="s">
        <v>26</v>
      </c>
      <c r="J8605" t="s">
        <v>26</v>
      </c>
      <c r="K8605" t="s">
        <v>26</v>
      </c>
    </row>
    <row r="8606" spans="1:11" x14ac:dyDescent="0.25">
      <c r="A8606" s="1">
        <v>39387</v>
      </c>
      <c r="B8606" t="s">
        <v>146</v>
      </c>
      <c r="C8606" t="s">
        <v>26</v>
      </c>
      <c r="D8606" t="s">
        <v>26</v>
      </c>
      <c r="E8606" t="s">
        <v>26</v>
      </c>
      <c r="F8606">
        <v>310829006.92000002</v>
      </c>
      <c r="G8606">
        <v>284238637.22000003</v>
      </c>
      <c r="H8606">
        <v>388856191.16000003</v>
      </c>
      <c r="I8606" t="s">
        <v>26</v>
      </c>
      <c r="J8606" t="s">
        <v>26</v>
      </c>
      <c r="K8606" t="s">
        <v>26</v>
      </c>
    </row>
    <row r="8607" spans="1:11" x14ac:dyDescent="0.25">
      <c r="A8607" s="1">
        <v>39387</v>
      </c>
      <c r="B8607" t="s">
        <v>2</v>
      </c>
      <c r="C8607" t="s">
        <v>26</v>
      </c>
      <c r="D8607" t="s">
        <v>26</v>
      </c>
      <c r="E8607" t="s">
        <v>26</v>
      </c>
      <c r="F8607">
        <v>295012094.68000001</v>
      </c>
      <c r="G8607">
        <v>258179323.27000001</v>
      </c>
      <c r="H8607">
        <v>399822923.75999999</v>
      </c>
      <c r="I8607" t="s">
        <v>26</v>
      </c>
      <c r="J8607" t="s">
        <v>26</v>
      </c>
      <c r="K8607" t="s">
        <v>26</v>
      </c>
    </row>
    <row r="8608" spans="1:11" x14ac:dyDescent="0.25">
      <c r="A8608" s="1">
        <v>39387</v>
      </c>
      <c r="B8608" t="s">
        <v>147</v>
      </c>
      <c r="C8608" t="s">
        <v>26</v>
      </c>
      <c r="D8608" t="s">
        <v>26</v>
      </c>
      <c r="E8608" t="s">
        <v>26</v>
      </c>
      <c r="F8608">
        <v>304565452.73000002</v>
      </c>
      <c r="G8608">
        <v>250285732.88999999</v>
      </c>
      <c r="H8608">
        <v>427681872.06</v>
      </c>
      <c r="I8608" t="s">
        <v>26</v>
      </c>
      <c r="J8608" t="s">
        <v>26</v>
      </c>
      <c r="K8608" t="s">
        <v>26</v>
      </c>
    </row>
    <row r="8609" spans="1:11" x14ac:dyDescent="0.25">
      <c r="A8609" s="1">
        <v>39387</v>
      </c>
      <c r="B8609" t="s">
        <v>148</v>
      </c>
      <c r="C8609" t="s">
        <v>26</v>
      </c>
      <c r="D8609" t="s">
        <v>26</v>
      </c>
      <c r="E8609" t="s">
        <v>26</v>
      </c>
      <c r="F8609">
        <v>299472639.62</v>
      </c>
      <c r="G8609">
        <v>257373347.66999999</v>
      </c>
      <c r="H8609">
        <v>395947789.02999997</v>
      </c>
      <c r="I8609" t="s">
        <v>26</v>
      </c>
      <c r="J8609" t="s">
        <v>26</v>
      </c>
      <c r="K8609" t="s">
        <v>26</v>
      </c>
    </row>
    <row r="8610" spans="1:11" x14ac:dyDescent="0.25">
      <c r="A8610" s="1">
        <v>39387</v>
      </c>
      <c r="B8610" t="s">
        <v>149</v>
      </c>
      <c r="C8610" t="s">
        <v>26</v>
      </c>
      <c r="D8610" t="s">
        <v>26</v>
      </c>
      <c r="E8610" t="s">
        <v>26</v>
      </c>
      <c r="F8610">
        <v>286685712.38999999</v>
      </c>
      <c r="G8610">
        <v>245417718.19</v>
      </c>
      <c r="H8610">
        <v>380985715.39999998</v>
      </c>
      <c r="I8610" t="s">
        <v>26</v>
      </c>
      <c r="J8610" t="s">
        <v>26</v>
      </c>
      <c r="K8610" t="s">
        <v>26</v>
      </c>
    </row>
    <row r="8611" spans="1:11" x14ac:dyDescent="0.25">
      <c r="A8611" s="1">
        <v>39387</v>
      </c>
      <c r="B8611" t="s">
        <v>150</v>
      </c>
      <c r="C8611" t="s">
        <v>26</v>
      </c>
      <c r="D8611" t="s">
        <v>26</v>
      </c>
      <c r="E8611" t="s">
        <v>26</v>
      </c>
      <c r="F8611">
        <v>318256234.72000003</v>
      </c>
      <c r="G8611">
        <v>273015189.48000002</v>
      </c>
      <c r="H8611">
        <v>431017432.99000001</v>
      </c>
      <c r="I8611" t="s">
        <v>26</v>
      </c>
      <c r="J8611" t="s">
        <v>26</v>
      </c>
      <c r="K8611" t="s">
        <v>26</v>
      </c>
    </row>
    <row r="8612" spans="1:11" x14ac:dyDescent="0.25">
      <c r="A8612" s="1">
        <v>39387</v>
      </c>
      <c r="B8612" t="s">
        <v>151</v>
      </c>
      <c r="C8612" t="s">
        <v>26</v>
      </c>
      <c r="D8612" t="s">
        <v>26</v>
      </c>
      <c r="E8612" t="s">
        <v>26</v>
      </c>
      <c r="F8612">
        <v>268180179.49000001</v>
      </c>
      <c r="G8612">
        <v>234351629.27000001</v>
      </c>
      <c r="H8612">
        <v>369418528.5</v>
      </c>
      <c r="I8612" t="s">
        <v>26</v>
      </c>
      <c r="J8612" t="s">
        <v>26</v>
      </c>
      <c r="K8612" t="s">
        <v>26</v>
      </c>
    </row>
    <row r="8613" spans="1:11" x14ac:dyDescent="0.25">
      <c r="A8613" s="1">
        <v>39387</v>
      </c>
      <c r="B8613" t="s">
        <v>152</v>
      </c>
      <c r="C8613" t="s">
        <v>26</v>
      </c>
      <c r="D8613" t="s">
        <v>26</v>
      </c>
      <c r="E8613" t="s">
        <v>26</v>
      </c>
      <c r="F8613">
        <v>273261638.19999999</v>
      </c>
      <c r="G8613">
        <v>251019815.83000001</v>
      </c>
      <c r="H8613">
        <v>336402740.05000001</v>
      </c>
      <c r="I8613" t="s">
        <v>26</v>
      </c>
      <c r="J8613" t="s">
        <v>26</v>
      </c>
      <c r="K8613" t="s">
        <v>26</v>
      </c>
    </row>
    <row r="8614" spans="1:11" x14ac:dyDescent="0.25">
      <c r="A8614" s="1">
        <v>39387</v>
      </c>
      <c r="B8614" t="s">
        <v>153</v>
      </c>
      <c r="C8614" t="s">
        <v>26</v>
      </c>
      <c r="D8614" t="s">
        <v>26</v>
      </c>
      <c r="E8614" t="s">
        <v>26</v>
      </c>
      <c r="F8614">
        <v>330676501.16000003</v>
      </c>
      <c r="G8614">
        <v>319072766.88</v>
      </c>
      <c r="H8614">
        <v>368253428.44</v>
      </c>
      <c r="I8614" t="s">
        <v>26</v>
      </c>
      <c r="J8614" t="s">
        <v>26</v>
      </c>
      <c r="K8614" t="s">
        <v>26</v>
      </c>
    </row>
    <row r="8615" spans="1:11" x14ac:dyDescent="0.25">
      <c r="A8615" s="1">
        <v>39387</v>
      </c>
      <c r="B8615" t="s">
        <v>154</v>
      </c>
      <c r="C8615" t="s">
        <v>26</v>
      </c>
      <c r="D8615" t="s">
        <v>26</v>
      </c>
      <c r="E8615" t="s">
        <v>26</v>
      </c>
      <c r="F8615">
        <v>295577347.93000001</v>
      </c>
      <c r="G8615">
        <v>268297648.84999999</v>
      </c>
      <c r="H8615">
        <v>386777504.54000002</v>
      </c>
      <c r="I8615" t="s">
        <v>26</v>
      </c>
      <c r="J8615" t="s">
        <v>26</v>
      </c>
      <c r="K8615" t="s">
        <v>26</v>
      </c>
    </row>
    <row r="8616" spans="1:11" x14ac:dyDescent="0.25">
      <c r="A8616" s="1">
        <v>39387</v>
      </c>
      <c r="B8616" t="s">
        <v>155</v>
      </c>
      <c r="C8616" t="s">
        <v>26</v>
      </c>
      <c r="D8616" t="s">
        <v>26</v>
      </c>
      <c r="E8616" t="s">
        <v>26</v>
      </c>
      <c r="F8616">
        <v>275895128.91000003</v>
      </c>
      <c r="G8616">
        <v>249795110.13999999</v>
      </c>
      <c r="H8616">
        <v>348219973.24000001</v>
      </c>
      <c r="I8616" t="s">
        <v>26</v>
      </c>
      <c r="J8616" t="s">
        <v>26</v>
      </c>
      <c r="K8616" t="s">
        <v>26</v>
      </c>
    </row>
    <row r="8617" spans="1:11" x14ac:dyDescent="0.25">
      <c r="A8617" s="1">
        <v>39417</v>
      </c>
      <c r="B8617" t="s">
        <v>1</v>
      </c>
      <c r="C8617" t="s">
        <v>26</v>
      </c>
      <c r="D8617" t="s">
        <v>26</v>
      </c>
      <c r="E8617" t="s">
        <v>26</v>
      </c>
      <c r="F8617">
        <v>302079202.26999998</v>
      </c>
      <c r="G8617">
        <v>263798459.91</v>
      </c>
      <c r="H8617">
        <v>403179317.93000001</v>
      </c>
      <c r="I8617" t="s">
        <v>26</v>
      </c>
      <c r="J8617" t="s">
        <v>26</v>
      </c>
      <c r="K8617" t="s">
        <v>26</v>
      </c>
    </row>
    <row r="8618" spans="1:11" x14ac:dyDescent="0.25">
      <c r="A8618" s="1">
        <v>39417</v>
      </c>
      <c r="B8618" t="s">
        <v>126</v>
      </c>
      <c r="C8618" t="s">
        <v>26</v>
      </c>
      <c r="D8618" t="s">
        <v>26</v>
      </c>
      <c r="E8618" t="s">
        <v>26</v>
      </c>
      <c r="F8618">
        <v>295940978.88999999</v>
      </c>
      <c r="G8618">
        <v>262153048.41999999</v>
      </c>
      <c r="H8618">
        <v>385732857.79000002</v>
      </c>
      <c r="I8618" t="s">
        <v>26</v>
      </c>
      <c r="J8618" t="s">
        <v>26</v>
      </c>
      <c r="K8618" t="s">
        <v>26</v>
      </c>
    </row>
    <row r="8619" spans="1:11" x14ac:dyDescent="0.25">
      <c r="A8619" s="1">
        <v>39417</v>
      </c>
      <c r="B8619" t="s">
        <v>127</v>
      </c>
      <c r="C8619" t="s">
        <v>26</v>
      </c>
      <c r="D8619" t="s">
        <v>26</v>
      </c>
      <c r="E8619" t="s">
        <v>26</v>
      </c>
      <c r="F8619">
        <v>308007000.86000001</v>
      </c>
      <c r="G8619">
        <v>267013903.46000001</v>
      </c>
      <c r="H8619">
        <v>434079446.56999999</v>
      </c>
      <c r="I8619" t="s">
        <v>26</v>
      </c>
      <c r="J8619" t="s">
        <v>26</v>
      </c>
      <c r="K8619" t="s">
        <v>26</v>
      </c>
    </row>
    <row r="8620" spans="1:11" x14ac:dyDescent="0.25">
      <c r="A8620" s="1">
        <v>39417</v>
      </c>
      <c r="B8620" t="s">
        <v>113</v>
      </c>
      <c r="C8620" t="s">
        <v>26</v>
      </c>
      <c r="D8620" t="s">
        <v>26</v>
      </c>
      <c r="E8620" t="s">
        <v>26</v>
      </c>
      <c r="F8620">
        <v>305804501.18000001</v>
      </c>
      <c r="G8620">
        <v>264384565.91</v>
      </c>
      <c r="H8620">
        <v>405555269.76999998</v>
      </c>
      <c r="I8620" t="s">
        <v>26</v>
      </c>
      <c r="J8620" t="s">
        <v>26</v>
      </c>
      <c r="K8620" t="s">
        <v>26</v>
      </c>
    </row>
    <row r="8621" spans="1:11" x14ac:dyDescent="0.25">
      <c r="A8621" s="1">
        <v>39417</v>
      </c>
      <c r="B8621" t="s">
        <v>128</v>
      </c>
      <c r="C8621" t="s">
        <v>26</v>
      </c>
      <c r="D8621" t="s">
        <v>26</v>
      </c>
      <c r="E8621" t="s">
        <v>26</v>
      </c>
      <c r="F8621">
        <v>286354022.36000001</v>
      </c>
      <c r="G8621">
        <v>248116122.18000001</v>
      </c>
      <c r="H8621">
        <v>386180742</v>
      </c>
      <c r="I8621" t="s">
        <v>26</v>
      </c>
      <c r="J8621" t="s">
        <v>26</v>
      </c>
      <c r="K8621" t="s">
        <v>26</v>
      </c>
    </row>
    <row r="8622" spans="1:11" x14ac:dyDescent="0.25">
      <c r="A8622" s="1">
        <v>39417</v>
      </c>
      <c r="B8622" t="s">
        <v>129</v>
      </c>
      <c r="C8622" t="s">
        <v>26</v>
      </c>
      <c r="D8622" t="s">
        <v>26</v>
      </c>
      <c r="E8622" t="s">
        <v>26</v>
      </c>
      <c r="F8622">
        <v>298594592.45999998</v>
      </c>
      <c r="G8622">
        <v>276615673.98000002</v>
      </c>
      <c r="H8622">
        <v>365669437.39999998</v>
      </c>
      <c r="I8622" t="s">
        <v>26</v>
      </c>
      <c r="J8622" t="s">
        <v>26</v>
      </c>
      <c r="K8622" t="s">
        <v>26</v>
      </c>
    </row>
    <row r="8623" spans="1:11" x14ac:dyDescent="0.25">
      <c r="A8623" s="1">
        <v>39417</v>
      </c>
      <c r="B8623" t="s">
        <v>130</v>
      </c>
      <c r="C8623" t="s">
        <v>26</v>
      </c>
      <c r="D8623" t="s">
        <v>26</v>
      </c>
      <c r="E8623" t="s">
        <v>26</v>
      </c>
      <c r="F8623">
        <v>306627002.87</v>
      </c>
      <c r="G8623">
        <v>265047210.69</v>
      </c>
      <c r="H8623">
        <v>461745267.81</v>
      </c>
      <c r="I8623" t="s">
        <v>26</v>
      </c>
      <c r="J8623" t="s">
        <v>26</v>
      </c>
      <c r="K8623" t="s">
        <v>26</v>
      </c>
    </row>
    <row r="8624" spans="1:11" x14ac:dyDescent="0.25">
      <c r="A8624" s="1">
        <v>39417</v>
      </c>
      <c r="B8624" t="s">
        <v>131</v>
      </c>
      <c r="C8624" t="s">
        <v>26</v>
      </c>
      <c r="D8624" t="s">
        <v>26</v>
      </c>
      <c r="E8624" t="s">
        <v>26</v>
      </c>
      <c r="F8624">
        <v>318310054.26999998</v>
      </c>
      <c r="G8624">
        <v>265700359.46000001</v>
      </c>
      <c r="H8624">
        <v>482193991.5</v>
      </c>
      <c r="I8624" t="s">
        <v>26</v>
      </c>
      <c r="J8624" t="s">
        <v>26</v>
      </c>
      <c r="K8624" t="s">
        <v>26</v>
      </c>
    </row>
    <row r="8625" spans="1:11" x14ac:dyDescent="0.25">
      <c r="A8625" s="1">
        <v>39417</v>
      </c>
      <c r="B8625" t="s">
        <v>132</v>
      </c>
      <c r="C8625" t="s">
        <v>26</v>
      </c>
      <c r="D8625" t="s">
        <v>26</v>
      </c>
      <c r="E8625" t="s">
        <v>26</v>
      </c>
      <c r="F8625">
        <v>306627879.57999998</v>
      </c>
      <c r="G8625">
        <v>263406522.93000001</v>
      </c>
      <c r="H8625">
        <v>406721105.61000001</v>
      </c>
      <c r="I8625" t="s">
        <v>26</v>
      </c>
      <c r="J8625" t="s">
        <v>26</v>
      </c>
      <c r="K8625" t="s">
        <v>26</v>
      </c>
    </row>
    <row r="8626" spans="1:11" x14ac:dyDescent="0.25">
      <c r="A8626" s="1">
        <v>39417</v>
      </c>
      <c r="B8626" t="s">
        <v>133</v>
      </c>
      <c r="C8626" t="s">
        <v>26</v>
      </c>
      <c r="D8626" t="s">
        <v>26</v>
      </c>
      <c r="E8626" t="s">
        <v>26</v>
      </c>
      <c r="F8626">
        <v>290929809.81</v>
      </c>
      <c r="G8626">
        <v>260276040.53</v>
      </c>
      <c r="H8626">
        <v>372860204.27999997</v>
      </c>
      <c r="I8626" t="s">
        <v>26</v>
      </c>
      <c r="J8626" t="s">
        <v>26</v>
      </c>
      <c r="K8626" t="s">
        <v>26</v>
      </c>
    </row>
    <row r="8627" spans="1:11" x14ac:dyDescent="0.25">
      <c r="A8627" s="1">
        <v>39417</v>
      </c>
      <c r="B8627" t="s">
        <v>134</v>
      </c>
      <c r="C8627" t="s">
        <v>26</v>
      </c>
      <c r="D8627" t="s">
        <v>26</v>
      </c>
      <c r="E8627" t="s">
        <v>26</v>
      </c>
      <c r="F8627">
        <v>277568243.60000002</v>
      </c>
      <c r="G8627">
        <v>259495813.59</v>
      </c>
      <c r="H8627">
        <v>320769090.60000002</v>
      </c>
      <c r="I8627" t="s">
        <v>26</v>
      </c>
      <c r="J8627" t="s">
        <v>26</v>
      </c>
      <c r="K8627" t="s">
        <v>26</v>
      </c>
    </row>
    <row r="8628" spans="1:11" x14ac:dyDescent="0.25">
      <c r="A8628" s="1">
        <v>39417</v>
      </c>
      <c r="B8628" t="s">
        <v>135</v>
      </c>
      <c r="C8628" t="s">
        <v>26</v>
      </c>
      <c r="D8628" t="s">
        <v>26</v>
      </c>
      <c r="E8628" t="s">
        <v>26</v>
      </c>
      <c r="F8628">
        <v>284983743.81</v>
      </c>
      <c r="G8628">
        <v>253622906.37</v>
      </c>
      <c r="H8628">
        <v>378020231.37</v>
      </c>
      <c r="I8628" t="s">
        <v>26</v>
      </c>
      <c r="J8628" t="s">
        <v>26</v>
      </c>
      <c r="K8628" t="s">
        <v>26</v>
      </c>
    </row>
    <row r="8629" spans="1:11" x14ac:dyDescent="0.25">
      <c r="A8629" s="1">
        <v>39417</v>
      </c>
      <c r="B8629" t="s">
        <v>136</v>
      </c>
      <c r="C8629" t="s">
        <v>26</v>
      </c>
      <c r="D8629" t="s">
        <v>26</v>
      </c>
      <c r="E8629" t="s">
        <v>26</v>
      </c>
      <c r="F8629">
        <v>326697824.12</v>
      </c>
      <c r="G8629">
        <v>275557022.13999999</v>
      </c>
      <c r="H8629">
        <v>483499947.23000002</v>
      </c>
      <c r="I8629" t="s">
        <v>26</v>
      </c>
      <c r="J8629" t="s">
        <v>26</v>
      </c>
      <c r="K8629" t="s">
        <v>26</v>
      </c>
    </row>
    <row r="8630" spans="1:11" x14ac:dyDescent="0.25">
      <c r="A8630" s="1">
        <v>39417</v>
      </c>
      <c r="B8630" t="s">
        <v>137</v>
      </c>
      <c r="C8630" t="s">
        <v>26</v>
      </c>
      <c r="D8630" t="s">
        <v>26</v>
      </c>
      <c r="E8630" t="s">
        <v>26</v>
      </c>
      <c r="F8630">
        <v>310427418.92000002</v>
      </c>
      <c r="G8630">
        <v>252367473.53</v>
      </c>
      <c r="H8630">
        <v>550617324.34000003</v>
      </c>
      <c r="I8630" t="s">
        <v>26</v>
      </c>
      <c r="J8630" t="s">
        <v>26</v>
      </c>
      <c r="K8630" t="s">
        <v>26</v>
      </c>
    </row>
    <row r="8631" spans="1:11" x14ac:dyDescent="0.25">
      <c r="A8631" s="1">
        <v>39417</v>
      </c>
      <c r="B8631" t="s">
        <v>138</v>
      </c>
      <c r="C8631" t="s">
        <v>26</v>
      </c>
      <c r="D8631" t="s">
        <v>26</v>
      </c>
      <c r="E8631" t="s">
        <v>26</v>
      </c>
      <c r="F8631">
        <v>349678237.82999998</v>
      </c>
      <c r="G8631">
        <v>301892746.63999999</v>
      </c>
      <c r="H8631">
        <v>508624720.30000001</v>
      </c>
      <c r="I8631" t="s">
        <v>26</v>
      </c>
      <c r="J8631" t="s">
        <v>26</v>
      </c>
      <c r="K8631" t="s">
        <v>26</v>
      </c>
    </row>
    <row r="8632" spans="1:11" x14ac:dyDescent="0.25">
      <c r="A8632" s="1">
        <v>39417</v>
      </c>
      <c r="B8632" t="s">
        <v>139</v>
      </c>
      <c r="C8632" t="s">
        <v>26</v>
      </c>
      <c r="D8632" t="s">
        <v>26</v>
      </c>
      <c r="E8632" t="s">
        <v>26</v>
      </c>
      <c r="F8632">
        <v>320494413.5</v>
      </c>
      <c r="G8632">
        <v>271262739.31</v>
      </c>
      <c r="H8632">
        <v>493406896</v>
      </c>
      <c r="I8632" t="s">
        <v>26</v>
      </c>
      <c r="J8632" t="s">
        <v>26</v>
      </c>
      <c r="K8632" t="s">
        <v>26</v>
      </c>
    </row>
    <row r="8633" spans="1:11" x14ac:dyDescent="0.25">
      <c r="A8633" s="1">
        <v>39417</v>
      </c>
      <c r="B8633" t="s">
        <v>140</v>
      </c>
      <c r="C8633" t="s">
        <v>26</v>
      </c>
      <c r="D8633" t="s">
        <v>26</v>
      </c>
      <c r="E8633" t="s">
        <v>26</v>
      </c>
      <c r="F8633">
        <v>275452928.58999997</v>
      </c>
      <c r="G8633">
        <v>246495427.56</v>
      </c>
      <c r="H8633">
        <v>367452025.33999997</v>
      </c>
      <c r="I8633" t="s">
        <v>26</v>
      </c>
      <c r="J8633" t="s">
        <v>26</v>
      </c>
      <c r="K8633" t="s">
        <v>26</v>
      </c>
    </row>
    <row r="8634" spans="1:11" x14ac:dyDescent="0.25">
      <c r="A8634" s="1">
        <v>39417</v>
      </c>
      <c r="B8634" t="s">
        <v>141</v>
      </c>
      <c r="C8634" t="s">
        <v>26</v>
      </c>
      <c r="D8634" t="s">
        <v>26</v>
      </c>
      <c r="E8634" t="s">
        <v>26</v>
      </c>
      <c r="F8634">
        <v>304403814.20999998</v>
      </c>
      <c r="G8634">
        <v>277213113.27999997</v>
      </c>
      <c r="H8634">
        <v>393729980.32999998</v>
      </c>
      <c r="I8634" t="s">
        <v>26</v>
      </c>
      <c r="J8634" t="s">
        <v>26</v>
      </c>
      <c r="K8634" t="s">
        <v>26</v>
      </c>
    </row>
    <row r="8635" spans="1:11" x14ac:dyDescent="0.25">
      <c r="A8635" s="1">
        <v>39417</v>
      </c>
      <c r="B8635" t="s">
        <v>142</v>
      </c>
      <c r="C8635" t="s">
        <v>26</v>
      </c>
      <c r="D8635" t="s">
        <v>26</v>
      </c>
      <c r="E8635" t="s">
        <v>26</v>
      </c>
      <c r="F8635">
        <v>299105100.45999998</v>
      </c>
      <c r="G8635">
        <v>254318320.84</v>
      </c>
      <c r="H8635">
        <v>436080954.77999997</v>
      </c>
      <c r="I8635" t="s">
        <v>26</v>
      </c>
      <c r="J8635" t="s">
        <v>26</v>
      </c>
      <c r="K8635" t="s">
        <v>26</v>
      </c>
    </row>
    <row r="8636" spans="1:11" x14ac:dyDescent="0.25">
      <c r="A8636" s="1">
        <v>39417</v>
      </c>
      <c r="B8636" t="s">
        <v>143</v>
      </c>
      <c r="C8636" t="s">
        <v>26</v>
      </c>
      <c r="D8636" t="s">
        <v>26</v>
      </c>
      <c r="E8636" t="s">
        <v>26</v>
      </c>
      <c r="F8636">
        <v>300899084.81999999</v>
      </c>
      <c r="G8636">
        <v>266234399.25999999</v>
      </c>
      <c r="H8636">
        <v>386851722.99000001</v>
      </c>
      <c r="I8636" t="s">
        <v>26</v>
      </c>
      <c r="J8636" t="s">
        <v>26</v>
      </c>
      <c r="K8636" t="s">
        <v>26</v>
      </c>
    </row>
    <row r="8637" spans="1:11" x14ac:dyDescent="0.25">
      <c r="A8637" s="1">
        <v>39417</v>
      </c>
      <c r="B8637" t="s">
        <v>144</v>
      </c>
      <c r="C8637" t="s">
        <v>26</v>
      </c>
      <c r="D8637" t="s">
        <v>26</v>
      </c>
      <c r="E8637" t="s">
        <v>26</v>
      </c>
      <c r="F8637">
        <v>289759073.04000002</v>
      </c>
      <c r="G8637">
        <v>252181469.40000001</v>
      </c>
      <c r="H8637">
        <v>418069754.81</v>
      </c>
      <c r="I8637" t="s">
        <v>26</v>
      </c>
      <c r="J8637" t="s">
        <v>26</v>
      </c>
      <c r="K8637" t="s">
        <v>26</v>
      </c>
    </row>
    <row r="8638" spans="1:11" x14ac:dyDescent="0.25">
      <c r="A8638" s="1">
        <v>39417</v>
      </c>
      <c r="B8638" t="s">
        <v>145</v>
      </c>
      <c r="C8638" t="s">
        <v>26</v>
      </c>
      <c r="D8638" t="s">
        <v>26</v>
      </c>
      <c r="E8638" t="s">
        <v>26</v>
      </c>
      <c r="F8638">
        <v>312838663.94999999</v>
      </c>
      <c r="G8638">
        <v>275440105.08999997</v>
      </c>
      <c r="H8638">
        <v>409237501.44999999</v>
      </c>
      <c r="I8638" t="s">
        <v>26</v>
      </c>
      <c r="J8638" t="s">
        <v>26</v>
      </c>
      <c r="K8638" t="s">
        <v>26</v>
      </c>
    </row>
    <row r="8639" spans="1:11" x14ac:dyDescent="0.25">
      <c r="A8639" s="1">
        <v>39417</v>
      </c>
      <c r="B8639" t="s">
        <v>146</v>
      </c>
      <c r="C8639" t="s">
        <v>26</v>
      </c>
      <c r="D8639" t="s">
        <v>26</v>
      </c>
      <c r="E8639" t="s">
        <v>26</v>
      </c>
      <c r="F8639">
        <v>324691980.63</v>
      </c>
      <c r="G8639">
        <v>286796784.95999998</v>
      </c>
      <c r="H8639">
        <v>426925212.26999998</v>
      </c>
      <c r="I8639" t="s">
        <v>26</v>
      </c>
      <c r="J8639" t="s">
        <v>26</v>
      </c>
      <c r="K8639" t="s">
        <v>26</v>
      </c>
    </row>
    <row r="8640" spans="1:11" x14ac:dyDescent="0.25">
      <c r="A8640" s="1">
        <v>39417</v>
      </c>
      <c r="B8640" t="s">
        <v>2</v>
      </c>
      <c r="C8640" t="s">
        <v>26</v>
      </c>
      <c r="D8640" t="s">
        <v>26</v>
      </c>
      <c r="E8640" t="s">
        <v>26</v>
      </c>
      <c r="F8640">
        <v>296310147.89999998</v>
      </c>
      <c r="G8640">
        <v>260038214.40000001</v>
      </c>
      <c r="H8640">
        <v>399822923.75999999</v>
      </c>
      <c r="I8640" t="s">
        <v>26</v>
      </c>
      <c r="J8640" t="s">
        <v>26</v>
      </c>
      <c r="K8640" t="s">
        <v>26</v>
      </c>
    </row>
    <row r="8641" spans="1:11" x14ac:dyDescent="0.25">
      <c r="A8641" s="1">
        <v>39417</v>
      </c>
      <c r="B8641" t="s">
        <v>147</v>
      </c>
      <c r="C8641" t="s">
        <v>26</v>
      </c>
      <c r="D8641" t="s">
        <v>26</v>
      </c>
      <c r="E8641" t="s">
        <v>26</v>
      </c>
      <c r="F8641">
        <v>305814171.07999998</v>
      </c>
      <c r="G8641">
        <v>252187904.46000001</v>
      </c>
      <c r="H8641">
        <v>427681872.06</v>
      </c>
      <c r="I8641" t="s">
        <v>26</v>
      </c>
      <c r="J8641" t="s">
        <v>26</v>
      </c>
      <c r="K8641" t="s">
        <v>26</v>
      </c>
    </row>
    <row r="8642" spans="1:11" x14ac:dyDescent="0.25">
      <c r="A8642" s="1">
        <v>39417</v>
      </c>
      <c r="B8642" t="s">
        <v>148</v>
      </c>
      <c r="C8642" t="s">
        <v>26</v>
      </c>
      <c r="D8642" t="s">
        <v>26</v>
      </c>
      <c r="E8642" t="s">
        <v>26</v>
      </c>
      <c r="F8642">
        <v>300161426.69</v>
      </c>
      <c r="G8642">
        <v>258402841.06</v>
      </c>
      <c r="H8642">
        <v>396066573.37</v>
      </c>
      <c r="I8642" t="s">
        <v>26</v>
      </c>
      <c r="J8642" t="s">
        <v>26</v>
      </c>
      <c r="K8642" t="s">
        <v>26</v>
      </c>
    </row>
    <row r="8643" spans="1:11" x14ac:dyDescent="0.25">
      <c r="A8643" s="1">
        <v>39417</v>
      </c>
      <c r="B8643" t="s">
        <v>149</v>
      </c>
      <c r="C8643" t="s">
        <v>26</v>
      </c>
      <c r="D8643" t="s">
        <v>26</v>
      </c>
      <c r="E8643" t="s">
        <v>26</v>
      </c>
      <c r="F8643">
        <v>287574438.10000002</v>
      </c>
      <c r="G8643">
        <v>246841140.96000001</v>
      </c>
      <c r="H8643">
        <v>380985715.39999998</v>
      </c>
      <c r="I8643" t="s">
        <v>26</v>
      </c>
      <c r="J8643" t="s">
        <v>26</v>
      </c>
      <c r="K8643" t="s">
        <v>26</v>
      </c>
    </row>
    <row r="8644" spans="1:11" x14ac:dyDescent="0.25">
      <c r="A8644" s="1">
        <v>39417</v>
      </c>
      <c r="B8644" t="s">
        <v>150</v>
      </c>
      <c r="C8644" t="s">
        <v>26</v>
      </c>
      <c r="D8644" t="s">
        <v>26</v>
      </c>
      <c r="E8644" t="s">
        <v>26</v>
      </c>
      <c r="F8644">
        <v>320293074.62</v>
      </c>
      <c r="G8644">
        <v>276127562.63999999</v>
      </c>
      <c r="H8644">
        <v>431017432.99000001</v>
      </c>
      <c r="I8644" t="s">
        <v>26</v>
      </c>
      <c r="J8644" t="s">
        <v>26</v>
      </c>
      <c r="K8644" t="s">
        <v>26</v>
      </c>
    </row>
    <row r="8645" spans="1:11" x14ac:dyDescent="0.25">
      <c r="A8645" s="1">
        <v>39417</v>
      </c>
      <c r="B8645" t="s">
        <v>151</v>
      </c>
      <c r="C8645" t="s">
        <v>26</v>
      </c>
      <c r="D8645" t="s">
        <v>26</v>
      </c>
      <c r="E8645" t="s">
        <v>26</v>
      </c>
      <c r="F8645">
        <v>269279718.23000002</v>
      </c>
      <c r="G8645">
        <v>235921785.19</v>
      </c>
      <c r="H8645">
        <v>369418528.5</v>
      </c>
      <c r="I8645" t="s">
        <v>26</v>
      </c>
      <c r="J8645" t="s">
        <v>26</v>
      </c>
      <c r="K8645" t="s">
        <v>26</v>
      </c>
    </row>
    <row r="8646" spans="1:11" x14ac:dyDescent="0.25">
      <c r="A8646" s="1">
        <v>39417</v>
      </c>
      <c r="B8646" t="s">
        <v>152</v>
      </c>
      <c r="C8646" t="s">
        <v>26</v>
      </c>
      <c r="D8646" t="s">
        <v>26</v>
      </c>
      <c r="E8646" t="s">
        <v>26</v>
      </c>
      <c r="F8646">
        <v>273616878.32999998</v>
      </c>
      <c r="G8646">
        <v>251546957.44</v>
      </c>
      <c r="H8646">
        <v>336402740.05000001</v>
      </c>
      <c r="I8646" t="s">
        <v>26</v>
      </c>
      <c r="J8646" t="s">
        <v>26</v>
      </c>
      <c r="K8646" t="s">
        <v>26</v>
      </c>
    </row>
    <row r="8647" spans="1:11" x14ac:dyDescent="0.25">
      <c r="A8647" s="1">
        <v>39417</v>
      </c>
      <c r="B8647" t="s">
        <v>153</v>
      </c>
      <c r="C8647" t="s">
        <v>26</v>
      </c>
      <c r="D8647" t="s">
        <v>26</v>
      </c>
      <c r="E8647" t="s">
        <v>26</v>
      </c>
      <c r="F8647">
        <v>331073312.95999998</v>
      </c>
      <c r="G8647">
        <v>319615190.58999997</v>
      </c>
      <c r="H8647">
        <v>368363904.47000003</v>
      </c>
      <c r="I8647" t="s">
        <v>26</v>
      </c>
      <c r="J8647" t="s">
        <v>26</v>
      </c>
      <c r="K8647" t="s">
        <v>26</v>
      </c>
    </row>
    <row r="8648" spans="1:11" x14ac:dyDescent="0.25">
      <c r="A8648" s="1">
        <v>39417</v>
      </c>
      <c r="B8648" t="s">
        <v>154</v>
      </c>
      <c r="C8648" t="s">
        <v>26</v>
      </c>
      <c r="D8648" t="s">
        <v>26</v>
      </c>
      <c r="E8648" t="s">
        <v>26</v>
      </c>
      <c r="F8648">
        <v>297084792.39999998</v>
      </c>
      <c r="G8648">
        <v>270524519.33999997</v>
      </c>
      <c r="H8648">
        <v>386777504.54000002</v>
      </c>
      <c r="I8648" t="s">
        <v>26</v>
      </c>
      <c r="J8648" t="s">
        <v>26</v>
      </c>
      <c r="K8648" t="s">
        <v>26</v>
      </c>
    </row>
    <row r="8649" spans="1:11" x14ac:dyDescent="0.25">
      <c r="A8649" s="1">
        <v>39417</v>
      </c>
      <c r="B8649" t="s">
        <v>155</v>
      </c>
      <c r="C8649" t="s">
        <v>26</v>
      </c>
      <c r="D8649" t="s">
        <v>26</v>
      </c>
      <c r="E8649" t="s">
        <v>26</v>
      </c>
      <c r="F8649">
        <v>276502098.19</v>
      </c>
      <c r="G8649">
        <v>250744331.56</v>
      </c>
      <c r="H8649">
        <v>348150329.25</v>
      </c>
      <c r="I8649" t="s">
        <v>26</v>
      </c>
      <c r="J8649" t="s">
        <v>26</v>
      </c>
      <c r="K8649" t="s">
        <v>26</v>
      </c>
    </row>
    <row r="8650" spans="1:11" x14ac:dyDescent="0.25">
      <c r="A8650" s="1">
        <v>39448</v>
      </c>
      <c r="B8650" t="s">
        <v>1</v>
      </c>
      <c r="C8650" t="s">
        <v>26</v>
      </c>
      <c r="D8650" t="s">
        <v>26</v>
      </c>
      <c r="E8650" t="s">
        <v>26</v>
      </c>
      <c r="F8650">
        <v>303408350.75999999</v>
      </c>
      <c r="G8650">
        <v>265565909.59</v>
      </c>
      <c r="H8650">
        <v>403703451.04000002</v>
      </c>
      <c r="I8650" t="s">
        <v>26</v>
      </c>
      <c r="J8650" t="s">
        <v>26</v>
      </c>
      <c r="K8650" t="s">
        <v>26</v>
      </c>
    </row>
    <row r="8651" spans="1:11" x14ac:dyDescent="0.25">
      <c r="A8651" s="1">
        <v>39448</v>
      </c>
      <c r="B8651" t="s">
        <v>126</v>
      </c>
      <c r="C8651" t="s">
        <v>26</v>
      </c>
      <c r="D8651" t="s">
        <v>26</v>
      </c>
      <c r="E8651" t="s">
        <v>26</v>
      </c>
      <c r="F8651">
        <v>297982971.63999999</v>
      </c>
      <c r="G8651">
        <v>264617287.08000001</v>
      </c>
      <c r="H8651">
        <v>387005776.22000003</v>
      </c>
      <c r="I8651" t="s">
        <v>26</v>
      </c>
      <c r="J8651" t="s">
        <v>26</v>
      </c>
      <c r="K8651" t="s">
        <v>26</v>
      </c>
    </row>
    <row r="8652" spans="1:11" x14ac:dyDescent="0.25">
      <c r="A8652" s="1">
        <v>39448</v>
      </c>
      <c r="B8652" t="s">
        <v>127</v>
      </c>
      <c r="C8652" t="s">
        <v>26</v>
      </c>
      <c r="D8652" t="s">
        <v>26</v>
      </c>
      <c r="E8652" t="s">
        <v>26</v>
      </c>
      <c r="F8652">
        <v>309393032.36000001</v>
      </c>
      <c r="G8652">
        <v>268242167.41999999</v>
      </c>
      <c r="H8652">
        <v>435902580.25</v>
      </c>
      <c r="I8652" t="s">
        <v>26</v>
      </c>
      <c r="J8652" t="s">
        <v>26</v>
      </c>
      <c r="K8652" t="s">
        <v>26</v>
      </c>
    </row>
    <row r="8653" spans="1:11" x14ac:dyDescent="0.25">
      <c r="A8653" s="1">
        <v>39448</v>
      </c>
      <c r="B8653" t="s">
        <v>113</v>
      </c>
      <c r="C8653" t="s">
        <v>26</v>
      </c>
      <c r="D8653" t="s">
        <v>26</v>
      </c>
      <c r="E8653" t="s">
        <v>26</v>
      </c>
      <c r="F8653">
        <v>307272362.79000002</v>
      </c>
      <c r="G8653">
        <v>266737588.55000001</v>
      </c>
      <c r="H8653">
        <v>405474158.72000003</v>
      </c>
      <c r="I8653" t="s">
        <v>26</v>
      </c>
      <c r="J8653" t="s">
        <v>26</v>
      </c>
      <c r="K8653" t="s">
        <v>26</v>
      </c>
    </row>
    <row r="8654" spans="1:11" x14ac:dyDescent="0.25">
      <c r="A8654" s="1">
        <v>39448</v>
      </c>
      <c r="B8654" t="s">
        <v>128</v>
      </c>
      <c r="C8654" t="s">
        <v>26</v>
      </c>
      <c r="D8654" t="s">
        <v>26</v>
      </c>
      <c r="E8654" t="s">
        <v>26</v>
      </c>
      <c r="F8654">
        <v>287041272.00999999</v>
      </c>
      <c r="G8654">
        <v>249158209.90000001</v>
      </c>
      <c r="H8654">
        <v>386180742</v>
      </c>
      <c r="I8654" t="s">
        <v>26</v>
      </c>
      <c r="J8654" t="s">
        <v>26</v>
      </c>
      <c r="K8654" t="s">
        <v>26</v>
      </c>
    </row>
    <row r="8655" spans="1:11" x14ac:dyDescent="0.25">
      <c r="A8655" s="1">
        <v>39448</v>
      </c>
      <c r="B8655" t="s">
        <v>129</v>
      </c>
      <c r="C8655" t="s">
        <v>26</v>
      </c>
      <c r="D8655" t="s">
        <v>26</v>
      </c>
      <c r="E8655" t="s">
        <v>26</v>
      </c>
      <c r="F8655">
        <v>299639673.54000002</v>
      </c>
      <c r="G8655">
        <v>278164721.75999999</v>
      </c>
      <c r="H8655">
        <v>365632870.45999998</v>
      </c>
      <c r="I8655" t="s">
        <v>26</v>
      </c>
      <c r="J8655" t="s">
        <v>26</v>
      </c>
      <c r="K8655" t="s">
        <v>26</v>
      </c>
    </row>
    <row r="8656" spans="1:11" x14ac:dyDescent="0.25">
      <c r="A8656" s="1">
        <v>39448</v>
      </c>
      <c r="B8656" t="s">
        <v>130</v>
      </c>
      <c r="C8656" t="s">
        <v>26</v>
      </c>
      <c r="D8656" t="s">
        <v>26</v>
      </c>
      <c r="E8656" t="s">
        <v>26</v>
      </c>
      <c r="F8656">
        <v>309141344.30000001</v>
      </c>
      <c r="G8656">
        <v>268466319.69999999</v>
      </c>
      <c r="H8656">
        <v>461745267.81</v>
      </c>
      <c r="I8656" t="s">
        <v>26</v>
      </c>
      <c r="J8656" t="s">
        <v>26</v>
      </c>
      <c r="K8656" t="s">
        <v>26</v>
      </c>
    </row>
    <row r="8657" spans="1:11" x14ac:dyDescent="0.25">
      <c r="A8657" s="1">
        <v>39448</v>
      </c>
      <c r="B8657" t="s">
        <v>131</v>
      </c>
      <c r="C8657" t="s">
        <v>26</v>
      </c>
      <c r="D8657" t="s">
        <v>26</v>
      </c>
      <c r="E8657" t="s">
        <v>26</v>
      </c>
      <c r="F8657">
        <v>319806111.52999997</v>
      </c>
      <c r="G8657">
        <v>267746252.22999999</v>
      </c>
      <c r="H8657">
        <v>482193991.5</v>
      </c>
      <c r="I8657" t="s">
        <v>26</v>
      </c>
      <c r="J8657" t="s">
        <v>26</v>
      </c>
      <c r="K8657" t="s">
        <v>26</v>
      </c>
    </row>
    <row r="8658" spans="1:11" x14ac:dyDescent="0.25">
      <c r="A8658" s="1">
        <v>39448</v>
      </c>
      <c r="B8658" t="s">
        <v>132</v>
      </c>
      <c r="C8658" t="s">
        <v>26</v>
      </c>
      <c r="D8658" t="s">
        <v>26</v>
      </c>
      <c r="E8658" t="s">
        <v>26</v>
      </c>
      <c r="F8658">
        <v>307915716.67000002</v>
      </c>
      <c r="G8658">
        <v>265355731.19999999</v>
      </c>
      <c r="H8658">
        <v>406721105.61000001</v>
      </c>
      <c r="I8658" t="s">
        <v>26</v>
      </c>
      <c r="J8658" t="s">
        <v>26</v>
      </c>
      <c r="K8658" t="s">
        <v>26</v>
      </c>
    </row>
    <row r="8659" spans="1:11" x14ac:dyDescent="0.25">
      <c r="A8659" s="1">
        <v>39448</v>
      </c>
      <c r="B8659" t="s">
        <v>133</v>
      </c>
      <c r="C8659" t="s">
        <v>26</v>
      </c>
      <c r="D8659" t="s">
        <v>26</v>
      </c>
      <c r="E8659" t="s">
        <v>26</v>
      </c>
      <c r="F8659">
        <v>291424390.49000001</v>
      </c>
      <c r="G8659">
        <v>261056868.65000001</v>
      </c>
      <c r="H8659">
        <v>372860204.27999997</v>
      </c>
      <c r="I8659" t="s">
        <v>26</v>
      </c>
      <c r="J8659" t="s">
        <v>26</v>
      </c>
      <c r="K8659" t="s">
        <v>26</v>
      </c>
    </row>
    <row r="8660" spans="1:11" x14ac:dyDescent="0.25">
      <c r="A8660" s="1">
        <v>39448</v>
      </c>
      <c r="B8660" t="s">
        <v>134</v>
      </c>
      <c r="C8660" t="s">
        <v>26</v>
      </c>
      <c r="D8660" t="s">
        <v>26</v>
      </c>
      <c r="E8660" t="s">
        <v>26</v>
      </c>
      <c r="F8660">
        <v>279872060.01999998</v>
      </c>
      <c r="G8660">
        <v>262064822.15000001</v>
      </c>
      <c r="H8660">
        <v>322661628.23000002</v>
      </c>
      <c r="I8660" t="s">
        <v>26</v>
      </c>
      <c r="J8660" t="s">
        <v>26</v>
      </c>
      <c r="K8660" t="s">
        <v>26</v>
      </c>
    </row>
    <row r="8661" spans="1:11" x14ac:dyDescent="0.25">
      <c r="A8661" s="1">
        <v>39448</v>
      </c>
      <c r="B8661" t="s">
        <v>135</v>
      </c>
      <c r="C8661" t="s">
        <v>26</v>
      </c>
      <c r="D8661" t="s">
        <v>26</v>
      </c>
      <c r="E8661" t="s">
        <v>26</v>
      </c>
      <c r="F8661">
        <v>292165334.14999998</v>
      </c>
      <c r="G8661">
        <v>255753338.78</v>
      </c>
      <c r="H8661">
        <v>398282115.76999998</v>
      </c>
      <c r="I8661" t="s">
        <v>26</v>
      </c>
      <c r="J8661" t="s">
        <v>26</v>
      </c>
      <c r="K8661" t="s">
        <v>26</v>
      </c>
    </row>
    <row r="8662" spans="1:11" x14ac:dyDescent="0.25">
      <c r="A8662" s="1">
        <v>39448</v>
      </c>
      <c r="B8662" t="s">
        <v>136</v>
      </c>
      <c r="C8662" t="s">
        <v>26</v>
      </c>
      <c r="D8662" t="s">
        <v>26</v>
      </c>
      <c r="E8662" t="s">
        <v>26</v>
      </c>
      <c r="F8662">
        <v>327057191.73000002</v>
      </c>
      <c r="G8662">
        <v>278477926.56999999</v>
      </c>
      <c r="H8662">
        <v>478084747.81999999</v>
      </c>
      <c r="I8662" t="s">
        <v>26</v>
      </c>
      <c r="J8662" t="s">
        <v>26</v>
      </c>
      <c r="K8662" t="s">
        <v>26</v>
      </c>
    </row>
    <row r="8663" spans="1:11" x14ac:dyDescent="0.25">
      <c r="A8663" s="1">
        <v>39448</v>
      </c>
      <c r="B8663" t="s">
        <v>137</v>
      </c>
      <c r="C8663" t="s">
        <v>26</v>
      </c>
      <c r="D8663" t="s">
        <v>26</v>
      </c>
      <c r="E8663" t="s">
        <v>26</v>
      </c>
      <c r="F8663">
        <v>311762256.81999999</v>
      </c>
      <c r="G8663">
        <v>254134045.84999999</v>
      </c>
      <c r="H8663">
        <v>550617324.34000003</v>
      </c>
      <c r="I8663" t="s">
        <v>26</v>
      </c>
      <c r="J8663" t="s">
        <v>26</v>
      </c>
      <c r="K8663" t="s">
        <v>26</v>
      </c>
    </row>
    <row r="8664" spans="1:11" x14ac:dyDescent="0.25">
      <c r="A8664" s="1">
        <v>39448</v>
      </c>
      <c r="B8664" t="s">
        <v>138</v>
      </c>
      <c r="C8664" t="s">
        <v>26</v>
      </c>
      <c r="D8664" t="s">
        <v>26</v>
      </c>
      <c r="E8664" t="s">
        <v>26</v>
      </c>
      <c r="F8664">
        <v>351251789.89999998</v>
      </c>
      <c r="G8664">
        <v>304036185.13999999</v>
      </c>
      <c r="H8664">
        <v>508624720.30000001</v>
      </c>
      <c r="I8664" t="s">
        <v>26</v>
      </c>
      <c r="J8664" t="s">
        <v>26</v>
      </c>
      <c r="K8664" t="s">
        <v>26</v>
      </c>
    </row>
    <row r="8665" spans="1:11" x14ac:dyDescent="0.25">
      <c r="A8665" s="1">
        <v>39448</v>
      </c>
      <c r="B8665" t="s">
        <v>139</v>
      </c>
      <c r="C8665" t="s">
        <v>26</v>
      </c>
      <c r="D8665" t="s">
        <v>26</v>
      </c>
      <c r="E8665" t="s">
        <v>26</v>
      </c>
      <c r="F8665">
        <v>322449429.42000002</v>
      </c>
      <c r="G8665">
        <v>273975366.69999999</v>
      </c>
      <c r="H8665">
        <v>493406896</v>
      </c>
      <c r="I8665" t="s">
        <v>26</v>
      </c>
      <c r="J8665" t="s">
        <v>26</v>
      </c>
      <c r="K8665" t="s">
        <v>26</v>
      </c>
    </row>
    <row r="8666" spans="1:11" x14ac:dyDescent="0.25">
      <c r="A8666" s="1">
        <v>39448</v>
      </c>
      <c r="B8666" t="s">
        <v>140</v>
      </c>
      <c r="C8666" t="s">
        <v>26</v>
      </c>
      <c r="D8666" t="s">
        <v>26</v>
      </c>
      <c r="E8666" t="s">
        <v>26</v>
      </c>
      <c r="F8666">
        <v>276114015.62</v>
      </c>
      <c r="G8666">
        <v>247456759.72999999</v>
      </c>
      <c r="H8666">
        <v>367341789.73000002</v>
      </c>
      <c r="I8666" t="s">
        <v>26</v>
      </c>
      <c r="J8666" t="s">
        <v>26</v>
      </c>
      <c r="K8666" t="s">
        <v>26</v>
      </c>
    </row>
    <row r="8667" spans="1:11" x14ac:dyDescent="0.25">
      <c r="A8667" s="1">
        <v>39448</v>
      </c>
      <c r="B8667" t="s">
        <v>141</v>
      </c>
      <c r="C8667" t="s">
        <v>26</v>
      </c>
      <c r="D8667" t="s">
        <v>26</v>
      </c>
      <c r="E8667" t="s">
        <v>26</v>
      </c>
      <c r="F8667">
        <v>311283340.41000003</v>
      </c>
      <c r="G8667">
        <v>276547801.81</v>
      </c>
      <c r="H8667">
        <v>419676786.02999997</v>
      </c>
      <c r="I8667" t="s">
        <v>26</v>
      </c>
      <c r="J8667" t="s">
        <v>26</v>
      </c>
      <c r="K8667" t="s">
        <v>26</v>
      </c>
    </row>
    <row r="8668" spans="1:11" x14ac:dyDescent="0.25">
      <c r="A8668" s="1">
        <v>39448</v>
      </c>
      <c r="B8668" t="s">
        <v>142</v>
      </c>
      <c r="C8668" t="s">
        <v>26</v>
      </c>
      <c r="D8668" t="s">
        <v>26</v>
      </c>
      <c r="E8668" t="s">
        <v>26</v>
      </c>
      <c r="F8668">
        <v>299703310.66000003</v>
      </c>
      <c r="G8668">
        <v>255157571.30000001</v>
      </c>
      <c r="H8668">
        <v>436080954.77999997</v>
      </c>
      <c r="I8668" t="s">
        <v>26</v>
      </c>
      <c r="J8668" t="s">
        <v>26</v>
      </c>
      <c r="K8668" t="s">
        <v>26</v>
      </c>
    </row>
    <row r="8669" spans="1:11" x14ac:dyDescent="0.25">
      <c r="A8669" s="1">
        <v>39448</v>
      </c>
      <c r="B8669" t="s">
        <v>143</v>
      </c>
      <c r="C8669" t="s">
        <v>26</v>
      </c>
      <c r="D8669" t="s">
        <v>26</v>
      </c>
      <c r="E8669" t="s">
        <v>26</v>
      </c>
      <c r="F8669">
        <v>301831871.99000001</v>
      </c>
      <c r="G8669">
        <v>267618818.13999999</v>
      </c>
      <c r="H8669">
        <v>386851722.99000001</v>
      </c>
      <c r="I8669" t="s">
        <v>26</v>
      </c>
      <c r="J8669" t="s">
        <v>26</v>
      </c>
      <c r="K8669" t="s">
        <v>26</v>
      </c>
    </row>
    <row r="8670" spans="1:11" x14ac:dyDescent="0.25">
      <c r="A8670" s="1">
        <v>39448</v>
      </c>
      <c r="B8670" t="s">
        <v>144</v>
      </c>
      <c r="C8670" t="s">
        <v>26</v>
      </c>
      <c r="D8670" t="s">
        <v>26</v>
      </c>
      <c r="E8670" t="s">
        <v>26</v>
      </c>
      <c r="F8670">
        <v>290048832.11000001</v>
      </c>
      <c r="G8670">
        <v>252610177.88999999</v>
      </c>
      <c r="H8670">
        <v>418069754.81</v>
      </c>
      <c r="I8670" t="s">
        <v>26</v>
      </c>
      <c r="J8670" t="s">
        <v>26</v>
      </c>
      <c r="K8670" t="s">
        <v>26</v>
      </c>
    </row>
    <row r="8671" spans="1:11" x14ac:dyDescent="0.25">
      <c r="A8671" s="1">
        <v>39448</v>
      </c>
      <c r="B8671" t="s">
        <v>145</v>
      </c>
      <c r="C8671" t="s">
        <v>26</v>
      </c>
      <c r="D8671" t="s">
        <v>26</v>
      </c>
      <c r="E8671" t="s">
        <v>26</v>
      </c>
      <c r="F8671">
        <v>313401773.55000001</v>
      </c>
      <c r="G8671">
        <v>276293969.42000002</v>
      </c>
      <c r="H8671">
        <v>409237501.44999999</v>
      </c>
      <c r="I8671" t="s">
        <v>26</v>
      </c>
      <c r="J8671" t="s">
        <v>26</v>
      </c>
      <c r="K8671" t="s">
        <v>26</v>
      </c>
    </row>
    <row r="8672" spans="1:11" x14ac:dyDescent="0.25">
      <c r="A8672" s="1">
        <v>39448</v>
      </c>
      <c r="B8672" t="s">
        <v>146</v>
      </c>
      <c r="C8672" t="s">
        <v>26</v>
      </c>
      <c r="D8672" t="s">
        <v>26</v>
      </c>
      <c r="E8672" t="s">
        <v>26</v>
      </c>
      <c r="F8672">
        <v>326120625.35000002</v>
      </c>
      <c r="G8672">
        <v>288976440.51999998</v>
      </c>
      <c r="H8672">
        <v>426925212.26999998</v>
      </c>
      <c r="I8672" t="s">
        <v>26</v>
      </c>
      <c r="J8672" t="s">
        <v>26</v>
      </c>
      <c r="K8672" t="s">
        <v>26</v>
      </c>
    </row>
    <row r="8673" spans="1:11" x14ac:dyDescent="0.25">
      <c r="A8673" s="1">
        <v>39448</v>
      </c>
      <c r="B8673" t="s">
        <v>2</v>
      </c>
      <c r="C8673" t="s">
        <v>26</v>
      </c>
      <c r="D8673" t="s">
        <v>26</v>
      </c>
      <c r="E8673" t="s">
        <v>26</v>
      </c>
      <c r="F8673">
        <v>297258340.37</v>
      </c>
      <c r="G8673">
        <v>261416416.93000001</v>
      </c>
      <c r="H8673">
        <v>399822923.75999999</v>
      </c>
      <c r="I8673" t="s">
        <v>26</v>
      </c>
      <c r="J8673" t="s">
        <v>26</v>
      </c>
      <c r="K8673" t="s">
        <v>26</v>
      </c>
    </row>
    <row r="8674" spans="1:11" x14ac:dyDescent="0.25">
      <c r="A8674" s="1">
        <v>39448</v>
      </c>
      <c r="B8674" t="s">
        <v>147</v>
      </c>
      <c r="C8674" t="s">
        <v>26</v>
      </c>
      <c r="D8674" t="s">
        <v>26</v>
      </c>
      <c r="E8674" t="s">
        <v>26</v>
      </c>
      <c r="F8674">
        <v>306058822.42000002</v>
      </c>
      <c r="G8674">
        <v>252566186.31999999</v>
      </c>
      <c r="H8674">
        <v>427681872.06</v>
      </c>
      <c r="I8674" t="s">
        <v>26</v>
      </c>
      <c r="J8674" t="s">
        <v>26</v>
      </c>
      <c r="K8674" t="s">
        <v>26</v>
      </c>
    </row>
    <row r="8675" spans="1:11" x14ac:dyDescent="0.25">
      <c r="A8675" s="1">
        <v>39448</v>
      </c>
      <c r="B8675" t="s">
        <v>148</v>
      </c>
      <c r="C8675" t="s">
        <v>26</v>
      </c>
      <c r="D8675" t="s">
        <v>26</v>
      </c>
      <c r="E8675" t="s">
        <v>26</v>
      </c>
      <c r="F8675">
        <v>301962395.25</v>
      </c>
      <c r="G8675">
        <v>261426154.30000001</v>
      </c>
      <c r="H8675">
        <v>395947753.39999998</v>
      </c>
      <c r="I8675" t="s">
        <v>26</v>
      </c>
      <c r="J8675" t="s">
        <v>26</v>
      </c>
      <c r="K8675" t="s">
        <v>26</v>
      </c>
    </row>
    <row r="8676" spans="1:11" x14ac:dyDescent="0.25">
      <c r="A8676" s="1">
        <v>39448</v>
      </c>
      <c r="B8676" t="s">
        <v>149</v>
      </c>
      <c r="C8676" t="s">
        <v>26</v>
      </c>
      <c r="D8676" t="s">
        <v>26</v>
      </c>
      <c r="E8676" t="s">
        <v>26</v>
      </c>
      <c r="F8676">
        <v>288264616.75</v>
      </c>
      <c r="G8676">
        <v>247951926.09</v>
      </c>
      <c r="H8676">
        <v>380985715.39999998</v>
      </c>
      <c r="I8676" t="s">
        <v>26</v>
      </c>
      <c r="J8676" t="s">
        <v>26</v>
      </c>
      <c r="K8676" t="s">
        <v>26</v>
      </c>
    </row>
    <row r="8677" spans="1:11" x14ac:dyDescent="0.25">
      <c r="A8677" s="1">
        <v>39448</v>
      </c>
      <c r="B8677" t="s">
        <v>150</v>
      </c>
      <c r="C8677" t="s">
        <v>26</v>
      </c>
      <c r="D8677" t="s">
        <v>26</v>
      </c>
      <c r="E8677" t="s">
        <v>26</v>
      </c>
      <c r="F8677">
        <v>321606276.23000002</v>
      </c>
      <c r="G8677">
        <v>278115681.08999997</v>
      </c>
      <c r="H8677">
        <v>431017432.99000001</v>
      </c>
      <c r="I8677" t="s">
        <v>26</v>
      </c>
      <c r="J8677" t="s">
        <v>26</v>
      </c>
      <c r="K8677" t="s">
        <v>26</v>
      </c>
    </row>
    <row r="8678" spans="1:11" x14ac:dyDescent="0.25">
      <c r="A8678" s="1">
        <v>39448</v>
      </c>
      <c r="B8678" t="s">
        <v>151</v>
      </c>
      <c r="C8678" t="s">
        <v>26</v>
      </c>
      <c r="D8678" t="s">
        <v>26</v>
      </c>
      <c r="E8678" t="s">
        <v>26</v>
      </c>
      <c r="F8678">
        <v>269656709.82999998</v>
      </c>
      <c r="G8678">
        <v>236440813.11000001</v>
      </c>
      <c r="H8678">
        <v>369418528.5</v>
      </c>
      <c r="I8678" t="s">
        <v>26</v>
      </c>
      <c r="J8678" t="s">
        <v>26</v>
      </c>
      <c r="K8678" t="s">
        <v>26</v>
      </c>
    </row>
    <row r="8679" spans="1:11" x14ac:dyDescent="0.25">
      <c r="A8679" s="1">
        <v>39448</v>
      </c>
      <c r="B8679" t="s">
        <v>152</v>
      </c>
      <c r="C8679" t="s">
        <v>26</v>
      </c>
      <c r="D8679" t="s">
        <v>26</v>
      </c>
      <c r="E8679" t="s">
        <v>26</v>
      </c>
      <c r="F8679">
        <v>275258579.60000002</v>
      </c>
      <c r="G8679">
        <v>253986962.93000001</v>
      </c>
      <c r="H8679">
        <v>336402740.05000001</v>
      </c>
      <c r="I8679" t="s">
        <v>26</v>
      </c>
      <c r="J8679" t="s">
        <v>26</v>
      </c>
      <c r="K8679" t="s">
        <v>26</v>
      </c>
    </row>
    <row r="8680" spans="1:11" x14ac:dyDescent="0.25">
      <c r="A8680" s="1">
        <v>39448</v>
      </c>
      <c r="B8680" t="s">
        <v>153</v>
      </c>
      <c r="C8680" t="s">
        <v>26</v>
      </c>
      <c r="D8680" t="s">
        <v>26</v>
      </c>
      <c r="E8680" t="s">
        <v>26</v>
      </c>
      <c r="F8680">
        <v>331569922.93000001</v>
      </c>
      <c r="G8680">
        <v>320382267.05000001</v>
      </c>
      <c r="H8680">
        <v>368363904.47000003</v>
      </c>
      <c r="I8680" t="s">
        <v>26</v>
      </c>
      <c r="J8680" t="s">
        <v>26</v>
      </c>
      <c r="K8680" t="s">
        <v>26</v>
      </c>
    </row>
    <row r="8681" spans="1:11" x14ac:dyDescent="0.25">
      <c r="A8681" s="1">
        <v>39448</v>
      </c>
      <c r="B8681" t="s">
        <v>154</v>
      </c>
      <c r="C8681" t="s">
        <v>26</v>
      </c>
      <c r="D8681" t="s">
        <v>26</v>
      </c>
      <c r="E8681" t="s">
        <v>26</v>
      </c>
      <c r="F8681">
        <v>297827504.38</v>
      </c>
      <c r="G8681">
        <v>271606617.42000002</v>
      </c>
      <c r="H8681">
        <v>386777504.54000002</v>
      </c>
      <c r="I8681" t="s">
        <v>26</v>
      </c>
      <c r="J8681" t="s">
        <v>26</v>
      </c>
      <c r="K8681" t="s">
        <v>26</v>
      </c>
    </row>
    <row r="8682" spans="1:11" x14ac:dyDescent="0.25">
      <c r="A8682" s="1">
        <v>39448</v>
      </c>
      <c r="B8682" t="s">
        <v>155</v>
      </c>
      <c r="C8682" t="s">
        <v>26</v>
      </c>
      <c r="D8682" t="s">
        <v>26</v>
      </c>
      <c r="E8682" t="s">
        <v>26</v>
      </c>
      <c r="F8682">
        <v>278382312.45999998</v>
      </c>
      <c r="G8682">
        <v>253577742.5</v>
      </c>
      <c r="H8682">
        <v>348080699.18000001</v>
      </c>
      <c r="I8682" t="s">
        <v>26</v>
      </c>
      <c r="J8682" t="s">
        <v>26</v>
      </c>
      <c r="K8682" t="s">
        <v>26</v>
      </c>
    </row>
    <row r="8683" spans="1:11" x14ac:dyDescent="0.25">
      <c r="A8683" s="1">
        <v>39479</v>
      </c>
      <c r="B8683" t="s">
        <v>1</v>
      </c>
      <c r="C8683" t="s">
        <v>26</v>
      </c>
      <c r="D8683" t="s">
        <v>26</v>
      </c>
      <c r="E8683" t="s">
        <v>26</v>
      </c>
      <c r="F8683">
        <v>304713006.67000002</v>
      </c>
      <c r="G8683">
        <v>267345201.18000001</v>
      </c>
      <c r="H8683">
        <v>404107154.49000001</v>
      </c>
      <c r="I8683" t="s">
        <v>26</v>
      </c>
      <c r="J8683" t="s">
        <v>26</v>
      </c>
      <c r="K8683" t="s">
        <v>26</v>
      </c>
    </row>
    <row r="8684" spans="1:11" x14ac:dyDescent="0.25">
      <c r="A8684" s="1">
        <v>39479</v>
      </c>
      <c r="B8684" t="s">
        <v>126</v>
      </c>
      <c r="C8684" t="s">
        <v>26</v>
      </c>
      <c r="D8684" t="s">
        <v>26</v>
      </c>
      <c r="E8684" t="s">
        <v>26</v>
      </c>
      <c r="F8684">
        <v>299204701.81999999</v>
      </c>
      <c r="G8684">
        <v>266416684.63</v>
      </c>
      <c r="H8684">
        <v>387005776.22000003</v>
      </c>
      <c r="I8684" t="s">
        <v>26</v>
      </c>
      <c r="J8684" t="s">
        <v>26</v>
      </c>
      <c r="K8684" t="s">
        <v>26</v>
      </c>
    </row>
    <row r="8685" spans="1:11" x14ac:dyDescent="0.25">
      <c r="A8685" s="1">
        <v>39479</v>
      </c>
      <c r="B8685" t="s">
        <v>127</v>
      </c>
      <c r="C8685" t="s">
        <v>26</v>
      </c>
      <c r="D8685" t="s">
        <v>26</v>
      </c>
      <c r="E8685" t="s">
        <v>26</v>
      </c>
      <c r="F8685">
        <v>311465965.68000001</v>
      </c>
      <c r="G8685">
        <v>270388104.75999999</v>
      </c>
      <c r="H8685">
        <v>437951322.38</v>
      </c>
      <c r="I8685" t="s">
        <v>26</v>
      </c>
      <c r="J8685" t="s">
        <v>26</v>
      </c>
      <c r="K8685" t="s">
        <v>26</v>
      </c>
    </row>
    <row r="8686" spans="1:11" x14ac:dyDescent="0.25">
      <c r="A8686" s="1">
        <v>39479</v>
      </c>
      <c r="B8686" t="s">
        <v>113</v>
      </c>
      <c r="C8686" t="s">
        <v>26</v>
      </c>
      <c r="D8686" t="s">
        <v>26</v>
      </c>
      <c r="E8686" t="s">
        <v>26</v>
      </c>
      <c r="F8686">
        <v>308470725</v>
      </c>
      <c r="G8686">
        <v>268658099.19</v>
      </c>
      <c r="H8686">
        <v>405474158.72000003</v>
      </c>
      <c r="I8686" t="s">
        <v>26</v>
      </c>
      <c r="J8686" t="s">
        <v>26</v>
      </c>
      <c r="K8686" t="s">
        <v>26</v>
      </c>
    </row>
    <row r="8687" spans="1:11" x14ac:dyDescent="0.25">
      <c r="A8687" s="1">
        <v>39479</v>
      </c>
      <c r="B8687" t="s">
        <v>128</v>
      </c>
      <c r="C8687" t="s">
        <v>26</v>
      </c>
      <c r="D8687" t="s">
        <v>26</v>
      </c>
      <c r="E8687" t="s">
        <v>26</v>
      </c>
      <c r="F8687">
        <v>288017212.33999997</v>
      </c>
      <c r="G8687">
        <v>250653159.16</v>
      </c>
      <c r="H8687">
        <v>386180742</v>
      </c>
      <c r="I8687" t="s">
        <v>26</v>
      </c>
      <c r="J8687" t="s">
        <v>26</v>
      </c>
      <c r="K8687" t="s">
        <v>26</v>
      </c>
    </row>
    <row r="8688" spans="1:11" x14ac:dyDescent="0.25">
      <c r="A8688" s="1">
        <v>39479</v>
      </c>
      <c r="B8688" t="s">
        <v>129</v>
      </c>
      <c r="C8688" t="s">
        <v>26</v>
      </c>
      <c r="D8688" t="s">
        <v>26</v>
      </c>
      <c r="E8688" t="s">
        <v>26</v>
      </c>
      <c r="F8688">
        <v>299909349.24000001</v>
      </c>
      <c r="G8688">
        <v>278581968.83999997</v>
      </c>
      <c r="H8688">
        <v>365632870.45999998</v>
      </c>
      <c r="I8688" t="s">
        <v>26</v>
      </c>
      <c r="J8688" t="s">
        <v>26</v>
      </c>
      <c r="K8688" t="s">
        <v>26</v>
      </c>
    </row>
    <row r="8689" spans="1:11" x14ac:dyDescent="0.25">
      <c r="A8689" s="1">
        <v>39479</v>
      </c>
      <c r="B8689" t="s">
        <v>130</v>
      </c>
      <c r="C8689" t="s">
        <v>26</v>
      </c>
      <c r="D8689" t="s">
        <v>26</v>
      </c>
      <c r="E8689" t="s">
        <v>26</v>
      </c>
      <c r="F8689">
        <v>309388657.37</v>
      </c>
      <c r="G8689">
        <v>268815325.92000002</v>
      </c>
      <c r="H8689">
        <v>461745267.81</v>
      </c>
      <c r="I8689" t="s">
        <v>26</v>
      </c>
      <c r="J8689" t="s">
        <v>26</v>
      </c>
      <c r="K8689" t="s">
        <v>26</v>
      </c>
    </row>
    <row r="8690" spans="1:11" x14ac:dyDescent="0.25">
      <c r="A8690" s="1">
        <v>39479</v>
      </c>
      <c r="B8690" t="s">
        <v>131</v>
      </c>
      <c r="C8690" t="s">
        <v>26</v>
      </c>
      <c r="D8690" t="s">
        <v>26</v>
      </c>
      <c r="E8690" t="s">
        <v>26</v>
      </c>
      <c r="F8690">
        <v>320157898.25</v>
      </c>
      <c r="G8690">
        <v>268201420.86000001</v>
      </c>
      <c r="H8690">
        <v>482193991.5</v>
      </c>
      <c r="I8690" t="s">
        <v>26</v>
      </c>
      <c r="J8690" t="s">
        <v>26</v>
      </c>
      <c r="K8690" t="s">
        <v>26</v>
      </c>
    </row>
    <row r="8691" spans="1:11" x14ac:dyDescent="0.25">
      <c r="A8691" s="1">
        <v>39479</v>
      </c>
      <c r="B8691" t="s">
        <v>132</v>
      </c>
      <c r="C8691" t="s">
        <v>26</v>
      </c>
      <c r="D8691" t="s">
        <v>26</v>
      </c>
      <c r="E8691" t="s">
        <v>26</v>
      </c>
      <c r="F8691">
        <v>308192840.81999999</v>
      </c>
      <c r="G8691">
        <v>265780300.37</v>
      </c>
      <c r="H8691">
        <v>406721105.61000001</v>
      </c>
      <c r="I8691" t="s">
        <v>26</v>
      </c>
      <c r="J8691" t="s">
        <v>26</v>
      </c>
      <c r="K8691" t="s">
        <v>26</v>
      </c>
    </row>
    <row r="8692" spans="1:11" x14ac:dyDescent="0.25">
      <c r="A8692" s="1">
        <v>39479</v>
      </c>
      <c r="B8692" t="s">
        <v>133</v>
      </c>
      <c r="C8692" t="s">
        <v>26</v>
      </c>
      <c r="D8692" t="s">
        <v>26</v>
      </c>
      <c r="E8692" t="s">
        <v>26</v>
      </c>
      <c r="F8692">
        <v>292123809.02999997</v>
      </c>
      <c r="G8692">
        <v>262179413.19</v>
      </c>
      <c r="H8692">
        <v>372860204.27999997</v>
      </c>
      <c r="I8692" t="s">
        <v>26</v>
      </c>
      <c r="J8692" t="s">
        <v>26</v>
      </c>
      <c r="K8692" t="s">
        <v>26</v>
      </c>
    </row>
    <row r="8693" spans="1:11" x14ac:dyDescent="0.25">
      <c r="A8693" s="1">
        <v>39479</v>
      </c>
      <c r="B8693" t="s">
        <v>134</v>
      </c>
      <c r="C8693" t="s">
        <v>26</v>
      </c>
      <c r="D8693" t="s">
        <v>26</v>
      </c>
      <c r="E8693" t="s">
        <v>26</v>
      </c>
      <c r="F8693">
        <v>282362921.36000001</v>
      </c>
      <c r="G8693">
        <v>265917175.03</v>
      </c>
      <c r="H8693">
        <v>322661628.23000002</v>
      </c>
      <c r="I8693" t="s">
        <v>26</v>
      </c>
      <c r="J8693" t="s">
        <v>26</v>
      </c>
      <c r="K8693" t="s">
        <v>26</v>
      </c>
    </row>
    <row r="8694" spans="1:11" x14ac:dyDescent="0.25">
      <c r="A8694" s="1">
        <v>39479</v>
      </c>
      <c r="B8694" t="s">
        <v>135</v>
      </c>
      <c r="C8694" t="s">
        <v>26</v>
      </c>
      <c r="D8694" t="s">
        <v>26</v>
      </c>
      <c r="E8694" t="s">
        <v>26</v>
      </c>
      <c r="F8694">
        <v>294152058.42000002</v>
      </c>
      <c r="G8694">
        <v>258592200.84</v>
      </c>
      <c r="H8694">
        <v>398282115.76999998</v>
      </c>
      <c r="I8694" t="s">
        <v>26</v>
      </c>
      <c r="J8694" t="s">
        <v>26</v>
      </c>
      <c r="K8694" t="s">
        <v>26</v>
      </c>
    </row>
    <row r="8695" spans="1:11" x14ac:dyDescent="0.25">
      <c r="A8695" s="1">
        <v>39479</v>
      </c>
      <c r="B8695" t="s">
        <v>136</v>
      </c>
      <c r="C8695" t="s">
        <v>26</v>
      </c>
      <c r="D8695" t="s">
        <v>26</v>
      </c>
      <c r="E8695" t="s">
        <v>26</v>
      </c>
      <c r="F8695">
        <v>327286131.75999999</v>
      </c>
      <c r="G8695">
        <v>278812100.07999998</v>
      </c>
      <c r="H8695">
        <v>478084747.81999999</v>
      </c>
      <c r="I8695" t="s">
        <v>26</v>
      </c>
      <c r="J8695" t="s">
        <v>26</v>
      </c>
      <c r="K8695" t="s">
        <v>26</v>
      </c>
    </row>
    <row r="8696" spans="1:11" x14ac:dyDescent="0.25">
      <c r="A8696" s="1">
        <v>39479</v>
      </c>
      <c r="B8696" t="s">
        <v>137</v>
      </c>
      <c r="C8696" t="s">
        <v>26</v>
      </c>
      <c r="D8696" t="s">
        <v>26</v>
      </c>
      <c r="E8696" t="s">
        <v>26</v>
      </c>
      <c r="F8696">
        <v>312572838.69</v>
      </c>
      <c r="G8696">
        <v>255201408.84</v>
      </c>
      <c r="H8696">
        <v>550617324.34000003</v>
      </c>
      <c r="I8696" t="s">
        <v>26</v>
      </c>
      <c r="J8696" t="s">
        <v>26</v>
      </c>
      <c r="K8696" t="s">
        <v>26</v>
      </c>
    </row>
    <row r="8697" spans="1:11" x14ac:dyDescent="0.25">
      <c r="A8697" s="1">
        <v>39479</v>
      </c>
      <c r="B8697" t="s">
        <v>138</v>
      </c>
      <c r="C8697" t="s">
        <v>26</v>
      </c>
      <c r="D8697" t="s">
        <v>26</v>
      </c>
      <c r="E8697" t="s">
        <v>26</v>
      </c>
      <c r="F8697">
        <v>364669608.26999998</v>
      </c>
      <c r="G8697">
        <v>305434751.58999997</v>
      </c>
      <c r="H8697">
        <v>557757868.27999997</v>
      </c>
      <c r="I8697" t="s">
        <v>26</v>
      </c>
      <c r="J8697" t="s">
        <v>26</v>
      </c>
      <c r="K8697" t="s">
        <v>26</v>
      </c>
    </row>
    <row r="8698" spans="1:11" x14ac:dyDescent="0.25">
      <c r="A8698" s="1">
        <v>39479</v>
      </c>
      <c r="B8698" t="s">
        <v>139</v>
      </c>
      <c r="C8698" t="s">
        <v>26</v>
      </c>
      <c r="D8698" t="s">
        <v>26</v>
      </c>
      <c r="E8698" t="s">
        <v>26</v>
      </c>
      <c r="F8698">
        <v>324351881.05000001</v>
      </c>
      <c r="G8698">
        <v>276660325.29000002</v>
      </c>
      <c r="H8698">
        <v>493406896</v>
      </c>
      <c r="I8698" t="s">
        <v>26</v>
      </c>
      <c r="J8698" t="s">
        <v>26</v>
      </c>
      <c r="K8698" t="s">
        <v>26</v>
      </c>
    </row>
    <row r="8699" spans="1:11" x14ac:dyDescent="0.25">
      <c r="A8699" s="1">
        <v>39479</v>
      </c>
      <c r="B8699" t="s">
        <v>140</v>
      </c>
      <c r="C8699" t="s">
        <v>26</v>
      </c>
      <c r="D8699" t="s">
        <v>26</v>
      </c>
      <c r="E8699" t="s">
        <v>26</v>
      </c>
      <c r="F8699">
        <v>276169238.42000002</v>
      </c>
      <c r="G8699">
        <v>247555742.44</v>
      </c>
      <c r="H8699">
        <v>367341789.73000002</v>
      </c>
      <c r="I8699" t="s">
        <v>26</v>
      </c>
      <c r="J8699" t="s">
        <v>26</v>
      </c>
      <c r="K8699" t="s">
        <v>26</v>
      </c>
    </row>
    <row r="8700" spans="1:11" x14ac:dyDescent="0.25">
      <c r="A8700" s="1">
        <v>39479</v>
      </c>
      <c r="B8700" t="s">
        <v>141</v>
      </c>
      <c r="C8700" t="s">
        <v>26</v>
      </c>
      <c r="D8700" t="s">
        <v>26</v>
      </c>
      <c r="E8700" t="s">
        <v>26</v>
      </c>
      <c r="F8700">
        <v>312995398.77999997</v>
      </c>
      <c r="G8700">
        <v>278981422.47000003</v>
      </c>
      <c r="H8700">
        <v>419676786.02999997</v>
      </c>
      <c r="I8700" t="s">
        <v>26</v>
      </c>
      <c r="J8700" t="s">
        <v>26</v>
      </c>
      <c r="K8700" t="s">
        <v>26</v>
      </c>
    </row>
    <row r="8701" spans="1:11" x14ac:dyDescent="0.25">
      <c r="A8701" s="1">
        <v>39479</v>
      </c>
      <c r="B8701" t="s">
        <v>142</v>
      </c>
      <c r="C8701" t="s">
        <v>26</v>
      </c>
      <c r="D8701" t="s">
        <v>26</v>
      </c>
      <c r="E8701" t="s">
        <v>26</v>
      </c>
      <c r="F8701">
        <v>301291738.20999998</v>
      </c>
      <c r="G8701">
        <v>257377442.16999999</v>
      </c>
      <c r="H8701">
        <v>436080954.77999997</v>
      </c>
      <c r="I8701" t="s">
        <v>26</v>
      </c>
      <c r="J8701" t="s">
        <v>26</v>
      </c>
      <c r="K8701" t="s">
        <v>26</v>
      </c>
    </row>
    <row r="8702" spans="1:11" x14ac:dyDescent="0.25">
      <c r="A8702" s="1">
        <v>39479</v>
      </c>
      <c r="B8702" t="s">
        <v>143</v>
      </c>
      <c r="C8702" t="s">
        <v>26</v>
      </c>
      <c r="D8702" t="s">
        <v>26</v>
      </c>
      <c r="E8702" t="s">
        <v>26</v>
      </c>
      <c r="F8702">
        <v>302677001.23000002</v>
      </c>
      <c r="G8702">
        <v>268876626.57999998</v>
      </c>
      <c r="H8702">
        <v>386851722.99000001</v>
      </c>
      <c r="I8702" t="s">
        <v>26</v>
      </c>
      <c r="J8702" t="s">
        <v>26</v>
      </c>
      <c r="K8702" t="s">
        <v>26</v>
      </c>
    </row>
    <row r="8703" spans="1:11" x14ac:dyDescent="0.25">
      <c r="A8703" s="1">
        <v>39479</v>
      </c>
      <c r="B8703" t="s">
        <v>144</v>
      </c>
      <c r="C8703" t="s">
        <v>26</v>
      </c>
      <c r="D8703" t="s">
        <v>26</v>
      </c>
      <c r="E8703" t="s">
        <v>26</v>
      </c>
      <c r="F8703">
        <v>291238032.31999999</v>
      </c>
      <c r="G8703">
        <v>254277405.06999999</v>
      </c>
      <c r="H8703">
        <v>418069754.81</v>
      </c>
      <c r="I8703" t="s">
        <v>26</v>
      </c>
      <c r="J8703" t="s">
        <v>26</v>
      </c>
      <c r="K8703" t="s">
        <v>26</v>
      </c>
    </row>
    <row r="8704" spans="1:11" x14ac:dyDescent="0.25">
      <c r="A8704" s="1">
        <v>39479</v>
      </c>
      <c r="B8704" t="s">
        <v>145</v>
      </c>
      <c r="C8704" t="s">
        <v>26</v>
      </c>
      <c r="D8704" t="s">
        <v>26</v>
      </c>
      <c r="E8704" t="s">
        <v>26</v>
      </c>
      <c r="F8704">
        <v>315407544.89999998</v>
      </c>
      <c r="G8704">
        <v>279360832.48000002</v>
      </c>
      <c r="H8704">
        <v>409237501.44999999</v>
      </c>
      <c r="I8704" t="s">
        <v>26</v>
      </c>
      <c r="J8704" t="s">
        <v>26</v>
      </c>
      <c r="K8704" t="s">
        <v>26</v>
      </c>
    </row>
    <row r="8705" spans="1:11" x14ac:dyDescent="0.25">
      <c r="A8705" s="1">
        <v>39479</v>
      </c>
      <c r="B8705" t="s">
        <v>146</v>
      </c>
      <c r="C8705" t="s">
        <v>26</v>
      </c>
      <c r="D8705" t="s">
        <v>26</v>
      </c>
      <c r="E8705" t="s">
        <v>26</v>
      </c>
      <c r="F8705">
        <v>327979512.91000003</v>
      </c>
      <c r="G8705">
        <v>291808409.63999999</v>
      </c>
      <c r="H8705">
        <v>426925212.26999998</v>
      </c>
      <c r="I8705" t="s">
        <v>26</v>
      </c>
      <c r="J8705" t="s">
        <v>26</v>
      </c>
      <c r="K8705" t="s">
        <v>26</v>
      </c>
    </row>
    <row r="8706" spans="1:11" x14ac:dyDescent="0.25">
      <c r="A8706" s="1">
        <v>39479</v>
      </c>
      <c r="B8706" t="s">
        <v>2</v>
      </c>
      <c r="C8706" t="s">
        <v>26</v>
      </c>
      <c r="D8706" t="s">
        <v>26</v>
      </c>
      <c r="E8706" t="s">
        <v>26</v>
      </c>
      <c r="F8706">
        <v>297942034.56</v>
      </c>
      <c r="G8706">
        <v>262880348.87</v>
      </c>
      <c r="H8706">
        <v>398703419.56999999</v>
      </c>
      <c r="I8706" t="s">
        <v>26</v>
      </c>
      <c r="J8706" t="s">
        <v>26</v>
      </c>
      <c r="K8706" t="s">
        <v>26</v>
      </c>
    </row>
    <row r="8707" spans="1:11" x14ac:dyDescent="0.25">
      <c r="A8707" s="1">
        <v>39479</v>
      </c>
      <c r="B8707" t="s">
        <v>147</v>
      </c>
      <c r="C8707" t="s">
        <v>26</v>
      </c>
      <c r="D8707" t="s">
        <v>26</v>
      </c>
      <c r="E8707" t="s">
        <v>26</v>
      </c>
      <c r="F8707">
        <v>306303669.48000002</v>
      </c>
      <c r="G8707">
        <v>252894522.36000001</v>
      </c>
      <c r="H8707">
        <v>427767408.44</v>
      </c>
      <c r="I8707" t="s">
        <v>26</v>
      </c>
      <c r="J8707" t="s">
        <v>26</v>
      </c>
      <c r="K8707" t="s">
        <v>26</v>
      </c>
    </row>
    <row r="8708" spans="1:11" x14ac:dyDescent="0.25">
      <c r="A8708" s="1">
        <v>39479</v>
      </c>
      <c r="B8708" t="s">
        <v>148</v>
      </c>
      <c r="C8708" t="s">
        <v>26</v>
      </c>
      <c r="D8708" t="s">
        <v>26</v>
      </c>
      <c r="E8708" t="s">
        <v>26</v>
      </c>
      <c r="F8708">
        <v>303230637.31</v>
      </c>
      <c r="G8708">
        <v>263491420.91999999</v>
      </c>
      <c r="H8708">
        <v>395947753.39999998</v>
      </c>
      <c r="I8708" t="s">
        <v>26</v>
      </c>
      <c r="J8708" t="s">
        <v>26</v>
      </c>
      <c r="K8708" t="s">
        <v>26</v>
      </c>
    </row>
    <row r="8709" spans="1:11" x14ac:dyDescent="0.25">
      <c r="A8709" s="1">
        <v>39479</v>
      </c>
      <c r="B8709" t="s">
        <v>149</v>
      </c>
      <c r="C8709" t="s">
        <v>26</v>
      </c>
      <c r="D8709" t="s">
        <v>26</v>
      </c>
      <c r="E8709" t="s">
        <v>26</v>
      </c>
      <c r="F8709">
        <v>288495228.44999999</v>
      </c>
      <c r="G8709">
        <v>248348649.16999999</v>
      </c>
      <c r="H8709">
        <v>380985715.39999998</v>
      </c>
      <c r="I8709" t="s">
        <v>26</v>
      </c>
      <c r="J8709" t="s">
        <v>26</v>
      </c>
      <c r="K8709" t="s">
        <v>26</v>
      </c>
    </row>
    <row r="8710" spans="1:11" x14ac:dyDescent="0.25">
      <c r="A8710" s="1">
        <v>39479</v>
      </c>
      <c r="B8710" t="s">
        <v>150</v>
      </c>
      <c r="C8710" t="s">
        <v>26</v>
      </c>
      <c r="D8710" t="s">
        <v>26</v>
      </c>
      <c r="E8710" t="s">
        <v>26</v>
      </c>
      <c r="F8710">
        <v>323278628.86000001</v>
      </c>
      <c r="G8710">
        <v>280674345.35000002</v>
      </c>
      <c r="H8710">
        <v>431017432.99000001</v>
      </c>
      <c r="I8710" t="s">
        <v>26</v>
      </c>
      <c r="J8710" t="s">
        <v>26</v>
      </c>
      <c r="K8710" t="s">
        <v>26</v>
      </c>
    </row>
    <row r="8711" spans="1:11" x14ac:dyDescent="0.25">
      <c r="A8711" s="1">
        <v>39479</v>
      </c>
      <c r="B8711" t="s">
        <v>151</v>
      </c>
      <c r="C8711" t="s">
        <v>26</v>
      </c>
      <c r="D8711" t="s">
        <v>26</v>
      </c>
      <c r="E8711" t="s">
        <v>26</v>
      </c>
      <c r="F8711">
        <v>270951062.04000002</v>
      </c>
      <c r="G8711">
        <v>238285051.46000001</v>
      </c>
      <c r="H8711">
        <v>369418528.5</v>
      </c>
      <c r="I8711" t="s">
        <v>26</v>
      </c>
      <c r="J8711" t="s">
        <v>26</v>
      </c>
      <c r="K8711" t="s">
        <v>26</v>
      </c>
    </row>
    <row r="8712" spans="1:11" x14ac:dyDescent="0.25">
      <c r="A8712" s="1">
        <v>39479</v>
      </c>
      <c r="B8712" t="s">
        <v>152</v>
      </c>
      <c r="C8712" t="s">
        <v>26</v>
      </c>
      <c r="D8712" t="s">
        <v>26</v>
      </c>
      <c r="E8712" t="s">
        <v>26</v>
      </c>
      <c r="F8712">
        <v>275533838.18000001</v>
      </c>
      <c r="G8712">
        <v>254393342.06999999</v>
      </c>
      <c r="H8712">
        <v>336402740.05000001</v>
      </c>
      <c r="I8712" t="s">
        <v>26</v>
      </c>
      <c r="J8712" t="s">
        <v>26</v>
      </c>
      <c r="K8712" t="s">
        <v>26</v>
      </c>
    </row>
    <row r="8713" spans="1:11" x14ac:dyDescent="0.25">
      <c r="A8713" s="1">
        <v>39479</v>
      </c>
      <c r="B8713" t="s">
        <v>153</v>
      </c>
      <c r="C8713" t="s">
        <v>26</v>
      </c>
      <c r="D8713" t="s">
        <v>26</v>
      </c>
      <c r="E8713" t="s">
        <v>26</v>
      </c>
      <c r="F8713">
        <v>331735707.88999999</v>
      </c>
      <c r="G8713">
        <v>320638572.86000001</v>
      </c>
      <c r="H8713">
        <v>368363904.47000003</v>
      </c>
      <c r="I8713" t="s">
        <v>26</v>
      </c>
      <c r="J8713" t="s">
        <v>26</v>
      </c>
      <c r="K8713" t="s">
        <v>26</v>
      </c>
    </row>
    <row r="8714" spans="1:11" x14ac:dyDescent="0.25">
      <c r="A8714" s="1">
        <v>39479</v>
      </c>
      <c r="B8714" t="s">
        <v>154</v>
      </c>
      <c r="C8714" t="s">
        <v>26</v>
      </c>
      <c r="D8714" t="s">
        <v>26</v>
      </c>
      <c r="E8714" t="s">
        <v>26</v>
      </c>
      <c r="F8714">
        <v>298035983.63999999</v>
      </c>
      <c r="G8714">
        <v>271905384.69</v>
      </c>
      <c r="H8714">
        <v>386777504.54000002</v>
      </c>
      <c r="I8714" t="s">
        <v>26</v>
      </c>
      <c r="J8714" t="s">
        <v>26</v>
      </c>
      <c r="K8714" t="s">
        <v>26</v>
      </c>
    </row>
    <row r="8715" spans="1:11" x14ac:dyDescent="0.25">
      <c r="A8715" s="1">
        <v>39479</v>
      </c>
      <c r="B8715" t="s">
        <v>155</v>
      </c>
      <c r="C8715" t="s">
        <v>26</v>
      </c>
      <c r="D8715" t="s">
        <v>26</v>
      </c>
      <c r="E8715" t="s">
        <v>26</v>
      </c>
      <c r="F8715">
        <v>279078268.24000001</v>
      </c>
      <c r="G8715">
        <v>254617411.25</v>
      </c>
      <c r="H8715">
        <v>348080699.18000001</v>
      </c>
      <c r="I8715" t="s">
        <v>26</v>
      </c>
      <c r="J8715" t="s">
        <v>26</v>
      </c>
      <c r="K8715" t="s">
        <v>26</v>
      </c>
    </row>
    <row r="8716" spans="1:11" x14ac:dyDescent="0.25">
      <c r="A8716" s="1">
        <v>39508</v>
      </c>
      <c r="B8716" t="s">
        <v>1</v>
      </c>
      <c r="C8716" t="s">
        <v>26</v>
      </c>
      <c r="D8716" t="s">
        <v>26</v>
      </c>
      <c r="E8716" t="s">
        <v>26</v>
      </c>
      <c r="F8716">
        <v>307272595.93000001</v>
      </c>
      <c r="G8716">
        <v>268949272.38999999</v>
      </c>
      <c r="H8716">
        <v>408794797.48000002</v>
      </c>
      <c r="I8716" t="s">
        <v>26</v>
      </c>
      <c r="J8716" t="s">
        <v>26</v>
      </c>
      <c r="K8716" t="s">
        <v>26</v>
      </c>
    </row>
    <row r="8717" spans="1:11" x14ac:dyDescent="0.25">
      <c r="A8717" s="1">
        <v>39508</v>
      </c>
      <c r="B8717" t="s">
        <v>126</v>
      </c>
      <c r="C8717" t="s">
        <v>26</v>
      </c>
      <c r="D8717" t="s">
        <v>26</v>
      </c>
      <c r="E8717" t="s">
        <v>26</v>
      </c>
      <c r="F8717">
        <v>300251918.27999997</v>
      </c>
      <c r="G8717">
        <v>266256834.62</v>
      </c>
      <c r="H8717">
        <v>390682331.08999997</v>
      </c>
      <c r="I8717" t="s">
        <v>26</v>
      </c>
      <c r="J8717" t="s">
        <v>26</v>
      </c>
      <c r="K8717" t="s">
        <v>26</v>
      </c>
    </row>
    <row r="8718" spans="1:11" x14ac:dyDescent="0.25">
      <c r="A8718" s="1">
        <v>39508</v>
      </c>
      <c r="B8718" t="s">
        <v>127</v>
      </c>
      <c r="C8718" t="s">
        <v>26</v>
      </c>
      <c r="D8718" t="s">
        <v>26</v>
      </c>
      <c r="E8718" t="s">
        <v>26</v>
      </c>
      <c r="F8718">
        <v>315047824.27999997</v>
      </c>
      <c r="G8718">
        <v>273091985.80000001</v>
      </c>
      <c r="H8718">
        <v>443907460.36000001</v>
      </c>
      <c r="I8718" t="s">
        <v>26</v>
      </c>
      <c r="J8718" t="s">
        <v>26</v>
      </c>
      <c r="K8718" t="s">
        <v>26</v>
      </c>
    </row>
    <row r="8719" spans="1:11" x14ac:dyDescent="0.25">
      <c r="A8719" s="1">
        <v>39508</v>
      </c>
      <c r="B8719" t="s">
        <v>113</v>
      </c>
      <c r="C8719" t="s">
        <v>26</v>
      </c>
      <c r="D8719" t="s">
        <v>26</v>
      </c>
      <c r="E8719" t="s">
        <v>26</v>
      </c>
      <c r="F8719">
        <v>311678820.54000002</v>
      </c>
      <c r="G8719">
        <v>270538705.88</v>
      </c>
      <c r="H8719">
        <v>411353534.01999998</v>
      </c>
      <c r="I8719" t="s">
        <v>26</v>
      </c>
      <c r="J8719" t="s">
        <v>26</v>
      </c>
      <c r="K8719" t="s">
        <v>26</v>
      </c>
    </row>
    <row r="8720" spans="1:11" x14ac:dyDescent="0.25">
      <c r="A8720" s="1">
        <v>39508</v>
      </c>
      <c r="B8720" t="s">
        <v>128</v>
      </c>
      <c r="C8720" t="s">
        <v>26</v>
      </c>
      <c r="D8720" t="s">
        <v>26</v>
      </c>
      <c r="E8720" t="s">
        <v>26</v>
      </c>
      <c r="F8720">
        <v>288449238.16000003</v>
      </c>
      <c r="G8720">
        <v>251304857.37</v>
      </c>
      <c r="H8720">
        <v>386180742</v>
      </c>
      <c r="I8720" t="s">
        <v>26</v>
      </c>
      <c r="J8720" t="s">
        <v>26</v>
      </c>
      <c r="K8720" t="s">
        <v>26</v>
      </c>
    </row>
    <row r="8721" spans="1:11" x14ac:dyDescent="0.25">
      <c r="A8721" s="1">
        <v>39508</v>
      </c>
      <c r="B8721" t="s">
        <v>129</v>
      </c>
      <c r="C8721" t="s">
        <v>26</v>
      </c>
      <c r="D8721" t="s">
        <v>26</v>
      </c>
      <c r="E8721" t="s">
        <v>26</v>
      </c>
      <c r="F8721">
        <v>301648823.47000003</v>
      </c>
      <c r="G8721">
        <v>279055558.19</v>
      </c>
      <c r="H8721">
        <v>370239844.63</v>
      </c>
      <c r="I8721" t="s">
        <v>26</v>
      </c>
      <c r="J8721" t="s">
        <v>26</v>
      </c>
      <c r="K8721" t="s">
        <v>26</v>
      </c>
    </row>
    <row r="8722" spans="1:11" x14ac:dyDescent="0.25">
      <c r="A8722" s="1">
        <v>39508</v>
      </c>
      <c r="B8722" t="s">
        <v>130</v>
      </c>
      <c r="C8722" t="s">
        <v>26</v>
      </c>
      <c r="D8722" t="s">
        <v>26</v>
      </c>
      <c r="E8722" t="s">
        <v>26</v>
      </c>
      <c r="F8722">
        <v>311616255.69999999</v>
      </c>
      <c r="G8722">
        <v>268277695.27000001</v>
      </c>
      <c r="H8722">
        <v>472457758.01999998</v>
      </c>
      <c r="I8722" t="s">
        <v>26</v>
      </c>
      <c r="J8722" t="s">
        <v>26</v>
      </c>
      <c r="K8722" t="s">
        <v>26</v>
      </c>
    </row>
    <row r="8723" spans="1:11" x14ac:dyDescent="0.25">
      <c r="A8723" s="1">
        <v>39508</v>
      </c>
      <c r="B8723" t="s">
        <v>131</v>
      </c>
      <c r="C8723" t="s">
        <v>26</v>
      </c>
      <c r="D8723" t="s">
        <v>26</v>
      </c>
      <c r="E8723" t="s">
        <v>26</v>
      </c>
      <c r="F8723">
        <v>321758687.74000001</v>
      </c>
      <c r="G8723">
        <v>268979204.98000002</v>
      </c>
      <c r="H8723">
        <v>486196201.63</v>
      </c>
      <c r="I8723" t="s">
        <v>26</v>
      </c>
      <c r="J8723" t="s">
        <v>26</v>
      </c>
      <c r="K8723" t="s">
        <v>26</v>
      </c>
    </row>
    <row r="8724" spans="1:11" x14ac:dyDescent="0.25">
      <c r="A8724" s="1">
        <v>39508</v>
      </c>
      <c r="B8724" t="s">
        <v>132</v>
      </c>
      <c r="C8724" t="s">
        <v>26</v>
      </c>
      <c r="D8724" t="s">
        <v>26</v>
      </c>
      <c r="E8724" t="s">
        <v>26</v>
      </c>
      <c r="F8724">
        <v>308716768.64999998</v>
      </c>
      <c r="G8724">
        <v>266577641.28</v>
      </c>
      <c r="H8724">
        <v>406721105.61000001</v>
      </c>
      <c r="I8724" t="s">
        <v>26</v>
      </c>
      <c r="J8724" t="s">
        <v>26</v>
      </c>
      <c r="K8724" t="s">
        <v>26</v>
      </c>
    </row>
    <row r="8725" spans="1:11" x14ac:dyDescent="0.25">
      <c r="A8725" s="1">
        <v>39508</v>
      </c>
      <c r="B8725" t="s">
        <v>133</v>
      </c>
      <c r="C8725" t="s">
        <v>26</v>
      </c>
      <c r="D8725" t="s">
        <v>26</v>
      </c>
      <c r="E8725" t="s">
        <v>26</v>
      </c>
      <c r="F8725">
        <v>298053922.35000002</v>
      </c>
      <c r="G8725">
        <v>262205631.13</v>
      </c>
      <c r="H8725">
        <v>390272775.81999999</v>
      </c>
      <c r="I8725" t="s">
        <v>26</v>
      </c>
      <c r="J8725" t="s">
        <v>26</v>
      </c>
      <c r="K8725" t="s">
        <v>26</v>
      </c>
    </row>
    <row r="8726" spans="1:11" x14ac:dyDescent="0.25">
      <c r="A8726" s="1">
        <v>39508</v>
      </c>
      <c r="B8726" t="s">
        <v>134</v>
      </c>
      <c r="C8726" t="s">
        <v>26</v>
      </c>
      <c r="D8726" t="s">
        <v>26</v>
      </c>
      <c r="E8726" t="s">
        <v>26</v>
      </c>
      <c r="F8726">
        <v>282758229.44999999</v>
      </c>
      <c r="G8726">
        <v>265677849.58000001</v>
      </c>
      <c r="H8726">
        <v>324307202.54000002</v>
      </c>
      <c r="I8726" t="s">
        <v>26</v>
      </c>
      <c r="J8726" t="s">
        <v>26</v>
      </c>
      <c r="K8726" t="s">
        <v>26</v>
      </c>
    </row>
    <row r="8727" spans="1:11" x14ac:dyDescent="0.25">
      <c r="A8727" s="1">
        <v>39508</v>
      </c>
      <c r="B8727" t="s">
        <v>135</v>
      </c>
      <c r="C8727" t="s">
        <v>26</v>
      </c>
      <c r="D8727" t="s">
        <v>26</v>
      </c>
      <c r="E8727" t="s">
        <v>26</v>
      </c>
      <c r="F8727">
        <v>294416795.27999997</v>
      </c>
      <c r="G8727">
        <v>256057997.27000001</v>
      </c>
      <c r="H8727">
        <v>405610506.69999999</v>
      </c>
      <c r="I8727" t="s">
        <v>26</v>
      </c>
      <c r="J8727" t="s">
        <v>26</v>
      </c>
      <c r="K8727" t="s">
        <v>26</v>
      </c>
    </row>
    <row r="8728" spans="1:11" x14ac:dyDescent="0.25">
      <c r="A8728" s="1">
        <v>39508</v>
      </c>
      <c r="B8728" t="s">
        <v>136</v>
      </c>
      <c r="C8728" t="s">
        <v>26</v>
      </c>
      <c r="D8728" t="s">
        <v>26</v>
      </c>
      <c r="E8728" t="s">
        <v>26</v>
      </c>
      <c r="F8728">
        <v>328300718.76999998</v>
      </c>
      <c r="G8728">
        <v>277975663.77999997</v>
      </c>
      <c r="H8728">
        <v>483487105.47000003</v>
      </c>
      <c r="I8728" t="s">
        <v>26</v>
      </c>
      <c r="J8728" t="s">
        <v>26</v>
      </c>
      <c r="K8728" t="s">
        <v>26</v>
      </c>
    </row>
    <row r="8729" spans="1:11" x14ac:dyDescent="0.25">
      <c r="A8729" s="1">
        <v>39508</v>
      </c>
      <c r="B8729" t="s">
        <v>137</v>
      </c>
      <c r="C8729" t="s">
        <v>26</v>
      </c>
      <c r="D8729" t="s">
        <v>26</v>
      </c>
      <c r="E8729" t="s">
        <v>26</v>
      </c>
      <c r="F8729">
        <v>313885644.61000001</v>
      </c>
      <c r="G8729">
        <v>255915972.78999999</v>
      </c>
      <c r="H8729">
        <v>554251398.67999995</v>
      </c>
      <c r="I8729" t="s">
        <v>26</v>
      </c>
      <c r="J8729" t="s">
        <v>26</v>
      </c>
      <c r="K8729" t="s">
        <v>26</v>
      </c>
    </row>
    <row r="8730" spans="1:11" x14ac:dyDescent="0.25">
      <c r="A8730" s="1">
        <v>39508</v>
      </c>
      <c r="B8730" t="s">
        <v>138</v>
      </c>
      <c r="C8730" t="s">
        <v>26</v>
      </c>
      <c r="D8730" t="s">
        <v>26</v>
      </c>
      <c r="E8730" t="s">
        <v>26</v>
      </c>
      <c r="F8730">
        <v>365800084.06</v>
      </c>
      <c r="G8730">
        <v>304610077.75999999</v>
      </c>
      <c r="H8730">
        <v>564618290.05999994</v>
      </c>
      <c r="I8730" t="s">
        <v>26</v>
      </c>
      <c r="J8730" t="s">
        <v>26</v>
      </c>
      <c r="K8730" t="s">
        <v>26</v>
      </c>
    </row>
    <row r="8731" spans="1:11" x14ac:dyDescent="0.25">
      <c r="A8731" s="1">
        <v>39508</v>
      </c>
      <c r="B8731" t="s">
        <v>139</v>
      </c>
      <c r="C8731" t="s">
        <v>26</v>
      </c>
      <c r="D8731" t="s">
        <v>26</v>
      </c>
      <c r="E8731" t="s">
        <v>26</v>
      </c>
      <c r="F8731">
        <v>326492603.47000003</v>
      </c>
      <c r="G8731">
        <v>277019983.72000003</v>
      </c>
      <c r="H8731">
        <v>500807999.44</v>
      </c>
      <c r="I8731" t="s">
        <v>26</v>
      </c>
      <c r="J8731" t="s">
        <v>26</v>
      </c>
      <c r="K8731" t="s">
        <v>26</v>
      </c>
    </row>
    <row r="8732" spans="1:11" x14ac:dyDescent="0.25">
      <c r="A8732" s="1">
        <v>39508</v>
      </c>
      <c r="B8732" t="s">
        <v>140</v>
      </c>
      <c r="C8732" t="s">
        <v>26</v>
      </c>
      <c r="D8732" t="s">
        <v>26</v>
      </c>
      <c r="E8732" t="s">
        <v>26</v>
      </c>
      <c r="F8732">
        <v>277080596.91000003</v>
      </c>
      <c r="G8732">
        <v>246862586.36000001</v>
      </c>
      <c r="H8732">
        <v>372558043.14999998</v>
      </c>
      <c r="I8732" t="s">
        <v>26</v>
      </c>
      <c r="J8732" t="s">
        <v>26</v>
      </c>
      <c r="K8732" t="s">
        <v>26</v>
      </c>
    </row>
    <row r="8733" spans="1:11" x14ac:dyDescent="0.25">
      <c r="A8733" s="1">
        <v>39508</v>
      </c>
      <c r="B8733" t="s">
        <v>141</v>
      </c>
      <c r="C8733" t="s">
        <v>26</v>
      </c>
      <c r="D8733" t="s">
        <v>26</v>
      </c>
      <c r="E8733" t="s">
        <v>26</v>
      </c>
      <c r="F8733">
        <v>313464891.88</v>
      </c>
      <c r="G8733">
        <v>279065116.88999999</v>
      </c>
      <c r="H8733">
        <v>421145654.79000002</v>
      </c>
      <c r="I8733" t="s">
        <v>26</v>
      </c>
      <c r="J8733" t="s">
        <v>26</v>
      </c>
      <c r="K8733" t="s">
        <v>26</v>
      </c>
    </row>
    <row r="8734" spans="1:11" x14ac:dyDescent="0.25">
      <c r="A8734" s="1">
        <v>39508</v>
      </c>
      <c r="B8734" t="s">
        <v>142</v>
      </c>
      <c r="C8734" t="s">
        <v>26</v>
      </c>
      <c r="D8734" t="s">
        <v>26</v>
      </c>
      <c r="E8734" t="s">
        <v>26</v>
      </c>
      <c r="F8734">
        <v>302135355.07999998</v>
      </c>
      <c r="G8734">
        <v>258535640.66</v>
      </c>
      <c r="H8734">
        <v>436080954.77999997</v>
      </c>
      <c r="I8734" t="s">
        <v>26</v>
      </c>
      <c r="J8734" t="s">
        <v>26</v>
      </c>
      <c r="K8734" t="s">
        <v>26</v>
      </c>
    </row>
    <row r="8735" spans="1:11" x14ac:dyDescent="0.25">
      <c r="A8735" s="1">
        <v>39508</v>
      </c>
      <c r="B8735" t="s">
        <v>143</v>
      </c>
      <c r="C8735" t="s">
        <v>26</v>
      </c>
      <c r="D8735" t="s">
        <v>26</v>
      </c>
      <c r="E8735" t="s">
        <v>26</v>
      </c>
      <c r="F8735">
        <v>303433693.73000002</v>
      </c>
      <c r="G8735">
        <v>268769075.93000001</v>
      </c>
      <c r="H8735">
        <v>389482314.70999998</v>
      </c>
      <c r="I8735" t="s">
        <v>26</v>
      </c>
      <c r="J8735" t="s">
        <v>26</v>
      </c>
      <c r="K8735" t="s">
        <v>26</v>
      </c>
    </row>
    <row r="8736" spans="1:11" x14ac:dyDescent="0.25">
      <c r="A8736" s="1">
        <v>39508</v>
      </c>
      <c r="B8736" t="s">
        <v>144</v>
      </c>
      <c r="C8736" t="s">
        <v>26</v>
      </c>
      <c r="D8736" t="s">
        <v>26</v>
      </c>
      <c r="E8736" t="s">
        <v>26</v>
      </c>
      <c r="F8736">
        <v>293538812.77999997</v>
      </c>
      <c r="G8736">
        <v>254531682.47</v>
      </c>
      <c r="H8736">
        <v>426138501.07999998</v>
      </c>
      <c r="I8736" t="s">
        <v>26</v>
      </c>
      <c r="J8736" t="s">
        <v>26</v>
      </c>
      <c r="K8736" t="s">
        <v>26</v>
      </c>
    </row>
    <row r="8737" spans="1:11" x14ac:dyDescent="0.25">
      <c r="A8737" s="1">
        <v>39508</v>
      </c>
      <c r="B8737" t="s">
        <v>145</v>
      </c>
      <c r="C8737" t="s">
        <v>26</v>
      </c>
      <c r="D8737" t="s">
        <v>26</v>
      </c>
      <c r="E8737" t="s">
        <v>26</v>
      </c>
      <c r="F8737">
        <v>324522822.94</v>
      </c>
      <c r="G8737">
        <v>288384187.37</v>
      </c>
      <c r="H8737">
        <v>419100125.24000001</v>
      </c>
      <c r="I8737" t="s">
        <v>26</v>
      </c>
      <c r="J8737" t="s">
        <v>26</v>
      </c>
      <c r="K8737" t="s">
        <v>26</v>
      </c>
    </row>
    <row r="8738" spans="1:11" x14ac:dyDescent="0.25">
      <c r="A8738" s="1">
        <v>39508</v>
      </c>
      <c r="B8738" t="s">
        <v>146</v>
      </c>
      <c r="C8738" t="s">
        <v>26</v>
      </c>
      <c r="D8738" t="s">
        <v>26</v>
      </c>
      <c r="E8738" t="s">
        <v>26</v>
      </c>
      <c r="F8738">
        <v>330209773.60000002</v>
      </c>
      <c r="G8738">
        <v>295222568.02999997</v>
      </c>
      <c r="H8738">
        <v>426925212.26999998</v>
      </c>
      <c r="I8738" t="s">
        <v>26</v>
      </c>
      <c r="J8738" t="s">
        <v>26</v>
      </c>
      <c r="K8738" t="s">
        <v>26</v>
      </c>
    </row>
    <row r="8739" spans="1:11" x14ac:dyDescent="0.25">
      <c r="A8739" s="1">
        <v>39508</v>
      </c>
      <c r="B8739" t="s">
        <v>2</v>
      </c>
      <c r="C8739" t="s">
        <v>26</v>
      </c>
      <c r="D8739" t="s">
        <v>26</v>
      </c>
      <c r="E8739" t="s">
        <v>26</v>
      </c>
      <c r="F8739">
        <v>299044420.07999998</v>
      </c>
      <c r="G8739">
        <v>263984446.33000001</v>
      </c>
      <c r="H8739">
        <v>399859659.49000001</v>
      </c>
      <c r="I8739" t="s">
        <v>26</v>
      </c>
      <c r="J8739" t="s">
        <v>26</v>
      </c>
      <c r="K8739" t="s">
        <v>26</v>
      </c>
    </row>
    <row r="8740" spans="1:11" x14ac:dyDescent="0.25">
      <c r="A8740" s="1">
        <v>39508</v>
      </c>
      <c r="B8740" t="s">
        <v>147</v>
      </c>
      <c r="C8740" t="s">
        <v>26</v>
      </c>
      <c r="D8740" t="s">
        <v>26</v>
      </c>
      <c r="E8740" t="s">
        <v>26</v>
      </c>
      <c r="F8740">
        <v>321128767.07999998</v>
      </c>
      <c r="G8740">
        <v>255726941.00999999</v>
      </c>
      <c r="H8740">
        <v>466737019.33999997</v>
      </c>
      <c r="I8740" t="s">
        <v>26</v>
      </c>
      <c r="J8740" t="s">
        <v>26</v>
      </c>
      <c r="K8740" t="s">
        <v>26</v>
      </c>
    </row>
    <row r="8741" spans="1:11" x14ac:dyDescent="0.25">
      <c r="A8741" s="1">
        <v>39508</v>
      </c>
      <c r="B8741" t="s">
        <v>148</v>
      </c>
      <c r="C8741" t="s">
        <v>26</v>
      </c>
      <c r="D8741" t="s">
        <v>26</v>
      </c>
      <c r="E8741" t="s">
        <v>26</v>
      </c>
      <c r="F8741">
        <v>303958390.83999997</v>
      </c>
      <c r="G8741">
        <v>264677132.31</v>
      </c>
      <c r="H8741">
        <v>395947753.39999998</v>
      </c>
      <c r="I8741" t="s">
        <v>26</v>
      </c>
      <c r="J8741" t="s">
        <v>26</v>
      </c>
      <c r="K8741" t="s">
        <v>26</v>
      </c>
    </row>
    <row r="8742" spans="1:11" x14ac:dyDescent="0.25">
      <c r="A8742" s="1">
        <v>39508</v>
      </c>
      <c r="B8742" t="s">
        <v>149</v>
      </c>
      <c r="C8742" t="s">
        <v>26</v>
      </c>
      <c r="D8742" t="s">
        <v>26</v>
      </c>
      <c r="E8742" t="s">
        <v>26</v>
      </c>
      <c r="F8742">
        <v>288812573.19999999</v>
      </c>
      <c r="G8742">
        <v>248870181.34</v>
      </c>
      <c r="H8742">
        <v>380985715.39999998</v>
      </c>
      <c r="I8742" t="s">
        <v>26</v>
      </c>
      <c r="J8742" t="s">
        <v>26</v>
      </c>
      <c r="K8742" t="s">
        <v>26</v>
      </c>
    </row>
    <row r="8743" spans="1:11" x14ac:dyDescent="0.25">
      <c r="A8743" s="1">
        <v>39508</v>
      </c>
      <c r="B8743" t="s">
        <v>150</v>
      </c>
      <c r="C8743" t="s">
        <v>26</v>
      </c>
      <c r="D8743" t="s">
        <v>26</v>
      </c>
      <c r="E8743" t="s">
        <v>26</v>
      </c>
      <c r="F8743">
        <v>323666563.22000003</v>
      </c>
      <c r="G8743">
        <v>281235694.05000001</v>
      </c>
      <c r="H8743">
        <v>431017432.99000001</v>
      </c>
      <c r="I8743" t="s">
        <v>26</v>
      </c>
      <c r="J8743" t="s">
        <v>26</v>
      </c>
      <c r="K8743" t="s">
        <v>26</v>
      </c>
    </row>
    <row r="8744" spans="1:11" x14ac:dyDescent="0.25">
      <c r="A8744" s="1">
        <v>39508</v>
      </c>
      <c r="B8744" t="s">
        <v>151</v>
      </c>
      <c r="C8744" t="s">
        <v>26</v>
      </c>
      <c r="D8744" t="s">
        <v>26</v>
      </c>
      <c r="E8744" t="s">
        <v>26</v>
      </c>
      <c r="F8744">
        <v>271520059.26999998</v>
      </c>
      <c r="G8744">
        <v>239095220.63</v>
      </c>
      <c r="H8744">
        <v>369418528.5</v>
      </c>
      <c r="I8744" t="s">
        <v>26</v>
      </c>
      <c r="J8744" t="s">
        <v>26</v>
      </c>
      <c r="K8744" t="s">
        <v>26</v>
      </c>
    </row>
    <row r="8745" spans="1:11" x14ac:dyDescent="0.25">
      <c r="A8745" s="1">
        <v>39508</v>
      </c>
      <c r="B8745" t="s">
        <v>152</v>
      </c>
      <c r="C8745" t="s">
        <v>26</v>
      </c>
      <c r="D8745" t="s">
        <v>26</v>
      </c>
      <c r="E8745" t="s">
        <v>26</v>
      </c>
      <c r="F8745">
        <v>276718633.68000001</v>
      </c>
      <c r="G8745">
        <v>254291584.72999999</v>
      </c>
      <c r="H8745">
        <v>340473213.20999998</v>
      </c>
      <c r="I8745" t="s">
        <v>26</v>
      </c>
      <c r="J8745" t="s">
        <v>26</v>
      </c>
      <c r="K8745" t="s">
        <v>26</v>
      </c>
    </row>
    <row r="8746" spans="1:11" x14ac:dyDescent="0.25">
      <c r="A8746" s="1">
        <v>39508</v>
      </c>
      <c r="B8746" t="s">
        <v>153</v>
      </c>
      <c r="C8746" t="s">
        <v>26</v>
      </c>
      <c r="D8746" t="s">
        <v>26</v>
      </c>
      <c r="E8746" t="s">
        <v>26</v>
      </c>
      <c r="F8746">
        <v>333891989.99000001</v>
      </c>
      <c r="G8746">
        <v>321664616.29000002</v>
      </c>
      <c r="H8746">
        <v>372857944.11000001</v>
      </c>
      <c r="I8746" t="s">
        <v>26</v>
      </c>
      <c r="J8746" t="s">
        <v>26</v>
      </c>
      <c r="K8746" t="s">
        <v>26</v>
      </c>
    </row>
    <row r="8747" spans="1:11" x14ac:dyDescent="0.25">
      <c r="A8747" s="1">
        <v>39508</v>
      </c>
      <c r="B8747" t="s">
        <v>154</v>
      </c>
      <c r="C8747" t="s">
        <v>26</v>
      </c>
      <c r="D8747" t="s">
        <v>26</v>
      </c>
      <c r="E8747" t="s">
        <v>26</v>
      </c>
      <c r="F8747">
        <v>300211646.31999999</v>
      </c>
      <c r="G8747">
        <v>272122909</v>
      </c>
      <c r="H8747">
        <v>393778177.38</v>
      </c>
      <c r="I8747" t="s">
        <v>26</v>
      </c>
      <c r="J8747" t="s">
        <v>26</v>
      </c>
      <c r="K8747" t="s">
        <v>26</v>
      </c>
    </row>
    <row r="8748" spans="1:11" x14ac:dyDescent="0.25">
      <c r="A8748" s="1">
        <v>39508</v>
      </c>
      <c r="B8748" t="s">
        <v>155</v>
      </c>
      <c r="C8748" t="s">
        <v>26</v>
      </c>
      <c r="D8748" t="s">
        <v>26</v>
      </c>
      <c r="E8748" t="s">
        <v>26</v>
      </c>
      <c r="F8748">
        <v>279664332.60000002</v>
      </c>
      <c r="G8748">
        <v>255508572.19</v>
      </c>
      <c r="H8748">
        <v>348080699.18000001</v>
      </c>
      <c r="I8748" t="s">
        <v>26</v>
      </c>
      <c r="J8748" t="s">
        <v>26</v>
      </c>
      <c r="K8748" t="s">
        <v>26</v>
      </c>
    </row>
    <row r="8749" spans="1:11" x14ac:dyDescent="0.25">
      <c r="A8749" s="1">
        <v>39539</v>
      </c>
      <c r="B8749" t="s">
        <v>1</v>
      </c>
      <c r="C8749" t="s">
        <v>26</v>
      </c>
      <c r="D8749" t="s">
        <v>26</v>
      </c>
      <c r="E8749" t="s">
        <v>26</v>
      </c>
      <c r="F8749">
        <v>308409504.52999997</v>
      </c>
      <c r="G8749">
        <v>270562968.01999998</v>
      </c>
      <c r="H8749">
        <v>409040074.36000001</v>
      </c>
      <c r="I8749" t="s">
        <v>26</v>
      </c>
      <c r="J8749" t="s">
        <v>26</v>
      </c>
      <c r="K8749" t="s">
        <v>26</v>
      </c>
    </row>
    <row r="8750" spans="1:11" x14ac:dyDescent="0.25">
      <c r="A8750" s="1">
        <v>39539</v>
      </c>
      <c r="B8750" t="s">
        <v>126</v>
      </c>
      <c r="C8750" t="s">
        <v>26</v>
      </c>
      <c r="D8750" t="s">
        <v>26</v>
      </c>
      <c r="E8750" t="s">
        <v>26</v>
      </c>
      <c r="F8750">
        <v>301212724.42000002</v>
      </c>
      <c r="G8750">
        <v>267188733.53999999</v>
      </c>
      <c r="H8750">
        <v>391776241.62</v>
      </c>
      <c r="I8750" t="s">
        <v>26</v>
      </c>
      <c r="J8750" t="s">
        <v>26</v>
      </c>
      <c r="K8750" t="s">
        <v>26</v>
      </c>
    </row>
    <row r="8751" spans="1:11" x14ac:dyDescent="0.25">
      <c r="A8751" s="1">
        <v>39539</v>
      </c>
      <c r="B8751" t="s">
        <v>127</v>
      </c>
      <c r="C8751" t="s">
        <v>26</v>
      </c>
      <c r="D8751" t="s">
        <v>26</v>
      </c>
      <c r="E8751" t="s">
        <v>26</v>
      </c>
      <c r="F8751">
        <v>315992967.75</v>
      </c>
      <c r="G8751">
        <v>274402827.33999997</v>
      </c>
      <c r="H8751">
        <v>443996241.85000002</v>
      </c>
      <c r="I8751" t="s">
        <v>26</v>
      </c>
      <c r="J8751" t="s">
        <v>26</v>
      </c>
      <c r="K8751" t="s">
        <v>26</v>
      </c>
    </row>
    <row r="8752" spans="1:11" x14ac:dyDescent="0.25">
      <c r="A8752" s="1">
        <v>39539</v>
      </c>
      <c r="B8752" t="s">
        <v>113</v>
      </c>
      <c r="C8752" t="s">
        <v>26</v>
      </c>
      <c r="D8752" t="s">
        <v>26</v>
      </c>
      <c r="E8752" t="s">
        <v>26</v>
      </c>
      <c r="F8752">
        <v>312738528.52999997</v>
      </c>
      <c r="G8752">
        <v>272188991.99000001</v>
      </c>
      <c r="H8752">
        <v>411394669.37</v>
      </c>
      <c r="I8752" t="s">
        <v>26</v>
      </c>
      <c r="J8752" t="s">
        <v>26</v>
      </c>
      <c r="K8752" t="s">
        <v>26</v>
      </c>
    </row>
    <row r="8753" spans="1:11" x14ac:dyDescent="0.25">
      <c r="A8753" s="1">
        <v>39539</v>
      </c>
      <c r="B8753" t="s">
        <v>128</v>
      </c>
      <c r="C8753" t="s">
        <v>26</v>
      </c>
      <c r="D8753" t="s">
        <v>26</v>
      </c>
      <c r="E8753" t="s">
        <v>26</v>
      </c>
      <c r="F8753">
        <v>290151088.66000003</v>
      </c>
      <c r="G8753">
        <v>253817905.94</v>
      </c>
      <c r="H8753">
        <v>386335214.29000002</v>
      </c>
      <c r="I8753" t="s">
        <v>26</v>
      </c>
      <c r="J8753" t="s">
        <v>26</v>
      </c>
      <c r="K8753" t="s">
        <v>26</v>
      </c>
    </row>
    <row r="8754" spans="1:11" x14ac:dyDescent="0.25">
      <c r="A8754" s="1">
        <v>39539</v>
      </c>
      <c r="B8754" t="s">
        <v>129</v>
      </c>
      <c r="C8754" t="s">
        <v>26</v>
      </c>
      <c r="D8754" t="s">
        <v>26</v>
      </c>
      <c r="E8754" t="s">
        <v>26</v>
      </c>
      <c r="F8754">
        <v>302764924.12</v>
      </c>
      <c r="G8754">
        <v>280255497.08999997</v>
      </c>
      <c r="H8754">
        <v>371239492.20999998</v>
      </c>
      <c r="I8754" t="s">
        <v>26</v>
      </c>
      <c r="J8754" t="s">
        <v>26</v>
      </c>
      <c r="K8754" t="s">
        <v>26</v>
      </c>
    </row>
    <row r="8755" spans="1:11" x14ac:dyDescent="0.25">
      <c r="A8755" s="1">
        <v>39539</v>
      </c>
      <c r="B8755" t="s">
        <v>130</v>
      </c>
      <c r="C8755" t="s">
        <v>26</v>
      </c>
      <c r="D8755" t="s">
        <v>26</v>
      </c>
      <c r="E8755" t="s">
        <v>26</v>
      </c>
      <c r="F8755">
        <v>313423629.99000001</v>
      </c>
      <c r="G8755">
        <v>270719022.30000001</v>
      </c>
      <c r="H8755">
        <v>472457758.01999998</v>
      </c>
      <c r="I8755" t="s">
        <v>26</v>
      </c>
      <c r="J8755" t="s">
        <v>26</v>
      </c>
      <c r="K8755" t="s">
        <v>26</v>
      </c>
    </row>
    <row r="8756" spans="1:11" x14ac:dyDescent="0.25">
      <c r="A8756" s="1">
        <v>39539</v>
      </c>
      <c r="B8756" t="s">
        <v>131</v>
      </c>
      <c r="C8756" t="s">
        <v>26</v>
      </c>
      <c r="D8756" t="s">
        <v>26</v>
      </c>
      <c r="E8756" t="s">
        <v>26</v>
      </c>
      <c r="F8756">
        <v>323624888.13</v>
      </c>
      <c r="G8756">
        <v>271534507.43000001</v>
      </c>
      <c r="H8756">
        <v>486196201.63</v>
      </c>
      <c r="I8756" t="s">
        <v>26</v>
      </c>
      <c r="J8756" t="s">
        <v>26</v>
      </c>
      <c r="K8756" t="s">
        <v>26</v>
      </c>
    </row>
    <row r="8757" spans="1:11" x14ac:dyDescent="0.25">
      <c r="A8757" s="1">
        <v>39539</v>
      </c>
      <c r="B8757" t="s">
        <v>132</v>
      </c>
      <c r="C8757" t="s">
        <v>26</v>
      </c>
      <c r="D8757" t="s">
        <v>26</v>
      </c>
      <c r="E8757" t="s">
        <v>26</v>
      </c>
      <c r="F8757">
        <v>309457688.88999999</v>
      </c>
      <c r="G8757">
        <v>265777908.34999999</v>
      </c>
      <c r="H8757">
        <v>410666300.33999997</v>
      </c>
      <c r="I8757" t="s">
        <v>26</v>
      </c>
      <c r="J8757" t="s">
        <v>26</v>
      </c>
      <c r="K8757" t="s">
        <v>26</v>
      </c>
    </row>
    <row r="8758" spans="1:11" x14ac:dyDescent="0.25">
      <c r="A8758" s="1">
        <v>39539</v>
      </c>
      <c r="B8758" t="s">
        <v>133</v>
      </c>
      <c r="C8758" t="s">
        <v>26</v>
      </c>
      <c r="D8758" t="s">
        <v>26</v>
      </c>
      <c r="E8758" t="s">
        <v>26</v>
      </c>
      <c r="F8758">
        <v>299842245.88999999</v>
      </c>
      <c r="G8758">
        <v>265037451.94999999</v>
      </c>
      <c r="H8758">
        <v>390272775.81999999</v>
      </c>
      <c r="I8758" t="s">
        <v>26</v>
      </c>
      <c r="J8758" t="s">
        <v>26</v>
      </c>
      <c r="K8758" t="s">
        <v>26</v>
      </c>
    </row>
    <row r="8759" spans="1:11" x14ac:dyDescent="0.25">
      <c r="A8759" s="1">
        <v>39539</v>
      </c>
      <c r="B8759" t="s">
        <v>134</v>
      </c>
      <c r="C8759" t="s">
        <v>26</v>
      </c>
      <c r="D8759" t="s">
        <v>26</v>
      </c>
      <c r="E8759" t="s">
        <v>26</v>
      </c>
      <c r="F8759">
        <v>283578228.31</v>
      </c>
      <c r="G8759">
        <v>266873399.90000001</v>
      </c>
      <c r="H8759">
        <v>324404494.69999999</v>
      </c>
      <c r="I8759" t="s">
        <v>26</v>
      </c>
      <c r="J8759" t="s">
        <v>26</v>
      </c>
      <c r="K8759" t="s">
        <v>26</v>
      </c>
    </row>
    <row r="8760" spans="1:11" x14ac:dyDescent="0.25">
      <c r="A8760" s="1">
        <v>39539</v>
      </c>
      <c r="B8760" t="s">
        <v>135</v>
      </c>
      <c r="C8760" t="s">
        <v>26</v>
      </c>
      <c r="D8760" t="s">
        <v>26</v>
      </c>
      <c r="E8760" t="s">
        <v>26</v>
      </c>
      <c r="F8760">
        <v>295064512.23000002</v>
      </c>
      <c r="G8760">
        <v>256979806.06</v>
      </c>
      <c r="H8760">
        <v>405610506.69999999</v>
      </c>
      <c r="I8760" t="s">
        <v>26</v>
      </c>
      <c r="J8760" t="s">
        <v>26</v>
      </c>
      <c r="K8760" t="s">
        <v>26</v>
      </c>
    </row>
    <row r="8761" spans="1:11" x14ac:dyDescent="0.25">
      <c r="A8761" s="1">
        <v>39539</v>
      </c>
      <c r="B8761" t="s">
        <v>136</v>
      </c>
      <c r="C8761" t="s">
        <v>26</v>
      </c>
      <c r="D8761" t="s">
        <v>26</v>
      </c>
      <c r="E8761" t="s">
        <v>26</v>
      </c>
      <c r="F8761">
        <v>328530529.26999998</v>
      </c>
      <c r="G8761">
        <v>278337032.13999999</v>
      </c>
      <c r="H8761">
        <v>483487105.47000003</v>
      </c>
      <c r="I8761" t="s">
        <v>26</v>
      </c>
      <c r="J8761" t="s">
        <v>26</v>
      </c>
      <c r="K8761" t="s">
        <v>26</v>
      </c>
    </row>
    <row r="8762" spans="1:11" x14ac:dyDescent="0.25">
      <c r="A8762" s="1">
        <v>39539</v>
      </c>
      <c r="B8762" t="s">
        <v>137</v>
      </c>
      <c r="C8762" t="s">
        <v>26</v>
      </c>
      <c r="D8762" t="s">
        <v>26</v>
      </c>
      <c r="E8762" t="s">
        <v>26</v>
      </c>
      <c r="F8762">
        <v>314419250.19999999</v>
      </c>
      <c r="G8762">
        <v>256606945.91</v>
      </c>
      <c r="H8762">
        <v>554251398.67999995</v>
      </c>
      <c r="I8762" t="s">
        <v>26</v>
      </c>
      <c r="J8762" t="s">
        <v>26</v>
      </c>
      <c r="K8762" t="s">
        <v>26</v>
      </c>
    </row>
    <row r="8763" spans="1:11" x14ac:dyDescent="0.25">
      <c r="A8763" s="1">
        <v>39539</v>
      </c>
      <c r="B8763" t="s">
        <v>138</v>
      </c>
      <c r="C8763" t="s">
        <v>26</v>
      </c>
      <c r="D8763" t="s">
        <v>26</v>
      </c>
      <c r="E8763" t="s">
        <v>26</v>
      </c>
      <c r="F8763">
        <v>366129304.13</v>
      </c>
      <c r="G8763">
        <v>305066992.88</v>
      </c>
      <c r="H8763">
        <v>564618290.05999994</v>
      </c>
      <c r="I8763" t="s">
        <v>26</v>
      </c>
      <c r="J8763" t="s">
        <v>26</v>
      </c>
      <c r="K8763" t="s">
        <v>26</v>
      </c>
    </row>
    <row r="8764" spans="1:11" x14ac:dyDescent="0.25">
      <c r="A8764" s="1">
        <v>39539</v>
      </c>
      <c r="B8764" t="s">
        <v>139</v>
      </c>
      <c r="C8764" t="s">
        <v>26</v>
      </c>
      <c r="D8764" t="s">
        <v>26</v>
      </c>
      <c r="E8764" t="s">
        <v>26</v>
      </c>
      <c r="F8764">
        <v>326851745.32999998</v>
      </c>
      <c r="G8764">
        <v>277546321.69</v>
      </c>
      <c r="H8764">
        <v>500807999.44</v>
      </c>
      <c r="I8764" t="s">
        <v>26</v>
      </c>
      <c r="J8764" t="s">
        <v>26</v>
      </c>
      <c r="K8764" t="s">
        <v>26</v>
      </c>
    </row>
    <row r="8765" spans="1:11" x14ac:dyDescent="0.25">
      <c r="A8765" s="1">
        <v>39539</v>
      </c>
      <c r="B8765" t="s">
        <v>140</v>
      </c>
      <c r="C8765" t="s">
        <v>26</v>
      </c>
      <c r="D8765" t="s">
        <v>26</v>
      </c>
      <c r="E8765" t="s">
        <v>26</v>
      </c>
      <c r="F8765">
        <v>277967254.81999999</v>
      </c>
      <c r="G8765">
        <v>248121585.55000001</v>
      </c>
      <c r="H8765">
        <v>372558043.14999998</v>
      </c>
      <c r="I8765" t="s">
        <v>26</v>
      </c>
      <c r="J8765" t="s">
        <v>26</v>
      </c>
      <c r="K8765" t="s">
        <v>26</v>
      </c>
    </row>
    <row r="8766" spans="1:11" x14ac:dyDescent="0.25">
      <c r="A8766" s="1">
        <v>39539</v>
      </c>
      <c r="B8766" t="s">
        <v>141</v>
      </c>
      <c r="C8766" t="s">
        <v>26</v>
      </c>
      <c r="D8766" t="s">
        <v>26</v>
      </c>
      <c r="E8766" t="s">
        <v>26</v>
      </c>
      <c r="F8766">
        <v>315690492.61000001</v>
      </c>
      <c r="G8766">
        <v>282274365.74000001</v>
      </c>
      <c r="H8766">
        <v>421145654.79000002</v>
      </c>
      <c r="I8766" t="s">
        <v>26</v>
      </c>
      <c r="J8766" t="s">
        <v>26</v>
      </c>
      <c r="K8766" t="s">
        <v>26</v>
      </c>
    </row>
    <row r="8767" spans="1:11" x14ac:dyDescent="0.25">
      <c r="A8767" s="1">
        <v>39539</v>
      </c>
      <c r="B8767" t="s">
        <v>142</v>
      </c>
      <c r="C8767" t="s">
        <v>26</v>
      </c>
      <c r="D8767" t="s">
        <v>26</v>
      </c>
      <c r="E8767" t="s">
        <v>26</v>
      </c>
      <c r="F8767">
        <v>303948167.20999998</v>
      </c>
      <c r="G8767">
        <v>261043436.37</v>
      </c>
      <c r="H8767">
        <v>436080954.77999997</v>
      </c>
      <c r="I8767" t="s">
        <v>26</v>
      </c>
      <c r="J8767" t="s">
        <v>26</v>
      </c>
      <c r="K8767" t="s">
        <v>26</v>
      </c>
    </row>
    <row r="8768" spans="1:11" x14ac:dyDescent="0.25">
      <c r="A8768" s="1">
        <v>39539</v>
      </c>
      <c r="B8768" t="s">
        <v>143</v>
      </c>
      <c r="C8768" t="s">
        <v>26</v>
      </c>
      <c r="D8768" t="s">
        <v>26</v>
      </c>
      <c r="E8768" t="s">
        <v>26</v>
      </c>
      <c r="F8768">
        <v>304252964.70999998</v>
      </c>
      <c r="G8768">
        <v>270005413.68000001</v>
      </c>
      <c r="H8768">
        <v>389482314.70999998</v>
      </c>
      <c r="I8768" t="s">
        <v>26</v>
      </c>
      <c r="J8768" t="s">
        <v>26</v>
      </c>
      <c r="K8768" t="s">
        <v>26</v>
      </c>
    </row>
    <row r="8769" spans="1:11" x14ac:dyDescent="0.25">
      <c r="A8769" s="1">
        <v>39539</v>
      </c>
      <c r="B8769" t="s">
        <v>144</v>
      </c>
      <c r="C8769" t="s">
        <v>26</v>
      </c>
      <c r="D8769" t="s">
        <v>26</v>
      </c>
      <c r="E8769" t="s">
        <v>26</v>
      </c>
      <c r="F8769">
        <v>294478136.98000002</v>
      </c>
      <c r="G8769">
        <v>255880700.38999999</v>
      </c>
      <c r="H8769">
        <v>426138501.07999998</v>
      </c>
      <c r="I8769" t="s">
        <v>26</v>
      </c>
      <c r="J8769" t="s">
        <v>26</v>
      </c>
      <c r="K8769" t="s">
        <v>26</v>
      </c>
    </row>
    <row r="8770" spans="1:11" x14ac:dyDescent="0.25">
      <c r="A8770" s="1">
        <v>39539</v>
      </c>
      <c r="B8770" t="s">
        <v>145</v>
      </c>
      <c r="C8770" t="s">
        <v>26</v>
      </c>
      <c r="D8770" t="s">
        <v>26</v>
      </c>
      <c r="E8770" t="s">
        <v>26</v>
      </c>
      <c r="F8770">
        <v>325236773.14999998</v>
      </c>
      <c r="G8770">
        <v>289335855.18000001</v>
      </c>
      <c r="H8770">
        <v>419351585.31</v>
      </c>
      <c r="I8770" t="s">
        <v>26</v>
      </c>
      <c r="J8770" t="s">
        <v>26</v>
      </c>
      <c r="K8770" t="s">
        <v>26</v>
      </c>
    </row>
    <row r="8771" spans="1:11" x14ac:dyDescent="0.25">
      <c r="A8771" s="1">
        <v>39539</v>
      </c>
      <c r="B8771" t="s">
        <v>146</v>
      </c>
      <c r="C8771" t="s">
        <v>26</v>
      </c>
      <c r="D8771" t="s">
        <v>26</v>
      </c>
      <c r="E8771" t="s">
        <v>26</v>
      </c>
      <c r="F8771">
        <v>330969256.07999998</v>
      </c>
      <c r="G8771">
        <v>296314891.54000002</v>
      </c>
      <c r="H8771">
        <v>427010597.31</v>
      </c>
      <c r="I8771" t="s">
        <v>26</v>
      </c>
      <c r="J8771" t="s">
        <v>26</v>
      </c>
      <c r="K8771" t="s">
        <v>26</v>
      </c>
    </row>
    <row r="8772" spans="1:11" x14ac:dyDescent="0.25">
      <c r="A8772" s="1">
        <v>39539</v>
      </c>
      <c r="B8772" t="s">
        <v>2</v>
      </c>
      <c r="C8772" t="s">
        <v>26</v>
      </c>
      <c r="D8772" t="s">
        <v>26</v>
      </c>
      <c r="E8772" t="s">
        <v>26</v>
      </c>
      <c r="F8772">
        <v>299971457.79000002</v>
      </c>
      <c r="G8772">
        <v>265330767.00999999</v>
      </c>
      <c r="H8772">
        <v>399859659.49000001</v>
      </c>
      <c r="I8772" t="s">
        <v>26</v>
      </c>
      <c r="J8772" t="s">
        <v>26</v>
      </c>
      <c r="K8772" t="s">
        <v>26</v>
      </c>
    </row>
    <row r="8773" spans="1:11" x14ac:dyDescent="0.25">
      <c r="A8773" s="1">
        <v>39539</v>
      </c>
      <c r="B8773" t="s">
        <v>147</v>
      </c>
      <c r="C8773" t="s">
        <v>26</v>
      </c>
      <c r="D8773" t="s">
        <v>26</v>
      </c>
      <c r="E8773" t="s">
        <v>26</v>
      </c>
      <c r="F8773">
        <v>323248216.94</v>
      </c>
      <c r="G8773">
        <v>259000245.86000001</v>
      </c>
      <c r="H8773">
        <v>466737019.33999997</v>
      </c>
      <c r="I8773" t="s">
        <v>26</v>
      </c>
      <c r="J8773" t="s">
        <v>26</v>
      </c>
      <c r="K8773" t="s">
        <v>26</v>
      </c>
    </row>
    <row r="8774" spans="1:11" x14ac:dyDescent="0.25">
      <c r="A8774" s="1">
        <v>39539</v>
      </c>
      <c r="B8774" t="s">
        <v>148</v>
      </c>
      <c r="C8774" t="s">
        <v>26</v>
      </c>
      <c r="D8774" t="s">
        <v>26</v>
      </c>
      <c r="E8774" t="s">
        <v>26</v>
      </c>
      <c r="F8774">
        <v>304839870.18000001</v>
      </c>
      <c r="G8774">
        <v>266132856.53999999</v>
      </c>
      <c r="H8774">
        <v>395947753.39999998</v>
      </c>
      <c r="I8774" t="s">
        <v>26</v>
      </c>
      <c r="J8774" t="s">
        <v>26</v>
      </c>
      <c r="K8774" t="s">
        <v>26</v>
      </c>
    </row>
    <row r="8775" spans="1:11" x14ac:dyDescent="0.25">
      <c r="A8775" s="1">
        <v>39539</v>
      </c>
      <c r="B8775" t="s">
        <v>149</v>
      </c>
      <c r="C8775" t="s">
        <v>26</v>
      </c>
      <c r="D8775" t="s">
        <v>26</v>
      </c>
      <c r="E8775" t="s">
        <v>26</v>
      </c>
      <c r="F8775">
        <v>290805379.94999999</v>
      </c>
      <c r="G8775">
        <v>252130380.71000001</v>
      </c>
      <c r="H8775">
        <v>380985715.39999998</v>
      </c>
      <c r="I8775" t="s">
        <v>26</v>
      </c>
      <c r="J8775" t="s">
        <v>26</v>
      </c>
      <c r="K8775" t="s">
        <v>26</v>
      </c>
    </row>
    <row r="8776" spans="1:11" x14ac:dyDescent="0.25">
      <c r="A8776" s="1">
        <v>39539</v>
      </c>
      <c r="B8776" t="s">
        <v>150</v>
      </c>
      <c r="C8776" t="s">
        <v>26</v>
      </c>
      <c r="D8776" t="s">
        <v>26</v>
      </c>
      <c r="E8776" t="s">
        <v>26</v>
      </c>
      <c r="F8776">
        <v>326061695.79000002</v>
      </c>
      <c r="G8776">
        <v>284554275.23000002</v>
      </c>
      <c r="H8776">
        <v>431707060.88</v>
      </c>
      <c r="I8776" t="s">
        <v>26</v>
      </c>
      <c r="J8776" t="s">
        <v>26</v>
      </c>
      <c r="K8776" t="s">
        <v>26</v>
      </c>
    </row>
    <row r="8777" spans="1:11" x14ac:dyDescent="0.25">
      <c r="A8777" s="1">
        <v>39539</v>
      </c>
      <c r="B8777" t="s">
        <v>151</v>
      </c>
      <c r="C8777" t="s">
        <v>26</v>
      </c>
      <c r="D8777" t="s">
        <v>26</v>
      </c>
      <c r="E8777" t="s">
        <v>26</v>
      </c>
      <c r="F8777">
        <v>272606139.50999999</v>
      </c>
      <c r="G8777">
        <v>240649339.56999999</v>
      </c>
      <c r="H8777">
        <v>369418528.5</v>
      </c>
      <c r="I8777" t="s">
        <v>26</v>
      </c>
      <c r="J8777" t="s">
        <v>26</v>
      </c>
      <c r="K8777" t="s">
        <v>26</v>
      </c>
    </row>
    <row r="8778" spans="1:11" x14ac:dyDescent="0.25">
      <c r="A8778" s="1">
        <v>39539</v>
      </c>
      <c r="B8778" t="s">
        <v>152</v>
      </c>
      <c r="C8778" t="s">
        <v>26</v>
      </c>
      <c r="D8778" t="s">
        <v>26</v>
      </c>
      <c r="E8778" t="s">
        <v>26</v>
      </c>
      <c r="F8778">
        <v>277659477.02999997</v>
      </c>
      <c r="G8778">
        <v>255690188.44999999</v>
      </c>
      <c r="H8778">
        <v>340473213.20999998</v>
      </c>
      <c r="I8778" t="s">
        <v>26</v>
      </c>
      <c r="J8778" t="s">
        <v>26</v>
      </c>
      <c r="K8778" t="s">
        <v>26</v>
      </c>
    </row>
    <row r="8779" spans="1:11" x14ac:dyDescent="0.25">
      <c r="A8779" s="1">
        <v>39539</v>
      </c>
      <c r="B8779" t="s">
        <v>153</v>
      </c>
      <c r="C8779" t="s">
        <v>26</v>
      </c>
      <c r="D8779" t="s">
        <v>26</v>
      </c>
      <c r="E8779" t="s">
        <v>26</v>
      </c>
      <c r="F8779">
        <v>334860276.75999999</v>
      </c>
      <c r="G8779">
        <v>321310785.20999998</v>
      </c>
      <c r="H8779">
        <v>376437380.37</v>
      </c>
      <c r="I8779" t="s">
        <v>26</v>
      </c>
      <c r="J8779" t="s">
        <v>26</v>
      </c>
      <c r="K8779" t="s">
        <v>26</v>
      </c>
    </row>
    <row r="8780" spans="1:11" x14ac:dyDescent="0.25">
      <c r="A8780" s="1">
        <v>39539</v>
      </c>
      <c r="B8780" t="s">
        <v>154</v>
      </c>
      <c r="C8780" t="s">
        <v>26</v>
      </c>
      <c r="D8780" t="s">
        <v>26</v>
      </c>
      <c r="E8780" t="s">
        <v>26</v>
      </c>
      <c r="F8780">
        <v>301562598.73000002</v>
      </c>
      <c r="G8780">
        <v>274109406.24000001</v>
      </c>
      <c r="H8780">
        <v>393778177.38</v>
      </c>
      <c r="I8780" t="s">
        <v>26</v>
      </c>
      <c r="J8780" t="s">
        <v>26</v>
      </c>
      <c r="K8780" t="s">
        <v>26</v>
      </c>
    </row>
    <row r="8781" spans="1:11" x14ac:dyDescent="0.25">
      <c r="A8781" s="1">
        <v>39539</v>
      </c>
      <c r="B8781" t="s">
        <v>155</v>
      </c>
      <c r="C8781" t="s">
        <v>26</v>
      </c>
      <c r="D8781" t="s">
        <v>26</v>
      </c>
      <c r="E8781" t="s">
        <v>26</v>
      </c>
      <c r="F8781">
        <v>280615191.32999998</v>
      </c>
      <c r="G8781">
        <v>256939420.19</v>
      </c>
      <c r="H8781">
        <v>348080699.18000001</v>
      </c>
      <c r="I8781" t="s">
        <v>26</v>
      </c>
      <c r="J8781" t="s">
        <v>26</v>
      </c>
      <c r="K8781" t="s">
        <v>26</v>
      </c>
    </row>
    <row r="8782" spans="1:11" x14ac:dyDescent="0.25">
      <c r="A8782" s="1">
        <v>39569</v>
      </c>
      <c r="B8782" t="s">
        <v>1</v>
      </c>
      <c r="C8782" t="s">
        <v>26</v>
      </c>
      <c r="D8782" t="s">
        <v>26</v>
      </c>
      <c r="E8782" t="s">
        <v>26</v>
      </c>
      <c r="F8782">
        <v>314176762.26999998</v>
      </c>
      <c r="G8782">
        <v>272186345.82999998</v>
      </c>
      <c r="H8782">
        <v>423765517.04000002</v>
      </c>
      <c r="I8782" t="s">
        <v>26</v>
      </c>
      <c r="J8782" t="s">
        <v>26</v>
      </c>
      <c r="K8782" t="s">
        <v>26</v>
      </c>
    </row>
    <row r="8783" spans="1:11" x14ac:dyDescent="0.25">
      <c r="A8783" s="1">
        <v>39569</v>
      </c>
      <c r="B8783" t="s">
        <v>126</v>
      </c>
      <c r="C8783" t="s">
        <v>26</v>
      </c>
      <c r="D8783" t="s">
        <v>26</v>
      </c>
      <c r="E8783" t="s">
        <v>26</v>
      </c>
      <c r="F8783">
        <v>304104366.56999999</v>
      </c>
      <c r="G8783">
        <v>268578114.95999998</v>
      </c>
      <c r="H8783">
        <v>398123016.73000002</v>
      </c>
      <c r="I8783" t="s">
        <v>26</v>
      </c>
      <c r="J8783" t="s">
        <v>26</v>
      </c>
      <c r="K8783" t="s">
        <v>26</v>
      </c>
    </row>
    <row r="8784" spans="1:11" x14ac:dyDescent="0.25">
      <c r="A8784" s="1">
        <v>39569</v>
      </c>
      <c r="B8784" t="s">
        <v>127</v>
      </c>
      <c r="C8784" t="s">
        <v>26</v>
      </c>
      <c r="D8784" t="s">
        <v>26</v>
      </c>
      <c r="E8784" t="s">
        <v>26</v>
      </c>
      <c r="F8784">
        <v>319690085.48000002</v>
      </c>
      <c r="G8784">
        <v>276186445.70999998</v>
      </c>
      <c r="H8784">
        <v>452742967.81999999</v>
      </c>
      <c r="I8784" t="s">
        <v>26</v>
      </c>
      <c r="J8784" t="s">
        <v>26</v>
      </c>
      <c r="K8784" t="s">
        <v>26</v>
      </c>
    </row>
    <row r="8785" spans="1:11" x14ac:dyDescent="0.25">
      <c r="A8785" s="1">
        <v>39569</v>
      </c>
      <c r="B8785" t="s">
        <v>113</v>
      </c>
      <c r="C8785" t="s">
        <v>26</v>
      </c>
      <c r="D8785" t="s">
        <v>26</v>
      </c>
      <c r="E8785" t="s">
        <v>26</v>
      </c>
      <c r="F8785">
        <v>320682087.14999998</v>
      </c>
      <c r="G8785">
        <v>273114434.56</v>
      </c>
      <c r="H8785">
        <v>432828331.64999998</v>
      </c>
      <c r="I8785" t="s">
        <v>26</v>
      </c>
      <c r="J8785" t="s">
        <v>26</v>
      </c>
      <c r="K8785" t="s">
        <v>26</v>
      </c>
    </row>
    <row r="8786" spans="1:11" x14ac:dyDescent="0.25">
      <c r="A8786" s="1">
        <v>39569</v>
      </c>
      <c r="B8786" t="s">
        <v>128</v>
      </c>
      <c r="C8786" t="s">
        <v>26</v>
      </c>
      <c r="D8786" t="s">
        <v>26</v>
      </c>
      <c r="E8786" t="s">
        <v>26</v>
      </c>
      <c r="F8786">
        <v>294126158.57999998</v>
      </c>
      <c r="G8786">
        <v>256508375.75</v>
      </c>
      <c r="H8786">
        <v>393211981.11000001</v>
      </c>
      <c r="I8786" t="s">
        <v>26</v>
      </c>
      <c r="J8786" t="s">
        <v>26</v>
      </c>
      <c r="K8786" t="s">
        <v>26</v>
      </c>
    </row>
    <row r="8787" spans="1:11" x14ac:dyDescent="0.25">
      <c r="A8787" s="1">
        <v>39569</v>
      </c>
      <c r="B8787" t="s">
        <v>129</v>
      </c>
      <c r="C8787" t="s">
        <v>26</v>
      </c>
      <c r="D8787" t="s">
        <v>26</v>
      </c>
      <c r="E8787" t="s">
        <v>26</v>
      </c>
      <c r="F8787">
        <v>309667964.38999999</v>
      </c>
      <c r="G8787">
        <v>282889898.75999999</v>
      </c>
      <c r="H8787">
        <v>387908145.41000003</v>
      </c>
      <c r="I8787" t="s">
        <v>26</v>
      </c>
      <c r="J8787" t="s">
        <v>26</v>
      </c>
      <c r="K8787" t="s">
        <v>26</v>
      </c>
    </row>
    <row r="8788" spans="1:11" x14ac:dyDescent="0.25">
      <c r="A8788" s="1">
        <v>39569</v>
      </c>
      <c r="B8788" t="s">
        <v>130</v>
      </c>
      <c r="C8788" t="s">
        <v>26</v>
      </c>
      <c r="D8788" t="s">
        <v>26</v>
      </c>
      <c r="E8788" t="s">
        <v>26</v>
      </c>
      <c r="F8788">
        <v>322481572.88999999</v>
      </c>
      <c r="G8788">
        <v>271504107.45999998</v>
      </c>
      <c r="H8788">
        <v>507230649.00999999</v>
      </c>
      <c r="I8788" t="s">
        <v>26</v>
      </c>
      <c r="J8788" t="s">
        <v>26</v>
      </c>
      <c r="K8788" t="s">
        <v>26</v>
      </c>
    </row>
    <row r="8789" spans="1:11" x14ac:dyDescent="0.25">
      <c r="A8789" s="1">
        <v>39569</v>
      </c>
      <c r="B8789" t="s">
        <v>131</v>
      </c>
      <c r="C8789" t="s">
        <v>26</v>
      </c>
      <c r="D8789" t="s">
        <v>26</v>
      </c>
      <c r="E8789" t="s">
        <v>26</v>
      </c>
      <c r="F8789">
        <v>341197719.55000001</v>
      </c>
      <c r="G8789">
        <v>273462402.43000001</v>
      </c>
      <c r="H8789">
        <v>548915511.63999999</v>
      </c>
      <c r="I8789" t="s">
        <v>26</v>
      </c>
      <c r="J8789" t="s">
        <v>26</v>
      </c>
      <c r="K8789" t="s">
        <v>26</v>
      </c>
    </row>
    <row r="8790" spans="1:11" x14ac:dyDescent="0.25">
      <c r="A8790" s="1">
        <v>39569</v>
      </c>
      <c r="B8790" t="s">
        <v>132</v>
      </c>
      <c r="C8790" t="s">
        <v>26</v>
      </c>
      <c r="D8790" t="s">
        <v>26</v>
      </c>
      <c r="E8790" t="s">
        <v>26</v>
      </c>
      <c r="F8790">
        <v>310355116.19</v>
      </c>
      <c r="G8790">
        <v>267159953.47</v>
      </c>
      <c r="H8790">
        <v>410666300.33999997</v>
      </c>
      <c r="I8790" t="s">
        <v>26</v>
      </c>
      <c r="J8790" t="s">
        <v>26</v>
      </c>
      <c r="K8790" t="s">
        <v>26</v>
      </c>
    </row>
    <row r="8791" spans="1:11" x14ac:dyDescent="0.25">
      <c r="A8791" s="1">
        <v>39569</v>
      </c>
      <c r="B8791" t="s">
        <v>133</v>
      </c>
      <c r="C8791" t="s">
        <v>26</v>
      </c>
      <c r="D8791" t="s">
        <v>26</v>
      </c>
      <c r="E8791" t="s">
        <v>26</v>
      </c>
      <c r="F8791">
        <v>301281488.67000002</v>
      </c>
      <c r="G8791">
        <v>267316774.03</v>
      </c>
      <c r="H8791">
        <v>390272775.81999999</v>
      </c>
      <c r="I8791" t="s">
        <v>26</v>
      </c>
      <c r="J8791" t="s">
        <v>26</v>
      </c>
      <c r="K8791" t="s">
        <v>26</v>
      </c>
    </row>
    <row r="8792" spans="1:11" x14ac:dyDescent="0.25">
      <c r="A8792" s="1">
        <v>39569</v>
      </c>
      <c r="B8792" t="s">
        <v>134</v>
      </c>
      <c r="C8792" t="s">
        <v>26</v>
      </c>
      <c r="D8792" t="s">
        <v>26</v>
      </c>
      <c r="E8792" t="s">
        <v>26</v>
      </c>
      <c r="F8792">
        <v>284145384.76999998</v>
      </c>
      <c r="G8792">
        <v>267754082.12</v>
      </c>
      <c r="H8792">
        <v>324404494.69999999</v>
      </c>
      <c r="I8792" t="s">
        <v>26</v>
      </c>
      <c r="J8792" t="s">
        <v>26</v>
      </c>
      <c r="K8792" t="s">
        <v>26</v>
      </c>
    </row>
    <row r="8793" spans="1:11" x14ac:dyDescent="0.25">
      <c r="A8793" s="1">
        <v>39569</v>
      </c>
      <c r="B8793" t="s">
        <v>135</v>
      </c>
      <c r="C8793" t="s">
        <v>26</v>
      </c>
      <c r="D8793" t="s">
        <v>26</v>
      </c>
      <c r="E8793" t="s">
        <v>26</v>
      </c>
      <c r="F8793">
        <v>295418589.63999999</v>
      </c>
      <c r="G8793">
        <v>257236785.87</v>
      </c>
      <c r="H8793">
        <v>406259483.50999999</v>
      </c>
      <c r="I8793" t="s">
        <v>26</v>
      </c>
      <c r="J8793" t="s">
        <v>26</v>
      </c>
      <c r="K8793" t="s">
        <v>26</v>
      </c>
    </row>
    <row r="8794" spans="1:11" x14ac:dyDescent="0.25">
      <c r="A8794" s="1">
        <v>39569</v>
      </c>
      <c r="B8794" t="s">
        <v>136</v>
      </c>
      <c r="C8794" t="s">
        <v>26</v>
      </c>
      <c r="D8794" t="s">
        <v>26</v>
      </c>
      <c r="E8794" t="s">
        <v>26</v>
      </c>
      <c r="F8794">
        <v>331421597.93000001</v>
      </c>
      <c r="G8794">
        <v>282846092.06999999</v>
      </c>
      <c r="H8794">
        <v>483051967.06999999</v>
      </c>
      <c r="I8794" t="s">
        <v>26</v>
      </c>
      <c r="J8794" t="s">
        <v>26</v>
      </c>
      <c r="K8794" t="s">
        <v>26</v>
      </c>
    </row>
    <row r="8795" spans="1:11" x14ac:dyDescent="0.25">
      <c r="A8795" s="1">
        <v>39569</v>
      </c>
      <c r="B8795" t="s">
        <v>137</v>
      </c>
      <c r="C8795" t="s">
        <v>26</v>
      </c>
      <c r="D8795" t="s">
        <v>26</v>
      </c>
      <c r="E8795" t="s">
        <v>26</v>
      </c>
      <c r="F8795">
        <v>314796553.30000001</v>
      </c>
      <c r="G8795">
        <v>255837125.08000001</v>
      </c>
      <c r="H8795">
        <v>558796260.14999998</v>
      </c>
      <c r="I8795" t="s">
        <v>26</v>
      </c>
      <c r="J8795" t="s">
        <v>26</v>
      </c>
      <c r="K8795" t="s">
        <v>26</v>
      </c>
    </row>
    <row r="8796" spans="1:11" x14ac:dyDescent="0.25">
      <c r="A8796" s="1">
        <v>39569</v>
      </c>
      <c r="B8796" t="s">
        <v>138</v>
      </c>
      <c r="C8796" t="s">
        <v>26</v>
      </c>
      <c r="D8796" t="s">
        <v>26</v>
      </c>
      <c r="E8796" t="s">
        <v>26</v>
      </c>
      <c r="F8796">
        <v>369021725.63</v>
      </c>
      <c r="G8796">
        <v>309002357.08999997</v>
      </c>
      <c r="H8796">
        <v>564618290.05999994</v>
      </c>
      <c r="I8796" t="s">
        <v>26</v>
      </c>
      <c r="J8796" t="s">
        <v>26</v>
      </c>
      <c r="K8796" t="s">
        <v>26</v>
      </c>
    </row>
    <row r="8797" spans="1:11" x14ac:dyDescent="0.25">
      <c r="A8797" s="1">
        <v>39569</v>
      </c>
      <c r="B8797" t="s">
        <v>139</v>
      </c>
      <c r="C8797" t="s">
        <v>26</v>
      </c>
      <c r="D8797" t="s">
        <v>26</v>
      </c>
      <c r="E8797" t="s">
        <v>26</v>
      </c>
      <c r="F8797">
        <v>337833963.97000003</v>
      </c>
      <c r="G8797">
        <v>280599331.22000003</v>
      </c>
      <c r="H8797">
        <v>535313670.61000001</v>
      </c>
      <c r="I8797" t="s">
        <v>26</v>
      </c>
      <c r="J8797" t="s">
        <v>26</v>
      </c>
      <c r="K8797" t="s">
        <v>26</v>
      </c>
    </row>
    <row r="8798" spans="1:11" x14ac:dyDescent="0.25">
      <c r="A8798" s="1">
        <v>39569</v>
      </c>
      <c r="B8798" t="s">
        <v>140</v>
      </c>
      <c r="C8798" t="s">
        <v>26</v>
      </c>
      <c r="D8798" t="s">
        <v>26</v>
      </c>
      <c r="E8798" t="s">
        <v>26</v>
      </c>
      <c r="F8798">
        <v>278801156.57999998</v>
      </c>
      <c r="G8798">
        <v>249287757</v>
      </c>
      <c r="H8798">
        <v>372558043.14999998</v>
      </c>
      <c r="I8798" t="s">
        <v>26</v>
      </c>
      <c r="J8798" t="s">
        <v>26</v>
      </c>
      <c r="K8798" t="s">
        <v>26</v>
      </c>
    </row>
    <row r="8799" spans="1:11" x14ac:dyDescent="0.25">
      <c r="A8799" s="1">
        <v>39569</v>
      </c>
      <c r="B8799" t="s">
        <v>141</v>
      </c>
      <c r="C8799" t="s">
        <v>26</v>
      </c>
      <c r="D8799" t="s">
        <v>26</v>
      </c>
      <c r="E8799" t="s">
        <v>26</v>
      </c>
      <c r="F8799">
        <v>317174237.93000001</v>
      </c>
      <c r="G8799">
        <v>284419650.92000002</v>
      </c>
      <c r="H8799">
        <v>421145654.79000002</v>
      </c>
      <c r="I8799" t="s">
        <v>26</v>
      </c>
      <c r="J8799" t="s">
        <v>26</v>
      </c>
      <c r="K8799" t="s">
        <v>26</v>
      </c>
    </row>
    <row r="8800" spans="1:11" x14ac:dyDescent="0.25">
      <c r="A8800" s="1">
        <v>39569</v>
      </c>
      <c r="B8800" t="s">
        <v>142</v>
      </c>
      <c r="C8800" t="s">
        <v>26</v>
      </c>
      <c r="D8800" t="s">
        <v>26</v>
      </c>
      <c r="E8800" t="s">
        <v>26</v>
      </c>
      <c r="F8800">
        <v>305285539.13999999</v>
      </c>
      <c r="G8800">
        <v>262896844.77000001</v>
      </c>
      <c r="H8800">
        <v>436080954.77999997</v>
      </c>
      <c r="I8800" t="s">
        <v>26</v>
      </c>
      <c r="J8800" t="s">
        <v>26</v>
      </c>
      <c r="K8800" t="s">
        <v>26</v>
      </c>
    </row>
    <row r="8801" spans="1:11" x14ac:dyDescent="0.25">
      <c r="A8801" s="1">
        <v>39569</v>
      </c>
      <c r="B8801" t="s">
        <v>143</v>
      </c>
      <c r="C8801" t="s">
        <v>26</v>
      </c>
      <c r="D8801" t="s">
        <v>26</v>
      </c>
      <c r="E8801" t="s">
        <v>26</v>
      </c>
      <c r="F8801">
        <v>313867358.38999999</v>
      </c>
      <c r="G8801">
        <v>274028494.35000002</v>
      </c>
      <c r="H8801">
        <v>411527013.72000003</v>
      </c>
      <c r="I8801" t="s">
        <v>26</v>
      </c>
      <c r="J8801" t="s">
        <v>26</v>
      </c>
      <c r="K8801" t="s">
        <v>26</v>
      </c>
    </row>
    <row r="8802" spans="1:11" x14ac:dyDescent="0.25">
      <c r="A8802" s="1">
        <v>39569</v>
      </c>
      <c r="B8802" t="s">
        <v>144</v>
      </c>
      <c r="C8802" t="s">
        <v>26</v>
      </c>
      <c r="D8802" t="s">
        <v>26</v>
      </c>
      <c r="E8802" t="s">
        <v>26</v>
      </c>
      <c r="F8802">
        <v>304460945.81999999</v>
      </c>
      <c r="G8802">
        <v>257441572.66</v>
      </c>
      <c r="H8802">
        <v>459760828.81</v>
      </c>
      <c r="I8802" t="s">
        <v>26</v>
      </c>
      <c r="J8802" t="s">
        <v>26</v>
      </c>
      <c r="K8802" t="s">
        <v>26</v>
      </c>
    </row>
    <row r="8803" spans="1:11" x14ac:dyDescent="0.25">
      <c r="A8803" s="1">
        <v>39569</v>
      </c>
      <c r="B8803" t="s">
        <v>145</v>
      </c>
      <c r="C8803" t="s">
        <v>26</v>
      </c>
      <c r="D8803" t="s">
        <v>26</v>
      </c>
      <c r="E8803" t="s">
        <v>26</v>
      </c>
      <c r="F8803">
        <v>326375101.86000001</v>
      </c>
      <c r="G8803">
        <v>290493198.61000001</v>
      </c>
      <c r="H8803">
        <v>420525769.75</v>
      </c>
      <c r="I8803" t="s">
        <v>26</v>
      </c>
      <c r="J8803" t="s">
        <v>26</v>
      </c>
      <c r="K8803" t="s">
        <v>26</v>
      </c>
    </row>
    <row r="8804" spans="1:11" x14ac:dyDescent="0.25">
      <c r="A8804" s="1">
        <v>39569</v>
      </c>
      <c r="B8804" t="s">
        <v>146</v>
      </c>
      <c r="C8804" t="s">
        <v>26</v>
      </c>
      <c r="D8804" t="s">
        <v>26</v>
      </c>
      <c r="E8804" t="s">
        <v>26</v>
      </c>
      <c r="F8804">
        <v>331465709.95999998</v>
      </c>
      <c r="G8804">
        <v>297026047.27999997</v>
      </c>
      <c r="H8804">
        <v>427053298.37</v>
      </c>
      <c r="I8804" t="s">
        <v>26</v>
      </c>
      <c r="J8804" t="s">
        <v>26</v>
      </c>
      <c r="K8804" t="s">
        <v>26</v>
      </c>
    </row>
    <row r="8805" spans="1:11" x14ac:dyDescent="0.25">
      <c r="A8805" s="1">
        <v>39569</v>
      </c>
      <c r="B8805" t="s">
        <v>2</v>
      </c>
      <c r="C8805" t="s">
        <v>26</v>
      </c>
      <c r="D8805" t="s">
        <v>26</v>
      </c>
      <c r="E8805" t="s">
        <v>26</v>
      </c>
      <c r="F8805">
        <v>313080210.49000001</v>
      </c>
      <c r="G8805">
        <v>268275938.52000001</v>
      </c>
      <c r="H8805">
        <v>438246186.80000001</v>
      </c>
      <c r="I8805" t="s">
        <v>26</v>
      </c>
      <c r="J8805" t="s">
        <v>26</v>
      </c>
      <c r="K8805" t="s">
        <v>26</v>
      </c>
    </row>
    <row r="8806" spans="1:11" x14ac:dyDescent="0.25">
      <c r="A8806" s="1">
        <v>39569</v>
      </c>
      <c r="B8806" t="s">
        <v>147</v>
      </c>
      <c r="C8806" t="s">
        <v>26</v>
      </c>
      <c r="D8806" t="s">
        <v>26</v>
      </c>
      <c r="E8806" t="s">
        <v>26</v>
      </c>
      <c r="F8806">
        <v>323797738.91000003</v>
      </c>
      <c r="G8806">
        <v>259854946.66999999</v>
      </c>
      <c r="H8806">
        <v>466737019.33999997</v>
      </c>
      <c r="I8806" t="s">
        <v>26</v>
      </c>
      <c r="J8806" t="s">
        <v>26</v>
      </c>
      <c r="K8806" t="s">
        <v>26</v>
      </c>
    </row>
    <row r="8807" spans="1:11" x14ac:dyDescent="0.25">
      <c r="A8807" s="1">
        <v>39569</v>
      </c>
      <c r="B8807" t="s">
        <v>148</v>
      </c>
      <c r="C8807" t="s">
        <v>26</v>
      </c>
      <c r="D8807" t="s">
        <v>26</v>
      </c>
      <c r="E8807" t="s">
        <v>26</v>
      </c>
      <c r="F8807">
        <v>316698141.13</v>
      </c>
      <c r="G8807">
        <v>266957868.38999999</v>
      </c>
      <c r="H8807">
        <v>427781952.76999998</v>
      </c>
      <c r="I8807" t="s">
        <v>26</v>
      </c>
      <c r="J8807" t="s">
        <v>26</v>
      </c>
      <c r="K8807" t="s">
        <v>26</v>
      </c>
    </row>
    <row r="8808" spans="1:11" x14ac:dyDescent="0.25">
      <c r="A8808" s="1">
        <v>39569</v>
      </c>
      <c r="B8808" t="s">
        <v>149</v>
      </c>
      <c r="C8808" t="s">
        <v>26</v>
      </c>
      <c r="D8808" t="s">
        <v>26</v>
      </c>
      <c r="E8808" t="s">
        <v>26</v>
      </c>
      <c r="F8808">
        <v>293568031.06</v>
      </c>
      <c r="G8808">
        <v>256618301.49000001</v>
      </c>
      <c r="H8808">
        <v>380985715.39999998</v>
      </c>
      <c r="I8808" t="s">
        <v>26</v>
      </c>
      <c r="J8808" t="s">
        <v>26</v>
      </c>
      <c r="K8808" t="s">
        <v>26</v>
      </c>
    </row>
    <row r="8809" spans="1:11" x14ac:dyDescent="0.25">
      <c r="A8809" s="1">
        <v>39569</v>
      </c>
      <c r="B8809" t="s">
        <v>150</v>
      </c>
      <c r="C8809" t="s">
        <v>26</v>
      </c>
      <c r="D8809" t="s">
        <v>26</v>
      </c>
      <c r="E8809" t="s">
        <v>26</v>
      </c>
      <c r="F8809">
        <v>339495437.64999998</v>
      </c>
      <c r="G8809">
        <v>288822589.36000001</v>
      </c>
      <c r="H8809">
        <v>464387285.38999999</v>
      </c>
      <c r="I8809" t="s">
        <v>26</v>
      </c>
      <c r="J8809" t="s">
        <v>26</v>
      </c>
      <c r="K8809" t="s">
        <v>26</v>
      </c>
    </row>
    <row r="8810" spans="1:11" x14ac:dyDescent="0.25">
      <c r="A8810" s="1">
        <v>39569</v>
      </c>
      <c r="B8810" t="s">
        <v>151</v>
      </c>
      <c r="C8810" t="s">
        <v>26</v>
      </c>
      <c r="D8810" t="s">
        <v>26</v>
      </c>
      <c r="E8810" t="s">
        <v>26</v>
      </c>
      <c r="F8810">
        <v>272987788.10000002</v>
      </c>
      <c r="G8810">
        <v>241154703.18000001</v>
      </c>
      <c r="H8810">
        <v>369455470.35000002</v>
      </c>
      <c r="I8810" t="s">
        <v>26</v>
      </c>
      <c r="J8810" t="s">
        <v>26</v>
      </c>
      <c r="K8810" t="s">
        <v>26</v>
      </c>
    </row>
    <row r="8811" spans="1:11" x14ac:dyDescent="0.25">
      <c r="A8811" s="1">
        <v>39569</v>
      </c>
      <c r="B8811" t="s">
        <v>152</v>
      </c>
      <c r="C8811" t="s">
        <v>26</v>
      </c>
      <c r="D8811" t="s">
        <v>26</v>
      </c>
      <c r="E8811" t="s">
        <v>26</v>
      </c>
      <c r="F8811">
        <v>285989261.35000002</v>
      </c>
      <c r="G8811">
        <v>258426073.46000001</v>
      </c>
      <c r="H8811">
        <v>361650647.06999999</v>
      </c>
      <c r="I8811" t="s">
        <v>26</v>
      </c>
      <c r="J8811" t="s">
        <v>26</v>
      </c>
      <c r="K8811" t="s">
        <v>26</v>
      </c>
    </row>
    <row r="8812" spans="1:11" x14ac:dyDescent="0.25">
      <c r="A8812" s="1">
        <v>39569</v>
      </c>
      <c r="B8812" t="s">
        <v>153</v>
      </c>
      <c r="C8812" t="s">
        <v>26</v>
      </c>
      <c r="D8812" t="s">
        <v>26</v>
      </c>
      <c r="E8812" t="s">
        <v>26</v>
      </c>
      <c r="F8812">
        <v>337304756.77999997</v>
      </c>
      <c r="G8812">
        <v>325037990.31999999</v>
      </c>
      <c r="H8812">
        <v>376437380.37</v>
      </c>
      <c r="I8812" t="s">
        <v>26</v>
      </c>
      <c r="J8812" t="s">
        <v>26</v>
      </c>
      <c r="K8812" t="s">
        <v>26</v>
      </c>
    </row>
    <row r="8813" spans="1:11" x14ac:dyDescent="0.25">
      <c r="A8813" s="1">
        <v>39569</v>
      </c>
      <c r="B8813" t="s">
        <v>154</v>
      </c>
      <c r="C8813" t="s">
        <v>26</v>
      </c>
      <c r="D8813" t="s">
        <v>26</v>
      </c>
      <c r="E8813" t="s">
        <v>26</v>
      </c>
      <c r="F8813">
        <v>310036507.75</v>
      </c>
      <c r="G8813">
        <v>276165226.77999997</v>
      </c>
      <c r="H8813">
        <v>418113668.74000001</v>
      </c>
      <c r="I8813" t="s">
        <v>26</v>
      </c>
      <c r="J8813" t="s">
        <v>26</v>
      </c>
      <c r="K8813" t="s">
        <v>26</v>
      </c>
    </row>
    <row r="8814" spans="1:11" x14ac:dyDescent="0.25">
      <c r="A8814" s="1">
        <v>39569</v>
      </c>
      <c r="B8814" t="s">
        <v>155</v>
      </c>
      <c r="C8814" t="s">
        <v>26</v>
      </c>
      <c r="D8814" t="s">
        <v>26</v>
      </c>
      <c r="E8814" t="s">
        <v>26</v>
      </c>
      <c r="F8814">
        <v>289426508.33999997</v>
      </c>
      <c r="G8814">
        <v>259174793.15000001</v>
      </c>
      <c r="H8814">
        <v>371402106.02999997</v>
      </c>
      <c r="I8814" t="s">
        <v>26</v>
      </c>
      <c r="J8814" t="s">
        <v>26</v>
      </c>
      <c r="K8814" t="s">
        <v>26</v>
      </c>
    </row>
    <row r="8815" spans="1:11" x14ac:dyDescent="0.25">
      <c r="A8815" s="1">
        <v>39600</v>
      </c>
      <c r="B8815" t="s">
        <v>1</v>
      </c>
      <c r="C8815" t="s">
        <v>26</v>
      </c>
      <c r="D8815" t="s">
        <v>26</v>
      </c>
      <c r="E8815" t="s">
        <v>26</v>
      </c>
      <c r="F8815">
        <v>318072554.12</v>
      </c>
      <c r="G8815">
        <v>276105829.20999998</v>
      </c>
      <c r="H8815">
        <v>427833666</v>
      </c>
      <c r="I8815" t="s">
        <v>26</v>
      </c>
      <c r="J8815" t="s">
        <v>26</v>
      </c>
      <c r="K8815" t="s">
        <v>26</v>
      </c>
    </row>
    <row r="8816" spans="1:11" x14ac:dyDescent="0.25">
      <c r="A8816" s="1">
        <v>39600</v>
      </c>
      <c r="B8816" t="s">
        <v>126</v>
      </c>
      <c r="C8816" t="s">
        <v>26</v>
      </c>
      <c r="D8816" t="s">
        <v>26</v>
      </c>
      <c r="E8816" t="s">
        <v>26</v>
      </c>
      <c r="F8816">
        <v>307297462.42000002</v>
      </c>
      <c r="G8816">
        <v>273305089.77999997</v>
      </c>
      <c r="H8816">
        <v>398202641.33999997</v>
      </c>
      <c r="I8816" t="s">
        <v>26</v>
      </c>
      <c r="J8816" t="s">
        <v>26</v>
      </c>
      <c r="K8816" t="s">
        <v>26</v>
      </c>
    </row>
    <row r="8817" spans="1:11" x14ac:dyDescent="0.25">
      <c r="A8817" s="1">
        <v>39600</v>
      </c>
      <c r="B8817" t="s">
        <v>127</v>
      </c>
      <c r="C8817" t="s">
        <v>26</v>
      </c>
      <c r="D8817" t="s">
        <v>26</v>
      </c>
      <c r="E8817" t="s">
        <v>26</v>
      </c>
      <c r="F8817">
        <v>321608225.99000001</v>
      </c>
      <c r="G8817">
        <v>279086403.38999999</v>
      </c>
      <c r="H8817">
        <v>452426047.74000001</v>
      </c>
      <c r="I8817" t="s">
        <v>26</v>
      </c>
      <c r="J8817" t="s">
        <v>26</v>
      </c>
      <c r="K8817" t="s">
        <v>26</v>
      </c>
    </row>
    <row r="8818" spans="1:11" x14ac:dyDescent="0.25">
      <c r="A8818" s="1">
        <v>39600</v>
      </c>
      <c r="B8818" t="s">
        <v>113</v>
      </c>
      <c r="C8818" t="s">
        <v>26</v>
      </c>
      <c r="D8818" t="s">
        <v>26</v>
      </c>
      <c r="E8818" t="s">
        <v>26</v>
      </c>
      <c r="F8818">
        <v>323504089.51999998</v>
      </c>
      <c r="G8818">
        <v>277484265.50999999</v>
      </c>
      <c r="H8818">
        <v>433044745.81</v>
      </c>
      <c r="I8818" t="s">
        <v>26</v>
      </c>
      <c r="J8818" t="s">
        <v>26</v>
      </c>
      <c r="K8818" t="s">
        <v>26</v>
      </c>
    </row>
    <row r="8819" spans="1:11" x14ac:dyDescent="0.25">
      <c r="A8819" s="1">
        <v>39600</v>
      </c>
      <c r="B8819" t="s">
        <v>128</v>
      </c>
      <c r="C8819" t="s">
        <v>26</v>
      </c>
      <c r="D8819" t="s">
        <v>26</v>
      </c>
      <c r="E8819" t="s">
        <v>26</v>
      </c>
      <c r="F8819">
        <v>304773525.51999998</v>
      </c>
      <c r="G8819">
        <v>259971238.81999999</v>
      </c>
      <c r="H8819">
        <v>419399899.05000001</v>
      </c>
      <c r="I8819" t="s">
        <v>26</v>
      </c>
      <c r="J8819" t="s">
        <v>26</v>
      </c>
      <c r="K8819" t="s">
        <v>26</v>
      </c>
    </row>
    <row r="8820" spans="1:11" x14ac:dyDescent="0.25">
      <c r="A8820" s="1">
        <v>39600</v>
      </c>
      <c r="B8820" t="s">
        <v>129</v>
      </c>
      <c r="C8820" t="s">
        <v>26</v>
      </c>
      <c r="D8820" t="s">
        <v>26</v>
      </c>
      <c r="E8820" t="s">
        <v>26</v>
      </c>
      <c r="F8820">
        <v>312888511.22000003</v>
      </c>
      <c r="G8820">
        <v>287642449.06</v>
      </c>
      <c r="H8820">
        <v>388024517.85000002</v>
      </c>
      <c r="I8820" t="s">
        <v>26</v>
      </c>
      <c r="J8820" t="s">
        <v>26</v>
      </c>
      <c r="K8820" t="s">
        <v>26</v>
      </c>
    </row>
    <row r="8821" spans="1:11" x14ac:dyDescent="0.25">
      <c r="A8821" s="1">
        <v>39600</v>
      </c>
      <c r="B8821" t="s">
        <v>130</v>
      </c>
      <c r="C8821" t="s">
        <v>26</v>
      </c>
      <c r="D8821" t="s">
        <v>26</v>
      </c>
      <c r="E8821" t="s">
        <v>26</v>
      </c>
      <c r="F8821">
        <v>326802825.97000003</v>
      </c>
      <c r="G8821">
        <v>277422897</v>
      </c>
      <c r="H8821">
        <v>507230649.00999999</v>
      </c>
      <c r="I8821" t="s">
        <v>26</v>
      </c>
      <c r="J8821" t="s">
        <v>26</v>
      </c>
      <c r="K8821" t="s">
        <v>26</v>
      </c>
    </row>
    <row r="8822" spans="1:11" x14ac:dyDescent="0.25">
      <c r="A8822" s="1">
        <v>39600</v>
      </c>
      <c r="B8822" t="s">
        <v>131</v>
      </c>
      <c r="C8822" t="s">
        <v>26</v>
      </c>
      <c r="D8822" t="s">
        <v>26</v>
      </c>
      <c r="E8822" t="s">
        <v>26</v>
      </c>
      <c r="F8822">
        <v>347441637.81999999</v>
      </c>
      <c r="G8822">
        <v>281994429.38</v>
      </c>
      <c r="H8822">
        <v>548915511.63999999</v>
      </c>
      <c r="I8822" t="s">
        <v>26</v>
      </c>
      <c r="J8822" t="s">
        <v>26</v>
      </c>
      <c r="K8822" t="s">
        <v>26</v>
      </c>
    </row>
    <row r="8823" spans="1:11" x14ac:dyDescent="0.25">
      <c r="A8823" s="1">
        <v>39600</v>
      </c>
      <c r="B8823" t="s">
        <v>132</v>
      </c>
      <c r="C8823" t="s">
        <v>26</v>
      </c>
      <c r="D8823" t="s">
        <v>26</v>
      </c>
      <c r="E8823" t="s">
        <v>26</v>
      </c>
      <c r="F8823">
        <v>312837957.12</v>
      </c>
      <c r="G8823">
        <v>270900192.81999999</v>
      </c>
      <c r="H8823">
        <v>410666300.33999997</v>
      </c>
      <c r="I8823" t="s">
        <v>26</v>
      </c>
      <c r="J8823" t="s">
        <v>26</v>
      </c>
      <c r="K8823" t="s">
        <v>26</v>
      </c>
    </row>
    <row r="8824" spans="1:11" x14ac:dyDescent="0.25">
      <c r="A8824" s="1">
        <v>39600</v>
      </c>
      <c r="B8824" t="s">
        <v>133</v>
      </c>
      <c r="C8824" t="s">
        <v>26</v>
      </c>
      <c r="D8824" t="s">
        <v>26</v>
      </c>
      <c r="E8824" t="s">
        <v>26</v>
      </c>
      <c r="F8824">
        <v>302456486.47000003</v>
      </c>
      <c r="G8824">
        <v>269161259.76999998</v>
      </c>
      <c r="H8824">
        <v>390272775.81999999</v>
      </c>
      <c r="I8824" t="s">
        <v>26</v>
      </c>
      <c r="J8824" t="s">
        <v>26</v>
      </c>
      <c r="K8824" t="s">
        <v>26</v>
      </c>
    </row>
    <row r="8825" spans="1:11" x14ac:dyDescent="0.25">
      <c r="A8825" s="1">
        <v>39600</v>
      </c>
      <c r="B8825" t="s">
        <v>134</v>
      </c>
      <c r="C8825" t="s">
        <v>26</v>
      </c>
      <c r="D8825" t="s">
        <v>26</v>
      </c>
      <c r="E8825" t="s">
        <v>26</v>
      </c>
      <c r="F8825">
        <v>287640373</v>
      </c>
      <c r="G8825">
        <v>273002062.13</v>
      </c>
      <c r="H8825">
        <v>324793780.08999997</v>
      </c>
      <c r="I8825" t="s">
        <v>26</v>
      </c>
      <c r="J8825" t="s">
        <v>26</v>
      </c>
      <c r="K8825" t="s">
        <v>26</v>
      </c>
    </row>
    <row r="8826" spans="1:11" x14ac:dyDescent="0.25">
      <c r="A8826" s="1">
        <v>39600</v>
      </c>
      <c r="B8826" t="s">
        <v>135</v>
      </c>
      <c r="C8826" t="s">
        <v>26</v>
      </c>
      <c r="D8826" t="s">
        <v>26</v>
      </c>
      <c r="E8826" t="s">
        <v>26</v>
      </c>
      <c r="F8826">
        <v>296777515.14999998</v>
      </c>
      <c r="G8826">
        <v>259706259.00999999</v>
      </c>
      <c r="H8826">
        <v>404878201.26999998</v>
      </c>
      <c r="I8826" t="s">
        <v>26</v>
      </c>
      <c r="J8826" t="s">
        <v>26</v>
      </c>
      <c r="K8826" t="s">
        <v>26</v>
      </c>
    </row>
    <row r="8827" spans="1:11" x14ac:dyDescent="0.25">
      <c r="A8827" s="1">
        <v>39600</v>
      </c>
      <c r="B8827" t="s">
        <v>136</v>
      </c>
      <c r="C8827" t="s">
        <v>26</v>
      </c>
      <c r="D8827" t="s">
        <v>26</v>
      </c>
      <c r="E8827" t="s">
        <v>26</v>
      </c>
      <c r="F8827">
        <v>334006686.39999998</v>
      </c>
      <c r="G8827">
        <v>286692798.92000002</v>
      </c>
      <c r="H8827">
        <v>483051967.06999999</v>
      </c>
      <c r="I8827" t="s">
        <v>26</v>
      </c>
      <c r="J8827" t="s">
        <v>26</v>
      </c>
      <c r="K8827" t="s">
        <v>26</v>
      </c>
    </row>
    <row r="8828" spans="1:11" x14ac:dyDescent="0.25">
      <c r="A8828" s="1">
        <v>39600</v>
      </c>
      <c r="B8828" t="s">
        <v>137</v>
      </c>
      <c r="C8828" t="s">
        <v>26</v>
      </c>
      <c r="D8828" t="s">
        <v>26</v>
      </c>
      <c r="E8828" t="s">
        <v>26</v>
      </c>
      <c r="F8828">
        <v>315772422.62</v>
      </c>
      <c r="G8828">
        <v>258344328.90000001</v>
      </c>
      <c r="H8828">
        <v>554270010.44000006</v>
      </c>
      <c r="I8828" t="s">
        <v>26</v>
      </c>
      <c r="J8828" t="s">
        <v>26</v>
      </c>
      <c r="K8828" t="s">
        <v>26</v>
      </c>
    </row>
    <row r="8829" spans="1:11" x14ac:dyDescent="0.25">
      <c r="A8829" s="1">
        <v>39600</v>
      </c>
      <c r="B8829" t="s">
        <v>138</v>
      </c>
      <c r="C8829" t="s">
        <v>26</v>
      </c>
      <c r="D8829" t="s">
        <v>26</v>
      </c>
      <c r="E8829" t="s">
        <v>26</v>
      </c>
      <c r="F8829">
        <v>372822649.41000003</v>
      </c>
      <c r="G8829">
        <v>314193596.69</v>
      </c>
      <c r="H8829">
        <v>564618290.05999994</v>
      </c>
      <c r="I8829" t="s">
        <v>26</v>
      </c>
      <c r="J8829" t="s">
        <v>26</v>
      </c>
      <c r="K8829" t="s">
        <v>26</v>
      </c>
    </row>
    <row r="8830" spans="1:11" x14ac:dyDescent="0.25">
      <c r="A8830" s="1">
        <v>39600</v>
      </c>
      <c r="B8830" t="s">
        <v>139</v>
      </c>
      <c r="C8830" t="s">
        <v>26</v>
      </c>
      <c r="D8830" t="s">
        <v>26</v>
      </c>
      <c r="E8830" t="s">
        <v>26</v>
      </c>
      <c r="F8830">
        <v>339286650.01999998</v>
      </c>
      <c r="G8830">
        <v>282619646.41000003</v>
      </c>
      <c r="H8830">
        <v>535313670.61000001</v>
      </c>
      <c r="I8830" t="s">
        <v>26</v>
      </c>
      <c r="J8830" t="s">
        <v>26</v>
      </c>
      <c r="K8830" t="s">
        <v>26</v>
      </c>
    </row>
    <row r="8831" spans="1:11" x14ac:dyDescent="0.25">
      <c r="A8831" s="1">
        <v>39600</v>
      </c>
      <c r="B8831" t="s">
        <v>140</v>
      </c>
      <c r="C8831" t="s">
        <v>26</v>
      </c>
      <c r="D8831" t="s">
        <v>26</v>
      </c>
      <c r="E8831" t="s">
        <v>26</v>
      </c>
      <c r="F8831">
        <v>280446083.41000003</v>
      </c>
      <c r="G8831">
        <v>251606133.13999999</v>
      </c>
      <c r="H8831">
        <v>372558043.14999998</v>
      </c>
      <c r="I8831" t="s">
        <v>26</v>
      </c>
      <c r="J8831" t="s">
        <v>26</v>
      </c>
      <c r="K8831" t="s">
        <v>26</v>
      </c>
    </row>
    <row r="8832" spans="1:11" x14ac:dyDescent="0.25">
      <c r="A8832" s="1">
        <v>39600</v>
      </c>
      <c r="B8832" t="s">
        <v>141</v>
      </c>
      <c r="C8832" t="s">
        <v>26</v>
      </c>
      <c r="D8832" t="s">
        <v>26</v>
      </c>
      <c r="E8832" t="s">
        <v>26</v>
      </c>
      <c r="F8832">
        <v>318760109.12</v>
      </c>
      <c r="G8832">
        <v>286723450.08999997</v>
      </c>
      <c r="H8832">
        <v>421145654.79000002</v>
      </c>
      <c r="I8832" t="s">
        <v>26</v>
      </c>
      <c r="J8832" t="s">
        <v>26</v>
      </c>
      <c r="K8832" t="s">
        <v>26</v>
      </c>
    </row>
    <row r="8833" spans="1:11" x14ac:dyDescent="0.25">
      <c r="A8833" s="1">
        <v>39600</v>
      </c>
      <c r="B8833" t="s">
        <v>142</v>
      </c>
      <c r="C8833" t="s">
        <v>26</v>
      </c>
      <c r="D8833" t="s">
        <v>26</v>
      </c>
      <c r="E8833" t="s">
        <v>26</v>
      </c>
      <c r="F8833">
        <v>308246808.87</v>
      </c>
      <c r="G8833">
        <v>267024325.22999999</v>
      </c>
      <c r="H8833">
        <v>436080954.77999997</v>
      </c>
      <c r="I8833" t="s">
        <v>26</v>
      </c>
      <c r="J8833" t="s">
        <v>26</v>
      </c>
      <c r="K8833" t="s">
        <v>26</v>
      </c>
    </row>
    <row r="8834" spans="1:11" x14ac:dyDescent="0.25">
      <c r="A8834" s="1">
        <v>39600</v>
      </c>
      <c r="B8834" t="s">
        <v>143</v>
      </c>
      <c r="C8834" t="s">
        <v>26</v>
      </c>
      <c r="D8834" t="s">
        <v>26</v>
      </c>
      <c r="E8834" t="s">
        <v>26</v>
      </c>
      <c r="F8834">
        <v>317382672.80000001</v>
      </c>
      <c r="G8834">
        <v>279262438.58999997</v>
      </c>
      <c r="H8834">
        <v>411527013.72000003</v>
      </c>
      <c r="I8834" t="s">
        <v>26</v>
      </c>
      <c r="J8834" t="s">
        <v>26</v>
      </c>
      <c r="K8834" t="s">
        <v>26</v>
      </c>
    </row>
    <row r="8835" spans="1:11" x14ac:dyDescent="0.25">
      <c r="A8835" s="1">
        <v>39600</v>
      </c>
      <c r="B8835" t="s">
        <v>144</v>
      </c>
      <c r="C8835" t="s">
        <v>26</v>
      </c>
      <c r="D8835" t="s">
        <v>26</v>
      </c>
      <c r="E8835" t="s">
        <v>26</v>
      </c>
      <c r="F8835">
        <v>306105034.93000001</v>
      </c>
      <c r="G8835">
        <v>259655570.19</v>
      </c>
      <c r="H8835">
        <v>459944733.14999998</v>
      </c>
      <c r="I8835" t="s">
        <v>26</v>
      </c>
      <c r="J8835" t="s">
        <v>26</v>
      </c>
      <c r="K8835" t="s">
        <v>26</v>
      </c>
    </row>
    <row r="8836" spans="1:11" x14ac:dyDescent="0.25">
      <c r="A8836" s="1">
        <v>39600</v>
      </c>
      <c r="B8836" t="s">
        <v>145</v>
      </c>
      <c r="C8836" t="s">
        <v>26</v>
      </c>
      <c r="D8836" t="s">
        <v>26</v>
      </c>
      <c r="E8836" t="s">
        <v>26</v>
      </c>
      <c r="F8836">
        <v>327843789.81999999</v>
      </c>
      <c r="G8836">
        <v>292729996.23000002</v>
      </c>
      <c r="H8836">
        <v>420525769.75</v>
      </c>
      <c r="I8836" t="s">
        <v>26</v>
      </c>
      <c r="J8836" t="s">
        <v>26</v>
      </c>
      <c r="K8836" t="s">
        <v>26</v>
      </c>
    </row>
    <row r="8837" spans="1:11" x14ac:dyDescent="0.25">
      <c r="A8837" s="1">
        <v>39600</v>
      </c>
      <c r="B8837" t="s">
        <v>146</v>
      </c>
      <c r="C8837" t="s">
        <v>26</v>
      </c>
      <c r="D8837" t="s">
        <v>26</v>
      </c>
      <c r="E8837" t="s">
        <v>26</v>
      </c>
      <c r="F8837">
        <v>333454504.22000003</v>
      </c>
      <c r="G8837">
        <v>300144820.76999998</v>
      </c>
      <c r="H8837">
        <v>426967887.70999998</v>
      </c>
      <c r="I8837" t="s">
        <v>26</v>
      </c>
      <c r="J8837" t="s">
        <v>26</v>
      </c>
      <c r="K8837" t="s">
        <v>26</v>
      </c>
    </row>
    <row r="8838" spans="1:11" x14ac:dyDescent="0.25">
      <c r="A8838" s="1">
        <v>39600</v>
      </c>
      <c r="B8838" t="s">
        <v>2</v>
      </c>
      <c r="C8838" t="s">
        <v>26</v>
      </c>
      <c r="D8838" t="s">
        <v>26</v>
      </c>
      <c r="E8838" t="s">
        <v>26</v>
      </c>
      <c r="F8838">
        <v>314645611.54000002</v>
      </c>
      <c r="G8838">
        <v>270529456.41000003</v>
      </c>
      <c r="H8838">
        <v>438246186.80000001</v>
      </c>
      <c r="I8838" t="s">
        <v>26</v>
      </c>
      <c r="J8838" t="s">
        <v>26</v>
      </c>
      <c r="K8838" t="s">
        <v>26</v>
      </c>
    </row>
    <row r="8839" spans="1:11" x14ac:dyDescent="0.25">
      <c r="A8839" s="1">
        <v>39600</v>
      </c>
      <c r="B8839" t="s">
        <v>147</v>
      </c>
      <c r="C8839" t="s">
        <v>26</v>
      </c>
      <c r="D8839" t="s">
        <v>26</v>
      </c>
      <c r="E8839" t="s">
        <v>26</v>
      </c>
      <c r="F8839">
        <v>326809057.88999999</v>
      </c>
      <c r="G8839">
        <v>264532335.71000001</v>
      </c>
      <c r="H8839">
        <v>466737019.33999997</v>
      </c>
      <c r="I8839" t="s">
        <v>26</v>
      </c>
      <c r="J8839" t="s">
        <v>26</v>
      </c>
      <c r="K8839" t="s">
        <v>26</v>
      </c>
    </row>
    <row r="8840" spans="1:11" x14ac:dyDescent="0.25">
      <c r="A8840" s="1">
        <v>39600</v>
      </c>
      <c r="B8840" t="s">
        <v>148</v>
      </c>
      <c r="C8840" t="s">
        <v>26</v>
      </c>
      <c r="D8840" t="s">
        <v>26</v>
      </c>
      <c r="E8840" t="s">
        <v>26</v>
      </c>
      <c r="F8840">
        <v>319833452.72000003</v>
      </c>
      <c r="G8840">
        <v>271816501.60000002</v>
      </c>
      <c r="H8840">
        <v>428166956.52999997</v>
      </c>
      <c r="I8840" t="s">
        <v>26</v>
      </c>
      <c r="J8840" t="s">
        <v>26</v>
      </c>
      <c r="K8840" t="s">
        <v>26</v>
      </c>
    </row>
    <row r="8841" spans="1:11" x14ac:dyDescent="0.25">
      <c r="A8841" s="1">
        <v>39600</v>
      </c>
      <c r="B8841" t="s">
        <v>149</v>
      </c>
      <c r="C8841" t="s">
        <v>26</v>
      </c>
      <c r="D8841" t="s">
        <v>26</v>
      </c>
      <c r="E8841" t="s">
        <v>26</v>
      </c>
      <c r="F8841">
        <v>307894150.98000002</v>
      </c>
      <c r="G8841">
        <v>259851692.09</v>
      </c>
      <c r="H8841">
        <v>415426824.06999999</v>
      </c>
      <c r="I8841" t="s">
        <v>26</v>
      </c>
      <c r="J8841" t="s">
        <v>26</v>
      </c>
      <c r="K8841" t="s">
        <v>26</v>
      </c>
    </row>
    <row r="8842" spans="1:11" x14ac:dyDescent="0.25">
      <c r="A8842" s="1">
        <v>39600</v>
      </c>
      <c r="B8842" t="s">
        <v>150</v>
      </c>
      <c r="C8842" t="s">
        <v>26</v>
      </c>
      <c r="D8842" t="s">
        <v>26</v>
      </c>
      <c r="E8842" t="s">
        <v>26</v>
      </c>
      <c r="F8842">
        <v>343060139.75</v>
      </c>
      <c r="G8842">
        <v>294281336.30000001</v>
      </c>
      <c r="H8842">
        <v>464387285.38999999</v>
      </c>
      <c r="I8842" t="s">
        <v>26</v>
      </c>
      <c r="J8842" t="s">
        <v>26</v>
      </c>
      <c r="K8842" t="s">
        <v>26</v>
      </c>
    </row>
    <row r="8843" spans="1:11" x14ac:dyDescent="0.25">
      <c r="A8843" s="1">
        <v>39600</v>
      </c>
      <c r="B8843" t="s">
        <v>151</v>
      </c>
      <c r="C8843" t="s">
        <v>26</v>
      </c>
      <c r="D8843" t="s">
        <v>26</v>
      </c>
      <c r="E8843" t="s">
        <v>26</v>
      </c>
      <c r="F8843">
        <v>283798104.50999999</v>
      </c>
      <c r="G8843">
        <v>243807404.91</v>
      </c>
      <c r="H8843">
        <v>401339477.44</v>
      </c>
      <c r="I8843" t="s">
        <v>26</v>
      </c>
      <c r="J8843" t="s">
        <v>26</v>
      </c>
      <c r="K8843" t="s">
        <v>26</v>
      </c>
    </row>
    <row r="8844" spans="1:11" x14ac:dyDescent="0.25">
      <c r="A8844" s="1">
        <v>39600</v>
      </c>
      <c r="B8844" t="s">
        <v>152</v>
      </c>
      <c r="C8844" t="s">
        <v>26</v>
      </c>
      <c r="D8844" t="s">
        <v>26</v>
      </c>
      <c r="E8844" t="s">
        <v>26</v>
      </c>
      <c r="F8844">
        <v>288934950.74000001</v>
      </c>
      <c r="G8844">
        <v>259899102.08000001</v>
      </c>
      <c r="H8844">
        <v>368051863.51999998</v>
      </c>
      <c r="I8844" t="s">
        <v>26</v>
      </c>
      <c r="J8844" t="s">
        <v>26</v>
      </c>
      <c r="K8844" t="s">
        <v>26</v>
      </c>
    </row>
    <row r="8845" spans="1:11" x14ac:dyDescent="0.25">
      <c r="A8845" s="1">
        <v>39600</v>
      </c>
      <c r="B8845" t="s">
        <v>153</v>
      </c>
      <c r="C8845" t="s">
        <v>26</v>
      </c>
      <c r="D8845" t="s">
        <v>26</v>
      </c>
      <c r="E8845" t="s">
        <v>26</v>
      </c>
      <c r="F8845">
        <v>340981378.63</v>
      </c>
      <c r="G8845">
        <v>333293955.27999997</v>
      </c>
      <c r="H8845">
        <v>371317832</v>
      </c>
      <c r="I8845" t="s">
        <v>26</v>
      </c>
      <c r="J8845" t="s">
        <v>26</v>
      </c>
      <c r="K8845" t="s">
        <v>26</v>
      </c>
    </row>
    <row r="8846" spans="1:11" x14ac:dyDescent="0.25">
      <c r="A8846" s="1">
        <v>39600</v>
      </c>
      <c r="B8846" t="s">
        <v>154</v>
      </c>
      <c r="C8846" t="s">
        <v>26</v>
      </c>
      <c r="D8846" t="s">
        <v>26</v>
      </c>
      <c r="E8846" t="s">
        <v>26</v>
      </c>
      <c r="F8846">
        <v>313446909.33999997</v>
      </c>
      <c r="G8846">
        <v>281163817.38999999</v>
      </c>
      <c r="H8846">
        <v>418113668.74000001</v>
      </c>
      <c r="I8846" t="s">
        <v>26</v>
      </c>
      <c r="J8846" t="s">
        <v>26</v>
      </c>
      <c r="K8846" t="s">
        <v>26</v>
      </c>
    </row>
    <row r="8847" spans="1:11" x14ac:dyDescent="0.25">
      <c r="A8847" s="1">
        <v>39600</v>
      </c>
      <c r="B8847" t="s">
        <v>155</v>
      </c>
      <c r="C8847" t="s">
        <v>26</v>
      </c>
      <c r="D8847" t="s">
        <v>26</v>
      </c>
      <c r="E8847" t="s">
        <v>26</v>
      </c>
      <c r="F8847">
        <v>291741920.41000003</v>
      </c>
      <c r="G8847">
        <v>261533283.75999999</v>
      </c>
      <c r="H8847">
        <v>373741939.30000001</v>
      </c>
      <c r="I8847" t="s">
        <v>26</v>
      </c>
      <c r="J8847" t="s">
        <v>26</v>
      </c>
      <c r="K8847" t="s">
        <v>26</v>
      </c>
    </row>
    <row r="8848" spans="1:11" x14ac:dyDescent="0.25">
      <c r="A8848" s="1">
        <v>39630</v>
      </c>
      <c r="B8848" t="s">
        <v>1</v>
      </c>
      <c r="C8848" t="s">
        <v>26</v>
      </c>
      <c r="D8848" t="s">
        <v>26</v>
      </c>
      <c r="E8848" t="s">
        <v>26</v>
      </c>
      <c r="F8848">
        <v>321348701.43000001</v>
      </c>
      <c r="G8848">
        <v>279971310.81999999</v>
      </c>
      <c r="H8848">
        <v>430101184.43000001</v>
      </c>
      <c r="I8848" t="s">
        <v>26</v>
      </c>
      <c r="J8848" t="s">
        <v>26</v>
      </c>
      <c r="K8848" t="s">
        <v>26</v>
      </c>
    </row>
    <row r="8849" spans="1:11" x14ac:dyDescent="0.25">
      <c r="A8849" s="1">
        <v>39630</v>
      </c>
      <c r="B8849" t="s">
        <v>126</v>
      </c>
      <c r="C8849" t="s">
        <v>26</v>
      </c>
      <c r="D8849" t="s">
        <v>26</v>
      </c>
      <c r="E8849" t="s">
        <v>26</v>
      </c>
      <c r="F8849">
        <v>313750709.13</v>
      </c>
      <c r="G8849">
        <v>278579878.00999999</v>
      </c>
      <c r="H8849">
        <v>407600223.67000002</v>
      </c>
      <c r="I8849" t="s">
        <v>26</v>
      </c>
      <c r="J8849" t="s">
        <v>26</v>
      </c>
      <c r="K8849" t="s">
        <v>26</v>
      </c>
    </row>
    <row r="8850" spans="1:11" x14ac:dyDescent="0.25">
      <c r="A8850" s="1">
        <v>39630</v>
      </c>
      <c r="B8850" t="s">
        <v>127</v>
      </c>
      <c r="C8850" t="s">
        <v>26</v>
      </c>
      <c r="D8850" t="s">
        <v>26</v>
      </c>
      <c r="E8850" t="s">
        <v>26</v>
      </c>
      <c r="F8850">
        <v>324148930.98000002</v>
      </c>
      <c r="G8850">
        <v>282714526.63999999</v>
      </c>
      <c r="H8850">
        <v>452426047.74000001</v>
      </c>
      <c r="I8850" t="s">
        <v>26</v>
      </c>
      <c r="J8850" t="s">
        <v>26</v>
      </c>
      <c r="K8850" t="s">
        <v>26</v>
      </c>
    </row>
    <row r="8851" spans="1:11" x14ac:dyDescent="0.25">
      <c r="A8851" s="1">
        <v>39630</v>
      </c>
      <c r="B8851" t="s">
        <v>113</v>
      </c>
      <c r="C8851" t="s">
        <v>26</v>
      </c>
      <c r="D8851" t="s">
        <v>26</v>
      </c>
      <c r="E8851" t="s">
        <v>26</v>
      </c>
      <c r="F8851">
        <v>326059771.82999998</v>
      </c>
      <c r="G8851">
        <v>280869573.55000001</v>
      </c>
      <c r="H8851">
        <v>434300575.57999998</v>
      </c>
      <c r="I8851" t="s">
        <v>26</v>
      </c>
      <c r="J8851" t="s">
        <v>26</v>
      </c>
      <c r="K8851" t="s">
        <v>26</v>
      </c>
    </row>
    <row r="8852" spans="1:11" x14ac:dyDescent="0.25">
      <c r="A8852" s="1">
        <v>39630</v>
      </c>
      <c r="B8852" t="s">
        <v>128</v>
      </c>
      <c r="C8852" t="s">
        <v>26</v>
      </c>
      <c r="D8852" t="s">
        <v>26</v>
      </c>
      <c r="E8852" t="s">
        <v>26</v>
      </c>
      <c r="F8852">
        <v>307577441.94999999</v>
      </c>
      <c r="G8852">
        <v>264156775.77000001</v>
      </c>
      <c r="H8852">
        <v>419609599</v>
      </c>
      <c r="I8852" t="s">
        <v>26</v>
      </c>
      <c r="J8852" t="s">
        <v>26</v>
      </c>
      <c r="K8852" t="s">
        <v>26</v>
      </c>
    </row>
    <row r="8853" spans="1:11" x14ac:dyDescent="0.25">
      <c r="A8853" s="1">
        <v>39630</v>
      </c>
      <c r="B8853" t="s">
        <v>129</v>
      </c>
      <c r="C8853" t="s">
        <v>26</v>
      </c>
      <c r="D8853" t="s">
        <v>26</v>
      </c>
      <c r="E8853" t="s">
        <v>26</v>
      </c>
      <c r="F8853">
        <v>319208859.13999999</v>
      </c>
      <c r="G8853">
        <v>292388549.47000003</v>
      </c>
      <c r="H8853">
        <v>398151957.76999998</v>
      </c>
      <c r="I8853" t="s">
        <v>26</v>
      </c>
      <c r="J8853" t="s">
        <v>26</v>
      </c>
      <c r="K8853" t="s">
        <v>26</v>
      </c>
    </row>
    <row r="8854" spans="1:11" x14ac:dyDescent="0.25">
      <c r="A8854" s="1">
        <v>39630</v>
      </c>
      <c r="B8854" t="s">
        <v>130</v>
      </c>
      <c r="C8854" t="s">
        <v>26</v>
      </c>
      <c r="D8854" t="s">
        <v>26</v>
      </c>
      <c r="E8854" t="s">
        <v>26</v>
      </c>
      <c r="F8854">
        <v>331574147.23000002</v>
      </c>
      <c r="G8854">
        <v>283942335.07999998</v>
      </c>
      <c r="H8854">
        <v>507230649.00999999</v>
      </c>
      <c r="I8854" t="s">
        <v>26</v>
      </c>
      <c r="J8854" t="s">
        <v>26</v>
      </c>
      <c r="K8854" t="s">
        <v>26</v>
      </c>
    </row>
    <row r="8855" spans="1:11" x14ac:dyDescent="0.25">
      <c r="A8855" s="1">
        <v>39630</v>
      </c>
      <c r="B8855" t="s">
        <v>131</v>
      </c>
      <c r="C8855" t="s">
        <v>26</v>
      </c>
      <c r="D8855" t="s">
        <v>26</v>
      </c>
      <c r="E8855" t="s">
        <v>26</v>
      </c>
      <c r="F8855">
        <v>349943217.61000001</v>
      </c>
      <c r="G8855">
        <v>285406561.98000002</v>
      </c>
      <c r="H8855">
        <v>548915511.63999999</v>
      </c>
      <c r="I8855" t="s">
        <v>26</v>
      </c>
      <c r="J8855" t="s">
        <v>26</v>
      </c>
      <c r="K8855" t="s">
        <v>26</v>
      </c>
    </row>
    <row r="8856" spans="1:11" x14ac:dyDescent="0.25">
      <c r="A8856" s="1">
        <v>39630</v>
      </c>
      <c r="B8856" t="s">
        <v>132</v>
      </c>
      <c r="C8856" t="s">
        <v>26</v>
      </c>
      <c r="D8856" t="s">
        <v>26</v>
      </c>
      <c r="E8856" t="s">
        <v>26</v>
      </c>
      <c r="F8856">
        <v>329230666.06999999</v>
      </c>
      <c r="G8856">
        <v>276751636.99000001</v>
      </c>
      <c r="H8856">
        <v>449227865.94</v>
      </c>
      <c r="I8856" t="s">
        <v>26</v>
      </c>
      <c r="J8856" t="s">
        <v>26</v>
      </c>
      <c r="K8856" t="s">
        <v>26</v>
      </c>
    </row>
    <row r="8857" spans="1:11" x14ac:dyDescent="0.25">
      <c r="A8857" s="1">
        <v>39630</v>
      </c>
      <c r="B8857" t="s">
        <v>133</v>
      </c>
      <c r="C8857" t="s">
        <v>26</v>
      </c>
      <c r="D8857" t="s">
        <v>26</v>
      </c>
      <c r="E8857" t="s">
        <v>26</v>
      </c>
      <c r="F8857">
        <v>304240979.74000001</v>
      </c>
      <c r="G8857">
        <v>271987453</v>
      </c>
      <c r="H8857">
        <v>390272775.81999999</v>
      </c>
      <c r="I8857" t="s">
        <v>26</v>
      </c>
      <c r="J8857" t="s">
        <v>26</v>
      </c>
      <c r="K8857" t="s">
        <v>26</v>
      </c>
    </row>
    <row r="8858" spans="1:11" x14ac:dyDescent="0.25">
      <c r="A8858" s="1">
        <v>39630</v>
      </c>
      <c r="B8858" t="s">
        <v>134</v>
      </c>
      <c r="C8858" t="s">
        <v>26</v>
      </c>
      <c r="D8858" t="s">
        <v>26</v>
      </c>
      <c r="E8858" t="s">
        <v>26</v>
      </c>
      <c r="F8858">
        <v>290257900.39999998</v>
      </c>
      <c r="G8858">
        <v>277424695.52999997</v>
      </c>
      <c r="H8858">
        <v>324176671.91000003</v>
      </c>
      <c r="I8858" t="s">
        <v>26</v>
      </c>
      <c r="J8858" t="s">
        <v>26</v>
      </c>
      <c r="K8858" t="s">
        <v>26</v>
      </c>
    </row>
    <row r="8859" spans="1:11" x14ac:dyDescent="0.25">
      <c r="A8859" s="1">
        <v>39630</v>
      </c>
      <c r="B8859" t="s">
        <v>135</v>
      </c>
      <c r="C8859" t="s">
        <v>26</v>
      </c>
      <c r="D8859" t="s">
        <v>26</v>
      </c>
      <c r="E8859" t="s">
        <v>26</v>
      </c>
      <c r="F8859">
        <v>298053658.47000003</v>
      </c>
      <c r="G8859">
        <v>261524202.83000001</v>
      </c>
      <c r="H8859">
        <v>404878201.26999998</v>
      </c>
      <c r="I8859" t="s">
        <v>26</v>
      </c>
      <c r="J8859" t="s">
        <v>26</v>
      </c>
      <c r="K8859" t="s">
        <v>26</v>
      </c>
    </row>
    <row r="8860" spans="1:11" x14ac:dyDescent="0.25">
      <c r="A8860" s="1">
        <v>39630</v>
      </c>
      <c r="B8860" t="s">
        <v>136</v>
      </c>
      <c r="C8860" t="s">
        <v>26</v>
      </c>
      <c r="D8860" t="s">
        <v>26</v>
      </c>
      <c r="E8860" t="s">
        <v>26</v>
      </c>
      <c r="F8860">
        <v>338482375.99000001</v>
      </c>
      <c r="G8860">
        <v>295694952.80000001</v>
      </c>
      <c r="H8860">
        <v>477641785.04000002</v>
      </c>
      <c r="I8860" t="s">
        <v>26</v>
      </c>
      <c r="J8860" t="s">
        <v>26</v>
      </c>
      <c r="K8860" t="s">
        <v>26</v>
      </c>
    </row>
    <row r="8861" spans="1:11" x14ac:dyDescent="0.25">
      <c r="A8861" s="1">
        <v>39630</v>
      </c>
      <c r="B8861" t="s">
        <v>137</v>
      </c>
      <c r="C8861" t="s">
        <v>26</v>
      </c>
      <c r="D8861" t="s">
        <v>26</v>
      </c>
      <c r="E8861" t="s">
        <v>26</v>
      </c>
      <c r="F8861">
        <v>318330179.24000001</v>
      </c>
      <c r="G8861">
        <v>261676970.74000001</v>
      </c>
      <c r="H8861">
        <v>554270010.44000006</v>
      </c>
      <c r="I8861" t="s">
        <v>26</v>
      </c>
      <c r="J8861" t="s">
        <v>26</v>
      </c>
      <c r="K8861" t="s">
        <v>26</v>
      </c>
    </row>
    <row r="8862" spans="1:11" x14ac:dyDescent="0.25">
      <c r="A8862" s="1">
        <v>39630</v>
      </c>
      <c r="B8862" t="s">
        <v>138</v>
      </c>
      <c r="C8862" t="s">
        <v>26</v>
      </c>
      <c r="D8862" t="s">
        <v>26</v>
      </c>
      <c r="E8862" t="s">
        <v>26</v>
      </c>
      <c r="F8862">
        <v>374612198.12</v>
      </c>
      <c r="G8862">
        <v>316612887.38</v>
      </c>
      <c r="H8862">
        <v>564618290.05999994</v>
      </c>
      <c r="I8862" t="s">
        <v>26</v>
      </c>
      <c r="J8862" t="s">
        <v>26</v>
      </c>
      <c r="K8862" t="s">
        <v>26</v>
      </c>
    </row>
    <row r="8863" spans="1:11" x14ac:dyDescent="0.25">
      <c r="A8863" s="1">
        <v>39630</v>
      </c>
      <c r="B8863" t="s">
        <v>139</v>
      </c>
      <c r="C8863" t="s">
        <v>26</v>
      </c>
      <c r="D8863" t="s">
        <v>26</v>
      </c>
      <c r="E8863" t="s">
        <v>26</v>
      </c>
      <c r="F8863">
        <v>340813439.94</v>
      </c>
      <c r="G8863">
        <v>284739293.75999999</v>
      </c>
      <c r="H8863">
        <v>535313670.61000001</v>
      </c>
      <c r="I8863" t="s">
        <v>26</v>
      </c>
      <c r="J8863" t="s">
        <v>26</v>
      </c>
      <c r="K8863" t="s">
        <v>26</v>
      </c>
    </row>
    <row r="8864" spans="1:11" x14ac:dyDescent="0.25">
      <c r="A8864" s="1">
        <v>39630</v>
      </c>
      <c r="B8864" t="s">
        <v>140</v>
      </c>
      <c r="C8864" t="s">
        <v>26</v>
      </c>
      <c r="D8864" t="s">
        <v>26</v>
      </c>
      <c r="E8864" t="s">
        <v>26</v>
      </c>
      <c r="F8864">
        <v>282268982.94999999</v>
      </c>
      <c r="G8864">
        <v>254147355.08000001</v>
      </c>
      <c r="H8864">
        <v>372558043.14999998</v>
      </c>
      <c r="I8864" t="s">
        <v>26</v>
      </c>
      <c r="J8864" t="s">
        <v>26</v>
      </c>
      <c r="K8864" t="s">
        <v>26</v>
      </c>
    </row>
    <row r="8865" spans="1:11" x14ac:dyDescent="0.25">
      <c r="A8865" s="1">
        <v>39630</v>
      </c>
      <c r="B8865" t="s">
        <v>141</v>
      </c>
      <c r="C8865" t="s">
        <v>26</v>
      </c>
      <c r="D8865" t="s">
        <v>26</v>
      </c>
      <c r="E8865" t="s">
        <v>26</v>
      </c>
      <c r="F8865">
        <v>321533322.06999999</v>
      </c>
      <c r="G8865">
        <v>290708906.04000002</v>
      </c>
      <c r="H8865">
        <v>421145654.79000002</v>
      </c>
      <c r="I8865" t="s">
        <v>26</v>
      </c>
      <c r="J8865" t="s">
        <v>26</v>
      </c>
      <c r="K8865" t="s">
        <v>26</v>
      </c>
    </row>
    <row r="8866" spans="1:11" x14ac:dyDescent="0.25">
      <c r="A8866" s="1">
        <v>39630</v>
      </c>
      <c r="B8866" t="s">
        <v>142</v>
      </c>
      <c r="C8866" t="s">
        <v>26</v>
      </c>
      <c r="D8866" t="s">
        <v>26</v>
      </c>
      <c r="E8866" t="s">
        <v>26</v>
      </c>
      <c r="F8866">
        <v>310774432.69999999</v>
      </c>
      <c r="G8866">
        <v>270522343.88999999</v>
      </c>
      <c r="H8866">
        <v>436080954.77999997</v>
      </c>
      <c r="I8866" t="s">
        <v>26</v>
      </c>
      <c r="J8866" t="s">
        <v>26</v>
      </c>
      <c r="K8866" t="s">
        <v>26</v>
      </c>
    </row>
    <row r="8867" spans="1:11" x14ac:dyDescent="0.25">
      <c r="A8867" s="1">
        <v>39630</v>
      </c>
      <c r="B8867" t="s">
        <v>143</v>
      </c>
      <c r="C8867" t="s">
        <v>26</v>
      </c>
      <c r="D8867" t="s">
        <v>26</v>
      </c>
      <c r="E8867" t="s">
        <v>26</v>
      </c>
      <c r="F8867">
        <v>319191754.04000002</v>
      </c>
      <c r="G8867">
        <v>281971284.24000001</v>
      </c>
      <c r="H8867">
        <v>411527013.72000003</v>
      </c>
      <c r="I8867" t="s">
        <v>26</v>
      </c>
      <c r="J8867" t="s">
        <v>26</v>
      </c>
      <c r="K8867" t="s">
        <v>26</v>
      </c>
    </row>
    <row r="8868" spans="1:11" x14ac:dyDescent="0.25">
      <c r="A8868" s="1">
        <v>39630</v>
      </c>
      <c r="B8868" t="s">
        <v>144</v>
      </c>
      <c r="C8868" t="s">
        <v>26</v>
      </c>
      <c r="D8868" t="s">
        <v>26</v>
      </c>
      <c r="E8868" t="s">
        <v>26</v>
      </c>
      <c r="F8868">
        <v>308431433.19</v>
      </c>
      <c r="G8868">
        <v>262901264.81</v>
      </c>
      <c r="H8868">
        <v>459944733.14999998</v>
      </c>
      <c r="I8868" t="s">
        <v>26</v>
      </c>
      <c r="J8868" t="s">
        <v>26</v>
      </c>
      <c r="K8868" t="s">
        <v>26</v>
      </c>
    </row>
    <row r="8869" spans="1:11" x14ac:dyDescent="0.25">
      <c r="A8869" s="1">
        <v>39630</v>
      </c>
      <c r="B8869" t="s">
        <v>145</v>
      </c>
      <c r="C8869" t="s">
        <v>26</v>
      </c>
      <c r="D8869" t="s">
        <v>26</v>
      </c>
      <c r="E8869" t="s">
        <v>26</v>
      </c>
      <c r="F8869">
        <v>331318933.99000001</v>
      </c>
      <c r="G8869">
        <v>298057682.17000002</v>
      </c>
      <c r="H8869">
        <v>420525769.75</v>
      </c>
      <c r="I8869" t="s">
        <v>26</v>
      </c>
      <c r="J8869" t="s">
        <v>26</v>
      </c>
      <c r="K8869" t="s">
        <v>26</v>
      </c>
    </row>
    <row r="8870" spans="1:11" x14ac:dyDescent="0.25">
      <c r="A8870" s="1">
        <v>39630</v>
      </c>
      <c r="B8870" t="s">
        <v>146</v>
      </c>
      <c r="C8870" t="s">
        <v>26</v>
      </c>
      <c r="D8870" t="s">
        <v>26</v>
      </c>
      <c r="E8870" t="s">
        <v>26</v>
      </c>
      <c r="F8870">
        <v>334454867.73000002</v>
      </c>
      <c r="G8870">
        <v>301615530.38999999</v>
      </c>
      <c r="H8870">
        <v>427053281.29000002</v>
      </c>
      <c r="I8870" t="s">
        <v>26</v>
      </c>
      <c r="J8870" t="s">
        <v>26</v>
      </c>
      <c r="K8870" t="s">
        <v>26</v>
      </c>
    </row>
    <row r="8871" spans="1:11" x14ac:dyDescent="0.25">
      <c r="A8871" s="1">
        <v>39630</v>
      </c>
      <c r="B8871" t="s">
        <v>2</v>
      </c>
      <c r="C8871" t="s">
        <v>26</v>
      </c>
      <c r="D8871" t="s">
        <v>26</v>
      </c>
      <c r="E8871" t="s">
        <v>26</v>
      </c>
      <c r="F8871">
        <v>317949390.47000003</v>
      </c>
      <c r="G8871">
        <v>275263721.88999999</v>
      </c>
      <c r="H8871">
        <v>438246186.80000001</v>
      </c>
      <c r="I8871" t="s">
        <v>26</v>
      </c>
      <c r="J8871" t="s">
        <v>26</v>
      </c>
      <c r="K8871" t="s">
        <v>26</v>
      </c>
    </row>
    <row r="8872" spans="1:11" x14ac:dyDescent="0.25">
      <c r="A8872" s="1">
        <v>39630</v>
      </c>
      <c r="B8872" t="s">
        <v>147</v>
      </c>
      <c r="C8872" t="s">
        <v>26</v>
      </c>
      <c r="D8872" t="s">
        <v>26</v>
      </c>
      <c r="E8872" t="s">
        <v>26</v>
      </c>
      <c r="F8872">
        <v>328704550.42000002</v>
      </c>
      <c r="G8872">
        <v>267442191.40000001</v>
      </c>
      <c r="H8872">
        <v>466737019.33999997</v>
      </c>
      <c r="I8872" t="s">
        <v>26</v>
      </c>
      <c r="J8872" t="s">
        <v>26</v>
      </c>
      <c r="K8872" t="s">
        <v>26</v>
      </c>
    </row>
    <row r="8873" spans="1:11" x14ac:dyDescent="0.25">
      <c r="A8873" s="1">
        <v>39630</v>
      </c>
      <c r="B8873" t="s">
        <v>148</v>
      </c>
      <c r="C8873" t="s">
        <v>26</v>
      </c>
      <c r="D8873" t="s">
        <v>26</v>
      </c>
      <c r="E8873" t="s">
        <v>26</v>
      </c>
      <c r="F8873">
        <v>323031787.25</v>
      </c>
      <c r="G8873">
        <v>275893749.12</v>
      </c>
      <c r="H8873">
        <v>430093707.82999998</v>
      </c>
      <c r="I8873" t="s">
        <v>26</v>
      </c>
      <c r="J8873" t="s">
        <v>26</v>
      </c>
      <c r="K8873" t="s">
        <v>26</v>
      </c>
    </row>
    <row r="8874" spans="1:11" x14ac:dyDescent="0.25">
      <c r="A8874" s="1">
        <v>39630</v>
      </c>
      <c r="B8874" t="s">
        <v>149</v>
      </c>
      <c r="C8874" t="s">
        <v>26</v>
      </c>
      <c r="D8874" t="s">
        <v>26</v>
      </c>
      <c r="E8874" t="s">
        <v>26</v>
      </c>
      <c r="F8874">
        <v>311188618.38999999</v>
      </c>
      <c r="G8874">
        <v>264996755.59</v>
      </c>
      <c r="H8874">
        <v>415883793.57999998</v>
      </c>
      <c r="I8874" t="s">
        <v>26</v>
      </c>
      <c r="J8874" t="s">
        <v>26</v>
      </c>
      <c r="K8874" t="s">
        <v>26</v>
      </c>
    </row>
    <row r="8875" spans="1:11" x14ac:dyDescent="0.25">
      <c r="A8875" s="1">
        <v>39630</v>
      </c>
      <c r="B8875" t="s">
        <v>150</v>
      </c>
      <c r="C8875" t="s">
        <v>26</v>
      </c>
      <c r="D8875" t="s">
        <v>26</v>
      </c>
      <c r="E8875" t="s">
        <v>26</v>
      </c>
      <c r="F8875">
        <v>345907538.91000003</v>
      </c>
      <c r="G8875">
        <v>298666128.20999998</v>
      </c>
      <c r="H8875">
        <v>464387285.38999999</v>
      </c>
      <c r="I8875" t="s">
        <v>26</v>
      </c>
      <c r="J8875" t="s">
        <v>26</v>
      </c>
      <c r="K8875" t="s">
        <v>26</v>
      </c>
    </row>
    <row r="8876" spans="1:11" x14ac:dyDescent="0.25">
      <c r="A8876" s="1">
        <v>39630</v>
      </c>
      <c r="B8876" t="s">
        <v>151</v>
      </c>
      <c r="C8876" t="s">
        <v>26</v>
      </c>
      <c r="D8876" t="s">
        <v>26</v>
      </c>
      <c r="E8876" t="s">
        <v>26</v>
      </c>
      <c r="F8876">
        <v>286125248.97000003</v>
      </c>
      <c r="G8876">
        <v>247098804.88</v>
      </c>
      <c r="H8876">
        <v>401339477.44</v>
      </c>
      <c r="I8876" t="s">
        <v>26</v>
      </c>
      <c r="J8876" t="s">
        <v>26</v>
      </c>
      <c r="K8876" t="s">
        <v>26</v>
      </c>
    </row>
    <row r="8877" spans="1:11" x14ac:dyDescent="0.25">
      <c r="A8877" s="1">
        <v>39630</v>
      </c>
      <c r="B8877" t="s">
        <v>152</v>
      </c>
      <c r="C8877" t="s">
        <v>26</v>
      </c>
      <c r="D8877" t="s">
        <v>26</v>
      </c>
      <c r="E8877" t="s">
        <v>26</v>
      </c>
      <c r="F8877">
        <v>290928601.89999998</v>
      </c>
      <c r="G8877">
        <v>262835961.94</v>
      </c>
      <c r="H8877">
        <v>368051863.51999998</v>
      </c>
      <c r="I8877" t="s">
        <v>26</v>
      </c>
      <c r="J8877" t="s">
        <v>26</v>
      </c>
      <c r="K8877" t="s">
        <v>26</v>
      </c>
    </row>
    <row r="8878" spans="1:11" x14ac:dyDescent="0.25">
      <c r="A8878" s="1">
        <v>39630</v>
      </c>
      <c r="B8878" t="s">
        <v>153</v>
      </c>
      <c r="C8878" t="s">
        <v>26</v>
      </c>
      <c r="D8878" t="s">
        <v>26</v>
      </c>
      <c r="E8878" t="s">
        <v>26</v>
      </c>
      <c r="F8878">
        <v>357280288.52999997</v>
      </c>
      <c r="G8878">
        <v>339426564.05000001</v>
      </c>
      <c r="H8878">
        <v>408226824.5</v>
      </c>
      <c r="I8878" t="s">
        <v>26</v>
      </c>
      <c r="J8878" t="s">
        <v>26</v>
      </c>
      <c r="K8878" t="s">
        <v>26</v>
      </c>
    </row>
    <row r="8879" spans="1:11" x14ac:dyDescent="0.25">
      <c r="A8879" s="1">
        <v>39630</v>
      </c>
      <c r="B8879" t="s">
        <v>154</v>
      </c>
      <c r="C8879" t="s">
        <v>26</v>
      </c>
      <c r="D8879" t="s">
        <v>26</v>
      </c>
      <c r="E8879" t="s">
        <v>26</v>
      </c>
      <c r="F8879">
        <v>316267931.51999998</v>
      </c>
      <c r="G8879">
        <v>285296925.5</v>
      </c>
      <c r="H8879">
        <v>418113668.74000001</v>
      </c>
      <c r="I8879" t="s">
        <v>26</v>
      </c>
      <c r="J8879" t="s">
        <v>26</v>
      </c>
      <c r="K8879" t="s">
        <v>26</v>
      </c>
    </row>
    <row r="8880" spans="1:11" x14ac:dyDescent="0.25">
      <c r="A8880" s="1">
        <v>39630</v>
      </c>
      <c r="B8880" t="s">
        <v>155</v>
      </c>
      <c r="C8880" t="s">
        <v>26</v>
      </c>
      <c r="D8880" t="s">
        <v>26</v>
      </c>
      <c r="E8880" t="s">
        <v>26</v>
      </c>
      <c r="F8880">
        <v>295155300.88</v>
      </c>
      <c r="G8880">
        <v>267783929.25</v>
      </c>
      <c r="H8880">
        <v>371387365.07999998</v>
      </c>
      <c r="I8880" t="s">
        <v>26</v>
      </c>
      <c r="J8880" t="s">
        <v>26</v>
      </c>
      <c r="K8880" t="s">
        <v>26</v>
      </c>
    </row>
    <row r="8881" spans="1:11" x14ac:dyDescent="0.25">
      <c r="A8881" s="1">
        <v>39661</v>
      </c>
      <c r="B8881" t="s">
        <v>1</v>
      </c>
      <c r="C8881" t="s">
        <v>26</v>
      </c>
      <c r="D8881" t="s">
        <v>26</v>
      </c>
      <c r="E8881" t="s">
        <v>26</v>
      </c>
      <c r="F8881">
        <v>325461964.81</v>
      </c>
      <c r="G8881">
        <v>285094785.81</v>
      </c>
      <c r="H8881">
        <v>432380720.70999998</v>
      </c>
      <c r="I8881" t="s">
        <v>26</v>
      </c>
      <c r="J8881" t="s">
        <v>26</v>
      </c>
      <c r="K8881" t="s">
        <v>26</v>
      </c>
    </row>
    <row r="8882" spans="1:11" x14ac:dyDescent="0.25">
      <c r="A8882" s="1">
        <v>39661</v>
      </c>
      <c r="B8882" t="s">
        <v>126</v>
      </c>
      <c r="C8882" t="s">
        <v>26</v>
      </c>
      <c r="D8882" t="s">
        <v>26</v>
      </c>
      <c r="E8882" t="s">
        <v>26</v>
      </c>
      <c r="F8882">
        <v>318864845.69</v>
      </c>
      <c r="G8882">
        <v>284151475.56999999</v>
      </c>
      <c r="H8882">
        <v>411961546.06</v>
      </c>
      <c r="I8882" t="s">
        <v>26</v>
      </c>
      <c r="J8882" t="s">
        <v>26</v>
      </c>
      <c r="K8882" t="s">
        <v>26</v>
      </c>
    </row>
    <row r="8883" spans="1:11" x14ac:dyDescent="0.25">
      <c r="A8883" s="1">
        <v>39661</v>
      </c>
      <c r="B8883" t="s">
        <v>127</v>
      </c>
      <c r="C8883" t="s">
        <v>26</v>
      </c>
      <c r="D8883" t="s">
        <v>26</v>
      </c>
      <c r="E8883" t="s">
        <v>26</v>
      </c>
      <c r="F8883">
        <v>328071133.04000002</v>
      </c>
      <c r="G8883">
        <v>285343771.74000001</v>
      </c>
      <c r="H8883">
        <v>459891077.52999997</v>
      </c>
      <c r="I8883" t="s">
        <v>26</v>
      </c>
      <c r="J8883" t="s">
        <v>26</v>
      </c>
      <c r="K8883" t="s">
        <v>26</v>
      </c>
    </row>
    <row r="8884" spans="1:11" x14ac:dyDescent="0.25">
      <c r="A8884" s="1">
        <v>39661</v>
      </c>
      <c r="B8884" t="s">
        <v>113</v>
      </c>
      <c r="C8884" t="s">
        <v>26</v>
      </c>
      <c r="D8884" t="s">
        <v>26</v>
      </c>
      <c r="E8884" t="s">
        <v>26</v>
      </c>
      <c r="F8884">
        <v>329809459.19999999</v>
      </c>
      <c r="G8884">
        <v>286543138.94</v>
      </c>
      <c r="H8884">
        <v>434865166.31999999</v>
      </c>
      <c r="I8884" t="s">
        <v>26</v>
      </c>
      <c r="J8884" t="s">
        <v>26</v>
      </c>
      <c r="K8884" t="s">
        <v>26</v>
      </c>
    </row>
    <row r="8885" spans="1:11" x14ac:dyDescent="0.25">
      <c r="A8885" s="1">
        <v>39661</v>
      </c>
      <c r="B8885" t="s">
        <v>128</v>
      </c>
      <c r="C8885" t="s">
        <v>26</v>
      </c>
      <c r="D8885" t="s">
        <v>26</v>
      </c>
      <c r="E8885" t="s">
        <v>26</v>
      </c>
      <c r="F8885">
        <v>312160345.83999997</v>
      </c>
      <c r="G8885">
        <v>271130514.64999998</v>
      </c>
      <c r="H8885">
        <v>419609599</v>
      </c>
      <c r="I8885" t="s">
        <v>26</v>
      </c>
      <c r="J8885" t="s">
        <v>26</v>
      </c>
      <c r="K8885" t="s">
        <v>26</v>
      </c>
    </row>
    <row r="8886" spans="1:11" x14ac:dyDescent="0.25">
      <c r="A8886" s="1">
        <v>39661</v>
      </c>
      <c r="B8886" t="s">
        <v>129</v>
      </c>
      <c r="C8886" t="s">
        <v>26</v>
      </c>
      <c r="D8886" t="s">
        <v>26</v>
      </c>
      <c r="E8886" t="s">
        <v>26</v>
      </c>
      <c r="F8886">
        <v>323518178.74000001</v>
      </c>
      <c r="G8886">
        <v>298821097.56</v>
      </c>
      <c r="H8886">
        <v>398151957.76999998</v>
      </c>
      <c r="I8886" t="s">
        <v>26</v>
      </c>
      <c r="J8886" t="s">
        <v>26</v>
      </c>
      <c r="K8886" t="s">
        <v>26</v>
      </c>
    </row>
    <row r="8887" spans="1:11" x14ac:dyDescent="0.25">
      <c r="A8887" s="1">
        <v>39661</v>
      </c>
      <c r="B8887" t="s">
        <v>130</v>
      </c>
      <c r="C8887" t="s">
        <v>26</v>
      </c>
      <c r="D8887" t="s">
        <v>26</v>
      </c>
      <c r="E8887" t="s">
        <v>26</v>
      </c>
      <c r="F8887">
        <v>335718824.06999999</v>
      </c>
      <c r="G8887">
        <v>289592787.55000001</v>
      </c>
      <c r="H8887">
        <v>507230649.00999999</v>
      </c>
      <c r="I8887" t="s">
        <v>26</v>
      </c>
      <c r="J8887" t="s">
        <v>26</v>
      </c>
      <c r="K8887" t="s">
        <v>26</v>
      </c>
    </row>
    <row r="8888" spans="1:11" x14ac:dyDescent="0.25">
      <c r="A8888" s="1">
        <v>39661</v>
      </c>
      <c r="B8888" t="s">
        <v>131</v>
      </c>
      <c r="C8888" t="s">
        <v>26</v>
      </c>
      <c r="D8888" t="s">
        <v>26</v>
      </c>
      <c r="E8888" t="s">
        <v>26</v>
      </c>
      <c r="F8888">
        <v>355087382.91000003</v>
      </c>
      <c r="G8888">
        <v>292456104.06</v>
      </c>
      <c r="H8888">
        <v>548915511.63999999</v>
      </c>
      <c r="I8888" t="s">
        <v>26</v>
      </c>
      <c r="J8888" t="s">
        <v>26</v>
      </c>
      <c r="K8888" t="s">
        <v>26</v>
      </c>
    </row>
    <row r="8889" spans="1:11" x14ac:dyDescent="0.25">
      <c r="A8889" s="1">
        <v>39661</v>
      </c>
      <c r="B8889" t="s">
        <v>132</v>
      </c>
      <c r="C8889" t="s">
        <v>26</v>
      </c>
      <c r="D8889" t="s">
        <v>26</v>
      </c>
      <c r="E8889" t="s">
        <v>26</v>
      </c>
      <c r="F8889">
        <v>334300818.32999998</v>
      </c>
      <c r="G8889">
        <v>281733166.44999999</v>
      </c>
      <c r="H8889">
        <v>454663523.12</v>
      </c>
      <c r="I8889" t="s">
        <v>26</v>
      </c>
      <c r="J8889" t="s">
        <v>26</v>
      </c>
      <c r="K8889" t="s">
        <v>26</v>
      </c>
    </row>
    <row r="8890" spans="1:11" x14ac:dyDescent="0.25">
      <c r="A8890" s="1">
        <v>39661</v>
      </c>
      <c r="B8890" t="s">
        <v>133</v>
      </c>
      <c r="C8890" t="s">
        <v>26</v>
      </c>
      <c r="D8890" t="s">
        <v>26</v>
      </c>
      <c r="E8890" t="s">
        <v>26</v>
      </c>
      <c r="F8890">
        <v>307070420.85000002</v>
      </c>
      <c r="G8890">
        <v>276475245.98000002</v>
      </c>
      <c r="H8890">
        <v>390272775.81999999</v>
      </c>
      <c r="I8890" t="s">
        <v>26</v>
      </c>
      <c r="J8890" t="s">
        <v>26</v>
      </c>
      <c r="K8890" t="s">
        <v>26</v>
      </c>
    </row>
    <row r="8891" spans="1:11" x14ac:dyDescent="0.25">
      <c r="A8891" s="1">
        <v>39661</v>
      </c>
      <c r="B8891" t="s">
        <v>134</v>
      </c>
      <c r="C8891" t="s">
        <v>26</v>
      </c>
      <c r="D8891" t="s">
        <v>26</v>
      </c>
      <c r="E8891" t="s">
        <v>26</v>
      </c>
      <c r="F8891">
        <v>293770020.99000001</v>
      </c>
      <c r="G8891">
        <v>282889962.04000002</v>
      </c>
      <c r="H8891">
        <v>324176671.91000003</v>
      </c>
      <c r="I8891" t="s">
        <v>26</v>
      </c>
      <c r="J8891" t="s">
        <v>26</v>
      </c>
      <c r="K8891" t="s">
        <v>26</v>
      </c>
    </row>
    <row r="8892" spans="1:11" x14ac:dyDescent="0.25">
      <c r="A8892" s="1">
        <v>39661</v>
      </c>
      <c r="B8892" t="s">
        <v>135</v>
      </c>
      <c r="C8892" t="s">
        <v>26</v>
      </c>
      <c r="D8892" t="s">
        <v>26</v>
      </c>
      <c r="E8892" t="s">
        <v>26</v>
      </c>
      <c r="F8892">
        <v>299931396.51999998</v>
      </c>
      <c r="G8892">
        <v>264165597.28</v>
      </c>
      <c r="H8892">
        <v>404878201.26999998</v>
      </c>
      <c r="I8892" t="s">
        <v>26</v>
      </c>
      <c r="J8892" t="s">
        <v>26</v>
      </c>
      <c r="K8892" t="s">
        <v>26</v>
      </c>
    </row>
    <row r="8893" spans="1:11" x14ac:dyDescent="0.25">
      <c r="A8893" s="1">
        <v>39661</v>
      </c>
      <c r="B8893" t="s">
        <v>136</v>
      </c>
      <c r="C8893" t="s">
        <v>26</v>
      </c>
      <c r="D8893" t="s">
        <v>26</v>
      </c>
      <c r="E8893" t="s">
        <v>26</v>
      </c>
      <c r="F8893">
        <v>355372646.56</v>
      </c>
      <c r="G8893">
        <v>305157191.29000002</v>
      </c>
      <c r="H8893">
        <v>513655975.63</v>
      </c>
      <c r="I8893" t="s">
        <v>26</v>
      </c>
      <c r="J8893" t="s">
        <v>26</v>
      </c>
      <c r="K8893" t="s">
        <v>26</v>
      </c>
    </row>
    <row r="8894" spans="1:11" x14ac:dyDescent="0.25">
      <c r="A8894" s="1">
        <v>39661</v>
      </c>
      <c r="B8894" t="s">
        <v>137</v>
      </c>
      <c r="C8894" t="s">
        <v>26</v>
      </c>
      <c r="D8894" t="s">
        <v>26</v>
      </c>
      <c r="E8894" t="s">
        <v>26</v>
      </c>
      <c r="F8894">
        <v>322532137.61000001</v>
      </c>
      <c r="G8894">
        <v>267146019.43000001</v>
      </c>
      <c r="H8894">
        <v>554270010.44000006</v>
      </c>
      <c r="I8894" t="s">
        <v>26</v>
      </c>
      <c r="J8894" t="s">
        <v>26</v>
      </c>
      <c r="K8894" t="s">
        <v>26</v>
      </c>
    </row>
    <row r="8895" spans="1:11" x14ac:dyDescent="0.25">
      <c r="A8895" s="1">
        <v>39661</v>
      </c>
      <c r="B8895" t="s">
        <v>138</v>
      </c>
      <c r="C8895" t="s">
        <v>26</v>
      </c>
      <c r="D8895" t="s">
        <v>26</v>
      </c>
      <c r="E8895" t="s">
        <v>26</v>
      </c>
      <c r="F8895">
        <v>378620548.63999999</v>
      </c>
      <c r="G8895">
        <v>322058629.04000002</v>
      </c>
      <c r="H8895">
        <v>564618290.05999994</v>
      </c>
      <c r="I8895" t="s">
        <v>26</v>
      </c>
      <c r="J8895" t="s">
        <v>26</v>
      </c>
      <c r="K8895" t="s">
        <v>26</v>
      </c>
    </row>
    <row r="8896" spans="1:11" x14ac:dyDescent="0.25">
      <c r="A8896" s="1">
        <v>39661</v>
      </c>
      <c r="B8896" t="s">
        <v>139</v>
      </c>
      <c r="C8896" t="s">
        <v>26</v>
      </c>
      <c r="D8896" t="s">
        <v>26</v>
      </c>
      <c r="E8896" t="s">
        <v>26</v>
      </c>
      <c r="F8896">
        <v>345448502.73000002</v>
      </c>
      <c r="G8896">
        <v>291174401.80000001</v>
      </c>
      <c r="H8896">
        <v>535313670.61000001</v>
      </c>
      <c r="I8896" t="s">
        <v>26</v>
      </c>
      <c r="J8896" t="s">
        <v>26</v>
      </c>
      <c r="K8896" t="s">
        <v>26</v>
      </c>
    </row>
    <row r="8897" spans="1:11" x14ac:dyDescent="0.25">
      <c r="A8897" s="1">
        <v>39661</v>
      </c>
      <c r="B8897" t="s">
        <v>140</v>
      </c>
      <c r="C8897" t="s">
        <v>26</v>
      </c>
      <c r="D8897" t="s">
        <v>26</v>
      </c>
      <c r="E8897" t="s">
        <v>26</v>
      </c>
      <c r="F8897">
        <v>285289261.06999999</v>
      </c>
      <c r="G8897">
        <v>258340786.44</v>
      </c>
      <c r="H8897">
        <v>372632554.75999999</v>
      </c>
      <c r="I8897" t="s">
        <v>26</v>
      </c>
      <c r="J8897" t="s">
        <v>26</v>
      </c>
      <c r="K8897" t="s">
        <v>26</v>
      </c>
    </row>
    <row r="8898" spans="1:11" x14ac:dyDescent="0.25">
      <c r="A8898" s="1">
        <v>39661</v>
      </c>
      <c r="B8898" t="s">
        <v>141</v>
      </c>
      <c r="C8898" t="s">
        <v>26</v>
      </c>
      <c r="D8898" t="s">
        <v>26</v>
      </c>
      <c r="E8898" t="s">
        <v>26</v>
      </c>
      <c r="F8898">
        <v>325520335.25999999</v>
      </c>
      <c r="G8898">
        <v>296435871.49000001</v>
      </c>
      <c r="H8898">
        <v>421145654.79000002</v>
      </c>
      <c r="I8898" t="s">
        <v>26</v>
      </c>
      <c r="J8898" t="s">
        <v>26</v>
      </c>
      <c r="K8898" t="s">
        <v>26</v>
      </c>
    </row>
    <row r="8899" spans="1:11" x14ac:dyDescent="0.25">
      <c r="A8899" s="1">
        <v>39661</v>
      </c>
      <c r="B8899" t="s">
        <v>142</v>
      </c>
      <c r="C8899" t="s">
        <v>26</v>
      </c>
      <c r="D8899" t="s">
        <v>26</v>
      </c>
      <c r="E8899" t="s">
        <v>26</v>
      </c>
      <c r="F8899">
        <v>315063119.87</v>
      </c>
      <c r="G8899">
        <v>276852566.74000001</v>
      </c>
      <c r="H8899">
        <v>435121576.68000001</v>
      </c>
      <c r="I8899" t="s">
        <v>26</v>
      </c>
      <c r="J8899" t="s">
        <v>26</v>
      </c>
      <c r="K8899" t="s">
        <v>26</v>
      </c>
    </row>
    <row r="8900" spans="1:11" x14ac:dyDescent="0.25">
      <c r="A8900" s="1">
        <v>39661</v>
      </c>
      <c r="B8900" t="s">
        <v>143</v>
      </c>
      <c r="C8900" t="s">
        <v>26</v>
      </c>
      <c r="D8900" t="s">
        <v>26</v>
      </c>
      <c r="E8900" t="s">
        <v>26</v>
      </c>
      <c r="F8900">
        <v>322383671.57999998</v>
      </c>
      <c r="G8900">
        <v>286708401.81999999</v>
      </c>
      <c r="H8900">
        <v>411527013.72000003</v>
      </c>
      <c r="I8900" t="s">
        <v>26</v>
      </c>
      <c r="J8900" t="s">
        <v>26</v>
      </c>
      <c r="K8900" t="s">
        <v>26</v>
      </c>
    </row>
    <row r="8901" spans="1:11" x14ac:dyDescent="0.25">
      <c r="A8901" s="1">
        <v>39661</v>
      </c>
      <c r="B8901" t="s">
        <v>144</v>
      </c>
      <c r="C8901" t="s">
        <v>26</v>
      </c>
      <c r="D8901" t="s">
        <v>26</v>
      </c>
      <c r="E8901" t="s">
        <v>26</v>
      </c>
      <c r="F8901">
        <v>311731649.52999997</v>
      </c>
      <c r="G8901">
        <v>267133975.18000001</v>
      </c>
      <c r="H8901">
        <v>461002606.02999997</v>
      </c>
      <c r="I8901" t="s">
        <v>26</v>
      </c>
      <c r="J8901" t="s">
        <v>26</v>
      </c>
      <c r="K8901" t="s">
        <v>26</v>
      </c>
    </row>
    <row r="8902" spans="1:11" x14ac:dyDescent="0.25">
      <c r="A8902" s="1">
        <v>39661</v>
      </c>
      <c r="B8902" t="s">
        <v>145</v>
      </c>
      <c r="C8902" t="s">
        <v>26</v>
      </c>
      <c r="D8902" t="s">
        <v>26</v>
      </c>
      <c r="E8902" t="s">
        <v>26</v>
      </c>
      <c r="F8902">
        <v>335129101.73000002</v>
      </c>
      <c r="G8902">
        <v>292782061.19</v>
      </c>
      <c r="H8902">
        <v>442897740.69999999</v>
      </c>
      <c r="I8902" t="s">
        <v>26</v>
      </c>
      <c r="J8902" t="s">
        <v>26</v>
      </c>
      <c r="K8902" t="s">
        <v>26</v>
      </c>
    </row>
    <row r="8903" spans="1:11" x14ac:dyDescent="0.25">
      <c r="A8903" s="1">
        <v>39661</v>
      </c>
      <c r="B8903" t="s">
        <v>146</v>
      </c>
      <c r="C8903" t="s">
        <v>26</v>
      </c>
      <c r="D8903" t="s">
        <v>26</v>
      </c>
      <c r="E8903" t="s">
        <v>26</v>
      </c>
      <c r="F8903">
        <v>338100425.79000002</v>
      </c>
      <c r="G8903">
        <v>307165256.14999998</v>
      </c>
      <c r="H8903">
        <v>427138691.94999999</v>
      </c>
      <c r="I8903" t="s">
        <v>26</v>
      </c>
      <c r="J8903" t="s">
        <v>26</v>
      </c>
      <c r="K8903" t="s">
        <v>26</v>
      </c>
    </row>
    <row r="8904" spans="1:11" x14ac:dyDescent="0.25">
      <c r="A8904" s="1">
        <v>39661</v>
      </c>
      <c r="B8904" t="s">
        <v>2</v>
      </c>
      <c r="C8904" t="s">
        <v>26</v>
      </c>
      <c r="D8904" t="s">
        <v>26</v>
      </c>
      <c r="E8904" t="s">
        <v>26</v>
      </c>
      <c r="F8904">
        <v>323418119.98000002</v>
      </c>
      <c r="G8904">
        <v>283108737.97000003</v>
      </c>
      <c r="H8904">
        <v>438246186.80000001</v>
      </c>
      <c r="I8904" t="s">
        <v>26</v>
      </c>
      <c r="J8904" t="s">
        <v>26</v>
      </c>
      <c r="K8904" t="s">
        <v>26</v>
      </c>
    </row>
    <row r="8905" spans="1:11" x14ac:dyDescent="0.25">
      <c r="A8905" s="1">
        <v>39661</v>
      </c>
      <c r="B8905" t="s">
        <v>147</v>
      </c>
      <c r="C8905" t="s">
        <v>26</v>
      </c>
      <c r="D8905" t="s">
        <v>26</v>
      </c>
      <c r="E8905" t="s">
        <v>26</v>
      </c>
      <c r="F8905">
        <v>331301316.37</v>
      </c>
      <c r="G8905">
        <v>271400335.82999998</v>
      </c>
      <c r="H8905">
        <v>466830366.75</v>
      </c>
      <c r="I8905" t="s">
        <v>26</v>
      </c>
      <c r="J8905" t="s">
        <v>26</v>
      </c>
      <c r="K8905" t="s">
        <v>26</v>
      </c>
    </row>
    <row r="8906" spans="1:11" x14ac:dyDescent="0.25">
      <c r="A8906" s="1">
        <v>39661</v>
      </c>
      <c r="B8906" t="s">
        <v>148</v>
      </c>
      <c r="C8906" t="s">
        <v>26</v>
      </c>
      <c r="D8906" t="s">
        <v>26</v>
      </c>
      <c r="E8906" t="s">
        <v>26</v>
      </c>
      <c r="F8906">
        <v>327005078.23000002</v>
      </c>
      <c r="G8906">
        <v>281880643.48000002</v>
      </c>
      <c r="H8906">
        <v>430910885.88</v>
      </c>
      <c r="I8906" t="s">
        <v>26</v>
      </c>
      <c r="J8906" t="s">
        <v>26</v>
      </c>
      <c r="K8906" t="s">
        <v>26</v>
      </c>
    </row>
    <row r="8907" spans="1:11" x14ac:dyDescent="0.25">
      <c r="A8907" s="1">
        <v>39661</v>
      </c>
      <c r="B8907" t="s">
        <v>149</v>
      </c>
      <c r="C8907" t="s">
        <v>26</v>
      </c>
      <c r="D8907" t="s">
        <v>26</v>
      </c>
      <c r="E8907" t="s">
        <v>26</v>
      </c>
      <c r="F8907">
        <v>315607496.76999998</v>
      </c>
      <c r="G8907">
        <v>272231167.01999998</v>
      </c>
      <c r="H8907">
        <v>415883793.57999998</v>
      </c>
      <c r="I8907" t="s">
        <v>26</v>
      </c>
      <c r="J8907" t="s">
        <v>26</v>
      </c>
      <c r="K8907" t="s">
        <v>26</v>
      </c>
    </row>
    <row r="8908" spans="1:11" x14ac:dyDescent="0.25">
      <c r="A8908" s="1">
        <v>39661</v>
      </c>
      <c r="B8908" t="s">
        <v>150</v>
      </c>
      <c r="C8908" t="s">
        <v>26</v>
      </c>
      <c r="D8908" t="s">
        <v>26</v>
      </c>
      <c r="E8908" t="s">
        <v>26</v>
      </c>
      <c r="F8908">
        <v>348778571.48000002</v>
      </c>
      <c r="G8908">
        <v>302996787.06999999</v>
      </c>
      <c r="H8908">
        <v>464573040.30000001</v>
      </c>
      <c r="I8908" t="s">
        <v>26</v>
      </c>
      <c r="J8908" t="s">
        <v>26</v>
      </c>
      <c r="K8908" t="s">
        <v>26</v>
      </c>
    </row>
    <row r="8909" spans="1:11" x14ac:dyDescent="0.25">
      <c r="A8909" s="1">
        <v>39661</v>
      </c>
      <c r="B8909" t="s">
        <v>151</v>
      </c>
      <c r="C8909" t="s">
        <v>26</v>
      </c>
      <c r="D8909" t="s">
        <v>26</v>
      </c>
      <c r="E8909" t="s">
        <v>26</v>
      </c>
      <c r="F8909">
        <v>291733303.85000002</v>
      </c>
      <c r="G8909">
        <v>255080096.28</v>
      </c>
      <c r="H8909">
        <v>401339477.44</v>
      </c>
      <c r="I8909" t="s">
        <v>26</v>
      </c>
      <c r="J8909" t="s">
        <v>26</v>
      </c>
      <c r="K8909" t="s">
        <v>26</v>
      </c>
    </row>
    <row r="8910" spans="1:11" x14ac:dyDescent="0.25">
      <c r="A8910" s="1">
        <v>39661</v>
      </c>
      <c r="B8910" t="s">
        <v>152</v>
      </c>
      <c r="C8910" t="s">
        <v>26</v>
      </c>
      <c r="D8910" t="s">
        <v>26</v>
      </c>
      <c r="E8910" t="s">
        <v>26</v>
      </c>
      <c r="F8910">
        <v>295205252.35000002</v>
      </c>
      <c r="G8910">
        <v>269117741.43000001</v>
      </c>
      <c r="H8910">
        <v>368051863.51999998</v>
      </c>
      <c r="I8910" t="s">
        <v>26</v>
      </c>
      <c r="J8910" t="s">
        <v>26</v>
      </c>
      <c r="K8910" t="s">
        <v>26</v>
      </c>
    </row>
    <row r="8911" spans="1:11" x14ac:dyDescent="0.25">
      <c r="A8911" s="1">
        <v>39661</v>
      </c>
      <c r="B8911" t="s">
        <v>153</v>
      </c>
      <c r="C8911" t="s">
        <v>26</v>
      </c>
      <c r="D8911" t="s">
        <v>26</v>
      </c>
      <c r="E8911" t="s">
        <v>26</v>
      </c>
      <c r="F8911">
        <v>361639108.05000001</v>
      </c>
      <c r="G8911">
        <v>346113267.37</v>
      </c>
      <c r="H8911">
        <v>408226824.5</v>
      </c>
      <c r="I8911" t="s">
        <v>26</v>
      </c>
      <c r="J8911" t="s">
        <v>26</v>
      </c>
      <c r="K8911" t="s">
        <v>26</v>
      </c>
    </row>
    <row r="8912" spans="1:11" x14ac:dyDescent="0.25">
      <c r="A8912" s="1">
        <v>39661</v>
      </c>
      <c r="B8912" t="s">
        <v>154</v>
      </c>
      <c r="C8912" t="s">
        <v>26</v>
      </c>
      <c r="D8912" t="s">
        <v>26</v>
      </c>
      <c r="E8912" t="s">
        <v>26</v>
      </c>
      <c r="F8912">
        <v>321075204.07999998</v>
      </c>
      <c r="G8912">
        <v>292372289.25999999</v>
      </c>
      <c r="H8912">
        <v>418113668.74000001</v>
      </c>
      <c r="I8912" t="s">
        <v>26</v>
      </c>
      <c r="J8912" t="s">
        <v>26</v>
      </c>
      <c r="K8912" t="s">
        <v>26</v>
      </c>
    </row>
    <row r="8913" spans="1:11" x14ac:dyDescent="0.25">
      <c r="A8913" s="1">
        <v>39661</v>
      </c>
      <c r="B8913" t="s">
        <v>155</v>
      </c>
      <c r="C8913" t="s">
        <v>26</v>
      </c>
      <c r="D8913" t="s">
        <v>26</v>
      </c>
      <c r="E8913" t="s">
        <v>26</v>
      </c>
      <c r="F8913">
        <v>298195400.48000002</v>
      </c>
      <c r="G8913">
        <v>272363034.44</v>
      </c>
      <c r="H8913">
        <v>371387365.07999998</v>
      </c>
      <c r="I8913" t="s">
        <v>26</v>
      </c>
      <c r="J8913" t="s">
        <v>26</v>
      </c>
      <c r="K8913" t="s">
        <v>26</v>
      </c>
    </row>
    <row r="8914" spans="1:11" x14ac:dyDescent="0.25">
      <c r="A8914" s="1">
        <v>39692</v>
      </c>
      <c r="B8914" t="s">
        <v>1</v>
      </c>
      <c r="C8914" t="s">
        <v>26</v>
      </c>
      <c r="D8914" t="s">
        <v>26</v>
      </c>
      <c r="E8914" t="s">
        <v>26</v>
      </c>
      <c r="F8914">
        <v>329692970.35000002</v>
      </c>
      <c r="G8914">
        <v>290882209.95999998</v>
      </c>
      <c r="H8914">
        <v>433677862.87</v>
      </c>
      <c r="I8914" t="s">
        <v>26</v>
      </c>
      <c r="J8914" t="s">
        <v>26</v>
      </c>
      <c r="K8914" t="s">
        <v>26</v>
      </c>
    </row>
    <row r="8915" spans="1:11" x14ac:dyDescent="0.25">
      <c r="A8915" s="1">
        <v>39692</v>
      </c>
      <c r="B8915" t="s">
        <v>126</v>
      </c>
      <c r="C8915" t="s">
        <v>26</v>
      </c>
      <c r="D8915" t="s">
        <v>26</v>
      </c>
      <c r="E8915" t="s">
        <v>26</v>
      </c>
      <c r="F8915">
        <v>323137634.62</v>
      </c>
      <c r="G8915">
        <v>289720844.49000001</v>
      </c>
      <c r="H8915">
        <v>413691784.56</v>
      </c>
      <c r="I8915" t="s">
        <v>26</v>
      </c>
      <c r="J8915" t="s">
        <v>26</v>
      </c>
      <c r="K8915" t="s">
        <v>26</v>
      </c>
    </row>
    <row r="8916" spans="1:11" x14ac:dyDescent="0.25">
      <c r="A8916" s="1">
        <v>39692</v>
      </c>
      <c r="B8916" t="s">
        <v>127</v>
      </c>
      <c r="C8916" t="s">
        <v>26</v>
      </c>
      <c r="D8916" t="s">
        <v>26</v>
      </c>
      <c r="E8916" t="s">
        <v>26</v>
      </c>
      <c r="F8916">
        <v>332598514.68000001</v>
      </c>
      <c r="G8916">
        <v>291706937.85000002</v>
      </c>
      <c r="H8916">
        <v>460213001.27999997</v>
      </c>
      <c r="I8916" t="s">
        <v>26</v>
      </c>
      <c r="J8916" t="s">
        <v>26</v>
      </c>
      <c r="K8916" t="s">
        <v>26</v>
      </c>
    </row>
    <row r="8917" spans="1:11" x14ac:dyDescent="0.25">
      <c r="A8917" s="1">
        <v>39692</v>
      </c>
      <c r="B8917" t="s">
        <v>113</v>
      </c>
      <c r="C8917" t="s">
        <v>26</v>
      </c>
      <c r="D8917" t="s">
        <v>26</v>
      </c>
      <c r="E8917" t="s">
        <v>26</v>
      </c>
      <c r="F8917">
        <v>334129963.12</v>
      </c>
      <c r="G8917">
        <v>292130730.14999998</v>
      </c>
      <c r="H8917">
        <v>437213438.22000003</v>
      </c>
      <c r="I8917" t="s">
        <v>26</v>
      </c>
      <c r="J8917" t="s">
        <v>26</v>
      </c>
      <c r="K8917" t="s">
        <v>26</v>
      </c>
    </row>
    <row r="8918" spans="1:11" x14ac:dyDescent="0.25">
      <c r="A8918" s="1">
        <v>39692</v>
      </c>
      <c r="B8918" t="s">
        <v>128</v>
      </c>
      <c r="C8918" t="s">
        <v>26</v>
      </c>
      <c r="D8918" t="s">
        <v>26</v>
      </c>
      <c r="E8918" t="s">
        <v>26</v>
      </c>
      <c r="F8918">
        <v>315375597.39999998</v>
      </c>
      <c r="G8918">
        <v>276037976.95999998</v>
      </c>
      <c r="H8918">
        <v>419609599</v>
      </c>
      <c r="I8918" t="s">
        <v>26</v>
      </c>
      <c r="J8918" t="s">
        <v>26</v>
      </c>
      <c r="K8918" t="s">
        <v>26</v>
      </c>
    </row>
    <row r="8919" spans="1:11" x14ac:dyDescent="0.25">
      <c r="A8919" s="1">
        <v>39692</v>
      </c>
      <c r="B8919" t="s">
        <v>129</v>
      </c>
      <c r="C8919" t="s">
        <v>26</v>
      </c>
      <c r="D8919" t="s">
        <v>26</v>
      </c>
      <c r="E8919" t="s">
        <v>26</v>
      </c>
      <c r="F8919">
        <v>327982729.61000001</v>
      </c>
      <c r="G8919">
        <v>305454925.92000002</v>
      </c>
      <c r="H8919">
        <v>398151957.76999998</v>
      </c>
      <c r="I8919" t="s">
        <v>26</v>
      </c>
      <c r="J8919" t="s">
        <v>26</v>
      </c>
      <c r="K8919" t="s">
        <v>26</v>
      </c>
    </row>
    <row r="8920" spans="1:11" x14ac:dyDescent="0.25">
      <c r="A8920" s="1">
        <v>39692</v>
      </c>
      <c r="B8920" t="s">
        <v>130</v>
      </c>
      <c r="C8920" t="s">
        <v>26</v>
      </c>
      <c r="D8920" t="s">
        <v>26</v>
      </c>
      <c r="E8920" t="s">
        <v>26</v>
      </c>
      <c r="F8920">
        <v>341963194.19999999</v>
      </c>
      <c r="G8920">
        <v>298135774.77999997</v>
      </c>
      <c r="H8920">
        <v>507230649.00999999</v>
      </c>
      <c r="I8920" t="s">
        <v>26</v>
      </c>
      <c r="J8920" t="s">
        <v>26</v>
      </c>
      <c r="K8920" t="s">
        <v>26</v>
      </c>
    </row>
    <row r="8921" spans="1:11" x14ac:dyDescent="0.25">
      <c r="A8921" s="1">
        <v>39692</v>
      </c>
      <c r="B8921" t="s">
        <v>131</v>
      </c>
      <c r="C8921" t="s">
        <v>26</v>
      </c>
      <c r="D8921" t="s">
        <v>26</v>
      </c>
      <c r="E8921" t="s">
        <v>26</v>
      </c>
      <c r="F8921">
        <v>360449202.38999999</v>
      </c>
      <c r="G8921">
        <v>299767506.66000003</v>
      </c>
      <c r="H8921">
        <v>548915511.63999999</v>
      </c>
      <c r="I8921" t="s">
        <v>26</v>
      </c>
      <c r="J8921" t="s">
        <v>26</v>
      </c>
      <c r="K8921" t="s">
        <v>26</v>
      </c>
    </row>
    <row r="8922" spans="1:11" x14ac:dyDescent="0.25">
      <c r="A8922" s="1">
        <v>39692</v>
      </c>
      <c r="B8922" t="s">
        <v>132</v>
      </c>
      <c r="C8922" t="s">
        <v>26</v>
      </c>
      <c r="D8922" t="s">
        <v>26</v>
      </c>
      <c r="E8922" t="s">
        <v>26</v>
      </c>
      <c r="F8922">
        <v>339883641.99000001</v>
      </c>
      <c r="G8922">
        <v>286888883.39999998</v>
      </c>
      <c r="H8922">
        <v>461301610.56</v>
      </c>
      <c r="I8922" t="s">
        <v>26</v>
      </c>
      <c r="J8922" t="s">
        <v>26</v>
      </c>
      <c r="K8922" t="s">
        <v>26</v>
      </c>
    </row>
    <row r="8923" spans="1:11" x14ac:dyDescent="0.25">
      <c r="A8923" s="1">
        <v>39692</v>
      </c>
      <c r="B8923" t="s">
        <v>133</v>
      </c>
      <c r="C8923" t="s">
        <v>26</v>
      </c>
      <c r="D8923" t="s">
        <v>26</v>
      </c>
      <c r="E8923" t="s">
        <v>26</v>
      </c>
      <c r="F8923">
        <v>310325367.31</v>
      </c>
      <c r="G8923">
        <v>281645333.07999998</v>
      </c>
      <c r="H8923">
        <v>390272775.81999999</v>
      </c>
      <c r="I8923" t="s">
        <v>26</v>
      </c>
      <c r="J8923" t="s">
        <v>26</v>
      </c>
      <c r="K8923" t="s">
        <v>26</v>
      </c>
    </row>
    <row r="8924" spans="1:11" x14ac:dyDescent="0.25">
      <c r="A8924" s="1">
        <v>39692</v>
      </c>
      <c r="B8924" t="s">
        <v>134</v>
      </c>
      <c r="C8924" t="s">
        <v>26</v>
      </c>
      <c r="D8924" t="s">
        <v>26</v>
      </c>
      <c r="E8924" t="s">
        <v>26</v>
      </c>
      <c r="F8924">
        <v>296472705.19</v>
      </c>
      <c r="G8924">
        <v>287105022.47000003</v>
      </c>
      <c r="H8924">
        <v>324176671.91000003</v>
      </c>
      <c r="I8924" t="s">
        <v>26</v>
      </c>
      <c r="J8924" t="s">
        <v>26</v>
      </c>
      <c r="K8924" t="s">
        <v>26</v>
      </c>
    </row>
    <row r="8925" spans="1:11" x14ac:dyDescent="0.25">
      <c r="A8925" s="1">
        <v>39692</v>
      </c>
      <c r="B8925" t="s">
        <v>135</v>
      </c>
      <c r="C8925" t="s">
        <v>26</v>
      </c>
      <c r="D8925" t="s">
        <v>26</v>
      </c>
      <c r="E8925" t="s">
        <v>26</v>
      </c>
      <c r="F8925">
        <v>303740525.25</v>
      </c>
      <c r="G8925">
        <v>269580992.01999998</v>
      </c>
      <c r="H8925">
        <v>404878201.26999998</v>
      </c>
      <c r="I8925" t="s">
        <v>26</v>
      </c>
      <c r="J8925" t="s">
        <v>26</v>
      </c>
      <c r="K8925" t="s">
        <v>26</v>
      </c>
    </row>
    <row r="8926" spans="1:11" x14ac:dyDescent="0.25">
      <c r="A8926" s="1">
        <v>39692</v>
      </c>
      <c r="B8926" t="s">
        <v>136</v>
      </c>
      <c r="C8926" t="s">
        <v>26</v>
      </c>
      <c r="D8926" t="s">
        <v>26</v>
      </c>
      <c r="E8926" t="s">
        <v>26</v>
      </c>
      <c r="F8926">
        <v>359494969.25999999</v>
      </c>
      <c r="G8926">
        <v>311290850.83999997</v>
      </c>
      <c r="H8926">
        <v>513655975.63</v>
      </c>
      <c r="I8926" t="s">
        <v>26</v>
      </c>
      <c r="J8926" t="s">
        <v>26</v>
      </c>
      <c r="K8926" t="s">
        <v>26</v>
      </c>
    </row>
    <row r="8927" spans="1:11" x14ac:dyDescent="0.25">
      <c r="A8927" s="1">
        <v>39692</v>
      </c>
      <c r="B8927" t="s">
        <v>137</v>
      </c>
      <c r="C8927" t="s">
        <v>26</v>
      </c>
      <c r="D8927" t="s">
        <v>26</v>
      </c>
      <c r="E8927" t="s">
        <v>26</v>
      </c>
      <c r="F8927">
        <v>327918424.31</v>
      </c>
      <c r="G8927">
        <v>272943088.05000001</v>
      </c>
      <c r="H8927">
        <v>558815024.52999997</v>
      </c>
      <c r="I8927" t="s">
        <v>26</v>
      </c>
      <c r="J8927" t="s">
        <v>26</v>
      </c>
      <c r="K8927" t="s">
        <v>26</v>
      </c>
    </row>
    <row r="8928" spans="1:11" x14ac:dyDescent="0.25">
      <c r="A8928" s="1">
        <v>39692</v>
      </c>
      <c r="B8928" t="s">
        <v>138</v>
      </c>
      <c r="C8928" t="s">
        <v>26</v>
      </c>
      <c r="D8928" t="s">
        <v>26</v>
      </c>
      <c r="E8928" t="s">
        <v>26</v>
      </c>
      <c r="F8928">
        <v>385473580.56999999</v>
      </c>
      <c r="G8928">
        <v>331398329.29000002</v>
      </c>
      <c r="H8928">
        <v>564618290.05999994</v>
      </c>
      <c r="I8928" t="s">
        <v>26</v>
      </c>
      <c r="J8928" t="s">
        <v>26</v>
      </c>
      <c r="K8928" t="s">
        <v>26</v>
      </c>
    </row>
    <row r="8929" spans="1:11" x14ac:dyDescent="0.25">
      <c r="A8929" s="1">
        <v>39692</v>
      </c>
      <c r="B8929" t="s">
        <v>139</v>
      </c>
      <c r="C8929" t="s">
        <v>26</v>
      </c>
      <c r="D8929" t="s">
        <v>26</v>
      </c>
      <c r="E8929" t="s">
        <v>26</v>
      </c>
      <c r="F8929">
        <v>349973878.11000001</v>
      </c>
      <c r="G8929">
        <v>297463768.88</v>
      </c>
      <c r="H8929">
        <v>535313670.61000001</v>
      </c>
      <c r="I8929" t="s">
        <v>26</v>
      </c>
      <c r="J8929" t="s">
        <v>26</v>
      </c>
      <c r="K8929" t="s">
        <v>26</v>
      </c>
    </row>
    <row r="8930" spans="1:11" x14ac:dyDescent="0.25">
      <c r="A8930" s="1">
        <v>39692</v>
      </c>
      <c r="B8930" t="s">
        <v>140</v>
      </c>
      <c r="C8930" t="s">
        <v>26</v>
      </c>
      <c r="D8930" t="s">
        <v>26</v>
      </c>
      <c r="E8930" t="s">
        <v>26</v>
      </c>
      <c r="F8930">
        <v>290795343.80000001</v>
      </c>
      <c r="G8930">
        <v>266065175.96000001</v>
      </c>
      <c r="H8930">
        <v>372632554.75999999</v>
      </c>
      <c r="I8930" t="s">
        <v>26</v>
      </c>
      <c r="J8930" t="s">
        <v>26</v>
      </c>
      <c r="K8930" t="s">
        <v>26</v>
      </c>
    </row>
    <row r="8931" spans="1:11" x14ac:dyDescent="0.25">
      <c r="A8931" s="1">
        <v>39692</v>
      </c>
      <c r="B8931" t="s">
        <v>141</v>
      </c>
      <c r="C8931" t="s">
        <v>26</v>
      </c>
      <c r="D8931" t="s">
        <v>26</v>
      </c>
      <c r="E8931" t="s">
        <v>26</v>
      </c>
      <c r="F8931">
        <v>329621891.48000002</v>
      </c>
      <c r="G8931">
        <v>302334945.33999997</v>
      </c>
      <c r="H8931">
        <v>421145654.79000002</v>
      </c>
      <c r="I8931" t="s">
        <v>26</v>
      </c>
      <c r="J8931" t="s">
        <v>26</v>
      </c>
      <c r="K8931" t="s">
        <v>26</v>
      </c>
    </row>
    <row r="8932" spans="1:11" x14ac:dyDescent="0.25">
      <c r="A8932" s="1">
        <v>39692</v>
      </c>
      <c r="B8932" t="s">
        <v>142</v>
      </c>
      <c r="C8932" t="s">
        <v>26</v>
      </c>
      <c r="D8932" t="s">
        <v>26</v>
      </c>
      <c r="E8932" t="s">
        <v>26</v>
      </c>
      <c r="F8932">
        <v>319852079.30000001</v>
      </c>
      <c r="G8932">
        <v>283524713.60000002</v>
      </c>
      <c r="H8932">
        <v>435121576.68000001</v>
      </c>
      <c r="I8932" t="s">
        <v>26</v>
      </c>
      <c r="J8932" t="s">
        <v>26</v>
      </c>
      <c r="K8932" t="s">
        <v>26</v>
      </c>
    </row>
    <row r="8933" spans="1:11" x14ac:dyDescent="0.25">
      <c r="A8933" s="1">
        <v>39692</v>
      </c>
      <c r="B8933" t="s">
        <v>143</v>
      </c>
      <c r="C8933" t="s">
        <v>26</v>
      </c>
      <c r="D8933" t="s">
        <v>26</v>
      </c>
      <c r="E8933" t="s">
        <v>26</v>
      </c>
      <c r="F8933">
        <v>326187798.89999998</v>
      </c>
      <c r="G8933">
        <v>292356557.32999998</v>
      </c>
      <c r="H8933">
        <v>411527013.72000003</v>
      </c>
      <c r="I8933" t="s">
        <v>26</v>
      </c>
      <c r="J8933" t="s">
        <v>26</v>
      </c>
      <c r="K8933" t="s">
        <v>26</v>
      </c>
    </row>
    <row r="8934" spans="1:11" x14ac:dyDescent="0.25">
      <c r="A8934" s="1">
        <v>39692</v>
      </c>
      <c r="B8934" t="s">
        <v>144</v>
      </c>
      <c r="C8934" t="s">
        <v>26</v>
      </c>
      <c r="D8934" t="s">
        <v>26</v>
      </c>
      <c r="E8934" t="s">
        <v>26</v>
      </c>
      <c r="F8934">
        <v>314880139.19</v>
      </c>
      <c r="G8934">
        <v>271541685.76999998</v>
      </c>
      <c r="H8934">
        <v>461002606.02999997</v>
      </c>
      <c r="I8934" t="s">
        <v>26</v>
      </c>
      <c r="J8934" t="s">
        <v>26</v>
      </c>
      <c r="K8934" t="s">
        <v>26</v>
      </c>
    </row>
    <row r="8935" spans="1:11" x14ac:dyDescent="0.25">
      <c r="A8935" s="1">
        <v>39692</v>
      </c>
      <c r="B8935" t="s">
        <v>145</v>
      </c>
      <c r="C8935" t="s">
        <v>26</v>
      </c>
      <c r="D8935" t="s">
        <v>26</v>
      </c>
      <c r="E8935" t="s">
        <v>26</v>
      </c>
      <c r="F8935">
        <v>339184163.86000001</v>
      </c>
      <c r="G8935">
        <v>298959762.68000001</v>
      </c>
      <c r="H8935">
        <v>442897740.69999999</v>
      </c>
      <c r="I8935" t="s">
        <v>26</v>
      </c>
      <c r="J8935" t="s">
        <v>26</v>
      </c>
      <c r="K8935" t="s">
        <v>26</v>
      </c>
    </row>
    <row r="8936" spans="1:11" x14ac:dyDescent="0.25">
      <c r="A8936" s="1">
        <v>39692</v>
      </c>
      <c r="B8936" t="s">
        <v>146</v>
      </c>
      <c r="C8936" t="s">
        <v>26</v>
      </c>
      <c r="D8936" t="s">
        <v>26</v>
      </c>
      <c r="E8936" t="s">
        <v>26</v>
      </c>
      <c r="F8936">
        <v>345504825.12</v>
      </c>
      <c r="G8936">
        <v>312018467.19999999</v>
      </c>
      <c r="H8936">
        <v>440337277.52999997</v>
      </c>
      <c r="I8936" t="s">
        <v>26</v>
      </c>
      <c r="J8936" t="s">
        <v>26</v>
      </c>
      <c r="K8936" t="s">
        <v>26</v>
      </c>
    </row>
    <row r="8937" spans="1:11" x14ac:dyDescent="0.25">
      <c r="A8937" s="1">
        <v>39692</v>
      </c>
      <c r="B8937" t="s">
        <v>2</v>
      </c>
      <c r="C8937" t="s">
        <v>26</v>
      </c>
      <c r="D8937" t="s">
        <v>26</v>
      </c>
      <c r="E8937" t="s">
        <v>26</v>
      </c>
      <c r="F8937">
        <v>326846352.05000001</v>
      </c>
      <c r="G8937">
        <v>288034830.00999999</v>
      </c>
      <c r="H8937">
        <v>438246186.80000001</v>
      </c>
      <c r="I8937" t="s">
        <v>26</v>
      </c>
      <c r="J8937" t="s">
        <v>26</v>
      </c>
      <c r="K8937" t="s">
        <v>26</v>
      </c>
    </row>
    <row r="8938" spans="1:11" x14ac:dyDescent="0.25">
      <c r="A8938" s="1">
        <v>39692</v>
      </c>
      <c r="B8938" t="s">
        <v>147</v>
      </c>
      <c r="C8938" t="s">
        <v>26</v>
      </c>
      <c r="D8938" t="s">
        <v>26</v>
      </c>
      <c r="E8938" t="s">
        <v>26</v>
      </c>
      <c r="F8938">
        <v>334978760.98000002</v>
      </c>
      <c r="G8938">
        <v>277126882.92000002</v>
      </c>
      <c r="H8938">
        <v>466737000.67000002</v>
      </c>
      <c r="I8938" t="s">
        <v>26</v>
      </c>
      <c r="J8938" t="s">
        <v>26</v>
      </c>
      <c r="K8938" t="s">
        <v>26</v>
      </c>
    </row>
    <row r="8939" spans="1:11" x14ac:dyDescent="0.25">
      <c r="A8939" s="1">
        <v>39692</v>
      </c>
      <c r="B8939" t="s">
        <v>148</v>
      </c>
      <c r="C8939" t="s">
        <v>26</v>
      </c>
      <c r="D8939" t="s">
        <v>26</v>
      </c>
      <c r="E8939" t="s">
        <v>26</v>
      </c>
      <c r="F8939">
        <v>330569433.58999997</v>
      </c>
      <c r="G8939">
        <v>287659196.67000002</v>
      </c>
      <c r="H8939">
        <v>430910885.88</v>
      </c>
      <c r="I8939" t="s">
        <v>26</v>
      </c>
      <c r="J8939" t="s">
        <v>26</v>
      </c>
      <c r="K8939" t="s">
        <v>26</v>
      </c>
    </row>
    <row r="8940" spans="1:11" x14ac:dyDescent="0.25">
      <c r="A8940" s="1">
        <v>39692</v>
      </c>
      <c r="B8940" t="s">
        <v>149</v>
      </c>
      <c r="C8940" t="s">
        <v>26</v>
      </c>
      <c r="D8940" t="s">
        <v>26</v>
      </c>
      <c r="E8940" t="s">
        <v>26</v>
      </c>
      <c r="F8940">
        <v>318826693.24000001</v>
      </c>
      <c r="G8940">
        <v>277485228.54000002</v>
      </c>
      <c r="H8940">
        <v>415883793.57999998</v>
      </c>
      <c r="I8940" t="s">
        <v>26</v>
      </c>
      <c r="J8940" t="s">
        <v>26</v>
      </c>
      <c r="K8940" t="s">
        <v>26</v>
      </c>
    </row>
    <row r="8941" spans="1:11" x14ac:dyDescent="0.25">
      <c r="A8941" s="1">
        <v>39692</v>
      </c>
      <c r="B8941" t="s">
        <v>150</v>
      </c>
      <c r="C8941" t="s">
        <v>26</v>
      </c>
      <c r="D8941" t="s">
        <v>26</v>
      </c>
      <c r="E8941" t="s">
        <v>26</v>
      </c>
      <c r="F8941">
        <v>352650013.62</v>
      </c>
      <c r="G8941">
        <v>308935524.10000002</v>
      </c>
      <c r="H8941">
        <v>464573040.30000001</v>
      </c>
      <c r="I8941" t="s">
        <v>26</v>
      </c>
      <c r="J8941" t="s">
        <v>26</v>
      </c>
      <c r="K8941" t="s">
        <v>26</v>
      </c>
    </row>
    <row r="8942" spans="1:11" x14ac:dyDescent="0.25">
      <c r="A8942" s="1">
        <v>39692</v>
      </c>
      <c r="B8942" t="s">
        <v>151</v>
      </c>
      <c r="C8942" t="s">
        <v>26</v>
      </c>
      <c r="D8942" t="s">
        <v>26</v>
      </c>
      <c r="E8942" t="s">
        <v>26</v>
      </c>
      <c r="F8942">
        <v>294679810.22000003</v>
      </c>
      <c r="G8942">
        <v>259263409.86000001</v>
      </c>
      <c r="H8942">
        <v>401339477.44</v>
      </c>
      <c r="I8942" t="s">
        <v>26</v>
      </c>
      <c r="J8942" t="s">
        <v>26</v>
      </c>
      <c r="K8942" t="s">
        <v>26</v>
      </c>
    </row>
    <row r="8943" spans="1:11" x14ac:dyDescent="0.25">
      <c r="A8943" s="1">
        <v>39692</v>
      </c>
      <c r="B8943" t="s">
        <v>152</v>
      </c>
      <c r="C8943" t="s">
        <v>26</v>
      </c>
      <c r="D8943" t="s">
        <v>26</v>
      </c>
      <c r="E8943" t="s">
        <v>26</v>
      </c>
      <c r="F8943">
        <v>298983879.57999998</v>
      </c>
      <c r="G8943">
        <v>274688478.67000002</v>
      </c>
      <c r="H8943">
        <v>368051863.51999998</v>
      </c>
      <c r="I8943" t="s">
        <v>26</v>
      </c>
      <c r="J8943" t="s">
        <v>26</v>
      </c>
      <c r="K8943" t="s">
        <v>26</v>
      </c>
    </row>
    <row r="8944" spans="1:11" x14ac:dyDescent="0.25">
      <c r="A8944" s="1">
        <v>39692</v>
      </c>
      <c r="B8944" t="s">
        <v>153</v>
      </c>
      <c r="C8944" t="s">
        <v>26</v>
      </c>
      <c r="D8944" t="s">
        <v>26</v>
      </c>
      <c r="E8944" t="s">
        <v>26</v>
      </c>
      <c r="F8944">
        <v>366087269.07999998</v>
      </c>
      <c r="G8944">
        <v>352931698.73000002</v>
      </c>
      <c r="H8944">
        <v>408226824.5</v>
      </c>
      <c r="I8944" t="s">
        <v>26</v>
      </c>
      <c r="J8944" t="s">
        <v>26</v>
      </c>
      <c r="K8944" t="s">
        <v>26</v>
      </c>
    </row>
    <row r="8945" spans="1:11" x14ac:dyDescent="0.25">
      <c r="A8945" s="1">
        <v>39692</v>
      </c>
      <c r="B8945" t="s">
        <v>154</v>
      </c>
      <c r="C8945" t="s">
        <v>26</v>
      </c>
      <c r="D8945" t="s">
        <v>26</v>
      </c>
      <c r="E8945" t="s">
        <v>26</v>
      </c>
      <c r="F8945">
        <v>325602364.45999998</v>
      </c>
      <c r="G8945">
        <v>299009140.22000003</v>
      </c>
      <c r="H8945">
        <v>418113668.74000001</v>
      </c>
      <c r="I8945" t="s">
        <v>26</v>
      </c>
      <c r="J8945" t="s">
        <v>26</v>
      </c>
      <c r="K8945" t="s">
        <v>26</v>
      </c>
    </row>
    <row r="8946" spans="1:11" x14ac:dyDescent="0.25">
      <c r="A8946" s="1">
        <v>39692</v>
      </c>
      <c r="B8946" t="s">
        <v>155</v>
      </c>
      <c r="C8946" t="s">
        <v>26</v>
      </c>
      <c r="D8946" t="s">
        <v>26</v>
      </c>
      <c r="E8946" t="s">
        <v>26</v>
      </c>
      <c r="F8946">
        <v>303234902.74000001</v>
      </c>
      <c r="G8946">
        <v>279934726.79000002</v>
      </c>
      <c r="H8946">
        <v>371387365.07999998</v>
      </c>
      <c r="I8946" t="s">
        <v>26</v>
      </c>
      <c r="J8946" t="s">
        <v>26</v>
      </c>
      <c r="K8946" t="s">
        <v>26</v>
      </c>
    </row>
    <row r="8947" spans="1:11" x14ac:dyDescent="0.25">
      <c r="A8947" s="1">
        <v>39722</v>
      </c>
      <c r="B8947" t="s">
        <v>1</v>
      </c>
      <c r="C8947" t="s">
        <v>26</v>
      </c>
      <c r="D8947" t="s">
        <v>26</v>
      </c>
      <c r="E8947" t="s">
        <v>26</v>
      </c>
      <c r="F8947">
        <v>332825053.56999999</v>
      </c>
      <c r="G8947">
        <v>295187266.67000002</v>
      </c>
      <c r="H8947">
        <v>434631954.17000002</v>
      </c>
      <c r="I8947" t="s">
        <v>26</v>
      </c>
      <c r="J8947" t="s">
        <v>26</v>
      </c>
      <c r="K8947" t="s">
        <v>26</v>
      </c>
    </row>
    <row r="8948" spans="1:11" x14ac:dyDescent="0.25">
      <c r="A8948" s="1">
        <v>39722</v>
      </c>
      <c r="B8948" t="s">
        <v>126</v>
      </c>
      <c r="C8948" t="s">
        <v>26</v>
      </c>
      <c r="D8948" t="s">
        <v>26</v>
      </c>
      <c r="E8948" t="s">
        <v>26</v>
      </c>
      <c r="F8948">
        <v>330537486.45999998</v>
      </c>
      <c r="G8948">
        <v>295544233.47000003</v>
      </c>
      <c r="H8948">
        <v>424944201.10000002</v>
      </c>
      <c r="I8948" t="s">
        <v>26</v>
      </c>
      <c r="J8948" t="s">
        <v>26</v>
      </c>
      <c r="K8948" t="s">
        <v>26</v>
      </c>
    </row>
    <row r="8949" spans="1:11" x14ac:dyDescent="0.25">
      <c r="A8949" s="1">
        <v>39722</v>
      </c>
      <c r="B8949" t="s">
        <v>127</v>
      </c>
      <c r="C8949" t="s">
        <v>26</v>
      </c>
      <c r="D8949" t="s">
        <v>26</v>
      </c>
      <c r="E8949" t="s">
        <v>26</v>
      </c>
      <c r="F8949">
        <v>336323618.04000002</v>
      </c>
      <c r="G8949">
        <v>296986833.42000002</v>
      </c>
      <c r="H8949">
        <v>460351065.18000001</v>
      </c>
      <c r="I8949" t="s">
        <v>26</v>
      </c>
      <c r="J8949" t="s">
        <v>26</v>
      </c>
      <c r="K8949" t="s">
        <v>26</v>
      </c>
    </row>
    <row r="8950" spans="1:11" x14ac:dyDescent="0.25">
      <c r="A8950" s="1">
        <v>39722</v>
      </c>
      <c r="B8950" t="s">
        <v>113</v>
      </c>
      <c r="C8950" t="s">
        <v>26</v>
      </c>
      <c r="D8950" t="s">
        <v>26</v>
      </c>
      <c r="E8950" t="s">
        <v>26</v>
      </c>
      <c r="F8950">
        <v>336836415.81999999</v>
      </c>
      <c r="G8950">
        <v>296454264.94999999</v>
      </c>
      <c r="H8950">
        <v>437257159.56999999</v>
      </c>
      <c r="I8950" t="s">
        <v>26</v>
      </c>
      <c r="J8950" t="s">
        <v>26</v>
      </c>
      <c r="K8950" t="s">
        <v>26</v>
      </c>
    </row>
    <row r="8951" spans="1:11" x14ac:dyDescent="0.25">
      <c r="A8951" s="1">
        <v>39722</v>
      </c>
      <c r="B8951" t="s">
        <v>128</v>
      </c>
      <c r="C8951" t="s">
        <v>26</v>
      </c>
      <c r="D8951" t="s">
        <v>26</v>
      </c>
      <c r="E8951" t="s">
        <v>26</v>
      </c>
      <c r="F8951">
        <v>317078625.63</v>
      </c>
      <c r="G8951">
        <v>278660337.74000001</v>
      </c>
      <c r="H8951">
        <v>419609599</v>
      </c>
      <c r="I8951" t="s">
        <v>26</v>
      </c>
      <c r="J8951" t="s">
        <v>26</v>
      </c>
      <c r="K8951" t="s">
        <v>26</v>
      </c>
    </row>
    <row r="8952" spans="1:11" x14ac:dyDescent="0.25">
      <c r="A8952" s="1">
        <v>39722</v>
      </c>
      <c r="B8952" t="s">
        <v>129</v>
      </c>
      <c r="C8952" t="s">
        <v>26</v>
      </c>
      <c r="D8952" t="s">
        <v>26</v>
      </c>
      <c r="E8952" t="s">
        <v>26</v>
      </c>
      <c r="F8952">
        <v>329852231.17000002</v>
      </c>
      <c r="G8952">
        <v>308356747.72000003</v>
      </c>
      <c r="H8952">
        <v>397913066.58999997</v>
      </c>
      <c r="I8952" t="s">
        <v>26</v>
      </c>
      <c r="J8952" t="s">
        <v>26</v>
      </c>
      <c r="K8952" t="s">
        <v>26</v>
      </c>
    </row>
    <row r="8953" spans="1:11" x14ac:dyDescent="0.25">
      <c r="A8953" s="1">
        <v>39722</v>
      </c>
      <c r="B8953" t="s">
        <v>130</v>
      </c>
      <c r="C8953" t="s">
        <v>26</v>
      </c>
      <c r="D8953" t="s">
        <v>26</v>
      </c>
      <c r="E8953" t="s">
        <v>26</v>
      </c>
      <c r="F8953">
        <v>347776568.5</v>
      </c>
      <c r="G8953">
        <v>306095999.97000003</v>
      </c>
      <c r="H8953">
        <v>507230649.00999999</v>
      </c>
      <c r="I8953" t="s">
        <v>26</v>
      </c>
      <c r="J8953" t="s">
        <v>26</v>
      </c>
      <c r="K8953" t="s">
        <v>26</v>
      </c>
    </row>
    <row r="8954" spans="1:11" x14ac:dyDescent="0.25">
      <c r="A8954" s="1">
        <v>39722</v>
      </c>
      <c r="B8954" t="s">
        <v>131</v>
      </c>
      <c r="C8954" t="s">
        <v>26</v>
      </c>
      <c r="D8954" t="s">
        <v>26</v>
      </c>
      <c r="E8954" t="s">
        <v>26</v>
      </c>
      <c r="F8954">
        <v>362972346.81</v>
      </c>
      <c r="G8954">
        <v>303244809.74000001</v>
      </c>
      <c r="H8954">
        <v>548915511.63999999</v>
      </c>
      <c r="I8954" t="s">
        <v>26</v>
      </c>
      <c r="J8954" t="s">
        <v>26</v>
      </c>
      <c r="K8954" t="s">
        <v>26</v>
      </c>
    </row>
    <row r="8955" spans="1:11" x14ac:dyDescent="0.25">
      <c r="A8955" s="1">
        <v>39722</v>
      </c>
      <c r="B8955" t="s">
        <v>132</v>
      </c>
      <c r="C8955" t="s">
        <v>26</v>
      </c>
      <c r="D8955" t="s">
        <v>26</v>
      </c>
      <c r="E8955" t="s">
        <v>26</v>
      </c>
      <c r="F8955">
        <v>344676001.35000002</v>
      </c>
      <c r="G8955">
        <v>294118483.25999999</v>
      </c>
      <c r="H8955">
        <v>461301610.56</v>
      </c>
      <c r="I8955" t="s">
        <v>26</v>
      </c>
      <c r="J8955" t="s">
        <v>26</v>
      </c>
      <c r="K8955" t="s">
        <v>26</v>
      </c>
    </row>
    <row r="8956" spans="1:11" x14ac:dyDescent="0.25">
      <c r="A8956" s="1">
        <v>39722</v>
      </c>
      <c r="B8956" t="s">
        <v>133</v>
      </c>
      <c r="C8956" t="s">
        <v>26</v>
      </c>
      <c r="D8956" t="s">
        <v>26</v>
      </c>
      <c r="E8956" t="s">
        <v>26</v>
      </c>
      <c r="F8956">
        <v>311411506.10000002</v>
      </c>
      <c r="G8956">
        <v>283335205.06999999</v>
      </c>
      <c r="H8956">
        <v>390272775.81999999</v>
      </c>
      <c r="I8956" t="s">
        <v>26</v>
      </c>
      <c r="J8956" t="s">
        <v>26</v>
      </c>
      <c r="K8956" t="s">
        <v>26</v>
      </c>
    </row>
    <row r="8957" spans="1:11" x14ac:dyDescent="0.25">
      <c r="A8957" s="1">
        <v>39722</v>
      </c>
      <c r="B8957" t="s">
        <v>134</v>
      </c>
      <c r="C8957" t="s">
        <v>26</v>
      </c>
      <c r="D8957" t="s">
        <v>26</v>
      </c>
      <c r="E8957" t="s">
        <v>26</v>
      </c>
      <c r="F8957">
        <v>309013500.62</v>
      </c>
      <c r="G8957">
        <v>292158070.87</v>
      </c>
      <c r="H8957">
        <v>351180588.68000001</v>
      </c>
      <c r="I8957" t="s">
        <v>26</v>
      </c>
      <c r="J8957" t="s">
        <v>26</v>
      </c>
      <c r="K8957" t="s">
        <v>26</v>
      </c>
    </row>
    <row r="8958" spans="1:11" x14ac:dyDescent="0.25">
      <c r="A8958" s="1">
        <v>39722</v>
      </c>
      <c r="B8958" t="s">
        <v>135</v>
      </c>
      <c r="C8958" t="s">
        <v>26</v>
      </c>
      <c r="D8958" t="s">
        <v>26</v>
      </c>
      <c r="E8958" t="s">
        <v>26</v>
      </c>
      <c r="F8958">
        <v>305502220.30000001</v>
      </c>
      <c r="G8958">
        <v>272330718.13999999</v>
      </c>
      <c r="H8958">
        <v>404189908.31999999</v>
      </c>
      <c r="I8958" t="s">
        <v>26</v>
      </c>
      <c r="J8958" t="s">
        <v>26</v>
      </c>
      <c r="K8958" t="s">
        <v>26</v>
      </c>
    </row>
    <row r="8959" spans="1:11" x14ac:dyDescent="0.25">
      <c r="A8959" s="1">
        <v>39722</v>
      </c>
      <c r="B8959" t="s">
        <v>136</v>
      </c>
      <c r="C8959" t="s">
        <v>26</v>
      </c>
      <c r="D8959" t="s">
        <v>26</v>
      </c>
      <c r="E8959" t="s">
        <v>26</v>
      </c>
      <c r="F8959">
        <v>363880807.88</v>
      </c>
      <c r="G8959">
        <v>317796829.62</v>
      </c>
      <c r="H8959">
        <v>513655975.63</v>
      </c>
      <c r="I8959" t="s">
        <v>26</v>
      </c>
      <c r="J8959" t="s">
        <v>26</v>
      </c>
      <c r="K8959" t="s">
        <v>26</v>
      </c>
    </row>
    <row r="8960" spans="1:11" x14ac:dyDescent="0.25">
      <c r="A8960" s="1">
        <v>39722</v>
      </c>
      <c r="B8960" t="s">
        <v>137</v>
      </c>
      <c r="C8960" t="s">
        <v>26</v>
      </c>
      <c r="D8960" t="s">
        <v>26</v>
      </c>
      <c r="E8960" t="s">
        <v>26</v>
      </c>
      <c r="F8960">
        <v>333099535.41000003</v>
      </c>
      <c r="G8960">
        <v>279684782.32999998</v>
      </c>
      <c r="H8960">
        <v>558926787.52999997</v>
      </c>
      <c r="I8960" t="s">
        <v>26</v>
      </c>
      <c r="J8960" t="s">
        <v>26</v>
      </c>
      <c r="K8960" t="s">
        <v>26</v>
      </c>
    </row>
    <row r="8961" spans="1:11" x14ac:dyDescent="0.25">
      <c r="A8961" s="1">
        <v>39722</v>
      </c>
      <c r="B8961" t="s">
        <v>138</v>
      </c>
      <c r="C8961" t="s">
        <v>26</v>
      </c>
      <c r="D8961" t="s">
        <v>26</v>
      </c>
      <c r="E8961" t="s">
        <v>26</v>
      </c>
      <c r="F8961">
        <v>390523284.48000002</v>
      </c>
      <c r="G8961">
        <v>338291414.54000002</v>
      </c>
      <c r="H8961">
        <v>564618290.05999994</v>
      </c>
      <c r="I8961" t="s">
        <v>26</v>
      </c>
      <c r="J8961" t="s">
        <v>26</v>
      </c>
      <c r="K8961" t="s">
        <v>26</v>
      </c>
    </row>
    <row r="8962" spans="1:11" x14ac:dyDescent="0.25">
      <c r="A8962" s="1">
        <v>39722</v>
      </c>
      <c r="B8962" t="s">
        <v>139</v>
      </c>
      <c r="C8962" t="s">
        <v>26</v>
      </c>
      <c r="D8962" t="s">
        <v>26</v>
      </c>
      <c r="E8962" t="s">
        <v>26</v>
      </c>
      <c r="F8962">
        <v>353683601.22000003</v>
      </c>
      <c r="G8962">
        <v>302639638.44999999</v>
      </c>
      <c r="H8962">
        <v>535313670.61000001</v>
      </c>
      <c r="I8962" t="s">
        <v>26</v>
      </c>
      <c r="J8962" t="s">
        <v>26</v>
      </c>
      <c r="K8962" t="s">
        <v>26</v>
      </c>
    </row>
    <row r="8963" spans="1:11" x14ac:dyDescent="0.25">
      <c r="A8963" s="1">
        <v>39722</v>
      </c>
      <c r="B8963" t="s">
        <v>140</v>
      </c>
      <c r="C8963" t="s">
        <v>26</v>
      </c>
      <c r="D8963" t="s">
        <v>26</v>
      </c>
      <c r="E8963" t="s">
        <v>26</v>
      </c>
      <c r="F8963">
        <v>294081331.19</v>
      </c>
      <c r="G8963">
        <v>270721316.54000002</v>
      </c>
      <c r="H8963">
        <v>372446238.48000002</v>
      </c>
      <c r="I8963" t="s">
        <v>26</v>
      </c>
      <c r="J8963" t="s">
        <v>26</v>
      </c>
      <c r="K8963" t="s">
        <v>26</v>
      </c>
    </row>
    <row r="8964" spans="1:11" x14ac:dyDescent="0.25">
      <c r="A8964" s="1">
        <v>39722</v>
      </c>
      <c r="B8964" t="s">
        <v>141</v>
      </c>
      <c r="C8964" t="s">
        <v>26</v>
      </c>
      <c r="D8964" t="s">
        <v>26</v>
      </c>
      <c r="E8964" t="s">
        <v>26</v>
      </c>
      <c r="F8964">
        <v>333346618.86000001</v>
      </c>
      <c r="G8964">
        <v>307686273.87</v>
      </c>
      <c r="H8964">
        <v>421145654.79000002</v>
      </c>
      <c r="I8964" t="s">
        <v>26</v>
      </c>
      <c r="J8964" t="s">
        <v>26</v>
      </c>
      <c r="K8964" t="s">
        <v>26</v>
      </c>
    </row>
    <row r="8965" spans="1:11" x14ac:dyDescent="0.25">
      <c r="A8965" s="1">
        <v>39722</v>
      </c>
      <c r="B8965" t="s">
        <v>142</v>
      </c>
      <c r="C8965" t="s">
        <v>26</v>
      </c>
      <c r="D8965" t="s">
        <v>26</v>
      </c>
      <c r="E8965" t="s">
        <v>26</v>
      </c>
      <c r="F8965">
        <v>323370452.17000002</v>
      </c>
      <c r="G8965">
        <v>288429691.13999999</v>
      </c>
      <c r="H8965">
        <v>435121576.68000001</v>
      </c>
      <c r="I8965" t="s">
        <v>26</v>
      </c>
      <c r="J8965" t="s">
        <v>26</v>
      </c>
      <c r="K8965" t="s">
        <v>26</v>
      </c>
    </row>
    <row r="8966" spans="1:11" x14ac:dyDescent="0.25">
      <c r="A8966" s="1">
        <v>39722</v>
      </c>
      <c r="B8966" t="s">
        <v>143</v>
      </c>
      <c r="C8966" t="s">
        <v>26</v>
      </c>
      <c r="D8966" t="s">
        <v>26</v>
      </c>
      <c r="E8966" t="s">
        <v>26</v>
      </c>
      <c r="F8966">
        <v>329123489.08999997</v>
      </c>
      <c r="G8966">
        <v>296712670.04000002</v>
      </c>
      <c r="H8966">
        <v>411527013.72000003</v>
      </c>
      <c r="I8966" t="s">
        <v>26</v>
      </c>
      <c r="J8966" t="s">
        <v>26</v>
      </c>
      <c r="K8966" t="s">
        <v>26</v>
      </c>
    </row>
    <row r="8967" spans="1:11" x14ac:dyDescent="0.25">
      <c r="A8967" s="1">
        <v>39722</v>
      </c>
      <c r="B8967" t="s">
        <v>144</v>
      </c>
      <c r="C8967" t="s">
        <v>26</v>
      </c>
      <c r="D8967" t="s">
        <v>26</v>
      </c>
      <c r="E8967" t="s">
        <v>26</v>
      </c>
      <c r="F8967">
        <v>319099533.06</v>
      </c>
      <c r="G8967">
        <v>277461294.51999998</v>
      </c>
      <c r="H8967">
        <v>461002606.02999997</v>
      </c>
      <c r="I8967" t="s">
        <v>26</v>
      </c>
      <c r="J8967" t="s">
        <v>26</v>
      </c>
      <c r="K8967" t="s">
        <v>26</v>
      </c>
    </row>
    <row r="8968" spans="1:11" x14ac:dyDescent="0.25">
      <c r="A8968" s="1">
        <v>39722</v>
      </c>
      <c r="B8968" t="s">
        <v>145</v>
      </c>
      <c r="C8968" t="s">
        <v>26</v>
      </c>
      <c r="D8968" t="s">
        <v>26</v>
      </c>
      <c r="E8968" t="s">
        <v>26</v>
      </c>
      <c r="F8968">
        <v>342609923.92000002</v>
      </c>
      <c r="G8968">
        <v>303952390.72000003</v>
      </c>
      <c r="H8968">
        <v>443340638.44</v>
      </c>
      <c r="I8968" t="s">
        <v>26</v>
      </c>
      <c r="J8968" t="s">
        <v>26</v>
      </c>
      <c r="K8968" t="s">
        <v>26</v>
      </c>
    </row>
    <row r="8969" spans="1:11" x14ac:dyDescent="0.25">
      <c r="A8969" s="1">
        <v>39722</v>
      </c>
      <c r="B8969" t="s">
        <v>146</v>
      </c>
      <c r="C8969" t="s">
        <v>26</v>
      </c>
      <c r="D8969" t="s">
        <v>26</v>
      </c>
      <c r="E8969" t="s">
        <v>26</v>
      </c>
      <c r="F8969">
        <v>347370551.17000002</v>
      </c>
      <c r="G8969">
        <v>314889037.10000002</v>
      </c>
      <c r="H8969">
        <v>440337277.52999997</v>
      </c>
      <c r="I8969" t="s">
        <v>26</v>
      </c>
      <c r="J8969" t="s">
        <v>26</v>
      </c>
      <c r="K8969" t="s">
        <v>26</v>
      </c>
    </row>
    <row r="8970" spans="1:11" x14ac:dyDescent="0.25">
      <c r="A8970" s="1">
        <v>39722</v>
      </c>
      <c r="B8970" t="s">
        <v>2</v>
      </c>
      <c r="C8970" t="s">
        <v>26</v>
      </c>
      <c r="D8970" t="s">
        <v>26</v>
      </c>
      <c r="E8970" t="s">
        <v>26</v>
      </c>
      <c r="F8970">
        <v>330212869.48000002</v>
      </c>
      <c r="G8970">
        <v>292729797.74000001</v>
      </c>
      <c r="H8970">
        <v>438509134.50999999</v>
      </c>
      <c r="I8970" t="s">
        <v>26</v>
      </c>
      <c r="J8970" t="s">
        <v>26</v>
      </c>
      <c r="K8970" t="s">
        <v>26</v>
      </c>
    </row>
    <row r="8971" spans="1:11" x14ac:dyDescent="0.25">
      <c r="A8971" s="1">
        <v>39722</v>
      </c>
      <c r="B8971" t="s">
        <v>147</v>
      </c>
      <c r="C8971" t="s">
        <v>26</v>
      </c>
      <c r="D8971" t="s">
        <v>26</v>
      </c>
      <c r="E8971" t="s">
        <v>26</v>
      </c>
      <c r="F8971">
        <v>337692088.94</v>
      </c>
      <c r="G8971">
        <v>281311498.85000002</v>
      </c>
      <c r="H8971">
        <v>466737000.67000002</v>
      </c>
      <c r="I8971" t="s">
        <v>26</v>
      </c>
      <c r="J8971" t="s">
        <v>26</v>
      </c>
      <c r="K8971" t="s">
        <v>26</v>
      </c>
    </row>
    <row r="8972" spans="1:11" x14ac:dyDescent="0.25">
      <c r="A8972" s="1">
        <v>39722</v>
      </c>
      <c r="B8972" t="s">
        <v>148</v>
      </c>
      <c r="C8972" t="s">
        <v>26</v>
      </c>
      <c r="D8972" t="s">
        <v>26</v>
      </c>
      <c r="E8972" t="s">
        <v>26</v>
      </c>
      <c r="F8972">
        <v>333511501.55000001</v>
      </c>
      <c r="G8972">
        <v>292463105.25</v>
      </c>
      <c r="H8972">
        <v>430910885.88</v>
      </c>
      <c r="I8972" t="s">
        <v>26</v>
      </c>
      <c r="J8972" t="s">
        <v>26</v>
      </c>
      <c r="K8972" t="s">
        <v>26</v>
      </c>
    </row>
    <row r="8973" spans="1:11" x14ac:dyDescent="0.25">
      <c r="A8973" s="1">
        <v>39722</v>
      </c>
      <c r="B8973" t="s">
        <v>149</v>
      </c>
      <c r="C8973" t="s">
        <v>26</v>
      </c>
      <c r="D8973" t="s">
        <v>26</v>
      </c>
      <c r="E8973" t="s">
        <v>26</v>
      </c>
      <c r="F8973">
        <v>320452709.38</v>
      </c>
      <c r="G8973">
        <v>280149086.74000001</v>
      </c>
      <c r="H8973">
        <v>415883793.57999998</v>
      </c>
      <c r="I8973" t="s">
        <v>26</v>
      </c>
      <c r="J8973" t="s">
        <v>26</v>
      </c>
      <c r="K8973" t="s">
        <v>26</v>
      </c>
    </row>
    <row r="8974" spans="1:11" x14ac:dyDescent="0.25">
      <c r="A8974" s="1">
        <v>39722</v>
      </c>
      <c r="B8974" t="s">
        <v>150</v>
      </c>
      <c r="C8974" t="s">
        <v>26</v>
      </c>
      <c r="D8974" t="s">
        <v>26</v>
      </c>
      <c r="E8974" t="s">
        <v>26</v>
      </c>
      <c r="F8974">
        <v>355612273.74000001</v>
      </c>
      <c r="G8974">
        <v>313507769.86000001</v>
      </c>
      <c r="H8974">
        <v>464573040.30000001</v>
      </c>
      <c r="I8974" t="s">
        <v>26</v>
      </c>
      <c r="J8974" t="s">
        <v>26</v>
      </c>
      <c r="K8974" t="s">
        <v>26</v>
      </c>
    </row>
    <row r="8975" spans="1:11" x14ac:dyDescent="0.25">
      <c r="A8975" s="1">
        <v>39722</v>
      </c>
      <c r="B8975" t="s">
        <v>151</v>
      </c>
      <c r="C8975" t="s">
        <v>26</v>
      </c>
      <c r="D8975" t="s">
        <v>26</v>
      </c>
      <c r="E8975" t="s">
        <v>26</v>
      </c>
      <c r="F8975">
        <v>295858529.45999998</v>
      </c>
      <c r="G8975">
        <v>260922695.68000001</v>
      </c>
      <c r="H8975">
        <v>401339477.44</v>
      </c>
      <c r="I8975" t="s">
        <v>26</v>
      </c>
      <c r="J8975" t="s">
        <v>26</v>
      </c>
      <c r="K8975" t="s">
        <v>26</v>
      </c>
    </row>
    <row r="8976" spans="1:11" x14ac:dyDescent="0.25">
      <c r="A8976" s="1">
        <v>39722</v>
      </c>
      <c r="B8976" t="s">
        <v>152</v>
      </c>
      <c r="C8976" t="s">
        <v>26</v>
      </c>
      <c r="D8976" t="s">
        <v>26</v>
      </c>
      <c r="E8976" t="s">
        <v>26</v>
      </c>
      <c r="F8976">
        <v>301076766.73000002</v>
      </c>
      <c r="G8976">
        <v>277764989.63</v>
      </c>
      <c r="H8976">
        <v>368051863.51999998</v>
      </c>
      <c r="I8976" t="s">
        <v>26</v>
      </c>
      <c r="J8976" t="s">
        <v>26</v>
      </c>
      <c r="K8976" t="s">
        <v>26</v>
      </c>
    </row>
    <row r="8977" spans="1:11" x14ac:dyDescent="0.25">
      <c r="A8977" s="1">
        <v>39722</v>
      </c>
      <c r="B8977" t="s">
        <v>153</v>
      </c>
      <c r="C8977" t="s">
        <v>26</v>
      </c>
      <c r="D8977" t="s">
        <v>26</v>
      </c>
      <c r="E8977" t="s">
        <v>26</v>
      </c>
      <c r="F8977">
        <v>367990922.88</v>
      </c>
      <c r="G8977">
        <v>355825738.66000003</v>
      </c>
      <c r="H8977">
        <v>408226824.5</v>
      </c>
      <c r="I8977" t="s">
        <v>26</v>
      </c>
      <c r="J8977" t="s">
        <v>26</v>
      </c>
      <c r="K8977" t="s">
        <v>26</v>
      </c>
    </row>
    <row r="8978" spans="1:11" x14ac:dyDescent="0.25">
      <c r="A8978" s="1">
        <v>39722</v>
      </c>
      <c r="B8978" t="s">
        <v>154</v>
      </c>
      <c r="C8978" t="s">
        <v>26</v>
      </c>
      <c r="D8978" t="s">
        <v>26</v>
      </c>
      <c r="E8978" t="s">
        <v>26</v>
      </c>
      <c r="F8978">
        <v>327328056.99000001</v>
      </c>
      <c r="G8978">
        <v>301550717.92000002</v>
      </c>
      <c r="H8978">
        <v>418113668.74000001</v>
      </c>
      <c r="I8978" t="s">
        <v>26</v>
      </c>
      <c r="J8978" t="s">
        <v>26</v>
      </c>
      <c r="K8978" t="s">
        <v>26</v>
      </c>
    </row>
    <row r="8979" spans="1:11" x14ac:dyDescent="0.25">
      <c r="A8979" s="1">
        <v>39722</v>
      </c>
      <c r="B8979" t="s">
        <v>155</v>
      </c>
      <c r="C8979" t="s">
        <v>26</v>
      </c>
      <c r="D8979" t="s">
        <v>26</v>
      </c>
      <c r="E8979" t="s">
        <v>26</v>
      </c>
      <c r="F8979">
        <v>305114959.13999999</v>
      </c>
      <c r="G8979">
        <v>283461904.35000002</v>
      </c>
      <c r="H8979">
        <v>369938954.35000002</v>
      </c>
      <c r="I8979" t="s">
        <v>26</v>
      </c>
      <c r="J8979" t="s">
        <v>26</v>
      </c>
      <c r="K8979" t="s">
        <v>26</v>
      </c>
    </row>
    <row r="8980" spans="1:11" x14ac:dyDescent="0.25">
      <c r="A8980" s="1">
        <v>39753</v>
      </c>
      <c r="B8980" t="s">
        <v>1</v>
      </c>
      <c r="C8980" t="s">
        <v>26</v>
      </c>
      <c r="D8980" t="s">
        <v>26</v>
      </c>
      <c r="E8980" t="s">
        <v>26</v>
      </c>
      <c r="F8980">
        <v>335520936.5</v>
      </c>
      <c r="G8980">
        <v>298286732.97000003</v>
      </c>
      <c r="H8980">
        <v>436674724.35000002</v>
      </c>
      <c r="I8980" t="s">
        <v>26</v>
      </c>
      <c r="J8980" t="s">
        <v>26</v>
      </c>
      <c r="K8980" t="s">
        <v>26</v>
      </c>
    </row>
    <row r="8981" spans="1:11" x14ac:dyDescent="0.25">
      <c r="A8981" s="1">
        <v>39753</v>
      </c>
      <c r="B8981" t="s">
        <v>126</v>
      </c>
      <c r="C8981" t="s">
        <v>26</v>
      </c>
      <c r="D8981" t="s">
        <v>26</v>
      </c>
      <c r="E8981" t="s">
        <v>26</v>
      </c>
      <c r="F8981">
        <v>333710646.32999998</v>
      </c>
      <c r="G8981">
        <v>299504526.19999999</v>
      </c>
      <c r="H8981">
        <v>426558989.06</v>
      </c>
      <c r="I8981" t="s">
        <v>26</v>
      </c>
      <c r="J8981" t="s">
        <v>26</v>
      </c>
      <c r="K8981" t="s">
        <v>26</v>
      </c>
    </row>
    <row r="8982" spans="1:11" x14ac:dyDescent="0.25">
      <c r="A8982" s="1">
        <v>39753</v>
      </c>
      <c r="B8982" t="s">
        <v>127</v>
      </c>
      <c r="C8982" t="s">
        <v>26</v>
      </c>
      <c r="D8982" t="s">
        <v>26</v>
      </c>
      <c r="E8982" t="s">
        <v>26</v>
      </c>
      <c r="F8982">
        <v>340931251.61000001</v>
      </c>
      <c r="G8982">
        <v>300194291.22000003</v>
      </c>
      <c r="H8982">
        <v>468867559.88999999</v>
      </c>
      <c r="I8982" t="s">
        <v>26</v>
      </c>
      <c r="J8982" t="s">
        <v>26</v>
      </c>
      <c r="K8982" t="s">
        <v>26</v>
      </c>
    </row>
    <row r="8983" spans="1:11" x14ac:dyDescent="0.25">
      <c r="A8983" s="1">
        <v>39753</v>
      </c>
      <c r="B8983" t="s">
        <v>113</v>
      </c>
      <c r="C8983" t="s">
        <v>26</v>
      </c>
      <c r="D8983" t="s">
        <v>26</v>
      </c>
      <c r="E8983" t="s">
        <v>26</v>
      </c>
      <c r="F8983">
        <v>338621648.82999998</v>
      </c>
      <c r="G8983">
        <v>299181644.19</v>
      </c>
      <c r="H8983">
        <v>437475788.14999998</v>
      </c>
      <c r="I8983" t="s">
        <v>26</v>
      </c>
      <c r="J8983" t="s">
        <v>26</v>
      </c>
      <c r="K8983" t="s">
        <v>26</v>
      </c>
    </row>
    <row r="8984" spans="1:11" x14ac:dyDescent="0.25">
      <c r="A8984" s="1">
        <v>39753</v>
      </c>
      <c r="B8984" t="s">
        <v>128</v>
      </c>
      <c r="C8984" t="s">
        <v>26</v>
      </c>
      <c r="D8984" t="s">
        <v>26</v>
      </c>
      <c r="E8984" t="s">
        <v>26</v>
      </c>
      <c r="F8984">
        <v>318854265.93000001</v>
      </c>
      <c r="G8984">
        <v>281363343.01999998</v>
      </c>
      <c r="H8984">
        <v>419567638.04000002</v>
      </c>
      <c r="I8984" t="s">
        <v>26</v>
      </c>
      <c r="J8984" t="s">
        <v>26</v>
      </c>
      <c r="K8984" t="s">
        <v>26</v>
      </c>
    </row>
    <row r="8985" spans="1:11" x14ac:dyDescent="0.25">
      <c r="A8985" s="1">
        <v>39753</v>
      </c>
      <c r="B8985" t="s">
        <v>129</v>
      </c>
      <c r="C8985" t="s">
        <v>26</v>
      </c>
      <c r="D8985" t="s">
        <v>26</v>
      </c>
      <c r="E8985" t="s">
        <v>26</v>
      </c>
      <c r="F8985">
        <v>332721945.57999998</v>
      </c>
      <c r="G8985">
        <v>312612070.83999997</v>
      </c>
      <c r="H8985">
        <v>397913066.58999997</v>
      </c>
      <c r="I8985" t="s">
        <v>26</v>
      </c>
      <c r="J8985" t="s">
        <v>26</v>
      </c>
      <c r="K8985" t="s">
        <v>26</v>
      </c>
    </row>
    <row r="8986" spans="1:11" x14ac:dyDescent="0.25">
      <c r="A8986" s="1">
        <v>39753</v>
      </c>
      <c r="B8986" t="s">
        <v>130</v>
      </c>
      <c r="C8986" t="s">
        <v>26</v>
      </c>
      <c r="D8986" t="s">
        <v>26</v>
      </c>
      <c r="E8986" t="s">
        <v>26</v>
      </c>
      <c r="F8986">
        <v>351845554.35000002</v>
      </c>
      <c r="G8986">
        <v>311360851.17000002</v>
      </c>
      <c r="H8986">
        <v>508092941.11000001</v>
      </c>
      <c r="I8986" t="s">
        <v>26</v>
      </c>
      <c r="J8986" t="s">
        <v>26</v>
      </c>
      <c r="K8986" t="s">
        <v>26</v>
      </c>
    </row>
    <row r="8987" spans="1:11" x14ac:dyDescent="0.25">
      <c r="A8987" s="1">
        <v>39753</v>
      </c>
      <c r="B8987" t="s">
        <v>131</v>
      </c>
      <c r="C8987" t="s">
        <v>26</v>
      </c>
      <c r="D8987" t="s">
        <v>26</v>
      </c>
      <c r="E8987" t="s">
        <v>26</v>
      </c>
      <c r="F8987">
        <v>364932397.48000002</v>
      </c>
      <c r="G8987">
        <v>305913364.06999999</v>
      </c>
      <c r="H8987">
        <v>548915511.63999999</v>
      </c>
      <c r="I8987" t="s">
        <v>26</v>
      </c>
      <c r="J8987" t="s">
        <v>26</v>
      </c>
      <c r="K8987" t="s">
        <v>26</v>
      </c>
    </row>
    <row r="8988" spans="1:11" x14ac:dyDescent="0.25">
      <c r="A8988" s="1">
        <v>39753</v>
      </c>
      <c r="B8988" t="s">
        <v>132</v>
      </c>
      <c r="C8988" t="s">
        <v>26</v>
      </c>
      <c r="D8988" t="s">
        <v>26</v>
      </c>
      <c r="E8988" t="s">
        <v>26</v>
      </c>
      <c r="F8988">
        <v>345365353.35000002</v>
      </c>
      <c r="G8988">
        <v>295147897.94999999</v>
      </c>
      <c r="H8988">
        <v>461301610.56</v>
      </c>
      <c r="I8988" t="s">
        <v>26</v>
      </c>
      <c r="J8988" t="s">
        <v>26</v>
      </c>
      <c r="K8988" t="s">
        <v>26</v>
      </c>
    </row>
    <row r="8989" spans="1:11" x14ac:dyDescent="0.25">
      <c r="A8989" s="1">
        <v>39753</v>
      </c>
      <c r="B8989" t="s">
        <v>133</v>
      </c>
      <c r="C8989" t="s">
        <v>26</v>
      </c>
      <c r="D8989" t="s">
        <v>26</v>
      </c>
      <c r="E8989" t="s">
        <v>26</v>
      </c>
      <c r="F8989">
        <v>321501238.89999998</v>
      </c>
      <c r="G8989">
        <v>284071876.61000001</v>
      </c>
      <c r="H8989">
        <v>418528524.79000002</v>
      </c>
      <c r="I8989" t="s">
        <v>26</v>
      </c>
      <c r="J8989" t="s">
        <v>26</v>
      </c>
      <c r="K8989" t="s">
        <v>26</v>
      </c>
    </row>
    <row r="8990" spans="1:11" x14ac:dyDescent="0.25">
      <c r="A8990" s="1">
        <v>39753</v>
      </c>
      <c r="B8990" t="s">
        <v>134</v>
      </c>
      <c r="C8990" t="s">
        <v>26</v>
      </c>
      <c r="D8990" t="s">
        <v>26</v>
      </c>
      <c r="E8990" t="s">
        <v>26</v>
      </c>
      <c r="F8990">
        <v>312999774.76999998</v>
      </c>
      <c r="G8990">
        <v>297709074.20999998</v>
      </c>
      <c r="H8990">
        <v>352374602.68000001</v>
      </c>
      <c r="I8990" t="s">
        <v>26</v>
      </c>
      <c r="J8990" t="s">
        <v>26</v>
      </c>
      <c r="K8990" t="s">
        <v>26</v>
      </c>
    </row>
    <row r="8991" spans="1:11" x14ac:dyDescent="0.25">
      <c r="A8991" s="1">
        <v>39753</v>
      </c>
      <c r="B8991" t="s">
        <v>135</v>
      </c>
      <c r="C8991" t="s">
        <v>26</v>
      </c>
      <c r="D8991" t="s">
        <v>26</v>
      </c>
      <c r="E8991" t="s">
        <v>26</v>
      </c>
      <c r="F8991">
        <v>308129539.38999999</v>
      </c>
      <c r="G8991">
        <v>277886264.79000002</v>
      </c>
      <c r="H8991">
        <v>399582143.37</v>
      </c>
      <c r="I8991" t="s">
        <v>26</v>
      </c>
      <c r="J8991" t="s">
        <v>26</v>
      </c>
      <c r="K8991" t="s">
        <v>26</v>
      </c>
    </row>
    <row r="8992" spans="1:11" x14ac:dyDescent="0.25">
      <c r="A8992" s="1">
        <v>39753</v>
      </c>
      <c r="B8992" t="s">
        <v>136</v>
      </c>
      <c r="C8992" t="s">
        <v>26</v>
      </c>
      <c r="D8992" t="s">
        <v>26</v>
      </c>
      <c r="E8992" t="s">
        <v>26</v>
      </c>
      <c r="F8992">
        <v>366791854.33999997</v>
      </c>
      <c r="G8992">
        <v>322150646.19</v>
      </c>
      <c r="H8992">
        <v>513655975.63</v>
      </c>
      <c r="I8992" t="s">
        <v>26</v>
      </c>
      <c r="J8992" t="s">
        <v>26</v>
      </c>
      <c r="K8992" t="s">
        <v>26</v>
      </c>
    </row>
    <row r="8993" spans="1:11" x14ac:dyDescent="0.25">
      <c r="A8993" s="1">
        <v>39753</v>
      </c>
      <c r="B8993" t="s">
        <v>137</v>
      </c>
      <c r="C8993" t="s">
        <v>26</v>
      </c>
      <c r="D8993" t="s">
        <v>26</v>
      </c>
      <c r="E8993" t="s">
        <v>26</v>
      </c>
      <c r="F8993">
        <v>336563770.57999998</v>
      </c>
      <c r="G8993">
        <v>284187707.31999999</v>
      </c>
      <c r="H8993">
        <v>558926787.52999997</v>
      </c>
      <c r="I8993" t="s">
        <v>26</v>
      </c>
      <c r="J8993" t="s">
        <v>26</v>
      </c>
      <c r="K8993" t="s">
        <v>26</v>
      </c>
    </row>
    <row r="8994" spans="1:11" x14ac:dyDescent="0.25">
      <c r="A8994" s="1">
        <v>39753</v>
      </c>
      <c r="B8994" t="s">
        <v>138</v>
      </c>
      <c r="C8994" t="s">
        <v>26</v>
      </c>
      <c r="D8994" t="s">
        <v>26</v>
      </c>
      <c r="E8994" t="s">
        <v>26</v>
      </c>
      <c r="F8994">
        <v>392202534.60000002</v>
      </c>
      <c r="G8994">
        <v>340591796.16000003</v>
      </c>
      <c r="H8994">
        <v>564618290.05999994</v>
      </c>
      <c r="I8994" t="s">
        <v>26</v>
      </c>
      <c r="J8994" t="s">
        <v>26</v>
      </c>
      <c r="K8994" t="s">
        <v>26</v>
      </c>
    </row>
    <row r="8995" spans="1:11" x14ac:dyDescent="0.25">
      <c r="A8995" s="1">
        <v>39753</v>
      </c>
      <c r="B8995" t="s">
        <v>139</v>
      </c>
      <c r="C8995" t="s">
        <v>26</v>
      </c>
      <c r="D8995" t="s">
        <v>26</v>
      </c>
      <c r="E8995" t="s">
        <v>26</v>
      </c>
      <c r="F8995">
        <v>355664229.38999999</v>
      </c>
      <c r="G8995">
        <v>305363395.19999999</v>
      </c>
      <c r="H8995">
        <v>535313670.61000001</v>
      </c>
      <c r="I8995" t="s">
        <v>26</v>
      </c>
      <c r="J8995" t="s">
        <v>26</v>
      </c>
      <c r="K8995" t="s">
        <v>26</v>
      </c>
    </row>
    <row r="8996" spans="1:11" x14ac:dyDescent="0.25">
      <c r="A8996" s="1">
        <v>39753</v>
      </c>
      <c r="B8996" t="s">
        <v>140</v>
      </c>
      <c r="C8996" t="s">
        <v>26</v>
      </c>
      <c r="D8996" t="s">
        <v>26</v>
      </c>
      <c r="E8996" t="s">
        <v>26</v>
      </c>
      <c r="F8996">
        <v>303521341.92000002</v>
      </c>
      <c r="G8996">
        <v>273184880.51999998</v>
      </c>
      <c r="H8996">
        <v>400826641.85000002</v>
      </c>
      <c r="I8996" t="s">
        <v>26</v>
      </c>
      <c r="J8996" t="s">
        <v>26</v>
      </c>
      <c r="K8996" t="s">
        <v>26</v>
      </c>
    </row>
    <row r="8997" spans="1:11" x14ac:dyDescent="0.25">
      <c r="A8997" s="1">
        <v>39753</v>
      </c>
      <c r="B8997" t="s">
        <v>141</v>
      </c>
      <c r="C8997" t="s">
        <v>26</v>
      </c>
      <c r="D8997" t="s">
        <v>26</v>
      </c>
      <c r="E8997" t="s">
        <v>26</v>
      </c>
      <c r="F8997">
        <v>338113475.50999999</v>
      </c>
      <c r="G8997">
        <v>314547677.77999997</v>
      </c>
      <c r="H8997">
        <v>421145654.79000002</v>
      </c>
      <c r="I8997" t="s">
        <v>26</v>
      </c>
      <c r="J8997" t="s">
        <v>26</v>
      </c>
      <c r="K8997" t="s">
        <v>26</v>
      </c>
    </row>
    <row r="8998" spans="1:11" x14ac:dyDescent="0.25">
      <c r="A8998" s="1">
        <v>39753</v>
      </c>
      <c r="B8998" t="s">
        <v>142</v>
      </c>
      <c r="C8998" t="s">
        <v>26</v>
      </c>
      <c r="D8998" t="s">
        <v>26</v>
      </c>
      <c r="E8998" t="s">
        <v>26</v>
      </c>
      <c r="F8998">
        <v>337534077.97000003</v>
      </c>
      <c r="G8998">
        <v>291890847.44</v>
      </c>
      <c r="H8998">
        <v>478851295.13999999</v>
      </c>
      <c r="I8998" t="s">
        <v>26</v>
      </c>
      <c r="J8998" t="s">
        <v>26</v>
      </c>
      <c r="K8998" t="s">
        <v>26</v>
      </c>
    </row>
    <row r="8999" spans="1:11" x14ac:dyDescent="0.25">
      <c r="A8999" s="1">
        <v>39753</v>
      </c>
      <c r="B8999" t="s">
        <v>143</v>
      </c>
      <c r="C8999" t="s">
        <v>26</v>
      </c>
      <c r="D8999" t="s">
        <v>26</v>
      </c>
      <c r="E8999" t="s">
        <v>26</v>
      </c>
      <c r="F8999">
        <v>331460265.87</v>
      </c>
      <c r="G8999">
        <v>300184208.27999997</v>
      </c>
      <c r="H8999">
        <v>411527013.72000003</v>
      </c>
      <c r="I8999" t="s">
        <v>26</v>
      </c>
      <c r="J8999" t="s">
        <v>26</v>
      </c>
      <c r="K8999" t="s">
        <v>26</v>
      </c>
    </row>
    <row r="9000" spans="1:11" x14ac:dyDescent="0.25">
      <c r="A9000" s="1">
        <v>39753</v>
      </c>
      <c r="B9000" t="s">
        <v>144</v>
      </c>
      <c r="C9000" t="s">
        <v>26</v>
      </c>
      <c r="D9000" t="s">
        <v>26</v>
      </c>
      <c r="E9000" t="s">
        <v>26</v>
      </c>
      <c r="F9000">
        <v>320567390.91000003</v>
      </c>
      <c r="G9000">
        <v>279514508.10000002</v>
      </c>
      <c r="H9000">
        <v>461002606.02999997</v>
      </c>
      <c r="I9000" t="s">
        <v>26</v>
      </c>
      <c r="J9000" t="s">
        <v>26</v>
      </c>
      <c r="K9000" t="s">
        <v>26</v>
      </c>
    </row>
    <row r="9001" spans="1:11" x14ac:dyDescent="0.25">
      <c r="A9001" s="1">
        <v>39753</v>
      </c>
      <c r="B9001" t="s">
        <v>145</v>
      </c>
      <c r="C9001" t="s">
        <v>26</v>
      </c>
      <c r="D9001" t="s">
        <v>26</v>
      </c>
      <c r="E9001" t="s">
        <v>26</v>
      </c>
      <c r="F9001">
        <v>344151668.57999998</v>
      </c>
      <c r="G9001">
        <v>306323219.37</v>
      </c>
      <c r="H9001">
        <v>443340638.44</v>
      </c>
      <c r="I9001" t="s">
        <v>26</v>
      </c>
      <c r="J9001" t="s">
        <v>26</v>
      </c>
      <c r="K9001" t="s">
        <v>26</v>
      </c>
    </row>
    <row r="9002" spans="1:11" x14ac:dyDescent="0.25">
      <c r="A9002" s="1">
        <v>39753</v>
      </c>
      <c r="B9002" t="s">
        <v>146</v>
      </c>
      <c r="C9002" t="s">
        <v>26</v>
      </c>
      <c r="D9002" t="s">
        <v>26</v>
      </c>
      <c r="E9002" t="s">
        <v>26</v>
      </c>
      <c r="F9002">
        <v>348898981.60000002</v>
      </c>
      <c r="G9002">
        <v>316620926.80000001</v>
      </c>
      <c r="H9002">
        <v>441570221.89999998</v>
      </c>
      <c r="I9002" t="s">
        <v>26</v>
      </c>
      <c r="J9002" t="s">
        <v>26</v>
      </c>
      <c r="K9002" t="s">
        <v>26</v>
      </c>
    </row>
    <row r="9003" spans="1:11" x14ac:dyDescent="0.25">
      <c r="A9003" s="1">
        <v>39753</v>
      </c>
      <c r="B9003" t="s">
        <v>2</v>
      </c>
      <c r="C9003" t="s">
        <v>26</v>
      </c>
      <c r="D9003" t="s">
        <v>26</v>
      </c>
      <c r="E9003" t="s">
        <v>26</v>
      </c>
      <c r="F9003">
        <v>332062061.55000001</v>
      </c>
      <c r="G9003">
        <v>295393638.89999998</v>
      </c>
      <c r="H9003">
        <v>438509134.50999999</v>
      </c>
      <c r="I9003" t="s">
        <v>26</v>
      </c>
      <c r="J9003" t="s">
        <v>26</v>
      </c>
      <c r="K9003" t="s">
        <v>26</v>
      </c>
    </row>
    <row r="9004" spans="1:11" x14ac:dyDescent="0.25">
      <c r="A9004" s="1">
        <v>39753</v>
      </c>
      <c r="B9004" t="s">
        <v>147</v>
      </c>
      <c r="C9004" t="s">
        <v>26</v>
      </c>
      <c r="D9004" t="s">
        <v>26</v>
      </c>
      <c r="E9004" t="s">
        <v>26</v>
      </c>
      <c r="F9004">
        <v>338975318.88</v>
      </c>
      <c r="G9004">
        <v>283308810.49000001</v>
      </c>
      <c r="H9004">
        <v>466737000.67000002</v>
      </c>
      <c r="I9004" t="s">
        <v>26</v>
      </c>
      <c r="J9004" t="s">
        <v>26</v>
      </c>
      <c r="K9004" t="s">
        <v>26</v>
      </c>
    </row>
    <row r="9005" spans="1:11" x14ac:dyDescent="0.25">
      <c r="A9005" s="1">
        <v>39753</v>
      </c>
      <c r="B9005" t="s">
        <v>148</v>
      </c>
      <c r="C9005" t="s">
        <v>26</v>
      </c>
      <c r="D9005" t="s">
        <v>26</v>
      </c>
      <c r="E9005" t="s">
        <v>26</v>
      </c>
      <c r="F9005">
        <v>335479219.39999998</v>
      </c>
      <c r="G9005">
        <v>295680199.41000003</v>
      </c>
      <c r="H9005">
        <v>430910885.88</v>
      </c>
      <c r="I9005" t="s">
        <v>26</v>
      </c>
      <c r="J9005" t="s">
        <v>26</v>
      </c>
      <c r="K9005" t="s">
        <v>26</v>
      </c>
    </row>
    <row r="9006" spans="1:11" x14ac:dyDescent="0.25">
      <c r="A9006" s="1">
        <v>39753</v>
      </c>
      <c r="B9006" t="s">
        <v>149</v>
      </c>
      <c r="C9006" t="s">
        <v>26</v>
      </c>
      <c r="D9006" t="s">
        <v>26</v>
      </c>
      <c r="E9006" t="s">
        <v>26</v>
      </c>
      <c r="F9006">
        <v>322471561.44999999</v>
      </c>
      <c r="G9006">
        <v>283454845.95999998</v>
      </c>
      <c r="H9006">
        <v>415883793.57999998</v>
      </c>
      <c r="I9006" t="s">
        <v>26</v>
      </c>
      <c r="J9006" t="s">
        <v>26</v>
      </c>
      <c r="K9006" t="s">
        <v>26</v>
      </c>
    </row>
    <row r="9007" spans="1:11" x14ac:dyDescent="0.25">
      <c r="A9007" s="1">
        <v>39753</v>
      </c>
      <c r="B9007" t="s">
        <v>150</v>
      </c>
      <c r="C9007" t="s">
        <v>26</v>
      </c>
      <c r="D9007" t="s">
        <v>26</v>
      </c>
      <c r="E9007" t="s">
        <v>26</v>
      </c>
      <c r="F9007">
        <v>358634978.06999999</v>
      </c>
      <c r="G9007">
        <v>318241737.18000001</v>
      </c>
      <c r="H9007">
        <v>464387211.08999997</v>
      </c>
      <c r="I9007" t="s">
        <v>26</v>
      </c>
      <c r="J9007" t="s">
        <v>26</v>
      </c>
      <c r="K9007" t="s">
        <v>26</v>
      </c>
    </row>
    <row r="9008" spans="1:11" x14ac:dyDescent="0.25">
      <c r="A9008" s="1">
        <v>39753</v>
      </c>
      <c r="B9008" t="s">
        <v>151</v>
      </c>
      <c r="C9008" t="s">
        <v>26</v>
      </c>
      <c r="D9008" t="s">
        <v>26</v>
      </c>
      <c r="E9008" t="s">
        <v>26</v>
      </c>
      <c r="F9008">
        <v>296746105.05000001</v>
      </c>
      <c r="G9008">
        <v>262201216.88999999</v>
      </c>
      <c r="H9008">
        <v>401339477.44</v>
      </c>
      <c r="I9008" t="s">
        <v>26</v>
      </c>
      <c r="J9008" t="s">
        <v>26</v>
      </c>
      <c r="K9008" t="s">
        <v>26</v>
      </c>
    </row>
    <row r="9009" spans="1:11" x14ac:dyDescent="0.25">
      <c r="A9009" s="1">
        <v>39753</v>
      </c>
      <c r="B9009" t="s">
        <v>152</v>
      </c>
      <c r="C9009" t="s">
        <v>26</v>
      </c>
      <c r="D9009" t="s">
        <v>26</v>
      </c>
      <c r="E9009" t="s">
        <v>26</v>
      </c>
      <c r="F9009">
        <v>303756349.95999998</v>
      </c>
      <c r="G9009">
        <v>281709252.49000001</v>
      </c>
      <c r="H9009">
        <v>368051863.51999998</v>
      </c>
      <c r="I9009" t="s">
        <v>26</v>
      </c>
      <c r="J9009" t="s">
        <v>26</v>
      </c>
      <c r="K9009" t="s">
        <v>26</v>
      </c>
    </row>
    <row r="9010" spans="1:11" x14ac:dyDescent="0.25">
      <c r="A9010" s="1">
        <v>39753</v>
      </c>
      <c r="B9010" t="s">
        <v>153</v>
      </c>
      <c r="C9010" t="s">
        <v>26</v>
      </c>
      <c r="D9010" t="s">
        <v>26</v>
      </c>
      <c r="E9010" t="s">
        <v>26</v>
      </c>
      <c r="F9010">
        <v>370162069.32999998</v>
      </c>
      <c r="G9010">
        <v>359134918.02999997</v>
      </c>
      <c r="H9010">
        <v>408226824.5</v>
      </c>
      <c r="I9010" t="s">
        <v>26</v>
      </c>
      <c r="J9010" t="s">
        <v>26</v>
      </c>
      <c r="K9010" t="s">
        <v>26</v>
      </c>
    </row>
    <row r="9011" spans="1:11" x14ac:dyDescent="0.25">
      <c r="A9011" s="1">
        <v>39753</v>
      </c>
      <c r="B9011" t="s">
        <v>154</v>
      </c>
      <c r="C9011" t="s">
        <v>26</v>
      </c>
      <c r="D9011" t="s">
        <v>26</v>
      </c>
      <c r="E9011" t="s">
        <v>26</v>
      </c>
      <c r="F9011">
        <v>330634070.36000001</v>
      </c>
      <c r="G9011">
        <v>306405684.47000003</v>
      </c>
      <c r="H9011">
        <v>418113668.74000001</v>
      </c>
      <c r="I9011" t="s">
        <v>26</v>
      </c>
      <c r="J9011" t="s">
        <v>26</v>
      </c>
      <c r="K9011" t="s">
        <v>26</v>
      </c>
    </row>
    <row r="9012" spans="1:11" x14ac:dyDescent="0.25">
      <c r="A9012" s="1">
        <v>39753</v>
      </c>
      <c r="B9012" t="s">
        <v>155</v>
      </c>
      <c r="C9012" t="s">
        <v>26</v>
      </c>
      <c r="D9012" t="s">
        <v>26</v>
      </c>
      <c r="E9012" t="s">
        <v>26</v>
      </c>
      <c r="F9012">
        <v>308135597.24000001</v>
      </c>
      <c r="G9012">
        <v>287997294.81999999</v>
      </c>
      <c r="H9012">
        <v>369938954.35000002</v>
      </c>
      <c r="I9012" t="s">
        <v>26</v>
      </c>
      <c r="J9012" t="s">
        <v>26</v>
      </c>
      <c r="K9012" t="s">
        <v>26</v>
      </c>
    </row>
    <row r="9013" spans="1:11" x14ac:dyDescent="0.25">
      <c r="A9013" s="1">
        <v>39783</v>
      </c>
      <c r="B9013" t="s">
        <v>1</v>
      </c>
      <c r="C9013" t="s">
        <v>26</v>
      </c>
      <c r="D9013" t="s">
        <v>26</v>
      </c>
      <c r="E9013" t="s">
        <v>26</v>
      </c>
      <c r="F9013">
        <v>337601166.31</v>
      </c>
      <c r="G9013">
        <v>300136110.70999998</v>
      </c>
      <c r="H9013">
        <v>439338440.17000002</v>
      </c>
      <c r="I9013" t="s">
        <v>26</v>
      </c>
      <c r="J9013" t="s">
        <v>26</v>
      </c>
      <c r="K9013" t="s">
        <v>26</v>
      </c>
    </row>
    <row r="9014" spans="1:11" x14ac:dyDescent="0.25">
      <c r="A9014" s="1">
        <v>39783</v>
      </c>
      <c r="B9014" t="s">
        <v>126</v>
      </c>
      <c r="C9014" t="s">
        <v>26</v>
      </c>
      <c r="D9014" t="s">
        <v>26</v>
      </c>
      <c r="E9014" t="s">
        <v>26</v>
      </c>
      <c r="F9014">
        <v>335412570.62</v>
      </c>
      <c r="G9014">
        <v>301181751.54000002</v>
      </c>
      <c r="H9014">
        <v>428393192.70999998</v>
      </c>
      <c r="I9014" t="s">
        <v>26</v>
      </c>
      <c r="J9014" t="s">
        <v>26</v>
      </c>
      <c r="K9014" t="s">
        <v>26</v>
      </c>
    </row>
    <row r="9015" spans="1:11" x14ac:dyDescent="0.25">
      <c r="A9015" s="1">
        <v>39783</v>
      </c>
      <c r="B9015" t="s">
        <v>127</v>
      </c>
      <c r="C9015" t="s">
        <v>26</v>
      </c>
      <c r="D9015" t="s">
        <v>26</v>
      </c>
      <c r="E9015" t="s">
        <v>26</v>
      </c>
      <c r="F9015">
        <v>342670000.99000001</v>
      </c>
      <c r="G9015">
        <v>301455107.24000001</v>
      </c>
      <c r="H9015">
        <v>471962085.77999997</v>
      </c>
      <c r="I9015" t="s">
        <v>26</v>
      </c>
      <c r="J9015" t="s">
        <v>26</v>
      </c>
      <c r="K9015" t="s">
        <v>26</v>
      </c>
    </row>
    <row r="9016" spans="1:11" x14ac:dyDescent="0.25">
      <c r="A9016" s="1">
        <v>39783</v>
      </c>
      <c r="B9016" t="s">
        <v>113</v>
      </c>
      <c r="C9016" t="s">
        <v>26</v>
      </c>
      <c r="D9016" t="s">
        <v>26</v>
      </c>
      <c r="E9016" t="s">
        <v>26</v>
      </c>
      <c r="F9016">
        <v>341432208.50999999</v>
      </c>
      <c r="G9016">
        <v>301485342.85000002</v>
      </c>
      <c r="H9016">
        <v>441456817.81999999</v>
      </c>
      <c r="I9016" t="s">
        <v>26</v>
      </c>
      <c r="J9016" t="s">
        <v>26</v>
      </c>
      <c r="K9016" t="s">
        <v>26</v>
      </c>
    </row>
    <row r="9017" spans="1:11" x14ac:dyDescent="0.25">
      <c r="A9017" s="1">
        <v>39783</v>
      </c>
      <c r="B9017" t="s">
        <v>128</v>
      </c>
      <c r="C9017" t="s">
        <v>26</v>
      </c>
      <c r="D9017" t="s">
        <v>26</v>
      </c>
      <c r="E9017" t="s">
        <v>26</v>
      </c>
      <c r="F9017">
        <v>320544193.54000002</v>
      </c>
      <c r="G9017">
        <v>283923749.44</v>
      </c>
      <c r="H9017">
        <v>419567638.04000002</v>
      </c>
      <c r="I9017" t="s">
        <v>26</v>
      </c>
      <c r="J9017" t="s">
        <v>26</v>
      </c>
      <c r="K9017" t="s">
        <v>26</v>
      </c>
    </row>
    <row r="9018" spans="1:11" x14ac:dyDescent="0.25">
      <c r="A9018" s="1">
        <v>39783</v>
      </c>
      <c r="B9018" t="s">
        <v>129</v>
      </c>
      <c r="C9018" t="s">
        <v>26</v>
      </c>
      <c r="D9018" t="s">
        <v>26</v>
      </c>
      <c r="E9018" t="s">
        <v>26</v>
      </c>
      <c r="F9018">
        <v>333187756.30000001</v>
      </c>
      <c r="G9018">
        <v>313331078.60000002</v>
      </c>
      <c r="H9018">
        <v>397913066.58999997</v>
      </c>
      <c r="I9018" t="s">
        <v>26</v>
      </c>
      <c r="J9018" t="s">
        <v>26</v>
      </c>
      <c r="K9018" t="s">
        <v>26</v>
      </c>
    </row>
    <row r="9019" spans="1:11" x14ac:dyDescent="0.25">
      <c r="A9019" s="1">
        <v>39783</v>
      </c>
      <c r="B9019" t="s">
        <v>130</v>
      </c>
      <c r="C9019" t="s">
        <v>26</v>
      </c>
      <c r="D9019" t="s">
        <v>26</v>
      </c>
      <c r="E9019" t="s">
        <v>26</v>
      </c>
      <c r="F9019">
        <v>353428859.35000002</v>
      </c>
      <c r="G9019">
        <v>313540377.13</v>
      </c>
      <c r="H9019">
        <v>508092941.11000001</v>
      </c>
      <c r="I9019" t="s">
        <v>26</v>
      </c>
      <c r="J9019" t="s">
        <v>26</v>
      </c>
      <c r="K9019" t="s">
        <v>26</v>
      </c>
    </row>
    <row r="9020" spans="1:11" x14ac:dyDescent="0.25">
      <c r="A9020" s="1">
        <v>39783</v>
      </c>
      <c r="B9020" t="s">
        <v>131</v>
      </c>
      <c r="C9020" t="s">
        <v>26</v>
      </c>
      <c r="D9020" t="s">
        <v>26</v>
      </c>
      <c r="E9020" t="s">
        <v>26</v>
      </c>
      <c r="F9020">
        <v>365443302.83999997</v>
      </c>
      <c r="G9020">
        <v>306586373.47000003</v>
      </c>
      <c r="H9020">
        <v>548915511.63999999</v>
      </c>
      <c r="I9020" t="s">
        <v>26</v>
      </c>
      <c r="J9020" t="s">
        <v>26</v>
      </c>
      <c r="K9020" t="s">
        <v>26</v>
      </c>
    </row>
    <row r="9021" spans="1:11" x14ac:dyDescent="0.25">
      <c r="A9021" s="1">
        <v>39783</v>
      </c>
      <c r="B9021" t="s">
        <v>132</v>
      </c>
      <c r="C9021" t="s">
        <v>26</v>
      </c>
      <c r="D9021" t="s">
        <v>26</v>
      </c>
      <c r="E9021" t="s">
        <v>26</v>
      </c>
      <c r="F9021">
        <v>346228766.73000002</v>
      </c>
      <c r="G9021">
        <v>296446548.69999999</v>
      </c>
      <c r="H9021">
        <v>461301610.56</v>
      </c>
      <c r="I9021" t="s">
        <v>26</v>
      </c>
      <c r="J9021" t="s">
        <v>26</v>
      </c>
      <c r="K9021" t="s">
        <v>26</v>
      </c>
    </row>
    <row r="9022" spans="1:11" x14ac:dyDescent="0.25">
      <c r="A9022" s="1">
        <v>39783</v>
      </c>
      <c r="B9022" t="s">
        <v>133</v>
      </c>
      <c r="C9022" t="s">
        <v>26</v>
      </c>
      <c r="D9022" t="s">
        <v>26</v>
      </c>
      <c r="E9022" t="s">
        <v>26</v>
      </c>
      <c r="F9022">
        <v>321565539.14999998</v>
      </c>
      <c r="G9022">
        <v>284185505.36000001</v>
      </c>
      <c r="H9022">
        <v>418528524.79000002</v>
      </c>
      <c r="I9022" t="s">
        <v>26</v>
      </c>
      <c r="J9022" t="s">
        <v>26</v>
      </c>
      <c r="K9022" t="s">
        <v>26</v>
      </c>
    </row>
    <row r="9023" spans="1:11" x14ac:dyDescent="0.25">
      <c r="A9023" s="1">
        <v>39783</v>
      </c>
      <c r="B9023" t="s">
        <v>134</v>
      </c>
      <c r="C9023" t="s">
        <v>26</v>
      </c>
      <c r="D9023" t="s">
        <v>26</v>
      </c>
      <c r="E9023" t="s">
        <v>26</v>
      </c>
      <c r="F9023">
        <v>314157873.94</v>
      </c>
      <c r="G9023">
        <v>299495328.66000003</v>
      </c>
      <c r="H9023">
        <v>352374602.68000001</v>
      </c>
      <c r="I9023" t="s">
        <v>26</v>
      </c>
      <c r="J9023" t="s">
        <v>26</v>
      </c>
      <c r="K9023" t="s">
        <v>26</v>
      </c>
    </row>
    <row r="9024" spans="1:11" x14ac:dyDescent="0.25">
      <c r="A9024" s="1">
        <v>39783</v>
      </c>
      <c r="B9024" t="s">
        <v>135</v>
      </c>
      <c r="C9024" t="s">
        <v>26</v>
      </c>
      <c r="D9024" t="s">
        <v>26</v>
      </c>
      <c r="E9024" t="s">
        <v>26</v>
      </c>
      <c r="F9024">
        <v>320947728.23000002</v>
      </c>
      <c r="G9024">
        <v>280137143.52999997</v>
      </c>
      <c r="H9024">
        <v>439660232.35000002</v>
      </c>
      <c r="I9024" t="s">
        <v>26</v>
      </c>
      <c r="J9024" t="s">
        <v>26</v>
      </c>
      <c r="K9024" t="s">
        <v>26</v>
      </c>
    </row>
    <row r="9025" spans="1:11" x14ac:dyDescent="0.25">
      <c r="A9025" s="1">
        <v>39783</v>
      </c>
      <c r="B9025" t="s">
        <v>136</v>
      </c>
      <c r="C9025" t="s">
        <v>26</v>
      </c>
      <c r="D9025" t="s">
        <v>26</v>
      </c>
      <c r="E9025" t="s">
        <v>26</v>
      </c>
      <c r="F9025">
        <v>368295700.94999999</v>
      </c>
      <c r="G9025">
        <v>324405700.70999998</v>
      </c>
      <c r="H9025">
        <v>513655975.63</v>
      </c>
      <c r="I9025" t="s">
        <v>26</v>
      </c>
      <c r="J9025" t="s">
        <v>26</v>
      </c>
      <c r="K9025" t="s">
        <v>26</v>
      </c>
    </row>
    <row r="9026" spans="1:11" x14ac:dyDescent="0.25">
      <c r="A9026" s="1">
        <v>39783</v>
      </c>
      <c r="B9026" t="s">
        <v>137</v>
      </c>
      <c r="C9026" t="s">
        <v>26</v>
      </c>
      <c r="D9026" t="s">
        <v>26</v>
      </c>
      <c r="E9026" t="s">
        <v>26</v>
      </c>
      <c r="F9026">
        <v>339054342.48000002</v>
      </c>
      <c r="G9026">
        <v>286290696.36000001</v>
      </c>
      <c r="H9026">
        <v>563062845.75999999</v>
      </c>
      <c r="I9026" t="s">
        <v>26</v>
      </c>
      <c r="J9026" t="s">
        <v>26</v>
      </c>
      <c r="K9026" t="s">
        <v>26</v>
      </c>
    </row>
    <row r="9027" spans="1:11" x14ac:dyDescent="0.25">
      <c r="A9027" s="1">
        <v>39783</v>
      </c>
      <c r="B9027" t="s">
        <v>138</v>
      </c>
      <c r="C9027" t="s">
        <v>26</v>
      </c>
      <c r="D9027" t="s">
        <v>26</v>
      </c>
      <c r="E9027" t="s">
        <v>26</v>
      </c>
      <c r="F9027">
        <v>408596600.55000001</v>
      </c>
      <c r="G9027">
        <v>340114967.63999999</v>
      </c>
      <c r="H9027">
        <v>631073862.79999995</v>
      </c>
      <c r="I9027" t="s">
        <v>26</v>
      </c>
      <c r="J9027" t="s">
        <v>26</v>
      </c>
      <c r="K9027" t="s">
        <v>26</v>
      </c>
    </row>
    <row r="9028" spans="1:11" x14ac:dyDescent="0.25">
      <c r="A9028" s="1">
        <v>39783</v>
      </c>
      <c r="B9028" t="s">
        <v>139</v>
      </c>
      <c r="C9028" t="s">
        <v>26</v>
      </c>
      <c r="D9028" t="s">
        <v>26</v>
      </c>
      <c r="E9028" t="s">
        <v>26</v>
      </c>
      <c r="F9028">
        <v>356553389.95999998</v>
      </c>
      <c r="G9028">
        <v>306615385.12</v>
      </c>
      <c r="H9028">
        <v>535313670.61000001</v>
      </c>
      <c r="I9028" t="s">
        <v>26</v>
      </c>
      <c r="J9028" t="s">
        <v>26</v>
      </c>
      <c r="K9028" t="s">
        <v>26</v>
      </c>
    </row>
    <row r="9029" spans="1:11" x14ac:dyDescent="0.25">
      <c r="A9029" s="1">
        <v>39783</v>
      </c>
      <c r="B9029" t="s">
        <v>140</v>
      </c>
      <c r="C9029" t="s">
        <v>26</v>
      </c>
      <c r="D9029" t="s">
        <v>26</v>
      </c>
      <c r="E9029" t="s">
        <v>26</v>
      </c>
      <c r="F9029">
        <v>304826483.69</v>
      </c>
      <c r="G9029">
        <v>275015219.22000003</v>
      </c>
      <c r="H9029">
        <v>400826641.85000002</v>
      </c>
      <c r="I9029" t="s">
        <v>26</v>
      </c>
      <c r="J9029" t="s">
        <v>26</v>
      </c>
      <c r="K9029" t="s">
        <v>26</v>
      </c>
    </row>
    <row r="9030" spans="1:11" x14ac:dyDescent="0.25">
      <c r="A9030" s="1">
        <v>39783</v>
      </c>
      <c r="B9030" t="s">
        <v>141</v>
      </c>
      <c r="C9030" t="s">
        <v>26</v>
      </c>
      <c r="D9030" t="s">
        <v>26</v>
      </c>
      <c r="E9030" t="s">
        <v>26</v>
      </c>
      <c r="F9030">
        <v>339973099.62</v>
      </c>
      <c r="G9030">
        <v>317221333.04000002</v>
      </c>
      <c r="H9030">
        <v>421145654.79000002</v>
      </c>
      <c r="I9030" t="s">
        <v>26</v>
      </c>
      <c r="J9030" t="s">
        <v>26</v>
      </c>
      <c r="K9030" t="s">
        <v>26</v>
      </c>
    </row>
    <row r="9031" spans="1:11" x14ac:dyDescent="0.25">
      <c r="A9031" s="1">
        <v>39783</v>
      </c>
      <c r="B9031" t="s">
        <v>142</v>
      </c>
      <c r="C9031" t="s">
        <v>26</v>
      </c>
      <c r="D9031" t="s">
        <v>26</v>
      </c>
      <c r="E9031" t="s">
        <v>26</v>
      </c>
      <c r="F9031">
        <v>338614187.01999998</v>
      </c>
      <c r="G9031">
        <v>293408679.83999997</v>
      </c>
      <c r="H9031">
        <v>478851295.13999999</v>
      </c>
      <c r="I9031" t="s">
        <v>26</v>
      </c>
      <c r="J9031" t="s">
        <v>26</v>
      </c>
      <c r="K9031" t="s">
        <v>26</v>
      </c>
    </row>
    <row r="9032" spans="1:11" x14ac:dyDescent="0.25">
      <c r="A9032" s="1">
        <v>39783</v>
      </c>
      <c r="B9032" t="s">
        <v>143</v>
      </c>
      <c r="C9032" t="s">
        <v>26</v>
      </c>
      <c r="D9032" t="s">
        <v>26</v>
      </c>
      <c r="E9032" t="s">
        <v>26</v>
      </c>
      <c r="F9032">
        <v>331725434.07999998</v>
      </c>
      <c r="G9032">
        <v>300604466.17000002</v>
      </c>
      <c r="H9032">
        <v>411527013.72000003</v>
      </c>
      <c r="I9032" t="s">
        <v>26</v>
      </c>
      <c r="J9032" t="s">
        <v>26</v>
      </c>
      <c r="K9032" t="s">
        <v>26</v>
      </c>
    </row>
    <row r="9033" spans="1:11" x14ac:dyDescent="0.25">
      <c r="A9033" s="1">
        <v>39783</v>
      </c>
      <c r="B9033" t="s">
        <v>144</v>
      </c>
      <c r="C9033" t="s">
        <v>26</v>
      </c>
      <c r="D9033" t="s">
        <v>26</v>
      </c>
      <c r="E9033" t="s">
        <v>26</v>
      </c>
      <c r="F9033">
        <v>320791788.07999998</v>
      </c>
      <c r="G9033">
        <v>279821974.06</v>
      </c>
      <c r="H9033">
        <v>461002606.02999997</v>
      </c>
      <c r="I9033" t="s">
        <v>26</v>
      </c>
      <c r="J9033" t="s">
        <v>26</v>
      </c>
      <c r="K9033" t="s">
        <v>26</v>
      </c>
    </row>
    <row r="9034" spans="1:11" x14ac:dyDescent="0.25">
      <c r="A9034" s="1">
        <v>39783</v>
      </c>
      <c r="B9034" t="s">
        <v>145</v>
      </c>
      <c r="C9034" t="s">
        <v>26</v>
      </c>
      <c r="D9034" t="s">
        <v>26</v>
      </c>
      <c r="E9034" t="s">
        <v>26</v>
      </c>
      <c r="F9034">
        <v>344771141.57999998</v>
      </c>
      <c r="G9034">
        <v>307303453.67000002</v>
      </c>
      <c r="H9034">
        <v>443340638.44</v>
      </c>
      <c r="I9034" t="s">
        <v>26</v>
      </c>
      <c r="J9034" t="s">
        <v>26</v>
      </c>
      <c r="K9034" t="s">
        <v>26</v>
      </c>
    </row>
    <row r="9035" spans="1:11" x14ac:dyDescent="0.25">
      <c r="A9035" s="1">
        <v>39783</v>
      </c>
      <c r="B9035" t="s">
        <v>146</v>
      </c>
      <c r="C9035" t="s">
        <v>26</v>
      </c>
      <c r="D9035" t="s">
        <v>26</v>
      </c>
      <c r="E9035" t="s">
        <v>26</v>
      </c>
      <c r="F9035">
        <v>356539869.29000002</v>
      </c>
      <c r="G9035">
        <v>317634113.76999998</v>
      </c>
      <c r="H9035">
        <v>463339633.83999997</v>
      </c>
      <c r="I9035" t="s">
        <v>26</v>
      </c>
      <c r="J9035" t="s">
        <v>26</v>
      </c>
      <c r="K9035" t="s">
        <v>26</v>
      </c>
    </row>
    <row r="9036" spans="1:11" x14ac:dyDescent="0.25">
      <c r="A9036" s="1">
        <v>39783</v>
      </c>
      <c r="B9036" t="s">
        <v>2</v>
      </c>
      <c r="C9036" t="s">
        <v>26</v>
      </c>
      <c r="D9036" t="s">
        <v>26</v>
      </c>
      <c r="E9036" t="s">
        <v>26</v>
      </c>
      <c r="F9036">
        <v>333357103.58999997</v>
      </c>
      <c r="G9036">
        <v>297254618.81999999</v>
      </c>
      <c r="H9036">
        <v>438509134.50999999</v>
      </c>
      <c r="I9036" t="s">
        <v>26</v>
      </c>
      <c r="J9036" t="s">
        <v>26</v>
      </c>
      <c r="K9036" t="s">
        <v>26</v>
      </c>
    </row>
    <row r="9037" spans="1:11" x14ac:dyDescent="0.25">
      <c r="A9037" s="1">
        <v>39783</v>
      </c>
      <c r="B9037" t="s">
        <v>147</v>
      </c>
      <c r="C9037" t="s">
        <v>26</v>
      </c>
      <c r="D9037" t="s">
        <v>26</v>
      </c>
      <c r="E9037" t="s">
        <v>26</v>
      </c>
      <c r="F9037">
        <v>340026142.37</v>
      </c>
      <c r="G9037">
        <v>284923670.70999998</v>
      </c>
      <c r="H9037">
        <v>466737000.67000002</v>
      </c>
      <c r="I9037" t="s">
        <v>26</v>
      </c>
      <c r="J9037" t="s">
        <v>26</v>
      </c>
      <c r="K9037" t="s">
        <v>26</v>
      </c>
    </row>
    <row r="9038" spans="1:11" x14ac:dyDescent="0.25">
      <c r="A9038" s="1">
        <v>39783</v>
      </c>
      <c r="B9038" t="s">
        <v>148</v>
      </c>
      <c r="C9038" t="s">
        <v>26</v>
      </c>
      <c r="D9038" t="s">
        <v>26</v>
      </c>
      <c r="E9038" t="s">
        <v>26</v>
      </c>
      <c r="F9038">
        <v>337290807.19</v>
      </c>
      <c r="G9038">
        <v>298637001.41000003</v>
      </c>
      <c r="H9038">
        <v>430910885.88</v>
      </c>
      <c r="I9038" t="s">
        <v>26</v>
      </c>
      <c r="J9038" t="s">
        <v>26</v>
      </c>
      <c r="K9038" t="s">
        <v>26</v>
      </c>
    </row>
    <row r="9039" spans="1:11" x14ac:dyDescent="0.25">
      <c r="A9039" s="1">
        <v>39783</v>
      </c>
      <c r="B9039" t="s">
        <v>149</v>
      </c>
      <c r="C9039" t="s">
        <v>26</v>
      </c>
      <c r="D9039" t="s">
        <v>26</v>
      </c>
      <c r="E9039" t="s">
        <v>26</v>
      </c>
      <c r="F9039">
        <v>322858527.31999999</v>
      </c>
      <c r="G9039">
        <v>284106792.10000002</v>
      </c>
      <c r="H9039">
        <v>415883793.57999998</v>
      </c>
      <c r="I9039" t="s">
        <v>26</v>
      </c>
      <c r="J9039" t="s">
        <v>26</v>
      </c>
      <c r="K9039" t="s">
        <v>26</v>
      </c>
    </row>
    <row r="9040" spans="1:11" x14ac:dyDescent="0.25">
      <c r="A9040" s="1">
        <v>39783</v>
      </c>
      <c r="B9040" t="s">
        <v>150</v>
      </c>
      <c r="C9040" t="s">
        <v>26</v>
      </c>
      <c r="D9040" t="s">
        <v>26</v>
      </c>
      <c r="E9040" t="s">
        <v>26</v>
      </c>
      <c r="F9040">
        <v>360464016.44999999</v>
      </c>
      <c r="G9040">
        <v>321042264.47000003</v>
      </c>
      <c r="H9040">
        <v>464387211.08999997</v>
      </c>
      <c r="I9040" t="s">
        <v>26</v>
      </c>
      <c r="J9040" t="s">
        <v>26</v>
      </c>
      <c r="K9040" t="s">
        <v>26</v>
      </c>
    </row>
    <row r="9041" spans="1:11" x14ac:dyDescent="0.25">
      <c r="A9041" s="1">
        <v>39783</v>
      </c>
      <c r="B9041" t="s">
        <v>151</v>
      </c>
      <c r="C9041" t="s">
        <v>26</v>
      </c>
      <c r="D9041" t="s">
        <v>26</v>
      </c>
      <c r="E9041" t="s">
        <v>26</v>
      </c>
      <c r="F9041">
        <v>299594867.66000003</v>
      </c>
      <c r="G9041">
        <v>266239115.63</v>
      </c>
      <c r="H9041">
        <v>401339477.44</v>
      </c>
      <c r="I9041" t="s">
        <v>26</v>
      </c>
      <c r="J9041" t="s">
        <v>26</v>
      </c>
      <c r="K9041" t="s">
        <v>26</v>
      </c>
    </row>
    <row r="9042" spans="1:11" x14ac:dyDescent="0.25">
      <c r="A9042" s="1">
        <v>39783</v>
      </c>
      <c r="B9042" t="s">
        <v>152</v>
      </c>
      <c r="C9042" t="s">
        <v>26</v>
      </c>
      <c r="D9042" t="s">
        <v>26</v>
      </c>
      <c r="E9042" t="s">
        <v>26</v>
      </c>
      <c r="F9042">
        <v>304060106.31</v>
      </c>
      <c r="G9042">
        <v>282159987.29000002</v>
      </c>
      <c r="H9042">
        <v>368051863.51999998</v>
      </c>
      <c r="I9042" t="s">
        <v>26</v>
      </c>
      <c r="J9042" t="s">
        <v>26</v>
      </c>
      <c r="K9042" t="s">
        <v>26</v>
      </c>
    </row>
    <row r="9043" spans="1:11" x14ac:dyDescent="0.25">
      <c r="A9043" s="1">
        <v>39783</v>
      </c>
      <c r="B9043" t="s">
        <v>153</v>
      </c>
      <c r="C9043" t="s">
        <v>26</v>
      </c>
      <c r="D9043" t="s">
        <v>26</v>
      </c>
      <c r="E9043" t="s">
        <v>26</v>
      </c>
      <c r="F9043">
        <v>370532231.38999999</v>
      </c>
      <c r="G9043">
        <v>359709533.89999998</v>
      </c>
      <c r="H9043">
        <v>408226824.5</v>
      </c>
      <c r="I9043" t="s">
        <v>26</v>
      </c>
      <c r="J9043" t="s">
        <v>26</v>
      </c>
      <c r="K9043" t="s">
        <v>26</v>
      </c>
    </row>
    <row r="9044" spans="1:11" x14ac:dyDescent="0.25">
      <c r="A9044" s="1">
        <v>39783</v>
      </c>
      <c r="B9044" t="s">
        <v>154</v>
      </c>
      <c r="C9044" t="s">
        <v>26</v>
      </c>
      <c r="D9044" t="s">
        <v>26</v>
      </c>
      <c r="E9044" t="s">
        <v>26</v>
      </c>
      <c r="F9044">
        <v>330766323.99000001</v>
      </c>
      <c r="G9044">
        <v>306620168.44999999</v>
      </c>
      <c r="H9044">
        <v>418113668.74000001</v>
      </c>
      <c r="I9044" t="s">
        <v>26</v>
      </c>
      <c r="J9044" t="s">
        <v>26</v>
      </c>
      <c r="K9044" t="s">
        <v>26</v>
      </c>
    </row>
    <row r="9045" spans="1:11" x14ac:dyDescent="0.25">
      <c r="A9045" s="1">
        <v>39783</v>
      </c>
      <c r="B9045" t="s">
        <v>155</v>
      </c>
      <c r="C9045" t="s">
        <v>26</v>
      </c>
      <c r="D9045" t="s">
        <v>26</v>
      </c>
      <c r="E9045" t="s">
        <v>26</v>
      </c>
      <c r="F9045">
        <v>309830343.01999998</v>
      </c>
      <c r="G9045">
        <v>290531671.00999999</v>
      </c>
      <c r="H9045">
        <v>369938954.35000002</v>
      </c>
      <c r="I9045" t="s">
        <v>26</v>
      </c>
      <c r="J9045" t="s">
        <v>26</v>
      </c>
      <c r="K9045" t="s">
        <v>26</v>
      </c>
    </row>
    <row r="9046" spans="1:11" x14ac:dyDescent="0.25">
      <c r="A9046" s="1">
        <v>39814</v>
      </c>
      <c r="B9046" t="s">
        <v>1</v>
      </c>
      <c r="C9046" t="s">
        <v>26</v>
      </c>
      <c r="D9046" t="s">
        <v>26</v>
      </c>
      <c r="E9046" t="s">
        <v>26</v>
      </c>
      <c r="F9046">
        <v>338917810.86000001</v>
      </c>
      <c r="G9046">
        <v>301726832.10000002</v>
      </c>
      <c r="H9046">
        <v>440129249.37</v>
      </c>
      <c r="I9046" t="s">
        <v>26</v>
      </c>
      <c r="J9046" t="s">
        <v>26</v>
      </c>
      <c r="K9046" t="s">
        <v>26</v>
      </c>
    </row>
    <row r="9047" spans="1:11" x14ac:dyDescent="0.25">
      <c r="A9047" s="1">
        <v>39814</v>
      </c>
      <c r="B9047" t="s">
        <v>126</v>
      </c>
      <c r="C9047" t="s">
        <v>26</v>
      </c>
      <c r="D9047" t="s">
        <v>26</v>
      </c>
      <c r="E9047" t="s">
        <v>26</v>
      </c>
      <c r="F9047">
        <v>336385267.07999998</v>
      </c>
      <c r="G9047">
        <v>302537069.43000001</v>
      </c>
      <c r="H9047">
        <v>428650228.63</v>
      </c>
      <c r="I9047" t="s">
        <v>26</v>
      </c>
      <c r="J9047" t="s">
        <v>26</v>
      </c>
      <c r="K9047" t="s">
        <v>26</v>
      </c>
    </row>
    <row r="9048" spans="1:11" x14ac:dyDescent="0.25">
      <c r="A9048" s="1">
        <v>39814</v>
      </c>
      <c r="B9048" t="s">
        <v>127</v>
      </c>
      <c r="C9048" t="s">
        <v>26</v>
      </c>
      <c r="D9048" t="s">
        <v>26</v>
      </c>
      <c r="E9048" t="s">
        <v>26</v>
      </c>
      <c r="F9048">
        <v>344451885</v>
      </c>
      <c r="G9048">
        <v>303022673.80000001</v>
      </c>
      <c r="H9048">
        <v>474416288.63</v>
      </c>
      <c r="I9048" t="s">
        <v>26</v>
      </c>
      <c r="J9048" t="s">
        <v>26</v>
      </c>
      <c r="K9048" t="s">
        <v>26</v>
      </c>
    </row>
    <row r="9049" spans="1:11" x14ac:dyDescent="0.25">
      <c r="A9049" s="1">
        <v>39814</v>
      </c>
      <c r="B9049" t="s">
        <v>113</v>
      </c>
      <c r="C9049" t="s">
        <v>26</v>
      </c>
      <c r="D9049" t="s">
        <v>26</v>
      </c>
      <c r="E9049" t="s">
        <v>26</v>
      </c>
      <c r="F9049">
        <v>342388218.69</v>
      </c>
      <c r="G9049">
        <v>302781729.82999998</v>
      </c>
      <c r="H9049">
        <v>441854128.94999999</v>
      </c>
      <c r="I9049" t="s">
        <v>26</v>
      </c>
      <c r="J9049" t="s">
        <v>26</v>
      </c>
      <c r="K9049" t="s">
        <v>26</v>
      </c>
    </row>
    <row r="9050" spans="1:11" x14ac:dyDescent="0.25">
      <c r="A9050" s="1">
        <v>39814</v>
      </c>
      <c r="B9050" t="s">
        <v>128</v>
      </c>
      <c r="C9050" t="s">
        <v>26</v>
      </c>
      <c r="D9050" t="s">
        <v>26</v>
      </c>
      <c r="E9050" t="s">
        <v>26</v>
      </c>
      <c r="F9050">
        <v>322243077.75999999</v>
      </c>
      <c r="G9050">
        <v>286166747.06</v>
      </c>
      <c r="H9050">
        <v>420322859.79000002</v>
      </c>
      <c r="I9050" t="s">
        <v>26</v>
      </c>
      <c r="J9050" t="s">
        <v>26</v>
      </c>
      <c r="K9050" t="s">
        <v>26</v>
      </c>
    </row>
    <row r="9051" spans="1:11" x14ac:dyDescent="0.25">
      <c r="A9051" s="1">
        <v>39814</v>
      </c>
      <c r="B9051" t="s">
        <v>129</v>
      </c>
      <c r="C9051" t="s">
        <v>26</v>
      </c>
      <c r="D9051" t="s">
        <v>26</v>
      </c>
      <c r="E9051" t="s">
        <v>26</v>
      </c>
      <c r="F9051">
        <v>334487188.55000001</v>
      </c>
      <c r="G9051">
        <v>315273731.29000002</v>
      </c>
      <c r="H9051">
        <v>397913066.58999997</v>
      </c>
      <c r="I9051" t="s">
        <v>26</v>
      </c>
      <c r="J9051" t="s">
        <v>26</v>
      </c>
      <c r="K9051" t="s">
        <v>26</v>
      </c>
    </row>
    <row r="9052" spans="1:11" x14ac:dyDescent="0.25">
      <c r="A9052" s="1">
        <v>39814</v>
      </c>
      <c r="B9052" t="s">
        <v>130</v>
      </c>
      <c r="C9052" t="s">
        <v>26</v>
      </c>
      <c r="D9052" t="s">
        <v>26</v>
      </c>
      <c r="E9052" t="s">
        <v>26</v>
      </c>
      <c r="F9052">
        <v>353888316.86000001</v>
      </c>
      <c r="G9052">
        <v>314198811.92000002</v>
      </c>
      <c r="H9052">
        <v>508092941.11000001</v>
      </c>
      <c r="I9052" t="s">
        <v>26</v>
      </c>
      <c r="J9052" t="s">
        <v>26</v>
      </c>
      <c r="K9052" t="s">
        <v>26</v>
      </c>
    </row>
    <row r="9053" spans="1:11" x14ac:dyDescent="0.25">
      <c r="A9053" s="1">
        <v>39814</v>
      </c>
      <c r="B9053" t="s">
        <v>131</v>
      </c>
      <c r="C9053" t="s">
        <v>26</v>
      </c>
      <c r="D9053" t="s">
        <v>26</v>
      </c>
      <c r="E9053" t="s">
        <v>26</v>
      </c>
      <c r="F9053">
        <v>368293760.60000002</v>
      </c>
      <c r="G9053">
        <v>310510679.05000001</v>
      </c>
      <c r="H9053">
        <v>548915511.63999999</v>
      </c>
      <c r="I9053" t="s">
        <v>26</v>
      </c>
      <c r="J9053" t="s">
        <v>26</v>
      </c>
      <c r="K9053" t="s">
        <v>26</v>
      </c>
    </row>
    <row r="9054" spans="1:11" x14ac:dyDescent="0.25">
      <c r="A9054" s="1">
        <v>39814</v>
      </c>
      <c r="B9054" t="s">
        <v>132</v>
      </c>
      <c r="C9054" t="s">
        <v>26</v>
      </c>
      <c r="D9054" t="s">
        <v>26</v>
      </c>
      <c r="E9054" t="s">
        <v>26</v>
      </c>
      <c r="F9054">
        <v>348063779.19999999</v>
      </c>
      <c r="G9054">
        <v>299203501.61000001</v>
      </c>
      <c r="H9054">
        <v>461301610.56</v>
      </c>
      <c r="I9054" t="s">
        <v>26</v>
      </c>
      <c r="J9054" t="s">
        <v>26</v>
      </c>
      <c r="K9054" t="s">
        <v>26</v>
      </c>
    </row>
    <row r="9055" spans="1:11" x14ac:dyDescent="0.25">
      <c r="A9055" s="1">
        <v>39814</v>
      </c>
      <c r="B9055" t="s">
        <v>133</v>
      </c>
      <c r="C9055" t="s">
        <v>26</v>
      </c>
      <c r="D9055" t="s">
        <v>26</v>
      </c>
      <c r="E9055" t="s">
        <v>26</v>
      </c>
      <c r="F9055">
        <v>322240826.77999997</v>
      </c>
      <c r="G9055">
        <v>285236991.73000002</v>
      </c>
      <c r="H9055">
        <v>418528524.79000002</v>
      </c>
      <c r="I9055" t="s">
        <v>26</v>
      </c>
      <c r="J9055" t="s">
        <v>26</v>
      </c>
      <c r="K9055" t="s">
        <v>26</v>
      </c>
    </row>
    <row r="9056" spans="1:11" x14ac:dyDescent="0.25">
      <c r="A9056" s="1">
        <v>39814</v>
      </c>
      <c r="B9056" t="s">
        <v>134</v>
      </c>
      <c r="C9056" t="s">
        <v>26</v>
      </c>
      <c r="D9056" t="s">
        <v>26</v>
      </c>
      <c r="E9056" t="s">
        <v>26</v>
      </c>
      <c r="F9056">
        <v>314691942.32999998</v>
      </c>
      <c r="G9056">
        <v>300333915.57999998</v>
      </c>
      <c r="H9056">
        <v>352374602.68000001</v>
      </c>
      <c r="I9056" t="s">
        <v>26</v>
      </c>
      <c r="J9056" t="s">
        <v>26</v>
      </c>
      <c r="K9056" t="s">
        <v>26</v>
      </c>
    </row>
    <row r="9057" spans="1:11" x14ac:dyDescent="0.25">
      <c r="A9057" s="1">
        <v>39814</v>
      </c>
      <c r="B9057" t="s">
        <v>135</v>
      </c>
      <c r="C9057" t="s">
        <v>26</v>
      </c>
      <c r="D9057" t="s">
        <v>26</v>
      </c>
      <c r="E9057" t="s">
        <v>26</v>
      </c>
      <c r="F9057">
        <v>321685908.00999999</v>
      </c>
      <c r="G9057">
        <v>279212690.95999998</v>
      </c>
      <c r="H9057">
        <v>444716325.01999998</v>
      </c>
      <c r="I9057" t="s">
        <v>26</v>
      </c>
      <c r="J9057" t="s">
        <v>26</v>
      </c>
      <c r="K9057" t="s">
        <v>26</v>
      </c>
    </row>
    <row r="9058" spans="1:11" x14ac:dyDescent="0.25">
      <c r="A9058" s="1">
        <v>39814</v>
      </c>
      <c r="B9058" t="s">
        <v>136</v>
      </c>
      <c r="C9058" t="s">
        <v>26</v>
      </c>
      <c r="D9058" t="s">
        <v>26</v>
      </c>
      <c r="E9058" t="s">
        <v>26</v>
      </c>
      <c r="F9058">
        <v>368921803.63999999</v>
      </c>
      <c r="G9058">
        <v>325346477.24000001</v>
      </c>
      <c r="H9058">
        <v>513655975.63</v>
      </c>
      <c r="I9058" t="s">
        <v>26</v>
      </c>
      <c r="J9058" t="s">
        <v>26</v>
      </c>
      <c r="K9058" t="s">
        <v>26</v>
      </c>
    </row>
    <row r="9059" spans="1:11" x14ac:dyDescent="0.25">
      <c r="A9059" s="1">
        <v>39814</v>
      </c>
      <c r="B9059" t="s">
        <v>137</v>
      </c>
      <c r="C9059" t="s">
        <v>26</v>
      </c>
      <c r="D9059" t="s">
        <v>26</v>
      </c>
      <c r="E9059" t="s">
        <v>26</v>
      </c>
      <c r="F9059">
        <v>349497216.23000002</v>
      </c>
      <c r="G9059">
        <v>289096345.18000001</v>
      </c>
      <c r="H9059">
        <v>601970488.39999998</v>
      </c>
      <c r="I9059" t="s">
        <v>26</v>
      </c>
      <c r="J9059" t="s">
        <v>26</v>
      </c>
      <c r="K9059" t="s">
        <v>26</v>
      </c>
    </row>
    <row r="9060" spans="1:11" x14ac:dyDescent="0.25">
      <c r="A9060" s="1">
        <v>39814</v>
      </c>
      <c r="B9060" t="s">
        <v>138</v>
      </c>
      <c r="C9060" t="s">
        <v>26</v>
      </c>
      <c r="D9060" t="s">
        <v>26</v>
      </c>
      <c r="E9060" t="s">
        <v>26</v>
      </c>
      <c r="F9060">
        <v>408923477.82999998</v>
      </c>
      <c r="G9060">
        <v>340591128.60000002</v>
      </c>
      <c r="H9060">
        <v>631073862.79999995</v>
      </c>
      <c r="I9060" t="s">
        <v>26</v>
      </c>
      <c r="J9060" t="s">
        <v>26</v>
      </c>
      <c r="K9060" t="s">
        <v>26</v>
      </c>
    </row>
    <row r="9061" spans="1:11" x14ac:dyDescent="0.25">
      <c r="A9061" s="1">
        <v>39814</v>
      </c>
      <c r="B9061" t="s">
        <v>139</v>
      </c>
      <c r="C9061" t="s">
        <v>26</v>
      </c>
      <c r="D9061" t="s">
        <v>26</v>
      </c>
      <c r="E9061" t="s">
        <v>26</v>
      </c>
      <c r="F9061">
        <v>356696011.31999999</v>
      </c>
      <c r="G9061">
        <v>306799354.35000002</v>
      </c>
      <c r="H9061">
        <v>535313670.61000001</v>
      </c>
      <c r="I9061" t="s">
        <v>26</v>
      </c>
      <c r="J9061" t="s">
        <v>26</v>
      </c>
      <c r="K9061" t="s">
        <v>26</v>
      </c>
    </row>
    <row r="9062" spans="1:11" x14ac:dyDescent="0.25">
      <c r="A9062" s="1">
        <v>39814</v>
      </c>
      <c r="B9062" t="s">
        <v>140</v>
      </c>
      <c r="C9062" t="s">
        <v>26</v>
      </c>
      <c r="D9062" t="s">
        <v>26</v>
      </c>
      <c r="E9062" t="s">
        <v>26</v>
      </c>
      <c r="F9062">
        <v>305466619.31</v>
      </c>
      <c r="G9062">
        <v>275895267.92000002</v>
      </c>
      <c r="H9062">
        <v>400826641.85000002</v>
      </c>
      <c r="I9062" t="s">
        <v>26</v>
      </c>
      <c r="J9062" t="s">
        <v>26</v>
      </c>
      <c r="K9062" t="s">
        <v>26</v>
      </c>
    </row>
    <row r="9063" spans="1:11" x14ac:dyDescent="0.25">
      <c r="A9063" s="1">
        <v>39814</v>
      </c>
      <c r="B9063" t="s">
        <v>141</v>
      </c>
      <c r="C9063" t="s">
        <v>26</v>
      </c>
      <c r="D9063" t="s">
        <v>26</v>
      </c>
      <c r="E9063" t="s">
        <v>26</v>
      </c>
      <c r="F9063">
        <v>341502978.56999999</v>
      </c>
      <c r="G9063">
        <v>319410160.24000001</v>
      </c>
      <c r="H9063">
        <v>421145654.79000002</v>
      </c>
      <c r="I9063" t="s">
        <v>26</v>
      </c>
      <c r="J9063" t="s">
        <v>26</v>
      </c>
      <c r="K9063" t="s">
        <v>26</v>
      </c>
    </row>
    <row r="9064" spans="1:11" x14ac:dyDescent="0.25">
      <c r="A9064" s="1">
        <v>39814</v>
      </c>
      <c r="B9064" t="s">
        <v>142</v>
      </c>
      <c r="C9064" t="s">
        <v>26</v>
      </c>
      <c r="D9064" t="s">
        <v>26</v>
      </c>
      <c r="E9064" t="s">
        <v>26</v>
      </c>
      <c r="F9064">
        <v>340612010.73000002</v>
      </c>
      <c r="G9064">
        <v>296225403.17000002</v>
      </c>
      <c r="H9064">
        <v>478851295.13999999</v>
      </c>
      <c r="I9064" t="s">
        <v>26</v>
      </c>
      <c r="J9064" t="s">
        <v>26</v>
      </c>
      <c r="K9064" t="s">
        <v>26</v>
      </c>
    </row>
    <row r="9065" spans="1:11" x14ac:dyDescent="0.25">
      <c r="A9065" s="1">
        <v>39814</v>
      </c>
      <c r="B9065" t="s">
        <v>143</v>
      </c>
      <c r="C9065" t="s">
        <v>26</v>
      </c>
      <c r="D9065" t="s">
        <v>26</v>
      </c>
      <c r="E9065" t="s">
        <v>26</v>
      </c>
      <c r="F9065">
        <v>332355712.39999998</v>
      </c>
      <c r="G9065">
        <v>301536340.01999998</v>
      </c>
      <c r="H9065">
        <v>411527013.72000003</v>
      </c>
      <c r="I9065" t="s">
        <v>26</v>
      </c>
      <c r="J9065" t="s">
        <v>26</v>
      </c>
      <c r="K9065" t="s">
        <v>26</v>
      </c>
    </row>
    <row r="9066" spans="1:11" x14ac:dyDescent="0.25">
      <c r="A9066" s="1">
        <v>39814</v>
      </c>
      <c r="B9066" t="s">
        <v>144</v>
      </c>
      <c r="C9066" t="s">
        <v>26</v>
      </c>
      <c r="D9066" t="s">
        <v>26</v>
      </c>
      <c r="E9066" t="s">
        <v>26</v>
      </c>
      <c r="F9066">
        <v>321786242.62</v>
      </c>
      <c r="G9066">
        <v>281221083.93000001</v>
      </c>
      <c r="H9066">
        <v>461002606.02999997</v>
      </c>
      <c r="I9066" t="s">
        <v>26</v>
      </c>
      <c r="J9066" t="s">
        <v>26</v>
      </c>
      <c r="K9066" t="s">
        <v>26</v>
      </c>
    </row>
    <row r="9067" spans="1:11" x14ac:dyDescent="0.25">
      <c r="A9067" s="1">
        <v>39814</v>
      </c>
      <c r="B9067" t="s">
        <v>145</v>
      </c>
      <c r="C9067" t="s">
        <v>26</v>
      </c>
      <c r="D9067" t="s">
        <v>26</v>
      </c>
      <c r="E9067" t="s">
        <v>26</v>
      </c>
      <c r="F9067">
        <v>345633069.43000001</v>
      </c>
      <c r="G9067">
        <v>308839970.94</v>
      </c>
      <c r="H9067">
        <v>442897297.80000001</v>
      </c>
      <c r="I9067" t="s">
        <v>26</v>
      </c>
      <c r="J9067" t="s">
        <v>26</v>
      </c>
      <c r="K9067" t="s">
        <v>26</v>
      </c>
    </row>
    <row r="9068" spans="1:11" x14ac:dyDescent="0.25">
      <c r="A9068" s="1">
        <v>39814</v>
      </c>
      <c r="B9068" t="s">
        <v>146</v>
      </c>
      <c r="C9068" t="s">
        <v>26</v>
      </c>
      <c r="D9068" t="s">
        <v>26</v>
      </c>
      <c r="E9068" t="s">
        <v>26</v>
      </c>
      <c r="F9068">
        <v>358179952.69</v>
      </c>
      <c r="G9068">
        <v>319349337.98000002</v>
      </c>
      <c r="H9068">
        <v>464961322.56</v>
      </c>
      <c r="I9068" t="s">
        <v>26</v>
      </c>
      <c r="J9068" t="s">
        <v>26</v>
      </c>
      <c r="K9068" t="s">
        <v>26</v>
      </c>
    </row>
    <row r="9069" spans="1:11" x14ac:dyDescent="0.25">
      <c r="A9069" s="1">
        <v>39814</v>
      </c>
      <c r="B9069" t="s">
        <v>2</v>
      </c>
      <c r="C9069" t="s">
        <v>26</v>
      </c>
      <c r="D9069" t="s">
        <v>26</v>
      </c>
      <c r="E9069" t="s">
        <v>26</v>
      </c>
      <c r="F9069">
        <v>334890546.25999999</v>
      </c>
      <c r="G9069">
        <v>299454303</v>
      </c>
      <c r="H9069">
        <v>438509134.50999999</v>
      </c>
      <c r="I9069" t="s">
        <v>26</v>
      </c>
      <c r="J9069" t="s">
        <v>26</v>
      </c>
      <c r="K9069" t="s">
        <v>26</v>
      </c>
    </row>
    <row r="9070" spans="1:11" x14ac:dyDescent="0.25">
      <c r="A9070" s="1">
        <v>39814</v>
      </c>
      <c r="B9070" t="s">
        <v>147</v>
      </c>
      <c r="C9070" t="s">
        <v>26</v>
      </c>
      <c r="D9070" t="s">
        <v>26</v>
      </c>
      <c r="E9070" t="s">
        <v>26</v>
      </c>
      <c r="F9070">
        <v>341114226.02999997</v>
      </c>
      <c r="G9070">
        <v>286604720.37</v>
      </c>
      <c r="H9070">
        <v>466737000.67000002</v>
      </c>
      <c r="I9070" t="s">
        <v>26</v>
      </c>
      <c r="J9070" t="s">
        <v>26</v>
      </c>
      <c r="K9070" t="s">
        <v>26</v>
      </c>
    </row>
    <row r="9071" spans="1:11" x14ac:dyDescent="0.25">
      <c r="A9071" s="1">
        <v>39814</v>
      </c>
      <c r="B9071" t="s">
        <v>148</v>
      </c>
      <c r="C9071" t="s">
        <v>26</v>
      </c>
      <c r="D9071" t="s">
        <v>26</v>
      </c>
      <c r="E9071" t="s">
        <v>26</v>
      </c>
      <c r="F9071">
        <v>337931659.72000003</v>
      </c>
      <c r="G9071">
        <v>299622503.50999999</v>
      </c>
      <c r="H9071">
        <v>431040159.14999998</v>
      </c>
      <c r="I9071" t="s">
        <v>26</v>
      </c>
      <c r="J9071" t="s">
        <v>26</v>
      </c>
      <c r="K9071" t="s">
        <v>26</v>
      </c>
    </row>
    <row r="9072" spans="1:11" x14ac:dyDescent="0.25">
      <c r="A9072" s="1">
        <v>39814</v>
      </c>
      <c r="B9072" t="s">
        <v>149</v>
      </c>
      <c r="C9072" t="s">
        <v>26</v>
      </c>
      <c r="D9072" t="s">
        <v>26</v>
      </c>
      <c r="E9072" t="s">
        <v>26</v>
      </c>
      <c r="F9072">
        <v>325570538.94999999</v>
      </c>
      <c r="G9072">
        <v>288567268.74000001</v>
      </c>
      <c r="H9072">
        <v>415883793.57999998</v>
      </c>
      <c r="I9072" t="s">
        <v>26</v>
      </c>
      <c r="J9072" t="s">
        <v>26</v>
      </c>
      <c r="K9072" t="s">
        <v>26</v>
      </c>
    </row>
    <row r="9073" spans="1:11" x14ac:dyDescent="0.25">
      <c r="A9073" s="1">
        <v>39814</v>
      </c>
      <c r="B9073" t="s">
        <v>150</v>
      </c>
      <c r="C9073" t="s">
        <v>26</v>
      </c>
      <c r="D9073" t="s">
        <v>26</v>
      </c>
      <c r="E9073" t="s">
        <v>26</v>
      </c>
      <c r="F9073">
        <v>361617501.31</v>
      </c>
      <c r="G9073">
        <v>322807996.92000002</v>
      </c>
      <c r="H9073">
        <v>464387211.08999997</v>
      </c>
      <c r="I9073" t="s">
        <v>26</v>
      </c>
      <c r="J9073" t="s">
        <v>26</v>
      </c>
      <c r="K9073" t="s">
        <v>26</v>
      </c>
    </row>
    <row r="9074" spans="1:11" x14ac:dyDescent="0.25">
      <c r="A9074" s="1">
        <v>39814</v>
      </c>
      <c r="B9074" t="s">
        <v>151</v>
      </c>
      <c r="C9074" t="s">
        <v>26</v>
      </c>
      <c r="D9074" t="s">
        <v>26</v>
      </c>
      <c r="E9074" t="s">
        <v>26</v>
      </c>
      <c r="F9074">
        <v>300643449.69</v>
      </c>
      <c r="G9074">
        <v>266904713.41999999</v>
      </c>
      <c r="H9074">
        <v>403386308.77999997</v>
      </c>
      <c r="I9074" t="s">
        <v>26</v>
      </c>
      <c r="J9074" t="s">
        <v>26</v>
      </c>
      <c r="K9074" t="s">
        <v>26</v>
      </c>
    </row>
    <row r="9075" spans="1:11" x14ac:dyDescent="0.25">
      <c r="A9075" s="1">
        <v>39814</v>
      </c>
      <c r="B9075" t="s">
        <v>152</v>
      </c>
      <c r="C9075" t="s">
        <v>26</v>
      </c>
      <c r="D9075" t="s">
        <v>26</v>
      </c>
      <c r="E9075" t="s">
        <v>26</v>
      </c>
      <c r="F9075">
        <v>305337158.75</v>
      </c>
      <c r="G9075">
        <v>284050459.20999998</v>
      </c>
      <c r="H9075">
        <v>368051863.51999998</v>
      </c>
      <c r="I9075" t="s">
        <v>26</v>
      </c>
      <c r="J9075" t="s">
        <v>26</v>
      </c>
      <c r="K9075" t="s">
        <v>26</v>
      </c>
    </row>
    <row r="9076" spans="1:11" x14ac:dyDescent="0.25">
      <c r="A9076" s="1">
        <v>39814</v>
      </c>
      <c r="B9076" t="s">
        <v>153</v>
      </c>
      <c r="C9076" t="s">
        <v>26</v>
      </c>
      <c r="D9076" t="s">
        <v>26</v>
      </c>
      <c r="E9076" t="s">
        <v>26</v>
      </c>
      <c r="F9076">
        <v>371977307.10000002</v>
      </c>
      <c r="G9076">
        <v>361903762.06</v>
      </c>
      <c r="H9076">
        <v>408226824.5</v>
      </c>
      <c r="I9076" t="s">
        <v>26</v>
      </c>
      <c r="J9076" t="s">
        <v>26</v>
      </c>
      <c r="K9076" t="s">
        <v>26</v>
      </c>
    </row>
    <row r="9077" spans="1:11" x14ac:dyDescent="0.25">
      <c r="A9077" s="1">
        <v>39814</v>
      </c>
      <c r="B9077" t="s">
        <v>154</v>
      </c>
      <c r="C9077" t="s">
        <v>26</v>
      </c>
      <c r="D9077" t="s">
        <v>26</v>
      </c>
      <c r="E9077" t="s">
        <v>26</v>
      </c>
      <c r="F9077">
        <v>331924006.13</v>
      </c>
      <c r="G9077">
        <v>308306579.38</v>
      </c>
      <c r="H9077">
        <v>418113668.74000001</v>
      </c>
      <c r="I9077" t="s">
        <v>26</v>
      </c>
      <c r="J9077" t="s">
        <v>26</v>
      </c>
      <c r="K9077" t="s">
        <v>26</v>
      </c>
    </row>
    <row r="9078" spans="1:11" x14ac:dyDescent="0.25">
      <c r="A9078" s="1">
        <v>39814</v>
      </c>
      <c r="B9078" t="s">
        <v>155</v>
      </c>
      <c r="C9078" t="s">
        <v>26</v>
      </c>
      <c r="D9078" t="s">
        <v>26</v>
      </c>
      <c r="E9078" t="s">
        <v>26</v>
      </c>
      <c r="F9078">
        <v>311379494.74000001</v>
      </c>
      <c r="G9078">
        <v>292884977.55000001</v>
      </c>
      <c r="H9078">
        <v>369938954.35000002</v>
      </c>
      <c r="I9078" t="s">
        <v>26</v>
      </c>
      <c r="J9078" t="s">
        <v>26</v>
      </c>
      <c r="K9078" t="s">
        <v>26</v>
      </c>
    </row>
    <row r="9079" spans="1:11" x14ac:dyDescent="0.25">
      <c r="A9079" s="1">
        <v>39845</v>
      </c>
      <c r="B9079" t="s">
        <v>1</v>
      </c>
      <c r="C9079" t="s">
        <v>26</v>
      </c>
      <c r="D9079" t="s">
        <v>26</v>
      </c>
      <c r="E9079" t="s">
        <v>26</v>
      </c>
      <c r="F9079">
        <v>340002347.85000002</v>
      </c>
      <c r="G9079">
        <v>303205293.57999998</v>
      </c>
      <c r="H9079">
        <v>440481352.76999998</v>
      </c>
      <c r="I9079" t="s">
        <v>26</v>
      </c>
      <c r="J9079" t="s">
        <v>26</v>
      </c>
      <c r="K9079" t="s">
        <v>26</v>
      </c>
    </row>
    <row r="9080" spans="1:11" x14ac:dyDescent="0.25">
      <c r="A9080" s="1">
        <v>39845</v>
      </c>
      <c r="B9080" t="s">
        <v>126</v>
      </c>
      <c r="C9080" t="s">
        <v>26</v>
      </c>
      <c r="D9080" t="s">
        <v>26</v>
      </c>
      <c r="E9080" t="s">
        <v>26</v>
      </c>
      <c r="F9080">
        <v>338403578.68000001</v>
      </c>
      <c r="G9080">
        <v>303081636.14999998</v>
      </c>
      <c r="H9080">
        <v>434008356.49000001</v>
      </c>
      <c r="I9080" t="s">
        <v>26</v>
      </c>
      <c r="J9080" t="s">
        <v>26</v>
      </c>
      <c r="K9080" t="s">
        <v>26</v>
      </c>
    </row>
    <row r="9081" spans="1:11" x14ac:dyDescent="0.25">
      <c r="A9081" s="1">
        <v>39845</v>
      </c>
      <c r="B9081" t="s">
        <v>127</v>
      </c>
      <c r="C9081" t="s">
        <v>26</v>
      </c>
      <c r="D9081" t="s">
        <v>26</v>
      </c>
      <c r="E9081" t="s">
        <v>26</v>
      </c>
      <c r="F9081">
        <v>345554131.02999997</v>
      </c>
      <c r="G9081">
        <v>304537787.17000002</v>
      </c>
      <c r="H9081">
        <v>474511171.88999999</v>
      </c>
      <c r="I9081" t="s">
        <v>26</v>
      </c>
      <c r="J9081" t="s">
        <v>26</v>
      </c>
      <c r="K9081" t="s">
        <v>26</v>
      </c>
    </row>
    <row r="9082" spans="1:11" x14ac:dyDescent="0.25">
      <c r="A9082" s="1">
        <v>39845</v>
      </c>
      <c r="B9082" t="s">
        <v>113</v>
      </c>
      <c r="C9082" t="s">
        <v>26</v>
      </c>
      <c r="D9082" t="s">
        <v>26</v>
      </c>
      <c r="E9082" t="s">
        <v>26</v>
      </c>
      <c r="F9082">
        <v>343586577.45999998</v>
      </c>
      <c r="G9082">
        <v>304870923.75999999</v>
      </c>
      <c r="H9082">
        <v>441589016.48000002</v>
      </c>
      <c r="I9082" t="s">
        <v>26</v>
      </c>
      <c r="J9082" t="s">
        <v>26</v>
      </c>
      <c r="K9082" t="s">
        <v>26</v>
      </c>
    </row>
    <row r="9083" spans="1:11" x14ac:dyDescent="0.25">
      <c r="A9083" s="1">
        <v>39845</v>
      </c>
      <c r="B9083" t="s">
        <v>128</v>
      </c>
      <c r="C9083" t="s">
        <v>26</v>
      </c>
      <c r="D9083" t="s">
        <v>26</v>
      </c>
      <c r="E9083" t="s">
        <v>26</v>
      </c>
      <c r="F9083">
        <v>322694218.06999999</v>
      </c>
      <c r="G9083">
        <v>286882163.93000001</v>
      </c>
      <c r="H9083">
        <v>420322859.79000002</v>
      </c>
      <c r="I9083" t="s">
        <v>26</v>
      </c>
      <c r="J9083" t="s">
        <v>26</v>
      </c>
      <c r="K9083" t="s">
        <v>26</v>
      </c>
    </row>
    <row r="9084" spans="1:11" x14ac:dyDescent="0.25">
      <c r="A9084" s="1">
        <v>39845</v>
      </c>
      <c r="B9084" t="s">
        <v>129</v>
      </c>
      <c r="C9084" t="s">
        <v>26</v>
      </c>
      <c r="D9084" t="s">
        <v>26</v>
      </c>
      <c r="E9084" t="s">
        <v>26</v>
      </c>
      <c r="F9084">
        <v>335022368.05000001</v>
      </c>
      <c r="G9084">
        <v>316093442.99000001</v>
      </c>
      <c r="H9084">
        <v>397913066.58999997</v>
      </c>
      <c r="I9084" t="s">
        <v>26</v>
      </c>
      <c r="J9084" t="s">
        <v>26</v>
      </c>
      <c r="K9084" t="s">
        <v>26</v>
      </c>
    </row>
    <row r="9085" spans="1:11" x14ac:dyDescent="0.25">
      <c r="A9085" s="1">
        <v>39845</v>
      </c>
      <c r="B9085" t="s">
        <v>130</v>
      </c>
      <c r="C9085" t="s">
        <v>26</v>
      </c>
      <c r="D9085" t="s">
        <v>26</v>
      </c>
      <c r="E9085" t="s">
        <v>26</v>
      </c>
      <c r="F9085">
        <v>354631482.32999998</v>
      </c>
      <c r="G9085">
        <v>314324491.44</v>
      </c>
      <c r="H9085">
        <v>510836643</v>
      </c>
      <c r="I9085" t="s">
        <v>26</v>
      </c>
      <c r="J9085" t="s">
        <v>26</v>
      </c>
      <c r="K9085" t="s">
        <v>26</v>
      </c>
    </row>
    <row r="9086" spans="1:11" x14ac:dyDescent="0.25">
      <c r="A9086" s="1">
        <v>39845</v>
      </c>
      <c r="B9086" t="s">
        <v>131</v>
      </c>
      <c r="C9086" t="s">
        <v>26</v>
      </c>
      <c r="D9086" t="s">
        <v>26</v>
      </c>
      <c r="E9086" t="s">
        <v>26</v>
      </c>
      <c r="F9086">
        <v>369288153.75999999</v>
      </c>
      <c r="G9086">
        <v>311876926.04000002</v>
      </c>
      <c r="H9086">
        <v>548915511.63999999</v>
      </c>
      <c r="I9086" t="s">
        <v>26</v>
      </c>
      <c r="J9086" t="s">
        <v>26</v>
      </c>
      <c r="K9086" t="s">
        <v>26</v>
      </c>
    </row>
    <row r="9087" spans="1:11" x14ac:dyDescent="0.25">
      <c r="A9087" s="1">
        <v>39845</v>
      </c>
      <c r="B9087" t="s">
        <v>132</v>
      </c>
      <c r="C9087" t="s">
        <v>26</v>
      </c>
      <c r="D9087" t="s">
        <v>26</v>
      </c>
      <c r="E9087" t="s">
        <v>26</v>
      </c>
      <c r="F9087">
        <v>349630066.19999999</v>
      </c>
      <c r="G9087">
        <v>302404979.06999999</v>
      </c>
      <c r="H9087">
        <v>459594794.60000002</v>
      </c>
      <c r="I9087" t="s">
        <v>26</v>
      </c>
      <c r="J9087" t="s">
        <v>26</v>
      </c>
      <c r="K9087" t="s">
        <v>26</v>
      </c>
    </row>
    <row r="9088" spans="1:11" x14ac:dyDescent="0.25">
      <c r="A9088" s="1">
        <v>39845</v>
      </c>
      <c r="B9088" t="s">
        <v>133</v>
      </c>
      <c r="C9088" t="s">
        <v>26</v>
      </c>
      <c r="D9088" t="s">
        <v>26</v>
      </c>
      <c r="E9088" t="s">
        <v>26</v>
      </c>
      <c r="F9088">
        <v>323014204.75999999</v>
      </c>
      <c r="G9088">
        <v>286463510.79000002</v>
      </c>
      <c r="H9088">
        <v>418528524.79000002</v>
      </c>
      <c r="I9088" t="s">
        <v>26</v>
      </c>
      <c r="J9088" t="s">
        <v>26</v>
      </c>
      <c r="K9088" t="s">
        <v>26</v>
      </c>
    </row>
    <row r="9089" spans="1:11" x14ac:dyDescent="0.25">
      <c r="A9089" s="1">
        <v>39845</v>
      </c>
      <c r="B9089" t="s">
        <v>134</v>
      </c>
      <c r="C9089" t="s">
        <v>26</v>
      </c>
      <c r="D9089" t="s">
        <v>26</v>
      </c>
      <c r="E9089" t="s">
        <v>26</v>
      </c>
      <c r="F9089">
        <v>318216492.07999998</v>
      </c>
      <c r="G9089">
        <v>298561945.48000002</v>
      </c>
      <c r="H9089">
        <v>365941024.88</v>
      </c>
      <c r="I9089" t="s">
        <v>26</v>
      </c>
      <c r="J9089" t="s">
        <v>26</v>
      </c>
      <c r="K9089" t="s">
        <v>26</v>
      </c>
    </row>
    <row r="9090" spans="1:11" x14ac:dyDescent="0.25">
      <c r="A9090" s="1">
        <v>39845</v>
      </c>
      <c r="B9090" t="s">
        <v>135</v>
      </c>
      <c r="C9090" t="s">
        <v>26</v>
      </c>
      <c r="D9090" t="s">
        <v>26</v>
      </c>
      <c r="E9090" t="s">
        <v>26</v>
      </c>
      <c r="F9090">
        <v>323809035</v>
      </c>
      <c r="G9090">
        <v>283735936.55000001</v>
      </c>
      <c r="H9090">
        <v>440936236.25999999</v>
      </c>
      <c r="I9090" t="s">
        <v>26</v>
      </c>
      <c r="J9090" t="s">
        <v>26</v>
      </c>
      <c r="K9090" t="s">
        <v>26</v>
      </c>
    </row>
    <row r="9091" spans="1:11" x14ac:dyDescent="0.25">
      <c r="A9091" s="1">
        <v>39845</v>
      </c>
      <c r="B9091" t="s">
        <v>136</v>
      </c>
      <c r="C9091" t="s">
        <v>26</v>
      </c>
      <c r="D9091" t="s">
        <v>26</v>
      </c>
      <c r="E9091" t="s">
        <v>26</v>
      </c>
      <c r="F9091">
        <v>369180048.89999998</v>
      </c>
      <c r="G9091">
        <v>325736893.00999999</v>
      </c>
      <c r="H9091">
        <v>513655975.63</v>
      </c>
      <c r="I9091" t="s">
        <v>26</v>
      </c>
      <c r="J9091" t="s">
        <v>26</v>
      </c>
      <c r="K9091" t="s">
        <v>26</v>
      </c>
    </row>
    <row r="9092" spans="1:11" x14ac:dyDescent="0.25">
      <c r="A9092" s="1">
        <v>39845</v>
      </c>
      <c r="B9092" t="s">
        <v>137</v>
      </c>
      <c r="C9092" t="s">
        <v>26</v>
      </c>
      <c r="D9092" t="s">
        <v>26</v>
      </c>
      <c r="E9092" t="s">
        <v>26</v>
      </c>
      <c r="F9092">
        <v>349916612.88999999</v>
      </c>
      <c r="G9092">
        <v>289645628.24000001</v>
      </c>
      <c r="H9092">
        <v>601970488.39999998</v>
      </c>
      <c r="I9092" t="s">
        <v>26</v>
      </c>
      <c r="J9092" t="s">
        <v>26</v>
      </c>
      <c r="K9092" t="s">
        <v>26</v>
      </c>
    </row>
    <row r="9093" spans="1:11" x14ac:dyDescent="0.25">
      <c r="A9093" s="1">
        <v>39845</v>
      </c>
      <c r="B9093" t="s">
        <v>138</v>
      </c>
      <c r="C9093" t="s">
        <v>26</v>
      </c>
      <c r="D9093" t="s">
        <v>26</v>
      </c>
      <c r="E9093" t="s">
        <v>26</v>
      </c>
      <c r="F9093">
        <v>409904894.18000001</v>
      </c>
      <c r="G9093">
        <v>341238251.74000001</v>
      </c>
      <c r="H9093">
        <v>633156406.54999995</v>
      </c>
      <c r="I9093" t="s">
        <v>26</v>
      </c>
      <c r="J9093" t="s">
        <v>26</v>
      </c>
      <c r="K9093" t="s">
        <v>26</v>
      </c>
    </row>
    <row r="9094" spans="1:11" x14ac:dyDescent="0.25">
      <c r="A9094" s="1">
        <v>39845</v>
      </c>
      <c r="B9094" t="s">
        <v>139</v>
      </c>
      <c r="C9094" t="s">
        <v>26</v>
      </c>
      <c r="D9094" t="s">
        <v>26</v>
      </c>
      <c r="E9094" t="s">
        <v>26</v>
      </c>
      <c r="F9094">
        <v>357195385.73000002</v>
      </c>
      <c r="G9094">
        <v>307474312.93000001</v>
      </c>
      <c r="H9094">
        <v>535313670.61000001</v>
      </c>
      <c r="I9094" t="s">
        <v>26</v>
      </c>
      <c r="J9094" t="s">
        <v>26</v>
      </c>
      <c r="K9094" t="s">
        <v>26</v>
      </c>
    </row>
    <row r="9095" spans="1:11" x14ac:dyDescent="0.25">
      <c r="A9095" s="1">
        <v>39845</v>
      </c>
      <c r="B9095" t="s">
        <v>140</v>
      </c>
      <c r="C9095" t="s">
        <v>26</v>
      </c>
      <c r="D9095" t="s">
        <v>26</v>
      </c>
      <c r="E9095" t="s">
        <v>26</v>
      </c>
      <c r="F9095">
        <v>305955365.89999998</v>
      </c>
      <c r="G9095">
        <v>276612595.61000001</v>
      </c>
      <c r="H9095">
        <v>400826641.85000002</v>
      </c>
      <c r="I9095" t="s">
        <v>26</v>
      </c>
      <c r="J9095" t="s">
        <v>26</v>
      </c>
      <c r="K9095" t="s">
        <v>26</v>
      </c>
    </row>
    <row r="9096" spans="1:11" x14ac:dyDescent="0.25">
      <c r="A9096" s="1">
        <v>39845</v>
      </c>
      <c r="B9096" t="s">
        <v>141</v>
      </c>
      <c r="C9096" t="s">
        <v>26</v>
      </c>
      <c r="D9096" t="s">
        <v>26</v>
      </c>
      <c r="E9096" t="s">
        <v>26</v>
      </c>
      <c r="F9096">
        <v>342425036.61000001</v>
      </c>
      <c r="G9096">
        <v>320751682.91000003</v>
      </c>
      <c r="H9096">
        <v>421145654.79000002</v>
      </c>
      <c r="I9096" t="s">
        <v>26</v>
      </c>
      <c r="J9096" t="s">
        <v>26</v>
      </c>
      <c r="K9096" t="s">
        <v>26</v>
      </c>
    </row>
    <row r="9097" spans="1:11" x14ac:dyDescent="0.25">
      <c r="A9097" s="1">
        <v>39845</v>
      </c>
      <c r="B9097" t="s">
        <v>142</v>
      </c>
      <c r="C9097" t="s">
        <v>26</v>
      </c>
      <c r="D9097" t="s">
        <v>26</v>
      </c>
      <c r="E9097" t="s">
        <v>26</v>
      </c>
      <c r="F9097">
        <v>342042581.17000002</v>
      </c>
      <c r="G9097">
        <v>298210113.37</v>
      </c>
      <c r="H9097">
        <v>478851295.13999999</v>
      </c>
      <c r="I9097" t="s">
        <v>26</v>
      </c>
      <c r="J9097" t="s">
        <v>26</v>
      </c>
      <c r="K9097" t="s">
        <v>26</v>
      </c>
    </row>
    <row r="9098" spans="1:11" x14ac:dyDescent="0.25">
      <c r="A9098" s="1">
        <v>39845</v>
      </c>
      <c r="B9098" t="s">
        <v>143</v>
      </c>
      <c r="C9098" t="s">
        <v>26</v>
      </c>
      <c r="D9098" t="s">
        <v>26</v>
      </c>
      <c r="E9098" t="s">
        <v>26</v>
      </c>
      <c r="F9098">
        <v>332920717.12</v>
      </c>
      <c r="G9098">
        <v>302350488.13</v>
      </c>
      <c r="H9098">
        <v>411527013.72000003</v>
      </c>
      <c r="I9098" t="s">
        <v>26</v>
      </c>
      <c r="J9098" t="s">
        <v>26</v>
      </c>
      <c r="K9098" t="s">
        <v>26</v>
      </c>
    </row>
    <row r="9099" spans="1:11" x14ac:dyDescent="0.25">
      <c r="A9099" s="1">
        <v>39845</v>
      </c>
      <c r="B9099" t="s">
        <v>144</v>
      </c>
      <c r="C9099" t="s">
        <v>26</v>
      </c>
      <c r="D9099" t="s">
        <v>26</v>
      </c>
      <c r="E9099" t="s">
        <v>26</v>
      </c>
      <c r="F9099">
        <v>322365457.86000001</v>
      </c>
      <c r="G9099">
        <v>282064747.18000001</v>
      </c>
      <c r="H9099">
        <v>460910405.50999999</v>
      </c>
      <c r="I9099" t="s">
        <v>26</v>
      </c>
      <c r="J9099" t="s">
        <v>26</v>
      </c>
      <c r="K9099" t="s">
        <v>26</v>
      </c>
    </row>
    <row r="9100" spans="1:11" x14ac:dyDescent="0.25">
      <c r="A9100" s="1">
        <v>39845</v>
      </c>
      <c r="B9100" t="s">
        <v>145</v>
      </c>
      <c r="C9100" t="s">
        <v>26</v>
      </c>
      <c r="D9100" t="s">
        <v>26</v>
      </c>
      <c r="E9100" t="s">
        <v>26</v>
      </c>
      <c r="F9100">
        <v>347499488.00999999</v>
      </c>
      <c r="G9100">
        <v>311681298.67000002</v>
      </c>
      <c r="H9100">
        <v>442897297.80000001</v>
      </c>
      <c r="I9100" t="s">
        <v>26</v>
      </c>
      <c r="J9100" t="s">
        <v>26</v>
      </c>
      <c r="K9100" t="s">
        <v>26</v>
      </c>
    </row>
    <row r="9101" spans="1:11" x14ac:dyDescent="0.25">
      <c r="A9101" s="1">
        <v>39845</v>
      </c>
      <c r="B9101" t="s">
        <v>146</v>
      </c>
      <c r="C9101" t="s">
        <v>26</v>
      </c>
      <c r="D9101" t="s">
        <v>26</v>
      </c>
      <c r="E9101" t="s">
        <v>26</v>
      </c>
      <c r="F9101">
        <v>361367754.26999998</v>
      </c>
      <c r="G9101">
        <v>324874081.52999997</v>
      </c>
      <c r="H9101">
        <v>463566438.58999997</v>
      </c>
      <c r="I9101" t="s">
        <v>26</v>
      </c>
      <c r="J9101" t="s">
        <v>26</v>
      </c>
      <c r="K9101" t="s">
        <v>26</v>
      </c>
    </row>
    <row r="9102" spans="1:11" x14ac:dyDescent="0.25">
      <c r="A9102" s="1">
        <v>39845</v>
      </c>
      <c r="B9102" t="s">
        <v>2</v>
      </c>
      <c r="C9102" t="s">
        <v>26</v>
      </c>
      <c r="D9102" t="s">
        <v>26</v>
      </c>
      <c r="E9102" t="s">
        <v>26</v>
      </c>
      <c r="F9102">
        <v>336598488.05000001</v>
      </c>
      <c r="G9102">
        <v>302029610.00999999</v>
      </c>
      <c r="H9102">
        <v>438246029.02999997</v>
      </c>
      <c r="I9102" t="s">
        <v>26</v>
      </c>
      <c r="J9102" t="s">
        <v>26</v>
      </c>
      <c r="K9102" t="s">
        <v>26</v>
      </c>
    </row>
    <row r="9103" spans="1:11" x14ac:dyDescent="0.25">
      <c r="A9103" s="1">
        <v>39845</v>
      </c>
      <c r="B9103" t="s">
        <v>147</v>
      </c>
      <c r="C9103" t="s">
        <v>26</v>
      </c>
      <c r="D9103" t="s">
        <v>26</v>
      </c>
      <c r="E9103" t="s">
        <v>26</v>
      </c>
      <c r="F9103">
        <v>341967011.58999997</v>
      </c>
      <c r="G9103">
        <v>287923102.07999998</v>
      </c>
      <c r="H9103">
        <v>466737000.67000002</v>
      </c>
      <c r="I9103" t="s">
        <v>26</v>
      </c>
      <c r="J9103" t="s">
        <v>26</v>
      </c>
      <c r="K9103" t="s">
        <v>26</v>
      </c>
    </row>
    <row r="9104" spans="1:11" x14ac:dyDescent="0.25">
      <c r="A9104" s="1">
        <v>39845</v>
      </c>
      <c r="B9104" t="s">
        <v>148</v>
      </c>
      <c r="C9104" t="s">
        <v>26</v>
      </c>
      <c r="D9104" t="s">
        <v>26</v>
      </c>
      <c r="E9104" t="s">
        <v>26</v>
      </c>
      <c r="F9104">
        <v>338573729.88</v>
      </c>
      <c r="G9104">
        <v>300671182.26999998</v>
      </c>
      <c r="H9104">
        <v>431040159.14999998</v>
      </c>
      <c r="I9104" t="s">
        <v>26</v>
      </c>
      <c r="J9104" t="s">
        <v>26</v>
      </c>
      <c r="K9104" t="s">
        <v>26</v>
      </c>
    </row>
    <row r="9105" spans="1:11" x14ac:dyDescent="0.25">
      <c r="A9105" s="1">
        <v>39845</v>
      </c>
      <c r="B9105" t="s">
        <v>149</v>
      </c>
      <c r="C9105" t="s">
        <v>26</v>
      </c>
      <c r="D9105" t="s">
        <v>26</v>
      </c>
      <c r="E9105" t="s">
        <v>26</v>
      </c>
      <c r="F9105">
        <v>325896109.49000001</v>
      </c>
      <c r="G9105">
        <v>289115546.55000001</v>
      </c>
      <c r="H9105">
        <v>415883793.57999998</v>
      </c>
      <c r="I9105" t="s">
        <v>26</v>
      </c>
      <c r="J9105" t="s">
        <v>26</v>
      </c>
      <c r="K9105" t="s">
        <v>26</v>
      </c>
    </row>
    <row r="9106" spans="1:11" x14ac:dyDescent="0.25">
      <c r="A9106" s="1">
        <v>39845</v>
      </c>
      <c r="B9106" t="s">
        <v>150</v>
      </c>
      <c r="C9106" t="s">
        <v>26</v>
      </c>
      <c r="D9106" t="s">
        <v>26</v>
      </c>
      <c r="E9106" t="s">
        <v>26</v>
      </c>
      <c r="F9106">
        <v>362015280.56</v>
      </c>
      <c r="G9106">
        <v>323389051.31999999</v>
      </c>
      <c r="H9106">
        <v>464387211.08999997</v>
      </c>
      <c r="I9106" t="s">
        <v>26</v>
      </c>
      <c r="J9106" t="s">
        <v>26</v>
      </c>
      <c r="K9106" t="s">
        <v>26</v>
      </c>
    </row>
    <row r="9107" spans="1:11" x14ac:dyDescent="0.25">
      <c r="A9107" s="1">
        <v>39845</v>
      </c>
      <c r="B9107" t="s">
        <v>151</v>
      </c>
      <c r="C9107" t="s">
        <v>26</v>
      </c>
      <c r="D9107" t="s">
        <v>26</v>
      </c>
      <c r="E9107" t="s">
        <v>26</v>
      </c>
      <c r="F9107">
        <v>301274800.94</v>
      </c>
      <c r="G9107">
        <v>267812189.44</v>
      </c>
      <c r="H9107">
        <v>403386308.77999997</v>
      </c>
      <c r="I9107" t="s">
        <v>26</v>
      </c>
      <c r="J9107" t="s">
        <v>26</v>
      </c>
      <c r="K9107" t="s">
        <v>26</v>
      </c>
    </row>
    <row r="9108" spans="1:11" x14ac:dyDescent="0.25">
      <c r="A9108" s="1">
        <v>39845</v>
      </c>
      <c r="B9108" t="s">
        <v>152</v>
      </c>
      <c r="C9108" t="s">
        <v>26</v>
      </c>
      <c r="D9108" t="s">
        <v>26</v>
      </c>
      <c r="E9108" t="s">
        <v>26</v>
      </c>
      <c r="F9108">
        <v>306436372.51999998</v>
      </c>
      <c r="G9108">
        <v>285669546.81999999</v>
      </c>
      <c r="H9108">
        <v>368051863.51999998</v>
      </c>
      <c r="I9108" t="s">
        <v>26</v>
      </c>
      <c r="J9108" t="s">
        <v>26</v>
      </c>
      <c r="K9108" t="s">
        <v>26</v>
      </c>
    </row>
    <row r="9109" spans="1:11" x14ac:dyDescent="0.25">
      <c r="A9109" s="1">
        <v>39845</v>
      </c>
      <c r="B9109" t="s">
        <v>153</v>
      </c>
      <c r="C9109" t="s">
        <v>26</v>
      </c>
      <c r="D9109" t="s">
        <v>26</v>
      </c>
      <c r="E9109" t="s">
        <v>26</v>
      </c>
      <c r="F9109">
        <v>372126098.01999998</v>
      </c>
      <c r="G9109">
        <v>362157094.69</v>
      </c>
      <c r="H9109">
        <v>408226824.5</v>
      </c>
      <c r="I9109" t="s">
        <v>26</v>
      </c>
      <c r="J9109" t="s">
        <v>26</v>
      </c>
      <c r="K9109" t="s">
        <v>26</v>
      </c>
    </row>
    <row r="9110" spans="1:11" x14ac:dyDescent="0.25">
      <c r="A9110" s="1">
        <v>39845</v>
      </c>
      <c r="B9110" t="s">
        <v>154</v>
      </c>
      <c r="C9110" t="s">
        <v>26</v>
      </c>
      <c r="D9110" t="s">
        <v>26</v>
      </c>
      <c r="E9110" t="s">
        <v>26</v>
      </c>
      <c r="F9110">
        <v>332554661.74000001</v>
      </c>
      <c r="G9110">
        <v>309231499.12</v>
      </c>
      <c r="H9110">
        <v>418113668.74000001</v>
      </c>
      <c r="I9110" t="s">
        <v>26</v>
      </c>
      <c r="J9110" t="s">
        <v>26</v>
      </c>
      <c r="K9110" t="s">
        <v>26</v>
      </c>
    </row>
    <row r="9111" spans="1:11" x14ac:dyDescent="0.25">
      <c r="A9111" s="1">
        <v>39845</v>
      </c>
      <c r="B9111" t="s">
        <v>155</v>
      </c>
      <c r="C9111" t="s">
        <v>26</v>
      </c>
      <c r="D9111" t="s">
        <v>26</v>
      </c>
      <c r="E9111" t="s">
        <v>26</v>
      </c>
      <c r="F9111">
        <v>311690874.23000002</v>
      </c>
      <c r="G9111">
        <v>293324305.01999998</v>
      </c>
      <c r="H9111">
        <v>369938954.35000002</v>
      </c>
      <c r="I9111" t="s">
        <v>26</v>
      </c>
      <c r="J9111" t="s">
        <v>26</v>
      </c>
      <c r="K9111" t="s">
        <v>26</v>
      </c>
    </row>
    <row r="9112" spans="1:11" x14ac:dyDescent="0.25">
      <c r="A9112" s="1">
        <v>39873</v>
      </c>
      <c r="B9112" t="s">
        <v>1</v>
      </c>
      <c r="C9112" t="s">
        <v>26</v>
      </c>
      <c r="D9112" t="s">
        <v>26</v>
      </c>
      <c r="E9112" t="s">
        <v>26</v>
      </c>
      <c r="F9112">
        <v>343198369.92000002</v>
      </c>
      <c r="G9112">
        <v>305358051.16000003</v>
      </c>
      <c r="H9112">
        <v>446119514.07999998</v>
      </c>
      <c r="I9112" t="s">
        <v>26</v>
      </c>
      <c r="J9112" t="s">
        <v>26</v>
      </c>
      <c r="K9112" t="s">
        <v>26</v>
      </c>
    </row>
    <row r="9113" spans="1:11" x14ac:dyDescent="0.25">
      <c r="A9113" s="1">
        <v>39873</v>
      </c>
      <c r="B9113" t="s">
        <v>126</v>
      </c>
      <c r="C9113" t="s">
        <v>26</v>
      </c>
      <c r="D9113" t="s">
        <v>26</v>
      </c>
      <c r="E9113" t="s">
        <v>26</v>
      </c>
      <c r="F9113">
        <v>339960235.13999999</v>
      </c>
      <c r="G9113">
        <v>305021358.62</v>
      </c>
      <c r="H9113">
        <v>434832972.37</v>
      </c>
      <c r="I9113" t="s">
        <v>26</v>
      </c>
      <c r="J9113" t="s">
        <v>26</v>
      </c>
      <c r="K9113" t="s">
        <v>26</v>
      </c>
    </row>
    <row r="9114" spans="1:11" x14ac:dyDescent="0.25">
      <c r="A9114" s="1">
        <v>39873</v>
      </c>
      <c r="B9114" t="s">
        <v>127</v>
      </c>
      <c r="C9114" t="s">
        <v>26</v>
      </c>
      <c r="D9114" t="s">
        <v>26</v>
      </c>
      <c r="E9114" t="s">
        <v>26</v>
      </c>
      <c r="F9114">
        <v>351497662.07999998</v>
      </c>
      <c r="G9114">
        <v>308679501.07999998</v>
      </c>
      <c r="H9114">
        <v>485377477.72000003</v>
      </c>
      <c r="I9114" t="s">
        <v>26</v>
      </c>
      <c r="J9114" t="s">
        <v>26</v>
      </c>
      <c r="K9114" t="s">
        <v>26</v>
      </c>
    </row>
    <row r="9115" spans="1:11" x14ac:dyDescent="0.25">
      <c r="A9115" s="1">
        <v>39873</v>
      </c>
      <c r="B9115" t="s">
        <v>113</v>
      </c>
      <c r="C9115" t="s">
        <v>26</v>
      </c>
      <c r="D9115" t="s">
        <v>26</v>
      </c>
      <c r="E9115" t="s">
        <v>26</v>
      </c>
      <c r="F9115">
        <v>346781932.63</v>
      </c>
      <c r="G9115">
        <v>306669662.20999998</v>
      </c>
      <c r="H9115">
        <v>447638786</v>
      </c>
      <c r="I9115" t="s">
        <v>26</v>
      </c>
      <c r="J9115" t="s">
        <v>26</v>
      </c>
      <c r="K9115" t="s">
        <v>26</v>
      </c>
    </row>
    <row r="9116" spans="1:11" x14ac:dyDescent="0.25">
      <c r="A9116" s="1">
        <v>39873</v>
      </c>
      <c r="B9116" t="s">
        <v>128</v>
      </c>
      <c r="C9116" t="s">
        <v>26</v>
      </c>
      <c r="D9116" t="s">
        <v>26</v>
      </c>
      <c r="E9116" t="s">
        <v>26</v>
      </c>
      <c r="F9116">
        <v>323500953.62</v>
      </c>
      <c r="G9116">
        <v>286882163.93000001</v>
      </c>
      <c r="H9116">
        <v>422886829.23000002</v>
      </c>
      <c r="I9116" t="s">
        <v>26</v>
      </c>
      <c r="J9116" t="s">
        <v>26</v>
      </c>
      <c r="K9116" t="s">
        <v>26</v>
      </c>
    </row>
    <row r="9117" spans="1:11" x14ac:dyDescent="0.25">
      <c r="A9117" s="1">
        <v>39873</v>
      </c>
      <c r="B9117" t="s">
        <v>129</v>
      </c>
      <c r="C9117" t="s">
        <v>26</v>
      </c>
      <c r="D9117" t="s">
        <v>26</v>
      </c>
      <c r="E9117" t="s">
        <v>26</v>
      </c>
      <c r="F9117">
        <v>336328955.29000002</v>
      </c>
      <c r="G9117">
        <v>317958394.30000001</v>
      </c>
      <c r="H9117">
        <v>398112023.12</v>
      </c>
      <c r="I9117" t="s">
        <v>26</v>
      </c>
      <c r="J9117" t="s">
        <v>26</v>
      </c>
      <c r="K9117" t="s">
        <v>26</v>
      </c>
    </row>
    <row r="9118" spans="1:11" x14ac:dyDescent="0.25">
      <c r="A9118" s="1">
        <v>39873</v>
      </c>
      <c r="B9118" t="s">
        <v>130</v>
      </c>
      <c r="C9118" t="s">
        <v>26</v>
      </c>
      <c r="D9118" t="s">
        <v>26</v>
      </c>
      <c r="E9118" t="s">
        <v>26</v>
      </c>
      <c r="F9118">
        <v>356050008.25999999</v>
      </c>
      <c r="G9118">
        <v>314764545.73000002</v>
      </c>
      <c r="H9118">
        <v>515280921.79000002</v>
      </c>
      <c r="I9118" t="s">
        <v>26</v>
      </c>
      <c r="J9118" t="s">
        <v>26</v>
      </c>
      <c r="K9118" t="s">
        <v>26</v>
      </c>
    </row>
    <row r="9119" spans="1:11" x14ac:dyDescent="0.25">
      <c r="A9119" s="1">
        <v>39873</v>
      </c>
      <c r="B9119" t="s">
        <v>131</v>
      </c>
      <c r="C9119" t="s">
        <v>26</v>
      </c>
      <c r="D9119" t="s">
        <v>26</v>
      </c>
      <c r="E9119" t="s">
        <v>26</v>
      </c>
      <c r="F9119">
        <v>372020886.08999997</v>
      </c>
      <c r="G9119">
        <v>313904126.05000001</v>
      </c>
      <c r="H9119">
        <v>553745968.13999999</v>
      </c>
      <c r="I9119" t="s">
        <v>26</v>
      </c>
      <c r="J9119" t="s">
        <v>26</v>
      </c>
      <c r="K9119" t="s">
        <v>26</v>
      </c>
    </row>
    <row r="9120" spans="1:11" x14ac:dyDescent="0.25">
      <c r="A9120" s="1">
        <v>39873</v>
      </c>
      <c r="B9120" t="s">
        <v>132</v>
      </c>
      <c r="C9120" t="s">
        <v>26</v>
      </c>
      <c r="D9120" t="s">
        <v>26</v>
      </c>
      <c r="E9120" t="s">
        <v>26</v>
      </c>
      <c r="F9120">
        <v>352706810.79000002</v>
      </c>
      <c r="G9120">
        <v>306820091.76999998</v>
      </c>
      <c r="H9120">
        <v>460054389.38999999</v>
      </c>
      <c r="I9120" t="s">
        <v>26</v>
      </c>
      <c r="J9120" t="s">
        <v>26</v>
      </c>
      <c r="K9120" t="s">
        <v>26</v>
      </c>
    </row>
    <row r="9121" spans="1:11" x14ac:dyDescent="0.25">
      <c r="A9121" s="1">
        <v>39873</v>
      </c>
      <c r="B9121" t="s">
        <v>133</v>
      </c>
      <c r="C9121" t="s">
        <v>26</v>
      </c>
      <c r="D9121" t="s">
        <v>26</v>
      </c>
      <c r="E9121" t="s">
        <v>26</v>
      </c>
      <c r="F9121">
        <v>324467768.68000001</v>
      </c>
      <c r="G9121">
        <v>288783865.23000002</v>
      </c>
      <c r="H9121">
        <v>418528524.79000002</v>
      </c>
      <c r="I9121" t="s">
        <v>26</v>
      </c>
      <c r="J9121" t="s">
        <v>26</v>
      </c>
      <c r="K9121" t="s">
        <v>26</v>
      </c>
    </row>
    <row r="9122" spans="1:11" x14ac:dyDescent="0.25">
      <c r="A9122" s="1">
        <v>39873</v>
      </c>
      <c r="B9122" t="s">
        <v>134</v>
      </c>
      <c r="C9122" t="s">
        <v>26</v>
      </c>
      <c r="D9122" t="s">
        <v>26</v>
      </c>
      <c r="E9122" t="s">
        <v>26</v>
      </c>
      <c r="F9122">
        <v>318980211.66000003</v>
      </c>
      <c r="G9122">
        <v>299726337.06</v>
      </c>
      <c r="H9122">
        <v>365941024.88</v>
      </c>
      <c r="I9122" t="s">
        <v>26</v>
      </c>
      <c r="J9122" t="s">
        <v>26</v>
      </c>
      <c r="K9122" t="s">
        <v>26</v>
      </c>
    </row>
    <row r="9123" spans="1:11" x14ac:dyDescent="0.25">
      <c r="A9123" s="1">
        <v>39873</v>
      </c>
      <c r="B9123" t="s">
        <v>135</v>
      </c>
      <c r="C9123" t="s">
        <v>26</v>
      </c>
      <c r="D9123" t="s">
        <v>26</v>
      </c>
      <c r="E9123" t="s">
        <v>26</v>
      </c>
      <c r="F9123">
        <v>324877604.81999999</v>
      </c>
      <c r="G9123">
        <v>285268110.61000001</v>
      </c>
      <c r="H9123">
        <v>440936236.25999999</v>
      </c>
      <c r="I9123" t="s">
        <v>26</v>
      </c>
      <c r="J9123" t="s">
        <v>26</v>
      </c>
      <c r="K9123" t="s">
        <v>26</v>
      </c>
    </row>
    <row r="9124" spans="1:11" x14ac:dyDescent="0.25">
      <c r="A9124" s="1">
        <v>39873</v>
      </c>
      <c r="B9124" t="s">
        <v>136</v>
      </c>
      <c r="C9124" t="s">
        <v>26</v>
      </c>
      <c r="D9124" t="s">
        <v>26</v>
      </c>
      <c r="E9124" t="s">
        <v>26</v>
      </c>
      <c r="F9124">
        <v>369770736.98000002</v>
      </c>
      <c r="G9124">
        <v>326616382.63</v>
      </c>
      <c r="H9124">
        <v>513655975.63</v>
      </c>
      <c r="I9124" t="s">
        <v>26</v>
      </c>
      <c r="J9124" t="s">
        <v>26</v>
      </c>
      <c r="K9124" t="s">
        <v>26</v>
      </c>
    </row>
    <row r="9125" spans="1:11" x14ac:dyDescent="0.25">
      <c r="A9125" s="1">
        <v>39873</v>
      </c>
      <c r="B9125" t="s">
        <v>137</v>
      </c>
      <c r="C9125" t="s">
        <v>26</v>
      </c>
      <c r="D9125" t="s">
        <v>26</v>
      </c>
      <c r="E9125" t="s">
        <v>26</v>
      </c>
      <c r="F9125">
        <v>350931371.06999999</v>
      </c>
      <c r="G9125">
        <v>288689797.67000002</v>
      </c>
      <c r="H9125">
        <v>610097089.99000001</v>
      </c>
      <c r="I9125" t="s">
        <v>26</v>
      </c>
      <c r="J9125" t="s">
        <v>26</v>
      </c>
      <c r="K9125" t="s">
        <v>26</v>
      </c>
    </row>
    <row r="9126" spans="1:11" x14ac:dyDescent="0.25">
      <c r="A9126" s="1">
        <v>39873</v>
      </c>
      <c r="B9126" t="s">
        <v>138</v>
      </c>
      <c r="C9126" t="s">
        <v>26</v>
      </c>
      <c r="D9126" t="s">
        <v>26</v>
      </c>
      <c r="E9126" t="s">
        <v>26</v>
      </c>
      <c r="F9126">
        <v>412200361.57999998</v>
      </c>
      <c r="G9126">
        <v>344036405.39999998</v>
      </c>
      <c r="H9126">
        <v>634042825.51999998</v>
      </c>
      <c r="I9126" t="s">
        <v>26</v>
      </c>
      <c r="J9126" t="s">
        <v>26</v>
      </c>
      <c r="K9126" t="s">
        <v>26</v>
      </c>
    </row>
    <row r="9127" spans="1:11" x14ac:dyDescent="0.25">
      <c r="A9127" s="1">
        <v>39873</v>
      </c>
      <c r="B9127" t="s">
        <v>139</v>
      </c>
      <c r="C9127" t="s">
        <v>26</v>
      </c>
      <c r="D9127" t="s">
        <v>26</v>
      </c>
      <c r="E9127" t="s">
        <v>26</v>
      </c>
      <c r="F9127">
        <v>359159960.35000002</v>
      </c>
      <c r="G9127">
        <v>310241581.75</v>
      </c>
      <c r="H9127">
        <v>535313670.61000001</v>
      </c>
      <c r="I9127" t="s">
        <v>26</v>
      </c>
      <c r="J9127" t="s">
        <v>26</v>
      </c>
      <c r="K9127" t="s">
        <v>26</v>
      </c>
    </row>
    <row r="9128" spans="1:11" x14ac:dyDescent="0.25">
      <c r="A9128" s="1">
        <v>39873</v>
      </c>
      <c r="B9128" t="s">
        <v>140</v>
      </c>
      <c r="C9128" t="s">
        <v>26</v>
      </c>
      <c r="D9128" t="s">
        <v>26</v>
      </c>
      <c r="E9128" t="s">
        <v>26</v>
      </c>
      <c r="F9128">
        <v>306659063.24000001</v>
      </c>
      <c r="G9128">
        <v>276889208.20999998</v>
      </c>
      <c r="H9128">
        <v>402670444.39999998</v>
      </c>
      <c r="I9128" t="s">
        <v>26</v>
      </c>
      <c r="J9128" t="s">
        <v>26</v>
      </c>
      <c r="K9128" t="s">
        <v>26</v>
      </c>
    </row>
    <row r="9129" spans="1:11" x14ac:dyDescent="0.25">
      <c r="A9129" s="1">
        <v>39873</v>
      </c>
      <c r="B9129" t="s">
        <v>141</v>
      </c>
      <c r="C9129" t="s">
        <v>26</v>
      </c>
      <c r="D9129" t="s">
        <v>26</v>
      </c>
      <c r="E9129" t="s">
        <v>26</v>
      </c>
      <c r="F9129">
        <v>359306590.92000002</v>
      </c>
      <c r="G9129">
        <v>321842238.63</v>
      </c>
      <c r="H9129">
        <v>478042432.75</v>
      </c>
      <c r="I9129" t="s">
        <v>26</v>
      </c>
      <c r="J9129" t="s">
        <v>26</v>
      </c>
      <c r="K9129" t="s">
        <v>26</v>
      </c>
    </row>
    <row r="9130" spans="1:11" x14ac:dyDescent="0.25">
      <c r="A9130" s="1">
        <v>39873</v>
      </c>
      <c r="B9130" t="s">
        <v>142</v>
      </c>
      <c r="C9130" t="s">
        <v>26</v>
      </c>
      <c r="D9130" t="s">
        <v>26</v>
      </c>
      <c r="E9130" t="s">
        <v>26</v>
      </c>
      <c r="F9130">
        <v>342829279.11000001</v>
      </c>
      <c r="G9130">
        <v>299313490.79000002</v>
      </c>
      <c r="H9130">
        <v>478851295.13999999</v>
      </c>
      <c r="I9130" t="s">
        <v>26</v>
      </c>
      <c r="J9130" t="s">
        <v>26</v>
      </c>
      <c r="K9130" t="s">
        <v>26</v>
      </c>
    </row>
    <row r="9131" spans="1:11" x14ac:dyDescent="0.25">
      <c r="A9131" s="1">
        <v>39873</v>
      </c>
      <c r="B9131" t="s">
        <v>143</v>
      </c>
      <c r="C9131" t="s">
        <v>26</v>
      </c>
      <c r="D9131" t="s">
        <v>26</v>
      </c>
      <c r="E9131" t="s">
        <v>26</v>
      </c>
      <c r="F9131">
        <v>335817127.35000002</v>
      </c>
      <c r="G9131">
        <v>303438949.88999999</v>
      </c>
      <c r="H9131">
        <v>418399514.85000002</v>
      </c>
      <c r="I9131" t="s">
        <v>26</v>
      </c>
      <c r="J9131" t="s">
        <v>26</v>
      </c>
      <c r="K9131" t="s">
        <v>26</v>
      </c>
    </row>
    <row r="9132" spans="1:11" x14ac:dyDescent="0.25">
      <c r="A9132" s="1">
        <v>39873</v>
      </c>
      <c r="B9132" t="s">
        <v>144</v>
      </c>
      <c r="C9132" t="s">
        <v>26</v>
      </c>
      <c r="D9132" t="s">
        <v>26</v>
      </c>
      <c r="E9132" t="s">
        <v>26</v>
      </c>
      <c r="F9132">
        <v>325460166.25999999</v>
      </c>
      <c r="G9132">
        <v>281867301.86000001</v>
      </c>
      <c r="H9132">
        <v>473078440.22000003</v>
      </c>
      <c r="I9132" t="s">
        <v>26</v>
      </c>
      <c r="J9132" t="s">
        <v>26</v>
      </c>
      <c r="K9132" t="s">
        <v>26</v>
      </c>
    </row>
    <row r="9133" spans="1:11" x14ac:dyDescent="0.25">
      <c r="A9133" s="1">
        <v>39873</v>
      </c>
      <c r="B9133" t="s">
        <v>145</v>
      </c>
      <c r="C9133" t="s">
        <v>26</v>
      </c>
      <c r="D9133" t="s">
        <v>26</v>
      </c>
      <c r="E9133" t="s">
        <v>26</v>
      </c>
      <c r="F9133">
        <v>360113719.42000002</v>
      </c>
      <c r="G9133">
        <v>323743364.93000001</v>
      </c>
      <c r="H9133">
        <v>457468618.89999998</v>
      </c>
      <c r="I9133" t="s">
        <v>26</v>
      </c>
      <c r="J9133" t="s">
        <v>26</v>
      </c>
      <c r="K9133" t="s">
        <v>26</v>
      </c>
    </row>
    <row r="9134" spans="1:11" x14ac:dyDescent="0.25">
      <c r="A9134" s="1">
        <v>39873</v>
      </c>
      <c r="B9134" t="s">
        <v>146</v>
      </c>
      <c r="C9134" t="s">
        <v>26</v>
      </c>
      <c r="D9134" t="s">
        <v>26</v>
      </c>
      <c r="E9134" t="s">
        <v>26</v>
      </c>
      <c r="F9134">
        <v>362813225.29000002</v>
      </c>
      <c r="G9134">
        <v>327083225.27999997</v>
      </c>
      <c r="H9134">
        <v>463566438.58999997</v>
      </c>
      <c r="I9134" t="s">
        <v>26</v>
      </c>
      <c r="J9134" t="s">
        <v>26</v>
      </c>
      <c r="K9134" t="s">
        <v>26</v>
      </c>
    </row>
    <row r="9135" spans="1:11" x14ac:dyDescent="0.25">
      <c r="A9135" s="1">
        <v>39873</v>
      </c>
      <c r="B9135" t="s">
        <v>2</v>
      </c>
      <c r="C9135" t="s">
        <v>26</v>
      </c>
      <c r="D9135" t="s">
        <v>26</v>
      </c>
      <c r="E9135" t="s">
        <v>26</v>
      </c>
      <c r="F9135">
        <v>337675603.20999998</v>
      </c>
      <c r="G9135">
        <v>303600163.98000002</v>
      </c>
      <c r="H9135">
        <v>438246029.02999997</v>
      </c>
      <c r="I9135" t="s">
        <v>26</v>
      </c>
      <c r="J9135" t="s">
        <v>26</v>
      </c>
      <c r="K9135" t="s">
        <v>26</v>
      </c>
    </row>
    <row r="9136" spans="1:11" x14ac:dyDescent="0.25">
      <c r="A9136" s="1">
        <v>39873</v>
      </c>
      <c r="B9136" t="s">
        <v>147</v>
      </c>
      <c r="C9136" t="s">
        <v>26</v>
      </c>
      <c r="D9136" t="s">
        <v>26</v>
      </c>
      <c r="E9136" t="s">
        <v>26</v>
      </c>
      <c r="F9136">
        <v>355987659.06999999</v>
      </c>
      <c r="G9136">
        <v>288326194.43000001</v>
      </c>
      <c r="H9136">
        <v>507996551.52999997</v>
      </c>
      <c r="I9136" t="s">
        <v>26</v>
      </c>
      <c r="J9136" t="s">
        <v>26</v>
      </c>
      <c r="K9136" t="s">
        <v>26</v>
      </c>
    </row>
    <row r="9137" spans="1:11" x14ac:dyDescent="0.25">
      <c r="A9137" s="1">
        <v>39873</v>
      </c>
      <c r="B9137" t="s">
        <v>148</v>
      </c>
      <c r="C9137" t="s">
        <v>26</v>
      </c>
      <c r="D9137" t="s">
        <v>26</v>
      </c>
      <c r="E9137" t="s">
        <v>26</v>
      </c>
      <c r="F9137">
        <v>339758737.93000001</v>
      </c>
      <c r="G9137">
        <v>302655612.07999998</v>
      </c>
      <c r="H9137">
        <v>430910847.10000002</v>
      </c>
      <c r="I9137" t="s">
        <v>26</v>
      </c>
      <c r="J9137" t="s">
        <v>26</v>
      </c>
      <c r="K9137" t="s">
        <v>26</v>
      </c>
    </row>
    <row r="9138" spans="1:11" x14ac:dyDescent="0.25">
      <c r="A9138" s="1">
        <v>39873</v>
      </c>
      <c r="B9138" t="s">
        <v>149</v>
      </c>
      <c r="C9138" t="s">
        <v>26</v>
      </c>
      <c r="D9138" t="s">
        <v>26</v>
      </c>
      <c r="E9138" t="s">
        <v>26</v>
      </c>
      <c r="F9138">
        <v>326254595.20999998</v>
      </c>
      <c r="G9138">
        <v>289693777.63999999</v>
      </c>
      <c r="H9138">
        <v>415883793.57999998</v>
      </c>
      <c r="I9138" t="s">
        <v>26</v>
      </c>
      <c r="J9138" t="s">
        <v>26</v>
      </c>
      <c r="K9138" t="s">
        <v>26</v>
      </c>
    </row>
    <row r="9139" spans="1:11" x14ac:dyDescent="0.25">
      <c r="A9139" s="1">
        <v>39873</v>
      </c>
      <c r="B9139" t="s">
        <v>150</v>
      </c>
      <c r="C9139" t="s">
        <v>26</v>
      </c>
      <c r="D9139" t="s">
        <v>26</v>
      </c>
      <c r="E9139" t="s">
        <v>26</v>
      </c>
      <c r="F9139">
        <v>363571946.25999999</v>
      </c>
      <c r="G9139">
        <v>319767093.94</v>
      </c>
      <c r="H9139">
        <v>476461278.57999998</v>
      </c>
      <c r="I9139" t="s">
        <v>26</v>
      </c>
      <c r="J9139" t="s">
        <v>26</v>
      </c>
      <c r="K9139" t="s">
        <v>26</v>
      </c>
    </row>
    <row r="9140" spans="1:11" x14ac:dyDescent="0.25">
      <c r="A9140" s="1">
        <v>39873</v>
      </c>
      <c r="B9140" t="s">
        <v>151</v>
      </c>
      <c r="C9140" t="s">
        <v>26</v>
      </c>
      <c r="D9140" t="s">
        <v>26</v>
      </c>
      <c r="E9140" t="s">
        <v>26</v>
      </c>
      <c r="F9140">
        <v>302148497.86000001</v>
      </c>
      <c r="G9140">
        <v>269070906.73000002</v>
      </c>
      <c r="H9140">
        <v>403386308.77999997</v>
      </c>
      <c r="I9140" t="s">
        <v>26</v>
      </c>
      <c r="J9140" t="s">
        <v>26</v>
      </c>
      <c r="K9140" t="s">
        <v>26</v>
      </c>
    </row>
    <row r="9141" spans="1:11" x14ac:dyDescent="0.25">
      <c r="A9141" s="1">
        <v>39873</v>
      </c>
      <c r="B9141" t="s">
        <v>152</v>
      </c>
      <c r="C9141" t="s">
        <v>26</v>
      </c>
      <c r="D9141" t="s">
        <v>26</v>
      </c>
      <c r="E9141" t="s">
        <v>26</v>
      </c>
      <c r="F9141">
        <v>307018601.63</v>
      </c>
      <c r="G9141">
        <v>286583689.37</v>
      </c>
      <c r="H9141">
        <v>367978253.14999998</v>
      </c>
      <c r="I9141" t="s">
        <v>26</v>
      </c>
      <c r="J9141" t="s">
        <v>26</v>
      </c>
      <c r="K9141" t="s">
        <v>26</v>
      </c>
    </row>
    <row r="9142" spans="1:11" x14ac:dyDescent="0.25">
      <c r="A9142" s="1">
        <v>39873</v>
      </c>
      <c r="B9142" t="s">
        <v>153</v>
      </c>
      <c r="C9142" t="s">
        <v>26</v>
      </c>
      <c r="D9142" t="s">
        <v>26</v>
      </c>
      <c r="E9142" t="s">
        <v>26</v>
      </c>
      <c r="F9142">
        <v>374544917.66000003</v>
      </c>
      <c r="G9142">
        <v>365851097.06</v>
      </c>
      <c r="H9142">
        <v>408226824.5</v>
      </c>
      <c r="I9142" t="s">
        <v>26</v>
      </c>
      <c r="J9142" t="s">
        <v>26</v>
      </c>
      <c r="K9142" t="s">
        <v>26</v>
      </c>
    </row>
    <row r="9143" spans="1:11" x14ac:dyDescent="0.25">
      <c r="A9143" s="1">
        <v>39873</v>
      </c>
      <c r="B9143" t="s">
        <v>154</v>
      </c>
      <c r="C9143" t="s">
        <v>26</v>
      </c>
      <c r="D9143" t="s">
        <v>26</v>
      </c>
      <c r="E9143" t="s">
        <v>26</v>
      </c>
      <c r="F9143">
        <v>333120004.66000003</v>
      </c>
      <c r="G9143">
        <v>310066424.17000002</v>
      </c>
      <c r="H9143">
        <v>418113668.74000001</v>
      </c>
      <c r="I9143" t="s">
        <v>26</v>
      </c>
      <c r="J9143" t="s">
        <v>26</v>
      </c>
      <c r="K9143" t="s">
        <v>26</v>
      </c>
    </row>
    <row r="9144" spans="1:11" x14ac:dyDescent="0.25">
      <c r="A9144" s="1">
        <v>39873</v>
      </c>
      <c r="B9144" t="s">
        <v>155</v>
      </c>
      <c r="C9144" t="s">
        <v>26</v>
      </c>
      <c r="D9144" t="s">
        <v>26</v>
      </c>
      <c r="E9144" t="s">
        <v>26</v>
      </c>
      <c r="F9144">
        <v>313841541.25999999</v>
      </c>
      <c r="G9144">
        <v>295905558.89999998</v>
      </c>
      <c r="H9144">
        <v>371270734.58999997</v>
      </c>
      <c r="I9144" t="s">
        <v>26</v>
      </c>
      <c r="J9144" t="s">
        <v>26</v>
      </c>
      <c r="K9144" t="s">
        <v>26</v>
      </c>
    </row>
    <row r="9145" spans="1:11" x14ac:dyDescent="0.25">
      <c r="A9145" s="1">
        <v>39904</v>
      </c>
      <c r="B9145" t="s">
        <v>1</v>
      </c>
      <c r="C9145" t="s">
        <v>26</v>
      </c>
      <c r="D9145" t="s">
        <v>26</v>
      </c>
      <c r="E9145" t="s">
        <v>26</v>
      </c>
      <c r="F9145">
        <v>344296604.69999999</v>
      </c>
      <c r="G9145">
        <v>306090910.48000002</v>
      </c>
      <c r="H9145">
        <v>448037827.99000001</v>
      </c>
      <c r="I9145" t="s">
        <v>26</v>
      </c>
      <c r="J9145" t="s">
        <v>26</v>
      </c>
      <c r="K9145" t="s">
        <v>26</v>
      </c>
    </row>
    <row r="9146" spans="1:11" x14ac:dyDescent="0.25">
      <c r="A9146" s="1">
        <v>39904</v>
      </c>
      <c r="B9146" t="s">
        <v>126</v>
      </c>
      <c r="C9146" t="s">
        <v>26</v>
      </c>
      <c r="D9146" t="s">
        <v>26</v>
      </c>
      <c r="E9146" t="s">
        <v>26</v>
      </c>
      <c r="F9146">
        <v>340742143.68000001</v>
      </c>
      <c r="G9146">
        <v>306027929.10000002</v>
      </c>
      <c r="H9146">
        <v>435137355.44999999</v>
      </c>
      <c r="I9146" t="s">
        <v>26</v>
      </c>
      <c r="J9146" t="s">
        <v>26</v>
      </c>
      <c r="K9146" t="s">
        <v>26</v>
      </c>
    </row>
    <row r="9147" spans="1:11" x14ac:dyDescent="0.25">
      <c r="A9147" s="1">
        <v>39904</v>
      </c>
      <c r="B9147" t="s">
        <v>127</v>
      </c>
      <c r="C9147" t="s">
        <v>26</v>
      </c>
      <c r="D9147" t="s">
        <v>26</v>
      </c>
      <c r="E9147" t="s">
        <v>26</v>
      </c>
      <c r="F9147">
        <v>353747247.12</v>
      </c>
      <c r="G9147">
        <v>309080784.43000001</v>
      </c>
      <c r="H9147">
        <v>492318375.64999998</v>
      </c>
      <c r="I9147" t="s">
        <v>26</v>
      </c>
      <c r="J9147" t="s">
        <v>26</v>
      </c>
      <c r="K9147" t="s">
        <v>26</v>
      </c>
    </row>
    <row r="9148" spans="1:11" x14ac:dyDescent="0.25">
      <c r="A9148" s="1">
        <v>39904</v>
      </c>
      <c r="B9148" t="s">
        <v>113</v>
      </c>
      <c r="C9148" t="s">
        <v>26</v>
      </c>
      <c r="D9148" t="s">
        <v>26</v>
      </c>
      <c r="E9148" t="s">
        <v>26</v>
      </c>
      <c r="F9148">
        <v>347648887.45999998</v>
      </c>
      <c r="G9148">
        <v>307589671.19999999</v>
      </c>
      <c r="H9148">
        <v>448444535.81999999</v>
      </c>
      <c r="I9148" t="s">
        <v>26</v>
      </c>
      <c r="J9148" t="s">
        <v>26</v>
      </c>
      <c r="K9148" t="s">
        <v>26</v>
      </c>
    </row>
    <row r="9149" spans="1:11" x14ac:dyDescent="0.25">
      <c r="A9149" s="1">
        <v>39904</v>
      </c>
      <c r="B9149" t="s">
        <v>128</v>
      </c>
      <c r="C9149" t="s">
        <v>26</v>
      </c>
      <c r="D9149" t="s">
        <v>26</v>
      </c>
      <c r="E9149" t="s">
        <v>26</v>
      </c>
      <c r="F9149">
        <v>323921504.86000001</v>
      </c>
      <c r="G9149">
        <v>287513304.69</v>
      </c>
      <c r="H9149">
        <v>422886829.23000002</v>
      </c>
      <c r="I9149" t="s">
        <v>26</v>
      </c>
      <c r="J9149" t="s">
        <v>26</v>
      </c>
      <c r="K9149" t="s">
        <v>26</v>
      </c>
    </row>
    <row r="9150" spans="1:11" x14ac:dyDescent="0.25">
      <c r="A9150" s="1">
        <v>39904</v>
      </c>
      <c r="B9150" t="s">
        <v>129</v>
      </c>
      <c r="C9150" t="s">
        <v>26</v>
      </c>
      <c r="D9150" t="s">
        <v>26</v>
      </c>
      <c r="E9150" t="s">
        <v>26</v>
      </c>
      <c r="F9150">
        <v>336833448.72000003</v>
      </c>
      <c r="G9150">
        <v>318626106.93000001</v>
      </c>
      <c r="H9150">
        <v>398271267.93000001</v>
      </c>
      <c r="I9150" t="s">
        <v>26</v>
      </c>
      <c r="J9150" t="s">
        <v>26</v>
      </c>
      <c r="K9150" t="s">
        <v>26</v>
      </c>
    </row>
    <row r="9151" spans="1:11" x14ac:dyDescent="0.25">
      <c r="A9151" s="1">
        <v>39904</v>
      </c>
      <c r="B9151" t="s">
        <v>130</v>
      </c>
      <c r="C9151" t="s">
        <v>26</v>
      </c>
      <c r="D9151" t="s">
        <v>26</v>
      </c>
      <c r="E9151" t="s">
        <v>26</v>
      </c>
      <c r="F9151">
        <v>357723443.30000001</v>
      </c>
      <c r="G9151">
        <v>315582933.55000001</v>
      </c>
      <c r="H9151">
        <v>519763865.81</v>
      </c>
      <c r="I9151" t="s">
        <v>26</v>
      </c>
      <c r="J9151" t="s">
        <v>26</v>
      </c>
      <c r="K9151" t="s">
        <v>26</v>
      </c>
    </row>
    <row r="9152" spans="1:11" x14ac:dyDescent="0.25">
      <c r="A9152" s="1">
        <v>39904</v>
      </c>
      <c r="B9152" t="s">
        <v>131</v>
      </c>
      <c r="C9152" t="s">
        <v>26</v>
      </c>
      <c r="D9152" t="s">
        <v>26</v>
      </c>
      <c r="E9152" t="s">
        <v>26</v>
      </c>
      <c r="F9152">
        <v>372616119.50999999</v>
      </c>
      <c r="G9152">
        <v>314720276.77999997</v>
      </c>
      <c r="H9152">
        <v>553745968.13999999</v>
      </c>
      <c r="I9152" t="s">
        <v>26</v>
      </c>
      <c r="J9152" t="s">
        <v>26</v>
      </c>
      <c r="K9152" t="s">
        <v>26</v>
      </c>
    </row>
    <row r="9153" spans="1:11" x14ac:dyDescent="0.25">
      <c r="A9153" s="1">
        <v>39904</v>
      </c>
      <c r="B9153" t="s">
        <v>132</v>
      </c>
      <c r="C9153" t="s">
        <v>26</v>
      </c>
      <c r="D9153" t="s">
        <v>26</v>
      </c>
      <c r="E9153" t="s">
        <v>26</v>
      </c>
      <c r="F9153">
        <v>354047096.67000002</v>
      </c>
      <c r="G9153">
        <v>308845104.37</v>
      </c>
      <c r="H9153">
        <v>460054389.38999999</v>
      </c>
      <c r="I9153" t="s">
        <v>26</v>
      </c>
      <c r="J9153" t="s">
        <v>26</v>
      </c>
      <c r="K9153" t="s">
        <v>26</v>
      </c>
    </row>
    <row r="9154" spans="1:11" x14ac:dyDescent="0.25">
      <c r="A9154" s="1">
        <v>39904</v>
      </c>
      <c r="B9154" t="s">
        <v>133</v>
      </c>
      <c r="C9154" t="s">
        <v>26</v>
      </c>
      <c r="D9154" t="s">
        <v>26</v>
      </c>
      <c r="E9154" t="s">
        <v>26</v>
      </c>
      <c r="F9154">
        <v>325214044.55000001</v>
      </c>
      <c r="G9154">
        <v>289996757.45999998</v>
      </c>
      <c r="H9154">
        <v>418528524.79000002</v>
      </c>
      <c r="I9154" t="s">
        <v>26</v>
      </c>
      <c r="J9154" t="s">
        <v>26</v>
      </c>
      <c r="K9154" t="s">
        <v>26</v>
      </c>
    </row>
    <row r="9155" spans="1:11" x14ac:dyDescent="0.25">
      <c r="A9155" s="1">
        <v>39904</v>
      </c>
      <c r="B9155" t="s">
        <v>134</v>
      </c>
      <c r="C9155" t="s">
        <v>26</v>
      </c>
      <c r="D9155" t="s">
        <v>26</v>
      </c>
      <c r="E9155" t="s">
        <v>26</v>
      </c>
      <c r="F9155">
        <v>319171599.79000002</v>
      </c>
      <c r="G9155">
        <v>300565570.81</v>
      </c>
      <c r="H9155">
        <v>364952984.12</v>
      </c>
      <c r="I9155" t="s">
        <v>26</v>
      </c>
      <c r="J9155" t="s">
        <v>26</v>
      </c>
      <c r="K9155" t="s">
        <v>26</v>
      </c>
    </row>
    <row r="9156" spans="1:11" x14ac:dyDescent="0.25">
      <c r="A9156" s="1">
        <v>39904</v>
      </c>
      <c r="B9156" t="s">
        <v>135</v>
      </c>
      <c r="C9156" t="s">
        <v>26</v>
      </c>
      <c r="D9156" t="s">
        <v>26</v>
      </c>
      <c r="E9156" t="s">
        <v>26</v>
      </c>
      <c r="F9156">
        <v>324910092.57999998</v>
      </c>
      <c r="G9156">
        <v>283328287.45999998</v>
      </c>
      <c r="H9156">
        <v>445962909.35000002</v>
      </c>
      <c r="I9156" t="s">
        <v>26</v>
      </c>
      <c r="J9156" t="s">
        <v>26</v>
      </c>
      <c r="K9156" t="s">
        <v>26</v>
      </c>
    </row>
    <row r="9157" spans="1:11" x14ac:dyDescent="0.25">
      <c r="A9157" s="1">
        <v>39904</v>
      </c>
      <c r="B9157" t="s">
        <v>136</v>
      </c>
      <c r="C9157" t="s">
        <v>26</v>
      </c>
      <c r="D9157" t="s">
        <v>26</v>
      </c>
      <c r="E9157" t="s">
        <v>26</v>
      </c>
      <c r="F9157">
        <v>370436324.31</v>
      </c>
      <c r="G9157">
        <v>327726878.32999998</v>
      </c>
      <c r="H9157">
        <v>513399147.63999999</v>
      </c>
      <c r="I9157" t="s">
        <v>26</v>
      </c>
      <c r="J9157" t="s">
        <v>26</v>
      </c>
      <c r="K9157" t="s">
        <v>26</v>
      </c>
    </row>
    <row r="9158" spans="1:11" x14ac:dyDescent="0.25">
      <c r="A9158" s="1">
        <v>39904</v>
      </c>
      <c r="B9158" t="s">
        <v>137</v>
      </c>
      <c r="C9158" t="s">
        <v>26</v>
      </c>
      <c r="D9158" t="s">
        <v>26</v>
      </c>
      <c r="E9158" t="s">
        <v>26</v>
      </c>
      <c r="F9158">
        <v>351352488.70999998</v>
      </c>
      <c r="G9158">
        <v>289296046.24000001</v>
      </c>
      <c r="H9158">
        <v>609914060.87</v>
      </c>
      <c r="I9158" t="s">
        <v>26</v>
      </c>
      <c r="J9158" t="s">
        <v>26</v>
      </c>
      <c r="K9158" t="s">
        <v>26</v>
      </c>
    </row>
    <row r="9159" spans="1:11" x14ac:dyDescent="0.25">
      <c r="A9159" s="1">
        <v>39904</v>
      </c>
      <c r="B9159" t="s">
        <v>138</v>
      </c>
      <c r="C9159" t="s">
        <v>26</v>
      </c>
      <c r="D9159" t="s">
        <v>26</v>
      </c>
      <c r="E9159" t="s">
        <v>26</v>
      </c>
      <c r="F9159">
        <v>412571341.91000003</v>
      </c>
      <c r="G9159">
        <v>344552460.00999999</v>
      </c>
      <c r="H9159">
        <v>634042825.51999998</v>
      </c>
      <c r="I9159" t="s">
        <v>26</v>
      </c>
      <c r="J9159" t="s">
        <v>26</v>
      </c>
      <c r="K9159" t="s">
        <v>26</v>
      </c>
    </row>
    <row r="9160" spans="1:11" x14ac:dyDescent="0.25">
      <c r="A9160" s="1">
        <v>39904</v>
      </c>
      <c r="B9160" t="s">
        <v>139</v>
      </c>
      <c r="C9160" t="s">
        <v>26</v>
      </c>
      <c r="D9160" t="s">
        <v>26</v>
      </c>
      <c r="E9160" t="s">
        <v>26</v>
      </c>
      <c r="F9160">
        <v>371012239.05000001</v>
      </c>
      <c r="G9160">
        <v>309031639.57999998</v>
      </c>
      <c r="H9160">
        <v>585204904.71000004</v>
      </c>
      <c r="I9160" t="s">
        <v>26</v>
      </c>
      <c r="J9160" t="s">
        <v>26</v>
      </c>
      <c r="K9160" t="s">
        <v>26</v>
      </c>
    </row>
    <row r="9161" spans="1:11" x14ac:dyDescent="0.25">
      <c r="A9161" s="1">
        <v>39904</v>
      </c>
      <c r="B9161" t="s">
        <v>140</v>
      </c>
      <c r="C9161" t="s">
        <v>26</v>
      </c>
      <c r="D9161" t="s">
        <v>26</v>
      </c>
      <c r="E9161" t="s">
        <v>26</v>
      </c>
      <c r="F9161">
        <v>307027054.12</v>
      </c>
      <c r="G9161">
        <v>278135209.64999998</v>
      </c>
      <c r="H9161">
        <v>400737626.26999998</v>
      </c>
      <c r="I9161" t="s">
        <v>26</v>
      </c>
      <c r="J9161" t="s">
        <v>26</v>
      </c>
      <c r="K9161" t="s">
        <v>26</v>
      </c>
    </row>
    <row r="9162" spans="1:11" x14ac:dyDescent="0.25">
      <c r="A9162" s="1">
        <v>39904</v>
      </c>
      <c r="B9162" t="s">
        <v>141</v>
      </c>
      <c r="C9162" t="s">
        <v>26</v>
      </c>
      <c r="D9162" t="s">
        <v>26</v>
      </c>
      <c r="E9162" t="s">
        <v>26</v>
      </c>
      <c r="F9162">
        <v>360204857.38999999</v>
      </c>
      <c r="G9162">
        <v>323129607.57999998</v>
      </c>
      <c r="H9162">
        <v>478042432.75</v>
      </c>
      <c r="I9162" t="s">
        <v>26</v>
      </c>
      <c r="J9162" t="s">
        <v>26</v>
      </c>
      <c r="K9162" t="s">
        <v>26</v>
      </c>
    </row>
    <row r="9163" spans="1:11" x14ac:dyDescent="0.25">
      <c r="A9163" s="1">
        <v>39904</v>
      </c>
      <c r="B9163" t="s">
        <v>142</v>
      </c>
      <c r="C9163" t="s">
        <v>26</v>
      </c>
      <c r="D9163" t="s">
        <v>26</v>
      </c>
      <c r="E9163" t="s">
        <v>26</v>
      </c>
      <c r="F9163">
        <v>343103542.52999997</v>
      </c>
      <c r="G9163">
        <v>299074040</v>
      </c>
      <c r="H9163">
        <v>480527274.67000002</v>
      </c>
      <c r="I9163" t="s">
        <v>26</v>
      </c>
      <c r="J9163" t="s">
        <v>26</v>
      </c>
      <c r="K9163" t="s">
        <v>26</v>
      </c>
    </row>
    <row r="9164" spans="1:11" x14ac:dyDescent="0.25">
      <c r="A9164" s="1">
        <v>39904</v>
      </c>
      <c r="B9164" t="s">
        <v>143</v>
      </c>
      <c r="C9164" t="s">
        <v>26</v>
      </c>
      <c r="D9164" t="s">
        <v>26</v>
      </c>
      <c r="E9164" t="s">
        <v>26</v>
      </c>
      <c r="F9164">
        <v>336790997.01999998</v>
      </c>
      <c r="G9164">
        <v>304865112.95999998</v>
      </c>
      <c r="H9164">
        <v>418399514.85000002</v>
      </c>
      <c r="I9164" t="s">
        <v>26</v>
      </c>
      <c r="J9164" t="s">
        <v>26</v>
      </c>
      <c r="K9164" t="s">
        <v>26</v>
      </c>
    </row>
    <row r="9165" spans="1:11" x14ac:dyDescent="0.25">
      <c r="A9165" s="1">
        <v>39904</v>
      </c>
      <c r="B9165" t="s">
        <v>144</v>
      </c>
      <c r="C9165" t="s">
        <v>26</v>
      </c>
      <c r="D9165" t="s">
        <v>26</v>
      </c>
      <c r="E9165" t="s">
        <v>26</v>
      </c>
      <c r="F9165">
        <v>326859644.97000003</v>
      </c>
      <c r="G9165">
        <v>283840372.97000003</v>
      </c>
      <c r="H9165">
        <v>473078440.22000003</v>
      </c>
      <c r="I9165" t="s">
        <v>26</v>
      </c>
      <c r="J9165" t="s">
        <v>26</v>
      </c>
      <c r="K9165" t="s">
        <v>26</v>
      </c>
    </row>
    <row r="9166" spans="1:11" x14ac:dyDescent="0.25">
      <c r="A9166" s="1">
        <v>39904</v>
      </c>
      <c r="B9166" t="s">
        <v>145</v>
      </c>
      <c r="C9166" t="s">
        <v>26</v>
      </c>
      <c r="D9166" t="s">
        <v>26</v>
      </c>
      <c r="E9166" t="s">
        <v>26</v>
      </c>
      <c r="F9166">
        <v>360401810.39999998</v>
      </c>
      <c r="G9166">
        <v>324423226</v>
      </c>
      <c r="H9166">
        <v>457011150.27999997</v>
      </c>
      <c r="I9166" t="s">
        <v>26</v>
      </c>
      <c r="J9166" t="s">
        <v>26</v>
      </c>
      <c r="K9166" t="s">
        <v>26</v>
      </c>
    </row>
    <row r="9167" spans="1:11" x14ac:dyDescent="0.25">
      <c r="A9167" s="1">
        <v>39904</v>
      </c>
      <c r="B9167" t="s">
        <v>146</v>
      </c>
      <c r="C9167" t="s">
        <v>26</v>
      </c>
      <c r="D9167" t="s">
        <v>26</v>
      </c>
      <c r="E9167" t="s">
        <v>26</v>
      </c>
      <c r="F9167">
        <v>363466289.08999997</v>
      </c>
      <c r="G9167">
        <v>328064474.95999998</v>
      </c>
      <c r="H9167">
        <v>463566438.58999997</v>
      </c>
      <c r="I9167" t="s">
        <v>26</v>
      </c>
      <c r="J9167" t="s">
        <v>26</v>
      </c>
      <c r="K9167" t="s">
        <v>26</v>
      </c>
    </row>
    <row r="9168" spans="1:11" x14ac:dyDescent="0.25">
      <c r="A9168" s="1">
        <v>39904</v>
      </c>
      <c r="B9168" t="s">
        <v>2</v>
      </c>
      <c r="C9168" t="s">
        <v>26</v>
      </c>
      <c r="D9168" t="s">
        <v>26</v>
      </c>
      <c r="E9168" t="s">
        <v>26</v>
      </c>
      <c r="F9168">
        <v>338519792.22000003</v>
      </c>
      <c r="G9168">
        <v>304844924.64999998</v>
      </c>
      <c r="H9168">
        <v>438246029.02999997</v>
      </c>
      <c r="I9168" t="s">
        <v>26</v>
      </c>
      <c r="J9168" t="s">
        <v>26</v>
      </c>
      <c r="K9168" t="s">
        <v>26</v>
      </c>
    </row>
    <row r="9169" spans="1:11" x14ac:dyDescent="0.25">
      <c r="A9169" s="1">
        <v>39904</v>
      </c>
      <c r="B9169" t="s">
        <v>147</v>
      </c>
      <c r="C9169" t="s">
        <v>26</v>
      </c>
      <c r="D9169" t="s">
        <v>26</v>
      </c>
      <c r="E9169" t="s">
        <v>26</v>
      </c>
      <c r="F9169">
        <v>357696399.82999998</v>
      </c>
      <c r="G9169">
        <v>290949962.80000001</v>
      </c>
      <c r="H9169">
        <v>507996551.52999997</v>
      </c>
      <c r="I9169" t="s">
        <v>26</v>
      </c>
      <c r="J9169" t="s">
        <v>26</v>
      </c>
      <c r="K9169" t="s">
        <v>26</v>
      </c>
    </row>
    <row r="9170" spans="1:11" x14ac:dyDescent="0.25">
      <c r="A9170" s="1">
        <v>39904</v>
      </c>
      <c r="B9170" t="s">
        <v>148</v>
      </c>
      <c r="C9170" t="s">
        <v>26</v>
      </c>
      <c r="D9170" t="s">
        <v>26</v>
      </c>
      <c r="E9170" t="s">
        <v>26</v>
      </c>
      <c r="F9170">
        <v>340472231.27999997</v>
      </c>
      <c r="G9170">
        <v>303079329.93000001</v>
      </c>
      <c r="H9170">
        <v>432203579.63999999</v>
      </c>
      <c r="I9170" t="s">
        <v>26</v>
      </c>
      <c r="J9170" t="s">
        <v>26</v>
      </c>
      <c r="K9170" t="s">
        <v>26</v>
      </c>
    </row>
    <row r="9171" spans="1:11" x14ac:dyDescent="0.25">
      <c r="A9171" s="1">
        <v>39904</v>
      </c>
      <c r="B9171" t="s">
        <v>149</v>
      </c>
      <c r="C9171" t="s">
        <v>26</v>
      </c>
      <c r="D9171" t="s">
        <v>26</v>
      </c>
      <c r="E9171" t="s">
        <v>26</v>
      </c>
      <c r="F9171">
        <v>326646100.72000003</v>
      </c>
      <c r="G9171">
        <v>290302134.57999998</v>
      </c>
      <c r="H9171">
        <v>415883793.57999998</v>
      </c>
      <c r="I9171" t="s">
        <v>26</v>
      </c>
      <c r="J9171" t="s">
        <v>26</v>
      </c>
      <c r="K9171" t="s">
        <v>26</v>
      </c>
    </row>
    <row r="9172" spans="1:11" x14ac:dyDescent="0.25">
      <c r="A9172" s="1">
        <v>39904</v>
      </c>
      <c r="B9172" t="s">
        <v>150</v>
      </c>
      <c r="C9172" t="s">
        <v>26</v>
      </c>
      <c r="D9172" t="s">
        <v>26</v>
      </c>
      <c r="E9172" t="s">
        <v>26</v>
      </c>
      <c r="F9172">
        <v>364226375.76999998</v>
      </c>
      <c r="G9172">
        <v>320790348.63999999</v>
      </c>
      <c r="H9172">
        <v>476461278.57999998</v>
      </c>
      <c r="I9172" t="s">
        <v>26</v>
      </c>
      <c r="J9172" t="s">
        <v>26</v>
      </c>
      <c r="K9172" t="s">
        <v>26</v>
      </c>
    </row>
    <row r="9173" spans="1:11" x14ac:dyDescent="0.25">
      <c r="A9173" s="1">
        <v>39904</v>
      </c>
      <c r="B9173" t="s">
        <v>151</v>
      </c>
      <c r="C9173" t="s">
        <v>26</v>
      </c>
      <c r="D9173" t="s">
        <v>26</v>
      </c>
      <c r="E9173" t="s">
        <v>26</v>
      </c>
      <c r="F9173">
        <v>302450646.36000001</v>
      </c>
      <c r="G9173">
        <v>269528327.26999998</v>
      </c>
      <c r="H9173">
        <v>403386308.77999997</v>
      </c>
      <c r="I9173" t="s">
        <v>26</v>
      </c>
      <c r="J9173" t="s">
        <v>26</v>
      </c>
      <c r="K9173" t="s">
        <v>26</v>
      </c>
    </row>
    <row r="9174" spans="1:11" x14ac:dyDescent="0.25">
      <c r="A9174" s="1">
        <v>39904</v>
      </c>
      <c r="B9174" t="s">
        <v>152</v>
      </c>
      <c r="C9174" t="s">
        <v>26</v>
      </c>
      <c r="D9174" t="s">
        <v>26</v>
      </c>
      <c r="E9174" t="s">
        <v>26</v>
      </c>
      <c r="F9174">
        <v>307540533.25999999</v>
      </c>
      <c r="G9174">
        <v>287558073.92000002</v>
      </c>
      <c r="H9174">
        <v>367499881.42000002</v>
      </c>
      <c r="I9174" t="s">
        <v>26</v>
      </c>
      <c r="J9174" t="s">
        <v>26</v>
      </c>
      <c r="K9174" t="s">
        <v>26</v>
      </c>
    </row>
    <row r="9175" spans="1:11" x14ac:dyDescent="0.25">
      <c r="A9175" s="1">
        <v>39904</v>
      </c>
      <c r="B9175" t="s">
        <v>153</v>
      </c>
      <c r="C9175" t="s">
        <v>26</v>
      </c>
      <c r="D9175" t="s">
        <v>26</v>
      </c>
      <c r="E9175" t="s">
        <v>26</v>
      </c>
      <c r="F9175">
        <v>374919462.56999999</v>
      </c>
      <c r="G9175">
        <v>366399873.69999999</v>
      </c>
      <c r="H9175">
        <v>408226824.5</v>
      </c>
      <c r="I9175" t="s">
        <v>26</v>
      </c>
      <c r="J9175" t="s">
        <v>26</v>
      </c>
      <c r="K9175" t="s">
        <v>26</v>
      </c>
    </row>
    <row r="9176" spans="1:11" x14ac:dyDescent="0.25">
      <c r="A9176" s="1">
        <v>39904</v>
      </c>
      <c r="B9176" t="s">
        <v>154</v>
      </c>
      <c r="C9176" t="s">
        <v>26</v>
      </c>
      <c r="D9176" t="s">
        <v>26</v>
      </c>
      <c r="E9176" t="s">
        <v>26</v>
      </c>
      <c r="F9176">
        <v>333819556.67000002</v>
      </c>
      <c r="G9176">
        <v>311089643.36000001</v>
      </c>
      <c r="H9176">
        <v>418113668.74000001</v>
      </c>
      <c r="I9176" t="s">
        <v>26</v>
      </c>
      <c r="J9176" t="s">
        <v>26</v>
      </c>
      <c r="K9176" t="s">
        <v>26</v>
      </c>
    </row>
    <row r="9177" spans="1:11" x14ac:dyDescent="0.25">
      <c r="A9177" s="1">
        <v>39904</v>
      </c>
      <c r="B9177" t="s">
        <v>155</v>
      </c>
      <c r="C9177" t="s">
        <v>26</v>
      </c>
      <c r="D9177" t="s">
        <v>26</v>
      </c>
      <c r="E9177" t="s">
        <v>26</v>
      </c>
      <c r="F9177">
        <v>314061230.33999997</v>
      </c>
      <c r="G9177">
        <v>295461700.56</v>
      </c>
      <c r="H9177">
        <v>372867198.75</v>
      </c>
      <c r="I9177" t="s">
        <v>26</v>
      </c>
      <c r="J9177" t="s">
        <v>26</v>
      </c>
      <c r="K9177" t="s">
        <v>26</v>
      </c>
    </row>
    <row r="9178" spans="1:11" x14ac:dyDescent="0.25">
      <c r="A9178" s="1">
        <v>39934</v>
      </c>
      <c r="B9178" t="s">
        <v>1</v>
      </c>
      <c r="C9178" t="s">
        <v>26</v>
      </c>
      <c r="D9178" t="s">
        <v>26</v>
      </c>
      <c r="E9178" t="s">
        <v>26</v>
      </c>
      <c r="F9178">
        <v>348772460.56999999</v>
      </c>
      <c r="G9178">
        <v>306488828.67000002</v>
      </c>
      <c r="H9178">
        <v>461210140.13</v>
      </c>
      <c r="I9178" t="s">
        <v>26</v>
      </c>
      <c r="J9178" t="s">
        <v>26</v>
      </c>
      <c r="K9178" t="s">
        <v>26</v>
      </c>
    </row>
    <row r="9179" spans="1:11" x14ac:dyDescent="0.25">
      <c r="A9179" s="1">
        <v>39934</v>
      </c>
      <c r="B9179" t="s">
        <v>126</v>
      </c>
      <c r="C9179" t="s">
        <v>26</v>
      </c>
      <c r="D9179" t="s">
        <v>26</v>
      </c>
      <c r="E9179" t="s">
        <v>26</v>
      </c>
      <c r="F9179">
        <v>342820670.75999999</v>
      </c>
      <c r="G9179">
        <v>306027929.10000002</v>
      </c>
      <c r="H9179">
        <v>441838470.72000003</v>
      </c>
      <c r="I9179" t="s">
        <v>26</v>
      </c>
      <c r="J9179" t="s">
        <v>26</v>
      </c>
      <c r="K9179" t="s">
        <v>26</v>
      </c>
    </row>
    <row r="9180" spans="1:11" x14ac:dyDescent="0.25">
      <c r="A9180" s="1">
        <v>39934</v>
      </c>
      <c r="B9180" t="s">
        <v>127</v>
      </c>
      <c r="C9180" t="s">
        <v>26</v>
      </c>
      <c r="D9180" t="s">
        <v>26</v>
      </c>
      <c r="E9180" t="s">
        <v>26</v>
      </c>
      <c r="F9180">
        <v>354666989.95999998</v>
      </c>
      <c r="G9180">
        <v>309946210.62</v>
      </c>
      <c r="H9180">
        <v>493401476.07999998</v>
      </c>
      <c r="I9180" t="s">
        <v>26</v>
      </c>
      <c r="J9180" t="s">
        <v>26</v>
      </c>
      <c r="K9180" t="s">
        <v>26</v>
      </c>
    </row>
    <row r="9181" spans="1:11" x14ac:dyDescent="0.25">
      <c r="A9181" s="1">
        <v>39934</v>
      </c>
      <c r="B9181" t="s">
        <v>113</v>
      </c>
      <c r="C9181" t="s">
        <v>26</v>
      </c>
      <c r="D9181" t="s">
        <v>26</v>
      </c>
      <c r="E9181" t="s">
        <v>26</v>
      </c>
      <c r="F9181">
        <v>355158103.43000001</v>
      </c>
      <c r="G9181">
        <v>308297127.44</v>
      </c>
      <c r="H9181">
        <v>468983295.56</v>
      </c>
      <c r="I9181" t="s">
        <v>26</v>
      </c>
      <c r="J9181" t="s">
        <v>26</v>
      </c>
      <c r="K9181" t="s">
        <v>26</v>
      </c>
    </row>
    <row r="9182" spans="1:11" x14ac:dyDescent="0.25">
      <c r="A9182" s="1">
        <v>39934</v>
      </c>
      <c r="B9182" t="s">
        <v>128</v>
      </c>
      <c r="C9182" t="s">
        <v>26</v>
      </c>
      <c r="D9182" t="s">
        <v>26</v>
      </c>
      <c r="E9182" t="s">
        <v>26</v>
      </c>
      <c r="F9182">
        <v>326545269.05000001</v>
      </c>
      <c r="G9182">
        <v>287369548.04000002</v>
      </c>
      <c r="H9182">
        <v>431386854.5</v>
      </c>
      <c r="I9182" t="s">
        <v>26</v>
      </c>
      <c r="J9182" t="s">
        <v>26</v>
      </c>
      <c r="K9182" t="s">
        <v>26</v>
      </c>
    </row>
    <row r="9183" spans="1:11" x14ac:dyDescent="0.25">
      <c r="A9183" s="1">
        <v>39934</v>
      </c>
      <c r="B9183" t="s">
        <v>129</v>
      </c>
      <c r="C9183" t="s">
        <v>26</v>
      </c>
      <c r="D9183" t="s">
        <v>26</v>
      </c>
      <c r="E9183" t="s">
        <v>26</v>
      </c>
      <c r="F9183">
        <v>342189100.56</v>
      </c>
      <c r="G9183">
        <v>317638366</v>
      </c>
      <c r="H9183">
        <v>417786560.06</v>
      </c>
      <c r="I9183" t="s">
        <v>26</v>
      </c>
      <c r="J9183" t="s">
        <v>26</v>
      </c>
      <c r="K9183" t="s">
        <v>26</v>
      </c>
    </row>
    <row r="9184" spans="1:11" x14ac:dyDescent="0.25">
      <c r="A9184" s="1">
        <v>39934</v>
      </c>
      <c r="B9184" t="s">
        <v>130</v>
      </c>
      <c r="C9184" t="s">
        <v>26</v>
      </c>
      <c r="D9184" t="s">
        <v>26</v>
      </c>
      <c r="E9184" t="s">
        <v>26</v>
      </c>
      <c r="F9184">
        <v>363733197.13999999</v>
      </c>
      <c r="G9184">
        <v>314068135.47000003</v>
      </c>
      <c r="H9184">
        <v>548974595.07000005</v>
      </c>
      <c r="I9184" t="s">
        <v>26</v>
      </c>
      <c r="J9184" t="s">
        <v>26</v>
      </c>
      <c r="K9184" t="s">
        <v>26</v>
      </c>
    </row>
    <row r="9185" spans="1:11" x14ac:dyDescent="0.25">
      <c r="A9185" s="1">
        <v>39934</v>
      </c>
      <c r="B9185" t="s">
        <v>131</v>
      </c>
      <c r="C9185" t="s">
        <v>26</v>
      </c>
      <c r="D9185" t="s">
        <v>26</v>
      </c>
      <c r="E9185" t="s">
        <v>26</v>
      </c>
      <c r="F9185">
        <v>393519883.81999999</v>
      </c>
      <c r="G9185">
        <v>313398451.62</v>
      </c>
      <c r="H9185">
        <v>638635225.05999994</v>
      </c>
      <c r="I9185" t="s">
        <v>26</v>
      </c>
      <c r="J9185" t="s">
        <v>26</v>
      </c>
      <c r="K9185" t="s">
        <v>26</v>
      </c>
    </row>
    <row r="9186" spans="1:11" x14ac:dyDescent="0.25">
      <c r="A9186" s="1">
        <v>39934</v>
      </c>
      <c r="B9186" t="s">
        <v>132</v>
      </c>
      <c r="C9186" t="s">
        <v>26</v>
      </c>
      <c r="D9186" t="s">
        <v>26</v>
      </c>
      <c r="E9186" t="s">
        <v>26</v>
      </c>
      <c r="F9186">
        <v>354365739.05000001</v>
      </c>
      <c r="G9186">
        <v>309308372.02999997</v>
      </c>
      <c r="H9186">
        <v>460054389.38999999</v>
      </c>
      <c r="I9186" t="s">
        <v>26</v>
      </c>
      <c r="J9186" t="s">
        <v>26</v>
      </c>
      <c r="K9186" t="s">
        <v>26</v>
      </c>
    </row>
    <row r="9187" spans="1:11" x14ac:dyDescent="0.25">
      <c r="A9187" s="1">
        <v>39934</v>
      </c>
      <c r="B9187" t="s">
        <v>133</v>
      </c>
      <c r="C9187" t="s">
        <v>26</v>
      </c>
      <c r="D9187" t="s">
        <v>26</v>
      </c>
      <c r="E9187" t="s">
        <v>26</v>
      </c>
      <c r="F9187">
        <v>326189686.68000001</v>
      </c>
      <c r="G9187">
        <v>292867725.36000001</v>
      </c>
      <c r="H9187">
        <v>416101059.35000002</v>
      </c>
      <c r="I9187" t="s">
        <v>26</v>
      </c>
      <c r="J9187" t="s">
        <v>26</v>
      </c>
      <c r="K9187" t="s">
        <v>26</v>
      </c>
    </row>
    <row r="9188" spans="1:11" x14ac:dyDescent="0.25">
      <c r="A9188" s="1">
        <v>39934</v>
      </c>
      <c r="B9188" t="s">
        <v>134</v>
      </c>
      <c r="C9188" t="s">
        <v>26</v>
      </c>
      <c r="D9188" t="s">
        <v>26</v>
      </c>
      <c r="E9188" t="s">
        <v>26</v>
      </c>
      <c r="F9188">
        <v>319331185.58999997</v>
      </c>
      <c r="G9188">
        <v>300204892.12</v>
      </c>
      <c r="H9188">
        <v>366157328.95999998</v>
      </c>
      <c r="I9188" t="s">
        <v>26</v>
      </c>
      <c r="J9188" t="s">
        <v>26</v>
      </c>
      <c r="K9188" t="s">
        <v>26</v>
      </c>
    </row>
    <row r="9189" spans="1:11" x14ac:dyDescent="0.25">
      <c r="A9189" s="1">
        <v>39934</v>
      </c>
      <c r="B9189" t="s">
        <v>135</v>
      </c>
      <c r="C9189" t="s">
        <v>26</v>
      </c>
      <c r="D9189" t="s">
        <v>26</v>
      </c>
      <c r="E9189" t="s">
        <v>26</v>
      </c>
      <c r="F9189">
        <v>325332475.69999999</v>
      </c>
      <c r="G9189">
        <v>285934907.69999999</v>
      </c>
      <c r="H9189">
        <v>440923528.48000002</v>
      </c>
      <c r="I9189" t="s">
        <v>26</v>
      </c>
      <c r="J9189" t="s">
        <v>26</v>
      </c>
      <c r="K9189" t="s">
        <v>26</v>
      </c>
    </row>
    <row r="9190" spans="1:11" x14ac:dyDescent="0.25">
      <c r="A9190" s="1">
        <v>39934</v>
      </c>
      <c r="B9190" t="s">
        <v>136</v>
      </c>
      <c r="C9190" t="s">
        <v>26</v>
      </c>
      <c r="D9190" t="s">
        <v>26</v>
      </c>
      <c r="E9190" t="s">
        <v>26</v>
      </c>
      <c r="F9190">
        <v>370954935.16000003</v>
      </c>
      <c r="G9190">
        <v>328513422.82999998</v>
      </c>
      <c r="H9190">
        <v>513399147.63999999</v>
      </c>
      <c r="I9190" t="s">
        <v>26</v>
      </c>
      <c r="J9190" t="s">
        <v>26</v>
      </c>
      <c r="K9190" t="s">
        <v>26</v>
      </c>
    </row>
    <row r="9191" spans="1:11" x14ac:dyDescent="0.25">
      <c r="A9191" s="1">
        <v>39934</v>
      </c>
      <c r="B9191" t="s">
        <v>137</v>
      </c>
      <c r="C9191" t="s">
        <v>26</v>
      </c>
      <c r="D9191" t="s">
        <v>26</v>
      </c>
      <c r="E9191" t="s">
        <v>26</v>
      </c>
      <c r="F9191">
        <v>353249792.14999998</v>
      </c>
      <c r="G9191">
        <v>291639344.22000003</v>
      </c>
      <c r="H9191">
        <v>610341000.71000004</v>
      </c>
      <c r="I9191" t="s">
        <v>26</v>
      </c>
      <c r="J9191" t="s">
        <v>26</v>
      </c>
      <c r="K9191" t="s">
        <v>26</v>
      </c>
    </row>
    <row r="9192" spans="1:11" x14ac:dyDescent="0.25">
      <c r="A9192" s="1">
        <v>39934</v>
      </c>
      <c r="B9192" t="s">
        <v>138</v>
      </c>
      <c r="C9192" t="s">
        <v>26</v>
      </c>
      <c r="D9192" t="s">
        <v>26</v>
      </c>
      <c r="E9192" t="s">
        <v>26</v>
      </c>
      <c r="F9192">
        <v>413437741.73000002</v>
      </c>
      <c r="G9192">
        <v>345723938.38</v>
      </c>
      <c r="H9192">
        <v>634042825.51999998</v>
      </c>
      <c r="I9192" t="s">
        <v>26</v>
      </c>
      <c r="J9192" t="s">
        <v>26</v>
      </c>
      <c r="K9192" t="s">
        <v>26</v>
      </c>
    </row>
    <row r="9193" spans="1:11" x14ac:dyDescent="0.25">
      <c r="A9193" s="1">
        <v>39934</v>
      </c>
      <c r="B9193" t="s">
        <v>139</v>
      </c>
      <c r="C9193" t="s">
        <v>26</v>
      </c>
      <c r="D9193" t="s">
        <v>26</v>
      </c>
      <c r="E9193" t="s">
        <v>26</v>
      </c>
      <c r="F9193">
        <v>371791364.75</v>
      </c>
      <c r="G9193">
        <v>310113250.31999999</v>
      </c>
      <c r="H9193">
        <v>585204904.71000004</v>
      </c>
      <c r="I9193" t="s">
        <v>26</v>
      </c>
      <c r="J9193" t="s">
        <v>26</v>
      </c>
      <c r="K9193" t="s">
        <v>26</v>
      </c>
    </row>
    <row r="9194" spans="1:11" x14ac:dyDescent="0.25">
      <c r="A9194" s="1">
        <v>39934</v>
      </c>
      <c r="B9194" t="s">
        <v>140</v>
      </c>
      <c r="C9194" t="s">
        <v>26</v>
      </c>
      <c r="D9194" t="s">
        <v>26</v>
      </c>
      <c r="E9194" t="s">
        <v>26</v>
      </c>
      <c r="F9194">
        <v>307395486.57999998</v>
      </c>
      <c r="G9194">
        <v>278635853.01999998</v>
      </c>
      <c r="H9194">
        <v>400737626.26999998</v>
      </c>
      <c r="I9194" t="s">
        <v>26</v>
      </c>
      <c r="J9194" t="s">
        <v>26</v>
      </c>
      <c r="K9194" t="s">
        <v>26</v>
      </c>
    </row>
    <row r="9195" spans="1:11" x14ac:dyDescent="0.25">
      <c r="A9195" s="1">
        <v>39934</v>
      </c>
      <c r="B9195" t="s">
        <v>141</v>
      </c>
      <c r="C9195" t="s">
        <v>26</v>
      </c>
      <c r="D9195" t="s">
        <v>26</v>
      </c>
      <c r="E9195" t="s">
        <v>26</v>
      </c>
      <c r="F9195">
        <v>361501594.88</v>
      </c>
      <c r="G9195">
        <v>325003759.31</v>
      </c>
      <c r="H9195">
        <v>478042432.75</v>
      </c>
      <c r="I9195" t="s">
        <v>26</v>
      </c>
      <c r="J9195" t="s">
        <v>26</v>
      </c>
      <c r="K9195" t="s">
        <v>26</v>
      </c>
    </row>
    <row r="9196" spans="1:11" x14ac:dyDescent="0.25">
      <c r="A9196" s="1">
        <v>39934</v>
      </c>
      <c r="B9196" t="s">
        <v>142</v>
      </c>
      <c r="C9196" t="s">
        <v>26</v>
      </c>
      <c r="D9196" t="s">
        <v>26</v>
      </c>
      <c r="E9196" t="s">
        <v>26</v>
      </c>
      <c r="F9196">
        <v>343549577.13999999</v>
      </c>
      <c r="G9196">
        <v>299702095.48000002</v>
      </c>
      <c r="H9196">
        <v>480527274.67000002</v>
      </c>
      <c r="I9196" t="s">
        <v>26</v>
      </c>
      <c r="J9196" t="s">
        <v>26</v>
      </c>
      <c r="K9196" t="s">
        <v>26</v>
      </c>
    </row>
    <row r="9197" spans="1:11" x14ac:dyDescent="0.25">
      <c r="A9197" s="1">
        <v>39934</v>
      </c>
      <c r="B9197" t="s">
        <v>143</v>
      </c>
      <c r="C9197" t="s">
        <v>26</v>
      </c>
      <c r="D9197" t="s">
        <v>26</v>
      </c>
      <c r="E9197" t="s">
        <v>26</v>
      </c>
      <c r="F9197">
        <v>340394660.69</v>
      </c>
      <c r="G9197">
        <v>304011490.63999999</v>
      </c>
      <c r="H9197">
        <v>431746459.37</v>
      </c>
      <c r="I9197" t="s">
        <v>26</v>
      </c>
      <c r="J9197" t="s">
        <v>26</v>
      </c>
      <c r="K9197" t="s">
        <v>26</v>
      </c>
    </row>
    <row r="9198" spans="1:11" x14ac:dyDescent="0.25">
      <c r="A9198" s="1">
        <v>39934</v>
      </c>
      <c r="B9198" t="s">
        <v>144</v>
      </c>
      <c r="C9198" t="s">
        <v>26</v>
      </c>
      <c r="D9198" t="s">
        <v>26</v>
      </c>
      <c r="E9198" t="s">
        <v>26</v>
      </c>
      <c r="F9198">
        <v>327153818.64999998</v>
      </c>
      <c r="G9198">
        <v>284237749.49000001</v>
      </c>
      <c r="H9198">
        <v>473078440.22000003</v>
      </c>
      <c r="I9198" t="s">
        <v>26</v>
      </c>
      <c r="J9198" t="s">
        <v>26</v>
      </c>
      <c r="K9198" t="s">
        <v>26</v>
      </c>
    </row>
    <row r="9199" spans="1:11" x14ac:dyDescent="0.25">
      <c r="A9199" s="1">
        <v>39934</v>
      </c>
      <c r="B9199" t="s">
        <v>145</v>
      </c>
      <c r="C9199" t="s">
        <v>26</v>
      </c>
      <c r="D9199" t="s">
        <v>26</v>
      </c>
      <c r="E9199" t="s">
        <v>26</v>
      </c>
      <c r="F9199">
        <v>360834292.56999999</v>
      </c>
      <c r="G9199">
        <v>325104514.76999998</v>
      </c>
      <c r="H9199">
        <v>457011150.27999997</v>
      </c>
      <c r="I9199" t="s">
        <v>26</v>
      </c>
      <c r="J9199" t="s">
        <v>26</v>
      </c>
      <c r="K9199" t="s">
        <v>26</v>
      </c>
    </row>
    <row r="9200" spans="1:11" x14ac:dyDescent="0.25">
      <c r="A9200" s="1">
        <v>39934</v>
      </c>
      <c r="B9200" t="s">
        <v>146</v>
      </c>
      <c r="C9200" t="s">
        <v>26</v>
      </c>
      <c r="D9200" t="s">
        <v>26</v>
      </c>
      <c r="E9200" t="s">
        <v>26</v>
      </c>
      <c r="F9200">
        <v>364774767.74000001</v>
      </c>
      <c r="G9200">
        <v>330065668.25999999</v>
      </c>
      <c r="H9200">
        <v>463520081.94999999</v>
      </c>
      <c r="I9200" t="s">
        <v>26</v>
      </c>
      <c r="J9200" t="s">
        <v>26</v>
      </c>
      <c r="K9200" t="s">
        <v>26</v>
      </c>
    </row>
    <row r="9201" spans="1:11" x14ac:dyDescent="0.25">
      <c r="A9201" s="1">
        <v>39934</v>
      </c>
      <c r="B9201" t="s">
        <v>2</v>
      </c>
      <c r="C9201" t="s">
        <v>26</v>
      </c>
      <c r="D9201" t="s">
        <v>26</v>
      </c>
      <c r="E9201" t="s">
        <v>26</v>
      </c>
      <c r="F9201">
        <v>350232577.02999997</v>
      </c>
      <c r="G9201">
        <v>305363161.01999998</v>
      </c>
      <c r="H9201">
        <v>477688171.64999998</v>
      </c>
      <c r="I9201" t="s">
        <v>26</v>
      </c>
      <c r="J9201" t="s">
        <v>26</v>
      </c>
      <c r="K9201" t="s">
        <v>26</v>
      </c>
    </row>
    <row r="9202" spans="1:11" x14ac:dyDescent="0.25">
      <c r="A9202" s="1">
        <v>39934</v>
      </c>
      <c r="B9202" t="s">
        <v>147</v>
      </c>
      <c r="C9202" t="s">
        <v>26</v>
      </c>
      <c r="D9202" t="s">
        <v>26</v>
      </c>
      <c r="E9202" t="s">
        <v>26</v>
      </c>
      <c r="F9202">
        <v>358948337.23000002</v>
      </c>
      <c r="G9202">
        <v>292899327.55000001</v>
      </c>
      <c r="H9202">
        <v>507996551.52999997</v>
      </c>
      <c r="I9202" t="s">
        <v>26</v>
      </c>
      <c r="J9202" t="s">
        <v>26</v>
      </c>
      <c r="K9202" t="s">
        <v>26</v>
      </c>
    </row>
    <row r="9203" spans="1:11" x14ac:dyDescent="0.25">
      <c r="A9203" s="1">
        <v>39934</v>
      </c>
      <c r="B9203" t="s">
        <v>148</v>
      </c>
      <c r="C9203" t="s">
        <v>26</v>
      </c>
      <c r="D9203" t="s">
        <v>26</v>
      </c>
      <c r="E9203" t="s">
        <v>26</v>
      </c>
      <c r="F9203">
        <v>351265201.00999999</v>
      </c>
      <c r="G9203">
        <v>303018714.06999999</v>
      </c>
      <c r="H9203">
        <v>462587491.29000002</v>
      </c>
      <c r="I9203" t="s">
        <v>26</v>
      </c>
      <c r="J9203" t="s">
        <v>26</v>
      </c>
      <c r="K9203" t="s">
        <v>26</v>
      </c>
    </row>
    <row r="9204" spans="1:11" x14ac:dyDescent="0.25">
      <c r="A9204" s="1">
        <v>39934</v>
      </c>
      <c r="B9204" t="s">
        <v>149</v>
      </c>
      <c r="C9204" t="s">
        <v>26</v>
      </c>
      <c r="D9204" t="s">
        <v>26</v>
      </c>
      <c r="E9204" t="s">
        <v>26</v>
      </c>
      <c r="F9204">
        <v>326646100.72000003</v>
      </c>
      <c r="G9204">
        <v>290302134.57999998</v>
      </c>
      <c r="H9204">
        <v>415883793.57999998</v>
      </c>
      <c r="I9204" t="s">
        <v>26</v>
      </c>
      <c r="J9204" t="s">
        <v>26</v>
      </c>
      <c r="K9204" t="s">
        <v>26</v>
      </c>
    </row>
    <row r="9205" spans="1:11" x14ac:dyDescent="0.25">
      <c r="A9205" s="1">
        <v>39934</v>
      </c>
      <c r="B9205" t="s">
        <v>150</v>
      </c>
      <c r="C9205" t="s">
        <v>26</v>
      </c>
      <c r="D9205" t="s">
        <v>26</v>
      </c>
      <c r="E9205" t="s">
        <v>26</v>
      </c>
      <c r="F9205">
        <v>376464381.99000001</v>
      </c>
      <c r="G9205">
        <v>319378871.11000001</v>
      </c>
      <c r="H9205">
        <v>516912841.13</v>
      </c>
      <c r="I9205" t="s">
        <v>26</v>
      </c>
      <c r="J9205" t="s">
        <v>26</v>
      </c>
      <c r="K9205" t="s">
        <v>26</v>
      </c>
    </row>
    <row r="9206" spans="1:11" x14ac:dyDescent="0.25">
      <c r="A9206" s="1">
        <v>39934</v>
      </c>
      <c r="B9206" t="s">
        <v>151</v>
      </c>
      <c r="C9206" t="s">
        <v>26</v>
      </c>
      <c r="D9206" t="s">
        <v>26</v>
      </c>
      <c r="E9206" t="s">
        <v>26</v>
      </c>
      <c r="F9206">
        <v>302662361.81</v>
      </c>
      <c r="G9206">
        <v>269851761.26999998</v>
      </c>
      <c r="H9206">
        <v>403386308.77999997</v>
      </c>
      <c r="I9206" t="s">
        <v>26</v>
      </c>
      <c r="J9206" t="s">
        <v>26</v>
      </c>
      <c r="K9206" t="s">
        <v>26</v>
      </c>
    </row>
    <row r="9207" spans="1:11" x14ac:dyDescent="0.25">
      <c r="A9207" s="1">
        <v>39934</v>
      </c>
      <c r="B9207" t="s">
        <v>152</v>
      </c>
      <c r="C9207" t="s">
        <v>26</v>
      </c>
      <c r="D9207" t="s">
        <v>26</v>
      </c>
      <c r="E9207" t="s">
        <v>26</v>
      </c>
      <c r="F9207">
        <v>318242943.81</v>
      </c>
      <c r="G9207">
        <v>288967108.48000002</v>
      </c>
      <c r="H9207">
        <v>399398871.13</v>
      </c>
      <c r="I9207" t="s">
        <v>26</v>
      </c>
      <c r="J9207" t="s">
        <v>26</v>
      </c>
      <c r="K9207" t="s">
        <v>26</v>
      </c>
    </row>
    <row r="9208" spans="1:11" x14ac:dyDescent="0.25">
      <c r="A9208" s="1">
        <v>39934</v>
      </c>
      <c r="B9208" t="s">
        <v>153</v>
      </c>
      <c r="C9208" t="s">
        <v>26</v>
      </c>
      <c r="D9208" t="s">
        <v>26</v>
      </c>
      <c r="E9208" t="s">
        <v>26</v>
      </c>
      <c r="F9208">
        <v>375556825.66000003</v>
      </c>
      <c r="G9208">
        <v>367352513.37</v>
      </c>
      <c r="H9208">
        <v>408226824.5</v>
      </c>
      <c r="I9208" t="s">
        <v>26</v>
      </c>
      <c r="J9208" t="s">
        <v>26</v>
      </c>
      <c r="K9208" t="s">
        <v>26</v>
      </c>
    </row>
    <row r="9209" spans="1:11" x14ac:dyDescent="0.25">
      <c r="A9209" s="1">
        <v>39934</v>
      </c>
      <c r="B9209" t="s">
        <v>154</v>
      </c>
      <c r="C9209" t="s">
        <v>26</v>
      </c>
      <c r="D9209" t="s">
        <v>26</v>
      </c>
      <c r="E9209" t="s">
        <v>26</v>
      </c>
      <c r="F9209">
        <v>339594635</v>
      </c>
      <c r="G9209">
        <v>308072073.81999999</v>
      </c>
      <c r="H9209">
        <v>444998377.63999999</v>
      </c>
      <c r="I9209" t="s">
        <v>26</v>
      </c>
      <c r="J9209" t="s">
        <v>26</v>
      </c>
      <c r="K9209" t="s">
        <v>26</v>
      </c>
    </row>
    <row r="9210" spans="1:11" x14ac:dyDescent="0.25">
      <c r="A9210" s="1">
        <v>39934</v>
      </c>
      <c r="B9210" t="s">
        <v>155</v>
      </c>
      <c r="C9210" t="s">
        <v>26</v>
      </c>
      <c r="D9210" t="s">
        <v>26</v>
      </c>
      <c r="E9210" t="s">
        <v>26</v>
      </c>
      <c r="F9210">
        <v>319839956.98000002</v>
      </c>
      <c r="G9210">
        <v>293363922.49000001</v>
      </c>
      <c r="H9210">
        <v>395686671.31</v>
      </c>
      <c r="I9210" t="s">
        <v>26</v>
      </c>
      <c r="J9210" t="s">
        <v>26</v>
      </c>
      <c r="K9210" t="s">
        <v>26</v>
      </c>
    </row>
    <row r="9211" spans="1:11" x14ac:dyDescent="0.25">
      <c r="A9211" s="1">
        <v>39965</v>
      </c>
      <c r="B9211" t="s">
        <v>1</v>
      </c>
      <c r="C9211" t="s">
        <v>26</v>
      </c>
      <c r="D9211" t="s">
        <v>26</v>
      </c>
      <c r="E9211" t="s">
        <v>26</v>
      </c>
      <c r="F9211">
        <v>349993164.18000001</v>
      </c>
      <c r="G9211">
        <v>306917913.02999997</v>
      </c>
      <c r="H9211">
        <v>464208006.05000001</v>
      </c>
      <c r="I9211" t="s">
        <v>26</v>
      </c>
      <c r="J9211" t="s">
        <v>26</v>
      </c>
      <c r="K9211" t="s">
        <v>26</v>
      </c>
    </row>
    <row r="9212" spans="1:11" x14ac:dyDescent="0.25">
      <c r="A9212" s="1">
        <v>39965</v>
      </c>
      <c r="B9212" t="s">
        <v>126</v>
      </c>
      <c r="C9212" t="s">
        <v>26</v>
      </c>
      <c r="D9212" t="s">
        <v>26</v>
      </c>
      <c r="E9212" t="s">
        <v>26</v>
      </c>
      <c r="F9212">
        <v>343334901.76999998</v>
      </c>
      <c r="G9212">
        <v>306425765.41000003</v>
      </c>
      <c r="H9212">
        <v>442633779.97000003</v>
      </c>
      <c r="I9212" t="s">
        <v>26</v>
      </c>
      <c r="J9212" t="s">
        <v>26</v>
      </c>
      <c r="K9212" t="s">
        <v>26</v>
      </c>
    </row>
    <row r="9213" spans="1:11" x14ac:dyDescent="0.25">
      <c r="A9213" s="1">
        <v>39965</v>
      </c>
      <c r="B9213" t="s">
        <v>127</v>
      </c>
      <c r="C9213" t="s">
        <v>26</v>
      </c>
      <c r="D9213" t="s">
        <v>26</v>
      </c>
      <c r="E9213" t="s">
        <v>26</v>
      </c>
      <c r="F9213">
        <v>355163523.75</v>
      </c>
      <c r="G9213">
        <v>310349140.69999999</v>
      </c>
      <c r="H9213">
        <v>494141578.30000001</v>
      </c>
      <c r="I9213" t="s">
        <v>26</v>
      </c>
      <c r="J9213" t="s">
        <v>26</v>
      </c>
      <c r="K9213" t="s">
        <v>26</v>
      </c>
    </row>
    <row r="9214" spans="1:11" x14ac:dyDescent="0.25">
      <c r="A9214" s="1">
        <v>39965</v>
      </c>
      <c r="B9214" t="s">
        <v>113</v>
      </c>
      <c r="C9214" t="s">
        <v>26</v>
      </c>
      <c r="D9214" t="s">
        <v>26</v>
      </c>
      <c r="E9214" t="s">
        <v>26</v>
      </c>
      <c r="F9214">
        <v>355477745.72000003</v>
      </c>
      <c r="G9214">
        <v>308574594.86000001</v>
      </c>
      <c r="H9214">
        <v>469405380.51999998</v>
      </c>
      <c r="I9214" t="s">
        <v>26</v>
      </c>
      <c r="J9214" t="s">
        <v>26</v>
      </c>
      <c r="K9214" t="s">
        <v>26</v>
      </c>
    </row>
    <row r="9215" spans="1:11" x14ac:dyDescent="0.25">
      <c r="A9215" s="1">
        <v>39965</v>
      </c>
      <c r="B9215" t="s">
        <v>128</v>
      </c>
      <c r="C9215" t="s">
        <v>26</v>
      </c>
      <c r="D9215" t="s">
        <v>26</v>
      </c>
      <c r="E9215" t="s">
        <v>26</v>
      </c>
      <c r="F9215">
        <v>330071957.94999999</v>
      </c>
      <c r="G9215">
        <v>287886813.22000003</v>
      </c>
      <c r="H9215">
        <v>441351890.83999997</v>
      </c>
      <c r="I9215" t="s">
        <v>26</v>
      </c>
      <c r="J9215" t="s">
        <v>26</v>
      </c>
      <c r="K9215" t="s">
        <v>26</v>
      </c>
    </row>
    <row r="9216" spans="1:11" x14ac:dyDescent="0.25">
      <c r="A9216" s="1">
        <v>39965</v>
      </c>
      <c r="B9216" t="s">
        <v>129</v>
      </c>
      <c r="C9216" t="s">
        <v>26</v>
      </c>
      <c r="D9216" t="s">
        <v>26</v>
      </c>
      <c r="E9216" t="s">
        <v>26</v>
      </c>
      <c r="F9216">
        <v>346534902.13</v>
      </c>
      <c r="G9216">
        <v>318559517.25999999</v>
      </c>
      <c r="H9216">
        <v>429860591.64999998</v>
      </c>
      <c r="I9216" t="s">
        <v>26</v>
      </c>
      <c r="J9216" t="s">
        <v>26</v>
      </c>
      <c r="K9216" t="s">
        <v>26</v>
      </c>
    </row>
    <row r="9217" spans="1:11" x14ac:dyDescent="0.25">
      <c r="A9217" s="1">
        <v>39965</v>
      </c>
      <c r="B9217" t="s">
        <v>130</v>
      </c>
      <c r="C9217" t="s">
        <v>26</v>
      </c>
      <c r="D9217" t="s">
        <v>26</v>
      </c>
      <c r="E9217" t="s">
        <v>26</v>
      </c>
      <c r="F9217">
        <v>364715276.77999997</v>
      </c>
      <c r="G9217">
        <v>314445017.23000002</v>
      </c>
      <c r="H9217">
        <v>551829262.96000004</v>
      </c>
      <c r="I9217" t="s">
        <v>26</v>
      </c>
      <c r="J9217" t="s">
        <v>26</v>
      </c>
      <c r="K9217" t="s">
        <v>26</v>
      </c>
    </row>
    <row r="9218" spans="1:11" x14ac:dyDescent="0.25">
      <c r="A9218" s="1">
        <v>39965</v>
      </c>
      <c r="B9218" t="s">
        <v>131</v>
      </c>
      <c r="C9218" t="s">
        <v>26</v>
      </c>
      <c r="D9218" t="s">
        <v>26</v>
      </c>
      <c r="E9218" t="s">
        <v>26</v>
      </c>
      <c r="F9218">
        <v>395408779.25999999</v>
      </c>
      <c r="G9218">
        <v>316093678.30000001</v>
      </c>
      <c r="H9218">
        <v>638379770.97000003</v>
      </c>
      <c r="I9218" t="s">
        <v>26</v>
      </c>
      <c r="J9218" t="s">
        <v>26</v>
      </c>
      <c r="K9218" t="s">
        <v>26</v>
      </c>
    </row>
    <row r="9219" spans="1:11" x14ac:dyDescent="0.25">
      <c r="A9219" s="1">
        <v>39965</v>
      </c>
      <c r="B9219" t="s">
        <v>132</v>
      </c>
      <c r="C9219" t="s">
        <v>26</v>
      </c>
      <c r="D9219" t="s">
        <v>26</v>
      </c>
      <c r="E9219" t="s">
        <v>26</v>
      </c>
      <c r="F9219">
        <v>354578358.5</v>
      </c>
      <c r="G9219">
        <v>309617680.39999998</v>
      </c>
      <c r="H9219">
        <v>460054389.38999999</v>
      </c>
      <c r="I9219" t="s">
        <v>26</v>
      </c>
      <c r="J9219" t="s">
        <v>26</v>
      </c>
      <c r="K9219" t="s">
        <v>26</v>
      </c>
    </row>
    <row r="9220" spans="1:11" x14ac:dyDescent="0.25">
      <c r="A9220" s="1">
        <v>39965</v>
      </c>
      <c r="B9220" t="s">
        <v>133</v>
      </c>
      <c r="C9220" t="s">
        <v>26</v>
      </c>
      <c r="D9220" t="s">
        <v>26</v>
      </c>
      <c r="E9220" t="s">
        <v>26</v>
      </c>
      <c r="F9220">
        <v>326450638.43000001</v>
      </c>
      <c r="G9220">
        <v>290554070.32999998</v>
      </c>
      <c r="H9220">
        <v>421177492.26999998</v>
      </c>
      <c r="I9220" t="s">
        <v>26</v>
      </c>
      <c r="J9220" t="s">
        <v>26</v>
      </c>
      <c r="K9220" t="s">
        <v>26</v>
      </c>
    </row>
    <row r="9221" spans="1:11" x14ac:dyDescent="0.25">
      <c r="A9221" s="1">
        <v>39965</v>
      </c>
      <c r="B9221" t="s">
        <v>134</v>
      </c>
      <c r="C9221" t="s">
        <v>26</v>
      </c>
      <c r="D9221" t="s">
        <v>26</v>
      </c>
      <c r="E9221" t="s">
        <v>26</v>
      </c>
      <c r="F9221">
        <v>319905981.72000003</v>
      </c>
      <c r="G9221">
        <v>301075486.31</v>
      </c>
      <c r="H9221">
        <v>366157328.95999998</v>
      </c>
      <c r="I9221" t="s">
        <v>26</v>
      </c>
      <c r="J9221" t="s">
        <v>26</v>
      </c>
      <c r="K9221" t="s">
        <v>26</v>
      </c>
    </row>
    <row r="9222" spans="1:11" x14ac:dyDescent="0.25">
      <c r="A9222" s="1">
        <v>39965</v>
      </c>
      <c r="B9222" t="s">
        <v>135</v>
      </c>
      <c r="C9222" t="s">
        <v>26</v>
      </c>
      <c r="D9222" t="s">
        <v>26</v>
      </c>
      <c r="E9222" t="s">
        <v>26</v>
      </c>
      <c r="F9222">
        <v>325527675.18000001</v>
      </c>
      <c r="G9222">
        <v>284219298.25999999</v>
      </c>
      <c r="H9222">
        <v>445950056.69999999</v>
      </c>
      <c r="I9222" t="s">
        <v>26</v>
      </c>
      <c r="J9222" t="s">
        <v>26</v>
      </c>
      <c r="K9222" t="s">
        <v>26</v>
      </c>
    </row>
    <row r="9223" spans="1:11" x14ac:dyDescent="0.25">
      <c r="A9223" s="1">
        <v>39965</v>
      </c>
      <c r="B9223" t="s">
        <v>136</v>
      </c>
      <c r="C9223" t="s">
        <v>26</v>
      </c>
      <c r="D9223" t="s">
        <v>26</v>
      </c>
      <c r="E9223" t="s">
        <v>26</v>
      </c>
      <c r="F9223">
        <v>371103317.13</v>
      </c>
      <c r="G9223">
        <v>328710530.88999999</v>
      </c>
      <c r="H9223">
        <v>513399147.63999999</v>
      </c>
      <c r="I9223" t="s">
        <v>26</v>
      </c>
      <c r="J9223" t="s">
        <v>26</v>
      </c>
      <c r="K9223" t="s">
        <v>26</v>
      </c>
    </row>
    <row r="9224" spans="1:11" x14ac:dyDescent="0.25">
      <c r="A9224" s="1">
        <v>39965</v>
      </c>
      <c r="B9224" t="s">
        <v>137</v>
      </c>
      <c r="C9224" t="s">
        <v>26</v>
      </c>
      <c r="D9224" t="s">
        <v>26</v>
      </c>
      <c r="E9224" t="s">
        <v>26</v>
      </c>
      <c r="F9224">
        <v>354168241.61000001</v>
      </c>
      <c r="G9224">
        <v>292805901.58999997</v>
      </c>
      <c r="H9224">
        <v>610463068.90999997</v>
      </c>
      <c r="I9224" t="s">
        <v>26</v>
      </c>
      <c r="J9224" t="s">
        <v>26</v>
      </c>
      <c r="K9224" t="s">
        <v>26</v>
      </c>
    </row>
    <row r="9225" spans="1:11" x14ac:dyDescent="0.25">
      <c r="A9225" s="1">
        <v>39965</v>
      </c>
      <c r="B9225" t="s">
        <v>138</v>
      </c>
      <c r="C9225" t="s">
        <v>26</v>
      </c>
      <c r="D9225" t="s">
        <v>26</v>
      </c>
      <c r="E9225" t="s">
        <v>26</v>
      </c>
      <c r="F9225">
        <v>414471336.07999998</v>
      </c>
      <c r="G9225">
        <v>347141406.51999998</v>
      </c>
      <c r="H9225">
        <v>634042825.51999998</v>
      </c>
      <c r="I9225" t="s">
        <v>26</v>
      </c>
      <c r="J9225" t="s">
        <v>26</v>
      </c>
      <c r="K9225" t="s">
        <v>26</v>
      </c>
    </row>
    <row r="9226" spans="1:11" x14ac:dyDescent="0.25">
      <c r="A9226" s="1">
        <v>39965</v>
      </c>
      <c r="B9226" t="s">
        <v>139</v>
      </c>
      <c r="C9226" t="s">
        <v>26</v>
      </c>
      <c r="D9226" t="s">
        <v>26</v>
      </c>
      <c r="E9226" t="s">
        <v>26</v>
      </c>
      <c r="F9226">
        <v>372534947.48000002</v>
      </c>
      <c r="G9226">
        <v>311136624.04000002</v>
      </c>
      <c r="H9226">
        <v>585204904.71000004</v>
      </c>
      <c r="I9226" t="s">
        <v>26</v>
      </c>
      <c r="J9226" t="s">
        <v>26</v>
      </c>
      <c r="K9226" t="s">
        <v>26</v>
      </c>
    </row>
    <row r="9227" spans="1:11" x14ac:dyDescent="0.25">
      <c r="A9227" s="1">
        <v>39965</v>
      </c>
      <c r="B9227" t="s">
        <v>140</v>
      </c>
      <c r="C9227" t="s">
        <v>26</v>
      </c>
      <c r="D9227" t="s">
        <v>26</v>
      </c>
      <c r="E9227" t="s">
        <v>26</v>
      </c>
      <c r="F9227">
        <v>307456965.68000001</v>
      </c>
      <c r="G9227">
        <v>278747307.37</v>
      </c>
      <c r="H9227">
        <v>400737626.26999998</v>
      </c>
      <c r="I9227" t="s">
        <v>26</v>
      </c>
      <c r="J9227" t="s">
        <v>26</v>
      </c>
      <c r="K9227" t="s">
        <v>26</v>
      </c>
    </row>
    <row r="9228" spans="1:11" x14ac:dyDescent="0.25">
      <c r="A9228" s="1">
        <v>39965</v>
      </c>
      <c r="B9228" t="s">
        <v>141</v>
      </c>
      <c r="C9228" t="s">
        <v>26</v>
      </c>
      <c r="D9228" t="s">
        <v>26</v>
      </c>
      <c r="E9228" t="s">
        <v>26</v>
      </c>
      <c r="F9228">
        <v>362441499.02999997</v>
      </c>
      <c r="G9228">
        <v>326336274.72000003</v>
      </c>
      <c r="H9228">
        <v>478042432.75</v>
      </c>
      <c r="I9228" t="s">
        <v>26</v>
      </c>
      <c r="J9228" t="s">
        <v>26</v>
      </c>
      <c r="K9228" t="s">
        <v>26</v>
      </c>
    </row>
    <row r="9229" spans="1:11" x14ac:dyDescent="0.25">
      <c r="A9229" s="1">
        <v>39965</v>
      </c>
      <c r="B9229" t="s">
        <v>142</v>
      </c>
      <c r="C9229" t="s">
        <v>26</v>
      </c>
      <c r="D9229" t="s">
        <v>26</v>
      </c>
      <c r="E9229" t="s">
        <v>26</v>
      </c>
      <c r="F9229">
        <v>343721351.93000001</v>
      </c>
      <c r="G9229">
        <v>299911886.94999999</v>
      </c>
      <c r="H9229">
        <v>480527274.67000002</v>
      </c>
      <c r="I9229" t="s">
        <v>26</v>
      </c>
      <c r="J9229" t="s">
        <v>26</v>
      </c>
      <c r="K9229" t="s">
        <v>26</v>
      </c>
    </row>
    <row r="9230" spans="1:11" x14ac:dyDescent="0.25">
      <c r="A9230" s="1">
        <v>39965</v>
      </c>
      <c r="B9230" t="s">
        <v>143</v>
      </c>
      <c r="C9230" t="s">
        <v>26</v>
      </c>
      <c r="D9230" t="s">
        <v>26</v>
      </c>
      <c r="E9230" t="s">
        <v>26</v>
      </c>
      <c r="F9230">
        <v>341586042</v>
      </c>
      <c r="G9230">
        <v>302065817.10000002</v>
      </c>
      <c r="H9230">
        <v>439690594.23000002</v>
      </c>
      <c r="I9230" t="s">
        <v>26</v>
      </c>
      <c r="J9230" t="s">
        <v>26</v>
      </c>
      <c r="K9230" t="s">
        <v>26</v>
      </c>
    </row>
    <row r="9231" spans="1:11" x14ac:dyDescent="0.25">
      <c r="A9231" s="1">
        <v>39965</v>
      </c>
      <c r="B9231" t="s">
        <v>144</v>
      </c>
      <c r="C9231" t="s">
        <v>26</v>
      </c>
      <c r="D9231" t="s">
        <v>26</v>
      </c>
      <c r="E9231" t="s">
        <v>26</v>
      </c>
      <c r="F9231">
        <v>327448257.08999997</v>
      </c>
      <c r="G9231">
        <v>284607258.56999999</v>
      </c>
      <c r="H9231">
        <v>473173055.89999998</v>
      </c>
      <c r="I9231" t="s">
        <v>26</v>
      </c>
      <c r="J9231" t="s">
        <v>26</v>
      </c>
      <c r="K9231" t="s">
        <v>26</v>
      </c>
    </row>
    <row r="9232" spans="1:11" x14ac:dyDescent="0.25">
      <c r="A9232" s="1">
        <v>39965</v>
      </c>
      <c r="B9232" t="s">
        <v>145</v>
      </c>
      <c r="C9232" t="s">
        <v>26</v>
      </c>
      <c r="D9232" t="s">
        <v>26</v>
      </c>
      <c r="E9232" t="s">
        <v>26</v>
      </c>
      <c r="F9232">
        <v>361014709.72000003</v>
      </c>
      <c r="G9232">
        <v>325137025.22000003</v>
      </c>
      <c r="H9232">
        <v>457468161.43000001</v>
      </c>
      <c r="I9232" t="s">
        <v>26</v>
      </c>
      <c r="J9232" t="s">
        <v>26</v>
      </c>
      <c r="K9232" t="s">
        <v>26</v>
      </c>
    </row>
    <row r="9233" spans="1:11" x14ac:dyDescent="0.25">
      <c r="A9233" s="1">
        <v>39965</v>
      </c>
      <c r="B9233" t="s">
        <v>146</v>
      </c>
      <c r="C9233" t="s">
        <v>26</v>
      </c>
      <c r="D9233" t="s">
        <v>26</v>
      </c>
      <c r="E9233" t="s">
        <v>26</v>
      </c>
      <c r="F9233">
        <v>365066587.55000001</v>
      </c>
      <c r="G9233">
        <v>329801615.72000003</v>
      </c>
      <c r="H9233">
        <v>465049698.22000003</v>
      </c>
      <c r="I9233" t="s">
        <v>26</v>
      </c>
      <c r="J9233" t="s">
        <v>26</v>
      </c>
      <c r="K9233" t="s">
        <v>26</v>
      </c>
    </row>
    <row r="9234" spans="1:11" x14ac:dyDescent="0.25">
      <c r="A9234" s="1">
        <v>39965</v>
      </c>
      <c r="B9234" t="s">
        <v>2</v>
      </c>
      <c r="C9234" t="s">
        <v>26</v>
      </c>
      <c r="D9234" t="s">
        <v>26</v>
      </c>
      <c r="E9234" t="s">
        <v>26</v>
      </c>
      <c r="F9234">
        <v>350617832.87</v>
      </c>
      <c r="G9234">
        <v>304569216.81</v>
      </c>
      <c r="H9234">
        <v>480984220.02999997</v>
      </c>
      <c r="I9234" t="s">
        <v>26</v>
      </c>
      <c r="J9234" t="s">
        <v>26</v>
      </c>
      <c r="K9234" t="s">
        <v>26</v>
      </c>
    </row>
    <row r="9235" spans="1:11" x14ac:dyDescent="0.25">
      <c r="A9235" s="1">
        <v>39965</v>
      </c>
      <c r="B9235" t="s">
        <v>147</v>
      </c>
      <c r="C9235" t="s">
        <v>26</v>
      </c>
      <c r="D9235" t="s">
        <v>26</v>
      </c>
      <c r="E9235" t="s">
        <v>26</v>
      </c>
      <c r="F9235">
        <v>359127811.39999998</v>
      </c>
      <c r="G9235">
        <v>293192226.87</v>
      </c>
      <c r="H9235">
        <v>507996551.52999997</v>
      </c>
      <c r="I9235" t="s">
        <v>26</v>
      </c>
      <c r="J9235" t="s">
        <v>26</v>
      </c>
      <c r="K9235" t="s">
        <v>26</v>
      </c>
    </row>
    <row r="9236" spans="1:11" x14ac:dyDescent="0.25">
      <c r="A9236" s="1">
        <v>39965</v>
      </c>
      <c r="B9236" t="s">
        <v>148</v>
      </c>
      <c r="C9236" t="s">
        <v>26</v>
      </c>
      <c r="D9236" t="s">
        <v>26</v>
      </c>
      <c r="E9236" t="s">
        <v>26</v>
      </c>
      <c r="F9236">
        <v>351616466.20999998</v>
      </c>
      <c r="G9236">
        <v>303564147.75</v>
      </c>
      <c r="H9236">
        <v>462587491.29000002</v>
      </c>
      <c r="I9236" t="s">
        <v>26</v>
      </c>
      <c r="J9236" t="s">
        <v>26</v>
      </c>
      <c r="K9236" t="s">
        <v>26</v>
      </c>
    </row>
    <row r="9237" spans="1:11" x14ac:dyDescent="0.25">
      <c r="A9237" s="1">
        <v>39965</v>
      </c>
      <c r="B9237" t="s">
        <v>149</v>
      </c>
      <c r="C9237" t="s">
        <v>26</v>
      </c>
      <c r="D9237" t="s">
        <v>26</v>
      </c>
      <c r="E9237" t="s">
        <v>26</v>
      </c>
      <c r="F9237">
        <v>327462715.97000003</v>
      </c>
      <c r="G9237">
        <v>291637524.39999998</v>
      </c>
      <c r="H9237">
        <v>415883793.57999998</v>
      </c>
      <c r="I9237" t="s">
        <v>26</v>
      </c>
      <c r="J9237" t="s">
        <v>26</v>
      </c>
      <c r="K9237" t="s">
        <v>26</v>
      </c>
    </row>
    <row r="9238" spans="1:11" x14ac:dyDescent="0.25">
      <c r="A9238" s="1">
        <v>39965</v>
      </c>
      <c r="B9238" t="s">
        <v>150</v>
      </c>
      <c r="C9238" t="s">
        <v>26</v>
      </c>
      <c r="D9238" t="s">
        <v>26</v>
      </c>
      <c r="E9238" t="s">
        <v>26</v>
      </c>
      <c r="F9238">
        <v>376614967.75</v>
      </c>
      <c r="G9238">
        <v>319602436.31999999</v>
      </c>
      <c r="H9238">
        <v>516912841.13</v>
      </c>
      <c r="I9238" t="s">
        <v>26</v>
      </c>
      <c r="J9238" t="s">
        <v>26</v>
      </c>
      <c r="K9238" t="s">
        <v>26</v>
      </c>
    </row>
    <row r="9239" spans="1:11" x14ac:dyDescent="0.25">
      <c r="A9239" s="1">
        <v>39965</v>
      </c>
      <c r="B9239" t="s">
        <v>151</v>
      </c>
      <c r="C9239" t="s">
        <v>26</v>
      </c>
      <c r="D9239" t="s">
        <v>26</v>
      </c>
      <c r="E9239" t="s">
        <v>26</v>
      </c>
      <c r="F9239">
        <v>310501316.98000002</v>
      </c>
      <c r="G9239">
        <v>269851761.26999998</v>
      </c>
      <c r="H9239">
        <v>431300641.35000002</v>
      </c>
      <c r="I9239" t="s">
        <v>26</v>
      </c>
      <c r="J9239" t="s">
        <v>26</v>
      </c>
      <c r="K9239" t="s">
        <v>26</v>
      </c>
    </row>
    <row r="9240" spans="1:11" x14ac:dyDescent="0.25">
      <c r="A9240" s="1">
        <v>39965</v>
      </c>
      <c r="B9240" t="s">
        <v>152</v>
      </c>
      <c r="C9240" t="s">
        <v>26</v>
      </c>
      <c r="D9240" t="s">
        <v>26</v>
      </c>
      <c r="E9240" t="s">
        <v>26</v>
      </c>
      <c r="F9240">
        <v>318974902.57999998</v>
      </c>
      <c r="G9240">
        <v>290065183.49000001</v>
      </c>
      <c r="H9240">
        <v>399398871.13</v>
      </c>
      <c r="I9240" t="s">
        <v>26</v>
      </c>
      <c r="J9240" t="s">
        <v>26</v>
      </c>
      <c r="K9240" t="s">
        <v>26</v>
      </c>
    </row>
    <row r="9241" spans="1:11" x14ac:dyDescent="0.25">
      <c r="A9241" s="1">
        <v>39965</v>
      </c>
      <c r="B9241" t="s">
        <v>153</v>
      </c>
      <c r="C9241" t="s">
        <v>26</v>
      </c>
      <c r="D9241" t="s">
        <v>26</v>
      </c>
      <c r="E9241" t="s">
        <v>26</v>
      </c>
      <c r="F9241">
        <v>389640206.62</v>
      </c>
      <c r="G9241">
        <v>368197424.16000003</v>
      </c>
      <c r="H9241">
        <v>448886216.22000003</v>
      </c>
      <c r="I9241" t="s">
        <v>26</v>
      </c>
      <c r="J9241" t="s">
        <v>26</v>
      </c>
      <c r="K9241" t="s">
        <v>26</v>
      </c>
    </row>
    <row r="9242" spans="1:11" x14ac:dyDescent="0.25">
      <c r="A9242" s="1">
        <v>39965</v>
      </c>
      <c r="B9242" t="s">
        <v>154</v>
      </c>
      <c r="C9242" t="s">
        <v>26</v>
      </c>
      <c r="D9242" t="s">
        <v>26</v>
      </c>
      <c r="E9242" t="s">
        <v>26</v>
      </c>
      <c r="F9242">
        <v>340409662.13</v>
      </c>
      <c r="G9242">
        <v>309242747.69999999</v>
      </c>
      <c r="H9242">
        <v>444998377.63999999</v>
      </c>
      <c r="I9242" t="s">
        <v>26</v>
      </c>
      <c r="J9242" t="s">
        <v>26</v>
      </c>
      <c r="K9242" t="s">
        <v>26</v>
      </c>
    </row>
    <row r="9243" spans="1:11" x14ac:dyDescent="0.25">
      <c r="A9243" s="1">
        <v>39965</v>
      </c>
      <c r="B9243" t="s">
        <v>155</v>
      </c>
      <c r="C9243" t="s">
        <v>26</v>
      </c>
      <c r="D9243" t="s">
        <v>26</v>
      </c>
      <c r="E9243" t="s">
        <v>26</v>
      </c>
      <c r="F9243">
        <v>320991380.82999998</v>
      </c>
      <c r="G9243">
        <v>293598613.63</v>
      </c>
      <c r="H9243">
        <v>398852164.68000001</v>
      </c>
      <c r="I9243" t="s">
        <v>26</v>
      </c>
      <c r="J9243" t="s">
        <v>26</v>
      </c>
      <c r="K9243" t="s">
        <v>26</v>
      </c>
    </row>
    <row r="9244" spans="1:11" x14ac:dyDescent="0.25">
      <c r="A9244" s="1">
        <v>39995</v>
      </c>
      <c r="B9244" t="s">
        <v>1</v>
      </c>
      <c r="C9244" t="s">
        <v>26</v>
      </c>
      <c r="D9244" t="s">
        <v>26</v>
      </c>
      <c r="E9244" t="s">
        <v>26</v>
      </c>
      <c r="F9244">
        <v>351673131.37</v>
      </c>
      <c r="G9244">
        <v>307992125.72000003</v>
      </c>
      <c r="H9244">
        <v>467225358.07999998</v>
      </c>
      <c r="I9244" t="s">
        <v>26</v>
      </c>
      <c r="J9244" t="s">
        <v>26</v>
      </c>
      <c r="K9244" t="s">
        <v>26</v>
      </c>
    </row>
    <row r="9245" spans="1:11" x14ac:dyDescent="0.25">
      <c r="A9245" s="1">
        <v>39995</v>
      </c>
      <c r="B9245" t="s">
        <v>126</v>
      </c>
      <c r="C9245" t="s">
        <v>26</v>
      </c>
      <c r="D9245" t="s">
        <v>26</v>
      </c>
      <c r="E9245" t="s">
        <v>26</v>
      </c>
      <c r="F9245">
        <v>346733917.29000002</v>
      </c>
      <c r="G9245">
        <v>308938456.69</v>
      </c>
      <c r="H9245">
        <v>448166702.22000003</v>
      </c>
      <c r="I9245" t="s">
        <v>26</v>
      </c>
      <c r="J9245" t="s">
        <v>26</v>
      </c>
      <c r="K9245" t="s">
        <v>26</v>
      </c>
    </row>
    <row r="9246" spans="1:11" x14ac:dyDescent="0.25">
      <c r="A9246" s="1">
        <v>39995</v>
      </c>
      <c r="B9246" t="s">
        <v>127</v>
      </c>
      <c r="C9246" t="s">
        <v>26</v>
      </c>
      <c r="D9246" t="s">
        <v>26</v>
      </c>
      <c r="E9246" t="s">
        <v>26</v>
      </c>
      <c r="F9246">
        <v>356371079.73000002</v>
      </c>
      <c r="G9246">
        <v>311962956.23000002</v>
      </c>
      <c r="H9246">
        <v>494487477.39999998</v>
      </c>
      <c r="I9246" t="s">
        <v>26</v>
      </c>
      <c r="J9246" t="s">
        <v>26</v>
      </c>
      <c r="K9246" t="s">
        <v>26</v>
      </c>
    </row>
    <row r="9247" spans="1:11" x14ac:dyDescent="0.25">
      <c r="A9247" s="1">
        <v>39995</v>
      </c>
      <c r="B9247" t="s">
        <v>113</v>
      </c>
      <c r="C9247" t="s">
        <v>26</v>
      </c>
      <c r="D9247" t="s">
        <v>26</v>
      </c>
      <c r="E9247" t="s">
        <v>26</v>
      </c>
      <c r="F9247">
        <v>355939866.79000002</v>
      </c>
      <c r="G9247">
        <v>309315173.88</v>
      </c>
      <c r="H9247">
        <v>469452321.06</v>
      </c>
      <c r="I9247" t="s">
        <v>26</v>
      </c>
      <c r="J9247" t="s">
        <v>26</v>
      </c>
      <c r="K9247" t="s">
        <v>26</v>
      </c>
    </row>
    <row r="9248" spans="1:11" x14ac:dyDescent="0.25">
      <c r="A9248" s="1">
        <v>39995</v>
      </c>
      <c r="B9248" t="s">
        <v>128</v>
      </c>
      <c r="C9248" t="s">
        <v>26</v>
      </c>
      <c r="D9248" t="s">
        <v>26</v>
      </c>
      <c r="E9248" t="s">
        <v>26</v>
      </c>
      <c r="F9248">
        <v>335419123.67000002</v>
      </c>
      <c r="G9248">
        <v>288174700.04000002</v>
      </c>
      <c r="H9248">
        <v>457417099.67000002</v>
      </c>
      <c r="I9248" t="s">
        <v>26</v>
      </c>
      <c r="J9248" t="s">
        <v>26</v>
      </c>
      <c r="K9248" t="s">
        <v>26</v>
      </c>
    </row>
    <row r="9249" spans="1:11" x14ac:dyDescent="0.25">
      <c r="A9249" s="1">
        <v>39995</v>
      </c>
      <c r="B9249" t="s">
        <v>129</v>
      </c>
      <c r="C9249" t="s">
        <v>26</v>
      </c>
      <c r="D9249" t="s">
        <v>26</v>
      </c>
      <c r="E9249" t="s">
        <v>26</v>
      </c>
      <c r="F9249">
        <v>347124011.47000003</v>
      </c>
      <c r="G9249">
        <v>319451483.91000003</v>
      </c>
      <c r="H9249">
        <v>429860591.64999998</v>
      </c>
      <c r="I9249" t="s">
        <v>26</v>
      </c>
      <c r="J9249" t="s">
        <v>26</v>
      </c>
      <c r="K9249" t="s">
        <v>26</v>
      </c>
    </row>
    <row r="9250" spans="1:11" x14ac:dyDescent="0.25">
      <c r="A9250" s="1">
        <v>39995</v>
      </c>
      <c r="B9250" t="s">
        <v>130</v>
      </c>
      <c r="C9250" t="s">
        <v>26</v>
      </c>
      <c r="D9250" t="s">
        <v>26</v>
      </c>
      <c r="E9250" t="s">
        <v>26</v>
      </c>
      <c r="F9250">
        <v>365371764.26999998</v>
      </c>
      <c r="G9250">
        <v>317212133.38</v>
      </c>
      <c r="H9250">
        <v>546255787.40999997</v>
      </c>
      <c r="I9250" t="s">
        <v>26</v>
      </c>
      <c r="J9250" t="s">
        <v>26</v>
      </c>
      <c r="K9250" t="s">
        <v>26</v>
      </c>
    </row>
    <row r="9251" spans="1:11" x14ac:dyDescent="0.25">
      <c r="A9251" s="1">
        <v>39995</v>
      </c>
      <c r="B9251" t="s">
        <v>131</v>
      </c>
      <c r="C9251" t="s">
        <v>26</v>
      </c>
      <c r="D9251" t="s">
        <v>26</v>
      </c>
      <c r="E9251" t="s">
        <v>26</v>
      </c>
      <c r="F9251">
        <v>396832250.86000001</v>
      </c>
      <c r="G9251">
        <v>318053459.11000001</v>
      </c>
      <c r="H9251">
        <v>638379770.97000003</v>
      </c>
      <c r="I9251" t="s">
        <v>26</v>
      </c>
      <c r="J9251" t="s">
        <v>26</v>
      </c>
      <c r="K9251" t="s">
        <v>26</v>
      </c>
    </row>
    <row r="9252" spans="1:11" x14ac:dyDescent="0.25">
      <c r="A9252" s="1">
        <v>39995</v>
      </c>
      <c r="B9252" t="s">
        <v>132</v>
      </c>
      <c r="C9252" t="s">
        <v>26</v>
      </c>
      <c r="D9252" t="s">
        <v>26</v>
      </c>
      <c r="E9252" t="s">
        <v>26</v>
      </c>
      <c r="F9252">
        <v>365889408.13</v>
      </c>
      <c r="G9252">
        <v>315252722.19</v>
      </c>
      <c r="H9252">
        <v>483379146.93000001</v>
      </c>
      <c r="I9252" t="s">
        <v>26</v>
      </c>
      <c r="J9252" t="s">
        <v>26</v>
      </c>
      <c r="K9252" t="s">
        <v>26</v>
      </c>
    </row>
    <row r="9253" spans="1:11" x14ac:dyDescent="0.25">
      <c r="A9253" s="1">
        <v>39995</v>
      </c>
      <c r="B9253" t="s">
        <v>133</v>
      </c>
      <c r="C9253" t="s">
        <v>26</v>
      </c>
      <c r="D9253" t="s">
        <v>26</v>
      </c>
      <c r="E9253" t="s">
        <v>26</v>
      </c>
      <c r="F9253">
        <v>327070894.64999998</v>
      </c>
      <c r="G9253">
        <v>291541954.17000002</v>
      </c>
      <c r="H9253">
        <v>421177492.26999998</v>
      </c>
      <c r="I9253" t="s">
        <v>26</v>
      </c>
      <c r="J9253" t="s">
        <v>26</v>
      </c>
      <c r="K9253" t="s">
        <v>26</v>
      </c>
    </row>
    <row r="9254" spans="1:11" x14ac:dyDescent="0.25">
      <c r="A9254" s="1">
        <v>39995</v>
      </c>
      <c r="B9254" t="s">
        <v>134</v>
      </c>
      <c r="C9254" t="s">
        <v>26</v>
      </c>
      <c r="D9254" t="s">
        <v>26</v>
      </c>
      <c r="E9254" t="s">
        <v>26</v>
      </c>
      <c r="F9254">
        <v>320577784.27999997</v>
      </c>
      <c r="G9254">
        <v>302129250.50999999</v>
      </c>
      <c r="H9254">
        <v>366157328.95999998</v>
      </c>
      <c r="I9254" t="s">
        <v>26</v>
      </c>
      <c r="J9254" t="s">
        <v>26</v>
      </c>
      <c r="K9254" t="s">
        <v>26</v>
      </c>
    </row>
    <row r="9255" spans="1:11" x14ac:dyDescent="0.25">
      <c r="A9255" s="1">
        <v>39995</v>
      </c>
      <c r="B9255" t="s">
        <v>135</v>
      </c>
      <c r="C9255" t="s">
        <v>26</v>
      </c>
      <c r="D9255" t="s">
        <v>26</v>
      </c>
      <c r="E9255" t="s">
        <v>26</v>
      </c>
      <c r="F9255">
        <v>325983413.93000001</v>
      </c>
      <c r="G9255">
        <v>284873002.63999999</v>
      </c>
      <c r="H9255">
        <v>445950056.69999999</v>
      </c>
      <c r="I9255" t="s">
        <v>26</v>
      </c>
      <c r="J9255" t="s">
        <v>26</v>
      </c>
      <c r="K9255" t="s">
        <v>26</v>
      </c>
    </row>
    <row r="9256" spans="1:11" x14ac:dyDescent="0.25">
      <c r="A9256" s="1">
        <v>39995</v>
      </c>
      <c r="B9256" t="s">
        <v>136</v>
      </c>
      <c r="C9256" t="s">
        <v>26</v>
      </c>
      <c r="D9256" t="s">
        <v>26</v>
      </c>
      <c r="E9256" t="s">
        <v>26</v>
      </c>
      <c r="F9256">
        <v>372105296.08999997</v>
      </c>
      <c r="G9256">
        <v>330189728.27999997</v>
      </c>
      <c r="H9256">
        <v>513399147.63999999</v>
      </c>
      <c r="I9256" t="s">
        <v>26</v>
      </c>
      <c r="J9256" t="s">
        <v>26</v>
      </c>
      <c r="K9256" t="s">
        <v>26</v>
      </c>
    </row>
    <row r="9257" spans="1:11" x14ac:dyDescent="0.25">
      <c r="A9257" s="1">
        <v>39995</v>
      </c>
      <c r="B9257" t="s">
        <v>137</v>
      </c>
      <c r="C9257" t="s">
        <v>26</v>
      </c>
      <c r="D9257" t="s">
        <v>26</v>
      </c>
      <c r="E9257" t="s">
        <v>26</v>
      </c>
      <c r="F9257">
        <v>357214088.49000001</v>
      </c>
      <c r="G9257">
        <v>295470435.30000001</v>
      </c>
      <c r="H9257">
        <v>615224680.85000002</v>
      </c>
      <c r="I9257" t="s">
        <v>26</v>
      </c>
      <c r="J9257" t="s">
        <v>26</v>
      </c>
      <c r="K9257" t="s">
        <v>26</v>
      </c>
    </row>
    <row r="9258" spans="1:11" x14ac:dyDescent="0.25">
      <c r="A9258" s="1">
        <v>39995</v>
      </c>
      <c r="B9258" t="s">
        <v>138</v>
      </c>
      <c r="C9258" t="s">
        <v>26</v>
      </c>
      <c r="D9258" t="s">
        <v>26</v>
      </c>
      <c r="E9258" t="s">
        <v>26</v>
      </c>
      <c r="F9258">
        <v>414968701.69</v>
      </c>
      <c r="G9258">
        <v>347800975.19999999</v>
      </c>
      <c r="H9258">
        <v>634042825.51999998</v>
      </c>
      <c r="I9258" t="s">
        <v>26</v>
      </c>
      <c r="J9258" t="s">
        <v>26</v>
      </c>
      <c r="K9258" t="s">
        <v>26</v>
      </c>
    </row>
    <row r="9259" spans="1:11" x14ac:dyDescent="0.25">
      <c r="A9259" s="1">
        <v>39995</v>
      </c>
      <c r="B9259" t="s">
        <v>139</v>
      </c>
      <c r="C9259" t="s">
        <v>26</v>
      </c>
      <c r="D9259" t="s">
        <v>26</v>
      </c>
      <c r="E9259" t="s">
        <v>26</v>
      </c>
      <c r="F9259">
        <v>373652552.31999999</v>
      </c>
      <c r="G9259">
        <v>312692307.16000003</v>
      </c>
      <c r="H9259">
        <v>585204904.71000004</v>
      </c>
      <c r="I9259" t="s">
        <v>26</v>
      </c>
      <c r="J9259" t="s">
        <v>26</v>
      </c>
      <c r="K9259" t="s">
        <v>26</v>
      </c>
    </row>
    <row r="9260" spans="1:11" x14ac:dyDescent="0.25">
      <c r="A9260" s="1">
        <v>39995</v>
      </c>
      <c r="B9260" t="s">
        <v>140</v>
      </c>
      <c r="C9260" t="s">
        <v>26</v>
      </c>
      <c r="D9260" t="s">
        <v>26</v>
      </c>
      <c r="E9260" t="s">
        <v>26</v>
      </c>
      <c r="F9260">
        <v>307733676.94999999</v>
      </c>
      <c r="G9260">
        <v>279137553.60000002</v>
      </c>
      <c r="H9260">
        <v>400737626.26999998</v>
      </c>
      <c r="I9260" t="s">
        <v>26</v>
      </c>
      <c r="J9260" t="s">
        <v>26</v>
      </c>
      <c r="K9260" t="s">
        <v>26</v>
      </c>
    </row>
    <row r="9261" spans="1:11" x14ac:dyDescent="0.25">
      <c r="A9261" s="1">
        <v>39995</v>
      </c>
      <c r="B9261" t="s">
        <v>141</v>
      </c>
      <c r="C9261" t="s">
        <v>26</v>
      </c>
      <c r="D9261" t="s">
        <v>26</v>
      </c>
      <c r="E9261" t="s">
        <v>26</v>
      </c>
      <c r="F9261">
        <v>364289950.67000002</v>
      </c>
      <c r="G9261">
        <v>329012232.17000002</v>
      </c>
      <c r="H9261">
        <v>478042432.75</v>
      </c>
      <c r="I9261" t="s">
        <v>26</v>
      </c>
      <c r="J9261" t="s">
        <v>26</v>
      </c>
      <c r="K9261" t="s">
        <v>26</v>
      </c>
    </row>
    <row r="9262" spans="1:11" x14ac:dyDescent="0.25">
      <c r="A9262" s="1">
        <v>39995</v>
      </c>
      <c r="B9262" t="s">
        <v>142</v>
      </c>
      <c r="C9262" t="s">
        <v>26</v>
      </c>
      <c r="D9262" t="s">
        <v>26</v>
      </c>
      <c r="E9262" t="s">
        <v>26</v>
      </c>
      <c r="F9262">
        <v>346230517.80000001</v>
      </c>
      <c r="G9262">
        <v>303390864.83999997</v>
      </c>
      <c r="H9262">
        <v>480527274.67000002</v>
      </c>
      <c r="I9262" t="s">
        <v>26</v>
      </c>
      <c r="J9262" t="s">
        <v>26</v>
      </c>
      <c r="K9262" t="s">
        <v>26</v>
      </c>
    </row>
    <row r="9263" spans="1:11" x14ac:dyDescent="0.25">
      <c r="A9263" s="1">
        <v>39995</v>
      </c>
      <c r="B9263" t="s">
        <v>143</v>
      </c>
      <c r="C9263" t="s">
        <v>26</v>
      </c>
      <c r="D9263" t="s">
        <v>26</v>
      </c>
      <c r="E9263" t="s">
        <v>26</v>
      </c>
      <c r="F9263">
        <v>342030103.86000001</v>
      </c>
      <c r="G9263">
        <v>302700155.31</v>
      </c>
      <c r="H9263">
        <v>439690594.23000002</v>
      </c>
      <c r="I9263" t="s">
        <v>26</v>
      </c>
      <c r="J9263" t="s">
        <v>26</v>
      </c>
      <c r="K9263" t="s">
        <v>26</v>
      </c>
    </row>
    <row r="9264" spans="1:11" x14ac:dyDescent="0.25">
      <c r="A9264" s="1">
        <v>39995</v>
      </c>
      <c r="B9264" t="s">
        <v>144</v>
      </c>
      <c r="C9264" t="s">
        <v>26</v>
      </c>
      <c r="D9264" t="s">
        <v>26</v>
      </c>
      <c r="E9264" t="s">
        <v>26</v>
      </c>
      <c r="F9264">
        <v>328135898.43000001</v>
      </c>
      <c r="G9264">
        <v>285574923.24000001</v>
      </c>
      <c r="H9264">
        <v>473173055.89999998</v>
      </c>
      <c r="I9264" t="s">
        <v>26</v>
      </c>
      <c r="J9264" t="s">
        <v>26</v>
      </c>
      <c r="K9264" t="s">
        <v>26</v>
      </c>
    </row>
    <row r="9265" spans="1:11" x14ac:dyDescent="0.25">
      <c r="A9265" s="1">
        <v>39995</v>
      </c>
      <c r="B9265" t="s">
        <v>145</v>
      </c>
      <c r="C9265" t="s">
        <v>26</v>
      </c>
      <c r="D9265" t="s">
        <v>26</v>
      </c>
      <c r="E9265" t="s">
        <v>26</v>
      </c>
      <c r="F9265">
        <v>361484028.83999997</v>
      </c>
      <c r="G9265">
        <v>325884840.38</v>
      </c>
      <c r="H9265">
        <v>457468161.43000001</v>
      </c>
      <c r="I9265" t="s">
        <v>26</v>
      </c>
      <c r="J9265" t="s">
        <v>26</v>
      </c>
      <c r="K9265" t="s">
        <v>26</v>
      </c>
    </row>
    <row r="9266" spans="1:11" x14ac:dyDescent="0.25">
      <c r="A9266" s="1">
        <v>39995</v>
      </c>
      <c r="B9266" t="s">
        <v>146</v>
      </c>
      <c r="C9266" t="s">
        <v>26</v>
      </c>
      <c r="D9266" t="s">
        <v>26</v>
      </c>
      <c r="E9266" t="s">
        <v>26</v>
      </c>
      <c r="F9266">
        <v>365431654.13999999</v>
      </c>
      <c r="G9266">
        <v>330362278.47000003</v>
      </c>
      <c r="H9266">
        <v>465049698.22000003</v>
      </c>
      <c r="I9266" t="s">
        <v>26</v>
      </c>
      <c r="J9266" t="s">
        <v>26</v>
      </c>
      <c r="K9266" t="s">
        <v>26</v>
      </c>
    </row>
    <row r="9267" spans="1:11" x14ac:dyDescent="0.25">
      <c r="A9267" s="1">
        <v>39995</v>
      </c>
      <c r="B9267" t="s">
        <v>2</v>
      </c>
      <c r="C9267" t="s">
        <v>26</v>
      </c>
      <c r="D9267" t="s">
        <v>26</v>
      </c>
      <c r="E9267" t="s">
        <v>26</v>
      </c>
      <c r="F9267">
        <v>351880057.06</v>
      </c>
      <c r="G9267">
        <v>305817950.58999997</v>
      </c>
      <c r="H9267">
        <v>482330975.85000002</v>
      </c>
      <c r="I9267" t="s">
        <v>26</v>
      </c>
      <c r="J9267" t="s">
        <v>26</v>
      </c>
      <c r="K9267" t="s">
        <v>26</v>
      </c>
    </row>
    <row r="9268" spans="1:11" x14ac:dyDescent="0.25">
      <c r="A9268" s="1">
        <v>39995</v>
      </c>
      <c r="B9268" t="s">
        <v>147</v>
      </c>
      <c r="C9268" t="s">
        <v>26</v>
      </c>
      <c r="D9268" t="s">
        <v>26</v>
      </c>
      <c r="E9268" t="s">
        <v>26</v>
      </c>
      <c r="F9268">
        <v>359343288.08999997</v>
      </c>
      <c r="G9268">
        <v>293544057.55000001</v>
      </c>
      <c r="H9268">
        <v>507996551.52999997</v>
      </c>
      <c r="I9268" t="s">
        <v>26</v>
      </c>
      <c r="J9268" t="s">
        <v>26</v>
      </c>
      <c r="K9268" t="s">
        <v>26</v>
      </c>
    </row>
    <row r="9269" spans="1:11" x14ac:dyDescent="0.25">
      <c r="A9269" s="1">
        <v>39995</v>
      </c>
      <c r="B9269" t="s">
        <v>148</v>
      </c>
      <c r="C9269" t="s">
        <v>26</v>
      </c>
      <c r="D9269" t="s">
        <v>26</v>
      </c>
      <c r="E9269" t="s">
        <v>26</v>
      </c>
      <c r="F9269">
        <v>352143890.91000003</v>
      </c>
      <c r="G9269">
        <v>304414127.37</v>
      </c>
      <c r="H9269">
        <v>462587491.29000002</v>
      </c>
      <c r="I9269" t="s">
        <v>26</v>
      </c>
      <c r="J9269" t="s">
        <v>26</v>
      </c>
      <c r="K9269" t="s">
        <v>26</v>
      </c>
    </row>
    <row r="9270" spans="1:11" x14ac:dyDescent="0.25">
      <c r="A9270" s="1">
        <v>39995</v>
      </c>
      <c r="B9270" t="s">
        <v>149</v>
      </c>
      <c r="C9270" t="s">
        <v>26</v>
      </c>
      <c r="D9270" t="s">
        <v>26</v>
      </c>
      <c r="E9270" t="s">
        <v>26</v>
      </c>
      <c r="F9270">
        <v>340692209.69999999</v>
      </c>
      <c r="G9270">
        <v>292395781.95999998</v>
      </c>
      <c r="H9270">
        <v>451483446.31</v>
      </c>
      <c r="I9270" t="s">
        <v>26</v>
      </c>
      <c r="J9270" t="s">
        <v>26</v>
      </c>
      <c r="K9270" t="s">
        <v>26</v>
      </c>
    </row>
    <row r="9271" spans="1:11" x14ac:dyDescent="0.25">
      <c r="A9271" s="1">
        <v>39995</v>
      </c>
      <c r="B9271" t="s">
        <v>150</v>
      </c>
      <c r="C9271" t="s">
        <v>26</v>
      </c>
      <c r="D9271" t="s">
        <v>26</v>
      </c>
      <c r="E9271" t="s">
        <v>26</v>
      </c>
      <c r="F9271">
        <v>377066905.70999998</v>
      </c>
      <c r="G9271">
        <v>320305561.68000001</v>
      </c>
      <c r="H9271">
        <v>516912841.13</v>
      </c>
      <c r="I9271" t="s">
        <v>26</v>
      </c>
      <c r="J9271" t="s">
        <v>26</v>
      </c>
      <c r="K9271" t="s">
        <v>26</v>
      </c>
    </row>
    <row r="9272" spans="1:11" x14ac:dyDescent="0.25">
      <c r="A9272" s="1">
        <v>39995</v>
      </c>
      <c r="B9272" t="s">
        <v>151</v>
      </c>
      <c r="C9272" t="s">
        <v>26</v>
      </c>
      <c r="D9272" t="s">
        <v>26</v>
      </c>
      <c r="E9272" t="s">
        <v>26</v>
      </c>
      <c r="F9272">
        <v>310904968.69</v>
      </c>
      <c r="G9272">
        <v>269554924.32999998</v>
      </c>
      <c r="H9272">
        <v>433457144.55000001</v>
      </c>
      <c r="I9272" t="s">
        <v>26</v>
      </c>
      <c r="J9272" t="s">
        <v>26</v>
      </c>
      <c r="K9272" t="s">
        <v>26</v>
      </c>
    </row>
    <row r="9273" spans="1:11" x14ac:dyDescent="0.25">
      <c r="A9273" s="1">
        <v>39995</v>
      </c>
      <c r="B9273" t="s">
        <v>152</v>
      </c>
      <c r="C9273" t="s">
        <v>26</v>
      </c>
      <c r="D9273" t="s">
        <v>26</v>
      </c>
      <c r="E9273" t="s">
        <v>26</v>
      </c>
      <c r="F9273">
        <v>319644749.88</v>
      </c>
      <c r="G9273">
        <v>291051405.12</v>
      </c>
      <c r="H9273">
        <v>399398871.13</v>
      </c>
      <c r="I9273" t="s">
        <v>26</v>
      </c>
      <c r="J9273" t="s">
        <v>26</v>
      </c>
      <c r="K9273" t="s">
        <v>26</v>
      </c>
    </row>
    <row r="9274" spans="1:11" x14ac:dyDescent="0.25">
      <c r="A9274" s="1">
        <v>39995</v>
      </c>
      <c r="B9274" t="s">
        <v>153</v>
      </c>
      <c r="C9274" t="s">
        <v>26</v>
      </c>
      <c r="D9274" t="s">
        <v>26</v>
      </c>
      <c r="E9274" t="s">
        <v>26</v>
      </c>
      <c r="F9274">
        <v>389757098.69</v>
      </c>
      <c r="G9274">
        <v>368381522.87</v>
      </c>
      <c r="H9274">
        <v>448886216.22000003</v>
      </c>
      <c r="I9274" t="s">
        <v>26</v>
      </c>
      <c r="J9274" t="s">
        <v>26</v>
      </c>
      <c r="K9274" t="s">
        <v>26</v>
      </c>
    </row>
    <row r="9275" spans="1:11" x14ac:dyDescent="0.25">
      <c r="A9275" s="1">
        <v>39995</v>
      </c>
      <c r="B9275" t="s">
        <v>154</v>
      </c>
      <c r="C9275" t="s">
        <v>26</v>
      </c>
      <c r="D9275" t="s">
        <v>26</v>
      </c>
      <c r="E9275" t="s">
        <v>26</v>
      </c>
      <c r="F9275">
        <v>341226645.31999999</v>
      </c>
      <c r="G9275">
        <v>310448794.42000002</v>
      </c>
      <c r="H9275">
        <v>444998377.63999999</v>
      </c>
      <c r="I9275" t="s">
        <v>26</v>
      </c>
      <c r="J9275" t="s">
        <v>26</v>
      </c>
      <c r="K9275" t="s">
        <v>26</v>
      </c>
    </row>
    <row r="9276" spans="1:11" x14ac:dyDescent="0.25">
      <c r="A9276" s="1">
        <v>39995</v>
      </c>
      <c r="B9276" t="s">
        <v>155</v>
      </c>
      <c r="C9276" t="s">
        <v>26</v>
      </c>
      <c r="D9276" t="s">
        <v>26</v>
      </c>
      <c r="E9276" t="s">
        <v>26</v>
      </c>
      <c r="F9276">
        <v>321729661</v>
      </c>
      <c r="G9276">
        <v>294714288.36000001</v>
      </c>
      <c r="H9276">
        <v>398852164.68000001</v>
      </c>
      <c r="I9276" t="s">
        <v>26</v>
      </c>
      <c r="J9276" t="s">
        <v>26</v>
      </c>
      <c r="K9276" t="s">
        <v>26</v>
      </c>
    </row>
    <row r="9277" spans="1:11" x14ac:dyDescent="0.25">
      <c r="A9277" s="1">
        <v>40026</v>
      </c>
      <c r="B9277" t="s">
        <v>1</v>
      </c>
      <c r="C9277" t="s">
        <v>26</v>
      </c>
      <c r="D9277" t="s">
        <v>26</v>
      </c>
      <c r="E9277" t="s">
        <v>26</v>
      </c>
      <c r="F9277">
        <v>352376477.63</v>
      </c>
      <c r="G9277">
        <v>308885302.88999999</v>
      </c>
      <c r="H9277">
        <v>467552415.83999997</v>
      </c>
      <c r="I9277" t="s">
        <v>26</v>
      </c>
      <c r="J9277" t="s">
        <v>26</v>
      </c>
      <c r="K9277" t="s">
        <v>26</v>
      </c>
    </row>
    <row r="9278" spans="1:11" x14ac:dyDescent="0.25">
      <c r="A9278" s="1">
        <v>40026</v>
      </c>
      <c r="B9278" t="s">
        <v>126</v>
      </c>
      <c r="C9278" t="s">
        <v>26</v>
      </c>
      <c r="D9278" t="s">
        <v>26</v>
      </c>
      <c r="E9278" t="s">
        <v>26</v>
      </c>
      <c r="F9278">
        <v>348190199.75</v>
      </c>
      <c r="G9278">
        <v>311224601.26999998</v>
      </c>
      <c r="H9278">
        <v>447852985.52999997</v>
      </c>
      <c r="I9278" t="s">
        <v>26</v>
      </c>
      <c r="J9278" t="s">
        <v>26</v>
      </c>
      <c r="K9278" t="s">
        <v>26</v>
      </c>
    </row>
    <row r="9279" spans="1:11" x14ac:dyDescent="0.25">
      <c r="A9279" s="1">
        <v>40026</v>
      </c>
      <c r="B9279" t="s">
        <v>127</v>
      </c>
      <c r="C9279" t="s">
        <v>26</v>
      </c>
      <c r="D9279" t="s">
        <v>26</v>
      </c>
      <c r="E9279" t="s">
        <v>26</v>
      </c>
      <c r="F9279">
        <v>357297644.54000002</v>
      </c>
      <c r="G9279">
        <v>313054826.57999998</v>
      </c>
      <c r="H9279">
        <v>495179759.87</v>
      </c>
      <c r="I9279" t="s">
        <v>26</v>
      </c>
      <c r="J9279" t="s">
        <v>26</v>
      </c>
      <c r="K9279" t="s">
        <v>26</v>
      </c>
    </row>
    <row r="9280" spans="1:11" x14ac:dyDescent="0.25">
      <c r="A9280" s="1">
        <v>40026</v>
      </c>
      <c r="B9280" t="s">
        <v>113</v>
      </c>
      <c r="C9280" t="s">
        <v>26</v>
      </c>
      <c r="D9280" t="s">
        <v>26</v>
      </c>
      <c r="E9280" t="s">
        <v>26</v>
      </c>
      <c r="F9280">
        <v>356331400.64999998</v>
      </c>
      <c r="G9280">
        <v>309933804.23000002</v>
      </c>
      <c r="H9280">
        <v>469452321.06</v>
      </c>
      <c r="I9280" t="s">
        <v>26</v>
      </c>
      <c r="J9280" t="s">
        <v>26</v>
      </c>
      <c r="K9280" t="s">
        <v>26</v>
      </c>
    </row>
    <row r="9281" spans="1:11" x14ac:dyDescent="0.25">
      <c r="A9281" s="1">
        <v>40026</v>
      </c>
      <c r="B9281" t="s">
        <v>128</v>
      </c>
      <c r="C9281" t="s">
        <v>26</v>
      </c>
      <c r="D9281" t="s">
        <v>26</v>
      </c>
      <c r="E9281" t="s">
        <v>26</v>
      </c>
      <c r="F9281">
        <v>335620375.14999998</v>
      </c>
      <c r="G9281">
        <v>287800072.93000001</v>
      </c>
      <c r="H9281">
        <v>458789350.97000003</v>
      </c>
      <c r="I9281" t="s">
        <v>26</v>
      </c>
      <c r="J9281" t="s">
        <v>26</v>
      </c>
      <c r="K9281" t="s">
        <v>26</v>
      </c>
    </row>
    <row r="9282" spans="1:11" x14ac:dyDescent="0.25">
      <c r="A9282" s="1">
        <v>40026</v>
      </c>
      <c r="B9282" t="s">
        <v>129</v>
      </c>
      <c r="C9282" t="s">
        <v>26</v>
      </c>
      <c r="D9282" t="s">
        <v>26</v>
      </c>
      <c r="E9282" t="s">
        <v>26</v>
      </c>
      <c r="F9282">
        <v>348720781.92000002</v>
      </c>
      <c r="G9282">
        <v>321943205.48000002</v>
      </c>
      <c r="H9282">
        <v>429645661.35000002</v>
      </c>
      <c r="I9282" t="s">
        <v>26</v>
      </c>
      <c r="J9282" t="s">
        <v>26</v>
      </c>
      <c r="K9282" t="s">
        <v>26</v>
      </c>
    </row>
    <row r="9283" spans="1:11" x14ac:dyDescent="0.25">
      <c r="A9283" s="1">
        <v>40026</v>
      </c>
      <c r="B9283" t="s">
        <v>130</v>
      </c>
      <c r="C9283" t="s">
        <v>26</v>
      </c>
      <c r="D9283" t="s">
        <v>26</v>
      </c>
      <c r="E9283" t="s">
        <v>26</v>
      </c>
      <c r="F9283">
        <v>366540953.92000002</v>
      </c>
      <c r="G9283">
        <v>318798194.05000001</v>
      </c>
      <c r="H9283">
        <v>546255787.40999997</v>
      </c>
      <c r="I9283" t="s">
        <v>26</v>
      </c>
      <c r="J9283" t="s">
        <v>26</v>
      </c>
      <c r="K9283" t="s">
        <v>26</v>
      </c>
    </row>
    <row r="9284" spans="1:11" x14ac:dyDescent="0.25">
      <c r="A9284" s="1">
        <v>40026</v>
      </c>
      <c r="B9284" t="s">
        <v>131</v>
      </c>
      <c r="C9284" t="s">
        <v>26</v>
      </c>
      <c r="D9284" t="s">
        <v>26</v>
      </c>
      <c r="E9284" t="s">
        <v>26</v>
      </c>
      <c r="F9284">
        <v>397268766.33999997</v>
      </c>
      <c r="G9284">
        <v>324287306.91000003</v>
      </c>
      <c r="H9284">
        <v>622292600.74000001</v>
      </c>
      <c r="I9284" t="s">
        <v>26</v>
      </c>
      <c r="J9284" t="s">
        <v>26</v>
      </c>
      <c r="K9284" t="s">
        <v>26</v>
      </c>
    </row>
    <row r="9285" spans="1:11" x14ac:dyDescent="0.25">
      <c r="A9285" s="1">
        <v>40026</v>
      </c>
      <c r="B9285" t="s">
        <v>132</v>
      </c>
      <c r="C9285" t="s">
        <v>26</v>
      </c>
      <c r="D9285" t="s">
        <v>26</v>
      </c>
      <c r="E9285" t="s">
        <v>26</v>
      </c>
      <c r="F9285">
        <v>367609088.35000002</v>
      </c>
      <c r="G9285">
        <v>317837794.50999999</v>
      </c>
      <c r="H9285">
        <v>483379146.93000001</v>
      </c>
      <c r="I9285" t="s">
        <v>26</v>
      </c>
      <c r="J9285" t="s">
        <v>26</v>
      </c>
      <c r="K9285" t="s">
        <v>26</v>
      </c>
    </row>
    <row r="9286" spans="1:11" x14ac:dyDescent="0.25">
      <c r="A9286" s="1">
        <v>40026</v>
      </c>
      <c r="B9286" t="s">
        <v>133</v>
      </c>
      <c r="C9286" t="s">
        <v>26</v>
      </c>
      <c r="D9286" t="s">
        <v>26</v>
      </c>
      <c r="E9286" t="s">
        <v>26</v>
      </c>
      <c r="F9286">
        <v>327430672.63</v>
      </c>
      <c r="G9286">
        <v>292125038.07999998</v>
      </c>
      <c r="H9286">
        <v>421177492.26999998</v>
      </c>
      <c r="I9286" t="s">
        <v>26</v>
      </c>
      <c r="J9286" t="s">
        <v>26</v>
      </c>
      <c r="K9286" t="s">
        <v>26</v>
      </c>
    </row>
    <row r="9287" spans="1:11" x14ac:dyDescent="0.25">
      <c r="A9287" s="1">
        <v>40026</v>
      </c>
      <c r="B9287" t="s">
        <v>134</v>
      </c>
      <c r="C9287" t="s">
        <v>26</v>
      </c>
      <c r="D9287" t="s">
        <v>26</v>
      </c>
      <c r="E9287" t="s">
        <v>26</v>
      </c>
      <c r="F9287">
        <v>322308904.31999999</v>
      </c>
      <c r="G9287">
        <v>304395219.88999999</v>
      </c>
      <c r="H9287">
        <v>366889643.62</v>
      </c>
      <c r="I9287" t="s">
        <v>26</v>
      </c>
      <c r="J9287" t="s">
        <v>26</v>
      </c>
      <c r="K9287" t="s">
        <v>26</v>
      </c>
    </row>
    <row r="9288" spans="1:11" x14ac:dyDescent="0.25">
      <c r="A9288" s="1">
        <v>40026</v>
      </c>
      <c r="B9288" t="s">
        <v>135</v>
      </c>
      <c r="C9288" t="s">
        <v>26</v>
      </c>
      <c r="D9288" t="s">
        <v>26</v>
      </c>
      <c r="E9288" t="s">
        <v>26</v>
      </c>
      <c r="F9288">
        <v>326733175.77999997</v>
      </c>
      <c r="G9288">
        <v>285927032.75</v>
      </c>
      <c r="H9288">
        <v>445950056.69999999</v>
      </c>
      <c r="I9288" t="s">
        <v>26</v>
      </c>
      <c r="J9288" t="s">
        <v>26</v>
      </c>
      <c r="K9288" t="s">
        <v>26</v>
      </c>
    </row>
    <row r="9289" spans="1:11" x14ac:dyDescent="0.25">
      <c r="A9289" s="1">
        <v>40026</v>
      </c>
      <c r="B9289" t="s">
        <v>136</v>
      </c>
      <c r="C9289" t="s">
        <v>26</v>
      </c>
      <c r="D9289" t="s">
        <v>26</v>
      </c>
      <c r="E9289" t="s">
        <v>26</v>
      </c>
      <c r="F9289">
        <v>373556506.74000001</v>
      </c>
      <c r="G9289">
        <v>332368980.48000002</v>
      </c>
      <c r="H9289">
        <v>513399147.63999999</v>
      </c>
      <c r="I9289" t="s">
        <v>26</v>
      </c>
      <c r="J9289" t="s">
        <v>26</v>
      </c>
      <c r="K9289" t="s">
        <v>26</v>
      </c>
    </row>
    <row r="9290" spans="1:11" x14ac:dyDescent="0.25">
      <c r="A9290" s="1">
        <v>40026</v>
      </c>
      <c r="B9290" t="s">
        <v>137</v>
      </c>
      <c r="C9290" t="s">
        <v>26</v>
      </c>
      <c r="D9290" t="s">
        <v>26</v>
      </c>
      <c r="E9290" t="s">
        <v>26</v>
      </c>
      <c r="F9290">
        <v>357857073.85000002</v>
      </c>
      <c r="G9290">
        <v>297627369.47000003</v>
      </c>
      <c r="H9290">
        <v>610487450.79999995</v>
      </c>
      <c r="I9290" t="s">
        <v>26</v>
      </c>
      <c r="J9290" t="s">
        <v>26</v>
      </c>
      <c r="K9290" t="s">
        <v>26</v>
      </c>
    </row>
    <row r="9291" spans="1:11" x14ac:dyDescent="0.25">
      <c r="A9291" s="1">
        <v>40026</v>
      </c>
      <c r="B9291" t="s">
        <v>138</v>
      </c>
      <c r="C9291" t="s">
        <v>26</v>
      </c>
      <c r="D9291" t="s">
        <v>26</v>
      </c>
      <c r="E9291" t="s">
        <v>26</v>
      </c>
      <c r="F9291">
        <v>415383670.38999999</v>
      </c>
      <c r="G9291">
        <v>347557514.50999999</v>
      </c>
      <c r="H9291">
        <v>636325379.69000006</v>
      </c>
      <c r="I9291" t="s">
        <v>26</v>
      </c>
      <c r="J9291" t="s">
        <v>26</v>
      </c>
      <c r="K9291" t="s">
        <v>26</v>
      </c>
    </row>
    <row r="9292" spans="1:11" x14ac:dyDescent="0.25">
      <c r="A9292" s="1">
        <v>40026</v>
      </c>
      <c r="B9292" t="s">
        <v>139</v>
      </c>
      <c r="C9292" t="s">
        <v>26</v>
      </c>
      <c r="D9292" t="s">
        <v>26</v>
      </c>
      <c r="E9292" t="s">
        <v>26</v>
      </c>
      <c r="F9292">
        <v>375184527.77999997</v>
      </c>
      <c r="G9292">
        <v>314818614.85000002</v>
      </c>
      <c r="H9292">
        <v>585204904.71000004</v>
      </c>
      <c r="I9292" t="s">
        <v>26</v>
      </c>
      <c r="J9292" t="s">
        <v>26</v>
      </c>
      <c r="K9292" t="s">
        <v>26</v>
      </c>
    </row>
    <row r="9293" spans="1:11" x14ac:dyDescent="0.25">
      <c r="A9293" s="1">
        <v>40026</v>
      </c>
      <c r="B9293" t="s">
        <v>140</v>
      </c>
      <c r="C9293" t="s">
        <v>26</v>
      </c>
      <c r="D9293" t="s">
        <v>26</v>
      </c>
      <c r="E9293" t="s">
        <v>26</v>
      </c>
      <c r="F9293">
        <v>307918317.14999998</v>
      </c>
      <c r="G9293">
        <v>279416691.14999998</v>
      </c>
      <c r="H9293">
        <v>400737626.26999998</v>
      </c>
      <c r="I9293" t="s">
        <v>26</v>
      </c>
      <c r="J9293" t="s">
        <v>26</v>
      </c>
      <c r="K9293" t="s">
        <v>26</v>
      </c>
    </row>
    <row r="9294" spans="1:11" x14ac:dyDescent="0.25">
      <c r="A9294" s="1">
        <v>40026</v>
      </c>
      <c r="B9294" t="s">
        <v>141</v>
      </c>
      <c r="C9294" t="s">
        <v>26</v>
      </c>
      <c r="D9294" t="s">
        <v>26</v>
      </c>
      <c r="E9294" t="s">
        <v>26</v>
      </c>
      <c r="F9294">
        <v>364982101.57999998</v>
      </c>
      <c r="G9294">
        <v>329999268.87</v>
      </c>
      <c r="H9294">
        <v>478042432.75</v>
      </c>
      <c r="I9294" t="s">
        <v>26</v>
      </c>
      <c r="J9294" t="s">
        <v>26</v>
      </c>
      <c r="K9294" t="s">
        <v>26</v>
      </c>
    </row>
    <row r="9295" spans="1:11" x14ac:dyDescent="0.25">
      <c r="A9295" s="1">
        <v>40026</v>
      </c>
      <c r="B9295" t="s">
        <v>142</v>
      </c>
      <c r="C9295" t="s">
        <v>26</v>
      </c>
      <c r="D9295" t="s">
        <v>26</v>
      </c>
      <c r="E9295" t="s">
        <v>26</v>
      </c>
      <c r="F9295">
        <v>346438256.11000001</v>
      </c>
      <c r="G9295">
        <v>303694255.69999999</v>
      </c>
      <c r="H9295">
        <v>480527274.67000002</v>
      </c>
      <c r="I9295" t="s">
        <v>26</v>
      </c>
      <c r="J9295" t="s">
        <v>26</v>
      </c>
      <c r="K9295" t="s">
        <v>26</v>
      </c>
    </row>
    <row r="9296" spans="1:11" x14ac:dyDescent="0.25">
      <c r="A9296" s="1">
        <v>40026</v>
      </c>
      <c r="B9296" t="s">
        <v>143</v>
      </c>
      <c r="C9296" t="s">
        <v>26</v>
      </c>
      <c r="D9296" t="s">
        <v>26</v>
      </c>
      <c r="E9296" t="s">
        <v>26</v>
      </c>
      <c r="F9296">
        <v>342269524.93000001</v>
      </c>
      <c r="G9296">
        <v>306756337.39999998</v>
      </c>
      <c r="H9296">
        <v>431732194.47000003</v>
      </c>
      <c r="I9296" t="s">
        <v>26</v>
      </c>
      <c r="J9296" t="s">
        <v>26</v>
      </c>
      <c r="K9296" t="s">
        <v>26</v>
      </c>
    </row>
    <row r="9297" spans="1:11" x14ac:dyDescent="0.25">
      <c r="A9297" s="1">
        <v>40026</v>
      </c>
      <c r="B9297" t="s">
        <v>144</v>
      </c>
      <c r="C9297" t="s">
        <v>26</v>
      </c>
      <c r="D9297" t="s">
        <v>26</v>
      </c>
      <c r="E9297" t="s">
        <v>26</v>
      </c>
      <c r="F9297">
        <v>337815907.43000001</v>
      </c>
      <c r="G9297">
        <v>286660107.94999999</v>
      </c>
      <c r="H9297">
        <v>506815660.18000001</v>
      </c>
      <c r="I9297" t="s">
        <v>26</v>
      </c>
      <c r="J9297" t="s">
        <v>26</v>
      </c>
      <c r="K9297" t="s">
        <v>26</v>
      </c>
    </row>
    <row r="9298" spans="1:11" x14ac:dyDescent="0.25">
      <c r="A9298" s="1">
        <v>40026</v>
      </c>
      <c r="B9298" t="s">
        <v>145</v>
      </c>
      <c r="C9298" t="s">
        <v>26</v>
      </c>
      <c r="D9298" t="s">
        <v>26</v>
      </c>
      <c r="E9298" t="s">
        <v>26</v>
      </c>
      <c r="F9298">
        <v>361664770.85000002</v>
      </c>
      <c r="G9298">
        <v>326145548.25</v>
      </c>
      <c r="H9298">
        <v>457468161.43000001</v>
      </c>
      <c r="I9298" t="s">
        <v>26</v>
      </c>
      <c r="J9298" t="s">
        <v>26</v>
      </c>
      <c r="K9298" t="s">
        <v>26</v>
      </c>
    </row>
    <row r="9299" spans="1:11" x14ac:dyDescent="0.25">
      <c r="A9299" s="1">
        <v>40026</v>
      </c>
      <c r="B9299" t="s">
        <v>146</v>
      </c>
      <c r="C9299" t="s">
        <v>26</v>
      </c>
      <c r="D9299" t="s">
        <v>26</v>
      </c>
      <c r="E9299" t="s">
        <v>26</v>
      </c>
      <c r="F9299">
        <v>365468197.30000001</v>
      </c>
      <c r="G9299">
        <v>330428350.92000002</v>
      </c>
      <c r="H9299">
        <v>465049698.22000003</v>
      </c>
      <c r="I9299" t="s">
        <v>26</v>
      </c>
      <c r="J9299" t="s">
        <v>26</v>
      </c>
      <c r="K9299" t="s">
        <v>26</v>
      </c>
    </row>
    <row r="9300" spans="1:11" x14ac:dyDescent="0.25">
      <c r="A9300" s="1">
        <v>40026</v>
      </c>
      <c r="B9300" t="s">
        <v>2</v>
      </c>
      <c r="C9300" t="s">
        <v>26</v>
      </c>
      <c r="D9300" t="s">
        <v>26</v>
      </c>
      <c r="E9300" t="s">
        <v>26</v>
      </c>
      <c r="F9300">
        <v>352513441.17000002</v>
      </c>
      <c r="G9300">
        <v>306704822.64999998</v>
      </c>
      <c r="H9300">
        <v>482330975.85000002</v>
      </c>
      <c r="I9300" t="s">
        <v>26</v>
      </c>
      <c r="J9300" t="s">
        <v>26</v>
      </c>
      <c r="K9300" t="s">
        <v>26</v>
      </c>
    </row>
    <row r="9301" spans="1:11" x14ac:dyDescent="0.25">
      <c r="A9301" s="1">
        <v>40026</v>
      </c>
      <c r="B9301" t="s">
        <v>147</v>
      </c>
      <c r="C9301" t="s">
        <v>26</v>
      </c>
      <c r="D9301" t="s">
        <v>26</v>
      </c>
      <c r="E9301" t="s">
        <v>26</v>
      </c>
      <c r="F9301">
        <v>359810434.36000001</v>
      </c>
      <c r="G9301">
        <v>294277917.69</v>
      </c>
      <c r="H9301">
        <v>507996551.52999997</v>
      </c>
      <c r="I9301" t="s">
        <v>26</v>
      </c>
      <c r="J9301" t="s">
        <v>26</v>
      </c>
      <c r="K9301" t="s">
        <v>26</v>
      </c>
    </row>
    <row r="9302" spans="1:11" x14ac:dyDescent="0.25">
      <c r="A9302" s="1">
        <v>40026</v>
      </c>
      <c r="B9302" t="s">
        <v>148</v>
      </c>
      <c r="C9302" t="s">
        <v>26</v>
      </c>
      <c r="D9302" t="s">
        <v>26</v>
      </c>
      <c r="E9302" t="s">
        <v>26</v>
      </c>
      <c r="F9302">
        <v>352601677.97000003</v>
      </c>
      <c r="G9302">
        <v>305144721.26999998</v>
      </c>
      <c r="H9302">
        <v>462587491.29000002</v>
      </c>
      <c r="I9302" t="s">
        <v>26</v>
      </c>
      <c r="J9302" t="s">
        <v>26</v>
      </c>
      <c r="K9302" t="s">
        <v>26</v>
      </c>
    </row>
    <row r="9303" spans="1:11" x14ac:dyDescent="0.25">
      <c r="A9303" s="1">
        <v>40026</v>
      </c>
      <c r="B9303" t="s">
        <v>149</v>
      </c>
      <c r="C9303" t="s">
        <v>26</v>
      </c>
      <c r="D9303" t="s">
        <v>26</v>
      </c>
      <c r="E9303" t="s">
        <v>26</v>
      </c>
      <c r="F9303">
        <v>340760348.13999999</v>
      </c>
      <c r="G9303">
        <v>292220344.49000001</v>
      </c>
      <c r="H9303">
        <v>451980078.10000002</v>
      </c>
      <c r="I9303" t="s">
        <v>26</v>
      </c>
      <c r="J9303" t="s">
        <v>26</v>
      </c>
      <c r="K9303" t="s">
        <v>26</v>
      </c>
    </row>
    <row r="9304" spans="1:11" x14ac:dyDescent="0.25">
      <c r="A9304" s="1">
        <v>40026</v>
      </c>
      <c r="B9304" t="s">
        <v>150</v>
      </c>
      <c r="C9304" t="s">
        <v>26</v>
      </c>
      <c r="D9304" t="s">
        <v>26</v>
      </c>
      <c r="E9304" t="s">
        <v>26</v>
      </c>
      <c r="F9304">
        <v>377443972.61000001</v>
      </c>
      <c r="G9304">
        <v>318223575.52999997</v>
      </c>
      <c r="H9304">
        <v>522288734.68000001</v>
      </c>
      <c r="I9304" t="s">
        <v>26</v>
      </c>
      <c r="J9304" t="s">
        <v>26</v>
      </c>
      <c r="K9304" t="s">
        <v>26</v>
      </c>
    </row>
    <row r="9305" spans="1:11" x14ac:dyDescent="0.25">
      <c r="A9305" s="1">
        <v>40026</v>
      </c>
      <c r="B9305" t="s">
        <v>151</v>
      </c>
      <c r="C9305" t="s">
        <v>26</v>
      </c>
      <c r="D9305" t="s">
        <v>26</v>
      </c>
      <c r="E9305" t="s">
        <v>26</v>
      </c>
      <c r="F9305">
        <v>311122602.17000002</v>
      </c>
      <c r="G9305">
        <v>269851434.75</v>
      </c>
      <c r="H9305">
        <v>433457144.55000001</v>
      </c>
      <c r="I9305" t="s">
        <v>26</v>
      </c>
      <c r="J9305" t="s">
        <v>26</v>
      </c>
      <c r="K9305" t="s">
        <v>26</v>
      </c>
    </row>
    <row r="9306" spans="1:11" x14ac:dyDescent="0.25">
      <c r="A9306" s="1">
        <v>40026</v>
      </c>
      <c r="B9306" t="s">
        <v>152</v>
      </c>
      <c r="C9306" t="s">
        <v>26</v>
      </c>
      <c r="D9306" t="s">
        <v>26</v>
      </c>
      <c r="E9306" t="s">
        <v>26</v>
      </c>
      <c r="F9306">
        <v>320316003.85000002</v>
      </c>
      <c r="G9306">
        <v>292040979.88999999</v>
      </c>
      <c r="H9306">
        <v>399398871.13</v>
      </c>
      <c r="I9306" t="s">
        <v>26</v>
      </c>
      <c r="J9306" t="s">
        <v>26</v>
      </c>
      <c r="K9306" t="s">
        <v>26</v>
      </c>
    </row>
    <row r="9307" spans="1:11" x14ac:dyDescent="0.25">
      <c r="A9307" s="1">
        <v>40026</v>
      </c>
      <c r="B9307" t="s">
        <v>153</v>
      </c>
      <c r="C9307" t="s">
        <v>26</v>
      </c>
      <c r="D9307" t="s">
        <v>26</v>
      </c>
      <c r="E9307" t="s">
        <v>26</v>
      </c>
      <c r="F9307">
        <v>392641301.22000003</v>
      </c>
      <c r="G9307">
        <v>372802101.13999999</v>
      </c>
      <c r="H9307">
        <v>448886216.22000003</v>
      </c>
      <c r="I9307" t="s">
        <v>26</v>
      </c>
      <c r="J9307" t="s">
        <v>26</v>
      </c>
      <c r="K9307" t="s">
        <v>26</v>
      </c>
    </row>
    <row r="9308" spans="1:11" x14ac:dyDescent="0.25">
      <c r="A9308" s="1">
        <v>40026</v>
      </c>
      <c r="B9308" t="s">
        <v>154</v>
      </c>
      <c r="C9308" t="s">
        <v>26</v>
      </c>
      <c r="D9308" t="s">
        <v>26</v>
      </c>
      <c r="E9308" t="s">
        <v>26</v>
      </c>
      <c r="F9308">
        <v>342830410.55000001</v>
      </c>
      <c r="G9308">
        <v>312808205.25999999</v>
      </c>
      <c r="H9308">
        <v>444998377.63999999</v>
      </c>
      <c r="I9308" t="s">
        <v>26</v>
      </c>
      <c r="J9308" t="s">
        <v>26</v>
      </c>
      <c r="K9308" t="s">
        <v>26</v>
      </c>
    </row>
    <row r="9309" spans="1:11" x14ac:dyDescent="0.25">
      <c r="A9309" s="1">
        <v>40026</v>
      </c>
      <c r="B9309" t="s">
        <v>155</v>
      </c>
      <c r="C9309" t="s">
        <v>26</v>
      </c>
      <c r="D9309" t="s">
        <v>26</v>
      </c>
      <c r="E9309" t="s">
        <v>26</v>
      </c>
      <c r="F9309">
        <v>322308774.38999999</v>
      </c>
      <c r="G9309">
        <v>296305745.51999998</v>
      </c>
      <c r="H9309">
        <v>397296641.24000001</v>
      </c>
      <c r="I9309" t="s">
        <v>26</v>
      </c>
      <c r="J9309" t="s">
        <v>26</v>
      </c>
      <c r="K9309" t="s">
        <v>26</v>
      </c>
    </row>
    <row r="9310" spans="1:11" x14ac:dyDescent="0.25">
      <c r="A9310" s="1">
        <v>40057</v>
      </c>
      <c r="B9310" t="s">
        <v>1</v>
      </c>
      <c r="C9310" t="s">
        <v>26</v>
      </c>
      <c r="D9310" t="s">
        <v>26</v>
      </c>
      <c r="E9310" t="s">
        <v>26</v>
      </c>
      <c r="F9310">
        <v>353081230.57999998</v>
      </c>
      <c r="G9310">
        <v>309688404.67000002</v>
      </c>
      <c r="H9310">
        <v>468113478.73000002</v>
      </c>
      <c r="I9310" t="s">
        <v>26</v>
      </c>
      <c r="J9310" t="s">
        <v>26</v>
      </c>
      <c r="K9310" t="s">
        <v>26</v>
      </c>
    </row>
    <row r="9311" spans="1:11" x14ac:dyDescent="0.25">
      <c r="A9311" s="1">
        <v>40057</v>
      </c>
      <c r="B9311" t="s">
        <v>126</v>
      </c>
      <c r="C9311" t="s">
        <v>26</v>
      </c>
      <c r="D9311" t="s">
        <v>26</v>
      </c>
      <c r="E9311" t="s">
        <v>26</v>
      </c>
      <c r="F9311">
        <v>349025856.22000003</v>
      </c>
      <c r="G9311">
        <v>312718479.35000002</v>
      </c>
      <c r="H9311">
        <v>447315561.94</v>
      </c>
      <c r="I9311" t="s">
        <v>26</v>
      </c>
      <c r="J9311" t="s">
        <v>26</v>
      </c>
      <c r="K9311" t="s">
        <v>26</v>
      </c>
    </row>
    <row r="9312" spans="1:11" x14ac:dyDescent="0.25">
      <c r="A9312" s="1">
        <v>40057</v>
      </c>
      <c r="B9312" t="s">
        <v>127</v>
      </c>
      <c r="C9312" t="s">
        <v>26</v>
      </c>
      <c r="D9312" t="s">
        <v>26</v>
      </c>
      <c r="E9312" t="s">
        <v>26</v>
      </c>
      <c r="F9312">
        <v>358369537.47000003</v>
      </c>
      <c r="G9312">
        <v>313524408.81999999</v>
      </c>
      <c r="H9312">
        <v>497903248.55000001</v>
      </c>
      <c r="I9312" t="s">
        <v>26</v>
      </c>
      <c r="J9312" t="s">
        <v>26</v>
      </c>
      <c r="K9312" t="s">
        <v>26</v>
      </c>
    </row>
    <row r="9313" spans="1:11" x14ac:dyDescent="0.25">
      <c r="A9313" s="1">
        <v>40057</v>
      </c>
      <c r="B9313" t="s">
        <v>113</v>
      </c>
      <c r="C9313" t="s">
        <v>26</v>
      </c>
      <c r="D9313" t="s">
        <v>26</v>
      </c>
      <c r="E9313" t="s">
        <v>26</v>
      </c>
      <c r="F9313">
        <v>356901530.88999999</v>
      </c>
      <c r="G9313">
        <v>310801618.88</v>
      </c>
      <c r="H9313">
        <v>469452321.06</v>
      </c>
      <c r="I9313" t="s">
        <v>26</v>
      </c>
      <c r="J9313" t="s">
        <v>26</v>
      </c>
      <c r="K9313" t="s">
        <v>26</v>
      </c>
    </row>
    <row r="9314" spans="1:11" x14ac:dyDescent="0.25">
      <c r="A9314" s="1">
        <v>40057</v>
      </c>
      <c r="B9314" t="s">
        <v>128</v>
      </c>
      <c r="C9314" t="s">
        <v>26</v>
      </c>
      <c r="D9314" t="s">
        <v>26</v>
      </c>
      <c r="E9314" t="s">
        <v>26</v>
      </c>
      <c r="F9314">
        <v>336157367.75</v>
      </c>
      <c r="G9314">
        <v>288634693.13999999</v>
      </c>
      <c r="H9314">
        <v>458789350.97000003</v>
      </c>
      <c r="I9314" t="s">
        <v>26</v>
      </c>
      <c r="J9314" t="s">
        <v>26</v>
      </c>
      <c r="K9314" t="s">
        <v>26</v>
      </c>
    </row>
    <row r="9315" spans="1:11" x14ac:dyDescent="0.25">
      <c r="A9315" s="1">
        <v>40057</v>
      </c>
      <c r="B9315" t="s">
        <v>129</v>
      </c>
      <c r="C9315" t="s">
        <v>26</v>
      </c>
      <c r="D9315" t="s">
        <v>26</v>
      </c>
      <c r="E9315" t="s">
        <v>26</v>
      </c>
      <c r="F9315">
        <v>349243863.08999997</v>
      </c>
      <c r="G9315">
        <v>322748063.5</v>
      </c>
      <c r="H9315">
        <v>429645661.35000002</v>
      </c>
      <c r="I9315" t="s">
        <v>26</v>
      </c>
      <c r="J9315" t="s">
        <v>26</v>
      </c>
      <c r="K9315" t="s">
        <v>26</v>
      </c>
    </row>
    <row r="9316" spans="1:11" x14ac:dyDescent="0.25">
      <c r="A9316" s="1">
        <v>40057</v>
      </c>
      <c r="B9316" t="s">
        <v>130</v>
      </c>
      <c r="C9316" t="s">
        <v>26</v>
      </c>
      <c r="D9316" t="s">
        <v>26</v>
      </c>
      <c r="E9316" t="s">
        <v>26</v>
      </c>
      <c r="F9316">
        <v>367787193.16000003</v>
      </c>
      <c r="G9316">
        <v>319913987.73000002</v>
      </c>
      <c r="H9316">
        <v>548003805.92999995</v>
      </c>
      <c r="I9316" t="s">
        <v>26</v>
      </c>
      <c r="J9316" t="s">
        <v>26</v>
      </c>
      <c r="K9316" t="s">
        <v>26</v>
      </c>
    </row>
    <row r="9317" spans="1:11" x14ac:dyDescent="0.25">
      <c r="A9317" s="1">
        <v>40057</v>
      </c>
      <c r="B9317" t="s">
        <v>131</v>
      </c>
      <c r="C9317" t="s">
        <v>26</v>
      </c>
      <c r="D9317" t="s">
        <v>26</v>
      </c>
      <c r="E9317" t="s">
        <v>26</v>
      </c>
      <c r="F9317">
        <v>398261938.25999999</v>
      </c>
      <c r="G9317">
        <v>325616884.87</v>
      </c>
      <c r="H9317">
        <v>622292600.74000001</v>
      </c>
      <c r="I9317" t="s">
        <v>26</v>
      </c>
      <c r="J9317" t="s">
        <v>26</v>
      </c>
      <c r="K9317" t="s">
        <v>26</v>
      </c>
    </row>
    <row r="9318" spans="1:11" x14ac:dyDescent="0.25">
      <c r="A9318" s="1">
        <v>40057</v>
      </c>
      <c r="B9318" t="s">
        <v>132</v>
      </c>
      <c r="C9318" t="s">
        <v>26</v>
      </c>
      <c r="D9318" t="s">
        <v>26</v>
      </c>
      <c r="E9318" t="s">
        <v>26</v>
      </c>
      <c r="F9318">
        <v>368344306.52999997</v>
      </c>
      <c r="G9318">
        <v>318982010.56999999</v>
      </c>
      <c r="H9318">
        <v>483379146.93000001</v>
      </c>
      <c r="I9318" t="s">
        <v>26</v>
      </c>
      <c r="J9318" t="s">
        <v>26</v>
      </c>
      <c r="K9318" t="s">
        <v>26</v>
      </c>
    </row>
    <row r="9319" spans="1:11" x14ac:dyDescent="0.25">
      <c r="A9319" s="1">
        <v>40057</v>
      </c>
      <c r="B9319" t="s">
        <v>133</v>
      </c>
      <c r="C9319" t="s">
        <v>26</v>
      </c>
      <c r="D9319" t="s">
        <v>26</v>
      </c>
      <c r="E9319" t="s">
        <v>26</v>
      </c>
      <c r="F9319">
        <v>327987304.76999998</v>
      </c>
      <c r="G9319">
        <v>295747388.55000001</v>
      </c>
      <c r="H9319">
        <v>416081244.61000001</v>
      </c>
      <c r="I9319" t="s">
        <v>26</v>
      </c>
      <c r="J9319" t="s">
        <v>26</v>
      </c>
      <c r="K9319" t="s">
        <v>26</v>
      </c>
    </row>
    <row r="9320" spans="1:11" x14ac:dyDescent="0.25">
      <c r="A9320" s="1">
        <v>40057</v>
      </c>
      <c r="B9320" t="s">
        <v>134</v>
      </c>
      <c r="C9320" t="s">
        <v>26</v>
      </c>
      <c r="D9320" t="s">
        <v>26</v>
      </c>
      <c r="E9320" t="s">
        <v>26</v>
      </c>
      <c r="F9320">
        <v>323050214.80000001</v>
      </c>
      <c r="G9320">
        <v>305947635.50999999</v>
      </c>
      <c r="H9320">
        <v>366155864.32999998</v>
      </c>
      <c r="I9320" t="s">
        <v>26</v>
      </c>
      <c r="J9320" t="s">
        <v>26</v>
      </c>
      <c r="K9320" t="s">
        <v>26</v>
      </c>
    </row>
    <row r="9321" spans="1:11" x14ac:dyDescent="0.25">
      <c r="A9321" s="1">
        <v>40057</v>
      </c>
      <c r="B9321" t="s">
        <v>135</v>
      </c>
      <c r="C9321" t="s">
        <v>26</v>
      </c>
      <c r="D9321" t="s">
        <v>26</v>
      </c>
      <c r="E9321" t="s">
        <v>26</v>
      </c>
      <c r="F9321">
        <v>327419315.44999999</v>
      </c>
      <c r="G9321">
        <v>288900673.88999999</v>
      </c>
      <c r="H9321">
        <v>440910821.06</v>
      </c>
      <c r="I9321" t="s">
        <v>26</v>
      </c>
      <c r="J9321" t="s">
        <v>26</v>
      </c>
      <c r="K9321" t="s">
        <v>26</v>
      </c>
    </row>
    <row r="9322" spans="1:11" x14ac:dyDescent="0.25">
      <c r="A9322" s="1">
        <v>40057</v>
      </c>
      <c r="B9322" t="s">
        <v>136</v>
      </c>
      <c r="C9322" t="s">
        <v>26</v>
      </c>
      <c r="D9322" t="s">
        <v>26</v>
      </c>
      <c r="E9322" t="s">
        <v>26</v>
      </c>
      <c r="F9322">
        <v>374378331.06</v>
      </c>
      <c r="G9322">
        <v>333565508.81</v>
      </c>
      <c r="H9322">
        <v>513399147.63999999</v>
      </c>
      <c r="I9322" t="s">
        <v>26</v>
      </c>
      <c r="J9322" t="s">
        <v>26</v>
      </c>
      <c r="K9322" t="s">
        <v>26</v>
      </c>
    </row>
    <row r="9323" spans="1:11" x14ac:dyDescent="0.25">
      <c r="A9323" s="1">
        <v>40057</v>
      </c>
      <c r="B9323" t="s">
        <v>137</v>
      </c>
      <c r="C9323" t="s">
        <v>26</v>
      </c>
      <c r="D9323" t="s">
        <v>26</v>
      </c>
      <c r="E9323" t="s">
        <v>26</v>
      </c>
      <c r="F9323">
        <v>359288502.13999999</v>
      </c>
      <c r="G9323">
        <v>299413133.69</v>
      </c>
      <c r="H9323">
        <v>610731645.77999997</v>
      </c>
      <c r="I9323" t="s">
        <v>26</v>
      </c>
      <c r="J9323" t="s">
        <v>26</v>
      </c>
      <c r="K9323" t="s">
        <v>26</v>
      </c>
    </row>
    <row r="9324" spans="1:11" x14ac:dyDescent="0.25">
      <c r="A9324" s="1">
        <v>40057</v>
      </c>
      <c r="B9324" t="s">
        <v>138</v>
      </c>
      <c r="C9324" t="s">
        <v>26</v>
      </c>
      <c r="D9324" t="s">
        <v>26</v>
      </c>
      <c r="E9324" t="s">
        <v>26</v>
      </c>
      <c r="F9324">
        <v>418125202.61000001</v>
      </c>
      <c r="G9324">
        <v>350268463.13</v>
      </c>
      <c r="H9324">
        <v>639252476.44000006</v>
      </c>
      <c r="I9324" t="s">
        <v>26</v>
      </c>
      <c r="J9324" t="s">
        <v>26</v>
      </c>
      <c r="K9324" t="s">
        <v>26</v>
      </c>
    </row>
    <row r="9325" spans="1:11" x14ac:dyDescent="0.25">
      <c r="A9325" s="1">
        <v>40057</v>
      </c>
      <c r="B9325" t="s">
        <v>139</v>
      </c>
      <c r="C9325" t="s">
        <v>26</v>
      </c>
      <c r="D9325" t="s">
        <v>26</v>
      </c>
      <c r="E9325" t="s">
        <v>26</v>
      </c>
      <c r="F9325">
        <v>376985413.51999998</v>
      </c>
      <c r="G9325">
        <v>317337163.76999998</v>
      </c>
      <c r="H9325">
        <v>585204904.71000004</v>
      </c>
      <c r="I9325" t="s">
        <v>26</v>
      </c>
      <c r="J9325" t="s">
        <v>26</v>
      </c>
      <c r="K9325" t="s">
        <v>26</v>
      </c>
    </row>
    <row r="9326" spans="1:11" x14ac:dyDescent="0.25">
      <c r="A9326" s="1">
        <v>40057</v>
      </c>
      <c r="B9326" t="s">
        <v>140</v>
      </c>
      <c r="C9326" t="s">
        <v>26</v>
      </c>
      <c r="D9326" t="s">
        <v>26</v>
      </c>
      <c r="E9326" t="s">
        <v>26</v>
      </c>
      <c r="F9326">
        <v>307949108.98000002</v>
      </c>
      <c r="G9326">
        <v>279472574.49000001</v>
      </c>
      <c r="H9326">
        <v>400737626.26999998</v>
      </c>
      <c r="I9326" t="s">
        <v>26</v>
      </c>
      <c r="J9326" t="s">
        <v>26</v>
      </c>
      <c r="K9326" t="s">
        <v>26</v>
      </c>
    </row>
    <row r="9327" spans="1:11" x14ac:dyDescent="0.25">
      <c r="A9327" s="1">
        <v>40057</v>
      </c>
      <c r="B9327" t="s">
        <v>141</v>
      </c>
      <c r="C9327" t="s">
        <v>26</v>
      </c>
      <c r="D9327" t="s">
        <v>26</v>
      </c>
      <c r="E9327" t="s">
        <v>26</v>
      </c>
      <c r="F9327">
        <v>365967553.25</v>
      </c>
      <c r="G9327">
        <v>331418265.73000002</v>
      </c>
      <c r="H9327">
        <v>478042432.75</v>
      </c>
      <c r="I9327" t="s">
        <v>26</v>
      </c>
      <c r="J9327" t="s">
        <v>26</v>
      </c>
      <c r="K9327" t="s">
        <v>26</v>
      </c>
    </row>
    <row r="9328" spans="1:11" x14ac:dyDescent="0.25">
      <c r="A9328" s="1">
        <v>40057</v>
      </c>
      <c r="B9328" t="s">
        <v>142</v>
      </c>
      <c r="C9328" t="s">
        <v>26</v>
      </c>
      <c r="D9328" t="s">
        <v>26</v>
      </c>
      <c r="E9328" t="s">
        <v>26</v>
      </c>
      <c r="F9328">
        <v>347824009.13</v>
      </c>
      <c r="G9328">
        <v>305607529.50999999</v>
      </c>
      <c r="H9328">
        <v>480527274.67000002</v>
      </c>
      <c r="I9328" t="s">
        <v>26</v>
      </c>
      <c r="J9328" t="s">
        <v>26</v>
      </c>
      <c r="K9328" t="s">
        <v>26</v>
      </c>
    </row>
    <row r="9329" spans="1:11" x14ac:dyDescent="0.25">
      <c r="A9329" s="1">
        <v>40057</v>
      </c>
      <c r="B9329" t="s">
        <v>143</v>
      </c>
      <c r="C9329" t="s">
        <v>26</v>
      </c>
      <c r="D9329" t="s">
        <v>26</v>
      </c>
      <c r="E9329" t="s">
        <v>26</v>
      </c>
      <c r="F9329">
        <v>343296333.50999999</v>
      </c>
      <c r="G9329">
        <v>304609043.02999997</v>
      </c>
      <c r="H9329">
        <v>439676066.85000002</v>
      </c>
      <c r="I9329" t="s">
        <v>26</v>
      </c>
      <c r="J9329" t="s">
        <v>26</v>
      </c>
      <c r="K9329" t="s">
        <v>26</v>
      </c>
    </row>
    <row r="9330" spans="1:11" x14ac:dyDescent="0.25">
      <c r="A9330" s="1">
        <v>40057</v>
      </c>
      <c r="B9330" t="s">
        <v>144</v>
      </c>
      <c r="C9330" t="s">
        <v>26</v>
      </c>
      <c r="D9330" t="s">
        <v>26</v>
      </c>
      <c r="E9330" t="s">
        <v>26</v>
      </c>
      <c r="F9330">
        <v>338153723.33999997</v>
      </c>
      <c r="G9330">
        <v>287176096.14999998</v>
      </c>
      <c r="H9330">
        <v>506714297.05000001</v>
      </c>
      <c r="I9330" t="s">
        <v>26</v>
      </c>
      <c r="J9330" t="s">
        <v>26</v>
      </c>
      <c r="K9330" t="s">
        <v>26</v>
      </c>
    </row>
    <row r="9331" spans="1:11" x14ac:dyDescent="0.25">
      <c r="A9331" s="1">
        <v>40057</v>
      </c>
      <c r="B9331" t="s">
        <v>145</v>
      </c>
      <c r="C9331" t="s">
        <v>26</v>
      </c>
      <c r="D9331" t="s">
        <v>26</v>
      </c>
      <c r="E9331" t="s">
        <v>26</v>
      </c>
      <c r="F9331">
        <v>362279600.95999998</v>
      </c>
      <c r="G9331">
        <v>324123445.85000002</v>
      </c>
      <c r="H9331">
        <v>463415247.52999997</v>
      </c>
      <c r="I9331" t="s">
        <v>26</v>
      </c>
      <c r="J9331" t="s">
        <v>26</v>
      </c>
      <c r="K9331" t="s">
        <v>26</v>
      </c>
    </row>
    <row r="9332" spans="1:11" x14ac:dyDescent="0.25">
      <c r="A9332" s="1">
        <v>40057</v>
      </c>
      <c r="B9332" t="s">
        <v>146</v>
      </c>
      <c r="C9332" t="s">
        <v>26</v>
      </c>
      <c r="D9332" t="s">
        <v>26</v>
      </c>
      <c r="E9332" t="s">
        <v>26</v>
      </c>
      <c r="F9332">
        <v>365870212.31999999</v>
      </c>
      <c r="G9332">
        <v>331056164.79000002</v>
      </c>
      <c r="H9332">
        <v>465049698.22000003</v>
      </c>
      <c r="I9332" t="s">
        <v>26</v>
      </c>
      <c r="J9332" t="s">
        <v>26</v>
      </c>
      <c r="K9332" t="s">
        <v>26</v>
      </c>
    </row>
    <row r="9333" spans="1:11" x14ac:dyDescent="0.25">
      <c r="A9333" s="1">
        <v>40057</v>
      </c>
      <c r="B9333" t="s">
        <v>2</v>
      </c>
      <c r="C9333" t="s">
        <v>26</v>
      </c>
      <c r="D9333" t="s">
        <v>26</v>
      </c>
      <c r="E9333" t="s">
        <v>26</v>
      </c>
      <c r="F9333">
        <v>353535730.14999998</v>
      </c>
      <c r="G9333">
        <v>308177005.80000001</v>
      </c>
      <c r="H9333">
        <v>482330975.85000002</v>
      </c>
      <c r="I9333" t="s">
        <v>26</v>
      </c>
      <c r="J9333" t="s">
        <v>26</v>
      </c>
      <c r="K9333" t="s">
        <v>26</v>
      </c>
    </row>
    <row r="9334" spans="1:11" x14ac:dyDescent="0.25">
      <c r="A9334" s="1">
        <v>40057</v>
      </c>
      <c r="B9334" t="s">
        <v>147</v>
      </c>
      <c r="C9334" t="s">
        <v>26</v>
      </c>
      <c r="D9334" t="s">
        <v>26</v>
      </c>
      <c r="E9334" t="s">
        <v>26</v>
      </c>
      <c r="F9334">
        <v>360026320.62</v>
      </c>
      <c r="G9334">
        <v>294631051.19</v>
      </c>
      <c r="H9334">
        <v>507996551.52999997</v>
      </c>
      <c r="I9334" t="s">
        <v>26</v>
      </c>
      <c r="J9334" t="s">
        <v>26</v>
      </c>
      <c r="K9334" t="s">
        <v>26</v>
      </c>
    </row>
    <row r="9335" spans="1:11" x14ac:dyDescent="0.25">
      <c r="A9335" s="1">
        <v>40057</v>
      </c>
      <c r="B9335" t="s">
        <v>148</v>
      </c>
      <c r="C9335" t="s">
        <v>26</v>
      </c>
      <c r="D9335" t="s">
        <v>26</v>
      </c>
      <c r="E9335" t="s">
        <v>26</v>
      </c>
      <c r="F9335">
        <v>353236360.99000001</v>
      </c>
      <c r="G9335">
        <v>306212727.80000001</v>
      </c>
      <c r="H9335">
        <v>462587491.29000002</v>
      </c>
      <c r="I9335" t="s">
        <v>26</v>
      </c>
      <c r="J9335" t="s">
        <v>26</v>
      </c>
      <c r="K9335" t="s">
        <v>26</v>
      </c>
    </row>
    <row r="9336" spans="1:11" x14ac:dyDescent="0.25">
      <c r="A9336" s="1">
        <v>40057</v>
      </c>
      <c r="B9336" t="s">
        <v>149</v>
      </c>
      <c r="C9336" t="s">
        <v>26</v>
      </c>
      <c r="D9336" t="s">
        <v>26</v>
      </c>
      <c r="E9336" t="s">
        <v>26</v>
      </c>
      <c r="F9336">
        <v>341339640.73000002</v>
      </c>
      <c r="G9336">
        <v>293155449.58999997</v>
      </c>
      <c r="H9336">
        <v>451980078.10000002</v>
      </c>
      <c r="I9336" t="s">
        <v>26</v>
      </c>
      <c r="J9336" t="s">
        <v>26</v>
      </c>
      <c r="K9336" t="s">
        <v>26</v>
      </c>
    </row>
    <row r="9337" spans="1:11" x14ac:dyDescent="0.25">
      <c r="A9337" s="1">
        <v>40057</v>
      </c>
      <c r="B9337" t="s">
        <v>150</v>
      </c>
      <c r="C9337" t="s">
        <v>26</v>
      </c>
      <c r="D9337" t="s">
        <v>26</v>
      </c>
      <c r="E9337" t="s">
        <v>26</v>
      </c>
      <c r="F9337">
        <v>378198860.56</v>
      </c>
      <c r="G9337">
        <v>319369180.39999998</v>
      </c>
      <c r="H9337">
        <v>522288734.68000001</v>
      </c>
      <c r="I9337" t="s">
        <v>26</v>
      </c>
      <c r="J9337" t="s">
        <v>26</v>
      </c>
      <c r="K9337" t="s">
        <v>26</v>
      </c>
    </row>
    <row r="9338" spans="1:11" x14ac:dyDescent="0.25">
      <c r="A9338" s="1">
        <v>40057</v>
      </c>
      <c r="B9338" t="s">
        <v>151</v>
      </c>
      <c r="C9338" t="s">
        <v>26</v>
      </c>
      <c r="D9338" t="s">
        <v>26</v>
      </c>
      <c r="E9338" t="s">
        <v>26</v>
      </c>
      <c r="F9338">
        <v>311527061.55000001</v>
      </c>
      <c r="G9338">
        <v>270445107.89999998</v>
      </c>
      <c r="H9338">
        <v>433457144.55000001</v>
      </c>
      <c r="I9338" t="s">
        <v>26</v>
      </c>
      <c r="J9338" t="s">
        <v>26</v>
      </c>
      <c r="K9338" t="s">
        <v>26</v>
      </c>
    </row>
    <row r="9339" spans="1:11" x14ac:dyDescent="0.25">
      <c r="A9339" s="1">
        <v>40057</v>
      </c>
      <c r="B9339" t="s">
        <v>152</v>
      </c>
      <c r="C9339" t="s">
        <v>26</v>
      </c>
      <c r="D9339" t="s">
        <v>26</v>
      </c>
      <c r="E9339" t="s">
        <v>26</v>
      </c>
      <c r="F9339">
        <v>320636319.86000001</v>
      </c>
      <c r="G9339">
        <v>292537449.56</v>
      </c>
      <c r="H9339">
        <v>399398871.13</v>
      </c>
      <c r="I9339" t="s">
        <v>26</v>
      </c>
      <c r="J9339" t="s">
        <v>26</v>
      </c>
      <c r="K9339" t="s">
        <v>26</v>
      </c>
    </row>
    <row r="9340" spans="1:11" x14ac:dyDescent="0.25">
      <c r="A9340" s="1">
        <v>40057</v>
      </c>
      <c r="B9340" t="s">
        <v>153</v>
      </c>
      <c r="C9340" t="s">
        <v>26</v>
      </c>
      <c r="D9340" t="s">
        <v>26</v>
      </c>
      <c r="E9340" t="s">
        <v>26</v>
      </c>
      <c r="F9340">
        <v>393112470.77999997</v>
      </c>
      <c r="G9340">
        <v>373510425.13</v>
      </c>
      <c r="H9340">
        <v>448886216.22000003</v>
      </c>
      <c r="I9340" t="s">
        <v>26</v>
      </c>
      <c r="J9340" t="s">
        <v>26</v>
      </c>
      <c r="K9340" t="s">
        <v>26</v>
      </c>
    </row>
    <row r="9341" spans="1:11" x14ac:dyDescent="0.25">
      <c r="A9341" s="1">
        <v>40057</v>
      </c>
      <c r="B9341" t="s">
        <v>154</v>
      </c>
      <c r="C9341" t="s">
        <v>26</v>
      </c>
      <c r="D9341" t="s">
        <v>26</v>
      </c>
      <c r="E9341" t="s">
        <v>26</v>
      </c>
      <c r="F9341">
        <v>343378939.20999998</v>
      </c>
      <c r="G9341">
        <v>313590225.76999998</v>
      </c>
      <c r="H9341">
        <v>444998377.63999999</v>
      </c>
      <c r="I9341" t="s">
        <v>26</v>
      </c>
      <c r="J9341" t="s">
        <v>26</v>
      </c>
      <c r="K9341" t="s">
        <v>26</v>
      </c>
    </row>
    <row r="9342" spans="1:11" x14ac:dyDescent="0.25">
      <c r="A9342" s="1">
        <v>40057</v>
      </c>
      <c r="B9342" t="s">
        <v>155</v>
      </c>
      <c r="C9342" t="s">
        <v>26</v>
      </c>
      <c r="D9342" t="s">
        <v>26</v>
      </c>
      <c r="E9342" t="s">
        <v>26</v>
      </c>
      <c r="F9342">
        <v>323179008.07999998</v>
      </c>
      <c r="G9342">
        <v>297639121.37</v>
      </c>
      <c r="H9342">
        <v>397296641.24000001</v>
      </c>
      <c r="I9342" t="s">
        <v>26</v>
      </c>
      <c r="J9342" t="s">
        <v>26</v>
      </c>
      <c r="K9342" t="s">
        <v>26</v>
      </c>
    </row>
    <row r="9343" spans="1:11" x14ac:dyDescent="0.25">
      <c r="A9343" s="1">
        <v>40087</v>
      </c>
      <c r="B9343" t="s">
        <v>1</v>
      </c>
      <c r="C9343" t="s">
        <v>26</v>
      </c>
      <c r="D9343" t="s">
        <v>26</v>
      </c>
      <c r="E9343" t="s">
        <v>26</v>
      </c>
      <c r="F9343">
        <v>354246398.63999999</v>
      </c>
      <c r="G9343">
        <v>310369719.16000003</v>
      </c>
      <c r="H9343">
        <v>470407234.77999997</v>
      </c>
      <c r="I9343" t="s">
        <v>26</v>
      </c>
      <c r="J9343" t="s">
        <v>26</v>
      </c>
      <c r="K9343" t="s">
        <v>26</v>
      </c>
    </row>
    <row r="9344" spans="1:11" x14ac:dyDescent="0.25">
      <c r="A9344" s="1">
        <v>40087</v>
      </c>
      <c r="B9344" t="s">
        <v>126</v>
      </c>
      <c r="C9344" t="s">
        <v>26</v>
      </c>
      <c r="D9344" t="s">
        <v>26</v>
      </c>
      <c r="E9344" t="s">
        <v>26</v>
      </c>
      <c r="F9344">
        <v>353458484.60000002</v>
      </c>
      <c r="G9344">
        <v>313093741.52999997</v>
      </c>
      <c r="H9344">
        <v>460779760.36000001</v>
      </c>
      <c r="I9344" t="s">
        <v>26</v>
      </c>
      <c r="J9344" t="s">
        <v>26</v>
      </c>
      <c r="K9344" t="s">
        <v>26</v>
      </c>
    </row>
    <row r="9345" spans="1:11" x14ac:dyDescent="0.25">
      <c r="A9345" s="1">
        <v>40087</v>
      </c>
      <c r="B9345" t="s">
        <v>127</v>
      </c>
      <c r="C9345" t="s">
        <v>26</v>
      </c>
      <c r="D9345" t="s">
        <v>26</v>
      </c>
      <c r="E9345" t="s">
        <v>26</v>
      </c>
      <c r="F9345">
        <v>360770613.37</v>
      </c>
      <c r="G9345">
        <v>314747154.00999999</v>
      </c>
      <c r="H9345">
        <v>503380184.27999997</v>
      </c>
      <c r="I9345" t="s">
        <v>26</v>
      </c>
      <c r="J9345" t="s">
        <v>26</v>
      </c>
      <c r="K9345" t="s">
        <v>26</v>
      </c>
    </row>
    <row r="9346" spans="1:11" x14ac:dyDescent="0.25">
      <c r="A9346" s="1">
        <v>40087</v>
      </c>
      <c r="B9346" t="s">
        <v>113</v>
      </c>
      <c r="C9346" t="s">
        <v>26</v>
      </c>
      <c r="D9346" t="s">
        <v>26</v>
      </c>
      <c r="E9346" t="s">
        <v>26</v>
      </c>
      <c r="F9346">
        <v>357079981.64999998</v>
      </c>
      <c r="G9346">
        <v>311112420.5</v>
      </c>
      <c r="H9346">
        <v>469452321.06</v>
      </c>
      <c r="I9346" t="s">
        <v>26</v>
      </c>
      <c r="J9346" t="s">
        <v>26</v>
      </c>
      <c r="K9346" t="s">
        <v>26</v>
      </c>
    </row>
    <row r="9347" spans="1:11" x14ac:dyDescent="0.25">
      <c r="A9347" s="1">
        <v>40087</v>
      </c>
      <c r="B9347" t="s">
        <v>128</v>
      </c>
      <c r="C9347" t="s">
        <v>26</v>
      </c>
      <c r="D9347" t="s">
        <v>26</v>
      </c>
      <c r="E9347" t="s">
        <v>26</v>
      </c>
      <c r="F9347">
        <v>336459909.38</v>
      </c>
      <c r="G9347">
        <v>289096508.64999998</v>
      </c>
      <c r="H9347">
        <v>458789350.97000003</v>
      </c>
      <c r="I9347" t="s">
        <v>26</v>
      </c>
      <c r="J9347" t="s">
        <v>26</v>
      </c>
      <c r="K9347" t="s">
        <v>26</v>
      </c>
    </row>
    <row r="9348" spans="1:11" x14ac:dyDescent="0.25">
      <c r="A9348" s="1">
        <v>40087</v>
      </c>
      <c r="B9348" t="s">
        <v>129</v>
      </c>
      <c r="C9348" t="s">
        <v>26</v>
      </c>
      <c r="D9348" t="s">
        <v>26</v>
      </c>
      <c r="E9348" t="s">
        <v>26</v>
      </c>
      <c r="F9348">
        <v>350151897.13999999</v>
      </c>
      <c r="G9348">
        <v>324103605.36000001</v>
      </c>
      <c r="H9348">
        <v>429645661.35000002</v>
      </c>
      <c r="I9348" t="s">
        <v>26</v>
      </c>
      <c r="J9348" t="s">
        <v>26</v>
      </c>
      <c r="K9348" t="s">
        <v>26</v>
      </c>
    </row>
    <row r="9349" spans="1:11" x14ac:dyDescent="0.25">
      <c r="A9349" s="1">
        <v>40087</v>
      </c>
      <c r="B9349" t="s">
        <v>130</v>
      </c>
      <c r="C9349" t="s">
        <v>26</v>
      </c>
      <c r="D9349" t="s">
        <v>26</v>
      </c>
      <c r="E9349" t="s">
        <v>26</v>
      </c>
      <c r="F9349">
        <v>368154980.36000001</v>
      </c>
      <c r="G9349">
        <v>318570348.98000002</v>
      </c>
      <c r="H9349">
        <v>553538644.37</v>
      </c>
      <c r="I9349" t="s">
        <v>26</v>
      </c>
      <c r="J9349" t="s">
        <v>26</v>
      </c>
      <c r="K9349" t="s">
        <v>26</v>
      </c>
    </row>
    <row r="9350" spans="1:11" x14ac:dyDescent="0.25">
      <c r="A9350" s="1">
        <v>40087</v>
      </c>
      <c r="B9350" t="s">
        <v>131</v>
      </c>
      <c r="C9350" t="s">
        <v>26</v>
      </c>
      <c r="D9350" t="s">
        <v>26</v>
      </c>
      <c r="E9350" t="s">
        <v>26</v>
      </c>
      <c r="F9350">
        <v>398620374</v>
      </c>
      <c r="G9350">
        <v>326105310.19</v>
      </c>
      <c r="H9350">
        <v>622292600.74000001</v>
      </c>
      <c r="I9350" t="s">
        <v>26</v>
      </c>
      <c r="J9350" t="s">
        <v>26</v>
      </c>
      <c r="K9350" t="s">
        <v>26</v>
      </c>
    </row>
    <row r="9351" spans="1:11" x14ac:dyDescent="0.25">
      <c r="A9351" s="1">
        <v>40087</v>
      </c>
      <c r="B9351" t="s">
        <v>132</v>
      </c>
      <c r="C9351" t="s">
        <v>26</v>
      </c>
      <c r="D9351" t="s">
        <v>26</v>
      </c>
      <c r="E9351" t="s">
        <v>26</v>
      </c>
      <c r="F9351">
        <v>369154664</v>
      </c>
      <c r="G9351">
        <v>320226040.41000003</v>
      </c>
      <c r="H9351">
        <v>483379146.93000001</v>
      </c>
      <c r="I9351" t="s">
        <v>26</v>
      </c>
      <c r="J9351" t="s">
        <v>26</v>
      </c>
      <c r="K9351" t="s">
        <v>26</v>
      </c>
    </row>
    <row r="9352" spans="1:11" x14ac:dyDescent="0.25">
      <c r="A9352" s="1">
        <v>40087</v>
      </c>
      <c r="B9352" t="s">
        <v>133</v>
      </c>
      <c r="C9352" t="s">
        <v>26</v>
      </c>
      <c r="D9352" t="s">
        <v>26</v>
      </c>
      <c r="E9352" t="s">
        <v>26</v>
      </c>
      <c r="F9352">
        <v>336678968.35000002</v>
      </c>
      <c r="G9352">
        <v>296072710.68000001</v>
      </c>
      <c r="H9352">
        <v>441046119.29000002</v>
      </c>
      <c r="I9352" t="s">
        <v>26</v>
      </c>
      <c r="J9352" t="s">
        <v>26</v>
      </c>
      <c r="K9352" t="s">
        <v>26</v>
      </c>
    </row>
    <row r="9353" spans="1:11" x14ac:dyDescent="0.25">
      <c r="A9353" s="1">
        <v>40087</v>
      </c>
      <c r="B9353" t="s">
        <v>134</v>
      </c>
      <c r="C9353" t="s">
        <v>26</v>
      </c>
      <c r="D9353" t="s">
        <v>26</v>
      </c>
      <c r="E9353" t="s">
        <v>26</v>
      </c>
      <c r="F9353">
        <v>332935551.37</v>
      </c>
      <c r="G9353">
        <v>306284177.91000003</v>
      </c>
      <c r="H9353">
        <v>394276634.70999998</v>
      </c>
      <c r="I9353" t="s">
        <v>26</v>
      </c>
      <c r="J9353" t="s">
        <v>26</v>
      </c>
      <c r="K9353" t="s">
        <v>26</v>
      </c>
    </row>
    <row r="9354" spans="1:11" x14ac:dyDescent="0.25">
      <c r="A9354" s="1">
        <v>40087</v>
      </c>
      <c r="B9354" t="s">
        <v>135</v>
      </c>
      <c r="C9354" t="s">
        <v>26</v>
      </c>
      <c r="D9354" t="s">
        <v>26</v>
      </c>
      <c r="E9354" t="s">
        <v>26</v>
      </c>
      <c r="F9354">
        <v>327615767.04000002</v>
      </c>
      <c r="G9354">
        <v>289189574.56999999</v>
      </c>
      <c r="H9354">
        <v>440910821.06</v>
      </c>
      <c r="I9354" t="s">
        <v>26</v>
      </c>
      <c r="J9354" t="s">
        <v>26</v>
      </c>
      <c r="K9354" t="s">
        <v>26</v>
      </c>
    </row>
    <row r="9355" spans="1:11" x14ac:dyDescent="0.25">
      <c r="A9355" s="1">
        <v>40087</v>
      </c>
      <c r="B9355" t="s">
        <v>136</v>
      </c>
      <c r="C9355" t="s">
        <v>26</v>
      </c>
      <c r="D9355" t="s">
        <v>26</v>
      </c>
      <c r="E9355" t="s">
        <v>26</v>
      </c>
      <c r="F9355">
        <v>375164525.55000001</v>
      </c>
      <c r="G9355">
        <v>334732988.08999997</v>
      </c>
      <c r="H9355">
        <v>513399147.63999999</v>
      </c>
      <c r="I9355" t="s">
        <v>26</v>
      </c>
      <c r="J9355" t="s">
        <v>26</v>
      </c>
      <c r="K9355" t="s">
        <v>26</v>
      </c>
    </row>
    <row r="9356" spans="1:11" x14ac:dyDescent="0.25">
      <c r="A9356" s="1">
        <v>40087</v>
      </c>
      <c r="B9356" t="s">
        <v>137</v>
      </c>
      <c r="C9356" t="s">
        <v>26</v>
      </c>
      <c r="D9356" t="s">
        <v>26</v>
      </c>
      <c r="E9356" t="s">
        <v>26</v>
      </c>
      <c r="F9356">
        <v>361264588.89999998</v>
      </c>
      <c r="G9356">
        <v>302018027.94999999</v>
      </c>
      <c r="H9356">
        <v>610609499.45000005</v>
      </c>
      <c r="I9356" t="s">
        <v>26</v>
      </c>
      <c r="J9356" t="s">
        <v>26</v>
      </c>
      <c r="K9356" t="s">
        <v>26</v>
      </c>
    </row>
    <row r="9357" spans="1:11" x14ac:dyDescent="0.25">
      <c r="A9357" s="1">
        <v>40087</v>
      </c>
      <c r="B9357" t="s">
        <v>138</v>
      </c>
      <c r="C9357" t="s">
        <v>26</v>
      </c>
      <c r="D9357" t="s">
        <v>26</v>
      </c>
      <c r="E9357" t="s">
        <v>26</v>
      </c>
      <c r="F9357">
        <v>419839515.94</v>
      </c>
      <c r="G9357">
        <v>352580234.98000002</v>
      </c>
      <c r="H9357">
        <v>639252476.44000006</v>
      </c>
      <c r="I9357" t="s">
        <v>26</v>
      </c>
      <c r="J9357" t="s">
        <v>26</v>
      </c>
      <c r="K9357" t="s">
        <v>26</v>
      </c>
    </row>
    <row r="9358" spans="1:11" x14ac:dyDescent="0.25">
      <c r="A9358" s="1">
        <v>40087</v>
      </c>
      <c r="B9358" t="s">
        <v>139</v>
      </c>
      <c r="C9358" t="s">
        <v>26</v>
      </c>
      <c r="D9358" t="s">
        <v>26</v>
      </c>
      <c r="E9358" t="s">
        <v>26</v>
      </c>
      <c r="F9358">
        <v>377927877.05000001</v>
      </c>
      <c r="G9358">
        <v>318669979.86000001</v>
      </c>
      <c r="H9358">
        <v>585204904.71000004</v>
      </c>
      <c r="I9358" t="s">
        <v>26</v>
      </c>
      <c r="J9358" t="s">
        <v>26</v>
      </c>
      <c r="K9358" t="s">
        <v>26</v>
      </c>
    </row>
    <row r="9359" spans="1:11" x14ac:dyDescent="0.25">
      <c r="A9359" s="1">
        <v>40087</v>
      </c>
      <c r="B9359" t="s">
        <v>140</v>
      </c>
      <c r="C9359" t="s">
        <v>26</v>
      </c>
      <c r="D9359" t="s">
        <v>26</v>
      </c>
      <c r="E9359" t="s">
        <v>26</v>
      </c>
      <c r="F9359">
        <v>308257058.08999997</v>
      </c>
      <c r="G9359">
        <v>279919730.61000001</v>
      </c>
      <c r="H9359">
        <v>400737626.26999998</v>
      </c>
      <c r="I9359" t="s">
        <v>26</v>
      </c>
      <c r="J9359" t="s">
        <v>26</v>
      </c>
      <c r="K9359" t="s">
        <v>26</v>
      </c>
    </row>
    <row r="9360" spans="1:11" x14ac:dyDescent="0.25">
      <c r="A9360" s="1">
        <v>40087</v>
      </c>
      <c r="B9360" t="s">
        <v>141</v>
      </c>
      <c r="C9360" t="s">
        <v>26</v>
      </c>
      <c r="D9360" t="s">
        <v>26</v>
      </c>
      <c r="E9360" t="s">
        <v>26</v>
      </c>
      <c r="F9360">
        <v>366589698.08999997</v>
      </c>
      <c r="G9360">
        <v>332313095.04000002</v>
      </c>
      <c r="H9360">
        <v>478042432.75</v>
      </c>
      <c r="I9360" t="s">
        <v>26</v>
      </c>
      <c r="J9360" t="s">
        <v>26</v>
      </c>
      <c r="K9360" t="s">
        <v>26</v>
      </c>
    </row>
    <row r="9361" spans="1:11" x14ac:dyDescent="0.25">
      <c r="A9361" s="1">
        <v>40087</v>
      </c>
      <c r="B9361" t="s">
        <v>142</v>
      </c>
      <c r="C9361" t="s">
        <v>26</v>
      </c>
      <c r="D9361" t="s">
        <v>26</v>
      </c>
      <c r="E9361" t="s">
        <v>26</v>
      </c>
      <c r="F9361">
        <v>359023942.22000003</v>
      </c>
      <c r="G9361">
        <v>305760333.27999997</v>
      </c>
      <c r="H9361">
        <v>521996778.47000003</v>
      </c>
      <c r="I9361" t="s">
        <v>26</v>
      </c>
      <c r="J9361" t="s">
        <v>26</v>
      </c>
      <c r="K9361" t="s">
        <v>26</v>
      </c>
    </row>
    <row r="9362" spans="1:11" x14ac:dyDescent="0.25">
      <c r="A9362" s="1">
        <v>40087</v>
      </c>
      <c r="B9362" t="s">
        <v>143</v>
      </c>
      <c r="C9362" t="s">
        <v>26</v>
      </c>
      <c r="D9362" t="s">
        <v>26</v>
      </c>
      <c r="E9362" t="s">
        <v>26</v>
      </c>
      <c r="F9362">
        <v>344291892.87</v>
      </c>
      <c r="G9362">
        <v>310396614.85000002</v>
      </c>
      <c r="H9362">
        <v>430398901.83999997</v>
      </c>
      <c r="I9362" t="s">
        <v>26</v>
      </c>
      <c r="J9362" t="s">
        <v>26</v>
      </c>
      <c r="K9362" t="s">
        <v>26</v>
      </c>
    </row>
    <row r="9363" spans="1:11" x14ac:dyDescent="0.25">
      <c r="A9363" s="1">
        <v>40087</v>
      </c>
      <c r="B9363" t="s">
        <v>144</v>
      </c>
      <c r="C9363" t="s">
        <v>26</v>
      </c>
      <c r="D9363" t="s">
        <v>26</v>
      </c>
      <c r="E9363" t="s">
        <v>26</v>
      </c>
      <c r="F9363">
        <v>338627138.55000001</v>
      </c>
      <c r="G9363">
        <v>287836601.17000002</v>
      </c>
      <c r="H9363">
        <v>506714297.05000001</v>
      </c>
      <c r="I9363" t="s">
        <v>26</v>
      </c>
      <c r="J9363" t="s">
        <v>26</v>
      </c>
      <c r="K9363" t="s">
        <v>26</v>
      </c>
    </row>
    <row r="9364" spans="1:11" x14ac:dyDescent="0.25">
      <c r="A9364" s="1">
        <v>40087</v>
      </c>
      <c r="B9364" t="s">
        <v>145</v>
      </c>
      <c r="C9364" t="s">
        <v>26</v>
      </c>
      <c r="D9364" t="s">
        <v>26</v>
      </c>
      <c r="E9364" t="s">
        <v>26</v>
      </c>
      <c r="F9364">
        <v>362533196.69</v>
      </c>
      <c r="G9364">
        <v>324512393.99000001</v>
      </c>
      <c r="H9364">
        <v>463415247.52999997</v>
      </c>
      <c r="I9364" t="s">
        <v>26</v>
      </c>
      <c r="J9364" t="s">
        <v>26</v>
      </c>
      <c r="K9364" t="s">
        <v>26</v>
      </c>
    </row>
    <row r="9365" spans="1:11" x14ac:dyDescent="0.25">
      <c r="A9365" s="1">
        <v>40087</v>
      </c>
      <c r="B9365" t="s">
        <v>146</v>
      </c>
      <c r="C9365" t="s">
        <v>26</v>
      </c>
      <c r="D9365" t="s">
        <v>26</v>
      </c>
      <c r="E9365" t="s">
        <v>26</v>
      </c>
      <c r="F9365">
        <v>366089734.44999999</v>
      </c>
      <c r="G9365">
        <v>331387220.95999998</v>
      </c>
      <c r="H9365">
        <v>465049698.22000003</v>
      </c>
      <c r="I9365" t="s">
        <v>26</v>
      </c>
      <c r="J9365" t="s">
        <v>26</v>
      </c>
      <c r="K9365" t="s">
        <v>26</v>
      </c>
    </row>
    <row r="9366" spans="1:11" x14ac:dyDescent="0.25">
      <c r="A9366" s="1">
        <v>40087</v>
      </c>
      <c r="B9366" t="s">
        <v>2</v>
      </c>
      <c r="C9366" t="s">
        <v>26</v>
      </c>
      <c r="D9366" t="s">
        <v>26</v>
      </c>
      <c r="E9366" t="s">
        <v>26</v>
      </c>
      <c r="F9366">
        <v>354384215.89999998</v>
      </c>
      <c r="G9366">
        <v>309409713.81999999</v>
      </c>
      <c r="H9366">
        <v>482330975.85000002</v>
      </c>
      <c r="I9366" t="s">
        <v>26</v>
      </c>
      <c r="J9366" t="s">
        <v>26</v>
      </c>
      <c r="K9366" t="s">
        <v>26</v>
      </c>
    </row>
    <row r="9367" spans="1:11" x14ac:dyDescent="0.25">
      <c r="A9367" s="1">
        <v>40087</v>
      </c>
      <c r="B9367" t="s">
        <v>147</v>
      </c>
      <c r="C9367" t="s">
        <v>26</v>
      </c>
      <c r="D9367" t="s">
        <v>26</v>
      </c>
      <c r="E9367" t="s">
        <v>26</v>
      </c>
      <c r="F9367">
        <v>360278339.05000001</v>
      </c>
      <c r="G9367">
        <v>295043534.66000003</v>
      </c>
      <c r="H9367">
        <v>507996551.52999997</v>
      </c>
      <c r="I9367" t="s">
        <v>26</v>
      </c>
      <c r="J9367" t="s">
        <v>26</v>
      </c>
      <c r="K9367" t="s">
        <v>26</v>
      </c>
    </row>
    <row r="9368" spans="1:11" x14ac:dyDescent="0.25">
      <c r="A9368" s="1">
        <v>40087</v>
      </c>
      <c r="B9368" t="s">
        <v>148</v>
      </c>
      <c r="C9368" t="s">
        <v>26</v>
      </c>
      <c r="D9368" t="s">
        <v>26</v>
      </c>
      <c r="E9368" t="s">
        <v>26</v>
      </c>
      <c r="F9368">
        <v>353377655.54000002</v>
      </c>
      <c r="G9368">
        <v>306427076.70999998</v>
      </c>
      <c r="H9368">
        <v>462587491.29000002</v>
      </c>
      <c r="I9368" t="s">
        <v>26</v>
      </c>
      <c r="J9368" t="s">
        <v>26</v>
      </c>
      <c r="K9368" t="s">
        <v>26</v>
      </c>
    </row>
    <row r="9369" spans="1:11" x14ac:dyDescent="0.25">
      <c r="A9369" s="1">
        <v>40087</v>
      </c>
      <c r="B9369" t="s">
        <v>149</v>
      </c>
      <c r="C9369" t="s">
        <v>26</v>
      </c>
      <c r="D9369" t="s">
        <v>26</v>
      </c>
      <c r="E9369" t="s">
        <v>26</v>
      </c>
      <c r="F9369">
        <v>341544444.51999998</v>
      </c>
      <c r="G9369">
        <v>293507236.13</v>
      </c>
      <c r="H9369">
        <v>451980078.10000002</v>
      </c>
      <c r="I9369" t="s">
        <v>26</v>
      </c>
      <c r="J9369" t="s">
        <v>26</v>
      </c>
      <c r="K9369" t="s">
        <v>26</v>
      </c>
    </row>
    <row r="9370" spans="1:11" x14ac:dyDescent="0.25">
      <c r="A9370" s="1">
        <v>40087</v>
      </c>
      <c r="B9370" t="s">
        <v>150</v>
      </c>
      <c r="C9370" t="s">
        <v>26</v>
      </c>
      <c r="D9370" t="s">
        <v>26</v>
      </c>
      <c r="E9370" t="s">
        <v>26</v>
      </c>
      <c r="F9370">
        <v>378766158.85000002</v>
      </c>
      <c r="G9370">
        <v>320263414.10000002</v>
      </c>
      <c r="H9370">
        <v>522288734.68000001</v>
      </c>
      <c r="I9370" t="s">
        <v>26</v>
      </c>
      <c r="J9370" t="s">
        <v>26</v>
      </c>
      <c r="K9370" t="s">
        <v>26</v>
      </c>
    </row>
    <row r="9371" spans="1:11" x14ac:dyDescent="0.25">
      <c r="A9371" s="1">
        <v>40087</v>
      </c>
      <c r="B9371" t="s">
        <v>151</v>
      </c>
      <c r="C9371" t="s">
        <v>26</v>
      </c>
      <c r="D9371" t="s">
        <v>26</v>
      </c>
      <c r="E9371" t="s">
        <v>26</v>
      </c>
      <c r="F9371">
        <v>311776283.19999999</v>
      </c>
      <c r="G9371">
        <v>270796686.54000002</v>
      </c>
      <c r="H9371">
        <v>433457144.55000001</v>
      </c>
      <c r="I9371" t="s">
        <v>26</v>
      </c>
      <c r="J9371" t="s">
        <v>26</v>
      </c>
      <c r="K9371" t="s">
        <v>26</v>
      </c>
    </row>
    <row r="9372" spans="1:11" x14ac:dyDescent="0.25">
      <c r="A9372" s="1">
        <v>40087</v>
      </c>
      <c r="B9372" t="s">
        <v>152</v>
      </c>
      <c r="C9372" t="s">
        <v>26</v>
      </c>
      <c r="D9372" t="s">
        <v>26</v>
      </c>
      <c r="E9372" t="s">
        <v>26</v>
      </c>
      <c r="F9372">
        <v>320860765.27999997</v>
      </c>
      <c r="G9372">
        <v>292859240.75</v>
      </c>
      <c r="H9372">
        <v>399398871.13</v>
      </c>
      <c r="I9372" t="s">
        <v>26</v>
      </c>
      <c r="J9372" t="s">
        <v>26</v>
      </c>
      <c r="K9372" t="s">
        <v>26</v>
      </c>
    </row>
    <row r="9373" spans="1:11" x14ac:dyDescent="0.25">
      <c r="A9373" s="1">
        <v>40087</v>
      </c>
      <c r="B9373" t="s">
        <v>153</v>
      </c>
      <c r="C9373" t="s">
        <v>26</v>
      </c>
      <c r="D9373" t="s">
        <v>26</v>
      </c>
      <c r="E9373" t="s">
        <v>26</v>
      </c>
      <c r="F9373">
        <v>393466272</v>
      </c>
      <c r="G9373">
        <v>374033339.73000002</v>
      </c>
      <c r="H9373">
        <v>448886216.22000003</v>
      </c>
      <c r="I9373" t="s">
        <v>26</v>
      </c>
      <c r="J9373" t="s">
        <v>26</v>
      </c>
      <c r="K9373" t="s">
        <v>26</v>
      </c>
    </row>
    <row r="9374" spans="1:11" x14ac:dyDescent="0.25">
      <c r="A9374" s="1">
        <v>40087</v>
      </c>
      <c r="B9374" t="s">
        <v>154</v>
      </c>
      <c r="C9374" t="s">
        <v>26</v>
      </c>
      <c r="D9374" t="s">
        <v>26</v>
      </c>
      <c r="E9374" t="s">
        <v>26</v>
      </c>
      <c r="F9374">
        <v>344889806.54000002</v>
      </c>
      <c r="G9374">
        <v>315816716.37</v>
      </c>
      <c r="H9374">
        <v>444998377.63999999</v>
      </c>
      <c r="I9374" t="s">
        <v>26</v>
      </c>
      <c r="J9374" t="s">
        <v>26</v>
      </c>
      <c r="K9374" t="s">
        <v>26</v>
      </c>
    </row>
    <row r="9375" spans="1:11" x14ac:dyDescent="0.25">
      <c r="A9375" s="1">
        <v>40087</v>
      </c>
      <c r="B9375" t="s">
        <v>155</v>
      </c>
      <c r="C9375" t="s">
        <v>26</v>
      </c>
      <c r="D9375" t="s">
        <v>26</v>
      </c>
      <c r="E9375" t="s">
        <v>26</v>
      </c>
      <c r="F9375">
        <v>324310134.61000001</v>
      </c>
      <c r="G9375">
        <v>299335664.36000001</v>
      </c>
      <c r="H9375">
        <v>397296641.24000001</v>
      </c>
      <c r="I9375" t="s">
        <v>26</v>
      </c>
      <c r="J9375" t="s">
        <v>26</v>
      </c>
      <c r="K9375" t="s">
        <v>26</v>
      </c>
    </row>
    <row r="9376" spans="1:11" x14ac:dyDescent="0.25">
      <c r="A9376" s="1">
        <v>40118</v>
      </c>
      <c r="B9376" t="s">
        <v>1</v>
      </c>
      <c r="C9376" t="s">
        <v>26</v>
      </c>
      <c r="D9376" t="s">
        <v>26</v>
      </c>
      <c r="E9376" t="s">
        <v>26</v>
      </c>
      <c r="F9376">
        <v>355415411.75999999</v>
      </c>
      <c r="G9376">
        <v>311642235.00999999</v>
      </c>
      <c r="H9376">
        <v>471442130.69999999</v>
      </c>
      <c r="I9376" t="s">
        <v>26</v>
      </c>
      <c r="J9376" t="s">
        <v>26</v>
      </c>
      <c r="K9376" t="s">
        <v>26</v>
      </c>
    </row>
    <row r="9377" spans="1:11" x14ac:dyDescent="0.25">
      <c r="A9377" s="1">
        <v>40118</v>
      </c>
      <c r="B9377" t="s">
        <v>126</v>
      </c>
      <c r="C9377" t="s">
        <v>26</v>
      </c>
      <c r="D9377" t="s">
        <v>26</v>
      </c>
      <c r="E9377" t="s">
        <v>26</v>
      </c>
      <c r="F9377">
        <v>354801626.83999997</v>
      </c>
      <c r="G9377">
        <v>314001713.38</v>
      </c>
      <c r="H9377">
        <v>463129737.13999999</v>
      </c>
      <c r="I9377" t="s">
        <v>26</v>
      </c>
      <c r="J9377" t="s">
        <v>26</v>
      </c>
      <c r="K9377" t="s">
        <v>26</v>
      </c>
    </row>
    <row r="9378" spans="1:11" x14ac:dyDescent="0.25">
      <c r="A9378" s="1">
        <v>40118</v>
      </c>
      <c r="B9378" t="s">
        <v>127</v>
      </c>
      <c r="C9378" t="s">
        <v>26</v>
      </c>
      <c r="D9378" t="s">
        <v>26</v>
      </c>
      <c r="E9378" t="s">
        <v>26</v>
      </c>
      <c r="F9378">
        <v>362430158.19</v>
      </c>
      <c r="G9378">
        <v>315596971.32999998</v>
      </c>
      <c r="H9378">
        <v>507205873.68000001</v>
      </c>
      <c r="I9378" t="s">
        <v>26</v>
      </c>
      <c r="J9378" t="s">
        <v>26</v>
      </c>
      <c r="K9378" t="s">
        <v>26</v>
      </c>
    </row>
    <row r="9379" spans="1:11" x14ac:dyDescent="0.25">
      <c r="A9379" s="1">
        <v>40118</v>
      </c>
      <c r="B9379" t="s">
        <v>113</v>
      </c>
      <c r="C9379" t="s">
        <v>26</v>
      </c>
      <c r="D9379" t="s">
        <v>26</v>
      </c>
      <c r="E9379" t="s">
        <v>26</v>
      </c>
      <c r="F9379">
        <v>358258345.58999997</v>
      </c>
      <c r="G9379">
        <v>312979095.02999997</v>
      </c>
      <c r="H9379">
        <v>469452321.06</v>
      </c>
      <c r="I9379" t="s">
        <v>26</v>
      </c>
      <c r="J9379" t="s">
        <v>26</v>
      </c>
      <c r="K9379" t="s">
        <v>26</v>
      </c>
    </row>
    <row r="9380" spans="1:11" x14ac:dyDescent="0.25">
      <c r="A9380" s="1">
        <v>40118</v>
      </c>
      <c r="B9380" t="s">
        <v>128</v>
      </c>
      <c r="C9380" t="s">
        <v>26</v>
      </c>
      <c r="D9380" t="s">
        <v>26</v>
      </c>
      <c r="E9380" t="s">
        <v>26</v>
      </c>
      <c r="F9380">
        <v>336796369.29000002</v>
      </c>
      <c r="G9380">
        <v>289645792.00999999</v>
      </c>
      <c r="H9380">
        <v>458789350.97000003</v>
      </c>
      <c r="I9380" t="s">
        <v>26</v>
      </c>
      <c r="J9380" t="s">
        <v>26</v>
      </c>
      <c r="K9380" t="s">
        <v>26</v>
      </c>
    </row>
    <row r="9381" spans="1:11" x14ac:dyDescent="0.25">
      <c r="A9381" s="1">
        <v>40118</v>
      </c>
      <c r="B9381" t="s">
        <v>129</v>
      </c>
      <c r="C9381" t="s">
        <v>26</v>
      </c>
      <c r="D9381" t="s">
        <v>26</v>
      </c>
      <c r="E9381" t="s">
        <v>26</v>
      </c>
      <c r="F9381">
        <v>351202352.82999998</v>
      </c>
      <c r="G9381">
        <v>325691713.02999997</v>
      </c>
      <c r="H9381">
        <v>429645661.35000002</v>
      </c>
      <c r="I9381" t="s">
        <v>26</v>
      </c>
      <c r="J9381" t="s">
        <v>26</v>
      </c>
      <c r="K9381" t="s">
        <v>26</v>
      </c>
    </row>
    <row r="9382" spans="1:11" x14ac:dyDescent="0.25">
      <c r="A9382" s="1">
        <v>40118</v>
      </c>
      <c r="B9382" t="s">
        <v>130</v>
      </c>
      <c r="C9382" t="s">
        <v>26</v>
      </c>
      <c r="D9382" t="s">
        <v>26</v>
      </c>
      <c r="E9382" t="s">
        <v>26</v>
      </c>
      <c r="F9382">
        <v>368780843.81999999</v>
      </c>
      <c r="G9382">
        <v>319430488.92000002</v>
      </c>
      <c r="H9382">
        <v>553538644.37</v>
      </c>
      <c r="I9382" t="s">
        <v>26</v>
      </c>
      <c r="J9382" t="s">
        <v>26</v>
      </c>
      <c r="K9382" t="s">
        <v>26</v>
      </c>
    </row>
    <row r="9383" spans="1:11" x14ac:dyDescent="0.25">
      <c r="A9383" s="1">
        <v>40118</v>
      </c>
      <c r="B9383" t="s">
        <v>131</v>
      </c>
      <c r="C9383" t="s">
        <v>26</v>
      </c>
      <c r="D9383" t="s">
        <v>26</v>
      </c>
      <c r="E9383" t="s">
        <v>26</v>
      </c>
      <c r="F9383">
        <v>399856097.16000003</v>
      </c>
      <c r="G9383">
        <v>327801057.81</v>
      </c>
      <c r="H9383">
        <v>622292600.74000001</v>
      </c>
      <c r="I9383" t="s">
        <v>26</v>
      </c>
      <c r="J9383" t="s">
        <v>26</v>
      </c>
      <c r="K9383" t="s">
        <v>26</v>
      </c>
    </row>
    <row r="9384" spans="1:11" x14ac:dyDescent="0.25">
      <c r="A9384" s="1">
        <v>40118</v>
      </c>
      <c r="B9384" t="s">
        <v>132</v>
      </c>
      <c r="C9384" t="s">
        <v>26</v>
      </c>
      <c r="D9384" t="s">
        <v>26</v>
      </c>
      <c r="E9384" t="s">
        <v>26</v>
      </c>
      <c r="F9384">
        <v>369413072.26999998</v>
      </c>
      <c r="G9384">
        <v>320610311.66000003</v>
      </c>
      <c r="H9384">
        <v>483379146.93000001</v>
      </c>
      <c r="I9384" t="s">
        <v>26</v>
      </c>
      <c r="J9384" t="s">
        <v>26</v>
      </c>
      <c r="K9384" t="s">
        <v>26</v>
      </c>
    </row>
    <row r="9385" spans="1:11" x14ac:dyDescent="0.25">
      <c r="A9385" s="1">
        <v>40118</v>
      </c>
      <c r="B9385" t="s">
        <v>133</v>
      </c>
      <c r="C9385" t="s">
        <v>26</v>
      </c>
      <c r="D9385" t="s">
        <v>26</v>
      </c>
      <c r="E9385" t="s">
        <v>26</v>
      </c>
      <c r="F9385">
        <v>336847307.83999997</v>
      </c>
      <c r="G9385">
        <v>293437663.55000001</v>
      </c>
      <c r="H9385">
        <v>446426881.94999999</v>
      </c>
      <c r="I9385" t="s">
        <v>26</v>
      </c>
      <c r="J9385" t="s">
        <v>26</v>
      </c>
      <c r="K9385" t="s">
        <v>26</v>
      </c>
    </row>
    <row r="9386" spans="1:11" x14ac:dyDescent="0.25">
      <c r="A9386" s="1">
        <v>40118</v>
      </c>
      <c r="B9386" t="s">
        <v>134</v>
      </c>
      <c r="C9386" t="s">
        <v>26</v>
      </c>
      <c r="D9386" t="s">
        <v>26</v>
      </c>
      <c r="E9386" t="s">
        <v>26</v>
      </c>
      <c r="F9386">
        <v>333967651.57999998</v>
      </c>
      <c r="G9386">
        <v>307907484.05000001</v>
      </c>
      <c r="H9386">
        <v>394276634.70999998</v>
      </c>
      <c r="I9386" t="s">
        <v>26</v>
      </c>
      <c r="J9386" t="s">
        <v>26</v>
      </c>
      <c r="K9386" t="s">
        <v>26</v>
      </c>
    </row>
    <row r="9387" spans="1:11" x14ac:dyDescent="0.25">
      <c r="A9387" s="1">
        <v>40118</v>
      </c>
      <c r="B9387" t="s">
        <v>135</v>
      </c>
      <c r="C9387" t="s">
        <v>26</v>
      </c>
      <c r="D9387" t="s">
        <v>26</v>
      </c>
      <c r="E9387" t="s">
        <v>26</v>
      </c>
      <c r="F9387">
        <v>328369283.30000001</v>
      </c>
      <c r="G9387">
        <v>290259575.99000001</v>
      </c>
      <c r="H9387">
        <v>440910821.06</v>
      </c>
      <c r="I9387" t="s">
        <v>26</v>
      </c>
      <c r="J9387" t="s">
        <v>26</v>
      </c>
      <c r="K9387" t="s">
        <v>26</v>
      </c>
    </row>
    <row r="9388" spans="1:11" x14ac:dyDescent="0.25">
      <c r="A9388" s="1">
        <v>40118</v>
      </c>
      <c r="B9388" t="s">
        <v>136</v>
      </c>
      <c r="C9388" t="s">
        <v>26</v>
      </c>
      <c r="D9388" t="s">
        <v>26</v>
      </c>
      <c r="E9388" t="s">
        <v>26</v>
      </c>
      <c r="F9388">
        <v>383230562.85000002</v>
      </c>
      <c r="G9388">
        <v>335268560.88</v>
      </c>
      <c r="H9388">
        <v>539685184</v>
      </c>
      <c r="I9388" t="s">
        <v>26</v>
      </c>
      <c r="J9388" t="s">
        <v>26</v>
      </c>
      <c r="K9388" t="s">
        <v>26</v>
      </c>
    </row>
    <row r="9389" spans="1:11" x14ac:dyDescent="0.25">
      <c r="A9389" s="1">
        <v>40118</v>
      </c>
      <c r="B9389" t="s">
        <v>137</v>
      </c>
      <c r="C9389" t="s">
        <v>26</v>
      </c>
      <c r="D9389" t="s">
        <v>26</v>
      </c>
      <c r="E9389" t="s">
        <v>26</v>
      </c>
      <c r="F9389">
        <v>363107038.31</v>
      </c>
      <c r="G9389">
        <v>304434172.18000001</v>
      </c>
      <c r="H9389">
        <v>610609499.45000005</v>
      </c>
      <c r="I9389" t="s">
        <v>26</v>
      </c>
      <c r="J9389" t="s">
        <v>26</v>
      </c>
      <c r="K9389" t="s">
        <v>26</v>
      </c>
    </row>
    <row r="9390" spans="1:11" x14ac:dyDescent="0.25">
      <c r="A9390" s="1">
        <v>40118</v>
      </c>
      <c r="B9390" t="s">
        <v>138</v>
      </c>
      <c r="C9390" t="s">
        <v>26</v>
      </c>
      <c r="D9390" t="s">
        <v>26</v>
      </c>
      <c r="E9390" t="s">
        <v>26</v>
      </c>
      <c r="F9390">
        <v>421308954.25</v>
      </c>
      <c r="G9390">
        <v>354589942.31999999</v>
      </c>
      <c r="H9390">
        <v>639252476.44000006</v>
      </c>
      <c r="I9390" t="s">
        <v>26</v>
      </c>
      <c r="J9390" t="s">
        <v>26</v>
      </c>
      <c r="K9390" t="s">
        <v>26</v>
      </c>
    </row>
    <row r="9391" spans="1:11" x14ac:dyDescent="0.25">
      <c r="A9391" s="1">
        <v>40118</v>
      </c>
      <c r="B9391" t="s">
        <v>139</v>
      </c>
      <c r="C9391" t="s">
        <v>26</v>
      </c>
      <c r="D9391" t="s">
        <v>26</v>
      </c>
      <c r="E9391" t="s">
        <v>26</v>
      </c>
      <c r="F9391">
        <v>378721525.58999997</v>
      </c>
      <c r="G9391">
        <v>319785324.79000002</v>
      </c>
      <c r="H9391">
        <v>585204904.71000004</v>
      </c>
      <c r="I9391" t="s">
        <v>26</v>
      </c>
      <c r="J9391" t="s">
        <v>26</v>
      </c>
      <c r="K9391" t="s">
        <v>26</v>
      </c>
    </row>
    <row r="9392" spans="1:11" x14ac:dyDescent="0.25">
      <c r="A9392" s="1">
        <v>40118</v>
      </c>
      <c r="B9392" t="s">
        <v>140</v>
      </c>
      <c r="C9392" t="s">
        <v>26</v>
      </c>
      <c r="D9392" t="s">
        <v>26</v>
      </c>
      <c r="E9392" t="s">
        <v>26</v>
      </c>
      <c r="F9392">
        <v>320679817.52999997</v>
      </c>
      <c r="G9392">
        <v>279359891.14999998</v>
      </c>
      <c r="H9392">
        <v>448104813.69999999</v>
      </c>
      <c r="I9392" t="s">
        <v>26</v>
      </c>
      <c r="J9392" t="s">
        <v>26</v>
      </c>
      <c r="K9392" t="s">
        <v>26</v>
      </c>
    </row>
    <row r="9393" spans="1:11" x14ac:dyDescent="0.25">
      <c r="A9393" s="1">
        <v>40118</v>
      </c>
      <c r="B9393" t="s">
        <v>141</v>
      </c>
      <c r="C9393" t="s">
        <v>26</v>
      </c>
      <c r="D9393" t="s">
        <v>26</v>
      </c>
      <c r="E9393" t="s">
        <v>26</v>
      </c>
      <c r="F9393">
        <v>367286218.51999998</v>
      </c>
      <c r="G9393">
        <v>333310034.32999998</v>
      </c>
      <c r="H9393">
        <v>478042432.75</v>
      </c>
      <c r="I9393" t="s">
        <v>26</v>
      </c>
      <c r="J9393" t="s">
        <v>26</v>
      </c>
      <c r="K9393" t="s">
        <v>26</v>
      </c>
    </row>
    <row r="9394" spans="1:11" x14ac:dyDescent="0.25">
      <c r="A9394" s="1">
        <v>40118</v>
      </c>
      <c r="B9394" t="s">
        <v>142</v>
      </c>
      <c r="C9394" t="s">
        <v>26</v>
      </c>
      <c r="D9394" t="s">
        <v>26</v>
      </c>
      <c r="E9394" t="s">
        <v>26</v>
      </c>
      <c r="F9394">
        <v>359347063.76999998</v>
      </c>
      <c r="G9394">
        <v>306218973.77999997</v>
      </c>
      <c r="H9394">
        <v>521996778.47000003</v>
      </c>
      <c r="I9394" t="s">
        <v>26</v>
      </c>
      <c r="J9394" t="s">
        <v>26</v>
      </c>
      <c r="K9394" t="s">
        <v>26</v>
      </c>
    </row>
    <row r="9395" spans="1:11" x14ac:dyDescent="0.25">
      <c r="A9395" s="1">
        <v>40118</v>
      </c>
      <c r="B9395" t="s">
        <v>143</v>
      </c>
      <c r="C9395" t="s">
        <v>26</v>
      </c>
      <c r="D9395" t="s">
        <v>26</v>
      </c>
      <c r="E9395" t="s">
        <v>26</v>
      </c>
      <c r="F9395">
        <v>345014905.85000002</v>
      </c>
      <c r="G9395">
        <v>308503195.5</v>
      </c>
      <c r="H9395">
        <v>436811845.47000003</v>
      </c>
      <c r="I9395" t="s">
        <v>26</v>
      </c>
      <c r="J9395" t="s">
        <v>26</v>
      </c>
      <c r="K9395" t="s">
        <v>26</v>
      </c>
    </row>
    <row r="9396" spans="1:11" x14ac:dyDescent="0.25">
      <c r="A9396" s="1">
        <v>40118</v>
      </c>
      <c r="B9396" t="s">
        <v>144</v>
      </c>
      <c r="C9396" t="s">
        <v>26</v>
      </c>
      <c r="D9396" t="s">
        <v>26</v>
      </c>
      <c r="E9396" t="s">
        <v>26</v>
      </c>
      <c r="F9396">
        <v>340489587.81</v>
      </c>
      <c r="G9396">
        <v>290455914.24000001</v>
      </c>
      <c r="H9396">
        <v>506714297.05000001</v>
      </c>
      <c r="I9396" t="s">
        <v>26</v>
      </c>
      <c r="J9396" t="s">
        <v>26</v>
      </c>
      <c r="K9396" t="s">
        <v>26</v>
      </c>
    </row>
    <row r="9397" spans="1:11" x14ac:dyDescent="0.25">
      <c r="A9397" s="1">
        <v>40118</v>
      </c>
      <c r="B9397" t="s">
        <v>145</v>
      </c>
      <c r="C9397" t="s">
        <v>26</v>
      </c>
      <c r="D9397" t="s">
        <v>26</v>
      </c>
      <c r="E9397" t="s">
        <v>26</v>
      </c>
      <c r="F9397">
        <v>363113249.80000001</v>
      </c>
      <c r="G9397">
        <v>325388577.44999999</v>
      </c>
      <c r="H9397">
        <v>463415247.52999997</v>
      </c>
      <c r="I9397" t="s">
        <v>26</v>
      </c>
      <c r="J9397" t="s">
        <v>26</v>
      </c>
      <c r="K9397" t="s">
        <v>26</v>
      </c>
    </row>
    <row r="9398" spans="1:11" x14ac:dyDescent="0.25">
      <c r="A9398" s="1">
        <v>40118</v>
      </c>
      <c r="B9398" t="s">
        <v>146</v>
      </c>
      <c r="C9398" t="s">
        <v>26</v>
      </c>
      <c r="D9398" t="s">
        <v>26</v>
      </c>
      <c r="E9398" t="s">
        <v>26</v>
      </c>
      <c r="F9398">
        <v>366712087</v>
      </c>
      <c r="G9398">
        <v>332348243.89999998</v>
      </c>
      <c r="H9398">
        <v>465049698.22000003</v>
      </c>
      <c r="I9398" t="s">
        <v>26</v>
      </c>
      <c r="J9398" t="s">
        <v>26</v>
      </c>
      <c r="K9398" t="s">
        <v>26</v>
      </c>
    </row>
    <row r="9399" spans="1:11" x14ac:dyDescent="0.25">
      <c r="A9399" s="1">
        <v>40118</v>
      </c>
      <c r="B9399" t="s">
        <v>2</v>
      </c>
      <c r="C9399" t="s">
        <v>26</v>
      </c>
      <c r="D9399" t="s">
        <v>26</v>
      </c>
      <c r="E9399" t="s">
        <v>26</v>
      </c>
      <c r="F9399">
        <v>354774038.54000002</v>
      </c>
      <c r="G9399">
        <v>309966651.31</v>
      </c>
      <c r="H9399">
        <v>482330975.85000002</v>
      </c>
      <c r="I9399" t="s">
        <v>26</v>
      </c>
      <c r="J9399" t="s">
        <v>26</v>
      </c>
      <c r="K9399" t="s">
        <v>26</v>
      </c>
    </row>
    <row r="9400" spans="1:11" x14ac:dyDescent="0.25">
      <c r="A9400" s="1">
        <v>40118</v>
      </c>
      <c r="B9400" t="s">
        <v>147</v>
      </c>
      <c r="C9400" t="s">
        <v>26</v>
      </c>
      <c r="D9400" t="s">
        <v>26</v>
      </c>
      <c r="E9400" t="s">
        <v>26</v>
      </c>
      <c r="F9400">
        <v>361034923.56</v>
      </c>
      <c r="G9400">
        <v>296223708.80000001</v>
      </c>
      <c r="H9400">
        <v>507996551.52999997</v>
      </c>
      <c r="I9400" t="s">
        <v>26</v>
      </c>
      <c r="J9400" t="s">
        <v>26</v>
      </c>
      <c r="K9400" t="s">
        <v>26</v>
      </c>
    </row>
    <row r="9401" spans="1:11" x14ac:dyDescent="0.25">
      <c r="A9401" s="1">
        <v>40118</v>
      </c>
      <c r="B9401" t="s">
        <v>148</v>
      </c>
      <c r="C9401" t="s">
        <v>26</v>
      </c>
      <c r="D9401" t="s">
        <v>26</v>
      </c>
      <c r="E9401" t="s">
        <v>26</v>
      </c>
      <c r="F9401">
        <v>354861841.69</v>
      </c>
      <c r="G9401">
        <v>308847850.61000001</v>
      </c>
      <c r="H9401">
        <v>462587491.29000002</v>
      </c>
      <c r="I9401" t="s">
        <v>26</v>
      </c>
      <c r="J9401" t="s">
        <v>26</v>
      </c>
      <c r="K9401" t="s">
        <v>26</v>
      </c>
    </row>
    <row r="9402" spans="1:11" x14ac:dyDescent="0.25">
      <c r="A9402" s="1">
        <v>40118</v>
      </c>
      <c r="B9402" t="s">
        <v>149</v>
      </c>
      <c r="C9402" t="s">
        <v>26</v>
      </c>
      <c r="D9402" t="s">
        <v>26</v>
      </c>
      <c r="E9402" t="s">
        <v>26</v>
      </c>
      <c r="F9402">
        <v>341681062.30000001</v>
      </c>
      <c r="G9402">
        <v>293742041.92000002</v>
      </c>
      <c r="H9402">
        <v>451980078.10000002</v>
      </c>
      <c r="I9402" t="s">
        <v>26</v>
      </c>
      <c r="J9402" t="s">
        <v>26</v>
      </c>
      <c r="K9402" t="s">
        <v>26</v>
      </c>
    </row>
    <row r="9403" spans="1:11" x14ac:dyDescent="0.25">
      <c r="A9403" s="1">
        <v>40118</v>
      </c>
      <c r="B9403" t="s">
        <v>150</v>
      </c>
      <c r="C9403" t="s">
        <v>26</v>
      </c>
      <c r="D9403" t="s">
        <v>26</v>
      </c>
      <c r="E9403" t="s">
        <v>26</v>
      </c>
      <c r="F9403">
        <v>379258554.86000001</v>
      </c>
      <c r="G9403">
        <v>321032046.30000001</v>
      </c>
      <c r="H9403">
        <v>522288734.68000001</v>
      </c>
      <c r="I9403" t="s">
        <v>26</v>
      </c>
      <c r="J9403" t="s">
        <v>26</v>
      </c>
      <c r="K9403" t="s">
        <v>26</v>
      </c>
    </row>
    <row r="9404" spans="1:11" x14ac:dyDescent="0.25">
      <c r="A9404" s="1">
        <v>40118</v>
      </c>
      <c r="B9404" t="s">
        <v>151</v>
      </c>
      <c r="C9404" t="s">
        <v>26</v>
      </c>
      <c r="D9404" t="s">
        <v>26</v>
      </c>
      <c r="E9404" t="s">
        <v>26</v>
      </c>
      <c r="F9404">
        <v>312243947.63</v>
      </c>
      <c r="G9404">
        <v>271473678.25999999</v>
      </c>
      <c r="H9404">
        <v>433457144.55000001</v>
      </c>
      <c r="I9404" t="s">
        <v>26</v>
      </c>
      <c r="J9404" t="s">
        <v>26</v>
      </c>
      <c r="K9404" t="s">
        <v>26</v>
      </c>
    </row>
    <row r="9405" spans="1:11" x14ac:dyDescent="0.25">
      <c r="A9405" s="1">
        <v>40118</v>
      </c>
      <c r="B9405" t="s">
        <v>152</v>
      </c>
      <c r="C9405" t="s">
        <v>26</v>
      </c>
      <c r="D9405" t="s">
        <v>26</v>
      </c>
      <c r="E9405" t="s">
        <v>26</v>
      </c>
      <c r="F9405">
        <v>323235134.94</v>
      </c>
      <c r="G9405">
        <v>296373551.63999999</v>
      </c>
      <c r="H9405">
        <v>399398871.13</v>
      </c>
      <c r="I9405" t="s">
        <v>26</v>
      </c>
      <c r="J9405" t="s">
        <v>26</v>
      </c>
      <c r="K9405" t="s">
        <v>26</v>
      </c>
    </row>
    <row r="9406" spans="1:11" x14ac:dyDescent="0.25">
      <c r="A9406" s="1">
        <v>40118</v>
      </c>
      <c r="B9406" t="s">
        <v>153</v>
      </c>
      <c r="C9406" t="s">
        <v>26</v>
      </c>
      <c r="D9406" t="s">
        <v>26</v>
      </c>
      <c r="E9406" t="s">
        <v>26</v>
      </c>
      <c r="F9406">
        <v>393938431.52999997</v>
      </c>
      <c r="G9406">
        <v>374781406.41000003</v>
      </c>
      <c r="H9406">
        <v>448886216.22000003</v>
      </c>
      <c r="I9406" t="s">
        <v>26</v>
      </c>
      <c r="J9406" t="s">
        <v>26</v>
      </c>
      <c r="K9406" t="s">
        <v>26</v>
      </c>
    </row>
    <row r="9407" spans="1:11" x14ac:dyDescent="0.25">
      <c r="A9407" s="1">
        <v>40118</v>
      </c>
      <c r="B9407" t="s">
        <v>154</v>
      </c>
      <c r="C9407" t="s">
        <v>26</v>
      </c>
      <c r="D9407" t="s">
        <v>26</v>
      </c>
      <c r="E9407" t="s">
        <v>26</v>
      </c>
      <c r="F9407">
        <v>345579586.14999998</v>
      </c>
      <c r="G9407">
        <v>316795748.19999999</v>
      </c>
      <c r="H9407">
        <v>444998377.63999999</v>
      </c>
      <c r="I9407" t="s">
        <v>26</v>
      </c>
      <c r="J9407" t="s">
        <v>26</v>
      </c>
      <c r="K9407" t="s">
        <v>26</v>
      </c>
    </row>
    <row r="9408" spans="1:11" x14ac:dyDescent="0.25">
      <c r="A9408" s="1">
        <v>40118</v>
      </c>
      <c r="B9408" t="s">
        <v>155</v>
      </c>
      <c r="C9408" t="s">
        <v>26</v>
      </c>
      <c r="D9408" t="s">
        <v>26</v>
      </c>
      <c r="E9408" t="s">
        <v>26</v>
      </c>
      <c r="F9408">
        <v>325672237.18000001</v>
      </c>
      <c r="G9408">
        <v>301371146.88</v>
      </c>
      <c r="H9408">
        <v>397296641.24000001</v>
      </c>
      <c r="I9408" t="s">
        <v>26</v>
      </c>
      <c r="J9408" t="s">
        <v>26</v>
      </c>
      <c r="K9408" t="s">
        <v>26</v>
      </c>
    </row>
    <row r="9409" spans="1:11" x14ac:dyDescent="0.25">
      <c r="A9409" s="1">
        <v>40148</v>
      </c>
      <c r="B9409" t="s">
        <v>1</v>
      </c>
      <c r="C9409" t="s">
        <v>26</v>
      </c>
      <c r="D9409" t="s">
        <v>26</v>
      </c>
      <c r="E9409" t="s">
        <v>26</v>
      </c>
      <c r="F9409">
        <v>357334654.98000002</v>
      </c>
      <c r="G9409">
        <v>313013460.85000002</v>
      </c>
      <c r="H9409">
        <v>474600792.97000003</v>
      </c>
      <c r="I9409" t="s">
        <v>26</v>
      </c>
      <c r="J9409" t="s">
        <v>26</v>
      </c>
      <c r="K9409" t="s">
        <v>26</v>
      </c>
    </row>
    <row r="9410" spans="1:11" x14ac:dyDescent="0.25">
      <c r="A9410" s="1">
        <v>40148</v>
      </c>
      <c r="B9410" t="s">
        <v>126</v>
      </c>
      <c r="C9410" t="s">
        <v>26</v>
      </c>
      <c r="D9410" t="s">
        <v>26</v>
      </c>
      <c r="E9410" t="s">
        <v>26</v>
      </c>
      <c r="F9410">
        <v>355582190.42000002</v>
      </c>
      <c r="G9410">
        <v>315289120.41000003</v>
      </c>
      <c r="H9410">
        <v>462805546.31999999</v>
      </c>
      <c r="I9410" t="s">
        <v>26</v>
      </c>
      <c r="J9410" t="s">
        <v>26</v>
      </c>
      <c r="K9410" t="s">
        <v>26</v>
      </c>
    </row>
    <row r="9411" spans="1:11" x14ac:dyDescent="0.25">
      <c r="A9411" s="1">
        <v>40148</v>
      </c>
      <c r="B9411" t="s">
        <v>127</v>
      </c>
      <c r="C9411" t="s">
        <v>26</v>
      </c>
      <c r="D9411" t="s">
        <v>26</v>
      </c>
      <c r="E9411" t="s">
        <v>26</v>
      </c>
      <c r="F9411">
        <v>363408719.62</v>
      </c>
      <c r="G9411">
        <v>316449083.14999998</v>
      </c>
      <c r="H9411">
        <v>508626050.13</v>
      </c>
      <c r="I9411" t="s">
        <v>26</v>
      </c>
      <c r="J9411" t="s">
        <v>26</v>
      </c>
      <c r="K9411" t="s">
        <v>26</v>
      </c>
    </row>
    <row r="9412" spans="1:11" x14ac:dyDescent="0.25">
      <c r="A9412" s="1">
        <v>40148</v>
      </c>
      <c r="B9412" t="s">
        <v>113</v>
      </c>
      <c r="C9412" t="s">
        <v>26</v>
      </c>
      <c r="D9412" t="s">
        <v>26</v>
      </c>
      <c r="E9412" t="s">
        <v>26</v>
      </c>
      <c r="F9412">
        <v>361446844.87</v>
      </c>
      <c r="G9412">
        <v>314637884.23000002</v>
      </c>
      <c r="H9412">
        <v>475696036.93000001</v>
      </c>
      <c r="I9412" t="s">
        <v>26</v>
      </c>
      <c r="J9412" t="s">
        <v>26</v>
      </c>
      <c r="K9412" t="s">
        <v>26</v>
      </c>
    </row>
    <row r="9413" spans="1:11" x14ac:dyDescent="0.25">
      <c r="A9413" s="1">
        <v>40148</v>
      </c>
      <c r="B9413" t="s">
        <v>128</v>
      </c>
      <c r="C9413" t="s">
        <v>26</v>
      </c>
      <c r="D9413" t="s">
        <v>26</v>
      </c>
      <c r="E9413" t="s">
        <v>26</v>
      </c>
      <c r="F9413">
        <v>337537321.30000001</v>
      </c>
      <c r="G9413">
        <v>290775410.60000002</v>
      </c>
      <c r="H9413">
        <v>458789350.97000003</v>
      </c>
      <c r="I9413" t="s">
        <v>26</v>
      </c>
      <c r="J9413" t="s">
        <v>26</v>
      </c>
      <c r="K9413" t="s">
        <v>26</v>
      </c>
    </row>
    <row r="9414" spans="1:11" x14ac:dyDescent="0.25">
      <c r="A9414" s="1">
        <v>40148</v>
      </c>
      <c r="B9414" t="s">
        <v>129</v>
      </c>
      <c r="C9414" t="s">
        <v>26</v>
      </c>
      <c r="D9414" t="s">
        <v>26</v>
      </c>
      <c r="E9414" t="s">
        <v>26</v>
      </c>
      <c r="F9414">
        <v>352677402.70999998</v>
      </c>
      <c r="G9414">
        <v>327873847.50999999</v>
      </c>
      <c r="H9414">
        <v>429645661.35000002</v>
      </c>
      <c r="I9414" t="s">
        <v>26</v>
      </c>
      <c r="J9414" t="s">
        <v>26</v>
      </c>
      <c r="K9414" t="s">
        <v>26</v>
      </c>
    </row>
    <row r="9415" spans="1:11" x14ac:dyDescent="0.25">
      <c r="A9415" s="1">
        <v>40148</v>
      </c>
      <c r="B9415" t="s">
        <v>130</v>
      </c>
      <c r="C9415" t="s">
        <v>26</v>
      </c>
      <c r="D9415" t="s">
        <v>26</v>
      </c>
      <c r="E9415" t="s">
        <v>26</v>
      </c>
      <c r="F9415">
        <v>369629039.75999999</v>
      </c>
      <c r="G9415">
        <v>322465078.56999999</v>
      </c>
      <c r="H9415">
        <v>548003257.91999996</v>
      </c>
      <c r="I9415" t="s">
        <v>26</v>
      </c>
      <c r="J9415" t="s">
        <v>26</v>
      </c>
      <c r="K9415" t="s">
        <v>26</v>
      </c>
    </row>
    <row r="9416" spans="1:11" x14ac:dyDescent="0.25">
      <c r="A9416" s="1">
        <v>40148</v>
      </c>
      <c r="B9416" t="s">
        <v>131</v>
      </c>
      <c r="C9416" t="s">
        <v>26</v>
      </c>
      <c r="D9416" t="s">
        <v>26</v>
      </c>
      <c r="E9416" t="s">
        <v>26</v>
      </c>
      <c r="F9416">
        <v>400655809.35000002</v>
      </c>
      <c r="G9416">
        <v>328882801.30000001</v>
      </c>
      <c r="H9416">
        <v>622292600.74000001</v>
      </c>
      <c r="I9416" t="s">
        <v>26</v>
      </c>
      <c r="J9416" t="s">
        <v>26</v>
      </c>
      <c r="K9416" t="s">
        <v>26</v>
      </c>
    </row>
    <row r="9417" spans="1:11" x14ac:dyDescent="0.25">
      <c r="A9417" s="1">
        <v>40148</v>
      </c>
      <c r="B9417" t="s">
        <v>132</v>
      </c>
      <c r="C9417" t="s">
        <v>26</v>
      </c>
      <c r="D9417" t="s">
        <v>26</v>
      </c>
      <c r="E9417" t="s">
        <v>26</v>
      </c>
      <c r="F9417">
        <v>369930250.56999999</v>
      </c>
      <c r="G9417">
        <v>321379776.41000003</v>
      </c>
      <c r="H9417">
        <v>483379146.93000001</v>
      </c>
      <c r="I9417" t="s">
        <v>26</v>
      </c>
      <c r="J9417" t="s">
        <v>26</v>
      </c>
      <c r="K9417" t="s">
        <v>26</v>
      </c>
    </row>
    <row r="9418" spans="1:11" x14ac:dyDescent="0.25">
      <c r="A9418" s="1">
        <v>40148</v>
      </c>
      <c r="B9418" t="s">
        <v>133</v>
      </c>
      <c r="C9418" t="s">
        <v>26</v>
      </c>
      <c r="D9418" t="s">
        <v>26</v>
      </c>
      <c r="E9418" t="s">
        <v>26</v>
      </c>
      <c r="F9418">
        <v>337756795.56999999</v>
      </c>
      <c r="G9418">
        <v>294875508.11000001</v>
      </c>
      <c r="H9418">
        <v>446426881.94999999</v>
      </c>
      <c r="I9418" t="s">
        <v>26</v>
      </c>
      <c r="J9418" t="s">
        <v>26</v>
      </c>
      <c r="K9418" t="s">
        <v>26</v>
      </c>
    </row>
    <row r="9419" spans="1:11" x14ac:dyDescent="0.25">
      <c r="A9419" s="1">
        <v>40148</v>
      </c>
      <c r="B9419" t="s">
        <v>134</v>
      </c>
      <c r="C9419" t="s">
        <v>26</v>
      </c>
      <c r="D9419" t="s">
        <v>26</v>
      </c>
      <c r="E9419" t="s">
        <v>26</v>
      </c>
      <c r="F9419">
        <v>334602190.12</v>
      </c>
      <c r="G9419">
        <v>308461717.51999998</v>
      </c>
      <c r="H9419">
        <v>395025760.31999999</v>
      </c>
      <c r="I9419" t="s">
        <v>26</v>
      </c>
      <c r="J9419" t="s">
        <v>26</v>
      </c>
      <c r="K9419" t="s">
        <v>26</v>
      </c>
    </row>
    <row r="9420" spans="1:11" x14ac:dyDescent="0.25">
      <c r="A9420" s="1">
        <v>40148</v>
      </c>
      <c r="B9420" t="s">
        <v>135</v>
      </c>
      <c r="C9420" t="s">
        <v>26</v>
      </c>
      <c r="D9420" t="s">
        <v>26</v>
      </c>
      <c r="E9420" t="s">
        <v>26</v>
      </c>
      <c r="F9420">
        <v>329748434.29000002</v>
      </c>
      <c r="G9420">
        <v>292204315.14999998</v>
      </c>
      <c r="H9420">
        <v>440910821.06</v>
      </c>
      <c r="I9420" t="s">
        <v>26</v>
      </c>
      <c r="J9420" t="s">
        <v>26</v>
      </c>
      <c r="K9420" t="s">
        <v>26</v>
      </c>
    </row>
    <row r="9421" spans="1:11" x14ac:dyDescent="0.25">
      <c r="A9421" s="1">
        <v>40148</v>
      </c>
      <c r="B9421" t="s">
        <v>136</v>
      </c>
      <c r="C9421" t="s">
        <v>26</v>
      </c>
      <c r="D9421" t="s">
        <v>26</v>
      </c>
      <c r="E9421" t="s">
        <v>26</v>
      </c>
      <c r="F9421">
        <v>384878454.26999998</v>
      </c>
      <c r="G9421">
        <v>337716021.37</v>
      </c>
      <c r="H9421">
        <v>539685184</v>
      </c>
      <c r="I9421" t="s">
        <v>26</v>
      </c>
      <c r="J9421" t="s">
        <v>26</v>
      </c>
      <c r="K9421" t="s">
        <v>26</v>
      </c>
    </row>
    <row r="9422" spans="1:11" x14ac:dyDescent="0.25">
      <c r="A9422" s="1">
        <v>40148</v>
      </c>
      <c r="B9422" t="s">
        <v>137</v>
      </c>
      <c r="C9422" t="s">
        <v>26</v>
      </c>
      <c r="D9422" t="s">
        <v>26</v>
      </c>
      <c r="E9422" t="s">
        <v>26</v>
      </c>
      <c r="F9422">
        <v>365430923.35000002</v>
      </c>
      <c r="G9422">
        <v>302638010.56</v>
      </c>
      <c r="H9422">
        <v>628011870.19000006</v>
      </c>
      <c r="I9422" t="s">
        <v>26</v>
      </c>
      <c r="J9422" t="s">
        <v>26</v>
      </c>
      <c r="K9422" t="s">
        <v>26</v>
      </c>
    </row>
    <row r="9423" spans="1:11" x14ac:dyDescent="0.25">
      <c r="A9423" s="1">
        <v>40148</v>
      </c>
      <c r="B9423" t="s">
        <v>138</v>
      </c>
      <c r="C9423" t="s">
        <v>26</v>
      </c>
      <c r="D9423" t="s">
        <v>26</v>
      </c>
      <c r="E9423" t="s">
        <v>26</v>
      </c>
      <c r="F9423">
        <v>423921069.75999999</v>
      </c>
      <c r="G9423">
        <v>358171300.74000001</v>
      </c>
      <c r="H9423">
        <v>639252476.44000006</v>
      </c>
      <c r="I9423" t="s">
        <v>26</v>
      </c>
      <c r="J9423" t="s">
        <v>26</v>
      </c>
      <c r="K9423" t="s">
        <v>26</v>
      </c>
    </row>
    <row r="9424" spans="1:11" x14ac:dyDescent="0.25">
      <c r="A9424" s="1">
        <v>40148</v>
      </c>
      <c r="B9424" t="s">
        <v>139</v>
      </c>
      <c r="C9424" t="s">
        <v>26</v>
      </c>
      <c r="D9424" t="s">
        <v>26</v>
      </c>
      <c r="E9424" t="s">
        <v>26</v>
      </c>
      <c r="F9424">
        <v>380122795.24000001</v>
      </c>
      <c r="G9424">
        <v>321736015.26999998</v>
      </c>
      <c r="H9424">
        <v>585204904.71000004</v>
      </c>
      <c r="I9424" t="s">
        <v>26</v>
      </c>
      <c r="J9424" t="s">
        <v>26</v>
      </c>
      <c r="K9424" t="s">
        <v>26</v>
      </c>
    </row>
    <row r="9425" spans="1:11" x14ac:dyDescent="0.25">
      <c r="A9425" s="1">
        <v>40148</v>
      </c>
      <c r="B9425" t="s">
        <v>140</v>
      </c>
      <c r="C9425" t="s">
        <v>26</v>
      </c>
      <c r="D9425" t="s">
        <v>26</v>
      </c>
      <c r="E9425" t="s">
        <v>26</v>
      </c>
      <c r="F9425">
        <v>321481517.07999998</v>
      </c>
      <c r="G9425">
        <v>279723059</v>
      </c>
      <c r="H9425">
        <v>450210906.31999999</v>
      </c>
      <c r="I9425" t="s">
        <v>26</v>
      </c>
      <c r="J9425" t="s">
        <v>26</v>
      </c>
      <c r="K9425" t="s">
        <v>26</v>
      </c>
    </row>
    <row r="9426" spans="1:11" x14ac:dyDescent="0.25">
      <c r="A9426" s="1">
        <v>40148</v>
      </c>
      <c r="B9426" t="s">
        <v>141</v>
      </c>
      <c r="C9426" t="s">
        <v>26</v>
      </c>
      <c r="D9426" t="s">
        <v>26</v>
      </c>
      <c r="E9426" t="s">
        <v>26</v>
      </c>
      <c r="F9426">
        <v>368277891.31</v>
      </c>
      <c r="G9426">
        <v>334743267.48000002</v>
      </c>
      <c r="H9426">
        <v>478042432.75</v>
      </c>
      <c r="I9426" t="s">
        <v>26</v>
      </c>
      <c r="J9426" t="s">
        <v>26</v>
      </c>
      <c r="K9426" t="s">
        <v>26</v>
      </c>
    </row>
    <row r="9427" spans="1:11" x14ac:dyDescent="0.25">
      <c r="A9427" s="1">
        <v>40148</v>
      </c>
      <c r="B9427" t="s">
        <v>142</v>
      </c>
      <c r="C9427" t="s">
        <v>26</v>
      </c>
      <c r="D9427" t="s">
        <v>26</v>
      </c>
      <c r="E9427" t="s">
        <v>26</v>
      </c>
      <c r="F9427">
        <v>359922019.06999999</v>
      </c>
      <c r="G9427">
        <v>307015143.11000001</v>
      </c>
      <c r="H9427">
        <v>521996778.47000003</v>
      </c>
      <c r="I9427" t="s">
        <v>26</v>
      </c>
      <c r="J9427" t="s">
        <v>26</v>
      </c>
      <c r="K9427" t="s">
        <v>26</v>
      </c>
    </row>
    <row r="9428" spans="1:11" x14ac:dyDescent="0.25">
      <c r="A9428" s="1">
        <v>40148</v>
      </c>
      <c r="B9428" t="s">
        <v>143</v>
      </c>
      <c r="C9428" t="s">
        <v>26</v>
      </c>
      <c r="D9428" t="s">
        <v>26</v>
      </c>
      <c r="E9428" t="s">
        <v>26</v>
      </c>
      <c r="F9428">
        <v>346705478.88999999</v>
      </c>
      <c r="G9428">
        <v>310292514.04000002</v>
      </c>
      <c r="H9428">
        <v>438340686.93000001</v>
      </c>
      <c r="I9428" t="s">
        <v>26</v>
      </c>
      <c r="J9428" t="s">
        <v>26</v>
      </c>
      <c r="K9428" t="s">
        <v>26</v>
      </c>
    </row>
    <row r="9429" spans="1:11" x14ac:dyDescent="0.25">
      <c r="A9429" s="1">
        <v>40148</v>
      </c>
      <c r="B9429" t="s">
        <v>144</v>
      </c>
      <c r="C9429" t="s">
        <v>26</v>
      </c>
      <c r="D9429" t="s">
        <v>26</v>
      </c>
      <c r="E9429" t="s">
        <v>26</v>
      </c>
      <c r="F9429">
        <v>340659832.61000001</v>
      </c>
      <c r="G9429">
        <v>290717324.56</v>
      </c>
      <c r="H9429">
        <v>506714297.05000001</v>
      </c>
      <c r="I9429" t="s">
        <v>26</v>
      </c>
      <c r="J9429" t="s">
        <v>26</v>
      </c>
      <c r="K9429" t="s">
        <v>26</v>
      </c>
    </row>
    <row r="9430" spans="1:11" x14ac:dyDescent="0.25">
      <c r="A9430" s="1">
        <v>40148</v>
      </c>
      <c r="B9430" t="s">
        <v>145</v>
      </c>
      <c r="C9430" t="s">
        <v>26</v>
      </c>
      <c r="D9430" t="s">
        <v>26</v>
      </c>
      <c r="E9430" t="s">
        <v>26</v>
      </c>
      <c r="F9430">
        <v>363440051.72000003</v>
      </c>
      <c r="G9430">
        <v>325909199.18000001</v>
      </c>
      <c r="H9430">
        <v>463415247.52999997</v>
      </c>
      <c r="I9430" t="s">
        <v>26</v>
      </c>
      <c r="J9430" t="s">
        <v>26</v>
      </c>
      <c r="K9430" t="s">
        <v>26</v>
      </c>
    </row>
    <row r="9431" spans="1:11" x14ac:dyDescent="0.25">
      <c r="A9431" s="1">
        <v>40148</v>
      </c>
      <c r="B9431" t="s">
        <v>146</v>
      </c>
      <c r="C9431" t="s">
        <v>26</v>
      </c>
      <c r="D9431" t="s">
        <v>26</v>
      </c>
      <c r="E9431" t="s">
        <v>26</v>
      </c>
      <c r="F9431">
        <v>378190175.31999999</v>
      </c>
      <c r="G9431">
        <v>333145879.68000001</v>
      </c>
      <c r="H9431">
        <v>499323860.98000002</v>
      </c>
      <c r="I9431" t="s">
        <v>26</v>
      </c>
      <c r="J9431" t="s">
        <v>26</v>
      </c>
      <c r="K9431" t="s">
        <v>26</v>
      </c>
    </row>
    <row r="9432" spans="1:11" x14ac:dyDescent="0.25">
      <c r="A9432" s="1">
        <v>40148</v>
      </c>
      <c r="B9432" t="s">
        <v>2</v>
      </c>
      <c r="C9432" t="s">
        <v>26</v>
      </c>
      <c r="D9432" t="s">
        <v>26</v>
      </c>
      <c r="E9432" t="s">
        <v>26</v>
      </c>
      <c r="F9432">
        <v>355341677</v>
      </c>
      <c r="G9432">
        <v>310803561.26999998</v>
      </c>
      <c r="H9432">
        <v>482330975.85000002</v>
      </c>
      <c r="I9432" t="s">
        <v>26</v>
      </c>
      <c r="J9432" t="s">
        <v>26</v>
      </c>
      <c r="K9432" t="s">
        <v>26</v>
      </c>
    </row>
    <row r="9433" spans="1:11" x14ac:dyDescent="0.25">
      <c r="A9433" s="1">
        <v>40148</v>
      </c>
      <c r="B9433" t="s">
        <v>147</v>
      </c>
      <c r="C9433" t="s">
        <v>26</v>
      </c>
      <c r="D9433" t="s">
        <v>26</v>
      </c>
      <c r="E9433" t="s">
        <v>26</v>
      </c>
      <c r="F9433">
        <v>361612579.43000001</v>
      </c>
      <c r="G9433">
        <v>297112379.93000001</v>
      </c>
      <c r="H9433">
        <v>507996551.52999997</v>
      </c>
      <c r="I9433" t="s">
        <v>26</v>
      </c>
      <c r="J9433" t="s">
        <v>26</v>
      </c>
      <c r="K9433" t="s">
        <v>26</v>
      </c>
    </row>
    <row r="9434" spans="1:11" x14ac:dyDescent="0.25">
      <c r="A9434" s="1">
        <v>40148</v>
      </c>
      <c r="B9434" t="s">
        <v>148</v>
      </c>
      <c r="C9434" t="s">
        <v>26</v>
      </c>
      <c r="D9434" t="s">
        <v>26</v>
      </c>
      <c r="E9434" t="s">
        <v>26</v>
      </c>
      <c r="F9434">
        <v>356245802.87</v>
      </c>
      <c r="G9434">
        <v>311071555.13999999</v>
      </c>
      <c r="H9434">
        <v>462587491.29000002</v>
      </c>
      <c r="I9434" t="s">
        <v>26</v>
      </c>
      <c r="J9434" t="s">
        <v>26</v>
      </c>
      <c r="K9434" t="s">
        <v>26</v>
      </c>
    </row>
    <row r="9435" spans="1:11" x14ac:dyDescent="0.25">
      <c r="A9435" s="1">
        <v>40148</v>
      </c>
      <c r="B9435" t="s">
        <v>149</v>
      </c>
      <c r="C9435" t="s">
        <v>26</v>
      </c>
      <c r="D9435" t="s">
        <v>26</v>
      </c>
      <c r="E9435" t="s">
        <v>26</v>
      </c>
      <c r="F9435">
        <v>342227752</v>
      </c>
      <c r="G9435">
        <v>294652642.25</v>
      </c>
      <c r="H9435">
        <v>451980078.10000002</v>
      </c>
      <c r="I9435" t="s">
        <v>26</v>
      </c>
      <c r="J9435" t="s">
        <v>26</v>
      </c>
      <c r="K9435" t="s">
        <v>26</v>
      </c>
    </row>
    <row r="9436" spans="1:11" x14ac:dyDescent="0.25">
      <c r="A9436" s="1">
        <v>40148</v>
      </c>
      <c r="B9436" t="s">
        <v>150</v>
      </c>
      <c r="C9436" t="s">
        <v>26</v>
      </c>
      <c r="D9436" t="s">
        <v>26</v>
      </c>
      <c r="E9436" t="s">
        <v>26</v>
      </c>
      <c r="F9436">
        <v>380206701.24000001</v>
      </c>
      <c r="G9436">
        <v>322444587.30000001</v>
      </c>
      <c r="H9436">
        <v>522288734.68000001</v>
      </c>
      <c r="I9436" t="s">
        <v>26</v>
      </c>
      <c r="J9436" t="s">
        <v>26</v>
      </c>
      <c r="K9436" t="s">
        <v>26</v>
      </c>
    </row>
    <row r="9437" spans="1:11" x14ac:dyDescent="0.25">
      <c r="A9437" s="1">
        <v>40148</v>
      </c>
      <c r="B9437" t="s">
        <v>151</v>
      </c>
      <c r="C9437" t="s">
        <v>26</v>
      </c>
      <c r="D9437" t="s">
        <v>26</v>
      </c>
      <c r="E9437" t="s">
        <v>26</v>
      </c>
      <c r="F9437">
        <v>313087006.29000002</v>
      </c>
      <c r="G9437">
        <v>272668162.44</v>
      </c>
      <c r="H9437">
        <v>433457144.55000001</v>
      </c>
      <c r="I9437" t="s">
        <v>26</v>
      </c>
      <c r="J9437" t="s">
        <v>26</v>
      </c>
      <c r="K9437" t="s">
        <v>26</v>
      </c>
    </row>
    <row r="9438" spans="1:11" x14ac:dyDescent="0.25">
      <c r="A9438" s="1">
        <v>40148</v>
      </c>
      <c r="B9438" t="s">
        <v>152</v>
      </c>
      <c r="C9438" t="s">
        <v>26</v>
      </c>
      <c r="D9438" t="s">
        <v>26</v>
      </c>
      <c r="E9438" t="s">
        <v>26</v>
      </c>
      <c r="F9438">
        <v>324107869.81</v>
      </c>
      <c r="G9438">
        <v>297647957.91000003</v>
      </c>
      <c r="H9438">
        <v>399398871.13</v>
      </c>
      <c r="I9438" t="s">
        <v>26</v>
      </c>
      <c r="J9438" t="s">
        <v>26</v>
      </c>
      <c r="K9438" t="s">
        <v>26</v>
      </c>
    </row>
    <row r="9439" spans="1:11" x14ac:dyDescent="0.25">
      <c r="A9439" s="1">
        <v>40148</v>
      </c>
      <c r="B9439" t="s">
        <v>153</v>
      </c>
      <c r="C9439" t="s">
        <v>26</v>
      </c>
      <c r="D9439" t="s">
        <v>26</v>
      </c>
      <c r="E9439" t="s">
        <v>26</v>
      </c>
      <c r="F9439">
        <v>394568733.01999998</v>
      </c>
      <c r="G9439">
        <v>375755838.06999999</v>
      </c>
      <c r="H9439">
        <v>448886216.22000003</v>
      </c>
      <c r="I9439" t="s">
        <v>26</v>
      </c>
      <c r="J9439" t="s">
        <v>26</v>
      </c>
      <c r="K9439" t="s">
        <v>26</v>
      </c>
    </row>
    <row r="9440" spans="1:11" x14ac:dyDescent="0.25">
      <c r="A9440" s="1">
        <v>40148</v>
      </c>
      <c r="B9440" t="s">
        <v>154</v>
      </c>
      <c r="C9440" t="s">
        <v>26</v>
      </c>
      <c r="D9440" t="s">
        <v>26</v>
      </c>
      <c r="E9440" t="s">
        <v>26</v>
      </c>
      <c r="F9440">
        <v>347929527.33999997</v>
      </c>
      <c r="G9440">
        <v>320217142.27999997</v>
      </c>
      <c r="H9440">
        <v>444998377.63999999</v>
      </c>
      <c r="I9440" t="s">
        <v>26</v>
      </c>
      <c r="J9440" t="s">
        <v>26</v>
      </c>
      <c r="K9440" t="s">
        <v>26</v>
      </c>
    </row>
    <row r="9441" spans="1:11" x14ac:dyDescent="0.25">
      <c r="A9441" s="1">
        <v>40148</v>
      </c>
      <c r="B9441" t="s">
        <v>155</v>
      </c>
      <c r="C9441" t="s">
        <v>26</v>
      </c>
      <c r="D9441" t="s">
        <v>26</v>
      </c>
      <c r="E9441" t="s">
        <v>26</v>
      </c>
      <c r="F9441">
        <v>327137762.24000001</v>
      </c>
      <c r="G9441">
        <v>303571156.25</v>
      </c>
      <c r="H9441">
        <v>397296641.24000001</v>
      </c>
      <c r="I9441" t="s">
        <v>26</v>
      </c>
      <c r="J9441" t="s">
        <v>26</v>
      </c>
      <c r="K9441" t="s">
        <v>26</v>
      </c>
    </row>
    <row r="9442" spans="1:11" x14ac:dyDescent="0.25">
      <c r="A9442" s="1">
        <v>40179</v>
      </c>
      <c r="B9442" t="s">
        <v>1</v>
      </c>
      <c r="C9442" t="s">
        <v>26</v>
      </c>
      <c r="D9442" t="s">
        <v>26</v>
      </c>
      <c r="E9442" t="s">
        <v>26</v>
      </c>
      <c r="F9442">
        <v>358835460.52999997</v>
      </c>
      <c r="G9442">
        <v>313983802.57999998</v>
      </c>
      <c r="H9442">
        <v>477353477.56999999</v>
      </c>
      <c r="I9442" t="s">
        <v>26</v>
      </c>
      <c r="J9442" t="s">
        <v>26</v>
      </c>
      <c r="K9442" t="s">
        <v>26</v>
      </c>
    </row>
    <row r="9443" spans="1:11" x14ac:dyDescent="0.25">
      <c r="A9443" s="1">
        <v>40179</v>
      </c>
      <c r="B9443" t="s">
        <v>126</v>
      </c>
      <c r="C9443" t="s">
        <v>26</v>
      </c>
      <c r="D9443" t="s">
        <v>26</v>
      </c>
      <c r="E9443" t="s">
        <v>26</v>
      </c>
      <c r="F9443">
        <v>357857916.44</v>
      </c>
      <c r="G9443">
        <v>316140401.02999997</v>
      </c>
      <c r="H9443">
        <v>468359212.88</v>
      </c>
      <c r="I9443" t="s">
        <v>26</v>
      </c>
      <c r="J9443" t="s">
        <v>26</v>
      </c>
      <c r="K9443" t="s">
        <v>26</v>
      </c>
    </row>
    <row r="9444" spans="1:11" x14ac:dyDescent="0.25">
      <c r="A9444" s="1">
        <v>40179</v>
      </c>
      <c r="B9444" t="s">
        <v>127</v>
      </c>
      <c r="C9444" t="s">
        <v>26</v>
      </c>
      <c r="D9444" t="s">
        <v>26</v>
      </c>
      <c r="E9444" t="s">
        <v>26</v>
      </c>
      <c r="F9444">
        <v>366206966.75999999</v>
      </c>
      <c r="G9444">
        <v>317303495.67000002</v>
      </c>
      <c r="H9444">
        <v>516408028.69999999</v>
      </c>
      <c r="I9444" t="s">
        <v>26</v>
      </c>
      <c r="J9444" t="s">
        <v>26</v>
      </c>
      <c r="K9444" t="s">
        <v>26</v>
      </c>
    </row>
    <row r="9445" spans="1:11" x14ac:dyDescent="0.25">
      <c r="A9445" s="1">
        <v>40179</v>
      </c>
      <c r="B9445" t="s">
        <v>113</v>
      </c>
      <c r="C9445" t="s">
        <v>26</v>
      </c>
      <c r="D9445" t="s">
        <v>26</v>
      </c>
      <c r="E9445" t="s">
        <v>26</v>
      </c>
      <c r="F9445">
        <v>362205883.24000001</v>
      </c>
      <c r="G9445">
        <v>315833508.19</v>
      </c>
      <c r="H9445">
        <v>475743606.54000002</v>
      </c>
      <c r="I9445" t="s">
        <v>26</v>
      </c>
      <c r="J9445" t="s">
        <v>26</v>
      </c>
      <c r="K9445" t="s">
        <v>26</v>
      </c>
    </row>
    <row r="9446" spans="1:11" x14ac:dyDescent="0.25">
      <c r="A9446" s="1">
        <v>40179</v>
      </c>
      <c r="B9446" t="s">
        <v>128</v>
      </c>
      <c r="C9446" t="s">
        <v>26</v>
      </c>
      <c r="D9446" t="s">
        <v>26</v>
      </c>
      <c r="E9446" t="s">
        <v>26</v>
      </c>
      <c r="F9446">
        <v>338549933.25999999</v>
      </c>
      <c r="G9446">
        <v>292316520.27999997</v>
      </c>
      <c r="H9446">
        <v>458789350.97000003</v>
      </c>
      <c r="I9446" t="s">
        <v>26</v>
      </c>
      <c r="J9446" t="s">
        <v>26</v>
      </c>
      <c r="K9446" t="s">
        <v>26</v>
      </c>
    </row>
    <row r="9447" spans="1:11" x14ac:dyDescent="0.25">
      <c r="A9447" s="1">
        <v>40179</v>
      </c>
      <c r="B9447" t="s">
        <v>129</v>
      </c>
      <c r="C9447" t="s">
        <v>26</v>
      </c>
      <c r="D9447" t="s">
        <v>26</v>
      </c>
      <c r="E9447" t="s">
        <v>26</v>
      </c>
      <c r="F9447">
        <v>354299718.75999999</v>
      </c>
      <c r="G9447">
        <v>327316461.97000003</v>
      </c>
      <c r="H9447">
        <v>436047381.70999998</v>
      </c>
      <c r="I9447" t="s">
        <v>26</v>
      </c>
      <c r="J9447" t="s">
        <v>26</v>
      </c>
      <c r="K9447" t="s">
        <v>26</v>
      </c>
    </row>
    <row r="9448" spans="1:11" x14ac:dyDescent="0.25">
      <c r="A9448" s="1">
        <v>40179</v>
      </c>
      <c r="B9448" t="s">
        <v>130</v>
      </c>
      <c r="C9448" t="s">
        <v>26</v>
      </c>
      <c r="D9448" t="s">
        <v>26</v>
      </c>
      <c r="E9448" t="s">
        <v>26</v>
      </c>
      <c r="F9448">
        <v>372068591.43000001</v>
      </c>
      <c r="G9448">
        <v>322400585.55000001</v>
      </c>
      <c r="H9448">
        <v>558196118.51999998</v>
      </c>
      <c r="I9448" t="s">
        <v>26</v>
      </c>
      <c r="J9448" t="s">
        <v>26</v>
      </c>
      <c r="K9448" t="s">
        <v>26</v>
      </c>
    </row>
    <row r="9449" spans="1:11" x14ac:dyDescent="0.25">
      <c r="A9449" s="1">
        <v>40179</v>
      </c>
      <c r="B9449" t="s">
        <v>131</v>
      </c>
      <c r="C9449" t="s">
        <v>26</v>
      </c>
      <c r="D9449" t="s">
        <v>26</v>
      </c>
      <c r="E9449" t="s">
        <v>26</v>
      </c>
      <c r="F9449">
        <v>403660727.92000002</v>
      </c>
      <c r="G9449">
        <v>329606343.45999998</v>
      </c>
      <c r="H9449">
        <v>631938136.04999995</v>
      </c>
      <c r="I9449" t="s">
        <v>26</v>
      </c>
      <c r="J9449" t="s">
        <v>26</v>
      </c>
      <c r="K9449" t="s">
        <v>26</v>
      </c>
    </row>
    <row r="9450" spans="1:11" x14ac:dyDescent="0.25">
      <c r="A9450" s="1">
        <v>40179</v>
      </c>
      <c r="B9450" t="s">
        <v>132</v>
      </c>
      <c r="C9450" t="s">
        <v>26</v>
      </c>
      <c r="D9450" t="s">
        <v>26</v>
      </c>
      <c r="E9450" t="s">
        <v>26</v>
      </c>
      <c r="F9450">
        <v>372445776.26999998</v>
      </c>
      <c r="G9450">
        <v>322825985.39999998</v>
      </c>
      <c r="H9450">
        <v>488212938.39999998</v>
      </c>
      <c r="I9450" t="s">
        <v>26</v>
      </c>
      <c r="J9450" t="s">
        <v>26</v>
      </c>
      <c r="K9450" t="s">
        <v>26</v>
      </c>
    </row>
    <row r="9451" spans="1:11" x14ac:dyDescent="0.25">
      <c r="A9451" s="1">
        <v>40179</v>
      </c>
      <c r="B9451" t="s">
        <v>133</v>
      </c>
      <c r="C9451" t="s">
        <v>26</v>
      </c>
      <c r="D9451" t="s">
        <v>26</v>
      </c>
      <c r="E9451" t="s">
        <v>26</v>
      </c>
      <c r="F9451">
        <v>338466084.83999997</v>
      </c>
      <c r="G9451">
        <v>295996035.04000002</v>
      </c>
      <c r="H9451">
        <v>446426881.94999999</v>
      </c>
      <c r="I9451" t="s">
        <v>26</v>
      </c>
      <c r="J9451" t="s">
        <v>26</v>
      </c>
      <c r="K9451" t="s">
        <v>26</v>
      </c>
    </row>
    <row r="9452" spans="1:11" x14ac:dyDescent="0.25">
      <c r="A9452" s="1">
        <v>40179</v>
      </c>
      <c r="B9452" t="s">
        <v>134</v>
      </c>
      <c r="C9452" t="s">
        <v>26</v>
      </c>
      <c r="D9452" t="s">
        <v>26</v>
      </c>
      <c r="E9452" t="s">
        <v>26</v>
      </c>
      <c r="F9452">
        <v>335338314.94</v>
      </c>
      <c r="G9452">
        <v>309603025.88</v>
      </c>
      <c r="H9452">
        <v>395025760.31999999</v>
      </c>
      <c r="I9452" t="s">
        <v>26</v>
      </c>
      <c r="J9452" t="s">
        <v>26</v>
      </c>
      <c r="K9452" t="s">
        <v>26</v>
      </c>
    </row>
    <row r="9453" spans="1:11" x14ac:dyDescent="0.25">
      <c r="A9453" s="1">
        <v>40179</v>
      </c>
      <c r="B9453" t="s">
        <v>135</v>
      </c>
      <c r="C9453" t="s">
        <v>26</v>
      </c>
      <c r="D9453" t="s">
        <v>26</v>
      </c>
      <c r="E9453" t="s">
        <v>26</v>
      </c>
      <c r="F9453">
        <v>340630132.62</v>
      </c>
      <c r="G9453">
        <v>293402352.83999997</v>
      </c>
      <c r="H9453">
        <v>476712779.73000002</v>
      </c>
      <c r="I9453" t="s">
        <v>26</v>
      </c>
      <c r="J9453" t="s">
        <v>26</v>
      </c>
      <c r="K9453" t="s">
        <v>26</v>
      </c>
    </row>
    <row r="9454" spans="1:11" x14ac:dyDescent="0.25">
      <c r="A9454" s="1">
        <v>40179</v>
      </c>
      <c r="B9454" t="s">
        <v>136</v>
      </c>
      <c r="C9454" t="s">
        <v>26</v>
      </c>
      <c r="D9454" t="s">
        <v>26</v>
      </c>
      <c r="E9454" t="s">
        <v>26</v>
      </c>
      <c r="F9454">
        <v>388342360.36000001</v>
      </c>
      <c r="G9454">
        <v>337074360.93000001</v>
      </c>
      <c r="H9454">
        <v>553015408.04999995</v>
      </c>
      <c r="I9454" t="s">
        <v>26</v>
      </c>
      <c r="J9454" t="s">
        <v>26</v>
      </c>
      <c r="K9454" t="s">
        <v>26</v>
      </c>
    </row>
    <row r="9455" spans="1:11" x14ac:dyDescent="0.25">
      <c r="A9455" s="1">
        <v>40179</v>
      </c>
      <c r="B9455" t="s">
        <v>137</v>
      </c>
      <c r="C9455" t="s">
        <v>26</v>
      </c>
      <c r="D9455" t="s">
        <v>26</v>
      </c>
      <c r="E9455" t="s">
        <v>26</v>
      </c>
      <c r="F9455">
        <v>368902517.13</v>
      </c>
      <c r="G9455">
        <v>304181464.42000002</v>
      </c>
      <c r="H9455">
        <v>638750873.16999996</v>
      </c>
      <c r="I9455" t="s">
        <v>26</v>
      </c>
      <c r="J9455" t="s">
        <v>26</v>
      </c>
      <c r="K9455" t="s">
        <v>26</v>
      </c>
    </row>
    <row r="9456" spans="1:11" x14ac:dyDescent="0.25">
      <c r="A9456" s="1">
        <v>40179</v>
      </c>
      <c r="B9456" t="s">
        <v>138</v>
      </c>
      <c r="C9456" t="s">
        <v>26</v>
      </c>
      <c r="D9456" t="s">
        <v>26</v>
      </c>
      <c r="E9456" t="s">
        <v>26</v>
      </c>
      <c r="F9456">
        <v>444650810.07999998</v>
      </c>
      <c r="G9456">
        <v>358171300.74000001</v>
      </c>
      <c r="H9456">
        <v>721332494.40999997</v>
      </c>
      <c r="I9456" t="s">
        <v>26</v>
      </c>
      <c r="J9456" t="s">
        <v>26</v>
      </c>
      <c r="K9456" t="s">
        <v>26</v>
      </c>
    </row>
    <row r="9457" spans="1:11" x14ac:dyDescent="0.25">
      <c r="A9457" s="1">
        <v>40179</v>
      </c>
      <c r="B9457" t="s">
        <v>139</v>
      </c>
      <c r="C9457" t="s">
        <v>26</v>
      </c>
      <c r="D9457" t="s">
        <v>26</v>
      </c>
      <c r="E9457" t="s">
        <v>26</v>
      </c>
      <c r="F9457">
        <v>383809986.35000002</v>
      </c>
      <c r="G9457">
        <v>323055132.93000001</v>
      </c>
      <c r="H9457">
        <v>595972674.95000005</v>
      </c>
      <c r="I9457" t="s">
        <v>26</v>
      </c>
      <c r="J9457" t="s">
        <v>26</v>
      </c>
      <c r="K9457" t="s">
        <v>26</v>
      </c>
    </row>
    <row r="9458" spans="1:11" x14ac:dyDescent="0.25">
      <c r="A9458" s="1">
        <v>40179</v>
      </c>
      <c r="B9458" t="s">
        <v>140</v>
      </c>
      <c r="C9458" t="s">
        <v>26</v>
      </c>
      <c r="D9458" t="s">
        <v>26</v>
      </c>
      <c r="E9458" t="s">
        <v>26</v>
      </c>
      <c r="F9458">
        <v>323796184</v>
      </c>
      <c r="G9458">
        <v>282800012.64999998</v>
      </c>
      <c r="H9458">
        <v>450706138.31999999</v>
      </c>
      <c r="I9458" t="s">
        <v>26</v>
      </c>
      <c r="J9458" t="s">
        <v>26</v>
      </c>
      <c r="K9458" t="s">
        <v>26</v>
      </c>
    </row>
    <row r="9459" spans="1:11" x14ac:dyDescent="0.25">
      <c r="A9459" s="1">
        <v>40179</v>
      </c>
      <c r="B9459" t="s">
        <v>141</v>
      </c>
      <c r="C9459" t="s">
        <v>26</v>
      </c>
      <c r="D9459" t="s">
        <v>26</v>
      </c>
      <c r="E9459" t="s">
        <v>26</v>
      </c>
      <c r="F9459">
        <v>370671697.60000002</v>
      </c>
      <c r="G9459">
        <v>336048766.22000003</v>
      </c>
      <c r="H9459">
        <v>483348703.75</v>
      </c>
      <c r="I9459" t="s">
        <v>26</v>
      </c>
      <c r="J9459" t="s">
        <v>26</v>
      </c>
      <c r="K9459" t="s">
        <v>26</v>
      </c>
    </row>
    <row r="9460" spans="1:11" x14ac:dyDescent="0.25">
      <c r="A9460" s="1">
        <v>40179</v>
      </c>
      <c r="B9460" t="s">
        <v>142</v>
      </c>
      <c r="C9460" t="s">
        <v>26</v>
      </c>
      <c r="D9460" t="s">
        <v>26</v>
      </c>
      <c r="E9460" t="s">
        <v>26</v>
      </c>
      <c r="F9460">
        <v>360245948.88999999</v>
      </c>
      <c r="G9460">
        <v>307475665.82999998</v>
      </c>
      <c r="H9460">
        <v>521996778.47000003</v>
      </c>
      <c r="I9460" t="s">
        <v>26</v>
      </c>
      <c r="J9460" t="s">
        <v>26</v>
      </c>
      <c r="K9460" t="s">
        <v>26</v>
      </c>
    </row>
    <row r="9461" spans="1:11" x14ac:dyDescent="0.25">
      <c r="A9461" s="1">
        <v>40179</v>
      </c>
      <c r="B9461" t="s">
        <v>143</v>
      </c>
      <c r="C9461" t="s">
        <v>26</v>
      </c>
      <c r="D9461" t="s">
        <v>26</v>
      </c>
      <c r="E9461" t="s">
        <v>26</v>
      </c>
      <c r="F9461">
        <v>348993735.05000001</v>
      </c>
      <c r="G9461">
        <v>315133077.25</v>
      </c>
      <c r="H9461">
        <v>435228468.06</v>
      </c>
      <c r="I9461" t="s">
        <v>26</v>
      </c>
      <c r="J9461" t="s">
        <v>26</v>
      </c>
      <c r="K9461" t="s">
        <v>26</v>
      </c>
    </row>
    <row r="9462" spans="1:11" x14ac:dyDescent="0.25">
      <c r="A9462" s="1">
        <v>40179</v>
      </c>
      <c r="B9462" t="s">
        <v>144</v>
      </c>
      <c r="C9462" t="s">
        <v>26</v>
      </c>
      <c r="D9462" t="s">
        <v>26</v>
      </c>
      <c r="E9462" t="s">
        <v>26</v>
      </c>
      <c r="F9462">
        <v>343930167</v>
      </c>
      <c r="G9462">
        <v>290804539.75999999</v>
      </c>
      <c r="H9462">
        <v>518875440.18000001</v>
      </c>
      <c r="I9462" t="s">
        <v>26</v>
      </c>
      <c r="J9462" t="s">
        <v>26</v>
      </c>
      <c r="K9462" t="s">
        <v>26</v>
      </c>
    </row>
    <row r="9463" spans="1:11" x14ac:dyDescent="0.25">
      <c r="A9463" s="1">
        <v>40179</v>
      </c>
      <c r="B9463" t="s">
        <v>145</v>
      </c>
      <c r="C9463" t="s">
        <v>26</v>
      </c>
      <c r="D9463" t="s">
        <v>26</v>
      </c>
      <c r="E9463" t="s">
        <v>26</v>
      </c>
      <c r="F9463">
        <v>364275963.83999997</v>
      </c>
      <c r="G9463">
        <v>325192198.94</v>
      </c>
      <c r="H9463">
        <v>467446960.19</v>
      </c>
      <c r="I9463" t="s">
        <v>26</v>
      </c>
      <c r="J9463" t="s">
        <v>26</v>
      </c>
      <c r="K9463" t="s">
        <v>26</v>
      </c>
    </row>
    <row r="9464" spans="1:11" x14ac:dyDescent="0.25">
      <c r="A9464" s="1">
        <v>40179</v>
      </c>
      <c r="B9464" t="s">
        <v>146</v>
      </c>
      <c r="C9464" t="s">
        <v>26</v>
      </c>
      <c r="D9464" t="s">
        <v>26</v>
      </c>
      <c r="E9464" t="s">
        <v>26</v>
      </c>
      <c r="F9464">
        <v>379022193.69999999</v>
      </c>
      <c r="G9464">
        <v>334445148.61000001</v>
      </c>
      <c r="H9464">
        <v>499323860.98000002</v>
      </c>
      <c r="I9464" t="s">
        <v>26</v>
      </c>
      <c r="J9464" t="s">
        <v>26</v>
      </c>
      <c r="K9464" t="s">
        <v>26</v>
      </c>
    </row>
    <row r="9465" spans="1:11" x14ac:dyDescent="0.25">
      <c r="A9465" s="1">
        <v>40179</v>
      </c>
      <c r="B9465" t="s">
        <v>2</v>
      </c>
      <c r="C9465" t="s">
        <v>26</v>
      </c>
      <c r="D9465" t="s">
        <v>26</v>
      </c>
      <c r="E9465" t="s">
        <v>26</v>
      </c>
      <c r="F9465">
        <v>356052360.35000002</v>
      </c>
      <c r="G9465">
        <v>311207605.89999998</v>
      </c>
      <c r="H9465">
        <v>483777968.76999998</v>
      </c>
      <c r="I9465" t="s">
        <v>26</v>
      </c>
      <c r="J9465" t="s">
        <v>26</v>
      </c>
      <c r="K9465" t="s">
        <v>26</v>
      </c>
    </row>
    <row r="9466" spans="1:11" x14ac:dyDescent="0.25">
      <c r="A9466" s="1">
        <v>40179</v>
      </c>
      <c r="B9466" t="s">
        <v>147</v>
      </c>
      <c r="C9466" t="s">
        <v>26</v>
      </c>
      <c r="D9466" t="s">
        <v>26</v>
      </c>
      <c r="E9466" t="s">
        <v>26</v>
      </c>
      <c r="F9466">
        <v>362154998.30000001</v>
      </c>
      <c r="G9466">
        <v>297974005.82999998</v>
      </c>
      <c r="H9466">
        <v>507996551.52999997</v>
      </c>
      <c r="I9466" t="s">
        <v>26</v>
      </c>
      <c r="J9466" t="s">
        <v>26</v>
      </c>
      <c r="K9466" t="s">
        <v>26</v>
      </c>
    </row>
    <row r="9467" spans="1:11" x14ac:dyDescent="0.25">
      <c r="A9467" s="1">
        <v>40179</v>
      </c>
      <c r="B9467" t="s">
        <v>148</v>
      </c>
      <c r="C9467" t="s">
        <v>26</v>
      </c>
      <c r="D9467" t="s">
        <v>26</v>
      </c>
      <c r="E9467" t="s">
        <v>26</v>
      </c>
      <c r="F9467">
        <v>357029543.63999999</v>
      </c>
      <c r="G9467">
        <v>312346948.50999999</v>
      </c>
      <c r="H9467">
        <v>462587491.29000002</v>
      </c>
      <c r="I9467" t="s">
        <v>26</v>
      </c>
      <c r="J9467" t="s">
        <v>26</v>
      </c>
      <c r="K9467" t="s">
        <v>26</v>
      </c>
    </row>
    <row r="9468" spans="1:11" x14ac:dyDescent="0.25">
      <c r="A9468" s="1">
        <v>40179</v>
      </c>
      <c r="B9468" t="s">
        <v>149</v>
      </c>
      <c r="C9468" t="s">
        <v>26</v>
      </c>
      <c r="D9468" t="s">
        <v>26</v>
      </c>
      <c r="E9468" t="s">
        <v>26</v>
      </c>
      <c r="F9468">
        <v>342775316.39999998</v>
      </c>
      <c r="G9468">
        <v>295566065.44</v>
      </c>
      <c r="H9468">
        <v>451980078.10000002</v>
      </c>
      <c r="I9468" t="s">
        <v>26</v>
      </c>
      <c r="J9468" t="s">
        <v>26</v>
      </c>
      <c r="K9468" t="s">
        <v>26</v>
      </c>
    </row>
    <row r="9469" spans="1:11" x14ac:dyDescent="0.25">
      <c r="A9469" s="1">
        <v>40179</v>
      </c>
      <c r="B9469" t="s">
        <v>150</v>
      </c>
      <c r="C9469" t="s">
        <v>26</v>
      </c>
      <c r="D9469" t="s">
        <v>26</v>
      </c>
      <c r="E9469" t="s">
        <v>26</v>
      </c>
      <c r="F9469">
        <v>381347321.35000002</v>
      </c>
      <c r="G9469">
        <v>324185788.06999999</v>
      </c>
      <c r="H9469">
        <v>522288734.68000001</v>
      </c>
      <c r="I9469" t="s">
        <v>26</v>
      </c>
      <c r="J9469" t="s">
        <v>26</v>
      </c>
      <c r="K9469" t="s">
        <v>26</v>
      </c>
    </row>
    <row r="9470" spans="1:11" x14ac:dyDescent="0.25">
      <c r="A9470" s="1">
        <v>40179</v>
      </c>
      <c r="B9470" t="s">
        <v>151</v>
      </c>
      <c r="C9470" t="s">
        <v>26</v>
      </c>
      <c r="D9470" t="s">
        <v>26</v>
      </c>
      <c r="E9470" t="s">
        <v>26</v>
      </c>
      <c r="F9470">
        <v>314464589.11000001</v>
      </c>
      <c r="G9470">
        <v>274631373.20999998</v>
      </c>
      <c r="H9470">
        <v>433457144.55000001</v>
      </c>
      <c r="I9470" t="s">
        <v>26</v>
      </c>
      <c r="J9470" t="s">
        <v>26</v>
      </c>
      <c r="K9470" t="s">
        <v>26</v>
      </c>
    </row>
    <row r="9471" spans="1:11" x14ac:dyDescent="0.25">
      <c r="A9471" s="1">
        <v>40179</v>
      </c>
      <c r="B9471" t="s">
        <v>152</v>
      </c>
      <c r="C9471" t="s">
        <v>26</v>
      </c>
      <c r="D9471" t="s">
        <v>26</v>
      </c>
      <c r="E9471" t="s">
        <v>26</v>
      </c>
      <c r="F9471">
        <v>325760819.94</v>
      </c>
      <c r="G9471">
        <v>296665719.64999998</v>
      </c>
      <c r="H9471">
        <v>406987449.68000001</v>
      </c>
      <c r="I9471" t="s">
        <v>26</v>
      </c>
      <c r="J9471" t="s">
        <v>26</v>
      </c>
      <c r="K9471" t="s">
        <v>26</v>
      </c>
    </row>
    <row r="9472" spans="1:11" x14ac:dyDescent="0.25">
      <c r="A9472" s="1">
        <v>40179</v>
      </c>
      <c r="B9472" t="s">
        <v>153</v>
      </c>
      <c r="C9472" t="s">
        <v>26</v>
      </c>
      <c r="D9472" t="s">
        <v>26</v>
      </c>
      <c r="E9472" t="s">
        <v>26</v>
      </c>
      <c r="F9472">
        <v>395121129.24000001</v>
      </c>
      <c r="G9472">
        <v>375267355.48000002</v>
      </c>
      <c r="H9472">
        <v>451444867.64999998</v>
      </c>
      <c r="I9472" t="s">
        <v>26</v>
      </c>
      <c r="J9472" t="s">
        <v>26</v>
      </c>
      <c r="K9472" t="s">
        <v>26</v>
      </c>
    </row>
    <row r="9473" spans="1:11" x14ac:dyDescent="0.25">
      <c r="A9473" s="1">
        <v>40179</v>
      </c>
      <c r="B9473" t="s">
        <v>154</v>
      </c>
      <c r="C9473" t="s">
        <v>26</v>
      </c>
      <c r="D9473" t="s">
        <v>26</v>
      </c>
      <c r="E9473" t="s">
        <v>26</v>
      </c>
      <c r="F9473">
        <v>350678170.60000002</v>
      </c>
      <c r="G9473">
        <v>319672773.13</v>
      </c>
      <c r="H9473">
        <v>455722838.54000002</v>
      </c>
      <c r="I9473" t="s">
        <v>26</v>
      </c>
      <c r="J9473" t="s">
        <v>26</v>
      </c>
      <c r="K9473" t="s">
        <v>26</v>
      </c>
    </row>
    <row r="9474" spans="1:11" x14ac:dyDescent="0.25">
      <c r="A9474" s="1">
        <v>40179</v>
      </c>
      <c r="B9474" t="s">
        <v>155</v>
      </c>
      <c r="C9474" t="s">
        <v>26</v>
      </c>
      <c r="D9474" t="s">
        <v>26</v>
      </c>
      <c r="E9474" t="s">
        <v>26</v>
      </c>
      <c r="F9474">
        <v>327661182.66000003</v>
      </c>
      <c r="G9474">
        <v>303480084.89999998</v>
      </c>
      <c r="H9474">
        <v>399124205.79000002</v>
      </c>
      <c r="I9474" t="s">
        <v>26</v>
      </c>
      <c r="J9474" t="s">
        <v>26</v>
      </c>
      <c r="K9474" t="s">
        <v>26</v>
      </c>
    </row>
    <row r="9475" spans="1:11" x14ac:dyDescent="0.25">
      <c r="A9475" s="1">
        <v>40210</v>
      </c>
      <c r="B9475" t="s">
        <v>1</v>
      </c>
      <c r="C9475" t="s">
        <v>26</v>
      </c>
      <c r="D9475" t="s">
        <v>26</v>
      </c>
      <c r="E9475" t="s">
        <v>26</v>
      </c>
      <c r="F9475">
        <v>360378453.00999999</v>
      </c>
      <c r="G9475">
        <v>315051347.5</v>
      </c>
      <c r="H9475">
        <v>480026657.05000001</v>
      </c>
      <c r="I9475" t="s">
        <v>26</v>
      </c>
      <c r="J9475" t="s">
        <v>26</v>
      </c>
      <c r="K9475" t="s">
        <v>26</v>
      </c>
    </row>
    <row r="9476" spans="1:11" x14ac:dyDescent="0.25">
      <c r="A9476" s="1">
        <v>40210</v>
      </c>
      <c r="B9476" t="s">
        <v>126</v>
      </c>
      <c r="C9476" t="s">
        <v>26</v>
      </c>
      <c r="D9476" t="s">
        <v>26</v>
      </c>
      <c r="E9476" t="s">
        <v>26</v>
      </c>
      <c r="F9476">
        <v>365050860.56</v>
      </c>
      <c r="G9476">
        <v>315855874.67000002</v>
      </c>
      <c r="H9476">
        <v>492198696.81</v>
      </c>
      <c r="I9476" t="s">
        <v>26</v>
      </c>
      <c r="J9476" t="s">
        <v>26</v>
      </c>
      <c r="K9476" t="s">
        <v>26</v>
      </c>
    </row>
    <row r="9477" spans="1:11" x14ac:dyDescent="0.25">
      <c r="A9477" s="1">
        <v>40210</v>
      </c>
      <c r="B9477" t="s">
        <v>127</v>
      </c>
      <c r="C9477" t="s">
        <v>26</v>
      </c>
      <c r="D9477" t="s">
        <v>26</v>
      </c>
      <c r="E9477" t="s">
        <v>26</v>
      </c>
      <c r="F9477">
        <v>368514070.64999998</v>
      </c>
      <c r="G9477">
        <v>319334238.05000001</v>
      </c>
      <c r="H9477">
        <v>519558117.67000002</v>
      </c>
      <c r="I9477" t="s">
        <v>26</v>
      </c>
      <c r="J9477" t="s">
        <v>26</v>
      </c>
      <c r="K9477" t="s">
        <v>26</v>
      </c>
    </row>
    <row r="9478" spans="1:11" x14ac:dyDescent="0.25">
      <c r="A9478" s="1">
        <v>40210</v>
      </c>
      <c r="B9478" t="s">
        <v>113</v>
      </c>
      <c r="C9478" t="s">
        <v>26</v>
      </c>
      <c r="D9478" t="s">
        <v>26</v>
      </c>
      <c r="E9478" t="s">
        <v>26</v>
      </c>
      <c r="F9478">
        <v>362785412.66000003</v>
      </c>
      <c r="G9478">
        <v>316749425.36000001</v>
      </c>
      <c r="H9478">
        <v>475743606.54000002</v>
      </c>
      <c r="I9478" t="s">
        <v>26</v>
      </c>
      <c r="J9478" t="s">
        <v>26</v>
      </c>
      <c r="K9478" t="s">
        <v>26</v>
      </c>
    </row>
    <row r="9479" spans="1:11" x14ac:dyDescent="0.25">
      <c r="A9479" s="1">
        <v>40210</v>
      </c>
      <c r="B9479" t="s">
        <v>128</v>
      </c>
      <c r="C9479" t="s">
        <v>26</v>
      </c>
      <c r="D9479" t="s">
        <v>26</v>
      </c>
      <c r="E9479" t="s">
        <v>26</v>
      </c>
      <c r="F9479">
        <v>338888483.19999999</v>
      </c>
      <c r="G9479">
        <v>292813458.36000001</v>
      </c>
      <c r="H9479">
        <v>458789350.97000003</v>
      </c>
      <c r="I9479" t="s">
        <v>26</v>
      </c>
      <c r="J9479" t="s">
        <v>26</v>
      </c>
      <c r="K9479" t="s">
        <v>26</v>
      </c>
    </row>
    <row r="9480" spans="1:11" x14ac:dyDescent="0.25">
      <c r="A9480" s="1">
        <v>40210</v>
      </c>
      <c r="B9480" t="s">
        <v>129</v>
      </c>
      <c r="C9480" t="s">
        <v>26</v>
      </c>
      <c r="D9480" t="s">
        <v>26</v>
      </c>
      <c r="E9480" t="s">
        <v>26</v>
      </c>
      <c r="F9480">
        <v>354972888.23000002</v>
      </c>
      <c r="G9480">
        <v>328331143</v>
      </c>
      <c r="H9480">
        <v>436047381.70999998</v>
      </c>
      <c r="I9480" t="s">
        <v>26</v>
      </c>
      <c r="J9480" t="s">
        <v>26</v>
      </c>
      <c r="K9480" t="s">
        <v>26</v>
      </c>
    </row>
    <row r="9481" spans="1:11" x14ac:dyDescent="0.25">
      <c r="A9481" s="1">
        <v>40210</v>
      </c>
      <c r="B9481" t="s">
        <v>130</v>
      </c>
      <c r="C9481" t="s">
        <v>26</v>
      </c>
      <c r="D9481" t="s">
        <v>26</v>
      </c>
      <c r="E9481" t="s">
        <v>26</v>
      </c>
      <c r="F9481">
        <v>411656689.55000001</v>
      </c>
      <c r="G9481">
        <v>306183836.10000002</v>
      </c>
      <c r="H9481">
        <v>769138431.71000004</v>
      </c>
      <c r="I9481" t="s">
        <v>26</v>
      </c>
      <c r="J9481" t="s">
        <v>26</v>
      </c>
      <c r="K9481" t="s">
        <v>26</v>
      </c>
    </row>
    <row r="9482" spans="1:11" x14ac:dyDescent="0.25">
      <c r="A9482" s="1">
        <v>40210</v>
      </c>
      <c r="B9482" t="s">
        <v>131</v>
      </c>
      <c r="C9482" t="s">
        <v>26</v>
      </c>
      <c r="D9482" t="s">
        <v>26</v>
      </c>
      <c r="E9482" t="s">
        <v>26</v>
      </c>
      <c r="F9482">
        <v>404225852.94</v>
      </c>
      <c r="G9482">
        <v>330364438.05000001</v>
      </c>
      <c r="H9482">
        <v>631938136.04999995</v>
      </c>
      <c r="I9482" t="s">
        <v>26</v>
      </c>
      <c r="J9482" t="s">
        <v>26</v>
      </c>
      <c r="K9482" t="s">
        <v>26</v>
      </c>
    </row>
    <row r="9483" spans="1:11" x14ac:dyDescent="0.25">
      <c r="A9483" s="1">
        <v>40210</v>
      </c>
      <c r="B9483" t="s">
        <v>132</v>
      </c>
      <c r="C9483" t="s">
        <v>26</v>
      </c>
      <c r="D9483" t="s">
        <v>26</v>
      </c>
      <c r="E9483" t="s">
        <v>26</v>
      </c>
      <c r="F9483">
        <v>372743732.88999999</v>
      </c>
      <c r="G9483">
        <v>323277941.77999997</v>
      </c>
      <c r="H9483">
        <v>488212938.39999998</v>
      </c>
      <c r="I9483" t="s">
        <v>26</v>
      </c>
      <c r="J9483" t="s">
        <v>26</v>
      </c>
      <c r="K9483" t="s">
        <v>26</v>
      </c>
    </row>
    <row r="9484" spans="1:11" x14ac:dyDescent="0.25">
      <c r="A9484" s="1">
        <v>40210</v>
      </c>
      <c r="B9484" t="s">
        <v>133</v>
      </c>
      <c r="C9484" t="s">
        <v>26</v>
      </c>
      <c r="D9484" t="s">
        <v>26</v>
      </c>
      <c r="E9484" t="s">
        <v>26</v>
      </c>
      <c r="F9484">
        <v>338669164.49000001</v>
      </c>
      <c r="G9484">
        <v>296351230.27999997</v>
      </c>
      <c r="H9484">
        <v>446426881.94999999</v>
      </c>
      <c r="I9484" t="s">
        <v>26</v>
      </c>
      <c r="J9484" t="s">
        <v>26</v>
      </c>
      <c r="K9484" t="s">
        <v>26</v>
      </c>
    </row>
    <row r="9485" spans="1:11" x14ac:dyDescent="0.25">
      <c r="A9485" s="1">
        <v>40210</v>
      </c>
      <c r="B9485" t="s">
        <v>134</v>
      </c>
      <c r="C9485" t="s">
        <v>26</v>
      </c>
      <c r="D9485" t="s">
        <v>26</v>
      </c>
      <c r="E9485" t="s">
        <v>26</v>
      </c>
      <c r="F9485">
        <v>338389893.60000002</v>
      </c>
      <c r="G9485">
        <v>315671245.19</v>
      </c>
      <c r="H9485">
        <v>392497595.44999999</v>
      </c>
      <c r="I9485" t="s">
        <v>26</v>
      </c>
      <c r="J9485" t="s">
        <v>26</v>
      </c>
      <c r="K9485" t="s">
        <v>26</v>
      </c>
    </row>
    <row r="9486" spans="1:11" x14ac:dyDescent="0.25">
      <c r="A9486" s="1">
        <v>40210</v>
      </c>
      <c r="B9486" t="s">
        <v>135</v>
      </c>
      <c r="C9486" t="s">
        <v>26</v>
      </c>
      <c r="D9486" t="s">
        <v>26</v>
      </c>
      <c r="E9486" t="s">
        <v>26</v>
      </c>
      <c r="F9486">
        <v>341515770.97000003</v>
      </c>
      <c r="G9486">
        <v>290497669.55000001</v>
      </c>
      <c r="H9486">
        <v>487105118.32999998</v>
      </c>
      <c r="I9486" t="s">
        <v>26</v>
      </c>
      <c r="J9486" t="s">
        <v>26</v>
      </c>
      <c r="K9486" t="s">
        <v>26</v>
      </c>
    </row>
    <row r="9487" spans="1:11" x14ac:dyDescent="0.25">
      <c r="A9487" s="1">
        <v>40210</v>
      </c>
      <c r="B9487" t="s">
        <v>136</v>
      </c>
      <c r="C9487" t="s">
        <v>26</v>
      </c>
      <c r="D9487" t="s">
        <v>26</v>
      </c>
      <c r="E9487" t="s">
        <v>26</v>
      </c>
      <c r="F9487">
        <v>389313216.25999999</v>
      </c>
      <c r="G9487">
        <v>338557488.12</v>
      </c>
      <c r="H9487">
        <v>553015408.04999995</v>
      </c>
      <c r="I9487" t="s">
        <v>26</v>
      </c>
      <c r="J9487" t="s">
        <v>26</v>
      </c>
      <c r="K9487" t="s">
        <v>26</v>
      </c>
    </row>
    <row r="9488" spans="1:11" x14ac:dyDescent="0.25">
      <c r="A9488" s="1">
        <v>40210</v>
      </c>
      <c r="B9488" t="s">
        <v>137</v>
      </c>
      <c r="C9488" t="s">
        <v>26</v>
      </c>
      <c r="D9488" t="s">
        <v>26</v>
      </c>
      <c r="E9488" t="s">
        <v>26</v>
      </c>
      <c r="F9488">
        <v>380891848.93000001</v>
      </c>
      <c r="G9488">
        <v>307010352.04000002</v>
      </c>
      <c r="H9488">
        <v>684740936.03999996</v>
      </c>
      <c r="I9488" t="s">
        <v>26</v>
      </c>
      <c r="J9488" t="s">
        <v>26</v>
      </c>
      <c r="K9488" t="s">
        <v>26</v>
      </c>
    </row>
    <row r="9489" spans="1:11" x14ac:dyDescent="0.25">
      <c r="A9489" s="1">
        <v>40210</v>
      </c>
      <c r="B9489" t="s">
        <v>138</v>
      </c>
      <c r="C9489" t="s">
        <v>26</v>
      </c>
      <c r="D9489" t="s">
        <v>26</v>
      </c>
      <c r="E9489" t="s">
        <v>26</v>
      </c>
      <c r="F9489">
        <v>447763365.75</v>
      </c>
      <c r="G9489">
        <v>362433539.22000003</v>
      </c>
      <c r="H9489">
        <v>721332494.40999997</v>
      </c>
      <c r="I9489" t="s">
        <v>26</v>
      </c>
      <c r="J9489" t="s">
        <v>26</v>
      </c>
      <c r="K9489" t="s">
        <v>26</v>
      </c>
    </row>
    <row r="9490" spans="1:11" x14ac:dyDescent="0.25">
      <c r="A9490" s="1">
        <v>40210</v>
      </c>
      <c r="B9490" t="s">
        <v>139</v>
      </c>
      <c r="C9490" t="s">
        <v>26</v>
      </c>
      <c r="D9490" t="s">
        <v>26</v>
      </c>
      <c r="E9490" t="s">
        <v>26</v>
      </c>
      <c r="F9490">
        <v>386419894.25999999</v>
      </c>
      <c r="G9490">
        <v>326673350.42000002</v>
      </c>
      <c r="H9490">
        <v>595972674.95000005</v>
      </c>
      <c r="I9490" t="s">
        <v>26</v>
      </c>
      <c r="J9490" t="s">
        <v>26</v>
      </c>
      <c r="K9490" t="s">
        <v>26</v>
      </c>
    </row>
    <row r="9491" spans="1:11" x14ac:dyDescent="0.25">
      <c r="A9491" s="1">
        <v>40210</v>
      </c>
      <c r="B9491" t="s">
        <v>140</v>
      </c>
      <c r="C9491" t="s">
        <v>26</v>
      </c>
      <c r="D9491" t="s">
        <v>26</v>
      </c>
      <c r="E9491" t="s">
        <v>26</v>
      </c>
      <c r="F9491">
        <v>324702813.31999999</v>
      </c>
      <c r="G9491">
        <v>284072612.70999998</v>
      </c>
      <c r="H9491">
        <v>450706138.31999999</v>
      </c>
      <c r="I9491" t="s">
        <v>26</v>
      </c>
      <c r="J9491" t="s">
        <v>26</v>
      </c>
      <c r="K9491" t="s">
        <v>26</v>
      </c>
    </row>
    <row r="9492" spans="1:11" x14ac:dyDescent="0.25">
      <c r="A9492" s="1">
        <v>40210</v>
      </c>
      <c r="B9492" t="s">
        <v>141</v>
      </c>
      <c r="C9492" t="s">
        <v>26</v>
      </c>
      <c r="D9492" t="s">
        <v>26</v>
      </c>
      <c r="E9492" t="s">
        <v>26</v>
      </c>
      <c r="F9492">
        <v>372080250.05000001</v>
      </c>
      <c r="G9492">
        <v>338098663.69</v>
      </c>
      <c r="H9492">
        <v>483348703.75</v>
      </c>
      <c r="I9492" t="s">
        <v>26</v>
      </c>
      <c r="J9492" t="s">
        <v>26</v>
      </c>
      <c r="K9492" t="s">
        <v>26</v>
      </c>
    </row>
    <row r="9493" spans="1:11" x14ac:dyDescent="0.25">
      <c r="A9493" s="1">
        <v>40210</v>
      </c>
      <c r="B9493" t="s">
        <v>142</v>
      </c>
      <c r="C9493" t="s">
        <v>26</v>
      </c>
      <c r="D9493" t="s">
        <v>26</v>
      </c>
      <c r="E9493" t="s">
        <v>26</v>
      </c>
      <c r="F9493">
        <v>361038489.98000002</v>
      </c>
      <c r="G9493">
        <v>308613325.79000002</v>
      </c>
      <c r="H9493">
        <v>521996778.47000003</v>
      </c>
      <c r="I9493" t="s">
        <v>26</v>
      </c>
      <c r="J9493" t="s">
        <v>26</v>
      </c>
      <c r="K9493" t="s">
        <v>26</v>
      </c>
    </row>
    <row r="9494" spans="1:11" x14ac:dyDescent="0.25">
      <c r="A9494" s="1">
        <v>40210</v>
      </c>
      <c r="B9494" t="s">
        <v>143</v>
      </c>
      <c r="C9494" t="s">
        <v>26</v>
      </c>
      <c r="D9494" t="s">
        <v>26</v>
      </c>
      <c r="E9494" t="s">
        <v>26</v>
      </c>
      <c r="F9494">
        <v>349761521.25999999</v>
      </c>
      <c r="G9494">
        <v>316299069.63999999</v>
      </c>
      <c r="H9494">
        <v>435228468.06</v>
      </c>
      <c r="I9494" t="s">
        <v>26</v>
      </c>
      <c r="J9494" t="s">
        <v>26</v>
      </c>
      <c r="K9494" t="s">
        <v>26</v>
      </c>
    </row>
    <row r="9495" spans="1:11" x14ac:dyDescent="0.25">
      <c r="A9495" s="1">
        <v>40210</v>
      </c>
      <c r="B9495" t="s">
        <v>144</v>
      </c>
      <c r="C9495" t="s">
        <v>26</v>
      </c>
      <c r="D9495" t="s">
        <v>26</v>
      </c>
      <c r="E9495" t="s">
        <v>26</v>
      </c>
      <c r="F9495">
        <v>344927564.49000001</v>
      </c>
      <c r="G9495">
        <v>292171321.10000002</v>
      </c>
      <c r="H9495">
        <v>518875440.18000001</v>
      </c>
      <c r="I9495" t="s">
        <v>26</v>
      </c>
      <c r="J9495" t="s">
        <v>26</v>
      </c>
      <c r="K9495" t="s">
        <v>26</v>
      </c>
    </row>
    <row r="9496" spans="1:11" x14ac:dyDescent="0.25">
      <c r="A9496" s="1">
        <v>40210</v>
      </c>
      <c r="B9496" t="s">
        <v>145</v>
      </c>
      <c r="C9496" t="s">
        <v>26</v>
      </c>
      <c r="D9496" t="s">
        <v>26</v>
      </c>
      <c r="E9496" t="s">
        <v>26</v>
      </c>
      <c r="F9496">
        <v>365259508.94999999</v>
      </c>
      <c r="G9496">
        <v>326688083.05000001</v>
      </c>
      <c r="H9496">
        <v>467446960.19</v>
      </c>
      <c r="I9496" t="s">
        <v>26</v>
      </c>
      <c r="J9496" t="s">
        <v>26</v>
      </c>
      <c r="K9496" t="s">
        <v>26</v>
      </c>
    </row>
    <row r="9497" spans="1:11" x14ac:dyDescent="0.25">
      <c r="A9497" s="1">
        <v>40210</v>
      </c>
      <c r="B9497" t="s">
        <v>146</v>
      </c>
      <c r="C9497" t="s">
        <v>26</v>
      </c>
      <c r="D9497" t="s">
        <v>26</v>
      </c>
      <c r="E9497" t="s">
        <v>26</v>
      </c>
      <c r="F9497">
        <v>379893944.75</v>
      </c>
      <c r="G9497">
        <v>335716040.18000001</v>
      </c>
      <c r="H9497">
        <v>499373793.37</v>
      </c>
      <c r="I9497" t="s">
        <v>26</v>
      </c>
      <c r="J9497" t="s">
        <v>26</v>
      </c>
      <c r="K9497" t="s">
        <v>26</v>
      </c>
    </row>
    <row r="9498" spans="1:11" x14ac:dyDescent="0.25">
      <c r="A9498" s="1">
        <v>40210</v>
      </c>
      <c r="B9498" t="s">
        <v>2</v>
      </c>
      <c r="C9498" t="s">
        <v>26</v>
      </c>
      <c r="D9498" t="s">
        <v>26</v>
      </c>
      <c r="E9498" t="s">
        <v>26</v>
      </c>
      <c r="F9498">
        <v>357191727.91000003</v>
      </c>
      <c r="G9498">
        <v>312825885.44999999</v>
      </c>
      <c r="H9498">
        <v>483777968.76999998</v>
      </c>
      <c r="I9498" t="s">
        <v>26</v>
      </c>
      <c r="J9498" t="s">
        <v>26</v>
      </c>
      <c r="K9498" t="s">
        <v>26</v>
      </c>
    </row>
    <row r="9499" spans="1:11" x14ac:dyDescent="0.25">
      <c r="A9499" s="1">
        <v>40210</v>
      </c>
      <c r="B9499" t="s">
        <v>147</v>
      </c>
      <c r="C9499" t="s">
        <v>26</v>
      </c>
      <c r="D9499" t="s">
        <v>26</v>
      </c>
      <c r="E9499" t="s">
        <v>26</v>
      </c>
      <c r="F9499">
        <v>362915523.80000001</v>
      </c>
      <c r="G9499">
        <v>299136104.44999999</v>
      </c>
      <c r="H9499">
        <v>507996551.52999997</v>
      </c>
      <c r="I9499" t="s">
        <v>26</v>
      </c>
      <c r="J9499" t="s">
        <v>26</v>
      </c>
      <c r="K9499" t="s">
        <v>26</v>
      </c>
    </row>
    <row r="9500" spans="1:11" x14ac:dyDescent="0.25">
      <c r="A9500" s="1">
        <v>40210</v>
      </c>
      <c r="B9500" t="s">
        <v>148</v>
      </c>
      <c r="C9500" t="s">
        <v>26</v>
      </c>
      <c r="D9500" t="s">
        <v>26</v>
      </c>
      <c r="E9500" t="s">
        <v>26</v>
      </c>
      <c r="F9500">
        <v>357422276.13999999</v>
      </c>
      <c r="G9500">
        <v>312971642.41000003</v>
      </c>
      <c r="H9500">
        <v>462587491.29000002</v>
      </c>
      <c r="I9500" t="s">
        <v>26</v>
      </c>
      <c r="J9500" t="s">
        <v>26</v>
      </c>
      <c r="K9500" t="s">
        <v>26</v>
      </c>
    </row>
    <row r="9501" spans="1:11" x14ac:dyDescent="0.25">
      <c r="A9501" s="1">
        <v>40210</v>
      </c>
      <c r="B9501" t="s">
        <v>149</v>
      </c>
      <c r="C9501" t="s">
        <v>26</v>
      </c>
      <c r="D9501" t="s">
        <v>26</v>
      </c>
      <c r="E9501" t="s">
        <v>26</v>
      </c>
      <c r="F9501">
        <v>343152369.25</v>
      </c>
      <c r="G9501">
        <v>296157197.56999999</v>
      </c>
      <c r="H9501">
        <v>451980078.10000002</v>
      </c>
      <c r="I9501" t="s">
        <v>26</v>
      </c>
      <c r="J9501" t="s">
        <v>26</v>
      </c>
      <c r="K9501" t="s">
        <v>26</v>
      </c>
    </row>
    <row r="9502" spans="1:11" x14ac:dyDescent="0.25">
      <c r="A9502" s="1">
        <v>40210</v>
      </c>
      <c r="B9502" t="s">
        <v>150</v>
      </c>
      <c r="C9502" t="s">
        <v>26</v>
      </c>
      <c r="D9502" t="s">
        <v>26</v>
      </c>
      <c r="E9502" t="s">
        <v>26</v>
      </c>
      <c r="F9502">
        <v>381614264.47000003</v>
      </c>
      <c r="G9502">
        <v>324574811.01999998</v>
      </c>
      <c r="H9502">
        <v>522288734.68000001</v>
      </c>
      <c r="I9502" t="s">
        <v>26</v>
      </c>
      <c r="J9502" t="s">
        <v>26</v>
      </c>
      <c r="K9502" t="s">
        <v>26</v>
      </c>
    </row>
    <row r="9503" spans="1:11" x14ac:dyDescent="0.25">
      <c r="A9503" s="1">
        <v>40210</v>
      </c>
      <c r="B9503" t="s">
        <v>151</v>
      </c>
      <c r="C9503" t="s">
        <v>26</v>
      </c>
      <c r="D9503" t="s">
        <v>26</v>
      </c>
      <c r="E9503" t="s">
        <v>26</v>
      </c>
      <c r="F9503">
        <v>314810500.16000003</v>
      </c>
      <c r="G9503">
        <v>275098246.55000001</v>
      </c>
      <c r="H9503">
        <v>433457144.55000001</v>
      </c>
      <c r="I9503" t="s">
        <v>26</v>
      </c>
      <c r="J9503" t="s">
        <v>26</v>
      </c>
      <c r="K9503" t="s">
        <v>26</v>
      </c>
    </row>
    <row r="9504" spans="1:11" x14ac:dyDescent="0.25">
      <c r="A9504" s="1">
        <v>40210</v>
      </c>
      <c r="B9504" t="s">
        <v>152</v>
      </c>
      <c r="C9504" t="s">
        <v>26</v>
      </c>
      <c r="D9504" t="s">
        <v>26</v>
      </c>
      <c r="E9504" t="s">
        <v>26</v>
      </c>
      <c r="F9504">
        <v>326314613.33999997</v>
      </c>
      <c r="G9504">
        <v>297466717.10000002</v>
      </c>
      <c r="H9504">
        <v>406987449.68000001</v>
      </c>
      <c r="I9504" t="s">
        <v>26</v>
      </c>
      <c r="J9504" t="s">
        <v>26</v>
      </c>
      <c r="K9504" t="s">
        <v>26</v>
      </c>
    </row>
    <row r="9505" spans="1:11" x14ac:dyDescent="0.25">
      <c r="A9505" s="1">
        <v>40210</v>
      </c>
      <c r="B9505" t="s">
        <v>153</v>
      </c>
      <c r="C9505" t="s">
        <v>26</v>
      </c>
      <c r="D9505" t="s">
        <v>26</v>
      </c>
      <c r="E9505" t="s">
        <v>26</v>
      </c>
      <c r="F9505">
        <v>395555762.49000001</v>
      </c>
      <c r="G9505">
        <v>375905309.98000002</v>
      </c>
      <c r="H9505">
        <v>451444867.64999998</v>
      </c>
      <c r="I9505" t="s">
        <v>26</v>
      </c>
      <c r="J9505" t="s">
        <v>26</v>
      </c>
      <c r="K9505" t="s">
        <v>26</v>
      </c>
    </row>
    <row r="9506" spans="1:11" x14ac:dyDescent="0.25">
      <c r="A9506" s="1">
        <v>40210</v>
      </c>
      <c r="B9506" t="s">
        <v>154</v>
      </c>
      <c r="C9506" t="s">
        <v>26</v>
      </c>
      <c r="D9506" t="s">
        <v>26</v>
      </c>
      <c r="E9506" t="s">
        <v>26</v>
      </c>
      <c r="F9506">
        <v>351765272.93000001</v>
      </c>
      <c r="G9506">
        <v>321271137</v>
      </c>
      <c r="H9506">
        <v>455722838.54000002</v>
      </c>
      <c r="I9506" t="s">
        <v>26</v>
      </c>
      <c r="J9506" t="s">
        <v>26</v>
      </c>
      <c r="K9506" t="s">
        <v>26</v>
      </c>
    </row>
    <row r="9507" spans="1:11" x14ac:dyDescent="0.25">
      <c r="A9507" s="1">
        <v>40210</v>
      </c>
      <c r="B9507" t="s">
        <v>155</v>
      </c>
      <c r="C9507" t="s">
        <v>26</v>
      </c>
      <c r="D9507" t="s">
        <v>26</v>
      </c>
      <c r="E9507" t="s">
        <v>26</v>
      </c>
      <c r="F9507">
        <v>327956077.73000002</v>
      </c>
      <c r="G9507">
        <v>303935305.02999997</v>
      </c>
      <c r="H9507">
        <v>399124205.79000002</v>
      </c>
      <c r="I9507" t="s">
        <v>26</v>
      </c>
      <c r="J9507" t="s">
        <v>26</v>
      </c>
      <c r="K9507" t="s">
        <v>26</v>
      </c>
    </row>
    <row r="9508" spans="1:11" x14ac:dyDescent="0.25">
      <c r="A9508" s="1">
        <v>40238</v>
      </c>
      <c r="B9508" t="s">
        <v>1</v>
      </c>
      <c r="C9508" t="s">
        <v>26</v>
      </c>
      <c r="D9508" t="s">
        <v>26</v>
      </c>
      <c r="E9508" t="s">
        <v>26</v>
      </c>
      <c r="F9508">
        <v>363117329.25999999</v>
      </c>
      <c r="G9508">
        <v>316154027.22000003</v>
      </c>
      <c r="H9508">
        <v>486315006.25</v>
      </c>
      <c r="I9508" t="s">
        <v>26</v>
      </c>
      <c r="J9508" t="s">
        <v>26</v>
      </c>
      <c r="K9508" t="s">
        <v>26</v>
      </c>
    </row>
    <row r="9509" spans="1:11" x14ac:dyDescent="0.25">
      <c r="A9509" s="1">
        <v>40238</v>
      </c>
      <c r="B9509" t="s">
        <v>126</v>
      </c>
      <c r="C9509" t="s">
        <v>26</v>
      </c>
      <c r="D9509" t="s">
        <v>26</v>
      </c>
      <c r="E9509" t="s">
        <v>26</v>
      </c>
      <c r="F9509">
        <v>366474558.91000003</v>
      </c>
      <c r="G9509">
        <v>318193208.13999999</v>
      </c>
      <c r="H9509">
        <v>491804937.85000002</v>
      </c>
      <c r="I9509" t="s">
        <v>26</v>
      </c>
      <c r="J9509" t="s">
        <v>26</v>
      </c>
      <c r="K9509" t="s">
        <v>26</v>
      </c>
    </row>
    <row r="9510" spans="1:11" x14ac:dyDescent="0.25">
      <c r="A9510" s="1">
        <v>40238</v>
      </c>
      <c r="B9510" t="s">
        <v>127</v>
      </c>
      <c r="C9510" t="s">
        <v>26</v>
      </c>
      <c r="D9510" t="s">
        <v>26</v>
      </c>
      <c r="E9510" t="s">
        <v>26</v>
      </c>
      <c r="F9510">
        <v>373304753.56999999</v>
      </c>
      <c r="G9510">
        <v>320164507.06999999</v>
      </c>
      <c r="H9510">
        <v>534521391.45999998</v>
      </c>
      <c r="I9510" t="s">
        <v>26</v>
      </c>
      <c r="J9510" t="s">
        <v>26</v>
      </c>
      <c r="K9510" t="s">
        <v>26</v>
      </c>
    </row>
    <row r="9511" spans="1:11" x14ac:dyDescent="0.25">
      <c r="A9511" s="1">
        <v>40238</v>
      </c>
      <c r="B9511" t="s">
        <v>113</v>
      </c>
      <c r="C9511" t="s">
        <v>26</v>
      </c>
      <c r="D9511" t="s">
        <v>26</v>
      </c>
      <c r="E9511" t="s">
        <v>26</v>
      </c>
      <c r="F9511">
        <v>365433746.17000002</v>
      </c>
      <c r="G9511">
        <v>317731348.57999998</v>
      </c>
      <c r="H9511">
        <v>481642827.25999999</v>
      </c>
      <c r="I9511" t="s">
        <v>26</v>
      </c>
      <c r="J9511" t="s">
        <v>26</v>
      </c>
      <c r="K9511" t="s">
        <v>26</v>
      </c>
    </row>
    <row r="9512" spans="1:11" x14ac:dyDescent="0.25">
      <c r="A9512" s="1">
        <v>40238</v>
      </c>
      <c r="B9512" t="s">
        <v>128</v>
      </c>
      <c r="C9512" t="s">
        <v>26</v>
      </c>
      <c r="D9512" t="s">
        <v>26</v>
      </c>
      <c r="E9512" t="s">
        <v>26</v>
      </c>
      <c r="F9512">
        <v>339735704.39999998</v>
      </c>
      <c r="G9512">
        <v>292989146.44</v>
      </c>
      <c r="H9512">
        <v>461083297.72000003</v>
      </c>
      <c r="I9512" t="s">
        <v>26</v>
      </c>
      <c r="J9512" t="s">
        <v>26</v>
      </c>
      <c r="K9512" t="s">
        <v>26</v>
      </c>
    </row>
    <row r="9513" spans="1:11" x14ac:dyDescent="0.25">
      <c r="A9513" s="1">
        <v>40238</v>
      </c>
      <c r="B9513" t="s">
        <v>129</v>
      </c>
      <c r="C9513" t="s">
        <v>26</v>
      </c>
      <c r="D9513" t="s">
        <v>26</v>
      </c>
      <c r="E9513" t="s">
        <v>26</v>
      </c>
      <c r="F9513">
        <v>356889741.81999999</v>
      </c>
      <c r="G9513">
        <v>331187623.94</v>
      </c>
      <c r="H9513">
        <v>436047381.70999998</v>
      </c>
      <c r="I9513" t="s">
        <v>26</v>
      </c>
      <c r="J9513" t="s">
        <v>26</v>
      </c>
      <c r="K9513" t="s">
        <v>26</v>
      </c>
    </row>
    <row r="9514" spans="1:11" x14ac:dyDescent="0.25">
      <c r="A9514" s="1">
        <v>40238</v>
      </c>
      <c r="B9514" t="s">
        <v>130</v>
      </c>
      <c r="C9514" t="s">
        <v>26</v>
      </c>
      <c r="D9514" t="s">
        <v>26</v>
      </c>
      <c r="E9514" t="s">
        <v>26</v>
      </c>
      <c r="F9514">
        <v>413797304.33999997</v>
      </c>
      <c r="G9514">
        <v>311082777.48000002</v>
      </c>
      <c r="H9514">
        <v>763216065.77999997</v>
      </c>
      <c r="I9514" t="s">
        <v>26</v>
      </c>
      <c r="J9514" t="s">
        <v>26</v>
      </c>
      <c r="K9514" t="s">
        <v>26</v>
      </c>
    </row>
    <row r="9515" spans="1:11" x14ac:dyDescent="0.25">
      <c r="A9515" s="1">
        <v>40238</v>
      </c>
      <c r="B9515" t="s">
        <v>131</v>
      </c>
      <c r="C9515" t="s">
        <v>26</v>
      </c>
      <c r="D9515" t="s">
        <v>26</v>
      </c>
      <c r="E9515" t="s">
        <v>26</v>
      </c>
      <c r="F9515">
        <v>406206559.62</v>
      </c>
      <c r="G9515">
        <v>333403790.88</v>
      </c>
      <c r="H9515">
        <v>630927035.02999997</v>
      </c>
      <c r="I9515" t="s">
        <v>26</v>
      </c>
      <c r="J9515" t="s">
        <v>26</v>
      </c>
      <c r="K9515" t="s">
        <v>26</v>
      </c>
    </row>
    <row r="9516" spans="1:11" x14ac:dyDescent="0.25">
      <c r="A9516" s="1">
        <v>40238</v>
      </c>
      <c r="B9516" t="s">
        <v>132</v>
      </c>
      <c r="C9516" t="s">
        <v>26</v>
      </c>
      <c r="D9516" t="s">
        <v>26</v>
      </c>
      <c r="E9516" t="s">
        <v>26</v>
      </c>
      <c r="F9516">
        <v>374234707.81999999</v>
      </c>
      <c r="G9516">
        <v>325508559.57999998</v>
      </c>
      <c r="H9516">
        <v>488212938.39999998</v>
      </c>
      <c r="I9516" t="s">
        <v>26</v>
      </c>
      <c r="J9516" t="s">
        <v>26</v>
      </c>
      <c r="K9516" t="s">
        <v>26</v>
      </c>
    </row>
    <row r="9517" spans="1:11" x14ac:dyDescent="0.25">
      <c r="A9517" s="1">
        <v>40238</v>
      </c>
      <c r="B9517" t="s">
        <v>133</v>
      </c>
      <c r="C9517" t="s">
        <v>26</v>
      </c>
      <c r="D9517" t="s">
        <v>26</v>
      </c>
      <c r="E9517" t="s">
        <v>26</v>
      </c>
      <c r="F9517">
        <v>338973966.74000001</v>
      </c>
      <c r="G9517">
        <v>295432541.45999998</v>
      </c>
      <c r="H9517">
        <v>448971515.17000002</v>
      </c>
      <c r="I9517" t="s">
        <v>26</v>
      </c>
      <c r="J9517" t="s">
        <v>26</v>
      </c>
      <c r="K9517" t="s">
        <v>26</v>
      </c>
    </row>
    <row r="9518" spans="1:11" x14ac:dyDescent="0.25">
      <c r="A9518" s="1">
        <v>40238</v>
      </c>
      <c r="B9518" t="s">
        <v>134</v>
      </c>
      <c r="C9518" t="s">
        <v>26</v>
      </c>
      <c r="D9518" t="s">
        <v>26</v>
      </c>
      <c r="E9518" t="s">
        <v>26</v>
      </c>
      <c r="F9518">
        <v>339709614.19</v>
      </c>
      <c r="G9518">
        <v>317691541.16000003</v>
      </c>
      <c r="H9518">
        <v>392497595.44999999</v>
      </c>
      <c r="I9518" t="s">
        <v>26</v>
      </c>
      <c r="J9518" t="s">
        <v>26</v>
      </c>
      <c r="K9518" t="s">
        <v>26</v>
      </c>
    </row>
    <row r="9519" spans="1:11" x14ac:dyDescent="0.25">
      <c r="A9519" s="1">
        <v>40238</v>
      </c>
      <c r="B9519" t="s">
        <v>135</v>
      </c>
      <c r="C9519" t="s">
        <v>26</v>
      </c>
      <c r="D9519" t="s">
        <v>26</v>
      </c>
      <c r="E9519" t="s">
        <v>26</v>
      </c>
      <c r="F9519">
        <v>343325804.55000001</v>
      </c>
      <c r="G9519">
        <v>291282013.25999999</v>
      </c>
      <c r="H9519">
        <v>491586485.42000002</v>
      </c>
      <c r="I9519" t="s">
        <v>26</v>
      </c>
      <c r="J9519" t="s">
        <v>26</v>
      </c>
      <c r="K9519" t="s">
        <v>26</v>
      </c>
    </row>
    <row r="9520" spans="1:11" x14ac:dyDescent="0.25">
      <c r="A9520" s="1">
        <v>40238</v>
      </c>
      <c r="B9520" t="s">
        <v>136</v>
      </c>
      <c r="C9520" t="s">
        <v>26</v>
      </c>
      <c r="D9520" t="s">
        <v>26</v>
      </c>
      <c r="E9520" t="s">
        <v>26</v>
      </c>
      <c r="F9520">
        <v>390130774.01999998</v>
      </c>
      <c r="G9520">
        <v>339742439.32999998</v>
      </c>
      <c r="H9520">
        <v>553015408.04999995</v>
      </c>
      <c r="I9520" t="s">
        <v>26</v>
      </c>
      <c r="J9520" t="s">
        <v>26</v>
      </c>
      <c r="K9520" t="s">
        <v>26</v>
      </c>
    </row>
    <row r="9521" spans="1:11" x14ac:dyDescent="0.25">
      <c r="A9521" s="1">
        <v>40238</v>
      </c>
      <c r="B9521" t="s">
        <v>137</v>
      </c>
      <c r="C9521" t="s">
        <v>26</v>
      </c>
      <c r="D9521" t="s">
        <v>26</v>
      </c>
      <c r="E9521" t="s">
        <v>26</v>
      </c>
      <c r="F9521">
        <v>383748537.80000001</v>
      </c>
      <c r="G9521">
        <v>310755878.32999998</v>
      </c>
      <c r="H9521">
        <v>684740936.03999996</v>
      </c>
      <c r="I9521" t="s">
        <v>26</v>
      </c>
      <c r="J9521" t="s">
        <v>26</v>
      </c>
      <c r="K9521" t="s">
        <v>26</v>
      </c>
    </row>
    <row r="9522" spans="1:11" x14ac:dyDescent="0.25">
      <c r="A9522" s="1">
        <v>40238</v>
      </c>
      <c r="B9522" t="s">
        <v>138</v>
      </c>
      <c r="C9522" t="s">
        <v>26</v>
      </c>
      <c r="D9522" t="s">
        <v>26</v>
      </c>
      <c r="E9522" t="s">
        <v>26</v>
      </c>
      <c r="F9522">
        <v>449285761.19</v>
      </c>
      <c r="G9522">
        <v>364499410.38999999</v>
      </c>
      <c r="H9522">
        <v>721332494.40999997</v>
      </c>
      <c r="I9522" t="s">
        <v>26</v>
      </c>
      <c r="J9522" t="s">
        <v>26</v>
      </c>
      <c r="K9522" t="s">
        <v>26</v>
      </c>
    </row>
    <row r="9523" spans="1:11" x14ac:dyDescent="0.25">
      <c r="A9523" s="1">
        <v>40238</v>
      </c>
      <c r="B9523" t="s">
        <v>139</v>
      </c>
      <c r="C9523" t="s">
        <v>26</v>
      </c>
      <c r="D9523" t="s">
        <v>26</v>
      </c>
      <c r="E9523" t="s">
        <v>26</v>
      </c>
      <c r="F9523">
        <v>388158783.77999997</v>
      </c>
      <c r="G9523">
        <v>329090733.20999998</v>
      </c>
      <c r="H9523">
        <v>595972674.95000005</v>
      </c>
      <c r="I9523" t="s">
        <v>26</v>
      </c>
      <c r="J9523" t="s">
        <v>26</v>
      </c>
      <c r="K9523" t="s">
        <v>26</v>
      </c>
    </row>
    <row r="9524" spans="1:11" x14ac:dyDescent="0.25">
      <c r="A9524" s="1">
        <v>40238</v>
      </c>
      <c r="B9524" t="s">
        <v>140</v>
      </c>
      <c r="C9524" t="s">
        <v>26</v>
      </c>
      <c r="D9524" t="s">
        <v>26</v>
      </c>
      <c r="E9524" t="s">
        <v>26</v>
      </c>
      <c r="F9524">
        <v>325676921.75999999</v>
      </c>
      <c r="G9524">
        <v>284612350.67000002</v>
      </c>
      <c r="H9524">
        <v>452914598.38999999</v>
      </c>
      <c r="I9524" t="s">
        <v>26</v>
      </c>
      <c r="J9524" t="s">
        <v>26</v>
      </c>
      <c r="K9524" t="s">
        <v>26</v>
      </c>
    </row>
    <row r="9525" spans="1:11" x14ac:dyDescent="0.25">
      <c r="A9525" s="1">
        <v>40238</v>
      </c>
      <c r="B9525" t="s">
        <v>141</v>
      </c>
      <c r="C9525" t="s">
        <v>26</v>
      </c>
      <c r="D9525" t="s">
        <v>26</v>
      </c>
      <c r="E9525" t="s">
        <v>26</v>
      </c>
      <c r="F9525">
        <v>373084866.73000002</v>
      </c>
      <c r="G9525">
        <v>339586297.81</v>
      </c>
      <c r="H9525">
        <v>483348703.75</v>
      </c>
      <c r="I9525" t="s">
        <v>26</v>
      </c>
      <c r="J9525" t="s">
        <v>26</v>
      </c>
      <c r="K9525" t="s">
        <v>26</v>
      </c>
    </row>
    <row r="9526" spans="1:11" x14ac:dyDescent="0.25">
      <c r="A9526" s="1">
        <v>40238</v>
      </c>
      <c r="B9526" t="s">
        <v>142</v>
      </c>
      <c r="C9526" t="s">
        <v>26</v>
      </c>
      <c r="D9526" t="s">
        <v>26</v>
      </c>
      <c r="E9526" t="s">
        <v>26</v>
      </c>
      <c r="F9526">
        <v>361219009.22000003</v>
      </c>
      <c r="G9526">
        <v>308891077.77999997</v>
      </c>
      <c r="H9526">
        <v>521996778.47000003</v>
      </c>
      <c r="I9526" t="s">
        <v>26</v>
      </c>
      <c r="J9526" t="s">
        <v>26</v>
      </c>
      <c r="K9526" t="s">
        <v>26</v>
      </c>
    </row>
    <row r="9527" spans="1:11" x14ac:dyDescent="0.25">
      <c r="A9527" s="1">
        <v>40238</v>
      </c>
      <c r="B9527" t="s">
        <v>143</v>
      </c>
      <c r="C9527" t="s">
        <v>26</v>
      </c>
      <c r="D9527" t="s">
        <v>26</v>
      </c>
      <c r="E9527" t="s">
        <v>26</v>
      </c>
      <c r="F9527">
        <v>350775829.68000001</v>
      </c>
      <c r="G9527">
        <v>314116606.06</v>
      </c>
      <c r="H9527">
        <v>443193149.01999998</v>
      </c>
      <c r="I9527" t="s">
        <v>26</v>
      </c>
      <c r="J9527" t="s">
        <v>26</v>
      </c>
      <c r="K9527" t="s">
        <v>26</v>
      </c>
    </row>
    <row r="9528" spans="1:11" x14ac:dyDescent="0.25">
      <c r="A9528" s="1">
        <v>40238</v>
      </c>
      <c r="B9528" t="s">
        <v>144</v>
      </c>
      <c r="C9528" t="s">
        <v>26</v>
      </c>
      <c r="D9528" t="s">
        <v>26</v>
      </c>
      <c r="E9528" t="s">
        <v>26</v>
      </c>
      <c r="F9528">
        <v>346238289.23000002</v>
      </c>
      <c r="G9528">
        <v>293982783.29000002</v>
      </c>
      <c r="H9528">
        <v>518979215.25999999</v>
      </c>
      <c r="I9528" t="s">
        <v>26</v>
      </c>
      <c r="J9528" t="s">
        <v>26</v>
      </c>
      <c r="K9528" t="s">
        <v>26</v>
      </c>
    </row>
    <row r="9529" spans="1:11" x14ac:dyDescent="0.25">
      <c r="A9529" s="1">
        <v>40238</v>
      </c>
      <c r="B9529" t="s">
        <v>145</v>
      </c>
      <c r="C9529" t="s">
        <v>26</v>
      </c>
      <c r="D9529" t="s">
        <v>26</v>
      </c>
      <c r="E9529" t="s">
        <v>26</v>
      </c>
      <c r="F9529">
        <v>378481903.17000002</v>
      </c>
      <c r="G9529">
        <v>326100044.5</v>
      </c>
      <c r="H9529">
        <v>509470441.91000003</v>
      </c>
      <c r="I9529" t="s">
        <v>26</v>
      </c>
      <c r="J9529" t="s">
        <v>26</v>
      </c>
      <c r="K9529" t="s">
        <v>26</v>
      </c>
    </row>
    <row r="9530" spans="1:11" x14ac:dyDescent="0.25">
      <c r="A9530" s="1">
        <v>40238</v>
      </c>
      <c r="B9530" t="s">
        <v>146</v>
      </c>
      <c r="C9530" t="s">
        <v>26</v>
      </c>
      <c r="D9530" t="s">
        <v>26</v>
      </c>
      <c r="E9530" t="s">
        <v>26</v>
      </c>
      <c r="F9530">
        <v>380273838.69</v>
      </c>
      <c r="G9530">
        <v>337025332.73000002</v>
      </c>
      <c r="H9530">
        <v>497875671.99000001</v>
      </c>
      <c r="I9530" t="s">
        <v>26</v>
      </c>
      <c r="J9530" t="s">
        <v>26</v>
      </c>
      <c r="K9530" t="s">
        <v>26</v>
      </c>
    </row>
    <row r="9531" spans="1:11" x14ac:dyDescent="0.25">
      <c r="A9531" s="1">
        <v>40238</v>
      </c>
      <c r="B9531" t="s">
        <v>2</v>
      </c>
      <c r="C9531" t="s">
        <v>26</v>
      </c>
      <c r="D9531" t="s">
        <v>26</v>
      </c>
      <c r="E9531" t="s">
        <v>26</v>
      </c>
      <c r="F9531">
        <v>357691796.31999999</v>
      </c>
      <c r="G9531">
        <v>313388972.04000002</v>
      </c>
      <c r="H9531">
        <v>484116613.35000002</v>
      </c>
      <c r="I9531" t="s">
        <v>26</v>
      </c>
      <c r="J9531" t="s">
        <v>26</v>
      </c>
      <c r="K9531" t="s">
        <v>26</v>
      </c>
    </row>
    <row r="9532" spans="1:11" x14ac:dyDescent="0.25">
      <c r="A9532" s="1">
        <v>40238</v>
      </c>
      <c r="B9532" t="s">
        <v>147</v>
      </c>
      <c r="C9532" t="s">
        <v>26</v>
      </c>
      <c r="D9532" t="s">
        <v>26</v>
      </c>
      <c r="E9532" t="s">
        <v>26</v>
      </c>
      <c r="F9532">
        <v>376633730.60000002</v>
      </c>
      <c r="G9532">
        <v>299016450.00999999</v>
      </c>
      <c r="H9532">
        <v>549347470.83000004</v>
      </c>
      <c r="I9532" t="s">
        <v>26</v>
      </c>
      <c r="J9532" t="s">
        <v>26</v>
      </c>
      <c r="K9532" t="s">
        <v>26</v>
      </c>
    </row>
    <row r="9533" spans="1:11" x14ac:dyDescent="0.25">
      <c r="A9533" s="1">
        <v>40238</v>
      </c>
      <c r="B9533" t="s">
        <v>148</v>
      </c>
      <c r="C9533" t="s">
        <v>26</v>
      </c>
      <c r="D9533" t="s">
        <v>26</v>
      </c>
      <c r="E9533" t="s">
        <v>26</v>
      </c>
      <c r="F9533">
        <v>358172862.92000002</v>
      </c>
      <c r="G9533">
        <v>314192231.81999999</v>
      </c>
      <c r="H9533">
        <v>462587491.29000002</v>
      </c>
      <c r="I9533" t="s">
        <v>26</v>
      </c>
      <c r="J9533" t="s">
        <v>26</v>
      </c>
      <c r="K9533" t="s">
        <v>26</v>
      </c>
    </row>
    <row r="9534" spans="1:11" x14ac:dyDescent="0.25">
      <c r="A9534" s="1">
        <v>40238</v>
      </c>
      <c r="B9534" t="s">
        <v>149</v>
      </c>
      <c r="C9534" t="s">
        <v>26</v>
      </c>
      <c r="D9534" t="s">
        <v>26</v>
      </c>
      <c r="E9534" t="s">
        <v>26</v>
      </c>
      <c r="F9534">
        <v>343632782.56</v>
      </c>
      <c r="G9534">
        <v>296956822.00999999</v>
      </c>
      <c r="H9534">
        <v>451980078.10000002</v>
      </c>
      <c r="I9534" t="s">
        <v>26</v>
      </c>
      <c r="J9534" t="s">
        <v>26</v>
      </c>
      <c r="K9534" t="s">
        <v>26</v>
      </c>
    </row>
    <row r="9535" spans="1:11" x14ac:dyDescent="0.25">
      <c r="A9535" s="1">
        <v>40238</v>
      </c>
      <c r="B9535" t="s">
        <v>150</v>
      </c>
      <c r="C9535" t="s">
        <v>26</v>
      </c>
      <c r="D9535" t="s">
        <v>26</v>
      </c>
      <c r="E9535" t="s">
        <v>26</v>
      </c>
      <c r="F9535">
        <v>382224847.29000002</v>
      </c>
      <c r="G9535">
        <v>325483620.49000001</v>
      </c>
      <c r="H9535">
        <v>522288734.68000001</v>
      </c>
      <c r="I9535" t="s">
        <v>26</v>
      </c>
      <c r="J9535" t="s">
        <v>26</v>
      </c>
      <c r="K9535" t="s">
        <v>26</v>
      </c>
    </row>
    <row r="9536" spans="1:11" x14ac:dyDescent="0.25">
      <c r="A9536" s="1">
        <v>40238</v>
      </c>
      <c r="B9536" t="s">
        <v>151</v>
      </c>
      <c r="C9536" t="s">
        <v>26</v>
      </c>
      <c r="D9536" t="s">
        <v>26</v>
      </c>
      <c r="E9536" t="s">
        <v>26</v>
      </c>
      <c r="F9536">
        <v>316101223.20999998</v>
      </c>
      <c r="G9536">
        <v>274382991.11000001</v>
      </c>
      <c r="H9536">
        <v>439828964.57999998</v>
      </c>
      <c r="I9536" t="s">
        <v>26</v>
      </c>
      <c r="J9536" t="s">
        <v>26</v>
      </c>
      <c r="K9536" t="s">
        <v>26</v>
      </c>
    </row>
    <row r="9537" spans="1:11" x14ac:dyDescent="0.25">
      <c r="A9537" s="1">
        <v>40238</v>
      </c>
      <c r="B9537" t="s">
        <v>152</v>
      </c>
      <c r="C9537" t="s">
        <v>26</v>
      </c>
      <c r="D9537" t="s">
        <v>26</v>
      </c>
      <c r="E9537" t="s">
        <v>26</v>
      </c>
      <c r="F9537">
        <v>327880923.48000002</v>
      </c>
      <c r="G9537">
        <v>299786957.49000001</v>
      </c>
      <c r="H9537">
        <v>406987449.68000001</v>
      </c>
      <c r="I9537" t="s">
        <v>26</v>
      </c>
      <c r="J9537" t="s">
        <v>26</v>
      </c>
      <c r="K9537" t="s">
        <v>26</v>
      </c>
    </row>
    <row r="9538" spans="1:11" x14ac:dyDescent="0.25">
      <c r="A9538" s="1">
        <v>40238</v>
      </c>
      <c r="B9538" t="s">
        <v>153</v>
      </c>
      <c r="C9538" t="s">
        <v>26</v>
      </c>
      <c r="D9538" t="s">
        <v>26</v>
      </c>
      <c r="E9538" t="s">
        <v>26</v>
      </c>
      <c r="F9538">
        <v>396346874.00999999</v>
      </c>
      <c r="G9538">
        <v>377108206.97000003</v>
      </c>
      <c r="H9538">
        <v>451444867.64999998</v>
      </c>
      <c r="I9538" t="s">
        <v>26</v>
      </c>
      <c r="J9538" t="s">
        <v>26</v>
      </c>
      <c r="K9538" t="s">
        <v>26</v>
      </c>
    </row>
    <row r="9539" spans="1:11" x14ac:dyDescent="0.25">
      <c r="A9539" s="1">
        <v>40238</v>
      </c>
      <c r="B9539" t="s">
        <v>154</v>
      </c>
      <c r="C9539" t="s">
        <v>26</v>
      </c>
      <c r="D9539" t="s">
        <v>26</v>
      </c>
      <c r="E9539" t="s">
        <v>26</v>
      </c>
      <c r="F9539">
        <v>355107043.01999998</v>
      </c>
      <c r="G9539">
        <v>326154458.27999997</v>
      </c>
      <c r="H9539">
        <v>455722838.54000002</v>
      </c>
      <c r="I9539" t="s">
        <v>26</v>
      </c>
      <c r="J9539" t="s">
        <v>26</v>
      </c>
      <c r="K9539" t="s">
        <v>26</v>
      </c>
    </row>
    <row r="9540" spans="1:11" x14ac:dyDescent="0.25">
      <c r="A9540" s="1">
        <v>40238</v>
      </c>
      <c r="B9540" t="s">
        <v>155</v>
      </c>
      <c r="C9540" t="s">
        <v>26</v>
      </c>
      <c r="D9540" t="s">
        <v>26</v>
      </c>
      <c r="E9540" t="s">
        <v>26</v>
      </c>
      <c r="F9540">
        <v>328677581.10000002</v>
      </c>
      <c r="G9540">
        <v>304999078.60000002</v>
      </c>
      <c r="H9540">
        <v>399124205.79000002</v>
      </c>
      <c r="I9540" t="s">
        <v>26</v>
      </c>
      <c r="J9540" t="s">
        <v>26</v>
      </c>
      <c r="K9540" t="s">
        <v>26</v>
      </c>
    </row>
    <row r="9541" spans="1:11" x14ac:dyDescent="0.25">
      <c r="A9541" s="1">
        <v>40269</v>
      </c>
      <c r="B9541" t="s">
        <v>1</v>
      </c>
      <c r="C9541" t="s">
        <v>26</v>
      </c>
      <c r="D9541" t="s">
        <v>26</v>
      </c>
      <c r="E9541" t="s">
        <v>26</v>
      </c>
      <c r="F9541">
        <v>364460863.38</v>
      </c>
      <c r="G9541">
        <v>317576720.33999997</v>
      </c>
      <c r="H9541">
        <v>487628056.76999998</v>
      </c>
      <c r="I9541" t="s">
        <v>26</v>
      </c>
      <c r="J9541" t="s">
        <v>26</v>
      </c>
      <c r="K9541" t="s">
        <v>26</v>
      </c>
    </row>
    <row r="9542" spans="1:11" x14ac:dyDescent="0.25">
      <c r="A9542" s="1">
        <v>40269</v>
      </c>
      <c r="B9542" t="s">
        <v>126</v>
      </c>
      <c r="C9542" t="s">
        <v>26</v>
      </c>
      <c r="D9542" t="s">
        <v>26</v>
      </c>
      <c r="E9542" t="s">
        <v>26</v>
      </c>
      <c r="F9542">
        <v>368123694.43000001</v>
      </c>
      <c r="G9542">
        <v>320643295.83999997</v>
      </c>
      <c r="H9542">
        <v>491804937.85000002</v>
      </c>
      <c r="I9542" t="s">
        <v>26</v>
      </c>
      <c r="J9542" t="s">
        <v>26</v>
      </c>
      <c r="K9542" t="s">
        <v>26</v>
      </c>
    </row>
    <row r="9543" spans="1:11" x14ac:dyDescent="0.25">
      <c r="A9543" s="1">
        <v>40269</v>
      </c>
      <c r="B9543" t="s">
        <v>127</v>
      </c>
      <c r="C9543" t="s">
        <v>26</v>
      </c>
      <c r="D9543" t="s">
        <v>26</v>
      </c>
      <c r="E9543" t="s">
        <v>26</v>
      </c>
      <c r="F9543">
        <v>374051363.07999998</v>
      </c>
      <c r="G9543">
        <v>321221049.94</v>
      </c>
      <c r="H9543">
        <v>534521391.45999998</v>
      </c>
      <c r="I9543" t="s">
        <v>26</v>
      </c>
      <c r="J9543" t="s">
        <v>26</v>
      </c>
      <c r="K9543" t="s">
        <v>26</v>
      </c>
    </row>
    <row r="9544" spans="1:11" x14ac:dyDescent="0.25">
      <c r="A9544" s="1">
        <v>40269</v>
      </c>
      <c r="B9544" t="s">
        <v>113</v>
      </c>
      <c r="C9544" t="s">
        <v>26</v>
      </c>
      <c r="D9544" t="s">
        <v>26</v>
      </c>
      <c r="E9544" t="s">
        <v>26</v>
      </c>
      <c r="F9544">
        <v>366530047.41000003</v>
      </c>
      <c r="G9544">
        <v>319351778.45999998</v>
      </c>
      <c r="H9544">
        <v>481931812.94999999</v>
      </c>
      <c r="I9544" t="s">
        <v>26</v>
      </c>
      <c r="J9544" t="s">
        <v>26</v>
      </c>
      <c r="K9544" t="s">
        <v>26</v>
      </c>
    </row>
    <row r="9545" spans="1:11" x14ac:dyDescent="0.25">
      <c r="A9545" s="1">
        <v>40269</v>
      </c>
      <c r="B9545" t="s">
        <v>128</v>
      </c>
      <c r="C9545" t="s">
        <v>26</v>
      </c>
      <c r="D9545" t="s">
        <v>26</v>
      </c>
      <c r="E9545" t="s">
        <v>26</v>
      </c>
      <c r="F9545">
        <v>340992726.50999999</v>
      </c>
      <c r="G9545">
        <v>293106342.10000002</v>
      </c>
      <c r="H9545">
        <v>464771964.10000002</v>
      </c>
      <c r="I9545" t="s">
        <v>26</v>
      </c>
      <c r="J9545" t="s">
        <v>26</v>
      </c>
      <c r="K9545" t="s">
        <v>26</v>
      </c>
    </row>
    <row r="9546" spans="1:11" x14ac:dyDescent="0.25">
      <c r="A9546" s="1">
        <v>40269</v>
      </c>
      <c r="B9546" t="s">
        <v>129</v>
      </c>
      <c r="C9546" t="s">
        <v>26</v>
      </c>
      <c r="D9546" t="s">
        <v>26</v>
      </c>
      <c r="E9546" t="s">
        <v>26</v>
      </c>
      <c r="F9546">
        <v>360993973.85000002</v>
      </c>
      <c r="G9546">
        <v>334068956.26999998</v>
      </c>
      <c r="H9546">
        <v>443067744.55000001</v>
      </c>
      <c r="I9546" t="s">
        <v>26</v>
      </c>
      <c r="J9546" t="s">
        <v>26</v>
      </c>
      <c r="K9546" t="s">
        <v>26</v>
      </c>
    </row>
    <row r="9547" spans="1:11" x14ac:dyDescent="0.25">
      <c r="A9547" s="1">
        <v>40269</v>
      </c>
      <c r="B9547" t="s">
        <v>130</v>
      </c>
      <c r="C9547" t="s">
        <v>26</v>
      </c>
      <c r="D9547" t="s">
        <v>26</v>
      </c>
      <c r="E9547" t="s">
        <v>26</v>
      </c>
      <c r="F9547">
        <v>417562859.81</v>
      </c>
      <c r="G9547">
        <v>316184535.02999997</v>
      </c>
      <c r="H9547">
        <v>763368709</v>
      </c>
      <c r="I9547" t="s">
        <v>26</v>
      </c>
      <c r="J9547" t="s">
        <v>26</v>
      </c>
      <c r="K9547" t="s">
        <v>26</v>
      </c>
    </row>
    <row r="9548" spans="1:11" x14ac:dyDescent="0.25">
      <c r="A9548" s="1">
        <v>40269</v>
      </c>
      <c r="B9548" t="s">
        <v>131</v>
      </c>
      <c r="C9548" t="s">
        <v>26</v>
      </c>
      <c r="D9548" t="s">
        <v>26</v>
      </c>
      <c r="E9548" t="s">
        <v>26</v>
      </c>
      <c r="F9548">
        <v>407547041.26999998</v>
      </c>
      <c r="G9548">
        <v>335204171.35000002</v>
      </c>
      <c r="H9548">
        <v>630927035.02999997</v>
      </c>
      <c r="I9548" t="s">
        <v>26</v>
      </c>
      <c r="J9548" t="s">
        <v>26</v>
      </c>
      <c r="K9548" t="s">
        <v>26</v>
      </c>
    </row>
    <row r="9549" spans="1:11" x14ac:dyDescent="0.25">
      <c r="A9549" s="1">
        <v>40269</v>
      </c>
      <c r="B9549" t="s">
        <v>132</v>
      </c>
      <c r="C9549" t="s">
        <v>26</v>
      </c>
      <c r="D9549" t="s">
        <v>26</v>
      </c>
      <c r="E9549" t="s">
        <v>26</v>
      </c>
      <c r="F9549">
        <v>375918764.00999999</v>
      </c>
      <c r="G9549">
        <v>328047526.33999997</v>
      </c>
      <c r="H9549">
        <v>488212938.39999998</v>
      </c>
      <c r="I9549" t="s">
        <v>26</v>
      </c>
      <c r="J9549" t="s">
        <v>26</v>
      </c>
      <c r="K9549" t="s">
        <v>26</v>
      </c>
    </row>
    <row r="9550" spans="1:11" x14ac:dyDescent="0.25">
      <c r="A9550" s="1">
        <v>40269</v>
      </c>
      <c r="B9550" t="s">
        <v>133</v>
      </c>
      <c r="C9550" t="s">
        <v>26</v>
      </c>
      <c r="D9550" t="s">
        <v>26</v>
      </c>
      <c r="E9550" t="s">
        <v>26</v>
      </c>
      <c r="F9550">
        <v>339245145.91000003</v>
      </c>
      <c r="G9550">
        <v>295846147.01999998</v>
      </c>
      <c r="H9550">
        <v>448971515.17000002</v>
      </c>
      <c r="I9550" t="s">
        <v>26</v>
      </c>
      <c r="J9550" t="s">
        <v>26</v>
      </c>
      <c r="K9550" t="s">
        <v>26</v>
      </c>
    </row>
    <row r="9551" spans="1:11" x14ac:dyDescent="0.25">
      <c r="A9551" s="1">
        <v>40269</v>
      </c>
      <c r="B9551" t="s">
        <v>134</v>
      </c>
      <c r="C9551" t="s">
        <v>26</v>
      </c>
      <c r="D9551" t="s">
        <v>26</v>
      </c>
      <c r="E9551" t="s">
        <v>26</v>
      </c>
      <c r="F9551">
        <v>340660801.11000001</v>
      </c>
      <c r="G9551">
        <v>319152922.25</v>
      </c>
      <c r="H9551">
        <v>392497595.44999999</v>
      </c>
      <c r="I9551" t="s">
        <v>26</v>
      </c>
      <c r="J9551" t="s">
        <v>26</v>
      </c>
      <c r="K9551" t="s">
        <v>26</v>
      </c>
    </row>
    <row r="9552" spans="1:11" x14ac:dyDescent="0.25">
      <c r="A9552" s="1">
        <v>40269</v>
      </c>
      <c r="B9552" t="s">
        <v>135</v>
      </c>
      <c r="C9552" t="s">
        <v>26</v>
      </c>
      <c r="D9552" t="s">
        <v>26</v>
      </c>
      <c r="E9552" t="s">
        <v>26</v>
      </c>
      <c r="F9552">
        <v>343737795.51999998</v>
      </c>
      <c r="G9552">
        <v>291893705.49000001</v>
      </c>
      <c r="H9552">
        <v>491586485.42000002</v>
      </c>
      <c r="I9552" t="s">
        <v>26</v>
      </c>
      <c r="J9552" t="s">
        <v>26</v>
      </c>
      <c r="K9552" t="s">
        <v>26</v>
      </c>
    </row>
    <row r="9553" spans="1:11" x14ac:dyDescent="0.25">
      <c r="A9553" s="1">
        <v>40269</v>
      </c>
      <c r="B9553" t="s">
        <v>136</v>
      </c>
      <c r="C9553" t="s">
        <v>26</v>
      </c>
      <c r="D9553" t="s">
        <v>26</v>
      </c>
      <c r="E9553" t="s">
        <v>26</v>
      </c>
      <c r="F9553">
        <v>392861689.44</v>
      </c>
      <c r="G9553">
        <v>343819348.60000002</v>
      </c>
      <c r="H9553">
        <v>553015408.04999995</v>
      </c>
      <c r="I9553" t="s">
        <v>26</v>
      </c>
      <c r="J9553" t="s">
        <v>26</v>
      </c>
      <c r="K9553" t="s">
        <v>26</v>
      </c>
    </row>
    <row r="9554" spans="1:11" x14ac:dyDescent="0.25">
      <c r="A9554" s="1">
        <v>40269</v>
      </c>
      <c r="B9554" t="s">
        <v>137</v>
      </c>
      <c r="C9554" t="s">
        <v>26</v>
      </c>
      <c r="D9554" t="s">
        <v>26</v>
      </c>
      <c r="E9554" t="s">
        <v>26</v>
      </c>
      <c r="F9554">
        <v>384938158.26999998</v>
      </c>
      <c r="G9554">
        <v>312247506.55000001</v>
      </c>
      <c r="H9554">
        <v>684877884.22000003</v>
      </c>
      <c r="I9554" t="s">
        <v>26</v>
      </c>
      <c r="J9554" t="s">
        <v>26</v>
      </c>
      <c r="K9554" t="s">
        <v>26</v>
      </c>
    </row>
    <row r="9555" spans="1:11" x14ac:dyDescent="0.25">
      <c r="A9555" s="1">
        <v>40269</v>
      </c>
      <c r="B9555" t="s">
        <v>138</v>
      </c>
      <c r="C9555" t="s">
        <v>26</v>
      </c>
      <c r="D9555" t="s">
        <v>26</v>
      </c>
      <c r="E9555" t="s">
        <v>26</v>
      </c>
      <c r="F9555">
        <v>451711904.30000001</v>
      </c>
      <c r="G9555">
        <v>367816355.02999997</v>
      </c>
      <c r="H9555">
        <v>721332494.40999997</v>
      </c>
      <c r="I9555" t="s">
        <v>26</v>
      </c>
      <c r="J9555" t="s">
        <v>26</v>
      </c>
      <c r="K9555" t="s">
        <v>26</v>
      </c>
    </row>
    <row r="9556" spans="1:11" x14ac:dyDescent="0.25">
      <c r="A9556" s="1">
        <v>40269</v>
      </c>
      <c r="B9556" t="s">
        <v>139</v>
      </c>
      <c r="C9556" t="s">
        <v>26</v>
      </c>
      <c r="D9556" t="s">
        <v>26</v>
      </c>
      <c r="E9556" t="s">
        <v>26</v>
      </c>
      <c r="F9556">
        <v>389245628.38</v>
      </c>
      <c r="G9556">
        <v>330571641.50999999</v>
      </c>
      <c r="H9556">
        <v>595972674.95000005</v>
      </c>
      <c r="I9556" t="s">
        <v>26</v>
      </c>
      <c r="J9556" t="s">
        <v>26</v>
      </c>
      <c r="K9556" t="s">
        <v>26</v>
      </c>
    </row>
    <row r="9557" spans="1:11" x14ac:dyDescent="0.25">
      <c r="A9557" s="1">
        <v>40269</v>
      </c>
      <c r="B9557" t="s">
        <v>140</v>
      </c>
      <c r="C9557" t="s">
        <v>26</v>
      </c>
      <c r="D9557" t="s">
        <v>26</v>
      </c>
      <c r="E9557" t="s">
        <v>26</v>
      </c>
      <c r="F9557">
        <v>326263140.22000003</v>
      </c>
      <c r="G9557">
        <v>285466187.73000002</v>
      </c>
      <c r="H9557">
        <v>452824015.48000002</v>
      </c>
      <c r="I9557" t="s">
        <v>26</v>
      </c>
      <c r="J9557" t="s">
        <v>26</v>
      </c>
      <c r="K9557" t="s">
        <v>26</v>
      </c>
    </row>
    <row r="9558" spans="1:11" x14ac:dyDescent="0.25">
      <c r="A9558" s="1">
        <v>40269</v>
      </c>
      <c r="B9558" t="s">
        <v>141</v>
      </c>
      <c r="C9558" t="s">
        <v>26</v>
      </c>
      <c r="D9558" t="s">
        <v>26</v>
      </c>
      <c r="E9558" t="s">
        <v>26</v>
      </c>
      <c r="F9558">
        <v>373905653.44</v>
      </c>
      <c r="G9558">
        <v>340774849.86000001</v>
      </c>
      <c r="H9558">
        <v>483348703.75</v>
      </c>
      <c r="I9558" t="s">
        <v>26</v>
      </c>
      <c r="J9558" t="s">
        <v>26</v>
      </c>
      <c r="K9558" t="s">
        <v>26</v>
      </c>
    </row>
    <row r="9559" spans="1:11" x14ac:dyDescent="0.25">
      <c r="A9559" s="1">
        <v>40269</v>
      </c>
      <c r="B9559" t="s">
        <v>142</v>
      </c>
      <c r="C9559" t="s">
        <v>26</v>
      </c>
      <c r="D9559" t="s">
        <v>26</v>
      </c>
      <c r="E9559" t="s">
        <v>26</v>
      </c>
      <c r="F9559">
        <v>361435740.63</v>
      </c>
      <c r="G9559">
        <v>309169079.75</v>
      </c>
      <c r="H9559">
        <v>521996778.47000003</v>
      </c>
      <c r="I9559" t="s">
        <v>26</v>
      </c>
      <c r="J9559" t="s">
        <v>26</v>
      </c>
      <c r="K9559" t="s">
        <v>26</v>
      </c>
    </row>
    <row r="9560" spans="1:11" x14ac:dyDescent="0.25">
      <c r="A9560" s="1">
        <v>40269</v>
      </c>
      <c r="B9560" t="s">
        <v>143</v>
      </c>
      <c r="C9560" t="s">
        <v>26</v>
      </c>
      <c r="D9560" t="s">
        <v>26</v>
      </c>
      <c r="E9560" t="s">
        <v>26</v>
      </c>
      <c r="F9560">
        <v>351337071</v>
      </c>
      <c r="G9560">
        <v>314933309.24000001</v>
      </c>
      <c r="H9560">
        <v>443193149.01999998</v>
      </c>
      <c r="I9560" t="s">
        <v>26</v>
      </c>
      <c r="J9560" t="s">
        <v>26</v>
      </c>
      <c r="K9560" t="s">
        <v>26</v>
      </c>
    </row>
    <row r="9561" spans="1:11" x14ac:dyDescent="0.25">
      <c r="A9561" s="1">
        <v>40269</v>
      </c>
      <c r="B9561" t="s">
        <v>144</v>
      </c>
      <c r="C9561" t="s">
        <v>26</v>
      </c>
      <c r="D9561" t="s">
        <v>26</v>
      </c>
      <c r="E9561" t="s">
        <v>26</v>
      </c>
      <c r="F9561">
        <v>347000013.47000003</v>
      </c>
      <c r="G9561">
        <v>295099917.86000001</v>
      </c>
      <c r="H9561">
        <v>518875419.42000002</v>
      </c>
      <c r="I9561" t="s">
        <v>26</v>
      </c>
      <c r="J9561" t="s">
        <v>26</v>
      </c>
      <c r="K9561" t="s">
        <v>26</v>
      </c>
    </row>
    <row r="9562" spans="1:11" x14ac:dyDescent="0.25">
      <c r="A9562" s="1">
        <v>40269</v>
      </c>
      <c r="B9562" t="s">
        <v>145</v>
      </c>
      <c r="C9562" t="s">
        <v>26</v>
      </c>
      <c r="D9562" t="s">
        <v>26</v>
      </c>
      <c r="E9562" t="s">
        <v>26</v>
      </c>
      <c r="F9562">
        <v>378936081.44999999</v>
      </c>
      <c r="G9562">
        <v>326817464.60000002</v>
      </c>
      <c r="H9562">
        <v>509470441.91000003</v>
      </c>
      <c r="I9562" t="s">
        <v>26</v>
      </c>
      <c r="J9562" t="s">
        <v>26</v>
      </c>
      <c r="K9562" t="s">
        <v>26</v>
      </c>
    </row>
    <row r="9563" spans="1:11" x14ac:dyDescent="0.25">
      <c r="A9563" s="1">
        <v>40269</v>
      </c>
      <c r="B9563" t="s">
        <v>146</v>
      </c>
      <c r="C9563" t="s">
        <v>26</v>
      </c>
      <c r="D9563" t="s">
        <v>26</v>
      </c>
      <c r="E9563" t="s">
        <v>26</v>
      </c>
      <c r="F9563">
        <v>381110441.13999999</v>
      </c>
      <c r="G9563">
        <v>337564573.26999998</v>
      </c>
      <c r="H9563">
        <v>499369299</v>
      </c>
      <c r="I9563" t="s">
        <v>26</v>
      </c>
      <c r="J9563" t="s">
        <v>26</v>
      </c>
      <c r="K9563" t="s">
        <v>26</v>
      </c>
    </row>
    <row r="9564" spans="1:11" x14ac:dyDescent="0.25">
      <c r="A9564" s="1">
        <v>40269</v>
      </c>
      <c r="B9564" t="s">
        <v>2</v>
      </c>
      <c r="C9564" t="s">
        <v>26</v>
      </c>
      <c r="D9564" t="s">
        <v>26</v>
      </c>
      <c r="E9564" t="s">
        <v>26</v>
      </c>
      <c r="F9564">
        <v>358335641.56</v>
      </c>
      <c r="G9564">
        <v>314297800.06</v>
      </c>
      <c r="H9564">
        <v>484116613.35000002</v>
      </c>
      <c r="I9564" t="s">
        <v>26</v>
      </c>
      <c r="J9564" t="s">
        <v>26</v>
      </c>
      <c r="K9564" t="s">
        <v>26</v>
      </c>
    </row>
    <row r="9565" spans="1:11" x14ac:dyDescent="0.25">
      <c r="A9565" s="1">
        <v>40269</v>
      </c>
      <c r="B9565" t="s">
        <v>147</v>
      </c>
      <c r="C9565" t="s">
        <v>26</v>
      </c>
      <c r="D9565" t="s">
        <v>26</v>
      </c>
      <c r="E9565" t="s">
        <v>26</v>
      </c>
      <c r="F9565">
        <v>377914285.27999997</v>
      </c>
      <c r="G9565">
        <v>300989958.57999998</v>
      </c>
      <c r="H9565">
        <v>549347470.83000004</v>
      </c>
      <c r="I9565" t="s">
        <v>26</v>
      </c>
      <c r="J9565" t="s">
        <v>26</v>
      </c>
      <c r="K9565" t="s">
        <v>26</v>
      </c>
    </row>
    <row r="9566" spans="1:11" x14ac:dyDescent="0.25">
      <c r="A9566" s="1">
        <v>40269</v>
      </c>
      <c r="B9566" t="s">
        <v>148</v>
      </c>
      <c r="C9566" t="s">
        <v>26</v>
      </c>
      <c r="D9566" t="s">
        <v>26</v>
      </c>
      <c r="E9566" t="s">
        <v>26</v>
      </c>
      <c r="F9566">
        <v>359354833.36000001</v>
      </c>
      <c r="G9566">
        <v>316140223.64999998</v>
      </c>
      <c r="H9566">
        <v>462587491.29000002</v>
      </c>
      <c r="I9566" t="s">
        <v>26</v>
      </c>
      <c r="J9566" t="s">
        <v>26</v>
      </c>
      <c r="K9566" t="s">
        <v>26</v>
      </c>
    </row>
    <row r="9567" spans="1:11" x14ac:dyDescent="0.25">
      <c r="A9567" s="1">
        <v>40269</v>
      </c>
      <c r="B9567" t="s">
        <v>149</v>
      </c>
      <c r="C9567" t="s">
        <v>26</v>
      </c>
      <c r="D9567" t="s">
        <v>26</v>
      </c>
      <c r="E9567" t="s">
        <v>26</v>
      </c>
      <c r="F9567">
        <v>343770235.68000001</v>
      </c>
      <c r="G9567">
        <v>297194387.45999998</v>
      </c>
      <c r="H9567">
        <v>451980078.10000002</v>
      </c>
      <c r="I9567" t="s">
        <v>26</v>
      </c>
      <c r="J9567" t="s">
        <v>26</v>
      </c>
      <c r="K9567" t="s">
        <v>26</v>
      </c>
    </row>
    <row r="9568" spans="1:11" x14ac:dyDescent="0.25">
      <c r="A9568" s="1">
        <v>40269</v>
      </c>
      <c r="B9568" t="s">
        <v>150</v>
      </c>
      <c r="C9568" t="s">
        <v>26</v>
      </c>
      <c r="D9568" t="s">
        <v>26</v>
      </c>
      <c r="E9568" t="s">
        <v>26</v>
      </c>
      <c r="F9568">
        <v>382759962.07999998</v>
      </c>
      <c r="G9568">
        <v>326297329.54000002</v>
      </c>
      <c r="H9568">
        <v>522288734.68000001</v>
      </c>
      <c r="I9568" t="s">
        <v>26</v>
      </c>
      <c r="J9568" t="s">
        <v>26</v>
      </c>
      <c r="K9568" t="s">
        <v>26</v>
      </c>
    </row>
    <row r="9569" spans="1:11" x14ac:dyDescent="0.25">
      <c r="A9569" s="1">
        <v>40269</v>
      </c>
      <c r="B9569" t="s">
        <v>151</v>
      </c>
      <c r="C9569" t="s">
        <v>26</v>
      </c>
      <c r="D9569" t="s">
        <v>26</v>
      </c>
      <c r="E9569" t="s">
        <v>26</v>
      </c>
      <c r="F9569">
        <v>318788083.61000001</v>
      </c>
      <c r="G9569">
        <v>274081169.81999999</v>
      </c>
      <c r="H9569">
        <v>450076979.44999999</v>
      </c>
      <c r="I9569" t="s">
        <v>26</v>
      </c>
      <c r="J9569" t="s">
        <v>26</v>
      </c>
      <c r="K9569" t="s">
        <v>26</v>
      </c>
    </row>
    <row r="9570" spans="1:11" x14ac:dyDescent="0.25">
      <c r="A9570" s="1">
        <v>40269</v>
      </c>
      <c r="B9570" t="s">
        <v>152</v>
      </c>
      <c r="C9570" t="s">
        <v>26</v>
      </c>
      <c r="D9570" t="s">
        <v>26</v>
      </c>
      <c r="E9570" t="s">
        <v>26</v>
      </c>
      <c r="F9570">
        <v>340832219.95999998</v>
      </c>
      <c r="G9570">
        <v>302125295.75999999</v>
      </c>
      <c r="H9570">
        <v>444145403.82999998</v>
      </c>
      <c r="I9570" t="s">
        <v>26</v>
      </c>
      <c r="J9570" t="s">
        <v>26</v>
      </c>
      <c r="K9570" t="s">
        <v>26</v>
      </c>
    </row>
    <row r="9571" spans="1:11" x14ac:dyDescent="0.25">
      <c r="A9571" s="1">
        <v>40269</v>
      </c>
      <c r="B9571" t="s">
        <v>153</v>
      </c>
      <c r="C9571" t="s">
        <v>26</v>
      </c>
      <c r="D9571" t="s">
        <v>26</v>
      </c>
      <c r="E9571" t="s">
        <v>26</v>
      </c>
      <c r="F9571">
        <v>396941394.31999999</v>
      </c>
      <c r="G9571">
        <v>378013266.67000002</v>
      </c>
      <c r="H9571">
        <v>451444867.64999998</v>
      </c>
      <c r="I9571" t="s">
        <v>26</v>
      </c>
      <c r="J9571" t="s">
        <v>26</v>
      </c>
      <c r="K9571" t="s">
        <v>26</v>
      </c>
    </row>
    <row r="9572" spans="1:11" x14ac:dyDescent="0.25">
      <c r="A9572" s="1">
        <v>40269</v>
      </c>
      <c r="B9572" t="s">
        <v>154</v>
      </c>
      <c r="C9572" t="s">
        <v>26</v>
      </c>
      <c r="D9572" t="s">
        <v>26</v>
      </c>
      <c r="E9572" t="s">
        <v>26</v>
      </c>
      <c r="F9572">
        <v>358089942.19</v>
      </c>
      <c r="G9572">
        <v>330524928.01999998</v>
      </c>
      <c r="H9572">
        <v>455722838.54000002</v>
      </c>
      <c r="I9572" t="s">
        <v>26</v>
      </c>
      <c r="J9572" t="s">
        <v>26</v>
      </c>
      <c r="K9572" t="s">
        <v>26</v>
      </c>
    </row>
    <row r="9573" spans="1:11" x14ac:dyDescent="0.25">
      <c r="A9573" s="1">
        <v>40269</v>
      </c>
      <c r="B9573" t="s">
        <v>155</v>
      </c>
      <c r="C9573" t="s">
        <v>26</v>
      </c>
      <c r="D9573" t="s">
        <v>26</v>
      </c>
      <c r="E9573" t="s">
        <v>26</v>
      </c>
      <c r="F9573">
        <v>330616778.82999998</v>
      </c>
      <c r="G9573">
        <v>307896569.85000002</v>
      </c>
      <c r="H9573">
        <v>399124205.79000002</v>
      </c>
      <c r="I9573" t="s">
        <v>26</v>
      </c>
      <c r="J9573" t="s">
        <v>26</v>
      </c>
      <c r="K9573" t="s">
        <v>26</v>
      </c>
    </row>
    <row r="9574" spans="1:11" x14ac:dyDescent="0.25">
      <c r="A9574" s="1">
        <v>40299</v>
      </c>
      <c r="B9574" t="s">
        <v>1</v>
      </c>
      <c r="C9574" t="s">
        <v>26</v>
      </c>
      <c r="D9574" t="s">
        <v>26</v>
      </c>
      <c r="E9574" t="s">
        <v>26</v>
      </c>
      <c r="F9574">
        <v>370328683.27999997</v>
      </c>
      <c r="G9574">
        <v>318878784.89999998</v>
      </c>
      <c r="H9574">
        <v>503329680.19999999</v>
      </c>
      <c r="I9574" t="s">
        <v>26</v>
      </c>
      <c r="J9574" t="s">
        <v>26</v>
      </c>
      <c r="K9574" t="s">
        <v>26</v>
      </c>
    </row>
    <row r="9575" spans="1:11" x14ac:dyDescent="0.25">
      <c r="A9575" s="1">
        <v>40299</v>
      </c>
      <c r="B9575" t="s">
        <v>126</v>
      </c>
      <c r="C9575" t="s">
        <v>26</v>
      </c>
      <c r="D9575" t="s">
        <v>26</v>
      </c>
      <c r="E9575" t="s">
        <v>26</v>
      </c>
      <c r="F9575">
        <v>369596189.20999998</v>
      </c>
      <c r="G9575">
        <v>322759541.60000002</v>
      </c>
      <c r="H9575">
        <v>491952479.32999998</v>
      </c>
      <c r="I9575" t="s">
        <v>26</v>
      </c>
      <c r="J9575" t="s">
        <v>26</v>
      </c>
      <c r="K9575" t="s">
        <v>26</v>
      </c>
    </row>
    <row r="9576" spans="1:11" x14ac:dyDescent="0.25">
      <c r="A9576" s="1">
        <v>40299</v>
      </c>
      <c r="B9576" t="s">
        <v>127</v>
      </c>
      <c r="C9576" t="s">
        <v>26</v>
      </c>
      <c r="D9576" t="s">
        <v>26</v>
      </c>
      <c r="E9576" t="s">
        <v>26</v>
      </c>
      <c r="F9576">
        <v>377268204.80000001</v>
      </c>
      <c r="G9576">
        <v>322409567.81999999</v>
      </c>
      <c r="H9576">
        <v>543020281.58000004</v>
      </c>
      <c r="I9576" t="s">
        <v>26</v>
      </c>
      <c r="J9576" t="s">
        <v>26</v>
      </c>
      <c r="K9576" t="s">
        <v>26</v>
      </c>
    </row>
    <row r="9577" spans="1:11" x14ac:dyDescent="0.25">
      <c r="A9577" s="1">
        <v>40299</v>
      </c>
      <c r="B9577" t="s">
        <v>113</v>
      </c>
      <c r="C9577" t="s">
        <v>26</v>
      </c>
      <c r="D9577" t="s">
        <v>26</v>
      </c>
      <c r="E9577" t="s">
        <v>26</v>
      </c>
      <c r="F9577">
        <v>375106850.51999998</v>
      </c>
      <c r="G9577">
        <v>320852731.81999999</v>
      </c>
      <c r="H9577">
        <v>504100676.35000002</v>
      </c>
      <c r="I9577" t="s">
        <v>26</v>
      </c>
      <c r="J9577" t="s">
        <v>26</v>
      </c>
      <c r="K9577" t="s">
        <v>26</v>
      </c>
    </row>
    <row r="9578" spans="1:11" x14ac:dyDescent="0.25">
      <c r="A9578" s="1">
        <v>40299</v>
      </c>
      <c r="B9578" t="s">
        <v>128</v>
      </c>
      <c r="C9578" t="s">
        <v>26</v>
      </c>
      <c r="D9578" t="s">
        <v>26</v>
      </c>
      <c r="E9578" t="s">
        <v>26</v>
      </c>
      <c r="F9578">
        <v>344811845.05000001</v>
      </c>
      <c r="G9578">
        <v>293546001.61000001</v>
      </c>
      <c r="H9578">
        <v>475787059.64999998</v>
      </c>
      <c r="I9578" t="s">
        <v>26</v>
      </c>
      <c r="J9578" t="s">
        <v>26</v>
      </c>
      <c r="K9578" t="s">
        <v>26</v>
      </c>
    </row>
    <row r="9579" spans="1:11" x14ac:dyDescent="0.25">
      <c r="A9579" s="1">
        <v>40299</v>
      </c>
      <c r="B9579" t="s">
        <v>129</v>
      </c>
      <c r="C9579" t="s">
        <v>26</v>
      </c>
      <c r="D9579" t="s">
        <v>26</v>
      </c>
      <c r="E9579" t="s">
        <v>26</v>
      </c>
      <c r="F9579">
        <v>369152437.66000003</v>
      </c>
      <c r="G9579">
        <v>335338418.31</v>
      </c>
      <c r="H9579">
        <v>466683255.33999997</v>
      </c>
      <c r="I9579" t="s">
        <v>26</v>
      </c>
      <c r="J9579" t="s">
        <v>26</v>
      </c>
      <c r="K9579" t="s">
        <v>26</v>
      </c>
    </row>
    <row r="9580" spans="1:11" x14ac:dyDescent="0.25">
      <c r="A9580" s="1">
        <v>40299</v>
      </c>
      <c r="B9580" t="s">
        <v>130</v>
      </c>
      <c r="C9580" t="s">
        <v>26</v>
      </c>
      <c r="D9580" t="s">
        <v>26</v>
      </c>
      <c r="E9580" t="s">
        <v>26</v>
      </c>
      <c r="F9580">
        <v>422239563.83999997</v>
      </c>
      <c r="G9580">
        <v>320895684.60000002</v>
      </c>
      <c r="H9580">
        <v>768330605.61000001</v>
      </c>
      <c r="I9580" t="s">
        <v>26</v>
      </c>
      <c r="J9580" t="s">
        <v>26</v>
      </c>
      <c r="K9580" t="s">
        <v>26</v>
      </c>
    </row>
    <row r="9581" spans="1:11" x14ac:dyDescent="0.25">
      <c r="A9581" s="1">
        <v>40299</v>
      </c>
      <c r="B9581" t="s">
        <v>131</v>
      </c>
      <c r="C9581" t="s">
        <v>26</v>
      </c>
      <c r="D9581" t="s">
        <v>26</v>
      </c>
      <c r="E9581" t="s">
        <v>26</v>
      </c>
      <c r="F9581">
        <v>409707040.58999997</v>
      </c>
      <c r="G9581">
        <v>338757335.56999999</v>
      </c>
      <c r="H9581">
        <v>629223532.03999996</v>
      </c>
      <c r="I9581" t="s">
        <v>26</v>
      </c>
      <c r="J9581" t="s">
        <v>26</v>
      </c>
      <c r="K9581" t="s">
        <v>26</v>
      </c>
    </row>
    <row r="9582" spans="1:11" x14ac:dyDescent="0.25">
      <c r="A9582" s="1">
        <v>40299</v>
      </c>
      <c r="B9582" t="s">
        <v>132</v>
      </c>
      <c r="C9582" t="s">
        <v>26</v>
      </c>
      <c r="D9582" t="s">
        <v>26</v>
      </c>
      <c r="E9582" t="s">
        <v>26</v>
      </c>
      <c r="F9582">
        <v>376820969.04000002</v>
      </c>
      <c r="G9582">
        <v>329392521.19999999</v>
      </c>
      <c r="H9582">
        <v>488212938.39999998</v>
      </c>
      <c r="I9582" t="s">
        <v>26</v>
      </c>
      <c r="J9582" t="s">
        <v>26</v>
      </c>
      <c r="K9582" t="s">
        <v>26</v>
      </c>
    </row>
    <row r="9583" spans="1:11" x14ac:dyDescent="0.25">
      <c r="A9583" s="1">
        <v>40299</v>
      </c>
      <c r="B9583" t="s">
        <v>133</v>
      </c>
      <c r="C9583" t="s">
        <v>26</v>
      </c>
      <c r="D9583" t="s">
        <v>26</v>
      </c>
      <c r="E9583" t="s">
        <v>26</v>
      </c>
      <c r="F9583">
        <v>339482617.50999999</v>
      </c>
      <c r="G9583">
        <v>297621223.89999998</v>
      </c>
      <c r="H9583">
        <v>446412377.54000002</v>
      </c>
      <c r="I9583" t="s">
        <v>26</v>
      </c>
      <c r="J9583" t="s">
        <v>26</v>
      </c>
      <c r="K9583" t="s">
        <v>26</v>
      </c>
    </row>
    <row r="9584" spans="1:11" x14ac:dyDescent="0.25">
      <c r="A9584" s="1">
        <v>40299</v>
      </c>
      <c r="B9584" t="s">
        <v>134</v>
      </c>
      <c r="C9584" t="s">
        <v>26</v>
      </c>
      <c r="D9584" t="s">
        <v>26</v>
      </c>
      <c r="E9584" t="s">
        <v>26</v>
      </c>
      <c r="F9584">
        <v>341512453.11000001</v>
      </c>
      <c r="G9584">
        <v>320461449.23000002</v>
      </c>
      <c r="H9584">
        <v>392497595.44999999</v>
      </c>
      <c r="I9584" t="s">
        <v>26</v>
      </c>
      <c r="J9584" t="s">
        <v>26</v>
      </c>
      <c r="K9584" t="s">
        <v>26</v>
      </c>
    </row>
    <row r="9585" spans="1:11" x14ac:dyDescent="0.25">
      <c r="A9585" s="1">
        <v>40299</v>
      </c>
      <c r="B9585" t="s">
        <v>135</v>
      </c>
      <c r="C9585" t="s">
        <v>26</v>
      </c>
      <c r="D9585" t="s">
        <v>26</v>
      </c>
      <c r="E9585" t="s">
        <v>26</v>
      </c>
      <c r="F9585">
        <v>344356523.55000001</v>
      </c>
      <c r="G9585">
        <v>294900210.64999998</v>
      </c>
      <c r="H9585">
        <v>486179034.07999998</v>
      </c>
      <c r="I9585" t="s">
        <v>26</v>
      </c>
      <c r="J9585" t="s">
        <v>26</v>
      </c>
      <c r="K9585" t="s">
        <v>26</v>
      </c>
    </row>
    <row r="9586" spans="1:11" x14ac:dyDescent="0.25">
      <c r="A9586" s="1">
        <v>40299</v>
      </c>
      <c r="B9586" t="s">
        <v>136</v>
      </c>
      <c r="C9586" t="s">
        <v>26</v>
      </c>
      <c r="D9586" t="s">
        <v>26</v>
      </c>
      <c r="E9586" t="s">
        <v>26</v>
      </c>
      <c r="F9586">
        <v>394000988.33999997</v>
      </c>
      <c r="G9586">
        <v>345538445.33999997</v>
      </c>
      <c r="H9586">
        <v>553015408.04999995</v>
      </c>
      <c r="I9586" t="s">
        <v>26</v>
      </c>
      <c r="J9586" t="s">
        <v>26</v>
      </c>
      <c r="K9586" t="s">
        <v>26</v>
      </c>
    </row>
    <row r="9587" spans="1:11" x14ac:dyDescent="0.25">
      <c r="A9587" s="1">
        <v>40299</v>
      </c>
      <c r="B9587" t="s">
        <v>137</v>
      </c>
      <c r="C9587" t="s">
        <v>26</v>
      </c>
      <c r="D9587" t="s">
        <v>26</v>
      </c>
      <c r="E9587" t="s">
        <v>26</v>
      </c>
      <c r="F9587">
        <v>385092133.52999997</v>
      </c>
      <c r="G9587">
        <v>312466079.80000001</v>
      </c>
      <c r="H9587">
        <v>684740908.64999998</v>
      </c>
      <c r="I9587" t="s">
        <v>26</v>
      </c>
      <c r="J9587" t="s">
        <v>26</v>
      </c>
      <c r="K9587" t="s">
        <v>26</v>
      </c>
    </row>
    <row r="9588" spans="1:11" x14ac:dyDescent="0.25">
      <c r="A9588" s="1">
        <v>40299</v>
      </c>
      <c r="B9588" t="s">
        <v>138</v>
      </c>
      <c r="C9588" t="s">
        <v>26</v>
      </c>
      <c r="D9588" t="s">
        <v>26</v>
      </c>
      <c r="E9588" t="s">
        <v>26</v>
      </c>
      <c r="F9588">
        <v>452389472.16000003</v>
      </c>
      <c r="G9588">
        <v>368735895.91000003</v>
      </c>
      <c r="H9588">
        <v>721332494.40999997</v>
      </c>
      <c r="I9588" t="s">
        <v>26</v>
      </c>
      <c r="J9588" t="s">
        <v>26</v>
      </c>
      <c r="K9588" t="s">
        <v>26</v>
      </c>
    </row>
    <row r="9589" spans="1:11" x14ac:dyDescent="0.25">
      <c r="A9589" s="1">
        <v>40299</v>
      </c>
      <c r="B9589" t="s">
        <v>139</v>
      </c>
      <c r="C9589" t="s">
        <v>26</v>
      </c>
      <c r="D9589" t="s">
        <v>26</v>
      </c>
      <c r="E9589" t="s">
        <v>26</v>
      </c>
      <c r="F9589">
        <v>403063848.19</v>
      </c>
      <c r="G9589">
        <v>333117043.14999998</v>
      </c>
      <c r="H9589">
        <v>643054516.26999998</v>
      </c>
      <c r="I9589" t="s">
        <v>26</v>
      </c>
      <c r="J9589" t="s">
        <v>26</v>
      </c>
      <c r="K9589" t="s">
        <v>26</v>
      </c>
    </row>
    <row r="9590" spans="1:11" x14ac:dyDescent="0.25">
      <c r="A9590" s="1">
        <v>40299</v>
      </c>
      <c r="B9590" t="s">
        <v>140</v>
      </c>
      <c r="C9590" t="s">
        <v>26</v>
      </c>
      <c r="D9590" t="s">
        <v>26</v>
      </c>
      <c r="E9590" t="s">
        <v>26</v>
      </c>
      <c r="F9590">
        <v>326817787.55000001</v>
      </c>
      <c r="G9590">
        <v>286208399.81</v>
      </c>
      <c r="H9590">
        <v>452914580.27999997</v>
      </c>
      <c r="I9590" t="s">
        <v>26</v>
      </c>
      <c r="J9590" t="s">
        <v>26</v>
      </c>
      <c r="K9590" t="s">
        <v>26</v>
      </c>
    </row>
    <row r="9591" spans="1:11" x14ac:dyDescent="0.25">
      <c r="A9591" s="1">
        <v>40299</v>
      </c>
      <c r="B9591" t="s">
        <v>141</v>
      </c>
      <c r="C9591" t="s">
        <v>26</v>
      </c>
      <c r="D9591" t="s">
        <v>26</v>
      </c>
      <c r="E9591" t="s">
        <v>26</v>
      </c>
      <c r="F9591">
        <v>375438666.62</v>
      </c>
      <c r="G9591">
        <v>342955808.89999998</v>
      </c>
      <c r="H9591">
        <v>483348703.75</v>
      </c>
      <c r="I9591" t="s">
        <v>26</v>
      </c>
      <c r="J9591" t="s">
        <v>26</v>
      </c>
      <c r="K9591" t="s">
        <v>26</v>
      </c>
    </row>
    <row r="9592" spans="1:11" x14ac:dyDescent="0.25">
      <c r="A9592" s="1">
        <v>40299</v>
      </c>
      <c r="B9592" t="s">
        <v>142</v>
      </c>
      <c r="C9592" t="s">
        <v>26</v>
      </c>
      <c r="D9592" t="s">
        <v>26</v>
      </c>
      <c r="E9592" t="s">
        <v>26</v>
      </c>
      <c r="F9592">
        <v>362050181.38999999</v>
      </c>
      <c r="G9592">
        <v>309942002.44999999</v>
      </c>
      <c r="H9592">
        <v>522153377.50999999</v>
      </c>
      <c r="I9592" t="s">
        <v>26</v>
      </c>
      <c r="J9592" t="s">
        <v>26</v>
      </c>
      <c r="K9592" t="s">
        <v>26</v>
      </c>
    </row>
    <row r="9593" spans="1:11" x14ac:dyDescent="0.25">
      <c r="A9593" s="1">
        <v>40299</v>
      </c>
      <c r="B9593" t="s">
        <v>143</v>
      </c>
      <c r="C9593" t="s">
        <v>26</v>
      </c>
      <c r="D9593" t="s">
        <v>26</v>
      </c>
      <c r="E9593" t="s">
        <v>26</v>
      </c>
      <c r="F9593">
        <v>353866697.92000002</v>
      </c>
      <c r="G9593">
        <v>318712508.94999999</v>
      </c>
      <c r="H9593">
        <v>443193149.01999998</v>
      </c>
      <c r="I9593" t="s">
        <v>26</v>
      </c>
      <c r="J9593" t="s">
        <v>26</v>
      </c>
      <c r="K9593" t="s">
        <v>26</v>
      </c>
    </row>
    <row r="9594" spans="1:11" x14ac:dyDescent="0.25">
      <c r="A9594" s="1">
        <v>40299</v>
      </c>
      <c r="B9594" t="s">
        <v>144</v>
      </c>
      <c r="C9594" t="s">
        <v>26</v>
      </c>
      <c r="D9594" t="s">
        <v>26</v>
      </c>
      <c r="E9594" t="s">
        <v>26</v>
      </c>
      <c r="F9594">
        <v>356750713.83999997</v>
      </c>
      <c r="G9594">
        <v>293624418.26999998</v>
      </c>
      <c r="H9594">
        <v>559710914.92999995</v>
      </c>
      <c r="I9594" t="s">
        <v>26</v>
      </c>
      <c r="J9594" t="s">
        <v>26</v>
      </c>
      <c r="K9594" t="s">
        <v>26</v>
      </c>
    </row>
    <row r="9595" spans="1:11" x14ac:dyDescent="0.25">
      <c r="A9595" s="1">
        <v>40299</v>
      </c>
      <c r="B9595" t="s">
        <v>145</v>
      </c>
      <c r="C9595" t="s">
        <v>26</v>
      </c>
      <c r="D9595" t="s">
        <v>26</v>
      </c>
      <c r="E9595" t="s">
        <v>26</v>
      </c>
      <c r="F9595">
        <v>379466591.97000003</v>
      </c>
      <c r="G9595">
        <v>327601826.51999998</v>
      </c>
      <c r="H9595">
        <v>509470441.91000003</v>
      </c>
      <c r="I9595" t="s">
        <v>26</v>
      </c>
      <c r="J9595" t="s">
        <v>26</v>
      </c>
      <c r="K9595" t="s">
        <v>26</v>
      </c>
    </row>
    <row r="9596" spans="1:11" x14ac:dyDescent="0.25">
      <c r="A9596" s="1">
        <v>40299</v>
      </c>
      <c r="B9596" t="s">
        <v>146</v>
      </c>
      <c r="C9596" t="s">
        <v>26</v>
      </c>
      <c r="D9596" t="s">
        <v>26</v>
      </c>
      <c r="E9596" t="s">
        <v>26</v>
      </c>
      <c r="F9596">
        <v>383587659.00999999</v>
      </c>
      <c r="G9596">
        <v>341345296.49000001</v>
      </c>
      <c r="H9596">
        <v>499369299</v>
      </c>
      <c r="I9596" t="s">
        <v>26</v>
      </c>
      <c r="J9596" t="s">
        <v>26</v>
      </c>
      <c r="K9596" t="s">
        <v>26</v>
      </c>
    </row>
    <row r="9597" spans="1:11" x14ac:dyDescent="0.25">
      <c r="A9597" s="1">
        <v>40299</v>
      </c>
      <c r="B9597" t="s">
        <v>2</v>
      </c>
      <c r="C9597" t="s">
        <v>26</v>
      </c>
      <c r="D9597" t="s">
        <v>26</v>
      </c>
      <c r="E9597" t="s">
        <v>26</v>
      </c>
      <c r="F9597">
        <v>360664823.23000002</v>
      </c>
      <c r="G9597">
        <v>317660786.51999998</v>
      </c>
      <c r="H9597">
        <v>484116613.35000002</v>
      </c>
      <c r="I9597" t="s">
        <v>26</v>
      </c>
      <c r="J9597" t="s">
        <v>26</v>
      </c>
      <c r="K9597" t="s">
        <v>26</v>
      </c>
    </row>
    <row r="9598" spans="1:11" x14ac:dyDescent="0.25">
      <c r="A9598" s="1">
        <v>40299</v>
      </c>
      <c r="B9598" t="s">
        <v>147</v>
      </c>
      <c r="C9598" t="s">
        <v>26</v>
      </c>
      <c r="D9598" t="s">
        <v>26</v>
      </c>
      <c r="E9598" t="s">
        <v>26</v>
      </c>
      <c r="F9598">
        <v>379048028.13999999</v>
      </c>
      <c r="G9598">
        <v>302735700.33999997</v>
      </c>
      <c r="H9598">
        <v>549347470.83000004</v>
      </c>
      <c r="I9598" t="s">
        <v>26</v>
      </c>
      <c r="J9598" t="s">
        <v>26</v>
      </c>
      <c r="K9598" t="s">
        <v>26</v>
      </c>
    </row>
    <row r="9599" spans="1:11" x14ac:dyDescent="0.25">
      <c r="A9599" s="1">
        <v>40299</v>
      </c>
      <c r="B9599" t="s">
        <v>148</v>
      </c>
      <c r="C9599" t="s">
        <v>26</v>
      </c>
      <c r="D9599" t="s">
        <v>26</v>
      </c>
      <c r="E9599" t="s">
        <v>26</v>
      </c>
      <c r="F9599">
        <v>372255671.88</v>
      </c>
      <c r="G9599">
        <v>316646048.00999999</v>
      </c>
      <c r="H9599">
        <v>497836658.12</v>
      </c>
      <c r="I9599" t="s">
        <v>26</v>
      </c>
      <c r="J9599" t="s">
        <v>26</v>
      </c>
      <c r="K9599" t="s">
        <v>26</v>
      </c>
    </row>
    <row r="9600" spans="1:11" x14ac:dyDescent="0.25">
      <c r="A9600" s="1">
        <v>40299</v>
      </c>
      <c r="B9600" t="s">
        <v>149</v>
      </c>
      <c r="C9600" t="s">
        <v>26</v>
      </c>
      <c r="D9600" t="s">
        <v>26</v>
      </c>
      <c r="E9600" t="s">
        <v>26</v>
      </c>
      <c r="F9600">
        <v>344320268.05000001</v>
      </c>
      <c r="G9600">
        <v>298056251.19</v>
      </c>
      <c r="H9600">
        <v>451980078.10000002</v>
      </c>
      <c r="I9600" t="s">
        <v>26</v>
      </c>
      <c r="J9600" t="s">
        <v>26</v>
      </c>
      <c r="K9600" t="s">
        <v>26</v>
      </c>
    </row>
    <row r="9601" spans="1:11" x14ac:dyDescent="0.25">
      <c r="A9601" s="1">
        <v>40299</v>
      </c>
      <c r="B9601" t="s">
        <v>150</v>
      </c>
      <c r="C9601" t="s">
        <v>26</v>
      </c>
      <c r="D9601" t="s">
        <v>26</v>
      </c>
      <c r="E9601" t="s">
        <v>26</v>
      </c>
      <c r="F9601">
        <v>398950708.48000002</v>
      </c>
      <c r="G9601">
        <v>324894251.01999998</v>
      </c>
      <c r="H9601">
        <v>574830981.38</v>
      </c>
      <c r="I9601" t="s">
        <v>26</v>
      </c>
      <c r="J9601" t="s">
        <v>26</v>
      </c>
      <c r="K9601" t="s">
        <v>26</v>
      </c>
    </row>
    <row r="9602" spans="1:11" x14ac:dyDescent="0.25">
      <c r="A9602" s="1">
        <v>40299</v>
      </c>
      <c r="B9602" t="s">
        <v>151</v>
      </c>
      <c r="C9602" t="s">
        <v>26</v>
      </c>
      <c r="D9602" t="s">
        <v>26</v>
      </c>
      <c r="E9602" t="s">
        <v>26</v>
      </c>
      <c r="F9602">
        <v>319425659.77999997</v>
      </c>
      <c r="G9602">
        <v>274985637.68000001</v>
      </c>
      <c r="H9602">
        <v>450076979.44999999</v>
      </c>
      <c r="I9602" t="s">
        <v>26</v>
      </c>
      <c r="J9602" t="s">
        <v>26</v>
      </c>
      <c r="K9602" t="s">
        <v>26</v>
      </c>
    </row>
    <row r="9603" spans="1:11" x14ac:dyDescent="0.25">
      <c r="A9603" s="1">
        <v>40299</v>
      </c>
      <c r="B9603" t="s">
        <v>152</v>
      </c>
      <c r="C9603" t="s">
        <v>26</v>
      </c>
      <c r="D9603" t="s">
        <v>26</v>
      </c>
      <c r="E9603" t="s">
        <v>26</v>
      </c>
      <c r="F9603">
        <v>342127382.39999998</v>
      </c>
      <c r="G9603">
        <v>304028685.12</v>
      </c>
      <c r="H9603">
        <v>444145403.82999998</v>
      </c>
      <c r="I9603" t="s">
        <v>26</v>
      </c>
      <c r="J9603" t="s">
        <v>26</v>
      </c>
      <c r="K9603" t="s">
        <v>26</v>
      </c>
    </row>
    <row r="9604" spans="1:11" x14ac:dyDescent="0.25">
      <c r="A9604" s="1">
        <v>40299</v>
      </c>
      <c r="B9604" t="s">
        <v>153</v>
      </c>
      <c r="C9604" t="s">
        <v>26</v>
      </c>
      <c r="D9604" t="s">
        <v>26</v>
      </c>
      <c r="E9604" t="s">
        <v>26</v>
      </c>
      <c r="F9604">
        <v>398211606.77999997</v>
      </c>
      <c r="G9604">
        <v>379941134.32999998</v>
      </c>
      <c r="H9604">
        <v>451444867.64999998</v>
      </c>
      <c r="I9604" t="s">
        <v>26</v>
      </c>
      <c r="J9604" t="s">
        <v>26</v>
      </c>
      <c r="K9604" t="s">
        <v>26</v>
      </c>
    </row>
    <row r="9605" spans="1:11" x14ac:dyDescent="0.25">
      <c r="A9605" s="1">
        <v>40299</v>
      </c>
      <c r="B9605" t="s">
        <v>154</v>
      </c>
      <c r="C9605" t="s">
        <v>26</v>
      </c>
      <c r="D9605" t="s">
        <v>26</v>
      </c>
      <c r="E9605" t="s">
        <v>26</v>
      </c>
      <c r="F9605">
        <v>373989135.62</v>
      </c>
      <c r="G9605">
        <v>331615660.29000002</v>
      </c>
      <c r="H9605">
        <v>507903103.55000001</v>
      </c>
      <c r="I9605" t="s">
        <v>26</v>
      </c>
      <c r="J9605" t="s">
        <v>26</v>
      </c>
      <c r="K9605" t="s">
        <v>26</v>
      </c>
    </row>
    <row r="9606" spans="1:11" x14ac:dyDescent="0.25">
      <c r="A9606" s="1">
        <v>40299</v>
      </c>
      <c r="B9606" t="s">
        <v>155</v>
      </c>
      <c r="C9606" t="s">
        <v>26</v>
      </c>
      <c r="D9606" t="s">
        <v>26</v>
      </c>
      <c r="E9606" t="s">
        <v>26</v>
      </c>
      <c r="F9606">
        <v>339411185.13999999</v>
      </c>
      <c r="G9606">
        <v>307865780.19</v>
      </c>
      <c r="H9606">
        <v>427142725.04000002</v>
      </c>
      <c r="I9606" t="s">
        <v>26</v>
      </c>
      <c r="J9606" t="s">
        <v>26</v>
      </c>
      <c r="K9606" t="s">
        <v>26</v>
      </c>
    </row>
    <row r="9607" spans="1:11" x14ac:dyDescent="0.25">
      <c r="A9607" s="1">
        <v>40330</v>
      </c>
      <c r="B9607" t="s">
        <v>1</v>
      </c>
      <c r="C9607" t="s">
        <v>26</v>
      </c>
      <c r="D9607" t="s">
        <v>26</v>
      </c>
      <c r="E9607" t="s">
        <v>26</v>
      </c>
      <c r="F9607">
        <v>372772852.58999997</v>
      </c>
      <c r="G9607">
        <v>320568842.45999998</v>
      </c>
      <c r="H9607">
        <v>507507316.54000002</v>
      </c>
      <c r="I9607" t="s">
        <v>26</v>
      </c>
      <c r="J9607" t="s">
        <v>26</v>
      </c>
      <c r="K9607" t="s">
        <v>26</v>
      </c>
    </row>
    <row r="9608" spans="1:11" x14ac:dyDescent="0.25">
      <c r="A9608" s="1">
        <v>40330</v>
      </c>
      <c r="B9608" t="s">
        <v>126</v>
      </c>
      <c r="C9608" t="s">
        <v>26</v>
      </c>
      <c r="D9608" t="s">
        <v>26</v>
      </c>
      <c r="E9608" t="s">
        <v>26</v>
      </c>
      <c r="F9608">
        <v>371222412.44</v>
      </c>
      <c r="G9608">
        <v>325535273.64999998</v>
      </c>
      <c r="H9608">
        <v>491214550.62</v>
      </c>
      <c r="I9608" t="s">
        <v>26</v>
      </c>
      <c r="J9608" t="s">
        <v>26</v>
      </c>
      <c r="K9608" t="s">
        <v>26</v>
      </c>
    </row>
    <row r="9609" spans="1:11" x14ac:dyDescent="0.25">
      <c r="A9609" s="1">
        <v>40330</v>
      </c>
      <c r="B9609" t="s">
        <v>127</v>
      </c>
      <c r="C9609" t="s">
        <v>26</v>
      </c>
      <c r="D9609" t="s">
        <v>26</v>
      </c>
      <c r="E9609" t="s">
        <v>26</v>
      </c>
      <c r="F9609">
        <v>380097716.32999998</v>
      </c>
      <c r="G9609">
        <v>324472989.06</v>
      </c>
      <c r="H9609">
        <v>547961766.14999998</v>
      </c>
      <c r="I9609" t="s">
        <v>26</v>
      </c>
      <c r="J9609" t="s">
        <v>26</v>
      </c>
      <c r="K9609" t="s">
        <v>26</v>
      </c>
    </row>
    <row r="9610" spans="1:11" x14ac:dyDescent="0.25">
      <c r="A9610" s="1">
        <v>40330</v>
      </c>
      <c r="B9610" t="s">
        <v>113</v>
      </c>
      <c r="C9610" t="s">
        <v>26</v>
      </c>
      <c r="D9610" t="s">
        <v>26</v>
      </c>
      <c r="E9610" t="s">
        <v>26</v>
      </c>
      <c r="F9610">
        <v>377319980.93000001</v>
      </c>
      <c r="G9610">
        <v>321943631.11000001</v>
      </c>
      <c r="H9610">
        <v>508587172.37</v>
      </c>
      <c r="I9610" t="s">
        <v>26</v>
      </c>
      <c r="J9610" t="s">
        <v>26</v>
      </c>
      <c r="K9610" t="s">
        <v>26</v>
      </c>
    </row>
    <row r="9611" spans="1:11" x14ac:dyDescent="0.25">
      <c r="A9611" s="1">
        <v>40330</v>
      </c>
      <c r="B9611" t="s">
        <v>128</v>
      </c>
      <c r="C9611" t="s">
        <v>26</v>
      </c>
      <c r="D9611" t="s">
        <v>26</v>
      </c>
      <c r="E9611" t="s">
        <v>26</v>
      </c>
      <c r="F9611">
        <v>348018595.20999998</v>
      </c>
      <c r="G9611">
        <v>294925667.81999999</v>
      </c>
      <c r="H9611">
        <v>482971444.25</v>
      </c>
      <c r="I9611" t="s">
        <v>26</v>
      </c>
      <c r="J9611" t="s">
        <v>26</v>
      </c>
      <c r="K9611" t="s">
        <v>26</v>
      </c>
    </row>
    <row r="9612" spans="1:11" x14ac:dyDescent="0.25">
      <c r="A9612" s="1">
        <v>40330</v>
      </c>
      <c r="B9612" t="s">
        <v>129</v>
      </c>
      <c r="C9612" t="s">
        <v>26</v>
      </c>
      <c r="D9612" t="s">
        <v>26</v>
      </c>
      <c r="E9612" t="s">
        <v>26</v>
      </c>
      <c r="F9612">
        <v>371145860.82999998</v>
      </c>
      <c r="G9612">
        <v>338322930.23000002</v>
      </c>
      <c r="H9612">
        <v>466683255.33999997</v>
      </c>
      <c r="I9612" t="s">
        <v>26</v>
      </c>
      <c r="J9612" t="s">
        <v>26</v>
      </c>
      <c r="K9612" t="s">
        <v>26</v>
      </c>
    </row>
    <row r="9613" spans="1:11" x14ac:dyDescent="0.25">
      <c r="A9613" s="1">
        <v>40330</v>
      </c>
      <c r="B9613" t="s">
        <v>130</v>
      </c>
      <c r="C9613" t="s">
        <v>26</v>
      </c>
      <c r="D9613" t="s">
        <v>26</v>
      </c>
      <c r="E9613" t="s">
        <v>26</v>
      </c>
      <c r="F9613">
        <v>423928522.08999997</v>
      </c>
      <c r="G9613">
        <v>323174043.95999998</v>
      </c>
      <c r="H9613">
        <v>768330605.61000001</v>
      </c>
      <c r="I9613" t="s">
        <v>26</v>
      </c>
      <c r="J9613" t="s">
        <v>26</v>
      </c>
      <c r="K9613" t="s">
        <v>26</v>
      </c>
    </row>
    <row r="9614" spans="1:11" x14ac:dyDescent="0.25">
      <c r="A9614" s="1">
        <v>40330</v>
      </c>
      <c r="B9614" t="s">
        <v>131</v>
      </c>
      <c r="C9614" t="s">
        <v>26</v>
      </c>
      <c r="D9614" t="s">
        <v>26</v>
      </c>
      <c r="E9614" t="s">
        <v>26</v>
      </c>
      <c r="F9614">
        <v>413558286.76999998</v>
      </c>
      <c r="G9614">
        <v>344008074.26999998</v>
      </c>
      <c r="H9614">
        <v>629223532.03999996</v>
      </c>
      <c r="I9614" t="s">
        <v>26</v>
      </c>
      <c r="J9614" t="s">
        <v>26</v>
      </c>
      <c r="K9614" t="s">
        <v>26</v>
      </c>
    </row>
    <row r="9615" spans="1:11" x14ac:dyDescent="0.25">
      <c r="A9615" s="1">
        <v>40330</v>
      </c>
      <c r="B9615" t="s">
        <v>132</v>
      </c>
      <c r="C9615" t="s">
        <v>26</v>
      </c>
      <c r="D9615" t="s">
        <v>26</v>
      </c>
      <c r="E9615" t="s">
        <v>26</v>
      </c>
      <c r="F9615">
        <v>378064478.24000001</v>
      </c>
      <c r="G9615">
        <v>331237119.31999999</v>
      </c>
      <c r="H9615">
        <v>488212938.39999998</v>
      </c>
      <c r="I9615" t="s">
        <v>26</v>
      </c>
      <c r="J9615" t="s">
        <v>26</v>
      </c>
      <c r="K9615" t="s">
        <v>26</v>
      </c>
    </row>
    <row r="9616" spans="1:11" x14ac:dyDescent="0.25">
      <c r="A9616" s="1">
        <v>40330</v>
      </c>
      <c r="B9616" t="s">
        <v>133</v>
      </c>
      <c r="C9616" t="s">
        <v>26</v>
      </c>
      <c r="D9616" t="s">
        <v>26</v>
      </c>
      <c r="E9616" t="s">
        <v>26</v>
      </c>
      <c r="F9616">
        <v>340025789.69999999</v>
      </c>
      <c r="G9616">
        <v>298156942.11000001</v>
      </c>
      <c r="H9616">
        <v>447037354.87</v>
      </c>
      <c r="I9616" t="s">
        <v>26</v>
      </c>
      <c r="J9616" t="s">
        <v>26</v>
      </c>
      <c r="K9616" t="s">
        <v>26</v>
      </c>
    </row>
    <row r="9617" spans="1:11" x14ac:dyDescent="0.25">
      <c r="A9617" s="1">
        <v>40330</v>
      </c>
      <c r="B9617" t="s">
        <v>134</v>
      </c>
      <c r="C9617" t="s">
        <v>26</v>
      </c>
      <c r="D9617" t="s">
        <v>26</v>
      </c>
      <c r="E9617" t="s">
        <v>26</v>
      </c>
      <c r="F9617">
        <v>343493225.33999997</v>
      </c>
      <c r="G9617">
        <v>324242894.32999998</v>
      </c>
      <c r="H9617">
        <v>391202353.38999999</v>
      </c>
      <c r="I9617" t="s">
        <v>26</v>
      </c>
      <c r="J9617" t="s">
        <v>26</v>
      </c>
      <c r="K9617" t="s">
        <v>26</v>
      </c>
    </row>
    <row r="9618" spans="1:11" x14ac:dyDescent="0.25">
      <c r="A9618" s="1">
        <v>40330</v>
      </c>
      <c r="B9618" t="s">
        <v>135</v>
      </c>
      <c r="C9618" t="s">
        <v>26</v>
      </c>
      <c r="D9618" t="s">
        <v>26</v>
      </c>
      <c r="E9618" t="s">
        <v>26</v>
      </c>
      <c r="F9618">
        <v>345148543.56</v>
      </c>
      <c r="G9618">
        <v>296020831.44999999</v>
      </c>
      <c r="H9618">
        <v>486179034.07999998</v>
      </c>
      <c r="I9618" t="s">
        <v>26</v>
      </c>
      <c r="J9618" t="s">
        <v>26</v>
      </c>
      <c r="K9618" t="s">
        <v>26</v>
      </c>
    </row>
    <row r="9619" spans="1:11" x14ac:dyDescent="0.25">
      <c r="A9619" s="1">
        <v>40330</v>
      </c>
      <c r="B9619" t="s">
        <v>136</v>
      </c>
      <c r="C9619" t="s">
        <v>26</v>
      </c>
      <c r="D9619" t="s">
        <v>26</v>
      </c>
      <c r="E9619" t="s">
        <v>26</v>
      </c>
      <c r="F9619">
        <v>395261791.5</v>
      </c>
      <c r="G9619">
        <v>348371860.58999997</v>
      </c>
      <c r="H9619">
        <v>550748044.88</v>
      </c>
      <c r="I9619" t="s">
        <v>26</v>
      </c>
      <c r="J9619" t="s">
        <v>26</v>
      </c>
      <c r="K9619" t="s">
        <v>26</v>
      </c>
    </row>
    <row r="9620" spans="1:11" x14ac:dyDescent="0.25">
      <c r="A9620" s="1">
        <v>40330</v>
      </c>
      <c r="B9620" t="s">
        <v>137</v>
      </c>
      <c r="C9620" t="s">
        <v>26</v>
      </c>
      <c r="D9620" t="s">
        <v>26</v>
      </c>
      <c r="E9620" t="s">
        <v>26</v>
      </c>
      <c r="F9620">
        <v>385939336.22000003</v>
      </c>
      <c r="G9620">
        <v>313372231.43000001</v>
      </c>
      <c r="H9620">
        <v>685357175.47000003</v>
      </c>
      <c r="I9620" t="s">
        <v>26</v>
      </c>
      <c r="J9620" t="s">
        <v>26</v>
      </c>
      <c r="K9620" t="s">
        <v>26</v>
      </c>
    </row>
    <row r="9621" spans="1:11" x14ac:dyDescent="0.25">
      <c r="A9621" s="1">
        <v>40330</v>
      </c>
      <c r="B9621" t="s">
        <v>138</v>
      </c>
      <c r="C9621" t="s">
        <v>26</v>
      </c>
      <c r="D9621" t="s">
        <v>26</v>
      </c>
      <c r="E9621" t="s">
        <v>26</v>
      </c>
      <c r="F9621">
        <v>454968092.14999998</v>
      </c>
      <c r="G9621">
        <v>372238886.93000001</v>
      </c>
      <c r="H9621">
        <v>721332494.40999997</v>
      </c>
      <c r="I9621" t="s">
        <v>26</v>
      </c>
      <c r="J9621" t="s">
        <v>26</v>
      </c>
      <c r="K9621" t="s">
        <v>26</v>
      </c>
    </row>
    <row r="9622" spans="1:11" x14ac:dyDescent="0.25">
      <c r="A9622" s="1">
        <v>40330</v>
      </c>
      <c r="B9622" t="s">
        <v>139</v>
      </c>
      <c r="C9622" t="s">
        <v>26</v>
      </c>
      <c r="D9622" t="s">
        <v>26</v>
      </c>
      <c r="E9622" t="s">
        <v>26</v>
      </c>
      <c r="F9622">
        <v>405119473.81</v>
      </c>
      <c r="G9622">
        <v>335981849.72000003</v>
      </c>
      <c r="H9622">
        <v>643054516.26999998</v>
      </c>
      <c r="I9622" t="s">
        <v>26</v>
      </c>
      <c r="J9622" t="s">
        <v>26</v>
      </c>
      <c r="K9622" t="s">
        <v>26</v>
      </c>
    </row>
    <row r="9623" spans="1:11" x14ac:dyDescent="0.25">
      <c r="A9623" s="1">
        <v>40330</v>
      </c>
      <c r="B9623" t="s">
        <v>140</v>
      </c>
      <c r="C9623" t="s">
        <v>26</v>
      </c>
      <c r="D9623" t="s">
        <v>26</v>
      </c>
      <c r="E9623" t="s">
        <v>26</v>
      </c>
      <c r="F9623">
        <v>327373377.79000002</v>
      </c>
      <c r="G9623">
        <v>287009783.32999998</v>
      </c>
      <c r="H9623">
        <v>452914580.27999997</v>
      </c>
      <c r="I9623" t="s">
        <v>26</v>
      </c>
      <c r="J9623" t="s">
        <v>26</v>
      </c>
      <c r="K9623" t="s">
        <v>26</v>
      </c>
    </row>
    <row r="9624" spans="1:11" x14ac:dyDescent="0.25">
      <c r="A9624" s="1">
        <v>40330</v>
      </c>
      <c r="B9624" t="s">
        <v>141</v>
      </c>
      <c r="C9624" t="s">
        <v>26</v>
      </c>
      <c r="D9624" t="s">
        <v>26</v>
      </c>
      <c r="E9624" t="s">
        <v>26</v>
      </c>
      <c r="F9624">
        <v>391169546.75</v>
      </c>
      <c r="G9624">
        <v>345562273.04000002</v>
      </c>
      <c r="H9624">
        <v>532553601.79000002</v>
      </c>
      <c r="I9624" t="s">
        <v>26</v>
      </c>
      <c r="J9624" t="s">
        <v>26</v>
      </c>
      <c r="K9624" t="s">
        <v>26</v>
      </c>
    </row>
    <row r="9625" spans="1:11" x14ac:dyDescent="0.25">
      <c r="A9625" s="1">
        <v>40330</v>
      </c>
      <c r="B9625" t="s">
        <v>142</v>
      </c>
      <c r="C9625" t="s">
        <v>26</v>
      </c>
      <c r="D9625" t="s">
        <v>26</v>
      </c>
      <c r="E9625" t="s">
        <v>26</v>
      </c>
      <c r="F9625">
        <v>363679407.19999999</v>
      </c>
      <c r="G9625">
        <v>312235573.26999998</v>
      </c>
      <c r="H9625">
        <v>522153377.50999999</v>
      </c>
      <c r="I9625" t="s">
        <v>26</v>
      </c>
      <c r="J9625" t="s">
        <v>26</v>
      </c>
      <c r="K9625" t="s">
        <v>26</v>
      </c>
    </row>
    <row r="9626" spans="1:11" x14ac:dyDescent="0.25">
      <c r="A9626" s="1">
        <v>40330</v>
      </c>
      <c r="B9626" t="s">
        <v>143</v>
      </c>
      <c r="C9626" t="s">
        <v>26</v>
      </c>
      <c r="D9626" t="s">
        <v>26</v>
      </c>
      <c r="E9626" t="s">
        <v>26</v>
      </c>
      <c r="F9626">
        <v>362217951.99000001</v>
      </c>
      <c r="G9626">
        <v>322792029.06</v>
      </c>
      <c r="H9626">
        <v>461142471.56</v>
      </c>
      <c r="I9626" t="s">
        <v>26</v>
      </c>
      <c r="J9626" t="s">
        <v>26</v>
      </c>
      <c r="K9626" t="s">
        <v>26</v>
      </c>
    </row>
    <row r="9627" spans="1:11" x14ac:dyDescent="0.25">
      <c r="A9627" s="1">
        <v>40330</v>
      </c>
      <c r="B9627" t="s">
        <v>144</v>
      </c>
      <c r="C9627" t="s">
        <v>26</v>
      </c>
      <c r="D9627" t="s">
        <v>26</v>
      </c>
      <c r="E9627" t="s">
        <v>26</v>
      </c>
      <c r="F9627">
        <v>359140943.63</v>
      </c>
      <c r="G9627">
        <v>296971736.63999999</v>
      </c>
      <c r="H9627">
        <v>559766886.01999998</v>
      </c>
      <c r="I9627" t="s">
        <v>26</v>
      </c>
      <c r="J9627" t="s">
        <v>26</v>
      </c>
      <c r="K9627" t="s">
        <v>26</v>
      </c>
    </row>
    <row r="9628" spans="1:11" x14ac:dyDescent="0.25">
      <c r="A9628" s="1">
        <v>40330</v>
      </c>
      <c r="B9628" t="s">
        <v>145</v>
      </c>
      <c r="C9628" t="s">
        <v>26</v>
      </c>
      <c r="D9628" t="s">
        <v>26</v>
      </c>
      <c r="E9628" t="s">
        <v>26</v>
      </c>
      <c r="F9628">
        <v>380187578.49000001</v>
      </c>
      <c r="G9628">
        <v>328682912.54000002</v>
      </c>
      <c r="H9628">
        <v>509470441.91000003</v>
      </c>
      <c r="I9628" t="s">
        <v>26</v>
      </c>
      <c r="J9628" t="s">
        <v>26</v>
      </c>
      <c r="K9628" t="s">
        <v>26</v>
      </c>
    </row>
    <row r="9629" spans="1:11" x14ac:dyDescent="0.25">
      <c r="A9629" s="1">
        <v>40330</v>
      </c>
      <c r="B9629" t="s">
        <v>146</v>
      </c>
      <c r="C9629" t="s">
        <v>26</v>
      </c>
      <c r="D9629" t="s">
        <v>26</v>
      </c>
      <c r="E9629" t="s">
        <v>26</v>
      </c>
      <c r="F9629">
        <v>386349490.14999998</v>
      </c>
      <c r="G9629">
        <v>345543843.63</v>
      </c>
      <c r="H9629">
        <v>499369299</v>
      </c>
      <c r="I9629" t="s">
        <v>26</v>
      </c>
      <c r="J9629" t="s">
        <v>26</v>
      </c>
      <c r="K9629" t="s">
        <v>26</v>
      </c>
    </row>
    <row r="9630" spans="1:11" x14ac:dyDescent="0.25">
      <c r="A9630" s="1">
        <v>40330</v>
      </c>
      <c r="B9630" t="s">
        <v>2</v>
      </c>
      <c r="C9630" t="s">
        <v>26</v>
      </c>
      <c r="D9630" t="s">
        <v>26</v>
      </c>
      <c r="E9630" t="s">
        <v>26</v>
      </c>
      <c r="F9630">
        <v>363478008.85000002</v>
      </c>
      <c r="G9630">
        <v>320202072.81</v>
      </c>
      <c r="H9630">
        <v>487795899.61000001</v>
      </c>
      <c r="I9630" t="s">
        <v>26</v>
      </c>
      <c r="J9630" t="s">
        <v>26</v>
      </c>
      <c r="K9630" t="s">
        <v>26</v>
      </c>
    </row>
    <row r="9631" spans="1:11" x14ac:dyDescent="0.25">
      <c r="A9631" s="1">
        <v>40330</v>
      </c>
      <c r="B9631" t="s">
        <v>147</v>
      </c>
      <c r="C9631" t="s">
        <v>26</v>
      </c>
      <c r="D9631" t="s">
        <v>26</v>
      </c>
      <c r="E9631" t="s">
        <v>26</v>
      </c>
      <c r="F9631">
        <v>379957743.41000003</v>
      </c>
      <c r="G9631">
        <v>304128284.56</v>
      </c>
      <c r="H9631">
        <v>549347470.83000004</v>
      </c>
      <c r="I9631" t="s">
        <v>26</v>
      </c>
      <c r="J9631" t="s">
        <v>26</v>
      </c>
      <c r="K9631" t="s">
        <v>26</v>
      </c>
    </row>
    <row r="9632" spans="1:11" x14ac:dyDescent="0.25">
      <c r="A9632" s="1">
        <v>40330</v>
      </c>
      <c r="B9632" t="s">
        <v>148</v>
      </c>
      <c r="C9632" t="s">
        <v>26</v>
      </c>
      <c r="D9632" t="s">
        <v>26</v>
      </c>
      <c r="E9632" t="s">
        <v>26</v>
      </c>
      <c r="F9632">
        <v>374600882.61000001</v>
      </c>
      <c r="G9632">
        <v>316456060.38</v>
      </c>
      <c r="H9632">
        <v>504756587.67000002</v>
      </c>
      <c r="I9632" t="s">
        <v>26</v>
      </c>
      <c r="J9632" t="s">
        <v>26</v>
      </c>
      <c r="K9632" t="s">
        <v>26</v>
      </c>
    </row>
    <row r="9633" spans="1:11" x14ac:dyDescent="0.25">
      <c r="A9633" s="1">
        <v>40330</v>
      </c>
      <c r="B9633" t="s">
        <v>149</v>
      </c>
      <c r="C9633" t="s">
        <v>26</v>
      </c>
      <c r="D9633" t="s">
        <v>26</v>
      </c>
      <c r="E9633" t="s">
        <v>26</v>
      </c>
      <c r="F9633">
        <v>345353228.86000001</v>
      </c>
      <c r="G9633">
        <v>299725366.19999999</v>
      </c>
      <c r="H9633">
        <v>451980078.10000002</v>
      </c>
      <c r="I9633" t="s">
        <v>26</v>
      </c>
      <c r="J9633" t="s">
        <v>26</v>
      </c>
      <c r="K9633" t="s">
        <v>26</v>
      </c>
    </row>
    <row r="9634" spans="1:11" x14ac:dyDescent="0.25">
      <c r="A9634" s="1">
        <v>40330</v>
      </c>
      <c r="B9634" t="s">
        <v>150</v>
      </c>
      <c r="C9634" t="s">
        <v>26</v>
      </c>
      <c r="D9634" t="s">
        <v>26</v>
      </c>
      <c r="E9634" t="s">
        <v>26</v>
      </c>
      <c r="F9634">
        <v>400706091.58999997</v>
      </c>
      <c r="G9634">
        <v>327493405.02999997</v>
      </c>
      <c r="H9634">
        <v>575060913.77999997</v>
      </c>
      <c r="I9634" t="s">
        <v>26</v>
      </c>
      <c r="J9634" t="s">
        <v>26</v>
      </c>
      <c r="K9634" t="s">
        <v>26</v>
      </c>
    </row>
    <row r="9635" spans="1:11" x14ac:dyDescent="0.25">
      <c r="A9635" s="1">
        <v>40330</v>
      </c>
      <c r="B9635" t="s">
        <v>151</v>
      </c>
      <c r="C9635" t="s">
        <v>26</v>
      </c>
      <c r="D9635" t="s">
        <v>26</v>
      </c>
      <c r="E9635" t="s">
        <v>26</v>
      </c>
      <c r="F9635">
        <v>325430862.18000001</v>
      </c>
      <c r="G9635">
        <v>275535608.94999999</v>
      </c>
      <c r="H9635">
        <v>470105405.04000002</v>
      </c>
      <c r="I9635" t="s">
        <v>26</v>
      </c>
      <c r="J9635" t="s">
        <v>26</v>
      </c>
      <c r="K9635" t="s">
        <v>26</v>
      </c>
    </row>
    <row r="9636" spans="1:11" x14ac:dyDescent="0.25">
      <c r="A9636" s="1">
        <v>40330</v>
      </c>
      <c r="B9636" t="s">
        <v>152</v>
      </c>
      <c r="C9636" t="s">
        <v>26</v>
      </c>
      <c r="D9636" t="s">
        <v>26</v>
      </c>
      <c r="E9636" t="s">
        <v>26</v>
      </c>
      <c r="F9636">
        <v>343359040.97000003</v>
      </c>
      <c r="G9636">
        <v>305852857.23000002</v>
      </c>
      <c r="H9636">
        <v>444145403.82999998</v>
      </c>
      <c r="I9636" t="s">
        <v>26</v>
      </c>
      <c r="J9636" t="s">
        <v>26</v>
      </c>
      <c r="K9636" t="s">
        <v>26</v>
      </c>
    </row>
    <row r="9637" spans="1:11" x14ac:dyDescent="0.25">
      <c r="A9637" s="1">
        <v>40330</v>
      </c>
      <c r="B9637" t="s">
        <v>153</v>
      </c>
      <c r="C9637" t="s">
        <v>26</v>
      </c>
      <c r="D9637" t="s">
        <v>26</v>
      </c>
      <c r="E9637" t="s">
        <v>26</v>
      </c>
      <c r="F9637">
        <v>401437120.80000001</v>
      </c>
      <c r="G9637">
        <v>384880369.07999998</v>
      </c>
      <c r="H9637">
        <v>451444867.64999998</v>
      </c>
      <c r="I9637" t="s">
        <v>26</v>
      </c>
      <c r="J9637" t="s">
        <v>26</v>
      </c>
      <c r="K9637" t="s">
        <v>26</v>
      </c>
    </row>
    <row r="9638" spans="1:11" x14ac:dyDescent="0.25">
      <c r="A9638" s="1">
        <v>40330</v>
      </c>
      <c r="B9638" t="s">
        <v>154</v>
      </c>
      <c r="C9638" t="s">
        <v>26</v>
      </c>
      <c r="D9638" t="s">
        <v>26</v>
      </c>
      <c r="E9638" t="s">
        <v>26</v>
      </c>
      <c r="F9638">
        <v>375896480.20999998</v>
      </c>
      <c r="G9638">
        <v>334401231.82999998</v>
      </c>
      <c r="H9638">
        <v>507903103.55000001</v>
      </c>
      <c r="I9638" t="s">
        <v>26</v>
      </c>
      <c r="J9638" t="s">
        <v>26</v>
      </c>
      <c r="K9638" t="s">
        <v>26</v>
      </c>
    </row>
    <row r="9639" spans="1:11" x14ac:dyDescent="0.25">
      <c r="A9639" s="1">
        <v>40330</v>
      </c>
      <c r="B9639" t="s">
        <v>155</v>
      </c>
      <c r="C9639" t="s">
        <v>26</v>
      </c>
      <c r="D9639" t="s">
        <v>26</v>
      </c>
      <c r="E9639" t="s">
        <v>26</v>
      </c>
      <c r="F9639">
        <v>340429418.69999999</v>
      </c>
      <c r="G9639">
        <v>309374322.50999999</v>
      </c>
      <c r="H9639">
        <v>427142725.04000002</v>
      </c>
      <c r="I9639" t="s">
        <v>26</v>
      </c>
      <c r="J9639" t="s">
        <v>26</v>
      </c>
      <c r="K9639" t="s">
        <v>26</v>
      </c>
    </row>
    <row r="9640" spans="1:11" x14ac:dyDescent="0.25">
      <c r="A9640" s="1">
        <v>40360</v>
      </c>
      <c r="B9640" t="s">
        <v>1</v>
      </c>
      <c r="C9640" t="s">
        <v>26</v>
      </c>
      <c r="D9640" t="s">
        <v>26</v>
      </c>
      <c r="E9640" t="s">
        <v>26</v>
      </c>
      <c r="F9640">
        <v>375531371.69</v>
      </c>
      <c r="G9640">
        <v>322139629.79000002</v>
      </c>
      <c r="H9640">
        <v>512886894.10000002</v>
      </c>
      <c r="I9640" t="s">
        <v>26</v>
      </c>
      <c r="J9640" t="s">
        <v>26</v>
      </c>
      <c r="K9640" t="s">
        <v>26</v>
      </c>
    </row>
    <row r="9641" spans="1:11" x14ac:dyDescent="0.25">
      <c r="A9641" s="1">
        <v>40360</v>
      </c>
      <c r="B9641" t="s">
        <v>126</v>
      </c>
      <c r="C9641" t="s">
        <v>26</v>
      </c>
      <c r="D9641" t="s">
        <v>26</v>
      </c>
      <c r="E9641" t="s">
        <v>26</v>
      </c>
      <c r="F9641">
        <v>373375502.43000001</v>
      </c>
      <c r="G9641">
        <v>327325717.66000003</v>
      </c>
      <c r="H9641">
        <v>494260080.82999998</v>
      </c>
      <c r="I9641" t="s">
        <v>26</v>
      </c>
      <c r="J9641" t="s">
        <v>26</v>
      </c>
      <c r="K9641" t="s">
        <v>26</v>
      </c>
    </row>
    <row r="9642" spans="1:11" x14ac:dyDescent="0.25">
      <c r="A9642" s="1">
        <v>40360</v>
      </c>
      <c r="B9642" t="s">
        <v>127</v>
      </c>
      <c r="C9642" t="s">
        <v>26</v>
      </c>
      <c r="D9642" t="s">
        <v>26</v>
      </c>
      <c r="E9642" t="s">
        <v>26</v>
      </c>
      <c r="F9642">
        <v>381390048.56999999</v>
      </c>
      <c r="G9642">
        <v>326290037.80000001</v>
      </c>
      <c r="H9642">
        <v>548071358.5</v>
      </c>
      <c r="I9642" t="s">
        <v>26</v>
      </c>
      <c r="J9642" t="s">
        <v>26</v>
      </c>
      <c r="K9642" t="s">
        <v>26</v>
      </c>
    </row>
    <row r="9643" spans="1:11" x14ac:dyDescent="0.25">
      <c r="A9643" s="1">
        <v>40360</v>
      </c>
      <c r="B9643" t="s">
        <v>113</v>
      </c>
      <c r="C9643" t="s">
        <v>26</v>
      </c>
      <c r="D9643" t="s">
        <v>26</v>
      </c>
      <c r="E9643" t="s">
        <v>26</v>
      </c>
      <c r="F9643">
        <v>378225548.88999999</v>
      </c>
      <c r="G9643">
        <v>323263599.99000001</v>
      </c>
      <c r="H9643">
        <v>508790607.24000001</v>
      </c>
      <c r="I9643" t="s">
        <v>26</v>
      </c>
      <c r="J9643" t="s">
        <v>26</v>
      </c>
      <c r="K9643" t="s">
        <v>26</v>
      </c>
    </row>
    <row r="9644" spans="1:11" x14ac:dyDescent="0.25">
      <c r="A9644" s="1">
        <v>40360</v>
      </c>
      <c r="B9644" t="s">
        <v>128</v>
      </c>
      <c r="C9644" t="s">
        <v>26</v>
      </c>
      <c r="D9644" t="s">
        <v>26</v>
      </c>
      <c r="E9644" t="s">
        <v>26</v>
      </c>
      <c r="F9644">
        <v>355152976.41000003</v>
      </c>
      <c r="G9644">
        <v>295603996.85000002</v>
      </c>
      <c r="H9644">
        <v>503932404.93000001</v>
      </c>
      <c r="I9644" t="s">
        <v>26</v>
      </c>
      <c r="J9644" t="s">
        <v>26</v>
      </c>
      <c r="K9644" t="s">
        <v>26</v>
      </c>
    </row>
    <row r="9645" spans="1:11" x14ac:dyDescent="0.25">
      <c r="A9645" s="1">
        <v>40360</v>
      </c>
      <c r="B9645" t="s">
        <v>129</v>
      </c>
      <c r="C9645" t="s">
        <v>26</v>
      </c>
      <c r="D9645" t="s">
        <v>26</v>
      </c>
      <c r="E9645" t="s">
        <v>26</v>
      </c>
      <c r="F9645">
        <v>379533757.27999997</v>
      </c>
      <c r="G9645">
        <v>341401668.88999999</v>
      </c>
      <c r="H9645">
        <v>487123981.92000002</v>
      </c>
      <c r="I9645" t="s">
        <v>26</v>
      </c>
      <c r="J9645" t="s">
        <v>26</v>
      </c>
      <c r="K9645" t="s">
        <v>26</v>
      </c>
    </row>
    <row r="9646" spans="1:11" x14ac:dyDescent="0.25">
      <c r="A9646" s="1">
        <v>40360</v>
      </c>
      <c r="B9646" t="s">
        <v>130</v>
      </c>
      <c r="C9646" t="s">
        <v>26</v>
      </c>
      <c r="D9646" t="s">
        <v>26</v>
      </c>
      <c r="E9646" t="s">
        <v>26</v>
      </c>
      <c r="F9646">
        <v>426302521.81999999</v>
      </c>
      <c r="G9646">
        <v>326373467</v>
      </c>
      <c r="H9646">
        <v>768330605.61000001</v>
      </c>
      <c r="I9646" t="s">
        <v>26</v>
      </c>
      <c r="J9646" t="s">
        <v>26</v>
      </c>
      <c r="K9646" t="s">
        <v>26</v>
      </c>
    </row>
    <row r="9647" spans="1:11" x14ac:dyDescent="0.25">
      <c r="A9647" s="1">
        <v>40360</v>
      </c>
      <c r="B9647" t="s">
        <v>131</v>
      </c>
      <c r="C9647" t="s">
        <v>26</v>
      </c>
      <c r="D9647" t="s">
        <v>26</v>
      </c>
      <c r="E9647" t="s">
        <v>26</v>
      </c>
      <c r="F9647">
        <v>430141974.06999999</v>
      </c>
      <c r="G9647">
        <v>343595264.57999998</v>
      </c>
      <c r="H9647">
        <v>694725701.72000003</v>
      </c>
      <c r="I9647" t="s">
        <v>26</v>
      </c>
      <c r="J9647" t="s">
        <v>26</v>
      </c>
      <c r="K9647" t="s">
        <v>26</v>
      </c>
    </row>
    <row r="9648" spans="1:11" x14ac:dyDescent="0.25">
      <c r="A9648" s="1">
        <v>40360</v>
      </c>
      <c r="B9648" t="s">
        <v>132</v>
      </c>
      <c r="C9648" t="s">
        <v>26</v>
      </c>
      <c r="D9648" t="s">
        <v>26</v>
      </c>
      <c r="E9648" t="s">
        <v>26</v>
      </c>
      <c r="F9648">
        <v>379312091.01999998</v>
      </c>
      <c r="G9648">
        <v>333125170.89999998</v>
      </c>
      <c r="H9648">
        <v>488212938.39999998</v>
      </c>
      <c r="I9648" t="s">
        <v>26</v>
      </c>
      <c r="J9648" t="s">
        <v>26</v>
      </c>
      <c r="K9648" t="s">
        <v>26</v>
      </c>
    </row>
    <row r="9649" spans="1:11" x14ac:dyDescent="0.25">
      <c r="A9649" s="1">
        <v>40360</v>
      </c>
      <c r="B9649" t="s">
        <v>133</v>
      </c>
      <c r="C9649" t="s">
        <v>26</v>
      </c>
      <c r="D9649" t="s">
        <v>26</v>
      </c>
      <c r="E9649" t="s">
        <v>26</v>
      </c>
      <c r="F9649">
        <v>340603833.54000002</v>
      </c>
      <c r="G9649">
        <v>298037679.32999998</v>
      </c>
      <c r="H9649">
        <v>448959615.49000001</v>
      </c>
      <c r="I9649" t="s">
        <v>26</v>
      </c>
      <c r="J9649" t="s">
        <v>26</v>
      </c>
      <c r="K9649" t="s">
        <v>26</v>
      </c>
    </row>
    <row r="9650" spans="1:11" x14ac:dyDescent="0.25">
      <c r="A9650" s="1">
        <v>40360</v>
      </c>
      <c r="B9650" t="s">
        <v>134</v>
      </c>
      <c r="C9650" t="s">
        <v>26</v>
      </c>
      <c r="D9650" t="s">
        <v>26</v>
      </c>
      <c r="E9650" t="s">
        <v>26</v>
      </c>
      <c r="F9650">
        <v>344523705.00999999</v>
      </c>
      <c r="G9650">
        <v>325864108.80000001</v>
      </c>
      <c r="H9650">
        <v>391202353.38999999</v>
      </c>
      <c r="I9650" t="s">
        <v>26</v>
      </c>
      <c r="J9650" t="s">
        <v>26</v>
      </c>
      <c r="K9650" t="s">
        <v>26</v>
      </c>
    </row>
    <row r="9651" spans="1:11" x14ac:dyDescent="0.25">
      <c r="A9651" s="1">
        <v>40360</v>
      </c>
      <c r="B9651" t="s">
        <v>135</v>
      </c>
      <c r="C9651" t="s">
        <v>26</v>
      </c>
      <c r="D9651" t="s">
        <v>26</v>
      </c>
      <c r="E9651" t="s">
        <v>26</v>
      </c>
      <c r="F9651">
        <v>346080444.62</v>
      </c>
      <c r="G9651">
        <v>297264118.94999999</v>
      </c>
      <c r="H9651">
        <v>486373505.69</v>
      </c>
      <c r="I9651" t="s">
        <v>26</v>
      </c>
      <c r="J9651" t="s">
        <v>26</v>
      </c>
      <c r="K9651" t="s">
        <v>26</v>
      </c>
    </row>
    <row r="9652" spans="1:11" x14ac:dyDescent="0.25">
      <c r="A9652" s="1">
        <v>40360</v>
      </c>
      <c r="B9652" t="s">
        <v>136</v>
      </c>
      <c r="C9652" t="s">
        <v>26</v>
      </c>
      <c r="D9652" t="s">
        <v>26</v>
      </c>
      <c r="E9652" t="s">
        <v>26</v>
      </c>
      <c r="F9652">
        <v>398502938.19</v>
      </c>
      <c r="G9652">
        <v>350531766.13</v>
      </c>
      <c r="H9652">
        <v>556861348.16999996</v>
      </c>
      <c r="I9652" t="s">
        <v>26</v>
      </c>
      <c r="J9652" t="s">
        <v>26</v>
      </c>
      <c r="K9652" t="s">
        <v>26</v>
      </c>
    </row>
    <row r="9653" spans="1:11" x14ac:dyDescent="0.25">
      <c r="A9653" s="1">
        <v>40360</v>
      </c>
      <c r="B9653" t="s">
        <v>137</v>
      </c>
      <c r="C9653" t="s">
        <v>26</v>
      </c>
      <c r="D9653" t="s">
        <v>26</v>
      </c>
      <c r="E9653" t="s">
        <v>26</v>
      </c>
      <c r="F9653">
        <v>386904184.56</v>
      </c>
      <c r="G9653">
        <v>314625720.36000001</v>
      </c>
      <c r="H9653">
        <v>685357175.47000003</v>
      </c>
      <c r="I9653" t="s">
        <v>26</v>
      </c>
      <c r="J9653" t="s">
        <v>26</v>
      </c>
      <c r="K9653" t="s">
        <v>26</v>
      </c>
    </row>
    <row r="9654" spans="1:11" x14ac:dyDescent="0.25">
      <c r="A9654" s="1">
        <v>40360</v>
      </c>
      <c r="B9654" t="s">
        <v>138</v>
      </c>
      <c r="C9654" t="s">
        <v>26</v>
      </c>
      <c r="D9654" t="s">
        <v>26</v>
      </c>
      <c r="E9654" t="s">
        <v>26</v>
      </c>
      <c r="F9654">
        <v>455423060.24000001</v>
      </c>
      <c r="G9654">
        <v>372871693.02999997</v>
      </c>
      <c r="H9654">
        <v>721332494.40999997</v>
      </c>
      <c r="I9654" t="s">
        <v>26</v>
      </c>
      <c r="J9654" t="s">
        <v>26</v>
      </c>
      <c r="K9654" t="s">
        <v>26</v>
      </c>
    </row>
    <row r="9655" spans="1:11" x14ac:dyDescent="0.25">
      <c r="A9655" s="1">
        <v>40360</v>
      </c>
      <c r="B9655" t="s">
        <v>139</v>
      </c>
      <c r="C9655" t="s">
        <v>26</v>
      </c>
      <c r="D9655" t="s">
        <v>26</v>
      </c>
      <c r="E9655" t="s">
        <v>26</v>
      </c>
      <c r="F9655">
        <v>407104559.23000002</v>
      </c>
      <c r="G9655">
        <v>338770499.07999998</v>
      </c>
      <c r="H9655">
        <v>643054516.26999998</v>
      </c>
      <c r="I9655" t="s">
        <v>26</v>
      </c>
      <c r="J9655" t="s">
        <v>26</v>
      </c>
      <c r="K9655" t="s">
        <v>26</v>
      </c>
    </row>
    <row r="9656" spans="1:11" x14ac:dyDescent="0.25">
      <c r="A9656" s="1">
        <v>40360</v>
      </c>
      <c r="B9656" t="s">
        <v>140</v>
      </c>
      <c r="C9656" t="s">
        <v>26</v>
      </c>
      <c r="D9656" t="s">
        <v>26</v>
      </c>
      <c r="E9656" t="s">
        <v>26</v>
      </c>
      <c r="F9656">
        <v>328028124.55000001</v>
      </c>
      <c r="G9656">
        <v>287440298.00999999</v>
      </c>
      <c r="H9656">
        <v>454228032.56</v>
      </c>
      <c r="I9656" t="s">
        <v>26</v>
      </c>
      <c r="J9656" t="s">
        <v>26</v>
      </c>
      <c r="K9656" t="s">
        <v>26</v>
      </c>
    </row>
    <row r="9657" spans="1:11" x14ac:dyDescent="0.25">
      <c r="A9657" s="1">
        <v>40360</v>
      </c>
      <c r="B9657" t="s">
        <v>141</v>
      </c>
      <c r="C9657" t="s">
        <v>26</v>
      </c>
      <c r="D9657" t="s">
        <v>26</v>
      </c>
      <c r="E9657" t="s">
        <v>26</v>
      </c>
      <c r="F9657">
        <v>393438330.12</v>
      </c>
      <c r="G9657">
        <v>348845114.63999999</v>
      </c>
      <c r="H9657">
        <v>532553601.79000002</v>
      </c>
      <c r="I9657" t="s">
        <v>26</v>
      </c>
      <c r="J9657" t="s">
        <v>26</v>
      </c>
      <c r="K9657" t="s">
        <v>26</v>
      </c>
    </row>
    <row r="9658" spans="1:11" x14ac:dyDescent="0.25">
      <c r="A9658" s="1">
        <v>40360</v>
      </c>
      <c r="B9658" t="s">
        <v>142</v>
      </c>
      <c r="C9658" t="s">
        <v>26</v>
      </c>
      <c r="D9658" t="s">
        <v>26</v>
      </c>
      <c r="E9658" t="s">
        <v>26</v>
      </c>
      <c r="F9658">
        <v>364479501.89999998</v>
      </c>
      <c r="G9658">
        <v>313359621.32999998</v>
      </c>
      <c r="H9658">
        <v>522153377.50999999</v>
      </c>
      <c r="I9658" t="s">
        <v>26</v>
      </c>
      <c r="J9658" t="s">
        <v>26</v>
      </c>
      <c r="K9658" t="s">
        <v>26</v>
      </c>
    </row>
    <row r="9659" spans="1:11" x14ac:dyDescent="0.25">
      <c r="A9659" s="1">
        <v>40360</v>
      </c>
      <c r="B9659" t="s">
        <v>143</v>
      </c>
      <c r="C9659" t="s">
        <v>26</v>
      </c>
      <c r="D9659" t="s">
        <v>26</v>
      </c>
      <c r="E9659" t="s">
        <v>26</v>
      </c>
      <c r="F9659">
        <v>364825921.24000001</v>
      </c>
      <c r="G9659">
        <v>326665533.41000003</v>
      </c>
      <c r="H9659">
        <v>461142471.56</v>
      </c>
      <c r="I9659" t="s">
        <v>26</v>
      </c>
      <c r="J9659" t="s">
        <v>26</v>
      </c>
      <c r="K9659" t="s">
        <v>26</v>
      </c>
    </row>
    <row r="9660" spans="1:11" x14ac:dyDescent="0.25">
      <c r="A9660" s="1">
        <v>40360</v>
      </c>
      <c r="B9660" t="s">
        <v>144</v>
      </c>
      <c r="C9660" t="s">
        <v>26</v>
      </c>
      <c r="D9660" t="s">
        <v>26</v>
      </c>
      <c r="E9660" t="s">
        <v>26</v>
      </c>
      <c r="F9660">
        <v>360757077.87</v>
      </c>
      <c r="G9660">
        <v>299258419.00999999</v>
      </c>
      <c r="H9660">
        <v>559766886.01999998</v>
      </c>
      <c r="I9660" t="s">
        <v>26</v>
      </c>
      <c r="J9660" t="s">
        <v>26</v>
      </c>
      <c r="K9660" t="s">
        <v>26</v>
      </c>
    </row>
    <row r="9661" spans="1:11" x14ac:dyDescent="0.25">
      <c r="A9661" s="1">
        <v>40360</v>
      </c>
      <c r="B9661" t="s">
        <v>145</v>
      </c>
      <c r="C9661" t="s">
        <v>26</v>
      </c>
      <c r="D9661" t="s">
        <v>26</v>
      </c>
      <c r="E9661" t="s">
        <v>26</v>
      </c>
      <c r="F9661">
        <v>381138047.44</v>
      </c>
      <c r="G9661">
        <v>330129117.36000001</v>
      </c>
      <c r="H9661">
        <v>509470441.91000003</v>
      </c>
      <c r="I9661" t="s">
        <v>26</v>
      </c>
      <c r="J9661" t="s">
        <v>26</v>
      </c>
      <c r="K9661" t="s">
        <v>26</v>
      </c>
    </row>
    <row r="9662" spans="1:11" x14ac:dyDescent="0.25">
      <c r="A9662" s="1">
        <v>40360</v>
      </c>
      <c r="B9662" t="s">
        <v>146</v>
      </c>
      <c r="C9662" t="s">
        <v>26</v>
      </c>
      <c r="D9662" t="s">
        <v>26</v>
      </c>
      <c r="E9662" t="s">
        <v>26</v>
      </c>
      <c r="F9662">
        <v>386813109.54000002</v>
      </c>
      <c r="G9662">
        <v>346234931.31999999</v>
      </c>
      <c r="H9662">
        <v>499369299</v>
      </c>
      <c r="I9662" t="s">
        <v>26</v>
      </c>
      <c r="J9662" t="s">
        <v>26</v>
      </c>
      <c r="K9662" t="s">
        <v>26</v>
      </c>
    </row>
    <row r="9663" spans="1:11" x14ac:dyDescent="0.25">
      <c r="A9663" s="1">
        <v>40360</v>
      </c>
      <c r="B9663" t="s">
        <v>2</v>
      </c>
      <c r="C9663" t="s">
        <v>26</v>
      </c>
      <c r="D9663" t="s">
        <v>26</v>
      </c>
      <c r="E9663" t="s">
        <v>26</v>
      </c>
      <c r="F9663">
        <v>367003745.52999997</v>
      </c>
      <c r="G9663">
        <v>322763689.38999999</v>
      </c>
      <c r="H9663">
        <v>493795789.18000001</v>
      </c>
      <c r="I9663" t="s">
        <v>26</v>
      </c>
      <c r="J9663" t="s">
        <v>26</v>
      </c>
      <c r="K9663" t="s">
        <v>26</v>
      </c>
    </row>
    <row r="9664" spans="1:11" x14ac:dyDescent="0.25">
      <c r="A9664" s="1">
        <v>40360</v>
      </c>
      <c r="B9664" t="s">
        <v>147</v>
      </c>
      <c r="C9664" t="s">
        <v>26</v>
      </c>
      <c r="D9664" t="s">
        <v>26</v>
      </c>
      <c r="E9664" t="s">
        <v>26</v>
      </c>
      <c r="F9664">
        <v>381059620.86000001</v>
      </c>
      <c r="G9664">
        <v>305831402.95999998</v>
      </c>
      <c r="H9664">
        <v>549347470.83000004</v>
      </c>
      <c r="I9664" t="s">
        <v>26</v>
      </c>
      <c r="J9664" t="s">
        <v>26</v>
      </c>
      <c r="K9664" t="s">
        <v>26</v>
      </c>
    </row>
    <row r="9665" spans="1:11" x14ac:dyDescent="0.25">
      <c r="A9665" s="1">
        <v>40360</v>
      </c>
      <c r="B9665" t="s">
        <v>148</v>
      </c>
      <c r="C9665" t="s">
        <v>26</v>
      </c>
      <c r="D9665" t="s">
        <v>26</v>
      </c>
      <c r="E9665" t="s">
        <v>26</v>
      </c>
      <c r="F9665">
        <v>375425004.56</v>
      </c>
      <c r="G9665">
        <v>317785175.83999997</v>
      </c>
      <c r="H9665">
        <v>504756587.67000002</v>
      </c>
      <c r="I9665" t="s">
        <v>26</v>
      </c>
      <c r="J9665" t="s">
        <v>26</v>
      </c>
      <c r="K9665" t="s">
        <v>26</v>
      </c>
    </row>
    <row r="9666" spans="1:11" x14ac:dyDescent="0.25">
      <c r="A9666" s="1">
        <v>40360</v>
      </c>
      <c r="B9666" t="s">
        <v>149</v>
      </c>
      <c r="C9666" t="s">
        <v>26</v>
      </c>
      <c r="D9666" t="s">
        <v>26</v>
      </c>
      <c r="E9666" t="s">
        <v>26</v>
      </c>
      <c r="F9666">
        <v>362241001.75</v>
      </c>
      <c r="G9666">
        <v>299095942.93000001</v>
      </c>
      <c r="H9666">
        <v>500161154.43000001</v>
      </c>
      <c r="I9666" t="s">
        <v>26</v>
      </c>
      <c r="J9666" t="s">
        <v>26</v>
      </c>
      <c r="K9666" t="s">
        <v>26</v>
      </c>
    </row>
    <row r="9667" spans="1:11" x14ac:dyDescent="0.25">
      <c r="A9667" s="1">
        <v>40360</v>
      </c>
      <c r="B9667" t="s">
        <v>150</v>
      </c>
      <c r="C9667" t="s">
        <v>26</v>
      </c>
      <c r="D9667" t="s">
        <v>26</v>
      </c>
      <c r="E9667" t="s">
        <v>26</v>
      </c>
      <c r="F9667">
        <v>401787998.04000002</v>
      </c>
      <c r="G9667">
        <v>329163621.39999998</v>
      </c>
      <c r="H9667">
        <v>575060913.77999997</v>
      </c>
      <c r="I9667" t="s">
        <v>26</v>
      </c>
      <c r="J9667" t="s">
        <v>26</v>
      </c>
      <c r="K9667" t="s">
        <v>26</v>
      </c>
    </row>
    <row r="9668" spans="1:11" x14ac:dyDescent="0.25">
      <c r="A9668" s="1">
        <v>40360</v>
      </c>
      <c r="B9668" t="s">
        <v>151</v>
      </c>
      <c r="C9668" t="s">
        <v>26</v>
      </c>
      <c r="D9668" t="s">
        <v>26</v>
      </c>
      <c r="E9668" t="s">
        <v>26</v>
      </c>
      <c r="F9668">
        <v>326537327.11000001</v>
      </c>
      <c r="G9668">
        <v>276803072.75</v>
      </c>
      <c r="H9668">
        <v>470857573.69</v>
      </c>
      <c r="I9668" t="s">
        <v>26</v>
      </c>
      <c r="J9668" t="s">
        <v>26</v>
      </c>
      <c r="K9668" t="s">
        <v>26</v>
      </c>
    </row>
    <row r="9669" spans="1:11" x14ac:dyDescent="0.25">
      <c r="A9669" s="1">
        <v>40360</v>
      </c>
      <c r="B9669" t="s">
        <v>152</v>
      </c>
      <c r="C9669" t="s">
        <v>26</v>
      </c>
      <c r="D9669" t="s">
        <v>26</v>
      </c>
      <c r="E9669" t="s">
        <v>26</v>
      </c>
      <c r="F9669">
        <v>346689623.67000002</v>
      </c>
      <c r="G9669">
        <v>310746502.94999999</v>
      </c>
      <c r="H9669">
        <v>444145403.82999998</v>
      </c>
      <c r="I9669" t="s">
        <v>26</v>
      </c>
      <c r="J9669" t="s">
        <v>26</v>
      </c>
      <c r="K9669" t="s">
        <v>26</v>
      </c>
    </row>
    <row r="9670" spans="1:11" x14ac:dyDescent="0.25">
      <c r="A9670" s="1">
        <v>40360</v>
      </c>
      <c r="B9670" t="s">
        <v>153</v>
      </c>
      <c r="C9670" t="s">
        <v>26</v>
      </c>
      <c r="D9670" t="s">
        <v>26</v>
      </c>
      <c r="E9670" t="s">
        <v>26</v>
      </c>
      <c r="F9670">
        <v>428132689.32999998</v>
      </c>
      <c r="G9670">
        <v>389191029.20999998</v>
      </c>
      <c r="H9670">
        <v>523179457.12</v>
      </c>
      <c r="I9670" t="s">
        <v>26</v>
      </c>
      <c r="J9670" t="s">
        <v>26</v>
      </c>
      <c r="K9670" t="s">
        <v>26</v>
      </c>
    </row>
    <row r="9671" spans="1:11" x14ac:dyDescent="0.25">
      <c r="A9671" s="1">
        <v>40360</v>
      </c>
      <c r="B9671" t="s">
        <v>154</v>
      </c>
      <c r="C9671" t="s">
        <v>26</v>
      </c>
      <c r="D9671" t="s">
        <v>26</v>
      </c>
      <c r="E9671" t="s">
        <v>26</v>
      </c>
      <c r="F9671">
        <v>376761042.11000001</v>
      </c>
      <c r="G9671">
        <v>335671956.50999999</v>
      </c>
      <c r="H9671">
        <v>507903103.55000001</v>
      </c>
      <c r="I9671" t="s">
        <v>26</v>
      </c>
      <c r="J9671" t="s">
        <v>26</v>
      </c>
      <c r="K9671" t="s">
        <v>26</v>
      </c>
    </row>
    <row r="9672" spans="1:11" x14ac:dyDescent="0.25">
      <c r="A9672" s="1">
        <v>40360</v>
      </c>
      <c r="B9672" t="s">
        <v>155</v>
      </c>
      <c r="C9672" t="s">
        <v>26</v>
      </c>
      <c r="D9672" t="s">
        <v>26</v>
      </c>
      <c r="E9672" t="s">
        <v>26</v>
      </c>
      <c r="F9672">
        <v>342778381.69</v>
      </c>
      <c r="G9672">
        <v>312901189.79000002</v>
      </c>
      <c r="H9672">
        <v>427142725.04000002</v>
      </c>
      <c r="I9672" t="s">
        <v>26</v>
      </c>
      <c r="J9672" t="s">
        <v>26</v>
      </c>
      <c r="K9672" t="s">
        <v>26</v>
      </c>
    </row>
    <row r="9673" spans="1:11" x14ac:dyDescent="0.25">
      <c r="A9673" s="1">
        <v>40391</v>
      </c>
      <c r="B9673" t="s">
        <v>1</v>
      </c>
      <c r="C9673" t="s">
        <v>26</v>
      </c>
      <c r="D9673" t="s">
        <v>26</v>
      </c>
      <c r="E9673" t="s">
        <v>26</v>
      </c>
      <c r="F9673">
        <v>376695518.94999999</v>
      </c>
      <c r="G9673">
        <v>323395974.33999997</v>
      </c>
      <c r="H9673">
        <v>513963956.57999998</v>
      </c>
      <c r="I9673" t="s">
        <v>26</v>
      </c>
      <c r="J9673" t="s">
        <v>26</v>
      </c>
      <c r="K9673" t="s">
        <v>26</v>
      </c>
    </row>
    <row r="9674" spans="1:11" x14ac:dyDescent="0.25">
      <c r="A9674" s="1">
        <v>40391</v>
      </c>
      <c r="B9674" t="s">
        <v>126</v>
      </c>
      <c r="C9674" t="s">
        <v>26</v>
      </c>
      <c r="D9674" t="s">
        <v>26</v>
      </c>
      <c r="E9674" t="s">
        <v>26</v>
      </c>
      <c r="F9674">
        <v>376325168.89999998</v>
      </c>
      <c r="G9674">
        <v>328045834.24000001</v>
      </c>
      <c r="H9674">
        <v>502217668.13</v>
      </c>
      <c r="I9674" t="s">
        <v>26</v>
      </c>
      <c r="J9674" t="s">
        <v>26</v>
      </c>
      <c r="K9674" t="s">
        <v>26</v>
      </c>
    </row>
    <row r="9675" spans="1:11" x14ac:dyDescent="0.25">
      <c r="A9675" s="1">
        <v>40391</v>
      </c>
      <c r="B9675" t="s">
        <v>127</v>
      </c>
      <c r="C9675" t="s">
        <v>26</v>
      </c>
      <c r="D9675" t="s">
        <v>26</v>
      </c>
      <c r="E9675" t="s">
        <v>26</v>
      </c>
      <c r="F9675">
        <v>382152828.67000002</v>
      </c>
      <c r="G9675">
        <v>327595197.94999999</v>
      </c>
      <c r="H9675">
        <v>547468480.00999999</v>
      </c>
      <c r="I9675" t="s">
        <v>26</v>
      </c>
      <c r="J9675" t="s">
        <v>26</v>
      </c>
      <c r="K9675" t="s">
        <v>26</v>
      </c>
    </row>
    <row r="9676" spans="1:11" x14ac:dyDescent="0.25">
      <c r="A9676" s="1">
        <v>40391</v>
      </c>
      <c r="B9676" t="s">
        <v>113</v>
      </c>
      <c r="C9676" t="s">
        <v>26</v>
      </c>
      <c r="D9676" t="s">
        <v>26</v>
      </c>
      <c r="E9676" t="s">
        <v>26</v>
      </c>
      <c r="F9676">
        <v>379322402.98000002</v>
      </c>
      <c r="G9676">
        <v>324427348.94999999</v>
      </c>
      <c r="H9676">
        <v>509859067.50999999</v>
      </c>
      <c r="I9676" t="s">
        <v>26</v>
      </c>
      <c r="J9676" t="s">
        <v>26</v>
      </c>
      <c r="K9676" t="s">
        <v>26</v>
      </c>
    </row>
    <row r="9677" spans="1:11" x14ac:dyDescent="0.25">
      <c r="A9677" s="1">
        <v>40391</v>
      </c>
      <c r="B9677" t="s">
        <v>128</v>
      </c>
      <c r="C9677" t="s">
        <v>26</v>
      </c>
      <c r="D9677" t="s">
        <v>26</v>
      </c>
      <c r="E9677" t="s">
        <v>26</v>
      </c>
      <c r="F9677">
        <v>355827767.06</v>
      </c>
      <c r="G9677">
        <v>296520369.24000001</v>
      </c>
      <c r="H9677">
        <v>504184371.13</v>
      </c>
      <c r="I9677" t="s">
        <v>26</v>
      </c>
      <c r="J9677" t="s">
        <v>26</v>
      </c>
      <c r="K9677" t="s">
        <v>26</v>
      </c>
    </row>
    <row r="9678" spans="1:11" x14ac:dyDescent="0.25">
      <c r="A9678" s="1">
        <v>40391</v>
      </c>
      <c r="B9678" t="s">
        <v>129</v>
      </c>
      <c r="C9678" t="s">
        <v>26</v>
      </c>
      <c r="D9678" t="s">
        <v>26</v>
      </c>
      <c r="E9678" t="s">
        <v>26</v>
      </c>
      <c r="F9678">
        <v>381317565.94</v>
      </c>
      <c r="G9678">
        <v>344064601.91000003</v>
      </c>
      <c r="H9678">
        <v>487123981.92000002</v>
      </c>
      <c r="I9678" t="s">
        <v>26</v>
      </c>
      <c r="J9678" t="s">
        <v>26</v>
      </c>
      <c r="K9678" t="s">
        <v>26</v>
      </c>
    </row>
    <row r="9679" spans="1:11" x14ac:dyDescent="0.25">
      <c r="A9679" s="1">
        <v>40391</v>
      </c>
      <c r="B9679" t="s">
        <v>130</v>
      </c>
      <c r="C9679" t="s">
        <v>26</v>
      </c>
      <c r="D9679" t="s">
        <v>26</v>
      </c>
      <c r="E9679" t="s">
        <v>26</v>
      </c>
      <c r="F9679">
        <v>428007731.91000003</v>
      </c>
      <c r="G9679">
        <v>328723355.95999998</v>
      </c>
      <c r="H9679">
        <v>768330605.61000001</v>
      </c>
      <c r="I9679" t="s">
        <v>26</v>
      </c>
      <c r="J9679" t="s">
        <v>26</v>
      </c>
      <c r="K9679" t="s">
        <v>26</v>
      </c>
    </row>
    <row r="9680" spans="1:11" x14ac:dyDescent="0.25">
      <c r="A9680" s="1">
        <v>40391</v>
      </c>
      <c r="B9680" t="s">
        <v>131</v>
      </c>
      <c r="C9680" t="s">
        <v>26</v>
      </c>
      <c r="D9680" t="s">
        <v>26</v>
      </c>
      <c r="E9680" t="s">
        <v>26</v>
      </c>
      <c r="F9680">
        <v>431346371.60000002</v>
      </c>
      <c r="G9680">
        <v>345244521.85000002</v>
      </c>
      <c r="H9680">
        <v>694725701.72000003</v>
      </c>
      <c r="I9680" t="s">
        <v>26</v>
      </c>
      <c r="J9680" t="s">
        <v>26</v>
      </c>
      <c r="K9680" t="s">
        <v>26</v>
      </c>
    </row>
    <row r="9681" spans="1:11" x14ac:dyDescent="0.25">
      <c r="A9681" s="1">
        <v>40391</v>
      </c>
      <c r="B9681" t="s">
        <v>132</v>
      </c>
      <c r="C9681" t="s">
        <v>26</v>
      </c>
      <c r="D9681" t="s">
        <v>26</v>
      </c>
      <c r="E9681" t="s">
        <v>26</v>
      </c>
      <c r="F9681">
        <v>388453512.41000003</v>
      </c>
      <c r="G9681">
        <v>332592170.63</v>
      </c>
      <c r="H9681">
        <v>517456893.41000003</v>
      </c>
      <c r="I9681" t="s">
        <v>26</v>
      </c>
      <c r="J9681" t="s">
        <v>26</v>
      </c>
      <c r="K9681" t="s">
        <v>26</v>
      </c>
    </row>
    <row r="9682" spans="1:11" x14ac:dyDescent="0.25">
      <c r="A9682" s="1">
        <v>40391</v>
      </c>
      <c r="B9682" t="s">
        <v>133</v>
      </c>
      <c r="C9682" t="s">
        <v>26</v>
      </c>
      <c r="D9682" t="s">
        <v>26</v>
      </c>
      <c r="E9682" t="s">
        <v>26</v>
      </c>
      <c r="F9682">
        <v>340740075.07999998</v>
      </c>
      <c r="G9682">
        <v>298246305.70999998</v>
      </c>
      <c r="H9682">
        <v>448959615.49000001</v>
      </c>
      <c r="I9682" t="s">
        <v>26</v>
      </c>
      <c r="J9682" t="s">
        <v>26</v>
      </c>
      <c r="K9682" t="s">
        <v>26</v>
      </c>
    </row>
    <row r="9683" spans="1:11" x14ac:dyDescent="0.25">
      <c r="A9683" s="1">
        <v>40391</v>
      </c>
      <c r="B9683" t="s">
        <v>134</v>
      </c>
      <c r="C9683" t="s">
        <v>26</v>
      </c>
      <c r="D9683" t="s">
        <v>26</v>
      </c>
      <c r="E9683" t="s">
        <v>26</v>
      </c>
      <c r="F9683">
        <v>345143847.68000001</v>
      </c>
      <c r="G9683">
        <v>326841701.13</v>
      </c>
      <c r="H9683">
        <v>391202353.38999999</v>
      </c>
      <c r="I9683" t="s">
        <v>26</v>
      </c>
      <c r="J9683" t="s">
        <v>26</v>
      </c>
      <c r="K9683" t="s">
        <v>26</v>
      </c>
    </row>
    <row r="9684" spans="1:11" x14ac:dyDescent="0.25">
      <c r="A9684" s="1">
        <v>40391</v>
      </c>
      <c r="B9684" t="s">
        <v>135</v>
      </c>
      <c r="C9684" t="s">
        <v>26</v>
      </c>
      <c r="D9684" t="s">
        <v>26</v>
      </c>
      <c r="E9684" t="s">
        <v>26</v>
      </c>
      <c r="F9684">
        <v>346253484.85000002</v>
      </c>
      <c r="G9684">
        <v>295331902.17000002</v>
      </c>
      <c r="H9684">
        <v>491772251.60000002</v>
      </c>
      <c r="I9684" t="s">
        <v>26</v>
      </c>
      <c r="J9684" t="s">
        <v>26</v>
      </c>
      <c r="K9684" t="s">
        <v>26</v>
      </c>
    </row>
    <row r="9685" spans="1:11" x14ac:dyDescent="0.25">
      <c r="A9685" s="1">
        <v>40391</v>
      </c>
      <c r="B9685" t="s">
        <v>136</v>
      </c>
      <c r="C9685" t="s">
        <v>26</v>
      </c>
      <c r="D9685" t="s">
        <v>26</v>
      </c>
      <c r="E9685" t="s">
        <v>26</v>
      </c>
      <c r="F9685">
        <v>399698447</v>
      </c>
      <c r="G9685">
        <v>352144212.25</v>
      </c>
      <c r="H9685">
        <v>557362523.38999999</v>
      </c>
      <c r="I9685" t="s">
        <v>26</v>
      </c>
      <c r="J9685" t="s">
        <v>26</v>
      </c>
      <c r="K9685" t="s">
        <v>26</v>
      </c>
    </row>
    <row r="9686" spans="1:11" x14ac:dyDescent="0.25">
      <c r="A9686" s="1">
        <v>40391</v>
      </c>
      <c r="B9686" t="s">
        <v>137</v>
      </c>
      <c r="C9686" t="s">
        <v>26</v>
      </c>
      <c r="D9686" t="s">
        <v>26</v>
      </c>
      <c r="E9686" t="s">
        <v>26</v>
      </c>
      <c r="F9686">
        <v>387639302.50999999</v>
      </c>
      <c r="G9686">
        <v>315601060.08999997</v>
      </c>
      <c r="H9686">
        <v>685357175.47000003</v>
      </c>
      <c r="I9686" t="s">
        <v>26</v>
      </c>
      <c r="J9686" t="s">
        <v>26</v>
      </c>
      <c r="K9686" t="s">
        <v>26</v>
      </c>
    </row>
    <row r="9687" spans="1:11" x14ac:dyDescent="0.25">
      <c r="A9687" s="1">
        <v>40391</v>
      </c>
      <c r="B9687" t="s">
        <v>138</v>
      </c>
      <c r="C9687" t="s">
        <v>26</v>
      </c>
      <c r="D9687" t="s">
        <v>26</v>
      </c>
      <c r="E9687" t="s">
        <v>26</v>
      </c>
      <c r="F9687">
        <v>457745717.85000002</v>
      </c>
      <c r="G9687">
        <v>376078389.58999997</v>
      </c>
      <c r="H9687">
        <v>721332494.40999997</v>
      </c>
      <c r="I9687" t="s">
        <v>26</v>
      </c>
      <c r="J9687" t="s">
        <v>26</v>
      </c>
      <c r="K9687" t="s">
        <v>26</v>
      </c>
    </row>
    <row r="9688" spans="1:11" x14ac:dyDescent="0.25">
      <c r="A9688" s="1">
        <v>40391</v>
      </c>
      <c r="B9688" t="s">
        <v>139</v>
      </c>
      <c r="C9688" t="s">
        <v>26</v>
      </c>
      <c r="D9688" t="s">
        <v>26</v>
      </c>
      <c r="E9688" t="s">
        <v>26</v>
      </c>
      <c r="F9688">
        <v>407470953.33999997</v>
      </c>
      <c r="G9688">
        <v>339278654.82999998</v>
      </c>
      <c r="H9688">
        <v>643054516.26999998</v>
      </c>
      <c r="I9688" t="s">
        <v>26</v>
      </c>
      <c r="J9688" t="s">
        <v>26</v>
      </c>
      <c r="K9688" t="s">
        <v>26</v>
      </c>
    </row>
    <row r="9689" spans="1:11" x14ac:dyDescent="0.25">
      <c r="A9689" s="1">
        <v>40391</v>
      </c>
      <c r="B9689" t="s">
        <v>140</v>
      </c>
      <c r="C9689" t="s">
        <v>26</v>
      </c>
      <c r="D9689" t="s">
        <v>26</v>
      </c>
      <c r="E9689" t="s">
        <v>26</v>
      </c>
      <c r="F9689">
        <v>328487363.92000002</v>
      </c>
      <c r="G9689">
        <v>288072666.67000002</v>
      </c>
      <c r="H9689">
        <v>454228032.56</v>
      </c>
      <c r="I9689" t="s">
        <v>26</v>
      </c>
      <c r="J9689" t="s">
        <v>26</v>
      </c>
      <c r="K9689" t="s">
        <v>26</v>
      </c>
    </row>
    <row r="9690" spans="1:11" x14ac:dyDescent="0.25">
      <c r="A9690" s="1">
        <v>40391</v>
      </c>
      <c r="B9690" t="s">
        <v>141</v>
      </c>
      <c r="C9690" t="s">
        <v>26</v>
      </c>
      <c r="D9690" t="s">
        <v>26</v>
      </c>
      <c r="E9690" t="s">
        <v>26</v>
      </c>
      <c r="F9690">
        <v>395130114.94</v>
      </c>
      <c r="G9690">
        <v>351287030.44</v>
      </c>
      <c r="H9690">
        <v>532553601.79000002</v>
      </c>
      <c r="I9690" t="s">
        <v>26</v>
      </c>
      <c r="J9690" t="s">
        <v>26</v>
      </c>
      <c r="K9690" t="s">
        <v>26</v>
      </c>
    </row>
    <row r="9691" spans="1:11" x14ac:dyDescent="0.25">
      <c r="A9691" s="1">
        <v>40391</v>
      </c>
      <c r="B9691" t="s">
        <v>142</v>
      </c>
      <c r="C9691" t="s">
        <v>26</v>
      </c>
      <c r="D9691" t="s">
        <v>26</v>
      </c>
      <c r="E9691" t="s">
        <v>26</v>
      </c>
      <c r="F9691">
        <v>364734637.55000001</v>
      </c>
      <c r="G9691">
        <v>313704316.92000002</v>
      </c>
      <c r="H9691">
        <v>522153377.50999999</v>
      </c>
      <c r="I9691" t="s">
        <v>26</v>
      </c>
      <c r="J9691" t="s">
        <v>26</v>
      </c>
      <c r="K9691" t="s">
        <v>26</v>
      </c>
    </row>
    <row r="9692" spans="1:11" x14ac:dyDescent="0.25">
      <c r="A9692" s="1">
        <v>40391</v>
      </c>
      <c r="B9692" t="s">
        <v>143</v>
      </c>
      <c r="C9692" t="s">
        <v>26</v>
      </c>
      <c r="D9692" t="s">
        <v>26</v>
      </c>
      <c r="E9692" t="s">
        <v>26</v>
      </c>
      <c r="F9692">
        <v>366066329.37</v>
      </c>
      <c r="G9692">
        <v>328494860.39999998</v>
      </c>
      <c r="H9692">
        <v>461142471.56</v>
      </c>
      <c r="I9692" t="s">
        <v>26</v>
      </c>
      <c r="J9692" t="s">
        <v>26</v>
      </c>
      <c r="K9692" t="s">
        <v>26</v>
      </c>
    </row>
    <row r="9693" spans="1:11" x14ac:dyDescent="0.25">
      <c r="A9693" s="1">
        <v>40391</v>
      </c>
      <c r="B9693" t="s">
        <v>144</v>
      </c>
      <c r="C9693" t="s">
        <v>26</v>
      </c>
      <c r="D9693" t="s">
        <v>26</v>
      </c>
      <c r="E9693" t="s">
        <v>26</v>
      </c>
      <c r="F9693">
        <v>361622894.86000001</v>
      </c>
      <c r="G9693">
        <v>305153809.87</v>
      </c>
      <c r="H9693">
        <v>547172131.09000003</v>
      </c>
      <c r="I9693" t="s">
        <v>26</v>
      </c>
      <c r="J9693" t="s">
        <v>26</v>
      </c>
      <c r="K9693" t="s">
        <v>26</v>
      </c>
    </row>
    <row r="9694" spans="1:11" x14ac:dyDescent="0.25">
      <c r="A9694" s="1">
        <v>40391</v>
      </c>
      <c r="B9694" t="s">
        <v>145</v>
      </c>
      <c r="C9694" t="s">
        <v>26</v>
      </c>
      <c r="D9694" t="s">
        <v>26</v>
      </c>
      <c r="E9694" t="s">
        <v>26</v>
      </c>
      <c r="F9694">
        <v>381824095.92000002</v>
      </c>
      <c r="G9694">
        <v>331185530.52999997</v>
      </c>
      <c r="H9694">
        <v>509470441.91000003</v>
      </c>
      <c r="I9694" t="s">
        <v>26</v>
      </c>
      <c r="J9694" t="s">
        <v>26</v>
      </c>
      <c r="K9694" t="s">
        <v>26</v>
      </c>
    </row>
    <row r="9695" spans="1:11" x14ac:dyDescent="0.25">
      <c r="A9695" s="1">
        <v>40391</v>
      </c>
      <c r="B9695" t="s">
        <v>146</v>
      </c>
      <c r="C9695" t="s">
        <v>26</v>
      </c>
      <c r="D9695" t="s">
        <v>26</v>
      </c>
      <c r="E9695" t="s">
        <v>26</v>
      </c>
      <c r="F9695">
        <v>388205636.73000002</v>
      </c>
      <c r="G9695">
        <v>348346964.39999998</v>
      </c>
      <c r="H9695">
        <v>499369299</v>
      </c>
      <c r="I9695" t="s">
        <v>26</v>
      </c>
      <c r="J9695" t="s">
        <v>26</v>
      </c>
      <c r="K9695" t="s">
        <v>26</v>
      </c>
    </row>
    <row r="9696" spans="1:11" x14ac:dyDescent="0.25">
      <c r="A9696" s="1">
        <v>40391</v>
      </c>
      <c r="B9696" t="s">
        <v>2</v>
      </c>
      <c r="C9696" t="s">
        <v>26</v>
      </c>
      <c r="D9696" t="s">
        <v>26</v>
      </c>
      <c r="E9696" t="s">
        <v>26</v>
      </c>
      <c r="F9696">
        <v>375371430.93000001</v>
      </c>
      <c r="G9696">
        <v>322666860.29000002</v>
      </c>
      <c r="H9696">
        <v>523077879.48000002</v>
      </c>
      <c r="I9696" t="s">
        <v>26</v>
      </c>
      <c r="J9696" t="s">
        <v>26</v>
      </c>
      <c r="K9696" t="s">
        <v>26</v>
      </c>
    </row>
    <row r="9697" spans="1:11" x14ac:dyDescent="0.25">
      <c r="A9697" s="1">
        <v>40391</v>
      </c>
      <c r="B9697" t="s">
        <v>147</v>
      </c>
      <c r="C9697" t="s">
        <v>26</v>
      </c>
      <c r="D9697" t="s">
        <v>26</v>
      </c>
      <c r="E9697" t="s">
        <v>26</v>
      </c>
      <c r="F9697">
        <v>381440680.48000002</v>
      </c>
      <c r="G9697">
        <v>306443065.75999999</v>
      </c>
      <c r="H9697">
        <v>549347470.83000004</v>
      </c>
      <c r="I9697" t="s">
        <v>26</v>
      </c>
      <c r="J9697" t="s">
        <v>26</v>
      </c>
      <c r="K9697" t="s">
        <v>26</v>
      </c>
    </row>
    <row r="9698" spans="1:11" x14ac:dyDescent="0.25">
      <c r="A9698" s="1">
        <v>40391</v>
      </c>
      <c r="B9698" t="s">
        <v>148</v>
      </c>
      <c r="C9698" t="s">
        <v>26</v>
      </c>
      <c r="D9698" t="s">
        <v>26</v>
      </c>
      <c r="E9698" t="s">
        <v>26</v>
      </c>
      <c r="F9698">
        <v>376100769.56</v>
      </c>
      <c r="G9698">
        <v>318865645.43000001</v>
      </c>
      <c r="H9698">
        <v>504756587.67000002</v>
      </c>
      <c r="I9698" t="s">
        <v>26</v>
      </c>
      <c r="J9698" t="s">
        <v>26</v>
      </c>
      <c r="K9698" t="s">
        <v>26</v>
      </c>
    </row>
    <row r="9699" spans="1:11" x14ac:dyDescent="0.25">
      <c r="A9699" s="1">
        <v>40391</v>
      </c>
      <c r="B9699" t="s">
        <v>149</v>
      </c>
      <c r="C9699" t="s">
        <v>26</v>
      </c>
      <c r="D9699" t="s">
        <v>26</v>
      </c>
      <c r="E9699" t="s">
        <v>26</v>
      </c>
      <c r="F9699">
        <v>362748139.14999998</v>
      </c>
      <c r="G9699">
        <v>299544586.83999997</v>
      </c>
      <c r="H9699">
        <v>500761347.81</v>
      </c>
      <c r="I9699" t="s">
        <v>26</v>
      </c>
      <c r="J9699" t="s">
        <v>26</v>
      </c>
      <c r="K9699" t="s">
        <v>26</v>
      </c>
    </row>
    <row r="9700" spans="1:11" x14ac:dyDescent="0.25">
      <c r="A9700" s="1">
        <v>40391</v>
      </c>
      <c r="B9700" t="s">
        <v>150</v>
      </c>
      <c r="C9700" t="s">
        <v>26</v>
      </c>
      <c r="D9700" t="s">
        <v>26</v>
      </c>
      <c r="E9700" t="s">
        <v>26</v>
      </c>
      <c r="F9700">
        <v>403555865.23000002</v>
      </c>
      <c r="G9700">
        <v>331862763.08999997</v>
      </c>
      <c r="H9700">
        <v>575060913.77999997</v>
      </c>
      <c r="I9700" t="s">
        <v>26</v>
      </c>
      <c r="J9700" t="s">
        <v>26</v>
      </c>
      <c r="K9700" t="s">
        <v>26</v>
      </c>
    </row>
    <row r="9701" spans="1:11" x14ac:dyDescent="0.25">
      <c r="A9701" s="1">
        <v>40391</v>
      </c>
      <c r="B9701" t="s">
        <v>151</v>
      </c>
      <c r="C9701" t="s">
        <v>26</v>
      </c>
      <c r="D9701" t="s">
        <v>26</v>
      </c>
      <c r="E9701" t="s">
        <v>26</v>
      </c>
      <c r="F9701">
        <v>326863864.44</v>
      </c>
      <c r="G9701">
        <v>277245957.67000002</v>
      </c>
      <c r="H9701">
        <v>470857573.69</v>
      </c>
      <c r="I9701" t="s">
        <v>26</v>
      </c>
      <c r="J9701" t="s">
        <v>26</v>
      </c>
      <c r="K9701" t="s">
        <v>26</v>
      </c>
    </row>
    <row r="9702" spans="1:11" x14ac:dyDescent="0.25">
      <c r="A9702" s="1">
        <v>40391</v>
      </c>
      <c r="B9702" t="s">
        <v>152</v>
      </c>
      <c r="C9702" t="s">
        <v>26</v>
      </c>
      <c r="D9702" t="s">
        <v>26</v>
      </c>
      <c r="E9702" t="s">
        <v>26</v>
      </c>
      <c r="F9702">
        <v>348735092.44999999</v>
      </c>
      <c r="G9702">
        <v>313760744.02999997</v>
      </c>
      <c r="H9702">
        <v>444145403.82999998</v>
      </c>
      <c r="I9702" t="s">
        <v>26</v>
      </c>
      <c r="J9702" t="s">
        <v>26</v>
      </c>
      <c r="K9702" t="s">
        <v>26</v>
      </c>
    </row>
    <row r="9703" spans="1:11" x14ac:dyDescent="0.25">
      <c r="A9703" s="1">
        <v>40391</v>
      </c>
      <c r="B9703" t="s">
        <v>153</v>
      </c>
      <c r="C9703" t="s">
        <v>26</v>
      </c>
      <c r="D9703" t="s">
        <v>26</v>
      </c>
      <c r="E9703" t="s">
        <v>26</v>
      </c>
      <c r="F9703">
        <v>429973659.89999998</v>
      </c>
      <c r="G9703">
        <v>392032123.72000003</v>
      </c>
      <c r="H9703">
        <v>523179457.12</v>
      </c>
      <c r="I9703" t="s">
        <v>26</v>
      </c>
      <c r="J9703" t="s">
        <v>26</v>
      </c>
      <c r="K9703" t="s">
        <v>26</v>
      </c>
    </row>
    <row r="9704" spans="1:11" x14ac:dyDescent="0.25">
      <c r="A9704" s="1">
        <v>40391</v>
      </c>
      <c r="B9704" t="s">
        <v>154</v>
      </c>
      <c r="C9704" t="s">
        <v>26</v>
      </c>
      <c r="D9704" t="s">
        <v>26</v>
      </c>
      <c r="E9704" t="s">
        <v>26</v>
      </c>
      <c r="F9704">
        <v>378531819.00999999</v>
      </c>
      <c r="G9704">
        <v>338256630.57999998</v>
      </c>
      <c r="H9704">
        <v>507903103.55000001</v>
      </c>
      <c r="I9704" t="s">
        <v>26</v>
      </c>
      <c r="J9704" t="s">
        <v>26</v>
      </c>
      <c r="K9704" t="s">
        <v>26</v>
      </c>
    </row>
    <row r="9705" spans="1:11" x14ac:dyDescent="0.25">
      <c r="A9705" s="1">
        <v>40391</v>
      </c>
      <c r="B9705" t="s">
        <v>155</v>
      </c>
      <c r="C9705" t="s">
        <v>26</v>
      </c>
      <c r="D9705" t="s">
        <v>26</v>
      </c>
      <c r="E9705" t="s">
        <v>26</v>
      </c>
      <c r="F9705">
        <v>344080939.54000002</v>
      </c>
      <c r="G9705">
        <v>314841177.17000002</v>
      </c>
      <c r="H9705">
        <v>427142725.04000002</v>
      </c>
      <c r="I9705" t="s">
        <v>26</v>
      </c>
      <c r="J9705" t="s">
        <v>26</v>
      </c>
      <c r="K9705" t="s">
        <v>26</v>
      </c>
    </row>
    <row r="9706" spans="1:11" x14ac:dyDescent="0.25">
      <c r="A9706" s="1">
        <v>40422</v>
      </c>
      <c r="B9706" t="s">
        <v>1</v>
      </c>
      <c r="C9706" t="s">
        <v>26</v>
      </c>
      <c r="D9706" t="s">
        <v>26</v>
      </c>
      <c r="E9706" t="s">
        <v>26</v>
      </c>
      <c r="F9706">
        <v>378013953.25999999</v>
      </c>
      <c r="G9706">
        <v>324721897.83999997</v>
      </c>
      <c r="H9706">
        <v>515351659.25999999</v>
      </c>
      <c r="I9706" t="s">
        <v>26</v>
      </c>
      <c r="J9706" t="s">
        <v>26</v>
      </c>
      <c r="K9706" t="s">
        <v>26</v>
      </c>
    </row>
    <row r="9707" spans="1:11" x14ac:dyDescent="0.25">
      <c r="A9707" s="1">
        <v>40422</v>
      </c>
      <c r="B9707" t="s">
        <v>126</v>
      </c>
      <c r="C9707" t="s">
        <v>26</v>
      </c>
      <c r="D9707" t="s">
        <v>26</v>
      </c>
      <c r="E9707" t="s">
        <v>26</v>
      </c>
      <c r="F9707">
        <v>383023756.91000003</v>
      </c>
      <c r="G9707">
        <v>329850086.32999998</v>
      </c>
      <c r="H9707">
        <v>519895730.05000001</v>
      </c>
      <c r="I9707" t="s">
        <v>26</v>
      </c>
      <c r="J9707" t="s">
        <v>26</v>
      </c>
      <c r="K9707" t="s">
        <v>26</v>
      </c>
    </row>
    <row r="9708" spans="1:11" x14ac:dyDescent="0.25">
      <c r="A9708" s="1">
        <v>40422</v>
      </c>
      <c r="B9708" t="s">
        <v>127</v>
      </c>
      <c r="C9708" t="s">
        <v>26</v>
      </c>
      <c r="D9708" t="s">
        <v>26</v>
      </c>
      <c r="E9708" t="s">
        <v>26</v>
      </c>
      <c r="F9708">
        <v>382955349.61000001</v>
      </c>
      <c r="G9708">
        <v>328709021.62</v>
      </c>
      <c r="H9708">
        <v>547523226.85000002</v>
      </c>
      <c r="I9708" t="s">
        <v>26</v>
      </c>
      <c r="J9708" t="s">
        <v>26</v>
      </c>
      <c r="K9708" t="s">
        <v>26</v>
      </c>
    </row>
    <row r="9709" spans="1:11" x14ac:dyDescent="0.25">
      <c r="A9709" s="1">
        <v>40422</v>
      </c>
      <c r="B9709" t="s">
        <v>113</v>
      </c>
      <c r="C9709" t="s">
        <v>26</v>
      </c>
      <c r="D9709" t="s">
        <v>26</v>
      </c>
      <c r="E9709" t="s">
        <v>26</v>
      </c>
      <c r="F9709">
        <v>380270708.99000001</v>
      </c>
      <c r="G9709">
        <v>325952157.49000001</v>
      </c>
      <c r="H9709">
        <v>509859067.50999999</v>
      </c>
      <c r="I9709" t="s">
        <v>26</v>
      </c>
      <c r="J9709" t="s">
        <v>26</v>
      </c>
      <c r="K9709" t="s">
        <v>26</v>
      </c>
    </row>
    <row r="9710" spans="1:11" x14ac:dyDescent="0.25">
      <c r="A9710" s="1">
        <v>40422</v>
      </c>
      <c r="B9710" t="s">
        <v>128</v>
      </c>
      <c r="C9710" t="s">
        <v>26</v>
      </c>
      <c r="D9710" t="s">
        <v>26</v>
      </c>
      <c r="E9710" t="s">
        <v>26</v>
      </c>
      <c r="F9710">
        <v>356432674.26999998</v>
      </c>
      <c r="G9710">
        <v>297676798.68000001</v>
      </c>
      <c r="H9710">
        <v>503680186.75999999</v>
      </c>
      <c r="I9710" t="s">
        <v>26</v>
      </c>
      <c r="J9710" t="s">
        <v>26</v>
      </c>
      <c r="K9710" t="s">
        <v>26</v>
      </c>
    </row>
    <row r="9711" spans="1:11" x14ac:dyDescent="0.25">
      <c r="A9711" s="1">
        <v>40422</v>
      </c>
      <c r="B9711" t="s">
        <v>129</v>
      </c>
      <c r="C9711" t="s">
        <v>26</v>
      </c>
      <c r="D9711" t="s">
        <v>26</v>
      </c>
      <c r="E9711" t="s">
        <v>26</v>
      </c>
      <c r="F9711">
        <v>381927674.05000001</v>
      </c>
      <c r="G9711">
        <v>344993576.33999997</v>
      </c>
      <c r="H9711">
        <v>487123981.92000002</v>
      </c>
      <c r="I9711" t="s">
        <v>26</v>
      </c>
      <c r="J9711" t="s">
        <v>26</v>
      </c>
      <c r="K9711" t="s">
        <v>26</v>
      </c>
    </row>
    <row r="9712" spans="1:11" x14ac:dyDescent="0.25">
      <c r="A9712" s="1">
        <v>40422</v>
      </c>
      <c r="B9712" t="s">
        <v>130</v>
      </c>
      <c r="C9712" t="s">
        <v>26</v>
      </c>
      <c r="D9712" t="s">
        <v>26</v>
      </c>
      <c r="E9712" t="s">
        <v>26</v>
      </c>
      <c r="F9712">
        <v>431602996.85000002</v>
      </c>
      <c r="G9712">
        <v>330103994.05000001</v>
      </c>
      <c r="H9712">
        <v>778933567.96000004</v>
      </c>
      <c r="I9712" t="s">
        <v>26</v>
      </c>
      <c r="J9712" t="s">
        <v>26</v>
      </c>
      <c r="K9712" t="s">
        <v>26</v>
      </c>
    </row>
    <row r="9713" spans="1:11" x14ac:dyDescent="0.25">
      <c r="A9713" s="1">
        <v>40422</v>
      </c>
      <c r="B9713" t="s">
        <v>131</v>
      </c>
      <c r="C9713" t="s">
        <v>26</v>
      </c>
      <c r="D9713" t="s">
        <v>26</v>
      </c>
      <c r="E9713" t="s">
        <v>26</v>
      </c>
      <c r="F9713">
        <v>431777717.97000003</v>
      </c>
      <c r="G9713">
        <v>346867171.10000002</v>
      </c>
      <c r="H9713">
        <v>691807853.77999997</v>
      </c>
      <c r="I9713" t="s">
        <v>26</v>
      </c>
      <c r="J9713" t="s">
        <v>26</v>
      </c>
      <c r="K9713" t="s">
        <v>26</v>
      </c>
    </row>
    <row r="9714" spans="1:11" x14ac:dyDescent="0.25">
      <c r="A9714" s="1">
        <v>40422</v>
      </c>
      <c r="B9714" t="s">
        <v>132</v>
      </c>
      <c r="C9714" t="s">
        <v>26</v>
      </c>
      <c r="D9714" t="s">
        <v>26</v>
      </c>
      <c r="E9714" t="s">
        <v>26</v>
      </c>
      <c r="F9714">
        <v>390162707.87</v>
      </c>
      <c r="G9714">
        <v>335186389.56</v>
      </c>
      <c r="H9714">
        <v>517456893.41000003</v>
      </c>
      <c r="I9714" t="s">
        <v>26</v>
      </c>
      <c r="J9714" t="s">
        <v>26</v>
      </c>
      <c r="K9714" t="s">
        <v>26</v>
      </c>
    </row>
    <row r="9715" spans="1:11" x14ac:dyDescent="0.25">
      <c r="A9715" s="1">
        <v>40422</v>
      </c>
      <c r="B9715" t="s">
        <v>133</v>
      </c>
      <c r="C9715" t="s">
        <v>26</v>
      </c>
      <c r="D9715" t="s">
        <v>26</v>
      </c>
      <c r="E9715" t="s">
        <v>26</v>
      </c>
      <c r="F9715">
        <v>348577096.80000001</v>
      </c>
      <c r="G9715">
        <v>301198944.13</v>
      </c>
      <c r="H9715">
        <v>466513936.45999998</v>
      </c>
      <c r="I9715" t="s">
        <v>26</v>
      </c>
      <c r="J9715" t="s">
        <v>26</v>
      </c>
      <c r="K9715" t="s">
        <v>26</v>
      </c>
    </row>
    <row r="9716" spans="1:11" x14ac:dyDescent="0.25">
      <c r="A9716" s="1">
        <v>40422</v>
      </c>
      <c r="B9716" t="s">
        <v>134</v>
      </c>
      <c r="C9716" t="s">
        <v>26</v>
      </c>
      <c r="D9716" t="s">
        <v>26</v>
      </c>
      <c r="E9716" t="s">
        <v>26</v>
      </c>
      <c r="F9716">
        <v>358708000.89999998</v>
      </c>
      <c r="G9716">
        <v>328149067.93000001</v>
      </c>
      <c r="H9716">
        <v>428170975.77999997</v>
      </c>
      <c r="I9716" t="s">
        <v>26</v>
      </c>
      <c r="J9716" t="s">
        <v>26</v>
      </c>
      <c r="K9716" t="s">
        <v>26</v>
      </c>
    </row>
    <row r="9717" spans="1:11" x14ac:dyDescent="0.25">
      <c r="A9717" s="1">
        <v>40422</v>
      </c>
      <c r="B9717" t="s">
        <v>135</v>
      </c>
      <c r="C9717" t="s">
        <v>26</v>
      </c>
      <c r="D9717" t="s">
        <v>26</v>
      </c>
      <c r="E9717" t="s">
        <v>26</v>
      </c>
      <c r="F9717">
        <v>346807490.42000002</v>
      </c>
      <c r="G9717">
        <v>296129298.31</v>
      </c>
      <c r="H9717">
        <v>491772251.60000002</v>
      </c>
      <c r="I9717" t="s">
        <v>26</v>
      </c>
      <c r="J9717" t="s">
        <v>26</v>
      </c>
      <c r="K9717" t="s">
        <v>26</v>
      </c>
    </row>
    <row r="9718" spans="1:11" x14ac:dyDescent="0.25">
      <c r="A9718" s="1">
        <v>40422</v>
      </c>
      <c r="B9718" t="s">
        <v>136</v>
      </c>
      <c r="C9718" t="s">
        <v>26</v>
      </c>
      <c r="D9718" t="s">
        <v>26</v>
      </c>
      <c r="E9718" t="s">
        <v>26</v>
      </c>
      <c r="F9718">
        <v>402856064.73000002</v>
      </c>
      <c r="G9718">
        <v>354714865</v>
      </c>
      <c r="H9718">
        <v>562267313.59000003</v>
      </c>
      <c r="I9718" t="s">
        <v>26</v>
      </c>
      <c r="J9718" t="s">
        <v>26</v>
      </c>
      <c r="K9718" t="s">
        <v>26</v>
      </c>
    </row>
    <row r="9719" spans="1:11" x14ac:dyDescent="0.25">
      <c r="A9719" s="1">
        <v>40422</v>
      </c>
      <c r="B9719" t="s">
        <v>137</v>
      </c>
      <c r="C9719" t="s">
        <v>26</v>
      </c>
      <c r="D9719" t="s">
        <v>26</v>
      </c>
      <c r="E9719" t="s">
        <v>26</v>
      </c>
      <c r="F9719">
        <v>388647164.69999999</v>
      </c>
      <c r="G9719">
        <v>316705663.80000001</v>
      </c>
      <c r="H9719">
        <v>686179604.08000004</v>
      </c>
      <c r="I9719" t="s">
        <v>26</v>
      </c>
      <c r="J9719" t="s">
        <v>26</v>
      </c>
      <c r="K9719" t="s">
        <v>26</v>
      </c>
    </row>
    <row r="9720" spans="1:11" x14ac:dyDescent="0.25">
      <c r="A9720" s="1">
        <v>40422</v>
      </c>
      <c r="B9720" t="s">
        <v>138</v>
      </c>
      <c r="C9720" t="s">
        <v>26</v>
      </c>
      <c r="D9720" t="s">
        <v>26</v>
      </c>
      <c r="E9720" t="s">
        <v>26</v>
      </c>
      <c r="F9720">
        <v>458295012.70999998</v>
      </c>
      <c r="G9720">
        <v>376830546.37</v>
      </c>
      <c r="H9720">
        <v>721332494.40999997</v>
      </c>
      <c r="I9720" t="s">
        <v>26</v>
      </c>
      <c r="J9720" t="s">
        <v>26</v>
      </c>
      <c r="K9720" t="s">
        <v>26</v>
      </c>
    </row>
    <row r="9721" spans="1:11" x14ac:dyDescent="0.25">
      <c r="A9721" s="1">
        <v>40422</v>
      </c>
      <c r="B9721" t="s">
        <v>139</v>
      </c>
      <c r="C9721" t="s">
        <v>26</v>
      </c>
      <c r="D9721" t="s">
        <v>26</v>
      </c>
      <c r="E9721" t="s">
        <v>26</v>
      </c>
      <c r="F9721">
        <v>408163653.95999998</v>
      </c>
      <c r="G9721">
        <v>340228635.06</v>
      </c>
      <c r="H9721">
        <v>643054516.26999998</v>
      </c>
      <c r="I9721" t="s">
        <v>26</v>
      </c>
      <c r="J9721" t="s">
        <v>26</v>
      </c>
      <c r="K9721" t="s">
        <v>26</v>
      </c>
    </row>
    <row r="9722" spans="1:11" x14ac:dyDescent="0.25">
      <c r="A9722" s="1">
        <v>40422</v>
      </c>
      <c r="B9722" t="s">
        <v>140</v>
      </c>
      <c r="C9722" t="s">
        <v>26</v>
      </c>
      <c r="D9722" t="s">
        <v>26</v>
      </c>
      <c r="E9722" t="s">
        <v>26</v>
      </c>
      <c r="F9722">
        <v>329144338.64999998</v>
      </c>
      <c r="G9722">
        <v>288965691.93000001</v>
      </c>
      <c r="H9722">
        <v>454228032.56</v>
      </c>
      <c r="I9722" t="s">
        <v>26</v>
      </c>
      <c r="J9722" t="s">
        <v>26</v>
      </c>
      <c r="K9722" t="s">
        <v>26</v>
      </c>
    </row>
    <row r="9723" spans="1:11" x14ac:dyDescent="0.25">
      <c r="A9723" s="1">
        <v>40422</v>
      </c>
      <c r="B9723" t="s">
        <v>141</v>
      </c>
      <c r="C9723" t="s">
        <v>26</v>
      </c>
      <c r="D9723" t="s">
        <v>26</v>
      </c>
      <c r="E9723" t="s">
        <v>26</v>
      </c>
      <c r="F9723">
        <v>395999401.19</v>
      </c>
      <c r="G9723">
        <v>352551663.75</v>
      </c>
      <c r="H9723">
        <v>532553601.79000002</v>
      </c>
      <c r="I9723" t="s">
        <v>26</v>
      </c>
      <c r="J9723" t="s">
        <v>26</v>
      </c>
      <c r="K9723" t="s">
        <v>26</v>
      </c>
    </row>
    <row r="9724" spans="1:11" x14ac:dyDescent="0.25">
      <c r="A9724" s="1">
        <v>40422</v>
      </c>
      <c r="B9724" t="s">
        <v>142</v>
      </c>
      <c r="C9724" t="s">
        <v>26</v>
      </c>
      <c r="D9724" t="s">
        <v>26</v>
      </c>
      <c r="E9724" t="s">
        <v>26</v>
      </c>
      <c r="F9724">
        <v>365281739.50999999</v>
      </c>
      <c r="G9724">
        <v>314457207.27999997</v>
      </c>
      <c r="H9724">
        <v>522153377.50999999</v>
      </c>
      <c r="I9724" t="s">
        <v>26</v>
      </c>
      <c r="J9724" t="s">
        <v>26</v>
      </c>
      <c r="K9724" t="s">
        <v>26</v>
      </c>
    </row>
    <row r="9725" spans="1:11" x14ac:dyDescent="0.25">
      <c r="A9725" s="1">
        <v>40422</v>
      </c>
      <c r="B9725" t="s">
        <v>143</v>
      </c>
      <c r="C9725" t="s">
        <v>26</v>
      </c>
      <c r="D9725" t="s">
        <v>26</v>
      </c>
      <c r="E9725" t="s">
        <v>26</v>
      </c>
      <c r="F9725">
        <v>367347561.52999997</v>
      </c>
      <c r="G9725">
        <v>330367281.10000002</v>
      </c>
      <c r="H9725">
        <v>461142471.56</v>
      </c>
      <c r="I9725" t="s">
        <v>26</v>
      </c>
      <c r="J9725" t="s">
        <v>26</v>
      </c>
      <c r="K9725" t="s">
        <v>26</v>
      </c>
    </row>
    <row r="9726" spans="1:11" x14ac:dyDescent="0.25">
      <c r="A9726" s="1">
        <v>40422</v>
      </c>
      <c r="B9726" t="s">
        <v>144</v>
      </c>
      <c r="C9726" t="s">
        <v>26</v>
      </c>
      <c r="D9726" t="s">
        <v>26</v>
      </c>
      <c r="E9726" t="s">
        <v>26</v>
      </c>
      <c r="F9726">
        <v>362707763.55000001</v>
      </c>
      <c r="G9726">
        <v>306679578.92000002</v>
      </c>
      <c r="H9726">
        <v>547172131.09000003</v>
      </c>
      <c r="I9726" t="s">
        <v>26</v>
      </c>
      <c r="J9726" t="s">
        <v>26</v>
      </c>
      <c r="K9726" t="s">
        <v>26</v>
      </c>
    </row>
    <row r="9727" spans="1:11" x14ac:dyDescent="0.25">
      <c r="A9727" s="1">
        <v>40422</v>
      </c>
      <c r="B9727" t="s">
        <v>145</v>
      </c>
      <c r="C9727" t="s">
        <v>26</v>
      </c>
      <c r="D9727" t="s">
        <v>26</v>
      </c>
      <c r="E9727" t="s">
        <v>26</v>
      </c>
      <c r="F9727">
        <v>382625926.52999997</v>
      </c>
      <c r="G9727">
        <v>332444035.55000001</v>
      </c>
      <c r="H9727">
        <v>509470441.91000003</v>
      </c>
      <c r="I9727" t="s">
        <v>26</v>
      </c>
      <c r="J9727" t="s">
        <v>26</v>
      </c>
      <c r="K9727" t="s">
        <v>26</v>
      </c>
    </row>
    <row r="9728" spans="1:11" x14ac:dyDescent="0.25">
      <c r="A9728" s="1">
        <v>40422</v>
      </c>
      <c r="B9728" t="s">
        <v>146</v>
      </c>
      <c r="C9728" t="s">
        <v>26</v>
      </c>
      <c r="D9728" t="s">
        <v>26</v>
      </c>
      <c r="E9728" t="s">
        <v>26</v>
      </c>
      <c r="F9728">
        <v>389525535.89999998</v>
      </c>
      <c r="G9728">
        <v>350367376.80000001</v>
      </c>
      <c r="H9728">
        <v>499369299</v>
      </c>
      <c r="I9728" t="s">
        <v>26</v>
      </c>
      <c r="J9728" t="s">
        <v>26</v>
      </c>
      <c r="K9728" t="s">
        <v>26</v>
      </c>
    </row>
    <row r="9729" spans="1:11" x14ac:dyDescent="0.25">
      <c r="A9729" s="1">
        <v>40422</v>
      </c>
      <c r="B9729" t="s">
        <v>2</v>
      </c>
      <c r="C9729" t="s">
        <v>26</v>
      </c>
      <c r="D9729" t="s">
        <v>26</v>
      </c>
      <c r="E9729" t="s">
        <v>26</v>
      </c>
      <c r="F9729">
        <v>376009562.37</v>
      </c>
      <c r="G9729">
        <v>323602594.18000001</v>
      </c>
      <c r="H9729">
        <v>523077879.48000002</v>
      </c>
      <c r="I9729" t="s">
        <v>26</v>
      </c>
      <c r="J9729" t="s">
        <v>26</v>
      </c>
      <c r="K9729" t="s">
        <v>26</v>
      </c>
    </row>
    <row r="9730" spans="1:11" x14ac:dyDescent="0.25">
      <c r="A9730" s="1">
        <v>40422</v>
      </c>
      <c r="B9730" t="s">
        <v>147</v>
      </c>
      <c r="C9730" t="s">
        <v>26</v>
      </c>
      <c r="D9730" t="s">
        <v>26</v>
      </c>
      <c r="E9730" t="s">
        <v>26</v>
      </c>
      <c r="F9730">
        <v>382661290.66000003</v>
      </c>
      <c r="G9730">
        <v>308312368.45999998</v>
      </c>
      <c r="H9730">
        <v>549347470.83000004</v>
      </c>
      <c r="I9730" t="s">
        <v>26</v>
      </c>
      <c r="J9730" t="s">
        <v>26</v>
      </c>
      <c r="K9730" t="s">
        <v>26</v>
      </c>
    </row>
    <row r="9731" spans="1:11" x14ac:dyDescent="0.25">
      <c r="A9731" s="1">
        <v>40422</v>
      </c>
      <c r="B9731" t="s">
        <v>148</v>
      </c>
      <c r="C9731" t="s">
        <v>26</v>
      </c>
      <c r="D9731" t="s">
        <v>26</v>
      </c>
      <c r="E9731" t="s">
        <v>26</v>
      </c>
      <c r="F9731">
        <v>376890581.18000001</v>
      </c>
      <c r="G9731">
        <v>320172994.57999998</v>
      </c>
      <c r="H9731">
        <v>504756587.67000002</v>
      </c>
      <c r="I9731" t="s">
        <v>26</v>
      </c>
      <c r="J9731" t="s">
        <v>26</v>
      </c>
      <c r="K9731" t="s">
        <v>26</v>
      </c>
    </row>
    <row r="9732" spans="1:11" x14ac:dyDescent="0.25">
      <c r="A9732" s="1">
        <v>40422</v>
      </c>
      <c r="B9732" t="s">
        <v>149</v>
      </c>
      <c r="C9732" t="s">
        <v>26</v>
      </c>
      <c r="D9732" t="s">
        <v>26</v>
      </c>
      <c r="E9732" t="s">
        <v>26</v>
      </c>
      <c r="F9732">
        <v>363219711.73000002</v>
      </c>
      <c r="G9732">
        <v>300323402.76999998</v>
      </c>
      <c r="H9732">
        <v>500761347.81</v>
      </c>
      <c r="I9732" t="s">
        <v>26</v>
      </c>
      <c r="J9732" t="s">
        <v>26</v>
      </c>
      <c r="K9732" t="s">
        <v>26</v>
      </c>
    </row>
    <row r="9733" spans="1:11" x14ac:dyDescent="0.25">
      <c r="A9733" s="1">
        <v>40422</v>
      </c>
      <c r="B9733" t="s">
        <v>150</v>
      </c>
      <c r="C9733" t="s">
        <v>26</v>
      </c>
      <c r="D9733" t="s">
        <v>26</v>
      </c>
      <c r="E9733" t="s">
        <v>26</v>
      </c>
      <c r="F9733">
        <v>404362976.95999998</v>
      </c>
      <c r="G9733">
        <v>334252174.99000001</v>
      </c>
      <c r="H9733">
        <v>572760670.12</v>
      </c>
      <c r="I9733" t="s">
        <v>26</v>
      </c>
      <c r="J9733" t="s">
        <v>26</v>
      </c>
      <c r="K9733" t="s">
        <v>26</v>
      </c>
    </row>
    <row r="9734" spans="1:11" x14ac:dyDescent="0.25">
      <c r="A9734" s="1">
        <v>40422</v>
      </c>
      <c r="B9734" t="s">
        <v>151</v>
      </c>
      <c r="C9734" t="s">
        <v>26</v>
      </c>
      <c r="D9734" t="s">
        <v>26</v>
      </c>
      <c r="E9734" t="s">
        <v>26</v>
      </c>
      <c r="F9734">
        <v>327452219.39999998</v>
      </c>
      <c r="G9734">
        <v>278105420.13999999</v>
      </c>
      <c r="H9734">
        <v>470857573.69</v>
      </c>
      <c r="I9734" t="s">
        <v>26</v>
      </c>
      <c r="J9734" t="s">
        <v>26</v>
      </c>
      <c r="K9734" t="s">
        <v>26</v>
      </c>
    </row>
    <row r="9735" spans="1:11" x14ac:dyDescent="0.25">
      <c r="A9735" s="1">
        <v>40422</v>
      </c>
      <c r="B9735" t="s">
        <v>152</v>
      </c>
      <c r="C9735" t="s">
        <v>26</v>
      </c>
      <c r="D9735" t="s">
        <v>26</v>
      </c>
      <c r="E9735" t="s">
        <v>26</v>
      </c>
      <c r="F9735">
        <v>348874586.49000001</v>
      </c>
      <c r="G9735">
        <v>313949000.47000003</v>
      </c>
      <c r="H9735">
        <v>444145403.82999998</v>
      </c>
      <c r="I9735" t="s">
        <v>26</v>
      </c>
      <c r="J9735" t="s">
        <v>26</v>
      </c>
      <c r="K9735" t="s">
        <v>26</v>
      </c>
    </row>
    <row r="9736" spans="1:11" x14ac:dyDescent="0.25">
      <c r="A9736" s="1">
        <v>40422</v>
      </c>
      <c r="B9736" t="s">
        <v>153</v>
      </c>
      <c r="C9736" t="s">
        <v>26</v>
      </c>
      <c r="D9736" t="s">
        <v>26</v>
      </c>
      <c r="E9736" t="s">
        <v>26</v>
      </c>
      <c r="F9736">
        <v>430403633.56</v>
      </c>
      <c r="G9736">
        <v>392737781.54000002</v>
      </c>
      <c r="H9736">
        <v>523179457.12</v>
      </c>
      <c r="I9736" t="s">
        <v>26</v>
      </c>
      <c r="J9736" t="s">
        <v>26</v>
      </c>
      <c r="K9736" t="s">
        <v>26</v>
      </c>
    </row>
    <row r="9737" spans="1:11" x14ac:dyDescent="0.25">
      <c r="A9737" s="1">
        <v>40422</v>
      </c>
      <c r="B9737" t="s">
        <v>154</v>
      </c>
      <c r="C9737" t="s">
        <v>26</v>
      </c>
      <c r="D9737" t="s">
        <v>26</v>
      </c>
      <c r="E9737" t="s">
        <v>26</v>
      </c>
      <c r="F9737">
        <v>379591708.11000001</v>
      </c>
      <c r="G9737">
        <v>339846436.74000001</v>
      </c>
      <c r="H9737">
        <v>507903103.55000001</v>
      </c>
      <c r="I9737" t="s">
        <v>26</v>
      </c>
      <c r="J9737" t="s">
        <v>26</v>
      </c>
      <c r="K9737" t="s">
        <v>26</v>
      </c>
    </row>
    <row r="9738" spans="1:11" x14ac:dyDescent="0.25">
      <c r="A9738" s="1">
        <v>40422</v>
      </c>
      <c r="B9738" t="s">
        <v>155</v>
      </c>
      <c r="C9738" t="s">
        <v>26</v>
      </c>
      <c r="D9738" t="s">
        <v>26</v>
      </c>
      <c r="E9738" t="s">
        <v>26</v>
      </c>
      <c r="F9738">
        <v>344425020.48000002</v>
      </c>
      <c r="G9738">
        <v>315344923.05000001</v>
      </c>
      <c r="H9738">
        <v>427142725.04000002</v>
      </c>
      <c r="I9738" t="s">
        <v>26</v>
      </c>
      <c r="J9738" t="s">
        <v>26</v>
      </c>
      <c r="K9738" t="s">
        <v>26</v>
      </c>
    </row>
    <row r="9739" spans="1:11" x14ac:dyDescent="0.25">
      <c r="A9739" s="1">
        <v>40452</v>
      </c>
      <c r="B9739" t="s">
        <v>1</v>
      </c>
      <c r="C9739" t="s">
        <v>26</v>
      </c>
      <c r="D9739" t="s">
        <v>26</v>
      </c>
      <c r="E9739" t="s">
        <v>26</v>
      </c>
      <c r="F9739">
        <v>379941824.42000002</v>
      </c>
      <c r="G9739">
        <v>326345507.32999998</v>
      </c>
      <c r="H9739">
        <v>518083023.05000001</v>
      </c>
      <c r="I9739" t="s">
        <v>26</v>
      </c>
      <c r="J9739" t="s">
        <v>26</v>
      </c>
      <c r="K9739" t="s">
        <v>26</v>
      </c>
    </row>
    <row r="9740" spans="1:11" x14ac:dyDescent="0.25">
      <c r="A9740" s="1">
        <v>40452</v>
      </c>
      <c r="B9740" t="s">
        <v>126</v>
      </c>
      <c r="C9740" t="s">
        <v>26</v>
      </c>
      <c r="D9740" t="s">
        <v>26</v>
      </c>
      <c r="E9740" t="s">
        <v>26</v>
      </c>
      <c r="F9740">
        <v>384938875.69</v>
      </c>
      <c r="G9740">
        <v>332323961.97000003</v>
      </c>
      <c r="H9740">
        <v>520675573.63999999</v>
      </c>
      <c r="I9740" t="s">
        <v>26</v>
      </c>
      <c r="J9740" t="s">
        <v>26</v>
      </c>
      <c r="K9740" t="s">
        <v>26</v>
      </c>
    </row>
    <row r="9741" spans="1:11" x14ac:dyDescent="0.25">
      <c r="A9741" s="1">
        <v>40452</v>
      </c>
      <c r="B9741" t="s">
        <v>127</v>
      </c>
      <c r="C9741" t="s">
        <v>26</v>
      </c>
      <c r="D9741" t="s">
        <v>26</v>
      </c>
      <c r="E9741" t="s">
        <v>26</v>
      </c>
      <c r="F9741">
        <v>387589109.33999997</v>
      </c>
      <c r="G9741">
        <v>330549792.13999999</v>
      </c>
      <c r="H9741">
        <v>559513985.51999998</v>
      </c>
      <c r="I9741" t="s">
        <v>26</v>
      </c>
      <c r="J9741" t="s">
        <v>26</v>
      </c>
      <c r="K9741" t="s">
        <v>26</v>
      </c>
    </row>
    <row r="9742" spans="1:11" x14ac:dyDescent="0.25">
      <c r="A9742" s="1">
        <v>40452</v>
      </c>
      <c r="B9742" t="s">
        <v>113</v>
      </c>
      <c r="C9742" t="s">
        <v>26</v>
      </c>
      <c r="D9742" t="s">
        <v>26</v>
      </c>
      <c r="E9742" t="s">
        <v>26</v>
      </c>
      <c r="F9742">
        <v>381145331.62</v>
      </c>
      <c r="G9742">
        <v>327321156.56</v>
      </c>
      <c r="H9742">
        <v>509859067.50999999</v>
      </c>
      <c r="I9742" t="s">
        <v>26</v>
      </c>
      <c r="J9742" t="s">
        <v>26</v>
      </c>
      <c r="K9742" t="s">
        <v>26</v>
      </c>
    </row>
    <row r="9743" spans="1:11" x14ac:dyDescent="0.25">
      <c r="A9743" s="1">
        <v>40452</v>
      </c>
      <c r="B9743" t="s">
        <v>128</v>
      </c>
      <c r="C9743" t="s">
        <v>26</v>
      </c>
      <c r="D9743" t="s">
        <v>26</v>
      </c>
      <c r="E9743" t="s">
        <v>26</v>
      </c>
      <c r="F9743">
        <v>357537615.56</v>
      </c>
      <c r="G9743">
        <v>299135415</v>
      </c>
      <c r="H9743">
        <v>504183866.94999999</v>
      </c>
      <c r="I9743" t="s">
        <v>26</v>
      </c>
      <c r="J9743" t="s">
        <v>26</v>
      </c>
      <c r="K9743" t="s">
        <v>26</v>
      </c>
    </row>
    <row r="9744" spans="1:11" x14ac:dyDescent="0.25">
      <c r="A9744" s="1">
        <v>40452</v>
      </c>
      <c r="B9744" t="s">
        <v>129</v>
      </c>
      <c r="C9744" t="s">
        <v>26</v>
      </c>
      <c r="D9744" t="s">
        <v>26</v>
      </c>
      <c r="E9744" t="s">
        <v>26</v>
      </c>
      <c r="F9744">
        <v>382882493.23000002</v>
      </c>
      <c r="G9744">
        <v>346442549.36000001</v>
      </c>
      <c r="H9744">
        <v>487123981.92000002</v>
      </c>
      <c r="I9744" t="s">
        <v>26</v>
      </c>
      <c r="J9744" t="s">
        <v>26</v>
      </c>
      <c r="K9744" t="s">
        <v>26</v>
      </c>
    </row>
    <row r="9745" spans="1:11" x14ac:dyDescent="0.25">
      <c r="A9745" s="1">
        <v>40452</v>
      </c>
      <c r="B9745" t="s">
        <v>130</v>
      </c>
      <c r="C9745" t="s">
        <v>26</v>
      </c>
      <c r="D9745" t="s">
        <v>26</v>
      </c>
      <c r="E9745" t="s">
        <v>26</v>
      </c>
      <c r="F9745">
        <v>434451576.63</v>
      </c>
      <c r="G9745">
        <v>334032231.57999998</v>
      </c>
      <c r="H9745">
        <v>778933567.96000004</v>
      </c>
      <c r="I9745" t="s">
        <v>26</v>
      </c>
      <c r="J9745" t="s">
        <v>26</v>
      </c>
      <c r="K9745" t="s">
        <v>26</v>
      </c>
    </row>
    <row r="9746" spans="1:11" x14ac:dyDescent="0.25">
      <c r="A9746" s="1">
        <v>40452</v>
      </c>
      <c r="B9746" t="s">
        <v>131</v>
      </c>
      <c r="C9746" t="s">
        <v>26</v>
      </c>
      <c r="D9746" t="s">
        <v>26</v>
      </c>
      <c r="E9746" t="s">
        <v>26</v>
      </c>
      <c r="F9746">
        <v>433029873.35000002</v>
      </c>
      <c r="G9746">
        <v>348601506.95999998</v>
      </c>
      <c r="H9746">
        <v>691807853.77999997</v>
      </c>
      <c r="I9746" t="s">
        <v>26</v>
      </c>
      <c r="J9746" t="s">
        <v>26</v>
      </c>
      <c r="K9746" t="s">
        <v>26</v>
      </c>
    </row>
    <row r="9747" spans="1:11" x14ac:dyDescent="0.25">
      <c r="A9747" s="1">
        <v>40452</v>
      </c>
      <c r="B9747" t="s">
        <v>132</v>
      </c>
      <c r="C9747" t="s">
        <v>26</v>
      </c>
      <c r="D9747" t="s">
        <v>26</v>
      </c>
      <c r="E9747" t="s">
        <v>26</v>
      </c>
      <c r="F9747">
        <v>392113521.41000003</v>
      </c>
      <c r="G9747">
        <v>338102511.14999998</v>
      </c>
      <c r="H9747">
        <v>517456893.41000003</v>
      </c>
      <c r="I9747" t="s">
        <v>26</v>
      </c>
      <c r="J9747" t="s">
        <v>26</v>
      </c>
      <c r="K9747" t="s">
        <v>26</v>
      </c>
    </row>
    <row r="9748" spans="1:11" x14ac:dyDescent="0.25">
      <c r="A9748" s="1">
        <v>40452</v>
      </c>
      <c r="B9748" t="s">
        <v>133</v>
      </c>
      <c r="C9748" t="s">
        <v>26</v>
      </c>
      <c r="D9748" t="s">
        <v>26</v>
      </c>
      <c r="E9748" t="s">
        <v>26</v>
      </c>
      <c r="F9748">
        <v>348716527.63999999</v>
      </c>
      <c r="G9748">
        <v>302494099.58999997</v>
      </c>
      <c r="H9748">
        <v>464507926.52999997</v>
      </c>
      <c r="I9748" t="s">
        <v>26</v>
      </c>
      <c r="J9748" t="s">
        <v>26</v>
      </c>
      <c r="K9748" t="s">
        <v>26</v>
      </c>
    </row>
    <row r="9749" spans="1:11" x14ac:dyDescent="0.25">
      <c r="A9749" s="1">
        <v>40452</v>
      </c>
      <c r="B9749" t="s">
        <v>134</v>
      </c>
      <c r="C9749" t="s">
        <v>26</v>
      </c>
      <c r="D9749" t="s">
        <v>26</v>
      </c>
      <c r="E9749" t="s">
        <v>26</v>
      </c>
      <c r="F9749">
        <v>360609153.30000001</v>
      </c>
      <c r="G9749">
        <v>330643000.85000002</v>
      </c>
      <c r="H9749">
        <v>429027317.74000001</v>
      </c>
      <c r="I9749" t="s">
        <v>26</v>
      </c>
      <c r="J9749" t="s">
        <v>26</v>
      </c>
      <c r="K9749" t="s">
        <v>26</v>
      </c>
    </row>
    <row r="9750" spans="1:11" x14ac:dyDescent="0.25">
      <c r="A9750" s="1">
        <v>40452</v>
      </c>
      <c r="B9750" t="s">
        <v>135</v>
      </c>
      <c r="C9750" t="s">
        <v>26</v>
      </c>
      <c r="D9750" t="s">
        <v>26</v>
      </c>
      <c r="E9750" t="s">
        <v>26</v>
      </c>
      <c r="F9750">
        <v>347743870.64999998</v>
      </c>
      <c r="G9750">
        <v>297165750.85000002</v>
      </c>
      <c r="H9750">
        <v>492509909.98000002</v>
      </c>
      <c r="I9750" t="s">
        <v>26</v>
      </c>
      <c r="J9750" t="s">
        <v>26</v>
      </c>
      <c r="K9750" t="s">
        <v>26</v>
      </c>
    </row>
    <row r="9751" spans="1:11" x14ac:dyDescent="0.25">
      <c r="A9751" s="1">
        <v>40452</v>
      </c>
      <c r="B9751" t="s">
        <v>136</v>
      </c>
      <c r="C9751" t="s">
        <v>26</v>
      </c>
      <c r="D9751" t="s">
        <v>26</v>
      </c>
      <c r="E9751" t="s">
        <v>26</v>
      </c>
      <c r="F9751">
        <v>404789773.83999997</v>
      </c>
      <c r="G9751">
        <v>355175994.32999998</v>
      </c>
      <c r="H9751">
        <v>567833760</v>
      </c>
      <c r="I9751" t="s">
        <v>26</v>
      </c>
      <c r="J9751" t="s">
        <v>26</v>
      </c>
      <c r="K9751" t="s">
        <v>26</v>
      </c>
    </row>
    <row r="9752" spans="1:11" x14ac:dyDescent="0.25">
      <c r="A9752" s="1">
        <v>40452</v>
      </c>
      <c r="B9752" t="s">
        <v>137</v>
      </c>
      <c r="C9752" t="s">
        <v>26</v>
      </c>
      <c r="D9752" t="s">
        <v>26</v>
      </c>
      <c r="E9752" t="s">
        <v>26</v>
      </c>
      <c r="F9752">
        <v>392300448.05000001</v>
      </c>
      <c r="G9752">
        <v>321456248.75999999</v>
      </c>
      <c r="H9752">
        <v>686316840</v>
      </c>
      <c r="I9752" t="s">
        <v>26</v>
      </c>
      <c r="J9752" t="s">
        <v>26</v>
      </c>
      <c r="K9752" t="s">
        <v>26</v>
      </c>
    </row>
    <row r="9753" spans="1:11" x14ac:dyDescent="0.25">
      <c r="A9753" s="1">
        <v>40452</v>
      </c>
      <c r="B9753" t="s">
        <v>138</v>
      </c>
      <c r="C9753" t="s">
        <v>26</v>
      </c>
      <c r="D9753" t="s">
        <v>26</v>
      </c>
      <c r="E9753" t="s">
        <v>26</v>
      </c>
      <c r="F9753">
        <v>459899045.25</v>
      </c>
      <c r="G9753">
        <v>378978480.49000001</v>
      </c>
      <c r="H9753">
        <v>721332494.40999997</v>
      </c>
      <c r="I9753" t="s">
        <v>26</v>
      </c>
      <c r="J9753" t="s">
        <v>26</v>
      </c>
      <c r="K9753" t="s">
        <v>26</v>
      </c>
    </row>
    <row r="9754" spans="1:11" x14ac:dyDescent="0.25">
      <c r="A9754" s="1">
        <v>40452</v>
      </c>
      <c r="B9754" t="s">
        <v>139</v>
      </c>
      <c r="C9754" t="s">
        <v>26</v>
      </c>
      <c r="D9754" t="s">
        <v>26</v>
      </c>
      <c r="E9754" t="s">
        <v>26</v>
      </c>
      <c r="F9754">
        <v>409510594.00999999</v>
      </c>
      <c r="G9754">
        <v>342099892.55000001</v>
      </c>
      <c r="H9754">
        <v>643054516.26999998</v>
      </c>
      <c r="I9754" t="s">
        <v>26</v>
      </c>
      <c r="J9754" t="s">
        <v>26</v>
      </c>
      <c r="K9754" t="s">
        <v>26</v>
      </c>
    </row>
    <row r="9755" spans="1:11" x14ac:dyDescent="0.25">
      <c r="A9755" s="1">
        <v>40452</v>
      </c>
      <c r="B9755" t="s">
        <v>140</v>
      </c>
      <c r="C9755" t="s">
        <v>26</v>
      </c>
      <c r="D9755" t="s">
        <v>26</v>
      </c>
      <c r="E9755" t="s">
        <v>26</v>
      </c>
      <c r="F9755">
        <v>345700298.88999999</v>
      </c>
      <c r="G9755">
        <v>289167967.92000002</v>
      </c>
      <c r="H9755">
        <v>514822052.10000002</v>
      </c>
      <c r="I9755" t="s">
        <v>26</v>
      </c>
      <c r="J9755" t="s">
        <v>26</v>
      </c>
      <c r="K9755" t="s">
        <v>26</v>
      </c>
    </row>
    <row r="9756" spans="1:11" x14ac:dyDescent="0.25">
      <c r="A9756" s="1">
        <v>40452</v>
      </c>
      <c r="B9756" t="s">
        <v>141</v>
      </c>
      <c r="C9756" t="s">
        <v>26</v>
      </c>
      <c r="D9756" t="s">
        <v>26</v>
      </c>
      <c r="E9756" t="s">
        <v>26</v>
      </c>
      <c r="F9756">
        <v>397068599.56999999</v>
      </c>
      <c r="G9756">
        <v>354067635.89999998</v>
      </c>
      <c r="H9756">
        <v>532553601.79000002</v>
      </c>
      <c r="I9756" t="s">
        <v>26</v>
      </c>
      <c r="J9756" t="s">
        <v>26</v>
      </c>
      <c r="K9756" t="s">
        <v>26</v>
      </c>
    </row>
    <row r="9757" spans="1:11" x14ac:dyDescent="0.25">
      <c r="A9757" s="1">
        <v>40452</v>
      </c>
      <c r="B9757" t="s">
        <v>142</v>
      </c>
      <c r="C9757" t="s">
        <v>26</v>
      </c>
      <c r="D9757" t="s">
        <v>26</v>
      </c>
      <c r="E9757" t="s">
        <v>26</v>
      </c>
      <c r="F9757">
        <v>381390664.22000003</v>
      </c>
      <c r="G9757">
        <v>317696116.50999999</v>
      </c>
      <c r="H9757">
        <v>573742131.21000004</v>
      </c>
      <c r="I9757" t="s">
        <v>26</v>
      </c>
      <c r="J9757" t="s">
        <v>26</v>
      </c>
      <c r="K9757" t="s">
        <v>26</v>
      </c>
    </row>
    <row r="9758" spans="1:11" x14ac:dyDescent="0.25">
      <c r="A9758" s="1">
        <v>40452</v>
      </c>
      <c r="B9758" t="s">
        <v>143</v>
      </c>
      <c r="C9758" t="s">
        <v>26</v>
      </c>
      <c r="D9758" t="s">
        <v>26</v>
      </c>
      <c r="E9758" t="s">
        <v>26</v>
      </c>
      <c r="F9758">
        <v>368118991.39999998</v>
      </c>
      <c r="G9758">
        <v>331523566.57999998</v>
      </c>
      <c r="H9758">
        <v>461142471.56</v>
      </c>
      <c r="I9758" t="s">
        <v>26</v>
      </c>
      <c r="J9758" t="s">
        <v>26</v>
      </c>
      <c r="K9758" t="s">
        <v>26</v>
      </c>
    </row>
    <row r="9759" spans="1:11" x14ac:dyDescent="0.25">
      <c r="A9759" s="1">
        <v>40452</v>
      </c>
      <c r="B9759" t="s">
        <v>144</v>
      </c>
      <c r="C9759" t="s">
        <v>26</v>
      </c>
      <c r="D9759" t="s">
        <v>26</v>
      </c>
      <c r="E9759" t="s">
        <v>26</v>
      </c>
      <c r="F9759">
        <v>363433179.06999999</v>
      </c>
      <c r="G9759">
        <v>307691621.52999997</v>
      </c>
      <c r="H9759">
        <v>547172131.09000003</v>
      </c>
      <c r="I9759" t="s">
        <v>26</v>
      </c>
      <c r="J9759" t="s">
        <v>26</v>
      </c>
      <c r="K9759" t="s">
        <v>26</v>
      </c>
    </row>
    <row r="9760" spans="1:11" x14ac:dyDescent="0.25">
      <c r="A9760" s="1">
        <v>40452</v>
      </c>
      <c r="B9760" t="s">
        <v>145</v>
      </c>
      <c r="C9760" t="s">
        <v>26</v>
      </c>
      <c r="D9760" t="s">
        <v>26</v>
      </c>
      <c r="E9760" t="s">
        <v>26</v>
      </c>
      <c r="F9760">
        <v>383123340.23000002</v>
      </c>
      <c r="G9760">
        <v>333208656.82999998</v>
      </c>
      <c r="H9760">
        <v>509470441.91000003</v>
      </c>
      <c r="I9760" t="s">
        <v>26</v>
      </c>
      <c r="J9760" t="s">
        <v>26</v>
      </c>
      <c r="K9760" t="s">
        <v>26</v>
      </c>
    </row>
    <row r="9761" spans="1:11" x14ac:dyDescent="0.25">
      <c r="A9761" s="1">
        <v>40452</v>
      </c>
      <c r="B9761" t="s">
        <v>146</v>
      </c>
      <c r="C9761" t="s">
        <v>26</v>
      </c>
      <c r="D9761" t="s">
        <v>26</v>
      </c>
      <c r="E9761" t="s">
        <v>26</v>
      </c>
      <c r="F9761">
        <v>390031919.10000002</v>
      </c>
      <c r="G9761">
        <v>351138185.02999997</v>
      </c>
      <c r="H9761">
        <v>499369299</v>
      </c>
      <c r="I9761" t="s">
        <v>26</v>
      </c>
      <c r="J9761" t="s">
        <v>26</v>
      </c>
      <c r="K9761" t="s">
        <v>26</v>
      </c>
    </row>
    <row r="9762" spans="1:11" x14ac:dyDescent="0.25">
      <c r="A9762" s="1">
        <v>40452</v>
      </c>
      <c r="B9762" t="s">
        <v>2</v>
      </c>
      <c r="C9762" t="s">
        <v>26</v>
      </c>
      <c r="D9762" t="s">
        <v>26</v>
      </c>
      <c r="E9762" t="s">
        <v>26</v>
      </c>
      <c r="F9762">
        <v>377475999.66000003</v>
      </c>
      <c r="G9762">
        <v>325738371.30000001</v>
      </c>
      <c r="H9762">
        <v>523077879.48000002</v>
      </c>
      <c r="I9762" t="s">
        <v>26</v>
      </c>
      <c r="J9762" t="s">
        <v>26</v>
      </c>
      <c r="K9762" t="s">
        <v>26</v>
      </c>
    </row>
    <row r="9763" spans="1:11" x14ac:dyDescent="0.25">
      <c r="A9763" s="1">
        <v>40452</v>
      </c>
      <c r="B9763" t="s">
        <v>147</v>
      </c>
      <c r="C9763" t="s">
        <v>26</v>
      </c>
      <c r="D9763" t="s">
        <v>26</v>
      </c>
      <c r="E9763" t="s">
        <v>26</v>
      </c>
      <c r="F9763">
        <v>383617943.88999999</v>
      </c>
      <c r="G9763">
        <v>309823099.06999999</v>
      </c>
      <c r="H9763">
        <v>549347470.83000004</v>
      </c>
      <c r="I9763" t="s">
        <v>26</v>
      </c>
      <c r="J9763" t="s">
        <v>26</v>
      </c>
      <c r="K9763" t="s">
        <v>26</v>
      </c>
    </row>
    <row r="9764" spans="1:11" x14ac:dyDescent="0.25">
      <c r="A9764" s="1">
        <v>40452</v>
      </c>
      <c r="B9764" t="s">
        <v>148</v>
      </c>
      <c r="C9764" t="s">
        <v>26</v>
      </c>
      <c r="D9764" t="s">
        <v>26</v>
      </c>
      <c r="E9764" t="s">
        <v>26</v>
      </c>
      <c r="F9764">
        <v>377795118.56999999</v>
      </c>
      <c r="G9764">
        <v>321613773.05000001</v>
      </c>
      <c r="H9764">
        <v>504756587.67000002</v>
      </c>
      <c r="I9764" t="s">
        <v>26</v>
      </c>
      <c r="J9764" t="s">
        <v>26</v>
      </c>
      <c r="K9764" t="s">
        <v>26</v>
      </c>
    </row>
    <row r="9765" spans="1:11" x14ac:dyDescent="0.25">
      <c r="A9765" s="1">
        <v>40452</v>
      </c>
      <c r="B9765" t="s">
        <v>149</v>
      </c>
      <c r="C9765" t="s">
        <v>26</v>
      </c>
      <c r="D9765" t="s">
        <v>26</v>
      </c>
      <c r="E9765" t="s">
        <v>26</v>
      </c>
      <c r="F9765">
        <v>363582931.44</v>
      </c>
      <c r="G9765">
        <v>300924049.56999999</v>
      </c>
      <c r="H9765">
        <v>500761347.81</v>
      </c>
      <c r="I9765" t="s">
        <v>26</v>
      </c>
      <c r="J9765" t="s">
        <v>26</v>
      </c>
      <c r="K9765" t="s">
        <v>26</v>
      </c>
    </row>
    <row r="9766" spans="1:11" x14ac:dyDescent="0.25">
      <c r="A9766" s="1">
        <v>40452</v>
      </c>
      <c r="B9766" t="s">
        <v>150</v>
      </c>
      <c r="C9766" t="s">
        <v>26</v>
      </c>
      <c r="D9766" t="s">
        <v>26</v>
      </c>
      <c r="E9766" t="s">
        <v>26</v>
      </c>
      <c r="F9766">
        <v>406182610.36000001</v>
      </c>
      <c r="G9766">
        <v>335923435.86000001</v>
      </c>
      <c r="H9766">
        <v>575051712.79999995</v>
      </c>
      <c r="I9766" t="s">
        <v>26</v>
      </c>
      <c r="J9766" t="s">
        <v>26</v>
      </c>
      <c r="K9766" t="s">
        <v>26</v>
      </c>
    </row>
    <row r="9767" spans="1:11" x14ac:dyDescent="0.25">
      <c r="A9767" s="1">
        <v>40452</v>
      </c>
      <c r="B9767" t="s">
        <v>151</v>
      </c>
      <c r="C9767" t="s">
        <v>26</v>
      </c>
      <c r="D9767" t="s">
        <v>26</v>
      </c>
      <c r="E9767" t="s">
        <v>26</v>
      </c>
      <c r="F9767">
        <v>328925754.38</v>
      </c>
      <c r="G9767">
        <v>280191210.79000002</v>
      </c>
      <c r="H9767">
        <v>470857573.69</v>
      </c>
      <c r="I9767" t="s">
        <v>26</v>
      </c>
      <c r="J9767" t="s">
        <v>26</v>
      </c>
      <c r="K9767" t="s">
        <v>26</v>
      </c>
    </row>
    <row r="9768" spans="1:11" x14ac:dyDescent="0.25">
      <c r="A9768" s="1">
        <v>40452</v>
      </c>
      <c r="B9768" t="s">
        <v>152</v>
      </c>
      <c r="C9768" t="s">
        <v>26</v>
      </c>
      <c r="D9768" t="s">
        <v>26</v>
      </c>
      <c r="E9768" t="s">
        <v>26</v>
      </c>
      <c r="F9768">
        <v>349432785.82999998</v>
      </c>
      <c r="G9768">
        <v>314765267.87</v>
      </c>
      <c r="H9768">
        <v>444145403.82999998</v>
      </c>
      <c r="I9768" t="s">
        <v>26</v>
      </c>
      <c r="J9768" t="s">
        <v>26</v>
      </c>
      <c r="K9768" t="s">
        <v>26</v>
      </c>
    </row>
    <row r="9769" spans="1:11" x14ac:dyDescent="0.25">
      <c r="A9769" s="1">
        <v>40452</v>
      </c>
      <c r="B9769" t="s">
        <v>153</v>
      </c>
      <c r="C9769" t="s">
        <v>26</v>
      </c>
      <c r="D9769" t="s">
        <v>26</v>
      </c>
      <c r="E9769" t="s">
        <v>26</v>
      </c>
      <c r="F9769">
        <v>431479642.63999999</v>
      </c>
      <c r="G9769">
        <v>394387280.23000002</v>
      </c>
      <c r="H9769">
        <v>523179457.12</v>
      </c>
      <c r="I9769" t="s">
        <v>26</v>
      </c>
      <c r="J9769" t="s">
        <v>26</v>
      </c>
      <c r="K9769" t="s">
        <v>26</v>
      </c>
    </row>
    <row r="9770" spans="1:11" x14ac:dyDescent="0.25">
      <c r="A9770" s="1">
        <v>40452</v>
      </c>
      <c r="B9770" t="s">
        <v>154</v>
      </c>
      <c r="C9770" t="s">
        <v>26</v>
      </c>
      <c r="D9770" t="s">
        <v>26</v>
      </c>
      <c r="E9770" t="s">
        <v>26</v>
      </c>
      <c r="F9770">
        <v>380540687.38</v>
      </c>
      <c r="G9770">
        <v>341239807.13</v>
      </c>
      <c r="H9770">
        <v>507903103.55000001</v>
      </c>
      <c r="I9770" t="s">
        <v>26</v>
      </c>
      <c r="J9770" t="s">
        <v>26</v>
      </c>
      <c r="K9770" t="s">
        <v>26</v>
      </c>
    </row>
    <row r="9771" spans="1:11" x14ac:dyDescent="0.25">
      <c r="A9771" s="1">
        <v>40452</v>
      </c>
      <c r="B9771" t="s">
        <v>155</v>
      </c>
      <c r="C9771" t="s">
        <v>26</v>
      </c>
      <c r="D9771" t="s">
        <v>26</v>
      </c>
      <c r="E9771" t="s">
        <v>26</v>
      </c>
      <c r="F9771">
        <v>345768278.06</v>
      </c>
      <c r="G9771">
        <v>317363130.56</v>
      </c>
      <c r="H9771">
        <v>427142725.04000002</v>
      </c>
      <c r="I9771" t="s">
        <v>26</v>
      </c>
      <c r="J9771" t="s">
        <v>26</v>
      </c>
      <c r="K9771" t="s">
        <v>26</v>
      </c>
    </row>
    <row r="9772" spans="1:11" x14ac:dyDescent="0.25">
      <c r="A9772" s="1">
        <v>40483</v>
      </c>
      <c r="B9772" t="s">
        <v>1</v>
      </c>
      <c r="C9772" t="s">
        <v>26</v>
      </c>
      <c r="D9772" t="s">
        <v>26</v>
      </c>
      <c r="E9772" t="s">
        <v>26</v>
      </c>
      <c r="F9772">
        <v>382563423.00999999</v>
      </c>
      <c r="G9772">
        <v>327977234.86000001</v>
      </c>
      <c r="H9772">
        <v>522953003.47000003</v>
      </c>
      <c r="I9772" t="s">
        <v>26</v>
      </c>
      <c r="J9772" t="s">
        <v>26</v>
      </c>
      <c r="K9772" t="s">
        <v>26</v>
      </c>
    </row>
    <row r="9773" spans="1:11" x14ac:dyDescent="0.25">
      <c r="A9773" s="1">
        <v>40483</v>
      </c>
      <c r="B9773" t="s">
        <v>126</v>
      </c>
      <c r="C9773" t="s">
        <v>26</v>
      </c>
      <c r="D9773" t="s">
        <v>26</v>
      </c>
      <c r="E9773" t="s">
        <v>26</v>
      </c>
      <c r="F9773">
        <v>386016704.54000002</v>
      </c>
      <c r="G9773">
        <v>334018814.18000001</v>
      </c>
      <c r="H9773">
        <v>520467303.41000003</v>
      </c>
      <c r="I9773" t="s">
        <v>26</v>
      </c>
      <c r="J9773" t="s">
        <v>26</v>
      </c>
      <c r="K9773" t="s">
        <v>26</v>
      </c>
    </row>
    <row r="9774" spans="1:11" x14ac:dyDescent="0.25">
      <c r="A9774" s="1">
        <v>40483</v>
      </c>
      <c r="B9774" t="s">
        <v>127</v>
      </c>
      <c r="C9774" t="s">
        <v>26</v>
      </c>
      <c r="D9774" t="s">
        <v>26</v>
      </c>
      <c r="E9774" t="s">
        <v>26</v>
      </c>
      <c r="F9774">
        <v>389333260.32999998</v>
      </c>
      <c r="G9774">
        <v>332665310.81</v>
      </c>
      <c r="H9774">
        <v>560409207.89999998</v>
      </c>
      <c r="I9774" t="s">
        <v>26</v>
      </c>
      <c r="J9774" t="s">
        <v>26</v>
      </c>
      <c r="K9774" t="s">
        <v>26</v>
      </c>
    </row>
    <row r="9775" spans="1:11" x14ac:dyDescent="0.25">
      <c r="A9775" s="1">
        <v>40483</v>
      </c>
      <c r="B9775" t="s">
        <v>113</v>
      </c>
      <c r="C9775" t="s">
        <v>26</v>
      </c>
      <c r="D9775" t="s">
        <v>26</v>
      </c>
      <c r="E9775" t="s">
        <v>26</v>
      </c>
      <c r="F9775">
        <v>385680961.06</v>
      </c>
      <c r="G9775">
        <v>328957762.33999997</v>
      </c>
      <c r="H9775">
        <v>520056248.86000001</v>
      </c>
      <c r="I9775" t="s">
        <v>26</v>
      </c>
      <c r="J9775" t="s">
        <v>26</v>
      </c>
      <c r="K9775" t="s">
        <v>26</v>
      </c>
    </row>
    <row r="9776" spans="1:11" x14ac:dyDescent="0.25">
      <c r="A9776" s="1">
        <v>40483</v>
      </c>
      <c r="B9776" t="s">
        <v>128</v>
      </c>
      <c r="C9776" t="s">
        <v>26</v>
      </c>
      <c r="D9776" t="s">
        <v>26</v>
      </c>
      <c r="E9776" t="s">
        <v>26</v>
      </c>
      <c r="F9776">
        <v>358252690.79000002</v>
      </c>
      <c r="G9776">
        <v>300212302.49000001</v>
      </c>
      <c r="H9776">
        <v>504183866.94999999</v>
      </c>
      <c r="I9776" t="s">
        <v>26</v>
      </c>
      <c r="J9776" t="s">
        <v>26</v>
      </c>
      <c r="K9776" t="s">
        <v>26</v>
      </c>
    </row>
    <row r="9777" spans="1:11" x14ac:dyDescent="0.25">
      <c r="A9777" s="1">
        <v>40483</v>
      </c>
      <c r="B9777" t="s">
        <v>129</v>
      </c>
      <c r="C9777" t="s">
        <v>26</v>
      </c>
      <c r="D9777" t="s">
        <v>26</v>
      </c>
      <c r="E9777" t="s">
        <v>26</v>
      </c>
      <c r="F9777">
        <v>383916275.95999998</v>
      </c>
      <c r="G9777">
        <v>347862963.81</v>
      </c>
      <c r="H9777">
        <v>487367543.91000003</v>
      </c>
      <c r="I9777" t="s">
        <v>26</v>
      </c>
      <c r="J9777" t="s">
        <v>26</v>
      </c>
      <c r="K9777" t="s">
        <v>26</v>
      </c>
    </row>
    <row r="9778" spans="1:11" x14ac:dyDescent="0.25">
      <c r="A9778" s="1">
        <v>40483</v>
      </c>
      <c r="B9778" t="s">
        <v>130</v>
      </c>
      <c r="C9778" t="s">
        <v>26</v>
      </c>
      <c r="D9778" t="s">
        <v>26</v>
      </c>
      <c r="E9778" t="s">
        <v>26</v>
      </c>
      <c r="F9778">
        <v>436884505.45999998</v>
      </c>
      <c r="G9778">
        <v>337038521.67000002</v>
      </c>
      <c r="H9778">
        <v>779790394.88999999</v>
      </c>
      <c r="I9778" t="s">
        <v>26</v>
      </c>
      <c r="J9778" t="s">
        <v>26</v>
      </c>
      <c r="K9778" t="s">
        <v>26</v>
      </c>
    </row>
    <row r="9779" spans="1:11" x14ac:dyDescent="0.25">
      <c r="A9779" s="1">
        <v>40483</v>
      </c>
      <c r="B9779" t="s">
        <v>131</v>
      </c>
      <c r="C9779" t="s">
        <v>26</v>
      </c>
      <c r="D9779" t="s">
        <v>26</v>
      </c>
      <c r="E9779" t="s">
        <v>26</v>
      </c>
      <c r="F9779">
        <v>435368234.67000002</v>
      </c>
      <c r="G9779">
        <v>351599479.92000002</v>
      </c>
      <c r="H9779">
        <v>692292119.26999998</v>
      </c>
      <c r="I9779" t="s">
        <v>26</v>
      </c>
      <c r="J9779" t="s">
        <v>26</v>
      </c>
      <c r="K9779" t="s">
        <v>26</v>
      </c>
    </row>
    <row r="9780" spans="1:11" x14ac:dyDescent="0.25">
      <c r="A9780" s="1">
        <v>40483</v>
      </c>
      <c r="B9780" t="s">
        <v>132</v>
      </c>
      <c r="C9780" t="s">
        <v>26</v>
      </c>
      <c r="D9780" t="s">
        <v>26</v>
      </c>
      <c r="E9780" t="s">
        <v>26</v>
      </c>
      <c r="F9780">
        <v>392819325.75</v>
      </c>
      <c r="G9780">
        <v>339184439.18000001</v>
      </c>
      <c r="H9780">
        <v>517456893.41000003</v>
      </c>
      <c r="I9780" t="s">
        <v>26</v>
      </c>
      <c r="J9780" t="s">
        <v>26</v>
      </c>
      <c r="K9780" t="s">
        <v>26</v>
      </c>
    </row>
    <row r="9781" spans="1:11" x14ac:dyDescent="0.25">
      <c r="A9781" s="1">
        <v>40483</v>
      </c>
      <c r="B9781" t="s">
        <v>133</v>
      </c>
      <c r="C9781" t="s">
        <v>26</v>
      </c>
      <c r="D9781" t="s">
        <v>26</v>
      </c>
      <c r="E9781" t="s">
        <v>26</v>
      </c>
      <c r="F9781">
        <v>350390366.97000003</v>
      </c>
      <c r="G9781">
        <v>299438909.19</v>
      </c>
      <c r="H9781">
        <v>475098707.25999999</v>
      </c>
      <c r="I9781" t="s">
        <v>26</v>
      </c>
      <c r="J9781" t="s">
        <v>26</v>
      </c>
      <c r="K9781" t="s">
        <v>26</v>
      </c>
    </row>
    <row r="9782" spans="1:11" x14ac:dyDescent="0.25">
      <c r="A9782" s="1">
        <v>40483</v>
      </c>
      <c r="B9782" t="s">
        <v>134</v>
      </c>
      <c r="C9782" t="s">
        <v>26</v>
      </c>
      <c r="D9782" t="s">
        <v>26</v>
      </c>
      <c r="E9782" t="s">
        <v>26</v>
      </c>
      <c r="F9782">
        <v>361258249.77999997</v>
      </c>
      <c r="G9782">
        <v>331634929.85000002</v>
      </c>
      <c r="H9782">
        <v>429027317.74000001</v>
      </c>
      <c r="I9782" t="s">
        <v>26</v>
      </c>
      <c r="J9782" t="s">
        <v>26</v>
      </c>
      <c r="K9782" t="s">
        <v>26</v>
      </c>
    </row>
    <row r="9783" spans="1:11" x14ac:dyDescent="0.25">
      <c r="A9783" s="1">
        <v>40483</v>
      </c>
      <c r="B9783" t="s">
        <v>135</v>
      </c>
      <c r="C9783" t="s">
        <v>26</v>
      </c>
      <c r="D9783" t="s">
        <v>26</v>
      </c>
      <c r="E9783" t="s">
        <v>26</v>
      </c>
      <c r="F9783">
        <v>348543681.55000001</v>
      </c>
      <c r="G9783">
        <v>300434574.11000001</v>
      </c>
      <c r="H9783">
        <v>487092300.97000003</v>
      </c>
      <c r="I9783" t="s">
        <v>26</v>
      </c>
      <c r="J9783" t="s">
        <v>26</v>
      </c>
      <c r="K9783" t="s">
        <v>26</v>
      </c>
    </row>
    <row r="9784" spans="1:11" x14ac:dyDescent="0.25">
      <c r="A9784" s="1">
        <v>40483</v>
      </c>
      <c r="B9784" t="s">
        <v>136</v>
      </c>
      <c r="C9784" t="s">
        <v>26</v>
      </c>
      <c r="D9784" t="s">
        <v>26</v>
      </c>
      <c r="E9784" t="s">
        <v>26</v>
      </c>
      <c r="F9784">
        <v>405761269.30000001</v>
      </c>
      <c r="G9784">
        <v>359686729.44999999</v>
      </c>
      <c r="H9784">
        <v>560849404.75</v>
      </c>
      <c r="I9784" t="s">
        <v>26</v>
      </c>
      <c r="J9784" t="s">
        <v>26</v>
      </c>
      <c r="K9784" t="s">
        <v>26</v>
      </c>
    </row>
    <row r="9785" spans="1:11" x14ac:dyDescent="0.25">
      <c r="A9785" s="1">
        <v>40483</v>
      </c>
      <c r="B9785" t="s">
        <v>137</v>
      </c>
      <c r="C9785" t="s">
        <v>26</v>
      </c>
      <c r="D9785" t="s">
        <v>26</v>
      </c>
      <c r="E9785" t="s">
        <v>26</v>
      </c>
      <c r="F9785">
        <v>394811170.92000002</v>
      </c>
      <c r="G9785">
        <v>324702956.87</v>
      </c>
      <c r="H9785">
        <v>686316840</v>
      </c>
      <c r="I9785" t="s">
        <v>26</v>
      </c>
      <c r="J9785" t="s">
        <v>26</v>
      </c>
      <c r="K9785" t="s">
        <v>26</v>
      </c>
    </row>
    <row r="9786" spans="1:11" x14ac:dyDescent="0.25">
      <c r="A9786" s="1">
        <v>40483</v>
      </c>
      <c r="B9786" t="s">
        <v>138</v>
      </c>
      <c r="C9786" t="s">
        <v>26</v>
      </c>
      <c r="D9786" t="s">
        <v>26</v>
      </c>
      <c r="E9786" t="s">
        <v>26</v>
      </c>
      <c r="F9786">
        <v>462520469.81</v>
      </c>
      <c r="G9786">
        <v>382578776.05000001</v>
      </c>
      <c r="H9786">
        <v>721332494.40999997</v>
      </c>
      <c r="I9786" t="s">
        <v>26</v>
      </c>
      <c r="J9786" t="s">
        <v>26</v>
      </c>
      <c r="K9786" t="s">
        <v>26</v>
      </c>
    </row>
    <row r="9787" spans="1:11" x14ac:dyDescent="0.25">
      <c r="A9787" s="1">
        <v>40483</v>
      </c>
      <c r="B9787" t="s">
        <v>139</v>
      </c>
      <c r="C9787" t="s">
        <v>26</v>
      </c>
      <c r="D9787" t="s">
        <v>26</v>
      </c>
      <c r="E9787" t="s">
        <v>26</v>
      </c>
      <c r="F9787">
        <v>413359993.60000002</v>
      </c>
      <c r="G9787">
        <v>347470860.86000001</v>
      </c>
      <c r="H9787">
        <v>643054516.26999998</v>
      </c>
      <c r="I9787" t="s">
        <v>26</v>
      </c>
      <c r="J9787" t="s">
        <v>26</v>
      </c>
      <c r="K9787" t="s">
        <v>26</v>
      </c>
    </row>
    <row r="9788" spans="1:11" x14ac:dyDescent="0.25">
      <c r="A9788" s="1">
        <v>40483</v>
      </c>
      <c r="B9788" t="s">
        <v>140</v>
      </c>
      <c r="C9788" t="s">
        <v>26</v>
      </c>
      <c r="D9788" t="s">
        <v>26</v>
      </c>
      <c r="E9788" t="s">
        <v>26</v>
      </c>
      <c r="F9788">
        <v>346771969.81</v>
      </c>
      <c r="G9788">
        <v>291568062.05000001</v>
      </c>
      <c r="H9788">
        <v>512453870.67000002</v>
      </c>
      <c r="I9788" t="s">
        <v>26</v>
      </c>
      <c r="J9788" t="s">
        <v>26</v>
      </c>
      <c r="K9788" t="s">
        <v>26</v>
      </c>
    </row>
    <row r="9789" spans="1:11" x14ac:dyDescent="0.25">
      <c r="A9789" s="1">
        <v>40483</v>
      </c>
      <c r="B9789" t="s">
        <v>141</v>
      </c>
      <c r="C9789" t="s">
        <v>26</v>
      </c>
      <c r="D9789" t="s">
        <v>26</v>
      </c>
      <c r="E9789" t="s">
        <v>26</v>
      </c>
      <c r="F9789">
        <v>398021564.20999998</v>
      </c>
      <c r="G9789">
        <v>355448499.68000001</v>
      </c>
      <c r="H9789">
        <v>532553601.79000002</v>
      </c>
      <c r="I9789" t="s">
        <v>26</v>
      </c>
      <c r="J9789" t="s">
        <v>26</v>
      </c>
      <c r="K9789" t="s">
        <v>26</v>
      </c>
    </row>
    <row r="9790" spans="1:11" x14ac:dyDescent="0.25">
      <c r="A9790" s="1">
        <v>40483</v>
      </c>
      <c r="B9790" t="s">
        <v>142</v>
      </c>
      <c r="C9790" t="s">
        <v>26</v>
      </c>
      <c r="D9790" t="s">
        <v>26</v>
      </c>
      <c r="E9790" t="s">
        <v>26</v>
      </c>
      <c r="F9790">
        <v>381810193.94999999</v>
      </c>
      <c r="G9790">
        <v>318236199.91000003</v>
      </c>
      <c r="H9790">
        <v>573799505.41999996</v>
      </c>
      <c r="I9790" t="s">
        <v>26</v>
      </c>
      <c r="J9790" t="s">
        <v>26</v>
      </c>
      <c r="K9790" t="s">
        <v>26</v>
      </c>
    </row>
    <row r="9791" spans="1:11" x14ac:dyDescent="0.25">
      <c r="A9791" s="1">
        <v>40483</v>
      </c>
      <c r="B9791" t="s">
        <v>143</v>
      </c>
      <c r="C9791" t="s">
        <v>26</v>
      </c>
      <c r="D9791" t="s">
        <v>26</v>
      </c>
      <c r="E9791" t="s">
        <v>26</v>
      </c>
      <c r="F9791">
        <v>369296972.18000001</v>
      </c>
      <c r="G9791">
        <v>329335511.04000002</v>
      </c>
      <c r="H9791">
        <v>469627493.02999997</v>
      </c>
      <c r="I9791" t="s">
        <v>26</v>
      </c>
      <c r="J9791" t="s">
        <v>26</v>
      </c>
      <c r="K9791" t="s">
        <v>26</v>
      </c>
    </row>
    <row r="9792" spans="1:11" x14ac:dyDescent="0.25">
      <c r="A9792" s="1">
        <v>40483</v>
      </c>
      <c r="B9792" t="s">
        <v>144</v>
      </c>
      <c r="C9792" t="s">
        <v>26</v>
      </c>
      <c r="D9792" t="s">
        <v>26</v>
      </c>
      <c r="E9792" t="s">
        <v>26</v>
      </c>
      <c r="F9792">
        <v>364487135.29000002</v>
      </c>
      <c r="G9792">
        <v>305353165.20999998</v>
      </c>
      <c r="H9792">
        <v>557458967.14999998</v>
      </c>
      <c r="I9792" t="s">
        <v>26</v>
      </c>
      <c r="J9792" t="s">
        <v>26</v>
      </c>
      <c r="K9792" t="s">
        <v>26</v>
      </c>
    </row>
    <row r="9793" spans="1:11" x14ac:dyDescent="0.25">
      <c r="A9793" s="1">
        <v>40483</v>
      </c>
      <c r="B9793" t="s">
        <v>145</v>
      </c>
      <c r="C9793" t="s">
        <v>26</v>
      </c>
      <c r="D9793" t="s">
        <v>26</v>
      </c>
      <c r="E9793" t="s">
        <v>26</v>
      </c>
      <c r="F9793">
        <v>384655833.58999997</v>
      </c>
      <c r="G9793">
        <v>335541117.43000001</v>
      </c>
      <c r="H9793">
        <v>509470441.91000003</v>
      </c>
      <c r="I9793" t="s">
        <v>26</v>
      </c>
      <c r="J9793" t="s">
        <v>26</v>
      </c>
      <c r="K9793" t="s">
        <v>26</v>
      </c>
    </row>
    <row r="9794" spans="1:11" x14ac:dyDescent="0.25">
      <c r="A9794" s="1">
        <v>40483</v>
      </c>
      <c r="B9794" t="s">
        <v>146</v>
      </c>
      <c r="C9794" t="s">
        <v>26</v>
      </c>
      <c r="D9794" t="s">
        <v>26</v>
      </c>
      <c r="E9794" t="s">
        <v>26</v>
      </c>
      <c r="F9794">
        <v>409416505.47000003</v>
      </c>
      <c r="G9794">
        <v>353631266.13999999</v>
      </c>
      <c r="H9794">
        <v>554899165.04999995</v>
      </c>
      <c r="I9794" t="s">
        <v>26</v>
      </c>
      <c r="J9794" t="s">
        <v>26</v>
      </c>
      <c r="K9794" t="s">
        <v>26</v>
      </c>
    </row>
    <row r="9795" spans="1:11" x14ac:dyDescent="0.25">
      <c r="A9795" s="1">
        <v>40483</v>
      </c>
      <c r="B9795" t="s">
        <v>2</v>
      </c>
      <c r="C9795" t="s">
        <v>26</v>
      </c>
      <c r="D9795" t="s">
        <v>26</v>
      </c>
      <c r="E9795" t="s">
        <v>26</v>
      </c>
      <c r="F9795">
        <v>378230951.66000003</v>
      </c>
      <c r="G9795">
        <v>326813307.93000001</v>
      </c>
      <c r="H9795">
        <v>523077879.48000002</v>
      </c>
      <c r="I9795" t="s">
        <v>26</v>
      </c>
      <c r="J9795" t="s">
        <v>26</v>
      </c>
      <c r="K9795" t="s">
        <v>26</v>
      </c>
    </row>
    <row r="9796" spans="1:11" x14ac:dyDescent="0.25">
      <c r="A9796" s="1">
        <v>40483</v>
      </c>
      <c r="B9796" t="s">
        <v>147</v>
      </c>
      <c r="C9796" t="s">
        <v>26</v>
      </c>
      <c r="D9796" t="s">
        <v>26</v>
      </c>
      <c r="E9796" t="s">
        <v>26</v>
      </c>
      <c r="F9796">
        <v>384270094.38999999</v>
      </c>
      <c r="G9796">
        <v>310845515.30000001</v>
      </c>
      <c r="H9796">
        <v>549347470.83000004</v>
      </c>
      <c r="I9796" t="s">
        <v>26</v>
      </c>
      <c r="J9796" t="s">
        <v>26</v>
      </c>
      <c r="K9796" t="s">
        <v>26</v>
      </c>
    </row>
    <row r="9797" spans="1:11" x14ac:dyDescent="0.25">
      <c r="A9797" s="1">
        <v>40483</v>
      </c>
      <c r="B9797" t="s">
        <v>148</v>
      </c>
      <c r="C9797" t="s">
        <v>26</v>
      </c>
      <c r="D9797" t="s">
        <v>26</v>
      </c>
      <c r="E9797" t="s">
        <v>26</v>
      </c>
      <c r="F9797">
        <v>378777385.88</v>
      </c>
      <c r="G9797">
        <v>323125357.79000002</v>
      </c>
      <c r="H9797">
        <v>504857538.99000001</v>
      </c>
      <c r="I9797" t="s">
        <v>26</v>
      </c>
      <c r="J9797" t="s">
        <v>26</v>
      </c>
      <c r="K9797" t="s">
        <v>26</v>
      </c>
    </row>
    <row r="9798" spans="1:11" x14ac:dyDescent="0.25">
      <c r="A9798" s="1">
        <v>40483</v>
      </c>
      <c r="B9798" t="s">
        <v>149</v>
      </c>
      <c r="C9798" t="s">
        <v>26</v>
      </c>
      <c r="D9798" t="s">
        <v>26</v>
      </c>
      <c r="E9798" t="s">
        <v>26</v>
      </c>
      <c r="F9798">
        <v>363946514.38</v>
      </c>
      <c r="G9798">
        <v>301555990.07999998</v>
      </c>
      <c r="H9798">
        <v>500761347.81</v>
      </c>
      <c r="I9798" t="s">
        <v>26</v>
      </c>
      <c r="J9798" t="s">
        <v>26</v>
      </c>
      <c r="K9798" t="s">
        <v>26</v>
      </c>
    </row>
    <row r="9799" spans="1:11" x14ac:dyDescent="0.25">
      <c r="A9799" s="1">
        <v>40483</v>
      </c>
      <c r="B9799" t="s">
        <v>150</v>
      </c>
      <c r="C9799" t="s">
        <v>26</v>
      </c>
      <c r="D9799" t="s">
        <v>26</v>
      </c>
      <c r="E9799" t="s">
        <v>26</v>
      </c>
      <c r="F9799">
        <v>406710647.75</v>
      </c>
      <c r="G9799">
        <v>336729652.11000001</v>
      </c>
      <c r="H9799">
        <v>575051712.79999995</v>
      </c>
      <c r="I9799" t="s">
        <v>26</v>
      </c>
      <c r="J9799" t="s">
        <v>26</v>
      </c>
      <c r="K9799" t="s">
        <v>26</v>
      </c>
    </row>
    <row r="9800" spans="1:11" x14ac:dyDescent="0.25">
      <c r="A9800" s="1">
        <v>40483</v>
      </c>
      <c r="B9800" t="s">
        <v>151</v>
      </c>
      <c r="C9800" t="s">
        <v>26</v>
      </c>
      <c r="D9800" t="s">
        <v>26</v>
      </c>
      <c r="E9800" t="s">
        <v>26</v>
      </c>
      <c r="F9800">
        <v>330044101.94999999</v>
      </c>
      <c r="G9800">
        <v>281760281.56999999</v>
      </c>
      <c r="H9800">
        <v>470857573.69</v>
      </c>
      <c r="I9800" t="s">
        <v>26</v>
      </c>
      <c r="J9800" t="s">
        <v>26</v>
      </c>
      <c r="K9800" t="s">
        <v>26</v>
      </c>
    </row>
    <row r="9801" spans="1:11" x14ac:dyDescent="0.25">
      <c r="A9801" s="1">
        <v>40483</v>
      </c>
      <c r="B9801" t="s">
        <v>152</v>
      </c>
      <c r="C9801" t="s">
        <v>26</v>
      </c>
      <c r="D9801" t="s">
        <v>26</v>
      </c>
      <c r="E9801" t="s">
        <v>26</v>
      </c>
      <c r="F9801">
        <v>350550970.74000001</v>
      </c>
      <c r="G9801">
        <v>316402047.26999998</v>
      </c>
      <c r="H9801">
        <v>444145403.82999998</v>
      </c>
      <c r="I9801" t="s">
        <v>26</v>
      </c>
      <c r="J9801" t="s">
        <v>26</v>
      </c>
      <c r="K9801" t="s">
        <v>26</v>
      </c>
    </row>
    <row r="9802" spans="1:11" x14ac:dyDescent="0.25">
      <c r="A9802" s="1">
        <v>40483</v>
      </c>
      <c r="B9802" t="s">
        <v>153</v>
      </c>
      <c r="C9802" t="s">
        <v>26</v>
      </c>
      <c r="D9802" t="s">
        <v>26</v>
      </c>
      <c r="E9802" t="s">
        <v>26</v>
      </c>
      <c r="F9802">
        <v>432558341.75</v>
      </c>
      <c r="G9802">
        <v>396004268.07999998</v>
      </c>
      <c r="H9802">
        <v>523179457.12</v>
      </c>
      <c r="I9802" t="s">
        <v>26</v>
      </c>
      <c r="J9802" t="s">
        <v>26</v>
      </c>
      <c r="K9802" t="s">
        <v>26</v>
      </c>
    </row>
    <row r="9803" spans="1:11" x14ac:dyDescent="0.25">
      <c r="A9803" s="1">
        <v>40483</v>
      </c>
      <c r="B9803" t="s">
        <v>154</v>
      </c>
      <c r="C9803" t="s">
        <v>26</v>
      </c>
      <c r="D9803" t="s">
        <v>26</v>
      </c>
      <c r="E9803" t="s">
        <v>26</v>
      </c>
      <c r="F9803">
        <v>381035390.26999998</v>
      </c>
      <c r="G9803">
        <v>341956410.73000002</v>
      </c>
      <c r="H9803">
        <v>507903103.55000001</v>
      </c>
      <c r="I9803" t="s">
        <v>26</v>
      </c>
      <c r="J9803" t="s">
        <v>26</v>
      </c>
      <c r="K9803" t="s">
        <v>26</v>
      </c>
    </row>
    <row r="9804" spans="1:11" x14ac:dyDescent="0.25">
      <c r="A9804" s="1">
        <v>40483</v>
      </c>
      <c r="B9804" t="s">
        <v>155</v>
      </c>
      <c r="C9804" t="s">
        <v>26</v>
      </c>
      <c r="D9804" t="s">
        <v>26</v>
      </c>
      <c r="E9804" t="s">
        <v>26</v>
      </c>
      <c r="F9804">
        <v>347912041.38</v>
      </c>
      <c r="G9804">
        <v>319902035.60000002</v>
      </c>
      <c r="H9804">
        <v>428552296.02999997</v>
      </c>
      <c r="I9804" t="s">
        <v>26</v>
      </c>
      <c r="J9804" t="s">
        <v>26</v>
      </c>
      <c r="K9804" t="s">
        <v>26</v>
      </c>
    </row>
    <row r="9805" spans="1:11" x14ac:dyDescent="0.25">
      <c r="A9805" s="1">
        <v>40513</v>
      </c>
      <c r="B9805" t="s">
        <v>1</v>
      </c>
      <c r="C9805" t="s">
        <v>26</v>
      </c>
      <c r="D9805" t="s">
        <v>26</v>
      </c>
      <c r="E9805" t="s">
        <v>26</v>
      </c>
      <c r="F9805">
        <v>383558087.91000003</v>
      </c>
      <c r="G9805">
        <v>329387536.97000003</v>
      </c>
      <c r="H9805">
        <v>523214479.97000003</v>
      </c>
      <c r="I9805" t="s">
        <v>26</v>
      </c>
      <c r="J9805" t="s">
        <v>26</v>
      </c>
      <c r="K9805" t="s">
        <v>26</v>
      </c>
    </row>
    <row r="9806" spans="1:11" x14ac:dyDescent="0.25">
      <c r="A9806" s="1">
        <v>40513</v>
      </c>
      <c r="B9806" t="s">
        <v>126</v>
      </c>
      <c r="C9806" t="s">
        <v>26</v>
      </c>
      <c r="D9806" t="s">
        <v>26</v>
      </c>
      <c r="E9806" t="s">
        <v>26</v>
      </c>
      <c r="F9806">
        <v>386904542.95999998</v>
      </c>
      <c r="G9806">
        <v>335354889.44</v>
      </c>
      <c r="H9806">
        <v>520467303.41000003</v>
      </c>
      <c r="I9806" t="s">
        <v>26</v>
      </c>
      <c r="J9806" t="s">
        <v>26</v>
      </c>
      <c r="K9806" t="s">
        <v>26</v>
      </c>
    </row>
    <row r="9807" spans="1:11" x14ac:dyDescent="0.25">
      <c r="A9807" s="1">
        <v>40513</v>
      </c>
      <c r="B9807" t="s">
        <v>127</v>
      </c>
      <c r="C9807" t="s">
        <v>26</v>
      </c>
      <c r="D9807" t="s">
        <v>26</v>
      </c>
      <c r="E9807" t="s">
        <v>26</v>
      </c>
      <c r="F9807">
        <v>390734860.06999999</v>
      </c>
      <c r="G9807">
        <v>334860901.86000001</v>
      </c>
      <c r="H9807">
        <v>559960880.52999997</v>
      </c>
      <c r="I9807" t="s">
        <v>26</v>
      </c>
      <c r="J9807" t="s">
        <v>26</v>
      </c>
      <c r="K9807" t="s">
        <v>26</v>
      </c>
    </row>
    <row r="9808" spans="1:11" x14ac:dyDescent="0.25">
      <c r="A9808" s="1">
        <v>40513</v>
      </c>
      <c r="B9808" t="s">
        <v>113</v>
      </c>
      <c r="C9808" t="s">
        <v>26</v>
      </c>
      <c r="D9808" t="s">
        <v>26</v>
      </c>
      <c r="E9808" t="s">
        <v>26</v>
      </c>
      <c r="F9808">
        <v>386490891.07999998</v>
      </c>
      <c r="G9808">
        <v>330273593.38999999</v>
      </c>
      <c r="H9808">
        <v>520056248.86000001</v>
      </c>
      <c r="I9808" t="s">
        <v>26</v>
      </c>
      <c r="J9808" t="s">
        <v>26</v>
      </c>
      <c r="K9808" t="s">
        <v>26</v>
      </c>
    </row>
    <row r="9809" spans="1:11" x14ac:dyDescent="0.25">
      <c r="A9809" s="1">
        <v>40513</v>
      </c>
      <c r="B9809" t="s">
        <v>128</v>
      </c>
      <c r="C9809" t="s">
        <v>26</v>
      </c>
      <c r="D9809" t="s">
        <v>26</v>
      </c>
      <c r="E9809" t="s">
        <v>26</v>
      </c>
      <c r="F9809">
        <v>359363274.13</v>
      </c>
      <c r="G9809">
        <v>301203003.08999997</v>
      </c>
      <c r="H9809">
        <v>505646000.16000003</v>
      </c>
      <c r="I9809" t="s">
        <v>26</v>
      </c>
      <c r="J9809" t="s">
        <v>26</v>
      </c>
      <c r="K9809" t="s">
        <v>26</v>
      </c>
    </row>
    <row r="9810" spans="1:11" x14ac:dyDescent="0.25">
      <c r="A9810" s="1">
        <v>40513</v>
      </c>
      <c r="B9810" t="s">
        <v>129</v>
      </c>
      <c r="C9810" t="s">
        <v>26</v>
      </c>
      <c r="D9810" t="s">
        <v>26</v>
      </c>
      <c r="E9810" t="s">
        <v>26</v>
      </c>
      <c r="F9810">
        <v>384722500.13999999</v>
      </c>
      <c r="G9810">
        <v>348384758.25</v>
      </c>
      <c r="H9810">
        <v>488878383.30000001</v>
      </c>
      <c r="I9810" t="s">
        <v>26</v>
      </c>
      <c r="J9810" t="s">
        <v>26</v>
      </c>
      <c r="K9810" t="s">
        <v>26</v>
      </c>
    </row>
    <row r="9811" spans="1:11" x14ac:dyDescent="0.25">
      <c r="A9811" s="1">
        <v>40513</v>
      </c>
      <c r="B9811" t="s">
        <v>130</v>
      </c>
      <c r="C9811" t="s">
        <v>26</v>
      </c>
      <c r="D9811" t="s">
        <v>26</v>
      </c>
      <c r="E9811" t="s">
        <v>26</v>
      </c>
      <c r="F9811">
        <v>437234013.06999999</v>
      </c>
      <c r="G9811">
        <v>337510375.60000002</v>
      </c>
      <c r="H9811">
        <v>779790394.88999999</v>
      </c>
      <c r="I9811" t="s">
        <v>26</v>
      </c>
      <c r="J9811" t="s">
        <v>26</v>
      </c>
      <c r="K9811" t="s">
        <v>26</v>
      </c>
    </row>
    <row r="9812" spans="1:11" x14ac:dyDescent="0.25">
      <c r="A9812" s="1">
        <v>40513</v>
      </c>
      <c r="B9812" t="s">
        <v>131</v>
      </c>
      <c r="C9812" t="s">
        <v>26</v>
      </c>
      <c r="D9812" t="s">
        <v>26</v>
      </c>
      <c r="E9812" t="s">
        <v>26</v>
      </c>
      <c r="F9812">
        <v>436413118.43000001</v>
      </c>
      <c r="G9812">
        <v>353041037.77999997</v>
      </c>
      <c r="H9812">
        <v>692292119.26999998</v>
      </c>
      <c r="I9812" t="s">
        <v>26</v>
      </c>
      <c r="J9812" t="s">
        <v>26</v>
      </c>
      <c r="K9812" t="s">
        <v>26</v>
      </c>
    </row>
    <row r="9813" spans="1:11" x14ac:dyDescent="0.25">
      <c r="A9813" s="1">
        <v>40513</v>
      </c>
      <c r="B9813" t="s">
        <v>132</v>
      </c>
      <c r="C9813" t="s">
        <v>26</v>
      </c>
      <c r="D9813" t="s">
        <v>26</v>
      </c>
      <c r="E9813" t="s">
        <v>26</v>
      </c>
      <c r="F9813">
        <v>393997783.72000003</v>
      </c>
      <c r="G9813">
        <v>340982116.70999998</v>
      </c>
      <c r="H9813">
        <v>517456893.41000003</v>
      </c>
      <c r="I9813" t="s">
        <v>26</v>
      </c>
      <c r="J9813" t="s">
        <v>26</v>
      </c>
      <c r="K9813" t="s">
        <v>26</v>
      </c>
    </row>
    <row r="9814" spans="1:11" x14ac:dyDescent="0.25">
      <c r="A9814" s="1">
        <v>40513</v>
      </c>
      <c r="B9814" t="s">
        <v>133</v>
      </c>
      <c r="C9814" t="s">
        <v>26</v>
      </c>
      <c r="D9814" t="s">
        <v>26</v>
      </c>
      <c r="E9814" t="s">
        <v>26</v>
      </c>
      <c r="F9814">
        <v>350705718.30000001</v>
      </c>
      <c r="G9814">
        <v>299977899.22000003</v>
      </c>
      <c r="H9814">
        <v>475098707.25999999</v>
      </c>
      <c r="I9814" t="s">
        <v>26</v>
      </c>
      <c r="J9814" t="s">
        <v>26</v>
      </c>
      <c r="K9814" t="s">
        <v>26</v>
      </c>
    </row>
    <row r="9815" spans="1:11" x14ac:dyDescent="0.25">
      <c r="A9815" s="1">
        <v>40513</v>
      </c>
      <c r="B9815" t="s">
        <v>134</v>
      </c>
      <c r="C9815" t="s">
        <v>26</v>
      </c>
      <c r="D9815" t="s">
        <v>26</v>
      </c>
      <c r="E9815" t="s">
        <v>26</v>
      </c>
      <c r="F9815">
        <v>362053017.93000001</v>
      </c>
      <c r="G9815">
        <v>332861979.08999997</v>
      </c>
      <c r="H9815">
        <v>429027317.74000001</v>
      </c>
      <c r="I9815" t="s">
        <v>26</v>
      </c>
      <c r="J9815" t="s">
        <v>26</v>
      </c>
      <c r="K9815" t="s">
        <v>26</v>
      </c>
    </row>
    <row r="9816" spans="1:11" x14ac:dyDescent="0.25">
      <c r="A9816" s="1">
        <v>40513</v>
      </c>
      <c r="B9816" t="s">
        <v>135</v>
      </c>
      <c r="C9816" t="s">
        <v>26</v>
      </c>
      <c r="D9816" t="s">
        <v>26</v>
      </c>
      <c r="E9816" t="s">
        <v>26</v>
      </c>
      <c r="F9816">
        <v>350216691.22000003</v>
      </c>
      <c r="G9816">
        <v>302777963.79000002</v>
      </c>
      <c r="H9816">
        <v>487092300.97000003</v>
      </c>
      <c r="I9816" t="s">
        <v>26</v>
      </c>
      <c r="J9816" t="s">
        <v>26</v>
      </c>
      <c r="K9816" t="s">
        <v>26</v>
      </c>
    </row>
    <row r="9817" spans="1:11" x14ac:dyDescent="0.25">
      <c r="A9817" s="1">
        <v>40513</v>
      </c>
      <c r="B9817" t="s">
        <v>136</v>
      </c>
      <c r="C9817" t="s">
        <v>26</v>
      </c>
      <c r="D9817" t="s">
        <v>26</v>
      </c>
      <c r="E9817" t="s">
        <v>26</v>
      </c>
      <c r="F9817">
        <v>406856824.73000002</v>
      </c>
      <c r="G9817">
        <v>361341288.41000003</v>
      </c>
      <c r="H9817">
        <v>560849404.75</v>
      </c>
      <c r="I9817" t="s">
        <v>26</v>
      </c>
      <c r="J9817" t="s">
        <v>26</v>
      </c>
      <c r="K9817" t="s">
        <v>26</v>
      </c>
    </row>
    <row r="9818" spans="1:11" x14ac:dyDescent="0.25">
      <c r="A9818" s="1">
        <v>40513</v>
      </c>
      <c r="B9818" t="s">
        <v>137</v>
      </c>
      <c r="C9818" t="s">
        <v>26</v>
      </c>
      <c r="D9818" t="s">
        <v>26</v>
      </c>
      <c r="E9818" t="s">
        <v>26</v>
      </c>
      <c r="F9818">
        <v>395403387.67000002</v>
      </c>
      <c r="G9818">
        <v>325352362.77999997</v>
      </c>
      <c r="H9818">
        <v>686865893.47000003</v>
      </c>
      <c r="I9818" t="s">
        <v>26</v>
      </c>
      <c r="J9818" t="s">
        <v>26</v>
      </c>
      <c r="K9818" t="s">
        <v>26</v>
      </c>
    </row>
    <row r="9819" spans="1:11" x14ac:dyDescent="0.25">
      <c r="A9819" s="1">
        <v>40513</v>
      </c>
      <c r="B9819" t="s">
        <v>138</v>
      </c>
      <c r="C9819" t="s">
        <v>26</v>
      </c>
      <c r="D9819" t="s">
        <v>26</v>
      </c>
      <c r="E9819" t="s">
        <v>26</v>
      </c>
      <c r="F9819">
        <v>465156836.49000001</v>
      </c>
      <c r="G9819">
        <v>387093205.61000001</v>
      </c>
      <c r="H9819">
        <v>718735697.42999995</v>
      </c>
      <c r="I9819" t="s">
        <v>26</v>
      </c>
      <c r="J9819" t="s">
        <v>26</v>
      </c>
      <c r="K9819" t="s">
        <v>26</v>
      </c>
    </row>
    <row r="9820" spans="1:11" x14ac:dyDescent="0.25">
      <c r="A9820" s="1">
        <v>40513</v>
      </c>
      <c r="B9820" t="s">
        <v>139</v>
      </c>
      <c r="C9820" t="s">
        <v>26</v>
      </c>
      <c r="D9820" t="s">
        <v>26</v>
      </c>
      <c r="E9820" t="s">
        <v>26</v>
      </c>
      <c r="F9820">
        <v>414889425.56999999</v>
      </c>
      <c r="G9820">
        <v>350632845.69999999</v>
      </c>
      <c r="H9820">
        <v>640160770.95000005</v>
      </c>
      <c r="I9820" t="s">
        <v>26</v>
      </c>
      <c r="J9820" t="s">
        <v>26</v>
      </c>
      <c r="K9820" t="s">
        <v>26</v>
      </c>
    </row>
    <row r="9821" spans="1:11" x14ac:dyDescent="0.25">
      <c r="A9821" s="1">
        <v>40513</v>
      </c>
      <c r="B9821" t="s">
        <v>140</v>
      </c>
      <c r="C9821" t="s">
        <v>26</v>
      </c>
      <c r="D9821" t="s">
        <v>26</v>
      </c>
      <c r="E9821" t="s">
        <v>26</v>
      </c>
      <c r="F9821">
        <v>348159057.69</v>
      </c>
      <c r="G9821">
        <v>293521568.06999999</v>
      </c>
      <c r="H9821">
        <v>512453870.67000002</v>
      </c>
      <c r="I9821" t="s">
        <v>26</v>
      </c>
      <c r="J9821" t="s">
        <v>26</v>
      </c>
      <c r="K9821" t="s">
        <v>26</v>
      </c>
    </row>
    <row r="9822" spans="1:11" x14ac:dyDescent="0.25">
      <c r="A9822" s="1">
        <v>40513</v>
      </c>
      <c r="B9822" t="s">
        <v>141</v>
      </c>
      <c r="C9822" t="s">
        <v>26</v>
      </c>
      <c r="D9822" t="s">
        <v>26</v>
      </c>
      <c r="E9822" t="s">
        <v>26</v>
      </c>
      <c r="F9822">
        <v>398738003.02999997</v>
      </c>
      <c r="G9822">
        <v>356443755.48000002</v>
      </c>
      <c r="H9822">
        <v>532553601.79000002</v>
      </c>
      <c r="I9822" t="s">
        <v>26</v>
      </c>
      <c r="J9822" t="s">
        <v>26</v>
      </c>
      <c r="K9822" t="s">
        <v>26</v>
      </c>
    </row>
    <row r="9823" spans="1:11" x14ac:dyDescent="0.25">
      <c r="A9823" s="1">
        <v>40513</v>
      </c>
      <c r="B9823" t="s">
        <v>142</v>
      </c>
      <c r="C9823" t="s">
        <v>26</v>
      </c>
      <c r="D9823" t="s">
        <v>26</v>
      </c>
      <c r="E9823" t="s">
        <v>26</v>
      </c>
      <c r="F9823">
        <v>382650176.38</v>
      </c>
      <c r="G9823">
        <v>319413673.85000002</v>
      </c>
      <c r="H9823">
        <v>573799505.41999996</v>
      </c>
      <c r="I9823" t="s">
        <v>26</v>
      </c>
      <c r="J9823" t="s">
        <v>26</v>
      </c>
      <c r="K9823" t="s">
        <v>26</v>
      </c>
    </row>
    <row r="9824" spans="1:11" x14ac:dyDescent="0.25">
      <c r="A9824" s="1">
        <v>40513</v>
      </c>
      <c r="B9824" t="s">
        <v>143</v>
      </c>
      <c r="C9824" t="s">
        <v>26</v>
      </c>
      <c r="D9824" t="s">
        <v>26</v>
      </c>
      <c r="E9824" t="s">
        <v>26</v>
      </c>
      <c r="F9824">
        <v>371992840.06999999</v>
      </c>
      <c r="G9824">
        <v>333353404.27999997</v>
      </c>
      <c r="H9824">
        <v>469627493.02999997</v>
      </c>
      <c r="I9824" t="s">
        <v>26</v>
      </c>
      <c r="J9824" t="s">
        <v>26</v>
      </c>
      <c r="K9824" t="s">
        <v>26</v>
      </c>
    </row>
    <row r="9825" spans="1:11" x14ac:dyDescent="0.25">
      <c r="A9825" s="1">
        <v>40513</v>
      </c>
      <c r="B9825" t="s">
        <v>144</v>
      </c>
      <c r="C9825" t="s">
        <v>26</v>
      </c>
      <c r="D9825" t="s">
        <v>26</v>
      </c>
      <c r="E9825" t="s">
        <v>26</v>
      </c>
      <c r="F9825">
        <v>365835737.69</v>
      </c>
      <c r="G9825">
        <v>307246354.82999998</v>
      </c>
      <c r="H9825">
        <v>557458967.14999998</v>
      </c>
      <c r="I9825" t="s">
        <v>26</v>
      </c>
      <c r="J9825" t="s">
        <v>26</v>
      </c>
      <c r="K9825" t="s">
        <v>26</v>
      </c>
    </row>
    <row r="9826" spans="1:11" x14ac:dyDescent="0.25">
      <c r="A9826" s="1">
        <v>40513</v>
      </c>
      <c r="B9826" t="s">
        <v>145</v>
      </c>
      <c r="C9826" t="s">
        <v>26</v>
      </c>
      <c r="D9826" t="s">
        <v>26</v>
      </c>
      <c r="E9826" t="s">
        <v>26</v>
      </c>
      <c r="F9826">
        <v>386194456.93000001</v>
      </c>
      <c r="G9826">
        <v>337889905.25</v>
      </c>
      <c r="H9826">
        <v>509470441.91000003</v>
      </c>
      <c r="I9826" t="s">
        <v>26</v>
      </c>
      <c r="J9826" t="s">
        <v>26</v>
      </c>
      <c r="K9826" t="s">
        <v>26</v>
      </c>
    </row>
    <row r="9827" spans="1:11" x14ac:dyDescent="0.25">
      <c r="A9827" s="1">
        <v>40513</v>
      </c>
      <c r="B9827" t="s">
        <v>146</v>
      </c>
      <c r="C9827" t="s">
        <v>26</v>
      </c>
      <c r="D9827" t="s">
        <v>26</v>
      </c>
      <c r="E9827" t="s">
        <v>26</v>
      </c>
      <c r="F9827">
        <v>409825921.98000002</v>
      </c>
      <c r="G9827">
        <v>354267802.42000002</v>
      </c>
      <c r="H9827">
        <v>554899165.04999995</v>
      </c>
      <c r="I9827" t="s">
        <v>26</v>
      </c>
      <c r="J9827" t="s">
        <v>26</v>
      </c>
      <c r="K9827" t="s">
        <v>26</v>
      </c>
    </row>
    <row r="9828" spans="1:11" x14ac:dyDescent="0.25">
      <c r="A9828" s="1">
        <v>40513</v>
      </c>
      <c r="B9828" t="s">
        <v>2</v>
      </c>
      <c r="C9828" t="s">
        <v>26</v>
      </c>
      <c r="D9828" t="s">
        <v>26</v>
      </c>
      <c r="E9828" t="s">
        <v>26</v>
      </c>
      <c r="F9828">
        <v>379176529.04000002</v>
      </c>
      <c r="G9828">
        <v>328153242.49000001</v>
      </c>
      <c r="H9828">
        <v>523077879.48000002</v>
      </c>
      <c r="I9828" t="s">
        <v>26</v>
      </c>
      <c r="J9828" t="s">
        <v>26</v>
      </c>
      <c r="K9828" t="s">
        <v>26</v>
      </c>
    </row>
    <row r="9829" spans="1:11" x14ac:dyDescent="0.25">
      <c r="A9829" s="1">
        <v>40513</v>
      </c>
      <c r="B9829" t="s">
        <v>147</v>
      </c>
      <c r="C9829" t="s">
        <v>26</v>
      </c>
      <c r="D9829" t="s">
        <v>26</v>
      </c>
      <c r="E9829" t="s">
        <v>26</v>
      </c>
      <c r="F9829">
        <v>385307623.64999998</v>
      </c>
      <c r="G9829">
        <v>312461911.98000002</v>
      </c>
      <c r="H9829">
        <v>549347470.83000004</v>
      </c>
      <c r="I9829" t="s">
        <v>26</v>
      </c>
      <c r="J9829" t="s">
        <v>26</v>
      </c>
      <c r="K9829" t="s">
        <v>26</v>
      </c>
    </row>
    <row r="9830" spans="1:11" x14ac:dyDescent="0.25">
      <c r="A9830" s="1">
        <v>40513</v>
      </c>
      <c r="B9830" t="s">
        <v>148</v>
      </c>
      <c r="C9830" t="s">
        <v>26</v>
      </c>
      <c r="D9830" t="s">
        <v>26</v>
      </c>
      <c r="E9830" t="s">
        <v>26</v>
      </c>
      <c r="F9830">
        <v>379648573.87</v>
      </c>
      <c r="G9830">
        <v>324579421.89999998</v>
      </c>
      <c r="H9830">
        <v>504857538.99000001</v>
      </c>
      <c r="I9830" t="s">
        <v>26</v>
      </c>
      <c r="J9830" t="s">
        <v>26</v>
      </c>
      <c r="K9830" t="s">
        <v>26</v>
      </c>
    </row>
    <row r="9831" spans="1:11" x14ac:dyDescent="0.25">
      <c r="A9831" s="1">
        <v>40513</v>
      </c>
      <c r="B9831" t="s">
        <v>149</v>
      </c>
      <c r="C9831" t="s">
        <v>26</v>
      </c>
      <c r="D9831" t="s">
        <v>26</v>
      </c>
      <c r="E9831" t="s">
        <v>26</v>
      </c>
      <c r="F9831">
        <v>364674407.39999998</v>
      </c>
      <c r="G9831">
        <v>302762214.04000002</v>
      </c>
      <c r="H9831">
        <v>500761347.81</v>
      </c>
      <c r="I9831" t="s">
        <v>26</v>
      </c>
      <c r="J9831" t="s">
        <v>26</v>
      </c>
      <c r="K9831" t="s">
        <v>26</v>
      </c>
    </row>
    <row r="9832" spans="1:11" x14ac:dyDescent="0.25">
      <c r="A9832" s="1">
        <v>40513</v>
      </c>
      <c r="B9832" t="s">
        <v>150</v>
      </c>
      <c r="C9832" t="s">
        <v>26</v>
      </c>
      <c r="D9832" t="s">
        <v>26</v>
      </c>
      <c r="E9832" t="s">
        <v>26</v>
      </c>
      <c r="F9832">
        <v>408622187.80000001</v>
      </c>
      <c r="G9832">
        <v>336190884.67000002</v>
      </c>
      <c r="H9832">
        <v>582067343.70000005</v>
      </c>
      <c r="I9832" t="s">
        <v>26</v>
      </c>
      <c r="J9832" t="s">
        <v>26</v>
      </c>
      <c r="K9832" t="s">
        <v>26</v>
      </c>
    </row>
    <row r="9833" spans="1:11" x14ac:dyDescent="0.25">
      <c r="A9833" s="1">
        <v>40513</v>
      </c>
      <c r="B9833" t="s">
        <v>151</v>
      </c>
      <c r="C9833" t="s">
        <v>26</v>
      </c>
      <c r="D9833" t="s">
        <v>26</v>
      </c>
      <c r="E9833" t="s">
        <v>26</v>
      </c>
      <c r="F9833">
        <v>331100243.06999999</v>
      </c>
      <c r="G9833">
        <v>283253611.06</v>
      </c>
      <c r="H9833">
        <v>470857573.69</v>
      </c>
      <c r="I9833" t="s">
        <v>26</v>
      </c>
      <c r="J9833" t="s">
        <v>26</v>
      </c>
      <c r="K9833" t="s">
        <v>26</v>
      </c>
    </row>
    <row r="9834" spans="1:11" x14ac:dyDescent="0.25">
      <c r="A9834" s="1">
        <v>40513</v>
      </c>
      <c r="B9834" t="s">
        <v>152</v>
      </c>
      <c r="C9834" t="s">
        <v>26</v>
      </c>
      <c r="D9834" t="s">
        <v>26</v>
      </c>
      <c r="E9834" t="s">
        <v>26</v>
      </c>
      <c r="F9834">
        <v>351287127.77999997</v>
      </c>
      <c r="G9834">
        <v>317509454.43000001</v>
      </c>
      <c r="H9834">
        <v>444145403.82999998</v>
      </c>
      <c r="I9834" t="s">
        <v>26</v>
      </c>
      <c r="J9834" t="s">
        <v>26</v>
      </c>
      <c r="K9834" t="s">
        <v>26</v>
      </c>
    </row>
    <row r="9835" spans="1:11" x14ac:dyDescent="0.25">
      <c r="A9835" s="1">
        <v>40513</v>
      </c>
      <c r="B9835" t="s">
        <v>153</v>
      </c>
      <c r="C9835" t="s">
        <v>26</v>
      </c>
      <c r="D9835" t="s">
        <v>26</v>
      </c>
      <c r="E9835" t="s">
        <v>26</v>
      </c>
      <c r="F9835">
        <v>432947644.25</v>
      </c>
      <c r="G9835">
        <v>396598274.48000002</v>
      </c>
      <c r="H9835">
        <v>523179457.12</v>
      </c>
      <c r="I9835" t="s">
        <v>26</v>
      </c>
      <c r="J9835" t="s">
        <v>26</v>
      </c>
      <c r="K9835" t="s">
        <v>26</v>
      </c>
    </row>
    <row r="9836" spans="1:11" x14ac:dyDescent="0.25">
      <c r="A9836" s="1">
        <v>40513</v>
      </c>
      <c r="B9836" t="s">
        <v>154</v>
      </c>
      <c r="C9836" t="s">
        <v>26</v>
      </c>
      <c r="D9836" t="s">
        <v>26</v>
      </c>
      <c r="E9836" t="s">
        <v>26</v>
      </c>
      <c r="F9836">
        <v>381225907.95999998</v>
      </c>
      <c r="G9836">
        <v>342229975.86000001</v>
      </c>
      <c r="H9836">
        <v>507903103.55000001</v>
      </c>
      <c r="I9836" t="s">
        <v>26</v>
      </c>
      <c r="J9836" t="s">
        <v>26</v>
      </c>
      <c r="K9836" t="s">
        <v>26</v>
      </c>
    </row>
    <row r="9837" spans="1:11" x14ac:dyDescent="0.25">
      <c r="A9837" s="1">
        <v>40513</v>
      </c>
      <c r="B9837" t="s">
        <v>155</v>
      </c>
      <c r="C9837" t="s">
        <v>26</v>
      </c>
      <c r="D9837" t="s">
        <v>26</v>
      </c>
      <c r="E9837" t="s">
        <v>26</v>
      </c>
      <c r="F9837">
        <v>351043249.75</v>
      </c>
      <c r="G9837">
        <v>320061986.62</v>
      </c>
      <c r="H9837">
        <v>438151867.45999998</v>
      </c>
      <c r="I9837" t="s">
        <v>26</v>
      </c>
      <c r="J9837" t="s">
        <v>26</v>
      </c>
      <c r="K9837" t="s">
        <v>26</v>
      </c>
    </row>
    <row r="9838" spans="1:11" x14ac:dyDescent="0.25">
      <c r="A9838" s="1">
        <v>40544</v>
      </c>
      <c r="B9838" t="s">
        <v>1</v>
      </c>
      <c r="C9838" t="s">
        <v>26</v>
      </c>
      <c r="D9838" t="s">
        <v>26</v>
      </c>
      <c r="E9838" t="s">
        <v>26</v>
      </c>
      <c r="F9838">
        <v>384593694.75</v>
      </c>
      <c r="G9838">
        <v>330441577.08999997</v>
      </c>
      <c r="H9838">
        <v>524260908.93000001</v>
      </c>
      <c r="I9838" t="s">
        <v>26</v>
      </c>
      <c r="J9838" t="s">
        <v>26</v>
      </c>
      <c r="K9838" t="s">
        <v>26</v>
      </c>
    </row>
    <row r="9839" spans="1:11" x14ac:dyDescent="0.25">
      <c r="A9839" s="1">
        <v>40544</v>
      </c>
      <c r="B9839" t="s">
        <v>126</v>
      </c>
      <c r="C9839" t="s">
        <v>26</v>
      </c>
      <c r="D9839" t="s">
        <v>26</v>
      </c>
      <c r="E9839" t="s">
        <v>26</v>
      </c>
      <c r="F9839">
        <v>388336089.76999998</v>
      </c>
      <c r="G9839">
        <v>336193276.66000003</v>
      </c>
      <c r="H9839">
        <v>523329873.57999998</v>
      </c>
      <c r="I9839" t="s">
        <v>26</v>
      </c>
      <c r="J9839" t="s">
        <v>26</v>
      </c>
      <c r="K9839" t="s">
        <v>26</v>
      </c>
    </row>
    <row r="9840" spans="1:11" x14ac:dyDescent="0.25">
      <c r="A9840" s="1">
        <v>40544</v>
      </c>
      <c r="B9840" t="s">
        <v>127</v>
      </c>
      <c r="C9840" t="s">
        <v>26</v>
      </c>
      <c r="D9840" t="s">
        <v>26</v>
      </c>
      <c r="E9840" t="s">
        <v>26</v>
      </c>
      <c r="F9840">
        <v>392532240.42000002</v>
      </c>
      <c r="G9840">
        <v>336233831.56</v>
      </c>
      <c r="H9840">
        <v>562928673.20000005</v>
      </c>
      <c r="I9840" t="s">
        <v>26</v>
      </c>
      <c r="J9840" t="s">
        <v>26</v>
      </c>
      <c r="K9840" t="s">
        <v>26</v>
      </c>
    </row>
    <row r="9841" spans="1:11" x14ac:dyDescent="0.25">
      <c r="A9841" s="1">
        <v>40544</v>
      </c>
      <c r="B9841" t="s">
        <v>113</v>
      </c>
      <c r="C9841" t="s">
        <v>26</v>
      </c>
      <c r="D9841" t="s">
        <v>26</v>
      </c>
      <c r="E9841" t="s">
        <v>26</v>
      </c>
      <c r="F9841">
        <v>387109276.50999999</v>
      </c>
      <c r="G9841">
        <v>331264414.17000002</v>
      </c>
      <c r="H9841">
        <v>520056248.86000001</v>
      </c>
      <c r="I9841" t="s">
        <v>26</v>
      </c>
      <c r="J9841" t="s">
        <v>26</v>
      </c>
      <c r="K9841" t="s">
        <v>26</v>
      </c>
    </row>
    <row r="9842" spans="1:11" x14ac:dyDescent="0.25">
      <c r="A9842" s="1">
        <v>40544</v>
      </c>
      <c r="B9842" t="s">
        <v>128</v>
      </c>
      <c r="C9842" t="s">
        <v>26</v>
      </c>
      <c r="D9842" t="s">
        <v>26</v>
      </c>
      <c r="E9842" t="s">
        <v>26</v>
      </c>
      <c r="F9842">
        <v>359866382.70999998</v>
      </c>
      <c r="G9842">
        <v>301986130.89999998</v>
      </c>
      <c r="H9842">
        <v>505646000.16000003</v>
      </c>
      <c r="I9842" t="s">
        <v>26</v>
      </c>
      <c r="J9842" t="s">
        <v>26</v>
      </c>
      <c r="K9842" t="s">
        <v>26</v>
      </c>
    </row>
    <row r="9843" spans="1:11" x14ac:dyDescent="0.25">
      <c r="A9843" s="1">
        <v>40544</v>
      </c>
      <c r="B9843" t="s">
        <v>129</v>
      </c>
      <c r="C9843" t="s">
        <v>26</v>
      </c>
      <c r="D9843" t="s">
        <v>26</v>
      </c>
      <c r="E9843" t="s">
        <v>26</v>
      </c>
      <c r="F9843">
        <v>385530417.38999999</v>
      </c>
      <c r="G9843">
        <v>349604104.91000003</v>
      </c>
      <c r="H9843">
        <v>488878383.30000001</v>
      </c>
      <c r="I9843" t="s">
        <v>26</v>
      </c>
      <c r="J9843" t="s">
        <v>26</v>
      </c>
      <c r="K9843" t="s">
        <v>26</v>
      </c>
    </row>
    <row r="9844" spans="1:11" x14ac:dyDescent="0.25">
      <c r="A9844" s="1">
        <v>40544</v>
      </c>
      <c r="B9844" t="s">
        <v>130</v>
      </c>
      <c r="C9844" t="s">
        <v>26</v>
      </c>
      <c r="D9844" t="s">
        <v>26</v>
      </c>
      <c r="E9844" t="s">
        <v>26</v>
      </c>
      <c r="F9844">
        <v>437846140.68000001</v>
      </c>
      <c r="G9844">
        <v>337847885.97000003</v>
      </c>
      <c r="H9844">
        <v>781194017.60000002</v>
      </c>
      <c r="I9844" t="s">
        <v>26</v>
      </c>
      <c r="J9844" t="s">
        <v>26</v>
      </c>
      <c r="K9844" t="s">
        <v>26</v>
      </c>
    </row>
    <row r="9845" spans="1:11" x14ac:dyDescent="0.25">
      <c r="A9845" s="1">
        <v>40544</v>
      </c>
      <c r="B9845" t="s">
        <v>131</v>
      </c>
      <c r="C9845" t="s">
        <v>26</v>
      </c>
      <c r="D9845" t="s">
        <v>26</v>
      </c>
      <c r="E9845" t="s">
        <v>26</v>
      </c>
      <c r="F9845">
        <v>438246053.52999997</v>
      </c>
      <c r="G9845">
        <v>355547629.14999998</v>
      </c>
      <c r="H9845">
        <v>692292119.26999998</v>
      </c>
      <c r="I9845" t="s">
        <v>26</v>
      </c>
      <c r="J9845" t="s">
        <v>26</v>
      </c>
      <c r="K9845" t="s">
        <v>26</v>
      </c>
    </row>
    <row r="9846" spans="1:11" x14ac:dyDescent="0.25">
      <c r="A9846" s="1">
        <v>40544</v>
      </c>
      <c r="B9846" t="s">
        <v>132</v>
      </c>
      <c r="C9846" t="s">
        <v>26</v>
      </c>
      <c r="D9846" t="s">
        <v>26</v>
      </c>
      <c r="E9846" t="s">
        <v>26</v>
      </c>
      <c r="F9846">
        <v>394391781.50999999</v>
      </c>
      <c r="G9846">
        <v>341561786.31</v>
      </c>
      <c r="H9846">
        <v>517456893.41000003</v>
      </c>
      <c r="I9846" t="s">
        <v>26</v>
      </c>
      <c r="J9846" t="s">
        <v>26</v>
      </c>
      <c r="K9846" t="s">
        <v>26</v>
      </c>
    </row>
    <row r="9847" spans="1:11" x14ac:dyDescent="0.25">
      <c r="A9847" s="1">
        <v>40544</v>
      </c>
      <c r="B9847" t="s">
        <v>133</v>
      </c>
      <c r="C9847" t="s">
        <v>26</v>
      </c>
      <c r="D9847" t="s">
        <v>26</v>
      </c>
      <c r="E9847" t="s">
        <v>26</v>
      </c>
      <c r="F9847">
        <v>351021353.44999999</v>
      </c>
      <c r="G9847">
        <v>303457642.85000002</v>
      </c>
      <c r="H9847">
        <v>469587562.25</v>
      </c>
      <c r="I9847" t="s">
        <v>26</v>
      </c>
      <c r="J9847" t="s">
        <v>26</v>
      </c>
      <c r="K9847" t="s">
        <v>26</v>
      </c>
    </row>
    <row r="9848" spans="1:11" x14ac:dyDescent="0.25">
      <c r="A9848" s="1">
        <v>40544</v>
      </c>
      <c r="B9848" t="s">
        <v>134</v>
      </c>
      <c r="C9848" t="s">
        <v>26</v>
      </c>
      <c r="D9848" t="s">
        <v>26</v>
      </c>
      <c r="E9848" t="s">
        <v>26</v>
      </c>
      <c r="F9848">
        <v>362668508.06</v>
      </c>
      <c r="G9848">
        <v>333827278.82999998</v>
      </c>
      <c r="H9848">
        <v>429027317.74000001</v>
      </c>
      <c r="I9848" t="s">
        <v>26</v>
      </c>
      <c r="J9848" t="s">
        <v>26</v>
      </c>
      <c r="K9848" t="s">
        <v>26</v>
      </c>
    </row>
    <row r="9849" spans="1:11" x14ac:dyDescent="0.25">
      <c r="A9849" s="1">
        <v>40544</v>
      </c>
      <c r="B9849" t="s">
        <v>135</v>
      </c>
      <c r="C9849" t="s">
        <v>26</v>
      </c>
      <c r="D9849" t="s">
        <v>26</v>
      </c>
      <c r="E9849" t="s">
        <v>26</v>
      </c>
      <c r="F9849">
        <v>350531886.24000001</v>
      </c>
      <c r="G9849">
        <v>303232130.74000001</v>
      </c>
      <c r="H9849">
        <v>487092300.97000003</v>
      </c>
      <c r="I9849" t="s">
        <v>26</v>
      </c>
      <c r="J9849" t="s">
        <v>26</v>
      </c>
      <c r="K9849" t="s">
        <v>26</v>
      </c>
    </row>
    <row r="9850" spans="1:11" x14ac:dyDescent="0.25">
      <c r="A9850" s="1">
        <v>40544</v>
      </c>
      <c r="B9850" t="s">
        <v>136</v>
      </c>
      <c r="C9850" t="s">
        <v>26</v>
      </c>
      <c r="D9850" t="s">
        <v>26</v>
      </c>
      <c r="E9850" t="s">
        <v>26</v>
      </c>
      <c r="F9850">
        <v>419062529.47000003</v>
      </c>
      <c r="G9850">
        <v>359390045.44999999</v>
      </c>
      <c r="H9850">
        <v>607007310.75999999</v>
      </c>
      <c r="I9850" t="s">
        <v>26</v>
      </c>
      <c r="J9850" t="s">
        <v>26</v>
      </c>
      <c r="K9850" t="s">
        <v>26</v>
      </c>
    </row>
    <row r="9851" spans="1:11" x14ac:dyDescent="0.25">
      <c r="A9851" s="1">
        <v>40544</v>
      </c>
      <c r="B9851" t="s">
        <v>137</v>
      </c>
      <c r="C9851" t="s">
        <v>26</v>
      </c>
      <c r="D9851" t="s">
        <v>26</v>
      </c>
      <c r="E9851" t="s">
        <v>26</v>
      </c>
      <c r="F9851">
        <v>396747759.19</v>
      </c>
      <c r="G9851">
        <v>327174336.01999998</v>
      </c>
      <c r="H9851">
        <v>686659833.70000005</v>
      </c>
      <c r="I9851" t="s">
        <v>26</v>
      </c>
      <c r="J9851" t="s">
        <v>26</v>
      </c>
      <c r="K9851" t="s">
        <v>26</v>
      </c>
    </row>
    <row r="9852" spans="1:11" x14ac:dyDescent="0.25">
      <c r="A9852" s="1">
        <v>40544</v>
      </c>
      <c r="B9852" t="s">
        <v>138</v>
      </c>
      <c r="C9852" t="s">
        <v>26</v>
      </c>
      <c r="D9852" t="s">
        <v>26</v>
      </c>
      <c r="E9852" t="s">
        <v>26</v>
      </c>
      <c r="F9852">
        <v>484646907.94</v>
      </c>
      <c r="G9852">
        <v>388912543.68000001</v>
      </c>
      <c r="H9852">
        <v>790681140.74000001</v>
      </c>
      <c r="I9852" t="s">
        <v>26</v>
      </c>
      <c r="J9852" t="s">
        <v>26</v>
      </c>
      <c r="K9852" t="s">
        <v>26</v>
      </c>
    </row>
    <row r="9853" spans="1:11" x14ac:dyDescent="0.25">
      <c r="A9853" s="1">
        <v>40544</v>
      </c>
      <c r="B9853" t="s">
        <v>139</v>
      </c>
      <c r="C9853" t="s">
        <v>26</v>
      </c>
      <c r="D9853" t="s">
        <v>26</v>
      </c>
      <c r="E9853" t="s">
        <v>26</v>
      </c>
      <c r="F9853">
        <v>415387292.88999999</v>
      </c>
      <c r="G9853">
        <v>351299048.11000001</v>
      </c>
      <c r="H9853">
        <v>640160770.95000005</v>
      </c>
      <c r="I9853" t="s">
        <v>26</v>
      </c>
      <c r="J9853" t="s">
        <v>26</v>
      </c>
      <c r="K9853" t="s">
        <v>26</v>
      </c>
    </row>
    <row r="9854" spans="1:11" x14ac:dyDescent="0.25">
      <c r="A9854" s="1">
        <v>40544</v>
      </c>
      <c r="B9854" t="s">
        <v>140</v>
      </c>
      <c r="C9854" t="s">
        <v>26</v>
      </c>
      <c r="D9854" t="s">
        <v>26</v>
      </c>
      <c r="E9854" t="s">
        <v>26</v>
      </c>
      <c r="F9854">
        <v>349342798.49000001</v>
      </c>
      <c r="G9854">
        <v>295194641</v>
      </c>
      <c r="H9854">
        <v>512453870.67000002</v>
      </c>
      <c r="I9854" t="s">
        <v>26</v>
      </c>
      <c r="J9854" t="s">
        <v>26</v>
      </c>
      <c r="K9854" t="s">
        <v>26</v>
      </c>
    </row>
    <row r="9855" spans="1:11" x14ac:dyDescent="0.25">
      <c r="A9855" s="1">
        <v>40544</v>
      </c>
      <c r="B9855" t="s">
        <v>141</v>
      </c>
      <c r="C9855" t="s">
        <v>26</v>
      </c>
      <c r="D9855" t="s">
        <v>26</v>
      </c>
      <c r="E9855" t="s">
        <v>26</v>
      </c>
      <c r="F9855">
        <v>399694974.24000001</v>
      </c>
      <c r="G9855">
        <v>357798241.75</v>
      </c>
      <c r="H9855">
        <v>532553601.79000002</v>
      </c>
      <c r="I9855" t="s">
        <v>26</v>
      </c>
      <c r="J9855" t="s">
        <v>26</v>
      </c>
      <c r="K9855" t="s">
        <v>26</v>
      </c>
    </row>
    <row r="9856" spans="1:11" x14ac:dyDescent="0.25">
      <c r="A9856" s="1">
        <v>40544</v>
      </c>
      <c r="B9856" t="s">
        <v>142</v>
      </c>
      <c r="C9856" t="s">
        <v>26</v>
      </c>
      <c r="D9856" t="s">
        <v>26</v>
      </c>
      <c r="E9856" t="s">
        <v>26</v>
      </c>
      <c r="F9856">
        <v>383492006.76999998</v>
      </c>
      <c r="G9856">
        <v>320627445.81</v>
      </c>
      <c r="H9856">
        <v>573799505.41999996</v>
      </c>
      <c r="I9856" t="s">
        <v>26</v>
      </c>
      <c r="J9856" t="s">
        <v>26</v>
      </c>
      <c r="K9856" t="s">
        <v>26</v>
      </c>
    </row>
    <row r="9857" spans="1:11" x14ac:dyDescent="0.25">
      <c r="A9857" s="1">
        <v>40544</v>
      </c>
      <c r="B9857" t="s">
        <v>143</v>
      </c>
      <c r="C9857" t="s">
        <v>26</v>
      </c>
      <c r="D9857" t="s">
        <v>26</v>
      </c>
      <c r="E9857" t="s">
        <v>26</v>
      </c>
      <c r="F9857">
        <v>372290434.35000002</v>
      </c>
      <c r="G9857">
        <v>333753428.36000001</v>
      </c>
      <c r="H9857">
        <v>469627493.02999997</v>
      </c>
      <c r="I9857" t="s">
        <v>26</v>
      </c>
      <c r="J9857" t="s">
        <v>26</v>
      </c>
      <c r="K9857" t="s">
        <v>26</v>
      </c>
    </row>
    <row r="9858" spans="1:11" x14ac:dyDescent="0.25">
      <c r="A9858" s="1">
        <v>40544</v>
      </c>
      <c r="B9858" t="s">
        <v>144</v>
      </c>
      <c r="C9858" t="s">
        <v>26</v>
      </c>
      <c r="D9858" t="s">
        <v>26</v>
      </c>
      <c r="E9858" t="s">
        <v>26</v>
      </c>
      <c r="F9858">
        <v>366201573.43000001</v>
      </c>
      <c r="G9858">
        <v>307768673.63</v>
      </c>
      <c r="H9858">
        <v>557458967.14999998</v>
      </c>
      <c r="I9858" t="s">
        <v>26</v>
      </c>
      <c r="J9858" t="s">
        <v>26</v>
      </c>
      <c r="K9858" t="s">
        <v>26</v>
      </c>
    </row>
    <row r="9859" spans="1:11" x14ac:dyDescent="0.25">
      <c r="A9859" s="1">
        <v>40544</v>
      </c>
      <c r="B9859" t="s">
        <v>145</v>
      </c>
      <c r="C9859" t="s">
        <v>26</v>
      </c>
      <c r="D9859" t="s">
        <v>26</v>
      </c>
      <c r="E9859" t="s">
        <v>26</v>
      </c>
      <c r="F9859">
        <v>386812368.06</v>
      </c>
      <c r="G9859">
        <v>338802208</v>
      </c>
      <c r="H9859">
        <v>509470441.91000003</v>
      </c>
      <c r="I9859" t="s">
        <v>26</v>
      </c>
      <c r="J9859" t="s">
        <v>26</v>
      </c>
      <c r="K9859" t="s">
        <v>26</v>
      </c>
    </row>
    <row r="9860" spans="1:11" x14ac:dyDescent="0.25">
      <c r="A9860" s="1">
        <v>40544</v>
      </c>
      <c r="B9860" t="s">
        <v>146</v>
      </c>
      <c r="C9860" t="s">
        <v>26</v>
      </c>
      <c r="D9860" t="s">
        <v>26</v>
      </c>
      <c r="E9860" t="s">
        <v>26</v>
      </c>
      <c r="F9860">
        <v>410358695.68000001</v>
      </c>
      <c r="G9860">
        <v>355082618.36000001</v>
      </c>
      <c r="H9860">
        <v>554899165.04999995</v>
      </c>
      <c r="I9860" t="s">
        <v>26</v>
      </c>
      <c r="J9860" t="s">
        <v>26</v>
      </c>
      <c r="K9860" t="s">
        <v>26</v>
      </c>
    </row>
    <row r="9861" spans="1:11" x14ac:dyDescent="0.25">
      <c r="A9861" s="1">
        <v>40544</v>
      </c>
      <c r="B9861" t="s">
        <v>2</v>
      </c>
      <c r="C9861" t="s">
        <v>26</v>
      </c>
      <c r="D9861" t="s">
        <v>26</v>
      </c>
      <c r="E9861" t="s">
        <v>26</v>
      </c>
      <c r="F9861">
        <v>379783211.48000002</v>
      </c>
      <c r="G9861">
        <v>329006440.92000002</v>
      </c>
      <c r="H9861">
        <v>523077879.48000002</v>
      </c>
      <c r="I9861" t="s">
        <v>26</v>
      </c>
      <c r="J9861" t="s">
        <v>26</v>
      </c>
      <c r="K9861" t="s">
        <v>26</v>
      </c>
    </row>
    <row r="9862" spans="1:11" x14ac:dyDescent="0.25">
      <c r="A9862" s="1">
        <v>40544</v>
      </c>
      <c r="B9862" t="s">
        <v>147</v>
      </c>
      <c r="C9862" t="s">
        <v>26</v>
      </c>
      <c r="D9862" t="s">
        <v>26</v>
      </c>
      <c r="E9862" t="s">
        <v>26</v>
      </c>
      <c r="F9862">
        <v>386078238.89999998</v>
      </c>
      <c r="G9862">
        <v>313618021.05000001</v>
      </c>
      <c r="H9862">
        <v>549347470.83000004</v>
      </c>
      <c r="I9862" t="s">
        <v>26</v>
      </c>
      <c r="J9862" t="s">
        <v>26</v>
      </c>
      <c r="K9862" t="s">
        <v>26</v>
      </c>
    </row>
    <row r="9863" spans="1:11" x14ac:dyDescent="0.25">
      <c r="A9863" s="1">
        <v>40544</v>
      </c>
      <c r="B9863" t="s">
        <v>148</v>
      </c>
      <c r="C9863" t="s">
        <v>26</v>
      </c>
      <c r="D9863" t="s">
        <v>26</v>
      </c>
      <c r="E9863" t="s">
        <v>26</v>
      </c>
      <c r="F9863">
        <v>380293976.44999999</v>
      </c>
      <c r="G9863">
        <v>325618076.05000001</v>
      </c>
      <c r="H9863">
        <v>504857538.99000001</v>
      </c>
      <c r="I9863" t="s">
        <v>26</v>
      </c>
      <c r="J9863" t="s">
        <v>26</v>
      </c>
      <c r="K9863" t="s">
        <v>26</v>
      </c>
    </row>
    <row r="9864" spans="1:11" x14ac:dyDescent="0.25">
      <c r="A9864" s="1">
        <v>40544</v>
      </c>
      <c r="B9864" t="s">
        <v>149</v>
      </c>
      <c r="C9864" t="s">
        <v>26</v>
      </c>
      <c r="D9864" t="s">
        <v>26</v>
      </c>
      <c r="E9864" t="s">
        <v>26</v>
      </c>
      <c r="F9864">
        <v>365148484.13</v>
      </c>
      <c r="G9864">
        <v>303549395.79000002</v>
      </c>
      <c r="H9864">
        <v>500761347.81</v>
      </c>
      <c r="I9864" t="s">
        <v>26</v>
      </c>
      <c r="J9864" t="s">
        <v>26</v>
      </c>
      <c r="K9864" t="s">
        <v>26</v>
      </c>
    </row>
    <row r="9865" spans="1:11" x14ac:dyDescent="0.25">
      <c r="A9865" s="1">
        <v>40544</v>
      </c>
      <c r="B9865" t="s">
        <v>150</v>
      </c>
      <c r="C9865" t="s">
        <v>26</v>
      </c>
      <c r="D9865" t="s">
        <v>26</v>
      </c>
      <c r="E9865" t="s">
        <v>26</v>
      </c>
      <c r="F9865">
        <v>409439432.17000002</v>
      </c>
      <c r="G9865">
        <v>337434790.94</v>
      </c>
      <c r="H9865">
        <v>582067343.70000005</v>
      </c>
      <c r="I9865" t="s">
        <v>26</v>
      </c>
      <c r="J9865" t="s">
        <v>26</v>
      </c>
      <c r="K9865" t="s">
        <v>26</v>
      </c>
    </row>
    <row r="9866" spans="1:11" x14ac:dyDescent="0.25">
      <c r="A9866" s="1">
        <v>40544</v>
      </c>
      <c r="B9866" t="s">
        <v>151</v>
      </c>
      <c r="C9866" t="s">
        <v>26</v>
      </c>
      <c r="D9866" t="s">
        <v>26</v>
      </c>
      <c r="E9866" t="s">
        <v>26</v>
      </c>
      <c r="F9866">
        <v>331398233.29000002</v>
      </c>
      <c r="G9866">
        <v>283678491.48000002</v>
      </c>
      <c r="H9866">
        <v>470857573.69</v>
      </c>
      <c r="I9866" t="s">
        <v>26</v>
      </c>
      <c r="J9866" t="s">
        <v>26</v>
      </c>
      <c r="K9866" t="s">
        <v>26</v>
      </c>
    </row>
    <row r="9867" spans="1:11" x14ac:dyDescent="0.25">
      <c r="A9867" s="1">
        <v>40544</v>
      </c>
      <c r="B9867" t="s">
        <v>152</v>
      </c>
      <c r="C9867" t="s">
        <v>26</v>
      </c>
      <c r="D9867" t="s">
        <v>26</v>
      </c>
      <c r="E9867" t="s">
        <v>26</v>
      </c>
      <c r="F9867">
        <v>351743801.04000002</v>
      </c>
      <c r="G9867">
        <v>318144473.33999997</v>
      </c>
      <c r="H9867">
        <v>444234232.91000003</v>
      </c>
      <c r="I9867" t="s">
        <v>26</v>
      </c>
      <c r="J9867" t="s">
        <v>26</v>
      </c>
      <c r="K9867" t="s">
        <v>26</v>
      </c>
    </row>
    <row r="9868" spans="1:11" x14ac:dyDescent="0.25">
      <c r="A9868" s="1">
        <v>40544</v>
      </c>
      <c r="B9868" t="s">
        <v>153</v>
      </c>
      <c r="C9868" t="s">
        <v>26</v>
      </c>
      <c r="D9868" t="s">
        <v>26</v>
      </c>
      <c r="E9868" t="s">
        <v>26</v>
      </c>
      <c r="F9868">
        <v>433120823.31</v>
      </c>
      <c r="G9868">
        <v>396875893.26999998</v>
      </c>
      <c r="H9868">
        <v>523179457.12</v>
      </c>
      <c r="I9868" t="s">
        <v>26</v>
      </c>
      <c r="J9868" t="s">
        <v>26</v>
      </c>
      <c r="K9868" t="s">
        <v>26</v>
      </c>
    </row>
    <row r="9869" spans="1:11" x14ac:dyDescent="0.25">
      <c r="A9869" s="1">
        <v>40544</v>
      </c>
      <c r="B9869" t="s">
        <v>154</v>
      </c>
      <c r="C9869" t="s">
        <v>26</v>
      </c>
      <c r="D9869" t="s">
        <v>26</v>
      </c>
      <c r="E9869" t="s">
        <v>26</v>
      </c>
      <c r="F9869">
        <v>383017669.73000002</v>
      </c>
      <c r="G9869">
        <v>344830923.67000002</v>
      </c>
      <c r="H9869">
        <v>507903103.55000001</v>
      </c>
      <c r="I9869" t="s">
        <v>26</v>
      </c>
      <c r="J9869" t="s">
        <v>26</v>
      </c>
      <c r="K9869" t="s">
        <v>26</v>
      </c>
    </row>
    <row r="9870" spans="1:11" x14ac:dyDescent="0.25">
      <c r="A9870" s="1">
        <v>40544</v>
      </c>
      <c r="B9870" t="s">
        <v>155</v>
      </c>
      <c r="C9870" t="s">
        <v>26</v>
      </c>
      <c r="D9870" t="s">
        <v>26</v>
      </c>
      <c r="E9870" t="s">
        <v>26</v>
      </c>
      <c r="F9870">
        <v>351604918.94999999</v>
      </c>
      <c r="G9870">
        <v>320894147.77999997</v>
      </c>
      <c r="H9870">
        <v>438151867.45999998</v>
      </c>
      <c r="I9870" t="s">
        <v>26</v>
      </c>
      <c r="J9870" t="s">
        <v>26</v>
      </c>
      <c r="K9870" t="s">
        <v>26</v>
      </c>
    </row>
    <row r="9871" spans="1:11" x14ac:dyDescent="0.25">
      <c r="A9871" s="1">
        <v>40575</v>
      </c>
      <c r="B9871" t="s">
        <v>1</v>
      </c>
      <c r="C9871" t="s">
        <v>26</v>
      </c>
      <c r="D9871" t="s">
        <v>26</v>
      </c>
      <c r="E9871" t="s">
        <v>26</v>
      </c>
      <c r="F9871">
        <v>386093610.16000003</v>
      </c>
      <c r="G9871">
        <v>331730299.24000001</v>
      </c>
      <c r="H9871">
        <v>526305526.48000002</v>
      </c>
      <c r="I9871" t="s">
        <v>26</v>
      </c>
      <c r="J9871" t="s">
        <v>26</v>
      </c>
      <c r="K9871" t="s">
        <v>26</v>
      </c>
    </row>
    <row r="9872" spans="1:11" x14ac:dyDescent="0.25">
      <c r="A9872" s="1">
        <v>40575</v>
      </c>
      <c r="B9872" t="s">
        <v>126</v>
      </c>
      <c r="C9872" t="s">
        <v>26</v>
      </c>
      <c r="D9872" t="s">
        <v>26</v>
      </c>
      <c r="E9872" t="s">
        <v>26</v>
      </c>
      <c r="F9872">
        <v>389656432.48000002</v>
      </c>
      <c r="G9872">
        <v>337706146.41000003</v>
      </c>
      <c r="H9872">
        <v>524271867.36000001</v>
      </c>
      <c r="I9872" t="s">
        <v>26</v>
      </c>
      <c r="J9872" t="s">
        <v>26</v>
      </c>
      <c r="K9872" t="s">
        <v>26</v>
      </c>
    </row>
    <row r="9873" spans="1:11" x14ac:dyDescent="0.25">
      <c r="A9873" s="1">
        <v>40575</v>
      </c>
      <c r="B9873" t="s">
        <v>127</v>
      </c>
      <c r="C9873" t="s">
        <v>26</v>
      </c>
      <c r="D9873" t="s">
        <v>26</v>
      </c>
      <c r="E9873" t="s">
        <v>26</v>
      </c>
      <c r="F9873">
        <v>396025777.36000001</v>
      </c>
      <c r="G9873">
        <v>338183987.77999997</v>
      </c>
      <c r="H9873">
        <v>570584503.14999998</v>
      </c>
      <c r="I9873" t="s">
        <v>26</v>
      </c>
      <c r="J9873" t="s">
        <v>26</v>
      </c>
      <c r="K9873" t="s">
        <v>26</v>
      </c>
    </row>
    <row r="9874" spans="1:11" x14ac:dyDescent="0.25">
      <c r="A9874" s="1">
        <v>40575</v>
      </c>
      <c r="B9874" t="s">
        <v>113</v>
      </c>
      <c r="C9874" t="s">
        <v>26</v>
      </c>
      <c r="D9874" t="s">
        <v>26</v>
      </c>
      <c r="E9874" t="s">
        <v>26</v>
      </c>
      <c r="F9874">
        <v>387573807.63999999</v>
      </c>
      <c r="G9874">
        <v>331993195.88</v>
      </c>
      <c r="H9874">
        <v>520056248.86000001</v>
      </c>
      <c r="I9874" t="s">
        <v>26</v>
      </c>
      <c r="J9874" t="s">
        <v>26</v>
      </c>
      <c r="K9874" t="s">
        <v>26</v>
      </c>
    </row>
    <row r="9875" spans="1:11" x14ac:dyDescent="0.25">
      <c r="A9875" s="1">
        <v>40575</v>
      </c>
      <c r="B9875" t="s">
        <v>128</v>
      </c>
      <c r="C9875" t="s">
        <v>26</v>
      </c>
      <c r="D9875" t="s">
        <v>26</v>
      </c>
      <c r="E9875" t="s">
        <v>26</v>
      </c>
      <c r="F9875">
        <v>360694075.38999999</v>
      </c>
      <c r="G9875">
        <v>303254472.64999998</v>
      </c>
      <c r="H9875">
        <v>505696564.75999999</v>
      </c>
      <c r="I9875" t="s">
        <v>26</v>
      </c>
      <c r="J9875" t="s">
        <v>26</v>
      </c>
      <c r="K9875" t="s">
        <v>26</v>
      </c>
    </row>
    <row r="9876" spans="1:11" x14ac:dyDescent="0.25">
      <c r="A9876" s="1">
        <v>40575</v>
      </c>
      <c r="B9876" t="s">
        <v>129</v>
      </c>
      <c r="C9876" t="s">
        <v>26</v>
      </c>
      <c r="D9876" t="s">
        <v>26</v>
      </c>
      <c r="E9876" t="s">
        <v>26</v>
      </c>
      <c r="F9876">
        <v>386378584.31</v>
      </c>
      <c r="G9876">
        <v>350827719.27999997</v>
      </c>
      <c r="H9876">
        <v>489025046.81</v>
      </c>
      <c r="I9876" t="s">
        <v>26</v>
      </c>
      <c r="J9876" t="s">
        <v>26</v>
      </c>
      <c r="K9876" t="s">
        <v>26</v>
      </c>
    </row>
    <row r="9877" spans="1:11" x14ac:dyDescent="0.25">
      <c r="A9877" s="1">
        <v>40575</v>
      </c>
      <c r="B9877" t="s">
        <v>130</v>
      </c>
      <c r="C9877" t="s">
        <v>26</v>
      </c>
      <c r="D9877" t="s">
        <v>26</v>
      </c>
      <c r="E9877" t="s">
        <v>26</v>
      </c>
      <c r="F9877">
        <v>438283986.82999998</v>
      </c>
      <c r="G9877">
        <v>338456012.17000002</v>
      </c>
      <c r="H9877">
        <v>781194017.60000002</v>
      </c>
      <c r="I9877" t="s">
        <v>26</v>
      </c>
      <c r="J9877" t="s">
        <v>26</v>
      </c>
      <c r="K9877" t="s">
        <v>26</v>
      </c>
    </row>
    <row r="9878" spans="1:11" x14ac:dyDescent="0.25">
      <c r="A9878" s="1">
        <v>40575</v>
      </c>
      <c r="B9878" t="s">
        <v>131</v>
      </c>
      <c r="C9878" t="s">
        <v>26</v>
      </c>
      <c r="D9878" t="s">
        <v>26</v>
      </c>
      <c r="E9878" t="s">
        <v>26</v>
      </c>
      <c r="F9878">
        <v>440349634.57999998</v>
      </c>
      <c r="G9878">
        <v>358427564.94999999</v>
      </c>
      <c r="H9878">
        <v>692292119.26999998</v>
      </c>
      <c r="I9878" t="s">
        <v>26</v>
      </c>
      <c r="J9878" t="s">
        <v>26</v>
      </c>
      <c r="K9878" t="s">
        <v>26</v>
      </c>
    </row>
    <row r="9879" spans="1:11" x14ac:dyDescent="0.25">
      <c r="A9879" s="1">
        <v>40575</v>
      </c>
      <c r="B9879" t="s">
        <v>132</v>
      </c>
      <c r="C9879" t="s">
        <v>26</v>
      </c>
      <c r="D9879" t="s">
        <v>26</v>
      </c>
      <c r="E9879" t="s">
        <v>26</v>
      </c>
      <c r="F9879">
        <v>396205983.69999999</v>
      </c>
      <c r="G9879">
        <v>342484003.13</v>
      </c>
      <c r="H9879">
        <v>521182583.05000001</v>
      </c>
      <c r="I9879" t="s">
        <v>26</v>
      </c>
      <c r="J9879" t="s">
        <v>26</v>
      </c>
      <c r="K9879" t="s">
        <v>26</v>
      </c>
    </row>
    <row r="9880" spans="1:11" x14ac:dyDescent="0.25">
      <c r="A9880" s="1">
        <v>40575</v>
      </c>
      <c r="B9880" t="s">
        <v>133</v>
      </c>
      <c r="C9880" t="s">
        <v>26</v>
      </c>
      <c r="D9880" t="s">
        <v>26</v>
      </c>
      <c r="E9880" t="s">
        <v>26</v>
      </c>
      <c r="F9880">
        <v>351618089.75</v>
      </c>
      <c r="G9880">
        <v>304398361.55000001</v>
      </c>
      <c r="H9880">
        <v>469587562.25</v>
      </c>
      <c r="I9880" t="s">
        <v>26</v>
      </c>
      <c r="J9880" t="s">
        <v>26</v>
      </c>
      <c r="K9880" t="s">
        <v>26</v>
      </c>
    </row>
    <row r="9881" spans="1:11" x14ac:dyDescent="0.25">
      <c r="A9881" s="1">
        <v>40575</v>
      </c>
      <c r="B9881" t="s">
        <v>134</v>
      </c>
      <c r="C9881" t="s">
        <v>26</v>
      </c>
      <c r="D9881" t="s">
        <v>26</v>
      </c>
      <c r="E9881" t="s">
        <v>26</v>
      </c>
      <c r="F9881">
        <v>363901580.99000001</v>
      </c>
      <c r="G9881">
        <v>335763477.05000001</v>
      </c>
      <c r="H9881">
        <v>429027317.74000001</v>
      </c>
      <c r="I9881" t="s">
        <v>26</v>
      </c>
      <c r="J9881" t="s">
        <v>26</v>
      </c>
      <c r="K9881" t="s">
        <v>26</v>
      </c>
    </row>
    <row r="9882" spans="1:11" x14ac:dyDescent="0.25">
      <c r="A9882" s="1">
        <v>40575</v>
      </c>
      <c r="B9882" t="s">
        <v>135</v>
      </c>
      <c r="C9882" t="s">
        <v>26</v>
      </c>
      <c r="D9882" t="s">
        <v>26</v>
      </c>
      <c r="E9882" t="s">
        <v>26</v>
      </c>
      <c r="F9882">
        <v>351408215.95999998</v>
      </c>
      <c r="G9882">
        <v>304475382.47000003</v>
      </c>
      <c r="H9882">
        <v>487092300.97000003</v>
      </c>
      <c r="I9882" t="s">
        <v>26</v>
      </c>
      <c r="J9882" t="s">
        <v>26</v>
      </c>
      <c r="K9882" t="s">
        <v>26</v>
      </c>
    </row>
    <row r="9883" spans="1:11" x14ac:dyDescent="0.25">
      <c r="A9883" s="1">
        <v>40575</v>
      </c>
      <c r="B9883" t="s">
        <v>136</v>
      </c>
      <c r="C9883" t="s">
        <v>26</v>
      </c>
      <c r="D9883" t="s">
        <v>26</v>
      </c>
      <c r="E9883" t="s">
        <v>26</v>
      </c>
      <c r="F9883">
        <v>419942560.77999997</v>
      </c>
      <c r="G9883">
        <v>360683849.62</v>
      </c>
      <c r="H9883">
        <v>607007310.75999999</v>
      </c>
      <c r="I9883" t="s">
        <v>26</v>
      </c>
      <c r="J9883" t="s">
        <v>26</v>
      </c>
      <c r="K9883" t="s">
        <v>26</v>
      </c>
    </row>
    <row r="9884" spans="1:11" x14ac:dyDescent="0.25">
      <c r="A9884" s="1">
        <v>40575</v>
      </c>
      <c r="B9884" t="s">
        <v>137</v>
      </c>
      <c r="C9884" t="s">
        <v>26</v>
      </c>
      <c r="D9884" t="s">
        <v>26</v>
      </c>
      <c r="E9884" t="s">
        <v>26</v>
      </c>
      <c r="F9884">
        <v>415751976.86000001</v>
      </c>
      <c r="G9884">
        <v>332245538.22000003</v>
      </c>
      <c r="H9884">
        <v>757660460.50999999</v>
      </c>
      <c r="I9884" t="s">
        <v>26</v>
      </c>
      <c r="J9884" t="s">
        <v>26</v>
      </c>
      <c r="K9884" t="s">
        <v>26</v>
      </c>
    </row>
    <row r="9885" spans="1:11" x14ac:dyDescent="0.25">
      <c r="A9885" s="1">
        <v>40575</v>
      </c>
      <c r="B9885" t="s">
        <v>138</v>
      </c>
      <c r="C9885" t="s">
        <v>26</v>
      </c>
      <c r="D9885" t="s">
        <v>26</v>
      </c>
      <c r="E9885" t="s">
        <v>26</v>
      </c>
      <c r="F9885">
        <v>486197778.04000002</v>
      </c>
      <c r="G9885">
        <v>390701541.38</v>
      </c>
      <c r="H9885">
        <v>791629958.11000001</v>
      </c>
      <c r="I9885" t="s">
        <v>26</v>
      </c>
      <c r="J9885" t="s">
        <v>26</v>
      </c>
      <c r="K9885" t="s">
        <v>26</v>
      </c>
    </row>
    <row r="9886" spans="1:11" x14ac:dyDescent="0.25">
      <c r="A9886" s="1">
        <v>40575</v>
      </c>
      <c r="B9886" t="s">
        <v>139</v>
      </c>
      <c r="C9886" t="s">
        <v>26</v>
      </c>
      <c r="D9886" t="s">
        <v>26</v>
      </c>
      <c r="E9886" t="s">
        <v>26</v>
      </c>
      <c r="F9886">
        <v>415968835.10000002</v>
      </c>
      <c r="G9886">
        <v>352142165.81999999</v>
      </c>
      <c r="H9886">
        <v>640160770.95000005</v>
      </c>
      <c r="I9886" t="s">
        <v>26</v>
      </c>
      <c r="J9886" t="s">
        <v>26</v>
      </c>
      <c r="K9886" t="s">
        <v>26</v>
      </c>
    </row>
    <row r="9887" spans="1:11" x14ac:dyDescent="0.25">
      <c r="A9887" s="1">
        <v>40575</v>
      </c>
      <c r="B9887" t="s">
        <v>140</v>
      </c>
      <c r="C9887" t="s">
        <v>26</v>
      </c>
      <c r="D9887" t="s">
        <v>26</v>
      </c>
      <c r="E9887" t="s">
        <v>26</v>
      </c>
      <c r="F9887">
        <v>350006549.80000001</v>
      </c>
      <c r="G9887">
        <v>296168783.31999999</v>
      </c>
      <c r="H9887">
        <v>512351379.88999999</v>
      </c>
      <c r="I9887" t="s">
        <v>26</v>
      </c>
      <c r="J9887" t="s">
        <v>26</v>
      </c>
      <c r="K9887" t="s">
        <v>26</v>
      </c>
    </row>
    <row r="9888" spans="1:11" x14ac:dyDescent="0.25">
      <c r="A9888" s="1">
        <v>40575</v>
      </c>
      <c r="B9888" t="s">
        <v>141</v>
      </c>
      <c r="C9888" t="s">
        <v>26</v>
      </c>
      <c r="D9888" t="s">
        <v>26</v>
      </c>
      <c r="E9888" t="s">
        <v>26</v>
      </c>
      <c r="F9888">
        <v>400814120.16000003</v>
      </c>
      <c r="G9888">
        <v>359408333.83999997</v>
      </c>
      <c r="H9888">
        <v>532553601.79000002</v>
      </c>
      <c r="I9888" t="s">
        <v>26</v>
      </c>
      <c r="J9888" t="s">
        <v>26</v>
      </c>
      <c r="K9888" t="s">
        <v>26</v>
      </c>
    </row>
    <row r="9889" spans="1:11" x14ac:dyDescent="0.25">
      <c r="A9889" s="1">
        <v>40575</v>
      </c>
      <c r="B9889" t="s">
        <v>142</v>
      </c>
      <c r="C9889" t="s">
        <v>26</v>
      </c>
      <c r="D9889" t="s">
        <v>26</v>
      </c>
      <c r="E9889" t="s">
        <v>26</v>
      </c>
      <c r="F9889">
        <v>384795879.58999997</v>
      </c>
      <c r="G9889">
        <v>322455022.25</v>
      </c>
      <c r="H9889">
        <v>573742125.47000003</v>
      </c>
      <c r="I9889" t="s">
        <v>26</v>
      </c>
      <c r="J9889" t="s">
        <v>26</v>
      </c>
      <c r="K9889" t="s">
        <v>26</v>
      </c>
    </row>
    <row r="9890" spans="1:11" x14ac:dyDescent="0.25">
      <c r="A9890" s="1">
        <v>40575</v>
      </c>
      <c r="B9890" t="s">
        <v>143</v>
      </c>
      <c r="C9890" t="s">
        <v>26</v>
      </c>
      <c r="D9890" t="s">
        <v>26</v>
      </c>
      <c r="E9890" t="s">
        <v>26</v>
      </c>
      <c r="F9890">
        <v>373035015.20999998</v>
      </c>
      <c r="G9890">
        <v>334888190.01999998</v>
      </c>
      <c r="H9890">
        <v>469627493.02999997</v>
      </c>
      <c r="I9890" t="s">
        <v>26</v>
      </c>
      <c r="J9890" t="s">
        <v>26</v>
      </c>
      <c r="K9890" t="s">
        <v>26</v>
      </c>
    </row>
    <row r="9891" spans="1:11" x14ac:dyDescent="0.25">
      <c r="A9891" s="1">
        <v>40575</v>
      </c>
      <c r="B9891" t="s">
        <v>144</v>
      </c>
      <c r="C9891" t="s">
        <v>26</v>
      </c>
      <c r="D9891" t="s">
        <v>26</v>
      </c>
      <c r="E9891" t="s">
        <v>26</v>
      </c>
      <c r="F9891">
        <v>366348054.06</v>
      </c>
      <c r="G9891">
        <v>311769666.38999999</v>
      </c>
      <c r="H9891">
        <v>547201722.14999998</v>
      </c>
      <c r="I9891" t="s">
        <v>26</v>
      </c>
      <c r="J9891" t="s">
        <v>26</v>
      </c>
      <c r="K9891" t="s">
        <v>26</v>
      </c>
    </row>
    <row r="9892" spans="1:11" x14ac:dyDescent="0.25">
      <c r="A9892" s="1">
        <v>40575</v>
      </c>
      <c r="B9892" t="s">
        <v>145</v>
      </c>
      <c r="C9892" t="s">
        <v>26</v>
      </c>
      <c r="D9892" t="s">
        <v>26</v>
      </c>
      <c r="E9892" t="s">
        <v>26</v>
      </c>
      <c r="F9892">
        <v>387856761.44999999</v>
      </c>
      <c r="G9892">
        <v>339988015.72000003</v>
      </c>
      <c r="H9892">
        <v>510285594.61000001</v>
      </c>
      <c r="I9892" t="s">
        <v>26</v>
      </c>
      <c r="J9892" t="s">
        <v>26</v>
      </c>
      <c r="K9892" t="s">
        <v>26</v>
      </c>
    </row>
    <row r="9893" spans="1:11" x14ac:dyDescent="0.25">
      <c r="A9893" s="1">
        <v>40575</v>
      </c>
      <c r="B9893" t="s">
        <v>146</v>
      </c>
      <c r="C9893" t="s">
        <v>26</v>
      </c>
      <c r="D9893" t="s">
        <v>26</v>
      </c>
      <c r="E9893" t="s">
        <v>26</v>
      </c>
      <c r="F9893">
        <v>410563875.02999997</v>
      </c>
      <c r="G9893">
        <v>355366684.45999998</v>
      </c>
      <c r="H9893">
        <v>554899165.04999995</v>
      </c>
      <c r="I9893" t="s">
        <v>26</v>
      </c>
      <c r="J9893" t="s">
        <v>26</v>
      </c>
      <c r="K9893" t="s">
        <v>26</v>
      </c>
    </row>
    <row r="9894" spans="1:11" x14ac:dyDescent="0.25">
      <c r="A9894" s="1">
        <v>40575</v>
      </c>
      <c r="B9894" t="s">
        <v>2</v>
      </c>
      <c r="C9894" t="s">
        <v>26</v>
      </c>
      <c r="D9894" t="s">
        <v>26</v>
      </c>
      <c r="E9894" t="s">
        <v>26</v>
      </c>
      <c r="F9894">
        <v>380087038.05000001</v>
      </c>
      <c r="G9894">
        <v>329434149.30000001</v>
      </c>
      <c r="H9894">
        <v>523077879.48000002</v>
      </c>
      <c r="I9894" t="s">
        <v>26</v>
      </c>
      <c r="J9894" t="s">
        <v>26</v>
      </c>
      <c r="K9894" t="s">
        <v>26</v>
      </c>
    </row>
    <row r="9895" spans="1:11" x14ac:dyDescent="0.25">
      <c r="A9895" s="1">
        <v>40575</v>
      </c>
      <c r="B9895" t="s">
        <v>147</v>
      </c>
      <c r="C9895" t="s">
        <v>26</v>
      </c>
      <c r="D9895" t="s">
        <v>26</v>
      </c>
      <c r="E9895" t="s">
        <v>26</v>
      </c>
      <c r="F9895">
        <v>387275081.44</v>
      </c>
      <c r="G9895">
        <v>315468367.37</v>
      </c>
      <c r="H9895">
        <v>549347470.83000004</v>
      </c>
      <c r="I9895" t="s">
        <v>26</v>
      </c>
      <c r="J9895" t="s">
        <v>26</v>
      </c>
      <c r="K9895" t="s">
        <v>26</v>
      </c>
    </row>
    <row r="9896" spans="1:11" x14ac:dyDescent="0.25">
      <c r="A9896" s="1">
        <v>40575</v>
      </c>
      <c r="B9896" t="s">
        <v>148</v>
      </c>
      <c r="C9896" t="s">
        <v>26</v>
      </c>
      <c r="D9896" t="s">
        <v>26</v>
      </c>
      <c r="E9896" t="s">
        <v>26</v>
      </c>
      <c r="F9896">
        <v>380598211.63</v>
      </c>
      <c r="G9896">
        <v>326106503.16000003</v>
      </c>
      <c r="H9896">
        <v>504857538.99000001</v>
      </c>
      <c r="I9896" t="s">
        <v>26</v>
      </c>
      <c r="J9896" t="s">
        <v>26</v>
      </c>
      <c r="K9896" t="s">
        <v>26</v>
      </c>
    </row>
    <row r="9897" spans="1:11" x14ac:dyDescent="0.25">
      <c r="A9897" s="1">
        <v>40575</v>
      </c>
      <c r="B9897" t="s">
        <v>149</v>
      </c>
      <c r="C9897" t="s">
        <v>26</v>
      </c>
      <c r="D9897" t="s">
        <v>26</v>
      </c>
      <c r="E9897" t="s">
        <v>26</v>
      </c>
      <c r="F9897">
        <v>365623177.16000003</v>
      </c>
      <c r="G9897">
        <v>304308269.27999997</v>
      </c>
      <c r="H9897">
        <v>500761347.81</v>
      </c>
      <c r="I9897" t="s">
        <v>26</v>
      </c>
      <c r="J9897" t="s">
        <v>26</v>
      </c>
      <c r="K9897" t="s">
        <v>26</v>
      </c>
    </row>
    <row r="9898" spans="1:11" x14ac:dyDescent="0.25">
      <c r="A9898" s="1">
        <v>40575</v>
      </c>
      <c r="B9898" t="s">
        <v>150</v>
      </c>
      <c r="C9898" t="s">
        <v>26</v>
      </c>
      <c r="D9898" t="s">
        <v>26</v>
      </c>
      <c r="E9898" t="s">
        <v>26</v>
      </c>
      <c r="F9898">
        <v>410176423.14999998</v>
      </c>
      <c r="G9898">
        <v>338683299.66000003</v>
      </c>
      <c r="H9898">
        <v>581834516.75999999</v>
      </c>
      <c r="I9898" t="s">
        <v>26</v>
      </c>
      <c r="J9898" t="s">
        <v>26</v>
      </c>
      <c r="K9898" t="s">
        <v>26</v>
      </c>
    </row>
    <row r="9899" spans="1:11" x14ac:dyDescent="0.25">
      <c r="A9899" s="1">
        <v>40575</v>
      </c>
      <c r="B9899" t="s">
        <v>151</v>
      </c>
      <c r="C9899" t="s">
        <v>26</v>
      </c>
      <c r="D9899" t="s">
        <v>26</v>
      </c>
      <c r="E9899" t="s">
        <v>26</v>
      </c>
      <c r="F9899">
        <v>332889525.33999997</v>
      </c>
      <c r="G9899">
        <v>285635873.06999999</v>
      </c>
      <c r="H9899">
        <v>471281345.5</v>
      </c>
      <c r="I9899" t="s">
        <v>26</v>
      </c>
      <c r="J9899" t="s">
        <v>26</v>
      </c>
      <c r="K9899" t="s">
        <v>26</v>
      </c>
    </row>
    <row r="9900" spans="1:11" x14ac:dyDescent="0.25">
      <c r="A9900" s="1">
        <v>40575</v>
      </c>
      <c r="B9900" t="s">
        <v>152</v>
      </c>
      <c r="C9900" t="s">
        <v>26</v>
      </c>
      <c r="D9900" t="s">
        <v>26</v>
      </c>
      <c r="E9900" t="s">
        <v>26</v>
      </c>
      <c r="F9900">
        <v>353643217.56999999</v>
      </c>
      <c r="G9900">
        <v>320594185.79000002</v>
      </c>
      <c r="H9900">
        <v>445033854.52999997</v>
      </c>
      <c r="I9900" t="s">
        <v>26</v>
      </c>
      <c r="J9900" t="s">
        <v>26</v>
      </c>
      <c r="K9900" t="s">
        <v>26</v>
      </c>
    </row>
    <row r="9901" spans="1:11" x14ac:dyDescent="0.25">
      <c r="A9901" s="1">
        <v>40575</v>
      </c>
      <c r="B9901" t="s">
        <v>153</v>
      </c>
      <c r="C9901" t="s">
        <v>26</v>
      </c>
      <c r="D9901" t="s">
        <v>26</v>
      </c>
      <c r="E9901" t="s">
        <v>26</v>
      </c>
      <c r="F9901">
        <v>433250759.56</v>
      </c>
      <c r="G9901">
        <v>397034643.63</v>
      </c>
      <c r="H9901">
        <v>523179457.12</v>
      </c>
      <c r="I9901" t="s">
        <v>26</v>
      </c>
      <c r="J9901" t="s">
        <v>26</v>
      </c>
      <c r="K9901" t="s">
        <v>26</v>
      </c>
    </row>
    <row r="9902" spans="1:11" x14ac:dyDescent="0.25">
      <c r="A9902" s="1">
        <v>40575</v>
      </c>
      <c r="B9902" t="s">
        <v>154</v>
      </c>
      <c r="C9902" t="s">
        <v>26</v>
      </c>
      <c r="D9902" t="s">
        <v>26</v>
      </c>
      <c r="E9902" t="s">
        <v>26</v>
      </c>
      <c r="F9902">
        <v>384319929.81</v>
      </c>
      <c r="G9902">
        <v>346727493.75</v>
      </c>
      <c r="H9902">
        <v>507903103.55000001</v>
      </c>
      <c r="I9902" t="s">
        <v>26</v>
      </c>
      <c r="J9902" t="s">
        <v>26</v>
      </c>
      <c r="K9902" t="s">
        <v>26</v>
      </c>
    </row>
    <row r="9903" spans="1:11" x14ac:dyDescent="0.25">
      <c r="A9903" s="1">
        <v>40575</v>
      </c>
      <c r="B9903" t="s">
        <v>155</v>
      </c>
      <c r="C9903" t="s">
        <v>26</v>
      </c>
      <c r="D9903" t="s">
        <v>26</v>
      </c>
      <c r="E9903" t="s">
        <v>26</v>
      </c>
      <c r="F9903">
        <v>352026844.86000001</v>
      </c>
      <c r="G9903">
        <v>321535936.07999998</v>
      </c>
      <c r="H9903">
        <v>438151867.45999998</v>
      </c>
      <c r="I9903" t="s">
        <v>26</v>
      </c>
      <c r="J9903" t="s">
        <v>26</v>
      </c>
      <c r="K9903" t="s">
        <v>26</v>
      </c>
    </row>
    <row r="9904" spans="1:11" x14ac:dyDescent="0.25">
      <c r="A9904" s="1">
        <v>40603</v>
      </c>
      <c r="B9904" t="s">
        <v>1</v>
      </c>
      <c r="C9904" t="s">
        <v>26</v>
      </c>
      <c r="D9904" t="s">
        <v>26</v>
      </c>
      <c r="E9904" t="s">
        <v>26</v>
      </c>
      <c r="F9904">
        <v>388101296.93000001</v>
      </c>
      <c r="G9904">
        <v>332261067.72000003</v>
      </c>
      <c r="H9904">
        <v>531463320.63999999</v>
      </c>
      <c r="I9904" t="s">
        <v>26</v>
      </c>
      <c r="J9904" t="s">
        <v>26</v>
      </c>
      <c r="K9904" t="s">
        <v>26</v>
      </c>
    </row>
    <row r="9905" spans="1:11" x14ac:dyDescent="0.25">
      <c r="A9905" s="1">
        <v>40603</v>
      </c>
      <c r="B9905" t="s">
        <v>126</v>
      </c>
      <c r="C9905" t="s">
        <v>26</v>
      </c>
      <c r="D9905" t="s">
        <v>26</v>
      </c>
      <c r="E9905" t="s">
        <v>26</v>
      </c>
      <c r="F9905">
        <v>390124020.19999999</v>
      </c>
      <c r="G9905">
        <v>338314017.47000003</v>
      </c>
      <c r="H9905">
        <v>524481576.10000002</v>
      </c>
      <c r="I9905" t="s">
        <v>26</v>
      </c>
      <c r="J9905" t="s">
        <v>26</v>
      </c>
      <c r="K9905" t="s">
        <v>26</v>
      </c>
    </row>
    <row r="9906" spans="1:11" x14ac:dyDescent="0.25">
      <c r="A9906" s="1">
        <v>40603</v>
      </c>
      <c r="B9906" t="s">
        <v>127</v>
      </c>
      <c r="C9906" t="s">
        <v>26</v>
      </c>
      <c r="D9906" t="s">
        <v>26</v>
      </c>
      <c r="E9906" t="s">
        <v>26</v>
      </c>
      <c r="F9906">
        <v>396540610.87</v>
      </c>
      <c r="G9906">
        <v>338691263.76999998</v>
      </c>
      <c r="H9906">
        <v>571098029.21000004</v>
      </c>
      <c r="I9906" t="s">
        <v>26</v>
      </c>
      <c r="J9906" t="s">
        <v>26</v>
      </c>
      <c r="K9906" t="s">
        <v>26</v>
      </c>
    </row>
    <row r="9907" spans="1:11" x14ac:dyDescent="0.25">
      <c r="A9907" s="1">
        <v>40603</v>
      </c>
      <c r="B9907" t="s">
        <v>113</v>
      </c>
      <c r="C9907" t="s">
        <v>26</v>
      </c>
      <c r="D9907" t="s">
        <v>26</v>
      </c>
      <c r="E9907" t="s">
        <v>26</v>
      </c>
      <c r="F9907">
        <v>391643332.62</v>
      </c>
      <c r="G9907">
        <v>332424787.02999997</v>
      </c>
      <c r="H9907">
        <v>531081441.33999997</v>
      </c>
      <c r="I9907" t="s">
        <v>26</v>
      </c>
      <c r="J9907" t="s">
        <v>26</v>
      </c>
      <c r="K9907" t="s">
        <v>26</v>
      </c>
    </row>
    <row r="9908" spans="1:11" x14ac:dyDescent="0.25">
      <c r="A9908" s="1">
        <v>40603</v>
      </c>
      <c r="B9908" t="s">
        <v>128</v>
      </c>
      <c r="C9908" t="s">
        <v>26</v>
      </c>
      <c r="D9908" t="s">
        <v>26</v>
      </c>
      <c r="E9908" t="s">
        <v>26</v>
      </c>
      <c r="F9908">
        <v>361776157.62</v>
      </c>
      <c r="G9908">
        <v>303891307.04000002</v>
      </c>
      <c r="H9908">
        <v>507769920.68000001</v>
      </c>
      <c r="I9908" t="s">
        <v>26</v>
      </c>
      <c r="J9908" t="s">
        <v>26</v>
      </c>
      <c r="K9908" t="s">
        <v>26</v>
      </c>
    </row>
    <row r="9909" spans="1:11" x14ac:dyDescent="0.25">
      <c r="A9909" s="1">
        <v>40603</v>
      </c>
      <c r="B9909" t="s">
        <v>129</v>
      </c>
      <c r="C9909" t="s">
        <v>26</v>
      </c>
      <c r="D9909" t="s">
        <v>26</v>
      </c>
      <c r="E9909" t="s">
        <v>26</v>
      </c>
      <c r="F9909">
        <v>386919514.32999998</v>
      </c>
      <c r="G9909">
        <v>351634623.02999997</v>
      </c>
      <c r="H9909">
        <v>489025046.81</v>
      </c>
      <c r="I9909" t="s">
        <v>26</v>
      </c>
      <c r="J9909" t="s">
        <v>26</v>
      </c>
      <c r="K9909" t="s">
        <v>26</v>
      </c>
    </row>
    <row r="9910" spans="1:11" x14ac:dyDescent="0.25">
      <c r="A9910" s="1">
        <v>40603</v>
      </c>
      <c r="B9910" t="s">
        <v>130</v>
      </c>
      <c r="C9910" t="s">
        <v>26</v>
      </c>
      <c r="D9910" t="s">
        <v>26</v>
      </c>
      <c r="E9910" t="s">
        <v>26</v>
      </c>
      <c r="F9910">
        <v>439160554.80000001</v>
      </c>
      <c r="G9910">
        <v>339674453.81</v>
      </c>
      <c r="H9910">
        <v>781194017.60000002</v>
      </c>
      <c r="I9910" t="s">
        <v>26</v>
      </c>
      <c r="J9910" t="s">
        <v>26</v>
      </c>
      <c r="K9910" t="s">
        <v>26</v>
      </c>
    </row>
    <row r="9911" spans="1:11" x14ac:dyDescent="0.25">
      <c r="A9911" s="1">
        <v>40603</v>
      </c>
      <c r="B9911" t="s">
        <v>131</v>
      </c>
      <c r="C9911" t="s">
        <v>26</v>
      </c>
      <c r="D9911" t="s">
        <v>26</v>
      </c>
      <c r="E9911" t="s">
        <v>26</v>
      </c>
      <c r="F9911">
        <v>443079802.31999999</v>
      </c>
      <c r="G9911">
        <v>362155211.62</v>
      </c>
      <c r="H9911">
        <v>692292119.26999998</v>
      </c>
      <c r="I9911" t="s">
        <v>26</v>
      </c>
      <c r="J9911" t="s">
        <v>26</v>
      </c>
      <c r="K9911" t="s">
        <v>26</v>
      </c>
    </row>
    <row r="9912" spans="1:11" x14ac:dyDescent="0.25">
      <c r="A9912" s="1">
        <v>40603</v>
      </c>
      <c r="B9912" t="s">
        <v>132</v>
      </c>
      <c r="C9912" t="s">
        <v>26</v>
      </c>
      <c r="D9912" t="s">
        <v>26</v>
      </c>
      <c r="E9912" t="s">
        <v>26</v>
      </c>
      <c r="F9912">
        <v>396285224.89999998</v>
      </c>
      <c r="G9912">
        <v>342620996.73000002</v>
      </c>
      <c r="H9912">
        <v>521182583.05000001</v>
      </c>
      <c r="I9912" t="s">
        <v>26</v>
      </c>
      <c r="J9912" t="s">
        <v>26</v>
      </c>
      <c r="K9912" t="s">
        <v>26</v>
      </c>
    </row>
    <row r="9913" spans="1:11" x14ac:dyDescent="0.25">
      <c r="A9913" s="1">
        <v>40603</v>
      </c>
      <c r="B9913" t="s">
        <v>133</v>
      </c>
      <c r="C9913" t="s">
        <v>26</v>
      </c>
      <c r="D9913" t="s">
        <v>26</v>
      </c>
      <c r="E9913" t="s">
        <v>26</v>
      </c>
      <c r="F9913">
        <v>351653251.56</v>
      </c>
      <c r="G9913">
        <v>304459241.22000003</v>
      </c>
      <c r="H9913">
        <v>469587562.25</v>
      </c>
      <c r="I9913" t="s">
        <v>26</v>
      </c>
      <c r="J9913" t="s">
        <v>26</v>
      </c>
      <c r="K9913" t="s">
        <v>26</v>
      </c>
    </row>
    <row r="9914" spans="1:11" x14ac:dyDescent="0.25">
      <c r="A9914" s="1">
        <v>40603</v>
      </c>
      <c r="B9914" t="s">
        <v>134</v>
      </c>
      <c r="C9914" t="s">
        <v>26</v>
      </c>
      <c r="D9914" t="s">
        <v>26</v>
      </c>
      <c r="E9914" t="s">
        <v>26</v>
      </c>
      <c r="F9914">
        <v>364192702.25</v>
      </c>
      <c r="G9914">
        <v>336199969.56999999</v>
      </c>
      <c r="H9914">
        <v>429027317.74000001</v>
      </c>
      <c r="I9914" t="s">
        <v>26</v>
      </c>
      <c r="J9914" t="s">
        <v>26</v>
      </c>
      <c r="K9914" t="s">
        <v>26</v>
      </c>
    </row>
    <row r="9915" spans="1:11" x14ac:dyDescent="0.25">
      <c r="A9915" s="1">
        <v>40603</v>
      </c>
      <c r="B9915" t="s">
        <v>135</v>
      </c>
      <c r="C9915" t="s">
        <v>26</v>
      </c>
      <c r="D9915" t="s">
        <v>26</v>
      </c>
      <c r="E9915" t="s">
        <v>26</v>
      </c>
      <c r="F9915">
        <v>352427299.77999997</v>
      </c>
      <c r="G9915">
        <v>303470613.70999998</v>
      </c>
      <c r="H9915">
        <v>493327082.42000002</v>
      </c>
      <c r="I9915" t="s">
        <v>26</v>
      </c>
      <c r="J9915" t="s">
        <v>26</v>
      </c>
      <c r="K9915" t="s">
        <v>26</v>
      </c>
    </row>
    <row r="9916" spans="1:11" x14ac:dyDescent="0.25">
      <c r="A9916" s="1">
        <v>40603</v>
      </c>
      <c r="B9916" t="s">
        <v>136</v>
      </c>
      <c r="C9916" t="s">
        <v>26</v>
      </c>
      <c r="D9916" t="s">
        <v>26</v>
      </c>
      <c r="E9916" t="s">
        <v>26</v>
      </c>
      <c r="F9916">
        <v>420278514.82999998</v>
      </c>
      <c r="G9916">
        <v>362270858.55000001</v>
      </c>
      <c r="H9916">
        <v>604518580.78999996</v>
      </c>
      <c r="I9916" t="s">
        <v>26</v>
      </c>
      <c r="J9916" t="s">
        <v>26</v>
      </c>
      <c r="K9916" t="s">
        <v>26</v>
      </c>
    </row>
    <row r="9917" spans="1:11" x14ac:dyDescent="0.25">
      <c r="A9917" s="1">
        <v>40603</v>
      </c>
      <c r="B9917" t="s">
        <v>137</v>
      </c>
      <c r="C9917" t="s">
        <v>26</v>
      </c>
      <c r="D9917" t="s">
        <v>26</v>
      </c>
      <c r="E9917" t="s">
        <v>26</v>
      </c>
      <c r="F9917">
        <v>415751976.86000001</v>
      </c>
      <c r="G9917">
        <v>330850106.95999998</v>
      </c>
      <c r="H9917">
        <v>762736785.59000003</v>
      </c>
      <c r="I9917" t="s">
        <v>26</v>
      </c>
      <c r="J9917" t="s">
        <v>26</v>
      </c>
      <c r="K9917" t="s">
        <v>26</v>
      </c>
    </row>
    <row r="9918" spans="1:11" x14ac:dyDescent="0.25">
      <c r="A9918" s="1">
        <v>40603</v>
      </c>
      <c r="B9918" t="s">
        <v>138</v>
      </c>
      <c r="C9918" t="s">
        <v>26</v>
      </c>
      <c r="D9918" t="s">
        <v>26</v>
      </c>
      <c r="E9918" t="s">
        <v>26</v>
      </c>
      <c r="F9918">
        <v>487413272.49000001</v>
      </c>
      <c r="G9918">
        <v>392342487.85000002</v>
      </c>
      <c r="H9918">
        <v>791629958.11000001</v>
      </c>
      <c r="I9918" t="s">
        <v>26</v>
      </c>
      <c r="J9918" t="s">
        <v>26</v>
      </c>
      <c r="K9918" t="s">
        <v>26</v>
      </c>
    </row>
    <row r="9919" spans="1:11" x14ac:dyDescent="0.25">
      <c r="A9919" s="1">
        <v>40603</v>
      </c>
      <c r="B9919" t="s">
        <v>139</v>
      </c>
      <c r="C9919" t="s">
        <v>26</v>
      </c>
      <c r="D9919" t="s">
        <v>26</v>
      </c>
      <c r="E9919" t="s">
        <v>26</v>
      </c>
      <c r="F9919">
        <v>415760850.68000001</v>
      </c>
      <c r="G9919">
        <v>351860452.08999997</v>
      </c>
      <c r="H9919">
        <v>640160770.95000005</v>
      </c>
      <c r="I9919" t="s">
        <v>26</v>
      </c>
      <c r="J9919" t="s">
        <v>26</v>
      </c>
      <c r="K9919" t="s">
        <v>26</v>
      </c>
    </row>
    <row r="9920" spans="1:11" x14ac:dyDescent="0.25">
      <c r="A9920" s="1">
        <v>40603</v>
      </c>
      <c r="B9920" t="s">
        <v>140</v>
      </c>
      <c r="C9920" t="s">
        <v>26</v>
      </c>
      <c r="D9920" t="s">
        <v>26</v>
      </c>
      <c r="E9920" t="s">
        <v>26</v>
      </c>
      <c r="F9920">
        <v>350566560.27999997</v>
      </c>
      <c r="G9920">
        <v>296938822.16000003</v>
      </c>
      <c r="H9920">
        <v>512351379.88999999</v>
      </c>
      <c r="I9920" t="s">
        <v>26</v>
      </c>
      <c r="J9920" t="s">
        <v>26</v>
      </c>
      <c r="K9920" t="s">
        <v>26</v>
      </c>
    </row>
    <row r="9921" spans="1:11" x14ac:dyDescent="0.25">
      <c r="A9921" s="1">
        <v>40603</v>
      </c>
      <c r="B9921" t="s">
        <v>141</v>
      </c>
      <c r="C9921" t="s">
        <v>26</v>
      </c>
      <c r="D9921" t="s">
        <v>26</v>
      </c>
      <c r="E9921" t="s">
        <v>26</v>
      </c>
      <c r="F9921">
        <v>401094690.05000001</v>
      </c>
      <c r="G9921">
        <v>359839623.83999997</v>
      </c>
      <c r="H9921">
        <v>532553601.79000002</v>
      </c>
      <c r="I9921" t="s">
        <v>26</v>
      </c>
      <c r="J9921" t="s">
        <v>26</v>
      </c>
      <c r="K9921" t="s">
        <v>26</v>
      </c>
    </row>
    <row r="9922" spans="1:11" x14ac:dyDescent="0.25">
      <c r="A9922" s="1">
        <v>40603</v>
      </c>
      <c r="B9922" t="s">
        <v>142</v>
      </c>
      <c r="C9922" t="s">
        <v>26</v>
      </c>
      <c r="D9922" t="s">
        <v>26</v>
      </c>
      <c r="E9922" t="s">
        <v>26</v>
      </c>
      <c r="F9922">
        <v>385757869.29000002</v>
      </c>
      <c r="G9922">
        <v>323809333.35000002</v>
      </c>
      <c r="H9922">
        <v>573742125.47000003</v>
      </c>
      <c r="I9922" t="s">
        <v>26</v>
      </c>
      <c r="J9922" t="s">
        <v>26</v>
      </c>
      <c r="K9922" t="s">
        <v>26</v>
      </c>
    </row>
    <row r="9923" spans="1:11" x14ac:dyDescent="0.25">
      <c r="A9923" s="1">
        <v>40603</v>
      </c>
      <c r="B9923" t="s">
        <v>143</v>
      </c>
      <c r="C9923" t="s">
        <v>26</v>
      </c>
      <c r="D9923" t="s">
        <v>26</v>
      </c>
      <c r="E9923" t="s">
        <v>26</v>
      </c>
      <c r="F9923">
        <v>374154120.25999999</v>
      </c>
      <c r="G9923">
        <v>336562630.97000003</v>
      </c>
      <c r="H9923">
        <v>469627493.02999997</v>
      </c>
      <c r="I9923" t="s">
        <v>26</v>
      </c>
      <c r="J9923" t="s">
        <v>26</v>
      </c>
      <c r="K9923" t="s">
        <v>26</v>
      </c>
    </row>
    <row r="9924" spans="1:11" x14ac:dyDescent="0.25">
      <c r="A9924" s="1">
        <v>40603</v>
      </c>
      <c r="B9924" t="s">
        <v>144</v>
      </c>
      <c r="C9924" t="s">
        <v>26</v>
      </c>
      <c r="D9924" t="s">
        <v>26</v>
      </c>
      <c r="E9924" t="s">
        <v>26</v>
      </c>
      <c r="F9924">
        <v>368179794.32999998</v>
      </c>
      <c r="G9924">
        <v>314357354.62</v>
      </c>
      <c r="H9924">
        <v>547201722.14999998</v>
      </c>
      <c r="I9924" t="s">
        <v>26</v>
      </c>
      <c r="J9924" t="s">
        <v>26</v>
      </c>
      <c r="K9924" t="s">
        <v>26</v>
      </c>
    </row>
    <row r="9925" spans="1:11" x14ac:dyDescent="0.25">
      <c r="A9925" s="1">
        <v>40603</v>
      </c>
      <c r="B9925" t="s">
        <v>145</v>
      </c>
      <c r="C9925" t="s">
        <v>26</v>
      </c>
      <c r="D9925" t="s">
        <v>26</v>
      </c>
      <c r="E9925" t="s">
        <v>26</v>
      </c>
      <c r="F9925">
        <v>388399760.92000002</v>
      </c>
      <c r="G9925">
        <v>340837985.75999999</v>
      </c>
      <c r="H9925">
        <v>510285594.61000001</v>
      </c>
      <c r="I9925" t="s">
        <v>26</v>
      </c>
      <c r="J9925" t="s">
        <v>26</v>
      </c>
      <c r="K9925" t="s">
        <v>26</v>
      </c>
    </row>
    <row r="9926" spans="1:11" x14ac:dyDescent="0.25">
      <c r="A9926" s="1">
        <v>40603</v>
      </c>
      <c r="B9926" t="s">
        <v>146</v>
      </c>
      <c r="C9926" t="s">
        <v>26</v>
      </c>
      <c r="D9926" t="s">
        <v>26</v>
      </c>
      <c r="E9926" t="s">
        <v>26</v>
      </c>
      <c r="F9926">
        <v>410892326.13</v>
      </c>
      <c r="G9926">
        <v>355864197.81999999</v>
      </c>
      <c r="H9926">
        <v>554899165.04999995</v>
      </c>
      <c r="I9926" t="s">
        <v>26</v>
      </c>
      <c r="J9926" t="s">
        <v>26</v>
      </c>
      <c r="K9926" t="s">
        <v>26</v>
      </c>
    </row>
    <row r="9927" spans="1:11" x14ac:dyDescent="0.25">
      <c r="A9927" s="1">
        <v>40603</v>
      </c>
      <c r="B9927" t="s">
        <v>2</v>
      </c>
      <c r="C9927" t="s">
        <v>26</v>
      </c>
      <c r="D9927" t="s">
        <v>26</v>
      </c>
      <c r="E9927" t="s">
        <v>26</v>
      </c>
      <c r="F9927">
        <v>380201064.16000003</v>
      </c>
      <c r="G9927">
        <v>329598866.37</v>
      </c>
      <c r="H9927">
        <v>523077879.48000002</v>
      </c>
      <c r="I9927" t="s">
        <v>26</v>
      </c>
      <c r="J9927" t="s">
        <v>26</v>
      </c>
      <c r="K9927" t="s">
        <v>26</v>
      </c>
    </row>
    <row r="9928" spans="1:11" x14ac:dyDescent="0.25">
      <c r="A9928" s="1">
        <v>40603</v>
      </c>
      <c r="B9928" t="s">
        <v>147</v>
      </c>
      <c r="C9928" t="s">
        <v>26</v>
      </c>
      <c r="D9928" t="s">
        <v>26</v>
      </c>
      <c r="E9928" t="s">
        <v>26</v>
      </c>
      <c r="F9928">
        <v>406329015.44</v>
      </c>
      <c r="G9928">
        <v>315752288.89999998</v>
      </c>
      <c r="H9928">
        <v>606040129.82000005</v>
      </c>
      <c r="I9928" t="s">
        <v>26</v>
      </c>
      <c r="J9928" t="s">
        <v>26</v>
      </c>
      <c r="K9928" t="s">
        <v>26</v>
      </c>
    </row>
    <row r="9929" spans="1:11" x14ac:dyDescent="0.25">
      <c r="A9929" s="1">
        <v>40603</v>
      </c>
      <c r="B9929" t="s">
        <v>148</v>
      </c>
      <c r="C9929" t="s">
        <v>26</v>
      </c>
      <c r="D9929" t="s">
        <v>26</v>
      </c>
      <c r="E9929" t="s">
        <v>26</v>
      </c>
      <c r="F9929">
        <v>380902690.19999999</v>
      </c>
      <c r="G9929">
        <v>326563052.26999998</v>
      </c>
      <c r="H9929">
        <v>504857538.99000001</v>
      </c>
      <c r="I9929" t="s">
        <v>26</v>
      </c>
      <c r="J9929" t="s">
        <v>26</v>
      </c>
      <c r="K9929" t="s">
        <v>26</v>
      </c>
    </row>
    <row r="9930" spans="1:11" x14ac:dyDescent="0.25">
      <c r="A9930" s="1">
        <v>40603</v>
      </c>
      <c r="B9930" t="s">
        <v>149</v>
      </c>
      <c r="C9930" t="s">
        <v>26</v>
      </c>
      <c r="D9930" t="s">
        <v>26</v>
      </c>
      <c r="E9930" t="s">
        <v>26</v>
      </c>
      <c r="F9930">
        <v>367012545.24000001</v>
      </c>
      <c r="G9930">
        <v>306560150.47000003</v>
      </c>
      <c r="H9930">
        <v>500761347.81</v>
      </c>
      <c r="I9930" t="s">
        <v>26</v>
      </c>
      <c r="J9930" t="s">
        <v>26</v>
      </c>
      <c r="K9930" t="s">
        <v>26</v>
      </c>
    </row>
    <row r="9931" spans="1:11" x14ac:dyDescent="0.25">
      <c r="A9931" s="1">
        <v>40603</v>
      </c>
      <c r="B9931" t="s">
        <v>150</v>
      </c>
      <c r="C9931" t="s">
        <v>26</v>
      </c>
      <c r="D9931" t="s">
        <v>26</v>
      </c>
      <c r="E9931" t="s">
        <v>26</v>
      </c>
      <c r="F9931">
        <v>410873723.06999999</v>
      </c>
      <c r="G9931">
        <v>335398071.66000003</v>
      </c>
      <c r="H9931">
        <v>590562034.50999999</v>
      </c>
      <c r="I9931" t="s">
        <v>26</v>
      </c>
      <c r="J9931" t="s">
        <v>26</v>
      </c>
      <c r="K9931" t="s">
        <v>26</v>
      </c>
    </row>
    <row r="9932" spans="1:11" x14ac:dyDescent="0.25">
      <c r="A9932" s="1">
        <v>40603</v>
      </c>
      <c r="B9932" t="s">
        <v>151</v>
      </c>
      <c r="C9932" t="s">
        <v>26</v>
      </c>
      <c r="D9932" t="s">
        <v>26</v>
      </c>
      <c r="E9932" t="s">
        <v>26</v>
      </c>
      <c r="F9932">
        <v>333921482.87</v>
      </c>
      <c r="G9932">
        <v>287035488.85000002</v>
      </c>
      <c r="H9932">
        <v>471469858.04000002</v>
      </c>
      <c r="I9932" t="s">
        <v>26</v>
      </c>
      <c r="J9932" t="s">
        <v>26</v>
      </c>
      <c r="K9932" t="s">
        <v>26</v>
      </c>
    </row>
    <row r="9933" spans="1:11" x14ac:dyDescent="0.25">
      <c r="A9933" s="1">
        <v>40603</v>
      </c>
      <c r="B9933" t="s">
        <v>152</v>
      </c>
      <c r="C9933" t="s">
        <v>26</v>
      </c>
      <c r="D9933" t="s">
        <v>26</v>
      </c>
      <c r="E9933" t="s">
        <v>26</v>
      </c>
      <c r="F9933">
        <v>354385868.32999998</v>
      </c>
      <c r="G9933">
        <v>321652146.60000002</v>
      </c>
      <c r="H9933">
        <v>445033854.52999997</v>
      </c>
      <c r="I9933" t="s">
        <v>26</v>
      </c>
      <c r="J9933" t="s">
        <v>26</v>
      </c>
      <c r="K9933" t="s">
        <v>26</v>
      </c>
    </row>
    <row r="9934" spans="1:11" x14ac:dyDescent="0.25">
      <c r="A9934" s="1">
        <v>40603</v>
      </c>
      <c r="B9934" t="s">
        <v>153</v>
      </c>
      <c r="C9934" t="s">
        <v>26</v>
      </c>
      <c r="D9934" t="s">
        <v>26</v>
      </c>
      <c r="E9934" t="s">
        <v>26</v>
      </c>
      <c r="F9934">
        <v>433770660.47000003</v>
      </c>
      <c r="G9934">
        <v>397868416.38</v>
      </c>
      <c r="H9934">
        <v>523179457.12</v>
      </c>
      <c r="I9934" t="s">
        <v>26</v>
      </c>
      <c r="J9934" t="s">
        <v>26</v>
      </c>
      <c r="K9934" t="s">
        <v>26</v>
      </c>
    </row>
    <row r="9935" spans="1:11" x14ac:dyDescent="0.25">
      <c r="A9935" s="1">
        <v>40603</v>
      </c>
      <c r="B9935" t="s">
        <v>154</v>
      </c>
      <c r="C9935" t="s">
        <v>26</v>
      </c>
      <c r="D9935" t="s">
        <v>26</v>
      </c>
      <c r="E9935" t="s">
        <v>26</v>
      </c>
      <c r="F9935">
        <v>384781113.73000002</v>
      </c>
      <c r="G9935">
        <v>347420948.74000001</v>
      </c>
      <c r="H9935">
        <v>507903103.55000001</v>
      </c>
      <c r="I9935" t="s">
        <v>26</v>
      </c>
      <c r="J9935" t="s">
        <v>26</v>
      </c>
      <c r="K9935" t="s">
        <v>26</v>
      </c>
    </row>
    <row r="9936" spans="1:11" x14ac:dyDescent="0.25">
      <c r="A9936" s="1">
        <v>40603</v>
      </c>
      <c r="B9936" t="s">
        <v>155</v>
      </c>
      <c r="C9936" t="s">
        <v>26</v>
      </c>
      <c r="D9936" t="s">
        <v>26</v>
      </c>
      <c r="E9936" t="s">
        <v>26</v>
      </c>
      <c r="F9936">
        <v>352484479.75</v>
      </c>
      <c r="G9936">
        <v>322243315.13999999</v>
      </c>
      <c r="H9936">
        <v>438151867.45999998</v>
      </c>
      <c r="I9936" t="s">
        <v>26</v>
      </c>
      <c r="J9936" t="s">
        <v>26</v>
      </c>
      <c r="K9936" t="s">
        <v>26</v>
      </c>
    </row>
    <row r="9937" spans="1:11" x14ac:dyDescent="0.25">
      <c r="A9937" s="1">
        <v>40634</v>
      </c>
      <c r="B9937" t="s">
        <v>1</v>
      </c>
      <c r="C9937" t="s">
        <v>26</v>
      </c>
      <c r="D9937" t="s">
        <v>26</v>
      </c>
      <c r="E9937" t="s">
        <v>26</v>
      </c>
      <c r="F9937">
        <v>389964183.16000003</v>
      </c>
      <c r="G9937">
        <v>333058494.27999997</v>
      </c>
      <c r="H9937">
        <v>535715027.19999999</v>
      </c>
      <c r="I9937" t="s">
        <v>26</v>
      </c>
      <c r="J9937" t="s">
        <v>26</v>
      </c>
      <c r="K9937" t="s">
        <v>26</v>
      </c>
    </row>
    <row r="9938" spans="1:11" x14ac:dyDescent="0.25">
      <c r="A9938" s="1">
        <v>40634</v>
      </c>
      <c r="B9938" t="s">
        <v>126</v>
      </c>
      <c r="C9938" t="s">
        <v>26</v>
      </c>
      <c r="D9938" t="s">
        <v>26</v>
      </c>
      <c r="E9938" t="s">
        <v>26</v>
      </c>
      <c r="F9938">
        <v>391060317.85000002</v>
      </c>
      <c r="G9938">
        <v>339633442.13999999</v>
      </c>
      <c r="H9938">
        <v>524586472.42000002</v>
      </c>
      <c r="I9938" t="s">
        <v>26</v>
      </c>
      <c r="J9938" t="s">
        <v>26</v>
      </c>
      <c r="K9938" t="s">
        <v>26</v>
      </c>
    </row>
    <row r="9939" spans="1:11" x14ac:dyDescent="0.25">
      <c r="A9939" s="1">
        <v>40634</v>
      </c>
      <c r="B9939" t="s">
        <v>127</v>
      </c>
      <c r="C9939" t="s">
        <v>26</v>
      </c>
      <c r="D9939" t="s">
        <v>26</v>
      </c>
      <c r="E9939" t="s">
        <v>26</v>
      </c>
      <c r="F9939">
        <v>401338752.26999998</v>
      </c>
      <c r="G9939">
        <v>339199300.66000003</v>
      </c>
      <c r="H9939">
        <v>587088774.01999998</v>
      </c>
      <c r="I9939" t="s">
        <v>26</v>
      </c>
      <c r="J9939" t="s">
        <v>26</v>
      </c>
      <c r="K9939" t="s">
        <v>26</v>
      </c>
    </row>
    <row r="9940" spans="1:11" x14ac:dyDescent="0.25">
      <c r="A9940" s="1">
        <v>40634</v>
      </c>
      <c r="B9940" t="s">
        <v>113</v>
      </c>
      <c r="C9940" t="s">
        <v>26</v>
      </c>
      <c r="D9940" t="s">
        <v>26</v>
      </c>
      <c r="E9940" t="s">
        <v>26</v>
      </c>
      <c r="F9940">
        <v>392230797.62</v>
      </c>
      <c r="G9940">
        <v>333355576.44</v>
      </c>
      <c r="H9940">
        <v>531081441.33999997</v>
      </c>
      <c r="I9940" t="s">
        <v>26</v>
      </c>
      <c r="J9940" t="s">
        <v>26</v>
      </c>
      <c r="K9940" t="s">
        <v>26</v>
      </c>
    </row>
    <row r="9941" spans="1:11" x14ac:dyDescent="0.25">
      <c r="A9941" s="1">
        <v>40634</v>
      </c>
      <c r="B9941" t="s">
        <v>128</v>
      </c>
      <c r="C9941" t="s">
        <v>26</v>
      </c>
      <c r="D9941" t="s">
        <v>26</v>
      </c>
      <c r="E9941" t="s">
        <v>26</v>
      </c>
      <c r="F9941">
        <v>362210289.00999999</v>
      </c>
      <c r="G9941">
        <v>304164809.20999998</v>
      </c>
      <c r="H9941">
        <v>508531575.56</v>
      </c>
      <c r="I9941" t="s">
        <v>26</v>
      </c>
      <c r="J9941" t="s">
        <v>26</v>
      </c>
      <c r="K9941" t="s">
        <v>26</v>
      </c>
    </row>
    <row r="9942" spans="1:11" x14ac:dyDescent="0.25">
      <c r="A9942" s="1">
        <v>40634</v>
      </c>
      <c r="B9942" t="s">
        <v>129</v>
      </c>
      <c r="C9942" t="s">
        <v>26</v>
      </c>
      <c r="D9942" t="s">
        <v>26</v>
      </c>
      <c r="E9942" t="s">
        <v>26</v>
      </c>
      <c r="F9942">
        <v>388118964.81999999</v>
      </c>
      <c r="G9942">
        <v>353216978.82999998</v>
      </c>
      <c r="H9942">
        <v>489465169.35000002</v>
      </c>
      <c r="I9942" t="s">
        <v>26</v>
      </c>
      <c r="J9942" t="s">
        <v>26</v>
      </c>
      <c r="K9942" t="s">
        <v>26</v>
      </c>
    </row>
    <row r="9943" spans="1:11" x14ac:dyDescent="0.25">
      <c r="A9943" s="1">
        <v>40634</v>
      </c>
      <c r="B9943" t="s">
        <v>130</v>
      </c>
      <c r="C9943" t="s">
        <v>26</v>
      </c>
      <c r="D9943" t="s">
        <v>26</v>
      </c>
      <c r="E9943" t="s">
        <v>26</v>
      </c>
      <c r="F9943">
        <v>441312441.51999998</v>
      </c>
      <c r="G9943">
        <v>342595654.11000001</v>
      </c>
      <c r="H9943">
        <v>781194017.60000002</v>
      </c>
      <c r="I9943" t="s">
        <v>26</v>
      </c>
      <c r="J9943" t="s">
        <v>26</v>
      </c>
      <c r="K9943" t="s">
        <v>26</v>
      </c>
    </row>
    <row r="9944" spans="1:11" x14ac:dyDescent="0.25">
      <c r="A9944" s="1">
        <v>40634</v>
      </c>
      <c r="B9944" t="s">
        <v>131</v>
      </c>
      <c r="C9944" t="s">
        <v>26</v>
      </c>
      <c r="D9944" t="s">
        <v>26</v>
      </c>
      <c r="E9944" t="s">
        <v>26</v>
      </c>
      <c r="F9944">
        <v>443522882.12</v>
      </c>
      <c r="G9944">
        <v>362879522.05000001</v>
      </c>
      <c r="H9944">
        <v>691876744</v>
      </c>
      <c r="I9944" t="s">
        <v>26</v>
      </c>
      <c r="J9944" t="s">
        <v>26</v>
      </c>
      <c r="K9944" t="s">
        <v>26</v>
      </c>
    </row>
    <row r="9945" spans="1:11" x14ac:dyDescent="0.25">
      <c r="A9945" s="1">
        <v>40634</v>
      </c>
      <c r="B9945" t="s">
        <v>132</v>
      </c>
      <c r="C9945" t="s">
        <v>26</v>
      </c>
      <c r="D9945" t="s">
        <v>26</v>
      </c>
      <c r="E9945" t="s">
        <v>26</v>
      </c>
      <c r="F9945">
        <v>397315566.48000002</v>
      </c>
      <c r="G9945">
        <v>343957218.62</v>
      </c>
      <c r="H9945">
        <v>521703765.63</v>
      </c>
      <c r="I9945" t="s">
        <v>26</v>
      </c>
      <c r="J9945" t="s">
        <v>26</v>
      </c>
      <c r="K9945" t="s">
        <v>26</v>
      </c>
    </row>
    <row r="9946" spans="1:11" x14ac:dyDescent="0.25">
      <c r="A9946" s="1">
        <v>40634</v>
      </c>
      <c r="B9946" t="s">
        <v>133</v>
      </c>
      <c r="C9946" t="s">
        <v>26</v>
      </c>
      <c r="D9946" t="s">
        <v>26</v>
      </c>
      <c r="E9946" t="s">
        <v>26</v>
      </c>
      <c r="F9946">
        <v>352145566.11000001</v>
      </c>
      <c r="G9946">
        <v>305220389.31999999</v>
      </c>
      <c r="H9946">
        <v>469587562.25</v>
      </c>
      <c r="I9946" t="s">
        <v>26</v>
      </c>
      <c r="J9946" t="s">
        <v>26</v>
      </c>
      <c r="K9946" t="s">
        <v>26</v>
      </c>
    </row>
    <row r="9947" spans="1:11" x14ac:dyDescent="0.25">
      <c r="A9947" s="1">
        <v>40634</v>
      </c>
      <c r="B9947" t="s">
        <v>134</v>
      </c>
      <c r="C9947" t="s">
        <v>26</v>
      </c>
      <c r="D9947" t="s">
        <v>26</v>
      </c>
      <c r="E9947" t="s">
        <v>26</v>
      </c>
      <c r="F9947">
        <v>364993926.19</v>
      </c>
      <c r="G9947">
        <v>337443909.44999999</v>
      </c>
      <c r="H9947">
        <v>429027317.74000001</v>
      </c>
      <c r="I9947" t="s">
        <v>26</v>
      </c>
      <c r="J9947" t="s">
        <v>26</v>
      </c>
      <c r="K9947" t="s">
        <v>26</v>
      </c>
    </row>
    <row r="9948" spans="1:11" x14ac:dyDescent="0.25">
      <c r="A9948" s="1">
        <v>40634</v>
      </c>
      <c r="B9948" t="s">
        <v>135</v>
      </c>
      <c r="C9948" t="s">
        <v>26</v>
      </c>
      <c r="D9948" t="s">
        <v>26</v>
      </c>
      <c r="E9948" t="s">
        <v>26</v>
      </c>
      <c r="F9948">
        <v>353378853.49000001</v>
      </c>
      <c r="G9948">
        <v>304805884.41000003</v>
      </c>
      <c r="H9948">
        <v>493327082.42000002</v>
      </c>
      <c r="I9948" t="s">
        <v>26</v>
      </c>
      <c r="J9948" t="s">
        <v>26</v>
      </c>
      <c r="K9948" t="s">
        <v>26</v>
      </c>
    </row>
    <row r="9949" spans="1:11" x14ac:dyDescent="0.25">
      <c r="A9949" s="1">
        <v>40634</v>
      </c>
      <c r="B9949" t="s">
        <v>136</v>
      </c>
      <c r="C9949" t="s">
        <v>26</v>
      </c>
      <c r="D9949" t="s">
        <v>26</v>
      </c>
      <c r="E9949" t="s">
        <v>26</v>
      </c>
      <c r="F9949">
        <v>421119071.86000001</v>
      </c>
      <c r="G9949">
        <v>363538806.56</v>
      </c>
      <c r="H9949">
        <v>604518580.78999996</v>
      </c>
      <c r="I9949" t="s">
        <v>26</v>
      </c>
      <c r="J9949" t="s">
        <v>26</v>
      </c>
      <c r="K9949" t="s">
        <v>26</v>
      </c>
    </row>
    <row r="9950" spans="1:11" x14ac:dyDescent="0.25">
      <c r="A9950" s="1">
        <v>40634</v>
      </c>
      <c r="B9950" t="s">
        <v>137</v>
      </c>
      <c r="C9950" t="s">
        <v>26</v>
      </c>
      <c r="D9950" t="s">
        <v>26</v>
      </c>
      <c r="E9950" t="s">
        <v>26</v>
      </c>
      <c r="F9950">
        <v>418038612.73000002</v>
      </c>
      <c r="G9950">
        <v>333827757.93000001</v>
      </c>
      <c r="H9950">
        <v>762736785.59000003</v>
      </c>
      <c r="I9950" t="s">
        <v>26</v>
      </c>
      <c r="J9950" t="s">
        <v>26</v>
      </c>
      <c r="K9950" t="s">
        <v>26</v>
      </c>
    </row>
    <row r="9951" spans="1:11" x14ac:dyDescent="0.25">
      <c r="A9951" s="1">
        <v>40634</v>
      </c>
      <c r="B9951" t="s">
        <v>138</v>
      </c>
      <c r="C9951" t="s">
        <v>26</v>
      </c>
      <c r="D9951" t="s">
        <v>26</v>
      </c>
      <c r="E9951" t="s">
        <v>26</v>
      </c>
      <c r="F9951">
        <v>487949427.08999997</v>
      </c>
      <c r="G9951">
        <v>393087938.57999998</v>
      </c>
      <c r="H9951">
        <v>791629958.11000001</v>
      </c>
      <c r="I9951" t="s">
        <v>26</v>
      </c>
      <c r="J9951" t="s">
        <v>26</v>
      </c>
      <c r="K9951" t="s">
        <v>26</v>
      </c>
    </row>
    <row r="9952" spans="1:11" x14ac:dyDescent="0.25">
      <c r="A9952" s="1">
        <v>40634</v>
      </c>
      <c r="B9952" t="s">
        <v>139</v>
      </c>
      <c r="C9952" t="s">
        <v>26</v>
      </c>
      <c r="D9952" t="s">
        <v>26</v>
      </c>
      <c r="E9952" t="s">
        <v>26</v>
      </c>
      <c r="F9952">
        <v>416633948.45999998</v>
      </c>
      <c r="G9952">
        <v>351649335.81999999</v>
      </c>
      <c r="H9952">
        <v>644193783.80999994</v>
      </c>
      <c r="I9952" t="s">
        <v>26</v>
      </c>
      <c r="J9952" t="s">
        <v>26</v>
      </c>
      <c r="K9952" t="s">
        <v>26</v>
      </c>
    </row>
    <row r="9953" spans="1:11" x14ac:dyDescent="0.25">
      <c r="A9953" s="1">
        <v>40634</v>
      </c>
      <c r="B9953" t="s">
        <v>140</v>
      </c>
      <c r="C9953" t="s">
        <v>26</v>
      </c>
      <c r="D9953" t="s">
        <v>26</v>
      </c>
      <c r="E9953" t="s">
        <v>26</v>
      </c>
      <c r="F9953">
        <v>352038939.83999997</v>
      </c>
      <c r="G9953">
        <v>298987700.02999997</v>
      </c>
      <c r="H9953">
        <v>512351379.88999999</v>
      </c>
      <c r="I9953" t="s">
        <v>26</v>
      </c>
      <c r="J9953" t="s">
        <v>26</v>
      </c>
      <c r="K9953" t="s">
        <v>26</v>
      </c>
    </row>
    <row r="9954" spans="1:11" x14ac:dyDescent="0.25">
      <c r="A9954" s="1">
        <v>40634</v>
      </c>
      <c r="B9954" t="s">
        <v>141</v>
      </c>
      <c r="C9954" t="s">
        <v>26</v>
      </c>
      <c r="D9954" t="s">
        <v>26</v>
      </c>
      <c r="E9954" t="s">
        <v>26</v>
      </c>
      <c r="F9954">
        <v>401977098.37</v>
      </c>
      <c r="G9954">
        <v>361135046.49000001</v>
      </c>
      <c r="H9954">
        <v>532553601.79000002</v>
      </c>
      <c r="I9954" t="s">
        <v>26</v>
      </c>
      <c r="J9954" t="s">
        <v>26</v>
      </c>
      <c r="K9954" t="s">
        <v>26</v>
      </c>
    </row>
    <row r="9955" spans="1:11" x14ac:dyDescent="0.25">
      <c r="A9955" s="1">
        <v>40634</v>
      </c>
      <c r="B9955" t="s">
        <v>142</v>
      </c>
      <c r="C9955" t="s">
        <v>26</v>
      </c>
      <c r="D9955" t="s">
        <v>26</v>
      </c>
      <c r="E9955" t="s">
        <v>26</v>
      </c>
      <c r="F9955">
        <v>386722263.95999998</v>
      </c>
      <c r="G9955">
        <v>325136951.61000001</v>
      </c>
      <c r="H9955">
        <v>573742125.47000003</v>
      </c>
      <c r="I9955" t="s">
        <v>26</v>
      </c>
      <c r="J9955" t="s">
        <v>26</v>
      </c>
      <c r="K9955" t="s">
        <v>26</v>
      </c>
    </row>
    <row r="9956" spans="1:11" x14ac:dyDescent="0.25">
      <c r="A9956" s="1">
        <v>40634</v>
      </c>
      <c r="B9956" t="s">
        <v>143</v>
      </c>
      <c r="C9956" t="s">
        <v>26</v>
      </c>
      <c r="D9956" t="s">
        <v>26</v>
      </c>
      <c r="E9956" t="s">
        <v>26</v>
      </c>
      <c r="F9956">
        <v>376062306.26999998</v>
      </c>
      <c r="G9956">
        <v>339423413.32999998</v>
      </c>
      <c r="H9956">
        <v>469627493.02999997</v>
      </c>
      <c r="I9956" t="s">
        <v>26</v>
      </c>
      <c r="J9956" t="s">
        <v>26</v>
      </c>
      <c r="K9956" t="s">
        <v>26</v>
      </c>
    </row>
    <row r="9957" spans="1:11" x14ac:dyDescent="0.25">
      <c r="A9957" s="1">
        <v>40634</v>
      </c>
      <c r="B9957" t="s">
        <v>144</v>
      </c>
      <c r="C9957" t="s">
        <v>26</v>
      </c>
      <c r="D9957" t="s">
        <v>26</v>
      </c>
      <c r="E9957" t="s">
        <v>26</v>
      </c>
      <c r="F9957">
        <v>368547974.12</v>
      </c>
      <c r="G9957">
        <v>314860326.38999999</v>
      </c>
      <c r="H9957">
        <v>547147001.98000002</v>
      </c>
      <c r="I9957" t="s">
        <v>26</v>
      </c>
      <c r="J9957" t="s">
        <v>26</v>
      </c>
      <c r="K9957" t="s">
        <v>26</v>
      </c>
    </row>
    <row r="9958" spans="1:11" x14ac:dyDescent="0.25">
      <c r="A9958" s="1">
        <v>40634</v>
      </c>
      <c r="B9958" t="s">
        <v>145</v>
      </c>
      <c r="C9958" t="s">
        <v>26</v>
      </c>
      <c r="D9958" t="s">
        <v>26</v>
      </c>
      <c r="E9958" t="s">
        <v>26</v>
      </c>
      <c r="F9958">
        <v>402265632.38</v>
      </c>
      <c r="G9958">
        <v>338758874.05000001</v>
      </c>
      <c r="H9958">
        <v>557384955</v>
      </c>
      <c r="I9958" t="s">
        <v>26</v>
      </c>
      <c r="J9958" t="s">
        <v>26</v>
      </c>
      <c r="K9958" t="s">
        <v>26</v>
      </c>
    </row>
    <row r="9959" spans="1:11" x14ac:dyDescent="0.25">
      <c r="A9959" s="1">
        <v>40634</v>
      </c>
      <c r="B9959" t="s">
        <v>146</v>
      </c>
      <c r="C9959" t="s">
        <v>26</v>
      </c>
      <c r="D9959" t="s">
        <v>26</v>
      </c>
      <c r="E9959" t="s">
        <v>26</v>
      </c>
      <c r="F9959">
        <v>411221039.99000001</v>
      </c>
      <c r="G9959">
        <v>356326821.26999998</v>
      </c>
      <c r="H9959">
        <v>554899165.04999995</v>
      </c>
      <c r="I9959" t="s">
        <v>26</v>
      </c>
      <c r="J9959" t="s">
        <v>26</v>
      </c>
      <c r="K9959" t="s">
        <v>26</v>
      </c>
    </row>
    <row r="9960" spans="1:11" x14ac:dyDescent="0.25">
      <c r="A9960" s="1">
        <v>40634</v>
      </c>
      <c r="B9960" t="s">
        <v>2</v>
      </c>
      <c r="C9960" t="s">
        <v>26</v>
      </c>
      <c r="D9960" t="s">
        <v>26</v>
      </c>
      <c r="E9960" t="s">
        <v>26</v>
      </c>
      <c r="F9960">
        <v>380315124.48000002</v>
      </c>
      <c r="G9960">
        <v>329763665.80000001</v>
      </c>
      <c r="H9960">
        <v>523077879.48000002</v>
      </c>
      <c r="I9960" t="s">
        <v>26</v>
      </c>
      <c r="J9960" t="s">
        <v>26</v>
      </c>
      <c r="K9960" t="s">
        <v>26</v>
      </c>
    </row>
    <row r="9961" spans="1:11" x14ac:dyDescent="0.25">
      <c r="A9961" s="1">
        <v>40634</v>
      </c>
      <c r="B9961" t="s">
        <v>147</v>
      </c>
      <c r="C9961" t="s">
        <v>26</v>
      </c>
      <c r="D9961" t="s">
        <v>26</v>
      </c>
      <c r="E9961" t="s">
        <v>26</v>
      </c>
      <c r="F9961">
        <v>407954331.5</v>
      </c>
      <c r="G9961">
        <v>318246731.99000001</v>
      </c>
      <c r="H9961">
        <v>606040129.82000005</v>
      </c>
      <c r="I9961" t="s">
        <v>26</v>
      </c>
      <c r="J9961" t="s">
        <v>26</v>
      </c>
      <c r="K9961" t="s">
        <v>26</v>
      </c>
    </row>
    <row r="9962" spans="1:11" x14ac:dyDescent="0.25">
      <c r="A9962" s="1">
        <v>40634</v>
      </c>
      <c r="B9962" t="s">
        <v>148</v>
      </c>
      <c r="C9962" t="s">
        <v>26</v>
      </c>
      <c r="D9962" t="s">
        <v>26</v>
      </c>
      <c r="E9962" t="s">
        <v>26</v>
      </c>
      <c r="F9962">
        <v>381245502.62</v>
      </c>
      <c r="G9962">
        <v>327118209.45999998</v>
      </c>
      <c r="H9962">
        <v>504857538.99000001</v>
      </c>
      <c r="I9962" t="s">
        <v>26</v>
      </c>
      <c r="J9962" t="s">
        <v>26</v>
      </c>
      <c r="K9962" t="s">
        <v>26</v>
      </c>
    </row>
    <row r="9963" spans="1:11" x14ac:dyDescent="0.25">
      <c r="A9963" s="1">
        <v>40634</v>
      </c>
      <c r="B9963" t="s">
        <v>149</v>
      </c>
      <c r="C9963" t="s">
        <v>26</v>
      </c>
      <c r="D9963" t="s">
        <v>26</v>
      </c>
      <c r="E9963" t="s">
        <v>26</v>
      </c>
      <c r="F9963">
        <v>367085947.75</v>
      </c>
      <c r="G9963">
        <v>306652118.51999998</v>
      </c>
      <c r="H9963">
        <v>500761347.81</v>
      </c>
      <c r="I9963" t="s">
        <v>26</v>
      </c>
      <c r="J9963" t="s">
        <v>26</v>
      </c>
      <c r="K9963" t="s">
        <v>26</v>
      </c>
    </row>
    <row r="9964" spans="1:11" x14ac:dyDescent="0.25">
      <c r="A9964" s="1">
        <v>40634</v>
      </c>
      <c r="B9964" t="s">
        <v>150</v>
      </c>
      <c r="C9964" t="s">
        <v>26</v>
      </c>
      <c r="D9964" t="s">
        <v>26</v>
      </c>
      <c r="E9964" t="s">
        <v>26</v>
      </c>
      <c r="F9964">
        <v>411736557.88999999</v>
      </c>
      <c r="G9964">
        <v>336706124.13999999</v>
      </c>
      <c r="H9964">
        <v>590562034.50999999</v>
      </c>
      <c r="I9964" t="s">
        <v>26</v>
      </c>
      <c r="J9964" t="s">
        <v>26</v>
      </c>
      <c r="K9964" t="s">
        <v>26</v>
      </c>
    </row>
    <row r="9965" spans="1:11" x14ac:dyDescent="0.25">
      <c r="A9965" s="1">
        <v>40634</v>
      </c>
      <c r="B9965" t="s">
        <v>151</v>
      </c>
      <c r="C9965" t="s">
        <v>26</v>
      </c>
      <c r="D9965" t="s">
        <v>26</v>
      </c>
      <c r="E9965" t="s">
        <v>26</v>
      </c>
      <c r="F9965">
        <v>334589325.83999997</v>
      </c>
      <c r="G9965">
        <v>286777156.91000003</v>
      </c>
      <c r="H9965">
        <v>474534412.12</v>
      </c>
      <c r="I9965" t="s">
        <v>26</v>
      </c>
      <c r="J9965" t="s">
        <v>26</v>
      </c>
      <c r="K9965" t="s">
        <v>26</v>
      </c>
    </row>
    <row r="9966" spans="1:11" x14ac:dyDescent="0.25">
      <c r="A9966" s="1">
        <v>40634</v>
      </c>
      <c r="B9966" t="s">
        <v>152</v>
      </c>
      <c r="C9966" t="s">
        <v>26</v>
      </c>
      <c r="D9966" t="s">
        <v>26</v>
      </c>
      <c r="E9966" t="s">
        <v>26</v>
      </c>
      <c r="F9966">
        <v>355590780.27999997</v>
      </c>
      <c r="G9966">
        <v>323453398.62</v>
      </c>
      <c r="H9966">
        <v>445033854.52999997</v>
      </c>
      <c r="I9966" t="s">
        <v>26</v>
      </c>
      <c r="J9966" t="s">
        <v>26</v>
      </c>
      <c r="K9966" t="s">
        <v>26</v>
      </c>
    </row>
    <row r="9967" spans="1:11" x14ac:dyDescent="0.25">
      <c r="A9967" s="1">
        <v>40634</v>
      </c>
      <c r="B9967" t="s">
        <v>153</v>
      </c>
      <c r="C9967" t="s">
        <v>26</v>
      </c>
      <c r="D9967" t="s">
        <v>26</v>
      </c>
      <c r="E9967" t="s">
        <v>26</v>
      </c>
      <c r="F9967">
        <v>434421316.45999998</v>
      </c>
      <c r="G9967">
        <v>398902874.25999999</v>
      </c>
      <c r="H9967">
        <v>523179457.12</v>
      </c>
      <c r="I9967" t="s">
        <v>26</v>
      </c>
      <c r="J9967" t="s">
        <v>26</v>
      </c>
      <c r="K9967" t="s">
        <v>26</v>
      </c>
    </row>
    <row r="9968" spans="1:11" x14ac:dyDescent="0.25">
      <c r="A9968" s="1">
        <v>40634</v>
      </c>
      <c r="B9968" t="s">
        <v>154</v>
      </c>
      <c r="C9968" t="s">
        <v>26</v>
      </c>
      <c r="D9968" t="s">
        <v>26</v>
      </c>
      <c r="E9968" t="s">
        <v>26</v>
      </c>
      <c r="F9968">
        <v>386204803.85000002</v>
      </c>
      <c r="G9968">
        <v>349505474.43000001</v>
      </c>
      <c r="H9968">
        <v>507903103.55000001</v>
      </c>
      <c r="I9968" t="s">
        <v>26</v>
      </c>
      <c r="J9968" t="s">
        <v>26</v>
      </c>
      <c r="K9968" t="s">
        <v>26</v>
      </c>
    </row>
    <row r="9969" spans="1:11" x14ac:dyDescent="0.25">
      <c r="A9969" s="1">
        <v>40634</v>
      </c>
      <c r="B9969" t="s">
        <v>155</v>
      </c>
      <c r="C9969" t="s">
        <v>26</v>
      </c>
      <c r="D9969" t="s">
        <v>26</v>
      </c>
      <c r="E9969" t="s">
        <v>26</v>
      </c>
      <c r="F9969">
        <v>353929666.12</v>
      </c>
      <c r="G9969">
        <v>323661185.73000002</v>
      </c>
      <c r="H9969">
        <v>439773029.37</v>
      </c>
      <c r="I9969" t="s">
        <v>26</v>
      </c>
      <c r="J9969" t="s">
        <v>26</v>
      </c>
      <c r="K9969" t="s">
        <v>26</v>
      </c>
    </row>
    <row r="9970" spans="1:11" x14ac:dyDescent="0.25">
      <c r="A9970" s="1">
        <v>40664</v>
      </c>
      <c r="B9970" t="s">
        <v>1</v>
      </c>
      <c r="C9970" t="s">
        <v>26</v>
      </c>
      <c r="D9970" t="s">
        <v>26</v>
      </c>
      <c r="E9970" t="s">
        <v>26</v>
      </c>
      <c r="F9970">
        <v>395813645.91000003</v>
      </c>
      <c r="G9970">
        <v>333291635.23000002</v>
      </c>
      <c r="H9970">
        <v>553768623.62</v>
      </c>
      <c r="I9970" t="s">
        <v>26</v>
      </c>
      <c r="J9970" t="s">
        <v>26</v>
      </c>
      <c r="K9970" t="s">
        <v>26</v>
      </c>
    </row>
    <row r="9971" spans="1:11" x14ac:dyDescent="0.25">
      <c r="A9971" s="1">
        <v>40664</v>
      </c>
      <c r="B9971" t="s">
        <v>126</v>
      </c>
      <c r="C9971" t="s">
        <v>26</v>
      </c>
      <c r="D9971" t="s">
        <v>26</v>
      </c>
      <c r="E9971" t="s">
        <v>26</v>
      </c>
      <c r="F9971">
        <v>392820089.27999997</v>
      </c>
      <c r="G9971">
        <v>340720269.14999998</v>
      </c>
      <c r="H9971">
        <v>527943825.83999997</v>
      </c>
      <c r="I9971" t="s">
        <v>26</v>
      </c>
      <c r="J9971" t="s">
        <v>26</v>
      </c>
      <c r="K9971" t="s">
        <v>26</v>
      </c>
    </row>
    <row r="9972" spans="1:11" x14ac:dyDescent="0.25">
      <c r="A9972" s="1">
        <v>40664</v>
      </c>
      <c r="B9972" t="s">
        <v>127</v>
      </c>
      <c r="C9972" t="s">
        <v>26</v>
      </c>
      <c r="D9972" t="s">
        <v>26</v>
      </c>
      <c r="E9972" t="s">
        <v>26</v>
      </c>
      <c r="F9972">
        <v>405472541.41000003</v>
      </c>
      <c r="G9972">
        <v>339063620.94</v>
      </c>
      <c r="H9972">
        <v>602118246.63999999</v>
      </c>
      <c r="I9972" t="s">
        <v>26</v>
      </c>
      <c r="J9972" t="s">
        <v>26</v>
      </c>
      <c r="K9972" t="s">
        <v>26</v>
      </c>
    </row>
    <row r="9973" spans="1:11" x14ac:dyDescent="0.25">
      <c r="A9973" s="1">
        <v>40664</v>
      </c>
      <c r="B9973" t="s">
        <v>113</v>
      </c>
      <c r="C9973" t="s">
        <v>26</v>
      </c>
      <c r="D9973" t="s">
        <v>26</v>
      </c>
      <c r="E9973" t="s">
        <v>26</v>
      </c>
      <c r="F9973">
        <v>398977167.33999997</v>
      </c>
      <c r="G9973">
        <v>333055556.42000002</v>
      </c>
      <c r="H9973">
        <v>551315644.25</v>
      </c>
      <c r="I9973" t="s">
        <v>26</v>
      </c>
      <c r="J9973" t="s">
        <v>26</v>
      </c>
      <c r="K9973" t="s">
        <v>26</v>
      </c>
    </row>
    <row r="9974" spans="1:11" x14ac:dyDescent="0.25">
      <c r="A9974" s="1">
        <v>40664</v>
      </c>
      <c r="B9974" t="s">
        <v>128</v>
      </c>
      <c r="C9974" t="s">
        <v>26</v>
      </c>
      <c r="D9974" t="s">
        <v>26</v>
      </c>
      <c r="E9974" t="s">
        <v>26</v>
      </c>
      <c r="F9974">
        <v>367498559.23000002</v>
      </c>
      <c r="G9974">
        <v>304681889.38999999</v>
      </c>
      <c r="H9974">
        <v>523634963.36000001</v>
      </c>
      <c r="I9974" t="s">
        <v>26</v>
      </c>
      <c r="J9974" t="s">
        <v>26</v>
      </c>
      <c r="K9974" t="s">
        <v>26</v>
      </c>
    </row>
    <row r="9975" spans="1:11" x14ac:dyDescent="0.25">
      <c r="A9975" s="1">
        <v>40664</v>
      </c>
      <c r="B9975" t="s">
        <v>129</v>
      </c>
      <c r="C9975" t="s">
        <v>26</v>
      </c>
      <c r="D9975" t="s">
        <v>26</v>
      </c>
      <c r="E9975" t="s">
        <v>26</v>
      </c>
      <c r="F9975">
        <v>400538771.69999999</v>
      </c>
      <c r="G9975">
        <v>355442245.80000001</v>
      </c>
      <c r="H9975">
        <v>524755608.06</v>
      </c>
      <c r="I9975" t="s">
        <v>26</v>
      </c>
      <c r="J9975" t="s">
        <v>26</v>
      </c>
      <c r="K9975" t="s">
        <v>26</v>
      </c>
    </row>
    <row r="9976" spans="1:11" x14ac:dyDescent="0.25">
      <c r="A9976" s="1">
        <v>40664</v>
      </c>
      <c r="B9976" t="s">
        <v>130</v>
      </c>
      <c r="C9976" t="s">
        <v>26</v>
      </c>
      <c r="D9976" t="s">
        <v>26</v>
      </c>
      <c r="E9976" t="s">
        <v>26</v>
      </c>
      <c r="F9976">
        <v>457111426.92000002</v>
      </c>
      <c r="G9976">
        <v>346466985.00999999</v>
      </c>
      <c r="H9976">
        <v>834315210.79999995</v>
      </c>
      <c r="I9976" t="s">
        <v>26</v>
      </c>
      <c r="J9976" t="s">
        <v>26</v>
      </c>
      <c r="K9976" t="s">
        <v>26</v>
      </c>
    </row>
    <row r="9977" spans="1:11" x14ac:dyDescent="0.25">
      <c r="A9977" s="1">
        <v>40664</v>
      </c>
      <c r="B9977" t="s">
        <v>131</v>
      </c>
      <c r="C9977" t="s">
        <v>26</v>
      </c>
      <c r="D9977" t="s">
        <v>26</v>
      </c>
      <c r="E9977" t="s">
        <v>26</v>
      </c>
      <c r="F9977">
        <v>444542984.75</v>
      </c>
      <c r="G9977">
        <v>363931872.66000003</v>
      </c>
      <c r="H9977">
        <v>692845371.44000006</v>
      </c>
      <c r="I9977" t="s">
        <v>26</v>
      </c>
      <c r="J9977" t="s">
        <v>26</v>
      </c>
      <c r="K9977" t="s">
        <v>26</v>
      </c>
    </row>
    <row r="9978" spans="1:11" x14ac:dyDescent="0.25">
      <c r="A9978" s="1">
        <v>40664</v>
      </c>
      <c r="B9978" t="s">
        <v>132</v>
      </c>
      <c r="C9978" t="s">
        <v>26</v>
      </c>
      <c r="D9978" t="s">
        <v>26</v>
      </c>
      <c r="E9978" t="s">
        <v>26</v>
      </c>
      <c r="F9978">
        <v>398467781.63</v>
      </c>
      <c r="G9978">
        <v>345677004.70999998</v>
      </c>
      <c r="H9978">
        <v>521703765.63</v>
      </c>
      <c r="I9978" t="s">
        <v>26</v>
      </c>
      <c r="J9978" t="s">
        <v>26</v>
      </c>
      <c r="K9978" t="s">
        <v>26</v>
      </c>
    </row>
    <row r="9979" spans="1:11" x14ac:dyDescent="0.25">
      <c r="A9979" s="1">
        <v>40664</v>
      </c>
      <c r="B9979" t="s">
        <v>133</v>
      </c>
      <c r="C9979" t="s">
        <v>26</v>
      </c>
      <c r="D9979" t="s">
        <v>26</v>
      </c>
      <c r="E9979" t="s">
        <v>26</v>
      </c>
      <c r="F9979">
        <v>352145566.11000001</v>
      </c>
      <c r="G9979">
        <v>305220389.31999999</v>
      </c>
      <c r="H9979">
        <v>469587562.25</v>
      </c>
      <c r="I9979" t="s">
        <v>26</v>
      </c>
      <c r="J9979" t="s">
        <v>26</v>
      </c>
      <c r="K9979" t="s">
        <v>26</v>
      </c>
    </row>
    <row r="9980" spans="1:11" x14ac:dyDescent="0.25">
      <c r="A9980" s="1">
        <v>40664</v>
      </c>
      <c r="B9980" t="s">
        <v>134</v>
      </c>
      <c r="C9980" t="s">
        <v>26</v>
      </c>
      <c r="D9980" t="s">
        <v>26</v>
      </c>
      <c r="E9980" t="s">
        <v>26</v>
      </c>
      <c r="F9980">
        <v>365577916.48000002</v>
      </c>
      <c r="G9980">
        <v>338355008.00999999</v>
      </c>
      <c r="H9980">
        <v>429027317.74000001</v>
      </c>
      <c r="I9980" t="s">
        <v>26</v>
      </c>
      <c r="J9980" t="s">
        <v>26</v>
      </c>
      <c r="K9980" t="s">
        <v>26</v>
      </c>
    </row>
    <row r="9981" spans="1:11" x14ac:dyDescent="0.25">
      <c r="A9981" s="1">
        <v>40664</v>
      </c>
      <c r="B9981" t="s">
        <v>135</v>
      </c>
      <c r="C9981" t="s">
        <v>26</v>
      </c>
      <c r="D9981" t="s">
        <v>26</v>
      </c>
      <c r="E9981" t="s">
        <v>26</v>
      </c>
      <c r="F9981">
        <v>355605140.26999998</v>
      </c>
      <c r="G9981">
        <v>303586660.87</v>
      </c>
      <c r="H9981">
        <v>504377609.06999999</v>
      </c>
      <c r="I9981" t="s">
        <v>26</v>
      </c>
      <c r="J9981" t="s">
        <v>26</v>
      </c>
      <c r="K9981" t="s">
        <v>26</v>
      </c>
    </row>
    <row r="9982" spans="1:11" x14ac:dyDescent="0.25">
      <c r="A9982" s="1">
        <v>40664</v>
      </c>
      <c r="B9982" t="s">
        <v>136</v>
      </c>
      <c r="C9982" t="s">
        <v>26</v>
      </c>
      <c r="D9982" t="s">
        <v>26</v>
      </c>
      <c r="E9982" t="s">
        <v>26</v>
      </c>
      <c r="F9982">
        <v>421203295.68000001</v>
      </c>
      <c r="G9982">
        <v>363684222.07999998</v>
      </c>
      <c r="H9982">
        <v>604518580.78999996</v>
      </c>
      <c r="I9982" t="s">
        <v>26</v>
      </c>
      <c r="J9982" t="s">
        <v>26</v>
      </c>
      <c r="K9982" t="s">
        <v>26</v>
      </c>
    </row>
    <row r="9983" spans="1:11" x14ac:dyDescent="0.25">
      <c r="A9983" s="1">
        <v>40664</v>
      </c>
      <c r="B9983" t="s">
        <v>137</v>
      </c>
      <c r="C9983" t="s">
        <v>26</v>
      </c>
      <c r="D9983" t="s">
        <v>26</v>
      </c>
      <c r="E9983" t="s">
        <v>26</v>
      </c>
      <c r="F9983">
        <v>419209120.83999997</v>
      </c>
      <c r="G9983">
        <v>335396748.38999999</v>
      </c>
      <c r="H9983">
        <v>762736785.59000003</v>
      </c>
      <c r="I9983" t="s">
        <v>26</v>
      </c>
      <c r="J9983" t="s">
        <v>26</v>
      </c>
      <c r="K9983" t="s">
        <v>26</v>
      </c>
    </row>
    <row r="9984" spans="1:11" x14ac:dyDescent="0.25">
      <c r="A9984" s="1">
        <v>40664</v>
      </c>
      <c r="B9984" t="s">
        <v>138</v>
      </c>
      <c r="C9984" t="s">
        <v>26</v>
      </c>
      <c r="D9984" t="s">
        <v>26</v>
      </c>
      <c r="E9984" t="s">
        <v>26</v>
      </c>
      <c r="F9984">
        <v>488242196.75</v>
      </c>
      <c r="G9984">
        <v>393520335.31</v>
      </c>
      <c r="H9984">
        <v>791629958.11000001</v>
      </c>
      <c r="I9984" t="s">
        <v>26</v>
      </c>
      <c r="J9984" t="s">
        <v>26</v>
      </c>
      <c r="K9984" t="s">
        <v>26</v>
      </c>
    </row>
    <row r="9985" spans="1:11" x14ac:dyDescent="0.25">
      <c r="A9985" s="1">
        <v>40664</v>
      </c>
      <c r="B9985" t="s">
        <v>139</v>
      </c>
      <c r="C9985" t="s">
        <v>26</v>
      </c>
      <c r="D9985" t="s">
        <v>26</v>
      </c>
      <c r="E9985" t="s">
        <v>26</v>
      </c>
      <c r="F9985">
        <v>429216293.70999998</v>
      </c>
      <c r="G9985">
        <v>348308667.13</v>
      </c>
      <c r="H9985">
        <v>703073095.64999998</v>
      </c>
      <c r="I9985" t="s">
        <v>26</v>
      </c>
      <c r="J9985" t="s">
        <v>26</v>
      </c>
      <c r="K9985" t="s">
        <v>26</v>
      </c>
    </row>
    <row r="9986" spans="1:11" x14ac:dyDescent="0.25">
      <c r="A9986" s="1">
        <v>40664</v>
      </c>
      <c r="B9986" t="s">
        <v>140</v>
      </c>
      <c r="C9986" t="s">
        <v>26</v>
      </c>
      <c r="D9986" t="s">
        <v>26</v>
      </c>
      <c r="E9986" t="s">
        <v>26</v>
      </c>
      <c r="F9986">
        <v>352426182.67000002</v>
      </c>
      <c r="G9986">
        <v>299525877.88999999</v>
      </c>
      <c r="H9986">
        <v>512351379.88999999</v>
      </c>
      <c r="I9986" t="s">
        <v>26</v>
      </c>
      <c r="J9986" t="s">
        <v>26</v>
      </c>
      <c r="K9986" t="s">
        <v>26</v>
      </c>
    </row>
    <row r="9987" spans="1:11" x14ac:dyDescent="0.25">
      <c r="A9987" s="1">
        <v>40664</v>
      </c>
      <c r="B9987" t="s">
        <v>141</v>
      </c>
      <c r="C9987" t="s">
        <v>26</v>
      </c>
      <c r="D9987" t="s">
        <v>26</v>
      </c>
      <c r="E9987" t="s">
        <v>26</v>
      </c>
      <c r="F9987">
        <v>421995557.86000001</v>
      </c>
      <c r="G9987">
        <v>358498760.64999998</v>
      </c>
      <c r="H9987">
        <v>609773874.04999995</v>
      </c>
      <c r="I9987" t="s">
        <v>26</v>
      </c>
      <c r="J9987" t="s">
        <v>26</v>
      </c>
      <c r="K9987" t="s">
        <v>26</v>
      </c>
    </row>
    <row r="9988" spans="1:11" x14ac:dyDescent="0.25">
      <c r="A9988" s="1">
        <v>40664</v>
      </c>
      <c r="B9988" t="s">
        <v>142</v>
      </c>
      <c r="C9988" t="s">
        <v>26</v>
      </c>
      <c r="D9988" t="s">
        <v>26</v>
      </c>
      <c r="E9988" t="s">
        <v>26</v>
      </c>
      <c r="F9988">
        <v>386799608.41000003</v>
      </c>
      <c r="G9988">
        <v>325234492.69999999</v>
      </c>
      <c r="H9988">
        <v>573742125.47000003</v>
      </c>
      <c r="I9988" t="s">
        <v>26</v>
      </c>
      <c r="J9988" t="s">
        <v>26</v>
      </c>
      <c r="K9988" t="s">
        <v>26</v>
      </c>
    </row>
    <row r="9989" spans="1:11" x14ac:dyDescent="0.25">
      <c r="A9989" s="1">
        <v>40664</v>
      </c>
      <c r="B9989" t="s">
        <v>143</v>
      </c>
      <c r="C9989" t="s">
        <v>26</v>
      </c>
      <c r="D9989" t="s">
        <v>26</v>
      </c>
      <c r="E9989" t="s">
        <v>26</v>
      </c>
      <c r="F9989">
        <v>376062306.26999998</v>
      </c>
      <c r="G9989">
        <v>339423413.32999998</v>
      </c>
      <c r="H9989">
        <v>469627493.02999997</v>
      </c>
      <c r="I9989" t="s">
        <v>26</v>
      </c>
      <c r="J9989" t="s">
        <v>26</v>
      </c>
      <c r="K9989" t="s">
        <v>26</v>
      </c>
    </row>
    <row r="9990" spans="1:11" x14ac:dyDescent="0.25">
      <c r="A9990" s="1">
        <v>40664</v>
      </c>
      <c r="B9990" t="s">
        <v>144</v>
      </c>
      <c r="C9990" t="s">
        <v>26</v>
      </c>
      <c r="D9990" t="s">
        <v>26</v>
      </c>
      <c r="E9990" t="s">
        <v>26</v>
      </c>
      <c r="F9990">
        <v>384800939.77999997</v>
      </c>
      <c r="G9990">
        <v>316025309.60000002</v>
      </c>
      <c r="H9990">
        <v>605527587.09000003</v>
      </c>
      <c r="I9990" t="s">
        <v>26</v>
      </c>
      <c r="J9990" t="s">
        <v>26</v>
      </c>
      <c r="K9990" t="s">
        <v>26</v>
      </c>
    </row>
    <row r="9991" spans="1:11" x14ac:dyDescent="0.25">
      <c r="A9991" s="1">
        <v>40664</v>
      </c>
      <c r="B9991" t="s">
        <v>145</v>
      </c>
      <c r="C9991" t="s">
        <v>26</v>
      </c>
      <c r="D9991" t="s">
        <v>26</v>
      </c>
      <c r="E9991" t="s">
        <v>26</v>
      </c>
      <c r="F9991">
        <v>402828804.26999998</v>
      </c>
      <c r="G9991">
        <v>339605771.23000002</v>
      </c>
      <c r="H9991">
        <v>557384955</v>
      </c>
      <c r="I9991" t="s">
        <v>26</v>
      </c>
      <c r="J9991" t="s">
        <v>26</v>
      </c>
      <c r="K9991" t="s">
        <v>26</v>
      </c>
    </row>
    <row r="9992" spans="1:11" x14ac:dyDescent="0.25">
      <c r="A9992" s="1">
        <v>40664</v>
      </c>
      <c r="B9992" t="s">
        <v>146</v>
      </c>
      <c r="C9992" t="s">
        <v>26</v>
      </c>
      <c r="D9992" t="s">
        <v>26</v>
      </c>
      <c r="E9992" t="s">
        <v>26</v>
      </c>
      <c r="F9992">
        <v>412907046.25</v>
      </c>
      <c r="G9992">
        <v>358892374.38999999</v>
      </c>
      <c r="H9992">
        <v>554899165.04999995</v>
      </c>
      <c r="I9992" t="s">
        <v>26</v>
      </c>
      <c r="J9992" t="s">
        <v>26</v>
      </c>
      <c r="K9992" t="s">
        <v>26</v>
      </c>
    </row>
    <row r="9993" spans="1:11" x14ac:dyDescent="0.25">
      <c r="A9993" s="1">
        <v>40664</v>
      </c>
      <c r="B9993" t="s">
        <v>2</v>
      </c>
      <c r="C9993" t="s">
        <v>26</v>
      </c>
      <c r="D9993" t="s">
        <v>26</v>
      </c>
      <c r="E9993" t="s">
        <v>26</v>
      </c>
      <c r="F9993">
        <v>380467250.52999997</v>
      </c>
      <c r="G9993">
        <v>329994500.37</v>
      </c>
      <c r="H9993">
        <v>523077879.48000002</v>
      </c>
      <c r="I9993" t="s">
        <v>26</v>
      </c>
      <c r="J9993" t="s">
        <v>26</v>
      </c>
      <c r="K9993" t="s">
        <v>26</v>
      </c>
    </row>
    <row r="9994" spans="1:11" x14ac:dyDescent="0.25">
      <c r="A9994" s="1">
        <v>40664</v>
      </c>
      <c r="B9994" t="s">
        <v>147</v>
      </c>
      <c r="C9994" t="s">
        <v>26</v>
      </c>
      <c r="D9994" t="s">
        <v>26</v>
      </c>
      <c r="E9994" t="s">
        <v>26</v>
      </c>
      <c r="F9994">
        <v>409545353.39999998</v>
      </c>
      <c r="G9994">
        <v>320697231.81999999</v>
      </c>
      <c r="H9994">
        <v>606040129.82000005</v>
      </c>
      <c r="I9994" t="s">
        <v>26</v>
      </c>
      <c r="J9994" t="s">
        <v>26</v>
      </c>
      <c r="K9994" t="s">
        <v>26</v>
      </c>
    </row>
    <row r="9995" spans="1:11" x14ac:dyDescent="0.25">
      <c r="A9995" s="1">
        <v>40664</v>
      </c>
      <c r="B9995" t="s">
        <v>148</v>
      </c>
      <c r="C9995" t="s">
        <v>26</v>
      </c>
      <c r="D9995" t="s">
        <v>26</v>
      </c>
      <c r="E9995" t="s">
        <v>26</v>
      </c>
      <c r="F9995">
        <v>393025988.64999998</v>
      </c>
      <c r="G9995">
        <v>324174145.56999999</v>
      </c>
      <c r="H9995">
        <v>542923797.42999995</v>
      </c>
      <c r="I9995" t="s">
        <v>26</v>
      </c>
      <c r="J9995" t="s">
        <v>26</v>
      </c>
      <c r="K9995" t="s">
        <v>26</v>
      </c>
    </row>
    <row r="9996" spans="1:11" x14ac:dyDescent="0.25">
      <c r="A9996" s="1">
        <v>40664</v>
      </c>
      <c r="B9996" t="s">
        <v>149</v>
      </c>
      <c r="C9996" t="s">
        <v>26</v>
      </c>
      <c r="D9996" t="s">
        <v>26</v>
      </c>
      <c r="E9996" t="s">
        <v>26</v>
      </c>
      <c r="F9996">
        <v>368407457.16000003</v>
      </c>
      <c r="G9996">
        <v>308829348.56</v>
      </c>
      <c r="H9996">
        <v>500761347.81</v>
      </c>
      <c r="I9996" t="s">
        <v>26</v>
      </c>
      <c r="J9996" t="s">
        <v>26</v>
      </c>
      <c r="K9996" t="s">
        <v>26</v>
      </c>
    </row>
    <row r="9997" spans="1:11" x14ac:dyDescent="0.25">
      <c r="A9997" s="1">
        <v>40664</v>
      </c>
      <c r="B9997" t="s">
        <v>150</v>
      </c>
      <c r="C9997" t="s">
        <v>26</v>
      </c>
      <c r="D9997" t="s">
        <v>26</v>
      </c>
      <c r="E9997" t="s">
        <v>26</v>
      </c>
      <c r="F9997">
        <v>428700104.06999999</v>
      </c>
      <c r="G9997">
        <v>336403088.63</v>
      </c>
      <c r="H9997">
        <v>643299224.19000006</v>
      </c>
      <c r="I9997" t="s">
        <v>26</v>
      </c>
      <c r="J9997" t="s">
        <v>26</v>
      </c>
      <c r="K9997" t="s">
        <v>26</v>
      </c>
    </row>
    <row r="9998" spans="1:11" x14ac:dyDescent="0.25">
      <c r="A9998" s="1">
        <v>40664</v>
      </c>
      <c r="B9998" t="s">
        <v>151</v>
      </c>
      <c r="C9998" t="s">
        <v>26</v>
      </c>
      <c r="D9998" t="s">
        <v>26</v>
      </c>
      <c r="E9998" t="s">
        <v>26</v>
      </c>
      <c r="F9998">
        <v>336998368.98000002</v>
      </c>
      <c r="G9998">
        <v>285572692.85000002</v>
      </c>
      <c r="H9998">
        <v>486113051.76999998</v>
      </c>
      <c r="I9998" t="s">
        <v>26</v>
      </c>
      <c r="J9998" t="s">
        <v>26</v>
      </c>
      <c r="K9998" t="s">
        <v>26</v>
      </c>
    </row>
    <row r="9999" spans="1:11" x14ac:dyDescent="0.25">
      <c r="A9999" s="1">
        <v>40664</v>
      </c>
      <c r="B9999" t="s">
        <v>152</v>
      </c>
      <c r="C9999" t="s">
        <v>26</v>
      </c>
      <c r="D9999" t="s">
        <v>26</v>
      </c>
      <c r="E9999" t="s">
        <v>26</v>
      </c>
      <c r="F9999">
        <v>373974823.62</v>
      </c>
      <c r="G9999">
        <v>325814608.43000001</v>
      </c>
      <c r="H9999">
        <v>499951032.18000001</v>
      </c>
      <c r="I9999" t="s">
        <v>26</v>
      </c>
      <c r="J9999" t="s">
        <v>26</v>
      </c>
      <c r="K9999" t="s">
        <v>26</v>
      </c>
    </row>
    <row r="10000" spans="1:11" x14ac:dyDescent="0.25">
      <c r="A10000" s="1">
        <v>40664</v>
      </c>
      <c r="B10000" t="s">
        <v>153</v>
      </c>
      <c r="C10000" t="s">
        <v>26</v>
      </c>
      <c r="D10000" t="s">
        <v>26</v>
      </c>
      <c r="E10000" t="s">
        <v>26</v>
      </c>
      <c r="F10000">
        <v>435550811.88</v>
      </c>
      <c r="G10000">
        <v>400618156.62</v>
      </c>
      <c r="H10000">
        <v>523179457.12</v>
      </c>
      <c r="I10000" t="s">
        <v>26</v>
      </c>
      <c r="J10000" t="s">
        <v>26</v>
      </c>
      <c r="K10000" t="s">
        <v>26</v>
      </c>
    </row>
    <row r="10001" spans="1:11" x14ac:dyDescent="0.25">
      <c r="A10001" s="1">
        <v>40664</v>
      </c>
      <c r="B10001" t="s">
        <v>154</v>
      </c>
      <c r="C10001" t="s">
        <v>26</v>
      </c>
      <c r="D10001" t="s">
        <v>26</v>
      </c>
      <c r="E10001" t="s">
        <v>26</v>
      </c>
      <c r="F10001">
        <v>404935736.82999998</v>
      </c>
      <c r="G10001">
        <v>351777260.01999998</v>
      </c>
      <c r="H10001">
        <v>567023024.79999995</v>
      </c>
      <c r="I10001" t="s">
        <v>26</v>
      </c>
      <c r="J10001" t="s">
        <v>26</v>
      </c>
      <c r="K10001" t="s">
        <v>26</v>
      </c>
    </row>
    <row r="10002" spans="1:11" x14ac:dyDescent="0.25">
      <c r="A10002" s="1">
        <v>40664</v>
      </c>
      <c r="B10002" t="s">
        <v>155</v>
      </c>
      <c r="C10002" t="s">
        <v>26</v>
      </c>
      <c r="D10002" t="s">
        <v>26</v>
      </c>
      <c r="E10002" t="s">
        <v>26</v>
      </c>
      <c r="F10002">
        <v>366529562.24000001</v>
      </c>
      <c r="G10002">
        <v>326250475.20999998</v>
      </c>
      <c r="H10002">
        <v>474339189.48000002</v>
      </c>
      <c r="I10002" t="s">
        <v>26</v>
      </c>
      <c r="J10002" t="s">
        <v>26</v>
      </c>
      <c r="K10002" t="s">
        <v>26</v>
      </c>
    </row>
    <row r="10003" spans="1:11" x14ac:dyDescent="0.25">
      <c r="A10003" s="1">
        <v>40695</v>
      </c>
      <c r="B10003" t="s">
        <v>1</v>
      </c>
      <c r="C10003" t="s">
        <v>26</v>
      </c>
      <c r="D10003" t="s">
        <v>26</v>
      </c>
      <c r="E10003" t="s">
        <v>26</v>
      </c>
      <c r="F10003">
        <v>398188527.77999997</v>
      </c>
      <c r="G10003">
        <v>333858231.00999999</v>
      </c>
      <c r="H10003">
        <v>560081585.92999995</v>
      </c>
      <c r="I10003" t="s">
        <v>26</v>
      </c>
      <c r="J10003" t="s">
        <v>26</v>
      </c>
      <c r="K10003" t="s">
        <v>26</v>
      </c>
    </row>
    <row r="10004" spans="1:11" x14ac:dyDescent="0.25">
      <c r="A10004" s="1">
        <v>40695</v>
      </c>
      <c r="B10004" t="s">
        <v>126</v>
      </c>
      <c r="C10004" t="s">
        <v>26</v>
      </c>
      <c r="D10004" t="s">
        <v>26</v>
      </c>
      <c r="E10004" t="s">
        <v>26</v>
      </c>
      <c r="F10004">
        <v>393566447.44999999</v>
      </c>
      <c r="G10004">
        <v>342015006.18000001</v>
      </c>
      <c r="H10004">
        <v>527521470.77999997</v>
      </c>
      <c r="I10004" t="s">
        <v>26</v>
      </c>
      <c r="J10004" t="s">
        <v>26</v>
      </c>
      <c r="K10004" t="s">
        <v>26</v>
      </c>
    </row>
    <row r="10005" spans="1:11" x14ac:dyDescent="0.25">
      <c r="A10005" s="1">
        <v>40695</v>
      </c>
      <c r="B10005" t="s">
        <v>127</v>
      </c>
      <c r="C10005" t="s">
        <v>26</v>
      </c>
      <c r="D10005" t="s">
        <v>26</v>
      </c>
      <c r="E10005" t="s">
        <v>26</v>
      </c>
      <c r="F10005">
        <v>407418809.61000001</v>
      </c>
      <c r="G10005">
        <v>339572216.37</v>
      </c>
      <c r="H10005">
        <v>607898581.80999994</v>
      </c>
      <c r="I10005" t="s">
        <v>26</v>
      </c>
      <c r="J10005" t="s">
        <v>26</v>
      </c>
      <c r="K10005" t="s">
        <v>26</v>
      </c>
    </row>
    <row r="10006" spans="1:11" x14ac:dyDescent="0.25">
      <c r="A10006" s="1">
        <v>40695</v>
      </c>
      <c r="B10006" t="s">
        <v>113</v>
      </c>
      <c r="C10006" t="s">
        <v>26</v>
      </c>
      <c r="D10006" t="s">
        <v>26</v>
      </c>
      <c r="E10006" t="s">
        <v>26</v>
      </c>
      <c r="F10006">
        <v>400174098.83999997</v>
      </c>
      <c r="G10006">
        <v>333421917.52999997</v>
      </c>
      <c r="H10006">
        <v>554072222.48000002</v>
      </c>
      <c r="I10006" t="s">
        <v>26</v>
      </c>
      <c r="J10006" t="s">
        <v>26</v>
      </c>
      <c r="K10006" t="s">
        <v>26</v>
      </c>
    </row>
    <row r="10007" spans="1:11" x14ac:dyDescent="0.25">
      <c r="A10007" s="1">
        <v>40695</v>
      </c>
      <c r="B10007" t="s">
        <v>128</v>
      </c>
      <c r="C10007" t="s">
        <v>26</v>
      </c>
      <c r="D10007" t="s">
        <v>26</v>
      </c>
      <c r="E10007" t="s">
        <v>26</v>
      </c>
      <c r="F10007">
        <v>372312790.36000001</v>
      </c>
      <c r="G10007">
        <v>306631853.48000002</v>
      </c>
      <c r="H10007">
        <v>534578934.08999997</v>
      </c>
      <c r="I10007" t="s">
        <v>26</v>
      </c>
      <c r="J10007" t="s">
        <v>26</v>
      </c>
      <c r="K10007" t="s">
        <v>26</v>
      </c>
    </row>
    <row r="10008" spans="1:11" x14ac:dyDescent="0.25">
      <c r="A10008" s="1">
        <v>40695</v>
      </c>
      <c r="B10008" t="s">
        <v>129</v>
      </c>
      <c r="C10008" t="s">
        <v>26</v>
      </c>
      <c r="D10008" t="s">
        <v>26</v>
      </c>
      <c r="E10008" t="s">
        <v>26</v>
      </c>
      <c r="F10008">
        <v>407468092.44999999</v>
      </c>
      <c r="G10008">
        <v>354340374.83999997</v>
      </c>
      <c r="H10008">
        <v>549576548.33000004</v>
      </c>
      <c r="I10008" t="s">
        <v>26</v>
      </c>
      <c r="J10008" t="s">
        <v>26</v>
      </c>
      <c r="K10008" t="s">
        <v>26</v>
      </c>
    </row>
    <row r="10009" spans="1:11" x14ac:dyDescent="0.25">
      <c r="A10009" s="1">
        <v>40695</v>
      </c>
      <c r="B10009" t="s">
        <v>130</v>
      </c>
      <c r="C10009" t="s">
        <v>26</v>
      </c>
      <c r="D10009" t="s">
        <v>26</v>
      </c>
      <c r="E10009" t="s">
        <v>26</v>
      </c>
      <c r="F10009">
        <v>458757028.06</v>
      </c>
      <c r="G10009">
        <v>351594696.38</v>
      </c>
      <c r="H10009">
        <v>825638332.60000002</v>
      </c>
      <c r="I10009" t="s">
        <v>26</v>
      </c>
      <c r="J10009" t="s">
        <v>26</v>
      </c>
      <c r="K10009" t="s">
        <v>26</v>
      </c>
    </row>
    <row r="10010" spans="1:11" x14ac:dyDescent="0.25">
      <c r="A10010" s="1">
        <v>40695</v>
      </c>
      <c r="B10010" t="s">
        <v>131</v>
      </c>
      <c r="C10010" t="s">
        <v>26</v>
      </c>
      <c r="D10010" t="s">
        <v>26</v>
      </c>
      <c r="E10010" t="s">
        <v>26</v>
      </c>
      <c r="F10010">
        <v>446454519.57999998</v>
      </c>
      <c r="G10010">
        <v>366515788.95999998</v>
      </c>
      <c r="H10010">
        <v>692845371.44000006</v>
      </c>
      <c r="I10010" t="s">
        <v>26</v>
      </c>
      <c r="J10010" t="s">
        <v>26</v>
      </c>
      <c r="K10010" t="s">
        <v>26</v>
      </c>
    </row>
    <row r="10011" spans="1:11" x14ac:dyDescent="0.25">
      <c r="A10011" s="1">
        <v>40695</v>
      </c>
      <c r="B10011" t="s">
        <v>132</v>
      </c>
      <c r="C10011" t="s">
        <v>26</v>
      </c>
      <c r="D10011" t="s">
        <v>26</v>
      </c>
      <c r="E10011" t="s">
        <v>26</v>
      </c>
      <c r="F10011">
        <v>399623338.19</v>
      </c>
      <c r="G10011">
        <v>347405389.74000001</v>
      </c>
      <c r="H10011">
        <v>521703765.63</v>
      </c>
      <c r="I10011" t="s">
        <v>26</v>
      </c>
      <c r="J10011" t="s">
        <v>26</v>
      </c>
      <c r="K10011" t="s">
        <v>26</v>
      </c>
    </row>
    <row r="10012" spans="1:11" x14ac:dyDescent="0.25">
      <c r="A10012" s="1">
        <v>40695</v>
      </c>
      <c r="B10012" t="s">
        <v>133</v>
      </c>
      <c r="C10012" t="s">
        <v>26</v>
      </c>
      <c r="D10012" t="s">
        <v>26</v>
      </c>
      <c r="E10012" t="s">
        <v>26</v>
      </c>
      <c r="F10012">
        <v>352180780.67000002</v>
      </c>
      <c r="G10012">
        <v>305250911.36000001</v>
      </c>
      <c r="H10012">
        <v>469587562.25</v>
      </c>
      <c r="I10012" t="s">
        <v>26</v>
      </c>
      <c r="J10012" t="s">
        <v>26</v>
      </c>
      <c r="K10012" t="s">
        <v>26</v>
      </c>
    </row>
    <row r="10013" spans="1:11" x14ac:dyDescent="0.25">
      <c r="A10013" s="1">
        <v>40695</v>
      </c>
      <c r="B10013" t="s">
        <v>134</v>
      </c>
      <c r="C10013" t="s">
        <v>26</v>
      </c>
      <c r="D10013" t="s">
        <v>26</v>
      </c>
      <c r="E10013" t="s">
        <v>26</v>
      </c>
      <c r="F10013">
        <v>365797263.23000002</v>
      </c>
      <c r="G10013">
        <v>338693363.01999998</v>
      </c>
      <c r="H10013">
        <v>429027317.74000001</v>
      </c>
      <c r="I10013" t="s">
        <v>26</v>
      </c>
      <c r="J10013" t="s">
        <v>26</v>
      </c>
      <c r="K10013" t="s">
        <v>26</v>
      </c>
    </row>
    <row r="10014" spans="1:11" x14ac:dyDescent="0.25">
      <c r="A10014" s="1">
        <v>40695</v>
      </c>
      <c r="B10014" t="s">
        <v>135</v>
      </c>
      <c r="C10014" t="s">
        <v>26</v>
      </c>
      <c r="D10014" t="s">
        <v>26</v>
      </c>
      <c r="E10014" t="s">
        <v>26</v>
      </c>
      <c r="F10014">
        <v>355889624.38</v>
      </c>
      <c r="G10014">
        <v>303981323.52999997</v>
      </c>
      <c r="H10014">
        <v>504377609.06999999</v>
      </c>
      <c r="I10014" t="s">
        <v>26</v>
      </c>
      <c r="J10014" t="s">
        <v>26</v>
      </c>
      <c r="K10014" t="s">
        <v>26</v>
      </c>
    </row>
    <row r="10015" spans="1:11" x14ac:dyDescent="0.25">
      <c r="A10015" s="1">
        <v>40695</v>
      </c>
      <c r="B10015" t="s">
        <v>136</v>
      </c>
      <c r="C10015" t="s">
        <v>26</v>
      </c>
      <c r="D10015" t="s">
        <v>26</v>
      </c>
      <c r="E10015" t="s">
        <v>26</v>
      </c>
      <c r="F10015">
        <v>422888108.86000001</v>
      </c>
      <c r="G10015">
        <v>366193643.20999998</v>
      </c>
      <c r="H10015">
        <v>604518580.78999996</v>
      </c>
      <c r="I10015" t="s">
        <v>26</v>
      </c>
      <c r="J10015" t="s">
        <v>26</v>
      </c>
      <c r="K10015" t="s">
        <v>26</v>
      </c>
    </row>
    <row r="10016" spans="1:11" x14ac:dyDescent="0.25">
      <c r="A10016" s="1">
        <v>40695</v>
      </c>
      <c r="B10016" t="s">
        <v>137</v>
      </c>
      <c r="C10016" t="s">
        <v>26</v>
      </c>
      <c r="D10016" t="s">
        <v>26</v>
      </c>
      <c r="E10016" t="s">
        <v>26</v>
      </c>
      <c r="F10016">
        <v>425539178.56999999</v>
      </c>
      <c r="G10016">
        <v>335396748.38999999</v>
      </c>
      <c r="H10016">
        <v>792483520.23000002</v>
      </c>
      <c r="I10016" t="s">
        <v>26</v>
      </c>
      <c r="J10016" t="s">
        <v>26</v>
      </c>
      <c r="K10016" t="s">
        <v>26</v>
      </c>
    </row>
    <row r="10017" spans="1:11" x14ac:dyDescent="0.25">
      <c r="A10017" s="1">
        <v>40695</v>
      </c>
      <c r="B10017" t="s">
        <v>138</v>
      </c>
      <c r="C10017" t="s">
        <v>26</v>
      </c>
      <c r="D10017" t="s">
        <v>26</v>
      </c>
      <c r="E10017" t="s">
        <v>26</v>
      </c>
      <c r="F10017">
        <v>488925735.81999999</v>
      </c>
      <c r="G10017">
        <v>394425432.07999998</v>
      </c>
      <c r="H10017">
        <v>791629958.11000001</v>
      </c>
      <c r="I10017" t="s">
        <v>26</v>
      </c>
      <c r="J10017" t="s">
        <v>26</v>
      </c>
      <c r="K10017" t="s">
        <v>26</v>
      </c>
    </row>
    <row r="10018" spans="1:11" x14ac:dyDescent="0.25">
      <c r="A10018" s="1">
        <v>40695</v>
      </c>
      <c r="B10018" t="s">
        <v>139</v>
      </c>
      <c r="C10018" t="s">
        <v>26</v>
      </c>
      <c r="D10018" t="s">
        <v>26</v>
      </c>
      <c r="E10018" t="s">
        <v>26</v>
      </c>
      <c r="F10018">
        <v>429430901.85000002</v>
      </c>
      <c r="G10018">
        <v>348587314.06</v>
      </c>
      <c r="H10018">
        <v>703073095.64999998</v>
      </c>
      <c r="I10018" t="s">
        <v>26</v>
      </c>
      <c r="J10018" t="s">
        <v>26</v>
      </c>
      <c r="K10018" t="s">
        <v>26</v>
      </c>
    </row>
    <row r="10019" spans="1:11" x14ac:dyDescent="0.25">
      <c r="A10019" s="1">
        <v>40695</v>
      </c>
      <c r="B10019" t="s">
        <v>140</v>
      </c>
      <c r="C10019" t="s">
        <v>26</v>
      </c>
      <c r="D10019" t="s">
        <v>26</v>
      </c>
      <c r="E10019" t="s">
        <v>26</v>
      </c>
      <c r="F10019">
        <v>352672881</v>
      </c>
      <c r="G10019">
        <v>299855356.35000002</v>
      </c>
      <c r="H10019">
        <v>512351379.88999999</v>
      </c>
      <c r="I10019" t="s">
        <v>26</v>
      </c>
      <c r="J10019" t="s">
        <v>26</v>
      </c>
      <c r="K10019" t="s">
        <v>26</v>
      </c>
    </row>
    <row r="10020" spans="1:11" x14ac:dyDescent="0.25">
      <c r="A10020" s="1">
        <v>40695</v>
      </c>
      <c r="B10020" t="s">
        <v>141</v>
      </c>
      <c r="C10020" t="s">
        <v>26</v>
      </c>
      <c r="D10020" t="s">
        <v>26</v>
      </c>
      <c r="E10020" t="s">
        <v>26</v>
      </c>
      <c r="F10020">
        <v>422797349.42000002</v>
      </c>
      <c r="G10020">
        <v>358785559.66000003</v>
      </c>
      <c r="H10020">
        <v>611786127.84000003</v>
      </c>
      <c r="I10020" t="s">
        <v>26</v>
      </c>
      <c r="J10020" t="s">
        <v>26</v>
      </c>
      <c r="K10020" t="s">
        <v>26</v>
      </c>
    </row>
    <row r="10021" spans="1:11" x14ac:dyDescent="0.25">
      <c r="A10021" s="1">
        <v>40695</v>
      </c>
      <c r="B10021" t="s">
        <v>142</v>
      </c>
      <c r="C10021" t="s">
        <v>26</v>
      </c>
      <c r="D10021" t="s">
        <v>26</v>
      </c>
      <c r="E10021" t="s">
        <v>26</v>
      </c>
      <c r="F10021">
        <v>387727927.47000003</v>
      </c>
      <c r="G10021">
        <v>326502907.22000003</v>
      </c>
      <c r="H10021">
        <v>573742125.47000003</v>
      </c>
      <c r="I10021" t="s">
        <v>26</v>
      </c>
      <c r="J10021" t="s">
        <v>26</v>
      </c>
      <c r="K10021" t="s">
        <v>26</v>
      </c>
    </row>
    <row r="10022" spans="1:11" x14ac:dyDescent="0.25">
      <c r="A10022" s="1">
        <v>40695</v>
      </c>
      <c r="B10022" t="s">
        <v>143</v>
      </c>
      <c r="C10022" t="s">
        <v>26</v>
      </c>
      <c r="D10022" t="s">
        <v>26</v>
      </c>
      <c r="E10022" t="s">
        <v>26</v>
      </c>
      <c r="F10022">
        <v>385614288.85000002</v>
      </c>
      <c r="G10022">
        <v>335214563.00999999</v>
      </c>
      <c r="H10022">
        <v>509264053.44999999</v>
      </c>
      <c r="I10022" t="s">
        <v>26</v>
      </c>
      <c r="J10022" t="s">
        <v>26</v>
      </c>
      <c r="K10022" t="s">
        <v>26</v>
      </c>
    </row>
    <row r="10023" spans="1:11" x14ac:dyDescent="0.25">
      <c r="A10023" s="1">
        <v>40695</v>
      </c>
      <c r="B10023" t="s">
        <v>144</v>
      </c>
      <c r="C10023" t="s">
        <v>26</v>
      </c>
      <c r="D10023" t="s">
        <v>26</v>
      </c>
      <c r="E10023" t="s">
        <v>26</v>
      </c>
      <c r="F10023">
        <v>386378623.63999999</v>
      </c>
      <c r="G10023">
        <v>318269089.29000002</v>
      </c>
      <c r="H10023">
        <v>605527587.09000003</v>
      </c>
      <c r="I10023" t="s">
        <v>26</v>
      </c>
      <c r="J10023" t="s">
        <v>26</v>
      </c>
      <c r="K10023" t="s">
        <v>26</v>
      </c>
    </row>
    <row r="10024" spans="1:11" x14ac:dyDescent="0.25">
      <c r="A10024" s="1">
        <v>40695</v>
      </c>
      <c r="B10024" t="s">
        <v>145</v>
      </c>
      <c r="C10024" t="s">
        <v>26</v>
      </c>
      <c r="D10024" t="s">
        <v>26</v>
      </c>
      <c r="E10024" t="s">
        <v>26</v>
      </c>
      <c r="F10024">
        <v>403594178.99000001</v>
      </c>
      <c r="G10024">
        <v>340760430.86000001</v>
      </c>
      <c r="H10024">
        <v>557384955</v>
      </c>
      <c r="I10024" t="s">
        <v>26</v>
      </c>
      <c r="J10024" t="s">
        <v>26</v>
      </c>
      <c r="K10024" t="s">
        <v>26</v>
      </c>
    </row>
    <row r="10025" spans="1:11" x14ac:dyDescent="0.25">
      <c r="A10025" s="1">
        <v>40695</v>
      </c>
      <c r="B10025" t="s">
        <v>146</v>
      </c>
      <c r="C10025" t="s">
        <v>26</v>
      </c>
      <c r="D10025" t="s">
        <v>26</v>
      </c>
      <c r="E10025" t="s">
        <v>26</v>
      </c>
      <c r="F10025">
        <v>413319953.30000001</v>
      </c>
      <c r="G10025">
        <v>359610159.13999999</v>
      </c>
      <c r="H10025">
        <v>554788185.22000003</v>
      </c>
      <c r="I10025" t="s">
        <v>26</v>
      </c>
      <c r="J10025" t="s">
        <v>26</v>
      </c>
      <c r="K10025" t="s">
        <v>26</v>
      </c>
    </row>
    <row r="10026" spans="1:11" x14ac:dyDescent="0.25">
      <c r="A10026" s="1">
        <v>40695</v>
      </c>
      <c r="B10026" t="s">
        <v>2</v>
      </c>
      <c r="C10026" t="s">
        <v>26</v>
      </c>
      <c r="D10026" t="s">
        <v>26</v>
      </c>
      <c r="E10026" t="s">
        <v>26</v>
      </c>
      <c r="F10026">
        <v>390016978.51999998</v>
      </c>
      <c r="G10026">
        <v>328113531.72000003</v>
      </c>
      <c r="H10026">
        <v>560896410.15999997</v>
      </c>
      <c r="I10026" t="s">
        <v>26</v>
      </c>
      <c r="J10026" t="s">
        <v>26</v>
      </c>
      <c r="K10026" t="s">
        <v>26</v>
      </c>
    </row>
    <row r="10027" spans="1:11" x14ac:dyDescent="0.25">
      <c r="A10027" s="1">
        <v>40695</v>
      </c>
      <c r="B10027" t="s">
        <v>147</v>
      </c>
      <c r="C10027" t="s">
        <v>26</v>
      </c>
      <c r="D10027" t="s">
        <v>26</v>
      </c>
      <c r="E10027" t="s">
        <v>26</v>
      </c>
      <c r="F10027">
        <v>409750126.06999999</v>
      </c>
      <c r="G10027">
        <v>321017929.06</v>
      </c>
      <c r="H10027">
        <v>606040129.82000005</v>
      </c>
      <c r="I10027" t="s">
        <v>26</v>
      </c>
      <c r="J10027" t="s">
        <v>26</v>
      </c>
      <c r="K10027" t="s">
        <v>26</v>
      </c>
    </row>
    <row r="10028" spans="1:11" x14ac:dyDescent="0.25">
      <c r="A10028" s="1">
        <v>40695</v>
      </c>
      <c r="B10028" t="s">
        <v>148</v>
      </c>
      <c r="C10028" t="s">
        <v>26</v>
      </c>
      <c r="D10028" t="s">
        <v>26</v>
      </c>
      <c r="E10028" t="s">
        <v>26</v>
      </c>
      <c r="F10028">
        <v>394401579.61000001</v>
      </c>
      <c r="G10028">
        <v>324498319.72000003</v>
      </c>
      <c r="H10028">
        <v>546235632.59000003</v>
      </c>
      <c r="I10028" t="s">
        <v>26</v>
      </c>
      <c r="J10028" t="s">
        <v>26</v>
      </c>
      <c r="K10028" t="s">
        <v>26</v>
      </c>
    </row>
    <row r="10029" spans="1:11" x14ac:dyDescent="0.25">
      <c r="A10029" s="1">
        <v>40695</v>
      </c>
      <c r="B10029" t="s">
        <v>149</v>
      </c>
      <c r="C10029" t="s">
        <v>26</v>
      </c>
      <c r="D10029" t="s">
        <v>26</v>
      </c>
      <c r="E10029" t="s">
        <v>26</v>
      </c>
      <c r="F10029">
        <v>370286335.19</v>
      </c>
      <c r="G10029">
        <v>311917642.05000001</v>
      </c>
      <c r="H10029">
        <v>500761347.81</v>
      </c>
      <c r="I10029" t="s">
        <v>26</v>
      </c>
      <c r="J10029" t="s">
        <v>26</v>
      </c>
      <c r="K10029" t="s">
        <v>26</v>
      </c>
    </row>
    <row r="10030" spans="1:11" x14ac:dyDescent="0.25">
      <c r="A10030" s="1">
        <v>40695</v>
      </c>
      <c r="B10030" t="s">
        <v>150</v>
      </c>
      <c r="C10030" t="s">
        <v>26</v>
      </c>
      <c r="D10030" t="s">
        <v>26</v>
      </c>
      <c r="E10030" t="s">
        <v>26</v>
      </c>
      <c r="F10030">
        <v>429643244.30000001</v>
      </c>
      <c r="G10030">
        <v>337883262.22000003</v>
      </c>
      <c r="H10030">
        <v>643299224.19000006</v>
      </c>
      <c r="I10030" t="s">
        <v>26</v>
      </c>
      <c r="J10030" t="s">
        <v>26</v>
      </c>
      <c r="K10030" t="s">
        <v>26</v>
      </c>
    </row>
    <row r="10031" spans="1:11" x14ac:dyDescent="0.25">
      <c r="A10031" s="1">
        <v>40695</v>
      </c>
      <c r="B10031" t="s">
        <v>151</v>
      </c>
      <c r="C10031" t="s">
        <v>26</v>
      </c>
      <c r="D10031" t="s">
        <v>26</v>
      </c>
      <c r="E10031" t="s">
        <v>26</v>
      </c>
      <c r="F10031">
        <v>349905406.51999998</v>
      </c>
      <c r="G10031">
        <v>286372296.38999999</v>
      </c>
      <c r="H10031">
        <v>530203505.56999999</v>
      </c>
      <c r="I10031" t="s">
        <v>26</v>
      </c>
      <c r="J10031" t="s">
        <v>26</v>
      </c>
      <c r="K10031" t="s">
        <v>26</v>
      </c>
    </row>
    <row r="10032" spans="1:11" x14ac:dyDescent="0.25">
      <c r="A10032" s="1">
        <v>40695</v>
      </c>
      <c r="B10032" t="s">
        <v>152</v>
      </c>
      <c r="C10032" t="s">
        <v>26</v>
      </c>
      <c r="D10032" t="s">
        <v>26</v>
      </c>
      <c r="E10032" t="s">
        <v>26</v>
      </c>
      <c r="F10032">
        <v>376218672.56</v>
      </c>
      <c r="G10032">
        <v>329137917.44</v>
      </c>
      <c r="H10032">
        <v>499951032.18000001</v>
      </c>
      <c r="I10032" t="s">
        <v>26</v>
      </c>
      <c r="J10032" t="s">
        <v>26</v>
      </c>
      <c r="K10032" t="s">
        <v>26</v>
      </c>
    </row>
    <row r="10033" spans="1:11" x14ac:dyDescent="0.25">
      <c r="A10033" s="1">
        <v>40695</v>
      </c>
      <c r="B10033" t="s">
        <v>153</v>
      </c>
      <c r="C10033" t="s">
        <v>26</v>
      </c>
      <c r="D10033" t="s">
        <v>26</v>
      </c>
      <c r="E10033" t="s">
        <v>26</v>
      </c>
      <c r="F10033">
        <v>458460784.58999997</v>
      </c>
      <c r="G10033">
        <v>392325360.77999997</v>
      </c>
      <c r="H10033">
        <v>608300754.78999996</v>
      </c>
      <c r="I10033" t="s">
        <v>26</v>
      </c>
      <c r="J10033" t="s">
        <v>26</v>
      </c>
      <c r="K10033" t="s">
        <v>26</v>
      </c>
    </row>
    <row r="10034" spans="1:11" x14ac:dyDescent="0.25">
      <c r="A10034" s="1">
        <v>40695</v>
      </c>
      <c r="B10034" t="s">
        <v>154</v>
      </c>
      <c r="C10034" t="s">
        <v>26</v>
      </c>
      <c r="D10034" t="s">
        <v>26</v>
      </c>
      <c r="E10034" t="s">
        <v>26</v>
      </c>
      <c r="F10034">
        <v>405907582.60000002</v>
      </c>
      <c r="G10034">
        <v>353184369.06</v>
      </c>
      <c r="H10034">
        <v>567023024.79999995</v>
      </c>
      <c r="I10034" t="s">
        <v>26</v>
      </c>
      <c r="J10034" t="s">
        <v>26</v>
      </c>
      <c r="K10034" t="s">
        <v>26</v>
      </c>
    </row>
    <row r="10035" spans="1:11" x14ac:dyDescent="0.25">
      <c r="A10035" s="1">
        <v>40695</v>
      </c>
      <c r="B10035" t="s">
        <v>155</v>
      </c>
      <c r="C10035" t="s">
        <v>26</v>
      </c>
      <c r="D10035" t="s">
        <v>26</v>
      </c>
      <c r="E10035" t="s">
        <v>26</v>
      </c>
      <c r="F10035">
        <v>366749479.97000003</v>
      </c>
      <c r="G10035">
        <v>326544100.63999999</v>
      </c>
      <c r="H10035">
        <v>474339189.48000002</v>
      </c>
      <c r="I10035" t="s">
        <v>26</v>
      </c>
      <c r="J10035" t="s">
        <v>26</v>
      </c>
      <c r="K10035" t="s">
        <v>26</v>
      </c>
    </row>
    <row r="10036" spans="1:11" x14ac:dyDescent="0.25">
      <c r="A10036" s="1">
        <v>40725</v>
      </c>
      <c r="B10036" t="s">
        <v>1</v>
      </c>
      <c r="C10036" t="s">
        <v>26</v>
      </c>
      <c r="D10036" t="s">
        <v>26</v>
      </c>
      <c r="E10036" t="s">
        <v>26</v>
      </c>
      <c r="F10036">
        <v>400378564.68000001</v>
      </c>
      <c r="G10036">
        <v>334626104.94</v>
      </c>
      <c r="H10036">
        <v>565402360.99000001</v>
      </c>
      <c r="I10036" t="s">
        <v>26</v>
      </c>
      <c r="J10036" t="s">
        <v>26</v>
      </c>
      <c r="K10036" t="s">
        <v>26</v>
      </c>
    </row>
    <row r="10037" spans="1:11" x14ac:dyDescent="0.25">
      <c r="A10037" s="1">
        <v>40725</v>
      </c>
      <c r="B10037" t="s">
        <v>126</v>
      </c>
      <c r="C10037" t="s">
        <v>26</v>
      </c>
      <c r="D10037" t="s">
        <v>26</v>
      </c>
      <c r="E10037" t="s">
        <v>26</v>
      </c>
      <c r="F10037">
        <v>398407314.75</v>
      </c>
      <c r="G10037">
        <v>342288618.18000001</v>
      </c>
      <c r="H10037">
        <v>542608584.84000003</v>
      </c>
      <c r="I10037" t="s">
        <v>26</v>
      </c>
      <c r="J10037" t="s">
        <v>26</v>
      </c>
      <c r="K10037" t="s">
        <v>26</v>
      </c>
    </row>
    <row r="10038" spans="1:11" x14ac:dyDescent="0.25">
      <c r="A10038" s="1">
        <v>40725</v>
      </c>
      <c r="B10038" t="s">
        <v>127</v>
      </c>
      <c r="C10038" t="s">
        <v>26</v>
      </c>
      <c r="D10038" t="s">
        <v>26</v>
      </c>
      <c r="E10038" t="s">
        <v>26</v>
      </c>
      <c r="F10038">
        <v>408111421.58999997</v>
      </c>
      <c r="G10038">
        <v>340556975.80000001</v>
      </c>
      <c r="H10038">
        <v>607898581.80999994</v>
      </c>
      <c r="I10038" t="s">
        <v>26</v>
      </c>
      <c r="J10038" t="s">
        <v>26</v>
      </c>
      <c r="K10038" t="s">
        <v>26</v>
      </c>
    </row>
    <row r="10039" spans="1:11" x14ac:dyDescent="0.25">
      <c r="A10039" s="1">
        <v>40725</v>
      </c>
      <c r="B10039" t="s">
        <v>113</v>
      </c>
      <c r="C10039" t="s">
        <v>26</v>
      </c>
      <c r="D10039" t="s">
        <v>26</v>
      </c>
      <c r="E10039" t="s">
        <v>26</v>
      </c>
      <c r="F10039">
        <v>400934429.63</v>
      </c>
      <c r="G10039">
        <v>334622236.43000001</v>
      </c>
      <c r="H10039">
        <v>554072222.48000002</v>
      </c>
      <c r="I10039" t="s">
        <v>26</v>
      </c>
      <c r="J10039" t="s">
        <v>26</v>
      </c>
      <c r="K10039" t="s">
        <v>26</v>
      </c>
    </row>
    <row r="10040" spans="1:11" x14ac:dyDescent="0.25">
      <c r="A10040" s="1">
        <v>40725</v>
      </c>
      <c r="B10040" t="s">
        <v>128</v>
      </c>
      <c r="C10040" t="s">
        <v>26</v>
      </c>
      <c r="D10040" t="s">
        <v>26</v>
      </c>
      <c r="E10040" t="s">
        <v>26</v>
      </c>
      <c r="F10040">
        <v>381359991.16000003</v>
      </c>
      <c r="G10040">
        <v>305773284.29000002</v>
      </c>
      <c r="H10040">
        <v>563980775.46000004</v>
      </c>
      <c r="I10040" t="s">
        <v>26</v>
      </c>
      <c r="J10040" t="s">
        <v>26</v>
      </c>
      <c r="K10040" t="s">
        <v>26</v>
      </c>
    </row>
    <row r="10041" spans="1:11" x14ac:dyDescent="0.25">
      <c r="A10041" s="1">
        <v>40725</v>
      </c>
      <c r="B10041" t="s">
        <v>129</v>
      </c>
      <c r="C10041" t="s">
        <v>26</v>
      </c>
      <c r="D10041" t="s">
        <v>26</v>
      </c>
      <c r="E10041" t="s">
        <v>26</v>
      </c>
      <c r="F10041">
        <v>408160788.20999998</v>
      </c>
      <c r="G10041">
        <v>355367961.93000001</v>
      </c>
      <c r="H10041">
        <v>549576548.33000004</v>
      </c>
      <c r="I10041" t="s">
        <v>26</v>
      </c>
      <c r="J10041" t="s">
        <v>26</v>
      </c>
      <c r="K10041" t="s">
        <v>26</v>
      </c>
    </row>
    <row r="10042" spans="1:11" x14ac:dyDescent="0.25">
      <c r="A10042" s="1">
        <v>40725</v>
      </c>
      <c r="B10042" t="s">
        <v>130</v>
      </c>
      <c r="C10042" t="s">
        <v>26</v>
      </c>
      <c r="D10042" t="s">
        <v>26</v>
      </c>
      <c r="E10042" t="s">
        <v>26</v>
      </c>
      <c r="F10042">
        <v>459307536.49000001</v>
      </c>
      <c r="G10042">
        <v>352157247.89999998</v>
      </c>
      <c r="H10042">
        <v>826216279.44000006</v>
      </c>
      <c r="I10042" t="s">
        <v>26</v>
      </c>
      <c r="J10042" t="s">
        <v>26</v>
      </c>
      <c r="K10042" t="s">
        <v>26</v>
      </c>
    </row>
    <row r="10043" spans="1:11" x14ac:dyDescent="0.25">
      <c r="A10043" s="1">
        <v>40725</v>
      </c>
      <c r="B10043" t="s">
        <v>131</v>
      </c>
      <c r="C10043" t="s">
        <v>26</v>
      </c>
      <c r="D10043" t="s">
        <v>26</v>
      </c>
      <c r="E10043" t="s">
        <v>26</v>
      </c>
      <c r="F10043">
        <v>463598373.13999999</v>
      </c>
      <c r="G10043">
        <v>366955607.89999998</v>
      </c>
      <c r="H10043">
        <v>758042120.89999998</v>
      </c>
      <c r="I10043" t="s">
        <v>26</v>
      </c>
      <c r="J10043" t="s">
        <v>26</v>
      </c>
      <c r="K10043" t="s">
        <v>26</v>
      </c>
    </row>
    <row r="10044" spans="1:11" x14ac:dyDescent="0.25">
      <c r="A10044" s="1">
        <v>40725</v>
      </c>
      <c r="B10044" t="s">
        <v>132</v>
      </c>
      <c r="C10044" t="s">
        <v>26</v>
      </c>
      <c r="D10044" t="s">
        <v>26</v>
      </c>
      <c r="E10044" t="s">
        <v>26</v>
      </c>
      <c r="F10044">
        <v>413570192.69999999</v>
      </c>
      <c r="G10044">
        <v>346675838.42000002</v>
      </c>
      <c r="H10044">
        <v>566152926.46000004</v>
      </c>
      <c r="I10044" t="s">
        <v>26</v>
      </c>
      <c r="J10044" t="s">
        <v>26</v>
      </c>
      <c r="K10044" t="s">
        <v>26</v>
      </c>
    </row>
    <row r="10045" spans="1:11" x14ac:dyDescent="0.25">
      <c r="A10045" s="1">
        <v>40725</v>
      </c>
      <c r="B10045" t="s">
        <v>133</v>
      </c>
      <c r="C10045" t="s">
        <v>26</v>
      </c>
      <c r="D10045" t="s">
        <v>26</v>
      </c>
      <c r="E10045" t="s">
        <v>26</v>
      </c>
      <c r="F10045">
        <v>352990796.45999998</v>
      </c>
      <c r="G10045">
        <v>306532965.19</v>
      </c>
      <c r="H10045">
        <v>469587562.25</v>
      </c>
      <c r="I10045" t="s">
        <v>26</v>
      </c>
      <c r="J10045" t="s">
        <v>26</v>
      </c>
      <c r="K10045" t="s">
        <v>26</v>
      </c>
    </row>
    <row r="10046" spans="1:11" x14ac:dyDescent="0.25">
      <c r="A10046" s="1">
        <v>40725</v>
      </c>
      <c r="B10046" t="s">
        <v>134</v>
      </c>
      <c r="C10046" t="s">
        <v>26</v>
      </c>
      <c r="D10046" t="s">
        <v>26</v>
      </c>
      <c r="E10046" t="s">
        <v>26</v>
      </c>
      <c r="F10046">
        <v>366345959.12</v>
      </c>
      <c r="G10046">
        <v>339540096.42000002</v>
      </c>
      <c r="H10046">
        <v>429027317.74000001</v>
      </c>
      <c r="I10046" t="s">
        <v>26</v>
      </c>
      <c r="J10046" t="s">
        <v>26</v>
      </c>
      <c r="K10046" t="s">
        <v>26</v>
      </c>
    </row>
    <row r="10047" spans="1:11" x14ac:dyDescent="0.25">
      <c r="A10047" s="1">
        <v>40725</v>
      </c>
      <c r="B10047" t="s">
        <v>135</v>
      </c>
      <c r="C10047" t="s">
        <v>26</v>
      </c>
      <c r="D10047" t="s">
        <v>26</v>
      </c>
      <c r="E10047" t="s">
        <v>26</v>
      </c>
      <c r="F10047">
        <v>356103158.16000003</v>
      </c>
      <c r="G10047">
        <v>303312564.62</v>
      </c>
      <c r="H10047">
        <v>506899497.12</v>
      </c>
      <c r="I10047" t="s">
        <v>26</v>
      </c>
      <c r="J10047" t="s">
        <v>26</v>
      </c>
      <c r="K10047" t="s">
        <v>26</v>
      </c>
    </row>
    <row r="10048" spans="1:11" x14ac:dyDescent="0.25">
      <c r="A10048" s="1">
        <v>40725</v>
      </c>
      <c r="B10048" t="s">
        <v>136</v>
      </c>
      <c r="C10048" t="s">
        <v>26</v>
      </c>
      <c r="D10048" t="s">
        <v>26</v>
      </c>
      <c r="E10048" t="s">
        <v>26</v>
      </c>
      <c r="F10048">
        <v>423057264.10000002</v>
      </c>
      <c r="G10048">
        <v>366340120.67000002</v>
      </c>
      <c r="H10048">
        <v>604760388.22000003</v>
      </c>
      <c r="I10048" t="s">
        <v>26</v>
      </c>
      <c r="J10048" t="s">
        <v>26</v>
      </c>
      <c r="K10048" t="s">
        <v>26</v>
      </c>
    </row>
    <row r="10049" spans="1:11" x14ac:dyDescent="0.25">
      <c r="A10049" s="1">
        <v>40725</v>
      </c>
      <c r="B10049" t="s">
        <v>137</v>
      </c>
      <c r="C10049" t="s">
        <v>26</v>
      </c>
      <c r="D10049" t="s">
        <v>26</v>
      </c>
      <c r="E10049" t="s">
        <v>26</v>
      </c>
      <c r="F10049">
        <v>427666874.45999998</v>
      </c>
      <c r="G10049">
        <v>338147001.73000002</v>
      </c>
      <c r="H10049">
        <v>792483520.23000002</v>
      </c>
      <c r="I10049" t="s">
        <v>26</v>
      </c>
      <c r="J10049" t="s">
        <v>26</v>
      </c>
      <c r="K10049" t="s">
        <v>26</v>
      </c>
    </row>
    <row r="10050" spans="1:11" x14ac:dyDescent="0.25">
      <c r="A10050" s="1">
        <v>40725</v>
      </c>
      <c r="B10050" t="s">
        <v>138</v>
      </c>
      <c r="C10050" t="s">
        <v>26</v>
      </c>
      <c r="D10050" t="s">
        <v>26</v>
      </c>
      <c r="E10050" t="s">
        <v>26</v>
      </c>
      <c r="F10050">
        <v>489512446.69999999</v>
      </c>
      <c r="G10050">
        <v>395214282.94</v>
      </c>
      <c r="H10050">
        <v>791629958.11000001</v>
      </c>
      <c r="I10050" t="s">
        <v>26</v>
      </c>
      <c r="J10050" t="s">
        <v>26</v>
      </c>
      <c r="K10050" t="s">
        <v>26</v>
      </c>
    </row>
    <row r="10051" spans="1:11" x14ac:dyDescent="0.25">
      <c r="A10051" s="1">
        <v>40725</v>
      </c>
      <c r="B10051" t="s">
        <v>139</v>
      </c>
      <c r="C10051" t="s">
        <v>26</v>
      </c>
      <c r="D10051" t="s">
        <v>26</v>
      </c>
      <c r="E10051" t="s">
        <v>26</v>
      </c>
      <c r="F10051">
        <v>429903275.85000002</v>
      </c>
      <c r="G10051">
        <v>349284488.69</v>
      </c>
      <c r="H10051">
        <v>703073095.64999998</v>
      </c>
      <c r="I10051" t="s">
        <v>26</v>
      </c>
      <c r="J10051" t="s">
        <v>26</v>
      </c>
      <c r="K10051" t="s">
        <v>26</v>
      </c>
    </row>
    <row r="10052" spans="1:11" x14ac:dyDescent="0.25">
      <c r="A10052" s="1">
        <v>40725</v>
      </c>
      <c r="B10052" t="s">
        <v>140</v>
      </c>
      <c r="C10052" t="s">
        <v>26</v>
      </c>
      <c r="D10052" t="s">
        <v>26</v>
      </c>
      <c r="E10052" t="s">
        <v>26</v>
      </c>
      <c r="F10052">
        <v>352672881</v>
      </c>
      <c r="G10052">
        <v>299855356.35000002</v>
      </c>
      <c r="H10052">
        <v>512351379.88999999</v>
      </c>
      <c r="I10052" t="s">
        <v>26</v>
      </c>
      <c r="J10052" t="s">
        <v>26</v>
      </c>
      <c r="K10052" t="s">
        <v>26</v>
      </c>
    </row>
    <row r="10053" spans="1:11" x14ac:dyDescent="0.25">
      <c r="A10053" s="1">
        <v>40725</v>
      </c>
      <c r="B10053" t="s">
        <v>141</v>
      </c>
      <c r="C10053" t="s">
        <v>26</v>
      </c>
      <c r="D10053" t="s">
        <v>26</v>
      </c>
      <c r="E10053" t="s">
        <v>26</v>
      </c>
      <c r="F10053">
        <v>423938902.26999998</v>
      </c>
      <c r="G10053">
        <v>360435973.23000002</v>
      </c>
      <c r="H10053">
        <v>611786127.84000003</v>
      </c>
      <c r="I10053" t="s">
        <v>26</v>
      </c>
      <c r="J10053" t="s">
        <v>26</v>
      </c>
      <c r="K10053" t="s">
        <v>26</v>
      </c>
    </row>
    <row r="10054" spans="1:11" x14ac:dyDescent="0.25">
      <c r="A10054" s="1">
        <v>40725</v>
      </c>
      <c r="B10054" t="s">
        <v>142</v>
      </c>
      <c r="C10054" t="s">
        <v>26</v>
      </c>
      <c r="D10054" t="s">
        <v>26</v>
      </c>
      <c r="E10054" t="s">
        <v>26</v>
      </c>
      <c r="F10054">
        <v>387727927.47000003</v>
      </c>
      <c r="G10054">
        <v>326470256.93000001</v>
      </c>
      <c r="H10054">
        <v>573742125.47000003</v>
      </c>
      <c r="I10054" t="s">
        <v>26</v>
      </c>
      <c r="J10054" t="s">
        <v>26</v>
      </c>
      <c r="K10054" t="s">
        <v>26</v>
      </c>
    </row>
    <row r="10055" spans="1:11" x14ac:dyDescent="0.25">
      <c r="A10055" s="1">
        <v>40725</v>
      </c>
      <c r="B10055" t="s">
        <v>143</v>
      </c>
      <c r="C10055" t="s">
        <v>26</v>
      </c>
      <c r="D10055" t="s">
        <v>26</v>
      </c>
      <c r="E10055" t="s">
        <v>26</v>
      </c>
      <c r="F10055">
        <v>385691411.70999998</v>
      </c>
      <c r="G10055">
        <v>335315127.38</v>
      </c>
      <c r="H10055">
        <v>509264053.44999999</v>
      </c>
      <c r="I10055" t="s">
        <v>26</v>
      </c>
      <c r="J10055" t="s">
        <v>26</v>
      </c>
      <c r="K10055" t="s">
        <v>26</v>
      </c>
    </row>
    <row r="10056" spans="1:11" x14ac:dyDescent="0.25">
      <c r="A10056" s="1">
        <v>40725</v>
      </c>
      <c r="B10056" t="s">
        <v>144</v>
      </c>
      <c r="C10056" t="s">
        <v>26</v>
      </c>
      <c r="D10056" t="s">
        <v>26</v>
      </c>
      <c r="E10056" t="s">
        <v>26</v>
      </c>
      <c r="F10056">
        <v>386494537.22000003</v>
      </c>
      <c r="G10056">
        <v>318428223.83999997</v>
      </c>
      <c r="H10056">
        <v>605527587.09000003</v>
      </c>
      <c r="I10056" t="s">
        <v>26</v>
      </c>
      <c r="J10056" t="s">
        <v>26</v>
      </c>
      <c r="K10056" t="s">
        <v>26</v>
      </c>
    </row>
    <row r="10057" spans="1:11" x14ac:dyDescent="0.25">
      <c r="A10057" s="1">
        <v>40725</v>
      </c>
      <c r="B10057" t="s">
        <v>145</v>
      </c>
      <c r="C10057" t="s">
        <v>26</v>
      </c>
      <c r="D10057" t="s">
        <v>26</v>
      </c>
      <c r="E10057" t="s">
        <v>26</v>
      </c>
      <c r="F10057">
        <v>404361007.93000001</v>
      </c>
      <c r="G10057">
        <v>341953092.37</v>
      </c>
      <c r="H10057">
        <v>557384955</v>
      </c>
      <c r="I10057" t="s">
        <v>26</v>
      </c>
      <c r="J10057" t="s">
        <v>26</v>
      </c>
      <c r="K10057" t="s">
        <v>26</v>
      </c>
    </row>
    <row r="10058" spans="1:11" x14ac:dyDescent="0.25">
      <c r="A10058" s="1">
        <v>40725</v>
      </c>
      <c r="B10058" t="s">
        <v>146</v>
      </c>
      <c r="C10058" t="s">
        <v>26</v>
      </c>
      <c r="D10058" t="s">
        <v>26</v>
      </c>
      <c r="E10058" t="s">
        <v>26</v>
      </c>
      <c r="F10058">
        <v>413526613.26999998</v>
      </c>
      <c r="G10058">
        <v>359969769.29000002</v>
      </c>
      <c r="H10058">
        <v>554732706.39999998</v>
      </c>
      <c r="I10058" t="s">
        <v>26</v>
      </c>
      <c r="J10058" t="s">
        <v>26</v>
      </c>
      <c r="K10058" t="s">
        <v>26</v>
      </c>
    </row>
    <row r="10059" spans="1:11" x14ac:dyDescent="0.25">
      <c r="A10059" s="1">
        <v>40725</v>
      </c>
      <c r="B10059" t="s">
        <v>2</v>
      </c>
      <c r="C10059" t="s">
        <v>26</v>
      </c>
      <c r="D10059" t="s">
        <v>26</v>
      </c>
      <c r="E10059" t="s">
        <v>26</v>
      </c>
      <c r="F10059">
        <v>390016978.51999998</v>
      </c>
      <c r="G10059">
        <v>328113531.72000003</v>
      </c>
      <c r="H10059">
        <v>560896410.15999997</v>
      </c>
      <c r="I10059" t="s">
        <v>26</v>
      </c>
      <c r="J10059" t="s">
        <v>26</v>
      </c>
      <c r="K10059" t="s">
        <v>26</v>
      </c>
    </row>
    <row r="10060" spans="1:11" x14ac:dyDescent="0.25">
      <c r="A10060" s="1">
        <v>40725</v>
      </c>
      <c r="B10060" t="s">
        <v>147</v>
      </c>
      <c r="C10060" t="s">
        <v>26</v>
      </c>
      <c r="D10060" t="s">
        <v>26</v>
      </c>
      <c r="E10060" t="s">
        <v>26</v>
      </c>
      <c r="F10060">
        <v>409750126.06999999</v>
      </c>
      <c r="G10060">
        <v>321017929.06</v>
      </c>
      <c r="H10060">
        <v>606040129.82000005</v>
      </c>
      <c r="I10060" t="s">
        <v>26</v>
      </c>
      <c r="J10060" t="s">
        <v>26</v>
      </c>
      <c r="K10060" t="s">
        <v>26</v>
      </c>
    </row>
    <row r="10061" spans="1:11" x14ac:dyDescent="0.25">
      <c r="A10061" s="1">
        <v>40725</v>
      </c>
      <c r="B10061" t="s">
        <v>148</v>
      </c>
      <c r="C10061" t="s">
        <v>26</v>
      </c>
      <c r="D10061" t="s">
        <v>26</v>
      </c>
      <c r="E10061" t="s">
        <v>26</v>
      </c>
      <c r="F10061">
        <v>395781985.13999999</v>
      </c>
      <c r="G10061">
        <v>326769807.94999999</v>
      </c>
      <c r="H10061">
        <v>546235632.59000003</v>
      </c>
      <c r="I10061" t="s">
        <v>26</v>
      </c>
      <c r="J10061" t="s">
        <v>26</v>
      </c>
      <c r="K10061" t="s">
        <v>26</v>
      </c>
    </row>
    <row r="10062" spans="1:11" x14ac:dyDescent="0.25">
      <c r="A10062" s="1">
        <v>40725</v>
      </c>
      <c r="B10062" t="s">
        <v>149</v>
      </c>
      <c r="C10062" t="s">
        <v>26</v>
      </c>
      <c r="D10062" t="s">
        <v>26</v>
      </c>
      <c r="E10062" t="s">
        <v>26</v>
      </c>
      <c r="F10062">
        <v>389615281.88999999</v>
      </c>
      <c r="G10062">
        <v>310420437.37</v>
      </c>
      <c r="H10062">
        <v>557197151.71000004</v>
      </c>
      <c r="I10062" t="s">
        <v>26</v>
      </c>
      <c r="J10062" t="s">
        <v>26</v>
      </c>
      <c r="K10062" t="s">
        <v>26</v>
      </c>
    </row>
    <row r="10063" spans="1:11" x14ac:dyDescent="0.25">
      <c r="A10063" s="1">
        <v>40725</v>
      </c>
      <c r="B10063" t="s">
        <v>150</v>
      </c>
      <c r="C10063" t="s">
        <v>26</v>
      </c>
      <c r="D10063" t="s">
        <v>26</v>
      </c>
      <c r="E10063" t="s">
        <v>26</v>
      </c>
      <c r="F10063">
        <v>430244744.83999997</v>
      </c>
      <c r="G10063">
        <v>337004765.73000002</v>
      </c>
      <c r="H10063">
        <v>646901699.85000002</v>
      </c>
      <c r="I10063" t="s">
        <v>26</v>
      </c>
      <c r="J10063" t="s">
        <v>26</v>
      </c>
      <c r="K10063" t="s">
        <v>26</v>
      </c>
    </row>
    <row r="10064" spans="1:11" x14ac:dyDescent="0.25">
      <c r="A10064" s="1">
        <v>40725</v>
      </c>
      <c r="B10064" t="s">
        <v>151</v>
      </c>
      <c r="C10064" t="s">
        <v>26</v>
      </c>
      <c r="D10064" t="s">
        <v>26</v>
      </c>
      <c r="E10064" t="s">
        <v>26</v>
      </c>
      <c r="F10064">
        <v>349940397.06</v>
      </c>
      <c r="G10064">
        <v>286400933.62</v>
      </c>
      <c r="H10064">
        <v>530203505.56999999</v>
      </c>
      <c r="I10064" t="s">
        <v>26</v>
      </c>
      <c r="J10064" t="s">
        <v>26</v>
      </c>
      <c r="K10064" t="s">
        <v>26</v>
      </c>
    </row>
    <row r="10065" spans="1:11" x14ac:dyDescent="0.25">
      <c r="A10065" s="1">
        <v>40725</v>
      </c>
      <c r="B10065" t="s">
        <v>152</v>
      </c>
      <c r="C10065" t="s">
        <v>26</v>
      </c>
      <c r="D10065" t="s">
        <v>26</v>
      </c>
      <c r="E10065" t="s">
        <v>26</v>
      </c>
      <c r="F10065">
        <v>376218672.56</v>
      </c>
      <c r="G10065">
        <v>329137917.44</v>
      </c>
      <c r="H10065">
        <v>499951032.18000001</v>
      </c>
      <c r="I10065" t="s">
        <v>26</v>
      </c>
      <c r="J10065" t="s">
        <v>26</v>
      </c>
      <c r="K10065" t="s">
        <v>26</v>
      </c>
    </row>
    <row r="10066" spans="1:11" x14ac:dyDescent="0.25">
      <c r="A10066" s="1">
        <v>40725</v>
      </c>
      <c r="B10066" t="s">
        <v>153</v>
      </c>
      <c r="C10066" t="s">
        <v>26</v>
      </c>
      <c r="D10066" t="s">
        <v>26</v>
      </c>
      <c r="E10066" t="s">
        <v>26</v>
      </c>
      <c r="F10066">
        <v>459377706.16000003</v>
      </c>
      <c r="G10066">
        <v>393737732.07999998</v>
      </c>
      <c r="H10066">
        <v>608300754.78999996</v>
      </c>
      <c r="I10066" t="s">
        <v>26</v>
      </c>
      <c r="J10066" t="s">
        <v>26</v>
      </c>
      <c r="K10066" t="s">
        <v>26</v>
      </c>
    </row>
    <row r="10067" spans="1:11" x14ac:dyDescent="0.25">
      <c r="A10067" s="1">
        <v>40725</v>
      </c>
      <c r="B10067" t="s">
        <v>154</v>
      </c>
      <c r="C10067" t="s">
        <v>26</v>
      </c>
      <c r="D10067" t="s">
        <v>26</v>
      </c>
      <c r="E10067" t="s">
        <v>26</v>
      </c>
      <c r="F10067">
        <v>406557034.73000002</v>
      </c>
      <c r="G10067">
        <v>354137966.85000002</v>
      </c>
      <c r="H10067">
        <v>567023024.79999995</v>
      </c>
      <c r="I10067" t="s">
        <v>26</v>
      </c>
      <c r="J10067" t="s">
        <v>26</v>
      </c>
      <c r="K10067" t="s">
        <v>26</v>
      </c>
    </row>
    <row r="10068" spans="1:11" x14ac:dyDescent="0.25">
      <c r="A10068" s="1">
        <v>40725</v>
      </c>
      <c r="B10068" t="s">
        <v>155</v>
      </c>
      <c r="C10068" t="s">
        <v>26</v>
      </c>
      <c r="D10068" t="s">
        <v>26</v>
      </c>
      <c r="E10068" t="s">
        <v>26</v>
      </c>
      <c r="F10068">
        <v>367703028.62</v>
      </c>
      <c r="G10068">
        <v>327948240.26999998</v>
      </c>
      <c r="H10068">
        <v>474339189.48000002</v>
      </c>
      <c r="I10068" t="s">
        <v>26</v>
      </c>
      <c r="J10068" t="s">
        <v>26</v>
      </c>
      <c r="K10068" t="s">
        <v>26</v>
      </c>
    </row>
    <row r="10069" spans="1:11" x14ac:dyDescent="0.25">
      <c r="A10069" s="1">
        <v>40756</v>
      </c>
      <c r="B10069" t="s">
        <v>1</v>
      </c>
      <c r="C10069" t="s">
        <v>26</v>
      </c>
      <c r="D10069" t="s">
        <v>26</v>
      </c>
      <c r="E10069" t="s">
        <v>26</v>
      </c>
      <c r="F10069">
        <v>400939094.67000002</v>
      </c>
      <c r="G10069">
        <v>335563058.02999997</v>
      </c>
      <c r="H10069">
        <v>565176200.04999995</v>
      </c>
      <c r="I10069" t="s">
        <v>26</v>
      </c>
      <c r="J10069" t="s">
        <v>26</v>
      </c>
      <c r="K10069" t="s">
        <v>26</v>
      </c>
    </row>
    <row r="10070" spans="1:11" x14ac:dyDescent="0.25">
      <c r="A10070" s="1">
        <v>40756</v>
      </c>
      <c r="B10070" t="s">
        <v>126</v>
      </c>
      <c r="C10070" t="s">
        <v>26</v>
      </c>
      <c r="D10070" t="s">
        <v>26</v>
      </c>
      <c r="E10070" t="s">
        <v>26</v>
      </c>
      <c r="F10070">
        <v>398965084.99000001</v>
      </c>
      <c r="G10070">
        <v>342973195.42000002</v>
      </c>
      <c r="H10070">
        <v>542934150</v>
      </c>
      <c r="I10070" t="s">
        <v>26</v>
      </c>
      <c r="J10070" t="s">
        <v>26</v>
      </c>
      <c r="K10070" t="s">
        <v>26</v>
      </c>
    </row>
    <row r="10071" spans="1:11" x14ac:dyDescent="0.25">
      <c r="A10071" s="1">
        <v>40756</v>
      </c>
      <c r="B10071" t="s">
        <v>127</v>
      </c>
      <c r="C10071" t="s">
        <v>26</v>
      </c>
      <c r="D10071" t="s">
        <v>26</v>
      </c>
      <c r="E10071" t="s">
        <v>26</v>
      </c>
      <c r="F10071">
        <v>408437910.73000002</v>
      </c>
      <c r="G10071">
        <v>340999699.87</v>
      </c>
      <c r="H10071">
        <v>607898581.80999994</v>
      </c>
      <c r="I10071" t="s">
        <v>26</v>
      </c>
      <c r="J10071" t="s">
        <v>26</v>
      </c>
      <c r="K10071" t="s">
        <v>26</v>
      </c>
    </row>
    <row r="10072" spans="1:11" x14ac:dyDescent="0.25">
      <c r="A10072" s="1">
        <v>40756</v>
      </c>
      <c r="B10072" t="s">
        <v>113</v>
      </c>
      <c r="C10072" t="s">
        <v>26</v>
      </c>
      <c r="D10072" t="s">
        <v>26</v>
      </c>
      <c r="E10072" t="s">
        <v>26</v>
      </c>
      <c r="F10072">
        <v>401736298.49000001</v>
      </c>
      <c r="G10072">
        <v>336228423.17000002</v>
      </c>
      <c r="H10072">
        <v>553462743.02999997</v>
      </c>
      <c r="I10072" t="s">
        <v>26</v>
      </c>
      <c r="J10072" t="s">
        <v>26</v>
      </c>
      <c r="K10072" t="s">
        <v>26</v>
      </c>
    </row>
    <row r="10073" spans="1:11" x14ac:dyDescent="0.25">
      <c r="A10073" s="1">
        <v>40756</v>
      </c>
      <c r="B10073" t="s">
        <v>128</v>
      </c>
      <c r="C10073" t="s">
        <v>26</v>
      </c>
      <c r="D10073" t="s">
        <v>26</v>
      </c>
      <c r="E10073" t="s">
        <v>26</v>
      </c>
      <c r="F10073">
        <v>381741351.14999998</v>
      </c>
      <c r="G10073">
        <v>306384830.86000001</v>
      </c>
      <c r="H10073">
        <v>563980775.46000004</v>
      </c>
      <c r="I10073" t="s">
        <v>26</v>
      </c>
      <c r="J10073" t="s">
        <v>26</v>
      </c>
      <c r="K10073" t="s">
        <v>26</v>
      </c>
    </row>
    <row r="10074" spans="1:11" x14ac:dyDescent="0.25">
      <c r="A10074" s="1">
        <v>40756</v>
      </c>
      <c r="B10074" t="s">
        <v>129</v>
      </c>
      <c r="C10074" t="s">
        <v>26</v>
      </c>
      <c r="D10074" t="s">
        <v>26</v>
      </c>
      <c r="E10074" t="s">
        <v>26</v>
      </c>
      <c r="F10074">
        <v>408609765.06999999</v>
      </c>
      <c r="G10074">
        <v>356007624.25999999</v>
      </c>
      <c r="H10074">
        <v>549631505.98000002</v>
      </c>
      <c r="I10074" t="s">
        <v>26</v>
      </c>
      <c r="J10074" t="s">
        <v>26</v>
      </c>
      <c r="K10074" t="s">
        <v>26</v>
      </c>
    </row>
    <row r="10075" spans="1:11" x14ac:dyDescent="0.25">
      <c r="A10075" s="1">
        <v>40756</v>
      </c>
      <c r="B10075" t="s">
        <v>130</v>
      </c>
      <c r="C10075" t="s">
        <v>26</v>
      </c>
      <c r="D10075" t="s">
        <v>26</v>
      </c>
      <c r="E10075" t="s">
        <v>26</v>
      </c>
      <c r="F10075">
        <v>459904636.29000002</v>
      </c>
      <c r="G10075">
        <v>351805090.64999998</v>
      </c>
      <c r="H10075">
        <v>829769009.44000006</v>
      </c>
      <c r="I10075" t="s">
        <v>26</v>
      </c>
      <c r="J10075" t="s">
        <v>26</v>
      </c>
      <c r="K10075" t="s">
        <v>26</v>
      </c>
    </row>
    <row r="10076" spans="1:11" x14ac:dyDescent="0.25">
      <c r="A10076" s="1">
        <v>40756</v>
      </c>
      <c r="B10076" t="s">
        <v>131</v>
      </c>
      <c r="C10076" t="s">
        <v>26</v>
      </c>
      <c r="D10076" t="s">
        <v>26</v>
      </c>
      <c r="E10076" t="s">
        <v>26</v>
      </c>
      <c r="F10076">
        <v>464061971.50999999</v>
      </c>
      <c r="G10076">
        <v>367579432.44</v>
      </c>
      <c r="H10076">
        <v>758042120.89999998</v>
      </c>
      <c r="I10076" t="s">
        <v>26</v>
      </c>
      <c r="J10076" t="s">
        <v>26</v>
      </c>
      <c r="K10076" t="s">
        <v>26</v>
      </c>
    </row>
    <row r="10077" spans="1:11" x14ac:dyDescent="0.25">
      <c r="A10077" s="1">
        <v>40756</v>
      </c>
      <c r="B10077" t="s">
        <v>132</v>
      </c>
      <c r="C10077" t="s">
        <v>26</v>
      </c>
      <c r="D10077" t="s">
        <v>26</v>
      </c>
      <c r="E10077" t="s">
        <v>26</v>
      </c>
      <c r="F10077">
        <v>413652906.73000002</v>
      </c>
      <c r="G10077">
        <v>346779841.17000002</v>
      </c>
      <c r="H10077">
        <v>566152926.46000004</v>
      </c>
      <c r="I10077" t="s">
        <v>26</v>
      </c>
      <c r="J10077" t="s">
        <v>26</v>
      </c>
      <c r="K10077" t="s">
        <v>26</v>
      </c>
    </row>
    <row r="10078" spans="1:11" x14ac:dyDescent="0.25">
      <c r="A10078" s="1">
        <v>40756</v>
      </c>
      <c r="B10078" t="s">
        <v>133</v>
      </c>
      <c r="C10078" t="s">
        <v>26</v>
      </c>
      <c r="D10078" t="s">
        <v>26</v>
      </c>
      <c r="E10078" t="s">
        <v>26</v>
      </c>
      <c r="F10078">
        <v>353837974.38</v>
      </c>
      <c r="G10078">
        <v>308249549.79000002</v>
      </c>
      <c r="H10078">
        <v>468930139.66000003</v>
      </c>
      <c r="I10078" t="s">
        <v>26</v>
      </c>
      <c r="J10078" t="s">
        <v>26</v>
      </c>
      <c r="K10078" t="s">
        <v>26</v>
      </c>
    </row>
    <row r="10079" spans="1:11" x14ac:dyDescent="0.25">
      <c r="A10079" s="1">
        <v>40756</v>
      </c>
      <c r="B10079" t="s">
        <v>134</v>
      </c>
      <c r="C10079" t="s">
        <v>26</v>
      </c>
      <c r="D10079" t="s">
        <v>26</v>
      </c>
      <c r="E10079" t="s">
        <v>26</v>
      </c>
      <c r="F10079">
        <v>367188554.82999998</v>
      </c>
      <c r="G10079">
        <v>340830348.79000002</v>
      </c>
      <c r="H10079">
        <v>429027317.74000001</v>
      </c>
      <c r="I10079" t="s">
        <v>26</v>
      </c>
      <c r="J10079" t="s">
        <v>26</v>
      </c>
      <c r="K10079" t="s">
        <v>26</v>
      </c>
    </row>
    <row r="10080" spans="1:11" x14ac:dyDescent="0.25">
      <c r="A10080" s="1">
        <v>40756</v>
      </c>
      <c r="B10080" t="s">
        <v>135</v>
      </c>
      <c r="C10080" t="s">
        <v>26</v>
      </c>
      <c r="D10080" t="s">
        <v>26</v>
      </c>
      <c r="E10080" t="s">
        <v>26</v>
      </c>
      <c r="F10080">
        <v>356352430.37</v>
      </c>
      <c r="G10080">
        <v>303676539.69999999</v>
      </c>
      <c r="H10080">
        <v>506899497.12</v>
      </c>
      <c r="I10080" t="s">
        <v>26</v>
      </c>
      <c r="J10080" t="s">
        <v>26</v>
      </c>
      <c r="K10080" t="s">
        <v>26</v>
      </c>
    </row>
    <row r="10081" spans="1:11" x14ac:dyDescent="0.25">
      <c r="A10081" s="1">
        <v>40756</v>
      </c>
      <c r="B10081" t="s">
        <v>136</v>
      </c>
      <c r="C10081" t="s">
        <v>26</v>
      </c>
      <c r="D10081" t="s">
        <v>26</v>
      </c>
      <c r="E10081" t="s">
        <v>26</v>
      </c>
      <c r="F10081">
        <v>423480321.37</v>
      </c>
      <c r="G10081">
        <v>365900512.52999997</v>
      </c>
      <c r="H10081">
        <v>607239905.80999994</v>
      </c>
      <c r="I10081" t="s">
        <v>26</v>
      </c>
      <c r="J10081" t="s">
        <v>26</v>
      </c>
      <c r="K10081" t="s">
        <v>26</v>
      </c>
    </row>
    <row r="10082" spans="1:11" x14ac:dyDescent="0.25">
      <c r="A10082" s="1">
        <v>40756</v>
      </c>
      <c r="B10082" t="s">
        <v>137</v>
      </c>
      <c r="C10082" t="s">
        <v>26</v>
      </c>
      <c r="D10082" t="s">
        <v>26</v>
      </c>
      <c r="E10082" t="s">
        <v>26</v>
      </c>
      <c r="F10082">
        <v>428009007.95999998</v>
      </c>
      <c r="G10082">
        <v>338586592.82999998</v>
      </c>
      <c r="H10082">
        <v>792483520.23000002</v>
      </c>
      <c r="I10082" t="s">
        <v>26</v>
      </c>
      <c r="J10082" t="s">
        <v>26</v>
      </c>
      <c r="K10082" t="s">
        <v>26</v>
      </c>
    </row>
    <row r="10083" spans="1:11" x14ac:dyDescent="0.25">
      <c r="A10083" s="1">
        <v>40756</v>
      </c>
      <c r="B10083" t="s">
        <v>138</v>
      </c>
      <c r="C10083" t="s">
        <v>26</v>
      </c>
      <c r="D10083" t="s">
        <v>26</v>
      </c>
      <c r="E10083" t="s">
        <v>26</v>
      </c>
      <c r="F10083">
        <v>489757202.93000001</v>
      </c>
      <c r="G10083">
        <v>395530454.37</v>
      </c>
      <c r="H10083">
        <v>791629958.11000001</v>
      </c>
      <c r="I10083" t="s">
        <v>26</v>
      </c>
      <c r="J10083" t="s">
        <v>26</v>
      </c>
      <c r="K10083" t="s">
        <v>26</v>
      </c>
    </row>
    <row r="10084" spans="1:11" x14ac:dyDescent="0.25">
      <c r="A10084" s="1">
        <v>40756</v>
      </c>
      <c r="B10084" t="s">
        <v>139</v>
      </c>
      <c r="C10084" t="s">
        <v>26</v>
      </c>
      <c r="D10084" t="s">
        <v>26</v>
      </c>
      <c r="E10084" t="s">
        <v>26</v>
      </c>
      <c r="F10084">
        <v>430548130.75999999</v>
      </c>
      <c r="G10084">
        <v>350192628.36000001</v>
      </c>
      <c r="H10084">
        <v>703073095.64999998</v>
      </c>
      <c r="I10084" t="s">
        <v>26</v>
      </c>
      <c r="J10084" t="s">
        <v>26</v>
      </c>
      <c r="K10084" t="s">
        <v>26</v>
      </c>
    </row>
    <row r="10085" spans="1:11" x14ac:dyDescent="0.25">
      <c r="A10085" s="1">
        <v>40756</v>
      </c>
      <c r="B10085" t="s">
        <v>140</v>
      </c>
      <c r="C10085" t="s">
        <v>26</v>
      </c>
      <c r="D10085" t="s">
        <v>26</v>
      </c>
      <c r="E10085" t="s">
        <v>26</v>
      </c>
      <c r="F10085">
        <v>353554563.19999999</v>
      </c>
      <c r="G10085">
        <v>301084763.31999999</v>
      </c>
      <c r="H10085">
        <v>512351379.88999999</v>
      </c>
      <c r="I10085" t="s">
        <v>26</v>
      </c>
      <c r="J10085" t="s">
        <v>26</v>
      </c>
      <c r="K10085" t="s">
        <v>26</v>
      </c>
    </row>
    <row r="10086" spans="1:11" x14ac:dyDescent="0.25">
      <c r="A10086" s="1">
        <v>40756</v>
      </c>
      <c r="B10086" t="s">
        <v>141</v>
      </c>
      <c r="C10086" t="s">
        <v>26</v>
      </c>
      <c r="D10086" t="s">
        <v>26</v>
      </c>
      <c r="E10086" t="s">
        <v>26</v>
      </c>
      <c r="F10086">
        <v>424362841.17000002</v>
      </c>
      <c r="G10086">
        <v>361048714.38999999</v>
      </c>
      <c r="H10086">
        <v>611786127.84000003</v>
      </c>
      <c r="I10086" t="s">
        <v>26</v>
      </c>
      <c r="J10086" t="s">
        <v>26</v>
      </c>
      <c r="K10086" t="s">
        <v>26</v>
      </c>
    </row>
    <row r="10087" spans="1:11" x14ac:dyDescent="0.25">
      <c r="A10087" s="1">
        <v>40756</v>
      </c>
      <c r="B10087" t="s">
        <v>142</v>
      </c>
      <c r="C10087" t="s">
        <v>26</v>
      </c>
      <c r="D10087" t="s">
        <v>26</v>
      </c>
      <c r="E10087" t="s">
        <v>26</v>
      </c>
      <c r="F10087">
        <v>387921791.44</v>
      </c>
      <c r="G10087">
        <v>326731433.13</v>
      </c>
      <c r="H10087">
        <v>573742125.47000003</v>
      </c>
      <c r="I10087" t="s">
        <v>26</v>
      </c>
      <c r="J10087" t="s">
        <v>26</v>
      </c>
      <c r="K10087" t="s">
        <v>26</v>
      </c>
    </row>
    <row r="10088" spans="1:11" x14ac:dyDescent="0.25">
      <c r="A10088" s="1">
        <v>40756</v>
      </c>
      <c r="B10088" t="s">
        <v>143</v>
      </c>
      <c r="C10088" t="s">
        <v>26</v>
      </c>
      <c r="D10088" t="s">
        <v>26</v>
      </c>
      <c r="E10088" t="s">
        <v>26</v>
      </c>
      <c r="F10088">
        <v>386269948.82999998</v>
      </c>
      <c r="G10088">
        <v>336186946.70999998</v>
      </c>
      <c r="H10088">
        <v>509264053.44999999</v>
      </c>
      <c r="I10088" t="s">
        <v>26</v>
      </c>
      <c r="J10088" t="s">
        <v>26</v>
      </c>
      <c r="K10088" t="s">
        <v>26</v>
      </c>
    </row>
    <row r="10089" spans="1:11" x14ac:dyDescent="0.25">
      <c r="A10089" s="1">
        <v>40756</v>
      </c>
      <c r="B10089" t="s">
        <v>144</v>
      </c>
      <c r="C10089" t="s">
        <v>26</v>
      </c>
      <c r="D10089" t="s">
        <v>26</v>
      </c>
      <c r="E10089" t="s">
        <v>26</v>
      </c>
      <c r="F10089">
        <v>386881031.75999999</v>
      </c>
      <c r="G10089">
        <v>319001394.63999999</v>
      </c>
      <c r="H10089">
        <v>605527587.09000003</v>
      </c>
      <c r="I10089" t="s">
        <v>26</v>
      </c>
      <c r="J10089" t="s">
        <v>26</v>
      </c>
      <c r="K10089" t="s">
        <v>26</v>
      </c>
    </row>
    <row r="10090" spans="1:11" x14ac:dyDescent="0.25">
      <c r="A10090" s="1">
        <v>40756</v>
      </c>
      <c r="B10090" t="s">
        <v>145</v>
      </c>
      <c r="C10090" t="s">
        <v>26</v>
      </c>
      <c r="D10090" t="s">
        <v>26</v>
      </c>
      <c r="E10090" t="s">
        <v>26</v>
      </c>
      <c r="F10090">
        <v>404361007.93000001</v>
      </c>
      <c r="G10090">
        <v>341953092.37</v>
      </c>
      <c r="H10090">
        <v>557384955</v>
      </c>
      <c r="I10090" t="s">
        <v>26</v>
      </c>
      <c r="J10090" t="s">
        <v>26</v>
      </c>
      <c r="K10090" t="s">
        <v>26</v>
      </c>
    </row>
    <row r="10091" spans="1:11" x14ac:dyDescent="0.25">
      <c r="A10091" s="1">
        <v>40756</v>
      </c>
      <c r="B10091" t="s">
        <v>146</v>
      </c>
      <c r="C10091" t="s">
        <v>26</v>
      </c>
      <c r="D10091" t="s">
        <v>26</v>
      </c>
      <c r="E10091" t="s">
        <v>26</v>
      </c>
      <c r="F10091">
        <v>413816081.89999998</v>
      </c>
      <c r="G10091">
        <v>360329739.06</v>
      </c>
      <c r="H10091">
        <v>554843652.94000006</v>
      </c>
      <c r="I10091" t="s">
        <v>26</v>
      </c>
      <c r="J10091" t="s">
        <v>26</v>
      </c>
      <c r="K10091" t="s">
        <v>26</v>
      </c>
    </row>
    <row r="10092" spans="1:11" x14ac:dyDescent="0.25">
      <c r="A10092" s="1">
        <v>40756</v>
      </c>
      <c r="B10092" t="s">
        <v>2</v>
      </c>
      <c r="C10092" t="s">
        <v>26</v>
      </c>
      <c r="D10092" t="s">
        <v>26</v>
      </c>
      <c r="E10092" t="s">
        <v>26</v>
      </c>
      <c r="F10092">
        <v>391655049.82999998</v>
      </c>
      <c r="G10092">
        <v>330738439.97000003</v>
      </c>
      <c r="H10092">
        <v>560223334.47000003</v>
      </c>
      <c r="I10092" t="s">
        <v>26</v>
      </c>
      <c r="J10092" t="s">
        <v>26</v>
      </c>
      <c r="K10092" t="s">
        <v>26</v>
      </c>
    </row>
    <row r="10093" spans="1:11" x14ac:dyDescent="0.25">
      <c r="A10093" s="1">
        <v>40756</v>
      </c>
      <c r="B10093" t="s">
        <v>147</v>
      </c>
      <c r="C10093" t="s">
        <v>26</v>
      </c>
      <c r="D10093" t="s">
        <v>26</v>
      </c>
      <c r="E10093" t="s">
        <v>26</v>
      </c>
      <c r="F10093">
        <v>409832076.10000002</v>
      </c>
      <c r="G10093">
        <v>321178438.01999998</v>
      </c>
      <c r="H10093">
        <v>606040129.82000005</v>
      </c>
      <c r="I10093" t="s">
        <v>26</v>
      </c>
      <c r="J10093" t="s">
        <v>26</v>
      </c>
      <c r="K10093" t="s">
        <v>26</v>
      </c>
    </row>
    <row r="10094" spans="1:11" x14ac:dyDescent="0.25">
      <c r="A10094" s="1">
        <v>40756</v>
      </c>
      <c r="B10094" t="s">
        <v>148</v>
      </c>
      <c r="C10094" t="s">
        <v>26</v>
      </c>
      <c r="D10094" t="s">
        <v>26</v>
      </c>
      <c r="E10094" t="s">
        <v>26</v>
      </c>
      <c r="F10094">
        <v>397048487.49000001</v>
      </c>
      <c r="G10094">
        <v>329547351.31999999</v>
      </c>
      <c r="H10094">
        <v>545033914.20000005</v>
      </c>
      <c r="I10094" t="s">
        <v>26</v>
      </c>
      <c r="J10094" t="s">
        <v>26</v>
      </c>
      <c r="K10094" t="s">
        <v>26</v>
      </c>
    </row>
    <row r="10095" spans="1:11" x14ac:dyDescent="0.25">
      <c r="A10095" s="1">
        <v>40756</v>
      </c>
      <c r="B10095" t="s">
        <v>149</v>
      </c>
      <c r="C10095" t="s">
        <v>26</v>
      </c>
      <c r="D10095" t="s">
        <v>26</v>
      </c>
      <c r="E10095" t="s">
        <v>26</v>
      </c>
      <c r="F10095">
        <v>389654243.41000003</v>
      </c>
      <c r="G10095">
        <v>310482521.44999999</v>
      </c>
      <c r="H10095">
        <v>557197151.71000004</v>
      </c>
      <c r="I10095" t="s">
        <v>26</v>
      </c>
      <c r="J10095" t="s">
        <v>26</v>
      </c>
      <c r="K10095" t="s">
        <v>26</v>
      </c>
    </row>
    <row r="10096" spans="1:11" x14ac:dyDescent="0.25">
      <c r="A10096" s="1">
        <v>40756</v>
      </c>
      <c r="B10096" t="s">
        <v>150</v>
      </c>
      <c r="C10096" t="s">
        <v>26</v>
      </c>
      <c r="D10096" t="s">
        <v>26</v>
      </c>
      <c r="E10096" t="s">
        <v>26</v>
      </c>
      <c r="F10096">
        <v>431105234.32999998</v>
      </c>
      <c r="G10096">
        <v>338285383.83999997</v>
      </c>
      <c r="H10096">
        <v>646901699.85000002</v>
      </c>
      <c r="I10096" t="s">
        <v>26</v>
      </c>
      <c r="J10096" t="s">
        <v>26</v>
      </c>
      <c r="K10096" t="s">
        <v>26</v>
      </c>
    </row>
    <row r="10097" spans="1:11" x14ac:dyDescent="0.25">
      <c r="A10097" s="1">
        <v>40756</v>
      </c>
      <c r="B10097" t="s">
        <v>151</v>
      </c>
      <c r="C10097" t="s">
        <v>26</v>
      </c>
      <c r="D10097" t="s">
        <v>26</v>
      </c>
      <c r="E10097" t="s">
        <v>26</v>
      </c>
      <c r="F10097">
        <v>350570289.76999998</v>
      </c>
      <c r="G10097">
        <v>287288776.50999999</v>
      </c>
      <c r="H10097">
        <v>530203505.56999999</v>
      </c>
      <c r="I10097" t="s">
        <v>26</v>
      </c>
      <c r="J10097" t="s">
        <v>26</v>
      </c>
      <c r="K10097" t="s">
        <v>26</v>
      </c>
    </row>
    <row r="10098" spans="1:11" x14ac:dyDescent="0.25">
      <c r="A10098" s="1">
        <v>40756</v>
      </c>
      <c r="B10098" t="s">
        <v>152</v>
      </c>
      <c r="C10098" t="s">
        <v>26</v>
      </c>
      <c r="D10098" t="s">
        <v>26</v>
      </c>
      <c r="E10098" t="s">
        <v>26</v>
      </c>
      <c r="F10098">
        <v>376670134.97000003</v>
      </c>
      <c r="G10098">
        <v>329796193.26999998</v>
      </c>
      <c r="H10098">
        <v>499951032.18000001</v>
      </c>
      <c r="I10098" t="s">
        <v>26</v>
      </c>
      <c r="J10098" t="s">
        <v>26</v>
      </c>
      <c r="K10098" t="s">
        <v>26</v>
      </c>
    </row>
    <row r="10099" spans="1:11" x14ac:dyDescent="0.25">
      <c r="A10099" s="1">
        <v>40756</v>
      </c>
      <c r="B10099" t="s">
        <v>153</v>
      </c>
      <c r="C10099" t="s">
        <v>26</v>
      </c>
      <c r="D10099" t="s">
        <v>26</v>
      </c>
      <c r="E10099" t="s">
        <v>26</v>
      </c>
      <c r="F10099">
        <v>459699270.55000001</v>
      </c>
      <c r="G10099">
        <v>394170843.57999998</v>
      </c>
      <c r="H10099">
        <v>608483245.01999998</v>
      </c>
      <c r="I10099" t="s">
        <v>26</v>
      </c>
      <c r="J10099" t="s">
        <v>26</v>
      </c>
      <c r="K10099" t="s">
        <v>26</v>
      </c>
    </row>
    <row r="10100" spans="1:11" x14ac:dyDescent="0.25">
      <c r="A10100" s="1">
        <v>40756</v>
      </c>
      <c r="B10100" t="s">
        <v>154</v>
      </c>
      <c r="C10100" t="s">
        <v>26</v>
      </c>
      <c r="D10100" t="s">
        <v>26</v>
      </c>
      <c r="E10100" t="s">
        <v>26</v>
      </c>
      <c r="F10100">
        <v>406679001.83999997</v>
      </c>
      <c r="G10100">
        <v>354350449.63</v>
      </c>
      <c r="H10100">
        <v>567023024.79999995</v>
      </c>
      <c r="I10100" t="s">
        <v>26</v>
      </c>
      <c r="J10100" t="s">
        <v>26</v>
      </c>
      <c r="K10100" t="s">
        <v>26</v>
      </c>
    </row>
    <row r="10101" spans="1:11" x14ac:dyDescent="0.25">
      <c r="A10101" s="1">
        <v>40756</v>
      </c>
      <c r="B10101" t="s">
        <v>155</v>
      </c>
      <c r="C10101" t="s">
        <v>26</v>
      </c>
      <c r="D10101" t="s">
        <v>26</v>
      </c>
      <c r="E10101" t="s">
        <v>26</v>
      </c>
      <c r="F10101">
        <v>368585515.88999999</v>
      </c>
      <c r="G10101">
        <v>329292828.06</v>
      </c>
      <c r="H10101">
        <v>474339189.48000002</v>
      </c>
      <c r="I10101" t="s">
        <v>26</v>
      </c>
      <c r="J10101" t="s">
        <v>26</v>
      </c>
      <c r="K10101" t="s">
        <v>26</v>
      </c>
    </row>
    <row r="10102" spans="1:11" x14ac:dyDescent="0.25">
      <c r="A10102" s="1">
        <v>40787</v>
      </c>
      <c r="B10102" t="s">
        <v>1</v>
      </c>
      <c r="C10102" t="s">
        <v>26</v>
      </c>
      <c r="D10102" t="s">
        <v>26</v>
      </c>
      <c r="E10102" t="s">
        <v>26</v>
      </c>
      <c r="F10102">
        <v>401700878.94999999</v>
      </c>
      <c r="G10102">
        <v>336066402.62</v>
      </c>
      <c r="H10102">
        <v>566589140.54999995</v>
      </c>
      <c r="I10102" t="s">
        <v>26</v>
      </c>
      <c r="J10102" t="s">
        <v>26</v>
      </c>
      <c r="K10102" t="s">
        <v>26</v>
      </c>
    </row>
    <row r="10103" spans="1:11" x14ac:dyDescent="0.25">
      <c r="A10103" s="1">
        <v>40787</v>
      </c>
      <c r="B10103" t="s">
        <v>126</v>
      </c>
      <c r="C10103" t="s">
        <v>26</v>
      </c>
      <c r="D10103" t="s">
        <v>26</v>
      </c>
      <c r="E10103" t="s">
        <v>26</v>
      </c>
      <c r="F10103">
        <v>399683222.13999999</v>
      </c>
      <c r="G10103">
        <v>343453357.88999999</v>
      </c>
      <c r="H10103">
        <v>544182898.53999996</v>
      </c>
      <c r="I10103" t="s">
        <v>26</v>
      </c>
      <c r="J10103" t="s">
        <v>26</v>
      </c>
      <c r="K10103" t="s">
        <v>26</v>
      </c>
    </row>
    <row r="10104" spans="1:11" x14ac:dyDescent="0.25">
      <c r="A10104" s="1">
        <v>40787</v>
      </c>
      <c r="B10104" t="s">
        <v>127</v>
      </c>
      <c r="C10104" t="s">
        <v>26</v>
      </c>
      <c r="D10104" t="s">
        <v>26</v>
      </c>
      <c r="E10104" t="s">
        <v>26</v>
      </c>
      <c r="F10104">
        <v>409132255.17000002</v>
      </c>
      <c r="G10104">
        <v>342193198.81999999</v>
      </c>
      <c r="H10104">
        <v>607351473.08000004</v>
      </c>
      <c r="I10104" t="s">
        <v>26</v>
      </c>
      <c r="J10104" t="s">
        <v>26</v>
      </c>
      <c r="K10104" t="s">
        <v>26</v>
      </c>
    </row>
    <row r="10105" spans="1:11" x14ac:dyDescent="0.25">
      <c r="A10105" s="1">
        <v>40787</v>
      </c>
      <c r="B10105" t="s">
        <v>113</v>
      </c>
      <c r="C10105" t="s">
        <v>26</v>
      </c>
      <c r="D10105" t="s">
        <v>26</v>
      </c>
      <c r="E10105" t="s">
        <v>26</v>
      </c>
      <c r="F10105">
        <v>402499597.45999998</v>
      </c>
      <c r="G10105">
        <v>335892194.75</v>
      </c>
      <c r="H10105">
        <v>556230056.75</v>
      </c>
      <c r="I10105" t="s">
        <v>26</v>
      </c>
      <c r="J10105" t="s">
        <v>26</v>
      </c>
      <c r="K10105" t="s">
        <v>26</v>
      </c>
    </row>
    <row r="10106" spans="1:11" x14ac:dyDescent="0.25">
      <c r="A10106" s="1">
        <v>40787</v>
      </c>
      <c r="B10106" t="s">
        <v>128</v>
      </c>
      <c r="C10106" t="s">
        <v>26</v>
      </c>
      <c r="D10106" t="s">
        <v>26</v>
      </c>
      <c r="E10106" t="s">
        <v>26</v>
      </c>
      <c r="F10106">
        <v>382428485.57999998</v>
      </c>
      <c r="G10106">
        <v>307457177.76999998</v>
      </c>
      <c r="H10106">
        <v>563980775.46000004</v>
      </c>
      <c r="I10106" t="s">
        <v>26</v>
      </c>
      <c r="J10106" t="s">
        <v>26</v>
      </c>
      <c r="K10106" t="s">
        <v>26</v>
      </c>
    </row>
    <row r="10107" spans="1:11" x14ac:dyDescent="0.25">
      <c r="A10107" s="1">
        <v>40787</v>
      </c>
      <c r="B10107" t="s">
        <v>129</v>
      </c>
      <c r="C10107" t="s">
        <v>26</v>
      </c>
      <c r="D10107" t="s">
        <v>26</v>
      </c>
      <c r="E10107" t="s">
        <v>26</v>
      </c>
      <c r="F10107">
        <v>409917316.31999999</v>
      </c>
      <c r="G10107">
        <v>356862042.55000001</v>
      </c>
      <c r="H10107">
        <v>552049884.61000001</v>
      </c>
      <c r="I10107" t="s">
        <v>26</v>
      </c>
      <c r="J10107" t="s">
        <v>26</v>
      </c>
      <c r="K10107" t="s">
        <v>26</v>
      </c>
    </row>
    <row r="10108" spans="1:11" x14ac:dyDescent="0.25">
      <c r="A10108" s="1">
        <v>40787</v>
      </c>
      <c r="B10108" t="s">
        <v>130</v>
      </c>
      <c r="C10108" t="s">
        <v>26</v>
      </c>
      <c r="D10108" t="s">
        <v>26</v>
      </c>
      <c r="E10108" t="s">
        <v>26</v>
      </c>
      <c r="F10108">
        <v>461192369.26999998</v>
      </c>
      <c r="G10108">
        <v>353388213.56</v>
      </c>
      <c r="H10108">
        <v>830266870.84000003</v>
      </c>
      <c r="I10108" t="s">
        <v>26</v>
      </c>
      <c r="J10108" t="s">
        <v>26</v>
      </c>
      <c r="K10108" t="s">
        <v>26</v>
      </c>
    </row>
    <row r="10109" spans="1:11" x14ac:dyDescent="0.25">
      <c r="A10109" s="1">
        <v>40787</v>
      </c>
      <c r="B10109" t="s">
        <v>131</v>
      </c>
      <c r="C10109" t="s">
        <v>26</v>
      </c>
      <c r="D10109" t="s">
        <v>26</v>
      </c>
      <c r="E10109" t="s">
        <v>26</v>
      </c>
      <c r="F10109">
        <v>465314938.82999998</v>
      </c>
      <c r="G10109">
        <v>369270297.82999998</v>
      </c>
      <c r="H10109">
        <v>758042120.89999998</v>
      </c>
      <c r="I10109" t="s">
        <v>26</v>
      </c>
      <c r="J10109" t="s">
        <v>26</v>
      </c>
      <c r="K10109" t="s">
        <v>26</v>
      </c>
    </row>
    <row r="10110" spans="1:11" x14ac:dyDescent="0.25">
      <c r="A10110" s="1">
        <v>40787</v>
      </c>
      <c r="B10110" t="s">
        <v>132</v>
      </c>
      <c r="C10110" t="s">
        <v>26</v>
      </c>
      <c r="D10110" t="s">
        <v>26</v>
      </c>
      <c r="E10110" t="s">
        <v>26</v>
      </c>
      <c r="F10110">
        <v>414066559.63999999</v>
      </c>
      <c r="G10110">
        <v>347404044.88</v>
      </c>
      <c r="H10110">
        <v>566152926.46000004</v>
      </c>
      <c r="I10110" t="s">
        <v>26</v>
      </c>
      <c r="J10110" t="s">
        <v>26</v>
      </c>
      <c r="K10110" t="s">
        <v>26</v>
      </c>
    </row>
    <row r="10111" spans="1:11" x14ac:dyDescent="0.25">
      <c r="A10111" s="1">
        <v>40787</v>
      </c>
      <c r="B10111" t="s">
        <v>133</v>
      </c>
      <c r="C10111" t="s">
        <v>26</v>
      </c>
      <c r="D10111" t="s">
        <v>26</v>
      </c>
      <c r="E10111" t="s">
        <v>26</v>
      </c>
      <c r="F10111">
        <v>354085660.95999998</v>
      </c>
      <c r="G10111">
        <v>296659366.72000003</v>
      </c>
      <c r="H10111">
        <v>491157428.27999997</v>
      </c>
      <c r="I10111" t="s">
        <v>26</v>
      </c>
      <c r="J10111" t="s">
        <v>26</v>
      </c>
      <c r="K10111" t="s">
        <v>26</v>
      </c>
    </row>
    <row r="10112" spans="1:11" x14ac:dyDescent="0.25">
      <c r="A10112" s="1">
        <v>40787</v>
      </c>
      <c r="B10112" t="s">
        <v>134</v>
      </c>
      <c r="C10112" t="s">
        <v>26</v>
      </c>
      <c r="D10112" t="s">
        <v>26</v>
      </c>
      <c r="E10112" t="s">
        <v>26</v>
      </c>
      <c r="F10112">
        <v>367812775.37</v>
      </c>
      <c r="G10112">
        <v>341818756.80000001</v>
      </c>
      <c r="H10112">
        <v>429027317.74000001</v>
      </c>
      <c r="I10112" t="s">
        <v>26</v>
      </c>
      <c r="J10112" t="s">
        <v>26</v>
      </c>
      <c r="K10112" t="s">
        <v>26</v>
      </c>
    </row>
    <row r="10113" spans="1:11" x14ac:dyDescent="0.25">
      <c r="A10113" s="1">
        <v>40787</v>
      </c>
      <c r="B10113" t="s">
        <v>135</v>
      </c>
      <c r="C10113" t="s">
        <v>26</v>
      </c>
      <c r="D10113" t="s">
        <v>26</v>
      </c>
      <c r="E10113" t="s">
        <v>26</v>
      </c>
      <c r="F10113">
        <v>358276733.49000001</v>
      </c>
      <c r="G10113">
        <v>306409628.56</v>
      </c>
      <c r="H10113">
        <v>506899497.12</v>
      </c>
      <c r="I10113" t="s">
        <v>26</v>
      </c>
      <c r="J10113" t="s">
        <v>26</v>
      </c>
      <c r="K10113" t="s">
        <v>26</v>
      </c>
    </row>
    <row r="10114" spans="1:11" x14ac:dyDescent="0.25">
      <c r="A10114" s="1">
        <v>40787</v>
      </c>
      <c r="B10114" t="s">
        <v>136</v>
      </c>
      <c r="C10114" t="s">
        <v>26</v>
      </c>
      <c r="D10114" t="s">
        <v>26</v>
      </c>
      <c r="E10114" t="s">
        <v>26</v>
      </c>
      <c r="F10114">
        <v>423776757.58999997</v>
      </c>
      <c r="G10114">
        <v>366376183.19</v>
      </c>
      <c r="H10114">
        <v>607239905.80999994</v>
      </c>
      <c r="I10114" t="s">
        <v>26</v>
      </c>
      <c r="J10114" t="s">
        <v>26</v>
      </c>
      <c r="K10114" t="s">
        <v>26</v>
      </c>
    </row>
    <row r="10115" spans="1:11" x14ac:dyDescent="0.25">
      <c r="A10115" s="1">
        <v>40787</v>
      </c>
      <c r="B10115" t="s">
        <v>137</v>
      </c>
      <c r="C10115" t="s">
        <v>26</v>
      </c>
      <c r="D10115" t="s">
        <v>26</v>
      </c>
      <c r="E10115" t="s">
        <v>26</v>
      </c>
      <c r="F10115">
        <v>428479817.87</v>
      </c>
      <c r="G10115">
        <v>339196048.69</v>
      </c>
      <c r="H10115">
        <v>792483520.23000002</v>
      </c>
      <c r="I10115" t="s">
        <v>26</v>
      </c>
      <c r="J10115" t="s">
        <v>26</v>
      </c>
      <c r="K10115" t="s">
        <v>26</v>
      </c>
    </row>
    <row r="10116" spans="1:11" x14ac:dyDescent="0.25">
      <c r="A10116" s="1">
        <v>40787</v>
      </c>
      <c r="B10116" t="s">
        <v>138</v>
      </c>
      <c r="C10116" t="s">
        <v>26</v>
      </c>
      <c r="D10116" t="s">
        <v>26</v>
      </c>
      <c r="E10116" t="s">
        <v>26</v>
      </c>
      <c r="F10116">
        <v>492989600.47000003</v>
      </c>
      <c r="G10116">
        <v>399920842.41000003</v>
      </c>
      <c r="H10116">
        <v>791629958.11000001</v>
      </c>
      <c r="I10116" t="s">
        <v>26</v>
      </c>
      <c r="J10116" t="s">
        <v>26</v>
      </c>
      <c r="K10116" t="s">
        <v>26</v>
      </c>
    </row>
    <row r="10117" spans="1:11" x14ac:dyDescent="0.25">
      <c r="A10117" s="1">
        <v>40787</v>
      </c>
      <c r="B10117" t="s">
        <v>139</v>
      </c>
      <c r="C10117" t="s">
        <v>26</v>
      </c>
      <c r="D10117" t="s">
        <v>26</v>
      </c>
      <c r="E10117" t="s">
        <v>26</v>
      </c>
      <c r="F10117">
        <v>430720350.00999999</v>
      </c>
      <c r="G10117">
        <v>350402743.94</v>
      </c>
      <c r="H10117">
        <v>703073095.64999998</v>
      </c>
      <c r="I10117" t="s">
        <v>26</v>
      </c>
      <c r="J10117" t="s">
        <v>26</v>
      </c>
      <c r="K10117" t="s">
        <v>26</v>
      </c>
    </row>
    <row r="10118" spans="1:11" x14ac:dyDescent="0.25">
      <c r="A10118" s="1">
        <v>40787</v>
      </c>
      <c r="B10118" t="s">
        <v>140</v>
      </c>
      <c r="C10118" t="s">
        <v>26</v>
      </c>
      <c r="D10118" t="s">
        <v>26</v>
      </c>
      <c r="E10118" t="s">
        <v>26</v>
      </c>
      <c r="F10118">
        <v>354756648.72000003</v>
      </c>
      <c r="G10118">
        <v>302770837.99000001</v>
      </c>
      <c r="H10118">
        <v>512351379.88999999</v>
      </c>
      <c r="I10118" t="s">
        <v>26</v>
      </c>
      <c r="J10118" t="s">
        <v>26</v>
      </c>
      <c r="K10118" t="s">
        <v>26</v>
      </c>
    </row>
    <row r="10119" spans="1:11" x14ac:dyDescent="0.25">
      <c r="A10119" s="1">
        <v>40787</v>
      </c>
      <c r="B10119" t="s">
        <v>141</v>
      </c>
      <c r="C10119" t="s">
        <v>26</v>
      </c>
      <c r="D10119" t="s">
        <v>26</v>
      </c>
      <c r="E10119" t="s">
        <v>26</v>
      </c>
      <c r="F10119">
        <v>427800180.18000001</v>
      </c>
      <c r="G10119">
        <v>365922872.02999997</v>
      </c>
      <c r="H10119">
        <v>611969663.67999995</v>
      </c>
      <c r="I10119" t="s">
        <v>26</v>
      </c>
      <c r="J10119" t="s">
        <v>26</v>
      </c>
      <c r="K10119" t="s">
        <v>26</v>
      </c>
    </row>
    <row r="10120" spans="1:11" x14ac:dyDescent="0.25">
      <c r="A10120" s="1">
        <v>40787</v>
      </c>
      <c r="B10120" t="s">
        <v>142</v>
      </c>
      <c r="C10120" t="s">
        <v>26</v>
      </c>
      <c r="D10120" t="s">
        <v>26</v>
      </c>
      <c r="E10120" t="s">
        <v>26</v>
      </c>
      <c r="F10120">
        <v>388387297.58999997</v>
      </c>
      <c r="G10120">
        <v>327384896</v>
      </c>
      <c r="H10120">
        <v>573742125.47000003</v>
      </c>
      <c r="I10120" t="s">
        <v>26</v>
      </c>
      <c r="J10120" t="s">
        <v>26</v>
      </c>
      <c r="K10120" t="s">
        <v>26</v>
      </c>
    </row>
    <row r="10121" spans="1:11" x14ac:dyDescent="0.25">
      <c r="A10121" s="1">
        <v>40787</v>
      </c>
      <c r="B10121" t="s">
        <v>143</v>
      </c>
      <c r="C10121" t="s">
        <v>26</v>
      </c>
      <c r="D10121" t="s">
        <v>26</v>
      </c>
      <c r="E10121" t="s">
        <v>26</v>
      </c>
      <c r="F10121">
        <v>386347202.81999999</v>
      </c>
      <c r="G10121">
        <v>340557377.01999998</v>
      </c>
      <c r="H10121">
        <v>500046374.07999998</v>
      </c>
      <c r="I10121" t="s">
        <v>26</v>
      </c>
      <c r="J10121" t="s">
        <v>26</v>
      </c>
      <c r="K10121" t="s">
        <v>26</v>
      </c>
    </row>
    <row r="10122" spans="1:11" x14ac:dyDescent="0.25">
      <c r="A10122" s="1">
        <v>40787</v>
      </c>
      <c r="B10122" t="s">
        <v>144</v>
      </c>
      <c r="C10122" t="s">
        <v>26</v>
      </c>
      <c r="D10122" t="s">
        <v>26</v>
      </c>
      <c r="E10122" t="s">
        <v>26</v>
      </c>
      <c r="F10122">
        <v>387345289</v>
      </c>
      <c r="G10122">
        <v>319671297.56999999</v>
      </c>
      <c r="H10122">
        <v>605527587.09000003</v>
      </c>
      <c r="I10122" t="s">
        <v>26</v>
      </c>
      <c r="J10122" t="s">
        <v>26</v>
      </c>
      <c r="K10122" t="s">
        <v>26</v>
      </c>
    </row>
    <row r="10123" spans="1:11" x14ac:dyDescent="0.25">
      <c r="A10123" s="1">
        <v>40787</v>
      </c>
      <c r="B10123" t="s">
        <v>145</v>
      </c>
      <c r="C10123" t="s">
        <v>26</v>
      </c>
      <c r="D10123" t="s">
        <v>26</v>
      </c>
      <c r="E10123" t="s">
        <v>26</v>
      </c>
      <c r="F10123">
        <v>404603624.54000002</v>
      </c>
      <c r="G10123">
        <v>342329240.76999998</v>
      </c>
      <c r="H10123">
        <v>557384955</v>
      </c>
      <c r="I10123" t="s">
        <v>26</v>
      </c>
      <c r="J10123" t="s">
        <v>26</v>
      </c>
      <c r="K10123" t="s">
        <v>26</v>
      </c>
    </row>
    <row r="10124" spans="1:11" x14ac:dyDescent="0.25">
      <c r="A10124" s="1">
        <v>40787</v>
      </c>
      <c r="B10124" t="s">
        <v>146</v>
      </c>
      <c r="C10124" t="s">
        <v>26</v>
      </c>
      <c r="D10124" t="s">
        <v>26</v>
      </c>
      <c r="E10124" t="s">
        <v>26</v>
      </c>
      <c r="F10124">
        <v>414395424.42000002</v>
      </c>
      <c r="G10124">
        <v>361194530.44</v>
      </c>
      <c r="H10124">
        <v>554843652.94000006</v>
      </c>
      <c r="I10124" t="s">
        <v>26</v>
      </c>
      <c r="J10124" t="s">
        <v>26</v>
      </c>
      <c r="K10124" t="s">
        <v>26</v>
      </c>
    </row>
    <row r="10125" spans="1:11" x14ac:dyDescent="0.25">
      <c r="A10125" s="1">
        <v>40787</v>
      </c>
      <c r="B10125" t="s">
        <v>2</v>
      </c>
      <c r="C10125" t="s">
        <v>26</v>
      </c>
      <c r="D10125" t="s">
        <v>26</v>
      </c>
      <c r="E10125" t="s">
        <v>26</v>
      </c>
      <c r="F10125">
        <v>392399194.43000001</v>
      </c>
      <c r="G10125">
        <v>331829876.81999999</v>
      </c>
      <c r="H10125">
        <v>560223334.47000003</v>
      </c>
      <c r="I10125" t="s">
        <v>26</v>
      </c>
      <c r="J10125" t="s">
        <v>26</v>
      </c>
      <c r="K10125" t="s">
        <v>26</v>
      </c>
    </row>
    <row r="10126" spans="1:11" x14ac:dyDescent="0.25">
      <c r="A10126" s="1">
        <v>40787</v>
      </c>
      <c r="B10126" t="s">
        <v>147</v>
      </c>
      <c r="C10126" t="s">
        <v>26</v>
      </c>
      <c r="D10126" t="s">
        <v>26</v>
      </c>
      <c r="E10126" t="s">
        <v>26</v>
      </c>
      <c r="F10126">
        <v>410446824.20999998</v>
      </c>
      <c r="G10126">
        <v>322109855.49000001</v>
      </c>
      <c r="H10126">
        <v>606040129.82000005</v>
      </c>
      <c r="I10126" t="s">
        <v>26</v>
      </c>
      <c r="J10126" t="s">
        <v>26</v>
      </c>
      <c r="K10126" t="s">
        <v>26</v>
      </c>
    </row>
    <row r="10127" spans="1:11" x14ac:dyDescent="0.25">
      <c r="A10127" s="1">
        <v>40787</v>
      </c>
      <c r="B10127" t="s">
        <v>148</v>
      </c>
      <c r="C10127" t="s">
        <v>26</v>
      </c>
      <c r="D10127" t="s">
        <v>26</v>
      </c>
      <c r="E10127" t="s">
        <v>26</v>
      </c>
      <c r="F10127">
        <v>397961699.00999999</v>
      </c>
      <c r="G10127">
        <v>327965524.04000002</v>
      </c>
      <c r="H10127">
        <v>550320743.16999996</v>
      </c>
      <c r="I10127" t="s">
        <v>26</v>
      </c>
      <c r="J10127" t="s">
        <v>26</v>
      </c>
      <c r="K10127" t="s">
        <v>26</v>
      </c>
    </row>
    <row r="10128" spans="1:11" x14ac:dyDescent="0.25">
      <c r="A10128" s="1">
        <v>40787</v>
      </c>
      <c r="B10128" t="s">
        <v>149</v>
      </c>
      <c r="C10128" t="s">
        <v>26</v>
      </c>
      <c r="D10128" t="s">
        <v>26</v>
      </c>
      <c r="E10128" t="s">
        <v>26</v>
      </c>
      <c r="F10128">
        <v>390043897.66000003</v>
      </c>
      <c r="G10128">
        <v>311103486.5</v>
      </c>
      <c r="H10128">
        <v>557197151.71000004</v>
      </c>
      <c r="I10128" t="s">
        <v>26</v>
      </c>
      <c r="J10128" t="s">
        <v>26</v>
      </c>
      <c r="K10128" t="s">
        <v>26</v>
      </c>
    </row>
    <row r="10129" spans="1:11" x14ac:dyDescent="0.25">
      <c r="A10129" s="1">
        <v>40787</v>
      </c>
      <c r="B10129" t="s">
        <v>150</v>
      </c>
      <c r="C10129" t="s">
        <v>26</v>
      </c>
      <c r="D10129" t="s">
        <v>26</v>
      </c>
      <c r="E10129" t="s">
        <v>26</v>
      </c>
      <c r="F10129">
        <v>432527881.61000001</v>
      </c>
      <c r="G10129">
        <v>340484238.83999997</v>
      </c>
      <c r="H10129">
        <v>646901699.85000002</v>
      </c>
      <c r="I10129" t="s">
        <v>26</v>
      </c>
      <c r="J10129" t="s">
        <v>26</v>
      </c>
      <c r="K10129" t="s">
        <v>26</v>
      </c>
    </row>
    <row r="10130" spans="1:11" x14ac:dyDescent="0.25">
      <c r="A10130" s="1">
        <v>40787</v>
      </c>
      <c r="B10130" t="s">
        <v>151</v>
      </c>
      <c r="C10130" t="s">
        <v>26</v>
      </c>
      <c r="D10130" t="s">
        <v>26</v>
      </c>
      <c r="E10130" t="s">
        <v>26</v>
      </c>
      <c r="F10130">
        <v>351166259.25999999</v>
      </c>
      <c r="G10130">
        <v>288150642.83999997</v>
      </c>
      <c r="H10130">
        <v>530203505.56999999</v>
      </c>
      <c r="I10130" t="s">
        <v>26</v>
      </c>
      <c r="J10130" t="s">
        <v>26</v>
      </c>
      <c r="K10130" t="s">
        <v>26</v>
      </c>
    </row>
    <row r="10131" spans="1:11" x14ac:dyDescent="0.25">
      <c r="A10131" s="1">
        <v>40787</v>
      </c>
      <c r="B10131" t="s">
        <v>152</v>
      </c>
      <c r="C10131" t="s">
        <v>26</v>
      </c>
      <c r="D10131" t="s">
        <v>26</v>
      </c>
      <c r="E10131" t="s">
        <v>26</v>
      </c>
      <c r="F10131">
        <v>377498809.26999998</v>
      </c>
      <c r="G10131">
        <v>331016439.19</v>
      </c>
      <c r="H10131">
        <v>499951032.18000001</v>
      </c>
      <c r="I10131" t="s">
        <v>26</v>
      </c>
      <c r="J10131" t="s">
        <v>26</v>
      </c>
      <c r="K10131" t="s">
        <v>26</v>
      </c>
    </row>
    <row r="10132" spans="1:11" x14ac:dyDescent="0.25">
      <c r="A10132" s="1">
        <v>40787</v>
      </c>
      <c r="B10132" t="s">
        <v>153</v>
      </c>
      <c r="C10132" t="s">
        <v>26</v>
      </c>
      <c r="D10132" t="s">
        <v>26</v>
      </c>
      <c r="E10132" t="s">
        <v>26</v>
      </c>
      <c r="F10132">
        <v>460021060.04000002</v>
      </c>
      <c r="G10132">
        <v>394643848.60000002</v>
      </c>
      <c r="H10132">
        <v>608483245.01999998</v>
      </c>
      <c r="I10132" t="s">
        <v>26</v>
      </c>
      <c r="J10132" t="s">
        <v>26</v>
      </c>
      <c r="K10132" t="s">
        <v>26</v>
      </c>
    </row>
    <row r="10133" spans="1:11" x14ac:dyDescent="0.25">
      <c r="A10133" s="1">
        <v>40787</v>
      </c>
      <c r="B10133" t="s">
        <v>154</v>
      </c>
      <c r="C10133" t="s">
        <v>26</v>
      </c>
      <c r="D10133" t="s">
        <v>26</v>
      </c>
      <c r="E10133" t="s">
        <v>26</v>
      </c>
      <c r="F10133">
        <v>407899038.85000002</v>
      </c>
      <c r="G10133">
        <v>356122201.88</v>
      </c>
      <c r="H10133">
        <v>567023024.79999995</v>
      </c>
      <c r="I10133" t="s">
        <v>26</v>
      </c>
      <c r="J10133" t="s">
        <v>26</v>
      </c>
      <c r="K10133" t="s">
        <v>26</v>
      </c>
    </row>
    <row r="10134" spans="1:11" x14ac:dyDescent="0.25">
      <c r="A10134" s="1">
        <v>40787</v>
      </c>
      <c r="B10134" t="s">
        <v>155</v>
      </c>
      <c r="C10134" t="s">
        <v>26</v>
      </c>
      <c r="D10134" t="s">
        <v>26</v>
      </c>
      <c r="E10134" t="s">
        <v>26</v>
      </c>
      <c r="F10134">
        <v>371313048.70999998</v>
      </c>
      <c r="G10134">
        <v>329128181.63999999</v>
      </c>
      <c r="H10134">
        <v>483399068</v>
      </c>
      <c r="I10134" t="s">
        <v>26</v>
      </c>
      <c r="J10134" t="s">
        <v>26</v>
      </c>
      <c r="K10134" t="s">
        <v>26</v>
      </c>
    </row>
    <row r="10135" spans="1:11" x14ac:dyDescent="0.25">
      <c r="A10135" s="1">
        <v>40817</v>
      </c>
      <c r="B10135" t="s">
        <v>1</v>
      </c>
      <c r="C10135" t="s">
        <v>26</v>
      </c>
      <c r="D10135" t="s">
        <v>26</v>
      </c>
      <c r="E10135" t="s">
        <v>26</v>
      </c>
      <c r="F10135">
        <v>403227342.29000002</v>
      </c>
      <c r="G10135">
        <v>337276241.67000002</v>
      </c>
      <c r="H10135">
        <v>568855497.11000001</v>
      </c>
      <c r="I10135" t="s">
        <v>26</v>
      </c>
      <c r="J10135" t="s">
        <v>26</v>
      </c>
      <c r="K10135" t="s">
        <v>26</v>
      </c>
    </row>
    <row r="10136" spans="1:11" x14ac:dyDescent="0.25">
      <c r="A10136" s="1">
        <v>40817</v>
      </c>
      <c r="B10136" t="s">
        <v>126</v>
      </c>
      <c r="C10136" t="s">
        <v>26</v>
      </c>
      <c r="D10136" t="s">
        <v>26</v>
      </c>
      <c r="E10136" t="s">
        <v>26</v>
      </c>
      <c r="F10136">
        <v>407517013.30000001</v>
      </c>
      <c r="G10136">
        <v>343487703.23000002</v>
      </c>
      <c r="H10136">
        <v>569432985.02999997</v>
      </c>
      <c r="I10136" t="s">
        <v>26</v>
      </c>
      <c r="J10136" t="s">
        <v>26</v>
      </c>
      <c r="K10136" t="s">
        <v>26</v>
      </c>
    </row>
    <row r="10137" spans="1:11" x14ac:dyDescent="0.25">
      <c r="A10137" s="1">
        <v>40817</v>
      </c>
      <c r="B10137" t="s">
        <v>127</v>
      </c>
      <c r="C10137" t="s">
        <v>26</v>
      </c>
      <c r="D10137" t="s">
        <v>26</v>
      </c>
      <c r="E10137" t="s">
        <v>26</v>
      </c>
      <c r="F10137">
        <v>410195999.04000002</v>
      </c>
      <c r="G10137">
        <v>343733068.20999998</v>
      </c>
      <c r="H10137">
        <v>607351473.08000004</v>
      </c>
      <c r="I10137" t="s">
        <v>26</v>
      </c>
      <c r="J10137" t="s">
        <v>26</v>
      </c>
      <c r="K10137" t="s">
        <v>26</v>
      </c>
    </row>
    <row r="10138" spans="1:11" x14ac:dyDescent="0.25">
      <c r="A10138" s="1">
        <v>40817</v>
      </c>
      <c r="B10138" t="s">
        <v>113</v>
      </c>
      <c r="C10138" t="s">
        <v>26</v>
      </c>
      <c r="D10138" t="s">
        <v>26</v>
      </c>
      <c r="E10138" t="s">
        <v>26</v>
      </c>
      <c r="F10138">
        <v>402942347.00999999</v>
      </c>
      <c r="G10138">
        <v>336463211.48000002</v>
      </c>
      <c r="H10138">
        <v>556452548.76999998</v>
      </c>
      <c r="I10138" t="s">
        <v>26</v>
      </c>
      <c r="J10138" t="s">
        <v>26</v>
      </c>
      <c r="K10138" t="s">
        <v>26</v>
      </c>
    </row>
    <row r="10139" spans="1:11" x14ac:dyDescent="0.25">
      <c r="A10139" s="1">
        <v>40817</v>
      </c>
      <c r="B10139" t="s">
        <v>128</v>
      </c>
      <c r="C10139" t="s">
        <v>26</v>
      </c>
      <c r="D10139" t="s">
        <v>26</v>
      </c>
      <c r="E10139" t="s">
        <v>26</v>
      </c>
      <c r="F10139">
        <v>383422799.64999998</v>
      </c>
      <c r="G10139">
        <v>308994463.66000003</v>
      </c>
      <c r="H10139">
        <v>563980775.46000004</v>
      </c>
      <c r="I10139" t="s">
        <v>26</v>
      </c>
      <c r="J10139" t="s">
        <v>26</v>
      </c>
      <c r="K10139" t="s">
        <v>26</v>
      </c>
    </row>
    <row r="10140" spans="1:11" x14ac:dyDescent="0.25">
      <c r="A10140" s="1">
        <v>40817</v>
      </c>
      <c r="B10140" t="s">
        <v>129</v>
      </c>
      <c r="C10140" t="s">
        <v>26</v>
      </c>
      <c r="D10140" t="s">
        <v>26</v>
      </c>
      <c r="E10140" t="s">
        <v>26</v>
      </c>
      <c r="F10140">
        <v>412048886.37</v>
      </c>
      <c r="G10140">
        <v>360038114.73000002</v>
      </c>
      <c r="H10140">
        <v>552049884.61000001</v>
      </c>
      <c r="I10140" t="s">
        <v>26</v>
      </c>
      <c r="J10140" t="s">
        <v>26</v>
      </c>
      <c r="K10140" t="s">
        <v>26</v>
      </c>
    </row>
    <row r="10141" spans="1:11" x14ac:dyDescent="0.25">
      <c r="A10141" s="1">
        <v>40817</v>
      </c>
      <c r="B10141" t="s">
        <v>130</v>
      </c>
      <c r="C10141" t="s">
        <v>26</v>
      </c>
      <c r="D10141" t="s">
        <v>26</v>
      </c>
      <c r="E10141" t="s">
        <v>26</v>
      </c>
      <c r="F10141">
        <v>461238488.50999999</v>
      </c>
      <c r="G10141">
        <v>355119815.80000001</v>
      </c>
      <c r="H10141">
        <v>825285269.62</v>
      </c>
      <c r="I10141" t="s">
        <v>26</v>
      </c>
      <c r="J10141" t="s">
        <v>26</v>
      </c>
      <c r="K10141" t="s">
        <v>26</v>
      </c>
    </row>
    <row r="10142" spans="1:11" x14ac:dyDescent="0.25">
      <c r="A10142" s="1">
        <v>40817</v>
      </c>
      <c r="B10142" t="s">
        <v>131</v>
      </c>
      <c r="C10142" t="s">
        <v>26</v>
      </c>
      <c r="D10142" t="s">
        <v>26</v>
      </c>
      <c r="E10142" t="s">
        <v>26</v>
      </c>
      <c r="F10142">
        <v>467222730.07999998</v>
      </c>
      <c r="G10142">
        <v>371892116.94</v>
      </c>
      <c r="H10142">
        <v>758042120.89999998</v>
      </c>
      <c r="I10142" t="s">
        <v>26</v>
      </c>
      <c r="J10142" t="s">
        <v>26</v>
      </c>
      <c r="K10142" t="s">
        <v>26</v>
      </c>
    </row>
    <row r="10143" spans="1:11" x14ac:dyDescent="0.25">
      <c r="A10143" s="1">
        <v>40817</v>
      </c>
      <c r="B10143" t="s">
        <v>132</v>
      </c>
      <c r="C10143" t="s">
        <v>26</v>
      </c>
      <c r="D10143" t="s">
        <v>26</v>
      </c>
      <c r="E10143" t="s">
        <v>26</v>
      </c>
      <c r="F10143">
        <v>414356406.23000002</v>
      </c>
      <c r="G10143">
        <v>347820929.74000001</v>
      </c>
      <c r="H10143">
        <v>566152926.46000004</v>
      </c>
      <c r="I10143" t="s">
        <v>26</v>
      </c>
      <c r="J10143" t="s">
        <v>26</v>
      </c>
      <c r="K10143" t="s">
        <v>26</v>
      </c>
    </row>
    <row r="10144" spans="1:11" x14ac:dyDescent="0.25">
      <c r="A10144" s="1">
        <v>40817</v>
      </c>
      <c r="B10144" t="s">
        <v>133</v>
      </c>
      <c r="C10144" t="s">
        <v>26</v>
      </c>
      <c r="D10144" t="s">
        <v>26</v>
      </c>
      <c r="E10144" t="s">
        <v>26</v>
      </c>
      <c r="F10144">
        <v>365133133.57999998</v>
      </c>
      <c r="G10144">
        <v>310305697.58999997</v>
      </c>
      <c r="H10144">
        <v>498279211</v>
      </c>
      <c r="I10144" t="s">
        <v>26</v>
      </c>
      <c r="J10144" t="s">
        <v>26</v>
      </c>
      <c r="K10144" t="s">
        <v>26</v>
      </c>
    </row>
    <row r="10145" spans="1:11" x14ac:dyDescent="0.25">
      <c r="A10145" s="1">
        <v>40817</v>
      </c>
      <c r="B10145" t="s">
        <v>134</v>
      </c>
      <c r="C10145" t="s">
        <v>26</v>
      </c>
      <c r="D10145" t="s">
        <v>26</v>
      </c>
      <c r="E10145" t="s">
        <v>26</v>
      </c>
      <c r="F10145">
        <v>382966661.72000003</v>
      </c>
      <c r="G10145">
        <v>338776569.87</v>
      </c>
      <c r="H10145">
        <v>478708681.13</v>
      </c>
      <c r="I10145" t="s">
        <v>26</v>
      </c>
      <c r="J10145" t="s">
        <v>26</v>
      </c>
      <c r="K10145" t="s">
        <v>26</v>
      </c>
    </row>
    <row r="10146" spans="1:11" x14ac:dyDescent="0.25">
      <c r="A10146" s="1">
        <v>40817</v>
      </c>
      <c r="B10146" t="s">
        <v>135</v>
      </c>
      <c r="C10146" t="s">
        <v>26</v>
      </c>
      <c r="D10146" t="s">
        <v>26</v>
      </c>
      <c r="E10146" t="s">
        <v>26</v>
      </c>
      <c r="F10146">
        <v>360569704.58999997</v>
      </c>
      <c r="G10146">
        <v>308983469.44</v>
      </c>
      <c r="H10146">
        <v>508673645.36000001</v>
      </c>
      <c r="I10146" t="s">
        <v>26</v>
      </c>
      <c r="J10146" t="s">
        <v>26</v>
      </c>
      <c r="K10146" t="s">
        <v>26</v>
      </c>
    </row>
    <row r="10147" spans="1:11" x14ac:dyDescent="0.25">
      <c r="A10147" s="1">
        <v>40817</v>
      </c>
      <c r="B10147" t="s">
        <v>136</v>
      </c>
      <c r="C10147" t="s">
        <v>26</v>
      </c>
      <c r="D10147" t="s">
        <v>26</v>
      </c>
      <c r="E10147" t="s">
        <v>26</v>
      </c>
      <c r="F10147">
        <v>424539555.75</v>
      </c>
      <c r="G10147">
        <v>367511949.36000001</v>
      </c>
      <c r="H10147">
        <v>607239905.80999994</v>
      </c>
      <c r="I10147" t="s">
        <v>26</v>
      </c>
      <c r="J10147" t="s">
        <v>26</v>
      </c>
      <c r="K10147" t="s">
        <v>26</v>
      </c>
    </row>
    <row r="10148" spans="1:11" x14ac:dyDescent="0.25">
      <c r="A10148" s="1">
        <v>40817</v>
      </c>
      <c r="B10148" t="s">
        <v>137</v>
      </c>
      <c r="C10148" t="s">
        <v>26</v>
      </c>
      <c r="D10148" t="s">
        <v>26</v>
      </c>
      <c r="E10148" t="s">
        <v>26</v>
      </c>
      <c r="F10148">
        <v>430365129.06999999</v>
      </c>
      <c r="G10148">
        <v>341638260.25</v>
      </c>
      <c r="H10148">
        <v>792483520.23000002</v>
      </c>
      <c r="I10148" t="s">
        <v>26</v>
      </c>
      <c r="J10148" t="s">
        <v>26</v>
      </c>
      <c r="K10148" t="s">
        <v>26</v>
      </c>
    </row>
    <row r="10149" spans="1:11" x14ac:dyDescent="0.25">
      <c r="A10149" s="1">
        <v>40817</v>
      </c>
      <c r="B10149" t="s">
        <v>138</v>
      </c>
      <c r="C10149" t="s">
        <v>26</v>
      </c>
      <c r="D10149" t="s">
        <v>26</v>
      </c>
      <c r="E10149" t="s">
        <v>26</v>
      </c>
      <c r="F10149">
        <v>493236095.26999998</v>
      </c>
      <c r="G10149">
        <v>400280771.17000002</v>
      </c>
      <c r="H10149">
        <v>791629958.11000001</v>
      </c>
      <c r="I10149" t="s">
        <v>26</v>
      </c>
      <c r="J10149" t="s">
        <v>26</v>
      </c>
      <c r="K10149" t="s">
        <v>26</v>
      </c>
    </row>
    <row r="10150" spans="1:11" x14ac:dyDescent="0.25">
      <c r="A10150" s="1">
        <v>40817</v>
      </c>
      <c r="B10150" t="s">
        <v>139</v>
      </c>
      <c r="C10150" t="s">
        <v>26</v>
      </c>
      <c r="D10150" t="s">
        <v>26</v>
      </c>
      <c r="E10150" t="s">
        <v>26</v>
      </c>
      <c r="F10150">
        <v>431409502.56999999</v>
      </c>
      <c r="G10150">
        <v>351383871.62</v>
      </c>
      <c r="H10150">
        <v>703073095.64999998</v>
      </c>
      <c r="I10150" t="s">
        <v>26</v>
      </c>
      <c r="J10150" t="s">
        <v>26</v>
      </c>
      <c r="K10150" t="s">
        <v>26</v>
      </c>
    </row>
    <row r="10151" spans="1:11" x14ac:dyDescent="0.25">
      <c r="A10151" s="1">
        <v>40817</v>
      </c>
      <c r="B10151" t="s">
        <v>140</v>
      </c>
      <c r="C10151" t="s">
        <v>26</v>
      </c>
      <c r="D10151" t="s">
        <v>26</v>
      </c>
      <c r="E10151" t="s">
        <v>26</v>
      </c>
      <c r="F10151">
        <v>355111405.36000001</v>
      </c>
      <c r="G10151">
        <v>303285548.41000003</v>
      </c>
      <c r="H10151">
        <v>512351379.88999999</v>
      </c>
      <c r="I10151" t="s">
        <v>26</v>
      </c>
      <c r="J10151" t="s">
        <v>26</v>
      </c>
      <c r="K10151" t="s">
        <v>26</v>
      </c>
    </row>
    <row r="10152" spans="1:11" x14ac:dyDescent="0.25">
      <c r="A10152" s="1">
        <v>40817</v>
      </c>
      <c r="B10152" t="s">
        <v>141</v>
      </c>
      <c r="C10152" t="s">
        <v>26</v>
      </c>
      <c r="D10152" t="s">
        <v>26</v>
      </c>
      <c r="E10152" t="s">
        <v>26</v>
      </c>
      <c r="F10152">
        <v>430623661.37</v>
      </c>
      <c r="G10152">
        <v>369984615.91000003</v>
      </c>
      <c r="H10152">
        <v>611969663.67999995</v>
      </c>
      <c r="I10152" t="s">
        <v>26</v>
      </c>
      <c r="J10152" t="s">
        <v>26</v>
      </c>
      <c r="K10152" t="s">
        <v>26</v>
      </c>
    </row>
    <row r="10153" spans="1:11" x14ac:dyDescent="0.25">
      <c r="A10153" s="1">
        <v>40817</v>
      </c>
      <c r="B10153" t="s">
        <v>142</v>
      </c>
      <c r="C10153" t="s">
        <v>26</v>
      </c>
      <c r="D10153" t="s">
        <v>26</v>
      </c>
      <c r="E10153" t="s">
        <v>26</v>
      </c>
      <c r="F10153">
        <v>388969878.52999997</v>
      </c>
      <c r="G10153">
        <v>328203358.24000001</v>
      </c>
      <c r="H10153">
        <v>573742125.47000003</v>
      </c>
      <c r="I10153" t="s">
        <v>26</v>
      </c>
      <c r="J10153" t="s">
        <v>26</v>
      </c>
      <c r="K10153" t="s">
        <v>26</v>
      </c>
    </row>
    <row r="10154" spans="1:11" x14ac:dyDescent="0.25">
      <c r="A10154" s="1">
        <v>40817</v>
      </c>
      <c r="B10154" t="s">
        <v>143</v>
      </c>
      <c r="C10154" t="s">
        <v>26</v>
      </c>
      <c r="D10154" t="s">
        <v>26</v>
      </c>
      <c r="E10154" t="s">
        <v>26</v>
      </c>
      <c r="F10154">
        <v>387197166.66000003</v>
      </c>
      <c r="G10154">
        <v>341783383.56999999</v>
      </c>
      <c r="H10154">
        <v>500046374.07999998</v>
      </c>
      <c r="I10154" t="s">
        <v>26</v>
      </c>
      <c r="J10154" t="s">
        <v>26</v>
      </c>
      <c r="K10154" t="s">
        <v>26</v>
      </c>
    </row>
    <row r="10155" spans="1:11" x14ac:dyDescent="0.25">
      <c r="A10155" s="1">
        <v>40817</v>
      </c>
      <c r="B10155" t="s">
        <v>144</v>
      </c>
      <c r="C10155" t="s">
        <v>26</v>
      </c>
      <c r="D10155" t="s">
        <v>26</v>
      </c>
      <c r="E10155" t="s">
        <v>26</v>
      </c>
      <c r="F10155">
        <v>388003775.99000001</v>
      </c>
      <c r="G10155">
        <v>320566377.19999999</v>
      </c>
      <c r="H10155">
        <v>605527587.09000003</v>
      </c>
      <c r="I10155" t="s">
        <v>26</v>
      </c>
      <c r="J10155" t="s">
        <v>26</v>
      </c>
      <c r="K10155" t="s">
        <v>26</v>
      </c>
    </row>
    <row r="10156" spans="1:11" x14ac:dyDescent="0.25">
      <c r="A10156" s="1">
        <v>40817</v>
      </c>
      <c r="B10156" t="s">
        <v>145</v>
      </c>
      <c r="C10156" t="s">
        <v>26</v>
      </c>
      <c r="D10156" t="s">
        <v>26</v>
      </c>
      <c r="E10156" t="s">
        <v>26</v>
      </c>
      <c r="F10156">
        <v>405696054.32999998</v>
      </c>
      <c r="G10156">
        <v>344040886.97000003</v>
      </c>
      <c r="H10156">
        <v>557384955</v>
      </c>
      <c r="I10156" t="s">
        <v>26</v>
      </c>
      <c r="J10156" t="s">
        <v>26</v>
      </c>
      <c r="K10156" t="s">
        <v>26</v>
      </c>
    </row>
    <row r="10157" spans="1:11" x14ac:dyDescent="0.25">
      <c r="A10157" s="1">
        <v>40817</v>
      </c>
      <c r="B10157" t="s">
        <v>146</v>
      </c>
      <c r="C10157" t="s">
        <v>26</v>
      </c>
      <c r="D10157" t="s">
        <v>26</v>
      </c>
      <c r="E10157" t="s">
        <v>26</v>
      </c>
      <c r="F10157">
        <v>414809819.83999997</v>
      </c>
      <c r="G10157">
        <v>361808561.13999999</v>
      </c>
      <c r="H10157">
        <v>554843652.94000006</v>
      </c>
      <c r="I10157" t="s">
        <v>26</v>
      </c>
      <c r="J10157" t="s">
        <v>26</v>
      </c>
      <c r="K10157" t="s">
        <v>26</v>
      </c>
    </row>
    <row r="10158" spans="1:11" x14ac:dyDescent="0.25">
      <c r="A10158" s="1">
        <v>40817</v>
      </c>
      <c r="B10158" t="s">
        <v>2</v>
      </c>
      <c r="C10158" t="s">
        <v>26</v>
      </c>
      <c r="D10158" t="s">
        <v>26</v>
      </c>
      <c r="E10158" t="s">
        <v>26</v>
      </c>
      <c r="F10158">
        <v>392909313.38</v>
      </c>
      <c r="G10158">
        <v>332559902.55000001</v>
      </c>
      <c r="H10158">
        <v>560223334.47000003</v>
      </c>
      <c r="I10158" t="s">
        <v>26</v>
      </c>
      <c r="J10158" t="s">
        <v>26</v>
      </c>
      <c r="K10158" t="s">
        <v>26</v>
      </c>
    </row>
    <row r="10159" spans="1:11" x14ac:dyDescent="0.25">
      <c r="A10159" s="1">
        <v>40817</v>
      </c>
      <c r="B10159" t="s">
        <v>147</v>
      </c>
      <c r="C10159" t="s">
        <v>26</v>
      </c>
      <c r="D10159" t="s">
        <v>26</v>
      </c>
      <c r="E10159" t="s">
        <v>26</v>
      </c>
      <c r="F10159">
        <v>411883388.10000002</v>
      </c>
      <c r="G10159">
        <v>323849248.70999998</v>
      </c>
      <c r="H10159">
        <v>606949190.00999999</v>
      </c>
      <c r="I10159" t="s">
        <v>26</v>
      </c>
      <c r="J10159" t="s">
        <v>26</v>
      </c>
      <c r="K10159" t="s">
        <v>26</v>
      </c>
    </row>
    <row r="10160" spans="1:11" x14ac:dyDescent="0.25">
      <c r="A10160" s="1">
        <v>40817</v>
      </c>
      <c r="B10160" t="s">
        <v>148</v>
      </c>
      <c r="C10160" t="s">
        <v>26</v>
      </c>
      <c r="D10160" t="s">
        <v>26</v>
      </c>
      <c r="E10160" t="s">
        <v>26</v>
      </c>
      <c r="F10160">
        <v>398001495.18000001</v>
      </c>
      <c r="G10160">
        <v>328031117.13999999</v>
      </c>
      <c r="H10160">
        <v>550320743.16999996</v>
      </c>
      <c r="I10160" t="s">
        <v>26</v>
      </c>
      <c r="J10160" t="s">
        <v>26</v>
      </c>
      <c r="K10160" t="s">
        <v>26</v>
      </c>
    </row>
    <row r="10161" spans="1:11" x14ac:dyDescent="0.25">
      <c r="A10161" s="1">
        <v>40817</v>
      </c>
      <c r="B10161" t="s">
        <v>149</v>
      </c>
      <c r="C10161" t="s">
        <v>26</v>
      </c>
      <c r="D10161" t="s">
        <v>26</v>
      </c>
      <c r="E10161" t="s">
        <v>26</v>
      </c>
      <c r="F10161">
        <v>391760090.81</v>
      </c>
      <c r="G10161">
        <v>313903417.87</v>
      </c>
      <c r="H10161">
        <v>557197151.71000004</v>
      </c>
      <c r="I10161" t="s">
        <v>26</v>
      </c>
      <c r="J10161" t="s">
        <v>26</v>
      </c>
      <c r="K10161" t="s">
        <v>26</v>
      </c>
    </row>
    <row r="10162" spans="1:11" x14ac:dyDescent="0.25">
      <c r="A10162" s="1">
        <v>40817</v>
      </c>
      <c r="B10162" t="s">
        <v>150</v>
      </c>
      <c r="C10162" t="s">
        <v>26</v>
      </c>
      <c r="D10162" t="s">
        <v>26</v>
      </c>
      <c r="E10162" t="s">
        <v>26</v>
      </c>
      <c r="F10162">
        <v>432571134.39999998</v>
      </c>
      <c r="G10162">
        <v>340518287.25999999</v>
      </c>
      <c r="H10162">
        <v>646901699.85000002</v>
      </c>
      <c r="I10162" t="s">
        <v>26</v>
      </c>
      <c r="J10162" t="s">
        <v>26</v>
      </c>
      <c r="K10162" t="s">
        <v>26</v>
      </c>
    </row>
    <row r="10163" spans="1:11" x14ac:dyDescent="0.25">
      <c r="A10163" s="1">
        <v>40817</v>
      </c>
      <c r="B10163" t="s">
        <v>151</v>
      </c>
      <c r="C10163" t="s">
        <v>26</v>
      </c>
      <c r="D10163" t="s">
        <v>26</v>
      </c>
      <c r="E10163" t="s">
        <v>26</v>
      </c>
      <c r="F10163">
        <v>351868591.77999997</v>
      </c>
      <c r="G10163">
        <v>289159170.08999997</v>
      </c>
      <c r="H10163">
        <v>530203505.56999999</v>
      </c>
      <c r="I10163" t="s">
        <v>26</v>
      </c>
      <c r="J10163" t="s">
        <v>26</v>
      </c>
      <c r="K10163" t="s">
        <v>26</v>
      </c>
    </row>
    <row r="10164" spans="1:11" x14ac:dyDescent="0.25">
      <c r="A10164" s="1">
        <v>40817</v>
      </c>
      <c r="B10164" t="s">
        <v>152</v>
      </c>
      <c r="C10164" t="s">
        <v>26</v>
      </c>
      <c r="D10164" t="s">
        <v>26</v>
      </c>
      <c r="E10164" t="s">
        <v>26</v>
      </c>
      <c r="F10164">
        <v>377536559.14999998</v>
      </c>
      <c r="G10164">
        <v>331082642.47000003</v>
      </c>
      <c r="H10164">
        <v>499951032.18000001</v>
      </c>
      <c r="I10164" t="s">
        <v>26</v>
      </c>
      <c r="J10164" t="s">
        <v>26</v>
      </c>
      <c r="K10164" t="s">
        <v>26</v>
      </c>
    </row>
    <row r="10165" spans="1:11" x14ac:dyDescent="0.25">
      <c r="A10165" s="1">
        <v>40817</v>
      </c>
      <c r="B10165" t="s">
        <v>153</v>
      </c>
      <c r="C10165" t="s">
        <v>26</v>
      </c>
      <c r="D10165" t="s">
        <v>26</v>
      </c>
      <c r="E10165" t="s">
        <v>26</v>
      </c>
      <c r="F10165">
        <v>465495310.66000003</v>
      </c>
      <c r="G10165">
        <v>403010298.19</v>
      </c>
      <c r="H10165">
        <v>608483245.01999998</v>
      </c>
      <c r="I10165" t="s">
        <v>26</v>
      </c>
      <c r="J10165" t="s">
        <v>26</v>
      </c>
      <c r="K10165" t="s">
        <v>26</v>
      </c>
    </row>
    <row r="10166" spans="1:11" x14ac:dyDescent="0.25">
      <c r="A10166" s="1">
        <v>40817</v>
      </c>
      <c r="B10166" t="s">
        <v>154</v>
      </c>
      <c r="C10166" t="s">
        <v>26</v>
      </c>
      <c r="D10166" t="s">
        <v>26</v>
      </c>
      <c r="E10166" t="s">
        <v>26</v>
      </c>
      <c r="F10166">
        <v>409204315.76999998</v>
      </c>
      <c r="G10166">
        <v>358045261.76999998</v>
      </c>
      <c r="H10166">
        <v>567023024.79999995</v>
      </c>
      <c r="I10166" t="s">
        <v>26</v>
      </c>
      <c r="J10166" t="s">
        <v>26</v>
      </c>
      <c r="K10166" t="s">
        <v>26</v>
      </c>
    </row>
    <row r="10167" spans="1:11" x14ac:dyDescent="0.25">
      <c r="A10167" s="1">
        <v>40817</v>
      </c>
      <c r="B10167" t="s">
        <v>155</v>
      </c>
      <c r="C10167" t="s">
        <v>26</v>
      </c>
      <c r="D10167" t="s">
        <v>26</v>
      </c>
      <c r="E10167" t="s">
        <v>26</v>
      </c>
      <c r="F10167">
        <v>372315593.94</v>
      </c>
      <c r="G10167">
        <v>330609258.45999998</v>
      </c>
      <c r="H10167">
        <v>483399068</v>
      </c>
      <c r="I10167" t="s">
        <v>26</v>
      </c>
      <c r="J10167" t="s">
        <v>26</v>
      </c>
      <c r="K10167" t="s">
        <v>26</v>
      </c>
    </row>
    <row r="10168" spans="1:11" x14ac:dyDescent="0.25">
      <c r="A10168" s="1">
        <v>40848</v>
      </c>
      <c r="B10168" t="s">
        <v>1</v>
      </c>
      <c r="C10168" t="s">
        <v>26</v>
      </c>
      <c r="D10168" t="s">
        <v>26</v>
      </c>
      <c r="E10168" t="s">
        <v>26</v>
      </c>
      <c r="F10168">
        <v>404719283.45999998</v>
      </c>
      <c r="G10168">
        <v>337309969.29000002</v>
      </c>
      <c r="H10168">
        <v>573520112.19000006</v>
      </c>
      <c r="I10168" t="s">
        <v>26</v>
      </c>
      <c r="J10168" t="s">
        <v>26</v>
      </c>
      <c r="K10168" t="s">
        <v>26</v>
      </c>
    </row>
    <row r="10169" spans="1:11" x14ac:dyDescent="0.25">
      <c r="A10169" s="1">
        <v>40848</v>
      </c>
      <c r="B10169" t="s">
        <v>126</v>
      </c>
      <c r="C10169" t="s">
        <v>26</v>
      </c>
      <c r="D10169" t="s">
        <v>26</v>
      </c>
      <c r="E10169" t="s">
        <v>26</v>
      </c>
      <c r="F10169">
        <v>407965282.00999999</v>
      </c>
      <c r="G10169">
        <v>344002934.77999997</v>
      </c>
      <c r="H10169">
        <v>569717701.52999997</v>
      </c>
      <c r="I10169" t="s">
        <v>26</v>
      </c>
      <c r="J10169" t="s">
        <v>26</v>
      </c>
      <c r="K10169" t="s">
        <v>26</v>
      </c>
    </row>
    <row r="10170" spans="1:11" x14ac:dyDescent="0.25">
      <c r="A10170" s="1">
        <v>40848</v>
      </c>
      <c r="B10170" t="s">
        <v>127</v>
      </c>
      <c r="C10170" t="s">
        <v>26</v>
      </c>
      <c r="D10170" t="s">
        <v>26</v>
      </c>
      <c r="E10170" t="s">
        <v>26</v>
      </c>
      <c r="F10170">
        <v>414092861.02999997</v>
      </c>
      <c r="G10170">
        <v>343286215.22000003</v>
      </c>
      <c r="H10170">
        <v>622413789.62</v>
      </c>
      <c r="I10170" t="s">
        <v>26</v>
      </c>
      <c r="J10170" t="s">
        <v>26</v>
      </c>
      <c r="K10170" t="s">
        <v>26</v>
      </c>
    </row>
    <row r="10171" spans="1:11" x14ac:dyDescent="0.25">
      <c r="A10171" s="1">
        <v>40848</v>
      </c>
      <c r="B10171" t="s">
        <v>113</v>
      </c>
      <c r="C10171" t="s">
        <v>26</v>
      </c>
      <c r="D10171" t="s">
        <v>26</v>
      </c>
      <c r="E10171" t="s">
        <v>26</v>
      </c>
      <c r="F10171">
        <v>402982641.25</v>
      </c>
      <c r="G10171">
        <v>336463211.48000002</v>
      </c>
      <c r="H10171">
        <v>556508194.01999998</v>
      </c>
      <c r="I10171" t="s">
        <v>26</v>
      </c>
      <c r="J10171" t="s">
        <v>26</v>
      </c>
      <c r="K10171" t="s">
        <v>26</v>
      </c>
    </row>
    <row r="10172" spans="1:11" x14ac:dyDescent="0.25">
      <c r="A10172" s="1">
        <v>40848</v>
      </c>
      <c r="B10172" t="s">
        <v>128</v>
      </c>
      <c r="C10172" t="s">
        <v>26</v>
      </c>
      <c r="D10172" t="s">
        <v>26</v>
      </c>
      <c r="E10172" t="s">
        <v>26</v>
      </c>
      <c r="F10172">
        <v>383652853.32999998</v>
      </c>
      <c r="G10172">
        <v>309365257.00999999</v>
      </c>
      <c r="H10172">
        <v>563980775.46000004</v>
      </c>
      <c r="I10172" t="s">
        <v>26</v>
      </c>
      <c r="J10172" t="s">
        <v>26</v>
      </c>
      <c r="K10172" t="s">
        <v>26</v>
      </c>
    </row>
    <row r="10173" spans="1:11" x14ac:dyDescent="0.25">
      <c r="A10173" s="1">
        <v>40848</v>
      </c>
      <c r="B10173" t="s">
        <v>129</v>
      </c>
      <c r="C10173" t="s">
        <v>26</v>
      </c>
      <c r="D10173" t="s">
        <v>26</v>
      </c>
      <c r="E10173" t="s">
        <v>26</v>
      </c>
      <c r="F10173">
        <v>415098048.13</v>
      </c>
      <c r="G10173">
        <v>360830198.58999997</v>
      </c>
      <c r="H10173">
        <v>560220222.89999998</v>
      </c>
      <c r="I10173" t="s">
        <v>26</v>
      </c>
      <c r="J10173" t="s">
        <v>26</v>
      </c>
      <c r="K10173" t="s">
        <v>26</v>
      </c>
    </row>
    <row r="10174" spans="1:11" x14ac:dyDescent="0.25">
      <c r="A10174" s="1">
        <v>40848</v>
      </c>
      <c r="B10174" t="s">
        <v>130</v>
      </c>
      <c r="C10174" t="s">
        <v>26</v>
      </c>
      <c r="D10174" t="s">
        <v>26</v>
      </c>
      <c r="E10174" t="s">
        <v>26</v>
      </c>
      <c r="F10174">
        <v>462576080.13</v>
      </c>
      <c r="G10174">
        <v>355261863.73000002</v>
      </c>
      <c r="H10174">
        <v>830319509.75999999</v>
      </c>
      <c r="I10174" t="s">
        <v>26</v>
      </c>
      <c r="J10174" t="s">
        <v>26</v>
      </c>
      <c r="K10174" t="s">
        <v>26</v>
      </c>
    </row>
    <row r="10175" spans="1:11" x14ac:dyDescent="0.25">
      <c r="A10175" s="1">
        <v>40848</v>
      </c>
      <c r="B10175" t="s">
        <v>131</v>
      </c>
      <c r="C10175" t="s">
        <v>26</v>
      </c>
      <c r="D10175" t="s">
        <v>26</v>
      </c>
      <c r="E10175" t="s">
        <v>26</v>
      </c>
      <c r="F10175">
        <v>467783397.36000001</v>
      </c>
      <c r="G10175">
        <v>372635901.18000001</v>
      </c>
      <c r="H10175">
        <v>758042120.89999998</v>
      </c>
      <c r="I10175" t="s">
        <v>26</v>
      </c>
      <c r="J10175" t="s">
        <v>26</v>
      </c>
      <c r="K10175" t="s">
        <v>26</v>
      </c>
    </row>
    <row r="10176" spans="1:11" x14ac:dyDescent="0.25">
      <c r="A10176" s="1">
        <v>40848</v>
      </c>
      <c r="B10176" t="s">
        <v>132</v>
      </c>
      <c r="C10176" t="s">
        <v>26</v>
      </c>
      <c r="D10176" t="s">
        <v>26</v>
      </c>
      <c r="E10176" t="s">
        <v>26</v>
      </c>
      <c r="F10176">
        <v>414936505.19999999</v>
      </c>
      <c r="G10176">
        <v>348690482.06</v>
      </c>
      <c r="H10176">
        <v>566152926.46000004</v>
      </c>
      <c r="I10176" t="s">
        <v>26</v>
      </c>
      <c r="J10176" t="s">
        <v>26</v>
      </c>
      <c r="K10176" t="s">
        <v>26</v>
      </c>
    </row>
    <row r="10177" spans="1:11" x14ac:dyDescent="0.25">
      <c r="A10177" s="1">
        <v>40848</v>
      </c>
      <c r="B10177" t="s">
        <v>133</v>
      </c>
      <c r="C10177" t="s">
        <v>26</v>
      </c>
      <c r="D10177" t="s">
        <v>26</v>
      </c>
      <c r="E10177" t="s">
        <v>26</v>
      </c>
      <c r="F10177">
        <v>366703206.05000001</v>
      </c>
      <c r="G10177">
        <v>312788143.17000002</v>
      </c>
      <c r="H10177">
        <v>498279211</v>
      </c>
      <c r="I10177" t="s">
        <v>26</v>
      </c>
      <c r="J10177" t="s">
        <v>26</v>
      </c>
      <c r="K10177" t="s">
        <v>26</v>
      </c>
    </row>
    <row r="10178" spans="1:11" x14ac:dyDescent="0.25">
      <c r="A10178" s="1">
        <v>40848</v>
      </c>
      <c r="B10178" t="s">
        <v>134</v>
      </c>
      <c r="C10178" t="s">
        <v>26</v>
      </c>
      <c r="D10178" t="s">
        <v>26</v>
      </c>
      <c r="E10178" t="s">
        <v>26</v>
      </c>
      <c r="F10178">
        <v>383119848.38</v>
      </c>
      <c r="G10178">
        <v>338979835.81</v>
      </c>
      <c r="H10178">
        <v>478708681.13</v>
      </c>
      <c r="I10178" t="s">
        <v>26</v>
      </c>
      <c r="J10178" t="s">
        <v>26</v>
      </c>
      <c r="K10178" t="s">
        <v>26</v>
      </c>
    </row>
    <row r="10179" spans="1:11" x14ac:dyDescent="0.25">
      <c r="A10179" s="1">
        <v>40848</v>
      </c>
      <c r="B10179" t="s">
        <v>135</v>
      </c>
      <c r="C10179" t="s">
        <v>26</v>
      </c>
      <c r="D10179" t="s">
        <v>26</v>
      </c>
      <c r="E10179" t="s">
        <v>26</v>
      </c>
      <c r="F10179">
        <v>360930274.29000002</v>
      </c>
      <c r="G10179">
        <v>309354249.60000002</v>
      </c>
      <c r="H10179">
        <v>508978849.54000002</v>
      </c>
      <c r="I10179" t="s">
        <v>26</v>
      </c>
      <c r="J10179" t="s">
        <v>26</v>
      </c>
      <c r="K10179" t="s">
        <v>26</v>
      </c>
    </row>
    <row r="10180" spans="1:11" x14ac:dyDescent="0.25">
      <c r="A10180" s="1">
        <v>40848</v>
      </c>
      <c r="B10180" t="s">
        <v>136</v>
      </c>
      <c r="C10180" t="s">
        <v>26</v>
      </c>
      <c r="D10180" t="s">
        <v>26</v>
      </c>
      <c r="E10180" t="s">
        <v>26</v>
      </c>
      <c r="F10180">
        <v>424582009.70999998</v>
      </c>
      <c r="G10180">
        <v>367585451.75</v>
      </c>
      <c r="H10180">
        <v>607239905.80999994</v>
      </c>
      <c r="I10180" t="s">
        <v>26</v>
      </c>
      <c r="J10180" t="s">
        <v>26</v>
      </c>
      <c r="K10180" t="s">
        <v>26</v>
      </c>
    </row>
    <row r="10181" spans="1:11" x14ac:dyDescent="0.25">
      <c r="A10181" s="1">
        <v>40848</v>
      </c>
      <c r="B10181" t="s">
        <v>137</v>
      </c>
      <c r="C10181" t="s">
        <v>26</v>
      </c>
      <c r="D10181" t="s">
        <v>26</v>
      </c>
      <c r="E10181" t="s">
        <v>26</v>
      </c>
      <c r="F10181">
        <v>431441041.88999999</v>
      </c>
      <c r="G10181">
        <v>343073140.94</v>
      </c>
      <c r="H10181">
        <v>792483520.23000002</v>
      </c>
      <c r="I10181" t="s">
        <v>26</v>
      </c>
      <c r="J10181" t="s">
        <v>26</v>
      </c>
      <c r="K10181" t="s">
        <v>26</v>
      </c>
    </row>
    <row r="10182" spans="1:11" x14ac:dyDescent="0.25">
      <c r="A10182" s="1">
        <v>40848</v>
      </c>
      <c r="B10182" t="s">
        <v>138</v>
      </c>
      <c r="C10182" t="s">
        <v>26</v>
      </c>
      <c r="D10182" t="s">
        <v>26</v>
      </c>
      <c r="E10182" t="s">
        <v>26</v>
      </c>
      <c r="F10182">
        <v>493975949.41000003</v>
      </c>
      <c r="G10182">
        <v>401321501.18000001</v>
      </c>
      <c r="H10182">
        <v>791629958.11000001</v>
      </c>
      <c r="I10182" t="s">
        <v>26</v>
      </c>
      <c r="J10182" t="s">
        <v>26</v>
      </c>
      <c r="K10182" t="s">
        <v>26</v>
      </c>
    </row>
    <row r="10183" spans="1:11" x14ac:dyDescent="0.25">
      <c r="A10183" s="1">
        <v>40848</v>
      </c>
      <c r="B10183" t="s">
        <v>139</v>
      </c>
      <c r="C10183" t="s">
        <v>26</v>
      </c>
      <c r="D10183" t="s">
        <v>26</v>
      </c>
      <c r="E10183" t="s">
        <v>26</v>
      </c>
      <c r="F10183">
        <v>432186039.68000001</v>
      </c>
      <c r="G10183">
        <v>352438023.23000002</v>
      </c>
      <c r="H10183">
        <v>703073095.64999998</v>
      </c>
      <c r="I10183" t="s">
        <v>26</v>
      </c>
      <c r="J10183" t="s">
        <v>26</v>
      </c>
      <c r="K10183" t="s">
        <v>26</v>
      </c>
    </row>
    <row r="10184" spans="1:11" x14ac:dyDescent="0.25">
      <c r="A10184" s="1">
        <v>40848</v>
      </c>
      <c r="B10184" t="s">
        <v>140</v>
      </c>
      <c r="C10184" t="s">
        <v>26</v>
      </c>
      <c r="D10184" t="s">
        <v>26</v>
      </c>
      <c r="E10184" t="s">
        <v>26</v>
      </c>
      <c r="F10184">
        <v>369777506.41000003</v>
      </c>
      <c r="G10184">
        <v>298827250.85000002</v>
      </c>
      <c r="H10184">
        <v>578291002.48000002</v>
      </c>
      <c r="I10184" t="s">
        <v>26</v>
      </c>
      <c r="J10184" t="s">
        <v>26</v>
      </c>
      <c r="K10184" t="s">
        <v>26</v>
      </c>
    </row>
    <row r="10185" spans="1:11" x14ac:dyDescent="0.25">
      <c r="A10185" s="1">
        <v>40848</v>
      </c>
      <c r="B10185" t="s">
        <v>141</v>
      </c>
      <c r="C10185" t="s">
        <v>26</v>
      </c>
      <c r="D10185" t="s">
        <v>26</v>
      </c>
      <c r="E10185" t="s">
        <v>26</v>
      </c>
      <c r="F10185">
        <v>429288728.01999998</v>
      </c>
      <c r="G10185">
        <v>368060695.91000003</v>
      </c>
      <c r="H10185">
        <v>611969663.67999995</v>
      </c>
      <c r="I10185" t="s">
        <v>26</v>
      </c>
      <c r="J10185" t="s">
        <v>26</v>
      </c>
      <c r="K10185" t="s">
        <v>26</v>
      </c>
    </row>
    <row r="10186" spans="1:11" x14ac:dyDescent="0.25">
      <c r="A10186" s="1">
        <v>40848</v>
      </c>
      <c r="B10186" t="s">
        <v>142</v>
      </c>
      <c r="C10186" t="s">
        <v>26</v>
      </c>
      <c r="D10186" t="s">
        <v>26</v>
      </c>
      <c r="E10186" t="s">
        <v>26</v>
      </c>
      <c r="F10186">
        <v>404489776.69</v>
      </c>
      <c r="G10186">
        <v>324232097.61000001</v>
      </c>
      <c r="H10186">
        <v>642476432.10000002</v>
      </c>
      <c r="I10186" t="s">
        <v>26</v>
      </c>
      <c r="J10186" t="s">
        <v>26</v>
      </c>
      <c r="K10186" t="s">
        <v>26</v>
      </c>
    </row>
    <row r="10187" spans="1:11" x14ac:dyDescent="0.25">
      <c r="A10187" s="1">
        <v>40848</v>
      </c>
      <c r="B10187" t="s">
        <v>143</v>
      </c>
      <c r="C10187" t="s">
        <v>26</v>
      </c>
      <c r="D10187" t="s">
        <v>26</v>
      </c>
      <c r="E10187" t="s">
        <v>26</v>
      </c>
      <c r="F10187">
        <v>387390765.25</v>
      </c>
      <c r="G10187">
        <v>342090988.62</v>
      </c>
      <c r="H10187">
        <v>500046374.07999998</v>
      </c>
      <c r="I10187" t="s">
        <v>26</v>
      </c>
      <c r="J10187" t="s">
        <v>26</v>
      </c>
      <c r="K10187" t="s">
        <v>26</v>
      </c>
    </row>
    <row r="10188" spans="1:11" x14ac:dyDescent="0.25">
      <c r="A10188" s="1">
        <v>40848</v>
      </c>
      <c r="B10188" t="s">
        <v>144</v>
      </c>
      <c r="C10188" t="s">
        <v>26</v>
      </c>
      <c r="D10188" t="s">
        <v>26</v>
      </c>
      <c r="E10188" t="s">
        <v>26</v>
      </c>
      <c r="F10188">
        <v>388430580.13999999</v>
      </c>
      <c r="G10188">
        <v>321175453.31999999</v>
      </c>
      <c r="H10188">
        <v>605527587.09000003</v>
      </c>
      <c r="I10188" t="s">
        <v>26</v>
      </c>
      <c r="J10188" t="s">
        <v>26</v>
      </c>
      <c r="K10188" t="s">
        <v>26</v>
      </c>
    </row>
    <row r="10189" spans="1:11" x14ac:dyDescent="0.25">
      <c r="A10189" s="1">
        <v>40848</v>
      </c>
      <c r="B10189" t="s">
        <v>145</v>
      </c>
      <c r="C10189" t="s">
        <v>26</v>
      </c>
      <c r="D10189" t="s">
        <v>26</v>
      </c>
      <c r="E10189" t="s">
        <v>26</v>
      </c>
      <c r="F10189">
        <v>406142319.99000001</v>
      </c>
      <c r="G10189">
        <v>344728968.74000001</v>
      </c>
      <c r="H10189">
        <v>557384955</v>
      </c>
      <c r="I10189" t="s">
        <v>26</v>
      </c>
      <c r="J10189" t="s">
        <v>26</v>
      </c>
      <c r="K10189" t="s">
        <v>26</v>
      </c>
    </row>
    <row r="10190" spans="1:11" x14ac:dyDescent="0.25">
      <c r="A10190" s="1">
        <v>40848</v>
      </c>
      <c r="B10190" t="s">
        <v>146</v>
      </c>
      <c r="C10190" t="s">
        <v>26</v>
      </c>
      <c r="D10190" t="s">
        <v>26</v>
      </c>
      <c r="E10190" t="s">
        <v>26</v>
      </c>
      <c r="F10190">
        <v>414809819.83999997</v>
      </c>
      <c r="G10190">
        <v>361663837.72000003</v>
      </c>
      <c r="H10190">
        <v>555121074.76999998</v>
      </c>
      <c r="I10190" t="s">
        <v>26</v>
      </c>
      <c r="J10190" t="s">
        <v>26</v>
      </c>
      <c r="K10190" t="s">
        <v>26</v>
      </c>
    </row>
    <row r="10191" spans="1:11" x14ac:dyDescent="0.25">
      <c r="A10191" s="1">
        <v>40848</v>
      </c>
      <c r="B10191" t="s">
        <v>2</v>
      </c>
      <c r="C10191" t="s">
        <v>26</v>
      </c>
      <c r="D10191" t="s">
        <v>26</v>
      </c>
      <c r="E10191" t="s">
        <v>26</v>
      </c>
      <c r="F10191">
        <v>392987895.24000001</v>
      </c>
      <c r="G10191">
        <v>332426878.58999997</v>
      </c>
      <c r="H10191">
        <v>560895602.47000003</v>
      </c>
      <c r="I10191" t="s">
        <v>26</v>
      </c>
      <c r="J10191" t="s">
        <v>26</v>
      </c>
      <c r="K10191" t="s">
        <v>26</v>
      </c>
    </row>
    <row r="10192" spans="1:11" x14ac:dyDescent="0.25">
      <c r="A10192" s="1">
        <v>40848</v>
      </c>
      <c r="B10192" t="s">
        <v>147</v>
      </c>
      <c r="C10192" t="s">
        <v>26</v>
      </c>
      <c r="D10192" t="s">
        <v>26</v>
      </c>
      <c r="E10192" t="s">
        <v>26</v>
      </c>
      <c r="F10192">
        <v>411965764.77999997</v>
      </c>
      <c r="G10192">
        <v>323946403.48000002</v>
      </c>
      <c r="H10192">
        <v>606949190.00999999</v>
      </c>
      <c r="I10192" t="s">
        <v>26</v>
      </c>
      <c r="J10192" t="s">
        <v>26</v>
      </c>
      <c r="K10192" t="s">
        <v>26</v>
      </c>
    </row>
    <row r="10193" spans="1:11" x14ac:dyDescent="0.25">
      <c r="A10193" s="1">
        <v>40848</v>
      </c>
      <c r="B10193" t="s">
        <v>148</v>
      </c>
      <c r="C10193" t="s">
        <v>26</v>
      </c>
      <c r="D10193" t="s">
        <v>26</v>
      </c>
      <c r="E10193" t="s">
        <v>26</v>
      </c>
      <c r="F10193">
        <v>398041295.32999998</v>
      </c>
      <c r="G10193">
        <v>328096723.36000001</v>
      </c>
      <c r="H10193">
        <v>550320743.16999996</v>
      </c>
      <c r="I10193" t="s">
        <v>26</v>
      </c>
      <c r="J10193" t="s">
        <v>26</v>
      </c>
      <c r="K10193" t="s">
        <v>26</v>
      </c>
    </row>
    <row r="10194" spans="1:11" x14ac:dyDescent="0.25">
      <c r="A10194" s="1">
        <v>40848</v>
      </c>
      <c r="B10194" t="s">
        <v>149</v>
      </c>
      <c r="C10194" t="s">
        <v>26</v>
      </c>
      <c r="D10194" t="s">
        <v>26</v>
      </c>
      <c r="E10194" t="s">
        <v>26</v>
      </c>
      <c r="F10194">
        <v>392073498.88</v>
      </c>
      <c r="G10194">
        <v>314405663.33999997</v>
      </c>
      <c r="H10194">
        <v>557197151.71000004</v>
      </c>
      <c r="I10194" t="s">
        <v>26</v>
      </c>
      <c r="J10194" t="s">
        <v>26</v>
      </c>
      <c r="K10194" t="s">
        <v>26</v>
      </c>
    </row>
    <row r="10195" spans="1:11" x14ac:dyDescent="0.25">
      <c r="A10195" s="1">
        <v>40848</v>
      </c>
      <c r="B10195" t="s">
        <v>150</v>
      </c>
      <c r="C10195" t="s">
        <v>26</v>
      </c>
      <c r="D10195" t="s">
        <v>26</v>
      </c>
      <c r="E10195" t="s">
        <v>26</v>
      </c>
      <c r="F10195">
        <v>432571134.39999998</v>
      </c>
      <c r="G10195">
        <v>340518287.25999999</v>
      </c>
      <c r="H10195">
        <v>646901699.85000002</v>
      </c>
      <c r="I10195" t="s">
        <v>26</v>
      </c>
      <c r="J10195" t="s">
        <v>26</v>
      </c>
      <c r="K10195" t="s">
        <v>26</v>
      </c>
    </row>
    <row r="10196" spans="1:11" x14ac:dyDescent="0.25">
      <c r="A10196" s="1">
        <v>40848</v>
      </c>
      <c r="B10196" t="s">
        <v>151</v>
      </c>
      <c r="C10196" t="s">
        <v>26</v>
      </c>
      <c r="D10196" t="s">
        <v>26</v>
      </c>
      <c r="E10196" t="s">
        <v>26</v>
      </c>
      <c r="F10196">
        <v>352220460.37</v>
      </c>
      <c r="G10196">
        <v>289650740.68000001</v>
      </c>
      <c r="H10196">
        <v>530203505.56999999</v>
      </c>
      <c r="I10196" t="s">
        <v>26</v>
      </c>
      <c r="J10196" t="s">
        <v>26</v>
      </c>
      <c r="K10196" t="s">
        <v>26</v>
      </c>
    </row>
    <row r="10197" spans="1:11" x14ac:dyDescent="0.25">
      <c r="A10197" s="1">
        <v>40848</v>
      </c>
      <c r="B10197" t="s">
        <v>152</v>
      </c>
      <c r="C10197" t="s">
        <v>26</v>
      </c>
      <c r="D10197" t="s">
        <v>26</v>
      </c>
      <c r="E10197" t="s">
        <v>26</v>
      </c>
      <c r="F10197">
        <v>377838588.38999999</v>
      </c>
      <c r="G10197">
        <v>331513049.91000003</v>
      </c>
      <c r="H10197">
        <v>499951032.18000001</v>
      </c>
      <c r="I10197" t="s">
        <v>26</v>
      </c>
      <c r="J10197" t="s">
        <v>26</v>
      </c>
      <c r="K10197" t="s">
        <v>26</v>
      </c>
    </row>
    <row r="10198" spans="1:11" x14ac:dyDescent="0.25">
      <c r="A10198" s="1">
        <v>40848</v>
      </c>
      <c r="B10198" t="s">
        <v>153</v>
      </c>
      <c r="C10198" t="s">
        <v>26</v>
      </c>
      <c r="D10198" t="s">
        <v>26</v>
      </c>
      <c r="E10198" t="s">
        <v>26</v>
      </c>
      <c r="F10198">
        <v>466100454.56</v>
      </c>
      <c r="G10198">
        <v>403937221.87</v>
      </c>
      <c r="H10198">
        <v>608483245.01999998</v>
      </c>
      <c r="I10198" t="s">
        <v>26</v>
      </c>
      <c r="J10198" t="s">
        <v>26</v>
      </c>
      <c r="K10198" t="s">
        <v>26</v>
      </c>
    </row>
    <row r="10199" spans="1:11" x14ac:dyDescent="0.25">
      <c r="A10199" s="1">
        <v>40848</v>
      </c>
      <c r="B10199" t="s">
        <v>154</v>
      </c>
      <c r="C10199" t="s">
        <v>26</v>
      </c>
      <c r="D10199" t="s">
        <v>26</v>
      </c>
      <c r="E10199" t="s">
        <v>26</v>
      </c>
      <c r="F10199">
        <v>409245236.19999999</v>
      </c>
      <c r="G10199">
        <v>358081066.30000001</v>
      </c>
      <c r="H10199">
        <v>567023024.79999995</v>
      </c>
      <c r="I10199" t="s">
        <v>26</v>
      </c>
      <c r="J10199" t="s">
        <v>26</v>
      </c>
      <c r="K10199" t="s">
        <v>26</v>
      </c>
    </row>
    <row r="10200" spans="1:11" x14ac:dyDescent="0.25">
      <c r="A10200" s="1">
        <v>40848</v>
      </c>
      <c r="B10200" t="s">
        <v>155</v>
      </c>
      <c r="C10200" t="s">
        <v>26</v>
      </c>
      <c r="D10200" t="s">
        <v>26</v>
      </c>
      <c r="E10200" t="s">
        <v>26</v>
      </c>
      <c r="F10200">
        <v>383149977.72000003</v>
      </c>
      <c r="G10200">
        <v>332295365.68000001</v>
      </c>
      <c r="H10200">
        <v>514239928.54000002</v>
      </c>
      <c r="I10200" t="s">
        <v>26</v>
      </c>
      <c r="J10200" t="s">
        <v>26</v>
      </c>
      <c r="K10200" t="s">
        <v>26</v>
      </c>
    </row>
    <row r="10201" spans="1:11" x14ac:dyDescent="0.25">
      <c r="A10201" s="1">
        <v>40878</v>
      </c>
      <c r="B10201" t="s">
        <v>1</v>
      </c>
      <c r="C10201" t="s">
        <v>26</v>
      </c>
      <c r="D10201" t="s">
        <v>26</v>
      </c>
      <c r="E10201" t="s">
        <v>26</v>
      </c>
      <c r="F10201">
        <v>405204946.60000002</v>
      </c>
      <c r="G10201">
        <v>338052051.23000002</v>
      </c>
      <c r="H10201">
        <v>573520112.19000006</v>
      </c>
      <c r="I10201" t="s">
        <v>26</v>
      </c>
      <c r="J10201" t="s">
        <v>26</v>
      </c>
      <c r="K10201" t="s">
        <v>26</v>
      </c>
    </row>
    <row r="10202" spans="1:11" x14ac:dyDescent="0.25">
      <c r="A10202" s="1">
        <v>40878</v>
      </c>
      <c r="B10202" t="s">
        <v>126</v>
      </c>
      <c r="C10202" t="s">
        <v>26</v>
      </c>
      <c r="D10202" t="s">
        <v>26</v>
      </c>
      <c r="E10202" t="s">
        <v>26</v>
      </c>
      <c r="F10202">
        <v>408250857.70999998</v>
      </c>
      <c r="G10202">
        <v>344415738.30000001</v>
      </c>
      <c r="H10202">
        <v>569774673.29999995</v>
      </c>
      <c r="I10202" t="s">
        <v>26</v>
      </c>
      <c r="J10202" t="s">
        <v>26</v>
      </c>
      <c r="K10202" t="s">
        <v>26</v>
      </c>
    </row>
    <row r="10203" spans="1:11" x14ac:dyDescent="0.25">
      <c r="A10203" s="1">
        <v>40878</v>
      </c>
      <c r="B10203" t="s">
        <v>127</v>
      </c>
      <c r="C10203" t="s">
        <v>26</v>
      </c>
      <c r="D10203" t="s">
        <v>26</v>
      </c>
      <c r="E10203" t="s">
        <v>26</v>
      </c>
      <c r="F10203">
        <v>414672591.02999997</v>
      </c>
      <c r="G10203">
        <v>344110102.13999999</v>
      </c>
      <c r="H10203">
        <v>622413789.62</v>
      </c>
      <c r="I10203" t="s">
        <v>26</v>
      </c>
      <c r="J10203" t="s">
        <v>26</v>
      </c>
      <c r="K10203" t="s">
        <v>26</v>
      </c>
    </row>
    <row r="10204" spans="1:11" x14ac:dyDescent="0.25">
      <c r="A10204" s="1">
        <v>40878</v>
      </c>
      <c r="B10204" t="s">
        <v>113</v>
      </c>
      <c r="C10204" t="s">
        <v>26</v>
      </c>
      <c r="D10204" t="s">
        <v>26</v>
      </c>
      <c r="E10204" t="s">
        <v>26</v>
      </c>
      <c r="F10204">
        <v>403385623.88999999</v>
      </c>
      <c r="G10204">
        <v>337136137.89999998</v>
      </c>
      <c r="H10204">
        <v>556452543.20000005</v>
      </c>
      <c r="I10204" t="s">
        <v>26</v>
      </c>
      <c r="J10204" t="s">
        <v>26</v>
      </c>
      <c r="K10204" t="s">
        <v>26</v>
      </c>
    </row>
    <row r="10205" spans="1:11" x14ac:dyDescent="0.25">
      <c r="A10205" s="1">
        <v>40878</v>
      </c>
      <c r="B10205" t="s">
        <v>128</v>
      </c>
      <c r="C10205" t="s">
        <v>26</v>
      </c>
      <c r="D10205" t="s">
        <v>26</v>
      </c>
      <c r="E10205" t="s">
        <v>26</v>
      </c>
      <c r="F10205">
        <v>384343428.45999998</v>
      </c>
      <c r="G10205">
        <v>310355225.83999997</v>
      </c>
      <c r="H10205">
        <v>564093571.62</v>
      </c>
      <c r="I10205" t="s">
        <v>26</v>
      </c>
      <c r="J10205" t="s">
        <v>26</v>
      </c>
      <c r="K10205" t="s">
        <v>26</v>
      </c>
    </row>
    <row r="10206" spans="1:11" x14ac:dyDescent="0.25">
      <c r="A10206" s="1">
        <v>40878</v>
      </c>
      <c r="B10206" t="s">
        <v>129</v>
      </c>
      <c r="C10206" t="s">
        <v>26</v>
      </c>
      <c r="D10206" t="s">
        <v>26</v>
      </c>
      <c r="E10206" t="s">
        <v>26</v>
      </c>
      <c r="F10206">
        <v>415720695.19999999</v>
      </c>
      <c r="G10206">
        <v>361768357.10000002</v>
      </c>
      <c r="H10206">
        <v>560164200.88</v>
      </c>
      <c r="I10206" t="s">
        <v>26</v>
      </c>
      <c r="J10206" t="s">
        <v>26</v>
      </c>
      <c r="K10206" t="s">
        <v>26</v>
      </c>
    </row>
    <row r="10207" spans="1:11" x14ac:dyDescent="0.25">
      <c r="A10207" s="1">
        <v>40878</v>
      </c>
      <c r="B10207" t="s">
        <v>130</v>
      </c>
      <c r="C10207" t="s">
        <v>26</v>
      </c>
      <c r="D10207" t="s">
        <v>26</v>
      </c>
      <c r="E10207" t="s">
        <v>26</v>
      </c>
      <c r="F10207">
        <v>462761110.56</v>
      </c>
      <c r="G10207">
        <v>356185544.57999998</v>
      </c>
      <c r="H10207">
        <v>828409774.88999999</v>
      </c>
      <c r="I10207" t="s">
        <v>26</v>
      </c>
      <c r="J10207" t="s">
        <v>26</v>
      </c>
      <c r="K10207" t="s">
        <v>26</v>
      </c>
    </row>
    <row r="10208" spans="1:11" x14ac:dyDescent="0.25">
      <c r="A10208" s="1">
        <v>40878</v>
      </c>
      <c r="B10208" t="s">
        <v>131</v>
      </c>
      <c r="C10208" t="s">
        <v>26</v>
      </c>
      <c r="D10208" t="s">
        <v>26</v>
      </c>
      <c r="E10208" t="s">
        <v>26</v>
      </c>
      <c r="F10208">
        <v>467736619.01999998</v>
      </c>
      <c r="G10208">
        <v>372598637.58999997</v>
      </c>
      <c r="H10208">
        <v>758042120.89999998</v>
      </c>
      <c r="I10208" t="s">
        <v>26</v>
      </c>
      <c r="J10208" t="s">
        <v>26</v>
      </c>
      <c r="K10208" t="s">
        <v>26</v>
      </c>
    </row>
    <row r="10209" spans="1:11" x14ac:dyDescent="0.25">
      <c r="A10209" s="1">
        <v>40878</v>
      </c>
      <c r="B10209" t="s">
        <v>132</v>
      </c>
      <c r="C10209" t="s">
        <v>26</v>
      </c>
      <c r="D10209" t="s">
        <v>26</v>
      </c>
      <c r="E10209" t="s">
        <v>26</v>
      </c>
      <c r="F10209">
        <v>414977998.85000002</v>
      </c>
      <c r="G10209">
        <v>348690482.06</v>
      </c>
      <c r="H10209">
        <v>566266157.04999995</v>
      </c>
      <c r="I10209" t="s">
        <v>26</v>
      </c>
      <c r="J10209" t="s">
        <v>26</v>
      </c>
      <c r="K10209" t="s">
        <v>26</v>
      </c>
    </row>
    <row r="10210" spans="1:11" x14ac:dyDescent="0.25">
      <c r="A10210" s="1">
        <v>40878</v>
      </c>
      <c r="B10210" t="s">
        <v>133</v>
      </c>
      <c r="C10210" t="s">
        <v>26</v>
      </c>
      <c r="D10210" t="s">
        <v>26</v>
      </c>
      <c r="E10210" t="s">
        <v>26</v>
      </c>
      <c r="F10210">
        <v>366739876.38</v>
      </c>
      <c r="G10210">
        <v>312819421.99000001</v>
      </c>
      <c r="H10210">
        <v>498279211</v>
      </c>
      <c r="I10210" t="s">
        <v>26</v>
      </c>
      <c r="J10210" t="s">
        <v>26</v>
      </c>
      <c r="K10210" t="s">
        <v>26</v>
      </c>
    </row>
    <row r="10211" spans="1:11" x14ac:dyDescent="0.25">
      <c r="A10211" s="1">
        <v>40878</v>
      </c>
      <c r="B10211" t="s">
        <v>134</v>
      </c>
      <c r="C10211" t="s">
        <v>26</v>
      </c>
      <c r="D10211" t="s">
        <v>26</v>
      </c>
      <c r="E10211" t="s">
        <v>26</v>
      </c>
      <c r="F10211">
        <v>383043224.41000003</v>
      </c>
      <c r="G10211">
        <v>338844243.87</v>
      </c>
      <c r="H10211">
        <v>478708681.13</v>
      </c>
      <c r="I10211" t="s">
        <v>26</v>
      </c>
      <c r="J10211" t="s">
        <v>26</v>
      </c>
      <c r="K10211" t="s">
        <v>26</v>
      </c>
    </row>
    <row r="10212" spans="1:11" x14ac:dyDescent="0.25">
      <c r="A10212" s="1">
        <v>40878</v>
      </c>
      <c r="B10212" t="s">
        <v>135</v>
      </c>
      <c r="C10212" t="s">
        <v>26</v>
      </c>
      <c r="D10212" t="s">
        <v>26</v>
      </c>
      <c r="E10212" t="s">
        <v>26</v>
      </c>
      <c r="F10212">
        <v>364683949.13999999</v>
      </c>
      <c r="G10212">
        <v>314675142.69</v>
      </c>
      <c r="H10212">
        <v>508978849.54000002</v>
      </c>
      <c r="I10212" t="s">
        <v>26</v>
      </c>
      <c r="J10212" t="s">
        <v>26</v>
      </c>
      <c r="K10212" t="s">
        <v>26</v>
      </c>
    </row>
    <row r="10213" spans="1:11" x14ac:dyDescent="0.25">
      <c r="A10213" s="1">
        <v>40878</v>
      </c>
      <c r="B10213" t="s">
        <v>136</v>
      </c>
      <c r="C10213" t="s">
        <v>26</v>
      </c>
      <c r="D10213" t="s">
        <v>26</v>
      </c>
      <c r="E10213" t="s">
        <v>26</v>
      </c>
      <c r="F10213">
        <v>425133966.31999999</v>
      </c>
      <c r="G10213">
        <v>367511934.66000003</v>
      </c>
      <c r="H10213">
        <v>609243797.5</v>
      </c>
      <c r="I10213" t="s">
        <v>26</v>
      </c>
      <c r="J10213" t="s">
        <v>26</v>
      </c>
      <c r="K10213" t="s">
        <v>26</v>
      </c>
    </row>
    <row r="10214" spans="1:11" x14ac:dyDescent="0.25">
      <c r="A10214" s="1">
        <v>40878</v>
      </c>
      <c r="B10214" t="s">
        <v>137</v>
      </c>
      <c r="C10214" t="s">
        <v>26</v>
      </c>
      <c r="D10214" t="s">
        <v>26</v>
      </c>
      <c r="E10214" t="s">
        <v>26</v>
      </c>
      <c r="F10214">
        <v>432260779.87</v>
      </c>
      <c r="G10214">
        <v>344170974.99000001</v>
      </c>
      <c r="H10214">
        <v>792483520.23000002</v>
      </c>
      <c r="I10214" t="s">
        <v>26</v>
      </c>
      <c r="J10214" t="s">
        <v>26</v>
      </c>
      <c r="K10214" t="s">
        <v>26</v>
      </c>
    </row>
    <row r="10215" spans="1:11" x14ac:dyDescent="0.25">
      <c r="A10215" s="1">
        <v>40878</v>
      </c>
      <c r="B10215" t="s">
        <v>138</v>
      </c>
      <c r="C10215" t="s">
        <v>26</v>
      </c>
      <c r="D10215" t="s">
        <v>26</v>
      </c>
      <c r="E10215" t="s">
        <v>26</v>
      </c>
      <c r="F10215">
        <v>494025347</v>
      </c>
      <c r="G10215">
        <v>401361633.32999998</v>
      </c>
      <c r="H10215">
        <v>791629958.11000001</v>
      </c>
      <c r="I10215" t="s">
        <v>26</v>
      </c>
      <c r="J10215" t="s">
        <v>26</v>
      </c>
      <c r="K10215" t="s">
        <v>26</v>
      </c>
    </row>
    <row r="10216" spans="1:11" x14ac:dyDescent="0.25">
      <c r="A10216" s="1">
        <v>40878</v>
      </c>
      <c r="B10216" t="s">
        <v>139</v>
      </c>
      <c r="C10216" t="s">
        <v>26</v>
      </c>
      <c r="D10216" t="s">
        <v>26</v>
      </c>
      <c r="E10216" t="s">
        <v>26</v>
      </c>
      <c r="F10216">
        <v>432877537.33999997</v>
      </c>
      <c r="G10216">
        <v>353424849.69999999</v>
      </c>
      <c r="H10216">
        <v>703073095.64999998</v>
      </c>
      <c r="I10216" t="s">
        <v>26</v>
      </c>
      <c r="J10216" t="s">
        <v>26</v>
      </c>
      <c r="K10216" t="s">
        <v>26</v>
      </c>
    </row>
    <row r="10217" spans="1:11" x14ac:dyDescent="0.25">
      <c r="A10217" s="1">
        <v>40878</v>
      </c>
      <c r="B10217" t="s">
        <v>140</v>
      </c>
      <c r="C10217" t="s">
        <v>26</v>
      </c>
      <c r="D10217" t="s">
        <v>26</v>
      </c>
      <c r="E10217" t="s">
        <v>26</v>
      </c>
      <c r="F10217">
        <v>369777506.41000003</v>
      </c>
      <c r="G10217">
        <v>298827250.85000002</v>
      </c>
      <c r="H10217">
        <v>578291002.48000002</v>
      </c>
      <c r="I10217" t="s">
        <v>26</v>
      </c>
      <c r="J10217" t="s">
        <v>26</v>
      </c>
      <c r="K10217" t="s">
        <v>26</v>
      </c>
    </row>
    <row r="10218" spans="1:11" x14ac:dyDescent="0.25">
      <c r="A10218" s="1">
        <v>40878</v>
      </c>
      <c r="B10218" t="s">
        <v>141</v>
      </c>
      <c r="C10218" t="s">
        <v>26</v>
      </c>
      <c r="D10218" t="s">
        <v>26</v>
      </c>
      <c r="E10218" t="s">
        <v>26</v>
      </c>
      <c r="F10218">
        <v>429331656.88999999</v>
      </c>
      <c r="G10218">
        <v>368134308.05000001</v>
      </c>
      <c r="H10218">
        <v>611969663.67999995</v>
      </c>
      <c r="I10218" t="s">
        <v>26</v>
      </c>
      <c r="J10218" t="s">
        <v>26</v>
      </c>
      <c r="K10218" t="s">
        <v>26</v>
      </c>
    </row>
    <row r="10219" spans="1:11" x14ac:dyDescent="0.25">
      <c r="A10219" s="1">
        <v>40878</v>
      </c>
      <c r="B10219" t="s">
        <v>142</v>
      </c>
      <c r="C10219" t="s">
        <v>26</v>
      </c>
      <c r="D10219" t="s">
        <v>26</v>
      </c>
      <c r="E10219" t="s">
        <v>26</v>
      </c>
      <c r="F10219">
        <v>404934715.44</v>
      </c>
      <c r="G10219">
        <v>324815715.38</v>
      </c>
      <c r="H10219">
        <v>642476432.10000002</v>
      </c>
      <c r="I10219" t="s">
        <v>26</v>
      </c>
      <c r="J10219" t="s">
        <v>26</v>
      </c>
      <c r="K10219" t="s">
        <v>26</v>
      </c>
    </row>
    <row r="10220" spans="1:11" x14ac:dyDescent="0.25">
      <c r="A10220" s="1">
        <v>40878</v>
      </c>
      <c r="B10220" t="s">
        <v>143</v>
      </c>
      <c r="C10220" t="s">
        <v>26</v>
      </c>
      <c r="D10220" t="s">
        <v>26</v>
      </c>
      <c r="E10220" t="s">
        <v>26</v>
      </c>
      <c r="F10220">
        <v>387623199.70999998</v>
      </c>
      <c r="G10220">
        <v>342467288.70999998</v>
      </c>
      <c r="H10220">
        <v>500046374.07999998</v>
      </c>
      <c r="I10220" t="s">
        <v>26</v>
      </c>
      <c r="J10220" t="s">
        <v>26</v>
      </c>
      <c r="K10220" t="s">
        <v>26</v>
      </c>
    </row>
    <row r="10221" spans="1:11" x14ac:dyDescent="0.25">
      <c r="A10221" s="1">
        <v>40878</v>
      </c>
      <c r="B10221" t="s">
        <v>144</v>
      </c>
      <c r="C10221" t="s">
        <v>26</v>
      </c>
      <c r="D10221" t="s">
        <v>26</v>
      </c>
      <c r="E10221" t="s">
        <v>26</v>
      </c>
      <c r="F10221">
        <v>388702481.55000001</v>
      </c>
      <c r="G10221">
        <v>321560863.86000001</v>
      </c>
      <c r="H10221">
        <v>605527587.09000003</v>
      </c>
      <c r="I10221" t="s">
        <v>26</v>
      </c>
      <c r="J10221" t="s">
        <v>26</v>
      </c>
      <c r="K10221" t="s">
        <v>26</v>
      </c>
    </row>
    <row r="10222" spans="1:11" x14ac:dyDescent="0.25">
      <c r="A10222" s="1">
        <v>40878</v>
      </c>
      <c r="B10222" t="s">
        <v>145</v>
      </c>
      <c r="C10222" t="s">
        <v>26</v>
      </c>
      <c r="D10222" t="s">
        <v>26</v>
      </c>
      <c r="E10222" t="s">
        <v>26</v>
      </c>
      <c r="F10222">
        <v>407035833.08999997</v>
      </c>
      <c r="G10222">
        <v>346073411.72000003</v>
      </c>
      <c r="H10222">
        <v>557384955</v>
      </c>
      <c r="I10222" t="s">
        <v>26</v>
      </c>
      <c r="J10222" t="s">
        <v>26</v>
      </c>
      <c r="K10222" t="s">
        <v>26</v>
      </c>
    </row>
    <row r="10223" spans="1:11" x14ac:dyDescent="0.25">
      <c r="A10223" s="1">
        <v>40878</v>
      </c>
      <c r="B10223" t="s">
        <v>146</v>
      </c>
      <c r="C10223" t="s">
        <v>26</v>
      </c>
      <c r="D10223" t="s">
        <v>26</v>
      </c>
      <c r="E10223" t="s">
        <v>26</v>
      </c>
      <c r="F10223">
        <v>415100186.72000003</v>
      </c>
      <c r="G10223">
        <v>362170167.08999997</v>
      </c>
      <c r="H10223">
        <v>555010050.54999995</v>
      </c>
      <c r="I10223" t="s">
        <v>26</v>
      </c>
      <c r="J10223" t="s">
        <v>26</v>
      </c>
      <c r="K10223" t="s">
        <v>26</v>
      </c>
    </row>
    <row r="10224" spans="1:11" x14ac:dyDescent="0.25">
      <c r="A10224" s="1">
        <v>40878</v>
      </c>
      <c r="B10224" t="s">
        <v>2</v>
      </c>
      <c r="C10224" t="s">
        <v>26</v>
      </c>
      <c r="D10224" t="s">
        <v>26</v>
      </c>
      <c r="E10224" t="s">
        <v>26</v>
      </c>
      <c r="F10224">
        <v>393027194.02999997</v>
      </c>
      <c r="G10224">
        <v>332792548.16000003</v>
      </c>
      <c r="H10224">
        <v>560222527.75</v>
      </c>
      <c r="I10224" t="s">
        <v>26</v>
      </c>
      <c r="J10224" t="s">
        <v>26</v>
      </c>
      <c r="K10224" t="s">
        <v>26</v>
      </c>
    </row>
    <row r="10225" spans="1:11" x14ac:dyDescent="0.25">
      <c r="A10225" s="1">
        <v>40878</v>
      </c>
      <c r="B10225" t="s">
        <v>147</v>
      </c>
      <c r="C10225" t="s">
        <v>26</v>
      </c>
      <c r="D10225" t="s">
        <v>26</v>
      </c>
      <c r="E10225" t="s">
        <v>26</v>
      </c>
      <c r="F10225">
        <v>412789696.31</v>
      </c>
      <c r="G10225">
        <v>325242189.10000002</v>
      </c>
      <c r="H10225">
        <v>606949190.00999999</v>
      </c>
      <c r="I10225" t="s">
        <v>26</v>
      </c>
      <c r="J10225" t="s">
        <v>26</v>
      </c>
      <c r="K10225" t="s">
        <v>26</v>
      </c>
    </row>
    <row r="10226" spans="1:11" x14ac:dyDescent="0.25">
      <c r="A10226" s="1">
        <v>40878</v>
      </c>
      <c r="B10226" t="s">
        <v>148</v>
      </c>
      <c r="C10226" t="s">
        <v>26</v>
      </c>
      <c r="D10226" t="s">
        <v>26</v>
      </c>
      <c r="E10226" t="s">
        <v>26</v>
      </c>
      <c r="F10226">
        <v>398359728.37</v>
      </c>
      <c r="G10226">
        <v>328588868.44999999</v>
      </c>
      <c r="H10226">
        <v>550320743.16999996</v>
      </c>
      <c r="I10226" t="s">
        <v>26</v>
      </c>
      <c r="J10226" t="s">
        <v>26</v>
      </c>
      <c r="K10226" t="s">
        <v>26</v>
      </c>
    </row>
    <row r="10227" spans="1:11" x14ac:dyDescent="0.25">
      <c r="A10227" s="1">
        <v>40878</v>
      </c>
      <c r="B10227" t="s">
        <v>149</v>
      </c>
      <c r="C10227" t="s">
        <v>26</v>
      </c>
      <c r="D10227" t="s">
        <v>26</v>
      </c>
      <c r="E10227" t="s">
        <v>26</v>
      </c>
      <c r="F10227">
        <v>392857645.88</v>
      </c>
      <c r="G10227">
        <v>315694726.56</v>
      </c>
      <c r="H10227">
        <v>557197151.71000004</v>
      </c>
      <c r="I10227" t="s">
        <v>26</v>
      </c>
      <c r="J10227" t="s">
        <v>26</v>
      </c>
      <c r="K10227" t="s">
        <v>26</v>
      </c>
    </row>
    <row r="10228" spans="1:11" x14ac:dyDescent="0.25">
      <c r="A10228" s="1">
        <v>40878</v>
      </c>
      <c r="B10228" t="s">
        <v>150</v>
      </c>
      <c r="C10228" t="s">
        <v>26</v>
      </c>
      <c r="D10228" t="s">
        <v>26</v>
      </c>
      <c r="E10228" t="s">
        <v>26</v>
      </c>
      <c r="F10228">
        <v>433739076.45999998</v>
      </c>
      <c r="G10228">
        <v>342288982.36000001</v>
      </c>
      <c r="H10228">
        <v>646901699.85000002</v>
      </c>
      <c r="I10228" t="s">
        <v>26</v>
      </c>
      <c r="J10228" t="s">
        <v>26</v>
      </c>
      <c r="K10228" t="s">
        <v>26</v>
      </c>
    </row>
    <row r="10229" spans="1:11" x14ac:dyDescent="0.25">
      <c r="A10229" s="1">
        <v>40878</v>
      </c>
      <c r="B10229" t="s">
        <v>151</v>
      </c>
      <c r="C10229" t="s">
        <v>26</v>
      </c>
      <c r="D10229" t="s">
        <v>26</v>
      </c>
      <c r="E10229" t="s">
        <v>26</v>
      </c>
      <c r="F10229">
        <v>352361348.56</v>
      </c>
      <c r="G10229">
        <v>289708670.82999998</v>
      </c>
      <c r="H10229">
        <v>530627668.38</v>
      </c>
      <c r="I10229" t="s">
        <v>26</v>
      </c>
      <c r="J10229" t="s">
        <v>26</v>
      </c>
      <c r="K10229" t="s">
        <v>26</v>
      </c>
    </row>
    <row r="10230" spans="1:11" x14ac:dyDescent="0.25">
      <c r="A10230" s="1">
        <v>40878</v>
      </c>
      <c r="B10230" t="s">
        <v>152</v>
      </c>
      <c r="C10230" t="s">
        <v>26</v>
      </c>
      <c r="D10230" t="s">
        <v>26</v>
      </c>
      <c r="E10230" t="s">
        <v>26</v>
      </c>
      <c r="F10230">
        <v>379198807.31</v>
      </c>
      <c r="G10230">
        <v>333535279.50999999</v>
      </c>
      <c r="H10230">
        <v>499951032.18000001</v>
      </c>
      <c r="I10230" t="s">
        <v>26</v>
      </c>
      <c r="J10230" t="s">
        <v>26</v>
      </c>
      <c r="K10230" t="s">
        <v>26</v>
      </c>
    </row>
    <row r="10231" spans="1:11" x14ac:dyDescent="0.25">
      <c r="A10231" s="1">
        <v>40878</v>
      </c>
      <c r="B10231" t="s">
        <v>153</v>
      </c>
      <c r="C10231" t="s">
        <v>26</v>
      </c>
      <c r="D10231" t="s">
        <v>26</v>
      </c>
      <c r="E10231" t="s">
        <v>26</v>
      </c>
      <c r="F10231">
        <v>466100454.56</v>
      </c>
      <c r="G10231">
        <v>404018009.31999999</v>
      </c>
      <c r="H10231">
        <v>608300700.03999996</v>
      </c>
      <c r="I10231" t="s">
        <v>26</v>
      </c>
      <c r="J10231" t="s">
        <v>26</v>
      </c>
      <c r="K10231" t="s">
        <v>26</v>
      </c>
    </row>
    <row r="10232" spans="1:11" x14ac:dyDescent="0.25">
      <c r="A10232" s="1">
        <v>40878</v>
      </c>
      <c r="B10232" t="s">
        <v>154</v>
      </c>
      <c r="C10232" t="s">
        <v>26</v>
      </c>
      <c r="D10232" t="s">
        <v>26</v>
      </c>
      <c r="E10232" t="s">
        <v>26</v>
      </c>
      <c r="F10232">
        <v>409859104.06</v>
      </c>
      <c r="G10232">
        <v>358976268.95999998</v>
      </c>
      <c r="H10232">
        <v>567023024.79999995</v>
      </c>
      <c r="I10232" t="s">
        <v>26</v>
      </c>
      <c r="J10232" t="s">
        <v>26</v>
      </c>
      <c r="K10232" t="s">
        <v>26</v>
      </c>
    </row>
    <row r="10233" spans="1:11" x14ac:dyDescent="0.25">
      <c r="A10233" s="1">
        <v>40878</v>
      </c>
      <c r="B10233" t="s">
        <v>155</v>
      </c>
      <c r="C10233" t="s">
        <v>26</v>
      </c>
      <c r="D10233" t="s">
        <v>26</v>
      </c>
      <c r="E10233" t="s">
        <v>26</v>
      </c>
      <c r="F10233">
        <v>383916277.68000001</v>
      </c>
      <c r="G10233">
        <v>333425169.92000002</v>
      </c>
      <c r="H10233">
        <v>514239928.54000002</v>
      </c>
      <c r="I10233" t="s">
        <v>26</v>
      </c>
      <c r="J10233" t="s">
        <v>26</v>
      </c>
      <c r="K10233" t="s">
        <v>26</v>
      </c>
    </row>
    <row r="10234" spans="1:11" x14ac:dyDescent="0.25">
      <c r="A10234" s="1">
        <v>40909</v>
      </c>
      <c r="B10234" t="s">
        <v>1</v>
      </c>
      <c r="C10234" t="s">
        <v>26</v>
      </c>
      <c r="D10234" t="s">
        <v>26</v>
      </c>
      <c r="E10234" t="s">
        <v>26</v>
      </c>
      <c r="F10234">
        <v>407595655.79000002</v>
      </c>
      <c r="G10234">
        <v>337612583.56</v>
      </c>
      <c r="H10234">
        <v>581950857.84000003</v>
      </c>
      <c r="I10234" t="s">
        <v>26</v>
      </c>
      <c r="J10234" t="s">
        <v>26</v>
      </c>
      <c r="K10234" t="s">
        <v>26</v>
      </c>
    </row>
    <row r="10235" spans="1:11" x14ac:dyDescent="0.25">
      <c r="A10235" s="1">
        <v>40909</v>
      </c>
      <c r="B10235" t="s">
        <v>126</v>
      </c>
      <c r="C10235" t="s">
        <v>26</v>
      </c>
      <c r="D10235" t="s">
        <v>26</v>
      </c>
      <c r="E10235" t="s">
        <v>26</v>
      </c>
      <c r="F10235">
        <v>411761815.08999997</v>
      </c>
      <c r="G10235">
        <v>345311219.22000003</v>
      </c>
      <c r="H10235">
        <v>579232932.87</v>
      </c>
      <c r="I10235" t="s">
        <v>26</v>
      </c>
      <c r="J10235" t="s">
        <v>26</v>
      </c>
      <c r="K10235" t="s">
        <v>26</v>
      </c>
    </row>
    <row r="10236" spans="1:11" x14ac:dyDescent="0.25">
      <c r="A10236" s="1">
        <v>40909</v>
      </c>
      <c r="B10236" t="s">
        <v>127</v>
      </c>
      <c r="C10236" t="s">
        <v>26</v>
      </c>
      <c r="D10236" t="s">
        <v>26</v>
      </c>
      <c r="E10236" t="s">
        <v>26</v>
      </c>
      <c r="F10236">
        <v>415501936.22000003</v>
      </c>
      <c r="G10236">
        <v>345211254.47000003</v>
      </c>
      <c r="H10236">
        <v>622600513.75</v>
      </c>
      <c r="I10236" t="s">
        <v>26</v>
      </c>
      <c r="J10236" t="s">
        <v>26</v>
      </c>
      <c r="K10236" t="s">
        <v>26</v>
      </c>
    </row>
    <row r="10237" spans="1:11" x14ac:dyDescent="0.25">
      <c r="A10237" s="1">
        <v>40909</v>
      </c>
      <c r="B10237" t="s">
        <v>113</v>
      </c>
      <c r="C10237" t="s">
        <v>26</v>
      </c>
      <c r="D10237" t="s">
        <v>26</v>
      </c>
      <c r="E10237" t="s">
        <v>26</v>
      </c>
      <c r="F10237">
        <v>407903542.88</v>
      </c>
      <c r="G10237">
        <v>334708757.70999998</v>
      </c>
      <c r="H10237">
        <v>574147734.08000004</v>
      </c>
      <c r="I10237" t="s">
        <v>26</v>
      </c>
      <c r="J10237" t="s">
        <v>26</v>
      </c>
      <c r="K10237" t="s">
        <v>26</v>
      </c>
    </row>
    <row r="10238" spans="1:11" x14ac:dyDescent="0.25">
      <c r="A10238" s="1">
        <v>40909</v>
      </c>
      <c r="B10238" t="s">
        <v>128</v>
      </c>
      <c r="C10238" t="s">
        <v>26</v>
      </c>
      <c r="D10238" t="s">
        <v>26</v>
      </c>
      <c r="E10238" t="s">
        <v>26</v>
      </c>
      <c r="F10238">
        <v>384535600.18000001</v>
      </c>
      <c r="G10238">
        <v>310634545.54000002</v>
      </c>
      <c r="H10238">
        <v>564093571.62</v>
      </c>
      <c r="I10238" t="s">
        <v>26</v>
      </c>
      <c r="J10238" t="s">
        <v>26</v>
      </c>
      <c r="K10238" t="s">
        <v>26</v>
      </c>
    </row>
    <row r="10239" spans="1:11" x14ac:dyDescent="0.25">
      <c r="A10239" s="1">
        <v>40909</v>
      </c>
      <c r="B10239" t="s">
        <v>129</v>
      </c>
      <c r="C10239" t="s">
        <v>26</v>
      </c>
      <c r="D10239" t="s">
        <v>26</v>
      </c>
      <c r="E10239" t="s">
        <v>26</v>
      </c>
      <c r="F10239">
        <v>415970127.61000001</v>
      </c>
      <c r="G10239">
        <v>362166302.30000001</v>
      </c>
      <c r="H10239">
        <v>560164200.88</v>
      </c>
      <c r="I10239" t="s">
        <v>26</v>
      </c>
      <c r="J10239" t="s">
        <v>26</v>
      </c>
      <c r="K10239" t="s">
        <v>26</v>
      </c>
    </row>
    <row r="10240" spans="1:11" x14ac:dyDescent="0.25">
      <c r="A10240" s="1">
        <v>40909</v>
      </c>
      <c r="B10240" t="s">
        <v>130</v>
      </c>
      <c r="C10240" t="s">
        <v>26</v>
      </c>
      <c r="D10240" t="s">
        <v>26</v>
      </c>
      <c r="E10240" t="s">
        <v>26</v>
      </c>
      <c r="F10240">
        <v>487657658.31</v>
      </c>
      <c r="G10240">
        <v>358108946.51999998</v>
      </c>
      <c r="H10240">
        <v>924588149.75999999</v>
      </c>
      <c r="I10240" t="s">
        <v>26</v>
      </c>
      <c r="J10240" t="s">
        <v>26</v>
      </c>
      <c r="K10240" t="s">
        <v>26</v>
      </c>
    </row>
    <row r="10241" spans="1:11" x14ac:dyDescent="0.25">
      <c r="A10241" s="1">
        <v>40909</v>
      </c>
      <c r="B10241" t="s">
        <v>131</v>
      </c>
      <c r="C10241" t="s">
        <v>26</v>
      </c>
      <c r="D10241" t="s">
        <v>26</v>
      </c>
      <c r="E10241" t="s">
        <v>26</v>
      </c>
      <c r="F10241">
        <v>467783392.68000001</v>
      </c>
      <c r="G10241">
        <v>372635897.44999999</v>
      </c>
      <c r="H10241">
        <v>758042120.89999998</v>
      </c>
      <c r="I10241" t="s">
        <v>26</v>
      </c>
      <c r="J10241" t="s">
        <v>26</v>
      </c>
      <c r="K10241" t="s">
        <v>26</v>
      </c>
    </row>
    <row r="10242" spans="1:11" x14ac:dyDescent="0.25">
      <c r="A10242" s="1">
        <v>40909</v>
      </c>
      <c r="B10242" t="s">
        <v>132</v>
      </c>
      <c r="C10242" t="s">
        <v>26</v>
      </c>
      <c r="D10242" t="s">
        <v>26</v>
      </c>
      <c r="E10242" t="s">
        <v>26</v>
      </c>
      <c r="F10242">
        <v>415309981.25</v>
      </c>
      <c r="G10242">
        <v>349213517.77999997</v>
      </c>
      <c r="H10242">
        <v>566266157.04999995</v>
      </c>
      <c r="I10242" t="s">
        <v>26</v>
      </c>
      <c r="J10242" t="s">
        <v>26</v>
      </c>
      <c r="K10242" t="s">
        <v>26</v>
      </c>
    </row>
    <row r="10243" spans="1:11" x14ac:dyDescent="0.25">
      <c r="A10243" s="1">
        <v>40909</v>
      </c>
      <c r="B10243" t="s">
        <v>133</v>
      </c>
      <c r="C10243" t="s">
        <v>26</v>
      </c>
      <c r="D10243" t="s">
        <v>26</v>
      </c>
      <c r="E10243" t="s">
        <v>26</v>
      </c>
      <c r="F10243">
        <v>367289986.19</v>
      </c>
      <c r="G10243">
        <v>313726598.31</v>
      </c>
      <c r="H10243">
        <v>498279211</v>
      </c>
      <c r="I10243" t="s">
        <v>26</v>
      </c>
      <c r="J10243" t="s">
        <v>26</v>
      </c>
      <c r="K10243" t="s">
        <v>26</v>
      </c>
    </row>
    <row r="10244" spans="1:11" x14ac:dyDescent="0.25">
      <c r="A10244" s="1">
        <v>40909</v>
      </c>
      <c r="B10244" t="s">
        <v>134</v>
      </c>
      <c r="C10244" t="s">
        <v>26</v>
      </c>
      <c r="D10244" t="s">
        <v>26</v>
      </c>
      <c r="E10244" t="s">
        <v>26</v>
      </c>
      <c r="F10244">
        <v>384115745.44</v>
      </c>
      <c r="G10244">
        <v>340538465.08999997</v>
      </c>
      <c r="H10244">
        <v>478708681.13</v>
      </c>
      <c r="I10244" t="s">
        <v>26</v>
      </c>
      <c r="J10244" t="s">
        <v>26</v>
      </c>
      <c r="K10244" t="s">
        <v>26</v>
      </c>
    </row>
    <row r="10245" spans="1:11" x14ac:dyDescent="0.25">
      <c r="A10245" s="1">
        <v>40909</v>
      </c>
      <c r="B10245" t="s">
        <v>135</v>
      </c>
      <c r="C10245" t="s">
        <v>26</v>
      </c>
      <c r="D10245" t="s">
        <v>26</v>
      </c>
      <c r="E10245" t="s">
        <v>26</v>
      </c>
      <c r="F10245">
        <v>383428704.13</v>
      </c>
      <c r="G10245">
        <v>312661221.77999997</v>
      </c>
      <c r="H10245">
        <v>580897560.98000002</v>
      </c>
      <c r="I10245" t="s">
        <v>26</v>
      </c>
      <c r="J10245" t="s">
        <v>26</v>
      </c>
      <c r="K10245" t="s">
        <v>26</v>
      </c>
    </row>
    <row r="10246" spans="1:11" x14ac:dyDescent="0.25">
      <c r="A10246" s="1">
        <v>40909</v>
      </c>
      <c r="B10246" t="s">
        <v>136</v>
      </c>
      <c r="C10246" t="s">
        <v>26</v>
      </c>
      <c r="D10246" t="s">
        <v>26</v>
      </c>
      <c r="E10246" t="s">
        <v>26</v>
      </c>
      <c r="F10246">
        <v>425133966.31999999</v>
      </c>
      <c r="G10246">
        <v>367511934.66000003</v>
      </c>
      <c r="H10246">
        <v>609243797.5</v>
      </c>
      <c r="I10246" t="s">
        <v>26</v>
      </c>
      <c r="J10246" t="s">
        <v>26</v>
      </c>
      <c r="K10246" t="s">
        <v>26</v>
      </c>
    </row>
    <row r="10247" spans="1:11" x14ac:dyDescent="0.25">
      <c r="A10247" s="1">
        <v>40909</v>
      </c>
      <c r="B10247" t="s">
        <v>137</v>
      </c>
      <c r="C10247" t="s">
        <v>26</v>
      </c>
      <c r="D10247" t="s">
        <v>26</v>
      </c>
      <c r="E10247" t="s">
        <v>26</v>
      </c>
      <c r="F10247">
        <v>432433684.18000001</v>
      </c>
      <c r="G10247">
        <v>344205392.08999997</v>
      </c>
      <c r="H10247">
        <v>793117507.04999995</v>
      </c>
      <c r="I10247" t="s">
        <v>26</v>
      </c>
      <c r="J10247" t="s">
        <v>26</v>
      </c>
      <c r="K10247" t="s">
        <v>26</v>
      </c>
    </row>
    <row r="10248" spans="1:11" x14ac:dyDescent="0.25">
      <c r="A10248" s="1">
        <v>40909</v>
      </c>
      <c r="B10248" t="s">
        <v>138</v>
      </c>
      <c r="C10248" t="s">
        <v>26</v>
      </c>
      <c r="D10248" t="s">
        <v>26</v>
      </c>
      <c r="E10248" t="s">
        <v>26</v>
      </c>
      <c r="F10248">
        <v>494420567.27999997</v>
      </c>
      <c r="G10248">
        <v>401923539.61000001</v>
      </c>
      <c r="H10248">
        <v>791629958.11000001</v>
      </c>
      <c r="I10248" t="s">
        <v>26</v>
      </c>
      <c r="J10248" t="s">
        <v>26</v>
      </c>
      <c r="K10248" t="s">
        <v>26</v>
      </c>
    </row>
    <row r="10249" spans="1:11" x14ac:dyDescent="0.25">
      <c r="A10249" s="1">
        <v>40909</v>
      </c>
      <c r="B10249" t="s">
        <v>139</v>
      </c>
      <c r="C10249" t="s">
        <v>26</v>
      </c>
      <c r="D10249" t="s">
        <v>26</v>
      </c>
      <c r="E10249" t="s">
        <v>26</v>
      </c>
      <c r="F10249">
        <v>434955349.51999998</v>
      </c>
      <c r="G10249">
        <v>356075536.06999999</v>
      </c>
      <c r="H10249">
        <v>703776168.74000001</v>
      </c>
      <c r="I10249" t="s">
        <v>26</v>
      </c>
      <c r="J10249" t="s">
        <v>26</v>
      </c>
      <c r="K10249" t="s">
        <v>26</v>
      </c>
    </row>
    <row r="10250" spans="1:11" x14ac:dyDescent="0.25">
      <c r="A10250" s="1">
        <v>40909</v>
      </c>
      <c r="B10250" t="s">
        <v>140</v>
      </c>
      <c r="C10250" t="s">
        <v>26</v>
      </c>
      <c r="D10250" t="s">
        <v>26</v>
      </c>
      <c r="E10250" t="s">
        <v>26</v>
      </c>
      <c r="F10250">
        <v>369777506.41000003</v>
      </c>
      <c r="G10250">
        <v>298827250.85000002</v>
      </c>
      <c r="H10250">
        <v>578291002.48000002</v>
      </c>
      <c r="I10250" t="s">
        <v>26</v>
      </c>
      <c r="J10250" t="s">
        <v>26</v>
      </c>
      <c r="K10250" t="s">
        <v>26</v>
      </c>
    </row>
    <row r="10251" spans="1:11" x14ac:dyDescent="0.25">
      <c r="A10251" s="1">
        <v>40909</v>
      </c>
      <c r="B10251" t="s">
        <v>141</v>
      </c>
      <c r="C10251" t="s">
        <v>26</v>
      </c>
      <c r="D10251" t="s">
        <v>26</v>
      </c>
      <c r="E10251" t="s">
        <v>26</v>
      </c>
      <c r="F10251">
        <v>429632189.05000001</v>
      </c>
      <c r="G10251">
        <v>368576069.22000003</v>
      </c>
      <c r="H10251">
        <v>611969663.67999995</v>
      </c>
      <c r="I10251" t="s">
        <v>26</v>
      </c>
      <c r="J10251" t="s">
        <v>26</v>
      </c>
      <c r="K10251" t="s">
        <v>26</v>
      </c>
    </row>
    <row r="10252" spans="1:11" x14ac:dyDescent="0.25">
      <c r="A10252" s="1">
        <v>40909</v>
      </c>
      <c r="B10252" t="s">
        <v>142</v>
      </c>
      <c r="C10252" t="s">
        <v>26</v>
      </c>
      <c r="D10252" t="s">
        <v>26</v>
      </c>
      <c r="E10252" t="s">
        <v>26</v>
      </c>
      <c r="F10252">
        <v>405177676.26999998</v>
      </c>
      <c r="G10252">
        <v>325173012.67000002</v>
      </c>
      <c r="H10252">
        <v>642476432.10000002</v>
      </c>
      <c r="I10252" t="s">
        <v>26</v>
      </c>
      <c r="J10252" t="s">
        <v>26</v>
      </c>
      <c r="K10252" t="s">
        <v>26</v>
      </c>
    </row>
    <row r="10253" spans="1:11" x14ac:dyDescent="0.25">
      <c r="A10253" s="1">
        <v>40909</v>
      </c>
      <c r="B10253" t="s">
        <v>143</v>
      </c>
      <c r="C10253" t="s">
        <v>26</v>
      </c>
      <c r="D10253" t="s">
        <v>26</v>
      </c>
      <c r="E10253" t="s">
        <v>26</v>
      </c>
      <c r="F10253">
        <v>388282159.14999998</v>
      </c>
      <c r="G10253">
        <v>343426197.11000001</v>
      </c>
      <c r="H10253">
        <v>500046374.07999998</v>
      </c>
      <c r="I10253" t="s">
        <v>26</v>
      </c>
      <c r="J10253" t="s">
        <v>26</v>
      </c>
      <c r="K10253" t="s">
        <v>26</v>
      </c>
    </row>
    <row r="10254" spans="1:11" x14ac:dyDescent="0.25">
      <c r="A10254" s="1">
        <v>40909</v>
      </c>
      <c r="B10254" t="s">
        <v>144</v>
      </c>
      <c r="C10254" t="s">
        <v>26</v>
      </c>
      <c r="D10254" t="s">
        <v>26</v>
      </c>
      <c r="E10254" t="s">
        <v>26</v>
      </c>
      <c r="F10254">
        <v>389868588.99000001</v>
      </c>
      <c r="G10254">
        <v>323200824.26999998</v>
      </c>
      <c r="H10254">
        <v>605527587.09000003</v>
      </c>
      <c r="I10254" t="s">
        <v>26</v>
      </c>
      <c r="J10254" t="s">
        <v>26</v>
      </c>
      <c r="K10254" t="s">
        <v>26</v>
      </c>
    </row>
    <row r="10255" spans="1:11" x14ac:dyDescent="0.25">
      <c r="A10255" s="1">
        <v>40909</v>
      </c>
      <c r="B10255" t="s">
        <v>145</v>
      </c>
      <c r="C10255" t="s">
        <v>26</v>
      </c>
      <c r="D10255" t="s">
        <v>26</v>
      </c>
      <c r="E10255" t="s">
        <v>26</v>
      </c>
      <c r="F10255">
        <v>408175533.42000002</v>
      </c>
      <c r="G10255">
        <v>347838386.12</v>
      </c>
      <c r="H10255">
        <v>557384955</v>
      </c>
      <c r="I10255" t="s">
        <v>26</v>
      </c>
      <c r="J10255" t="s">
        <v>26</v>
      </c>
      <c r="K10255" t="s">
        <v>26</v>
      </c>
    </row>
    <row r="10256" spans="1:11" x14ac:dyDescent="0.25">
      <c r="A10256" s="1">
        <v>40909</v>
      </c>
      <c r="B10256" t="s">
        <v>146</v>
      </c>
      <c r="C10256" t="s">
        <v>26</v>
      </c>
      <c r="D10256" t="s">
        <v>26</v>
      </c>
      <c r="E10256" t="s">
        <v>26</v>
      </c>
      <c r="F10256">
        <v>429338123.12</v>
      </c>
      <c r="G10256">
        <v>351812100.31</v>
      </c>
      <c r="H10256">
        <v>620778741.53999996</v>
      </c>
      <c r="I10256" t="s">
        <v>26</v>
      </c>
      <c r="J10256" t="s">
        <v>26</v>
      </c>
      <c r="K10256" t="s">
        <v>26</v>
      </c>
    </row>
    <row r="10257" spans="1:11" x14ac:dyDescent="0.25">
      <c r="A10257" s="1">
        <v>40909</v>
      </c>
      <c r="B10257" t="s">
        <v>2</v>
      </c>
      <c r="C10257" t="s">
        <v>26</v>
      </c>
      <c r="D10257" t="s">
        <v>26</v>
      </c>
      <c r="E10257" t="s">
        <v>26</v>
      </c>
      <c r="F10257">
        <v>393616734.81999999</v>
      </c>
      <c r="G10257">
        <v>333358295.49000001</v>
      </c>
      <c r="H10257">
        <v>560894794.77999997</v>
      </c>
      <c r="I10257" t="s">
        <v>26</v>
      </c>
      <c r="J10257" t="s">
        <v>26</v>
      </c>
      <c r="K10257" t="s">
        <v>26</v>
      </c>
    </row>
    <row r="10258" spans="1:11" x14ac:dyDescent="0.25">
      <c r="A10258" s="1">
        <v>40909</v>
      </c>
      <c r="B10258" t="s">
        <v>147</v>
      </c>
      <c r="C10258" t="s">
        <v>26</v>
      </c>
      <c r="D10258" t="s">
        <v>26</v>
      </c>
      <c r="E10258" t="s">
        <v>26</v>
      </c>
      <c r="F10258">
        <v>413780391.57999998</v>
      </c>
      <c r="G10258">
        <v>326803351.61000001</v>
      </c>
      <c r="H10258">
        <v>606949190.00999999</v>
      </c>
      <c r="I10258" t="s">
        <v>26</v>
      </c>
      <c r="J10258" t="s">
        <v>26</v>
      </c>
      <c r="K10258" t="s">
        <v>26</v>
      </c>
    </row>
    <row r="10259" spans="1:11" x14ac:dyDescent="0.25">
      <c r="A10259" s="1">
        <v>40909</v>
      </c>
      <c r="B10259" t="s">
        <v>148</v>
      </c>
      <c r="C10259" t="s">
        <v>26</v>
      </c>
      <c r="D10259" t="s">
        <v>26</v>
      </c>
      <c r="E10259" t="s">
        <v>26</v>
      </c>
      <c r="F10259">
        <v>399833659.36000001</v>
      </c>
      <c r="G10259">
        <v>328523150.68000001</v>
      </c>
      <c r="H10259">
        <v>554558212.88999999</v>
      </c>
      <c r="I10259" t="s">
        <v>26</v>
      </c>
      <c r="J10259" t="s">
        <v>26</v>
      </c>
      <c r="K10259" t="s">
        <v>26</v>
      </c>
    </row>
    <row r="10260" spans="1:11" x14ac:dyDescent="0.25">
      <c r="A10260" s="1">
        <v>40909</v>
      </c>
      <c r="B10260" t="s">
        <v>149</v>
      </c>
      <c r="C10260" t="s">
        <v>26</v>
      </c>
      <c r="D10260" t="s">
        <v>26</v>
      </c>
      <c r="E10260" t="s">
        <v>26</v>
      </c>
      <c r="F10260">
        <v>392936217.41000003</v>
      </c>
      <c r="G10260">
        <v>315821004.44999999</v>
      </c>
      <c r="H10260">
        <v>557197151.71000004</v>
      </c>
      <c r="I10260" t="s">
        <v>26</v>
      </c>
      <c r="J10260" t="s">
        <v>26</v>
      </c>
      <c r="K10260" t="s">
        <v>26</v>
      </c>
    </row>
    <row r="10261" spans="1:11" x14ac:dyDescent="0.25">
      <c r="A10261" s="1">
        <v>40909</v>
      </c>
      <c r="B10261" t="s">
        <v>150</v>
      </c>
      <c r="C10261" t="s">
        <v>26</v>
      </c>
      <c r="D10261" t="s">
        <v>26</v>
      </c>
      <c r="E10261" t="s">
        <v>26</v>
      </c>
      <c r="F10261">
        <v>434216189.44</v>
      </c>
      <c r="G10261">
        <v>343007789.22000003</v>
      </c>
      <c r="H10261">
        <v>646901699.85000002</v>
      </c>
      <c r="I10261" t="s">
        <v>26</v>
      </c>
      <c r="J10261" t="s">
        <v>26</v>
      </c>
      <c r="K10261" t="s">
        <v>26</v>
      </c>
    </row>
    <row r="10262" spans="1:11" x14ac:dyDescent="0.25">
      <c r="A10262" s="1">
        <v>40909</v>
      </c>
      <c r="B10262" t="s">
        <v>151</v>
      </c>
      <c r="C10262" t="s">
        <v>26</v>
      </c>
      <c r="D10262" t="s">
        <v>26</v>
      </c>
      <c r="E10262" t="s">
        <v>26</v>
      </c>
      <c r="F10262">
        <v>352502293.10000002</v>
      </c>
      <c r="G10262">
        <v>289911466.89999998</v>
      </c>
      <c r="H10262">
        <v>530627668.38</v>
      </c>
      <c r="I10262" t="s">
        <v>26</v>
      </c>
      <c r="J10262" t="s">
        <v>26</v>
      </c>
      <c r="K10262" t="s">
        <v>26</v>
      </c>
    </row>
    <row r="10263" spans="1:11" x14ac:dyDescent="0.25">
      <c r="A10263" s="1">
        <v>40909</v>
      </c>
      <c r="B10263" t="s">
        <v>152</v>
      </c>
      <c r="C10263" t="s">
        <v>26</v>
      </c>
      <c r="D10263" t="s">
        <v>26</v>
      </c>
      <c r="E10263" t="s">
        <v>26</v>
      </c>
      <c r="F10263">
        <v>379691765.75999999</v>
      </c>
      <c r="G10263">
        <v>334235703.60000002</v>
      </c>
      <c r="H10263">
        <v>499951032.18000001</v>
      </c>
      <c r="I10263" t="s">
        <v>26</v>
      </c>
      <c r="J10263" t="s">
        <v>26</v>
      </c>
      <c r="K10263" t="s">
        <v>26</v>
      </c>
    </row>
    <row r="10264" spans="1:11" x14ac:dyDescent="0.25">
      <c r="A10264" s="1">
        <v>40909</v>
      </c>
      <c r="B10264" t="s">
        <v>153</v>
      </c>
      <c r="C10264" t="s">
        <v>26</v>
      </c>
      <c r="D10264" t="s">
        <v>26</v>
      </c>
      <c r="E10264" t="s">
        <v>26</v>
      </c>
      <c r="F10264">
        <v>466566555.00999999</v>
      </c>
      <c r="G10264">
        <v>404745241.73000002</v>
      </c>
      <c r="H10264">
        <v>608300700.03999996</v>
      </c>
      <c r="I10264" t="s">
        <v>26</v>
      </c>
      <c r="J10264" t="s">
        <v>26</v>
      </c>
      <c r="K10264" t="s">
        <v>26</v>
      </c>
    </row>
    <row r="10265" spans="1:11" x14ac:dyDescent="0.25">
      <c r="A10265" s="1">
        <v>40909</v>
      </c>
      <c r="B10265" t="s">
        <v>154</v>
      </c>
      <c r="C10265" t="s">
        <v>26</v>
      </c>
      <c r="D10265" t="s">
        <v>26</v>
      </c>
      <c r="E10265" t="s">
        <v>26</v>
      </c>
      <c r="F10265">
        <v>409941075.88</v>
      </c>
      <c r="G10265">
        <v>359119859.47000003</v>
      </c>
      <c r="H10265">
        <v>567023024.79999995</v>
      </c>
      <c r="I10265" t="s">
        <v>26</v>
      </c>
      <c r="J10265" t="s">
        <v>26</v>
      </c>
      <c r="K10265" t="s">
        <v>26</v>
      </c>
    </row>
    <row r="10266" spans="1:11" x14ac:dyDescent="0.25">
      <c r="A10266" s="1">
        <v>40909</v>
      </c>
      <c r="B10266" t="s">
        <v>155</v>
      </c>
      <c r="C10266" t="s">
        <v>26</v>
      </c>
      <c r="D10266" t="s">
        <v>26</v>
      </c>
      <c r="E10266" t="s">
        <v>26</v>
      </c>
      <c r="F10266">
        <v>384031452.56</v>
      </c>
      <c r="G10266">
        <v>333558539.99000001</v>
      </c>
      <c r="H10266">
        <v>514239928.54000002</v>
      </c>
      <c r="I10266" t="s">
        <v>26</v>
      </c>
      <c r="J10266" t="s">
        <v>26</v>
      </c>
      <c r="K10266" t="s">
        <v>26</v>
      </c>
    </row>
    <row r="10267" spans="1:11" x14ac:dyDescent="0.25">
      <c r="A10267" s="1">
        <v>40940</v>
      </c>
      <c r="B10267" t="s">
        <v>1</v>
      </c>
      <c r="C10267" t="s">
        <v>26</v>
      </c>
      <c r="D10267" t="s">
        <v>26</v>
      </c>
      <c r="E10267" t="s">
        <v>26</v>
      </c>
      <c r="F10267">
        <v>408859202.31999999</v>
      </c>
      <c r="G10267">
        <v>337916434.88</v>
      </c>
      <c r="H10267">
        <v>585326172.80999994</v>
      </c>
      <c r="I10267" t="s">
        <v>26</v>
      </c>
      <c r="J10267" t="s">
        <v>26</v>
      </c>
      <c r="K10267" t="s">
        <v>26</v>
      </c>
    </row>
    <row r="10268" spans="1:11" x14ac:dyDescent="0.25">
      <c r="A10268" s="1">
        <v>40940</v>
      </c>
      <c r="B10268" t="s">
        <v>126</v>
      </c>
      <c r="C10268" t="s">
        <v>26</v>
      </c>
      <c r="D10268" t="s">
        <v>26</v>
      </c>
      <c r="E10268" t="s">
        <v>26</v>
      </c>
      <c r="F10268">
        <v>413532390.88999999</v>
      </c>
      <c r="G10268">
        <v>346519808.49000001</v>
      </c>
      <c r="H10268">
        <v>584272259.38999999</v>
      </c>
      <c r="I10268" t="s">
        <v>26</v>
      </c>
      <c r="J10268" t="s">
        <v>26</v>
      </c>
      <c r="K10268" t="s">
        <v>26</v>
      </c>
    </row>
    <row r="10269" spans="1:11" x14ac:dyDescent="0.25">
      <c r="A10269" s="1">
        <v>40940</v>
      </c>
      <c r="B10269" t="s">
        <v>127</v>
      </c>
      <c r="C10269" t="s">
        <v>26</v>
      </c>
      <c r="D10269" t="s">
        <v>26</v>
      </c>
      <c r="E10269" t="s">
        <v>26</v>
      </c>
      <c r="F10269">
        <v>417205494.14999998</v>
      </c>
      <c r="G10269">
        <v>344866043.20999998</v>
      </c>
      <c r="H10269">
        <v>633122462.44000006</v>
      </c>
      <c r="I10269" t="s">
        <v>26</v>
      </c>
      <c r="J10269" t="s">
        <v>26</v>
      </c>
      <c r="K10269" t="s">
        <v>26</v>
      </c>
    </row>
    <row r="10270" spans="1:11" x14ac:dyDescent="0.25">
      <c r="A10270" s="1">
        <v>40940</v>
      </c>
      <c r="B10270" t="s">
        <v>113</v>
      </c>
      <c r="C10270" t="s">
        <v>26</v>
      </c>
      <c r="D10270" t="s">
        <v>26</v>
      </c>
      <c r="E10270" t="s">
        <v>26</v>
      </c>
      <c r="F10270">
        <v>408719349.95999998</v>
      </c>
      <c r="G10270">
        <v>335880238.36000001</v>
      </c>
      <c r="H10270">
        <v>573631001.12</v>
      </c>
      <c r="I10270" t="s">
        <v>26</v>
      </c>
      <c r="J10270" t="s">
        <v>26</v>
      </c>
      <c r="K10270" t="s">
        <v>26</v>
      </c>
    </row>
    <row r="10271" spans="1:11" x14ac:dyDescent="0.25">
      <c r="A10271" s="1">
        <v>40940</v>
      </c>
      <c r="B10271" t="s">
        <v>128</v>
      </c>
      <c r="C10271" t="s">
        <v>26</v>
      </c>
      <c r="D10271" t="s">
        <v>26</v>
      </c>
      <c r="E10271" t="s">
        <v>26</v>
      </c>
      <c r="F10271">
        <v>385843021.22000003</v>
      </c>
      <c r="G10271">
        <v>311380068.44999999</v>
      </c>
      <c r="H10271">
        <v>564093571.62</v>
      </c>
      <c r="I10271" t="s">
        <v>26</v>
      </c>
      <c r="J10271" t="s">
        <v>26</v>
      </c>
      <c r="K10271" t="s">
        <v>26</v>
      </c>
    </row>
    <row r="10272" spans="1:11" x14ac:dyDescent="0.25">
      <c r="A10272" s="1">
        <v>40940</v>
      </c>
      <c r="B10272" t="s">
        <v>129</v>
      </c>
      <c r="C10272" t="s">
        <v>26</v>
      </c>
      <c r="D10272" t="s">
        <v>26</v>
      </c>
      <c r="E10272" t="s">
        <v>26</v>
      </c>
      <c r="F10272">
        <v>417301232.01999998</v>
      </c>
      <c r="G10272">
        <v>362166302.30000001</v>
      </c>
      <c r="H10272">
        <v>565429744.37</v>
      </c>
      <c r="I10272" t="s">
        <v>26</v>
      </c>
      <c r="J10272" t="s">
        <v>26</v>
      </c>
      <c r="K10272" t="s">
        <v>26</v>
      </c>
    </row>
    <row r="10273" spans="1:11" x14ac:dyDescent="0.25">
      <c r="A10273" s="1">
        <v>40940</v>
      </c>
      <c r="B10273" t="s">
        <v>130</v>
      </c>
      <c r="C10273" t="s">
        <v>26</v>
      </c>
      <c r="D10273" t="s">
        <v>26</v>
      </c>
      <c r="E10273" t="s">
        <v>26</v>
      </c>
      <c r="F10273">
        <v>490681135.79000002</v>
      </c>
      <c r="G10273">
        <v>362263010.30000001</v>
      </c>
      <c r="H10273">
        <v>924588149.75999999</v>
      </c>
      <c r="I10273" t="s">
        <v>26</v>
      </c>
      <c r="J10273" t="s">
        <v>26</v>
      </c>
      <c r="K10273" t="s">
        <v>26</v>
      </c>
    </row>
    <row r="10274" spans="1:11" x14ac:dyDescent="0.25">
      <c r="A10274" s="1">
        <v>40940</v>
      </c>
      <c r="B10274" t="s">
        <v>131</v>
      </c>
      <c r="C10274" t="s">
        <v>26</v>
      </c>
      <c r="D10274" t="s">
        <v>26</v>
      </c>
      <c r="E10274" t="s">
        <v>26</v>
      </c>
      <c r="F10274">
        <v>471151433.11000001</v>
      </c>
      <c r="G10274">
        <v>370474609.24000001</v>
      </c>
      <c r="H10274">
        <v>777296390.76999998</v>
      </c>
      <c r="I10274" t="s">
        <v>26</v>
      </c>
      <c r="J10274" t="s">
        <v>26</v>
      </c>
      <c r="K10274" t="s">
        <v>26</v>
      </c>
    </row>
    <row r="10275" spans="1:11" x14ac:dyDescent="0.25">
      <c r="A10275" s="1">
        <v>40940</v>
      </c>
      <c r="B10275" t="s">
        <v>132</v>
      </c>
      <c r="C10275" t="s">
        <v>26</v>
      </c>
      <c r="D10275" t="s">
        <v>26</v>
      </c>
      <c r="E10275" t="s">
        <v>26</v>
      </c>
      <c r="F10275">
        <v>415559167.24000001</v>
      </c>
      <c r="G10275">
        <v>349597652.64999998</v>
      </c>
      <c r="H10275">
        <v>566266157.04999995</v>
      </c>
      <c r="I10275" t="s">
        <v>26</v>
      </c>
      <c r="J10275" t="s">
        <v>26</v>
      </c>
      <c r="K10275" t="s">
        <v>26</v>
      </c>
    </row>
    <row r="10276" spans="1:11" x14ac:dyDescent="0.25">
      <c r="A10276" s="1">
        <v>40940</v>
      </c>
      <c r="B10276" t="s">
        <v>133</v>
      </c>
      <c r="C10276" t="s">
        <v>26</v>
      </c>
      <c r="D10276" t="s">
        <v>26</v>
      </c>
      <c r="E10276" t="s">
        <v>26</v>
      </c>
      <c r="F10276">
        <v>369750829.10000002</v>
      </c>
      <c r="G10276">
        <v>316110920.45999998</v>
      </c>
      <c r="H10276">
        <v>501169230.42000002</v>
      </c>
      <c r="I10276" t="s">
        <v>26</v>
      </c>
      <c r="J10276" t="s">
        <v>26</v>
      </c>
      <c r="K10276" t="s">
        <v>26</v>
      </c>
    </row>
    <row r="10277" spans="1:11" x14ac:dyDescent="0.25">
      <c r="A10277" s="1">
        <v>40940</v>
      </c>
      <c r="B10277" t="s">
        <v>134</v>
      </c>
      <c r="C10277" t="s">
        <v>26</v>
      </c>
      <c r="D10277" t="s">
        <v>26</v>
      </c>
      <c r="E10277" t="s">
        <v>26</v>
      </c>
      <c r="F10277">
        <v>385613796.85000002</v>
      </c>
      <c r="G10277">
        <v>340129818.94</v>
      </c>
      <c r="H10277">
        <v>483878734.88999999</v>
      </c>
      <c r="I10277" t="s">
        <v>26</v>
      </c>
      <c r="J10277" t="s">
        <v>26</v>
      </c>
      <c r="K10277" t="s">
        <v>26</v>
      </c>
    </row>
    <row r="10278" spans="1:11" x14ac:dyDescent="0.25">
      <c r="A10278" s="1">
        <v>40940</v>
      </c>
      <c r="B10278" t="s">
        <v>135</v>
      </c>
      <c r="C10278" t="s">
        <v>26</v>
      </c>
      <c r="D10278" t="s">
        <v>26</v>
      </c>
      <c r="E10278" t="s">
        <v>26</v>
      </c>
      <c r="F10278">
        <v>385307504.77999997</v>
      </c>
      <c r="G10278">
        <v>315318842.16000003</v>
      </c>
      <c r="H10278">
        <v>580897560.98000002</v>
      </c>
      <c r="I10278" t="s">
        <v>26</v>
      </c>
      <c r="J10278" t="s">
        <v>26</v>
      </c>
      <c r="K10278" t="s">
        <v>26</v>
      </c>
    </row>
    <row r="10279" spans="1:11" x14ac:dyDescent="0.25">
      <c r="A10279" s="1">
        <v>40940</v>
      </c>
      <c r="B10279" t="s">
        <v>136</v>
      </c>
      <c r="C10279" t="s">
        <v>26</v>
      </c>
      <c r="D10279" t="s">
        <v>26</v>
      </c>
      <c r="E10279" t="s">
        <v>26</v>
      </c>
      <c r="F10279">
        <v>430150547.13</v>
      </c>
      <c r="G10279">
        <v>366960666.75999999</v>
      </c>
      <c r="H10279">
        <v>627582035.79999995</v>
      </c>
      <c r="I10279" t="s">
        <v>26</v>
      </c>
      <c r="J10279" t="s">
        <v>26</v>
      </c>
      <c r="K10279" t="s">
        <v>26</v>
      </c>
    </row>
    <row r="10280" spans="1:11" x14ac:dyDescent="0.25">
      <c r="A10280" s="1">
        <v>40940</v>
      </c>
      <c r="B10280" t="s">
        <v>137</v>
      </c>
      <c r="C10280" t="s">
        <v>26</v>
      </c>
      <c r="D10280" t="s">
        <v>26</v>
      </c>
      <c r="E10280" t="s">
        <v>26</v>
      </c>
      <c r="F10280">
        <v>432693144.38999999</v>
      </c>
      <c r="G10280">
        <v>340247030.07999998</v>
      </c>
      <c r="H10280">
        <v>808503986.67999995</v>
      </c>
      <c r="I10280" t="s">
        <v>26</v>
      </c>
      <c r="J10280" t="s">
        <v>26</v>
      </c>
      <c r="K10280" t="s">
        <v>26</v>
      </c>
    </row>
    <row r="10281" spans="1:11" x14ac:dyDescent="0.25">
      <c r="A10281" s="1">
        <v>40940</v>
      </c>
      <c r="B10281" t="s">
        <v>138</v>
      </c>
      <c r="C10281" t="s">
        <v>26</v>
      </c>
      <c r="D10281" t="s">
        <v>26</v>
      </c>
      <c r="E10281" t="s">
        <v>26</v>
      </c>
      <c r="F10281">
        <v>509327347.38999999</v>
      </c>
      <c r="G10281">
        <v>394729108.25999999</v>
      </c>
      <c r="H10281">
        <v>874196962.74000001</v>
      </c>
      <c r="I10281" t="s">
        <v>26</v>
      </c>
      <c r="J10281" t="s">
        <v>26</v>
      </c>
      <c r="K10281" t="s">
        <v>26</v>
      </c>
    </row>
    <row r="10282" spans="1:11" x14ac:dyDescent="0.25">
      <c r="A10282" s="1">
        <v>40940</v>
      </c>
      <c r="B10282" t="s">
        <v>139</v>
      </c>
      <c r="C10282" t="s">
        <v>26</v>
      </c>
      <c r="D10282" t="s">
        <v>26</v>
      </c>
      <c r="E10282" t="s">
        <v>26</v>
      </c>
      <c r="F10282">
        <v>437478090.55000001</v>
      </c>
      <c r="G10282">
        <v>354793664.13999999</v>
      </c>
      <c r="H10282">
        <v>717218293.57000005</v>
      </c>
      <c r="I10282" t="s">
        <v>26</v>
      </c>
      <c r="J10282" t="s">
        <v>26</v>
      </c>
      <c r="K10282" t="s">
        <v>26</v>
      </c>
    </row>
    <row r="10283" spans="1:11" x14ac:dyDescent="0.25">
      <c r="A10283" s="1">
        <v>40940</v>
      </c>
      <c r="B10283" t="s">
        <v>140</v>
      </c>
      <c r="C10283" t="s">
        <v>26</v>
      </c>
      <c r="D10283" t="s">
        <v>26</v>
      </c>
      <c r="E10283" t="s">
        <v>26</v>
      </c>
      <c r="F10283">
        <v>369888439.66000003</v>
      </c>
      <c r="G10283">
        <v>298976664.48000002</v>
      </c>
      <c r="H10283">
        <v>578291002.48000002</v>
      </c>
      <c r="I10283" t="s">
        <v>26</v>
      </c>
      <c r="J10283" t="s">
        <v>26</v>
      </c>
      <c r="K10283" t="s">
        <v>26</v>
      </c>
    </row>
    <row r="10284" spans="1:11" x14ac:dyDescent="0.25">
      <c r="A10284" s="1">
        <v>40940</v>
      </c>
      <c r="B10284" t="s">
        <v>141</v>
      </c>
      <c r="C10284" t="s">
        <v>26</v>
      </c>
      <c r="D10284" t="s">
        <v>26</v>
      </c>
      <c r="E10284" t="s">
        <v>26</v>
      </c>
      <c r="F10284">
        <v>431522570.69</v>
      </c>
      <c r="G10284">
        <v>368281208.36000001</v>
      </c>
      <c r="H10284">
        <v>619374496.61000001</v>
      </c>
      <c r="I10284" t="s">
        <v>26</v>
      </c>
      <c r="J10284" t="s">
        <v>26</v>
      </c>
      <c r="K10284" t="s">
        <v>26</v>
      </c>
    </row>
    <row r="10285" spans="1:11" x14ac:dyDescent="0.25">
      <c r="A10285" s="1">
        <v>40940</v>
      </c>
      <c r="B10285" t="s">
        <v>142</v>
      </c>
      <c r="C10285" t="s">
        <v>26</v>
      </c>
      <c r="D10285" t="s">
        <v>26</v>
      </c>
      <c r="E10285" t="s">
        <v>26</v>
      </c>
      <c r="F10285">
        <v>405420782.88</v>
      </c>
      <c r="G10285">
        <v>325498185.68000001</v>
      </c>
      <c r="H10285">
        <v>642476432.10000002</v>
      </c>
      <c r="I10285" t="s">
        <v>26</v>
      </c>
      <c r="J10285" t="s">
        <v>26</v>
      </c>
      <c r="K10285" t="s">
        <v>26</v>
      </c>
    </row>
    <row r="10286" spans="1:11" x14ac:dyDescent="0.25">
      <c r="A10286" s="1">
        <v>40940</v>
      </c>
      <c r="B10286" t="s">
        <v>143</v>
      </c>
      <c r="C10286" t="s">
        <v>26</v>
      </c>
      <c r="D10286" t="s">
        <v>26</v>
      </c>
      <c r="E10286" t="s">
        <v>26</v>
      </c>
      <c r="F10286">
        <v>390340054.58999997</v>
      </c>
      <c r="G10286">
        <v>340575759.68000001</v>
      </c>
      <c r="H10286">
        <v>512747551.98000002</v>
      </c>
      <c r="I10286" t="s">
        <v>26</v>
      </c>
      <c r="J10286" t="s">
        <v>26</v>
      </c>
      <c r="K10286" t="s">
        <v>26</v>
      </c>
    </row>
    <row r="10287" spans="1:11" x14ac:dyDescent="0.25">
      <c r="A10287" s="1">
        <v>40940</v>
      </c>
      <c r="B10287" t="s">
        <v>144</v>
      </c>
      <c r="C10287" t="s">
        <v>26</v>
      </c>
      <c r="D10287" t="s">
        <v>26</v>
      </c>
      <c r="E10287" t="s">
        <v>26</v>
      </c>
      <c r="F10287">
        <v>392597669.12</v>
      </c>
      <c r="G10287">
        <v>321811060.73000002</v>
      </c>
      <c r="H10287">
        <v>619575827.11000001</v>
      </c>
      <c r="I10287" t="s">
        <v>26</v>
      </c>
      <c r="J10287" t="s">
        <v>26</v>
      </c>
      <c r="K10287" t="s">
        <v>26</v>
      </c>
    </row>
    <row r="10288" spans="1:11" x14ac:dyDescent="0.25">
      <c r="A10288" s="1">
        <v>40940</v>
      </c>
      <c r="B10288" t="s">
        <v>145</v>
      </c>
      <c r="C10288" t="s">
        <v>26</v>
      </c>
      <c r="D10288" t="s">
        <v>26</v>
      </c>
      <c r="E10288" t="s">
        <v>26</v>
      </c>
      <c r="F10288">
        <v>409236789.81</v>
      </c>
      <c r="G10288">
        <v>345994842.68000001</v>
      </c>
      <c r="H10288">
        <v>564408005.42999995</v>
      </c>
      <c r="I10288" t="s">
        <v>26</v>
      </c>
      <c r="J10288" t="s">
        <v>26</v>
      </c>
      <c r="K10288" t="s">
        <v>26</v>
      </c>
    </row>
    <row r="10289" spans="1:11" x14ac:dyDescent="0.25">
      <c r="A10289" s="1">
        <v>40940</v>
      </c>
      <c r="B10289" t="s">
        <v>146</v>
      </c>
      <c r="C10289" t="s">
        <v>26</v>
      </c>
      <c r="D10289" t="s">
        <v>26</v>
      </c>
      <c r="E10289" t="s">
        <v>26</v>
      </c>
      <c r="F10289">
        <v>430110931.74000001</v>
      </c>
      <c r="G10289">
        <v>353008261.44999999</v>
      </c>
      <c r="H10289">
        <v>620778741.53999996</v>
      </c>
      <c r="I10289" t="s">
        <v>26</v>
      </c>
      <c r="J10289" t="s">
        <v>26</v>
      </c>
      <c r="K10289" t="s">
        <v>26</v>
      </c>
    </row>
    <row r="10290" spans="1:11" x14ac:dyDescent="0.25">
      <c r="A10290" s="1">
        <v>40940</v>
      </c>
      <c r="B10290" t="s">
        <v>2</v>
      </c>
      <c r="C10290" t="s">
        <v>26</v>
      </c>
      <c r="D10290" t="s">
        <v>26</v>
      </c>
      <c r="E10290" t="s">
        <v>26</v>
      </c>
      <c r="F10290">
        <v>395820988.54000002</v>
      </c>
      <c r="G10290">
        <v>334525049.51999998</v>
      </c>
      <c r="H10290">
        <v>565774579.5</v>
      </c>
      <c r="I10290" t="s">
        <v>26</v>
      </c>
      <c r="J10290" t="s">
        <v>26</v>
      </c>
      <c r="K10290" t="s">
        <v>26</v>
      </c>
    </row>
    <row r="10291" spans="1:11" x14ac:dyDescent="0.25">
      <c r="A10291" s="1">
        <v>40940</v>
      </c>
      <c r="B10291" t="s">
        <v>147</v>
      </c>
      <c r="C10291" t="s">
        <v>26</v>
      </c>
      <c r="D10291" t="s">
        <v>26</v>
      </c>
      <c r="E10291" t="s">
        <v>26</v>
      </c>
      <c r="F10291">
        <v>415063110.79000002</v>
      </c>
      <c r="G10291">
        <v>330430868.81</v>
      </c>
      <c r="H10291">
        <v>603793054.23000002</v>
      </c>
      <c r="I10291" t="s">
        <v>26</v>
      </c>
      <c r="J10291" t="s">
        <v>26</v>
      </c>
      <c r="K10291" t="s">
        <v>26</v>
      </c>
    </row>
    <row r="10292" spans="1:11" x14ac:dyDescent="0.25">
      <c r="A10292" s="1">
        <v>40940</v>
      </c>
      <c r="B10292" t="s">
        <v>148</v>
      </c>
      <c r="C10292" t="s">
        <v>26</v>
      </c>
      <c r="D10292" t="s">
        <v>26</v>
      </c>
      <c r="E10292" t="s">
        <v>26</v>
      </c>
      <c r="F10292">
        <v>400353443.12</v>
      </c>
      <c r="G10292">
        <v>329377310.87</v>
      </c>
      <c r="H10292">
        <v>554558212.88999999</v>
      </c>
      <c r="I10292" t="s">
        <v>26</v>
      </c>
      <c r="J10292" t="s">
        <v>26</v>
      </c>
      <c r="K10292" t="s">
        <v>26</v>
      </c>
    </row>
    <row r="10293" spans="1:11" x14ac:dyDescent="0.25">
      <c r="A10293" s="1">
        <v>40940</v>
      </c>
      <c r="B10293" t="s">
        <v>149</v>
      </c>
      <c r="C10293" t="s">
        <v>26</v>
      </c>
      <c r="D10293" t="s">
        <v>26</v>
      </c>
      <c r="E10293" t="s">
        <v>26</v>
      </c>
      <c r="F10293">
        <v>394547255.89999998</v>
      </c>
      <c r="G10293">
        <v>318473900.88999999</v>
      </c>
      <c r="H10293">
        <v>557197151.71000004</v>
      </c>
      <c r="I10293" t="s">
        <v>26</v>
      </c>
      <c r="J10293" t="s">
        <v>26</v>
      </c>
      <c r="K10293" t="s">
        <v>26</v>
      </c>
    </row>
    <row r="10294" spans="1:11" x14ac:dyDescent="0.25">
      <c r="A10294" s="1">
        <v>40940</v>
      </c>
      <c r="B10294" t="s">
        <v>150</v>
      </c>
      <c r="C10294" t="s">
        <v>26</v>
      </c>
      <c r="D10294" t="s">
        <v>26</v>
      </c>
      <c r="E10294" t="s">
        <v>26</v>
      </c>
      <c r="F10294">
        <v>435388573.14999998</v>
      </c>
      <c r="G10294">
        <v>344791429.72000003</v>
      </c>
      <c r="H10294">
        <v>646901699.85000002</v>
      </c>
      <c r="I10294" t="s">
        <v>26</v>
      </c>
      <c r="J10294" t="s">
        <v>26</v>
      </c>
      <c r="K10294" t="s">
        <v>26</v>
      </c>
    </row>
    <row r="10295" spans="1:11" x14ac:dyDescent="0.25">
      <c r="A10295" s="1">
        <v>40940</v>
      </c>
      <c r="B10295" t="s">
        <v>151</v>
      </c>
      <c r="C10295" t="s">
        <v>26</v>
      </c>
      <c r="D10295" t="s">
        <v>26</v>
      </c>
      <c r="E10295" t="s">
        <v>26</v>
      </c>
      <c r="F10295">
        <v>353489299.51999998</v>
      </c>
      <c r="G10295">
        <v>291303041.94</v>
      </c>
      <c r="H10295">
        <v>530627668.38</v>
      </c>
      <c r="I10295" t="s">
        <v>26</v>
      </c>
      <c r="J10295" t="s">
        <v>26</v>
      </c>
      <c r="K10295" t="s">
        <v>26</v>
      </c>
    </row>
    <row r="10296" spans="1:11" x14ac:dyDescent="0.25">
      <c r="A10296" s="1">
        <v>40940</v>
      </c>
      <c r="B10296" t="s">
        <v>152</v>
      </c>
      <c r="C10296" t="s">
        <v>26</v>
      </c>
      <c r="D10296" t="s">
        <v>26</v>
      </c>
      <c r="E10296" t="s">
        <v>26</v>
      </c>
      <c r="F10296">
        <v>380071457.52999997</v>
      </c>
      <c r="G10296">
        <v>332163442.24000001</v>
      </c>
      <c r="H10296">
        <v>505750464.16000003</v>
      </c>
      <c r="I10296" t="s">
        <v>26</v>
      </c>
      <c r="J10296" t="s">
        <v>26</v>
      </c>
      <c r="K10296" t="s">
        <v>26</v>
      </c>
    </row>
    <row r="10297" spans="1:11" x14ac:dyDescent="0.25">
      <c r="A10297" s="1">
        <v>40940</v>
      </c>
      <c r="B10297" t="s">
        <v>153</v>
      </c>
      <c r="C10297" t="s">
        <v>26</v>
      </c>
      <c r="D10297" t="s">
        <v>26</v>
      </c>
      <c r="E10297" t="s">
        <v>26</v>
      </c>
      <c r="F10297">
        <v>466939808.25999999</v>
      </c>
      <c r="G10297">
        <v>405311885.06999999</v>
      </c>
      <c r="H10297">
        <v>608300700.03999996</v>
      </c>
      <c r="I10297" t="s">
        <v>26</v>
      </c>
      <c r="J10297" t="s">
        <v>26</v>
      </c>
      <c r="K10297" t="s">
        <v>26</v>
      </c>
    </row>
    <row r="10298" spans="1:11" x14ac:dyDescent="0.25">
      <c r="A10298" s="1">
        <v>40940</v>
      </c>
      <c r="B10298" t="s">
        <v>154</v>
      </c>
      <c r="C10298" t="s">
        <v>26</v>
      </c>
      <c r="D10298" t="s">
        <v>26</v>
      </c>
      <c r="E10298" t="s">
        <v>26</v>
      </c>
      <c r="F10298">
        <v>412933645.73000002</v>
      </c>
      <c r="G10298">
        <v>357072876.26999998</v>
      </c>
      <c r="H10298">
        <v>582049134.96000004</v>
      </c>
      <c r="I10298" t="s">
        <v>26</v>
      </c>
      <c r="J10298" t="s">
        <v>26</v>
      </c>
      <c r="K10298" t="s">
        <v>26</v>
      </c>
    </row>
    <row r="10299" spans="1:11" x14ac:dyDescent="0.25">
      <c r="A10299" s="1">
        <v>40940</v>
      </c>
      <c r="B10299" t="s">
        <v>155</v>
      </c>
      <c r="C10299" t="s">
        <v>26</v>
      </c>
      <c r="D10299" t="s">
        <v>26</v>
      </c>
      <c r="E10299" t="s">
        <v>26</v>
      </c>
      <c r="F10299">
        <v>384991531.19</v>
      </c>
      <c r="G10299">
        <v>335026197.56999999</v>
      </c>
      <c r="H10299">
        <v>514239928.54000002</v>
      </c>
      <c r="I10299" t="s">
        <v>26</v>
      </c>
      <c r="J10299" t="s">
        <v>26</v>
      </c>
      <c r="K10299" t="s">
        <v>26</v>
      </c>
    </row>
    <row r="10300" spans="1:11" x14ac:dyDescent="0.25">
      <c r="A10300" s="1">
        <v>40969</v>
      </c>
      <c r="B10300" t="s">
        <v>1</v>
      </c>
      <c r="C10300" t="s">
        <v>26</v>
      </c>
      <c r="D10300" t="s">
        <v>26</v>
      </c>
      <c r="E10300" t="s">
        <v>26</v>
      </c>
      <c r="F10300">
        <v>410126665.85000002</v>
      </c>
      <c r="G10300">
        <v>338119184.75</v>
      </c>
      <c r="H10300">
        <v>589013727.70000005</v>
      </c>
      <c r="I10300" t="s">
        <v>26</v>
      </c>
      <c r="J10300" t="s">
        <v>26</v>
      </c>
      <c r="K10300" t="s">
        <v>26</v>
      </c>
    </row>
    <row r="10301" spans="1:11" x14ac:dyDescent="0.25">
      <c r="A10301" s="1">
        <v>40969</v>
      </c>
      <c r="B10301" t="s">
        <v>126</v>
      </c>
      <c r="C10301" t="s">
        <v>26</v>
      </c>
      <c r="D10301" t="s">
        <v>26</v>
      </c>
      <c r="E10301" t="s">
        <v>26</v>
      </c>
      <c r="F10301">
        <v>415186520.44999999</v>
      </c>
      <c r="G10301">
        <v>346416974.81</v>
      </c>
      <c r="H10301">
        <v>588011601.85000002</v>
      </c>
      <c r="I10301" t="s">
        <v>26</v>
      </c>
      <c r="J10301" t="s">
        <v>26</v>
      </c>
      <c r="K10301" t="s">
        <v>26</v>
      </c>
    </row>
    <row r="10302" spans="1:11" x14ac:dyDescent="0.25">
      <c r="A10302" s="1">
        <v>40969</v>
      </c>
      <c r="B10302" t="s">
        <v>127</v>
      </c>
      <c r="C10302" t="s">
        <v>26</v>
      </c>
      <c r="D10302" t="s">
        <v>26</v>
      </c>
      <c r="E10302" t="s">
        <v>26</v>
      </c>
      <c r="F10302">
        <v>418832595.57999998</v>
      </c>
      <c r="G10302">
        <v>343313296.80000001</v>
      </c>
      <c r="H10302">
        <v>639263750.32000005</v>
      </c>
      <c r="I10302" t="s">
        <v>26</v>
      </c>
      <c r="J10302" t="s">
        <v>26</v>
      </c>
      <c r="K10302" t="s">
        <v>26</v>
      </c>
    </row>
    <row r="10303" spans="1:11" x14ac:dyDescent="0.25">
      <c r="A10303" s="1">
        <v>40969</v>
      </c>
      <c r="B10303" t="s">
        <v>113</v>
      </c>
      <c r="C10303" t="s">
        <v>26</v>
      </c>
      <c r="D10303" t="s">
        <v>26</v>
      </c>
      <c r="E10303" t="s">
        <v>26</v>
      </c>
      <c r="F10303">
        <v>409332428.99000001</v>
      </c>
      <c r="G10303">
        <v>336719165.77999997</v>
      </c>
      <c r="H10303">
        <v>574606173.82000005</v>
      </c>
      <c r="I10303" t="s">
        <v>26</v>
      </c>
      <c r="J10303" t="s">
        <v>26</v>
      </c>
      <c r="K10303" t="s">
        <v>26</v>
      </c>
    </row>
    <row r="10304" spans="1:11" x14ac:dyDescent="0.25">
      <c r="A10304" s="1">
        <v>40969</v>
      </c>
      <c r="B10304" t="s">
        <v>128</v>
      </c>
      <c r="C10304" t="s">
        <v>26</v>
      </c>
      <c r="D10304" t="s">
        <v>26</v>
      </c>
      <c r="E10304" t="s">
        <v>26</v>
      </c>
      <c r="F10304">
        <v>388582506.67000002</v>
      </c>
      <c r="G10304">
        <v>312247220.31999999</v>
      </c>
      <c r="H10304">
        <v>573288296.84000003</v>
      </c>
      <c r="I10304" t="s">
        <v>26</v>
      </c>
      <c r="J10304" t="s">
        <v>26</v>
      </c>
      <c r="K10304" t="s">
        <v>26</v>
      </c>
    </row>
    <row r="10305" spans="1:11" x14ac:dyDescent="0.25">
      <c r="A10305" s="1">
        <v>40969</v>
      </c>
      <c r="B10305" t="s">
        <v>129</v>
      </c>
      <c r="C10305" t="s">
        <v>26</v>
      </c>
      <c r="D10305" t="s">
        <v>26</v>
      </c>
      <c r="E10305" t="s">
        <v>26</v>
      </c>
      <c r="F10305">
        <v>417968913.99000001</v>
      </c>
      <c r="G10305">
        <v>362310368.43000001</v>
      </c>
      <c r="H10305">
        <v>566277888.98000002</v>
      </c>
      <c r="I10305" t="s">
        <v>26</v>
      </c>
      <c r="J10305" t="s">
        <v>26</v>
      </c>
      <c r="K10305" t="s">
        <v>26</v>
      </c>
    </row>
    <row r="10306" spans="1:11" x14ac:dyDescent="0.25">
      <c r="A10306" s="1">
        <v>40969</v>
      </c>
      <c r="B10306" t="s">
        <v>130</v>
      </c>
      <c r="C10306" t="s">
        <v>26</v>
      </c>
      <c r="D10306" t="s">
        <v>26</v>
      </c>
      <c r="E10306" t="s">
        <v>26</v>
      </c>
      <c r="F10306">
        <v>491073680.69999999</v>
      </c>
      <c r="G10306">
        <v>362335462.89999998</v>
      </c>
      <c r="H10306">
        <v>925882573.16999996</v>
      </c>
      <c r="I10306" t="s">
        <v>26</v>
      </c>
      <c r="J10306" t="s">
        <v>26</v>
      </c>
      <c r="K10306" t="s">
        <v>26</v>
      </c>
    </row>
    <row r="10307" spans="1:11" x14ac:dyDescent="0.25">
      <c r="A10307" s="1">
        <v>40969</v>
      </c>
      <c r="B10307" t="s">
        <v>131</v>
      </c>
      <c r="C10307" t="s">
        <v>26</v>
      </c>
      <c r="D10307" t="s">
        <v>26</v>
      </c>
      <c r="E10307" t="s">
        <v>26</v>
      </c>
      <c r="F10307">
        <v>471245663.38999999</v>
      </c>
      <c r="G10307">
        <v>371067368.62</v>
      </c>
      <c r="H10307">
        <v>775974986.89999998</v>
      </c>
      <c r="I10307" t="s">
        <v>26</v>
      </c>
      <c r="J10307" t="s">
        <v>26</v>
      </c>
      <c r="K10307" t="s">
        <v>26</v>
      </c>
    </row>
    <row r="10308" spans="1:11" x14ac:dyDescent="0.25">
      <c r="A10308" s="1">
        <v>40969</v>
      </c>
      <c r="B10308" t="s">
        <v>132</v>
      </c>
      <c r="C10308" t="s">
        <v>26</v>
      </c>
      <c r="D10308" t="s">
        <v>26</v>
      </c>
      <c r="E10308" t="s">
        <v>26</v>
      </c>
      <c r="F10308">
        <v>416805844.74000001</v>
      </c>
      <c r="G10308">
        <v>351485479.98000002</v>
      </c>
      <c r="H10308">
        <v>566266157.04999995</v>
      </c>
      <c r="I10308" t="s">
        <v>26</v>
      </c>
      <c r="J10308" t="s">
        <v>26</v>
      </c>
      <c r="K10308" t="s">
        <v>26</v>
      </c>
    </row>
    <row r="10309" spans="1:11" x14ac:dyDescent="0.25">
      <c r="A10309" s="1">
        <v>40969</v>
      </c>
      <c r="B10309" t="s">
        <v>133</v>
      </c>
      <c r="C10309" t="s">
        <v>26</v>
      </c>
      <c r="D10309" t="s">
        <v>26</v>
      </c>
      <c r="E10309" t="s">
        <v>26</v>
      </c>
      <c r="F10309">
        <v>370379405.50999999</v>
      </c>
      <c r="G10309">
        <v>317090864.31</v>
      </c>
      <c r="H10309">
        <v>501169230.42000002</v>
      </c>
      <c r="I10309" t="s">
        <v>26</v>
      </c>
      <c r="J10309" t="s">
        <v>26</v>
      </c>
      <c r="K10309" t="s">
        <v>26</v>
      </c>
    </row>
    <row r="10310" spans="1:11" x14ac:dyDescent="0.25">
      <c r="A10310" s="1">
        <v>40969</v>
      </c>
      <c r="B10310" t="s">
        <v>134</v>
      </c>
      <c r="C10310" t="s">
        <v>26</v>
      </c>
      <c r="D10310" t="s">
        <v>26</v>
      </c>
      <c r="E10310" t="s">
        <v>26</v>
      </c>
      <c r="F10310">
        <v>385999410.63999999</v>
      </c>
      <c r="G10310">
        <v>340674026.64999998</v>
      </c>
      <c r="H10310">
        <v>483975510.63</v>
      </c>
      <c r="I10310" t="s">
        <v>26</v>
      </c>
      <c r="J10310" t="s">
        <v>26</v>
      </c>
      <c r="K10310" t="s">
        <v>26</v>
      </c>
    </row>
    <row r="10311" spans="1:11" x14ac:dyDescent="0.25">
      <c r="A10311" s="1">
        <v>40969</v>
      </c>
      <c r="B10311" t="s">
        <v>135</v>
      </c>
      <c r="C10311" t="s">
        <v>26</v>
      </c>
      <c r="D10311" t="s">
        <v>26</v>
      </c>
      <c r="E10311" t="s">
        <v>26</v>
      </c>
      <c r="F10311">
        <v>385307504.77999997</v>
      </c>
      <c r="G10311">
        <v>315350374.05000001</v>
      </c>
      <c r="H10311">
        <v>580897560.98000002</v>
      </c>
      <c r="I10311" t="s">
        <v>26</v>
      </c>
      <c r="J10311" t="s">
        <v>26</v>
      </c>
      <c r="K10311" t="s">
        <v>26</v>
      </c>
    </row>
    <row r="10312" spans="1:11" x14ac:dyDescent="0.25">
      <c r="A10312" s="1">
        <v>40969</v>
      </c>
      <c r="B10312" t="s">
        <v>136</v>
      </c>
      <c r="C10312" t="s">
        <v>26</v>
      </c>
      <c r="D10312" t="s">
        <v>26</v>
      </c>
      <c r="E10312" t="s">
        <v>26</v>
      </c>
      <c r="F10312">
        <v>445851042.10000002</v>
      </c>
      <c r="G10312">
        <v>366483617.88999999</v>
      </c>
      <c r="H10312">
        <v>682369947.52999997</v>
      </c>
      <c r="I10312" t="s">
        <v>26</v>
      </c>
      <c r="J10312" t="s">
        <v>26</v>
      </c>
      <c r="K10312" t="s">
        <v>26</v>
      </c>
    </row>
    <row r="10313" spans="1:11" x14ac:dyDescent="0.25">
      <c r="A10313" s="1">
        <v>40969</v>
      </c>
      <c r="B10313" t="s">
        <v>137</v>
      </c>
      <c r="C10313" t="s">
        <v>26</v>
      </c>
      <c r="D10313" t="s">
        <v>26</v>
      </c>
      <c r="E10313" t="s">
        <v>26</v>
      </c>
      <c r="F10313">
        <v>433947954.50999999</v>
      </c>
      <c r="G10313">
        <v>339498486.61000001</v>
      </c>
      <c r="H10313">
        <v>817154979.34000003</v>
      </c>
      <c r="I10313" t="s">
        <v>26</v>
      </c>
      <c r="J10313" t="s">
        <v>26</v>
      </c>
      <c r="K10313" t="s">
        <v>26</v>
      </c>
    </row>
    <row r="10314" spans="1:11" x14ac:dyDescent="0.25">
      <c r="A10314" s="1">
        <v>40969</v>
      </c>
      <c r="B10314" t="s">
        <v>138</v>
      </c>
      <c r="C10314" t="s">
        <v>26</v>
      </c>
      <c r="D10314" t="s">
        <v>26</v>
      </c>
      <c r="E10314" t="s">
        <v>26</v>
      </c>
      <c r="F10314">
        <v>511014804.77999997</v>
      </c>
      <c r="G10314">
        <v>395558039.38</v>
      </c>
      <c r="H10314">
        <v>875770517.27999997</v>
      </c>
      <c r="I10314" t="s">
        <v>26</v>
      </c>
      <c r="J10314" t="s">
        <v>26</v>
      </c>
      <c r="K10314" t="s">
        <v>26</v>
      </c>
    </row>
    <row r="10315" spans="1:11" x14ac:dyDescent="0.25">
      <c r="A10315" s="1">
        <v>40969</v>
      </c>
      <c r="B10315" t="s">
        <v>139</v>
      </c>
      <c r="C10315" t="s">
        <v>26</v>
      </c>
      <c r="D10315" t="s">
        <v>26</v>
      </c>
      <c r="E10315" t="s">
        <v>26</v>
      </c>
      <c r="F10315">
        <v>437828073.01999998</v>
      </c>
      <c r="G10315">
        <v>355325854.63999999</v>
      </c>
      <c r="H10315">
        <v>717218293.57000005</v>
      </c>
      <c r="I10315" t="s">
        <v>26</v>
      </c>
      <c r="J10315" t="s">
        <v>26</v>
      </c>
      <c r="K10315" t="s">
        <v>26</v>
      </c>
    </row>
    <row r="10316" spans="1:11" x14ac:dyDescent="0.25">
      <c r="A10316" s="1">
        <v>40969</v>
      </c>
      <c r="B10316" t="s">
        <v>140</v>
      </c>
      <c r="C10316" t="s">
        <v>26</v>
      </c>
      <c r="D10316" t="s">
        <v>26</v>
      </c>
      <c r="E10316" t="s">
        <v>26</v>
      </c>
      <c r="F10316">
        <v>370258328.10000002</v>
      </c>
      <c r="G10316">
        <v>299484924.81</v>
      </c>
      <c r="H10316">
        <v>578291002.48000002</v>
      </c>
      <c r="I10316" t="s">
        <v>26</v>
      </c>
      <c r="J10316" t="s">
        <v>26</v>
      </c>
      <c r="K10316" t="s">
        <v>26</v>
      </c>
    </row>
    <row r="10317" spans="1:11" x14ac:dyDescent="0.25">
      <c r="A10317" s="1">
        <v>40969</v>
      </c>
      <c r="B10317" t="s">
        <v>141</v>
      </c>
      <c r="C10317" t="s">
        <v>26</v>
      </c>
      <c r="D10317" t="s">
        <v>26</v>
      </c>
      <c r="E10317" t="s">
        <v>26</v>
      </c>
      <c r="F10317">
        <v>432126702.29000002</v>
      </c>
      <c r="G10317">
        <v>369128255.13999999</v>
      </c>
      <c r="H10317">
        <v>619374496.61000001</v>
      </c>
      <c r="I10317" t="s">
        <v>26</v>
      </c>
      <c r="J10317" t="s">
        <v>26</v>
      </c>
      <c r="K10317" t="s">
        <v>26</v>
      </c>
    </row>
    <row r="10318" spans="1:11" x14ac:dyDescent="0.25">
      <c r="A10318" s="1">
        <v>40969</v>
      </c>
      <c r="B10318" t="s">
        <v>142</v>
      </c>
      <c r="C10318" t="s">
        <v>26</v>
      </c>
      <c r="D10318" t="s">
        <v>26</v>
      </c>
      <c r="E10318" t="s">
        <v>26</v>
      </c>
      <c r="F10318">
        <v>405704577.43000001</v>
      </c>
      <c r="G10318">
        <v>325856233.69</v>
      </c>
      <c r="H10318">
        <v>642476432.10000002</v>
      </c>
      <c r="I10318" t="s">
        <v>26</v>
      </c>
      <c r="J10318" t="s">
        <v>26</v>
      </c>
      <c r="K10318" t="s">
        <v>26</v>
      </c>
    </row>
    <row r="10319" spans="1:11" x14ac:dyDescent="0.25">
      <c r="A10319" s="1">
        <v>40969</v>
      </c>
      <c r="B10319" t="s">
        <v>143</v>
      </c>
      <c r="C10319" t="s">
        <v>26</v>
      </c>
      <c r="D10319" t="s">
        <v>26</v>
      </c>
      <c r="E10319" t="s">
        <v>26</v>
      </c>
      <c r="F10319">
        <v>392252720.86000001</v>
      </c>
      <c r="G10319">
        <v>343436596.06</v>
      </c>
      <c r="H10319">
        <v>512747551.98000002</v>
      </c>
      <c r="I10319" t="s">
        <v>26</v>
      </c>
      <c r="J10319" t="s">
        <v>26</v>
      </c>
      <c r="K10319" t="s">
        <v>26</v>
      </c>
    </row>
    <row r="10320" spans="1:11" x14ac:dyDescent="0.25">
      <c r="A10320" s="1">
        <v>40969</v>
      </c>
      <c r="B10320" t="s">
        <v>144</v>
      </c>
      <c r="C10320" t="s">
        <v>26</v>
      </c>
      <c r="D10320" t="s">
        <v>26</v>
      </c>
      <c r="E10320" t="s">
        <v>26</v>
      </c>
      <c r="F10320">
        <v>392636928.88</v>
      </c>
      <c r="G10320">
        <v>321843241.82999998</v>
      </c>
      <c r="H10320">
        <v>619575827.11000001</v>
      </c>
      <c r="I10320" t="s">
        <v>26</v>
      </c>
      <c r="J10320" t="s">
        <v>26</v>
      </c>
      <c r="K10320" t="s">
        <v>26</v>
      </c>
    </row>
    <row r="10321" spans="1:11" x14ac:dyDescent="0.25">
      <c r="A10321" s="1">
        <v>40969</v>
      </c>
      <c r="B10321" t="s">
        <v>145</v>
      </c>
      <c r="C10321" t="s">
        <v>26</v>
      </c>
      <c r="D10321" t="s">
        <v>26</v>
      </c>
      <c r="E10321" t="s">
        <v>26</v>
      </c>
      <c r="F10321">
        <v>413206386.67000002</v>
      </c>
      <c r="G10321">
        <v>344264868.45999998</v>
      </c>
      <c r="H10321">
        <v>580211429.58000004</v>
      </c>
      <c r="I10321" t="s">
        <v>26</v>
      </c>
      <c r="J10321" t="s">
        <v>26</v>
      </c>
      <c r="K10321" t="s">
        <v>26</v>
      </c>
    </row>
    <row r="10322" spans="1:11" x14ac:dyDescent="0.25">
      <c r="A10322" s="1">
        <v>40969</v>
      </c>
      <c r="B10322" t="s">
        <v>146</v>
      </c>
      <c r="C10322" t="s">
        <v>26</v>
      </c>
      <c r="D10322" t="s">
        <v>26</v>
      </c>
      <c r="E10322" t="s">
        <v>26</v>
      </c>
      <c r="F10322">
        <v>431530297.81999999</v>
      </c>
      <c r="G10322">
        <v>355196912.67000002</v>
      </c>
      <c r="H10322">
        <v>620778741.53999996</v>
      </c>
      <c r="I10322" t="s">
        <v>26</v>
      </c>
      <c r="J10322" t="s">
        <v>26</v>
      </c>
      <c r="K10322" t="s">
        <v>26</v>
      </c>
    </row>
    <row r="10323" spans="1:11" x14ac:dyDescent="0.25">
      <c r="A10323" s="1">
        <v>40969</v>
      </c>
      <c r="B10323" t="s">
        <v>2</v>
      </c>
      <c r="C10323" t="s">
        <v>26</v>
      </c>
      <c r="D10323" t="s">
        <v>26</v>
      </c>
      <c r="E10323" t="s">
        <v>26</v>
      </c>
      <c r="F10323">
        <v>396335555.81999999</v>
      </c>
      <c r="G10323">
        <v>335562077.18000001</v>
      </c>
      <c r="H10323">
        <v>564982495.09000003</v>
      </c>
      <c r="I10323" t="s">
        <v>26</v>
      </c>
      <c r="J10323" t="s">
        <v>26</v>
      </c>
      <c r="K10323" t="s">
        <v>26</v>
      </c>
    </row>
    <row r="10324" spans="1:11" x14ac:dyDescent="0.25">
      <c r="A10324" s="1">
        <v>40969</v>
      </c>
      <c r="B10324" t="s">
        <v>147</v>
      </c>
      <c r="C10324" t="s">
        <v>26</v>
      </c>
      <c r="D10324" t="s">
        <v>26</v>
      </c>
      <c r="E10324" t="s">
        <v>26</v>
      </c>
      <c r="F10324">
        <v>415146123.41000003</v>
      </c>
      <c r="G10324">
        <v>330563041.16000003</v>
      </c>
      <c r="H10324">
        <v>603793054.23000002</v>
      </c>
      <c r="I10324" t="s">
        <v>26</v>
      </c>
      <c r="J10324" t="s">
        <v>26</v>
      </c>
      <c r="K10324" t="s">
        <v>26</v>
      </c>
    </row>
    <row r="10325" spans="1:11" x14ac:dyDescent="0.25">
      <c r="A10325" s="1">
        <v>40969</v>
      </c>
      <c r="B10325" t="s">
        <v>148</v>
      </c>
      <c r="C10325" t="s">
        <v>26</v>
      </c>
      <c r="D10325" t="s">
        <v>26</v>
      </c>
      <c r="E10325" t="s">
        <v>26</v>
      </c>
      <c r="F10325">
        <v>400833867.25</v>
      </c>
      <c r="G10325">
        <v>329014995.81999999</v>
      </c>
      <c r="H10325">
        <v>556443710.82000005</v>
      </c>
      <c r="I10325" t="s">
        <v>26</v>
      </c>
      <c r="J10325" t="s">
        <v>26</v>
      </c>
      <c r="K10325" t="s">
        <v>26</v>
      </c>
    </row>
    <row r="10326" spans="1:11" x14ac:dyDescent="0.25">
      <c r="A10326" s="1">
        <v>40969</v>
      </c>
      <c r="B10326" t="s">
        <v>149</v>
      </c>
      <c r="C10326" t="s">
        <v>26</v>
      </c>
      <c r="D10326" t="s">
        <v>26</v>
      </c>
      <c r="E10326" t="s">
        <v>26</v>
      </c>
      <c r="F10326">
        <v>396993448.88</v>
      </c>
      <c r="G10326">
        <v>319015306.51999998</v>
      </c>
      <c r="H10326">
        <v>563103441.51999998</v>
      </c>
      <c r="I10326" t="s">
        <v>26</v>
      </c>
      <c r="J10326" t="s">
        <v>26</v>
      </c>
      <c r="K10326" t="s">
        <v>26</v>
      </c>
    </row>
    <row r="10327" spans="1:11" x14ac:dyDescent="0.25">
      <c r="A10327" s="1">
        <v>40969</v>
      </c>
      <c r="B10327" t="s">
        <v>150</v>
      </c>
      <c r="C10327" t="s">
        <v>26</v>
      </c>
      <c r="D10327" t="s">
        <v>26</v>
      </c>
      <c r="E10327" t="s">
        <v>26</v>
      </c>
      <c r="F10327">
        <v>436607661.16000003</v>
      </c>
      <c r="G10327">
        <v>346653303.44</v>
      </c>
      <c r="H10327">
        <v>646901699.85000002</v>
      </c>
      <c r="I10327" t="s">
        <v>26</v>
      </c>
      <c r="J10327" t="s">
        <v>26</v>
      </c>
      <c r="K10327" t="s">
        <v>26</v>
      </c>
    </row>
    <row r="10328" spans="1:11" x14ac:dyDescent="0.25">
      <c r="A10328" s="1">
        <v>40969</v>
      </c>
      <c r="B10328" t="s">
        <v>151</v>
      </c>
      <c r="C10328" t="s">
        <v>26</v>
      </c>
      <c r="D10328" t="s">
        <v>26</v>
      </c>
      <c r="E10328" t="s">
        <v>26</v>
      </c>
      <c r="F10328">
        <v>358084660.41000003</v>
      </c>
      <c r="G10328">
        <v>287894796.35000002</v>
      </c>
      <c r="H10328">
        <v>555620231.55999994</v>
      </c>
      <c r="I10328" t="s">
        <v>26</v>
      </c>
      <c r="J10328" t="s">
        <v>26</v>
      </c>
      <c r="K10328" t="s">
        <v>26</v>
      </c>
    </row>
    <row r="10329" spans="1:11" x14ac:dyDescent="0.25">
      <c r="A10329" s="1">
        <v>40969</v>
      </c>
      <c r="B10329" t="s">
        <v>152</v>
      </c>
      <c r="C10329" t="s">
        <v>26</v>
      </c>
      <c r="D10329" t="s">
        <v>26</v>
      </c>
      <c r="E10329" t="s">
        <v>26</v>
      </c>
      <c r="F10329">
        <v>381477721.92000002</v>
      </c>
      <c r="G10329">
        <v>333624961.38</v>
      </c>
      <c r="H10329">
        <v>507065415.36000001</v>
      </c>
      <c r="I10329" t="s">
        <v>26</v>
      </c>
      <c r="J10329" t="s">
        <v>26</v>
      </c>
      <c r="K10329" t="s">
        <v>26</v>
      </c>
    </row>
    <row r="10330" spans="1:11" x14ac:dyDescent="0.25">
      <c r="A10330" s="1">
        <v>40969</v>
      </c>
      <c r="B10330" t="s">
        <v>153</v>
      </c>
      <c r="C10330" t="s">
        <v>26</v>
      </c>
      <c r="D10330" t="s">
        <v>26</v>
      </c>
      <c r="E10330" t="s">
        <v>26</v>
      </c>
      <c r="F10330">
        <v>467079890.19999999</v>
      </c>
      <c r="G10330">
        <v>404460730.11000001</v>
      </c>
      <c r="H10330">
        <v>610429752.49000001</v>
      </c>
      <c r="I10330" t="s">
        <v>26</v>
      </c>
      <c r="J10330" t="s">
        <v>26</v>
      </c>
      <c r="K10330" t="s">
        <v>26</v>
      </c>
    </row>
    <row r="10331" spans="1:11" x14ac:dyDescent="0.25">
      <c r="A10331" s="1">
        <v>40969</v>
      </c>
      <c r="B10331" t="s">
        <v>154</v>
      </c>
      <c r="C10331" t="s">
        <v>26</v>
      </c>
      <c r="D10331" t="s">
        <v>26</v>
      </c>
      <c r="E10331" t="s">
        <v>26</v>
      </c>
      <c r="F10331">
        <v>414131153.31</v>
      </c>
      <c r="G10331">
        <v>358786826.07999998</v>
      </c>
      <c r="H10331">
        <v>582049134.96000004</v>
      </c>
      <c r="I10331" t="s">
        <v>26</v>
      </c>
      <c r="J10331" t="s">
        <v>26</v>
      </c>
      <c r="K10331" t="s">
        <v>26</v>
      </c>
    </row>
    <row r="10332" spans="1:11" x14ac:dyDescent="0.25">
      <c r="A10332" s="1">
        <v>40969</v>
      </c>
      <c r="B10332" t="s">
        <v>155</v>
      </c>
      <c r="C10332" t="s">
        <v>26</v>
      </c>
      <c r="D10332" t="s">
        <v>26</v>
      </c>
      <c r="E10332" t="s">
        <v>26</v>
      </c>
      <c r="F10332">
        <v>385184026.95999998</v>
      </c>
      <c r="G10332">
        <v>335294218.51999998</v>
      </c>
      <c r="H10332">
        <v>514239928.54000002</v>
      </c>
      <c r="I10332" t="s">
        <v>26</v>
      </c>
      <c r="J10332" t="s">
        <v>26</v>
      </c>
      <c r="K10332" t="s">
        <v>26</v>
      </c>
    </row>
    <row r="10333" spans="1:11" x14ac:dyDescent="0.25">
      <c r="A10333" s="1">
        <v>41000</v>
      </c>
      <c r="B10333" t="s">
        <v>1</v>
      </c>
      <c r="C10333" t="s">
        <v>26</v>
      </c>
      <c r="D10333" t="s">
        <v>26</v>
      </c>
      <c r="E10333" t="s">
        <v>26</v>
      </c>
      <c r="F10333">
        <v>412751476.50999999</v>
      </c>
      <c r="G10333">
        <v>337983937.06999999</v>
      </c>
      <c r="H10333">
        <v>597613328.13</v>
      </c>
      <c r="I10333" t="s">
        <v>26</v>
      </c>
      <c r="J10333" t="s">
        <v>26</v>
      </c>
      <c r="K10333" t="s">
        <v>26</v>
      </c>
    </row>
    <row r="10334" spans="1:11" x14ac:dyDescent="0.25">
      <c r="A10334" s="1">
        <v>41000</v>
      </c>
      <c r="B10334" t="s">
        <v>126</v>
      </c>
      <c r="C10334" t="s">
        <v>26</v>
      </c>
      <c r="D10334" t="s">
        <v>26</v>
      </c>
      <c r="E10334" t="s">
        <v>26</v>
      </c>
      <c r="F10334">
        <v>415560188.31999999</v>
      </c>
      <c r="G10334">
        <v>347005883.67000002</v>
      </c>
      <c r="H10334">
        <v>587952800.69000006</v>
      </c>
      <c r="I10334" t="s">
        <v>26</v>
      </c>
      <c r="J10334" t="s">
        <v>26</v>
      </c>
      <c r="K10334" t="s">
        <v>26</v>
      </c>
    </row>
    <row r="10335" spans="1:11" x14ac:dyDescent="0.25">
      <c r="A10335" s="1">
        <v>41000</v>
      </c>
      <c r="B10335" t="s">
        <v>127</v>
      </c>
      <c r="C10335" t="s">
        <v>26</v>
      </c>
      <c r="D10335" t="s">
        <v>26</v>
      </c>
      <c r="E10335" t="s">
        <v>26</v>
      </c>
      <c r="F10335">
        <v>422141373.08999997</v>
      </c>
      <c r="G10335">
        <v>343072977.49000001</v>
      </c>
      <c r="H10335">
        <v>651665467.08000004</v>
      </c>
      <c r="I10335" t="s">
        <v>26</v>
      </c>
      <c r="J10335" t="s">
        <v>26</v>
      </c>
      <c r="K10335" t="s">
        <v>26</v>
      </c>
    </row>
    <row r="10336" spans="1:11" x14ac:dyDescent="0.25">
      <c r="A10336" s="1">
        <v>41000</v>
      </c>
      <c r="B10336" t="s">
        <v>113</v>
      </c>
      <c r="C10336" t="s">
        <v>26</v>
      </c>
      <c r="D10336" t="s">
        <v>26</v>
      </c>
      <c r="E10336" t="s">
        <v>26</v>
      </c>
      <c r="F10336">
        <v>413098287.32999998</v>
      </c>
      <c r="G10336">
        <v>336079399.36000001</v>
      </c>
      <c r="H10336">
        <v>586730364.09000003</v>
      </c>
      <c r="I10336" t="s">
        <v>26</v>
      </c>
      <c r="J10336" t="s">
        <v>26</v>
      </c>
      <c r="K10336" t="s">
        <v>26</v>
      </c>
    </row>
    <row r="10337" spans="1:11" x14ac:dyDescent="0.25">
      <c r="A10337" s="1">
        <v>41000</v>
      </c>
      <c r="B10337" t="s">
        <v>128</v>
      </c>
      <c r="C10337" t="s">
        <v>26</v>
      </c>
      <c r="D10337" t="s">
        <v>26</v>
      </c>
      <c r="E10337" t="s">
        <v>26</v>
      </c>
      <c r="F10337">
        <v>389631679.44</v>
      </c>
      <c r="G10337">
        <v>313027838.37</v>
      </c>
      <c r="H10337">
        <v>575008161.73000002</v>
      </c>
      <c r="I10337" t="s">
        <v>26</v>
      </c>
      <c r="J10337" t="s">
        <v>26</v>
      </c>
      <c r="K10337" t="s">
        <v>26</v>
      </c>
    </row>
    <row r="10338" spans="1:11" x14ac:dyDescent="0.25">
      <c r="A10338" s="1">
        <v>41000</v>
      </c>
      <c r="B10338" t="s">
        <v>129</v>
      </c>
      <c r="C10338" t="s">
        <v>26</v>
      </c>
      <c r="D10338" t="s">
        <v>26</v>
      </c>
      <c r="E10338" t="s">
        <v>26</v>
      </c>
      <c r="F10338">
        <v>418219695.33999997</v>
      </c>
      <c r="G10338">
        <v>362672678.80000001</v>
      </c>
      <c r="H10338">
        <v>566277888.98000002</v>
      </c>
      <c r="I10338" t="s">
        <v>26</v>
      </c>
      <c r="J10338" t="s">
        <v>26</v>
      </c>
      <c r="K10338" t="s">
        <v>26</v>
      </c>
    </row>
    <row r="10339" spans="1:11" x14ac:dyDescent="0.25">
      <c r="A10339" s="1">
        <v>41000</v>
      </c>
      <c r="B10339" t="s">
        <v>130</v>
      </c>
      <c r="C10339" t="s">
        <v>26</v>
      </c>
      <c r="D10339" t="s">
        <v>26</v>
      </c>
      <c r="E10339" t="s">
        <v>26</v>
      </c>
      <c r="F10339">
        <v>492154042.79000002</v>
      </c>
      <c r="G10339">
        <v>363784804.75</v>
      </c>
      <c r="H10339">
        <v>925882573.16999996</v>
      </c>
      <c r="I10339" t="s">
        <v>26</v>
      </c>
      <c r="J10339" t="s">
        <v>26</v>
      </c>
      <c r="K10339" t="s">
        <v>26</v>
      </c>
    </row>
    <row r="10340" spans="1:11" x14ac:dyDescent="0.25">
      <c r="A10340" s="1">
        <v>41000</v>
      </c>
      <c r="B10340" t="s">
        <v>131</v>
      </c>
      <c r="C10340" t="s">
        <v>26</v>
      </c>
      <c r="D10340" t="s">
        <v>26</v>
      </c>
      <c r="E10340" t="s">
        <v>26</v>
      </c>
      <c r="F10340">
        <v>471905407.31999999</v>
      </c>
      <c r="G10340">
        <v>371995037.04000002</v>
      </c>
      <c r="H10340">
        <v>775974986.89999998</v>
      </c>
      <c r="I10340" t="s">
        <v>26</v>
      </c>
      <c r="J10340" t="s">
        <v>26</v>
      </c>
      <c r="K10340" t="s">
        <v>26</v>
      </c>
    </row>
    <row r="10341" spans="1:11" x14ac:dyDescent="0.25">
      <c r="A10341" s="1">
        <v>41000</v>
      </c>
      <c r="B10341" t="s">
        <v>132</v>
      </c>
      <c r="C10341" t="s">
        <v>26</v>
      </c>
      <c r="D10341" t="s">
        <v>26</v>
      </c>
      <c r="E10341" t="s">
        <v>26</v>
      </c>
      <c r="F10341">
        <v>417097608.82999998</v>
      </c>
      <c r="G10341">
        <v>351907262.55000001</v>
      </c>
      <c r="H10341">
        <v>566266157.04999995</v>
      </c>
      <c r="I10341" t="s">
        <v>26</v>
      </c>
      <c r="J10341" t="s">
        <v>26</v>
      </c>
      <c r="K10341" t="s">
        <v>26</v>
      </c>
    </row>
    <row r="10342" spans="1:11" x14ac:dyDescent="0.25">
      <c r="A10342" s="1">
        <v>41000</v>
      </c>
      <c r="B10342" t="s">
        <v>133</v>
      </c>
      <c r="C10342" t="s">
        <v>26</v>
      </c>
      <c r="D10342" t="s">
        <v>26</v>
      </c>
      <c r="E10342" t="s">
        <v>26</v>
      </c>
      <c r="F10342">
        <v>371601657.54000002</v>
      </c>
      <c r="G10342">
        <v>319405627.62</v>
      </c>
      <c r="H10342">
        <v>500367359.64999998</v>
      </c>
      <c r="I10342" t="s">
        <v>26</v>
      </c>
      <c r="J10342" t="s">
        <v>26</v>
      </c>
      <c r="K10342" t="s">
        <v>26</v>
      </c>
    </row>
    <row r="10343" spans="1:11" x14ac:dyDescent="0.25">
      <c r="A10343" s="1">
        <v>41000</v>
      </c>
      <c r="B10343" t="s">
        <v>134</v>
      </c>
      <c r="C10343" t="s">
        <v>26</v>
      </c>
      <c r="D10343" t="s">
        <v>26</v>
      </c>
      <c r="E10343" t="s">
        <v>26</v>
      </c>
      <c r="F10343">
        <v>386115210.47000003</v>
      </c>
      <c r="G10343">
        <v>340844363.66000003</v>
      </c>
      <c r="H10343">
        <v>483975510.63</v>
      </c>
      <c r="I10343" t="s">
        <v>26</v>
      </c>
      <c r="J10343" t="s">
        <v>26</v>
      </c>
      <c r="K10343" t="s">
        <v>26</v>
      </c>
    </row>
    <row r="10344" spans="1:11" x14ac:dyDescent="0.25">
      <c r="A10344" s="1">
        <v>41000</v>
      </c>
      <c r="B10344" t="s">
        <v>135</v>
      </c>
      <c r="C10344" t="s">
        <v>26</v>
      </c>
      <c r="D10344" t="s">
        <v>26</v>
      </c>
      <c r="E10344" t="s">
        <v>26</v>
      </c>
      <c r="F10344">
        <v>385692812.27999997</v>
      </c>
      <c r="G10344">
        <v>315886469.68000001</v>
      </c>
      <c r="H10344">
        <v>580897560.98000002</v>
      </c>
      <c r="I10344" t="s">
        <v>26</v>
      </c>
      <c r="J10344" t="s">
        <v>26</v>
      </c>
      <c r="K10344" t="s">
        <v>26</v>
      </c>
    </row>
    <row r="10345" spans="1:11" x14ac:dyDescent="0.25">
      <c r="A10345" s="1">
        <v>41000</v>
      </c>
      <c r="B10345" t="s">
        <v>136</v>
      </c>
      <c r="C10345" t="s">
        <v>26</v>
      </c>
      <c r="D10345" t="s">
        <v>26</v>
      </c>
      <c r="E10345" t="s">
        <v>26</v>
      </c>
      <c r="F10345">
        <v>446831914.38999999</v>
      </c>
      <c r="G10345">
        <v>367912904</v>
      </c>
      <c r="H10345">
        <v>682369947.52999997</v>
      </c>
      <c r="I10345" t="s">
        <v>26</v>
      </c>
      <c r="J10345" t="s">
        <v>26</v>
      </c>
      <c r="K10345" t="s">
        <v>26</v>
      </c>
    </row>
    <row r="10346" spans="1:11" x14ac:dyDescent="0.25">
      <c r="A10346" s="1">
        <v>41000</v>
      </c>
      <c r="B10346" t="s">
        <v>137</v>
      </c>
      <c r="C10346" t="s">
        <v>26</v>
      </c>
      <c r="D10346" t="s">
        <v>26</v>
      </c>
      <c r="E10346" t="s">
        <v>26</v>
      </c>
      <c r="F10346">
        <v>438070460.07999998</v>
      </c>
      <c r="G10346">
        <v>335628203.86000001</v>
      </c>
      <c r="H10346">
        <v>850494902.5</v>
      </c>
      <c r="I10346" t="s">
        <v>26</v>
      </c>
      <c r="J10346" t="s">
        <v>26</v>
      </c>
      <c r="K10346" t="s">
        <v>26</v>
      </c>
    </row>
    <row r="10347" spans="1:11" x14ac:dyDescent="0.25">
      <c r="A10347" s="1">
        <v>41000</v>
      </c>
      <c r="B10347" t="s">
        <v>138</v>
      </c>
      <c r="C10347" t="s">
        <v>26</v>
      </c>
      <c r="D10347" t="s">
        <v>26</v>
      </c>
      <c r="E10347" t="s">
        <v>26</v>
      </c>
      <c r="F10347">
        <v>511832428.47000003</v>
      </c>
      <c r="G10347">
        <v>396665601.88999999</v>
      </c>
      <c r="H10347">
        <v>875770517.27999997</v>
      </c>
      <c r="I10347" t="s">
        <v>26</v>
      </c>
      <c r="J10347" t="s">
        <v>26</v>
      </c>
      <c r="K10347" t="s">
        <v>26</v>
      </c>
    </row>
    <row r="10348" spans="1:11" x14ac:dyDescent="0.25">
      <c r="A10348" s="1">
        <v>41000</v>
      </c>
      <c r="B10348" t="s">
        <v>139</v>
      </c>
      <c r="C10348" t="s">
        <v>26</v>
      </c>
      <c r="D10348" t="s">
        <v>26</v>
      </c>
      <c r="E10348" t="s">
        <v>26</v>
      </c>
      <c r="F10348">
        <v>438528597.94</v>
      </c>
      <c r="G10348">
        <v>356285234.44999999</v>
      </c>
      <c r="H10348">
        <v>717218293.57000005</v>
      </c>
      <c r="I10348" t="s">
        <v>26</v>
      </c>
      <c r="J10348" t="s">
        <v>26</v>
      </c>
      <c r="K10348" t="s">
        <v>26</v>
      </c>
    </row>
    <row r="10349" spans="1:11" x14ac:dyDescent="0.25">
      <c r="A10349" s="1">
        <v>41000</v>
      </c>
      <c r="B10349" t="s">
        <v>140</v>
      </c>
      <c r="C10349" t="s">
        <v>26</v>
      </c>
      <c r="D10349" t="s">
        <v>26</v>
      </c>
      <c r="E10349" t="s">
        <v>26</v>
      </c>
      <c r="F10349">
        <v>370628586.43000001</v>
      </c>
      <c r="G10349">
        <v>299994049.18000001</v>
      </c>
      <c r="H10349">
        <v>578291002.48000002</v>
      </c>
      <c r="I10349" t="s">
        <v>26</v>
      </c>
      <c r="J10349" t="s">
        <v>26</v>
      </c>
      <c r="K10349" t="s">
        <v>26</v>
      </c>
    </row>
    <row r="10350" spans="1:11" x14ac:dyDescent="0.25">
      <c r="A10350" s="1">
        <v>41000</v>
      </c>
      <c r="B10350" t="s">
        <v>141</v>
      </c>
      <c r="C10350" t="s">
        <v>26</v>
      </c>
      <c r="D10350" t="s">
        <v>26</v>
      </c>
      <c r="E10350" t="s">
        <v>26</v>
      </c>
      <c r="F10350">
        <v>432861317.68000001</v>
      </c>
      <c r="G10350">
        <v>370198727.07999998</v>
      </c>
      <c r="H10350">
        <v>619374496.61000001</v>
      </c>
      <c r="I10350" t="s">
        <v>26</v>
      </c>
      <c r="J10350" t="s">
        <v>26</v>
      </c>
      <c r="K10350" t="s">
        <v>26</v>
      </c>
    </row>
    <row r="10351" spans="1:11" x14ac:dyDescent="0.25">
      <c r="A10351" s="1">
        <v>41000</v>
      </c>
      <c r="B10351" t="s">
        <v>142</v>
      </c>
      <c r="C10351" t="s">
        <v>26</v>
      </c>
      <c r="D10351" t="s">
        <v>26</v>
      </c>
      <c r="E10351" t="s">
        <v>26</v>
      </c>
      <c r="F10351">
        <v>407570818.48000002</v>
      </c>
      <c r="G10351">
        <v>328463083.55000001</v>
      </c>
      <c r="H10351">
        <v>642412184.46000004</v>
      </c>
      <c r="I10351" t="s">
        <v>26</v>
      </c>
      <c r="J10351" t="s">
        <v>26</v>
      </c>
      <c r="K10351" t="s">
        <v>26</v>
      </c>
    </row>
    <row r="10352" spans="1:11" x14ac:dyDescent="0.25">
      <c r="A10352" s="1">
        <v>41000</v>
      </c>
      <c r="B10352" t="s">
        <v>143</v>
      </c>
      <c r="C10352" t="s">
        <v>26</v>
      </c>
      <c r="D10352" t="s">
        <v>26</v>
      </c>
      <c r="E10352" t="s">
        <v>26</v>
      </c>
      <c r="F10352">
        <v>393664830.64999998</v>
      </c>
      <c r="G10352">
        <v>345531559.30000001</v>
      </c>
      <c r="H10352">
        <v>512747551.98000002</v>
      </c>
      <c r="I10352" t="s">
        <v>26</v>
      </c>
      <c r="J10352" t="s">
        <v>26</v>
      </c>
      <c r="K10352" t="s">
        <v>26</v>
      </c>
    </row>
    <row r="10353" spans="1:11" x14ac:dyDescent="0.25">
      <c r="A10353" s="1">
        <v>41000</v>
      </c>
      <c r="B10353" t="s">
        <v>144</v>
      </c>
      <c r="C10353" t="s">
        <v>26</v>
      </c>
      <c r="D10353" t="s">
        <v>26</v>
      </c>
      <c r="E10353" t="s">
        <v>26</v>
      </c>
      <c r="F10353">
        <v>404337509.36000001</v>
      </c>
      <c r="G10353">
        <v>318399519.13999999</v>
      </c>
      <c r="H10353">
        <v>673107178.58000004</v>
      </c>
      <c r="I10353" t="s">
        <v>26</v>
      </c>
      <c r="J10353" t="s">
        <v>26</v>
      </c>
      <c r="K10353" t="s">
        <v>26</v>
      </c>
    </row>
    <row r="10354" spans="1:11" x14ac:dyDescent="0.25">
      <c r="A10354" s="1">
        <v>41000</v>
      </c>
      <c r="B10354" t="s">
        <v>145</v>
      </c>
      <c r="C10354" t="s">
        <v>26</v>
      </c>
      <c r="D10354" t="s">
        <v>26</v>
      </c>
      <c r="E10354" t="s">
        <v>26</v>
      </c>
      <c r="F10354">
        <v>419487123.75</v>
      </c>
      <c r="G10354">
        <v>342612397.08999997</v>
      </c>
      <c r="H10354">
        <v>603013738.75999999</v>
      </c>
      <c r="I10354" t="s">
        <v>26</v>
      </c>
      <c r="J10354" t="s">
        <v>26</v>
      </c>
      <c r="K10354" t="s">
        <v>26</v>
      </c>
    </row>
    <row r="10355" spans="1:11" x14ac:dyDescent="0.25">
      <c r="A10355" s="1">
        <v>41000</v>
      </c>
      <c r="B10355" t="s">
        <v>146</v>
      </c>
      <c r="C10355" t="s">
        <v>26</v>
      </c>
      <c r="D10355" t="s">
        <v>26</v>
      </c>
      <c r="E10355" t="s">
        <v>26</v>
      </c>
      <c r="F10355">
        <v>431573450.85000002</v>
      </c>
      <c r="G10355">
        <v>355303471.74000001</v>
      </c>
      <c r="H10355">
        <v>620778741.53999996</v>
      </c>
      <c r="I10355" t="s">
        <v>26</v>
      </c>
      <c r="J10355" t="s">
        <v>26</v>
      </c>
      <c r="K10355" t="s">
        <v>26</v>
      </c>
    </row>
    <row r="10356" spans="1:11" x14ac:dyDescent="0.25">
      <c r="A10356" s="1">
        <v>41000</v>
      </c>
      <c r="B10356" t="s">
        <v>2</v>
      </c>
      <c r="C10356" t="s">
        <v>26</v>
      </c>
      <c r="D10356" t="s">
        <v>26</v>
      </c>
      <c r="E10356" t="s">
        <v>26</v>
      </c>
      <c r="F10356">
        <v>396930059.16000003</v>
      </c>
      <c r="G10356">
        <v>335595633.38</v>
      </c>
      <c r="H10356">
        <v>566959933.82000005</v>
      </c>
      <c r="I10356" t="s">
        <v>26</v>
      </c>
      <c r="J10356" t="s">
        <v>26</v>
      </c>
      <c r="K10356" t="s">
        <v>26</v>
      </c>
    </row>
    <row r="10357" spans="1:11" x14ac:dyDescent="0.25">
      <c r="A10357" s="1">
        <v>41000</v>
      </c>
      <c r="B10357" t="s">
        <v>147</v>
      </c>
      <c r="C10357" t="s">
        <v>26</v>
      </c>
      <c r="D10357" t="s">
        <v>26</v>
      </c>
      <c r="E10357" t="s">
        <v>26</v>
      </c>
      <c r="F10357">
        <v>433121950.56</v>
      </c>
      <c r="G10357">
        <v>327092129.22000003</v>
      </c>
      <c r="H10357">
        <v>664534635.48000002</v>
      </c>
      <c r="I10357" t="s">
        <v>26</v>
      </c>
      <c r="J10357" t="s">
        <v>26</v>
      </c>
      <c r="K10357" t="s">
        <v>26</v>
      </c>
    </row>
    <row r="10358" spans="1:11" x14ac:dyDescent="0.25">
      <c r="A10358" s="1">
        <v>41000</v>
      </c>
      <c r="B10358" t="s">
        <v>148</v>
      </c>
      <c r="C10358" t="s">
        <v>26</v>
      </c>
      <c r="D10358" t="s">
        <v>26</v>
      </c>
      <c r="E10358" t="s">
        <v>26</v>
      </c>
      <c r="F10358">
        <v>401074367.56999999</v>
      </c>
      <c r="G10358">
        <v>329113700.31999999</v>
      </c>
      <c r="H10358">
        <v>556888865.77999997</v>
      </c>
      <c r="I10358" t="s">
        <v>26</v>
      </c>
      <c r="J10358" t="s">
        <v>26</v>
      </c>
      <c r="K10358" t="s">
        <v>26</v>
      </c>
    </row>
    <row r="10359" spans="1:11" x14ac:dyDescent="0.25">
      <c r="A10359" s="1">
        <v>41000</v>
      </c>
      <c r="B10359" t="s">
        <v>149</v>
      </c>
      <c r="C10359" t="s">
        <v>26</v>
      </c>
      <c r="D10359" t="s">
        <v>26</v>
      </c>
      <c r="E10359" t="s">
        <v>26</v>
      </c>
      <c r="F10359">
        <v>398740220.06</v>
      </c>
      <c r="G10359">
        <v>320323269.27999997</v>
      </c>
      <c r="H10359">
        <v>565693717.35000002</v>
      </c>
      <c r="I10359" t="s">
        <v>26</v>
      </c>
      <c r="J10359" t="s">
        <v>26</v>
      </c>
      <c r="K10359" t="s">
        <v>26</v>
      </c>
    </row>
    <row r="10360" spans="1:11" x14ac:dyDescent="0.25">
      <c r="A10360" s="1">
        <v>41000</v>
      </c>
      <c r="B10360" t="s">
        <v>150</v>
      </c>
      <c r="C10360" t="s">
        <v>26</v>
      </c>
      <c r="D10360" t="s">
        <v>26</v>
      </c>
      <c r="E10360" t="s">
        <v>26</v>
      </c>
      <c r="F10360">
        <v>437218911.88</v>
      </c>
      <c r="G10360">
        <v>346722634.10000002</v>
      </c>
      <c r="H10360">
        <v>648583644.26999998</v>
      </c>
      <c r="I10360" t="s">
        <v>26</v>
      </c>
      <c r="J10360" t="s">
        <v>26</v>
      </c>
      <c r="K10360" t="s">
        <v>26</v>
      </c>
    </row>
    <row r="10361" spans="1:11" x14ac:dyDescent="0.25">
      <c r="A10361" s="1">
        <v>41000</v>
      </c>
      <c r="B10361" t="s">
        <v>151</v>
      </c>
      <c r="C10361" t="s">
        <v>26</v>
      </c>
      <c r="D10361" t="s">
        <v>26</v>
      </c>
      <c r="E10361" t="s">
        <v>26</v>
      </c>
      <c r="F10361">
        <v>358514362</v>
      </c>
      <c r="G10361">
        <v>288499375.42000002</v>
      </c>
      <c r="H10361">
        <v>555620231.55999994</v>
      </c>
      <c r="I10361" t="s">
        <v>26</v>
      </c>
      <c r="J10361" t="s">
        <v>26</v>
      </c>
      <c r="K10361" t="s">
        <v>26</v>
      </c>
    </row>
    <row r="10362" spans="1:11" x14ac:dyDescent="0.25">
      <c r="A10362" s="1">
        <v>41000</v>
      </c>
      <c r="B10362" t="s">
        <v>152</v>
      </c>
      <c r="C10362" t="s">
        <v>26</v>
      </c>
      <c r="D10362" t="s">
        <v>26</v>
      </c>
      <c r="E10362" t="s">
        <v>26</v>
      </c>
      <c r="F10362">
        <v>381477721.92000002</v>
      </c>
      <c r="G10362">
        <v>333624961.38</v>
      </c>
      <c r="H10362">
        <v>507065415.36000001</v>
      </c>
      <c r="I10362" t="s">
        <v>26</v>
      </c>
      <c r="J10362" t="s">
        <v>26</v>
      </c>
      <c r="K10362" t="s">
        <v>26</v>
      </c>
    </row>
    <row r="10363" spans="1:11" x14ac:dyDescent="0.25">
      <c r="A10363" s="1">
        <v>41000</v>
      </c>
      <c r="B10363" t="s">
        <v>153</v>
      </c>
      <c r="C10363" t="s">
        <v>26</v>
      </c>
      <c r="D10363" t="s">
        <v>26</v>
      </c>
      <c r="E10363" t="s">
        <v>26</v>
      </c>
      <c r="F10363">
        <v>467079890.19999999</v>
      </c>
      <c r="G10363">
        <v>404460730.11000001</v>
      </c>
      <c r="H10363">
        <v>610429752.49000001</v>
      </c>
      <c r="I10363" t="s">
        <v>26</v>
      </c>
      <c r="J10363" t="s">
        <v>26</v>
      </c>
      <c r="K10363" t="s">
        <v>26</v>
      </c>
    </row>
    <row r="10364" spans="1:11" x14ac:dyDescent="0.25">
      <c r="A10364" s="1">
        <v>41000</v>
      </c>
      <c r="B10364" t="s">
        <v>154</v>
      </c>
      <c r="C10364" t="s">
        <v>26</v>
      </c>
      <c r="D10364" t="s">
        <v>26</v>
      </c>
      <c r="E10364" t="s">
        <v>26</v>
      </c>
      <c r="F10364">
        <v>414710936.92000002</v>
      </c>
      <c r="G10364">
        <v>359647914.45999998</v>
      </c>
      <c r="H10364">
        <v>582049134.96000004</v>
      </c>
      <c r="I10364" t="s">
        <v>26</v>
      </c>
      <c r="J10364" t="s">
        <v>26</v>
      </c>
      <c r="K10364" t="s">
        <v>26</v>
      </c>
    </row>
    <row r="10365" spans="1:11" x14ac:dyDescent="0.25">
      <c r="A10365" s="1">
        <v>41000</v>
      </c>
      <c r="B10365" t="s">
        <v>155</v>
      </c>
      <c r="C10365" t="s">
        <v>26</v>
      </c>
      <c r="D10365" t="s">
        <v>26</v>
      </c>
      <c r="E10365" t="s">
        <v>26</v>
      </c>
      <c r="F10365">
        <v>385453655.77999997</v>
      </c>
      <c r="G10365">
        <v>335663042.16000003</v>
      </c>
      <c r="H10365">
        <v>514239928.54000002</v>
      </c>
      <c r="I10365" t="s">
        <v>26</v>
      </c>
      <c r="J10365" t="s">
        <v>26</v>
      </c>
      <c r="K10365" t="s">
        <v>26</v>
      </c>
    </row>
    <row r="10366" spans="1:11" x14ac:dyDescent="0.25">
      <c r="A10366" s="1">
        <v>41030</v>
      </c>
      <c r="B10366" t="s">
        <v>1</v>
      </c>
      <c r="C10366" t="s">
        <v>26</v>
      </c>
      <c r="D10366" t="s">
        <v>26</v>
      </c>
      <c r="E10366" t="s">
        <v>26</v>
      </c>
      <c r="F10366">
        <v>415475636.25</v>
      </c>
      <c r="G10366">
        <v>338220525.82999998</v>
      </c>
      <c r="H10366">
        <v>605740869.38999999</v>
      </c>
      <c r="I10366" t="s">
        <v>26</v>
      </c>
      <c r="J10366" t="s">
        <v>26</v>
      </c>
      <c r="K10366" t="s">
        <v>26</v>
      </c>
    </row>
    <row r="10367" spans="1:11" x14ac:dyDescent="0.25">
      <c r="A10367" s="1">
        <v>41030</v>
      </c>
      <c r="B10367" t="s">
        <v>126</v>
      </c>
      <c r="C10367" t="s">
        <v>26</v>
      </c>
      <c r="D10367" t="s">
        <v>26</v>
      </c>
      <c r="E10367" t="s">
        <v>26</v>
      </c>
      <c r="F10367">
        <v>416515976.75999999</v>
      </c>
      <c r="G10367">
        <v>347942799.55000001</v>
      </c>
      <c r="H10367">
        <v>589011115.73000002</v>
      </c>
      <c r="I10367" t="s">
        <v>26</v>
      </c>
      <c r="J10367" t="s">
        <v>26</v>
      </c>
      <c r="K10367" t="s">
        <v>26</v>
      </c>
    </row>
    <row r="10368" spans="1:11" x14ac:dyDescent="0.25">
      <c r="A10368" s="1">
        <v>41030</v>
      </c>
      <c r="B10368" t="s">
        <v>127</v>
      </c>
      <c r="C10368" t="s">
        <v>26</v>
      </c>
      <c r="D10368" t="s">
        <v>26</v>
      </c>
      <c r="E10368" t="s">
        <v>26</v>
      </c>
      <c r="F10368">
        <v>422436872.05000001</v>
      </c>
      <c r="G10368">
        <v>343278821.27999997</v>
      </c>
      <c r="H10368">
        <v>652251966</v>
      </c>
      <c r="I10368" t="s">
        <v>26</v>
      </c>
      <c r="J10368" t="s">
        <v>26</v>
      </c>
      <c r="K10368" t="s">
        <v>26</v>
      </c>
    </row>
    <row r="10369" spans="1:11" x14ac:dyDescent="0.25">
      <c r="A10369" s="1">
        <v>41030</v>
      </c>
      <c r="B10369" t="s">
        <v>113</v>
      </c>
      <c r="C10369" t="s">
        <v>26</v>
      </c>
      <c r="D10369" t="s">
        <v>26</v>
      </c>
      <c r="E10369" t="s">
        <v>26</v>
      </c>
      <c r="F10369">
        <v>418922973.18000001</v>
      </c>
      <c r="G10369">
        <v>335340024.68000001</v>
      </c>
      <c r="H10369">
        <v>605095024.48000002</v>
      </c>
      <c r="I10369" t="s">
        <v>26</v>
      </c>
      <c r="J10369" t="s">
        <v>26</v>
      </c>
      <c r="K10369" t="s">
        <v>26</v>
      </c>
    </row>
    <row r="10370" spans="1:11" x14ac:dyDescent="0.25">
      <c r="A10370" s="1">
        <v>41030</v>
      </c>
      <c r="B10370" t="s">
        <v>128</v>
      </c>
      <c r="C10370" t="s">
        <v>26</v>
      </c>
      <c r="D10370" t="s">
        <v>26</v>
      </c>
      <c r="E10370" t="s">
        <v>26</v>
      </c>
      <c r="F10370">
        <v>391346058.82999998</v>
      </c>
      <c r="G10370">
        <v>315500758.29000002</v>
      </c>
      <c r="H10370">
        <v>575353166.62</v>
      </c>
      <c r="I10370" t="s">
        <v>26</v>
      </c>
      <c r="J10370" t="s">
        <v>26</v>
      </c>
      <c r="K10370" t="s">
        <v>26</v>
      </c>
    </row>
    <row r="10371" spans="1:11" x14ac:dyDescent="0.25">
      <c r="A10371" s="1">
        <v>41030</v>
      </c>
      <c r="B10371" t="s">
        <v>129</v>
      </c>
      <c r="C10371" t="s">
        <v>26</v>
      </c>
      <c r="D10371" t="s">
        <v>26</v>
      </c>
      <c r="E10371" t="s">
        <v>26</v>
      </c>
      <c r="F10371">
        <v>418554271.10000002</v>
      </c>
      <c r="G10371">
        <v>363144153.27999997</v>
      </c>
      <c r="H10371">
        <v>566334516.76999998</v>
      </c>
      <c r="I10371" t="s">
        <v>26</v>
      </c>
      <c r="J10371" t="s">
        <v>26</v>
      </c>
      <c r="K10371" t="s">
        <v>26</v>
      </c>
    </row>
    <row r="10372" spans="1:11" x14ac:dyDescent="0.25">
      <c r="A10372" s="1">
        <v>41030</v>
      </c>
      <c r="B10372" t="s">
        <v>130</v>
      </c>
      <c r="C10372" t="s">
        <v>26</v>
      </c>
      <c r="D10372" t="s">
        <v>26</v>
      </c>
      <c r="E10372" t="s">
        <v>26</v>
      </c>
      <c r="F10372">
        <v>495648336.5</v>
      </c>
      <c r="G10372">
        <v>363784804.75</v>
      </c>
      <c r="H10372">
        <v>940141164.78999996</v>
      </c>
      <c r="I10372" t="s">
        <v>26</v>
      </c>
      <c r="J10372" t="s">
        <v>26</v>
      </c>
      <c r="K10372" t="s">
        <v>26</v>
      </c>
    </row>
    <row r="10373" spans="1:11" x14ac:dyDescent="0.25">
      <c r="A10373" s="1">
        <v>41030</v>
      </c>
      <c r="B10373" t="s">
        <v>131</v>
      </c>
      <c r="C10373" t="s">
        <v>26</v>
      </c>
      <c r="D10373" t="s">
        <v>26</v>
      </c>
      <c r="E10373" t="s">
        <v>26</v>
      </c>
      <c r="F10373">
        <v>473085170.83999997</v>
      </c>
      <c r="G10373">
        <v>373631815.19999999</v>
      </c>
      <c r="H10373">
        <v>775974986.89999998</v>
      </c>
      <c r="I10373" t="s">
        <v>26</v>
      </c>
      <c r="J10373" t="s">
        <v>26</v>
      </c>
      <c r="K10373" t="s">
        <v>26</v>
      </c>
    </row>
    <row r="10374" spans="1:11" x14ac:dyDescent="0.25">
      <c r="A10374" s="1">
        <v>41030</v>
      </c>
      <c r="B10374" t="s">
        <v>132</v>
      </c>
      <c r="C10374" t="s">
        <v>26</v>
      </c>
      <c r="D10374" t="s">
        <v>26</v>
      </c>
      <c r="E10374" t="s">
        <v>26</v>
      </c>
      <c r="F10374">
        <v>419016257.82999998</v>
      </c>
      <c r="G10374">
        <v>354757711.38</v>
      </c>
      <c r="H10374">
        <v>566266157.04999995</v>
      </c>
      <c r="I10374" t="s">
        <v>26</v>
      </c>
      <c r="J10374" t="s">
        <v>26</v>
      </c>
      <c r="K10374" t="s">
        <v>26</v>
      </c>
    </row>
    <row r="10375" spans="1:11" x14ac:dyDescent="0.25">
      <c r="A10375" s="1">
        <v>41030</v>
      </c>
      <c r="B10375" t="s">
        <v>133</v>
      </c>
      <c r="C10375" t="s">
        <v>26</v>
      </c>
      <c r="D10375" t="s">
        <v>26</v>
      </c>
      <c r="E10375" t="s">
        <v>26</v>
      </c>
      <c r="F10375">
        <v>372679302.35000002</v>
      </c>
      <c r="G10375">
        <v>317968302.30000001</v>
      </c>
      <c r="H10375">
        <v>506221657.75999999</v>
      </c>
      <c r="I10375" t="s">
        <v>26</v>
      </c>
      <c r="J10375" t="s">
        <v>26</v>
      </c>
      <c r="K10375" t="s">
        <v>26</v>
      </c>
    </row>
    <row r="10376" spans="1:11" x14ac:dyDescent="0.25">
      <c r="A10376" s="1">
        <v>41030</v>
      </c>
      <c r="B10376" t="s">
        <v>134</v>
      </c>
      <c r="C10376" t="s">
        <v>26</v>
      </c>
      <c r="D10376" t="s">
        <v>26</v>
      </c>
      <c r="E10376" t="s">
        <v>26</v>
      </c>
      <c r="F10376">
        <v>386346879.58999997</v>
      </c>
      <c r="G10376">
        <v>341185208.01999998</v>
      </c>
      <c r="H10376">
        <v>483975510.63</v>
      </c>
      <c r="I10376" t="s">
        <v>26</v>
      </c>
      <c r="J10376" t="s">
        <v>26</v>
      </c>
      <c r="K10376" t="s">
        <v>26</v>
      </c>
    </row>
    <row r="10377" spans="1:11" x14ac:dyDescent="0.25">
      <c r="A10377" s="1">
        <v>41030</v>
      </c>
      <c r="B10377" t="s">
        <v>135</v>
      </c>
      <c r="C10377" t="s">
        <v>26</v>
      </c>
      <c r="D10377" t="s">
        <v>26</v>
      </c>
      <c r="E10377" t="s">
        <v>26</v>
      </c>
      <c r="F10377">
        <v>385885658.69</v>
      </c>
      <c r="G10377">
        <v>316170767.50999999</v>
      </c>
      <c r="H10377">
        <v>580897560.98000002</v>
      </c>
      <c r="I10377" t="s">
        <v>26</v>
      </c>
      <c r="J10377" t="s">
        <v>26</v>
      </c>
      <c r="K10377" t="s">
        <v>26</v>
      </c>
    </row>
    <row r="10378" spans="1:11" x14ac:dyDescent="0.25">
      <c r="A10378" s="1">
        <v>41030</v>
      </c>
      <c r="B10378" t="s">
        <v>136</v>
      </c>
      <c r="C10378" t="s">
        <v>26</v>
      </c>
      <c r="D10378" t="s">
        <v>26</v>
      </c>
      <c r="E10378" t="s">
        <v>26</v>
      </c>
      <c r="F10378">
        <v>447368112.69</v>
      </c>
      <c r="G10378">
        <v>368685521.10000002</v>
      </c>
      <c r="H10378">
        <v>682369947.52999997</v>
      </c>
      <c r="I10378" t="s">
        <v>26</v>
      </c>
      <c r="J10378" t="s">
        <v>26</v>
      </c>
      <c r="K10378" t="s">
        <v>26</v>
      </c>
    </row>
    <row r="10379" spans="1:11" x14ac:dyDescent="0.25">
      <c r="A10379" s="1">
        <v>41030</v>
      </c>
      <c r="B10379" t="s">
        <v>137</v>
      </c>
      <c r="C10379" t="s">
        <v>26</v>
      </c>
      <c r="D10379" t="s">
        <v>26</v>
      </c>
      <c r="E10379" t="s">
        <v>26</v>
      </c>
      <c r="F10379">
        <v>438201881.22000003</v>
      </c>
      <c r="G10379">
        <v>334319253.87</v>
      </c>
      <c r="H10379">
        <v>855938069.87</v>
      </c>
      <c r="I10379" t="s">
        <v>26</v>
      </c>
      <c r="J10379" t="s">
        <v>26</v>
      </c>
      <c r="K10379" t="s">
        <v>26</v>
      </c>
    </row>
    <row r="10380" spans="1:11" x14ac:dyDescent="0.25">
      <c r="A10380" s="1">
        <v>41030</v>
      </c>
      <c r="B10380" t="s">
        <v>138</v>
      </c>
      <c r="C10380" t="s">
        <v>26</v>
      </c>
      <c r="D10380" t="s">
        <v>26</v>
      </c>
      <c r="E10380" t="s">
        <v>26</v>
      </c>
      <c r="F10380">
        <v>510757580.37</v>
      </c>
      <c r="G10380">
        <v>395197939.17000002</v>
      </c>
      <c r="H10380">
        <v>875770517.27999997</v>
      </c>
      <c r="I10380" t="s">
        <v>26</v>
      </c>
      <c r="J10380" t="s">
        <v>26</v>
      </c>
      <c r="K10380" t="s">
        <v>26</v>
      </c>
    </row>
    <row r="10381" spans="1:11" x14ac:dyDescent="0.25">
      <c r="A10381" s="1">
        <v>41030</v>
      </c>
      <c r="B10381" t="s">
        <v>139</v>
      </c>
      <c r="C10381" t="s">
        <v>26</v>
      </c>
      <c r="D10381" t="s">
        <v>26</v>
      </c>
      <c r="E10381" t="s">
        <v>26</v>
      </c>
      <c r="F10381">
        <v>438660156.51999998</v>
      </c>
      <c r="G10381">
        <v>356463377.06</v>
      </c>
      <c r="H10381">
        <v>717218293.57000005</v>
      </c>
      <c r="I10381" t="s">
        <v>26</v>
      </c>
      <c r="J10381" t="s">
        <v>26</v>
      </c>
      <c r="K10381" t="s">
        <v>26</v>
      </c>
    </row>
    <row r="10382" spans="1:11" x14ac:dyDescent="0.25">
      <c r="A10382" s="1">
        <v>41030</v>
      </c>
      <c r="B10382" t="s">
        <v>140</v>
      </c>
      <c r="C10382" t="s">
        <v>26</v>
      </c>
      <c r="D10382" t="s">
        <v>26</v>
      </c>
      <c r="E10382" t="s">
        <v>26</v>
      </c>
      <c r="F10382">
        <v>370776837.86000001</v>
      </c>
      <c r="G10382">
        <v>300174045.61000001</v>
      </c>
      <c r="H10382">
        <v>578291002.48000002</v>
      </c>
      <c r="I10382" t="s">
        <v>26</v>
      </c>
      <c r="J10382" t="s">
        <v>26</v>
      </c>
      <c r="K10382" t="s">
        <v>26</v>
      </c>
    </row>
    <row r="10383" spans="1:11" x14ac:dyDescent="0.25">
      <c r="A10383" s="1">
        <v>41030</v>
      </c>
      <c r="B10383" t="s">
        <v>141</v>
      </c>
      <c r="C10383" t="s">
        <v>26</v>
      </c>
      <c r="D10383" t="s">
        <v>26</v>
      </c>
      <c r="E10383" t="s">
        <v>26</v>
      </c>
      <c r="F10383">
        <v>433467323.51999998</v>
      </c>
      <c r="G10383">
        <v>371087204.01999998</v>
      </c>
      <c r="H10383">
        <v>619374496.61000001</v>
      </c>
      <c r="I10383" t="s">
        <v>26</v>
      </c>
      <c r="J10383" t="s">
        <v>26</v>
      </c>
      <c r="K10383" t="s">
        <v>26</v>
      </c>
    </row>
    <row r="10384" spans="1:11" x14ac:dyDescent="0.25">
      <c r="A10384" s="1">
        <v>41030</v>
      </c>
      <c r="B10384" t="s">
        <v>142</v>
      </c>
      <c r="C10384" t="s">
        <v>26</v>
      </c>
      <c r="D10384" t="s">
        <v>26</v>
      </c>
      <c r="E10384" t="s">
        <v>26</v>
      </c>
      <c r="F10384">
        <v>408426717.19999999</v>
      </c>
      <c r="G10384">
        <v>329645550.66000003</v>
      </c>
      <c r="H10384">
        <v>642476425.67999995</v>
      </c>
      <c r="I10384" t="s">
        <v>26</v>
      </c>
      <c r="J10384" t="s">
        <v>26</v>
      </c>
      <c r="K10384" t="s">
        <v>26</v>
      </c>
    </row>
    <row r="10385" spans="1:11" x14ac:dyDescent="0.25">
      <c r="A10385" s="1">
        <v>41030</v>
      </c>
      <c r="B10385" t="s">
        <v>143</v>
      </c>
      <c r="C10385" t="s">
        <v>26</v>
      </c>
      <c r="D10385" t="s">
        <v>26</v>
      </c>
      <c r="E10385" t="s">
        <v>26</v>
      </c>
      <c r="F10385">
        <v>394845825.13999999</v>
      </c>
      <c r="G10385">
        <v>347293770.25</v>
      </c>
      <c r="H10385">
        <v>512747551.98000002</v>
      </c>
      <c r="I10385" t="s">
        <v>26</v>
      </c>
      <c r="J10385" t="s">
        <v>26</v>
      </c>
      <c r="K10385" t="s">
        <v>26</v>
      </c>
    </row>
    <row r="10386" spans="1:11" x14ac:dyDescent="0.25">
      <c r="A10386" s="1">
        <v>41030</v>
      </c>
      <c r="B10386" t="s">
        <v>144</v>
      </c>
      <c r="C10386" t="s">
        <v>26</v>
      </c>
      <c r="D10386" t="s">
        <v>26</v>
      </c>
      <c r="E10386" t="s">
        <v>26</v>
      </c>
      <c r="F10386">
        <v>404782280.63</v>
      </c>
      <c r="G10386">
        <v>319004478.23000002</v>
      </c>
      <c r="H10386">
        <v>673107178.58000004</v>
      </c>
      <c r="I10386" t="s">
        <v>26</v>
      </c>
      <c r="J10386" t="s">
        <v>26</v>
      </c>
      <c r="K10386" t="s">
        <v>26</v>
      </c>
    </row>
    <row r="10387" spans="1:11" x14ac:dyDescent="0.25">
      <c r="A10387" s="1">
        <v>41030</v>
      </c>
      <c r="B10387" t="s">
        <v>145</v>
      </c>
      <c r="C10387" t="s">
        <v>26</v>
      </c>
      <c r="D10387" t="s">
        <v>26</v>
      </c>
      <c r="E10387" t="s">
        <v>26</v>
      </c>
      <c r="F10387">
        <v>419612969.88</v>
      </c>
      <c r="G10387">
        <v>342817964.52999997</v>
      </c>
      <c r="H10387">
        <v>603013738.75999999</v>
      </c>
      <c r="I10387" t="s">
        <v>26</v>
      </c>
      <c r="J10387" t="s">
        <v>26</v>
      </c>
      <c r="K10387" t="s">
        <v>26</v>
      </c>
    </row>
    <row r="10388" spans="1:11" x14ac:dyDescent="0.25">
      <c r="A10388" s="1">
        <v>41030</v>
      </c>
      <c r="B10388" t="s">
        <v>146</v>
      </c>
      <c r="C10388" t="s">
        <v>26</v>
      </c>
      <c r="D10388" t="s">
        <v>26</v>
      </c>
      <c r="E10388" t="s">
        <v>26</v>
      </c>
      <c r="F10388">
        <v>432954485.88999999</v>
      </c>
      <c r="G10388">
        <v>357186580.14999998</v>
      </c>
      <c r="H10388">
        <v>621275364.53999996</v>
      </c>
      <c r="I10388" t="s">
        <v>26</v>
      </c>
      <c r="J10388" t="s">
        <v>26</v>
      </c>
      <c r="K10388" t="s">
        <v>26</v>
      </c>
    </row>
    <row r="10389" spans="1:11" x14ac:dyDescent="0.25">
      <c r="A10389" s="1">
        <v>41030</v>
      </c>
      <c r="B10389" t="s">
        <v>2</v>
      </c>
      <c r="C10389" t="s">
        <v>26</v>
      </c>
      <c r="D10389" t="s">
        <v>26</v>
      </c>
      <c r="E10389" t="s">
        <v>26</v>
      </c>
      <c r="F10389">
        <v>398239928.35000002</v>
      </c>
      <c r="G10389">
        <v>334723084.74000001</v>
      </c>
      <c r="H10389">
        <v>573650061.03999996</v>
      </c>
      <c r="I10389" t="s">
        <v>26</v>
      </c>
      <c r="J10389" t="s">
        <v>26</v>
      </c>
      <c r="K10389" t="s">
        <v>26</v>
      </c>
    </row>
    <row r="10390" spans="1:11" x14ac:dyDescent="0.25">
      <c r="A10390" s="1">
        <v>41030</v>
      </c>
      <c r="B10390" t="s">
        <v>147</v>
      </c>
      <c r="C10390" t="s">
        <v>26</v>
      </c>
      <c r="D10390" t="s">
        <v>26</v>
      </c>
      <c r="E10390" t="s">
        <v>26</v>
      </c>
      <c r="F10390">
        <v>433858257.87</v>
      </c>
      <c r="G10390">
        <v>327680895.06</v>
      </c>
      <c r="H10390">
        <v>665664344.36000001</v>
      </c>
      <c r="I10390" t="s">
        <v>26</v>
      </c>
      <c r="J10390" t="s">
        <v>26</v>
      </c>
      <c r="K10390" t="s">
        <v>26</v>
      </c>
    </row>
    <row r="10391" spans="1:11" x14ac:dyDescent="0.25">
      <c r="A10391" s="1">
        <v>41030</v>
      </c>
      <c r="B10391" t="s">
        <v>148</v>
      </c>
      <c r="C10391" t="s">
        <v>26</v>
      </c>
      <c r="D10391" t="s">
        <v>26</v>
      </c>
      <c r="E10391" t="s">
        <v>26</v>
      </c>
      <c r="F10391">
        <v>411422086.25</v>
      </c>
      <c r="G10391">
        <v>326480790.72000003</v>
      </c>
      <c r="H10391">
        <v>590413575.5</v>
      </c>
      <c r="I10391" t="s">
        <v>26</v>
      </c>
      <c r="J10391" t="s">
        <v>26</v>
      </c>
      <c r="K10391" t="s">
        <v>26</v>
      </c>
    </row>
    <row r="10392" spans="1:11" x14ac:dyDescent="0.25">
      <c r="A10392" s="1">
        <v>41030</v>
      </c>
      <c r="B10392" t="s">
        <v>149</v>
      </c>
      <c r="C10392" t="s">
        <v>26</v>
      </c>
      <c r="D10392" t="s">
        <v>26</v>
      </c>
      <c r="E10392" t="s">
        <v>26</v>
      </c>
      <c r="F10392">
        <v>401092787.36000001</v>
      </c>
      <c r="G10392">
        <v>324135116.18000001</v>
      </c>
      <c r="H10392">
        <v>565693717.35000002</v>
      </c>
      <c r="I10392" t="s">
        <v>26</v>
      </c>
      <c r="J10392" t="s">
        <v>26</v>
      </c>
      <c r="K10392" t="s">
        <v>26</v>
      </c>
    </row>
    <row r="10393" spans="1:11" x14ac:dyDescent="0.25">
      <c r="A10393" s="1">
        <v>41030</v>
      </c>
      <c r="B10393" t="s">
        <v>150</v>
      </c>
      <c r="C10393" t="s">
        <v>26</v>
      </c>
      <c r="D10393" t="s">
        <v>26</v>
      </c>
      <c r="E10393" t="s">
        <v>26</v>
      </c>
      <c r="F10393">
        <v>438574290.50999999</v>
      </c>
      <c r="G10393">
        <v>348802969.91000003</v>
      </c>
      <c r="H10393">
        <v>648583644.26999998</v>
      </c>
      <c r="I10393" t="s">
        <v>26</v>
      </c>
      <c r="J10393" t="s">
        <v>26</v>
      </c>
      <c r="K10393" t="s">
        <v>26</v>
      </c>
    </row>
    <row r="10394" spans="1:11" x14ac:dyDescent="0.25">
      <c r="A10394" s="1">
        <v>41030</v>
      </c>
      <c r="B10394" t="s">
        <v>151</v>
      </c>
      <c r="C10394" t="s">
        <v>26</v>
      </c>
      <c r="D10394" t="s">
        <v>26</v>
      </c>
      <c r="E10394" t="s">
        <v>26</v>
      </c>
      <c r="F10394">
        <v>359554053.64999998</v>
      </c>
      <c r="G10394">
        <v>289451423.36000001</v>
      </c>
      <c r="H10394">
        <v>557009282.13</v>
      </c>
      <c r="I10394" t="s">
        <v>26</v>
      </c>
      <c r="J10394" t="s">
        <v>26</v>
      </c>
      <c r="K10394" t="s">
        <v>26</v>
      </c>
    </row>
    <row r="10395" spans="1:11" x14ac:dyDescent="0.25">
      <c r="A10395" s="1">
        <v>41030</v>
      </c>
      <c r="B10395" t="s">
        <v>152</v>
      </c>
      <c r="C10395" t="s">
        <v>26</v>
      </c>
      <c r="D10395" t="s">
        <v>26</v>
      </c>
      <c r="E10395" t="s">
        <v>26</v>
      </c>
      <c r="F10395">
        <v>381592165.24000001</v>
      </c>
      <c r="G10395">
        <v>333491511.39999998</v>
      </c>
      <c r="H10395">
        <v>507673893.86000001</v>
      </c>
      <c r="I10395" t="s">
        <v>26</v>
      </c>
      <c r="J10395" t="s">
        <v>26</v>
      </c>
      <c r="K10395" t="s">
        <v>26</v>
      </c>
    </row>
    <row r="10396" spans="1:11" x14ac:dyDescent="0.25">
      <c r="A10396" s="1">
        <v>41030</v>
      </c>
      <c r="B10396" t="s">
        <v>153</v>
      </c>
      <c r="C10396" t="s">
        <v>26</v>
      </c>
      <c r="D10396" t="s">
        <v>26</v>
      </c>
      <c r="E10396" t="s">
        <v>26</v>
      </c>
      <c r="F10396">
        <v>467173306.18000001</v>
      </c>
      <c r="G10396">
        <v>404582068.32999998</v>
      </c>
      <c r="H10396">
        <v>610429752.49000001</v>
      </c>
      <c r="I10396" t="s">
        <v>26</v>
      </c>
      <c r="J10396" t="s">
        <v>26</v>
      </c>
      <c r="K10396" t="s">
        <v>26</v>
      </c>
    </row>
    <row r="10397" spans="1:11" x14ac:dyDescent="0.25">
      <c r="A10397" s="1">
        <v>41030</v>
      </c>
      <c r="B10397" t="s">
        <v>154</v>
      </c>
      <c r="C10397" t="s">
        <v>26</v>
      </c>
      <c r="D10397" t="s">
        <v>26</v>
      </c>
      <c r="E10397" t="s">
        <v>26</v>
      </c>
      <c r="F10397">
        <v>415747714.25999999</v>
      </c>
      <c r="G10397">
        <v>361158435.69999999</v>
      </c>
      <c r="H10397">
        <v>582049134.96000004</v>
      </c>
      <c r="I10397" t="s">
        <v>26</v>
      </c>
      <c r="J10397" t="s">
        <v>26</v>
      </c>
      <c r="K10397" t="s">
        <v>26</v>
      </c>
    </row>
    <row r="10398" spans="1:11" x14ac:dyDescent="0.25">
      <c r="A10398" s="1">
        <v>41030</v>
      </c>
      <c r="B10398" t="s">
        <v>155</v>
      </c>
      <c r="C10398" t="s">
        <v>26</v>
      </c>
      <c r="D10398" t="s">
        <v>26</v>
      </c>
      <c r="E10398" t="s">
        <v>26</v>
      </c>
      <c r="F10398">
        <v>385453655.77999997</v>
      </c>
      <c r="G10398">
        <v>335696608.47000003</v>
      </c>
      <c r="H10398">
        <v>514239928.54000002</v>
      </c>
      <c r="I10398" t="s">
        <v>26</v>
      </c>
      <c r="J10398" t="s">
        <v>26</v>
      </c>
      <c r="K10398" t="s">
        <v>26</v>
      </c>
    </row>
    <row r="10399" spans="1:11" x14ac:dyDescent="0.25">
      <c r="A10399" s="1">
        <v>41061</v>
      </c>
      <c r="B10399" t="s">
        <v>1</v>
      </c>
      <c r="C10399" t="s">
        <v>26</v>
      </c>
      <c r="D10399" t="s">
        <v>26</v>
      </c>
      <c r="E10399" t="s">
        <v>26</v>
      </c>
      <c r="F10399">
        <v>418383965.70999998</v>
      </c>
      <c r="G10399">
        <v>338761678.67000002</v>
      </c>
      <c r="H10399">
        <v>613736648.86000001</v>
      </c>
      <c r="I10399" t="s">
        <v>26</v>
      </c>
      <c r="J10399" t="s">
        <v>26</v>
      </c>
      <c r="K10399" t="s">
        <v>26</v>
      </c>
    </row>
    <row r="10400" spans="1:11" x14ac:dyDescent="0.25">
      <c r="A10400" s="1">
        <v>41061</v>
      </c>
      <c r="B10400" t="s">
        <v>126</v>
      </c>
      <c r="C10400" t="s">
        <v>26</v>
      </c>
      <c r="D10400" t="s">
        <v>26</v>
      </c>
      <c r="E10400" t="s">
        <v>26</v>
      </c>
      <c r="F10400">
        <v>417682221.49000001</v>
      </c>
      <c r="G10400">
        <v>349056216.50999999</v>
      </c>
      <c r="H10400">
        <v>590365841.29999995</v>
      </c>
      <c r="I10400" t="s">
        <v>26</v>
      </c>
      <c r="J10400" t="s">
        <v>26</v>
      </c>
      <c r="K10400" t="s">
        <v>26</v>
      </c>
    </row>
    <row r="10401" spans="1:11" x14ac:dyDescent="0.25">
      <c r="A10401" s="1">
        <v>41061</v>
      </c>
      <c r="B10401" t="s">
        <v>127</v>
      </c>
      <c r="C10401" t="s">
        <v>26</v>
      </c>
      <c r="D10401" t="s">
        <v>26</v>
      </c>
      <c r="E10401" t="s">
        <v>26</v>
      </c>
      <c r="F10401">
        <v>425309442.77999997</v>
      </c>
      <c r="G10401">
        <v>343931051.04000002</v>
      </c>
      <c r="H10401">
        <v>660861691.95000005</v>
      </c>
      <c r="I10401" t="s">
        <v>26</v>
      </c>
      <c r="J10401" t="s">
        <v>26</v>
      </c>
      <c r="K10401" t="s">
        <v>26</v>
      </c>
    </row>
    <row r="10402" spans="1:11" x14ac:dyDescent="0.25">
      <c r="A10402" s="1">
        <v>41061</v>
      </c>
      <c r="B10402" t="s">
        <v>113</v>
      </c>
      <c r="C10402" t="s">
        <v>26</v>
      </c>
      <c r="D10402" t="s">
        <v>26</v>
      </c>
      <c r="E10402" t="s">
        <v>26</v>
      </c>
      <c r="F10402">
        <v>420095957.50999999</v>
      </c>
      <c r="G10402">
        <v>335205888.67000002</v>
      </c>
      <c r="H10402">
        <v>608665085.13</v>
      </c>
      <c r="I10402" t="s">
        <v>26</v>
      </c>
      <c r="J10402" t="s">
        <v>26</v>
      </c>
      <c r="K10402" t="s">
        <v>26</v>
      </c>
    </row>
    <row r="10403" spans="1:11" x14ac:dyDescent="0.25">
      <c r="A10403" s="1">
        <v>41061</v>
      </c>
      <c r="B10403" t="s">
        <v>128</v>
      </c>
      <c r="C10403" t="s">
        <v>26</v>
      </c>
      <c r="D10403" t="s">
        <v>26</v>
      </c>
      <c r="E10403" t="s">
        <v>26</v>
      </c>
      <c r="F10403">
        <v>398390287.88</v>
      </c>
      <c r="G10403">
        <v>316983611.85000002</v>
      </c>
      <c r="H10403">
        <v>594052144.53999996</v>
      </c>
      <c r="I10403" t="s">
        <v>26</v>
      </c>
      <c r="J10403" t="s">
        <v>26</v>
      </c>
      <c r="K10403" t="s">
        <v>26</v>
      </c>
    </row>
    <row r="10404" spans="1:11" x14ac:dyDescent="0.25">
      <c r="A10404" s="1">
        <v>41061</v>
      </c>
      <c r="B10404" t="s">
        <v>129</v>
      </c>
      <c r="C10404" t="s">
        <v>26</v>
      </c>
      <c r="D10404" t="s">
        <v>26</v>
      </c>
      <c r="E10404" t="s">
        <v>26</v>
      </c>
      <c r="F10404">
        <v>424790729.74000001</v>
      </c>
      <c r="G10404">
        <v>364160956.91000003</v>
      </c>
      <c r="H10404">
        <v>584400587.86000001</v>
      </c>
      <c r="I10404" t="s">
        <v>26</v>
      </c>
      <c r="J10404" t="s">
        <v>26</v>
      </c>
      <c r="K10404" t="s">
        <v>26</v>
      </c>
    </row>
    <row r="10405" spans="1:11" x14ac:dyDescent="0.25">
      <c r="A10405" s="1">
        <v>41061</v>
      </c>
      <c r="B10405" t="s">
        <v>130</v>
      </c>
      <c r="C10405" t="s">
        <v>26</v>
      </c>
      <c r="D10405" t="s">
        <v>26</v>
      </c>
      <c r="E10405" t="s">
        <v>26</v>
      </c>
      <c r="F10405">
        <v>496243114.5</v>
      </c>
      <c r="G10405">
        <v>364621509.80000001</v>
      </c>
      <c r="H10405">
        <v>940141164.78999996</v>
      </c>
      <c r="I10405" t="s">
        <v>26</v>
      </c>
      <c r="J10405" t="s">
        <v>26</v>
      </c>
      <c r="K10405" t="s">
        <v>26</v>
      </c>
    </row>
    <row r="10406" spans="1:11" x14ac:dyDescent="0.25">
      <c r="A10406" s="1">
        <v>41061</v>
      </c>
      <c r="B10406" t="s">
        <v>131</v>
      </c>
      <c r="C10406" t="s">
        <v>26</v>
      </c>
      <c r="D10406" t="s">
        <v>26</v>
      </c>
      <c r="E10406" t="s">
        <v>26</v>
      </c>
      <c r="F10406">
        <v>473132479.36000001</v>
      </c>
      <c r="G10406">
        <v>373706541.56999999</v>
      </c>
      <c r="H10406">
        <v>775974986.89999998</v>
      </c>
      <c r="I10406" t="s">
        <v>26</v>
      </c>
      <c r="J10406" t="s">
        <v>26</v>
      </c>
      <c r="K10406" t="s">
        <v>26</v>
      </c>
    </row>
    <row r="10407" spans="1:11" x14ac:dyDescent="0.25">
      <c r="A10407" s="1">
        <v>41061</v>
      </c>
      <c r="B10407" t="s">
        <v>132</v>
      </c>
      <c r="C10407" t="s">
        <v>26</v>
      </c>
      <c r="D10407" t="s">
        <v>26</v>
      </c>
      <c r="E10407" t="s">
        <v>26</v>
      </c>
      <c r="F10407">
        <v>420818027.74000001</v>
      </c>
      <c r="G10407">
        <v>354899614.47000003</v>
      </c>
      <c r="H10407">
        <v>571589058.91999996</v>
      </c>
      <c r="I10407" t="s">
        <v>26</v>
      </c>
      <c r="J10407" t="s">
        <v>26</v>
      </c>
      <c r="K10407" t="s">
        <v>26</v>
      </c>
    </row>
    <row r="10408" spans="1:11" x14ac:dyDescent="0.25">
      <c r="A10408" s="1">
        <v>41061</v>
      </c>
      <c r="B10408" t="s">
        <v>133</v>
      </c>
      <c r="C10408" t="s">
        <v>26</v>
      </c>
      <c r="D10408" t="s">
        <v>26</v>
      </c>
      <c r="E10408" t="s">
        <v>26</v>
      </c>
      <c r="F10408">
        <v>375548932.98000002</v>
      </c>
      <c r="G10408">
        <v>322483452.19</v>
      </c>
      <c r="H10408">
        <v>506221657.75999999</v>
      </c>
      <c r="I10408" t="s">
        <v>26</v>
      </c>
      <c r="J10408" t="s">
        <v>26</v>
      </c>
      <c r="K10408" t="s">
        <v>26</v>
      </c>
    </row>
    <row r="10409" spans="1:11" x14ac:dyDescent="0.25">
      <c r="A10409" s="1">
        <v>41061</v>
      </c>
      <c r="B10409" t="s">
        <v>134</v>
      </c>
      <c r="C10409" t="s">
        <v>26</v>
      </c>
      <c r="D10409" t="s">
        <v>26</v>
      </c>
      <c r="E10409" t="s">
        <v>26</v>
      </c>
      <c r="F10409">
        <v>387390016.17000002</v>
      </c>
      <c r="G10409">
        <v>342788778.5</v>
      </c>
      <c r="H10409">
        <v>483975510.63</v>
      </c>
      <c r="I10409" t="s">
        <v>26</v>
      </c>
      <c r="J10409" t="s">
        <v>26</v>
      </c>
      <c r="K10409" t="s">
        <v>26</v>
      </c>
    </row>
    <row r="10410" spans="1:11" x14ac:dyDescent="0.25">
      <c r="A10410" s="1">
        <v>41061</v>
      </c>
      <c r="B10410" t="s">
        <v>135</v>
      </c>
      <c r="C10410" t="s">
        <v>26</v>
      </c>
      <c r="D10410" t="s">
        <v>26</v>
      </c>
      <c r="E10410" t="s">
        <v>26</v>
      </c>
      <c r="F10410">
        <v>386001424.38999999</v>
      </c>
      <c r="G10410">
        <v>316328852.88999999</v>
      </c>
      <c r="H10410">
        <v>580897560.98000002</v>
      </c>
      <c r="I10410" t="s">
        <v>26</v>
      </c>
      <c r="J10410" t="s">
        <v>26</v>
      </c>
      <c r="K10410" t="s">
        <v>26</v>
      </c>
    </row>
    <row r="10411" spans="1:11" x14ac:dyDescent="0.25">
      <c r="A10411" s="1">
        <v>41061</v>
      </c>
      <c r="B10411" t="s">
        <v>136</v>
      </c>
      <c r="C10411" t="s">
        <v>26</v>
      </c>
      <c r="D10411" t="s">
        <v>26</v>
      </c>
      <c r="E10411" t="s">
        <v>26</v>
      </c>
      <c r="F10411">
        <v>448397059.33999997</v>
      </c>
      <c r="G10411">
        <v>370197131.74000001</v>
      </c>
      <c r="H10411">
        <v>682369947.52999997</v>
      </c>
      <c r="I10411" t="s">
        <v>26</v>
      </c>
      <c r="J10411" t="s">
        <v>26</v>
      </c>
      <c r="K10411" t="s">
        <v>26</v>
      </c>
    </row>
    <row r="10412" spans="1:11" x14ac:dyDescent="0.25">
      <c r="A10412" s="1">
        <v>41061</v>
      </c>
      <c r="B10412" t="s">
        <v>137</v>
      </c>
      <c r="C10412" t="s">
        <v>26</v>
      </c>
      <c r="D10412" t="s">
        <v>26</v>
      </c>
      <c r="E10412" t="s">
        <v>26</v>
      </c>
      <c r="F10412">
        <v>438245701.41000003</v>
      </c>
      <c r="G10412">
        <v>332647657.60000002</v>
      </c>
      <c r="H10412">
        <v>862100823.98000002</v>
      </c>
      <c r="I10412" t="s">
        <v>26</v>
      </c>
      <c r="J10412" t="s">
        <v>26</v>
      </c>
      <c r="K10412" t="s">
        <v>26</v>
      </c>
    </row>
    <row r="10413" spans="1:11" x14ac:dyDescent="0.25">
      <c r="A10413" s="1">
        <v>41061</v>
      </c>
      <c r="B10413" t="s">
        <v>138</v>
      </c>
      <c r="C10413" t="s">
        <v>26</v>
      </c>
      <c r="D10413" t="s">
        <v>26</v>
      </c>
      <c r="E10413" t="s">
        <v>26</v>
      </c>
      <c r="F10413">
        <v>511574792.5</v>
      </c>
      <c r="G10413">
        <v>396304493.39999998</v>
      </c>
      <c r="H10413">
        <v>875770517.27999997</v>
      </c>
      <c r="I10413" t="s">
        <v>26</v>
      </c>
      <c r="J10413" t="s">
        <v>26</v>
      </c>
      <c r="K10413" t="s">
        <v>26</v>
      </c>
    </row>
    <row r="10414" spans="1:11" x14ac:dyDescent="0.25">
      <c r="A10414" s="1">
        <v>41061</v>
      </c>
      <c r="B10414" t="s">
        <v>139</v>
      </c>
      <c r="C10414" t="s">
        <v>26</v>
      </c>
      <c r="D10414" t="s">
        <v>26</v>
      </c>
      <c r="E10414" t="s">
        <v>26</v>
      </c>
      <c r="F10414">
        <v>451995425.26999998</v>
      </c>
      <c r="G10414">
        <v>359101206.05000001</v>
      </c>
      <c r="H10414">
        <v>761972715.08000004</v>
      </c>
      <c r="I10414" t="s">
        <v>26</v>
      </c>
      <c r="J10414" t="s">
        <v>26</v>
      </c>
      <c r="K10414" t="s">
        <v>26</v>
      </c>
    </row>
    <row r="10415" spans="1:11" x14ac:dyDescent="0.25">
      <c r="A10415" s="1">
        <v>41061</v>
      </c>
      <c r="B10415" t="s">
        <v>140</v>
      </c>
      <c r="C10415" t="s">
        <v>26</v>
      </c>
      <c r="D10415" t="s">
        <v>26</v>
      </c>
      <c r="E10415" t="s">
        <v>26</v>
      </c>
      <c r="F10415">
        <v>371147614.69999999</v>
      </c>
      <c r="G10415">
        <v>300684341.49000001</v>
      </c>
      <c r="H10415">
        <v>578291002.48000002</v>
      </c>
      <c r="I10415" t="s">
        <v>26</v>
      </c>
      <c r="J10415" t="s">
        <v>26</v>
      </c>
      <c r="K10415" t="s">
        <v>26</v>
      </c>
    </row>
    <row r="10416" spans="1:11" x14ac:dyDescent="0.25">
      <c r="A10416" s="1">
        <v>41061</v>
      </c>
      <c r="B10416" t="s">
        <v>141</v>
      </c>
      <c r="C10416" t="s">
        <v>26</v>
      </c>
      <c r="D10416" t="s">
        <v>26</v>
      </c>
      <c r="E10416" t="s">
        <v>26</v>
      </c>
      <c r="F10416">
        <v>434420951.63999999</v>
      </c>
      <c r="G10416">
        <v>376876164.41000003</v>
      </c>
      <c r="H10416">
        <v>608535442.91999996</v>
      </c>
      <c r="I10416" t="s">
        <v>26</v>
      </c>
      <c r="J10416" t="s">
        <v>26</v>
      </c>
      <c r="K10416" t="s">
        <v>26</v>
      </c>
    </row>
    <row r="10417" spans="1:11" x14ac:dyDescent="0.25">
      <c r="A10417" s="1">
        <v>41061</v>
      </c>
      <c r="B10417" t="s">
        <v>142</v>
      </c>
      <c r="C10417" t="s">
        <v>26</v>
      </c>
      <c r="D10417" t="s">
        <v>26</v>
      </c>
      <c r="E10417" t="s">
        <v>26</v>
      </c>
      <c r="F10417">
        <v>409080199.94999999</v>
      </c>
      <c r="G10417">
        <v>330568558.19999999</v>
      </c>
      <c r="H10417">
        <v>642476425.67999995</v>
      </c>
      <c r="I10417" t="s">
        <v>26</v>
      </c>
      <c r="J10417" t="s">
        <v>26</v>
      </c>
      <c r="K10417" t="s">
        <v>26</v>
      </c>
    </row>
    <row r="10418" spans="1:11" x14ac:dyDescent="0.25">
      <c r="A10418" s="1">
        <v>41061</v>
      </c>
      <c r="B10418" t="s">
        <v>143</v>
      </c>
      <c r="C10418" t="s">
        <v>26</v>
      </c>
      <c r="D10418" t="s">
        <v>26</v>
      </c>
      <c r="E10418" t="s">
        <v>26</v>
      </c>
      <c r="F10418">
        <v>403848309.95999998</v>
      </c>
      <c r="G10418">
        <v>342501116.22000003</v>
      </c>
      <c r="H10418">
        <v>551818915.44000006</v>
      </c>
      <c r="I10418" t="s">
        <v>26</v>
      </c>
      <c r="J10418" t="s">
        <v>26</v>
      </c>
      <c r="K10418" t="s">
        <v>26</v>
      </c>
    </row>
    <row r="10419" spans="1:11" x14ac:dyDescent="0.25">
      <c r="A10419" s="1">
        <v>41061</v>
      </c>
      <c r="B10419" t="s">
        <v>144</v>
      </c>
      <c r="C10419" t="s">
        <v>26</v>
      </c>
      <c r="D10419" t="s">
        <v>26</v>
      </c>
      <c r="E10419" t="s">
        <v>26</v>
      </c>
      <c r="F10419">
        <v>405591845.19</v>
      </c>
      <c r="G10419">
        <v>320152894.35000002</v>
      </c>
      <c r="H10419">
        <v>673107178.58000004</v>
      </c>
      <c r="I10419" t="s">
        <v>26</v>
      </c>
      <c r="J10419" t="s">
        <v>26</v>
      </c>
      <c r="K10419" t="s">
        <v>26</v>
      </c>
    </row>
    <row r="10420" spans="1:11" x14ac:dyDescent="0.25">
      <c r="A10420" s="1">
        <v>41061</v>
      </c>
      <c r="B10420" t="s">
        <v>145</v>
      </c>
      <c r="C10420" t="s">
        <v>26</v>
      </c>
      <c r="D10420" t="s">
        <v>26</v>
      </c>
      <c r="E10420" t="s">
        <v>26</v>
      </c>
      <c r="F10420">
        <v>419822776.37</v>
      </c>
      <c r="G10420">
        <v>343160782.5</v>
      </c>
      <c r="H10420">
        <v>603013738.75999999</v>
      </c>
      <c r="I10420" t="s">
        <v>26</v>
      </c>
      <c r="J10420" t="s">
        <v>26</v>
      </c>
      <c r="K10420" t="s">
        <v>26</v>
      </c>
    </row>
    <row r="10421" spans="1:11" x14ac:dyDescent="0.25">
      <c r="A10421" s="1">
        <v>41061</v>
      </c>
      <c r="B10421" t="s">
        <v>146</v>
      </c>
      <c r="C10421" t="s">
        <v>26</v>
      </c>
      <c r="D10421" t="s">
        <v>26</v>
      </c>
      <c r="E10421" t="s">
        <v>26</v>
      </c>
      <c r="F10421">
        <v>433430735.81999999</v>
      </c>
      <c r="G10421">
        <v>357900953.31</v>
      </c>
      <c r="H10421">
        <v>621275364.53999996</v>
      </c>
      <c r="I10421" t="s">
        <v>26</v>
      </c>
      <c r="J10421" t="s">
        <v>26</v>
      </c>
      <c r="K10421" t="s">
        <v>26</v>
      </c>
    </row>
    <row r="10422" spans="1:11" x14ac:dyDescent="0.25">
      <c r="A10422" s="1">
        <v>41061</v>
      </c>
      <c r="B10422" t="s">
        <v>2</v>
      </c>
      <c r="C10422" t="s">
        <v>26</v>
      </c>
      <c r="D10422" t="s">
        <v>26</v>
      </c>
      <c r="E10422" t="s">
        <v>26</v>
      </c>
      <c r="F10422">
        <v>406443670.88</v>
      </c>
      <c r="G10422">
        <v>327225287.63999999</v>
      </c>
      <c r="H10422">
        <v>620345176.00999999</v>
      </c>
      <c r="I10422" t="s">
        <v>26</v>
      </c>
      <c r="J10422" t="s">
        <v>26</v>
      </c>
      <c r="K10422" t="s">
        <v>26</v>
      </c>
    </row>
    <row r="10423" spans="1:11" x14ac:dyDescent="0.25">
      <c r="A10423" s="1">
        <v>41061</v>
      </c>
      <c r="B10423" t="s">
        <v>147</v>
      </c>
      <c r="C10423" t="s">
        <v>26</v>
      </c>
      <c r="D10423" t="s">
        <v>26</v>
      </c>
      <c r="E10423" t="s">
        <v>26</v>
      </c>
      <c r="F10423">
        <v>434248730.30000001</v>
      </c>
      <c r="G10423">
        <v>327123837.54000002</v>
      </c>
      <c r="H10423">
        <v>667927603.13</v>
      </c>
      <c r="I10423" t="s">
        <v>26</v>
      </c>
      <c r="J10423" t="s">
        <v>26</v>
      </c>
      <c r="K10423" t="s">
        <v>26</v>
      </c>
    </row>
    <row r="10424" spans="1:11" x14ac:dyDescent="0.25">
      <c r="A10424" s="1">
        <v>41061</v>
      </c>
      <c r="B10424" t="s">
        <v>148</v>
      </c>
      <c r="C10424" t="s">
        <v>26</v>
      </c>
      <c r="D10424" t="s">
        <v>26</v>
      </c>
      <c r="E10424" t="s">
        <v>26</v>
      </c>
      <c r="F10424">
        <v>412738636.93000001</v>
      </c>
      <c r="G10424">
        <v>326644031.12</v>
      </c>
      <c r="H10424">
        <v>593897015.60000002</v>
      </c>
      <c r="I10424" t="s">
        <v>26</v>
      </c>
      <c r="J10424" t="s">
        <v>26</v>
      </c>
      <c r="K10424" t="s">
        <v>26</v>
      </c>
    </row>
    <row r="10425" spans="1:11" x14ac:dyDescent="0.25">
      <c r="A10425" s="1">
        <v>41061</v>
      </c>
      <c r="B10425" t="s">
        <v>149</v>
      </c>
      <c r="C10425" t="s">
        <v>26</v>
      </c>
      <c r="D10425" t="s">
        <v>26</v>
      </c>
      <c r="E10425" t="s">
        <v>26</v>
      </c>
      <c r="F10425">
        <v>402536721.38999999</v>
      </c>
      <c r="G10425">
        <v>326533716.04000002</v>
      </c>
      <c r="H10425">
        <v>565693717.35000002</v>
      </c>
      <c r="I10425" t="s">
        <v>26</v>
      </c>
      <c r="J10425" t="s">
        <v>26</v>
      </c>
      <c r="K10425" t="s">
        <v>26</v>
      </c>
    </row>
    <row r="10426" spans="1:11" x14ac:dyDescent="0.25">
      <c r="A10426" s="1">
        <v>41061</v>
      </c>
      <c r="B10426" t="s">
        <v>150</v>
      </c>
      <c r="C10426" t="s">
        <v>26</v>
      </c>
      <c r="D10426" t="s">
        <v>26</v>
      </c>
      <c r="E10426" t="s">
        <v>26</v>
      </c>
      <c r="F10426">
        <v>465064177.66000003</v>
      </c>
      <c r="G10426">
        <v>349082012.29000002</v>
      </c>
      <c r="H10426">
        <v>729462024.71000004</v>
      </c>
      <c r="I10426" t="s">
        <v>26</v>
      </c>
      <c r="J10426" t="s">
        <v>26</v>
      </c>
      <c r="K10426" t="s">
        <v>26</v>
      </c>
    </row>
    <row r="10427" spans="1:11" x14ac:dyDescent="0.25">
      <c r="A10427" s="1">
        <v>41061</v>
      </c>
      <c r="B10427" t="s">
        <v>151</v>
      </c>
      <c r="C10427" t="s">
        <v>26</v>
      </c>
      <c r="D10427" t="s">
        <v>26</v>
      </c>
      <c r="E10427" t="s">
        <v>26</v>
      </c>
      <c r="F10427">
        <v>360237206.36000001</v>
      </c>
      <c r="G10427">
        <v>290638174.19999999</v>
      </c>
      <c r="H10427">
        <v>556452272.85000002</v>
      </c>
      <c r="I10427" t="s">
        <v>26</v>
      </c>
      <c r="J10427" t="s">
        <v>26</v>
      </c>
      <c r="K10427" t="s">
        <v>26</v>
      </c>
    </row>
    <row r="10428" spans="1:11" x14ac:dyDescent="0.25">
      <c r="A10428" s="1">
        <v>41061</v>
      </c>
      <c r="B10428" t="s">
        <v>152</v>
      </c>
      <c r="C10428" t="s">
        <v>26</v>
      </c>
      <c r="D10428" t="s">
        <v>26</v>
      </c>
      <c r="E10428" t="s">
        <v>26</v>
      </c>
      <c r="F10428">
        <v>390330625.81999999</v>
      </c>
      <c r="G10428">
        <v>327988901.45999998</v>
      </c>
      <c r="H10428">
        <v>548541642.32000005</v>
      </c>
      <c r="I10428" t="s">
        <v>26</v>
      </c>
      <c r="J10428" t="s">
        <v>26</v>
      </c>
      <c r="K10428" t="s">
        <v>26</v>
      </c>
    </row>
    <row r="10429" spans="1:11" x14ac:dyDescent="0.25">
      <c r="A10429" s="1">
        <v>41061</v>
      </c>
      <c r="B10429" t="s">
        <v>153</v>
      </c>
      <c r="C10429" t="s">
        <v>26</v>
      </c>
      <c r="D10429" t="s">
        <v>26</v>
      </c>
      <c r="E10429" t="s">
        <v>26</v>
      </c>
      <c r="F10429">
        <v>469228868.73000002</v>
      </c>
      <c r="G10429">
        <v>407737808.45999998</v>
      </c>
      <c r="H10429">
        <v>610429752.49000001</v>
      </c>
      <c r="I10429" t="s">
        <v>26</v>
      </c>
      <c r="J10429" t="s">
        <v>26</v>
      </c>
      <c r="K10429" t="s">
        <v>26</v>
      </c>
    </row>
    <row r="10430" spans="1:11" x14ac:dyDescent="0.25">
      <c r="A10430" s="1">
        <v>41061</v>
      </c>
      <c r="B10430" t="s">
        <v>154</v>
      </c>
      <c r="C10430" t="s">
        <v>26</v>
      </c>
      <c r="D10430" t="s">
        <v>26</v>
      </c>
      <c r="E10430" t="s">
        <v>26</v>
      </c>
      <c r="F10430">
        <v>417327555.57999998</v>
      </c>
      <c r="G10430">
        <v>363505965.52999997</v>
      </c>
      <c r="H10430">
        <v>582049134.96000004</v>
      </c>
      <c r="I10430" t="s">
        <v>26</v>
      </c>
      <c r="J10430" t="s">
        <v>26</v>
      </c>
      <c r="K10430" t="s">
        <v>26</v>
      </c>
    </row>
    <row r="10431" spans="1:11" x14ac:dyDescent="0.25">
      <c r="A10431" s="1">
        <v>41061</v>
      </c>
      <c r="B10431" t="s">
        <v>155</v>
      </c>
      <c r="C10431" t="s">
        <v>26</v>
      </c>
      <c r="D10431" t="s">
        <v>26</v>
      </c>
      <c r="E10431" t="s">
        <v>26</v>
      </c>
      <c r="F10431">
        <v>399715441.04000002</v>
      </c>
      <c r="G10431">
        <v>337207243.20999998</v>
      </c>
      <c r="H10431">
        <v>556459026.66999996</v>
      </c>
      <c r="I10431" t="s">
        <v>26</v>
      </c>
      <c r="J10431" t="s">
        <v>26</v>
      </c>
      <c r="K10431" t="s">
        <v>26</v>
      </c>
    </row>
    <row r="10432" spans="1:11" x14ac:dyDescent="0.25">
      <c r="A10432" s="1">
        <v>41091</v>
      </c>
      <c r="B10432" t="s">
        <v>1</v>
      </c>
      <c r="C10432" t="s">
        <v>26</v>
      </c>
      <c r="D10432" t="s">
        <v>26</v>
      </c>
      <c r="E10432" t="s">
        <v>26</v>
      </c>
      <c r="F10432">
        <v>419597279.20999998</v>
      </c>
      <c r="G10432">
        <v>338998811.83999997</v>
      </c>
      <c r="H10432">
        <v>617050826.76999998</v>
      </c>
      <c r="I10432" t="s">
        <v>26</v>
      </c>
      <c r="J10432" t="s">
        <v>26</v>
      </c>
      <c r="K10432" t="s">
        <v>26</v>
      </c>
    </row>
    <row r="10433" spans="1:11" x14ac:dyDescent="0.25">
      <c r="A10433" s="1">
        <v>41091</v>
      </c>
      <c r="B10433" t="s">
        <v>126</v>
      </c>
      <c r="C10433" t="s">
        <v>26</v>
      </c>
      <c r="D10433" t="s">
        <v>26</v>
      </c>
      <c r="E10433" t="s">
        <v>26</v>
      </c>
      <c r="F10433">
        <v>418183440.16000003</v>
      </c>
      <c r="G10433">
        <v>350033573.92000002</v>
      </c>
      <c r="H10433">
        <v>589775475.45000005</v>
      </c>
      <c r="I10433" t="s">
        <v>26</v>
      </c>
      <c r="J10433" t="s">
        <v>26</v>
      </c>
      <c r="K10433" t="s">
        <v>26</v>
      </c>
    </row>
    <row r="10434" spans="1:11" x14ac:dyDescent="0.25">
      <c r="A10434" s="1">
        <v>41091</v>
      </c>
      <c r="B10434" t="s">
        <v>127</v>
      </c>
      <c r="C10434" t="s">
        <v>26</v>
      </c>
      <c r="D10434" t="s">
        <v>26</v>
      </c>
      <c r="E10434" t="s">
        <v>26</v>
      </c>
      <c r="F10434">
        <v>425947406.94</v>
      </c>
      <c r="G10434">
        <v>343483940.67000002</v>
      </c>
      <c r="H10434">
        <v>664364258.91999996</v>
      </c>
      <c r="I10434" t="s">
        <v>26</v>
      </c>
      <c r="J10434" t="s">
        <v>26</v>
      </c>
      <c r="K10434" t="s">
        <v>26</v>
      </c>
    </row>
    <row r="10435" spans="1:11" x14ac:dyDescent="0.25">
      <c r="A10435" s="1">
        <v>41091</v>
      </c>
      <c r="B10435" t="s">
        <v>113</v>
      </c>
      <c r="C10435" t="s">
        <v>26</v>
      </c>
      <c r="D10435" t="s">
        <v>26</v>
      </c>
      <c r="E10435" t="s">
        <v>26</v>
      </c>
      <c r="F10435">
        <v>420642082.25</v>
      </c>
      <c r="G10435">
        <v>336211506.33999997</v>
      </c>
      <c r="H10435">
        <v>608482485.60000002</v>
      </c>
      <c r="I10435" t="s">
        <v>26</v>
      </c>
      <c r="J10435" t="s">
        <v>26</v>
      </c>
      <c r="K10435" t="s">
        <v>26</v>
      </c>
    </row>
    <row r="10436" spans="1:11" x14ac:dyDescent="0.25">
      <c r="A10436" s="1">
        <v>41091</v>
      </c>
      <c r="B10436" t="s">
        <v>128</v>
      </c>
      <c r="C10436" t="s">
        <v>26</v>
      </c>
      <c r="D10436" t="s">
        <v>26</v>
      </c>
      <c r="E10436" t="s">
        <v>26</v>
      </c>
      <c r="F10436">
        <v>403728717.74000001</v>
      </c>
      <c r="G10436">
        <v>315810772.49000001</v>
      </c>
      <c r="H10436">
        <v>612705381.88</v>
      </c>
      <c r="I10436" t="s">
        <v>26</v>
      </c>
      <c r="J10436" t="s">
        <v>26</v>
      </c>
      <c r="K10436" t="s">
        <v>26</v>
      </c>
    </row>
    <row r="10437" spans="1:11" x14ac:dyDescent="0.25">
      <c r="A10437" s="1">
        <v>41091</v>
      </c>
      <c r="B10437" t="s">
        <v>129</v>
      </c>
      <c r="C10437" t="s">
        <v>26</v>
      </c>
      <c r="D10437" t="s">
        <v>26</v>
      </c>
      <c r="E10437" t="s">
        <v>26</v>
      </c>
      <c r="F10437">
        <v>425300478.61000001</v>
      </c>
      <c r="G10437">
        <v>364962111.00999999</v>
      </c>
      <c r="H10437">
        <v>584342147.79999995</v>
      </c>
      <c r="I10437" t="s">
        <v>26</v>
      </c>
      <c r="J10437" t="s">
        <v>26</v>
      </c>
      <c r="K10437" t="s">
        <v>26</v>
      </c>
    </row>
    <row r="10438" spans="1:11" x14ac:dyDescent="0.25">
      <c r="A10438" s="1">
        <v>41091</v>
      </c>
      <c r="B10438" t="s">
        <v>130</v>
      </c>
      <c r="C10438" t="s">
        <v>26</v>
      </c>
      <c r="D10438" t="s">
        <v>26</v>
      </c>
      <c r="E10438" t="s">
        <v>26</v>
      </c>
      <c r="F10438">
        <v>496888230.55000001</v>
      </c>
      <c r="G10438">
        <v>365496601.43000001</v>
      </c>
      <c r="H10438">
        <v>940141164.78999996</v>
      </c>
      <c r="I10438" t="s">
        <v>26</v>
      </c>
      <c r="J10438" t="s">
        <v>26</v>
      </c>
      <c r="K10438" t="s">
        <v>26</v>
      </c>
    </row>
    <row r="10439" spans="1:11" x14ac:dyDescent="0.25">
      <c r="A10439" s="1">
        <v>41091</v>
      </c>
      <c r="B10439" t="s">
        <v>131</v>
      </c>
      <c r="C10439" t="s">
        <v>26</v>
      </c>
      <c r="D10439" t="s">
        <v>26</v>
      </c>
      <c r="E10439" t="s">
        <v>26</v>
      </c>
      <c r="F10439">
        <v>473747551.57999998</v>
      </c>
      <c r="G10439">
        <v>374528695.95999998</v>
      </c>
      <c r="H10439">
        <v>775974986.89999998</v>
      </c>
      <c r="I10439" t="s">
        <v>26</v>
      </c>
      <c r="J10439" t="s">
        <v>26</v>
      </c>
      <c r="K10439" t="s">
        <v>26</v>
      </c>
    </row>
    <row r="10440" spans="1:11" x14ac:dyDescent="0.25">
      <c r="A10440" s="1">
        <v>41091</v>
      </c>
      <c r="B10440" t="s">
        <v>132</v>
      </c>
      <c r="C10440" t="s">
        <v>26</v>
      </c>
      <c r="D10440" t="s">
        <v>26</v>
      </c>
      <c r="E10440" t="s">
        <v>26</v>
      </c>
      <c r="F10440">
        <v>420944273.14999998</v>
      </c>
      <c r="G10440">
        <v>355822353.45999998</v>
      </c>
      <c r="H10440">
        <v>570102927.37</v>
      </c>
      <c r="I10440" t="s">
        <v>26</v>
      </c>
      <c r="J10440" t="s">
        <v>26</v>
      </c>
      <c r="K10440" t="s">
        <v>26</v>
      </c>
    </row>
    <row r="10441" spans="1:11" x14ac:dyDescent="0.25">
      <c r="A10441" s="1">
        <v>41091</v>
      </c>
      <c r="B10441" t="s">
        <v>133</v>
      </c>
      <c r="C10441" t="s">
        <v>26</v>
      </c>
      <c r="D10441" t="s">
        <v>26</v>
      </c>
      <c r="E10441" t="s">
        <v>26</v>
      </c>
      <c r="F10441">
        <v>376863354.25</v>
      </c>
      <c r="G10441">
        <v>326192011.88999999</v>
      </c>
      <c r="H10441">
        <v>503133705.64999998</v>
      </c>
      <c r="I10441" t="s">
        <v>26</v>
      </c>
      <c r="J10441" t="s">
        <v>26</v>
      </c>
      <c r="K10441" t="s">
        <v>26</v>
      </c>
    </row>
    <row r="10442" spans="1:11" x14ac:dyDescent="0.25">
      <c r="A10442" s="1">
        <v>41091</v>
      </c>
      <c r="B10442" t="s">
        <v>134</v>
      </c>
      <c r="C10442" t="s">
        <v>26</v>
      </c>
      <c r="D10442" t="s">
        <v>26</v>
      </c>
      <c r="E10442" t="s">
        <v>26</v>
      </c>
      <c r="F10442">
        <v>388048579.19999999</v>
      </c>
      <c r="G10442">
        <v>343817144.83999997</v>
      </c>
      <c r="H10442">
        <v>483975510.63</v>
      </c>
      <c r="I10442" t="s">
        <v>26</v>
      </c>
      <c r="J10442" t="s">
        <v>26</v>
      </c>
      <c r="K10442" t="s">
        <v>26</v>
      </c>
    </row>
    <row r="10443" spans="1:11" x14ac:dyDescent="0.25">
      <c r="A10443" s="1">
        <v>41091</v>
      </c>
      <c r="B10443" t="s">
        <v>135</v>
      </c>
      <c r="C10443" t="s">
        <v>26</v>
      </c>
      <c r="D10443" t="s">
        <v>26</v>
      </c>
      <c r="E10443" t="s">
        <v>26</v>
      </c>
      <c r="F10443">
        <v>386734827.08999997</v>
      </c>
      <c r="G10443">
        <v>318669686.39999998</v>
      </c>
      <c r="H10443">
        <v>577644534.63999999</v>
      </c>
      <c r="I10443" t="s">
        <v>26</v>
      </c>
      <c r="J10443" t="s">
        <v>26</v>
      </c>
      <c r="K10443" t="s">
        <v>26</v>
      </c>
    </row>
    <row r="10444" spans="1:11" x14ac:dyDescent="0.25">
      <c r="A10444" s="1">
        <v>41091</v>
      </c>
      <c r="B10444" t="s">
        <v>136</v>
      </c>
      <c r="C10444" t="s">
        <v>26</v>
      </c>
      <c r="D10444" t="s">
        <v>26</v>
      </c>
      <c r="E10444" t="s">
        <v>26</v>
      </c>
      <c r="F10444">
        <v>447724463.75999999</v>
      </c>
      <c r="G10444">
        <v>367975948.94999999</v>
      </c>
      <c r="H10444">
        <v>685167664.32000005</v>
      </c>
      <c r="I10444" t="s">
        <v>26</v>
      </c>
      <c r="J10444" t="s">
        <v>26</v>
      </c>
      <c r="K10444" t="s">
        <v>26</v>
      </c>
    </row>
    <row r="10445" spans="1:11" x14ac:dyDescent="0.25">
      <c r="A10445" s="1">
        <v>41091</v>
      </c>
      <c r="B10445" t="s">
        <v>137</v>
      </c>
      <c r="C10445" t="s">
        <v>26</v>
      </c>
      <c r="D10445" t="s">
        <v>26</v>
      </c>
      <c r="E10445" t="s">
        <v>26</v>
      </c>
      <c r="F10445">
        <v>438903069.95999998</v>
      </c>
      <c r="G10445">
        <v>333678865.33999997</v>
      </c>
      <c r="H10445">
        <v>861411143.32000005</v>
      </c>
      <c r="I10445" t="s">
        <v>26</v>
      </c>
      <c r="J10445" t="s">
        <v>26</v>
      </c>
      <c r="K10445" t="s">
        <v>26</v>
      </c>
    </row>
    <row r="10446" spans="1:11" x14ac:dyDescent="0.25">
      <c r="A10446" s="1">
        <v>41091</v>
      </c>
      <c r="B10446" t="s">
        <v>138</v>
      </c>
      <c r="C10446" t="s">
        <v>26</v>
      </c>
      <c r="D10446" t="s">
        <v>26</v>
      </c>
      <c r="E10446" t="s">
        <v>26</v>
      </c>
      <c r="F10446">
        <v>514132666.45999998</v>
      </c>
      <c r="G10446">
        <v>399831603.38999999</v>
      </c>
      <c r="H10446">
        <v>875770517.27999997</v>
      </c>
      <c r="I10446" t="s">
        <v>26</v>
      </c>
      <c r="J10446" t="s">
        <v>26</v>
      </c>
      <c r="K10446" t="s">
        <v>26</v>
      </c>
    </row>
    <row r="10447" spans="1:11" x14ac:dyDescent="0.25">
      <c r="A10447" s="1">
        <v>41091</v>
      </c>
      <c r="B10447" t="s">
        <v>139</v>
      </c>
      <c r="C10447" t="s">
        <v>26</v>
      </c>
      <c r="D10447" t="s">
        <v>26</v>
      </c>
      <c r="E10447" t="s">
        <v>26</v>
      </c>
      <c r="F10447">
        <v>450910636.25</v>
      </c>
      <c r="G10447">
        <v>352421923.62</v>
      </c>
      <c r="H10447">
        <v>776526393.94000006</v>
      </c>
      <c r="I10447" t="s">
        <v>26</v>
      </c>
      <c r="J10447" t="s">
        <v>26</v>
      </c>
      <c r="K10447" t="s">
        <v>26</v>
      </c>
    </row>
    <row r="10448" spans="1:11" x14ac:dyDescent="0.25">
      <c r="A10448" s="1">
        <v>41091</v>
      </c>
      <c r="B10448" t="s">
        <v>140</v>
      </c>
      <c r="C10448" t="s">
        <v>26</v>
      </c>
      <c r="D10448" t="s">
        <v>26</v>
      </c>
      <c r="E10448" t="s">
        <v>26</v>
      </c>
      <c r="F10448">
        <v>372038368.97000003</v>
      </c>
      <c r="G10448">
        <v>301947215.72000003</v>
      </c>
      <c r="H10448">
        <v>578291002.48000002</v>
      </c>
      <c r="I10448" t="s">
        <v>26</v>
      </c>
      <c r="J10448" t="s">
        <v>26</v>
      </c>
      <c r="K10448" t="s">
        <v>26</v>
      </c>
    </row>
    <row r="10449" spans="1:11" x14ac:dyDescent="0.25">
      <c r="A10449" s="1">
        <v>41091</v>
      </c>
      <c r="B10449" t="s">
        <v>141</v>
      </c>
      <c r="C10449" t="s">
        <v>26</v>
      </c>
      <c r="D10449" t="s">
        <v>26</v>
      </c>
      <c r="E10449" t="s">
        <v>26</v>
      </c>
      <c r="F10449">
        <v>434594720.01999998</v>
      </c>
      <c r="G10449">
        <v>377102290.11000001</v>
      </c>
      <c r="H10449">
        <v>608535442.91999996</v>
      </c>
      <c r="I10449" t="s">
        <v>26</v>
      </c>
      <c r="J10449" t="s">
        <v>26</v>
      </c>
      <c r="K10449" t="s">
        <v>26</v>
      </c>
    </row>
    <row r="10450" spans="1:11" x14ac:dyDescent="0.25">
      <c r="A10450" s="1">
        <v>41091</v>
      </c>
      <c r="B10450" t="s">
        <v>142</v>
      </c>
      <c r="C10450" t="s">
        <v>26</v>
      </c>
      <c r="D10450" t="s">
        <v>26</v>
      </c>
      <c r="E10450" t="s">
        <v>26</v>
      </c>
      <c r="F10450">
        <v>408916567.87</v>
      </c>
      <c r="G10450">
        <v>330370217.06</v>
      </c>
      <c r="H10450">
        <v>642412178.02999997</v>
      </c>
      <c r="I10450" t="s">
        <v>26</v>
      </c>
      <c r="J10450" t="s">
        <v>26</v>
      </c>
      <c r="K10450" t="s">
        <v>26</v>
      </c>
    </row>
    <row r="10451" spans="1:11" x14ac:dyDescent="0.25">
      <c r="A10451" s="1">
        <v>41091</v>
      </c>
      <c r="B10451" t="s">
        <v>143</v>
      </c>
      <c r="C10451" t="s">
        <v>26</v>
      </c>
      <c r="D10451" t="s">
        <v>26</v>
      </c>
      <c r="E10451" t="s">
        <v>26</v>
      </c>
      <c r="F10451">
        <v>403848309.95999998</v>
      </c>
      <c r="G10451">
        <v>342466866.11000001</v>
      </c>
      <c r="H10451">
        <v>551818915.44000006</v>
      </c>
      <c r="I10451" t="s">
        <v>26</v>
      </c>
      <c r="J10451" t="s">
        <v>26</v>
      </c>
      <c r="K10451" t="s">
        <v>26</v>
      </c>
    </row>
    <row r="10452" spans="1:11" x14ac:dyDescent="0.25">
      <c r="A10452" s="1">
        <v>41091</v>
      </c>
      <c r="B10452" t="s">
        <v>144</v>
      </c>
      <c r="C10452" t="s">
        <v>26</v>
      </c>
      <c r="D10452" t="s">
        <v>26</v>
      </c>
      <c r="E10452" t="s">
        <v>26</v>
      </c>
      <c r="F10452">
        <v>405672963.56</v>
      </c>
      <c r="G10452">
        <v>320248940.22000003</v>
      </c>
      <c r="H10452">
        <v>673107178.58000004</v>
      </c>
      <c r="I10452" t="s">
        <v>26</v>
      </c>
      <c r="J10452" t="s">
        <v>26</v>
      </c>
      <c r="K10452" t="s">
        <v>26</v>
      </c>
    </row>
    <row r="10453" spans="1:11" x14ac:dyDescent="0.25">
      <c r="A10453" s="1">
        <v>41091</v>
      </c>
      <c r="B10453" t="s">
        <v>145</v>
      </c>
      <c r="C10453" t="s">
        <v>26</v>
      </c>
      <c r="D10453" t="s">
        <v>26</v>
      </c>
      <c r="E10453" t="s">
        <v>26</v>
      </c>
      <c r="F10453">
        <v>421879907.97000003</v>
      </c>
      <c r="G10453">
        <v>343984368.37</v>
      </c>
      <c r="H10453">
        <v>607777547.29999995</v>
      </c>
      <c r="I10453" t="s">
        <v>26</v>
      </c>
      <c r="J10453" t="s">
        <v>26</v>
      </c>
      <c r="K10453" t="s">
        <v>26</v>
      </c>
    </row>
    <row r="10454" spans="1:11" x14ac:dyDescent="0.25">
      <c r="A10454" s="1">
        <v>41091</v>
      </c>
      <c r="B10454" t="s">
        <v>146</v>
      </c>
      <c r="C10454" t="s">
        <v>26</v>
      </c>
      <c r="D10454" t="s">
        <v>26</v>
      </c>
      <c r="E10454" t="s">
        <v>26</v>
      </c>
      <c r="F10454">
        <v>434210911.14999998</v>
      </c>
      <c r="G10454">
        <v>359082026.44999999</v>
      </c>
      <c r="H10454">
        <v>621275364.53999996</v>
      </c>
      <c r="I10454" t="s">
        <v>26</v>
      </c>
      <c r="J10454" t="s">
        <v>26</v>
      </c>
      <c r="K10454" t="s">
        <v>26</v>
      </c>
    </row>
    <row r="10455" spans="1:11" x14ac:dyDescent="0.25">
      <c r="A10455" s="1">
        <v>41091</v>
      </c>
      <c r="B10455" t="s">
        <v>2</v>
      </c>
      <c r="C10455" t="s">
        <v>26</v>
      </c>
      <c r="D10455" t="s">
        <v>26</v>
      </c>
      <c r="E10455" t="s">
        <v>26</v>
      </c>
      <c r="F10455">
        <v>406972047.64999998</v>
      </c>
      <c r="G10455">
        <v>328010628.32999998</v>
      </c>
      <c r="H10455">
        <v>620345176.00999999</v>
      </c>
      <c r="I10455" t="s">
        <v>26</v>
      </c>
      <c r="J10455" t="s">
        <v>26</v>
      </c>
      <c r="K10455" t="s">
        <v>26</v>
      </c>
    </row>
    <row r="10456" spans="1:11" x14ac:dyDescent="0.25">
      <c r="A10456" s="1">
        <v>41091</v>
      </c>
      <c r="B10456" t="s">
        <v>147</v>
      </c>
      <c r="C10456" t="s">
        <v>26</v>
      </c>
      <c r="D10456" t="s">
        <v>26</v>
      </c>
      <c r="E10456" t="s">
        <v>26</v>
      </c>
      <c r="F10456">
        <v>434292155.18000001</v>
      </c>
      <c r="G10456">
        <v>327189262.30000001</v>
      </c>
      <c r="H10456">
        <v>667927603.13</v>
      </c>
      <c r="I10456" t="s">
        <v>26</v>
      </c>
      <c r="J10456" t="s">
        <v>26</v>
      </c>
      <c r="K10456" t="s">
        <v>26</v>
      </c>
    </row>
    <row r="10457" spans="1:11" x14ac:dyDescent="0.25">
      <c r="A10457" s="1">
        <v>41091</v>
      </c>
      <c r="B10457" t="s">
        <v>148</v>
      </c>
      <c r="C10457" t="s">
        <v>26</v>
      </c>
      <c r="D10457" t="s">
        <v>26</v>
      </c>
      <c r="E10457" t="s">
        <v>26</v>
      </c>
      <c r="F10457">
        <v>413399018.75</v>
      </c>
      <c r="G10457">
        <v>327917942.83999997</v>
      </c>
      <c r="H10457">
        <v>593481287.69000006</v>
      </c>
      <c r="I10457" t="s">
        <v>26</v>
      </c>
      <c r="J10457" t="s">
        <v>26</v>
      </c>
      <c r="K10457" t="s">
        <v>26</v>
      </c>
    </row>
    <row r="10458" spans="1:11" x14ac:dyDescent="0.25">
      <c r="A10458" s="1">
        <v>41091</v>
      </c>
      <c r="B10458" t="s">
        <v>149</v>
      </c>
      <c r="C10458" t="s">
        <v>26</v>
      </c>
      <c r="D10458" t="s">
        <v>26</v>
      </c>
      <c r="E10458" t="s">
        <v>26</v>
      </c>
      <c r="F10458">
        <v>412559885.75999999</v>
      </c>
      <c r="G10458">
        <v>327774544.16000003</v>
      </c>
      <c r="H10458">
        <v>591545920.23000002</v>
      </c>
      <c r="I10458" t="s">
        <v>26</v>
      </c>
      <c r="J10458" t="s">
        <v>26</v>
      </c>
      <c r="K10458" t="s">
        <v>26</v>
      </c>
    </row>
    <row r="10459" spans="1:11" x14ac:dyDescent="0.25">
      <c r="A10459" s="1">
        <v>41091</v>
      </c>
      <c r="B10459" t="s">
        <v>150</v>
      </c>
      <c r="C10459" t="s">
        <v>26</v>
      </c>
      <c r="D10459" t="s">
        <v>26</v>
      </c>
      <c r="E10459" t="s">
        <v>26</v>
      </c>
      <c r="F10459">
        <v>467436004.95999998</v>
      </c>
      <c r="G10459">
        <v>351839760.18000001</v>
      </c>
      <c r="H10459">
        <v>731285679.76999998</v>
      </c>
      <c r="I10459" t="s">
        <v>26</v>
      </c>
      <c r="J10459" t="s">
        <v>26</v>
      </c>
      <c r="K10459" t="s">
        <v>26</v>
      </c>
    </row>
    <row r="10460" spans="1:11" x14ac:dyDescent="0.25">
      <c r="A10460" s="1">
        <v>41091</v>
      </c>
      <c r="B10460" t="s">
        <v>151</v>
      </c>
      <c r="C10460" t="s">
        <v>26</v>
      </c>
      <c r="D10460" t="s">
        <v>26</v>
      </c>
      <c r="E10460" t="s">
        <v>26</v>
      </c>
      <c r="F10460">
        <v>360777562.17000002</v>
      </c>
      <c r="G10460">
        <v>283168773.12</v>
      </c>
      <c r="H10460">
        <v>577152297.39999998</v>
      </c>
      <c r="I10460" t="s">
        <v>26</v>
      </c>
      <c r="J10460" t="s">
        <v>26</v>
      </c>
      <c r="K10460" t="s">
        <v>26</v>
      </c>
    </row>
    <row r="10461" spans="1:11" x14ac:dyDescent="0.25">
      <c r="A10461" s="1">
        <v>41091</v>
      </c>
      <c r="B10461" t="s">
        <v>152</v>
      </c>
      <c r="C10461" t="s">
        <v>26</v>
      </c>
      <c r="D10461" t="s">
        <v>26</v>
      </c>
      <c r="E10461" t="s">
        <v>26</v>
      </c>
      <c r="F10461">
        <v>391345485.44999999</v>
      </c>
      <c r="G10461">
        <v>329497650.41000003</v>
      </c>
      <c r="H10461">
        <v>548541642.32000005</v>
      </c>
      <c r="I10461" t="s">
        <v>26</v>
      </c>
      <c r="J10461" t="s">
        <v>26</v>
      </c>
      <c r="K10461" t="s">
        <v>26</v>
      </c>
    </row>
    <row r="10462" spans="1:11" x14ac:dyDescent="0.25">
      <c r="A10462" s="1">
        <v>41091</v>
      </c>
      <c r="B10462" t="s">
        <v>153</v>
      </c>
      <c r="C10462" t="s">
        <v>26</v>
      </c>
      <c r="D10462" t="s">
        <v>26</v>
      </c>
      <c r="E10462" t="s">
        <v>26</v>
      </c>
      <c r="F10462">
        <v>469932712.02999997</v>
      </c>
      <c r="G10462">
        <v>408838700.55000001</v>
      </c>
      <c r="H10462">
        <v>610429752.49000001</v>
      </c>
      <c r="I10462" t="s">
        <v>26</v>
      </c>
      <c r="J10462" t="s">
        <v>26</v>
      </c>
      <c r="K10462" t="s">
        <v>26</v>
      </c>
    </row>
    <row r="10463" spans="1:11" x14ac:dyDescent="0.25">
      <c r="A10463" s="1">
        <v>41091</v>
      </c>
      <c r="B10463" t="s">
        <v>154</v>
      </c>
      <c r="C10463" t="s">
        <v>26</v>
      </c>
      <c r="D10463" t="s">
        <v>26</v>
      </c>
      <c r="E10463" t="s">
        <v>26</v>
      </c>
      <c r="F10463">
        <v>417452753.83999997</v>
      </c>
      <c r="G10463">
        <v>363724069.11000001</v>
      </c>
      <c r="H10463">
        <v>582049134.96000004</v>
      </c>
      <c r="I10463" t="s">
        <v>26</v>
      </c>
      <c r="J10463" t="s">
        <v>26</v>
      </c>
      <c r="K10463" t="s">
        <v>26</v>
      </c>
    </row>
    <row r="10464" spans="1:11" x14ac:dyDescent="0.25">
      <c r="A10464" s="1">
        <v>41091</v>
      </c>
      <c r="B10464" t="s">
        <v>155</v>
      </c>
      <c r="C10464" t="s">
        <v>26</v>
      </c>
      <c r="D10464" t="s">
        <v>26</v>
      </c>
      <c r="E10464" t="s">
        <v>26</v>
      </c>
      <c r="F10464">
        <v>400155128.02999997</v>
      </c>
      <c r="G10464">
        <v>337915378.42000002</v>
      </c>
      <c r="H10464">
        <v>556292088.96000004</v>
      </c>
      <c r="I10464" t="s">
        <v>26</v>
      </c>
      <c r="J10464" t="s">
        <v>26</v>
      </c>
      <c r="K10464" t="s">
        <v>26</v>
      </c>
    </row>
    <row r="10465" spans="1:11" x14ac:dyDescent="0.25">
      <c r="A10465" s="1">
        <v>41122</v>
      </c>
      <c r="B10465" t="s">
        <v>1</v>
      </c>
      <c r="C10465" t="s">
        <v>26</v>
      </c>
      <c r="D10465" t="s">
        <v>26</v>
      </c>
      <c r="E10465" t="s">
        <v>26</v>
      </c>
      <c r="F10465">
        <v>422912097.70999998</v>
      </c>
      <c r="G10465">
        <v>340287007.32999998</v>
      </c>
      <c r="H10465">
        <v>624825667.17999995</v>
      </c>
      <c r="I10465" t="s">
        <v>26</v>
      </c>
      <c r="J10465" t="s">
        <v>26</v>
      </c>
      <c r="K10465" t="s">
        <v>26</v>
      </c>
    </row>
    <row r="10466" spans="1:11" x14ac:dyDescent="0.25">
      <c r="A10466" s="1">
        <v>41122</v>
      </c>
      <c r="B10466" t="s">
        <v>126</v>
      </c>
      <c r="C10466" t="s">
        <v>26</v>
      </c>
      <c r="D10466" t="s">
        <v>26</v>
      </c>
      <c r="E10466" t="s">
        <v>26</v>
      </c>
      <c r="F10466">
        <v>424623465.13</v>
      </c>
      <c r="G10466">
        <v>353323889.50999999</v>
      </c>
      <c r="H10466">
        <v>603517244.02999997</v>
      </c>
      <c r="I10466" t="s">
        <v>26</v>
      </c>
      <c r="J10466" t="s">
        <v>26</v>
      </c>
      <c r="K10466" t="s">
        <v>26</v>
      </c>
    </row>
    <row r="10467" spans="1:11" x14ac:dyDescent="0.25">
      <c r="A10467" s="1">
        <v>41122</v>
      </c>
      <c r="B10467" t="s">
        <v>127</v>
      </c>
      <c r="C10467" t="s">
        <v>26</v>
      </c>
      <c r="D10467" t="s">
        <v>26</v>
      </c>
      <c r="E10467" t="s">
        <v>26</v>
      </c>
      <c r="F10467">
        <v>427310438.63999999</v>
      </c>
      <c r="G10467">
        <v>343896121.39999998</v>
      </c>
      <c r="H10467">
        <v>668217571.62</v>
      </c>
      <c r="I10467" t="s">
        <v>26</v>
      </c>
      <c r="J10467" t="s">
        <v>26</v>
      </c>
      <c r="K10467" t="s">
        <v>26</v>
      </c>
    </row>
    <row r="10468" spans="1:11" x14ac:dyDescent="0.25">
      <c r="A10468" s="1">
        <v>41122</v>
      </c>
      <c r="B10468" t="s">
        <v>113</v>
      </c>
      <c r="C10468" t="s">
        <v>26</v>
      </c>
      <c r="D10468" t="s">
        <v>26</v>
      </c>
      <c r="E10468" t="s">
        <v>26</v>
      </c>
      <c r="F10468">
        <v>420978595.92000002</v>
      </c>
      <c r="G10468">
        <v>337186519.70999998</v>
      </c>
      <c r="H10468">
        <v>607630610.12</v>
      </c>
      <c r="I10468" t="s">
        <v>26</v>
      </c>
      <c r="J10468" t="s">
        <v>26</v>
      </c>
      <c r="K10468" t="s">
        <v>26</v>
      </c>
    </row>
    <row r="10469" spans="1:11" x14ac:dyDescent="0.25">
      <c r="A10469" s="1">
        <v>41122</v>
      </c>
      <c r="B10469" t="s">
        <v>128</v>
      </c>
      <c r="C10469" t="s">
        <v>26</v>
      </c>
      <c r="D10469" t="s">
        <v>26</v>
      </c>
      <c r="E10469" t="s">
        <v>26</v>
      </c>
      <c r="F10469">
        <v>411480309.12</v>
      </c>
      <c r="G10469">
        <v>318021447.89999998</v>
      </c>
      <c r="H10469">
        <v>632128142.48000002</v>
      </c>
      <c r="I10469" t="s">
        <v>26</v>
      </c>
      <c r="J10469" t="s">
        <v>26</v>
      </c>
      <c r="K10469" t="s">
        <v>26</v>
      </c>
    </row>
    <row r="10470" spans="1:11" x14ac:dyDescent="0.25">
      <c r="A10470" s="1">
        <v>41122</v>
      </c>
      <c r="B10470" t="s">
        <v>129</v>
      </c>
      <c r="C10470" t="s">
        <v>26</v>
      </c>
      <c r="D10470" t="s">
        <v>26</v>
      </c>
      <c r="E10470" t="s">
        <v>26</v>
      </c>
      <c r="F10470">
        <v>438399733.35000002</v>
      </c>
      <c r="G10470">
        <v>367042395.05000001</v>
      </c>
      <c r="H10470">
        <v>622149084.75999999</v>
      </c>
      <c r="I10470" t="s">
        <v>26</v>
      </c>
      <c r="J10470" t="s">
        <v>26</v>
      </c>
      <c r="K10470" t="s">
        <v>26</v>
      </c>
    </row>
    <row r="10471" spans="1:11" x14ac:dyDescent="0.25">
      <c r="A10471" s="1">
        <v>41122</v>
      </c>
      <c r="B10471" t="s">
        <v>130</v>
      </c>
      <c r="C10471" t="s">
        <v>26</v>
      </c>
      <c r="D10471" t="s">
        <v>26</v>
      </c>
      <c r="E10471" t="s">
        <v>26</v>
      </c>
      <c r="F10471">
        <v>498577650.54000002</v>
      </c>
      <c r="G10471">
        <v>367835779.67000002</v>
      </c>
      <c r="H10471">
        <v>940141164.78999996</v>
      </c>
      <c r="I10471" t="s">
        <v>26</v>
      </c>
      <c r="J10471" t="s">
        <v>26</v>
      </c>
      <c r="K10471" t="s">
        <v>26</v>
      </c>
    </row>
    <row r="10472" spans="1:11" x14ac:dyDescent="0.25">
      <c r="A10472" s="1">
        <v>41122</v>
      </c>
      <c r="B10472" t="s">
        <v>131</v>
      </c>
      <c r="C10472" t="s">
        <v>26</v>
      </c>
      <c r="D10472" t="s">
        <v>26</v>
      </c>
      <c r="E10472" t="s">
        <v>26</v>
      </c>
      <c r="F10472">
        <v>495871562.24000001</v>
      </c>
      <c r="G10472">
        <v>379135398.92000002</v>
      </c>
      <c r="H10472">
        <v>848761440.66999996</v>
      </c>
      <c r="I10472" t="s">
        <v>26</v>
      </c>
      <c r="J10472" t="s">
        <v>26</v>
      </c>
      <c r="K10472" t="s">
        <v>26</v>
      </c>
    </row>
    <row r="10473" spans="1:11" x14ac:dyDescent="0.25">
      <c r="A10473" s="1">
        <v>41122</v>
      </c>
      <c r="B10473" t="s">
        <v>132</v>
      </c>
      <c r="C10473" t="s">
        <v>26</v>
      </c>
      <c r="D10473" t="s">
        <v>26</v>
      </c>
      <c r="E10473" t="s">
        <v>26</v>
      </c>
      <c r="F10473">
        <v>432520240.66000003</v>
      </c>
      <c r="G10473">
        <v>358882425.69999999</v>
      </c>
      <c r="H10473">
        <v>599463228.13</v>
      </c>
      <c r="I10473" t="s">
        <v>26</v>
      </c>
      <c r="J10473" t="s">
        <v>26</v>
      </c>
      <c r="K10473" t="s">
        <v>26</v>
      </c>
    </row>
    <row r="10474" spans="1:11" x14ac:dyDescent="0.25">
      <c r="A10474" s="1">
        <v>41122</v>
      </c>
      <c r="B10474" t="s">
        <v>133</v>
      </c>
      <c r="C10474" t="s">
        <v>26</v>
      </c>
      <c r="D10474" t="s">
        <v>26</v>
      </c>
      <c r="E10474" t="s">
        <v>26</v>
      </c>
      <c r="F10474">
        <v>378333121.32999998</v>
      </c>
      <c r="G10474">
        <v>328507975.17000002</v>
      </c>
      <c r="H10474">
        <v>503133705.64999998</v>
      </c>
      <c r="I10474" t="s">
        <v>26</v>
      </c>
      <c r="J10474" t="s">
        <v>26</v>
      </c>
      <c r="K10474" t="s">
        <v>26</v>
      </c>
    </row>
    <row r="10475" spans="1:11" x14ac:dyDescent="0.25">
      <c r="A10475" s="1">
        <v>41122</v>
      </c>
      <c r="B10475" t="s">
        <v>134</v>
      </c>
      <c r="C10475" t="s">
        <v>26</v>
      </c>
      <c r="D10475" t="s">
        <v>26</v>
      </c>
      <c r="E10475" t="s">
        <v>26</v>
      </c>
      <c r="F10475">
        <v>389988822.08999997</v>
      </c>
      <c r="G10475">
        <v>346808354</v>
      </c>
      <c r="H10475">
        <v>483975510.63</v>
      </c>
      <c r="I10475" t="s">
        <v>26</v>
      </c>
      <c r="J10475" t="s">
        <v>26</v>
      </c>
      <c r="K10475" t="s">
        <v>26</v>
      </c>
    </row>
    <row r="10476" spans="1:11" x14ac:dyDescent="0.25">
      <c r="A10476" s="1">
        <v>41122</v>
      </c>
      <c r="B10476" t="s">
        <v>135</v>
      </c>
      <c r="C10476" t="s">
        <v>26</v>
      </c>
      <c r="D10476" t="s">
        <v>26</v>
      </c>
      <c r="E10476" t="s">
        <v>26</v>
      </c>
      <c r="F10476">
        <v>393270645.67000002</v>
      </c>
      <c r="G10476">
        <v>325138681.04000002</v>
      </c>
      <c r="H10476">
        <v>584634033.50999999</v>
      </c>
      <c r="I10476" t="s">
        <v>26</v>
      </c>
      <c r="J10476" t="s">
        <v>26</v>
      </c>
      <c r="K10476" t="s">
        <v>26</v>
      </c>
    </row>
    <row r="10477" spans="1:11" x14ac:dyDescent="0.25">
      <c r="A10477" s="1">
        <v>41122</v>
      </c>
      <c r="B10477" t="s">
        <v>136</v>
      </c>
      <c r="C10477" t="s">
        <v>26</v>
      </c>
      <c r="D10477" t="s">
        <v>26</v>
      </c>
      <c r="E10477" t="s">
        <v>26</v>
      </c>
      <c r="F10477">
        <v>457529629.50999999</v>
      </c>
      <c r="G10477">
        <v>370478185.39999998</v>
      </c>
      <c r="H10477">
        <v>712916954.72000003</v>
      </c>
      <c r="I10477" t="s">
        <v>26</v>
      </c>
      <c r="J10477" t="s">
        <v>26</v>
      </c>
      <c r="K10477" t="s">
        <v>26</v>
      </c>
    </row>
    <row r="10478" spans="1:11" x14ac:dyDescent="0.25">
      <c r="A10478" s="1">
        <v>41122</v>
      </c>
      <c r="B10478" t="s">
        <v>137</v>
      </c>
      <c r="C10478" t="s">
        <v>26</v>
      </c>
      <c r="D10478" t="s">
        <v>26</v>
      </c>
      <c r="E10478" t="s">
        <v>26</v>
      </c>
      <c r="F10478">
        <v>439693095.48000002</v>
      </c>
      <c r="G10478">
        <v>334679901.93000001</v>
      </c>
      <c r="H10478">
        <v>861411143.32000005</v>
      </c>
      <c r="I10478" t="s">
        <v>26</v>
      </c>
      <c r="J10478" t="s">
        <v>26</v>
      </c>
      <c r="K10478" t="s">
        <v>26</v>
      </c>
    </row>
    <row r="10479" spans="1:11" x14ac:dyDescent="0.25">
      <c r="A10479" s="1">
        <v>41122</v>
      </c>
      <c r="B10479" t="s">
        <v>138</v>
      </c>
      <c r="C10479" t="s">
        <v>26</v>
      </c>
      <c r="D10479" t="s">
        <v>26</v>
      </c>
      <c r="E10479" t="s">
        <v>26</v>
      </c>
      <c r="F10479">
        <v>514029839.93000001</v>
      </c>
      <c r="G10479">
        <v>397832445.37</v>
      </c>
      <c r="H10479">
        <v>881287871.53999996</v>
      </c>
      <c r="I10479" t="s">
        <v>26</v>
      </c>
      <c r="J10479" t="s">
        <v>26</v>
      </c>
      <c r="K10479" t="s">
        <v>26</v>
      </c>
    </row>
    <row r="10480" spans="1:11" x14ac:dyDescent="0.25">
      <c r="A10480" s="1">
        <v>41122</v>
      </c>
      <c r="B10480" t="s">
        <v>139</v>
      </c>
      <c r="C10480" t="s">
        <v>26</v>
      </c>
      <c r="D10480" t="s">
        <v>26</v>
      </c>
      <c r="E10480" t="s">
        <v>26</v>
      </c>
      <c r="F10480">
        <v>451722275.39999998</v>
      </c>
      <c r="G10480">
        <v>358765518.25</v>
      </c>
      <c r="H10480">
        <v>761927697.74000001</v>
      </c>
      <c r="I10480" t="s">
        <v>26</v>
      </c>
      <c r="J10480" t="s">
        <v>26</v>
      </c>
      <c r="K10480" t="s">
        <v>26</v>
      </c>
    </row>
    <row r="10481" spans="1:11" x14ac:dyDescent="0.25">
      <c r="A10481" s="1">
        <v>41122</v>
      </c>
      <c r="B10481" t="s">
        <v>140</v>
      </c>
      <c r="C10481" t="s">
        <v>26</v>
      </c>
      <c r="D10481" t="s">
        <v>26</v>
      </c>
      <c r="E10481" t="s">
        <v>26</v>
      </c>
      <c r="F10481">
        <v>372112776.64999998</v>
      </c>
      <c r="G10481">
        <v>302067994.61000001</v>
      </c>
      <c r="H10481">
        <v>578291002.48000002</v>
      </c>
      <c r="I10481" t="s">
        <v>26</v>
      </c>
      <c r="J10481" t="s">
        <v>26</v>
      </c>
      <c r="K10481" t="s">
        <v>26</v>
      </c>
    </row>
    <row r="10482" spans="1:11" x14ac:dyDescent="0.25">
      <c r="A10482" s="1">
        <v>41122</v>
      </c>
      <c r="B10482" t="s">
        <v>141</v>
      </c>
      <c r="C10482" t="s">
        <v>26</v>
      </c>
      <c r="D10482" t="s">
        <v>26</v>
      </c>
      <c r="E10482" t="s">
        <v>26</v>
      </c>
      <c r="F10482">
        <v>456367915.49000001</v>
      </c>
      <c r="G10482">
        <v>375292199.11000001</v>
      </c>
      <c r="H10482">
        <v>689835778.09000003</v>
      </c>
      <c r="I10482" t="s">
        <v>26</v>
      </c>
      <c r="J10482" t="s">
        <v>26</v>
      </c>
      <c r="K10482" t="s">
        <v>26</v>
      </c>
    </row>
    <row r="10483" spans="1:11" x14ac:dyDescent="0.25">
      <c r="A10483" s="1">
        <v>41122</v>
      </c>
      <c r="B10483" t="s">
        <v>142</v>
      </c>
      <c r="C10483" t="s">
        <v>26</v>
      </c>
      <c r="D10483" t="s">
        <v>26</v>
      </c>
      <c r="E10483" t="s">
        <v>26</v>
      </c>
      <c r="F10483">
        <v>405522560.35000002</v>
      </c>
      <c r="G10483">
        <v>325612885.94</v>
      </c>
      <c r="H10483">
        <v>642476419.25</v>
      </c>
      <c r="I10483" t="s">
        <v>26</v>
      </c>
      <c r="J10483" t="s">
        <v>26</v>
      </c>
      <c r="K10483" t="s">
        <v>26</v>
      </c>
    </row>
    <row r="10484" spans="1:11" x14ac:dyDescent="0.25">
      <c r="A10484" s="1">
        <v>41122</v>
      </c>
      <c r="B10484" t="s">
        <v>143</v>
      </c>
      <c r="C10484" t="s">
        <v>26</v>
      </c>
      <c r="D10484" t="s">
        <v>26</v>
      </c>
      <c r="E10484" t="s">
        <v>26</v>
      </c>
      <c r="F10484">
        <v>404857930.73000002</v>
      </c>
      <c r="G10484">
        <v>343939473.63</v>
      </c>
      <c r="H10484">
        <v>551818915.44000006</v>
      </c>
      <c r="I10484" t="s">
        <v>26</v>
      </c>
      <c r="J10484" t="s">
        <v>26</v>
      </c>
      <c r="K10484" t="s">
        <v>26</v>
      </c>
    </row>
    <row r="10485" spans="1:11" x14ac:dyDescent="0.25">
      <c r="A10485" s="1">
        <v>41122</v>
      </c>
      <c r="B10485" t="s">
        <v>144</v>
      </c>
      <c r="C10485" t="s">
        <v>26</v>
      </c>
      <c r="D10485" t="s">
        <v>26</v>
      </c>
      <c r="E10485" t="s">
        <v>26</v>
      </c>
      <c r="F10485">
        <v>405713530.85000002</v>
      </c>
      <c r="G10485">
        <v>320280965.11000001</v>
      </c>
      <c r="H10485">
        <v>673107178.58000004</v>
      </c>
      <c r="I10485" t="s">
        <v>26</v>
      </c>
      <c r="J10485" t="s">
        <v>26</v>
      </c>
      <c r="K10485" t="s">
        <v>26</v>
      </c>
    </row>
    <row r="10486" spans="1:11" x14ac:dyDescent="0.25">
      <c r="A10486" s="1">
        <v>41122</v>
      </c>
      <c r="B10486" t="s">
        <v>145</v>
      </c>
      <c r="C10486" t="s">
        <v>26</v>
      </c>
      <c r="D10486" t="s">
        <v>26</v>
      </c>
      <c r="E10486" t="s">
        <v>26</v>
      </c>
      <c r="F10486">
        <v>422470539.83999997</v>
      </c>
      <c r="G10486">
        <v>344844329.30000001</v>
      </c>
      <c r="H10486">
        <v>607899102.80999994</v>
      </c>
      <c r="I10486" t="s">
        <v>26</v>
      </c>
      <c r="J10486" t="s">
        <v>26</v>
      </c>
      <c r="K10486" t="s">
        <v>26</v>
      </c>
    </row>
    <row r="10487" spans="1:11" x14ac:dyDescent="0.25">
      <c r="A10487" s="1">
        <v>41122</v>
      </c>
      <c r="B10487" t="s">
        <v>146</v>
      </c>
      <c r="C10487" t="s">
        <v>26</v>
      </c>
      <c r="D10487" t="s">
        <v>26</v>
      </c>
      <c r="E10487" t="s">
        <v>26</v>
      </c>
      <c r="F10487">
        <v>433950384.60000002</v>
      </c>
      <c r="G10487">
        <v>358687036.22000003</v>
      </c>
      <c r="H10487">
        <v>621275364.53999996</v>
      </c>
      <c r="I10487" t="s">
        <v>26</v>
      </c>
      <c r="J10487" t="s">
        <v>26</v>
      </c>
      <c r="K10487" t="s">
        <v>26</v>
      </c>
    </row>
    <row r="10488" spans="1:11" x14ac:dyDescent="0.25">
      <c r="A10488" s="1">
        <v>41122</v>
      </c>
      <c r="B10488" t="s">
        <v>2</v>
      </c>
      <c r="C10488" t="s">
        <v>26</v>
      </c>
      <c r="D10488" t="s">
        <v>26</v>
      </c>
      <c r="E10488" t="s">
        <v>26</v>
      </c>
      <c r="F10488">
        <v>409047605.08999997</v>
      </c>
      <c r="G10488">
        <v>328961859.14999998</v>
      </c>
      <c r="H10488">
        <v>625245902.89999998</v>
      </c>
      <c r="I10488" t="s">
        <v>26</v>
      </c>
      <c r="J10488" t="s">
        <v>26</v>
      </c>
      <c r="K10488" t="s">
        <v>26</v>
      </c>
    </row>
    <row r="10489" spans="1:11" x14ac:dyDescent="0.25">
      <c r="A10489" s="1">
        <v>41122</v>
      </c>
      <c r="B10489" t="s">
        <v>147</v>
      </c>
      <c r="C10489" t="s">
        <v>26</v>
      </c>
      <c r="D10489" t="s">
        <v>26</v>
      </c>
      <c r="E10489" t="s">
        <v>26</v>
      </c>
      <c r="F10489">
        <v>433857863.01999998</v>
      </c>
      <c r="G10489">
        <v>326534883.77999997</v>
      </c>
      <c r="H10489">
        <v>667927603.13</v>
      </c>
      <c r="I10489" t="s">
        <v>26</v>
      </c>
      <c r="J10489" t="s">
        <v>26</v>
      </c>
      <c r="K10489" t="s">
        <v>26</v>
      </c>
    </row>
    <row r="10490" spans="1:11" x14ac:dyDescent="0.25">
      <c r="A10490" s="1">
        <v>41122</v>
      </c>
      <c r="B10490" t="s">
        <v>148</v>
      </c>
      <c r="C10490" t="s">
        <v>26</v>
      </c>
      <c r="D10490" t="s">
        <v>26</v>
      </c>
      <c r="E10490" t="s">
        <v>26</v>
      </c>
      <c r="F10490">
        <v>414184476.88999999</v>
      </c>
      <c r="G10490">
        <v>330344535.61000001</v>
      </c>
      <c r="H10490">
        <v>591582147.57000005</v>
      </c>
      <c r="I10490" t="s">
        <v>26</v>
      </c>
      <c r="J10490" t="s">
        <v>26</v>
      </c>
      <c r="K10490" t="s">
        <v>26</v>
      </c>
    </row>
    <row r="10491" spans="1:11" x14ac:dyDescent="0.25">
      <c r="A10491" s="1">
        <v>41122</v>
      </c>
      <c r="B10491" t="s">
        <v>149</v>
      </c>
      <c r="C10491" t="s">
        <v>26</v>
      </c>
      <c r="D10491" t="s">
        <v>26</v>
      </c>
      <c r="E10491" t="s">
        <v>26</v>
      </c>
      <c r="F10491">
        <v>426999481.75999999</v>
      </c>
      <c r="G10491">
        <v>331740616.14999998</v>
      </c>
      <c r="H10491">
        <v>625086573.90999997</v>
      </c>
      <c r="I10491" t="s">
        <v>26</v>
      </c>
      <c r="J10491" t="s">
        <v>26</v>
      </c>
      <c r="K10491" t="s">
        <v>26</v>
      </c>
    </row>
    <row r="10492" spans="1:11" x14ac:dyDescent="0.25">
      <c r="A10492" s="1">
        <v>41122</v>
      </c>
      <c r="B10492" t="s">
        <v>150</v>
      </c>
      <c r="C10492" t="s">
        <v>26</v>
      </c>
      <c r="D10492" t="s">
        <v>26</v>
      </c>
      <c r="E10492" t="s">
        <v>26</v>
      </c>
      <c r="F10492">
        <v>470193877.38999999</v>
      </c>
      <c r="G10492">
        <v>351910128.13</v>
      </c>
      <c r="H10492">
        <v>739549207.95000005</v>
      </c>
      <c r="I10492" t="s">
        <v>26</v>
      </c>
      <c r="J10492" t="s">
        <v>26</v>
      </c>
      <c r="K10492" t="s">
        <v>26</v>
      </c>
    </row>
    <row r="10493" spans="1:11" x14ac:dyDescent="0.25">
      <c r="A10493" s="1">
        <v>41122</v>
      </c>
      <c r="B10493" t="s">
        <v>151</v>
      </c>
      <c r="C10493" t="s">
        <v>26</v>
      </c>
      <c r="D10493" t="s">
        <v>26</v>
      </c>
      <c r="E10493" t="s">
        <v>26</v>
      </c>
      <c r="F10493">
        <v>362364983.44</v>
      </c>
      <c r="G10493">
        <v>284669567.62</v>
      </c>
      <c r="H10493">
        <v>579114615.21000004</v>
      </c>
      <c r="I10493" t="s">
        <v>26</v>
      </c>
      <c r="J10493" t="s">
        <v>26</v>
      </c>
      <c r="K10493" t="s">
        <v>26</v>
      </c>
    </row>
    <row r="10494" spans="1:11" x14ac:dyDescent="0.25">
      <c r="A10494" s="1">
        <v>41122</v>
      </c>
      <c r="B10494" t="s">
        <v>152</v>
      </c>
      <c r="C10494" t="s">
        <v>26</v>
      </c>
      <c r="D10494" t="s">
        <v>26</v>
      </c>
      <c r="E10494" t="s">
        <v>26</v>
      </c>
      <c r="F10494">
        <v>392715194.64999998</v>
      </c>
      <c r="G10494">
        <v>331507586.07999998</v>
      </c>
      <c r="H10494">
        <v>548541642.32000005</v>
      </c>
      <c r="I10494" t="s">
        <v>26</v>
      </c>
      <c r="J10494" t="s">
        <v>26</v>
      </c>
      <c r="K10494" t="s">
        <v>26</v>
      </c>
    </row>
    <row r="10495" spans="1:11" x14ac:dyDescent="0.25">
      <c r="A10495" s="1">
        <v>41122</v>
      </c>
      <c r="B10495" t="s">
        <v>153</v>
      </c>
      <c r="C10495" t="s">
        <v>26</v>
      </c>
      <c r="D10495" t="s">
        <v>26</v>
      </c>
      <c r="E10495" t="s">
        <v>26</v>
      </c>
      <c r="F10495">
        <v>494228233.24000001</v>
      </c>
      <c r="G10495">
        <v>411659687.57999998</v>
      </c>
      <c r="H10495">
        <v>677821197.16999996</v>
      </c>
      <c r="I10495" t="s">
        <v>26</v>
      </c>
      <c r="J10495" t="s">
        <v>26</v>
      </c>
      <c r="K10495" t="s">
        <v>26</v>
      </c>
    </row>
    <row r="10496" spans="1:11" x14ac:dyDescent="0.25">
      <c r="A10496" s="1">
        <v>41122</v>
      </c>
      <c r="B10496" t="s">
        <v>154</v>
      </c>
      <c r="C10496" t="s">
        <v>26</v>
      </c>
      <c r="D10496" t="s">
        <v>26</v>
      </c>
      <c r="E10496" t="s">
        <v>26</v>
      </c>
      <c r="F10496">
        <v>437824448.23000002</v>
      </c>
      <c r="G10496">
        <v>366633861.67000002</v>
      </c>
      <c r="H10496">
        <v>645259671.01999998</v>
      </c>
      <c r="I10496" t="s">
        <v>26</v>
      </c>
      <c r="J10496" t="s">
        <v>26</v>
      </c>
      <c r="K10496" t="s">
        <v>26</v>
      </c>
    </row>
    <row r="10497" spans="1:11" x14ac:dyDescent="0.25">
      <c r="A10497" s="1">
        <v>41122</v>
      </c>
      <c r="B10497" t="s">
        <v>155</v>
      </c>
      <c r="C10497" t="s">
        <v>26</v>
      </c>
      <c r="D10497" t="s">
        <v>26</v>
      </c>
      <c r="E10497" t="s">
        <v>26</v>
      </c>
      <c r="F10497">
        <v>400395221.10000002</v>
      </c>
      <c r="G10497">
        <v>338287085.32999998</v>
      </c>
      <c r="H10497">
        <v>556292088.96000004</v>
      </c>
      <c r="I10497" t="s">
        <v>26</v>
      </c>
      <c r="J10497" t="s">
        <v>26</v>
      </c>
      <c r="K10497" t="s">
        <v>26</v>
      </c>
    </row>
    <row r="10498" spans="1:11" x14ac:dyDescent="0.25">
      <c r="A10498" s="1">
        <v>41153</v>
      </c>
      <c r="B10498" t="s">
        <v>1</v>
      </c>
      <c r="C10498">
        <v>847.18</v>
      </c>
      <c r="D10498">
        <v>449.99</v>
      </c>
      <c r="E10498">
        <v>397.19</v>
      </c>
      <c r="F10498">
        <v>423.97</v>
      </c>
      <c r="G10498">
        <v>340.8</v>
      </c>
      <c r="H10498">
        <v>627.01</v>
      </c>
      <c r="I10498">
        <v>0.25</v>
      </c>
      <c r="J10498">
        <v>4.6399999999999997</v>
      </c>
      <c r="K10498">
        <v>5.55</v>
      </c>
    </row>
    <row r="10499" spans="1:11" x14ac:dyDescent="0.25">
      <c r="A10499" s="1">
        <v>41153</v>
      </c>
      <c r="B10499" t="s">
        <v>126</v>
      </c>
      <c r="C10499">
        <v>852.88</v>
      </c>
      <c r="D10499">
        <v>478.57</v>
      </c>
      <c r="E10499">
        <v>374.31</v>
      </c>
      <c r="F10499">
        <v>424.84</v>
      </c>
      <c r="G10499">
        <v>353.57</v>
      </c>
      <c r="H10499">
        <v>603.58000000000004</v>
      </c>
      <c r="I10499">
        <v>0.05</v>
      </c>
      <c r="J10499">
        <v>4.07</v>
      </c>
      <c r="K10499">
        <v>6.29</v>
      </c>
    </row>
    <row r="10500" spans="1:11" x14ac:dyDescent="0.25">
      <c r="A10500" s="1">
        <v>41153</v>
      </c>
      <c r="B10500" t="s">
        <v>127</v>
      </c>
      <c r="C10500">
        <v>794.31</v>
      </c>
      <c r="D10500">
        <v>444.86</v>
      </c>
      <c r="E10500">
        <v>349.45</v>
      </c>
      <c r="F10500">
        <v>429.11</v>
      </c>
      <c r="G10500">
        <v>343.28</v>
      </c>
      <c r="H10500">
        <v>676.1</v>
      </c>
      <c r="I10500">
        <v>0.42</v>
      </c>
      <c r="J10500">
        <v>3.47</v>
      </c>
      <c r="K10500">
        <v>4.87</v>
      </c>
    </row>
    <row r="10501" spans="1:11" x14ac:dyDescent="0.25">
      <c r="A10501" s="1">
        <v>41153</v>
      </c>
      <c r="B10501" t="s">
        <v>113</v>
      </c>
      <c r="C10501">
        <v>880.67</v>
      </c>
      <c r="D10501">
        <v>445.23</v>
      </c>
      <c r="E10501">
        <v>435.44</v>
      </c>
      <c r="F10501">
        <v>421.48</v>
      </c>
      <c r="G10501">
        <v>337.86</v>
      </c>
      <c r="H10501">
        <v>607.80999999999995</v>
      </c>
      <c r="I10501">
        <v>0.12</v>
      </c>
      <c r="J10501">
        <v>4.4800000000000004</v>
      </c>
      <c r="K10501">
        <v>4.7</v>
      </c>
    </row>
    <row r="10502" spans="1:11" x14ac:dyDescent="0.25">
      <c r="A10502" s="1">
        <v>41153</v>
      </c>
      <c r="B10502" t="s">
        <v>128</v>
      </c>
      <c r="C10502">
        <v>863.77</v>
      </c>
      <c r="D10502">
        <v>431.44</v>
      </c>
      <c r="E10502">
        <v>432.33</v>
      </c>
      <c r="F10502">
        <v>413.04</v>
      </c>
      <c r="G10502">
        <v>320.22000000000003</v>
      </c>
      <c r="H10502">
        <v>632.57000000000005</v>
      </c>
      <c r="I10502">
        <v>0.38</v>
      </c>
      <c r="J10502">
        <v>7.48</v>
      </c>
      <c r="K10502">
        <v>8.02</v>
      </c>
    </row>
    <row r="10503" spans="1:11" x14ac:dyDescent="0.25">
      <c r="A10503" s="1">
        <v>41153</v>
      </c>
      <c r="B10503" t="s">
        <v>129</v>
      </c>
      <c r="C10503">
        <v>861.15</v>
      </c>
      <c r="D10503">
        <v>484.26</v>
      </c>
      <c r="E10503">
        <v>376.89</v>
      </c>
      <c r="F10503">
        <v>439.58</v>
      </c>
      <c r="G10503">
        <v>368.8</v>
      </c>
      <c r="H10503">
        <v>622.15</v>
      </c>
      <c r="I10503">
        <v>0.27</v>
      </c>
      <c r="J10503">
        <v>5.75</v>
      </c>
      <c r="K10503">
        <v>7.25</v>
      </c>
    </row>
    <row r="10504" spans="1:11" x14ac:dyDescent="0.25">
      <c r="A10504" s="1">
        <v>41153</v>
      </c>
      <c r="B10504" t="s">
        <v>130</v>
      </c>
      <c r="C10504">
        <v>899.7</v>
      </c>
      <c r="D10504">
        <v>486.59</v>
      </c>
      <c r="E10504">
        <v>413.11</v>
      </c>
      <c r="F10504">
        <v>501.62</v>
      </c>
      <c r="G10504">
        <v>370.67</v>
      </c>
      <c r="H10504">
        <v>944.09</v>
      </c>
      <c r="I10504">
        <v>0.61</v>
      </c>
      <c r="J10504">
        <v>8.4</v>
      </c>
      <c r="K10504">
        <v>8.77</v>
      </c>
    </row>
    <row r="10505" spans="1:11" x14ac:dyDescent="0.25">
      <c r="A10505" s="1">
        <v>41153</v>
      </c>
      <c r="B10505" t="s">
        <v>131</v>
      </c>
      <c r="C10505">
        <v>934.45</v>
      </c>
      <c r="D10505">
        <v>521.96</v>
      </c>
      <c r="E10505">
        <v>412.49</v>
      </c>
      <c r="F10505">
        <v>496.02</v>
      </c>
      <c r="G10505">
        <v>379.1</v>
      </c>
      <c r="H10505">
        <v>849.44</v>
      </c>
      <c r="I10505">
        <v>0.03</v>
      </c>
      <c r="J10505">
        <v>6.05</v>
      </c>
      <c r="K10505">
        <v>6.61</v>
      </c>
    </row>
    <row r="10506" spans="1:11" x14ac:dyDescent="0.25">
      <c r="A10506" s="1">
        <v>41153</v>
      </c>
      <c r="B10506" t="s">
        <v>132</v>
      </c>
      <c r="C10506">
        <v>881.73</v>
      </c>
      <c r="D10506">
        <v>484.69</v>
      </c>
      <c r="E10506">
        <v>397.04</v>
      </c>
      <c r="F10506">
        <v>431.7</v>
      </c>
      <c r="G10506">
        <v>357.95</v>
      </c>
      <c r="H10506">
        <v>598.74</v>
      </c>
      <c r="I10506">
        <v>-0.19</v>
      </c>
      <c r="J10506">
        <v>4.03</v>
      </c>
      <c r="K10506">
        <v>4.25</v>
      </c>
    </row>
    <row r="10507" spans="1:11" x14ac:dyDescent="0.25">
      <c r="A10507" s="1">
        <v>41153</v>
      </c>
      <c r="B10507" t="s">
        <v>133</v>
      </c>
      <c r="C10507">
        <v>910.87</v>
      </c>
      <c r="D10507">
        <v>499.19</v>
      </c>
      <c r="E10507">
        <v>411.68</v>
      </c>
      <c r="F10507">
        <v>378.37</v>
      </c>
      <c r="G10507">
        <v>328.57</v>
      </c>
      <c r="H10507">
        <v>503.13</v>
      </c>
      <c r="I10507">
        <v>0.01</v>
      </c>
      <c r="J10507">
        <v>3.16</v>
      </c>
      <c r="K10507">
        <v>6.84</v>
      </c>
    </row>
    <row r="10508" spans="1:11" x14ac:dyDescent="0.25">
      <c r="A10508" s="1">
        <v>41153</v>
      </c>
      <c r="B10508" t="s">
        <v>134</v>
      </c>
      <c r="C10508">
        <v>813.08</v>
      </c>
      <c r="D10508">
        <v>465.24</v>
      </c>
      <c r="E10508">
        <v>347.84</v>
      </c>
      <c r="F10508">
        <v>389.64</v>
      </c>
      <c r="G10508">
        <v>346.25</v>
      </c>
      <c r="H10508">
        <v>483.98</v>
      </c>
      <c r="I10508">
        <v>-0.09</v>
      </c>
      <c r="J10508">
        <v>1.72</v>
      </c>
      <c r="K10508">
        <v>5.92</v>
      </c>
    </row>
    <row r="10509" spans="1:11" x14ac:dyDescent="0.25">
      <c r="A10509" s="1">
        <v>41153</v>
      </c>
      <c r="B10509" t="s">
        <v>135</v>
      </c>
      <c r="C10509">
        <v>814.09</v>
      </c>
      <c r="D10509">
        <v>476.07</v>
      </c>
      <c r="E10509">
        <v>338.02</v>
      </c>
      <c r="F10509">
        <v>395.28</v>
      </c>
      <c r="G10509">
        <v>327.71</v>
      </c>
      <c r="H10509">
        <v>585.34</v>
      </c>
      <c r="I10509">
        <v>0.51</v>
      </c>
      <c r="J10509">
        <v>8.39</v>
      </c>
      <c r="K10509">
        <v>10.33</v>
      </c>
    </row>
    <row r="10510" spans="1:11" x14ac:dyDescent="0.25">
      <c r="A10510" s="1">
        <v>41153</v>
      </c>
      <c r="B10510" t="s">
        <v>136</v>
      </c>
      <c r="C10510">
        <v>875.86</v>
      </c>
      <c r="D10510">
        <v>479.43</v>
      </c>
      <c r="E10510">
        <v>396.43</v>
      </c>
      <c r="F10510">
        <v>460.41</v>
      </c>
      <c r="G10510">
        <v>375.04</v>
      </c>
      <c r="H10510">
        <v>712.28</v>
      </c>
      <c r="I10510">
        <v>0.63</v>
      </c>
      <c r="J10510">
        <v>8.2799999999999994</v>
      </c>
      <c r="K10510">
        <v>8.6300000000000008</v>
      </c>
    </row>
    <row r="10511" spans="1:11" x14ac:dyDescent="0.25">
      <c r="A10511" s="1">
        <v>41153</v>
      </c>
      <c r="B10511" t="s">
        <v>137</v>
      </c>
      <c r="C10511">
        <v>857.39</v>
      </c>
      <c r="D10511">
        <v>489.32</v>
      </c>
      <c r="E10511">
        <v>368.07</v>
      </c>
      <c r="F10511">
        <v>451.78</v>
      </c>
      <c r="G10511">
        <v>336.75</v>
      </c>
      <c r="H10511">
        <v>910.77</v>
      </c>
      <c r="I10511">
        <v>2.75</v>
      </c>
      <c r="J10511">
        <v>4.51</v>
      </c>
      <c r="K10511">
        <v>5.44</v>
      </c>
    </row>
    <row r="10512" spans="1:11" x14ac:dyDescent="0.25">
      <c r="A10512" s="1">
        <v>41153</v>
      </c>
      <c r="B10512" t="s">
        <v>138</v>
      </c>
      <c r="C10512">
        <v>772.84</v>
      </c>
      <c r="D10512">
        <v>439.54</v>
      </c>
      <c r="E10512">
        <v>333.3</v>
      </c>
      <c r="F10512">
        <v>513.57000000000005</v>
      </c>
      <c r="G10512">
        <v>398.35</v>
      </c>
      <c r="H10512">
        <v>877.94</v>
      </c>
      <c r="I10512">
        <v>-0.09</v>
      </c>
      <c r="J10512">
        <v>3.96</v>
      </c>
      <c r="K10512">
        <v>4.18</v>
      </c>
    </row>
    <row r="10513" spans="1:11" x14ac:dyDescent="0.25">
      <c r="A10513" s="1">
        <v>41153</v>
      </c>
      <c r="B10513" t="s">
        <v>139</v>
      </c>
      <c r="C10513">
        <v>782.48</v>
      </c>
      <c r="D10513">
        <v>439.65</v>
      </c>
      <c r="E10513">
        <v>342.83</v>
      </c>
      <c r="F10513">
        <v>451.86</v>
      </c>
      <c r="G10513">
        <v>353.78</v>
      </c>
      <c r="H10513">
        <v>776.48</v>
      </c>
      <c r="I10513">
        <v>0.03</v>
      </c>
      <c r="J10513">
        <v>4.3899999999999997</v>
      </c>
      <c r="K10513">
        <v>4.91</v>
      </c>
    </row>
    <row r="10514" spans="1:11" x14ac:dyDescent="0.25">
      <c r="A10514" s="1">
        <v>41153</v>
      </c>
      <c r="B10514" t="s">
        <v>140</v>
      </c>
      <c r="C10514">
        <v>737.79</v>
      </c>
      <c r="D10514">
        <v>427</v>
      </c>
      <c r="E10514">
        <v>310.79000000000002</v>
      </c>
      <c r="F10514">
        <v>371.78</v>
      </c>
      <c r="G10514">
        <v>301.61</v>
      </c>
      <c r="H10514">
        <v>578.29</v>
      </c>
      <c r="I10514">
        <v>-0.09</v>
      </c>
      <c r="J10514">
        <v>0.53</v>
      </c>
      <c r="K10514">
        <v>4.8</v>
      </c>
    </row>
    <row r="10515" spans="1:11" x14ac:dyDescent="0.25">
      <c r="A10515" s="1">
        <v>41153</v>
      </c>
      <c r="B10515" t="s">
        <v>141</v>
      </c>
      <c r="C10515">
        <v>826.22</v>
      </c>
      <c r="D10515">
        <v>472.93</v>
      </c>
      <c r="E10515">
        <v>353.29</v>
      </c>
      <c r="F10515">
        <v>456.87</v>
      </c>
      <c r="G10515">
        <v>376.01</v>
      </c>
      <c r="H10515">
        <v>689.84</v>
      </c>
      <c r="I10515">
        <v>0.11</v>
      </c>
      <c r="J10515">
        <v>6.41</v>
      </c>
      <c r="K10515">
        <v>6.8</v>
      </c>
    </row>
    <row r="10516" spans="1:11" x14ac:dyDescent="0.25">
      <c r="A10516" s="1">
        <v>41153</v>
      </c>
      <c r="B10516" t="s">
        <v>142</v>
      </c>
      <c r="C10516">
        <v>758.92</v>
      </c>
      <c r="D10516">
        <v>437.38</v>
      </c>
      <c r="E10516">
        <v>321.54000000000002</v>
      </c>
      <c r="F10516">
        <v>405.77</v>
      </c>
      <c r="G10516">
        <v>325.97000000000003</v>
      </c>
      <c r="H10516">
        <v>642.41</v>
      </c>
      <c r="I10516">
        <v>0.06</v>
      </c>
      <c r="J10516">
        <v>0.2</v>
      </c>
      <c r="K10516">
        <v>4.47</v>
      </c>
    </row>
    <row r="10517" spans="1:11" x14ac:dyDescent="0.25">
      <c r="A10517" s="1">
        <v>41153</v>
      </c>
      <c r="B10517" t="s">
        <v>143</v>
      </c>
      <c r="C10517">
        <v>809.28</v>
      </c>
      <c r="D10517">
        <v>463.57</v>
      </c>
      <c r="E10517">
        <v>345.71</v>
      </c>
      <c r="F10517">
        <v>404.37</v>
      </c>
      <c r="G10517">
        <v>343.22</v>
      </c>
      <c r="H10517">
        <v>551.82000000000005</v>
      </c>
      <c r="I10517">
        <v>-0.12</v>
      </c>
      <c r="J10517">
        <v>4.3099999999999996</v>
      </c>
      <c r="K10517">
        <v>4.66</v>
      </c>
    </row>
    <row r="10518" spans="1:11" x14ac:dyDescent="0.25">
      <c r="A10518" s="1">
        <v>41153</v>
      </c>
      <c r="B10518" t="s">
        <v>144</v>
      </c>
      <c r="C10518">
        <v>763.09</v>
      </c>
      <c r="D10518">
        <v>415.91</v>
      </c>
      <c r="E10518">
        <v>347.18</v>
      </c>
      <c r="F10518">
        <v>405.51</v>
      </c>
      <c r="G10518">
        <v>310.54000000000002</v>
      </c>
      <c r="H10518">
        <v>698.55</v>
      </c>
      <c r="I10518">
        <v>-0.05</v>
      </c>
      <c r="J10518">
        <v>4.3099999999999996</v>
      </c>
      <c r="K10518">
        <v>4.67</v>
      </c>
    </row>
    <row r="10519" spans="1:11" x14ac:dyDescent="0.25">
      <c r="A10519" s="1">
        <v>41153</v>
      </c>
      <c r="B10519" t="s">
        <v>145</v>
      </c>
      <c r="C10519">
        <v>799.01</v>
      </c>
      <c r="D10519">
        <v>427.15</v>
      </c>
      <c r="E10519">
        <v>371.86</v>
      </c>
      <c r="F10519">
        <v>422.64</v>
      </c>
      <c r="G10519">
        <v>345.09</v>
      </c>
      <c r="H10519">
        <v>607.9</v>
      </c>
      <c r="I10519">
        <v>0.04</v>
      </c>
      <c r="J10519">
        <v>3.84</v>
      </c>
      <c r="K10519">
        <v>4.47</v>
      </c>
    </row>
    <row r="10520" spans="1:11" x14ac:dyDescent="0.25">
      <c r="A10520" s="1">
        <v>41153</v>
      </c>
      <c r="B10520" t="s">
        <v>146</v>
      </c>
      <c r="C10520">
        <v>787.64</v>
      </c>
      <c r="D10520">
        <v>426.55</v>
      </c>
      <c r="E10520">
        <v>361.09</v>
      </c>
      <c r="F10520">
        <v>433.52</v>
      </c>
      <c r="G10520">
        <v>358.01</v>
      </c>
      <c r="H10520">
        <v>621.34</v>
      </c>
      <c r="I10520">
        <v>-0.1</v>
      </c>
      <c r="J10520">
        <v>4.4400000000000004</v>
      </c>
      <c r="K10520">
        <v>4.62</v>
      </c>
    </row>
    <row r="10521" spans="1:11" x14ac:dyDescent="0.25">
      <c r="A10521" s="1">
        <v>41153</v>
      </c>
      <c r="B10521" t="s">
        <v>2</v>
      </c>
      <c r="C10521">
        <v>737.2</v>
      </c>
      <c r="D10521">
        <v>411.93</v>
      </c>
      <c r="E10521">
        <v>325.27</v>
      </c>
      <c r="F10521">
        <v>408.97</v>
      </c>
      <c r="G10521">
        <v>328.07</v>
      </c>
      <c r="H10521">
        <v>627.17999999999995</v>
      </c>
      <c r="I10521">
        <v>-0.02</v>
      </c>
      <c r="J10521">
        <v>4.07</v>
      </c>
      <c r="K10521">
        <v>4.24</v>
      </c>
    </row>
    <row r="10522" spans="1:11" x14ac:dyDescent="0.25">
      <c r="A10522" s="1">
        <v>41153</v>
      </c>
      <c r="B10522" t="s">
        <v>147</v>
      </c>
      <c r="C10522">
        <v>955.65</v>
      </c>
      <c r="D10522">
        <v>467.28</v>
      </c>
      <c r="E10522">
        <v>488.37</v>
      </c>
      <c r="F10522">
        <v>435.59</v>
      </c>
      <c r="G10522">
        <v>329.21</v>
      </c>
      <c r="H10522">
        <v>667.93</v>
      </c>
      <c r="I10522">
        <v>0.4</v>
      </c>
      <c r="J10522">
        <v>5.54</v>
      </c>
      <c r="K10522">
        <v>6.14</v>
      </c>
    </row>
    <row r="10523" spans="1:11" x14ac:dyDescent="0.25">
      <c r="A10523" s="1">
        <v>41153</v>
      </c>
      <c r="B10523" t="s">
        <v>148</v>
      </c>
      <c r="C10523">
        <v>918.13</v>
      </c>
      <c r="D10523">
        <v>450.36</v>
      </c>
      <c r="E10523">
        <v>467.77</v>
      </c>
      <c r="F10523">
        <v>414.68</v>
      </c>
      <c r="G10523">
        <v>331.01</v>
      </c>
      <c r="H10523">
        <v>591.88</v>
      </c>
      <c r="I10523">
        <v>0.12</v>
      </c>
      <c r="J10523">
        <v>4.0999999999999996</v>
      </c>
      <c r="K10523">
        <v>4.2</v>
      </c>
    </row>
    <row r="10524" spans="1:11" x14ac:dyDescent="0.25">
      <c r="A10524" s="1">
        <v>41153</v>
      </c>
      <c r="B10524" t="s">
        <v>149</v>
      </c>
      <c r="C10524">
        <v>896.75</v>
      </c>
      <c r="D10524">
        <v>427.3</v>
      </c>
      <c r="E10524">
        <v>469.45</v>
      </c>
      <c r="F10524">
        <v>428.75</v>
      </c>
      <c r="G10524">
        <v>334.36</v>
      </c>
      <c r="H10524">
        <v>625.52</v>
      </c>
      <c r="I10524">
        <v>0.41</v>
      </c>
      <c r="J10524">
        <v>9.15</v>
      </c>
      <c r="K10524">
        <v>9.93</v>
      </c>
    </row>
    <row r="10525" spans="1:11" x14ac:dyDescent="0.25">
      <c r="A10525" s="1">
        <v>41153</v>
      </c>
      <c r="B10525" t="s">
        <v>150</v>
      </c>
      <c r="C10525">
        <v>870.2</v>
      </c>
      <c r="D10525">
        <v>425.1</v>
      </c>
      <c r="E10525">
        <v>445.1</v>
      </c>
      <c r="F10525">
        <v>471.28</v>
      </c>
      <c r="G10525">
        <v>353.04</v>
      </c>
      <c r="H10525">
        <v>740.58</v>
      </c>
      <c r="I10525">
        <v>0.23</v>
      </c>
      <c r="J10525">
        <v>8.64</v>
      </c>
      <c r="K10525">
        <v>8.94</v>
      </c>
    </row>
    <row r="10526" spans="1:11" x14ac:dyDescent="0.25">
      <c r="A10526" s="1">
        <v>41153</v>
      </c>
      <c r="B10526" t="s">
        <v>151</v>
      </c>
      <c r="C10526">
        <v>802.21</v>
      </c>
      <c r="D10526">
        <v>444.52</v>
      </c>
      <c r="E10526">
        <v>357.69</v>
      </c>
      <c r="F10526">
        <v>364.1</v>
      </c>
      <c r="G10526">
        <v>287.12</v>
      </c>
      <c r="H10526">
        <v>579.16999999999996</v>
      </c>
      <c r="I10526">
        <v>0.48</v>
      </c>
      <c r="J10526">
        <v>3.35</v>
      </c>
      <c r="K10526">
        <v>3.7</v>
      </c>
    </row>
    <row r="10527" spans="1:11" x14ac:dyDescent="0.25">
      <c r="A10527" s="1">
        <v>41153</v>
      </c>
      <c r="B10527" t="s">
        <v>152</v>
      </c>
      <c r="C10527">
        <v>835.93</v>
      </c>
      <c r="D10527">
        <v>479.39</v>
      </c>
      <c r="E10527">
        <v>356.54</v>
      </c>
      <c r="F10527">
        <v>392.91</v>
      </c>
      <c r="G10527">
        <v>331.77</v>
      </c>
      <c r="H10527">
        <v>548.54</v>
      </c>
      <c r="I10527">
        <v>0.05</v>
      </c>
      <c r="J10527">
        <v>3.61</v>
      </c>
      <c r="K10527">
        <v>4.08</v>
      </c>
    </row>
    <row r="10528" spans="1:11" x14ac:dyDescent="0.25">
      <c r="A10528" s="1">
        <v>41153</v>
      </c>
      <c r="B10528" t="s">
        <v>153</v>
      </c>
      <c r="C10528">
        <v>877.8</v>
      </c>
      <c r="D10528">
        <v>482.36</v>
      </c>
      <c r="E10528">
        <v>395.44</v>
      </c>
      <c r="F10528">
        <v>500.75</v>
      </c>
      <c r="G10528">
        <v>421.62</v>
      </c>
      <c r="H10528">
        <v>677.82</v>
      </c>
      <c r="I10528">
        <v>1.32</v>
      </c>
      <c r="J10528">
        <v>7.43</v>
      </c>
      <c r="K10528">
        <v>8.85</v>
      </c>
    </row>
    <row r="10529" spans="1:11" x14ac:dyDescent="0.25">
      <c r="A10529" s="1">
        <v>41153</v>
      </c>
      <c r="B10529" t="s">
        <v>154</v>
      </c>
      <c r="C10529">
        <v>828.7</v>
      </c>
      <c r="D10529">
        <v>473.47</v>
      </c>
      <c r="E10529">
        <v>355.23</v>
      </c>
      <c r="F10529">
        <v>437.65</v>
      </c>
      <c r="G10529">
        <v>366.34</v>
      </c>
      <c r="H10529">
        <v>645.26</v>
      </c>
      <c r="I10529">
        <v>-0.04</v>
      </c>
      <c r="J10529">
        <v>6.77</v>
      </c>
      <c r="K10529">
        <v>7.28</v>
      </c>
    </row>
    <row r="10530" spans="1:11" x14ac:dyDescent="0.25">
      <c r="A10530" s="1">
        <v>41153</v>
      </c>
      <c r="B10530" t="s">
        <v>155</v>
      </c>
      <c r="C10530">
        <v>901.52</v>
      </c>
      <c r="D10530">
        <v>505.22</v>
      </c>
      <c r="E10530">
        <v>396.3</v>
      </c>
      <c r="F10530">
        <v>398.27</v>
      </c>
      <c r="G10530">
        <v>335.11</v>
      </c>
      <c r="H10530">
        <v>556.29</v>
      </c>
      <c r="I10530">
        <v>-0.53</v>
      </c>
      <c r="J10530">
        <v>3.74</v>
      </c>
      <c r="K10530">
        <v>7.25</v>
      </c>
    </row>
    <row r="10531" spans="1:11" x14ac:dyDescent="0.25">
      <c r="A10531" s="1">
        <v>41183</v>
      </c>
      <c r="B10531" t="s">
        <v>1</v>
      </c>
      <c r="C10531">
        <v>850.06</v>
      </c>
      <c r="D10531">
        <v>451.2</v>
      </c>
      <c r="E10531">
        <v>398.86</v>
      </c>
      <c r="F10531">
        <v>425.41</v>
      </c>
      <c r="G10531">
        <v>341.72</v>
      </c>
      <c r="H10531">
        <v>629.65</v>
      </c>
      <c r="I10531">
        <v>0.34</v>
      </c>
      <c r="J10531">
        <v>4.99</v>
      </c>
      <c r="K10531">
        <v>5.51</v>
      </c>
    </row>
    <row r="10532" spans="1:11" x14ac:dyDescent="0.25">
      <c r="A10532" s="1">
        <v>41183</v>
      </c>
      <c r="B10532" t="s">
        <v>126</v>
      </c>
      <c r="C10532">
        <v>869.2</v>
      </c>
      <c r="D10532">
        <v>482.38</v>
      </c>
      <c r="E10532">
        <v>386.82</v>
      </c>
      <c r="F10532">
        <v>432.95</v>
      </c>
      <c r="G10532">
        <v>356.4</v>
      </c>
      <c r="H10532">
        <v>623.74</v>
      </c>
      <c r="I10532">
        <v>1.91</v>
      </c>
      <c r="J10532">
        <v>6.06</v>
      </c>
      <c r="K10532">
        <v>6.25</v>
      </c>
    </row>
    <row r="10533" spans="1:11" x14ac:dyDescent="0.25">
      <c r="A10533" s="1">
        <v>41183</v>
      </c>
      <c r="B10533" t="s">
        <v>127</v>
      </c>
      <c r="C10533">
        <v>796.18</v>
      </c>
      <c r="D10533">
        <v>446.89</v>
      </c>
      <c r="E10533">
        <v>349.29</v>
      </c>
      <c r="F10533">
        <v>430.13</v>
      </c>
      <c r="G10533">
        <v>344.86</v>
      </c>
      <c r="H10533">
        <v>675.76</v>
      </c>
      <c r="I10533">
        <v>0.24</v>
      </c>
      <c r="J10533">
        <v>3.71</v>
      </c>
      <c r="K10533">
        <v>4.84</v>
      </c>
    </row>
    <row r="10534" spans="1:11" x14ac:dyDescent="0.25">
      <c r="A10534" s="1">
        <v>41183</v>
      </c>
      <c r="B10534" t="s">
        <v>113</v>
      </c>
      <c r="C10534">
        <v>882.38</v>
      </c>
      <c r="D10534">
        <v>445.46</v>
      </c>
      <c r="E10534">
        <v>436.92</v>
      </c>
      <c r="F10534">
        <v>422.28</v>
      </c>
      <c r="G10534">
        <v>338.03</v>
      </c>
      <c r="H10534">
        <v>609.88</v>
      </c>
      <c r="I10534">
        <v>0.19</v>
      </c>
      <c r="J10534">
        <v>4.68</v>
      </c>
      <c r="K10534">
        <v>4.79</v>
      </c>
    </row>
    <row r="10535" spans="1:11" x14ac:dyDescent="0.25">
      <c r="A10535" s="1">
        <v>41183</v>
      </c>
      <c r="B10535" t="s">
        <v>128</v>
      </c>
      <c r="C10535">
        <v>864.22</v>
      </c>
      <c r="D10535">
        <v>431.43</v>
      </c>
      <c r="E10535">
        <v>432.79</v>
      </c>
      <c r="F10535">
        <v>413.25</v>
      </c>
      <c r="G10535">
        <v>320.22000000000003</v>
      </c>
      <c r="H10535">
        <v>633.27</v>
      </c>
      <c r="I10535">
        <v>0.05</v>
      </c>
      <c r="J10535">
        <v>7.53</v>
      </c>
      <c r="K10535">
        <v>7.79</v>
      </c>
    </row>
    <row r="10536" spans="1:11" x14ac:dyDescent="0.25">
      <c r="A10536" s="1">
        <v>41183</v>
      </c>
      <c r="B10536" t="s">
        <v>129</v>
      </c>
      <c r="C10536">
        <v>862.68</v>
      </c>
      <c r="D10536">
        <v>485.8</v>
      </c>
      <c r="E10536">
        <v>376.88</v>
      </c>
      <c r="F10536">
        <v>440.37</v>
      </c>
      <c r="G10536">
        <v>369.98</v>
      </c>
      <c r="H10536">
        <v>622.15</v>
      </c>
      <c r="I10536">
        <v>0.18</v>
      </c>
      <c r="J10536">
        <v>5.94</v>
      </c>
      <c r="K10536">
        <v>6.89</v>
      </c>
    </row>
    <row r="10537" spans="1:11" x14ac:dyDescent="0.25">
      <c r="A10537" s="1">
        <v>41183</v>
      </c>
      <c r="B10537" t="s">
        <v>130</v>
      </c>
      <c r="C10537">
        <v>905.32</v>
      </c>
      <c r="D10537">
        <v>492.61</v>
      </c>
      <c r="E10537">
        <v>412.71</v>
      </c>
      <c r="F10537">
        <v>504.73</v>
      </c>
      <c r="G10537">
        <v>375.26</v>
      </c>
      <c r="H10537">
        <v>943.15</v>
      </c>
      <c r="I10537">
        <v>0.62</v>
      </c>
      <c r="J10537">
        <v>9.07</v>
      </c>
      <c r="K10537">
        <v>9.44</v>
      </c>
    </row>
    <row r="10538" spans="1:11" x14ac:dyDescent="0.25">
      <c r="A10538" s="1">
        <v>41183</v>
      </c>
      <c r="B10538" t="s">
        <v>131</v>
      </c>
      <c r="C10538">
        <v>940.03</v>
      </c>
      <c r="D10538">
        <v>529.42999999999995</v>
      </c>
      <c r="E10538">
        <v>410.6</v>
      </c>
      <c r="F10538">
        <v>499</v>
      </c>
      <c r="G10538">
        <v>384.52</v>
      </c>
      <c r="H10538">
        <v>845.53</v>
      </c>
      <c r="I10538">
        <v>0.6</v>
      </c>
      <c r="J10538">
        <v>6.68</v>
      </c>
      <c r="K10538">
        <v>6.8</v>
      </c>
    </row>
    <row r="10539" spans="1:11" x14ac:dyDescent="0.25">
      <c r="A10539" s="1">
        <v>41183</v>
      </c>
      <c r="B10539" t="s">
        <v>132</v>
      </c>
      <c r="C10539">
        <v>884.5</v>
      </c>
      <c r="D10539">
        <v>492.76</v>
      </c>
      <c r="E10539">
        <v>391.74</v>
      </c>
      <c r="F10539">
        <v>433.04</v>
      </c>
      <c r="G10539">
        <v>363.89</v>
      </c>
      <c r="H10539">
        <v>590.78</v>
      </c>
      <c r="I10539">
        <v>0.31</v>
      </c>
      <c r="J10539">
        <v>4.3499999999999996</v>
      </c>
      <c r="K10539">
        <v>4.51</v>
      </c>
    </row>
    <row r="10540" spans="1:11" x14ac:dyDescent="0.25">
      <c r="A10540" s="1">
        <v>41183</v>
      </c>
      <c r="B10540" t="s">
        <v>133</v>
      </c>
      <c r="C10540">
        <v>910.32</v>
      </c>
      <c r="D10540">
        <v>498.64</v>
      </c>
      <c r="E10540">
        <v>411.68</v>
      </c>
      <c r="F10540">
        <v>378.14</v>
      </c>
      <c r="G10540">
        <v>328.21</v>
      </c>
      <c r="H10540">
        <v>503.13</v>
      </c>
      <c r="I10540">
        <v>-0.06</v>
      </c>
      <c r="J10540">
        <v>3.1</v>
      </c>
      <c r="K10540">
        <v>3.55</v>
      </c>
    </row>
    <row r="10541" spans="1:11" x14ac:dyDescent="0.25">
      <c r="A10541" s="1">
        <v>41183</v>
      </c>
      <c r="B10541" t="s">
        <v>134</v>
      </c>
      <c r="C10541">
        <v>846.91</v>
      </c>
      <c r="D10541">
        <v>466.56</v>
      </c>
      <c r="E10541">
        <v>380.35</v>
      </c>
      <c r="F10541">
        <v>405.85</v>
      </c>
      <c r="G10541">
        <v>347.22</v>
      </c>
      <c r="H10541">
        <v>529.23</v>
      </c>
      <c r="I10541">
        <v>4.16</v>
      </c>
      <c r="J10541">
        <v>5.95</v>
      </c>
      <c r="K10541">
        <v>5.97</v>
      </c>
    </row>
    <row r="10542" spans="1:11" x14ac:dyDescent="0.25">
      <c r="A10542" s="1">
        <v>41183</v>
      </c>
      <c r="B10542" t="s">
        <v>135</v>
      </c>
      <c r="C10542">
        <v>818.39</v>
      </c>
      <c r="D10542">
        <v>478.36</v>
      </c>
      <c r="E10542">
        <v>340.03</v>
      </c>
      <c r="F10542">
        <v>397.37</v>
      </c>
      <c r="G10542">
        <v>329.28</v>
      </c>
      <c r="H10542">
        <v>588.79</v>
      </c>
      <c r="I10542">
        <v>0.53</v>
      </c>
      <c r="J10542">
        <v>8.9700000000000006</v>
      </c>
      <c r="K10542">
        <v>10.210000000000001</v>
      </c>
    </row>
    <row r="10543" spans="1:11" x14ac:dyDescent="0.25">
      <c r="A10543" s="1">
        <v>41183</v>
      </c>
      <c r="B10543" t="s">
        <v>136</v>
      </c>
      <c r="C10543">
        <v>874.87</v>
      </c>
      <c r="D10543">
        <v>482.73</v>
      </c>
      <c r="E10543">
        <v>392.14</v>
      </c>
      <c r="F10543">
        <v>459.91</v>
      </c>
      <c r="G10543">
        <v>377.62</v>
      </c>
      <c r="H10543">
        <v>704.58</v>
      </c>
      <c r="I10543">
        <v>-0.11</v>
      </c>
      <c r="J10543">
        <v>8.16</v>
      </c>
      <c r="K10543">
        <v>8.31</v>
      </c>
    </row>
    <row r="10544" spans="1:11" x14ac:dyDescent="0.25">
      <c r="A10544" s="1">
        <v>41183</v>
      </c>
      <c r="B10544" t="s">
        <v>137</v>
      </c>
      <c r="C10544">
        <v>858.3</v>
      </c>
      <c r="D10544">
        <v>491.22</v>
      </c>
      <c r="E10544">
        <v>367.08</v>
      </c>
      <c r="F10544">
        <v>452.28</v>
      </c>
      <c r="G10544">
        <v>338.07</v>
      </c>
      <c r="H10544">
        <v>908.31</v>
      </c>
      <c r="I10544">
        <v>0.11</v>
      </c>
      <c r="J10544">
        <v>4.62</v>
      </c>
      <c r="K10544">
        <v>5.09</v>
      </c>
    </row>
    <row r="10545" spans="1:11" x14ac:dyDescent="0.25">
      <c r="A10545" s="1">
        <v>41183</v>
      </c>
      <c r="B10545" t="s">
        <v>138</v>
      </c>
      <c r="C10545">
        <v>774.84</v>
      </c>
      <c r="D10545">
        <v>441.43</v>
      </c>
      <c r="E10545">
        <v>333.41</v>
      </c>
      <c r="F10545">
        <v>514.9</v>
      </c>
      <c r="G10545">
        <v>400.06</v>
      </c>
      <c r="H10545">
        <v>878.2</v>
      </c>
      <c r="I10545">
        <v>0.26</v>
      </c>
      <c r="J10545">
        <v>4.2300000000000004</v>
      </c>
      <c r="K10545">
        <v>4.3899999999999997</v>
      </c>
    </row>
    <row r="10546" spans="1:11" x14ac:dyDescent="0.25">
      <c r="A10546" s="1">
        <v>41183</v>
      </c>
      <c r="B10546" t="s">
        <v>139</v>
      </c>
      <c r="C10546">
        <v>786.66</v>
      </c>
      <c r="D10546">
        <v>444.16</v>
      </c>
      <c r="E10546">
        <v>342.5</v>
      </c>
      <c r="F10546">
        <v>454.25</v>
      </c>
      <c r="G10546">
        <v>357.42</v>
      </c>
      <c r="H10546">
        <v>775.7</v>
      </c>
      <c r="I10546">
        <v>0.53</v>
      </c>
      <c r="J10546">
        <v>4.95</v>
      </c>
      <c r="K10546">
        <v>5.3</v>
      </c>
    </row>
    <row r="10547" spans="1:11" x14ac:dyDescent="0.25">
      <c r="A10547" s="1">
        <v>41183</v>
      </c>
      <c r="B10547" t="s">
        <v>140</v>
      </c>
      <c r="C10547">
        <v>736.84</v>
      </c>
      <c r="D10547">
        <v>425.96</v>
      </c>
      <c r="E10547">
        <v>310.88</v>
      </c>
      <c r="F10547">
        <v>371.29</v>
      </c>
      <c r="G10547">
        <v>300.89</v>
      </c>
      <c r="H10547">
        <v>578.46</v>
      </c>
      <c r="I10547">
        <v>-0.13</v>
      </c>
      <c r="J10547">
        <v>0.4</v>
      </c>
      <c r="K10547">
        <v>4.5599999999999996</v>
      </c>
    </row>
    <row r="10548" spans="1:11" x14ac:dyDescent="0.25">
      <c r="A10548" s="1">
        <v>41183</v>
      </c>
      <c r="B10548" t="s">
        <v>141</v>
      </c>
      <c r="C10548">
        <v>831.26</v>
      </c>
      <c r="D10548">
        <v>478.09</v>
      </c>
      <c r="E10548">
        <v>353.17</v>
      </c>
      <c r="F10548">
        <v>459.66</v>
      </c>
      <c r="G10548">
        <v>380.1</v>
      </c>
      <c r="H10548">
        <v>689.63</v>
      </c>
      <c r="I10548">
        <v>0.61</v>
      </c>
      <c r="J10548">
        <v>7.06</v>
      </c>
      <c r="K10548">
        <v>6.74</v>
      </c>
    </row>
    <row r="10549" spans="1:11" x14ac:dyDescent="0.25">
      <c r="A10549" s="1">
        <v>41183</v>
      </c>
      <c r="B10549" t="s">
        <v>142</v>
      </c>
      <c r="C10549">
        <v>760</v>
      </c>
      <c r="D10549">
        <v>438.37</v>
      </c>
      <c r="E10549">
        <v>321.63</v>
      </c>
      <c r="F10549">
        <v>406.33</v>
      </c>
      <c r="G10549">
        <v>326.72000000000003</v>
      </c>
      <c r="H10549">
        <v>642.6</v>
      </c>
      <c r="I10549">
        <v>0.14000000000000001</v>
      </c>
      <c r="J10549">
        <v>0.34</v>
      </c>
      <c r="K10549">
        <v>4.46</v>
      </c>
    </row>
    <row r="10550" spans="1:11" x14ac:dyDescent="0.25">
      <c r="A10550" s="1">
        <v>41183</v>
      </c>
      <c r="B10550" t="s">
        <v>143</v>
      </c>
      <c r="C10550">
        <v>810.41</v>
      </c>
      <c r="D10550">
        <v>464.7</v>
      </c>
      <c r="E10550">
        <v>345.71</v>
      </c>
      <c r="F10550">
        <v>404.94</v>
      </c>
      <c r="G10550">
        <v>344.04</v>
      </c>
      <c r="H10550">
        <v>551.82000000000005</v>
      </c>
      <c r="I10550">
        <v>0.14000000000000001</v>
      </c>
      <c r="J10550">
        <v>4.46</v>
      </c>
      <c r="K10550">
        <v>4.58</v>
      </c>
    </row>
    <row r="10551" spans="1:11" x14ac:dyDescent="0.25">
      <c r="A10551" s="1">
        <v>41183</v>
      </c>
      <c r="B10551" t="s">
        <v>144</v>
      </c>
      <c r="C10551">
        <v>763.28</v>
      </c>
      <c r="D10551">
        <v>416.1</v>
      </c>
      <c r="E10551">
        <v>347.18</v>
      </c>
      <c r="F10551">
        <v>405.59</v>
      </c>
      <c r="G10551">
        <v>310.7</v>
      </c>
      <c r="H10551">
        <v>698.55</v>
      </c>
      <c r="I10551">
        <v>0.02</v>
      </c>
      <c r="J10551">
        <v>4.33</v>
      </c>
      <c r="K10551">
        <v>4.5199999999999996</v>
      </c>
    </row>
    <row r="10552" spans="1:11" x14ac:dyDescent="0.25">
      <c r="A10552" s="1">
        <v>41183</v>
      </c>
      <c r="B10552" t="s">
        <v>145</v>
      </c>
      <c r="C10552">
        <v>800.51</v>
      </c>
      <c r="D10552">
        <v>428.66</v>
      </c>
      <c r="E10552">
        <v>371.85</v>
      </c>
      <c r="F10552">
        <v>423.44</v>
      </c>
      <c r="G10552">
        <v>346.29</v>
      </c>
      <c r="H10552">
        <v>607.9</v>
      </c>
      <c r="I10552">
        <v>0.19</v>
      </c>
      <c r="J10552">
        <v>4.04</v>
      </c>
      <c r="K10552">
        <v>4.38</v>
      </c>
    </row>
    <row r="10553" spans="1:11" x14ac:dyDescent="0.25">
      <c r="A10553" s="1">
        <v>41183</v>
      </c>
      <c r="B10553" t="s">
        <v>146</v>
      </c>
      <c r="C10553">
        <v>787.69</v>
      </c>
      <c r="D10553">
        <v>426.63</v>
      </c>
      <c r="E10553">
        <v>361.06</v>
      </c>
      <c r="F10553">
        <v>433.56</v>
      </c>
      <c r="G10553">
        <v>358.08</v>
      </c>
      <c r="H10553">
        <v>621.28</v>
      </c>
      <c r="I10553">
        <v>0.01</v>
      </c>
      <c r="J10553">
        <v>4.45</v>
      </c>
      <c r="K10553">
        <v>4.5199999999999996</v>
      </c>
    </row>
    <row r="10554" spans="1:11" x14ac:dyDescent="0.25">
      <c r="A10554" s="1">
        <v>41183</v>
      </c>
      <c r="B10554" t="s">
        <v>2</v>
      </c>
      <c r="C10554">
        <v>755.72</v>
      </c>
      <c r="D10554">
        <v>410.12</v>
      </c>
      <c r="E10554">
        <v>345.6</v>
      </c>
      <c r="F10554">
        <v>419.23</v>
      </c>
      <c r="G10554">
        <v>326.63</v>
      </c>
      <c r="H10554">
        <v>666.38</v>
      </c>
      <c r="I10554">
        <v>2.5099999999999998</v>
      </c>
      <c r="J10554">
        <v>6.68</v>
      </c>
      <c r="K10554">
        <v>6.72</v>
      </c>
    </row>
    <row r="10555" spans="1:11" x14ac:dyDescent="0.25">
      <c r="A10555" s="1">
        <v>41183</v>
      </c>
      <c r="B10555" t="s">
        <v>147</v>
      </c>
      <c r="C10555">
        <v>959.84</v>
      </c>
      <c r="D10555">
        <v>467.4</v>
      </c>
      <c r="E10555">
        <v>492.44</v>
      </c>
      <c r="F10555">
        <v>437.51</v>
      </c>
      <c r="G10555">
        <v>329.31</v>
      </c>
      <c r="H10555">
        <v>673.47</v>
      </c>
      <c r="I10555">
        <v>0.44</v>
      </c>
      <c r="J10555">
        <v>6</v>
      </c>
      <c r="K10555">
        <v>6.23</v>
      </c>
    </row>
    <row r="10556" spans="1:11" x14ac:dyDescent="0.25">
      <c r="A10556" s="1">
        <v>41183</v>
      </c>
      <c r="B10556" t="s">
        <v>148</v>
      </c>
      <c r="C10556">
        <v>918.51</v>
      </c>
      <c r="D10556">
        <v>450.89</v>
      </c>
      <c r="E10556">
        <v>467.62</v>
      </c>
      <c r="F10556">
        <v>414.85</v>
      </c>
      <c r="G10556">
        <v>331.4</v>
      </c>
      <c r="H10556">
        <v>591.70000000000005</v>
      </c>
      <c r="I10556">
        <v>0.04</v>
      </c>
      <c r="J10556">
        <v>4.1399999999999997</v>
      </c>
      <c r="K10556">
        <v>4.2300000000000004</v>
      </c>
    </row>
    <row r="10557" spans="1:11" x14ac:dyDescent="0.25">
      <c r="A10557" s="1">
        <v>41183</v>
      </c>
      <c r="B10557" t="s">
        <v>149</v>
      </c>
      <c r="C10557">
        <v>895.56</v>
      </c>
      <c r="D10557">
        <v>426.11</v>
      </c>
      <c r="E10557">
        <v>469.45</v>
      </c>
      <c r="F10557">
        <v>428.19</v>
      </c>
      <c r="G10557">
        <v>333.43</v>
      </c>
      <c r="H10557">
        <v>625.52</v>
      </c>
      <c r="I10557">
        <v>-0.13</v>
      </c>
      <c r="J10557">
        <v>9</v>
      </c>
      <c r="K10557">
        <v>9.31</v>
      </c>
    </row>
    <row r="10558" spans="1:11" x14ac:dyDescent="0.25">
      <c r="A10558" s="1">
        <v>41183</v>
      </c>
      <c r="B10558" t="s">
        <v>150</v>
      </c>
      <c r="C10558">
        <v>873.83</v>
      </c>
      <c r="D10558">
        <v>426.98</v>
      </c>
      <c r="E10558">
        <v>446.85</v>
      </c>
      <c r="F10558">
        <v>473.25</v>
      </c>
      <c r="G10558">
        <v>354.59</v>
      </c>
      <c r="H10558">
        <v>743.47</v>
      </c>
      <c r="I10558">
        <v>0.42</v>
      </c>
      <c r="J10558">
        <v>9.09</v>
      </c>
      <c r="K10558">
        <v>9.39</v>
      </c>
    </row>
    <row r="10559" spans="1:11" x14ac:dyDescent="0.25">
      <c r="A10559" s="1">
        <v>41183</v>
      </c>
      <c r="B10559" t="s">
        <v>151</v>
      </c>
      <c r="C10559">
        <v>802.37</v>
      </c>
      <c r="D10559">
        <v>444.68</v>
      </c>
      <c r="E10559">
        <v>357.69</v>
      </c>
      <c r="F10559">
        <v>364.18</v>
      </c>
      <c r="G10559">
        <v>287.23</v>
      </c>
      <c r="H10559">
        <v>579.16999999999996</v>
      </c>
      <c r="I10559">
        <v>0.02</v>
      </c>
      <c r="J10559">
        <v>3.37</v>
      </c>
      <c r="K10559">
        <v>3.51</v>
      </c>
    </row>
    <row r="10560" spans="1:11" x14ac:dyDescent="0.25">
      <c r="A10560" s="1">
        <v>41183</v>
      </c>
      <c r="B10560" t="s">
        <v>152</v>
      </c>
      <c r="C10560">
        <v>839.27</v>
      </c>
      <c r="D10560">
        <v>482.9</v>
      </c>
      <c r="E10560">
        <v>356.37</v>
      </c>
      <c r="F10560">
        <v>394.48</v>
      </c>
      <c r="G10560">
        <v>334.19</v>
      </c>
      <c r="H10560">
        <v>548.27</v>
      </c>
      <c r="I10560">
        <v>0.4</v>
      </c>
      <c r="J10560">
        <v>4.0199999999999996</v>
      </c>
      <c r="K10560">
        <v>4.4800000000000004</v>
      </c>
    </row>
    <row r="10561" spans="1:11" x14ac:dyDescent="0.25">
      <c r="A10561" s="1">
        <v>41183</v>
      </c>
      <c r="B10561" t="s">
        <v>153</v>
      </c>
      <c r="C10561">
        <v>880.24</v>
      </c>
      <c r="D10561">
        <v>484.8</v>
      </c>
      <c r="E10561">
        <v>395.44</v>
      </c>
      <c r="F10561">
        <v>502.15</v>
      </c>
      <c r="G10561">
        <v>423.77</v>
      </c>
      <c r="H10561">
        <v>677.82</v>
      </c>
      <c r="I10561">
        <v>0.28000000000000003</v>
      </c>
      <c r="J10561">
        <v>7.73</v>
      </c>
      <c r="K10561">
        <v>7.87</v>
      </c>
    </row>
    <row r="10562" spans="1:11" x14ac:dyDescent="0.25">
      <c r="A10562" s="1">
        <v>41183</v>
      </c>
      <c r="B10562" t="s">
        <v>154</v>
      </c>
      <c r="C10562">
        <v>829.49</v>
      </c>
      <c r="D10562">
        <v>474.26</v>
      </c>
      <c r="E10562">
        <v>355.23</v>
      </c>
      <c r="F10562">
        <v>438.09</v>
      </c>
      <c r="G10562">
        <v>366.96</v>
      </c>
      <c r="H10562">
        <v>645.26</v>
      </c>
      <c r="I10562">
        <v>0.1</v>
      </c>
      <c r="J10562">
        <v>6.88</v>
      </c>
      <c r="K10562">
        <v>7.04</v>
      </c>
    </row>
    <row r="10563" spans="1:11" x14ac:dyDescent="0.25">
      <c r="A10563" s="1">
        <v>41183</v>
      </c>
      <c r="B10563" t="s">
        <v>155</v>
      </c>
      <c r="C10563">
        <v>901.63</v>
      </c>
      <c r="D10563">
        <v>505.33</v>
      </c>
      <c r="E10563">
        <v>396.3</v>
      </c>
      <c r="F10563">
        <v>398.31</v>
      </c>
      <c r="G10563">
        <v>335.17</v>
      </c>
      <c r="H10563">
        <v>556.29</v>
      </c>
      <c r="I10563">
        <v>0.01</v>
      </c>
      <c r="J10563">
        <v>3.75</v>
      </c>
      <c r="K10563">
        <v>6.98</v>
      </c>
    </row>
    <row r="10564" spans="1:11" x14ac:dyDescent="0.25">
      <c r="A10564" s="1">
        <v>41214</v>
      </c>
      <c r="B10564" t="s">
        <v>1</v>
      </c>
      <c r="C10564">
        <v>851.96</v>
      </c>
      <c r="D10564">
        <v>452.14</v>
      </c>
      <c r="E10564">
        <v>399.82</v>
      </c>
      <c r="F10564">
        <v>426.35</v>
      </c>
      <c r="G10564">
        <v>342.44</v>
      </c>
      <c r="H10564">
        <v>631.16</v>
      </c>
      <c r="I10564">
        <v>0.22</v>
      </c>
      <c r="J10564">
        <v>5.23</v>
      </c>
      <c r="K10564">
        <v>5.36</v>
      </c>
    </row>
    <row r="10565" spans="1:11" x14ac:dyDescent="0.25">
      <c r="A10565" s="1">
        <v>41214</v>
      </c>
      <c r="B10565" t="s">
        <v>126</v>
      </c>
      <c r="C10565">
        <v>870.51</v>
      </c>
      <c r="D10565">
        <v>481.98</v>
      </c>
      <c r="E10565">
        <v>388.53</v>
      </c>
      <c r="F10565">
        <v>433.6</v>
      </c>
      <c r="G10565">
        <v>356.11</v>
      </c>
      <c r="H10565">
        <v>626.48</v>
      </c>
      <c r="I10565">
        <v>0.15</v>
      </c>
      <c r="J10565">
        <v>6.22</v>
      </c>
      <c r="K10565">
        <v>6.3</v>
      </c>
    </row>
    <row r="10566" spans="1:11" x14ac:dyDescent="0.25">
      <c r="A10566" s="1">
        <v>41214</v>
      </c>
      <c r="B10566" t="s">
        <v>127</v>
      </c>
      <c r="C10566">
        <v>797.69</v>
      </c>
      <c r="D10566">
        <v>446.92</v>
      </c>
      <c r="E10566">
        <v>350.77</v>
      </c>
      <c r="F10566">
        <v>430.95</v>
      </c>
      <c r="G10566">
        <v>344.89</v>
      </c>
      <c r="H10566">
        <v>678.6</v>
      </c>
      <c r="I10566">
        <v>0.19</v>
      </c>
      <c r="J10566">
        <v>3.91</v>
      </c>
      <c r="K10566">
        <v>4.05</v>
      </c>
    </row>
    <row r="10567" spans="1:11" x14ac:dyDescent="0.25">
      <c r="A10567" s="1">
        <v>41214</v>
      </c>
      <c r="B10567" t="s">
        <v>113</v>
      </c>
      <c r="C10567">
        <v>885.47</v>
      </c>
      <c r="D10567">
        <v>447.95</v>
      </c>
      <c r="E10567">
        <v>437.52</v>
      </c>
      <c r="F10567">
        <v>423.76</v>
      </c>
      <c r="G10567">
        <v>339.92</v>
      </c>
      <c r="H10567">
        <v>610.73</v>
      </c>
      <c r="I10567">
        <v>0.35</v>
      </c>
      <c r="J10567">
        <v>5.05</v>
      </c>
      <c r="K10567">
        <v>5.15</v>
      </c>
    </row>
    <row r="10568" spans="1:11" x14ac:dyDescent="0.25">
      <c r="A10568" s="1">
        <v>41214</v>
      </c>
      <c r="B10568" t="s">
        <v>128</v>
      </c>
      <c r="C10568">
        <v>864.79</v>
      </c>
      <c r="D10568">
        <v>432.49</v>
      </c>
      <c r="E10568">
        <v>432.3</v>
      </c>
      <c r="F10568">
        <v>413.54</v>
      </c>
      <c r="G10568">
        <v>321.02</v>
      </c>
      <c r="H10568">
        <v>632.57000000000005</v>
      </c>
      <c r="I10568">
        <v>7.0000000000000007E-2</v>
      </c>
      <c r="J10568">
        <v>7.6</v>
      </c>
      <c r="K10568">
        <v>7.79</v>
      </c>
    </row>
    <row r="10569" spans="1:11" x14ac:dyDescent="0.25">
      <c r="A10569" s="1">
        <v>41214</v>
      </c>
      <c r="B10569" t="s">
        <v>129</v>
      </c>
      <c r="C10569">
        <v>863.39</v>
      </c>
      <c r="D10569">
        <v>484.82</v>
      </c>
      <c r="E10569">
        <v>378.57</v>
      </c>
      <c r="F10569">
        <v>440.73</v>
      </c>
      <c r="G10569">
        <v>369.24</v>
      </c>
      <c r="H10569">
        <v>624.95000000000005</v>
      </c>
      <c r="I10569">
        <v>0.08</v>
      </c>
      <c r="J10569">
        <v>6.03</v>
      </c>
      <c r="K10569">
        <v>6.19</v>
      </c>
    </row>
    <row r="10570" spans="1:11" x14ac:dyDescent="0.25">
      <c r="A10570" s="1">
        <v>41214</v>
      </c>
      <c r="B10570" t="s">
        <v>130</v>
      </c>
      <c r="C10570">
        <v>906.07</v>
      </c>
      <c r="D10570">
        <v>492.93</v>
      </c>
      <c r="E10570">
        <v>413.14</v>
      </c>
      <c r="F10570">
        <v>505.13</v>
      </c>
      <c r="G10570">
        <v>375.49</v>
      </c>
      <c r="H10570">
        <v>944.09</v>
      </c>
      <c r="I10570">
        <v>0.08</v>
      </c>
      <c r="J10570">
        <v>9.16</v>
      </c>
      <c r="K10570">
        <v>9.2100000000000009</v>
      </c>
    </row>
    <row r="10571" spans="1:11" x14ac:dyDescent="0.25">
      <c r="A10571" s="1">
        <v>41214</v>
      </c>
      <c r="B10571" t="s">
        <v>131</v>
      </c>
      <c r="C10571">
        <v>945.79</v>
      </c>
      <c r="D10571">
        <v>535.19000000000005</v>
      </c>
      <c r="E10571">
        <v>410.6</v>
      </c>
      <c r="F10571">
        <v>502.04</v>
      </c>
      <c r="G10571">
        <v>388.71</v>
      </c>
      <c r="H10571">
        <v>845.53</v>
      </c>
      <c r="I10571">
        <v>0.61</v>
      </c>
      <c r="J10571">
        <v>7.34</v>
      </c>
      <c r="K10571">
        <v>7.33</v>
      </c>
    </row>
    <row r="10572" spans="1:11" x14ac:dyDescent="0.25">
      <c r="A10572" s="1">
        <v>41214</v>
      </c>
      <c r="B10572" t="s">
        <v>132</v>
      </c>
      <c r="C10572">
        <v>883.37</v>
      </c>
      <c r="D10572">
        <v>490.27</v>
      </c>
      <c r="E10572">
        <v>393.1</v>
      </c>
      <c r="F10572">
        <v>432.47</v>
      </c>
      <c r="G10572">
        <v>362.04</v>
      </c>
      <c r="H10572">
        <v>592.85</v>
      </c>
      <c r="I10572">
        <v>-0.13</v>
      </c>
      <c r="J10572">
        <v>4.22</v>
      </c>
      <c r="K10572">
        <v>4.2300000000000004</v>
      </c>
    </row>
    <row r="10573" spans="1:11" x14ac:dyDescent="0.25">
      <c r="A10573" s="1">
        <v>41214</v>
      </c>
      <c r="B10573" t="s">
        <v>133</v>
      </c>
      <c r="C10573">
        <v>941.25</v>
      </c>
      <c r="D10573">
        <v>497.26</v>
      </c>
      <c r="E10573">
        <v>443.99</v>
      </c>
      <c r="F10573">
        <v>391</v>
      </c>
      <c r="G10573">
        <v>327.29000000000002</v>
      </c>
      <c r="H10573">
        <v>542.63</v>
      </c>
      <c r="I10573">
        <v>3.4</v>
      </c>
      <c r="J10573">
        <v>6.6</v>
      </c>
      <c r="K10573">
        <v>6.61</v>
      </c>
    </row>
    <row r="10574" spans="1:11" x14ac:dyDescent="0.25">
      <c r="A10574" s="1">
        <v>41214</v>
      </c>
      <c r="B10574" t="s">
        <v>134</v>
      </c>
      <c r="C10574">
        <v>846.14</v>
      </c>
      <c r="D10574">
        <v>465.79</v>
      </c>
      <c r="E10574">
        <v>380.35</v>
      </c>
      <c r="F10574">
        <v>405.48</v>
      </c>
      <c r="G10574">
        <v>346.63</v>
      </c>
      <c r="H10574">
        <v>529.23</v>
      </c>
      <c r="I10574">
        <v>-0.09</v>
      </c>
      <c r="J10574">
        <v>5.86</v>
      </c>
      <c r="K10574">
        <v>5.83</v>
      </c>
    </row>
    <row r="10575" spans="1:11" x14ac:dyDescent="0.25">
      <c r="A10575" s="1">
        <v>41214</v>
      </c>
      <c r="B10575" t="s">
        <v>135</v>
      </c>
      <c r="C10575">
        <v>820.72</v>
      </c>
      <c r="D10575">
        <v>479.27</v>
      </c>
      <c r="E10575">
        <v>341.45</v>
      </c>
      <c r="F10575">
        <v>398.48</v>
      </c>
      <c r="G10575">
        <v>329.91</v>
      </c>
      <c r="H10575">
        <v>591.26</v>
      </c>
      <c r="I10575">
        <v>0.28000000000000003</v>
      </c>
      <c r="J10575">
        <v>9.2799999999999994</v>
      </c>
      <c r="K10575">
        <v>10.41</v>
      </c>
    </row>
    <row r="10576" spans="1:11" x14ac:dyDescent="0.25">
      <c r="A10576" s="1">
        <v>41214</v>
      </c>
      <c r="B10576" t="s">
        <v>136</v>
      </c>
      <c r="C10576">
        <v>874.14</v>
      </c>
      <c r="D10576">
        <v>484.17</v>
      </c>
      <c r="E10576">
        <v>389.97</v>
      </c>
      <c r="F10576">
        <v>459.54</v>
      </c>
      <c r="G10576">
        <v>378.76</v>
      </c>
      <c r="H10576">
        <v>700.71</v>
      </c>
      <c r="I10576">
        <v>-0.08</v>
      </c>
      <c r="J10576">
        <v>8.07</v>
      </c>
      <c r="K10576">
        <v>8.2100000000000009</v>
      </c>
    </row>
    <row r="10577" spans="1:11" x14ac:dyDescent="0.25">
      <c r="A10577" s="1">
        <v>41214</v>
      </c>
      <c r="B10577" t="s">
        <v>137</v>
      </c>
      <c r="C10577">
        <v>861</v>
      </c>
      <c r="D10577">
        <v>492.48</v>
      </c>
      <c r="E10577">
        <v>368.52</v>
      </c>
      <c r="F10577">
        <v>453.68</v>
      </c>
      <c r="G10577">
        <v>338.95</v>
      </c>
      <c r="H10577">
        <v>911.85</v>
      </c>
      <c r="I10577">
        <v>0.31</v>
      </c>
      <c r="J10577">
        <v>4.95</v>
      </c>
      <c r="K10577">
        <v>5.16</v>
      </c>
    </row>
    <row r="10578" spans="1:11" x14ac:dyDescent="0.25">
      <c r="A10578" s="1">
        <v>41214</v>
      </c>
      <c r="B10578" t="s">
        <v>138</v>
      </c>
      <c r="C10578">
        <v>776.96</v>
      </c>
      <c r="D10578">
        <v>443.55</v>
      </c>
      <c r="E10578">
        <v>333.41</v>
      </c>
      <c r="F10578">
        <v>516.29</v>
      </c>
      <c r="G10578">
        <v>401.98</v>
      </c>
      <c r="H10578">
        <v>878.2</v>
      </c>
      <c r="I10578">
        <v>0.27</v>
      </c>
      <c r="J10578">
        <v>4.51</v>
      </c>
      <c r="K10578">
        <v>4.5199999999999996</v>
      </c>
    </row>
    <row r="10579" spans="1:11" x14ac:dyDescent="0.25">
      <c r="A10579" s="1">
        <v>41214</v>
      </c>
      <c r="B10579" t="s">
        <v>139</v>
      </c>
      <c r="C10579">
        <v>788.65</v>
      </c>
      <c r="D10579">
        <v>446.17</v>
      </c>
      <c r="E10579">
        <v>342.48</v>
      </c>
      <c r="F10579">
        <v>455.39</v>
      </c>
      <c r="G10579">
        <v>359.03</v>
      </c>
      <c r="H10579">
        <v>775.63</v>
      </c>
      <c r="I10579">
        <v>0.25</v>
      </c>
      <c r="J10579">
        <v>5.21</v>
      </c>
      <c r="K10579">
        <v>5.39</v>
      </c>
    </row>
    <row r="10580" spans="1:11" x14ac:dyDescent="0.25">
      <c r="A10580" s="1">
        <v>41214</v>
      </c>
      <c r="B10580" t="s">
        <v>140</v>
      </c>
      <c r="C10580">
        <v>737.4</v>
      </c>
      <c r="D10580">
        <v>426.36</v>
      </c>
      <c r="E10580">
        <v>311.04000000000002</v>
      </c>
      <c r="F10580">
        <v>371.59</v>
      </c>
      <c r="G10580">
        <v>301.16000000000003</v>
      </c>
      <c r="H10580">
        <v>578.75</v>
      </c>
      <c r="I10580">
        <v>0.08</v>
      </c>
      <c r="J10580">
        <v>0.48</v>
      </c>
      <c r="K10580">
        <v>0.48</v>
      </c>
    </row>
    <row r="10581" spans="1:11" x14ac:dyDescent="0.25">
      <c r="A10581" s="1">
        <v>41214</v>
      </c>
      <c r="B10581" t="s">
        <v>141</v>
      </c>
      <c r="C10581">
        <v>833.36</v>
      </c>
      <c r="D10581">
        <v>480.07</v>
      </c>
      <c r="E10581">
        <v>353.29</v>
      </c>
      <c r="F10581">
        <v>460.81</v>
      </c>
      <c r="G10581">
        <v>381.66</v>
      </c>
      <c r="H10581">
        <v>689.84</v>
      </c>
      <c r="I10581">
        <v>0.25</v>
      </c>
      <c r="J10581">
        <v>7.33</v>
      </c>
      <c r="K10581">
        <v>7.35</v>
      </c>
    </row>
    <row r="10582" spans="1:11" x14ac:dyDescent="0.25">
      <c r="A10582" s="1">
        <v>41214</v>
      </c>
      <c r="B10582" t="s">
        <v>142</v>
      </c>
      <c r="C10582">
        <v>763.56</v>
      </c>
      <c r="D10582">
        <v>434.44</v>
      </c>
      <c r="E10582">
        <v>329.12</v>
      </c>
      <c r="F10582">
        <v>408.24</v>
      </c>
      <c r="G10582">
        <v>323.77999999999997</v>
      </c>
      <c r="H10582">
        <v>657.58</v>
      </c>
      <c r="I10582">
        <v>0.47</v>
      </c>
      <c r="J10582">
        <v>0.81</v>
      </c>
      <c r="K10582">
        <v>0.92</v>
      </c>
    </row>
    <row r="10583" spans="1:11" x14ac:dyDescent="0.25">
      <c r="A10583" s="1">
        <v>41214</v>
      </c>
      <c r="B10583" t="s">
        <v>143</v>
      </c>
      <c r="C10583">
        <v>809.35</v>
      </c>
      <c r="D10583">
        <v>463.53</v>
      </c>
      <c r="E10583">
        <v>345.82</v>
      </c>
      <c r="F10583">
        <v>404.41</v>
      </c>
      <c r="G10583">
        <v>343.18</v>
      </c>
      <c r="H10583">
        <v>551.98</v>
      </c>
      <c r="I10583">
        <v>-0.13</v>
      </c>
      <c r="J10583">
        <v>4.32</v>
      </c>
      <c r="K10583">
        <v>4.3899999999999997</v>
      </c>
    </row>
    <row r="10584" spans="1:11" x14ac:dyDescent="0.25">
      <c r="A10584" s="1">
        <v>41214</v>
      </c>
      <c r="B10584" t="s">
        <v>144</v>
      </c>
      <c r="C10584">
        <v>763.9</v>
      </c>
      <c r="D10584">
        <v>416.72</v>
      </c>
      <c r="E10584">
        <v>347.18</v>
      </c>
      <c r="F10584">
        <v>405.92</v>
      </c>
      <c r="G10584">
        <v>311.17</v>
      </c>
      <c r="H10584">
        <v>698.55</v>
      </c>
      <c r="I10584">
        <v>0.08</v>
      </c>
      <c r="J10584">
        <v>4.42</v>
      </c>
      <c r="K10584">
        <v>4.49</v>
      </c>
    </row>
    <row r="10585" spans="1:11" x14ac:dyDescent="0.25">
      <c r="A10585" s="1">
        <v>41214</v>
      </c>
      <c r="B10585" t="s">
        <v>145</v>
      </c>
      <c r="C10585">
        <v>800.36</v>
      </c>
      <c r="D10585">
        <v>428.51</v>
      </c>
      <c r="E10585">
        <v>371.85</v>
      </c>
      <c r="F10585">
        <v>423.36</v>
      </c>
      <c r="G10585">
        <v>346.19</v>
      </c>
      <c r="H10585">
        <v>607.9</v>
      </c>
      <c r="I10585">
        <v>-0.02</v>
      </c>
      <c r="J10585">
        <v>4.0199999999999996</v>
      </c>
      <c r="K10585">
        <v>4.24</v>
      </c>
    </row>
    <row r="10586" spans="1:11" x14ac:dyDescent="0.25">
      <c r="A10586" s="1">
        <v>41214</v>
      </c>
      <c r="B10586" t="s">
        <v>146</v>
      </c>
      <c r="C10586">
        <v>790.23</v>
      </c>
      <c r="D10586">
        <v>429.17</v>
      </c>
      <c r="E10586">
        <v>361.06</v>
      </c>
      <c r="F10586">
        <v>434.95</v>
      </c>
      <c r="G10586">
        <v>360.23</v>
      </c>
      <c r="H10586">
        <v>621.28</v>
      </c>
      <c r="I10586">
        <v>0.32</v>
      </c>
      <c r="J10586">
        <v>4.79</v>
      </c>
      <c r="K10586">
        <v>4.8600000000000003</v>
      </c>
    </row>
    <row r="10587" spans="1:11" x14ac:dyDescent="0.25">
      <c r="A10587" s="1">
        <v>41214</v>
      </c>
      <c r="B10587" t="s">
        <v>2</v>
      </c>
      <c r="C10587">
        <v>766.22</v>
      </c>
      <c r="D10587">
        <v>410.25</v>
      </c>
      <c r="E10587">
        <v>355.97</v>
      </c>
      <c r="F10587">
        <v>425.06</v>
      </c>
      <c r="G10587">
        <v>326.73</v>
      </c>
      <c r="H10587">
        <v>686.37</v>
      </c>
      <c r="I10587">
        <v>1.39</v>
      </c>
      <c r="J10587">
        <v>8.16</v>
      </c>
      <c r="K10587">
        <v>8.18</v>
      </c>
    </row>
    <row r="10588" spans="1:11" x14ac:dyDescent="0.25">
      <c r="A10588" s="1">
        <v>41214</v>
      </c>
      <c r="B10588" t="s">
        <v>147</v>
      </c>
      <c r="C10588">
        <v>962.44</v>
      </c>
      <c r="D10588">
        <v>470</v>
      </c>
      <c r="E10588">
        <v>492.44</v>
      </c>
      <c r="F10588">
        <v>438.69</v>
      </c>
      <c r="G10588">
        <v>331.16</v>
      </c>
      <c r="H10588">
        <v>673.47</v>
      </c>
      <c r="I10588">
        <v>0.27</v>
      </c>
      <c r="J10588">
        <v>6.29</v>
      </c>
      <c r="K10588">
        <v>6.5</v>
      </c>
    </row>
    <row r="10589" spans="1:11" x14ac:dyDescent="0.25">
      <c r="A10589" s="1">
        <v>41214</v>
      </c>
      <c r="B10589" t="s">
        <v>148</v>
      </c>
      <c r="C10589">
        <v>921.53</v>
      </c>
      <c r="D10589">
        <v>453.46</v>
      </c>
      <c r="E10589">
        <v>468.07</v>
      </c>
      <c r="F10589">
        <v>416.22</v>
      </c>
      <c r="G10589">
        <v>333.29</v>
      </c>
      <c r="H10589">
        <v>592.29</v>
      </c>
      <c r="I10589">
        <v>0.33</v>
      </c>
      <c r="J10589">
        <v>4.4800000000000004</v>
      </c>
      <c r="K10589">
        <v>4.5599999999999996</v>
      </c>
    </row>
    <row r="10590" spans="1:11" x14ac:dyDescent="0.25">
      <c r="A10590" s="1">
        <v>41214</v>
      </c>
      <c r="B10590" t="s">
        <v>149</v>
      </c>
      <c r="C10590">
        <v>896.39</v>
      </c>
      <c r="D10590">
        <v>426.94</v>
      </c>
      <c r="E10590">
        <v>469.45</v>
      </c>
      <c r="F10590">
        <v>428.58</v>
      </c>
      <c r="G10590">
        <v>334.06</v>
      </c>
      <c r="H10590">
        <v>625.52</v>
      </c>
      <c r="I10590">
        <v>0.09</v>
      </c>
      <c r="J10590">
        <v>9.1</v>
      </c>
      <c r="K10590">
        <v>9.32</v>
      </c>
    </row>
    <row r="10591" spans="1:11" x14ac:dyDescent="0.25">
      <c r="A10591" s="1">
        <v>41214</v>
      </c>
      <c r="B10591" t="s">
        <v>150</v>
      </c>
      <c r="C10591">
        <v>874.12</v>
      </c>
      <c r="D10591">
        <v>429.1</v>
      </c>
      <c r="E10591">
        <v>445.02</v>
      </c>
      <c r="F10591">
        <v>473.4</v>
      </c>
      <c r="G10591">
        <v>356.36</v>
      </c>
      <c r="H10591">
        <v>740.42</v>
      </c>
      <c r="I10591">
        <v>0.03</v>
      </c>
      <c r="J10591">
        <v>9.1300000000000008</v>
      </c>
      <c r="K10591">
        <v>9.42</v>
      </c>
    </row>
    <row r="10592" spans="1:11" x14ac:dyDescent="0.25">
      <c r="A10592" s="1">
        <v>41214</v>
      </c>
      <c r="B10592" t="s">
        <v>151</v>
      </c>
      <c r="C10592">
        <v>802.76</v>
      </c>
      <c r="D10592">
        <v>445.07</v>
      </c>
      <c r="E10592">
        <v>357.69</v>
      </c>
      <c r="F10592">
        <v>364.36</v>
      </c>
      <c r="G10592">
        <v>287.49</v>
      </c>
      <c r="H10592">
        <v>579.16999999999996</v>
      </c>
      <c r="I10592">
        <v>0.05</v>
      </c>
      <c r="J10592">
        <v>3.42</v>
      </c>
      <c r="K10592">
        <v>3.46</v>
      </c>
    </row>
    <row r="10593" spans="1:11" x14ac:dyDescent="0.25">
      <c r="A10593" s="1">
        <v>41214</v>
      </c>
      <c r="B10593" t="s">
        <v>152</v>
      </c>
      <c r="C10593">
        <v>841.68</v>
      </c>
      <c r="D10593">
        <v>485.31</v>
      </c>
      <c r="E10593">
        <v>356.37</v>
      </c>
      <c r="F10593">
        <v>395.63</v>
      </c>
      <c r="G10593">
        <v>335.87</v>
      </c>
      <c r="H10593">
        <v>548.27</v>
      </c>
      <c r="I10593">
        <v>0.28999999999999998</v>
      </c>
      <c r="J10593">
        <v>4.32</v>
      </c>
      <c r="K10593">
        <v>4.7</v>
      </c>
    </row>
    <row r="10594" spans="1:11" x14ac:dyDescent="0.25">
      <c r="A10594" s="1">
        <v>41214</v>
      </c>
      <c r="B10594" t="s">
        <v>153</v>
      </c>
      <c r="C10594">
        <v>878.97</v>
      </c>
      <c r="D10594">
        <v>483.53</v>
      </c>
      <c r="E10594">
        <v>395.44</v>
      </c>
      <c r="F10594">
        <v>501.45</v>
      </c>
      <c r="G10594">
        <v>422.67</v>
      </c>
      <c r="H10594">
        <v>677.82</v>
      </c>
      <c r="I10594">
        <v>-0.14000000000000001</v>
      </c>
      <c r="J10594">
        <v>7.58</v>
      </c>
      <c r="K10594">
        <v>7.58</v>
      </c>
    </row>
    <row r="10595" spans="1:11" x14ac:dyDescent="0.25">
      <c r="A10595" s="1">
        <v>41214</v>
      </c>
      <c r="B10595" t="s">
        <v>154</v>
      </c>
      <c r="C10595">
        <v>830.74</v>
      </c>
      <c r="D10595">
        <v>475.51</v>
      </c>
      <c r="E10595">
        <v>355.23</v>
      </c>
      <c r="F10595">
        <v>438.74</v>
      </c>
      <c r="G10595">
        <v>367.92</v>
      </c>
      <c r="H10595">
        <v>645.26</v>
      </c>
      <c r="I10595">
        <v>0.15</v>
      </c>
      <c r="J10595">
        <v>7.04</v>
      </c>
      <c r="K10595">
        <v>7.2</v>
      </c>
    </row>
    <row r="10596" spans="1:11" x14ac:dyDescent="0.25">
      <c r="A10596" s="1">
        <v>41214</v>
      </c>
      <c r="B10596" t="s">
        <v>155</v>
      </c>
      <c r="C10596">
        <v>903.06</v>
      </c>
      <c r="D10596">
        <v>499.25</v>
      </c>
      <c r="E10596">
        <v>403.81</v>
      </c>
      <c r="F10596">
        <v>398.95</v>
      </c>
      <c r="G10596">
        <v>331.15</v>
      </c>
      <c r="H10596">
        <v>566.86</v>
      </c>
      <c r="I10596">
        <v>0.16</v>
      </c>
      <c r="J10596">
        <v>3.91</v>
      </c>
      <c r="K10596">
        <v>4.12</v>
      </c>
    </row>
    <row r="10597" spans="1:11" x14ac:dyDescent="0.25">
      <c r="A10597" s="1">
        <v>41244</v>
      </c>
      <c r="B10597" t="s">
        <v>1</v>
      </c>
      <c r="C10597">
        <v>855.64</v>
      </c>
      <c r="D10597">
        <v>453.79</v>
      </c>
      <c r="E10597">
        <v>401.85</v>
      </c>
      <c r="F10597">
        <v>428.18</v>
      </c>
      <c r="G10597">
        <v>343.67</v>
      </c>
      <c r="H10597">
        <v>634.38</v>
      </c>
      <c r="I10597">
        <v>0.43</v>
      </c>
      <c r="J10597">
        <v>5.68</v>
      </c>
      <c r="K10597">
        <v>5.68</v>
      </c>
    </row>
    <row r="10598" spans="1:11" x14ac:dyDescent="0.25">
      <c r="A10598" s="1">
        <v>41244</v>
      </c>
      <c r="B10598" t="s">
        <v>126</v>
      </c>
      <c r="C10598">
        <v>873.05</v>
      </c>
      <c r="D10598">
        <v>484.96</v>
      </c>
      <c r="E10598">
        <v>388.09</v>
      </c>
      <c r="F10598">
        <v>434.86</v>
      </c>
      <c r="G10598">
        <v>358.32</v>
      </c>
      <c r="H10598">
        <v>625.79</v>
      </c>
      <c r="I10598">
        <v>0.28999999999999998</v>
      </c>
      <c r="J10598">
        <v>6.53</v>
      </c>
      <c r="K10598">
        <v>6.53</v>
      </c>
    </row>
    <row r="10599" spans="1:11" x14ac:dyDescent="0.25">
      <c r="A10599" s="1">
        <v>41244</v>
      </c>
      <c r="B10599" t="s">
        <v>127</v>
      </c>
      <c r="C10599">
        <v>805.66</v>
      </c>
      <c r="D10599">
        <v>446.81</v>
      </c>
      <c r="E10599">
        <v>358.85</v>
      </c>
      <c r="F10599">
        <v>435.26</v>
      </c>
      <c r="G10599">
        <v>344.82</v>
      </c>
      <c r="H10599">
        <v>694.21</v>
      </c>
      <c r="I10599">
        <v>1</v>
      </c>
      <c r="J10599">
        <v>4.95</v>
      </c>
      <c r="K10599">
        <v>4.95</v>
      </c>
    </row>
    <row r="10600" spans="1:11" x14ac:dyDescent="0.25">
      <c r="A10600" s="1">
        <v>41244</v>
      </c>
      <c r="B10600" t="s">
        <v>113</v>
      </c>
      <c r="C10600">
        <v>886.58</v>
      </c>
      <c r="D10600">
        <v>450.71</v>
      </c>
      <c r="E10600">
        <v>435.87</v>
      </c>
      <c r="F10600">
        <v>424.31</v>
      </c>
      <c r="G10600">
        <v>342.03</v>
      </c>
      <c r="H10600">
        <v>608.41</v>
      </c>
      <c r="I10600">
        <v>0.13</v>
      </c>
      <c r="J10600">
        <v>5.18</v>
      </c>
      <c r="K10600">
        <v>5.18</v>
      </c>
    </row>
    <row r="10601" spans="1:11" x14ac:dyDescent="0.25">
      <c r="A10601" s="1">
        <v>41244</v>
      </c>
      <c r="B10601" t="s">
        <v>128</v>
      </c>
      <c r="C10601">
        <v>867.62</v>
      </c>
      <c r="D10601">
        <v>433.89</v>
      </c>
      <c r="E10601">
        <v>433.73</v>
      </c>
      <c r="F10601">
        <v>414.9</v>
      </c>
      <c r="G10601">
        <v>322.04000000000002</v>
      </c>
      <c r="H10601">
        <v>634.66</v>
      </c>
      <c r="I10601">
        <v>0.33</v>
      </c>
      <c r="J10601">
        <v>7.96</v>
      </c>
      <c r="K10601">
        <v>7.96</v>
      </c>
    </row>
    <row r="10602" spans="1:11" x14ac:dyDescent="0.25">
      <c r="A10602" s="1">
        <v>41244</v>
      </c>
      <c r="B10602" t="s">
        <v>129</v>
      </c>
      <c r="C10602">
        <v>865.3</v>
      </c>
      <c r="D10602">
        <v>486.73</v>
      </c>
      <c r="E10602">
        <v>378.57</v>
      </c>
      <c r="F10602">
        <v>441.7</v>
      </c>
      <c r="G10602">
        <v>370.68</v>
      </c>
      <c r="H10602">
        <v>624.95000000000005</v>
      </c>
      <c r="I10602">
        <v>0.22</v>
      </c>
      <c r="J10602">
        <v>6.26</v>
      </c>
      <c r="K10602">
        <v>6.26</v>
      </c>
    </row>
    <row r="10603" spans="1:11" x14ac:dyDescent="0.25">
      <c r="A10603" s="1">
        <v>41244</v>
      </c>
      <c r="B10603" t="s">
        <v>130</v>
      </c>
      <c r="C10603">
        <v>910.69</v>
      </c>
      <c r="D10603">
        <v>496.53</v>
      </c>
      <c r="E10603">
        <v>414.16</v>
      </c>
      <c r="F10603">
        <v>507.71</v>
      </c>
      <c r="G10603">
        <v>378.23</v>
      </c>
      <c r="H10603">
        <v>946.45</v>
      </c>
      <c r="I10603">
        <v>0.51</v>
      </c>
      <c r="J10603">
        <v>9.7200000000000006</v>
      </c>
      <c r="K10603">
        <v>9.7200000000000006</v>
      </c>
    </row>
    <row r="10604" spans="1:11" x14ac:dyDescent="0.25">
      <c r="A10604" s="1">
        <v>41244</v>
      </c>
      <c r="B10604" t="s">
        <v>131</v>
      </c>
      <c r="C10604">
        <v>948.68</v>
      </c>
      <c r="D10604">
        <v>538.08000000000004</v>
      </c>
      <c r="E10604">
        <v>410.6</v>
      </c>
      <c r="F10604">
        <v>503.6</v>
      </c>
      <c r="G10604">
        <v>390.81</v>
      </c>
      <c r="H10604">
        <v>845.53</v>
      </c>
      <c r="I10604">
        <v>0.31</v>
      </c>
      <c r="J10604">
        <v>7.67</v>
      </c>
      <c r="K10604">
        <v>7.67</v>
      </c>
    </row>
    <row r="10605" spans="1:11" x14ac:dyDescent="0.25">
      <c r="A10605" s="1">
        <v>41244</v>
      </c>
      <c r="B10605" t="s">
        <v>132</v>
      </c>
      <c r="C10605">
        <v>884.96</v>
      </c>
      <c r="D10605">
        <v>492.68</v>
      </c>
      <c r="E10605">
        <v>392.28</v>
      </c>
      <c r="F10605">
        <v>433.25</v>
      </c>
      <c r="G10605">
        <v>363.81</v>
      </c>
      <c r="H10605">
        <v>591.6</v>
      </c>
      <c r="I10605">
        <v>0.18</v>
      </c>
      <c r="J10605">
        <v>4.41</v>
      </c>
      <c r="K10605">
        <v>4.41</v>
      </c>
    </row>
    <row r="10606" spans="1:11" x14ac:dyDescent="0.25">
      <c r="A10606" s="1">
        <v>41244</v>
      </c>
      <c r="B10606" t="s">
        <v>133</v>
      </c>
      <c r="C10606">
        <v>940.69</v>
      </c>
      <c r="D10606">
        <v>496.7</v>
      </c>
      <c r="E10606">
        <v>443.99</v>
      </c>
      <c r="F10606">
        <v>390.77</v>
      </c>
      <c r="G10606">
        <v>326.93</v>
      </c>
      <c r="H10606">
        <v>542.63</v>
      </c>
      <c r="I10606">
        <v>-0.06</v>
      </c>
      <c r="J10606">
        <v>6.54</v>
      </c>
      <c r="K10606">
        <v>6.54</v>
      </c>
    </row>
    <row r="10607" spans="1:11" x14ac:dyDescent="0.25">
      <c r="A10607" s="1">
        <v>41244</v>
      </c>
      <c r="B10607" t="s">
        <v>134</v>
      </c>
      <c r="C10607">
        <v>849.22</v>
      </c>
      <c r="D10607">
        <v>469.62</v>
      </c>
      <c r="E10607">
        <v>379.6</v>
      </c>
      <c r="F10607">
        <v>406.94</v>
      </c>
      <c r="G10607">
        <v>349.48</v>
      </c>
      <c r="H10607">
        <v>528.16999999999996</v>
      </c>
      <c r="I10607">
        <v>0.36</v>
      </c>
      <c r="J10607">
        <v>6.24</v>
      </c>
      <c r="K10607">
        <v>6.24</v>
      </c>
    </row>
    <row r="10608" spans="1:11" x14ac:dyDescent="0.25">
      <c r="A10608" s="1">
        <v>41244</v>
      </c>
      <c r="B10608" t="s">
        <v>135</v>
      </c>
      <c r="C10608">
        <v>821.88</v>
      </c>
      <c r="D10608">
        <v>480.43</v>
      </c>
      <c r="E10608">
        <v>341.45</v>
      </c>
      <c r="F10608">
        <v>399.04</v>
      </c>
      <c r="G10608">
        <v>330.7</v>
      </c>
      <c r="H10608">
        <v>591.26</v>
      </c>
      <c r="I10608">
        <v>0.14000000000000001</v>
      </c>
      <c r="J10608">
        <v>9.43</v>
      </c>
      <c r="K10608">
        <v>9.43</v>
      </c>
    </row>
    <row r="10609" spans="1:11" x14ac:dyDescent="0.25">
      <c r="A10609" s="1">
        <v>41244</v>
      </c>
      <c r="B10609" t="s">
        <v>136</v>
      </c>
      <c r="C10609">
        <v>877.42</v>
      </c>
      <c r="D10609">
        <v>487.39</v>
      </c>
      <c r="E10609">
        <v>390.03</v>
      </c>
      <c r="F10609">
        <v>461.28</v>
      </c>
      <c r="G10609">
        <v>381.29</v>
      </c>
      <c r="H10609">
        <v>700.85</v>
      </c>
      <c r="I10609">
        <v>0.38</v>
      </c>
      <c r="J10609">
        <v>8.48</v>
      </c>
      <c r="K10609">
        <v>8.48</v>
      </c>
    </row>
    <row r="10610" spans="1:11" x14ac:dyDescent="0.25">
      <c r="A10610" s="1">
        <v>41244</v>
      </c>
      <c r="B10610" t="s">
        <v>137</v>
      </c>
      <c r="C10610">
        <v>872.01</v>
      </c>
      <c r="D10610">
        <v>489.94</v>
      </c>
      <c r="E10610">
        <v>382.07</v>
      </c>
      <c r="F10610">
        <v>459.49</v>
      </c>
      <c r="G10610">
        <v>337.18</v>
      </c>
      <c r="H10610">
        <v>945.41</v>
      </c>
      <c r="I10610">
        <v>1.28</v>
      </c>
      <c r="J10610">
        <v>6.3</v>
      </c>
      <c r="K10610">
        <v>6.3</v>
      </c>
    </row>
    <row r="10611" spans="1:11" x14ac:dyDescent="0.25">
      <c r="A10611" s="1">
        <v>41244</v>
      </c>
      <c r="B10611" t="s">
        <v>138</v>
      </c>
      <c r="C10611">
        <v>777.31</v>
      </c>
      <c r="D10611">
        <v>443.9</v>
      </c>
      <c r="E10611">
        <v>333.41</v>
      </c>
      <c r="F10611">
        <v>516.54999999999995</v>
      </c>
      <c r="G10611">
        <v>402.3</v>
      </c>
      <c r="H10611">
        <v>878.2</v>
      </c>
      <c r="I10611">
        <v>0.05</v>
      </c>
      <c r="J10611">
        <v>4.5599999999999996</v>
      </c>
      <c r="K10611">
        <v>4.5599999999999996</v>
      </c>
    </row>
    <row r="10612" spans="1:11" x14ac:dyDescent="0.25">
      <c r="A10612" s="1">
        <v>41244</v>
      </c>
      <c r="B10612" t="s">
        <v>139</v>
      </c>
      <c r="C10612">
        <v>789.67</v>
      </c>
      <c r="D10612">
        <v>447.19</v>
      </c>
      <c r="E10612">
        <v>342.48</v>
      </c>
      <c r="F10612">
        <v>455.98</v>
      </c>
      <c r="G10612">
        <v>359.86</v>
      </c>
      <c r="H10612">
        <v>775.63</v>
      </c>
      <c r="I10612">
        <v>0.13</v>
      </c>
      <c r="J10612">
        <v>5.35</v>
      </c>
      <c r="K10612">
        <v>5.35</v>
      </c>
    </row>
    <row r="10613" spans="1:11" x14ac:dyDescent="0.25">
      <c r="A10613" s="1">
        <v>41244</v>
      </c>
      <c r="B10613" t="s">
        <v>140</v>
      </c>
      <c r="C10613">
        <v>765.59</v>
      </c>
      <c r="D10613">
        <v>424.76</v>
      </c>
      <c r="E10613">
        <v>340.83</v>
      </c>
      <c r="F10613">
        <v>385.79</v>
      </c>
      <c r="G10613">
        <v>300.02</v>
      </c>
      <c r="H10613">
        <v>634.20000000000005</v>
      </c>
      <c r="I10613">
        <v>3.82</v>
      </c>
      <c r="J10613">
        <v>4.32</v>
      </c>
      <c r="K10613">
        <v>4.32</v>
      </c>
    </row>
    <row r="10614" spans="1:11" x14ac:dyDescent="0.25">
      <c r="A10614" s="1">
        <v>41244</v>
      </c>
      <c r="B10614" t="s">
        <v>141</v>
      </c>
      <c r="C10614">
        <v>833.5</v>
      </c>
      <c r="D10614">
        <v>480.33</v>
      </c>
      <c r="E10614">
        <v>353.17</v>
      </c>
      <c r="F10614">
        <v>460.9</v>
      </c>
      <c r="G10614">
        <v>381.85</v>
      </c>
      <c r="H10614">
        <v>689.63</v>
      </c>
      <c r="I10614">
        <v>0.02</v>
      </c>
      <c r="J10614">
        <v>7.35</v>
      </c>
      <c r="K10614">
        <v>7.35</v>
      </c>
    </row>
    <row r="10615" spans="1:11" x14ac:dyDescent="0.25">
      <c r="A10615" s="1">
        <v>41244</v>
      </c>
      <c r="B10615" t="s">
        <v>142</v>
      </c>
      <c r="C10615">
        <v>788.22</v>
      </c>
      <c r="D10615">
        <v>432.18</v>
      </c>
      <c r="E10615">
        <v>356.04</v>
      </c>
      <c r="F10615">
        <v>421.43</v>
      </c>
      <c r="G10615">
        <v>322.10000000000002</v>
      </c>
      <c r="H10615">
        <v>711.37</v>
      </c>
      <c r="I10615">
        <v>3.23</v>
      </c>
      <c r="J10615">
        <v>4.07</v>
      </c>
      <c r="K10615">
        <v>4.07</v>
      </c>
    </row>
    <row r="10616" spans="1:11" x14ac:dyDescent="0.25">
      <c r="A10616" s="1">
        <v>41244</v>
      </c>
      <c r="B10616" t="s">
        <v>143</v>
      </c>
      <c r="C10616">
        <v>809.13</v>
      </c>
      <c r="D10616">
        <v>463.31</v>
      </c>
      <c r="E10616">
        <v>345.82</v>
      </c>
      <c r="F10616">
        <v>404.29</v>
      </c>
      <c r="G10616">
        <v>343.01</v>
      </c>
      <c r="H10616">
        <v>551.98</v>
      </c>
      <c r="I10616">
        <v>-0.03</v>
      </c>
      <c r="J10616">
        <v>4.29</v>
      </c>
      <c r="K10616">
        <v>4.29</v>
      </c>
    </row>
    <row r="10617" spans="1:11" x14ac:dyDescent="0.25">
      <c r="A10617" s="1">
        <v>41244</v>
      </c>
      <c r="B10617" t="s">
        <v>144</v>
      </c>
      <c r="C10617">
        <v>764.91</v>
      </c>
      <c r="D10617">
        <v>417.73</v>
      </c>
      <c r="E10617">
        <v>347.18</v>
      </c>
      <c r="F10617">
        <v>406.44</v>
      </c>
      <c r="G10617">
        <v>311.91000000000003</v>
      </c>
      <c r="H10617">
        <v>698.55</v>
      </c>
      <c r="I10617">
        <v>0.13</v>
      </c>
      <c r="J10617">
        <v>4.55</v>
      </c>
      <c r="K10617">
        <v>4.55</v>
      </c>
    </row>
    <row r="10618" spans="1:11" x14ac:dyDescent="0.25">
      <c r="A10618" s="1">
        <v>41244</v>
      </c>
      <c r="B10618" t="s">
        <v>145</v>
      </c>
      <c r="C10618">
        <v>802.21</v>
      </c>
      <c r="D10618">
        <v>430.36</v>
      </c>
      <c r="E10618">
        <v>371.85</v>
      </c>
      <c r="F10618">
        <v>424.33</v>
      </c>
      <c r="G10618">
        <v>347.68</v>
      </c>
      <c r="H10618">
        <v>607.9</v>
      </c>
      <c r="I10618">
        <v>0.23</v>
      </c>
      <c r="J10618">
        <v>4.26</v>
      </c>
      <c r="K10618">
        <v>4.26</v>
      </c>
    </row>
    <row r="10619" spans="1:11" x14ac:dyDescent="0.25">
      <c r="A10619" s="1">
        <v>41244</v>
      </c>
      <c r="B10619" t="s">
        <v>146</v>
      </c>
      <c r="C10619">
        <v>790.36</v>
      </c>
      <c r="D10619">
        <v>429.27</v>
      </c>
      <c r="E10619">
        <v>361.09</v>
      </c>
      <c r="F10619">
        <v>435.03</v>
      </c>
      <c r="G10619">
        <v>360.3</v>
      </c>
      <c r="H10619">
        <v>621.34</v>
      </c>
      <c r="I10619">
        <v>0.02</v>
      </c>
      <c r="J10619">
        <v>4.8</v>
      </c>
      <c r="K10619">
        <v>4.8</v>
      </c>
    </row>
    <row r="10620" spans="1:11" x14ac:dyDescent="0.25">
      <c r="A10620" s="1">
        <v>41244</v>
      </c>
      <c r="B10620" t="s">
        <v>2</v>
      </c>
      <c r="C10620">
        <v>767.85</v>
      </c>
      <c r="D10620">
        <v>411.78</v>
      </c>
      <c r="E10620">
        <v>356.07</v>
      </c>
      <c r="F10620">
        <v>425.95</v>
      </c>
      <c r="G10620">
        <v>327.94</v>
      </c>
      <c r="H10620">
        <v>686.58</v>
      </c>
      <c r="I10620">
        <v>0.21</v>
      </c>
      <c r="J10620">
        <v>8.39</v>
      </c>
      <c r="K10620">
        <v>8.39</v>
      </c>
    </row>
    <row r="10621" spans="1:11" x14ac:dyDescent="0.25">
      <c r="A10621" s="1">
        <v>41244</v>
      </c>
      <c r="B10621" t="s">
        <v>147</v>
      </c>
      <c r="C10621">
        <v>965.6</v>
      </c>
      <c r="D10621">
        <v>473.16</v>
      </c>
      <c r="E10621">
        <v>492.44</v>
      </c>
      <c r="F10621">
        <v>440.14</v>
      </c>
      <c r="G10621">
        <v>333.37</v>
      </c>
      <c r="H10621">
        <v>673.47</v>
      </c>
      <c r="I10621">
        <v>0.33</v>
      </c>
      <c r="J10621">
        <v>6.64</v>
      </c>
      <c r="K10621">
        <v>6.64</v>
      </c>
    </row>
    <row r="10622" spans="1:11" x14ac:dyDescent="0.25">
      <c r="A10622" s="1">
        <v>41244</v>
      </c>
      <c r="B10622" t="s">
        <v>148</v>
      </c>
      <c r="C10622">
        <v>922.37</v>
      </c>
      <c r="D10622">
        <v>457.77</v>
      </c>
      <c r="E10622">
        <v>464.6</v>
      </c>
      <c r="F10622">
        <v>416.59</v>
      </c>
      <c r="G10622">
        <v>336.46</v>
      </c>
      <c r="H10622">
        <v>587.91</v>
      </c>
      <c r="I10622">
        <v>0.09</v>
      </c>
      <c r="J10622">
        <v>4.58</v>
      </c>
      <c r="K10622">
        <v>4.58</v>
      </c>
    </row>
    <row r="10623" spans="1:11" x14ac:dyDescent="0.25">
      <c r="A10623" s="1">
        <v>41244</v>
      </c>
      <c r="B10623" t="s">
        <v>149</v>
      </c>
      <c r="C10623">
        <v>897.12</v>
      </c>
      <c r="D10623">
        <v>427.67</v>
      </c>
      <c r="E10623">
        <v>469.45</v>
      </c>
      <c r="F10623">
        <v>428.92</v>
      </c>
      <c r="G10623">
        <v>334.63</v>
      </c>
      <c r="H10623">
        <v>625.52</v>
      </c>
      <c r="I10623">
        <v>0.08</v>
      </c>
      <c r="J10623">
        <v>9.19</v>
      </c>
      <c r="K10623">
        <v>9.19</v>
      </c>
    </row>
    <row r="10624" spans="1:11" x14ac:dyDescent="0.25">
      <c r="A10624" s="1">
        <v>41244</v>
      </c>
      <c r="B10624" t="s">
        <v>150</v>
      </c>
      <c r="C10624">
        <v>882.5</v>
      </c>
      <c r="D10624">
        <v>432.08</v>
      </c>
      <c r="E10624">
        <v>450.42</v>
      </c>
      <c r="F10624">
        <v>477.94</v>
      </c>
      <c r="G10624">
        <v>358.82</v>
      </c>
      <c r="H10624">
        <v>749.38</v>
      </c>
      <c r="I10624">
        <v>0.96</v>
      </c>
      <c r="J10624">
        <v>10.18</v>
      </c>
      <c r="K10624">
        <v>10.18</v>
      </c>
    </row>
    <row r="10625" spans="1:11" x14ac:dyDescent="0.25">
      <c r="A10625" s="1">
        <v>41244</v>
      </c>
      <c r="B10625" t="s">
        <v>151</v>
      </c>
      <c r="C10625">
        <v>803.79</v>
      </c>
      <c r="D10625">
        <v>446.1</v>
      </c>
      <c r="E10625">
        <v>357.69</v>
      </c>
      <c r="F10625">
        <v>364.83</v>
      </c>
      <c r="G10625">
        <v>288.14999999999998</v>
      </c>
      <c r="H10625">
        <v>579.16999999999996</v>
      </c>
      <c r="I10625">
        <v>0.13</v>
      </c>
      <c r="J10625">
        <v>3.55</v>
      </c>
      <c r="K10625">
        <v>3.55</v>
      </c>
    </row>
    <row r="10626" spans="1:11" x14ac:dyDescent="0.25">
      <c r="A10626" s="1">
        <v>41244</v>
      </c>
      <c r="B10626" t="s">
        <v>152</v>
      </c>
      <c r="C10626">
        <v>845.74</v>
      </c>
      <c r="D10626">
        <v>489.37</v>
      </c>
      <c r="E10626">
        <v>356.37</v>
      </c>
      <c r="F10626">
        <v>397.53</v>
      </c>
      <c r="G10626">
        <v>338.69</v>
      </c>
      <c r="H10626">
        <v>548.27</v>
      </c>
      <c r="I10626">
        <v>0.48</v>
      </c>
      <c r="J10626">
        <v>4.82</v>
      </c>
      <c r="K10626">
        <v>4.82</v>
      </c>
    </row>
    <row r="10627" spans="1:11" x14ac:dyDescent="0.25">
      <c r="A10627" s="1">
        <v>41244</v>
      </c>
      <c r="B10627" t="s">
        <v>153</v>
      </c>
      <c r="C10627">
        <v>882.54</v>
      </c>
      <c r="D10627">
        <v>487.1</v>
      </c>
      <c r="E10627">
        <v>395.44</v>
      </c>
      <c r="F10627">
        <v>503.51</v>
      </c>
      <c r="G10627">
        <v>425.8</v>
      </c>
      <c r="H10627">
        <v>677.82</v>
      </c>
      <c r="I10627">
        <v>0.41</v>
      </c>
      <c r="J10627">
        <v>8.01</v>
      </c>
      <c r="K10627">
        <v>8.01</v>
      </c>
    </row>
    <row r="10628" spans="1:11" x14ac:dyDescent="0.25">
      <c r="A10628" s="1">
        <v>41244</v>
      </c>
      <c r="B10628" t="s">
        <v>154</v>
      </c>
      <c r="C10628">
        <v>829.28</v>
      </c>
      <c r="D10628">
        <v>474.05</v>
      </c>
      <c r="E10628">
        <v>355.23</v>
      </c>
      <c r="F10628">
        <v>437.95</v>
      </c>
      <c r="G10628">
        <v>366.78</v>
      </c>
      <c r="H10628">
        <v>645.26</v>
      </c>
      <c r="I10628">
        <v>-0.18</v>
      </c>
      <c r="J10628">
        <v>6.85</v>
      </c>
      <c r="K10628">
        <v>6.85</v>
      </c>
    </row>
    <row r="10629" spans="1:11" x14ac:dyDescent="0.25">
      <c r="A10629" s="1">
        <v>41244</v>
      </c>
      <c r="B10629" t="s">
        <v>155</v>
      </c>
      <c r="C10629">
        <v>905.97</v>
      </c>
      <c r="D10629">
        <v>502.16</v>
      </c>
      <c r="E10629">
        <v>403.81</v>
      </c>
      <c r="F10629">
        <v>400.23</v>
      </c>
      <c r="G10629">
        <v>333.07</v>
      </c>
      <c r="H10629">
        <v>566.86</v>
      </c>
      <c r="I10629">
        <v>0.32</v>
      </c>
      <c r="J10629">
        <v>4.25</v>
      </c>
      <c r="K10629">
        <v>4.25</v>
      </c>
    </row>
    <row r="10630" spans="1:11" x14ac:dyDescent="0.25">
      <c r="A10630" s="1">
        <v>41275</v>
      </c>
      <c r="B10630" t="s">
        <v>1</v>
      </c>
      <c r="C10630">
        <v>857.21</v>
      </c>
      <c r="D10630">
        <v>455.09</v>
      </c>
      <c r="E10630">
        <v>402.12</v>
      </c>
      <c r="F10630">
        <v>428.95</v>
      </c>
      <c r="G10630">
        <v>344.66</v>
      </c>
      <c r="H10630">
        <v>634.82000000000005</v>
      </c>
      <c r="I10630">
        <v>0.18</v>
      </c>
      <c r="J10630">
        <v>0.18</v>
      </c>
      <c r="K10630">
        <v>5.25</v>
      </c>
    </row>
    <row r="10631" spans="1:11" x14ac:dyDescent="0.25">
      <c r="A10631" s="1">
        <v>41275</v>
      </c>
      <c r="B10631" t="s">
        <v>126</v>
      </c>
      <c r="C10631">
        <v>877.32</v>
      </c>
      <c r="D10631">
        <v>487.21</v>
      </c>
      <c r="E10631">
        <v>390.11</v>
      </c>
      <c r="F10631">
        <v>436.99</v>
      </c>
      <c r="G10631">
        <v>359.97</v>
      </c>
      <c r="H10631">
        <v>629.04999999999995</v>
      </c>
      <c r="I10631">
        <v>0.49</v>
      </c>
      <c r="J10631">
        <v>0.49</v>
      </c>
      <c r="K10631">
        <v>6.13</v>
      </c>
    </row>
    <row r="10632" spans="1:11" x14ac:dyDescent="0.25">
      <c r="A10632" s="1">
        <v>41275</v>
      </c>
      <c r="B10632" t="s">
        <v>127</v>
      </c>
      <c r="C10632">
        <v>806.62</v>
      </c>
      <c r="D10632">
        <v>448.09</v>
      </c>
      <c r="E10632">
        <v>358.53</v>
      </c>
      <c r="F10632">
        <v>435.78</v>
      </c>
      <c r="G10632">
        <v>345.82</v>
      </c>
      <c r="H10632">
        <v>693.59</v>
      </c>
      <c r="I10632">
        <v>0.12</v>
      </c>
      <c r="J10632">
        <v>0.12</v>
      </c>
      <c r="K10632">
        <v>4.87</v>
      </c>
    </row>
    <row r="10633" spans="1:11" x14ac:dyDescent="0.25">
      <c r="A10633" s="1">
        <v>41275</v>
      </c>
      <c r="B10633" t="s">
        <v>113</v>
      </c>
      <c r="C10633">
        <v>888.14</v>
      </c>
      <c r="D10633">
        <v>451.81</v>
      </c>
      <c r="E10633">
        <v>436.33</v>
      </c>
      <c r="F10633">
        <v>425.08</v>
      </c>
      <c r="G10633">
        <v>342.85</v>
      </c>
      <c r="H10633">
        <v>609.08000000000004</v>
      </c>
      <c r="I10633">
        <v>0.18</v>
      </c>
      <c r="J10633">
        <v>0.18</v>
      </c>
      <c r="K10633">
        <v>4.1900000000000004</v>
      </c>
    </row>
    <row r="10634" spans="1:11" x14ac:dyDescent="0.25">
      <c r="A10634" s="1">
        <v>41275</v>
      </c>
      <c r="B10634" t="s">
        <v>128</v>
      </c>
      <c r="C10634">
        <v>869.01</v>
      </c>
      <c r="D10634">
        <v>435.19</v>
      </c>
      <c r="E10634">
        <v>433.82</v>
      </c>
      <c r="F10634">
        <v>415.57</v>
      </c>
      <c r="G10634">
        <v>323.01</v>
      </c>
      <c r="H10634">
        <v>634.78</v>
      </c>
      <c r="I10634">
        <v>0.16</v>
      </c>
      <c r="J10634">
        <v>0.16</v>
      </c>
      <c r="K10634">
        <v>8.08</v>
      </c>
    </row>
    <row r="10635" spans="1:11" x14ac:dyDescent="0.25">
      <c r="A10635" s="1">
        <v>41275</v>
      </c>
      <c r="B10635" t="s">
        <v>129</v>
      </c>
      <c r="C10635">
        <v>866.64</v>
      </c>
      <c r="D10635">
        <v>488.07</v>
      </c>
      <c r="E10635">
        <v>378.57</v>
      </c>
      <c r="F10635">
        <v>442.36</v>
      </c>
      <c r="G10635">
        <v>371.72</v>
      </c>
      <c r="H10635">
        <v>624.95000000000005</v>
      </c>
      <c r="I10635">
        <v>0.15</v>
      </c>
      <c r="J10635">
        <v>0.15</v>
      </c>
      <c r="K10635">
        <v>6.36</v>
      </c>
    </row>
    <row r="10636" spans="1:11" x14ac:dyDescent="0.25">
      <c r="A10636" s="1">
        <v>41275</v>
      </c>
      <c r="B10636" t="s">
        <v>130</v>
      </c>
      <c r="C10636">
        <v>915.27</v>
      </c>
      <c r="D10636">
        <v>501.11</v>
      </c>
      <c r="E10636">
        <v>414.16</v>
      </c>
      <c r="F10636">
        <v>510.25</v>
      </c>
      <c r="G10636">
        <v>381.71</v>
      </c>
      <c r="H10636">
        <v>946.45</v>
      </c>
      <c r="I10636">
        <v>0.5</v>
      </c>
      <c r="J10636">
        <v>0.5</v>
      </c>
      <c r="K10636">
        <v>4.6500000000000004</v>
      </c>
    </row>
    <row r="10637" spans="1:11" x14ac:dyDescent="0.25">
      <c r="A10637" s="1">
        <v>41275</v>
      </c>
      <c r="B10637" t="s">
        <v>131</v>
      </c>
      <c r="C10637">
        <v>949.57</v>
      </c>
      <c r="D10637">
        <v>538.97</v>
      </c>
      <c r="E10637">
        <v>410.6</v>
      </c>
      <c r="F10637">
        <v>504.05</v>
      </c>
      <c r="G10637">
        <v>391.47</v>
      </c>
      <c r="H10637">
        <v>845.53</v>
      </c>
      <c r="I10637">
        <v>0.09</v>
      </c>
      <c r="J10637">
        <v>0.09</v>
      </c>
      <c r="K10637">
        <v>7.76</v>
      </c>
    </row>
    <row r="10638" spans="1:11" x14ac:dyDescent="0.25">
      <c r="A10638" s="1">
        <v>41275</v>
      </c>
      <c r="B10638" t="s">
        <v>132</v>
      </c>
      <c r="C10638">
        <v>886.14</v>
      </c>
      <c r="D10638">
        <v>493.86</v>
      </c>
      <c r="E10638">
        <v>392.28</v>
      </c>
      <c r="F10638">
        <v>433.82</v>
      </c>
      <c r="G10638">
        <v>364.68</v>
      </c>
      <c r="H10638">
        <v>591.6</v>
      </c>
      <c r="I10638">
        <v>0.13</v>
      </c>
      <c r="J10638">
        <v>0.13</v>
      </c>
      <c r="K10638">
        <v>4.46</v>
      </c>
    </row>
    <row r="10639" spans="1:11" x14ac:dyDescent="0.25">
      <c r="A10639" s="1">
        <v>41275</v>
      </c>
      <c r="B10639" t="s">
        <v>133</v>
      </c>
      <c r="C10639">
        <v>941.58</v>
      </c>
      <c r="D10639">
        <v>497.59</v>
      </c>
      <c r="E10639">
        <v>443.99</v>
      </c>
      <c r="F10639">
        <v>391.12</v>
      </c>
      <c r="G10639">
        <v>327.52</v>
      </c>
      <c r="H10639">
        <v>542.63</v>
      </c>
      <c r="I10639">
        <v>0.09</v>
      </c>
      <c r="J10639">
        <v>0.09</v>
      </c>
      <c r="K10639">
        <v>6.48</v>
      </c>
    </row>
    <row r="10640" spans="1:11" x14ac:dyDescent="0.25">
      <c r="A10640" s="1">
        <v>41275</v>
      </c>
      <c r="B10640" t="s">
        <v>134</v>
      </c>
      <c r="C10640">
        <v>852.32</v>
      </c>
      <c r="D10640">
        <v>471.97</v>
      </c>
      <c r="E10640">
        <v>380.35</v>
      </c>
      <c r="F10640">
        <v>408.45</v>
      </c>
      <c r="G10640">
        <v>351.22</v>
      </c>
      <c r="H10640">
        <v>529.23</v>
      </c>
      <c r="I10640">
        <v>0.37</v>
      </c>
      <c r="J10640">
        <v>0.37</v>
      </c>
      <c r="K10640">
        <v>6.33</v>
      </c>
    </row>
    <row r="10641" spans="1:11" x14ac:dyDescent="0.25">
      <c r="A10641" s="1">
        <v>41275</v>
      </c>
      <c r="B10641" t="s">
        <v>135</v>
      </c>
      <c r="C10641">
        <v>851.79</v>
      </c>
      <c r="D10641">
        <v>481.74</v>
      </c>
      <c r="E10641">
        <v>370.05</v>
      </c>
      <c r="F10641">
        <v>413.57</v>
      </c>
      <c r="G10641">
        <v>331.59</v>
      </c>
      <c r="H10641">
        <v>640.80999999999995</v>
      </c>
      <c r="I10641">
        <v>3.64</v>
      </c>
      <c r="J10641">
        <v>3.64</v>
      </c>
      <c r="K10641">
        <v>7.87</v>
      </c>
    </row>
    <row r="10642" spans="1:11" x14ac:dyDescent="0.25">
      <c r="A10642" s="1">
        <v>41275</v>
      </c>
      <c r="B10642" t="s">
        <v>136</v>
      </c>
      <c r="C10642">
        <v>878.9</v>
      </c>
      <c r="D10642">
        <v>493.07</v>
      </c>
      <c r="E10642">
        <v>385.83</v>
      </c>
      <c r="F10642">
        <v>462.07</v>
      </c>
      <c r="G10642">
        <v>385.75</v>
      </c>
      <c r="H10642">
        <v>693.28</v>
      </c>
      <c r="I10642">
        <v>0.17</v>
      </c>
      <c r="J10642">
        <v>0.17</v>
      </c>
      <c r="K10642">
        <v>8.66</v>
      </c>
    </row>
    <row r="10643" spans="1:11" x14ac:dyDescent="0.25">
      <c r="A10643" s="1">
        <v>41275</v>
      </c>
      <c r="B10643" t="s">
        <v>137</v>
      </c>
      <c r="C10643">
        <v>876.16</v>
      </c>
      <c r="D10643">
        <v>489</v>
      </c>
      <c r="E10643">
        <v>387.16</v>
      </c>
      <c r="F10643">
        <v>461.7</v>
      </c>
      <c r="G10643">
        <v>336.54</v>
      </c>
      <c r="H10643">
        <v>957.98</v>
      </c>
      <c r="I10643">
        <v>0.48</v>
      </c>
      <c r="J10643">
        <v>0.48</v>
      </c>
      <c r="K10643">
        <v>6.76</v>
      </c>
    </row>
    <row r="10644" spans="1:11" x14ac:dyDescent="0.25">
      <c r="A10644" s="1">
        <v>41275</v>
      </c>
      <c r="B10644" t="s">
        <v>138</v>
      </c>
      <c r="C10644">
        <v>779.56</v>
      </c>
      <c r="D10644">
        <v>445.8</v>
      </c>
      <c r="E10644">
        <v>333.76</v>
      </c>
      <c r="F10644">
        <v>518.04999999999995</v>
      </c>
      <c r="G10644">
        <v>404.03</v>
      </c>
      <c r="H10644">
        <v>879.08</v>
      </c>
      <c r="I10644">
        <v>0.28999999999999998</v>
      </c>
      <c r="J10644">
        <v>0.28999999999999998</v>
      </c>
      <c r="K10644">
        <v>4.78</v>
      </c>
    </row>
    <row r="10645" spans="1:11" x14ac:dyDescent="0.25">
      <c r="A10645" s="1">
        <v>41275</v>
      </c>
      <c r="B10645" t="s">
        <v>139</v>
      </c>
      <c r="C10645">
        <v>790.86</v>
      </c>
      <c r="D10645">
        <v>454.82</v>
      </c>
      <c r="E10645">
        <v>336.04</v>
      </c>
      <c r="F10645">
        <v>456.66</v>
      </c>
      <c r="G10645">
        <v>366.01</v>
      </c>
      <c r="H10645">
        <v>761.04</v>
      </c>
      <c r="I10645">
        <v>0.15</v>
      </c>
      <c r="J10645">
        <v>0.15</v>
      </c>
      <c r="K10645">
        <v>5</v>
      </c>
    </row>
    <row r="10646" spans="1:11" x14ac:dyDescent="0.25">
      <c r="A10646" s="1">
        <v>41275</v>
      </c>
      <c r="B10646" t="s">
        <v>140</v>
      </c>
      <c r="C10646">
        <v>765.28</v>
      </c>
      <c r="D10646">
        <v>424.45</v>
      </c>
      <c r="E10646">
        <v>340.83</v>
      </c>
      <c r="F10646">
        <v>385.63</v>
      </c>
      <c r="G10646">
        <v>299.81</v>
      </c>
      <c r="H10646">
        <v>634.20000000000005</v>
      </c>
      <c r="I10646">
        <v>-0.04</v>
      </c>
      <c r="J10646">
        <v>-0.04</v>
      </c>
      <c r="K10646">
        <v>4.28</v>
      </c>
    </row>
    <row r="10647" spans="1:11" x14ac:dyDescent="0.25">
      <c r="A10647" s="1">
        <v>41275</v>
      </c>
      <c r="B10647" t="s">
        <v>141</v>
      </c>
      <c r="C10647">
        <v>834.68</v>
      </c>
      <c r="D10647">
        <v>481.39</v>
      </c>
      <c r="E10647">
        <v>353.29</v>
      </c>
      <c r="F10647">
        <v>461.54</v>
      </c>
      <c r="G10647">
        <v>382.69</v>
      </c>
      <c r="H10647">
        <v>689.84</v>
      </c>
      <c r="I10647">
        <v>0.14000000000000001</v>
      </c>
      <c r="J10647">
        <v>0.14000000000000001</v>
      </c>
      <c r="K10647">
        <v>7.43</v>
      </c>
    </row>
    <row r="10648" spans="1:11" x14ac:dyDescent="0.25">
      <c r="A10648" s="1">
        <v>41275</v>
      </c>
      <c r="B10648" t="s">
        <v>142</v>
      </c>
      <c r="C10648">
        <v>788.17</v>
      </c>
      <c r="D10648">
        <v>432.13</v>
      </c>
      <c r="E10648">
        <v>356.04</v>
      </c>
      <c r="F10648">
        <v>421.39</v>
      </c>
      <c r="G10648">
        <v>322.06</v>
      </c>
      <c r="H10648">
        <v>711.37</v>
      </c>
      <c r="I10648">
        <v>-0.01</v>
      </c>
      <c r="J10648">
        <v>-0.01</v>
      </c>
      <c r="K10648">
        <v>4</v>
      </c>
    </row>
    <row r="10649" spans="1:11" x14ac:dyDescent="0.25">
      <c r="A10649" s="1">
        <v>41275</v>
      </c>
      <c r="B10649" t="s">
        <v>143</v>
      </c>
      <c r="C10649">
        <v>810.45</v>
      </c>
      <c r="D10649">
        <v>464.75</v>
      </c>
      <c r="E10649">
        <v>345.7</v>
      </c>
      <c r="F10649">
        <v>404.94</v>
      </c>
      <c r="G10649">
        <v>344.07</v>
      </c>
      <c r="H10649">
        <v>551.82000000000005</v>
      </c>
      <c r="I10649">
        <v>0.16</v>
      </c>
      <c r="J10649">
        <v>0.16</v>
      </c>
      <c r="K10649">
        <v>4.29</v>
      </c>
    </row>
    <row r="10650" spans="1:11" x14ac:dyDescent="0.25">
      <c r="A10650" s="1">
        <v>41275</v>
      </c>
      <c r="B10650" t="s">
        <v>144</v>
      </c>
      <c r="C10650">
        <v>766.61</v>
      </c>
      <c r="D10650">
        <v>419.43</v>
      </c>
      <c r="E10650">
        <v>347.18</v>
      </c>
      <c r="F10650">
        <v>407.34</v>
      </c>
      <c r="G10650">
        <v>313.19</v>
      </c>
      <c r="H10650">
        <v>698.55</v>
      </c>
      <c r="I10650">
        <v>0.22</v>
      </c>
      <c r="J10650">
        <v>0.22</v>
      </c>
      <c r="K10650">
        <v>4.47</v>
      </c>
    </row>
    <row r="10651" spans="1:11" x14ac:dyDescent="0.25">
      <c r="A10651" s="1">
        <v>41275</v>
      </c>
      <c r="B10651" t="s">
        <v>145</v>
      </c>
      <c r="C10651">
        <v>801.88</v>
      </c>
      <c r="D10651">
        <v>430.03</v>
      </c>
      <c r="E10651">
        <v>371.85</v>
      </c>
      <c r="F10651">
        <v>424.16</v>
      </c>
      <c r="G10651">
        <v>347.4</v>
      </c>
      <c r="H10651">
        <v>607.9</v>
      </c>
      <c r="I10651">
        <v>-0.04</v>
      </c>
      <c r="J10651">
        <v>-0.04</v>
      </c>
      <c r="K10651">
        <v>3.92</v>
      </c>
    </row>
    <row r="10652" spans="1:11" x14ac:dyDescent="0.25">
      <c r="A10652" s="1">
        <v>41275</v>
      </c>
      <c r="B10652" t="s">
        <v>146</v>
      </c>
      <c r="C10652">
        <v>790.55</v>
      </c>
      <c r="D10652">
        <v>429.46</v>
      </c>
      <c r="E10652">
        <v>361.09</v>
      </c>
      <c r="F10652">
        <v>435.12</v>
      </c>
      <c r="G10652">
        <v>360.44</v>
      </c>
      <c r="H10652">
        <v>621.34</v>
      </c>
      <c r="I10652">
        <v>0.02</v>
      </c>
      <c r="J10652">
        <v>0.02</v>
      </c>
      <c r="K10652">
        <v>1.36</v>
      </c>
    </row>
    <row r="10653" spans="1:11" x14ac:dyDescent="0.25">
      <c r="A10653" s="1">
        <v>41275</v>
      </c>
      <c r="B10653" t="s">
        <v>2</v>
      </c>
      <c r="C10653">
        <v>771.96</v>
      </c>
      <c r="D10653">
        <v>415.28</v>
      </c>
      <c r="E10653">
        <v>356.68</v>
      </c>
      <c r="F10653">
        <v>428.25</v>
      </c>
      <c r="G10653">
        <v>330.72</v>
      </c>
      <c r="H10653">
        <v>687.75</v>
      </c>
      <c r="I10653">
        <v>0.54</v>
      </c>
      <c r="J10653">
        <v>0.54</v>
      </c>
      <c r="K10653">
        <v>8.81</v>
      </c>
    </row>
    <row r="10654" spans="1:11" x14ac:dyDescent="0.25">
      <c r="A10654" s="1">
        <v>41275</v>
      </c>
      <c r="B10654" t="s">
        <v>147</v>
      </c>
      <c r="C10654">
        <v>969.09</v>
      </c>
      <c r="D10654">
        <v>476.65</v>
      </c>
      <c r="E10654">
        <v>492.44</v>
      </c>
      <c r="F10654">
        <v>441.72</v>
      </c>
      <c r="G10654">
        <v>335.84</v>
      </c>
      <c r="H10654">
        <v>673.47</v>
      </c>
      <c r="I10654">
        <v>0.36</v>
      </c>
      <c r="J10654">
        <v>0.36</v>
      </c>
      <c r="K10654">
        <v>6.76</v>
      </c>
    </row>
    <row r="10655" spans="1:11" x14ac:dyDescent="0.25">
      <c r="A10655" s="1">
        <v>41275</v>
      </c>
      <c r="B10655" t="s">
        <v>148</v>
      </c>
      <c r="C10655">
        <v>923.77</v>
      </c>
      <c r="D10655">
        <v>458.26</v>
      </c>
      <c r="E10655">
        <v>465.51</v>
      </c>
      <c r="F10655">
        <v>417.22</v>
      </c>
      <c r="G10655">
        <v>336.83</v>
      </c>
      <c r="H10655">
        <v>589.08000000000004</v>
      </c>
      <c r="I10655">
        <v>0.15</v>
      </c>
      <c r="J10655">
        <v>0.15</v>
      </c>
      <c r="K10655">
        <v>4.3499999999999996</v>
      </c>
    </row>
    <row r="10656" spans="1:11" x14ac:dyDescent="0.25">
      <c r="A10656" s="1">
        <v>41275</v>
      </c>
      <c r="B10656" t="s">
        <v>149</v>
      </c>
      <c r="C10656">
        <v>897.8</v>
      </c>
      <c r="D10656">
        <v>428.33</v>
      </c>
      <c r="E10656">
        <v>469.47</v>
      </c>
      <c r="F10656">
        <v>429.26</v>
      </c>
      <c r="G10656">
        <v>335.13</v>
      </c>
      <c r="H10656">
        <v>625.52</v>
      </c>
      <c r="I10656">
        <v>0.08</v>
      </c>
      <c r="J10656">
        <v>0.08</v>
      </c>
      <c r="K10656">
        <v>9.25</v>
      </c>
    </row>
    <row r="10657" spans="1:11" x14ac:dyDescent="0.25">
      <c r="A10657" s="1">
        <v>41275</v>
      </c>
      <c r="B10657" t="s">
        <v>150</v>
      </c>
      <c r="C10657">
        <v>883.97</v>
      </c>
      <c r="D10657">
        <v>433.26</v>
      </c>
      <c r="E10657">
        <v>450.71</v>
      </c>
      <c r="F10657">
        <v>478.75</v>
      </c>
      <c r="G10657">
        <v>359.79</v>
      </c>
      <c r="H10657">
        <v>749.83</v>
      </c>
      <c r="I10657">
        <v>0.17</v>
      </c>
      <c r="J10657">
        <v>0.17</v>
      </c>
      <c r="K10657">
        <v>10.24</v>
      </c>
    </row>
    <row r="10658" spans="1:11" x14ac:dyDescent="0.25">
      <c r="A10658" s="1">
        <v>41275</v>
      </c>
      <c r="B10658" t="s">
        <v>151</v>
      </c>
      <c r="C10658">
        <v>806.27</v>
      </c>
      <c r="D10658">
        <v>448.58</v>
      </c>
      <c r="E10658">
        <v>357.69</v>
      </c>
      <c r="F10658">
        <v>365.96</v>
      </c>
      <c r="G10658">
        <v>289.77</v>
      </c>
      <c r="H10658">
        <v>579.16999999999996</v>
      </c>
      <c r="I10658">
        <v>0.31</v>
      </c>
      <c r="J10658">
        <v>0.31</v>
      </c>
      <c r="K10658">
        <v>3.83</v>
      </c>
    </row>
    <row r="10659" spans="1:11" x14ac:dyDescent="0.25">
      <c r="A10659" s="1">
        <v>41275</v>
      </c>
      <c r="B10659" t="s">
        <v>152</v>
      </c>
      <c r="C10659">
        <v>846.64</v>
      </c>
      <c r="D10659">
        <v>490.17</v>
      </c>
      <c r="E10659">
        <v>356.47</v>
      </c>
      <c r="F10659">
        <v>397.96</v>
      </c>
      <c r="G10659">
        <v>339.23</v>
      </c>
      <c r="H10659">
        <v>548.42999999999995</v>
      </c>
      <c r="I10659">
        <v>0.11</v>
      </c>
      <c r="J10659">
        <v>0.11</v>
      </c>
      <c r="K10659">
        <v>4.8</v>
      </c>
    </row>
    <row r="10660" spans="1:11" x14ac:dyDescent="0.25">
      <c r="A10660" s="1">
        <v>41275</v>
      </c>
      <c r="B10660" t="s">
        <v>153</v>
      </c>
      <c r="C10660">
        <v>883.3</v>
      </c>
      <c r="D10660">
        <v>487.86</v>
      </c>
      <c r="E10660">
        <v>395.44</v>
      </c>
      <c r="F10660">
        <v>503.96</v>
      </c>
      <c r="G10660">
        <v>426.48</v>
      </c>
      <c r="H10660">
        <v>677.82</v>
      </c>
      <c r="I10660">
        <v>0.09</v>
      </c>
      <c r="J10660">
        <v>0.09</v>
      </c>
      <c r="K10660">
        <v>8</v>
      </c>
    </row>
    <row r="10661" spans="1:11" x14ac:dyDescent="0.25">
      <c r="A10661" s="1">
        <v>41275</v>
      </c>
      <c r="B10661" t="s">
        <v>154</v>
      </c>
      <c r="C10661">
        <v>830.73</v>
      </c>
      <c r="D10661">
        <v>475.5</v>
      </c>
      <c r="E10661">
        <v>355.23</v>
      </c>
      <c r="F10661">
        <v>438.7</v>
      </c>
      <c r="G10661">
        <v>367.91</v>
      </c>
      <c r="H10661">
        <v>645.26</v>
      </c>
      <c r="I10661">
        <v>0.17</v>
      </c>
      <c r="J10661">
        <v>0.17</v>
      </c>
      <c r="K10661">
        <v>7.01</v>
      </c>
    </row>
    <row r="10662" spans="1:11" x14ac:dyDescent="0.25">
      <c r="A10662" s="1">
        <v>41275</v>
      </c>
      <c r="B10662" t="s">
        <v>155</v>
      </c>
      <c r="C10662">
        <v>908.24</v>
      </c>
      <c r="D10662">
        <v>504.43</v>
      </c>
      <c r="E10662">
        <v>403.81</v>
      </c>
      <c r="F10662">
        <v>401.23</v>
      </c>
      <c r="G10662">
        <v>334.57</v>
      </c>
      <c r="H10662">
        <v>566.86</v>
      </c>
      <c r="I10662">
        <v>0.25</v>
      </c>
      <c r="J10662">
        <v>0.25</v>
      </c>
      <c r="K10662">
        <v>4.4800000000000004</v>
      </c>
    </row>
    <row r="10663" spans="1:11" x14ac:dyDescent="0.25">
      <c r="A10663" s="1">
        <v>41306</v>
      </c>
      <c r="B10663" t="s">
        <v>1</v>
      </c>
      <c r="C10663">
        <v>863.46</v>
      </c>
      <c r="D10663">
        <v>456.58</v>
      </c>
      <c r="E10663">
        <v>406.88</v>
      </c>
      <c r="F10663">
        <v>432.08</v>
      </c>
      <c r="G10663">
        <v>345.8</v>
      </c>
      <c r="H10663">
        <v>642.30999999999995</v>
      </c>
      <c r="I10663">
        <v>0.73</v>
      </c>
      <c r="J10663">
        <v>0.91</v>
      </c>
      <c r="K10663">
        <v>5.69</v>
      </c>
    </row>
    <row r="10664" spans="1:11" x14ac:dyDescent="0.25">
      <c r="A10664" s="1">
        <v>41306</v>
      </c>
      <c r="B10664" t="s">
        <v>126</v>
      </c>
      <c r="C10664">
        <v>879.31</v>
      </c>
      <c r="D10664">
        <v>488.76</v>
      </c>
      <c r="E10664">
        <v>390.55</v>
      </c>
      <c r="F10664">
        <v>437.99</v>
      </c>
      <c r="G10664">
        <v>361.12</v>
      </c>
      <c r="H10664">
        <v>629.74</v>
      </c>
      <c r="I10664">
        <v>0.23</v>
      </c>
      <c r="J10664">
        <v>0.72</v>
      </c>
      <c r="K10664">
        <v>5.92</v>
      </c>
    </row>
    <row r="10665" spans="1:11" x14ac:dyDescent="0.25">
      <c r="A10665" s="1">
        <v>41306</v>
      </c>
      <c r="B10665" t="s">
        <v>127</v>
      </c>
      <c r="C10665">
        <v>808.71</v>
      </c>
      <c r="D10665">
        <v>447.93</v>
      </c>
      <c r="E10665">
        <v>360.78</v>
      </c>
      <c r="F10665">
        <v>436.92</v>
      </c>
      <c r="G10665">
        <v>345.68</v>
      </c>
      <c r="H10665">
        <v>697.96</v>
      </c>
      <c r="I10665">
        <v>0.26</v>
      </c>
      <c r="J10665">
        <v>0.38</v>
      </c>
      <c r="K10665">
        <v>4.71</v>
      </c>
    </row>
    <row r="10666" spans="1:11" x14ac:dyDescent="0.25">
      <c r="A10666" s="1">
        <v>41306</v>
      </c>
      <c r="B10666" t="s">
        <v>113</v>
      </c>
      <c r="C10666">
        <v>900.83</v>
      </c>
      <c r="D10666">
        <v>454.48</v>
      </c>
      <c r="E10666">
        <v>446.35</v>
      </c>
      <c r="F10666">
        <v>431.16</v>
      </c>
      <c r="G10666">
        <v>344.87</v>
      </c>
      <c r="H10666">
        <v>623.09</v>
      </c>
      <c r="I10666">
        <v>1.43</v>
      </c>
      <c r="J10666">
        <v>1.61</v>
      </c>
      <c r="K10666">
        <v>5.48</v>
      </c>
    </row>
    <row r="10667" spans="1:11" x14ac:dyDescent="0.25">
      <c r="A10667" s="1">
        <v>41306</v>
      </c>
      <c r="B10667" t="s">
        <v>128</v>
      </c>
      <c r="C10667">
        <v>872.73</v>
      </c>
      <c r="D10667">
        <v>437.16</v>
      </c>
      <c r="E10667">
        <v>435.57</v>
      </c>
      <c r="F10667">
        <v>417.36</v>
      </c>
      <c r="G10667">
        <v>324.45999999999998</v>
      </c>
      <c r="H10667">
        <v>637.32000000000005</v>
      </c>
      <c r="I10667">
        <v>0.43</v>
      </c>
      <c r="J10667">
        <v>0.59</v>
      </c>
      <c r="K10667">
        <v>8.17</v>
      </c>
    </row>
    <row r="10668" spans="1:11" x14ac:dyDescent="0.25">
      <c r="A10668" s="1">
        <v>41306</v>
      </c>
      <c r="B10668" t="s">
        <v>129</v>
      </c>
      <c r="C10668">
        <v>868.22</v>
      </c>
      <c r="D10668">
        <v>489.51</v>
      </c>
      <c r="E10668">
        <v>378.71</v>
      </c>
      <c r="F10668">
        <v>443.16</v>
      </c>
      <c r="G10668">
        <v>372.84</v>
      </c>
      <c r="H10668">
        <v>625.20000000000005</v>
      </c>
      <c r="I10668">
        <v>0.18</v>
      </c>
      <c r="J10668">
        <v>0.34</v>
      </c>
      <c r="K10668">
        <v>6.22</v>
      </c>
    </row>
    <row r="10669" spans="1:11" x14ac:dyDescent="0.25">
      <c r="A10669" s="1">
        <v>41306</v>
      </c>
      <c r="B10669" t="s">
        <v>130</v>
      </c>
      <c r="C10669">
        <v>918.87</v>
      </c>
      <c r="D10669">
        <v>503.37</v>
      </c>
      <c r="E10669">
        <v>415.5</v>
      </c>
      <c r="F10669">
        <v>512.24</v>
      </c>
      <c r="G10669">
        <v>383.43</v>
      </c>
      <c r="H10669">
        <v>949.48</v>
      </c>
      <c r="I10669">
        <v>0.39</v>
      </c>
      <c r="J10669">
        <v>0.9</v>
      </c>
      <c r="K10669">
        <v>4.41</v>
      </c>
    </row>
    <row r="10670" spans="1:11" x14ac:dyDescent="0.25">
      <c r="A10670" s="1">
        <v>41306</v>
      </c>
      <c r="B10670" t="s">
        <v>131</v>
      </c>
      <c r="C10670">
        <v>954.12</v>
      </c>
      <c r="D10670">
        <v>539.74</v>
      </c>
      <c r="E10670">
        <v>414.38</v>
      </c>
      <c r="F10670">
        <v>506.47</v>
      </c>
      <c r="G10670">
        <v>392.02</v>
      </c>
      <c r="H10670">
        <v>853.31</v>
      </c>
      <c r="I10670">
        <v>0.48</v>
      </c>
      <c r="J10670">
        <v>0.56999999999999995</v>
      </c>
      <c r="K10670">
        <v>7.5</v>
      </c>
    </row>
    <row r="10671" spans="1:11" x14ac:dyDescent="0.25">
      <c r="A10671" s="1">
        <v>41306</v>
      </c>
      <c r="B10671" t="s">
        <v>132</v>
      </c>
      <c r="C10671">
        <v>888.32</v>
      </c>
      <c r="D10671">
        <v>496.04</v>
      </c>
      <c r="E10671">
        <v>392.28</v>
      </c>
      <c r="F10671">
        <v>434.9</v>
      </c>
      <c r="G10671">
        <v>366.29</v>
      </c>
      <c r="H10671">
        <v>591.6</v>
      </c>
      <c r="I10671">
        <v>0.25</v>
      </c>
      <c r="J10671">
        <v>0.38</v>
      </c>
      <c r="K10671">
        <v>4.6500000000000004</v>
      </c>
    </row>
    <row r="10672" spans="1:11" x14ac:dyDescent="0.25">
      <c r="A10672" s="1">
        <v>41306</v>
      </c>
      <c r="B10672" t="s">
        <v>133</v>
      </c>
      <c r="C10672">
        <v>943.51</v>
      </c>
      <c r="D10672">
        <v>499.52</v>
      </c>
      <c r="E10672">
        <v>443.99</v>
      </c>
      <c r="F10672">
        <v>391.9</v>
      </c>
      <c r="G10672">
        <v>328.8</v>
      </c>
      <c r="H10672">
        <v>542.63</v>
      </c>
      <c r="I10672">
        <v>0.2</v>
      </c>
      <c r="J10672">
        <v>0.3</v>
      </c>
      <c r="K10672">
        <v>5.98</v>
      </c>
    </row>
    <row r="10673" spans="1:11" x14ac:dyDescent="0.25">
      <c r="A10673" s="1">
        <v>41306</v>
      </c>
      <c r="B10673" t="s">
        <v>134</v>
      </c>
      <c r="C10673">
        <v>853.2</v>
      </c>
      <c r="D10673">
        <v>472.84</v>
      </c>
      <c r="E10673">
        <v>380.36</v>
      </c>
      <c r="F10673">
        <v>408.86</v>
      </c>
      <c r="G10673">
        <v>351.85</v>
      </c>
      <c r="H10673">
        <v>529.23</v>
      </c>
      <c r="I10673">
        <v>0.1</v>
      </c>
      <c r="J10673">
        <v>0.47</v>
      </c>
      <c r="K10673">
        <v>6.02</v>
      </c>
    </row>
    <row r="10674" spans="1:11" x14ac:dyDescent="0.25">
      <c r="A10674" s="1">
        <v>41306</v>
      </c>
      <c r="B10674" t="s">
        <v>135</v>
      </c>
      <c r="C10674">
        <v>853.13</v>
      </c>
      <c r="D10674">
        <v>481.86</v>
      </c>
      <c r="E10674">
        <v>371.27</v>
      </c>
      <c r="F10674">
        <v>414.23</v>
      </c>
      <c r="G10674">
        <v>331.66</v>
      </c>
      <c r="H10674">
        <v>642.91999999999996</v>
      </c>
      <c r="I10674">
        <v>0.16</v>
      </c>
      <c r="J10674">
        <v>3.8</v>
      </c>
      <c r="K10674">
        <v>7.51</v>
      </c>
    </row>
    <row r="10675" spans="1:11" x14ac:dyDescent="0.25">
      <c r="A10675" s="1">
        <v>41306</v>
      </c>
      <c r="B10675" t="s">
        <v>136</v>
      </c>
      <c r="C10675">
        <v>883.58</v>
      </c>
      <c r="D10675">
        <v>497.75</v>
      </c>
      <c r="E10675">
        <v>385.83</v>
      </c>
      <c r="F10675">
        <v>464.52</v>
      </c>
      <c r="G10675">
        <v>389.42</v>
      </c>
      <c r="H10675">
        <v>693.28</v>
      </c>
      <c r="I10675">
        <v>0.53</v>
      </c>
      <c r="J10675">
        <v>0.7</v>
      </c>
      <c r="K10675">
        <v>7.97</v>
      </c>
    </row>
    <row r="10676" spans="1:11" x14ac:dyDescent="0.25">
      <c r="A10676" s="1">
        <v>41306</v>
      </c>
      <c r="B10676" t="s">
        <v>137</v>
      </c>
      <c r="C10676">
        <v>876.6</v>
      </c>
      <c r="D10676">
        <v>489.44</v>
      </c>
      <c r="E10676">
        <v>387.16</v>
      </c>
      <c r="F10676">
        <v>461.93</v>
      </c>
      <c r="G10676">
        <v>336.85</v>
      </c>
      <c r="H10676">
        <v>957.98</v>
      </c>
      <c r="I10676">
        <v>0.05</v>
      </c>
      <c r="J10676">
        <v>0.53</v>
      </c>
      <c r="K10676">
        <v>6.76</v>
      </c>
    </row>
    <row r="10677" spans="1:11" x14ac:dyDescent="0.25">
      <c r="A10677" s="1">
        <v>41306</v>
      </c>
      <c r="B10677" t="s">
        <v>138</v>
      </c>
      <c r="C10677">
        <v>779.64</v>
      </c>
      <c r="D10677">
        <v>445.88</v>
      </c>
      <c r="E10677">
        <v>333.76</v>
      </c>
      <c r="F10677">
        <v>518.1</v>
      </c>
      <c r="G10677">
        <v>404.12</v>
      </c>
      <c r="H10677">
        <v>879.08</v>
      </c>
      <c r="I10677">
        <v>0.01</v>
      </c>
      <c r="J10677">
        <v>0.3</v>
      </c>
      <c r="K10677">
        <v>1.59</v>
      </c>
    </row>
    <row r="10678" spans="1:11" x14ac:dyDescent="0.25">
      <c r="A10678" s="1">
        <v>41306</v>
      </c>
      <c r="B10678" t="s">
        <v>139</v>
      </c>
      <c r="C10678">
        <v>793.65</v>
      </c>
      <c r="D10678">
        <v>451.17</v>
      </c>
      <c r="E10678">
        <v>342.48</v>
      </c>
      <c r="F10678">
        <v>458.26</v>
      </c>
      <c r="G10678">
        <v>363.08</v>
      </c>
      <c r="H10678">
        <v>775.66</v>
      </c>
      <c r="I10678">
        <v>0.35</v>
      </c>
      <c r="J10678">
        <v>0.5</v>
      </c>
      <c r="K10678">
        <v>4.7699999999999996</v>
      </c>
    </row>
    <row r="10679" spans="1:11" x14ac:dyDescent="0.25">
      <c r="A10679" s="1">
        <v>41306</v>
      </c>
      <c r="B10679" t="s">
        <v>140</v>
      </c>
      <c r="C10679">
        <v>766.61</v>
      </c>
      <c r="D10679">
        <v>425.78</v>
      </c>
      <c r="E10679">
        <v>340.83</v>
      </c>
      <c r="F10679">
        <v>386.29</v>
      </c>
      <c r="G10679">
        <v>300.74</v>
      </c>
      <c r="H10679">
        <v>634.20000000000005</v>
      </c>
      <c r="I10679">
        <v>0.17</v>
      </c>
      <c r="J10679">
        <v>0.13</v>
      </c>
      <c r="K10679">
        <v>4.4400000000000004</v>
      </c>
    </row>
    <row r="10680" spans="1:11" x14ac:dyDescent="0.25">
      <c r="A10680" s="1">
        <v>41306</v>
      </c>
      <c r="B10680" t="s">
        <v>141</v>
      </c>
      <c r="C10680">
        <v>836.25</v>
      </c>
      <c r="D10680">
        <v>482.96</v>
      </c>
      <c r="E10680">
        <v>353.29</v>
      </c>
      <c r="F10680">
        <v>462.42</v>
      </c>
      <c r="G10680">
        <v>383.96</v>
      </c>
      <c r="H10680">
        <v>689.84</v>
      </c>
      <c r="I10680">
        <v>0.19</v>
      </c>
      <c r="J10680">
        <v>0.33</v>
      </c>
      <c r="K10680">
        <v>7.16</v>
      </c>
    </row>
    <row r="10681" spans="1:11" x14ac:dyDescent="0.25">
      <c r="A10681" s="1">
        <v>41306</v>
      </c>
      <c r="B10681" t="s">
        <v>142</v>
      </c>
      <c r="C10681">
        <v>788.81</v>
      </c>
      <c r="D10681">
        <v>432.79</v>
      </c>
      <c r="E10681">
        <v>356.02</v>
      </c>
      <c r="F10681">
        <v>421.72</v>
      </c>
      <c r="G10681">
        <v>322.55</v>
      </c>
      <c r="H10681">
        <v>711.3</v>
      </c>
      <c r="I10681">
        <v>0.08</v>
      </c>
      <c r="J10681">
        <v>7.0000000000000007E-2</v>
      </c>
      <c r="K10681">
        <v>4.0199999999999996</v>
      </c>
    </row>
    <row r="10682" spans="1:11" x14ac:dyDescent="0.25">
      <c r="A10682" s="1">
        <v>41306</v>
      </c>
      <c r="B10682" t="s">
        <v>143</v>
      </c>
      <c r="C10682">
        <v>811.03</v>
      </c>
      <c r="D10682">
        <v>463.67</v>
      </c>
      <c r="E10682">
        <v>347.36</v>
      </c>
      <c r="F10682">
        <v>405.22</v>
      </c>
      <c r="G10682">
        <v>343.28</v>
      </c>
      <c r="H10682">
        <v>554.47</v>
      </c>
      <c r="I10682">
        <v>7.0000000000000007E-2</v>
      </c>
      <c r="J10682">
        <v>0.23</v>
      </c>
      <c r="K10682">
        <v>3.81</v>
      </c>
    </row>
    <row r="10683" spans="1:11" x14ac:dyDescent="0.25">
      <c r="A10683" s="1">
        <v>41306</v>
      </c>
      <c r="B10683" t="s">
        <v>144</v>
      </c>
      <c r="C10683">
        <v>776.16</v>
      </c>
      <c r="D10683">
        <v>434.05</v>
      </c>
      <c r="E10683">
        <v>342.11</v>
      </c>
      <c r="F10683">
        <v>412.43</v>
      </c>
      <c r="G10683">
        <v>324.12</v>
      </c>
      <c r="H10683">
        <v>688.35</v>
      </c>
      <c r="I10683">
        <v>1.25</v>
      </c>
      <c r="J10683">
        <v>1.47</v>
      </c>
      <c r="K10683">
        <v>5.04</v>
      </c>
    </row>
    <row r="10684" spans="1:11" x14ac:dyDescent="0.25">
      <c r="A10684" s="1">
        <v>41306</v>
      </c>
      <c r="B10684" t="s">
        <v>145</v>
      </c>
      <c r="C10684">
        <v>805.49</v>
      </c>
      <c r="D10684">
        <v>429.09</v>
      </c>
      <c r="E10684">
        <v>376.4</v>
      </c>
      <c r="F10684">
        <v>426.07</v>
      </c>
      <c r="G10684">
        <v>346.64</v>
      </c>
      <c r="H10684">
        <v>615.32000000000005</v>
      </c>
      <c r="I10684">
        <v>0.45</v>
      </c>
      <c r="J10684">
        <v>0.41</v>
      </c>
      <c r="K10684">
        <v>4.12</v>
      </c>
    </row>
    <row r="10685" spans="1:11" x14ac:dyDescent="0.25">
      <c r="A10685" s="1">
        <v>41306</v>
      </c>
      <c r="B10685" t="s">
        <v>146</v>
      </c>
      <c r="C10685">
        <v>830.08</v>
      </c>
      <c r="D10685">
        <v>433.91</v>
      </c>
      <c r="E10685">
        <v>396.17</v>
      </c>
      <c r="F10685">
        <v>456.88</v>
      </c>
      <c r="G10685">
        <v>364.19</v>
      </c>
      <c r="H10685">
        <v>681.73</v>
      </c>
      <c r="I10685">
        <v>5</v>
      </c>
      <c r="J10685">
        <v>5.03</v>
      </c>
      <c r="K10685">
        <v>6.23</v>
      </c>
    </row>
    <row r="10686" spans="1:11" x14ac:dyDescent="0.25">
      <c r="A10686" s="1">
        <v>41306</v>
      </c>
      <c r="B10686" t="s">
        <v>2</v>
      </c>
      <c r="C10686">
        <v>772.99</v>
      </c>
      <c r="D10686">
        <v>416.31</v>
      </c>
      <c r="E10686">
        <v>356.68</v>
      </c>
      <c r="F10686">
        <v>428.81</v>
      </c>
      <c r="G10686">
        <v>331.55</v>
      </c>
      <c r="H10686">
        <v>687.75</v>
      </c>
      <c r="I10686">
        <v>0.13</v>
      </c>
      <c r="J10686">
        <v>0.67</v>
      </c>
      <c r="K10686">
        <v>8.35</v>
      </c>
    </row>
    <row r="10687" spans="1:11" x14ac:dyDescent="0.25">
      <c r="A10687" s="1">
        <v>41306</v>
      </c>
      <c r="B10687" t="s">
        <v>147</v>
      </c>
      <c r="C10687">
        <v>974.74</v>
      </c>
      <c r="D10687">
        <v>483.22</v>
      </c>
      <c r="E10687">
        <v>491.52</v>
      </c>
      <c r="F10687">
        <v>444.29</v>
      </c>
      <c r="G10687">
        <v>340.48</v>
      </c>
      <c r="H10687">
        <v>672.19</v>
      </c>
      <c r="I10687">
        <v>0.57999999999999996</v>
      </c>
      <c r="J10687">
        <v>0.95</v>
      </c>
      <c r="K10687">
        <v>7.05</v>
      </c>
    </row>
    <row r="10688" spans="1:11" x14ac:dyDescent="0.25">
      <c r="A10688" s="1">
        <v>41306</v>
      </c>
      <c r="B10688" t="s">
        <v>148</v>
      </c>
      <c r="C10688">
        <v>924.12</v>
      </c>
      <c r="D10688">
        <v>458.47</v>
      </c>
      <c r="E10688">
        <v>465.65</v>
      </c>
      <c r="F10688">
        <v>417.38</v>
      </c>
      <c r="G10688">
        <v>337</v>
      </c>
      <c r="H10688">
        <v>589.26</v>
      </c>
      <c r="I10688">
        <v>0.04</v>
      </c>
      <c r="J10688">
        <v>0.19</v>
      </c>
      <c r="K10688">
        <v>4.25</v>
      </c>
    </row>
    <row r="10689" spans="1:11" x14ac:dyDescent="0.25">
      <c r="A10689" s="1">
        <v>41306</v>
      </c>
      <c r="B10689" t="s">
        <v>149</v>
      </c>
      <c r="C10689">
        <v>898.26</v>
      </c>
      <c r="D10689">
        <v>431.23</v>
      </c>
      <c r="E10689">
        <v>467.03</v>
      </c>
      <c r="F10689">
        <v>429.48</v>
      </c>
      <c r="G10689">
        <v>337.41</v>
      </c>
      <c r="H10689">
        <v>622.27</v>
      </c>
      <c r="I10689">
        <v>0.05</v>
      </c>
      <c r="J10689">
        <v>0.13</v>
      </c>
      <c r="K10689">
        <v>8.86</v>
      </c>
    </row>
    <row r="10690" spans="1:11" x14ac:dyDescent="0.25">
      <c r="A10690" s="1">
        <v>41306</v>
      </c>
      <c r="B10690" t="s">
        <v>150</v>
      </c>
      <c r="C10690">
        <v>885.31</v>
      </c>
      <c r="D10690">
        <v>434.6</v>
      </c>
      <c r="E10690">
        <v>450.71</v>
      </c>
      <c r="F10690">
        <v>479.47</v>
      </c>
      <c r="G10690">
        <v>360.91</v>
      </c>
      <c r="H10690">
        <v>749.83</v>
      </c>
      <c r="I10690">
        <v>0.15</v>
      </c>
      <c r="J10690">
        <v>0.32</v>
      </c>
      <c r="K10690">
        <v>10.11</v>
      </c>
    </row>
    <row r="10691" spans="1:11" x14ac:dyDescent="0.25">
      <c r="A10691" s="1">
        <v>41306</v>
      </c>
      <c r="B10691" t="s">
        <v>151</v>
      </c>
      <c r="C10691">
        <v>817.77</v>
      </c>
      <c r="D10691">
        <v>449.54</v>
      </c>
      <c r="E10691">
        <v>368.23</v>
      </c>
      <c r="F10691">
        <v>371.2</v>
      </c>
      <c r="G10691">
        <v>290.37</v>
      </c>
      <c r="H10691">
        <v>596.26</v>
      </c>
      <c r="I10691">
        <v>1.43</v>
      </c>
      <c r="J10691">
        <v>1.74</v>
      </c>
      <c r="K10691">
        <v>5.0199999999999996</v>
      </c>
    </row>
    <row r="10692" spans="1:11" x14ac:dyDescent="0.25">
      <c r="A10692" s="1">
        <v>41306</v>
      </c>
      <c r="B10692" t="s">
        <v>152</v>
      </c>
      <c r="C10692">
        <v>851.92</v>
      </c>
      <c r="D10692">
        <v>492.42</v>
      </c>
      <c r="E10692">
        <v>359.5</v>
      </c>
      <c r="F10692">
        <v>400.43</v>
      </c>
      <c r="G10692">
        <v>340.79</v>
      </c>
      <c r="H10692">
        <v>553.09</v>
      </c>
      <c r="I10692">
        <v>0.62</v>
      </c>
      <c r="J10692">
        <v>0.73</v>
      </c>
      <c r="K10692">
        <v>5.35</v>
      </c>
    </row>
    <row r="10693" spans="1:11" x14ac:dyDescent="0.25">
      <c r="A10693" s="1">
        <v>41306</v>
      </c>
      <c r="B10693" t="s">
        <v>153</v>
      </c>
      <c r="C10693">
        <v>884.74</v>
      </c>
      <c r="D10693">
        <v>489.3</v>
      </c>
      <c r="E10693">
        <v>395.44</v>
      </c>
      <c r="F10693">
        <v>504.77</v>
      </c>
      <c r="G10693">
        <v>427.76</v>
      </c>
      <c r="H10693">
        <v>677.82</v>
      </c>
      <c r="I10693">
        <v>0.16</v>
      </c>
      <c r="J10693">
        <v>0.25</v>
      </c>
      <c r="K10693">
        <v>8.09</v>
      </c>
    </row>
    <row r="10694" spans="1:11" x14ac:dyDescent="0.25">
      <c r="A10694" s="1">
        <v>41306</v>
      </c>
      <c r="B10694" t="s">
        <v>154</v>
      </c>
      <c r="C10694">
        <v>831.36</v>
      </c>
      <c r="D10694">
        <v>476.13</v>
      </c>
      <c r="E10694">
        <v>355.23</v>
      </c>
      <c r="F10694">
        <v>439.05</v>
      </c>
      <c r="G10694">
        <v>368.39</v>
      </c>
      <c r="H10694">
        <v>645.26</v>
      </c>
      <c r="I10694">
        <v>0.08</v>
      </c>
      <c r="J10694">
        <v>0.25</v>
      </c>
      <c r="K10694">
        <v>6.32</v>
      </c>
    </row>
    <row r="10695" spans="1:11" x14ac:dyDescent="0.25">
      <c r="A10695" s="1">
        <v>41306</v>
      </c>
      <c r="B10695" t="s">
        <v>155</v>
      </c>
      <c r="C10695">
        <v>908.8</v>
      </c>
      <c r="D10695">
        <v>506.46</v>
      </c>
      <c r="E10695">
        <v>402.34</v>
      </c>
      <c r="F10695">
        <v>401.47</v>
      </c>
      <c r="G10695">
        <v>335.91</v>
      </c>
      <c r="H10695">
        <v>564.82000000000005</v>
      </c>
      <c r="I10695">
        <v>0.06</v>
      </c>
      <c r="J10695">
        <v>0.31</v>
      </c>
      <c r="K10695">
        <v>4.28</v>
      </c>
    </row>
    <row r="10696" spans="1:11" x14ac:dyDescent="0.25">
      <c r="A10696" s="1">
        <v>41334</v>
      </c>
      <c r="B10696" t="s">
        <v>1</v>
      </c>
      <c r="C10696">
        <v>865.03</v>
      </c>
      <c r="D10696">
        <v>457.6</v>
      </c>
      <c r="E10696">
        <v>407.43</v>
      </c>
      <c r="F10696">
        <v>432.86</v>
      </c>
      <c r="G10696">
        <v>346.56</v>
      </c>
      <c r="H10696">
        <v>643.21</v>
      </c>
      <c r="I10696">
        <v>0.18</v>
      </c>
      <c r="J10696">
        <v>1.1000000000000001</v>
      </c>
      <c r="K10696">
        <v>5.55</v>
      </c>
    </row>
    <row r="10697" spans="1:11" x14ac:dyDescent="0.25">
      <c r="A10697" s="1">
        <v>41334</v>
      </c>
      <c r="B10697" t="s">
        <v>126</v>
      </c>
      <c r="C10697">
        <v>881.27</v>
      </c>
      <c r="D10697">
        <v>489.14</v>
      </c>
      <c r="E10697">
        <v>392.13</v>
      </c>
      <c r="F10697">
        <v>438.96</v>
      </c>
      <c r="G10697">
        <v>361.41</v>
      </c>
      <c r="H10697">
        <v>632.26</v>
      </c>
      <c r="I10697">
        <v>0.22</v>
      </c>
      <c r="J10697">
        <v>0.94</v>
      </c>
      <c r="K10697">
        <v>5.73</v>
      </c>
    </row>
    <row r="10698" spans="1:11" x14ac:dyDescent="0.25">
      <c r="A10698" s="1">
        <v>41334</v>
      </c>
      <c r="B10698" t="s">
        <v>127</v>
      </c>
      <c r="C10698">
        <v>810.51</v>
      </c>
      <c r="D10698">
        <v>448.3</v>
      </c>
      <c r="E10698">
        <v>362.21</v>
      </c>
      <c r="F10698">
        <v>437.88</v>
      </c>
      <c r="G10698">
        <v>345.96</v>
      </c>
      <c r="H10698">
        <v>700.75</v>
      </c>
      <c r="I10698">
        <v>0.22</v>
      </c>
      <c r="J10698">
        <v>0.6</v>
      </c>
      <c r="K10698">
        <v>4.54</v>
      </c>
    </row>
    <row r="10699" spans="1:11" x14ac:dyDescent="0.25">
      <c r="A10699" s="1">
        <v>41334</v>
      </c>
      <c r="B10699" t="s">
        <v>113</v>
      </c>
      <c r="C10699">
        <v>901.2</v>
      </c>
      <c r="D10699">
        <v>455.2</v>
      </c>
      <c r="E10699">
        <v>446</v>
      </c>
      <c r="F10699">
        <v>431.33</v>
      </c>
      <c r="G10699">
        <v>345.43</v>
      </c>
      <c r="H10699">
        <v>622.59</v>
      </c>
      <c r="I10699">
        <v>0.04</v>
      </c>
      <c r="J10699">
        <v>1.65</v>
      </c>
      <c r="K10699">
        <v>5.36</v>
      </c>
    </row>
    <row r="10700" spans="1:11" x14ac:dyDescent="0.25">
      <c r="A10700" s="1">
        <v>41334</v>
      </c>
      <c r="B10700" t="s">
        <v>128</v>
      </c>
      <c r="C10700">
        <v>878.63</v>
      </c>
      <c r="D10700">
        <v>442.61</v>
      </c>
      <c r="E10700">
        <v>436.02</v>
      </c>
      <c r="F10700">
        <v>420.19</v>
      </c>
      <c r="G10700">
        <v>328.52</v>
      </c>
      <c r="H10700">
        <v>637.96</v>
      </c>
      <c r="I10700">
        <v>0.68</v>
      </c>
      <c r="J10700">
        <v>1.27</v>
      </c>
      <c r="K10700">
        <v>8.14</v>
      </c>
    </row>
    <row r="10701" spans="1:11" x14ac:dyDescent="0.25">
      <c r="A10701" s="1">
        <v>41334</v>
      </c>
      <c r="B10701" t="s">
        <v>129</v>
      </c>
      <c r="C10701">
        <v>867.67</v>
      </c>
      <c r="D10701">
        <v>488.62</v>
      </c>
      <c r="E10701">
        <v>379.05</v>
      </c>
      <c r="F10701">
        <v>442.89</v>
      </c>
      <c r="G10701">
        <v>372.17</v>
      </c>
      <c r="H10701">
        <v>625.76</v>
      </c>
      <c r="I10701">
        <v>-0.06</v>
      </c>
      <c r="J10701">
        <v>0.27</v>
      </c>
      <c r="K10701">
        <v>5.98</v>
      </c>
    </row>
    <row r="10702" spans="1:11" x14ac:dyDescent="0.25">
      <c r="A10702" s="1">
        <v>41334</v>
      </c>
      <c r="B10702" t="s">
        <v>130</v>
      </c>
      <c r="C10702">
        <v>950.67</v>
      </c>
      <c r="D10702">
        <v>511.87</v>
      </c>
      <c r="E10702">
        <v>438.8</v>
      </c>
      <c r="F10702">
        <v>529.96</v>
      </c>
      <c r="G10702">
        <v>389.91</v>
      </c>
      <c r="H10702">
        <v>1002.74</v>
      </c>
      <c r="I10702">
        <v>3.46</v>
      </c>
      <c r="J10702">
        <v>4.3899999999999997</v>
      </c>
      <c r="K10702">
        <v>7.94</v>
      </c>
    </row>
    <row r="10703" spans="1:11" x14ac:dyDescent="0.25">
      <c r="A10703" s="1">
        <v>41334</v>
      </c>
      <c r="B10703" t="s">
        <v>131</v>
      </c>
      <c r="C10703">
        <v>953.77</v>
      </c>
      <c r="D10703">
        <v>539.33000000000004</v>
      </c>
      <c r="E10703">
        <v>414.44</v>
      </c>
      <c r="F10703">
        <v>506.27</v>
      </c>
      <c r="G10703">
        <v>391.71</v>
      </c>
      <c r="H10703">
        <v>853.4</v>
      </c>
      <c r="I10703">
        <v>-0.04</v>
      </c>
      <c r="J10703">
        <v>0.54</v>
      </c>
      <c r="K10703">
        <v>7.44</v>
      </c>
    </row>
    <row r="10704" spans="1:11" x14ac:dyDescent="0.25">
      <c r="A10704" s="1">
        <v>41334</v>
      </c>
      <c r="B10704" t="s">
        <v>132</v>
      </c>
      <c r="C10704">
        <v>884.11</v>
      </c>
      <c r="D10704">
        <v>491.82</v>
      </c>
      <c r="E10704">
        <v>392.29</v>
      </c>
      <c r="F10704">
        <v>432.86</v>
      </c>
      <c r="G10704">
        <v>363.17</v>
      </c>
      <c r="H10704">
        <v>591.6</v>
      </c>
      <c r="I10704">
        <v>-0.47</v>
      </c>
      <c r="J10704">
        <v>-0.1</v>
      </c>
      <c r="K10704">
        <v>3.84</v>
      </c>
    </row>
    <row r="10705" spans="1:11" x14ac:dyDescent="0.25">
      <c r="A10705" s="1">
        <v>41334</v>
      </c>
      <c r="B10705" t="s">
        <v>133</v>
      </c>
      <c r="C10705">
        <v>945.88</v>
      </c>
      <c r="D10705">
        <v>501.89</v>
      </c>
      <c r="E10705">
        <v>443.99</v>
      </c>
      <c r="F10705">
        <v>392.88</v>
      </c>
      <c r="G10705">
        <v>330.34</v>
      </c>
      <c r="H10705">
        <v>542.63</v>
      </c>
      <c r="I10705">
        <v>0.25</v>
      </c>
      <c r="J10705">
        <v>0.55000000000000004</v>
      </c>
      <c r="K10705">
        <v>6.07</v>
      </c>
    </row>
    <row r="10706" spans="1:11" x14ac:dyDescent="0.25">
      <c r="A10706" s="1">
        <v>41334</v>
      </c>
      <c r="B10706" t="s">
        <v>134</v>
      </c>
      <c r="C10706">
        <v>854.63</v>
      </c>
      <c r="D10706">
        <v>474.28</v>
      </c>
      <c r="E10706">
        <v>380.35</v>
      </c>
      <c r="F10706">
        <v>409.55</v>
      </c>
      <c r="G10706">
        <v>352.91</v>
      </c>
      <c r="H10706">
        <v>529.23</v>
      </c>
      <c r="I10706">
        <v>0.17</v>
      </c>
      <c r="J10706">
        <v>0.64</v>
      </c>
      <c r="K10706">
        <v>6.09</v>
      </c>
    </row>
    <row r="10707" spans="1:11" x14ac:dyDescent="0.25">
      <c r="A10707" s="1">
        <v>41334</v>
      </c>
      <c r="B10707" t="s">
        <v>135</v>
      </c>
      <c r="C10707">
        <v>850.91</v>
      </c>
      <c r="D10707">
        <v>480.53</v>
      </c>
      <c r="E10707">
        <v>370.38</v>
      </c>
      <c r="F10707">
        <v>413.15</v>
      </c>
      <c r="G10707">
        <v>330.73</v>
      </c>
      <c r="H10707">
        <v>641.38</v>
      </c>
      <c r="I10707">
        <v>-0.26</v>
      </c>
      <c r="J10707">
        <v>3.53</v>
      </c>
      <c r="K10707">
        <v>7.23</v>
      </c>
    </row>
    <row r="10708" spans="1:11" x14ac:dyDescent="0.25">
      <c r="A10708" s="1">
        <v>41334</v>
      </c>
      <c r="B10708" t="s">
        <v>136</v>
      </c>
      <c r="C10708">
        <v>886.13</v>
      </c>
      <c r="D10708">
        <v>500.3</v>
      </c>
      <c r="E10708">
        <v>385.83</v>
      </c>
      <c r="F10708">
        <v>465.86</v>
      </c>
      <c r="G10708">
        <v>391.41</v>
      </c>
      <c r="H10708">
        <v>693.28</v>
      </c>
      <c r="I10708">
        <v>0.28999999999999998</v>
      </c>
      <c r="J10708">
        <v>0.99</v>
      </c>
      <c r="K10708">
        <v>4.47</v>
      </c>
    </row>
    <row r="10709" spans="1:11" x14ac:dyDescent="0.25">
      <c r="A10709" s="1">
        <v>41334</v>
      </c>
      <c r="B10709" t="s">
        <v>137</v>
      </c>
      <c r="C10709">
        <v>878.47</v>
      </c>
      <c r="D10709">
        <v>491.31</v>
      </c>
      <c r="E10709">
        <v>387.16</v>
      </c>
      <c r="F10709">
        <v>462.9</v>
      </c>
      <c r="G10709">
        <v>338.13</v>
      </c>
      <c r="H10709">
        <v>957.98</v>
      </c>
      <c r="I10709">
        <v>0.21</v>
      </c>
      <c r="J10709">
        <v>0.74</v>
      </c>
      <c r="K10709">
        <v>6.67</v>
      </c>
    </row>
    <row r="10710" spans="1:11" x14ac:dyDescent="0.25">
      <c r="A10710" s="1">
        <v>41334</v>
      </c>
      <c r="B10710" t="s">
        <v>138</v>
      </c>
      <c r="C10710">
        <v>809.39</v>
      </c>
      <c r="D10710">
        <v>446.74</v>
      </c>
      <c r="E10710">
        <v>362.65</v>
      </c>
      <c r="F10710">
        <v>537.89</v>
      </c>
      <c r="G10710">
        <v>404.88</v>
      </c>
      <c r="H10710">
        <v>955.21</v>
      </c>
      <c r="I10710">
        <v>3.82</v>
      </c>
      <c r="J10710">
        <v>4.13</v>
      </c>
      <c r="K10710">
        <v>5.26</v>
      </c>
    </row>
    <row r="10711" spans="1:11" x14ac:dyDescent="0.25">
      <c r="A10711" s="1">
        <v>41334</v>
      </c>
      <c r="B10711" t="s">
        <v>139</v>
      </c>
      <c r="C10711">
        <v>793.62</v>
      </c>
      <c r="D10711">
        <v>451.14</v>
      </c>
      <c r="E10711">
        <v>342.48</v>
      </c>
      <c r="F10711">
        <v>458.26</v>
      </c>
      <c r="G10711">
        <v>363.05</v>
      </c>
      <c r="H10711">
        <v>775.66</v>
      </c>
      <c r="I10711">
        <v>0</v>
      </c>
      <c r="J10711">
        <v>0.5</v>
      </c>
      <c r="K10711">
        <v>4.68</v>
      </c>
    </row>
    <row r="10712" spans="1:11" x14ac:dyDescent="0.25">
      <c r="A10712" s="1">
        <v>41334</v>
      </c>
      <c r="B10712" t="s">
        <v>140</v>
      </c>
      <c r="C10712">
        <v>766.79</v>
      </c>
      <c r="D10712">
        <v>425.96</v>
      </c>
      <c r="E10712">
        <v>340.83</v>
      </c>
      <c r="F10712">
        <v>386.36</v>
      </c>
      <c r="G10712">
        <v>300.86</v>
      </c>
      <c r="H10712">
        <v>634.20000000000005</v>
      </c>
      <c r="I10712">
        <v>0.02</v>
      </c>
      <c r="J10712">
        <v>0.16</v>
      </c>
      <c r="K10712">
        <v>4.3499999999999996</v>
      </c>
    </row>
    <row r="10713" spans="1:11" x14ac:dyDescent="0.25">
      <c r="A10713" s="1">
        <v>41334</v>
      </c>
      <c r="B10713" t="s">
        <v>141</v>
      </c>
      <c r="C10713">
        <v>836.77</v>
      </c>
      <c r="D10713">
        <v>483.48</v>
      </c>
      <c r="E10713">
        <v>353.29</v>
      </c>
      <c r="F10713">
        <v>462.7</v>
      </c>
      <c r="G10713">
        <v>384.38</v>
      </c>
      <c r="H10713">
        <v>689.84</v>
      </c>
      <c r="I10713">
        <v>0.06</v>
      </c>
      <c r="J10713">
        <v>0.39</v>
      </c>
      <c r="K10713">
        <v>7.08</v>
      </c>
    </row>
    <row r="10714" spans="1:11" x14ac:dyDescent="0.25">
      <c r="A10714" s="1">
        <v>41334</v>
      </c>
      <c r="B10714" t="s">
        <v>142</v>
      </c>
      <c r="C10714">
        <v>790.9</v>
      </c>
      <c r="D10714">
        <v>434.88</v>
      </c>
      <c r="E10714">
        <v>356.02</v>
      </c>
      <c r="F10714">
        <v>422.82</v>
      </c>
      <c r="G10714">
        <v>324.10000000000002</v>
      </c>
      <c r="H10714">
        <v>711.3</v>
      </c>
      <c r="I10714">
        <v>0.26</v>
      </c>
      <c r="J10714">
        <v>0.34</v>
      </c>
      <c r="K10714">
        <v>4.2300000000000004</v>
      </c>
    </row>
    <row r="10715" spans="1:11" x14ac:dyDescent="0.25">
      <c r="A10715" s="1">
        <v>41334</v>
      </c>
      <c r="B10715" t="s">
        <v>143</v>
      </c>
      <c r="C10715">
        <v>812.4</v>
      </c>
      <c r="D10715">
        <v>464.94</v>
      </c>
      <c r="E10715">
        <v>347.46</v>
      </c>
      <c r="F10715">
        <v>405.91</v>
      </c>
      <c r="G10715">
        <v>344.21</v>
      </c>
      <c r="H10715">
        <v>554.63</v>
      </c>
      <c r="I10715">
        <v>0.17</v>
      </c>
      <c r="J10715">
        <v>0.4</v>
      </c>
      <c r="K10715">
        <v>3.48</v>
      </c>
    </row>
    <row r="10716" spans="1:11" x14ac:dyDescent="0.25">
      <c r="A10716" s="1">
        <v>41334</v>
      </c>
      <c r="B10716" t="s">
        <v>144</v>
      </c>
      <c r="C10716">
        <v>778.75</v>
      </c>
      <c r="D10716">
        <v>436.64</v>
      </c>
      <c r="E10716">
        <v>342.11</v>
      </c>
      <c r="F10716">
        <v>413.79</v>
      </c>
      <c r="G10716">
        <v>326.07</v>
      </c>
      <c r="H10716">
        <v>688.35</v>
      </c>
      <c r="I10716">
        <v>0.33</v>
      </c>
      <c r="J10716">
        <v>1.81</v>
      </c>
      <c r="K10716">
        <v>5.38</v>
      </c>
    </row>
    <row r="10717" spans="1:11" x14ac:dyDescent="0.25">
      <c r="A10717" s="1">
        <v>41334</v>
      </c>
      <c r="B10717" t="s">
        <v>145</v>
      </c>
      <c r="C10717">
        <v>803.73</v>
      </c>
      <c r="D10717">
        <v>427.33</v>
      </c>
      <c r="E10717">
        <v>376.4</v>
      </c>
      <c r="F10717">
        <v>425.13</v>
      </c>
      <c r="G10717">
        <v>345.21</v>
      </c>
      <c r="H10717">
        <v>615.32000000000005</v>
      </c>
      <c r="I10717">
        <v>-0.22</v>
      </c>
      <c r="J10717">
        <v>0.19</v>
      </c>
      <c r="K10717">
        <v>2.9</v>
      </c>
    </row>
    <row r="10718" spans="1:11" x14ac:dyDescent="0.25">
      <c r="A10718" s="1">
        <v>41334</v>
      </c>
      <c r="B10718" t="s">
        <v>146</v>
      </c>
      <c r="C10718">
        <v>831.01</v>
      </c>
      <c r="D10718">
        <v>436.04</v>
      </c>
      <c r="E10718">
        <v>394.97</v>
      </c>
      <c r="F10718">
        <v>457.38</v>
      </c>
      <c r="G10718">
        <v>365.97</v>
      </c>
      <c r="H10718">
        <v>679.69</v>
      </c>
      <c r="I10718">
        <v>0.11</v>
      </c>
      <c r="J10718">
        <v>5.14</v>
      </c>
      <c r="K10718">
        <v>6</v>
      </c>
    </row>
    <row r="10719" spans="1:11" x14ac:dyDescent="0.25">
      <c r="A10719" s="1">
        <v>41334</v>
      </c>
      <c r="B10719" t="s">
        <v>2</v>
      </c>
      <c r="C10719">
        <v>771.66</v>
      </c>
      <c r="D10719">
        <v>414.98</v>
      </c>
      <c r="E10719">
        <v>356.68</v>
      </c>
      <c r="F10719">
        <v>428.08</v>
      </c>
      <c r="G10719">
        <v>330.49</v>
      </c>
      <c r="H10719">
        <v>687.75</v>
      </c>
      <c r="I10719">
        <v>-0.17</v>
      </c>
      <c r="J10719">
        <v>0.5</v>
      </c>
      <c r="K10719">
        <v>8.02</v>
      </c>
    </row>
    <row r="10720" spans="1:11" x14ac:dyDescent="0.25">
      <c r="A10720" s="1">
        <v>41334</v>
      </c>
      <c r="B10720" t="s">
        <v>147</v>
      </c>
      <c r="C10720">
        <v>975.31</v>
      </c>
      <c r="D10720">
        <v>483.79</v>
      </c>
      <c r="E10720">
        <v>491.52</v>
      </c>
      <c r="F10720">
        <v>444.55</v>
      </c>
      <c r="G10720">
        <v>340.88</v>
      </c>
      <c r="H10720">
        <v>672.19</v>
      </c>
      <c r="I10720">
        <v>0.06</v>
      </c>
      <c r="J10720">
        <v>1.01</v>
      </c>
      <c r="K10720">
        <v>7.09</v>
      </c>
    </row>
    <row r="10721" spans="1:11" x14ac:dyDescent="0.25">
      <c r="A10721" s="1">
        <v>41334</v>
      </c>
      <c r="B10721" t="s">
        <v>148</v>
      </c>
      <c r="C10721">
        <v>924.21</v>
      </c>
      <c r="D10721">
        <v>458.56</v>
      </c>
      <c r="E10721">
        <v>465.65</v>
      </c>
      <c r="F10721">
        <v>417.42</v>
      </c>
      <c r="G10721">
        <v>337.06</v>
      </c>
      <c r="H10721">
        <v>589.26</v>
      </c>
      <c r="I10721">
        <v>0.01</v>
      </c>
      <c r="J10721">
        <v>0.2</v>
      </c>
      <c r="K10721">
        <v>4.1399999999999997</v>
      </c>
    </row>
    <row r="10722" spans="1:11" x14ac:dyDescent="0.25">
      <c r="A10722" s="1">
        <v>41334</v>
      </c>
      <c r="B10722" t="s">
        <v>149</v>
      </c>
      <c r="C10722">
        <v>905.38</v>
      </c>
      <c r="D10722">
        <v>438.35</v>
      </c>
      <c r="E10722">
        <v>467.03</v>
      </c>
      <c r="F10722">
        <v>432.87</v>
      </c>
      <c r="G10722">
        <v>342.97</v>
      </c>
      <c r="H10722">
        <v>622.27</v>
      </c>
      <c r="I10722">
        <v>0.79</v>
      </c>
      <c r="J10722">
        <v>0.92</v>
      </c>
      <c r="K10722">
        <v>9.0500000000000007</v>
      </c>
    </row>
    <row r="10723" spans="1:11" x14ac:dyDescent="0.25">
      <c r="A10723" s="1">
        <v>41334</v>
      </c>
      <c r="B10723" t="s">
        <v>150</v>
      </c>
      <c r="C10723">
        <v>886.33</v>
      </c>
      <c r="D10723">
        <v>435.62</v>
      </c>
      <c r="E10723">
        <v>450.71</v>
      </c>
      <c r="F10723">
        <v>480.05</v>
      </c>
      <c r="G10723">
        <v>361.74</v>
      </c>
      <c r="H10723">
        <v>749.83</v>
      </c>
      <c r="I10723">
        <v>0.12</v>
      </c>
      <c r="J10723">
        <v>0.43</v>
      </c>
      <c r="K10723">
        <v>9.93</v>
      </c>
    </row>
    <row r="10724" spans="1:11" x14ac:dyDescent="0.25">
      <c r="A10724" s="1">
        <v>41334</v>
      </c>
      <c r="B10724" t="s">
        <v>151</v>
      </c>
      <c r="C10724">
        <v>826.32</v>
      </c>
      <c r="D10724">
        <v>456.52</v>
      </c>
      <c r="E10724">
        <v>369.8</v>
      </c>
      <c r="F10724">
        <v>375.09</v>
      </c>
      <c r="G10724">
        <v>294.88</v>
      </c>
      <c r="H10724">
        <v>598.82000000000005</v>
      </c>
      <c r="I10724">
        <v>1.05</v>
      </c>
      <c r="J10724">
        <v>2.8</v>
      </c>
      <c r="K10724">
        <v>4.75</v>
      </c>
    </row>
    <row r="10725" spans="1:11" x14ac:dyDescent="0.25">
      <c r="A10725" s="1">
        <v>41334</v>
      </c>
      <c r="B10725" t="s">
        <v>152</v>
      </c>
      <c r="C10725">
        <v>852.56</v>
      </c>
      <c r="D10725">
        <v>493.06</v>
      </c>
      <c r="E10725">
        <v>359.5</v>
      </c>
      <c r="F10725">
        <v>400.75</v>
      </c>
      <c r="G10725">
        <v>341.23</v>
      </c>
      <c r="H10725">
        <v>553.09</v>
      </c>
      <c r="I10725">
        <v>0.08</v>
      </c>
      <c r="J10725">
        <v>0.81</v>
      </c>
      <c r="K10725">
        <v>5.05</v>
      </c>
    </row>
    <row r="10726" spans="1:11" x14ac:dyDescent="0.25">
      <c r="A10726" s="1">
        <v>41334</v>
      </c>
      <c r="B10726" t="s">
        <v>153</v>
      </c>
      <c r="C10726">
        <v>883.47</v>
      </c>
      <c r="D10726">
        <v>488.03</v>
      </c>
      <c r="E10726">
        <v>395.44</v>
      </c>
      <c r="F10726">
        <v>504.06</v>
      </c>
      <c r="G10726">
        <v>426.65</v>
      </c>
      <c r="H10726">
        <v>677.82</v>
      </c>
      <c r="I10726">
        <v>-0.14000000000000001</v>
      </c>
      <c r="J10726">
        <v>0.11</v>
      </c>
      <c r="K10726">
        <v>7.9</v>
      </c>
    </row>
    <row r="10727" spans="1:11" x14ac:dyDescent="0.25">
      <c r="A10727" s="1">
        <v>41334</v>
      </c>
      <c r="B10727" t="s">
        <v>154</v>
      </c>
      <c r="C10727">
        <v>831.04</v>
      </c>
      <c r="D10727">
        <v>475.81</v>
      </c>
      <c r="E10727">
        <v>355.23</v>
      </c>
      <c r="F10727">
        <v>438.87</v>
      </c>
      <c r="G10727">
        <v>368.13</v>
      </c>
      <c r="H10727">
        <v>645.26</v>
      </c>
      <c r="I10727">
        <v>-0.04</v>
      </c>
      <c r="J10727">
        <v>0.21</v>
      </c>
      <c r="K10727">
        <v>5.97</v>
      </c>
    </row>
    <row r="10728" spans="1:11" x14ac:dyDescent="0.25">
      <c r="A10728" s="1">
        <v>41334</v>
      </c>
      <c r="B10728" t="s">
        <v>155</v>
      </c>
      <c r="C10728">
        <v>908.1</v>
      </c>
      <c r="D10728">
        <v>504.29</v>
      </c>
      <c r="E10728">
        <v>403.81</v>
      </c>
      <c r="F10728">
        <v>401.15</v>
      </c>
      <c r="G10728">
        <v>334.47</v>
      </c>
      <c r="H10728">
        <v>566.91</v>
      </c>
      <c r="I10728">
        <v>-0.08</v>
      </c>
      <c r="J10728">
        <v>0.24</v>
      </c>
      <c r="K10728">
        <v>4.1500000000000004</v>
      </c>
    </row>
    <row r="10729" spans="1:11" x14ac:dyDescent="0.25">
      <c r="A10729" s="1">
        <v>41365</v>
      </c>
      <c r="B10729" t="s">
        <v>1</v>
      </c>
      <c r="C10729">
        <v>870.97</v>
      </c>
      <c r="D10729">
        <v>457.97</v>
      </c>
      <c r="E10729">
        <v>413</v>
      </c>
      <c r="F10729">
        <v>435.85</v>
      </c>
      <c r="G10729">
        <v>346.84</v>
      </c>
      <c r="H10729">
        <v>652.02</v>
      </c>
      <c r="I10729">
        <v>0.69</v>
      </c>
      <c r="J10729">
        <v>1.79</v>
      </c>
      <c r="K10729">
        <v>5.6</v>
      </c>
    </row>
    <row r="10730" spans="1:11" x14ac:dyDescent="0.25">
      <c r="A10730" s="1">
        <v>41365</v>
      </c>
      <c r="B10730" t="s">
        <v>126</v>
      </c>
      <c r="C10730">
        <v>882.52</v>
      </c>
      <c r="D10730">
        <v>490.73</v>
      </c>
      <c r="E10730">
        <v>391.79</v>
      </c>
      <c r="F10730">
        <v>439.57</v>
      </c>
      <c r="G10730">
        <v>362.6</v>
      </c>
      <c r="H10730">
        <v>631.69000000000005</v>
      </c>
      <c r="I10730">
        <v>0.14000000000000001</v>
      </c>
      <c r="J10730">
        <v>1.08</v>
      </c>
      <c r="K10730">
        <v>5.78</v>
      </c>
    </row>
    <row r="10731" spans="1:11" x14ac:dyDescent="0.25">
      <c r="A10731" s="1">
        <v>41365</v>
      </c>
      <c r="B10731" t="s">
        <v>127</v>
      </c>
      <c r="C10731">
        <v>819.04</v>
      </c>
      <c r="D10731">
        <v>449.29</v>
      </c>
      <c r="E10731">
        <v>369.75</v>
      </c>
      <c r="F10731">
        <v>442.48</v>
      </c>
      <c r="G10731">
        <v>346.72</v>
      </c>
      <c r="H10731">
        <v>715.32</v>
      </c>
      <c r="I10731">
        <v>1.05</v>
      </c>
      <c r="J10731">
        <v>1.66</v>
      </c>
      <c r="K10731">
        <v>4.8099999999999996</v>
      </c>
    </row>
    <row r="10732" spans="1:11" x14ac:dyDescent="0.25">
      <c r="A10732" s="1">
        <v>41365</v>
      </c>
      <c r="B10732" t="s">
        <v>113</v>
      </c>
      <c r="C10732">
        <v>908.7</v>
      </c>
      <c r="D10732">
        <v>454.28</v>
      </c>
      <c r="E10732">
        <v>454.42</v>
      </c>
      <c r="F10732">
        <v>434.91</v>
      </c>
      <c r="G10732">
        <v>344.73</v>
      </c>
      <c r="H10732">
        <v>634.36</v>
      </c>
      <c r="I10732">
        <v>0.83</v>
      </c>
      <c r="J10732">
        <v>2.4900000000000002</v>
      </c>
      <c r="K10732">
        <v>5.27</v>
      </c>
    </row>
    <row r="10733" spans="1:11" x14ac:dyDescent="0.25">
      <c r="A10733" s="1">
        <v>41365</v>
      </c>
      <c r="B10733" t="s">
        <v>128</v>
      </c>
      <c r="C10733">
        <v>878.76</v>
      </c>
      <c r="D10733">
        <v>442.48</v>
      </c>
      <c r="E10733">
        <v>436.28</v>
      </c>
      <c r="F10733">
        <v>420.24</v>
      </c>
      <c r="G10733">
        <v>328.42</v>
      </c>
      <c r="H10733">
        <v>638.34</v>
      </c>
      <c r="I10733">
        <v>0.01</v>
      </c>
      <c r="J10733">
        <v>1.28</v>
      </c>
      <c r="K10733">
        <v>7.86</v>
      </c>
    </row>
    <row r="10734" spans="1:11" x14ac:dyDescent="0.25">
      <c r="A10734" s="1">
        <v>41365</v>
      </c>
      <c r="B10734" t="s">
        <v>129</v>
      </c>
      <c r="C10734">
        <v>870.96</v>
      </c>
      <c r="D10734">
        <v>491.78</v>
      </c>
      <c r="E10734">
        <v>379.18</v>
      </c>
      <c r="F10734">
        <v>444.57</v>
      </c>
      <c r="G10734">
        <v>374.59</v>
      </c>
      <c r="H10734">
        <v>625.95000000000005</v>
      </c>
      <c r="I10734">
        <v>0.38</v>
      </c>
      <c r="J10734">
        <v>0.65</v>
      </c>
      <c r="K10734">
        <v>6.31</v>
      </c>
    </row>
    <row r="10735" spans="1:11" x14ac:dyDescent="0.25">
      <c r="A10735" s="1">
        <v>41365</v>
      </c>
      <c r="B10735" t="s">
        <v>130</v>
      </c>
      <c r="C10735">
        <v>957.59</v>
      </c>
      <c r="D10735">
        <v>522.53</v>
      </c>
      <c r="E10735">
        <v>435.06</v>
      </c>
      <c r="F10735">
        <v>533.83000000000004</v>
      </c>
      <c r="G10735">
        <v>398.02</v>
      </c>
      <c r="H10735">
        <v>994.22</v>
      </c>
      <c r="I10735">
        <v>0.73</v>
      </c>
      <c r="J10735">
        <v>5.15</v>
      </c>
      <c r="K10735">
        <v>8.49</v>
      </c>
    </row>
    <row r="10736" spans="1:11" x14ac:dyDescent="0.25">
      <c r="A10736" s="1">
        <v>41365</v>
      </c>
      <c r="B10736" t="s">
        <v>131</v>
      </c>
      <c r="C10736">
        <v>961.38</v>
      </c>
      <c r="D10736">
        <v>546.94000000000005</v>
      </c>
      <c r="E10736">
        <v>414.44</v>
      </c>
      <c r="F10736">
        <v>510.32</v>
      </c>
      <c r="G10736">
        <v>397.23</v>
      </c>
      <c r="H10736">
        <v>853.4</v>
      </c>
      <c r="I10736">
        <v>0.8</v>
      </c>
      <c r="J10736">
        <v>1.34</v>
      </c>
      <c r="K10736">
        <v>8.14</v>
      </c>
    </row>
    <row r="10737" spans="1:11" x14ac:dyDescent="0.25">
      <c r="A10737" s="1">
        <v>41365</v>
      </c>
      <c r="B10737" t="s">
        <v>132</v>
      </c>
      <c r="C10737">
        <v>886.65</v>
      </c>
      <c r="D10737">
        <v>494.36</v>
      </c>
      <c r="E10737">
        <v>392.29</v>
      </c>
      <c r="F10737">
        <v>434.11</v>
      </c>
      <c r="G10737">
        <v>365.06</v>
      </c>
      <c r="H10737">
        <v>591.6</v>
      </c>
      <c r="I10737">
        <v>0.28999999999999998</v>
      </c>
      <c r="J10737">
        <v>0.19</v>
      </c>
      <c r="K10737">
        <v>4.07</v>
      </c>
    </row>
    <row r="10738" spans="1:11" x14ac:dyDescent="0.25">
      <c r="A10738" s="1">
        <v>41365</v>
      </c>
      <c r="B10738" t="s">
        <v>133</v>
      </c>
      <c r="C10738">
        <v>945.95</v>
      </c>
      <c r="D10738">
        <v>503.81</v>
      </c>
      <c r="E10738">
        <v>442.14</v>
      </c>
      <c r="F10738">
        <v>392.92</v>
      </c>
      <c r="G10738">
        <v>331.6</v>
      </c>
      <c r="H10738">
        <v>540.35</v>
      </c>
      <c r="I10738">
        <v>0.01</v>
      </c>
      <c r="J10738">
        <v>0.56000000000000005</v>
      </c>
      <c r="K10738">
        <v>5.73</v>
      </c>
    </row>
    <row r="10739" spans="1:11" x14ac:dyDescent="0.25">
      <c r="A10739" s="1">
        <v>41365</v>
      </c>
      <c r="B10739" t="s">
        <v>134</v>
      </c>
      <c r="C10739">
        <v>852.96</v>
      </c>
      <c r="D10739">
        <v>472.6</v>
      </c>
      <c r="E10739">
        <v>380.36</v>
      </c>
      <c r="F10739">
        <v>408.73</v>
      </c>
      <c r="G10739">
        <v>351.68</v>
      </c>
      <c r="H10739">
        <v>529.23</v>
      </c>
      <c r="I10739">
        <v>-0.2</v>
      </c>
      <c r="J10739">
        <v>0.44</v>
      </c>
      <c r="K10739">
        <v>5.85</v>
      </c>
    </row>
    <row r="10740" spans="1:11" x14ac:dyDescent="0.25">
      <c r="A10740" s="1">
        <v>41365</v>
      </c>
      <c r="B10740" t="s">
        <v>135</v>
      </c>
      <c r="C10740">
        <v>852.24</v>
      </c>
      <c r="D10740">
        <v>481.86</v>
      </c>
      <c r="E10740">
        <v>370.38</v>
      </c>
      <c r="F10740">
        <v>413.81</v>
      </c>
      <c r="G10740">
        <v>331.65</v>
      </c>
      <c r="H10740">
        <v>641.38</v>
      </c>
      <c r="I10740">
        <v>0.16</v>
      </c>
      <c r="J10740">
        <v>3.69</v>
      </c>
      <c r="K10740">
        <v>7.29</v>
      </c>
    </row>
    <row r="10741" spans="1:11" x14ac:dyDescent="0.25">
      <c r="A10741" s="1">
        <v>41365</v>
      </c>
      <c r="B10741" t="s">
        <v>136</v>
      </c>
      <c r="C10741">
        <v>889.63</v>
      </c>
      <c r="D10741">
        <v>503.8</v>
      </c>
      <c r="E10741">
        <v>385.83</v>
      </c>
      <c r="F10741">
        <v>467.68</v>
      </c>
      <c r="G10741">
        <v>394.15</v>
      </c>
      <c r="H10741">
        <v>693.28</v>
      </c>
      <c r="I10741">
        <v>0.39</v>
      </c>
      <c r="J10741">
        <v>1.39</v>
      </c>
      <c r="K10741">
        <v>4.6500000000000004</v>
      </c>
    </row>
    <row r="10742" spans="1:11" x14ac:dyDescent="0.25">
      <c r="A10742" s="1">
        <v>41365</v>
      </c>
      <c r="B10742" t="s">
        <v>137</v>
      </c>
      <c r="C10742">
        <v>877.94</v>
      </c>
      <c r="D10742">
        <v>490.13</v>
      </c>
      <c r="E10742">
        <v>387.81</v>
      </c>
      <c r="F10742">
        <v>462.62</v>
      </c>
      <c r="G10742">
        <v>337.32</v>
      </c>
      <c r="H10742">
        <v>959.61</v>
      </c>
      <c r="I10742">
        <v>-0.06</v>
      </c>
      <c r="J10742">
        <v>0.68</v>
      </c>
      <c r="K10742">
        <v>5.6</v>
      </c>
    </row>
    <row r="10743" spans="1:11" x14ac:dyDescent="0.25">
      <c r="A10743" s="1">
        <v>41365</v>
      </c>
      <c r="B10743" t="s">
        <v>138</v>
      </c>
      <c r="C10743">
        <v>812.8</v>
      </c>
      <c r="D10743">
        <v>450.15</v>
      </c>
      <c r="E10743">
        <v>362.65</v>
      </c>
      <c r="F10743">
        <v>540.15</v>
      </c>
      <c r="G10743">
        <v>407.96</v>
      </c>
      <c r="H10743">
        <v>955.21</v>
      </c>
      <c r="I10743">
        <v>0.42</v>
      </c>
      <c r="J10743">
        <v>4.57</v>
      </c>
      <c r="K10743">
        <v>5.54</v>
      </c>
    </row>
    <row r="10744" spans="1:11" x14ac:dyDescent="0.25">
      <c r="A10744" s="1">
        <v>41365</v>
      </c>
      <c r="B10744" t="s">
        <v>139</v>
      </c>
      <c r="C10744">
        <v>795.2</v>
      </c>
      <c r="D10744">
        <v>452.72</v>
      </c>
      <c r="E10744">
        <v>342.48</v>
      </c>
      <c r="F10744">
        <v>459.18</v>
      </c>
      <c r="G10744">
        <v>364.32</v>
      </c>
      <c r="H10744">
        <v>775.66</v>
      </c>
      <c r="I10744">
        <v>0.2</v>
      </c>
      <c r="J10744">
        <v>0.7</v>
      </c>
      <c r="K10744">
        <v>4.72</v>
      </c>
    </row>
    <row r="10745" spans="1:11" x14ac:dyDescent="0.25">
      <c r="A10745" s="1">
        <v>41365</v>
      </c>
      <c r="B10745" t="s">
        <v>140</v>
      </c>
      <c r="C10745">
        <v>769.29</v>
      </c>
      <c r="D10745">
        <v>428.46</v>
      </c>
      <c r="E10745">
        <v>340.83</v>
      </c>
      <c r="F10745">
        <v>387.64</v>
      </c>
      <c r="G10745">
        <v>302.63</v>
      </c>
      <c r="H10745">
        <v>634.20000000000005</v>
      </c>
      <c r="I10745">
        <v>0.33</v>
      </c>
      <c r="J10745">
        <v>0.48</v>
      </c>
      <c r="K10745">
        <v>4.59</v>
      </c>
    </row>
    <row r="10746" spans="1:11" x14ac:dyDescent="0.25">
      <c r="A10746" s="1">
        <v>41365</v>
      </c>
      <c r="B10746" t="s">
        <v>141</v>
      </c>
      <c r="C10746">
        <v>838.21</v>
      </c>
      <c r="D10746">
        <v>484.92</v>
      </c>
      <c r="E10746">
        <v>353.29</v>
      </c>
      <c r="F10746">
        <v>463.48</v>
      </c>
      <c r="G10746">
        <v>385.53</v>
      </c>
      <c r="H10746">
        <v>689.84</v>
      </c>
      <c r="I10746">
        <v>0.17</v>
      </c>
      <c r="J10746">
        <v>0.56999999999999995</v>
      </c>
      <c r="K10746">
        <v>7.08</v>
      </c>
    </row>
    <row r="10747" spans="1:11" x14ac:dyDescent="0.25">
      <c r="A10747" s="1">
        <v>41365</v>
      </c>
      <c r="B10747" t="s">
        <v>142</v>
      </c>
      <c r="C10747">
        <v>791.79</v>
      </c>
      <c r="D10747">
        <v>435.77</v>
      </c>
      <c r="E10747">
        <v>356.02</v>
      </c>
      <c r="F10747">
        <v>423.29</v>
      </c>
      <c r="G10747">
        <v>324.74</v>
      </c>
      <c r="H10747">
        <v>711.3</v>
      </c>
      <c r="I10747">
        <v>0.11</v>
      </c>
      <c r="J10747">
        <v>0.45</v>
      </c>
      <c r="K10747">
        <v>3.87</v>
      </c>
    </row>
    <row r="10748" spans="1:11" x14ac:dyDescent="0.25">
      <c r="A10748" s="1">
        <v>41365</v>
      </c>
      <c r="B10748" t="s">
        <v>143</v>
      </c>
      <c r="C10748">
        <v>813.03</v>
      </c>
      <c r="D10748">
        <v>463.31</v>
      </c>
      <c r="E10748">
        <v>349.72</v>
      </c>
      <c r="F10748">
        <v>406.23</v>
      </c>
      <c r="G10748">
        <v>343</v>
      </c>
      <c r="H10748">
        <v>558.24</v>
      </c>
      <c r="I10748">
        <v>0.08</v>
      </c>
      <c r="J10748">
        <v>0.48</v>
      </c>
      <c r="K10748">
        <v>3.19</v>
      </c>
    </row>
    <row r="10749" spans="1:11" x14ac:dyDescent="0.25">
      <c r="A10749" s="1">
        <v>41365</v>
      </c>
      <c r="B10749" t="s">
        <v>144</v>
      </c>
      <c r="C10749">
        <v>779.99</v>
      </c>
      <c r="D10749">
        <v>437.88</v>
      </c>
      <c r="E10749">
        <v>342.11</v>
      </c>
      <c r="F10749">
        <v>414.45</v>
      </c>
      <c r="G10749">
        <v>326.98</v>
      </c>
      <c r="H10749">
        <v>688.35</v>
      </c>
      <c r="I10749">
        <v>0.16</v>
      </c>
      <c r="J10749">
        <v>1.97</v>
      </c>
      <c r="K10749">
        <v>2.5</v>
      </c>
    </row>
    <row r="10750" spans="1:11" x14ac:dyDescent="0.25">
      <c r="A10750" s="1">
        <v>41365</v>
      </c>
      <c r="B10750" t="s">
        <v>145</v>
      </c>
      <c r="C10750">
        <v>831.72</v>
      </c>
      <c r="D10750">
        <v>428.77</v>
      </c>
      <c r="E10750">
        <v>402.95</v>
      </c>
      <c r="F10750">
        <v>439.93</v>
      </c>
      <c r="G10750">
        <v>346.39</v>
      </c>
      <c r="H10750">
        <v>658.7</v>
      </c>
      <c r="I10750">
        <v>3.48</v>
      </c>
      <c r="J10750">
        <v>3.68</v>
      </c>
      <c r="K10750">
        <v>4.88</v>
      </c>
    </row>
    <row r="10751" spans="1:11" x14ac:dyDescent="0.25">
      <c r="A10751" s="1">
        <v>41365</v>
      </c>
      <c r="B10751" t="s">
        <v>146</v>
      </c>
      <c r="C10751">
        <v>830.83</v>
      </c>
      <c r="D10751">
        <v>435.56</v>
      </c>
      <c r="E10751">
        <v>395.27</v>
      </c>
      <c r="F10751">
        <v>457.29</v>
      </c>
      <c r="G10751">
        <v>365.57</v>
      </c>
      <c r="H10751">
        <v>680.23</v>
      </c>
      <c r="I10751">
        <v>-0.02</v>
      </c>
      <c r="J10751">
        <v>5.12</v>
      </c>
      <c r="K10751">
        <v>5.96</v>
      </c>
    </row>
    <row r="10752" spans="1:11" x14ac:dyDescent="0.25">
      <c r="A10752" s="1">
        <v>41365</v>
      </c>
      <c r="B10752" t="s">
        <v>2</v>
      </c>
      <c r="C10752">
        <v>772.67</v>
      </c>
      <c r="D10752">
        <v>416.08</v>
      </c>
      <c r="E10752">
        <v>356.59</v>
      </c>
      <c r="F10752">
        <v>428.64</v>
      </c>
      <c r="G10752">
        <v>331.38</v>
      </c>
      <c r="H10752">
        <v>687.54</v>
      </c>
      <c r="I10752">
        <v>0.13</v>
      </c>
      <c r="J10752">
        <v>0.63</v>
      </c>
      <c r="K10752">
        <v>8</v>
      </c>
    </row>
    <row r="10753" spans="1:11" x14ac:dyDescent="0.25">
      <c r="A10753" s="1">
        <v>41365</v>
      </c>
      <c r="B10753" t="s">
        <v>147</v>
      </c>
      <c r="C10753">
        <v>1013.8</v>
      </c>
      <c r="D10753">
        <v>482.35</v>
      </c>
      <c r="E10753">
        <v>531.45000000000005</v>
      </c>
      <c r="F10753">
        <v>462.11</v>
      </c>
      <c r="G10753">
        <v>339.86</v>
      </c>
      <c r="H10753">
        <v>726.77</v>
      </c>
      <c r="I10753">
        <v>3.95</v>
      </c>
      <c r="J10753">
        <v>4.99</v>
      </c>
      <c r="K10753">
        <v>6.69</v>
      </c>
    </row>
    <row r="10754" spans="1:11" x14ac:dyDescent="0.25">
      <c r="A10754" s="1">
        <v>41365</v>
      </c>
      <c r="B10754" t="s">
        <v>148</v>
      </c>
      <c r="C10754">
        <v>924.53</v>
      </c>
      <c r="D10754">
        <v>457.4</v>
      </c>
      <c r="E10754">
        <v>467.13</v>
      </c>
      <c r="F10754">
        <v>417.55</v>
      </c>
      <c r="G10754">
        <v>336.22</v>
      </c>
      <c r="H10754">
        <v>591.15</v>
      </c>
      <c r="I10754">
        <v>0.03</v>
      </c>
      <c r="J10754">
        <v>0.23</v>
      </c>
      <c r="K10754">
        <v>4.12</v>
      </c>
    </row>
    <row r="10755" spans="1:11" x14ac:dyDescent="0.25">
      <c r="A10755" s="1">
        <v>41365</v>
      </c>
      <c r="B10755" t="s">
        <v>149</v>
      </c>
      <c r="C10755">
        <v>905.44</v>
      </c>
      <c r="D10755">
        <v>438.41</v>
      </c>
      <c r="E10755">
        <v>467.03</v>
      </c>
      <c r="F10755">
        <v>432.91</v>
      </c>
      <c r="G10755">
        <v>343.01</v>
      </c>
      <c r="H10755">
        <v>622.27</v>
      </c>
      <c r="I10755">
        <v>0.01</v>
      </c>
      <c r="J10755">
        <v>0.93</v>
      </c>
      <c r="K10755">
        <v>8.58</v>
      </c>
    </row>
    <row r="10756" spans="1:11" x14ac:dyDescent="0.25">
      <c r="A10756" s="1">
        <v>41365</v>
      </c>
      <c r="B10756" t="s">
        <v>150</v>
      </c>
      <c r="C10756">
        <v>886.47</v>
      </c>
      <c r="D10756">
        <v>435.76</v>
      </c>
      <c r="E10756">
        <v>450.71</v>
      </c>
      <c r="F10756">
        <v>480.14</v>
      </c>
      <c r="G10756">
        <v>361.84</v>
      </c>
      <c r="H10756">
        <v>749.83</v>
      </c>
      <c r="I10756">
        <v>0.02</v>
      </c>
      <c r="J10756">
        <v>0.45</v>
      </c>
      <c r="K10756">
        <v>9.8000000000000007</v>
      </c>
    </row>
    <row r="10757" spans="1:11" x14ac:dyDescent="0.25">
      <c r="A10757" s="1">
        <v>41365</v>
      </c>
      <c r="B10757" t="s">
        <v>151</v>
      </c>
      <c r="C10757">
        <v>826.56</v>
      </c>
      <c r="D10757">
        <v>455.81</v>
      </c>
      <c r="E10757">
        <v>370.75</v>
      </c>
      <c r="F10757">
        <v>375.21</v>
      </c>
      <c r="G10757">
        <v>294.39999999999998</v>
      </c>
      <c r="H10757">
        <v>600.38</v>
      </c>
      <c r="I10757">
        <v>0.03</v>
      </c>
      <c r="J10757">
        <v>2.83</v>
      </c>
      <c r="K10757">
        <v>4.6500000000000004</v>
      </c>
    </row>
    <row r="10758" spans="1:11" x14ac:dyDescent="0.25">
      <c r="A10758" s="1">
        <v>41365</v>
      </c>
      <c r="B10758" t="s">
        <v>152</v>
      </c>
      <c r="C10758">
        <v>857.03</v>
      </c>
      <c r="D10758">
        <v>496.62</v>
      </c>
      <c r="E10758">
        <v>360.41</v>
      </c>
      <c r="F10758">
        <v>402.84</v>
      </c>
      <c r="G10758">
        <v>343.69</v>
      </c>
      <c r="H10758">
        <v>554.48</v>
      </c>
      <c r="I10758">
        <v>0.52</v>
      </c>
      <c r="J10758">
        <v>1.33</v>
      </c>
      <c r="K10758">
        <v>5.6</v>
      </c>
    </row>
    <row r="10759" spans="1:11" x14ac:dyDescent="0.25">
      <c r="A10759" s="1">
        <v>41365</v>
      </c>
      <c r="B10759" t="s">
        <v>153</v>
      </c>
      <c r="C10759">
        <v>885.35</v>
      </c>
      <c r="D10759">
        <v>489.91</v>
      </c>
      <c r="E10759">
        <v>395.44</v>
      </c>
      <c r="F10759">
        <v>505.12</v>
      </c>
      <c r="G10759">
        <v>428.31</v>
      </c>
      <c r="H10759">
        <v>677.82</v>
      </c>
      <c r="I10759">
        <v>0.21</v>
      </c>
      <c r="J10759">
        <v>0.32</v>
      </c>
      <c r="K10759">
        <v>8.1300000000000008</v>
      </c>
    </row>
    <row r="10760" spans="1:11" x14ac:dyDescent="0.25">
      <c r="A10760" s="1">
        <v>41365</v>
      </c>
      <c r="B10760" t="s">
        <v>154</v>
      </c>
      <c r="C10760">
        <v>836.43</v>
      </c>
      <c r="D10760">
        <v>481.21</v>
      </c>
      <c r="E10760">
        <v>355.22</v>
      </c>
      <c r="F10760">
        <v>441.73</v>
      </c>
      <c r="G10760">
        <v>372.29</v>
      </c>
      <c r="H10760">
        <v>645.26</v>
      </c>
      <c r="I10760">
        <v>0.65</v>
      </c>
      <c r="J10760">
        <v>0.86</v>
      </c>
      <c r="K10760">
        <v>6.51</v>
      </c>
    </row>
    <row r="10761" spans="1:11" x14ac:dyDescent="0.25">
      <c r="A10761" s="1">
        <v>41365</v>
      </c>
      <c r="B10761" t="s">
        <v>155</v>
      </c>
      <c r="C10761">
        <v>909.54</v>
      </c>
      <c r="D10761">
        <v>505.73</v>
      </c>
      <c r="E10761">
        <v>403.81</v>
      </c>
      <c r="F10761">
        <v>401.79</v>
      </c>
      <c r="G10761">
        <v>335.44</v>
      </c>
      <c r="H10761">
        <v>566.91</v>
      </c>
      <c r="I10761">
        <v>0.16</v>
      </c>
      <c r="J10761">
        <v>0.39</v>
      </c>
      <c r="K10761">
        <v>4.25</v>
      </c>
    </row>
    <row r="10762" spans="1:11" x14ac:dyDescent="0.25">
      <c r="A10762" s="1">
        <v>41395</v>
      </c>
      <c r="B10762" t="s">
        <v>1</v>
      </c>
      <c r="C10762">
        <v>826.34</v>
      </c>
      <c r="D10762">
        <v>460.08</v>
      </c>
      <c r="E10762">
        <v>366.26</v>
      </c>
      <c r="F10762">
        <v>413.53</v>
      </c>
      <c r="G10762">
        <v>348.44</v>
      </c>
      <c r="H10762">
        <v>578.21</v>
      </c>
      <c r="I10762">
        <v>-5.12</v>
      </c>
      <c r="J10762">
        <v>-3.42</v>
      </c>
      <c r="K10762">
        <v>-0.47</v>
      </c>
    </row>
    <row r="10763" spans="1:11" x14ac:dyDescent="0.25">
      <c r="A10763" s="1">
        <v>41395</v>
      </c>
      <c r="B10763" t="s">
        <v>126</v>
      </c>
      <c r="C10763">
        <v>833.07</v>
      </c>
      <c r="D10763">
        <v>490</v>
      </c>
      <c r="E10763">
        <v>343.07</v>
      </c>
      <c r="F10763">
        <v>414.96</v>
      </c>
      <c r="G10763">
        <v>362.06</v>
      </c>
      <c r="H10763">
        <v>553.11</v>
      </c>
      <c r="I10763">
        <v>-5.6</v>
      </c>
      <c r="J10763">
        <v>-4.58</v>
      </c>
      <c r="K10763">
        <v>-0.37</v>
      </c>
    </row>
    <row r="10764" spans="1:11" x14ac:dyDescent="0.25">
      <c r="A10764" s="1">
        <v>41395</v>
      </c>
      <c r="B10764" t="s">
        <v>127</v>
      </c>
      <c r="C10764">
        <v>776.47</v>
      </c>
      <c r="D10764">
        <v>451.39</v>
      </c>
      <c r="E10764">
        <v>325.08</v>
      </c>
      <c r="F10764">
        <v>419.47</v>
      </c>
      <c r="G10764">
        <v>348.35</v>
      </c>
      <c r="H10764">
        <v>628.91</v>
      </c>
      <c r="I10764">
        <v>-5.2</v>
      </c>
      <c r="J10764">
        <v>-3.62</v>
      </c>
      <c r="K10764">
        <v>-0.71</v>
      </c>
    </row>
    <row r="10765" spans="1:11" x14ac:dyDescent="0.25">
      <c r="A10765" s="1">
        <v>41395</v>
      </c>
      <c r="B10765" t="s">
        <v>113</v>
      </c>
      <c r="C10765">
        <v>864.41</v>
      </c>
      <c r="D10765">
        <v>456.57</v>
      </c>
      <c r="E10765">
        <v>407.84</v>
      </c>
      <c r="F10765">
        <v>413.73</v>
      </c>
      <c r="G10765">
        <v>346.46</v>
      </c>
      <c r="H10765">
        <v>569.34</v>
      </c>
      <c r="I10765">
        <v>-4.87</v>
      </c>
      <c r="J10765">
        <v>-2.5</v>
      </c>
      <c r="K10765">
        <v>-1.26</v>
      </c>
    </row>
    <row r="10766" spans="1:11" x14ac:dyDescent="0.25">
      <c r="A10766" s="1">
        <v>41395</v>
      </c>
      <c r="B10766" t="s">
        <v>128</v>
      </c>
      <c r="C10766">
        <v>833.81</v>
      </c>
      <c r="D10766">
        <v>445.7</v>
      </c>
      <c r="E10766">
        <v>388.11</v>
      </c>
      <c r="F10766">
        <v>398.72</v>
      </c>
      <c r="G10766">
        <v>330.82</v>
      </c>
      <c r="H10766">
        <v>567.87</v>
      </c>
      <c r="I10766">
        <v>-5.12</v>
      </c>
      <c r="J10766">
        <v>-3.9</v>
      </c>
      <c r="K10766">
        <v>1.89</v>
      </c>
    </row>
    <row r="10767" spans="1:11" x14ac:dyDescent="0.25">
      <c r="A10767" s="1">
        <v>41395</v>
      </c>
      <c r="B10767" t="s">
        <v>129</v>
      </c>
      <c r="C10767">
        <v>823.05</v>
      </c>
      <c r="D10767">
        <v>494.41</v>
      </c>
      <c r="E10767">
        <v>328.64</v>
      </c>
      <c r="F10767">
        <v>420.12</v>
      </c>
      <c r="G10767">
        <v>376.57</v>
      </c>
      <c r="H10767">
        <v>542.51</v>
      </c>
      <c r="I10767">
        <v>-5.5</v>
      </c>
      <c r="J10767">
        <v>-4.88</v>
      </c>
      <c r="K10767">
        <v>0.38</v>
      </c>
    </row>
    <row r="10768" spans="1:11" x14ac:dyDescent="0.25">
      <c r="A10768" s="1">
        <v>41395</v>
      </c>
      <c r="B10768" t="s">
        <v>130</v>
      </c>
      <c r="C10768">
        <v>906.34</v>
      </c>
      <c r="D10768">
        <v>510.17</v>
      </c>
      <c r="E10768">
        <v>396.17</v>
      </c>
      <c r="F10768">
        <v>505.27</v>
      </c>
      <c r="G10768">
        <v>388.59</v>
      </c>
      <c r="H10768">
        <v>905.34</v>
      </c>
      <c r="I10768">
        <v>-5.35</v>
      </c>
      <c r="J10768">
        <v>-0.48</v>
      </c>
      <c r="K10768">
        <v>1.96</v>
      </c>
    </row>
    <row r="10769" spans="1:11" x14ac:dyDescent="0.25">
      <c r="A10769" s="1">
        <v>41395</v>
      </c>
      <c r="B10769" t="s">
        <v>131</v>
      </c>
      <c r="C10769">
        <v>906.39</v>
      </c>
      <c r="D10769">
        <v>546.51</v>
      </c>
      <c r="E10769">
        <v>359.88</v>
      </c>
      <c r="F10769">
        <v>481.13</v>
      </c>
      <c r="G10769">
        <v>396.91</v>
      </c>
      <c r="H10769">
        <v>741.09</v>
      </c>
      <c r="I10769">
        <v>-5.72</v>
      </c>
      <c r="J10769">
        <v>-4.46</v>
      </c>
      <c r="K10769">
        <v>1.7</v>
      </c>
    </row>
    <row r="10770" spans="1:11" x14ac:dyDescent="0.25">
      <c r="A10770" s="1">
        <v>41395</v>
      </c>
      <c r="B10770" t="s">
        <v>132</v>
      </c>
      <c r="C10770">
        <v>833.56</v>
      </c>
      <c r="D10770">
        <v>493.57</v>
      </c>
      <c r="E10770">
        <v>339.99</v>
      </c>
      <c r="F10770">
        <v>408.11</v>
      </c>
      <c r="G10770">
        <v>364.48</v>
      </c>
      <c r="H10770">
        <v>512.74</v>
      </c>
      <c r="I10770">
        <v>-5.99</v>
      </c>
      <c r="J10770">
        <v>-5.81</v>
      </c>
      <c r="K10770">
        <v>-2.6</v>
      </c>
    </row>
    <row r="10771" spans="1:11" x14ac:dyDescent="0.25">
      <c r="A10771" s="1">
        <v>41395</v>
      </c>
      <c r="B10771" t="s">
        <v>133</v>
      </c>
      <c r="C10771">
        <v>892.68</v>
      </c>
      <c r="D10771">
        <v>508.25</v>
      </c>
      <c r="E10771">
        <v>384.43</v>
      </c>
      <c r="F10771">
        <v>370.8</v>
      </c>
      <c r="G10771">
        <v>334.52</v>
      </c>
      <c r="H10771">
        <v>469.83</v>
      </c>
      <c r="I10771">
        <v>-5.63</v>
      </c>
      <c r="J10771">
        <v>-5.0999999999999996</v>
      </c>
      <c r="K10771">
        <v>-0.51</v>
      </c>
    </row>
    <row r="10772" spans="1:11" x14ac:dyDescent="0.25">
      <c r="A10772" s="1">
        <v>41395</v>
      </c>
      <c r="B10772" t="s">
        <v>134</v>
      </c>
      <c r="C10772">
        <v>802.56</v>
      </c>
      <c r="D10772">
        <v>472.91</v>
      </c>
      <c r="E10772">
        <v>329.65</v>
      </c>
      <c r="F10772">
        <v>384.58</v>
      </c>
      <c r="G10772">
        <v>351.92</v>
      </c>
      <c r="H10772">
        <v>458.68</v>
      </c>
      <c r="I10772">
        <v>-5.91</v>
      </c>
      <c r="J10772">
        <v>-5.49</v>
      </c>
      <c r="K10772">
        <v>-0.46</v>
      </c>
    </row>
    <row r="10773" spans="1:11" x14ac:dyDescent="0.25">
      <c r="A10773" s="1">
        <v>41395</v>
      </c>
      <c r="B10773" t="s">
        <v>135</v>
      </c>
      <c r="C10773">
        <v>805.24</v>
      </c>
      <c r="D10773">
        <v>483.62</v>
      </c>
      <c r="E10773">
        <v>321.62</v>
      </c>
      <c r="F10773">
        <v>391.01</v>
      </c>
      <c r="G10773">
        <v>332.88</v>
      </c>
      <c r="H10773">
        <v>556.98</v>
      </c>
      <c r="I10773">
        <v>-5.51</v>
      </c>
      <c r="J10773">
        <v>-2.02</v>
      </c>
      <c r="K10773">
        <v>1.33</v>
      </c>
    </row>
    <row r="10774" spans="1:11" x14ac:dyDescent="0.25">
      <c r="A10774" s="1">
        <v>41395</v>
      </c>
      <c r="B10774" t="s">
        <v>136</v>
      </c>
      <c r="C10774">
        <v>863.93</v>
      </c>
      <c r="D10774">
        <v>502.23</v>
      </c>
      <c r="E10774">
        <v>361.7</v>
      </c>
      <c r="F10774">
        <v>454.17</v>
      </c>
      <c r="G10774">
        <v>392.92</v>
      </c>
      <c r="H10774">
        <v>649.95000000000005</v>
      </c>
      <c r="I10774">
        <v>-2.89</v>
      </c>
      <c r="J10774">
        <v>-1.54</v>
      </c>
      <c r="K10774">
        <v>1.51</v>
      </c>
    </row>
    <row r="10775" spans="1:11" x14ac:dyDescent="0.25">
      <c r="A10775" s="1">
        <v>41395</v>
      </c>
      <c r="B10775" t="s">
        <v>137</v>
      </c>
      <c r="C10775">
        <v>826.66</v>
      </c>
      <c r="D10775">
        <v>488.39</v>
      </c>
      <c r="E10775">
        <v>338.27</v>
      </c>
      <c r="F10775">
        <v>435.6</v>
      </c>
      <c r="G10775">
        <v>336.1</v>
      </c>
      <c r="H10775">
        <v>837.07</v>
      </c>
      <c r="I10775">
        <v>-5.84</v>
      </c>
      <c r="J10775">
        <v>-5.2</v>
      </c>
      <c r="K10775">
        <v>-0.6</v>
      </c>
    </row>
    <row r="10776" spans="1:11" x14ac:dyDescent="0.25">
      <c r="A10776" s="1">
        <v>41395</v>
      </c>
      <c r="B10776" t="s">
        <v>138</v>
      </c>
      <c r="C10776">
        <v>771.33</v>
      </c>
      <c r="D10776">
        <v>456.69</v>
      </c>
      <c r="E10776">
        <v>314.64</v>
      </c>
      <c r="F10776">
        <v>512.6</v>
      </c>
      <c r="G10776">
        <v>413.88</v>
      </c>
      <c r="H10776">
        <v>828.74</v>
      </c>
      <c r="I10776">
        <v>-5.0999999999999996</v>
      </c>
      <c r="J10776">
        <v>-0.77</v>
      </c>
      <c r="K10776">
        <v>0.36</v>
      </c>
    </row>
    <row r="10777" spans="1:11" x14ac:dyDescent="0.25">
      <c r="A10777" s="1">
        <v>41395</v>
      </c>
      <c r="B10777" t="s">
        <v>139</v>
      </c>
      <c r="C10777">
        <v>755.78</v>
      </c>
      <c r="D10777">
        <v>460.14</v>
      </c>
      <c r="E10777">
        <v>295.64</v>
      </c>
      <c r="F10777">
        <v>436.4</v>
      </c>
      <c r="G10777">
        <v>370.29</v>
      </c>
      <c r="H10777">
        <v>669.55</v>
      </c>
      <c r="I10777">
        <v>-4.96</v>
      </c>
      <c r="J10777">
        <v>-4.29</v>
      </c>
      <c r="K10777">
        <v>-0.5</v>
      </c>
    </row>
    <row r="10778" spans="1:11" x14ac:dyDescent="0.25">
      <c r="A10778" s="1">
        <v>41395</v>
      </c>
      <c r="B10778" t="s">
        <v>140</v>
      </c>
      <c r="C10778">
        <v>723.14</v>
      </c>
      <c r="D10778">
        <v>427.2</v>
      </c>
      <c r="E10778">
        <v>295.94</v>
      </c>
      <c r="F10778">
        <v>364.38</v>
      </c>
      <c r="G10778">
        <v>301.75</v>
      </c>
      <c r="H10778">
        <v>550.66999999999996</v>
      </c>
      <c r="I10778">
        <v>-6</v>
      </c>
      <c r="J10778">
        <v>-5.54</v>
      </c>
      <c r="K10778">
        <v>-1.72</v>
      </c>
    </row>
    <row r="10779" spans="1:11" x14ac:dyDescent="0.25">
      <c r="A10779" s="1">
        <v>41395</v>
      </c>
      <c r="B10779" t="s">
        <v>141</v>
      </c>
      <c r="C10779">
        <v>827.36</v>
      </c>
      <c r="D10779">
        <v>485.76</v>
      </c>
      <c r="E10779">
        <v>341.6</v>
      </c>
      <c r="F10779">
        <v>457.51</v>
      </c>
      <c r="G10779">
        <v>386.19</v>
      </c>
      <c r="H10779">
        <v>667</v>
      </c>
      <c r="I10779">
        <v>-1.29</v>
      </c>
      <c r="J10779">
        <v>-0.74</v>
      </c>
      <c r="K10779">
        <v>5.54</v>
      </c>
    </row>
    <row r="10780" spans="1:11" x14ac:dyDescent="0.25">
      <c r="A10780" s="1">
        <v>41395</v>
      </c>
      <c r="B10780" t="s">
        <v>142</v>
      </c>
      <c r="C10780">
        <v>746.71</v>
      </c>
      <c r="D10780">
        <v>438.17</v>
      </c>
      <c r="E10780">
        <v>308.54000000000002</v>
      </c>
      <c r="F10780">
        <v>399.2</v>
      </c>
      <c r="G10780">
        <v>326.52999999999997</v>
      </c>
      <c r="H10780">
        <v>616.41</v>
      </c>
      <c r="I10780">
        <v>-5.69</v>
      </c>
      <c r="J10780">
        <v>-5.27</v>
      </c>
      <c r="K10780">
        <v>-2.25</v>
      </c>
    </row>
    <row r="10781" spans="1:11" x14ac:dyDescent="0.25">
      <c r="A10781" s="1">
        <v>41395</v>
      </c>
      <c r="B10781" t="s">
        <v>143</v>
      </c>
      <c r="C10781">
        <v>789.25</v>
      </c>
      <c r="D10781">
        <v>461.89</v>
      </c>
      <c r="E10781">
        <v>327.36</v>
      </c>
      <c r="F10781">
        <v>394.37</v>
      </c>
      <c r="G10781">
        <v>341.94</v>
      </c>
      <c r="H10781">
        <v>522.57000000000005</v>
      </c>
      <c r="I10781">
        <v>-2.92</v>
      </c>
      <c r="J10781">
        <v>-2.46</v>
      </c>
      <c r="K10781">
        <v>-0.13</v>
      </c>
    </row>
    <row r="10782" spans="1:11" x14ac:dyDescent="0.25">
      <c r="A10782" s="1">
        <v>41395</v>
      </c>
      <c r="B10782" t="s">
        <v>144</v>
      </c>
      <c r="C10782">
        <v>751.16</v>
      </c>
      <c r="D10782">
        <v>425.16</v>
      </c>
      <c r="E10782">
        <v>326</v>
      </c>
      <c r="F10782">
        <v>399.12</v>
      </c>
      <c r="G10782">
        <v>317.5</v>
      </c>
      <c r="H10782">
        <v>655.93</v>
      </c>
      <c r="I10782">
        <v>-3.7</v>
      </c>
      <c r="J10782">
        <v>-1.8</v>
      </c>
      <c r="K10782">
        <v>-1.39</v>
      </c>
    </row>
    <row r="10783" spans="1:11" x14ac:dyDescent="0.25">
      <c r="A10783" s="1">
        <v>41395</v>
      </c>
      <c r="B10783" t="s">
        <v>145</v>
      </c>
      <c r="C10783">
        <v>780.8</v>
      </c>
      <c r="D10783">
        <v>431.64</v>
      </c>
      <c r="E10783">
        <v>349.16</v>
      </c>
      <c r="F10783">
        <v>413</v>
      </c>
      <c r="G10783">
        <v>348.71</v>
      </c>
      <c r="H10783">
        <v>570.76</v>
      </c>
      <c r="I10783">
        <v>-6.12</v>
      </c>
      <c r="J10783">
        <v>-2.67</v>
      </c>
      <c r="K10783">
        <v>-1.57</v>
      </c>
    </row>
    <row r="10784" spans="1:11" x14ac:dyDescent="0.25">
      <c r="A10784" s="1">
        <v>41395</v>
      </c>
      <c r="B10784" t="s">
        <v>146</v>
      </c>
      <c r="C10784">
        <v>781.03</v>
      </c>
      <c r="D10784">
        <v>437.7</v>
      </c>
      <c r="E10784">
        <v>343.33</v>
      </c>
      <c r="F10784">
        <v>429.9</v>
      </c>
      <c r="G10784">
        <v>367.36</v>
      </c>
      <c r="H10784">
        <v>590.85</v>
      </c>
      <c r="I10784">
        <v>-5.99</v>
      </c>
      <c r="J10784">
        <v>-1.18</v>
      </c>
      <c r="K10784">
        <v>-0.71</v>
      </c>
    </row>
    <row r="10785" spans="1:11" x14ac:dyDescent="0.25">
      <c r="A10785" s="1">
        <v>41395</v>
      </c>
      <c r="B10785" t="s">
        <v>2</v>
      </c>
      <c r="C10785">
        <v>746.39</v>
      </c>
      <c r="D10785">
        <v>417.99</v>
      </c>
      <c r="E10785">
        <v>328.4</v>
      </c>
      <c r="F10785">
        <v>414.06</v>
      </c>
      <c r="G10785">
        <v>332.91</v>
      </c>
      <c r="H10785">
        <v>633.16</v>
      </c>
      <c r="I10785">
        <v>-3.4</v>
      </c>
      <c r="J10785">
        <v>-2.79</v>
      </c>
      <c r="K10785">
        <v>3.98</v>
      </c>
    </row>
    <row r="10786" spans="1:11" x14ac:dyDescent="0.25">
      <c r="A10786" s="1">
        <v>41395</v>
      </c>
      <c r="B10786" t="s">
        <v>147</v>
      </c>
      <c r="C10786">
        <v>952.66</v>
      </c>
      <c r="D10786">
        <v>488.39</v>
      </c>
      <c r="E10786">
        <v>464.27</v>
      </c>
      <c r="F10786">
        <v>434.25</v>
      </c>
      <c r="G10786">
        <v>344.11</v>
      </c>
      <c r="H10786">
        <v>634.91</v>
      </c>
      <c r="I10786">
        <v>-6.03</v>
      </c>
      <c r="J10786">
        <v>-1.34</v>
      </c>
      <c r="K10786">
        <v>0.09</v>
      </c>
    </row>
    <row r="10787" spans="1:11" x14ac:dyDescent="0.25">
      <c r="A10787" s="1">
        <v>41395</v>
      </c>
      <c r="B10787" t="s">
        <v>148</v>
      </c>
      <c r="C10787">
        <v>888.8</v>
      </c>
      <c r="D10787">
        <v>458.37</v>
      </c>
      <c r="E10787">
        <v>430.43</v>
      </c>
      <c r="F10787">
        <v>401.43</v>
      </c>
      <c r="G10787">
        <v>336.93</v>
      </c>
      <c r="H10787">
        <v>544.67999999999995</v>
      </c>
      <c r="I10787">
        <v>-3.86</v>
      </c>
      <c r="J10787">
        <v>-3.64</v>
      </c>
      <c r="K10787">
        <v>-2.42</v>
      </c>
    </row>
    <row r="10788" spans="1:11" x14ac:dyDescent="0.25">
      <c r="A10788" s="1">
        <v>41395</v>
      </c>
      <c r="B10788" t="s">
        <v>149</v>
      </c>
      <c r="C10788">
        <v>846.56</v>
      </c>
      <c r="D10788">
        <v>441.79</v>
      </c>
      <c r="E10788">
        <v>404.77</v>
      </c>
      <c r="F10788">
        <v>404.78</v>
      </c>
      <c r="G10788">
        <v>345.65</v>
      </c>
      <c r="H10788">
        <v>539.32000000000005</v>
      </c>
      <c r="I10788">
        <v>-6.5</v>
      </c>
      <c r="J10788">
        <v>-5.64</v>
      </c>
      <c r="K10788">
        <v>0.93</v>
      </c>
    </row>
    <row r="10789" spans="1:11" x14ac:dyDescent="0.25">
      <c r="A10789" s="1">
        <v>41395</v>
      </c>
      <c r="B10789" t="s">
        <v>150</v>
      </c>
      <c r="C10789">
        <v>861.62</v>
      </c>
      <c r="D10789">
        <v>436.13</v>
      </c>
      <c r="E10789">
        <v>425.49</v>
      </c>
      <c r="F10789">
        <v>466.7</v>
      </c>
      <c r="G10789">
        <v>362.13</v>
      </c>
      <c r="H10789">
        <v>707.84</v>
      </c>
      <c r="I10789">
        <v>-2.8</v>
      </c>
      <c r="J10789">
        <v>-2.37</v>
      </c>
      <c r="K10789">
        <v>6.39</v>
      </c>
    </row>
    <row r="10790" spans="1:11" x14ac:dyDescent="0.25">
      <c r="A10790" s="1">
        <v>41395</v>
      </c>
      <c r="B10790" t="s">
        <v>151</v>
      </c>
      <c r="C10790">
        <v>785.62</v>
      </c>
      <c r="D10790">
        <v>461.46</v>
      </c>
      <c r="E10790">
        <v>324.16000000000003</v>
      </c>
      <c r="F10790">
        <v>356.63</v>
      </c>
      <c r="G10790">
        <v>298.05</v>
      </c>
      <c r="H10790">
        <v>524.91</v>
      </c>
      <c r="I10790">
        <v>-4.95</v>
      </c>
      <c r="J10790">
        <v>-2.2599999999999998</v>
      </c>
      <c r="K10790">
        <v>-0.82</v>
      </c>
    </row>
    <row r="10791" spans="1:11" x14ac:dyDescent="0.25">
      <c r="A10791" s="1">
        <v>41395</v>
      </c>
      <c r="B10791" t="s">
        <v>152</v>
      </c>
      <c r="C10791">
        <v>811.44</v>
      </c>
      <c r="D10791">
        <v>499.07</v>
      </c>
      <c r="E10791">
        <v>312.37</v>
      </c>
      <c r="F10791">
        <v>381.4</v>
      </c>
      <c r="G10791">
        <v>345.37</v>
      </c>
      <c r="H10791">
        <v>480.56</v>
      </c>
      <c r="I10791">
        <v>-5.32</v>
      </c>
      <c r="J10791">
        <v>-4.0599999999999996</v>
      </c>
      <c r="K10791">
        <v>-0.04</v>
      </c>
    </row>
    <row r="10792" spans="1:11" x14ac:dyDescent="0.25">
      <c r="A10792" s="1">
        <v>41395</v>
      </c>
      <c r="B10792" t="s">
        <v>153</v>
      </c>
      <c r="C10792">
        <v>836.67</v>
      </c>
      <c r="D10792">
        <v>493.98</v>
      </c>
      <c r="E10792">
        <v>342.69</v>
      </c>
      <c r="F10792">
        <v>477.34</v>
      </c>
      <c r="G10792">
        <v>431.87</v>
      </c>
      <c r="H10792">
        <v>587.4</v>
      </c>
      <c r="I10792">
        <v>-5.5</v>
      </c>
      <c r="J10792">
        <v>-5.2</v>
      </c>
      <c r="K10792">
        <v>2.16</v>
      </c>
    </row>
    <row r="10793" spans="1:11" x14ac:dyDescent="0.25">
      <c r="A10793" s="1">
        <v>41395</v>
      </c>
      <c r="B10793" t="s">
        <v>154</v>
      </c>
      <c r="C10793">
        <v>789.73</v>
      </c>
      <c r="D10793">
        <v>481.87</v>
      </c>
      <c r="E10793">
        <v>307.86</v>
      </c>
      <c r="F10793">
        <v>417.08</v>
      </c>
      <c r="G10793">
        <v>372.82</v>
      </c>
      <c r="H10793">
        <v>559.25</v>
      </c>
      <c r="I10793">
        <v>-5.58</v>
      </c>
      <c r="J10793">
        <v>-4.7699999999999996</v>
      </c>
      <c r="K10793">
        <v>0.32</v>
      </c>
    </row>
    <row r="10794" spans="1:11" x14ac:dyDescent="0.25">
      <c r="A10794" s="1">
        <v>41395</v>
      </c>
      <c r="B10794" t="s">
        <v>155</v>
      </c>
      <c r="C10794">
        <v>859.35</v>
      </c>
      <c r="D10794">
        <v>509.37</v>
      </c>
      <c r="E10794">
        <v>349.98</v>
      </c>
      <c r="F10794">
        <v>379.61</v>
      </c>
      <c r="G10794">
        <v>337.85</v>
      </c>
      <c r="H10794">
        <v>491.34</v>
      </c>
      <c r="I10794">
        <v>-5.52</v>
      </c>
      <c r="J10794">
        <v>-5.15</v>
      </c>
      <c r="K10794">
        <v>-1.5</v>
      </c>
    </row>
    <row r="10795" spans="1:11" x14ac:dyDescent="0.25">
      <c r="A10795" s="1">
        <v>41426</v>
      </c>
      <c r="B10795" t="s">
        <v>1</v>
      </c>
      <c r="C10795">
        <v>890.76</v>
      </c>
      <c r="D10795">
        <v>460.89</v>
      </c>
      <c r="E10795">
        <v>429.87</v>
      </c>
      <c r="F10795">
        <v>445.79</v>
      </c>
      <c r="G10795">
        <v>349.06</v>
      </c>
      <c r="H10795">
        <v>678.65</v>
      </c>
      <c r="I10795">
        <v>7.8</v>
      </c>
      <c r="J10795">
        <v>4.0999999999999996</v>
      </c>
      <c r="K10795">
        <v>6.54</v>
      </c>
    </row>
    <row r="10796" spans="1:11" x14ac:dyDescent="0.25">
      <c r="A10796" s="1">
        <v>41426</v>
      </c>
      <c r="B10796" t="s">
        <v>126</v>
      </c>
      <c r="C10796">
        <v>886.83</v>
      </c>
      <c r="D10796">
        <v>489.01</v>
      </c>
      <c r="E10796">
        <v>397.82</v>
      </c>
      <c r="F10796">
        <v>441.72</v>
      </c>
      <c r="G10796">
        <v>361.34</v>
      </c>
      <c r="H10796">
        <v>641.38</v>
      </c>
      <c r="I10796">
        <v>6.45</v>
      </c>
      <c r="J10796">
        <v>1.58</v>
      </c>
      <c r="K10796">
        <v>5.76</v>
      </c>
    </row>
    <row r="10797" spans="1:11" x14ac:dyDescent="0.25">
      <c r="A10797" s="1">
        <v>41426</v>
      </c>
      <c r="B10797" t="s">
        <v>127</v>
      </c>
      <c r="C10797">
        <v>828.76</v>
      </c>
      <c r="D10797">
        <v>449.22</v>
      </c>
      <c r="E10797">
        <v>379.54</v>
      </c>
      <c r="F10797">
        <v>447.7</v>
      </c>
      <c r="G10797">
        <v>346.68</v>
      </c>
      <c r="H10797">
        <v>734.25</v>
      </c>
      <c r="I10797">
        <v>6.73</v>
      </c>
      <c r="J10797">
        <v>2.87</v>
      </c>
      <c r="K10797">
        <v>5.27</v>
      </c>
    </row>
    <row r="10798" spans="1:11" x14ac:dyDescent="0.25">
      <c r="A10798" s="1">
        <v>41426</v>
      </c>
      <c r="B10798" t="s">
        <v>113</v>
      </c>
      <c r="C10798">
        <v>939.23</v>
      </c>
      <c r="D10798">
        <v>459.47</v>
      </c>
      <c r="E10798">
        <v>479.76</v>
      </c>
      <c r="F10798">
        <v>449.56</v>
      </c>
      <c r="G10798">
        <v>348.68</v>
      </c>
      <c r="H10798">
        <v>669.71</v>
      </c>
      <c r="I10798">
        <v>8.66</v>
      </c>
      <c r="J10798">
        <v>5.94</v>
      </c>
      <c r="K10798">
        <v>7</v>
      </c>
    </row>
    <row r="10799" spans="1:11" x14ac:dyDescent="0.25">
      <c r="A10799" s="1">
        <v>41426</v>
      </c>
      <c r="B10799" t="s">
        <v>128</v>
      </c>
      <c r="C10799">
        <v>906.77</v>
      </c>
      <c r="D10799">
        <v>448.35</v>
      </c>
      <c r="E10799">
        <v>458.42</v>
      </c>
      <c r="F10799">
        <v>433.61</v>
      </c>
      <c r="G10799">
        <v>332.77</v>
      </c>
      <c r="H10799">
        <v>670.77</v>
      </c>
      <c r="I10799">
        <v>8.75</v>
      </c>
      <c r="J10799">
        <v>4.51</v>
      </c>
      <c r="K10799">
        <v>8.84</v>
      </c>
    </row>
    <row r="10800" spans="1:11" x14ac:dyDescent="0.25">
      <c r="A10800" s="1">
        <v>41426</v>
      </c>
      <c r="B10800" t="s">
        <v>129</v>
      </c>
      <c r="C10800">
        <v>884.59</v>
      </c>
      <c r="D10800">
        <v>495.99</v>
      </c>
      <c r="E10800">
        <v>388.6</v>
      </c>
      <c r="F10800">
        <v>451.55</v>
      </c>
      <c r="G10800">
        <v>377.78</v>
      </c>
      <c r="H10800">
        <v>641.46</v>
      </c>
      <c r="I10800">
        <v>7.48</v>
      </c>
      <c r="J10800">
        <v>2.23</v>
      </c>
      <c r="K10800">
        <v>6.3</v>
      </c>
    </row>
    <row r="10801" spans="1:11" x14ac:dyDescent="0.25">
      <c r="A10801" s="1">
        <v>41426</v>
      </c>
      <c r="B10801" t="s">
        <v>130</v>
      </c>
      <c r="C10801">
        <v>963.81</v>
      </c>
      <c r="D10801">
        <v>512.22</v>
      </c>
      <c r="E10801">
        <v>451.59</v>
      </c>
      <c r="F10801">
        <v>537.29999999999995</v>
      </c>
      <c r="G10801">
        <v>390.14</v>
      </c>
      <c r="H10801">
        <v>1031.99</v>
      </c>
      <c r="I10801">
        <v>6.34</v>
      </c>
      <c r="J10801">
        <v>5.83</v>
      </c>
      <c r="K10801">
        <v>8.2899999999999991</v>
      </c>
    </row>
    <row r="10802" spans="1:11" x14ac:dyDescent="0.25">
      <c r="A10802" s="1">
        <v>41426</v>
      </c>
      <c r="B10802" t="s">
        <v>131</v>
      </c>
      <c r="C10802">
        <v>990.15</v>
      </c>
      <c r="D10802">
        <v>542.87</v>
      </c>
      <c r="E10802">
        <v>447.28</v>
      </c>
      <c r="F10802">
        <v>525.58000000000004</v>
      </c>
      <c r="G10802">
        <v>394.25</v>
      </c>
      <c r="H10802">
        <v>921.1</v>
      </c>
      <c r="I10802">
        <v>9.24</v>
      </c>
      <c r="J10802">
        <v>4.37</v>
      </c>
      <c r="K10802">
        <v>11.09</v>
      </c>
    </row>
    <row r="10803" spans="1:11" x14ac:dyDescent="0.25">
      <c r="A10803" s="1">
        <v>41426</v>
      </c>
      <c r="B10803" t="s">
        <v>132</v>
      </c>
      <c r="C10803">
        <v>882.31</v>
      </c>
      <c r="D10803">
        <v>490.03</v>
      </c>
      <c r="E10803">
        <v>392.28</v>
      </c>
      <c r="F10803">
        <v>431.98</v>
      </c>
      <c r="G10803">
        <v>361.85</v>
      </c>
      <c r="H10803">
        <v>591.6</v>
      </c>
      <c r="I10803">
        <v>5.85</v>
      </c>
      <c r="J10803">
        <v>-0.3</v>
      </c>
      <c r="K10803">
        <v>2.65</v>
      </c>
    </row>
    <row r="10804" spans="1:11" x14ac:dyDescent="0.25">
      <c r="A10804" s="1">
        <v>41426</v>
      </c>
      <c r="B10804" t="s">
        <v>133</v>
      </c>
      <c r="C10804">
        <v>950.79</v>
      </c>
      <c r="D10804">
        <v>507.2</v>
      </c>
      <c r="E10804">
        <v>443.59</v>
      </c>
      <c r="F10804">
        <v>394.94</v>
      </c>
      <c r="G10804">
        <v>333.82</v>
      </c>
      <c r="H10804">
        <v>542.14</v>
      </c>
      <c r="I10804">
        <v>6.51</v>
      </c>
      <c r="J10804">
        <v>1.07</v>
      </c>
      <c r="K10804">
        <v>5.16</v>
      </c>
    </row>
    <row r="10805" spans="1:11" x14ac:dyDescent="0.25">
      <c r="A10805" s="1">
        <v>41426</v>
      </c>
      <c r="B10805" t="s">
        <v>134</v>
      </c>
      <c r="C10805">
        <v>850.74</v>
      </c>
      <c r="D10805">
        <v>470.38</v>
      </c>
      <c r="E10805">
        <v>380.36</v>
      </c>
      <c r="F10805">
        <v>407.65</v>
      </c>
      <c r="G10805">
        <v>350.06</v>
      </c>
      <c r="H10805">
        <v>529.22</v>
      </c>
      <c r="I10805">
        <v>6</v>
      </c>
      <c r="J10805">
        <v>0.18</v>
      </c>
      <c r="K10805">
        <v>5.24</v>
      </c>
    </row>
    <row r="10806" spans="1:11" x14ac:dyDescent="0.25">
      <c r="A10806" s="1">
        <v>41426</v>
      </c>
      <c r="B10806" t="s">
        <v>135</v>
      </c>
      <c r="C10806">
        <v>853.12</v>
      </c>
      <c r="D10806">
        <v>481.43</v>
      </c>
      <c r="E10806">
        <v>371.69</v>
      </c>
      <c r="F10806">
        <v>414.28</v>
      </c>
      <c r="G10806">
        <v>331.38</v>
      </c>
      <c r="H10806">
        <v>643.70000000000005</v>
      </c>
      <c r="I10806">
        <v>5.95</v>
      </c>
      <c r="J10806">
        <v>3.8</v>
      </c>
      <c r="K10806">
        <v>7.32</v>
      </c>
    </row>
    <row r="10807" spans="1:11" x14ac:dyDescent="0.25">
      <c r="A10807" s="1">
        <v>41426</v>
      </c>
      <c r="B10807" t="s">
        <v>136</v>
      </c>
      <c r="C10807">
        <v>938</v>
      </c>
      <c r="D10807">
        <v>519.16999999999996</v>
      </c>
      <c r="E10807">
        <v>418.83</v>
      </c>
      <c r="F10807">
        <v>493.09</v>
      </c>
      <c r="G10807">
        <v>406.16</v>
      </c>
      <c r="H10807">
        <v>752.58</v>
      </c>
      <c r="I10807">
        <v>8.57</v>
      </c>
      <c r="J10807">
        <v>6.9</v>
      </c>
      <c r="K10807">
        <v>9.9700000000000006</v>
      </c>
    </row>
    <row r="10808" spans="1:11" x14ac:dyDescent="0.25">
      <c r="A10808" s="1">
        <v>41426</v>
      </c>
      <c r="B10808" t="s">
        <v>137</v>
      </c>
      <c r="C10808">
        <v>872.49</v>
      </c>
      <c r="D10808">
        <v>482.83</v>
      </c>
      <c r="E10808">
        <v>389.66</v>
      </c>
      <c r="F10808">
        <v>459.73</v>
      </c>
      <c r="G10808">
        <v>332.27</v>
      </c>
      <c r="H10808">
        <v>964.22</v>
      </c>
      <c r="I10808">
        <v>5.54</v>
      </c>
      <c r="J10808">
        <v>0.06</v>
      </c>
      <c r="K10808">
        <v>4.9000000000000004</v>
      </c>
    </row>
    <row r="10809" spans="1:11" x14ac:dyDescent="0.25">
      <c r="A10809" s="1">
        <v>41426</v>
      </c>
      <c r="B10809" t="s">
        <v>138</v>
      </c>
      <c r="C10809">
        <v>820.9</v>
      </c>
      <c r="D10809">
        <v>457.86</v>
      </c>
      <c r="E10809">
        <v>363.04</v>
      </c>
      <c r="F10809">
        <v>545.55999999999995</v>
      </c>
      <c r="G10809">
        <v>414.95</v>
      </c>
      <c r="H10809">
        <v>956.2</v>
      </c>
      <c r="I10809">
        <v>6.43</v>
      </c>
      <c r="J10809">
        <v>5.61</v>
      </c>
      <c r="K10809">
        <v>6.64</v>
      </c>
    </row>
    <row r="10810" spans="1:11" x14ac:dyDescent="0.25">
      <c r="A10810" s="1">
        <v>41426</v>
      </c>
      <c r="B10810" t="s">
        <v>139</v>
      </c>
      <c r="C10810">
        <v>821.66</v>
      </c>
      <c r="D10810">
        <v>451.79</v>
      </c>
      <c r="E10810">
        <v>369.87</v>
      </c>
      <c r="F10810">
        <v>474.46</v>
      </c>
      <c r="G10810">
        <v>363.59</v>
      </c>
      <c r="H10810">
        <v>837.67</v>
      </c>
      <c r="I10810">
        <v>8.7200000000000006</v>
      </c>
      <c r="J10810">
        <v>4.05</v>
      </c>
      <c r="K10810">
        <v>4.9800000000000004</v>
      </c>
    </row>
    <row r="10811" spans="1:11" x14ac:dyDescent="0.25">
      <c r="A10811" s="1">
        <v>41426</v>
      </c>
      <c r="B10811" t="s">
        <v>140</v>
      </c>
      <c r="C10811">
        <v>771.46</v>
      </c>
      <c r="D10811">
        <v>429.98</v>
      </c>
      <c r="E10811">
        <v>341.48</v>
      </c>
      <c r="F10811">
        <v>388.72</v>
      </c>
      <c r="G10811">
        <v>303.72000000000003</v>
      </c>
      <c r="H10811">
        <v>635.41999999999996</v>
      </c>
      <c r="I10811">
        <v>6.68</v>
      </c>
      <c r="J10811">
        <v>0.77</v>
      </c>
      <c r="K10811">
        <v>4.75</v>
      </c>
    </row>
    <row r="10812" spans="1:11" x14ac:dyDescent="0.25">
      <c r="A10812" s="1">
        <v>41426</v>
      </c>
      <c r="B10812" t="s">
        <v>141</v>
      </c>
      <c r="C10812">
        <v>877.16</v>
      </c>
      <c r="D10812">
        <v>483.02</v>
      </c>
      <c r="E10812">
        <v>394.14</v>
      </c>
      <c r="F10812">
        <v>485.05</v>
      </c>
      <c r="G10812">
        <v>384.02</v>
      </c>
      <c r="H10812">
        <v>769.59</v>
      </c>
      <c r="I10812">
        <v>6.02</v>
      </c>
      <c r="J10812">
        <v>5.24</v>
      </c>
      <c r="K10812">
        <v>11.65</v>
      </c>
    </row>
    <row r="10813" spans="1:11" x14ac:dyDescent="0.25">
      <c r="A10813" s="1">
        <v>41426</v>
      </c>
      <c r="B10813" t="s">
        <v>142</v>
      </c>
      <c r="C10813">
        <v>792.95</v>
      </c>
      <c r="D10813">
        <v>436.93</v>
      </c>
      <c r="E10813">
        <v>356.02</v>
      </c>
      <c r="F10813">
        <v>423.91</v>
      </c>
      <c r="G10813">
        <v>325.62</v>
      </c>
      <c r="H10813">
        <v>711.27</v>
      </c>
      <c r="I10813">
        <v>6.19</v>
      </c>
      <c r="J10813">
        <v>0.6</v>
      </c>
      <c r="K10813">
        <v>3.64</v>
      </c>
    </row>
    <row r="10814" spans="1:11" x14ac:dyDescent="0.25">
      <c r="A10814" s="1">
        <v>41426</v>
      </c>
      <c r="B10814" t="s">
        <v>143</v>
      </c>
      <c r="C10814">
        <v>842.6</v>
      </c>
      <c r="D10814">
        <v>463.07</v>
      </c>
      <c r="E10814">
        <v>379.53</v>
      </c>
      <c r="F10814">
        <v>421.03</v>
      </c>
      <c r="G10814">
        <v>342.83</v>
      </c>
      <c r="H10814">
        <v>605.86</v>
      </c>
      <c r="I10814">
        <v>6.76</v>
      </c>
      <c r="J10814">
        <v>4.1399999999999997</v>
      </c>
      <c r="K10814">
        <v>4.24</v>
      </c>
    </row>
    <row r="10815" spans="1:11" x14ac:dyDescent="0.25">
      <c r="A10815" s="1">
        <v>41426</v>
      </c>
      <c r="B10815" t="s">
        <v>144</v>
      </c>
      <c r="C10815">
        <v>804.77</v>
      </c>
      <c r="D10815">
        <v>438.26</v>
      </c>
      <c r="E10815">
        <v>366.51</v>
      </c>
      <c r="F10815">
        <v>427.62</v>
      </c>
      <c r="G10815">
        <v>327.27999999999997</v>
      </c>
      <c r="H10815">
        <v>737.46</v>
      </c>
      <c r="I10815">
        <v>7.14</v>
      </c>
      <c r="J10815">
        <v>5.21</v>
      </c>
      <c r="K10815">
        <v>5.43</v>
      </c>
    </row>
    <row r="10816" spans="1:11" x14ac:dyDescent="0.25">
      <c r="A10816" s="1">
        <v>41426</v>
      </c>
      <c r="B10816" t="s">
        <v>145</v>
      </c>
      <c r="C10816">
        <v>833.58</v>
      </c>
      <c r="D10816">
        <v>430.71</v>
      </c>
      <c r="E10816">
        <v>402.87</v>
      </c>
      <c r="F10816">
        <v>440.92</v>
      </c>
      <c r="G10816">
        <v>347.94</v>
      </c>
      <c r="H10816">
        <v>658.54</v>
      </c>
      <c r="I10816">
        <v>6.76</v>
      </c>
      <c r="J10816">
        <v>3.91</v>
      </c>
      <c r="K10816">
        <v>5.03</v>
      </c>
    </row>
    <row r="10817" spans="1:11" x14ac:dyDescent="0.25">
      <c r="A10817" s="1">
        <v>41426</v>
      </c>
      <c r="B10817" t="s">
        <v>146</v>
      </c>
      <c r="C10817">
        <v>838.6</v>
      </c>
      <c r="D10817">
        <v>443.63</v>
      </c>
      <c r="E10817">
        <v>394.97</v>
      </c>
      <c r="F10817">
        <v>461.58</v>
      </c>
      <c r="G10817">
        <v>372.32</v>
      </c>
      <c r="H10817">
        <v>679.71</v>
      </c>
      <c r="I10817">
        <v>7.37</v>
      </c>
      <c r="J10817">
        <v>6.1</v>
      </c>
      <c r="K10817">
        <v>6.49</v>
      </c>
    </row>
    <row r="10818" spans="1:11" x14ac:dyDescent="0.25">
      <c r="A10818" s="1">
        <v>41426</v>
      </c>
      <c r="B10818" t="s">
        <v>2</v>
      </c>
      <c r="C10818">
        <v>806.57</v>
      </c>
      <c r="D10818">
        <v>419.8</v>
      </c>
      <c r="E10818">
        <v>386.77</v>
      </c>
      <c r="F10818">
        <v>447.43</v>
      </c>
      <c r="G10818">
        <v>334.34</v>
      </c>
      <c r="H10818">
        <v>745.67</v>
      </c>
      <c r="I10818">
        <v>8.06</v>
      </c>
      <c r="J10818">
        <v>5.04</v>
      </c>
      <c r="K10818">
        <v>10.09</v>
      </c>
    </row>
    <row r="10819" spans="1:11" x14ac:dyDescent="0.25">
      <c r="A10819" s="1">
        <v>41426</v>
      </c>
      <c r="B10819" t="s">
        <v>147</v>
      </c>
      <c r="C10819">
        <v>1026.58</v>
      </c>
      <c r="D10819">
        <v>492.94</v>
      </c>
      <c r="E10819">
        <v>533.64</v>
      </c>
      <c r="F10819">
        <v>467.94</v>
      </c>
      <c r="G10819">
        <v>347.31</v>
      </c>
      <c r="H10819">
        <v>729.77</v>
      </c>
      <c r="I10819">
        <v>7.76</v>
      </c>
      <c r="J10819">
        <v>6.32</v>
      </c>
      <c r="K10819">
        <v>7.75</v>
      </c>
    </row>
    <row r="10820" spans="1:11" x14ac:dyDescent="0.25">
      <c r="A10820" s="1">
        <v>41426</v>
      </c>
      <c r="B10820" t="s">
        <v>148</v>
      </c>
      <c r="C10820">
        <v>975.47</v>
      </c>
      <c r="D10820">
        <v>458.86</v>
      </c>
      <c r="E10820">
        <v>516.61</v>
      </c>
      <c r="F10820">
        <v>440.57</v>
      </c>
      <c r="G10820">
        <v>337.3</v>
      </c>
      <c r="H10820">
        <v>653.73</v>
      </c>
      <c r="I10820">
        <v>9.75</v>
      </c>
      <c r="J10820">
        <v>5.76</v>
      </c>
      <c r="K10820">
        <v>6.75</v>
      </c>
    </row>
    <row r="10821" spans="1:11" x14ac:dyDescent="0.25">
      <c r="A10821" s="1">
        <v>41426</v>
      </c>
      <c r="B10821" t="s">
        <v>149</v>
      </c>
      <c r="C10821">
        <v>908.91</v>
      </c>
      <c r="D10821">
        <v>441.88</v>
      </c>
      <c r="E10821">
        <v>467.03</v>
      </c>
      <c r="F10821">
        <v>434.61</v>
      </c>
      <c r="G10821">
        <v>345.72</v>
      </c>
      <c r="H10821">
        <v>622.27</v>
      </c>
      <c r="I10821">
        <v>7.37</v>
      </c>
      <c r="J10821">
        <v>1.31</v>
      </c>
      <c r="K10821">
        <v>7.97</v>
      </c>
    </row>
    <row r="10822" spans="1:11" x14ac:dyDescent="0.25">
      <c r="A10822" s="1">
        <v>41426</v>
      </c>
      <c r="B10822" t="s">
        <v>150</v>
      </c>
      <c r="C10822">
        <v>948.2</v>
      </c>
      <c r="D10822">
        <v>434.01</v>
      </c>
      <c r="E10822">
        <v>514.19000000000005</v>
      </c>
      <c r="F10822">
        <v>513.6</v>
      </c>
      <c r="G10822">
        <v>360.36</v>
      </c>
      <c r="H10822">
        <v>855.43</v>
      </c>
      <c r="I10822">
        <v>10.050000000000001</v>
      </c>
      <c r="J10822">
        <v>7.44</v>
      </c>
      <c r="K10822">
        <v>10.41</v>
      </c>
    </row>
    <row r="10823" spans="1:11" x14ac:dyDescent="0.25">
      <c r="A10823" s="1">
        <v>41426</v>
      </c>
      <c r="B10823" t="s">
        <v>151</v>
      </c>
      <c r="C10823">
        <v>863.26</v>
      </c>
      <c r="D10823">
        <v>473.03</v>
      </c>
      <c r="E10823">
        <v>390.23</v>
      </c>
      <c r="F10823">
        <v>391.87</v>
      </c>
      <c r="G10823">
        <v>305.54000000000002</v>
      </c>
      <c r="H10823">
        <v>631.89</v>
      </c>
      <c r="I10823">
        <v>9.8800000000000008</v>
      </c>
      <c r="J10823">
        <v>7.4</v>
      </c>
      <c r="K10823">
        <v>8.77</v>
      </c>
    </row>
    <row r="10824" spans="1:11" x14ac:dyDescent="0.25">
      <c r="A10824" s="1">
        <v>41426</v>
      </c>
      <c r="B10824" t="s">
        <v>152</v>
      </c>
      <c r="C10824">
        <v>861.15</v>
      </c>
      <c r="D10824">
        <v>500.74</v>
      </c>
      <c r="E10824">
        <v>360.41</v>
      </c>
      <c r="F10824">
        <v>404.78</v>
      </c>
      <c r="G10824">
        <v>346.51</v>
      </c>
      <c r="H10824">
        <v>554.48</v>
      </c>
      <c r="I10824">
        <v>6.13</v>
      </c>
      <c r="J10824">
        <v>1.82</v>
      </c>
      <c r="K10824">
        <v>3.7</v>
      </c>
    </row>
    <row r="10825" spans="1:11" x14ac:dyDescent="0.25">
      <c r="A10825" s="1">
        <v>41426</v>
      </c>
      <c r="B10825" t="s">
        <v>153</v>
      </c>
      <c r="C10825">
        <v>891.2</v>
      </c>
      <c r="D10825">
        <v>495.76</v>
      </c>
      <c r="E10825">
        <v>395.44</v>
      </c>
      <c r="F10825">
        <v>508.46</v>
      </c>
      <c r="G10825">
        <v>433.42</v>
      </c>
      <c r="H10825">
        <v>677.8</v>
      </c>
      <c r="I10825">
        <v>6.52</v>
      </c>
      <c r="J10825">
        <v>0.98</v>
      </c>
      <c r="K10825">
        <v>8.34</v>
      </c>
    </row>
    <row r="10826" spans="1:11" x14ac:dyDescent="0.25">
      <c r="A10826" s="1">
        <v>41426</v>
      </c>
      <c r="B10826" t="s">
        <v>154</v>
      </c>
      <c r="C10826">
        <v>846.71</v>
      </c>
      <c r="D10826">
        <v>485.88</v>
      </c>
      <c r="E10826">
        <v>360.83</v>
      </c>
      <c r="F10826">
        <v>447.19</v>
      </c>
      <c r="G10826">
        <v>375.91</v>
      </c>
      <c r="H10826">
        <v>655.49</v>
      </c>
      <c r="I10826">
        <v>7.22</v>
      </c>
      <c r="J10826">
        <v>2.1</v>
      </c>
      <c r="K10826">
        <v>7.14</v>
      </c>
    </row>
    <row r="10827" spans="1:11" x14ac:dyDescent="0.25">
      <c r="A10827" s="1">
        <v>41426</v>
      </c>
      <c r="B10827" t="s">
        <v>155</v>
      </c>
      <c r="C10827">
        <v>944.76</v>
      </c>
      <c r="D10827">
        <v>507.23</v>
      </c>
      <c r="E10827">
        <v>437.53</v>
      </c>
      <c r="F10827">
        <v>417.34</v>
      </c>
      <c r="G10827">
        <v>336.43</v>
      </c>
      <c r="H10827">
        <v>614.28</v>
      </c>
      <c r="I10827">
        <v>9.94</v>
      </c>
      <c r="J10827">
        <v>4.28</v>
      </c>
      <c r="K10827">
        <v>4.42</v>
      </c>
    </row>
    <row r="10828" spans="1:11" x14ac:dyDescent="0.25">
      <c r="A10828" s="1">
        <v>41456</v>
      </c>
      <c r="B10828" t="s">
        <v>1</v>
      </c>
      <c r="C10828">
        <v>835.95</v>
      </c>
      <c r="D10828">
        <v>461.43</v>
      </c>
      <c r="E10828">
        <v>374.52</v>
      </c>
      <c r="F10828">
        <v>418.37</v>
      </c>
      <c r="G10828">
        <v>349.48</v>
      </c>
      <c r="H10828">
        <v>591.24</v>
      </c>
      <c r="I10828">
        <v>-6.15</v>
      </c>
      <c r="J10828">
        <v>-2.2999999999999998</v>
      </c>
      <c r="K10828">
        <v>-0.3</v>
      </c>
    </row>
    <row r="10829" spans="1:11" x14ac:dyDescent="0.25">
      <c r="A10829" s="1">
        <v>41456</v>
      </c>
      <c r="B10829" t="s">
        <v>126</v>
      </c>
      <c r="C10829">
        <v>833.78</v>
      </c>
      <c r="D10829">
        <v>487.92</v>
      </c>
      <c r="E10829">
        <v>345.86</v>
      </c>
      <c r="F10829">
        <v>415.3</v>
      </c>
      <c r="G10829">
        <v>360.54</v>
      </c>
      <c r="H10829">
        <v>557.62</v>
      </c>
      <c r="I10829">
        <v>-5.98</v>
      </c>
      <c r="J10829">
        <v>-4.5</v>
      </c>
      <c r="K10829">
        <v>-0.68</v>
      </c>
    </row>
    <row r="10830" spans="1:11" x14ac:dyDescent="0.25">
      <c r="A10830" s="1">
        <v>41456</v>
      </c>
      <c r="B10830" t="s">
        <v>127</v>
      </c>
      <c r="C10830">
        <v>780.36</v>
      </c>
      <c r="D10830">
        <v>450.57</v>
      </c>
      <c r="E10830">
        <v>329.79</v>
      </c>
      <c r="F10830">
        <v>421.55</v>
      </c>
      <c r="G10830">
        <v>347.72</v>
      </c>
      <c r="H10830">
        <v>637.99</v>
      </c>
      <c r="I10830">
        <v>-5.84</v>
      </c>
      <c r="J10830">
        <v>-3.14</v>
      </c>
      <c r="K10830">
        <v>-1.03</v>
      </c>
    </row>
    <row r="10831" spans="1:11" x14ac:dyDescent="0.25">
      <c r="A10831" s="1">
        <v>41456</v>
      </c>
      <c r="B10831" t="s">
        <v>113</v>
      </c>
      <c r="C10831">
        <v>875.25</v>
      </c>
      <c r="D10831">
        <v>458.99</v>
      </c>
      <c r="E10831">
        <v>416.26</v>
      </c>
      <c r="F10831">
        <v>418.94</v>
      </c>
      <c r="G10831">
        <v>348.33</v>
      </c>
      <c r="H10831">
        <v>581.04</v>
      </c>
      <c r="I10831">
        <v>-6.81</v>
      </c>
      <c r="J10831">
        <v>-1.28</v>
      </c>
      <c r="K10831">
        <v>-0.42</v>
      </c>
    </row>
    <row r="10832" spans="1:11" x14ac:dyDescent="0.25">
      <c r="A10832" s="1">
        <v>41456</v>
      </c>
      <c r="B10832" t="s">
        <v>128</v>
      </c>
      <c r="C10832">
        <v>849.48</v>
      </c>
      <c r="D10832">
        <v>449.13</v>
      </c>
      <c r="E10832">
        <v>400.35</v>
      </c>
      <c r="F10832">
        <v>406.2</v>
      </c>
      <c r="G10832">
        <v>333.34</v>
      </c>
      <c r="H10832">
        <v>585.78</v>
      </c>
      <c r="I10832">
        <v>-6.32</v>
      </c>
      <c r="J10832">
        <v>-2.09</v>
      </c>
      <c r="K10832">
        <v>0.62</v>
      </c>
    </row>
    <row r="10833" spans="1:11" x14ac:dyDescent="0.25">
      <c r="A10833" s="1">
        <v>41456</v>
      </c>
      <c r="B10833" t="s">
        <v>129</v>
      </c>
      <c r="C10833">
        <v>847.13</v>
      </c>
      <c r="D10833">
        <v>499.08</v>
      </c>
      <c r="E10833">
        <v>348.05</v>
      </c>
      <c r="F10833">
        <v>432.45</v>
      </c>
      <c r="G10833">
        <v>380.12</v>
      </c>
      <c r="H10833">
        <v>574.55999999999995</v>
      </c>
      <c r="I10833">
        <v>-4.2300000000000004</v>
      </c>
      <c r="J10833">
        <v>-2.1</v>
      </c>
      <c r="K10833">
        <v>1.67</v>
      </c>
    </row>
    <row r="10834" spans="1:11" x14ac:dyDescent="0.25">
      <c r="A10834" s="1">
        <v>41456</v>
      </c>
      <c r="B10834" t="s">
        <v>130</v>
      </c>
      <c r="C10834">
        <v>908.58</v>
      </c>
      <c r="D10834">
        <v>518.17999999999995</v>
      </c>
      <c r="E10834">
        <v>390.4</v>
      </c>
      <c r="F10834">
        <v>506.52</v>
      </c>
      <c r="G10834">
        <v>394.66</v>
      </c>
      <c r="H10834">
        <v>892.16</v>
      </c>
      <c r="I10834">
        <v>-5.73</v>
      </c>
      <c r="J10834">
        <v>-0.23</v>
      </c>
      <c r="K10834">
        <v>1.95</v>
      </c>
    </row>
    <row r="10835" spans="1:11" x14ac:dyDescent="0.25">
      <c r="A10835" s="1">
        <v>41456</v>
      </c>
      <c r="B10835" t="s">
        <v>131</v>
      </c>
      <c r="C10835">
        <v>933.09</v>
      </c>
      <c r="D10835">
        <v>545.61</v>
      </c>
      <c r="E10835">
        <v>387.48</v>
      </c>
      <c r="F10835">
        <v>495.31</v>
      </c>
      <c r="G10835">
        <v>396.22</v>
      </c>
      <c r="H10835">
        <v>797.95</v>
      </c>
      <c r="I10835">
        <v>-5.76</v>
      </c>
      <c r="J10835">
        <v>-1.64</v>
      </c>
      <c r="K10835">
        <v>4.5599999999999996</v>
      </c>
    </row>
    <row r="10836" spans="1:11" x14ac:dyDescent="0.25">
      <c r="A10836" s="1">
        <v>41456</v>
      </c>
      <c r="B10836" t="s">
        <v>132</v>
      </c>
      <c r="C10836">
        <v>830.19</v>
      </c>
      <c r="D10836">
        <v>490.21</v>
      </c>
      <c r="E10836">
        <v>339.98</v>
      </c>
      <c r="F10836">
        <v>406.45</v>
      </c>
      <c r="G10836">
        <v>362</v>
      </c>
      <c r="H10836">
        <v>512.74</v>
      </c>
      <c r="I10836">
        <v>-5.91</v>
      </c>
      <c r="J10836">
        <v>-6.19</v>
      </c>
      <c r="K10836">
        <v>-3.45</v>
      </c>
    </row>
    <row r="10837" spans="1:11" x14ac:dyDescent="0.25">
      <c r="A10837" s="1">
        <v>41456</v>
      </c>
      <c r="B10837" t="s">
        <v>133</v>
      </c>
      <c r="C10837">
        <v>893.95</v>
      </c>
      <c r="D10837">
        <v>509.52</v>
      </c>
      <c r="E10837">
        <v>384.43</v>
      </c>
      <c r="F10837">
        <v>371.32</v>
      </c>
      <c r="G10837">
        <v>335.35</v>
      </c>
      <c r="H10837">
        <v>469.82</v>
      </c>
      <c r="I10837">
        <v>-5.98</v>
      </c>
      <c r="J10837">
        <v>-4.97</v>
      </c>
      <c r="K10837">
        <v>-1.46</v>
      </c>
    </row>
    <row r="10838" spans="1:11" x14ac:dyDescent="0.25">
      <c r="A10838" s="1">
        <v>41456</v>
      </c>
      <c r="B10838" t="s">
        <v>134</v>
      </c>
      <c r="C10838">
        <v>799.17</v>
      </c>
      <c r="D10838">
        <v>469.52</v>
      </c>
      <c r="E10838">
        <v>329.65</v>
      </c>
      <c r="F10838">
        <v>382.95</v>
      </c>
      <c r="G10838">
        <v>349.43</v>
      </c>
      <c r="H10838">
        <v>458.68</v>
      </c>
      <c r="I10838">
        <v>-6.06</v>
      </c>
      <c r="J10838">
        <v>-5.89</v>
      </c>
      <c r="K10838">
        <v>-1.31</v>
      </c>
    </row>
    <row r="10839" spans="1:11" x14ac:dyDescent="0.25">
      <c r="A10839" s="1">
        <v>41456</v>
      </c>
      <c r="B10839" t="s">
        <v>135</v>
      </c>
      <c r="C10839">
        <v>801.99</v>
      </c>
      <c r="D10839">
        <v>479.58</v>
      </c>
      <c r="E10839">
        <v>322.41000000000003</v>
      </c>
      <c r="F10839">
        <v>389.46</v>
      </c>
      <c r="G10839">
        <v>330.12</v>
      </c>
      <c r="H10839">
        <v>558.34</v>
      </c>
      <c r="I10839">
        <v>-5.99</v>
      </c>
      <c r="J10839">
        <v>-2.42</v>
      </c>
      <c r="K10839">
        <v>0.7</v>
      </c>
    </row>
    <row r="10840" spans="1:11" x14ac:dyDescent="0.25">
      <c r="A10840" s="1">
        <v>41456</v>
      </c>
      <c r="B10840" t="s">
        <v>136</v>
      </c>
      <c r="C10840">
        <v>879.56</v>
      </c>
      <c r="D10840">
        <v>501.31</v>
      </c>
      <c r="E10840">
        <v>378.25</v>
      </c>
      <c r="F10840">
        <v>462.37</v>
      </c>
      <c r="G10840">
        <v>392.19</v>
      </c>
      <c r="H10840">
        <v>679.65</v>
      </c>
      <c r="I10840">
        <v>-6.23</v>
      </c>
      <c r="J10840">
        <v>0.24</v>
      </c>
      <c r="K10840">
        <v>3.27</v>
      </c>
    </row>
    <row r="10841" spans="1:11" x14ac:dyDescent="0.25">
      <c r="A10841" s="1">
        <v>41456</v>
      </c>
      <c r="B10841" t="s">
        <v>137</v>
      </c>
      <c r="C10841">
        <v>823.91</v>
      </c>
      <c r="D10841">
        <v>486.21</v>
      </c>
      <c r="E10841">
        <v>337.7</v>
      </c>
      <c r="F10841">
        <v>434.13</v>
      </c>
      <c r="G10841">
        <v>334.6</v>
      </c>
      <c r="H10841">
        <v>835.69</v>
      </c>
      <c r="I10841">
        <v>-5.57</v>
      </c>
      <c r="J10841">
        <v>-5.52</v>
      </c>
      <c r="K10841">
        <v>-1.0900000000000001</v>
      </c>
    </row>
    <row r="10842" spans="1:11" x14ac:dyDescent="0.25">
      <c r="A10842" s="1">
        <v>41456</v>
      </c>
      <c r="B10842" t="s">
        <v>138</v>
      </c>
      <c r="C10842">
        <v>774.89</v>
      </c>
      <c r="D10842">
        <v>459.05</v>
      </c>
      <c r="E10842">
        <v>315.83999999999997</v>
      </c>
      <c r="F10842">
        <v>515.01</v>
      </c>
      <c r="G10842">
        <v>416.03</v>
      </c>
      <c r="H10842">
        <v>831.89</v>
      </c>
      <c r="I10842">
        <v>-5.6</v>
      </c>
      <c r="J10842">
        <v>-0.31</v>
      </c>
      <c r="K10842">
        <v>0.16</v>
      </c>
    </row>
    <row r="10843" spans="1:11" x14ac:dyDescent="0.25">
      <c r="A10843" s="1">
        <v>41456</v>
      </c>
      <c r="B10843" t="s">
        <v>139</v>
      </c>
      <c r="C10843">
        <v>780.95</v>
      </c>
      <c r="D10843">
        <v>457.51</v>
      </c>
      <c r="E10843">
        <v>323.44</v>
      </c>
      <c r="F10843">
        <v>450.97</v>
      </c>
      <c r="G10843">
        <v>368.21</v>
      </c>
      <c r="H10843">
        <v>732.54</v>
      </c>
      <c r="I10843">
        <v>-4.95</v>
      </c>
      <c r="J10843">
        <v>-1.1000000000000001</v>
      </c>
      <c r="K10843">
        <v>0.02</v>
      </c>
    </row>
    <row r="10844" spans="1:11" x14ac:dyDescent="0.25">
      <c r="A10844" s="1">
        <v>41456</v>
      </c>
      <c r="B10844" t="s">
        <v>140</v>
      </c>
      <c r="C10844">
        <v>727.68</v>
      </c>
      <c r="D10844">
        <v>431.74</v>
      </c>
      <c r="E10844">
        <v>295.94</v>
      </c>
      <c r="F10844">
        <v>366.68</v>
      </c>
      <c r="G10844">
        <v>304.95999999999998</v>
      </c>
      <c r="H10844">
        <v>550.66</v>
      </c>
      <c r="I10844">
        <v>-5.67</v>
      </c>
      <c r="J10844">
        <v>-4.95</v>
      </c>
      <c r="K10844">
        <v>-1.44</v>
      </c>
    </row>
    <row r="10845" spans="1:11" x14ac:dyDescent="0.25">
      <c r="A10845" s="1">
        <v>41456</v>
      </c>
      <c r="B10845" t="s">
        <v>141</v>
      </c>
      <c r="C10845">
        <v>825.43</v>
      </c>
      <c r="D10845">
        <v>483.83</v>
      </c>
      <c r="E10845">
        <v>341.6</v>
      </c>
      <c r="F10845">
        <v>456.43</v>
      </c>
      <c r="G10845">
        <v>384.68</v>
      </c>
      <c r="H10845">
        <v>667</v>
      </c>
      <c r="I10845">
        <v>-5.9</v>
      </c>
      <c r="J10845">
        <v>-0.97</v>
      </c>
      <c r="K10845">
        <v>5.0199999999999996</v>
      </c>
    </row>
    <row r="10846" spans="1:11" x14ac:dyDescent="0.25">
      <c r="A10846" s="1">
        <v>41456</v>
      </c>
      <c r="B10846" t="s">
        <v>142</v>
      </c>
      <c r="C10846">
        <v>747.19</v>
      </c>
      <c r="D10846">
        <v>438.65</v>
      </c>
      <c r="E10846">
        <v>308.54000000000002</v>
      </c>
      <c r="F10846">
        <v>399.45</v>
      </c>
      <c r="G10846">
        <v>326.89</v>
      </c>
      <c r="H10846">
        <v>616.39</v>
      </c>
      <c r="I10846">
        <v>-5.77</v>
      </c>
      <c r="J10846">
        <v>-5.21</v>
      </c>
      <c r="K10846">
        <v>-2.31</v>
      </c>
    </row>
    <row r="10847" spans="1:11" x14ac:dyDescent="0.25">
      <c r="A10847" s="1">
        <v>41456</v>
      </c>
      <c r="B10847" t="s">
        <v>143</v>
      </c>
      <c r="C10847">
        <v>791.43</v>
      </c>
      <c r="D10847">
        <v>462.5</v>
      </c>
      <c r="E10847">
        <v>328.93</v>
      </c>
      <c r="F10847">
        <v>395.48</v>
      </c>
      <c r="G10847">
        <v>342.42</v>
      </c>
      <c r="H10847">
        <v>525.1</v>
      </c>
      <c r="I10847">
        <v>-6.07</v>
      </c>
      <c r="J10847">
        <v>-2.19</v>
      </c>
      <c r="K10847">
        <v>-2.08</v>
      </c>
    </row>
    <row r="10848" spans="1:11" x14ac:dyDescent="0.25">
      <c r="A10848" s="1">
        <v>41456</v>
      </c>
      <c r="B10848" t="s">
        <v>144</v>
      </c>
      <c r="C10848">
        <v>757.34</v>
      </c>
      <c r="D10848">
        <v>427.61</v>
      </c>
      <c r="E10848">
        <v>329.73</v>
      </c>
      <c r="F10848">
        <v>402.43</v>
      </c>
      <c r="G10848">
        <v>319.32</v>
      </c>
      <c r="H10848">
        <v>663.42</v>
      </c>
      <c r="I10848">
        <v>-5.89</v>
      </c>
      <c r="J10848">
        <v>-0.99</v>
      </c>
      <c r="K10848">
        <v>-0.8</v>
      </c>
    </row>
    <row r="10849" spans="1:11" x14ac:dyDescent="0.25">
      <c r="A10849" s="1">
        <v>41456</v>
      </c>
      <c r="B10849" t="s">
        <v>145</v>
      </c>
      <c r="C10849">
        <v>779</v>
      </c>
      <c r="D10849">
        <v>429.86</v>
      </c>
      <c r="E10849">
        <v>349.14</v>
      </c>
      <c r="F10849">
        <v>412.04</v>
      </c>
      <c r="G10849">
        <v>347.25</v>
      </c>
      <c r="H10849">
        <v>570.69000000000005</v>
      </c>
      <c r="I10849">
        <v>-6.55</v>
      </c>
      <c r="J10849">
        <v>-2.89</v>
      </c>
      <c r="K10849">
        <v>-2.33</v>
      </c>
    </row>
    <row r="10850" spans="1:11" x14ac:dyDescent="0.25">
      <c r="A10850" s="1">
        <v>41456</v>
      </c>
      <c r="B10850" t="s">
        <v>146</v>
      </c>
      <c r="C10850">
        <v>784.75</v>
      </c>
      <c r="D10850">
        <v>442.45</v>
      </c>
      <c r="E10850">
        <v>342.3</v>
      </c>
      <c r="F10850">
        <v>431.95</v>
      </c>
      <c r="G10850">
        <v>371.32</v>
      </c>
      <c r="H10850">
        <v>589.04</v>
      </c>
      <c r="I10850">
        <v>-6.42</v>
      </c>
      <c r="J10850">
        <v>-0.71</v>
      </c>
      <c r="K10850">
        <v>-0.53</v>
      </c>
    </row>
    <row r="10851" spans="1:11" x14ac:dyDescent="0.25">
      <c r="A10851" s="1">
        <v>41456</v>
      </c>
      <c r="B10851" t="s">
        <v>2</v>
      </c>
      <c r="C10851">
        <v>767.44</v>
      </c>
      <c r="D10851">
        <v>420.52</v>
      </c>
      <c r="E10851">
        <v>346.92</v>
      </c>
      <c r="F10851">
        <v>425.73</v>
      </c>
      <c r="G10851">
        <v>334.91</v>
      </c>
      <c r="H10851">
        <v>668.87</v>
      </c>
      <c r="I10851">
        <v>-4.8499999999999996</v>
      </c>
      <c r="J10851">
        <v>-0.05</v>
      </c>
      <c r="K10851">
        <v>4.6100000000000003</v>
      </c>
    </row>
    <row r="10852" spans="1:11" x14ac:dyDescent="0.25">
      <c r="A10852" s="1">
        <v>41456</v>
      </c>
      <c r="B10852" t="s">
        <v>147</v>
      </c>
      <c r="C10852">
        <v>955</v>
      </c>
      <c r="D10852">
        <v>492.45</v>
      </c>
      <c r="E10852">
        <v>462.55</v>
      </c>
      <c r="F10852">
        <v>435.33</v>
      </c>
      <c r="G10852">
        <v>346.96</v>
      </c>
      <c r="H10852">
        <v>632.55999999999995</v>
      </c>
      <c r="I10852">
        <v>-6.97</v>
      </c>
      <c r="J10852">
        <v>-1.1000000000000001</v>
      </c>
      <c r="K10852">
        <v>0.23</v>
      </c>
    </row>
    <row r="10853" spans="1:11" x14ac:dyDescent="0.25">
      <c r="A10853" s="1">
        <v>41456</v>
      </c>
      <c r="B10853" t="s">
        <v>148</v>
      </c>
      <c r="C10853">
        <v>906.45</v>
      </c>
      <c r="D10853">
        <v>458.67</v>
      </c>
      <c r="E10853">
        <v>447.78</v>
      </c>
      <c r="F10853">
        <v>409.38</v>
      </c>
      <c r="G10853">
        <v>337.16</v>
      </c>
      <c r="H10853">
        <v>566.65</v>
      </c>
      <c r="I10853">
        <v>-7.08</v>
      </c>
      <c r="J10853">
        <v>-1.73</v>
      </c>
      <c r="K10853">
        <v>-0.96</v>
      </c>
    </row>
    <row r="10854" spans="1:11" x14ac:dyDescent="0.25">
      <c r="A10854" s="1">
        <v>41456</v>
      </c>
      <c r="B10854" t="s">
        <v>149</v>
      </c>
      <c r="C10854">
        <v>848.95</v>
      </c>
      <c r="D10854">
        <v>443.29</v>
      </c>
      <c r="E10854">
        <v>405.66</v>
      </c>
      <c r="F10854">
        <v>405.92</v>
      </c>
      <c r="G10854">
        <v>346.83</v>
      </c>
      <c r="H10854">
        <v>540.5</v>
      </c>
      <c r="I10854">
        <v>-6.6</v>
      </c>
      <c r="J10854">
        <v>-5.37</v>
      </c>
      <c r="K10854">
        <v>-1.61</v>
      </c>
    </row>
    <row r="10855" spans="1:11" x14ac:dyDescent="0.25">
      <c r="A10855" s="1">
        <v>41456</v>
      </c>
      <c r="B10855" t="s">
        <v>150</v>
      </c>
      <c r="C10855">
        <v>885.53</v>
      </c>
      <c r="D10855">
        <v>434.9</v>
      </c>
      <c r="E10855">
        <v>450.63</v>
      </c>
      <c r="F10855">
        <v>479.65</v>
      </c>
      <c r="G10855">
        <v>361.12</v>
      </c>
      <c r="H10855">
        <v>749.7</v>
      </c>
      <c r="I10855">
        <v>-6.61</v>
      </c>
      <c r="J10855">
        <v>0.34</v>
      </c>
      <c r="K10855">
        <v>2.59</v>
      </c>
    </row>
    <row r="10856" spans="1:11" x14ac:dyDescent="0.25">
      <c r="A10856" s="1">
        <v>41456</v>
      </c>
      <c r="B10856" t="s">
        <v>151</v>
      </c>
      <c r="C10856">
        <v>815.63</v>
      </c>
      <c r="D10856">
        <v>472.69</v>
      </c>
      <c r="E10856">
        <v>342.94</v>
      </c>
      <c r="F10856">
        <v>370.24</v>
      </c>
      <c r="G10856">
        <v>305.32</v>
      </c>
      <c r="H10856">
        <v>555.29999999999995</v>
      </c>
      <c r="I10856">
        <v>-5.52</v>
      </c>
      <c r="J10856">
        <v>1.47</v>
      </c>
      <c r="K10856">
        <v>2.61</v>
      </c>
    </row>
    <row r="10857" spans="1:11" x14ac:dyDescent="0.25">
      <c r="A10857" s="1">
        <v>41456</v>
      </c>
      <c r="B10857" t="s">
        <v>152</v>
      </c>
      <c r="C10857">
        <v>818.12</v>
      </c>
      <c r="D10857">
        <v>500.49</v>
      </c>
      <c r="E10857">
        <v>317.63</v>
      </c>
      <c r="F10857">
        <v>384.55</v>
      </c>
      <c r="G10857">
        <v>346.34</v>
      </c>
      <c r="H10857">
        <v>488.66</v>
      </c>
      <c r="I10857">
        <v>-5</v>
      </c>
      <c r="J10857">
        <v>-3.27</v>
      </c>
      <c r="K10857">
        <v>-1.74</v>
      </c>
    </row>
    <row r="10858" spans="1:11" x14ac:dyDescent="0.25">
      <c r="A10858" s="1">
        <v>41456</v>
      </c>
      <c r="B10858" t="s">
        <v>153</v>
      </c>
      <c r="C10858">
        <v>840.27</v>
      </c>
      <c r="D10858">
        <v>497.58</v>
      </c>
      <c r="E10858">
        <v>342.69</v>
      </c>
      <c r="F10858">
        <v>479.43</v>
      </c>
      <c r="G10858">
        <v>435.02</v>
      </c>
      <c r="H10858">
        <v>587.38</v>
      </c>
      <c r="I10858">
        <v>-5.71</v>
      </c>
      <c r="J10858">
        <v>-4.79</v>
      </c>
      <c r="K10858">
        <v>2</v>
      </c>
    </row>
    <row r="10859" spans="1:11" x14ac:dyDescent="0.25">
      <c r="A10859" s="1">
        <v>41456</v>
      </c>
      <c r="B10859" t="s">
        <v>154</v>
      </c>
      <c r="C10859">
        <v>837.61</v>
      </c>
      <c r="D10859">
        <v>491.79</v>
      </c>
      <c r="E10859">
        <v>345.82</v>
      </c>
      <c r="F10859">
        <v>442.41</v>
      </c>
      <c r="G10859">
        <v>380.5</v>
      </c>
      <c r="H10859">
        <v>628.22</v>
      </c>
      <c r="I10859">
        <v>-1.07</v>
      </c>
      <c r="J10859">
        <v>1</v>
      </c>
      <c r="K10859">
        <v>5.96</v>
      </c>
    </row>
    <row r="10860" spans="1:11" x14ac:dyDescent="0.25">
      <c r="A10860" s="1">
        <v>41456</v>
      </c>
      <c r="B10860" t="s">
        <v>155</v>
      </c>
      <c r="C10860">
        <v>889.51</v>
      </c>
      <c r="D10860">
        <v>510.32</v>
      </c>
      <c r="E10860">
        <v>379.19</v>
      </c>
      <c r="F10860">
        <v>392.93</v>
      </c>
      <c r="G10860">
        <v>338.48</v>
      </c>
      <c r="H10860">
        <v>532.39</v>
      </c>
      <c r="I10860">
        <v>-5.85</v>
      </c>
      <c r="J10860">
        <v>-1.82</v>
      </c>
      <c r="K10860">
        <v>-1.79</v>
      </c>
    </row>
    <row r="10861" spans="1:11" x14ac:dyDescent="0.25">
      <c r="A10861" s="1">
        <v>41487</v>
      </c>
      <c r="B10861" t="s">
        <v>1</v>
      </c>
      <c r="C10861">
        <v>840.76</v>
      </c>
      <c r="D10861">
        <v>463.03</v>
      </c>
      <c r="E10861">
        <v>377.73</v>
      </c>
      <c r="F10861">
        <v>420.8</v>
      </c>
      <c r="G10861">
        <v>350.7</v>
      </c>
      <c r="H10861">
        <v>596.32000000000005</v>
      </c>
      <c r="I10861">
        <v>0.57999999999999996</v>
      </c>
      <c r="J10861">
        <v>-1.74</v>
      </c>
      <c r="K10861">
        <v>-0.51</v>
      </c>
    </row>
    <row r="10862" spans="1:11" x14ac:dyDescent="0.25">
      <c r="A10862" s="1">
        <v>41487</v>
      </c>
      <c r="B10862" t="s">
        <v>126</v>
      </c>
      <c r="C10862">
        <v>841.03</v>
      </c>
      <c r="D10862">
        <v>490.29</v>
      </c>
      <c r="E10862">
        <v>350.74</v>
      </c>
      <c r="F10862">
        <v>418.92</v>
      </c>
      <c r="G10862">
        <v>362.31</v>
      </c>
      <c r="H10862">
        <v>565.48</v>
      </c>
      <c r="I10862">
        <v>0.87</v>
      </c>
      <c r="J10862">
        <v>-3.67</v>
      </c>
      <c r="K10862">
        <v>-1.34</v>
      </c>
    </row>
    <row r="10863" spans="1:11" x14ac:dyDescent="0.25">
      <c r="A10863" s="1">
        <v>41487</v>
      </c>
      <c r="B10863" t="s">
        <v>127</v>
      </c>
      <c r="C10863">
        <v>782.93</v>
      </c>
      <c r="D10863">
        <v>453.75</v>
      </c>
      <c r="E10863">
        <v>329.18</v>
      </c>
      <c r="F10863">
        <v>422.94</v>
      </c>
      <c r="G10863">
        <v>350.19</v>
      </c>
      <c r="H10863">
        <v>636.85</v>
      </c>
      <c r="I10863">
        <v>0.33</v>
      </c>
      <c r="J10863">
        <v>-2.82</v>
      </c>
      <c r="K10863">
        <v>-1.02</v>
      </c>
    </row>
    <row r="10864" spans="1:11" x14ac:dyDescent="0.25">
      <c r="A10864" s="1">
        <v>41487</v>
      </c>
      <c r="B10864" t="s">
        <v>113</v>
      </c>
      <c r="C10864">
        <v>877.3</v>
      </c>
      <c r="D10864">
        <v>460.06</v>
      </c>
      <c r="E10864">
        <v>417.24</v>
      </c>
      <c r="F10864">
        <v>419.91</v>
      </c>
      <c r="G10864">
        <v>349.13</v>
      </c>
      <c r="H10864">
        <v>582.44000000000005</v>
      </c>
      <c r="I10864">
        <v>0.23</v>
      </c>
      <c r="J10864">
        <v>-1.05</v>
      </c>
      <c r="K10864">
        <v>-0.27</v>
      </c>
    </row>
    <row r="10865" spans="1:11" x14ac:dyDescent="0.25">
      <c r="A10865" s="1">
        <v>41487</v>
      </c>
      <c r="B10865" t="s">
        <v>128</v>
      </c>
      <c r="C10865">
        <v>866.6</v>
      </c>
      <c r="D10865">
        <v>449.01</v>
      </c>
      <c r="E10865">
        <v>417.59</v>
      </c>
      <c r="F10865">
        <v>414.41</v>
      </c>
      <c r="G10865">
        <v>333.24</v>
      </c>
      <c r="H10865">
        <v>611.03</v>
      </c>
      <c r="I10865">
        <v>2.02</v>
      </c>
      <c r="J10865">
        <v>-0.12</v>
      </c>
      <c r="K10865">
        <v>0.71</v>
      </c>
    </row>
    <row r="10866" spans="1:11" x14ac:dyDescent="0.25">
      <c r="A10866" s="1">
        <v>41487</v>
      </c>
      <c r="B10866" t="s">
        <v>129</v>
      </c>
      <c r="C10866">
        <v>851.77</v>
      </c>
      <c r="D10866">
        <v>499.36</v>
      </c>
      <c r="E10866">
        <v>352.41</v>
      </c>
      <c r="F10866">
        <v>434.82</v>
      </c>
      <c r="G10866">
        <v>380.35</v>
      </c>
      <c r="H10866">
        <v>581.74</v>
      </c>
      <c r="I10866">
        <v>0.55000000000000004</v>
      </c>
      <c r="J10866">
        <v>-1.56</v>
      </c>
      <c r="K10866">
        <v>-0.82</v>
      </c>
    </row>
    <row r="10867" spans="1:11" x14ac:dyDescent="0.25">
      <c r="A10867" s="1">
        <v>41487</v>
      </c>
      <c r="B10867" t="s">
        <v>130</v>
      </c>
      <c r="C10867">
        <v>904.71</v>
      </c>
      <c r="D10867">
        <v>514.91</v>
      </c>
      <c r="E10867">
        <v>389.8</v>
      </c>
      <c r="F10867">
        <v>504.34</v>
      </c>
      <c r="G10867">
        <v>392.18</v>
      </c>
      <c r="H10867">
        <v>890.82</v>
      </c>
      <c r="I10867">
        <v>-0.43</v>
      </c>
      <c r="J10867">
        <v>-0.66</v>
      </c>
      <c r="K10867">
        <v>1.17</v>
      </c>
    </row>
    <row r="10868" spans="1:11" x14ac:dyDescent="0.25">
      <c r="A10868" s="1">
        <v>41487</v>
      </c>
      <c r="B10868" t="s">
        <v>131</v>
      </c>
      <c r="C10868">
        <v>932.65</v>
      </c>
      <c r="D10868">
        <v>544.77</v>
      </c>
      <c r="E10868">
        <v>387.88</v>
      </c>
      <c r="F10868">
        <v>495.06</v>
      </c>
      <c r="G10868">
        <v>395.63</v>
      </c>
      <c r="H10868">
        <v>798.75</v>
      </c>
      <c r="I10868">
        <v>-0.05</v>
      </c>
      <c r="J10868">
        <v>-1.69</v>
      </c>
      <c r="K10868">
        <v>-0.16</v>
      </c>
    </row>
    <row r="10869" spans="1:11" x14ac:dyDescent="0.25">
      <c r="A10869" s="1">
        <v>41487</v>
      </c>
      <c r="B10869" t="s">
        <v>132</v>
      </c>
      <c r="C10869">
        <v>859</v>
      </c>
      <c r="D10869">
        <v>493.54</v>
      </c>
      <c r="E10869">
        <v>365.46</v>
      </c>
      <c r="F10869">
        <v>420.56</v>
      </c>
      <c r="G10869">
        <v>364.46</v>
      </c>
      <c r="H10869">
        <v>551.15</v>
      </c>
      <c r="I10869">
        <v>3.47</v>
      </c>
      <c r="J10869">
        <v>-2.93</v>
      </c>
      <c r="K10869">
        <v>-2.77</v>
      </c>
    </row>
    <row r="10870" spans="1:11" x14ac:dyDescent="0.25">
      <c r="A10870" s="1">
        <v>41487</v>
      </c>
      <c r="B10870" t="s">
        <v>133</v>
      </c>
      <c r="C10870">
        <v>894.15</v>
      </c>
      <c r="D10870">
        <v>509.72</v>
      </c>
      <c r="E10870">
        <v>384.43</v>
      </c>
      <c r="F10870">
        <v>371.39</v>
      </c>
      <c r="G10870">
        <v>335.48</v>
      </c>
      <c r="H10870">
        <v>469.82</v>
      </c>
      <c r="I10870">
        <v>0.02</v>
      </c>
      <c r="J10870">
        <v>-4.95</v>
      </c>
      <c r="K10870">
        <v>-1.82</v>
      </c>
    </row>
    <row r="10871" spans="1:11" x14ac:dyDescent="0.25">
      <c r="A10871" s="1">
        <v>41487</v>
      </c>
      <c r="B10871" t="s">
        <v>134</v>
      </c>
      <c r="C10871">
        <v>800.2</v>
      </c>
      <c r="D10871">
        <v>470.55</v>
      </c>
      <c r="E10871">
        <v>329.65</v>
      </c>
      <c r="F10871">
        <v>383.44</v>
      </c>
      <c r="G10871">
        <v>350.19</v>
      </c>
      <c r="H10871">
        <v>458.68</v>
      </c>
      <c r="I10871">
        <v>0.13</v>
      </c>
      <c r="J10871">
        <v>-5.77</v>
      </c>
      <c r="K10871">
        <v>-1.67</v>
      </c>
    </row>
    <row r="10872" spans="1:11" x14ac:dyDescent="0.25">
      <c r="A10872" s="1">
        <v>41487</v>
      </c>
      <c r="B10872" t="s">
        <v>135</v>
      </c>
      <c r="C10872">
        <v>805.94</v>
      </c>
      <c r="D10872">
        <v>482.79</v>
      </c>
      <c r="E10872">
        <v>323.14999999999998</v>
      </c>
      <c r="F10872">
        <v>391.37</v>
      </c>
      <c r="G10872">
        <v>332.34</v>
      </c>
      <c r="H10872">
        <v>559.63</v>
      </c>
      <c r="I10872">
        <v>0.49</v>
      </c>
      <c r="J10872">
        <v>-1.94</v>
      </c>
      <c r="K10872">
        <v>-0.49</v>
      </c>
    </row>
    <row r="10873" spans="1:11" x14ac:dyDescent="0.25">
      <c r="A10873" s="1">
        <v>41487</v>
      </c>
      <c r="B10873" t="s">
        <v>136</v>
      </c>
      <c r="C10873">
        <v>878.93</v>
      </c>
      <c r="D10873">
        <v>517.26</v>
      </c>
      <c r="E10873">
        <v>361.67</v>
      </c>
      <c r="F10873">
        <v>462.04</v>
      </c>
      <c r="G10873">
        <v>404.66</v>
      </c>
      <c r="H10873">
        <v>649.88</v>
      </c>
      <c r="I10873">
        <v>-7.0000000000000007E-2</v>
      </c>
      <c r="J10873">
        <v>0.17</v>
      </c>
      <c r="K10873">
        <v>0.98</v>
      </c>
    </row>
    <row r="10874" spans="1:11" x14ac:dyDescent="0.25">
      <c r="A10874" s="1">
        <v>41487</v>
      </c>
      <c r="B10874" t="s">
        <v>137</v>
      </c>
      <c r="C10874">
        <v>820.47</v>
      </c>
      <c r="D10874">
        <v>482.94</v>
      </c>
      <c r="E10874">
        <v>337.53</v>
      </c>
      <c r="F10874">
        <v>432.3</v>
      </c>
      <c r="G10874">
        <v>332.35</v>
      </c>
      <c r="H10874">
        <v>835.27</v>
      </c>
      <c r="I10874">
        <v>-0.42</v>
      </c>
      <c r="J10874">
        <v>-5.91</v>
      </c>
      <c r="K10874">
        <v>-1.67</v>
      </c>
    </row>
    <row r="10875" spans="1:11" x14ac:dyDescent="0.25">
      <c r="A10875" s="1">
        <v>41487</v>
      </c>
      <c r="B10875" t="s">
        <v>138</v>
      </c>
      <c r="C10875">
        <v>783.73</v>
      </c>
      <c r="D10875">
        <v>466.4</v>
      </c>
      <c r="E10875">
        <v>317.33</v>
      </c>
      <c r="F10875">
        <v>520.88</v>
      </c>
      <c r="G10875">
        <v>422.69</v>
      </c>
      <c r="H10875">
        <v>835.8</v>
      </c>
      <c r="I10875">
        <v>1.1399999999999999</v>
      </c>
      <c r="J10875">
        <v>0.83</v>
      </c>
      <c r="K10875">
        <v>1.31</v>
      </c>
    </row>
    <row r="10876" spans="1:11" x14ac:dyDescent="0.25">
      <c r="A10876" s="1">
        <v>41487</v>
      </c>
      <c r="B10876" t="s">
        <v>139</v>
      </c>
      <c r="C10876">
        <v>785.86</v>
      </c>
      <c r="D10876">
        <v>468.24</v>
      </c>
      <c r="E10876">
        <v>317.62</v>
      </c>
      <c r="F10876">
        <v>453.81</v>
      </c>
      <c r="G10876">
        <v>376.86</v>
      </c>
      <c r="H10876">
        <v>719.36</v>
      </c>
      <c r="I10876">
        <v>0.63</v>
      </c>
      <c r="J10876">
        <v>-0.48</v>
      </c>
      <c r="K10876">
        <v>0.46</v>
      </c>
    </row>
    <row r="10877" spans="1:11" x14ac:dyDescent="0.25">
      <c r="A10877" s="1">
        <v>41487</v>
      </c>
      <c r="B10877" t="s">
        <v>140</v>
      </c>
      <c r="C10877">
        <v>730.26</v>
      </c>
      <c r="D10877">
        <v>434.32</v>
      </c>
      <c r="E10877">
        <v>295.94</v>
      </c>
      <c r="F10877">
        <v>367.97</v>
      </c>
      <c r="G10877">
        <v>306.79000000000002</v>
      </c>
      <c r="H10877">
        <v>550.66</v>
      </c>
      <c r="I10877">
        <v>0.35</v>
      </c>
      <c r="J10877">
        <v>-4.6100000000000003</v>
      </c>
      <c r="K10877">
        <v>-1.1100000000000001</v>
      </c>
    </row>
    <row r="10878" spans="1:11" x14ac:dyDescent="0.25">
      <c r="A10878" s="1">
        <v>41487</v>
      </c>
      <c r="B10878" t="s">
        <v>141</v>
      </c>
      <c r="C10878">
        <v>829.72</v>
      </c>
      <c r="D10878">
        <v>488.12</v>
      </c>
      <c r="E10878">
        <v>341.6</v>
      </c>
      <c r="F10878">
        <v>458.8</v>
      </c>
      <c r="G10878">
        <v>388.1</v>
      </c>
      <c r="H10878">
        <v>667</v>
      </c>
      <c r="I10878">
        <v>0.52</v>
      </c>
      <c r="J10878">
        <v>-0.45</v>
      </c>
      <c r="K10878">
        <v>0.53</v>
      </c>
    </row>
    <row r="10879" spans="1:11" x14ac:dyDescent="0.25">
      <c r="A10879" s="1">
        <v>41487</v>
      </c>
      <c r="B10879" t="s">
        <v>142</v>
      </c>
      <c r="C10879">
        <v>751.37</v>
      </c>
      <c r="D10879">
        <v>442.83</v>
      </c>
      <c r="E10879">
        <v>308.54000000000002</v>
      </c>
      <c r="F10879">
        <v>401.69</v>
      </c>
      <c r="G10879">
        <v>329.99</v>
      </c>
      <c r="H10879">
        <v>616.39</v>
      </c>
      <c r="I10879">
        <v>0.56000000000000005</v>
      </c>
      <c r="J10879">
        <v>-4.68</v>
      </c>
      <c r="K10879">
        <v>-0.93</v>
      </c>
    </row>
    <row r="10880" spans="1:11" x14ac:dyDescent="0.25">
      <c r="A10880" s="1">
        <v>41487</v>
      </c>
      <c r="B10880" t="s">
        <v>143</v>
      </c>
      <c r="C10880">
        <v>791.03</v>
      </c>
      <c r="D10880">
        <v>462.1</v>
      </c>
      <c r="E10880">
        <v>328.93</v>
      </c>
      <c r="F10880">
        <v>395.28</v>
      </c>
      <c r="G10880">
        <v>342.11</v>
      </c>
      <c r="H10880">
        <v>525.1</v>
      </c>
      <c r="I10880">
        <v>-0.05</v>
      </c>
      <c r="J10880">
        <v>-2.2400000000000002</v>
      </c>
      <c r="K10880">
        <v>-2.37</v>
      </c>
    </row>
    <row r="10881" spans="1:11" x14ac:dyDescent="0.25">
      <c r="A10881" s="1">
        <v>41487</v>
      </c>
      <c r="B10881" t="s">
        <v>144</v>
      </c>
      <c r="C10881">
        <v>755.98</v>
      </c>
      <c r="D10881">
        <v>438.32</v>
      </c>
      <c r="E10881">
        <v>317.66000000000003</v>
      </c>
      <c r="F10881">
        <v>401.7</v>
      </c>
      <c r="G10881">
        <v>327.31</v>
      </c>
      <c r="H10881">
        <v>639.14</v>
      </c>
      <c r="I10881">
        <v>-0.18</v>
      </c>
      <c r="J10881">
        <v>-1.17</v>
      </c>
      <c r="K10881">
        <v>-0.98</v>
      </c>
    </row>
    <row r="10882" spans="1:11" x14ac:dyDescent="0.25">
      <c r="A10882" s="1">
        <v>41487</v>
      </c>
      <c r="B10882" t="s">
        <v>145</v>
      </c>
      <c r="C10882">
        <v>781.54</v>
      </c>
      <c r="D10882">
        <v>430.14</v>
      </c>
      <c r="E10882">
        <v>351.4</v>
      </c>
      <c r="F10882">
        <v>413.4</v>
      </c>
      <c r="G10882">
        <v>347.49</v>
      </c>
      <c r="H10882">
        <v>574.4</v>
      </c>
      <c r="I10882">
        <v>0.33</v>
      </c>
      <c r="J10882">
        <v>-2.58</v>
      </c>
      <c r="K10882">
        <v>-2.15</v>
      </c>
    </row>
    <row r="10883" spans="1:11" x14ac:dyDescent="0.25">
      <c r="A10883" s="1">
        <v>41487</v>
      </c>
      <c r="B10883" t="s">
        <v>146</v>
      </c>
      <c r="C10883">
        <v>785.3</v>
      </c>
      <c r="D10883">
        <v>441.98</v>
      </c>
      <c r="E10883">
        <v>343.32</v>
      </c>
      <c r="F10883">
        <v>432.25</v>
      </c>
      <c r="G10883">
        <v>370.91</v>
      </c>
      <c r="H10883">
        <v>590.79999999999995</v>
      </c>
      <c r="I10883">
        <v>7.0000000000000007E-2</v>
      </c>
      <c r="J10883">
        <v>-0.64</v>
      </c>
      <c r="K10883">
        <v>-0.4</v>
      </c>
    </row>
    <row r="10884" spans="1:11" x14ac:dyDescent="0.25">
      <c r="A10884" s="1">
        <v>41487</v>
      </c>
      <c r="B10884" t="s">
        <v>2</v>
      </c>
      <c r="C10884">
        <v>765.46</v>
      </c>
      <c r="D10884">
        <v>418.54</v>
      </c>
      <c r="E10884">
        <v>346.92</v>
      </c>
      <c r="F10884">
        <v>424.63</v>
      </c>
      <c r="G10884">
        <v>333.33</v>
      </c>
      <c r="H10884">
        <v>668.87</v>
      </c>
      <c r="I10884">
        <v>-0.26</v>
      </c>
      <c r="J10884">
        <v>-0.31</v>
      </c>
      <c r="K10884">
        <v>3.82</v>
      </c>
    </row>
    <row r="10885" spans="1:11" x14ac:dyDescent="0.25">
      <c r="A10885" s="1">
        <v>41487</v>
      </c>
      <c r="B10885" t="s">
        <v>147</v>
      </c>
      <c r="C10885">
        <v>955.64</v>
      </c>
      <c r="D10885">
        <v>493.09</v>
      </c>
      <c r="E10885">
        <v>462.55</v>
      </c>
      <c r="F10885">
        <v>435.63</v>
      </c>
      <c r="G10885">
        <v>347.41</v>
      </c>
      <c r="H10885">
        <v>632.55999999999995</v>
      </c>
      <c r="I10885">
        <v>7.0000000000000007E-2</v>
      </c>
      <c r="J10885">
        <v>-1.03</v>
      </c>
      <c r="K10885">
        <v>0.4</v>
      </c>
    </row>
    <row r="10886" spans="1:11" x14ac:dyDescent="0.25">
      <c r="A10886" s="1">
        <v>41487</v>
      </c>
      <c r="B10886" t="s">
        <v>148</v>
      </c>
      <c r="C10886">
        <v>910.28</v>
      </c>
      <c r="D10886">
        <v>461.07</v>
      </c>
      <c r="E10886">
        <v>449.21</v>
      </c>
      <c r="F10886">
        <v>411.1</v>
      </c>
      <c r="G10886">
        <v>338.92</v>
      </c>
      <c r="H10886">
        <v>568.47</v>
      </c>
      <c r="I10886">
        <v>0.42</v>
      </c>
      <c r="J10886">
        <v>-1.31</v>
      </c>
      <c r="K10886">
        <v>-0.74</v>
      </c>
    </row>
    <row r="10887" spans="1:11" x14ac:dyDescent="0.25">
      <c r="A10887" s="1">
        <v>41487</v>
      </c>
      <c r="B10887" t="s">
        <v>149</v>
      </c>
      <c r="C10887">
        <v>888.14</v>
      </c>
      <c r="D10887">
        <v>445.14</v>
      </c>
      <c r="E10887">
        <v>443</v>
      </c>
      <c r="F10887">
        <v>424.68</v>
      </c>
      <c r="G10887">
        <v>348.28</v>
      </c>
      <c r="H10887">
        <v>590.23</v>
      </c>
      <c r="I10887">
        <v>4.62</v>
      </c>
      <c r="J10887">
        <v>-1</v>
      </c>
      <c r="K10887">
        <v>-0.55000000000000004</v>
      </c>
    </row>
    <row r="10888" spans="1:11" x14ac:dyDescent="0.25">
      <c r="A10888" s="1">
        <v>41487</v>
      </c>
      <c r="B10888" t="s">
        <v>150</v>
      </c>
      <c r="C10888">
        <v>885.76</v>
      </c>
      <c r="D10888">
        <v>434.98</v>
      </c>
      <c r="E10888">
        <v>450.78</v>
      </c>
      <c r="F10888">
        <v>479.8</v>
      </c>
      <c r="G10888">
        <v>361.19</v>
      </c>
      <c r="H10888">
        <v>749.92</v>
      </c>
      <c r="I10888">
        <v>0.03</v>
      </c>
      <c r="J10888">
        <v>0.37</v>
      </c>
      <c r="K10888">
        <v>2.02</v>
      </c>
    </row>
    <row r="10889" spans="1:11" x14ac:dyDescent="0.25">
      <c r="A10889" s="1">
        <v>41487</v>
      </c>
      <c r="B10889" t="s">
        <v>151</v>
      </c>
      <c r="C10889">
        <v>811.99</v>
      </c>
      <c r="D10889">
        <v>469.05</v>
      </c>
      <c r="E10889">
        <v>342.94</v>
      </c>
      <c r="F10889">
        <v>368.57</v>
      </c>
      <c r="G10889">
        <v>302.97000000000003</v>
      </c>
      <c r="H10889">
        <v>555.29999999999995</v>
      </c>
      <c r="I10889">
        <v>-0.45</v>
      </c>
      <c r="J10889">
        <v>1.02</v>
      </c>
      <c r="K10889">
        <v>1.7</v>
      </c>
    </row>
    <row r="10890" spans="1:11" x14ac:dyDescent="0.25">
      <c r="A10890" s="1">
        <v>41487</v>
      </c>
      <c r="B10890" t="s">
        <v>152</v>
      </c>
      <c r="C10890">
        <v>850.41</v>
      </c>
      <c r="D10890">
        <v>504.69</v>
      </c>
      <c r="E10890">
        <v>345.72</v>
      </c>
      <c r="F10890">
        <v>399.73</v>
      </c>
      <c r="G10890">
        <v>349.25</v>
      </c>
      <c r="H10890">
        <v>531.86</v>
      </c>
      <c r="I10890">
        <v>3.95</v>
      </c>
      <c r="J10890">
        <v>0.55000000000000004</v>
      </c>
      <c r="K10890">
        <v>1.78</v>
      </c>
    </row>
    <row r="10891" spans="1:11" x14ac:dyDescent="0.25">
      <c r="A10891" s="1">
        <v>41487</v>
      </c>
      <c r="B10891" t="s">
        <v>153</v>
      </c>
      <c r="C10891">
        <v>839.52</v>
      </c>
      <c r="D10891">
        <v>496.83</v>
      </c>
      <c r="E10891">
        <v>342.69</v>
      </c>
      <c r="F10891">
        <v>478.99</v>
      </c>
      <c r="G10891">
        <v>434.37</v>
      </c>
      <c r="H10891">
        <v>587.38</v>
      </c>
      <c r="I10891">
        <v>-0.09</v>
      </c>
      <c r="J10891">
        <v>-4.87</v>
      </c>
      <c r="K10891">
        <v>-3.1</v>
      </c>
    </row>
    <row r="10892" spans="1:11" x14ac:dyDescent="0.25">
      <c r="A10892" s="1">
        <v>41487</v>
      </c>
      <c r="B10892" t="s">
        <v>154</v>
      </c>
      <c r="C10892">
        <v>837.58</v>
      </c>
      <c r="D10892">
        <v>491.74</v>
      </c>
      <c r="E10892">
        <v>345.84</v>
      </c>
      <c r="F10892">
        <v>442.41</v>
      </c>
      <c r="G10892">
        <v>380.46</v>
      </c>
      <c r="H10892">
        <v>628.29</v>
      </c>
      <c r="I10892">
        <v>0</v>
      </c>
      <c r="J10892">
        <v>1</v>
      </c>
      <c r="K10892">
        <v>1.03</v>
      </c>
    </row>
    <row r="10893" spans="1:11" x14ac:dyDescent="0.25">
      <c r="A10893" s="1">
        <v>41487</v>
      </c>
      <c r="B10893" t="s">
        <v>155</v>
      </c>
      <c r="C10893">
        <v>888.96</v>
      </c>
      <c r="D10893">
        <v>509.77</v>
      </c>
      <c r="E10893">
        <v>379.19</v>
      </c>
      <c r="F10893">
        <v>392.69</v>
      </c>
      <c r="G10893">
        <v>338.11</v>
      </c>
      <c r="H10893">
        <v>532.39</v>
      </c>
      <c r="I10893">
        <v>-0.06</v>
      </c>
      <c r="J10893">
        <v>-1.88</v>
      </c>
      <c r="K10893">
        <v>-1.92</v>
      </c>
    </row>
    <row r="10894" spans="1:11" x14ac:dyDescent="0.25">
      <c r="A10894" s="1">
        <v>41518</v>
      </c>
      <c r="B10894" t="s">
        <v>1</v>
      </c>
      <c r="C10894">
        <v>845.31</v>
      </c>
      <c r="D10894">
        <v>465.76</v>
      </c>
      <c r="E10894">
        <v>379.55</v>
      </c>
      <c r="F10894">
        <v>423.07</v>
      </c>
      <c r="G10894">
        <v>352.77</v>
      </c>
      <c r="H10894">
        <v>599.19000000000005</v>
      </c>
      <c r="I10894">
        <v>0.54</v>
      </c>
      <c r="J10894">
        <v>-1.21</v>
      </c>
      <c r="K10894">
        <v>-0.22</v>
      </c>
    </row>
    <row r="10895" spans="1:11" x14ac:dyDescent="0.25">
      <c r="A10895" s="1">
        <v>41518</v>
      </c>
      <c r="B10895" t="s">
        <v>126</v>
      </c>
      <c r="C10895">
        <v>856.9</v>
      </c>
      <c r="D10895">
        <v>492.96</v>
      </c>
      <c r="E10895">
        <v>363.94</v>
      </c>
      <c r="F10895">
        <v>426.84</v>
      </c>
      <c r="G10895">
        <v>364.26</v>
      </c>
      <c r="H10895">
        <v>586.74</v>
      </c>
      <c r="I10895">
        <v>1.89</v>
      </c>
      <c r="J10895">
        <v>-1.85</v>
      </c>
      <c r="K10895">
        <v>0.47</v>
      </c>
    </row>
    <row r="10896" spans="1:11" x14ac:dyDescent="0.25">
      <c r="A10896" s="1">
        <v>41518</v>
      </c>
      <c r="B10896" t="s">
        <v>127</v>
      </c>
      <c r="C10896">
        <v>787.14</v>
      </c>
      <c r="D10896">
        <v>456.55</v>
      </c>
      <c r="E10896">
        <v>330.59</v>
      </c>
      <c r="F10896">
        <v>425.23</v>
      </c>
      <c r="G10896">
        <v>352.36</v>
      </c>
      <c r="H10896">
        <v>639.58000000000004</v>
      </c>
      <c r="I10896">
        <v>0.54</v>
      </c>
      <c r="J10896">
        <v>-2.2999999999999998</v>
      </c>
      <c r="K10896">
        <v>-0.9</v>
      </c>
    </row>
    <row r="10897" spans="1:11" x14ac:dyDescent="0.25">
      <c r="A10897" s="1">
        <v>41518</v>
      </c>
      <c r="B10897" t="s">
        <v>113</v>
      </c>
      <c r="C10897">
        <v>880.06</v>
      </c>
      <c r="D10897">
        <v>462.52</v>
      </c>
      <c r="E10897">
        <v>417.54</v>
      </c>
      <c r="F10897">
        <v>421.21</v>
      </c>
      <c r="G10897">
        <v>350.98</v>
      </c>
      <c r="H10897">
        <v>582.84</v>
      </c>
      <c r="I10897">
        <v>0.31</v>
      </c>
      <c r="J10897">
        <v>-0.74</v>
      </c>
      <c r="K10897">
        <v>-7.0000000000000007E-2</v>
      </c>
    </row>
    <row r="10898" spans="1:11" x14ac:dyDescent="0.25">
      <c r="A10898" s="1">
        <v>41518</v>
      </c>
      <c r="B10898" t="s">
        <v>128</v>
      </c>
      <c r="C10898">
        <v>870.95</v>
      </c>
      <c r="D10898">
        <v>452.63</v>
      </c>
      <c r="E10898">
        <v>418.32</v>
      </c>
      <c r="F10898">
        <v>416.48</v>
      </c>
      <c r="G10898">
        <v>335.93</v>
      </c>
      <c r="H10898">
        <v>612.07000000000005</v>
      </c>
      <c r="I10898">
        <v>0.5</v>
      </c>
      <c r="J10898">
        <v>0.38</v>
      </c>
      <c r="K10898">
        <v>0.83</v>
      </c>
    </row>
    <row r="10899" spans="1:11" x14ac:dyDescent="0.25">
      <c r="A10899" s="1">
        <v>41518</v>
      </c>
      <c r="B10899" t="s">
        <v>129</v>
      </c>
      <c r="C10899">
        <v>854.16</v>
      </c>
      <c r="D10899">
        <v>501.75</v>
      </c>
      <c r="E10899">
        <v>352.41</v>
      </c>
      <c r="F10899">
        <v>436.04</v>
      </c>
      <c r="G10899">
        <v>382.17</v>
      </c>
      <c r="H10899">
        <v>581.74</v>
      </c>
      <c r="I10899">
        <v>0.28000000000000003</v>
      </c>
      <c r="J10899">
        <v>-1.29</v>
      </c>
      <c r="K10899">
        <v>-0.81</v>
      </c>
    </row>
    <row r="10900" spans="1:11" x14ac:dyDescent="0.25">
      <c r="A10900" s="1">
        <v>41518</v>
      </c>
      <c r="B10900" t="s">
        <v>130</v>
      </c>
      <c r="C10900">
        <v>910.84</v>
      </c>
      <c r="D10900">
        <v>521.04</v>
      </c>
      <c r="E10900">
        <v>389.8</v>
      </c>
      <c r="F10900">
        <v>507.77</v>
      </c>
      <c r="G10900">
        <v>396.85</v>
      </c>
      <c r="H10900">
        <v>890.82</v>
      </c>
      <c r="I10900">
        <v>0.68</v>
      </c>
      <c r="J10900">
        <v>0.02</v>
      </c>
      <c r="K10900">
        <v>1.24</v>
      </c>
    </row>
    <row r="10901" spans="1:11" x14ac:dyDescent="0.25">
      <c r="A10901" s="1">
        <v>41518</v>
      </c>
      <c r="B10901" t="s">
        <v>131</v>
      </c>
      <c r="C10901">
        <v>937.5</v>
      </c>
      <c r="D10901">
        <v>549.62</v>
      </c>
      <c r="E10901">
        <v>387.88</v>
      </c>
      <c r="F10901">
        <v>497.64</v>
      </c>
      <c r="G10901">
        <v>399.15</v>
      </c>
      <c r="H10901">
        <v>798.75</v>
      </c>
      <c r="I10901">
        <v>0.52</v>
      </c>
      <c r="J10901">
        <v>-1.18</v>
      </c>
      <c r="K10901">
        <v>0.33</v>
      </c>
    </row>
    <row r="10902" spans="1:11" x14ac:dyDescent="0.25">
      <c r="A10902" s="1">
        <v>41518</v>
      </c>
      <c r="B10902" t="s">
        <v>132</v>
      </c>
      <c r="C10902">
        <v>861.51</v>
      </c>
      <c r="D10902">
        <v>493.86</v>
      </c>
      <c r="E10902">
        <v>367.65</v>
      </c>
      <c r="F10902">
        <v>421.78</v>
      </c>
      <c r="G10902">
        <v>364.68</v>
      </c>
      <c r="H10902">
        <v>554.45000000000005</v>
      </c>
      <c r="I10902">
        <v>0.28999999999999998</v>
      </c>
      <c r="J10902">
        <v>-2.65</v>
      </c>
      <c r="K10902">
        <v>-2.29</v>
      </c>
    </row>
    <row r="10903" spans="1:11" x14ac:dyDescent="0.25">
      <c r="A10903" s="1">
        <v>41518</v>
      </c>
      <c r="B10903" t="s">
        <v>133</v>
      </c>
      <c r="C10903">
        <v>897.75</v>
      </c>
      <c r="D10903">
        <v>513.32000000000005</v>
      </c>
      <c r="E10903">
        <v>384.43</v>
      </c>
      <c r="F10903">
        <v>372.88</v>
      </c>
      <c r="G10903">
        <v>337.87</v>
      </c>
      <c r="H10903">
        <v>469.82</v>
      </c>
      <c r="I10903">
        <v>0.4</v>
      </c>
      <c r="J10903">
        <v>-4.5599999999999996</v>
      </c>
      <c r="K10903">
        <v>-1.44</v>
      </c>
    </row>
    <row r="10904" spans="1:11" x14ac:dyDescent="0.25">
      <c r="A10904" s="1">
        <v>41518</v>
      </c>
      <c r="B10904" t="s">
        <v>134</v>
      </c>
      <c r="C10904">
        <v>832.54</v>
      </c>
      <c r="D10904">
        <v>473.37</v>
      </c>
      <c r="E10904">
        <v>359.17</v>
      </c>
      <c r="F10904">
        <v>398.94</v>
      </c>
      <c r="G10904">
        <v>352.3</v>
      </c>
      <c r="H10904">
        <v>499.73</v>
      </c>
      <c r="I10904">
        <v>4.04</v>
      </c>
      <c r="J10904">
        <v>-1.96</v>
      </c>
      <c r="K10904">
        <v>2.39</v>
      </c>
    </row>
    <row r="10905" spans="1:11" x14ac:dyDescent="0.25">
      <c r="A10905" s="1">
        <v>41518</v>
      </c>
      <c r="B10905" t="s">
        <v>135</v>
      </c>
      <c r="C10905">
        <v>807.85</v>
      </c>
      <c r="D10905">
        <v>484.69</v>
      </c>
      <c r="E10905">
        <v>323.16000000000003</v>
      </c>
      <c r="F10905">
        <v>392.31</v>
      </c>
      <c r="G10905">
        <v>333.63</v>
      </c>
      <c r="H10905">
        <v>559.63</v>
      </c>
      <c r="I10905">
        <v>0.24</v>
      </c>
      <c r="J10905">
        <v>-1.71</v>
      </c>
      <c r="K10905">
        <v>-0.77</v>
      </c>
    </row>
    <row r="10906" spans="1:11" x14ac:dyDescent="0.25">
      <c r="A10906" s="1">
        <v>41518</v>
      </c>
      <c r="B10906" t="s">
        <v>136</v>
      </c>
      <c r="C10906">
        <v>881.56</v>
      </c>
      <c r="D10906">
        <v>521.4</v>
      </c>
      <c r="E10906">
        <v>360.16</v>
      </c>
      <c r="F10906">
        <v>463.43</v>
      </c>
      <c r="G10906">
        <v>407.9</v>
      </c>
      <c r="H10906">
        <v>647.15</v>
      </c>
      <c r="I10906">
        <v>0.3</v>
      </c>
      <c r="J10906">
        <v>0.47</v>
      </c>
      <c r="K10906">
        <v>0.65</v>
      </c>
    </row>
    <row r="10907" spans="1:11" x14ac:dyDescent="0.25">
      <c r="A10907" s="1">
        <v>41518</v>
      </c>
      <c r="B10907" t="s">
        <v>137</v>
      </c>
      <c r="C10907">
        <v>830.49</v>
      </c>
      <c r="D10907">
        <v>482.76</v>
      </c>
      <c r="E10907">
        <v>347.73</v>
      </c>
      <c r="F10907">
        <v>437.58</v>
      </c>
      <c r="G10907">
        <v>332.22</v>
      </c>
      <c r="H10907">
        <v>860.5</v>
      </c>
      <c r="I10907">
        <v>1.22</v>
      </c>
      <c r="J10907">
        <v>-4.76</v>
      </c>
      <c r="K10907">
        <v>-3.14</v>
      </c>
    </row>
    <row r="10908" spans="1:11" x14ac:dyDescent="0.25">
      <c r="A10908" s="1">
        <v>41518</v>
      </c>
      <c r="B10908" t="s">
        <v>138</v>
      </c>
      <c r="C10908">
        <v>791.35</v>
      </c>
      <c r="D10908">
        <v>474.02</v>
      </c>
      <c r="E10908">
        <v>317.33</v>
      </c>
      <c r="F10908">
        <v>525.94000000000005</v>
      </c>
      <c r="G10908">
        <v>429.58</v>
      </c>
      <c r="H10908">
        <v>835.8</v>
      </c>
      <c r="I10908">
        <v>0.97</v>
      </c>
      <c r="J10908">
        <v>1.81</v>
      </c>
      <c r="K10908">
        <v>2.4</v>
      </c>
    </row>
    <row r="10909" spans="1:11" x14ac:dyDescent="0.25">
      <c r="A10909" s="1">
        <v>41518</v>
      </c>
      <c r="B10909" t="s">
        <v>139</v>
      </c>
      <c r="C10909">
        <v>792.04</v>
      </c>
      <c r="D10909">
        <v>474.43</v>
      </c>
      <c r="E10909">
        <v>317.61</v>
      </c>
      <c r="F10909">
        <v>457.4</v>
      </c>
      <c r="G10909">
        <v>381.83</v>
      </c>
      <c r="H10909">
        <v>719.36</v>
      </c>
      <c r="I10909">
        <v>0.79</v>
      </c>
      <c r="J10909">
        <v>0.3</v>
      </c>
      <c r="K10909">
        <v>1.22</v>
      </c>
    </row>
    <row r="10910" spans="1:11" x14ac:dyDescent="0.25">
      <c r="A10910" s="1">
        <v>41518</v>
      </c>
      <c r="B10910" t="s">
        <v>140</v>
      </c>
      <c r="C10910">
        <v>737.09</v>
      </c>
      <c r="D10910">
        <v>441.15</v>
      </c>
      <c r="E10910">
        <v>295.94</v>
      </c>
      <c r="F10910">
        <v>371.42</v>
      </c>
      <c r="G10910">
        <v>311.61</v>
      </c>
      <c r="H10910">
        <v>550.66</v>
      </c>
      <c r="I10910">
        <v>0.94</v>
      </c>
      <c r="J10910">
        <v>-3.72</v>
      </c>
      <c r="K10910">
        <v>-0.09</v>
      </c>
    </row>
    <row r="10911" spans="1:11" x14ac:dyDescent="0.25">
      <c r="A10911" s="1">
        <v>41518</v>
      </c>
      <c r="B10911" t="s">
        <v>141</v>
      </c>
      <c r="C10911">
        <v>833.74</v>
      </c>
      <c r="D10911">
        <v>492.05</v>
      </c>
      <c r="E10911">
        <v>341.69</v>
      </c>
      <c r="F10911">
        <v>461.01</v>
      </c>
      <c r="G10911">
        <v>391.24</v>
      </c>
      <c r="H10911">
        <v>667.2</v>
      </c>
      <c r="I10911">
        <v>0.48</v>
      </c>
      <c r="J10911">
        <v>0.03</v>
      </c>
      <c r="K10911">
        <v>0.91</v>
      </c>
    </row>
    <row r="10912" spans="1:11" x14ac:dyDescent="0.25">
      <c r="A10912" s="1">
        <v>41518</v>
      </c>
      <c r="B10912" t="s">
        <v>142</v>
      </c>
      <c r="C10912">
        <v>756.1</v>
      </c>
      <c r="D10912">
        <v>447.56</v>
      </c>
      <c r="E10912">
        <v>308.54000000000002</v>
      </c>
      <c r="F10912">
        <v>404.22</v>
      </c>
      <c r="G10912">
        <v>333.52</v>
      </c>
      <c r="H10912">
        <v>616.39</v>
      </c>
      <c r="I10912">
        <v>0.63</v>
      </c>
      <c r="J10912">
        <v>-4.08</v>
      </c>
      <c r="K10912">
        <v>-0.37</v>
      </c>
    </row>
    <row r="10913" spans="1:11" x14ac:dyDescent="0.25">
      <c r="A10913" s="1">
        <v>41518</v>
      </c>
      <c r="B10913" t="s">
        <v>143</v>
      </c>
      <c r="C10913">
        <v>792.83</v>
      </c>
      <c r="D10913">
        <v>463.9</v>
      </c>
      <c r="E10913">
        <v>328.93</v>
      </c>
      <c r="F10913">
        <v>396.19</v>
      </c>
      <c r="G10913">
        <v>343.44</v>
      </c>
      <c r="H10913">
        <v>525.1</v>
      </c>
      <c r="I10913">
        <v>0.23</v>
      </c>
      <c r="J10913">
        <v>-2.0099999999999998</v>
      </c>
      <c r="K10913">
        <v>-2.0299999999999998</v>
      </c>
    </row>
    <row r="10914" spans="1:11" x14ac:dyDescent="0.25">
      <c r="A10914" s="1">
        <v>41518</v>
      </c>
      <c r="B10914" t="s">
        <v>144</v>
      </c>
      <c r="C10914">
        <v>756.78</v>
      </c>
      <c r="D10914">
        <v>439.12</v>
      </c>
      <c r="E10914">
        <v>317.66000000000003</v>
      </c>
      <c r="F10914">
        <v>402.15</v>
      </c>
      <c r="G10914">
        <v>327.9</v>
      </c>
      <c r="H10914">
        <v>639.14</v>
      </c>
      <c r="I10914">
        <v>0.11</v>
      </c>
      <c r="J10914">
        <v>-1.06</v>
      </c>
      <c r="K10914">
        <v>-0.83</v>
      </c>
    </row>
    <row r="10915" spans="1:11" x14ac:dyDescent="0.25">
      <c r="A10915" s="1">
        <v>41518</v>
      </c>
      <c r="B10915" t="s">
        <v>145</v>
      </c>
      <c r="C10915">
        <v>781.06</v>
      </c>
      <c r="D10915">
        <v>429.66</v>
      </c>
      <c r="E10915">
        <v>351.4</v>
      </c>
      <c r="F10915">
        <v>413.15</v>
      </c>
      <c r="G10915">
        <v>347.11</v>
      </c>
      <c r="H10915">
        <v>574.4</v>
      </c>
      <c r="I10915">
        <v>-0.06</v>
      </c>
      <c r="J10915">
        <v>-2.64</v>
      </c>
      <c r="K10915">
        <v>-2.25</v>
      </c>
    </row>
    <row r="10916" spans="1:11" x14ac:dyDescent="0.25">
      <c r="A10916" s="1">
        <v>41518</v>
      </c>
      <c r="B10916" t="s">
        <v>146</v>
      </c>
      <c r="C10916">
        <v>786.25</v>
      </c>
      <c r="D10916">
        <v>442.92</v>
      </c>
      <c r="E10916">
        <v>343.33</v>
      </c>
      <c r="F10916">
        <v>432.77</v>
      </c>
      <c r="G10916">
        <v>371.69</v>
      </c>
      <c r="H10916">
        <v>590.79999999999995</v>
      </c>
      <c r="I10916">
        <v>0.12</v>
      </c>
      <c r="J10916">
        <v>-0.52</v>
      </c>
      <c r="K10916">
        <v>-0.18</v>
      </c>
    </row>
    <row r="10917" spans="1:11" x14ac:dyDescent="0.25">
      <c r="A10917" s="1">
        <v>41518</v>
      </c>
      <c r="B10917" t="s">
        <v>2</v>
      </c>
      <c r="C10917">
        <v>767.85</v>
      </c>
      <c r="D10917">
        <v>420.93</v>
      </c>
      <c r="E10917">
        <v>346.92</v>
      </c>
      <c r="F10917">
        <v>425.94</v>
      </c>
      <c r="G10917">
        <v>335.23</v>
      </c>
      <c r="H10917">
        <v>668.87</v>
      </c>
      <c r="I10917">
        <v>0.31</v>
      </c>
      <c r="J10917">
        <v>0</v>
      </c>
      <c r="K10917">
        <v>4.16</v>
      </c>
    </row>
    <row r="10918" spans="1:11" x14ac:dyDescent="0.25">
      <c r="A10918" s="1">
        <v>41518</v>
      </c>
      <c r="B10918" t="s">
        <v>147</v>
      </c>
      <c r="C10918">
        <v>961.68</v>
      </c>
      <c r="D10918">
        <v>499.13</v>
      </c>
      <c r="E10918">
        <v>462.55</v>
      </c>
      <c r="F10918">
        <v>438.38</v>
      </c>
      <c r="G10918">
        <v>351.65</v>
      </c>
      <c r="H10918">
        <v>632.55999999999995</v>
      </c>
      <c r="I10918">
        <v>0.63</v>
      </c>
      <c r="J10918">
        <v>-0.41</v>
      </c>
      <c r="K10918">
        <v>0.63</v>
      </c>
    </row>
    <row r="10919" spans="1:11" x14ac:dyDescent="0.25">
      <c r="A10919" s="1">
        <v>41518</v>
      </c>
      <c r="B10919" t="s">
        <v>148</v>
      </c>
      <c r="C10919">
        <v>912.85</v>
      </c>
      <c r="D10919">
        <v>463.04</v>
      </c>
      <c r="E10919">
        <v>449.81</v>
      </c>
      <c r="F10919">
        <v>412.25</v>
      </c>
      <c r="G10919">
        <v>340.37</v>
      </c>
      <c r="H10919">
        <v>569.20000000000005</v>
      </c>
      <c r="I10919">
        <v>0.28000000000000003</v>
      </c>
      <c r="J10919">
        <v>-1.03</v>
      </c>
      <c r="K10919">
        <v>-0.57999999999999996</v>
      </c>
    </row>
    <row r="10920" spans="1:11" x14ac:dyDescent="0.25">
      <c r="A10920" s="1">
        <v>41518</v>
      </c>
      <c r="B10920" t="s">
        <v>149</v>
      </c>
      <c r="C10920">
        <v>893.84</v>
      </c>
      <c r="D10920">
        <v>450.84</v>
      </c>
      <c r="E10920">
        <v>443</v>
      </c>
      <c r="F10920">
        <v>427.39</v>
      </c>
      <c r="G10920">
        <v>352.74</v>
      </c>
      <c r="H10920">
        <v>590.23</v>
      </c>
      <c r="I10920">
        <v>0.64</v>
      </c>
      <c r="J10920">
        <v>-0.37</v>
      </c>
      <c r="K10920">
        <v>-0.32</v>
      </c>
    </row>
    <row r="10921" spans="1:11" x14ac:dyDescent="0.25">
      <c r="A10921" s="1">
        <v>41518</v>
      </c>
      <c r="B10921" t="s">
        <v>150</v>
      </c>
      <c r="C10921">
        <v>889.24</v>
      </c>
      <c r="D10921">
        <v>437.07</v>
      </c>
      <c r="E10921">
        <v>452.17</v>
      </c>
      <c r="F10921">
        <v>481.67</v>
      </c>
      <c r="G10921">
        <v>362.92</v>
      </c>
      <c r="H10921">
        <v>752.25</v>
      </c>
      <c r="I10921">
        <v>0.39</v>
      </c>
      <c r="J10921">
        <v>0.76</v>
      </c>
      <c r="K10921">
        <v>2.19</v>
      </c>
    </row>
    <row r="10922" spans="1:11" x14ac:dyDescent="0.25">
      <c r="A10922" s="1">
        <v>41518</v>
      </c>
      <c r="B10922" t="s">
        <v>151</v>
      </c>
      <c r="C10922">
        <v>814.93</v>
      </c>
      <c r="D10922">
        <v>470.69</v>
      </c>
      <c r="E10922">
        <v>344.24</v>
      </c>
      <c r="F10922">
        <v>369.9</v>
      </c>
      <c r="G10922">
        <v>304.02999999999997</v>
      </c>
      <c r="H10922">
        <v>557.41</v>
      </c>
      <c r="I10922">
        <v>0.36</v>
      </c>
      <c r="J10922">
        <v>1.39</v>
      </c>
      <c r="K10922">
        <v>1.59</v>
      </c>
    </row>
    <row r="10923" spans="1:11" x14ac:dyDescent="0.25">
      <c r="A10923" s="1">
        <v>41518</v>
      </c>
      <c r="B10923" t="s">
        <v>152</v>
      </c>
      <c r="C10923">
        <v>855.14</v>
      </c>
      <c r="D10923">
        <v>509.42</v>
      </c>
      <c r="E10923">
        <v>345.72</v>
      </c>
      <c r="F10923">
        <v>401.97</v>
      </c>
      <c r="G10923">
        <v>352.53</v>
      </c>
      <c r="H10923">
        <v>531.86</v>
      </c>
      <c r="I10923">
        <v>0.56000000000000005</v>
      </c>
      <c r="J10923">
        <v>1.1100000000000001</v>
      </c>
      <c r="K10923">
        <v>2.2999999999999998</v>
      </c>
    </row>
    <row r="10924" spans="1:11" x14ac:dyDescent="0.25">
      <c r="A10924" s="1">
        <v>41518</v>
      </c>
      <c r="B10924" t="s">
        <v>153</v>
      </c>
      <c r="C10924">
        <v>839.91</v>
      </c>
      <c r="D10924">
        <v>497.22</v>
      </c>
      <c r="E10924">
        <v>342.69</v>
      </c>
      <c r="F10924">
        <v>479.23</v>
      </c>
      <c r="G10924">
        <v>434.72</v>
      </c>
      <c r="H10924">
        <v>587.38</v>
      </c>
      <c r="I10924">
        <v>0.05</v>
      </c>
      <c r="J10924">
        <v>-4.83</v>
      </c>
      <c r="K10924">
        <v>-4.32</v>
      </c>
    </row>
    <row r="10925" spans="1:11" x14ac:dyDescent="0.25">
      <c r="A10925" s="1">
        <v>41518</v>
      </c>
      <c r="B10925" t="s">
        <v>154</v>
      </c>
      <c r="C10925">
        <v>838.23</v>
      </c>
      <c r="D10925">
        <v>492.39</v>
      </c>
      <c r="E10925">
        <v>345.84</v>
      </c>
      <c r="F10925">
        <v>442.76</v>
      </c>
      <c r="G10925">
        <v>380.95</v>
      </c>
      <c r="H10925">
        <v>628.29</v>
      </c>
      <c r="I10925">
        <v>0.08</v>
      </c>
      <c r="J10925">
        <v>1.08</v>
      </c>
      <c r="K10925">
        <v>1.1499999999999999</v>
      </c>
    </row>
    <row r="10926" spans="1:11" x14ac:dyDescent="0.25">
      <c r="A10926" s="1">
        <v>41518</v>
      </c>
      <c r="B10926" t="s">
        <v>155</v>
      </c>
      <c r="C10926">
        <v>894.85</v>
      </c>
      <c r="D10926">
        <v>515.66</v>
      </c>
      <c r="E10926">
        <v>379.19</v>
      </c>
      <c r="F10926">
        <v>395.28</v>
      </c>
      <c r="G10926">
        <v>342.03</v>
      </c>
      <c r="H10926">
        <v>532.39</v>
      </c>
      <c r="I10926">
        <v>0.66</v>
      </c>
      <c r="J10926">
        <v>-1.23</v>
      </c>
      <c r="K10926">
        <v>-0.74</v>
      </c>
    </row>
    <row r="10927" spans="1:11" x14ac:dyDescent="0.25">
      <c r="A10927" s="1">
        <v>41548</v>
      </c>
      <c r="B10927" t="s">
        <v>1</v>
      </c>
      <c r="C10927">
        <v>849.07</v>
      </c>
      <c r="D10927">
        <v>468.27</v>
      </c>
      <c r="E10927">
        <v>380.8</v>
      </c>
      <c r="F10927">
        <v>424.93</v>
      </c>
      <c r="G10927">
        <v>354.68</v>
      </c>
      <c r="H10927">
        <v>601.16</v>
      </c>
      <c r="I10927">
        <v>0.44</v>
      </c>
      <c r="J10927">
        <v>-0.77</v>
      </c>
      <c r="K10927">
        <v>-0.12</v>
      </c>
    </row>
    <row r="10928" spans="1:11" x14ac:dyDescent="0.25">
      <c r="A10928" s="1">
        <v>41548</v>
      </c>
      <c r="B10928" t="s">
        <v>126</v>
      </c>
      <c r="C10928">
        <v>864.77</v>
      </c>
      <c r="D10928">
        <v>499.94</v>
      </c>
      <c r="E10928">
        <v>364.83</v>
      </c>
      <c r="F10928">
        <v>430.76</v>
      </c>
      <c r="G10928">
        <v>369.44</v>
      </c>
      <c r="H10928">
        <v>588.15</v>
      </c>
      <c r="I10928">
        <v>0.92</v>
      </c>
      <c r="J10928">
        <v>-0.95</v>
      </c>
      <c r="K10928">
        <v>-0.51</v>
      </c>
    </row>
    <row r="10929" spans="1:11" x14ac:dyDescent="0.25">
      <c r="A10929" s="1">
        <v>41548</v>
      </c>
      <c r="B10929" t="s">
        <v>127</v>
      </c>
      <c r="C10929">
        <v>791.4</v>
      </c>
      <c r="D10929">
        <v>459.89</v>
      </c>
      <c r="E10929">
        <v>331.51</v>
      </c>
      <c r="F10929">
        <v>427.52</v>
      </c>
      <c r="G10929">
        <v>354.93</v>
      </c>
      <c r="H10929">
        <v>641.37</v>
      </c>
      <c r="I10929">
        <v>0.54</v>
      </c>
      <c r="J10929">
        <v>-1.77</v>
      </c>
      <c r="K10929">
        <v>-0.6</v>
      </c>
    </row>
    <row r="10930" spans="1:11" x14ac:dyDescent="0.25">
      <c r="A10930" s="1">
        <v>41548</v>
      </c>
      <c r="B10930" t="s">
        <v>113</v>
      </c>
      <c r="C10930">
        <v>880.88</v>
      </c>
      <c r="D10930">
        <v>463.84</v>
      </c>
      <c r="E10930">
        <v>417.04</v>
      </c>
      <c r="F10930">
        <v>421.59</v>
      </c>
      <c r="G10930">
        <v>352</v>
      </c>
      <c r="H10930">
        <v>582.14</v>
      </c>
      <c r="I10930">
        <v>0.09</v>
      </c>
      <c r="J10930">
        <v>-0.64</v>
      </c>
      <c r="K10930">
        <v>-0.17</v>
      </c>
    </row>
    <row r="10931" spans="1:11" x14ac:dyDescent="0.25">
      <c r="A10931" s="1">
        <v>41548</v>
      </c>
      <c r="B10931" t="s">
        <v>128</v>
      </c>
      <c r="C10931">
        <v>872.4</v>
      </c>
      <c r="D10931">
        <v>453.54</v>
      </c>
      <c r="E10931">
        <v>418.86</v>
      </c>
      <c r="F10931">
        <v>417.19</v>
      </c>
      <c r="G10931">
        <v>336.61</v>
      </c>
      <c r="H10931">
        <v>612.86</v>
      </c>
      <c r="I10931">
        <v>0.17</v>
      </c>
      <c r="J10931">
        <v>0.55000000000000004</v>
      </c>
      <c r="K10931">
        <v>0.95</v>
      </c>
    </row>
    <row r="10932" spans="1:11" x14ac:dyDescent="0.25">
      <c r="A10932" s="1">
        <v>41548</v>
      </c>
      <c r="B10932" t="s">
        <v>129</v>
      </c>
      <c r="C10932">
        <v>867.3</v>
      </c>
      <c r="D10932">
        <v>503.9</v>
      </c>
      <c r="E10932">
        <v>363.4</v>
      </c>
      <c r="F10932">
        <v>442.76</v>
      </c>
      <c r="G10932">
        <v>383.82</v>
      </c>
      <c r="H10932">
        <v>599.89</v>
      </c>
      <c r="I10932">
        <v>1.54</v>
      </c>
      <c r="J10932">
        <v>0.23</v>
      </c>
      <c r="K10932">
        <v>0.54</v>
      </c>
    </row>
    <row r="10933" spans="1:11" x14ac:dyDescent="0.25">
      <c r="A10933" s="1">
        <v>41548</v>
      </c>
      <c r="B10933" t="s">
        <v>130</v>
      </c>
      <c r="C10933">
        <v>916.09</v>
      </c>
      <c r="D10933">
        <v>528.55999999999995</v>
      </c>
      <c r="E10933">
        <v>387.53</v>
      </c>
      <c r="F10933">
        <v>510.71</v>
      </c>
      <c r="G10933">
        <v>402.56</v>
      </c>
      <c r="H10933">
        <v>885.65</v>
      </c>
      <c r="I10933">
        <v>0.57999999999999996</v>
      </c>
      <c r="J10933">
        <v>0.59</v>
      </c>
      <c r="K10933">
        <v>1.19</v>
      </c>
    </row>
    <row r="10934" spans="1:11" x14ac:dyDescent="0.25">
      <c r="A10934" s="1">
        <v>41548</v>
      </c>
      <c r="B10934" t="s">
        <v>131</v>
      </c>
      <c r="C10934">
        <v>943.58</v>
      </c>
      <c r="D10934">
        <v>555.70000000000005</v>
      </c>
      <c r="E10934">
        <v>387.88</v>
      </c>
      <c r="F10934">
        <v>500.87</v>
      </c>
      <c r="G10934">
        <v>403.58</v>
      </c>
      <c r="H10934">
        <v>798.75</v>
      </c>
      <c r="I10934">
        <v>0.65</v>
      </c>
      <c r="J10934">
        <v>-0.54</v>
      </c>
      <c r="K10934">
        <v>0.38</v>
      </c>
    </row>
    <row r="10935" spans="1:11" x14ac:dyDescent="0.25">
      <c r="A10935" s="1">
        <v>41548</v>
      </c>
      <c r="B10935" t="s">
        <v>132</v>
      </c>
      <c r="C10935">
        <v>866.92</v>
      </c>
      <c r="D10935">
        <v>499.27</v>
      </c>
      <c r="E10935">
        <v>367.65</v>
      </c>
      <c r="F10935">
        <v>424.43</v>
      </c>
      <c r="G10935">
        <v>368.69</v>
      </c>
      <c r="H10935">
        <v>554.45000000000005</v>
      </c>
      <c r="I10935">
        <v>0.63</v>
      </c>
      <c r="J10935">
        <v>-2.04</v>
      </c>
      <c r="K10935">
        <v>-1.99</v>
      </c>
    </row>
    <row r="10936" spans="1:11" x14ac:dyDescent="0.25">
      <c r="A10936" s="1">
        <v>41548</v>
      </c>
      <c r="B10936" t="s">
        <v>133</v>
      </c>
      <c r="C10936">
        <v>926.89</v>
      </c>
      <c r="D10936">
        <v>519.08000000000004</v>
      </c>
      <c r="E10936">
        <v>407.81</v>
      </c>
      <c r="F10936">
        <v>385</v>
      </c>
      <c r="G10936">
        <v>341.65</v>
      </c>
      <c r="H10936">
        <v>498.39</v>
      </c>
      <c r="I10936">
        <v>3.25</v>
      </c>
      <c r="J10936">
        <v>-1.47</v>
      </c>
      <c r="K10936">
        <v>1.82</v>
      </c>
    </row>
    <row r="10937" spans="1:11" x14ac:dyDescent="0.25">
      <c r="A10937" s="1">
        <v>41548</v>
      </c>
      <c r="B10937" t="s">
        <v>134</v>
      </c>
      <c r="C10937">
        <v>839.83</v>
      </c>
      <c r="D10937">
        <v>480.66</v>
      </c>
      <c r="E10937">
        <v>359.17</v>
      </c>
      <c r="F10937">
        <v>402.45</v>
      </c>
      <c r="G10937">
        <v>357.72</v>
      </c>
      <c r="H10937">
        <v>499.73</v>
      </c>
      <c r="I10937">
        <v>0.88</v>
      </c>
      <c r="J10937">
        <v>-1.1100000000000001</v>
      </c>
      <c r="K10937">
        <v>-0.84</v>
      </c>
    </row>
    <row r="10938" spans="1:11" x14ac:dyDescent="0.25">
      <c r="A10938" s="1">
        <v>41548</v>
      </c>
      <c r="B10938" t="s">
        <v>135</v>
      </c>
      <c r="C10938">
        <v>815.65</v>
      </c>
      <c r="D10938">
        <v>492.49</v>
      </c>
      <c r="E10938">
        <v>323.16000000000003</v>
      </c>
      <c r="F10938">
        <v>396.11</v>
      </c>
      <c r="G10938">
        <v>339</v>
      </c>
      <c r="H10938">
        <v>559.63</v>
      </c>
      <c r="I10938">
        <v>0.97</v>
      </c>
      <c r="J10938">
        <v>-0.76</v>
      </c>
      <c r="K10938">
        <v>-0.33</v>
      </c>
    </row>
    <row r="10939" spans="1:11" x14ac:dyDescent="0.25">
      <c r="A10939" s="1">
        <v>41548</v>
      </c>
      <c r="B10939" t="s">
        <v>136</v>
      </c>
      <c r="C10939">
        <v>892.25</v>
      </c>
      <c r="D10939">
        <v>531.79999999999995</v>
      </c>
      <c r="E10939">
        <v>360.45</v>
      </c>
      <c r="F10939">
        <v>469.04</v>
      </c>
      <c r="G10939">
        <v>416.02</v>
      </c>
      <c r="H10939">
        <v>647.66999999999996</v>
      </c>
      <c r="I10939">
        <v>1.21</v>
      </c>
      <c r="J10939">
        <v>1.69</v>
      </c>
      <c r="K10939">
        <v>1.99</v>
      </c>
    </row>
    <row r="10940" spans="1:11" x14ac:dyDescent="0.25">
      <c r="A10940" s="1">
        <v>41548</v>
      </c>
      <c r="B10940" t="s">
        <v>137</v>
      </c>
      <c r="C10940">
        <v>836.89</v>
      </c>
      <c r="D10940">
        <v>489.12</v>
      </c>
      <c r="E10940">
        <v>347.77</v>
      </c>
      <c r="F10940">
        <v>440.95</v>
      </c>
      <c r="G10940">
        <v>336.61</v>
      </c>
      <c r="H10940">
        <v>860.58</v>
      </c>
      <c r="I10940">
        <v>0.77</v>
      </c>
      <c r="J10940">
        <v>-4.03</v>
      </c>
      <c r="K10940">
        <v>-2.4900000000000002</v>
      </c>
    </row>
    <row r="10941" spans="1:11" x14ac:dyDescent="0.25">
      <c r="A10941" s="1">
        <v>41548</v>
      </c>
      <c r="B10941" t="s">
        <v>138</v>
      </c>
      <c r="C10941">
        <v>788.92</v>
      </c>
      <c r="D10941">
        <v>472.78</v>
      </c>
      <c r="E10941">
        <v>316.14</v>
      </c>
      <c r="F10941">
        <v>524.30999999999995</v>
      </c>
      <c r="G10941">
        <v>428.46</v>
      </c>
      <c r="H10941">
        <v>832.63</v>
      </c>
      <c r="I10941">
        <v>-0.31</v>
      </c>
      <c r="J10941">
        <v>1.49</v>
      </c>
      <c r="K10941">
        <v>1.82</v>
      </c>
    </row>
    <row r="10942" spans="1:11" x14ac:dyDescent="0.25">
      <c r="A10942" s="1">
        <v>41548</v>
      </c>
      <c r="B10942" t="s">
        <v>139</v>
      </c>
      <c r="C10942">
        <v>798.39</v>
      </c>
      <c r="D10942">
        <v>474.69</v>
      </c>
      <c r="E10942">
        <v>323.7</v>
      </c>
      <c r="F10942">
        <v>461.06</v>
      </c>
      <c r="G10942">
        <v>382.03</v>
      </c>
      <c r="H10942">
        <v>733.17</v>
      </c>
      <c r="I10942">
        <v>0.8</v>
      </c>
      <c r="J10942">
        <v>1.1000000000000001</v>
      </c>
      <c r="K10942">
        <v>1.49</v>
      </c>
    </row>
    <row r="10943" spans="1:11" x14ac:dyDescent="0.25">
      <c r="A10943" s="1">
        <v>41548</v>
      </c>
      <c r="B10943" t="s">
        <v>140</v>
      </c>
      <c r="C10943">
        <v>737.9</v>
      </c>
      <c r="D10943">
        <v>442.38</v>
      </c>
      <c r="E10943">
        <v>295.52</v>
      </c>
      <c r="F10943">
        <v>371.83</v>
      </c>
      <c r="G10943">
        <v>312.48</v>
      </c>
      <c r="H10943">
        <v>549.89</v>
      </c>
      <c r="I10943">
        <v>0.11</v>
      </c>
      <c r="J10943">
        <v>-3.62</v>
      </c>
      <c r="K10943">
        <v>0.14000000000000001</v>
      </c>
    </row>
    <row r="10944" spans="1:11" x14ac:dyDescent="0.25">
      <c r="A10944" s="1">
        <v>41548</v>
      </c>
      <c r="B10944" t="s">
        <v>141</v>
      </c>
      <c r="C10944">
        <v>836.48</v>
      </c>
      <c r="D10944">
        <v>494.79</v>
      </c>
      <c r="E10944">
        <v>341.69</v>
      </c>
      <c r="F10944">
        <v>462.53</v>
      </c>
      <c r="G10944">
        <v>393.44</v>
      </c>
      <c r="H10944">
        <v>667.2</v>
      </c>
      <c r="I10944">
        <v>0.33</v>
      </c>
      <c r="J10944">
        <v>0.36</v>
      </c>
      <c r="K10944">
        <v>0.63</v>
      </c>
    </row>
    <row r="10945" spans="1:11" x14ac:dyDescent="0.25">
      <c r="A10945" s="1">
        <v>41548</v>
      </c>
      <c r="B10945" t="s">
        <v>142</v>
      </c>
      <c r="C10945">
        <v>759.37</v>
      </c>
      <c r="D10945">
        <v>450.83</v>
      </c>
      <c r="E10945">
        <v>308.54000000000002</v>
      </c>
      <c r="F10945">
        <v>405.96</v>
      </c>
      <c r="G10945">
        <v>335.96</v>
      </c>
      <c r="H10945">
        <v>616.39</v>
      </c>
      <c r="I10945">
        <v>0.43</v>
      </c>
      <c r="J10945">
        <v>-3.66</v>
      </c>
      <c r="K10945">
        <v>-0.08</v>
      </c>
    </row>
    <row r="10946" spans="1:11" x14ac:dyDescent="0.25">
      <c r="A10946" s="1">
        <v>41548</v>
      </c>
      <c r="B10946" t="s">
        <v>143</v>
      </c>
      <c r="C10946">
        <v>792.25</v>
      </c>
      <c r="D10946">
        <v>463.41</v>
      </c>
      <c r="E10946">
        <v>328.84</v>
      </c>
      <c r="F10946">
        <v>395.91</v>
      </c>
      <c r="G10946">
        <v>343.07</v>
      </c>
      <c r="H10946">
        <v>524.95000000000005</v>
      </c>
      <c r="I10946">
        <v>-7.0000000000000007E-2</v>
      </c>
      <c r="J10946">
        <v>-2.09</v>
      </c>
      <c r="K10946">
        <v>-2.2400000000000002</v>
      </c>
    </row>
    <row r="10947" spans="1:11" x14ac:dyDescent="0.25">
      <c r="A10947" s="1">
        <v>41548</v>
      </c>
      <c r="B10947" t="s">
        <v>144</v>
      </c>
      <c r="C10947">
        <v>759.15</v>
      </c>
      <c r="D10947">
        <v>441.49</v>
      </c>
      <c r="E10947">
        <v>317.66000000000003</v>
      </c>
      <c r="F10947">
        <v>403.39</v>
      </c>
      <c r="G10947">
        <v>329.67</v>
      </c>
      <c r="H10947">
        <v>639.14</v>
      </c>
      <c r="I10947">
        <v>0.31</v>
      </c>
      <c r="J10947">
        <v>-0.75</v>
      </c>
      <c r="K10947">
        <v>-0.54</v>
      </c>
    </row>
    <row r="10948" spans="1:11" x14ac:dyDescent="0.25">
      <c r="A10948" s="1">
        <v>41548</v>
      </c>
      <c r="B10948" t="s">
        <v>145</v>
      </c>
      <c r="C10948">
        <v>786.99</v>
      </c>
      <c r="D10948">
        <v>435.59</v>
      </c>
      <c r="E10948">
        <v>351.4</v>
      </c>
      <c r="F10948">
        <v>416.29</v>
      </c>
      <c r="G10948">
        <v>351.9</v>
      </c>
      <c r="H10948">
        <v>574.4</v>
      </c>
      <c r="I10948">
        <v>0.76</v>
      </c>
      <c r="J10948">
        <v>-1.9</v>
      </c>
      <c r="K10948">
        <v>-1.69</v>
      </c>
    </row>
    <row r="10949" spans="1:11" x14ac:dyDescent="0.25">
      <c r="A10949" s="1">
        <v>41548</v>
      </c>
      <c r="B10949" t="s">
        <v>146</v>
      </c>
      <c r="C10949">
        <v>785.94</v>
      </c>
      <c r="D10949">
        <v>442.62</v>
      </c>
      <c r="E10949">
        <v>343.32</v>
      </c>
      <c r="F10949">
        <v>432.59</v>
      </c>
      <c r="G10949">
        <v>371.43</v>
      </c>
      <c r="H10949">
        <v>590.79999999999995</v>
      </c>
      <c r="I10949">
        <v>-0.04</v>
      </c>
      <c r="J10949">
        <v>-0.56000000000000005</v>
      </c>
      <c r="K10949">
        <v>-0.22</v>
      </c>
    </row>
    <row r="10950" spans="1:11" x14ac:dyDescent="0.25">
      <c r="A10950" s="1">
        <v>41548</v>
      </c>
      <c r="B10950" t="s">
        <v>2</v>
      </c>
      <c r="C10950">
        <v>772.15</v>
      </c>
      <c r="D10950">
        <v>425.23</v>
      </c>
      <c r="E10950">
        <v>346.92</v>
      </c>
      <c r="F10950">
        <v>428.33</v>
      </c>
      <c r="G10950">
        <v>338.65</v>
      </c>
      <c r="H10950">
        <v>668.87</v>
      </c>
      <c r="I10950">
        <v>0.56000000000000005</v>
      </c>
      <c r="J10950">
        <v>0.56000000000000005</v>
      </c>
      <c r="K10950">
        <v>2.17</v>
      </c>
    </row>
    <row r="10951" spans="1:11" x14ac:dyDescent="0.25">
      <c r="A10951" s="1">
        <v>41548</v>
      </c>
      <c r="B10951" t="s">
        <v>147</v>
      </c>
      <c r="C10951">
        <v>965.16</v>
      </c>
      <c r="D10951">
        <v>500.89</v>
      </c>
      <c r="E10951">
        <v>464.27</v>
      </c>
      <c r="F10951">
        <v>439.96</v>
      </c>
      <c r="G10951">
        <v>352.88</v>
      </c>
      <c r="H10951">
        <v>634.9</v>
      </c>
      <c r="I10951">
        <v>0.36</v>
      </c>
      <c r="J10951">
        <v>-0.05</v>
      </c>
      <c r="K10951">
        <v>0.55000000000000004</v>
      </c>
    </row>
    <row r="10952" spans="1:11" x14ac:dyDescent="0.25">
      <c r="A10952" s="1">
        <v>41548</v>
      </c>
      <c r="B10952" t="s">
        <v>148</v>
      </c>
      <c r="C10952">
        <v>913.02</v>
      </c>
      <c r="D10952">
        <v>464.95</v>
      </c>
      <c r="E10952">
        <v>448.07</v>
      </c>
      <c r="F10952">
        <v>412.33</v>
      </c>
      <c r="G10952">
        <v>341.77</v>
      </c>
      <c r="H10952">
        <v>566.98</v>
      </c>
      <c r="I10952">
        <v>0.02</v>
      </c>
      <c r="J10952">
        <v>-1.01</v>
      </c>
      <c r="K10952">
        <v>-0.6</v>
      </c>
    </row>
    <row r="10953" spans="1:11" x14ac:dyDescent="0.25">
      <c r="A10953" s="1">
        <v>41548</v>
      </c>
      <c r="B10953" t="s">
        <v>149</v>
      </c>
      <c r="C10953">
        <v>893.67</v>
      </c>
      <c r="D10953">
        <v>450.67</v>
      </c>
      <c r="E10953">
        <v>443</v>
      </c>
      <c r="F10953">
        <v>427.31</v>
      </c>
      <c r="G10953">
        <v>352.6</v>
      </c>
      <c r="H10953">
        <v>590.23</v>
      </c>
      <c r="I10953">
        <v>-0.02</v>
      </c>
      <c r="J10953">
        <v>-0.38</v>
      </c>
      <c r="K10953">
        <v>-0.21</v>
      </c>
    </row>
    <row r="10954" spans="1:11" x14ac:dyDescent="0.25">
      <c r="A10954" s="1">
        <v>41548</v>
      </c>
      <c r="B10954" t="s">
        <v>150</v>
      </c>
      <c r="C10954">
        <v>894.28</v>
      </c>
      <c r="D10954">
        <v>440.02</v>
      </c>
      <c r="E10954">
        <v>454.26</v>
      </c>
      <c r="F10954">
        <v>484.41</v>
      </c>
      <c r="G10954">
        <v>365.35</v>
      </c>
      <c r="H10954">
        <v>755.71</v>
      </c>
      <c r="I10954">
        <v>0.56999999999999995</v>
      </c>
      <c r="J10954">
        <v>1.33</v>
      </c>
      <c r="K10954">
        <v>2.34</v>
      </c>
    </row>
    <row r="10955" spans="1:11" x14ac:dyDescent="0.25">
      <c r="A10955" s="1">
        <v>41548</v>
      </c>
      <c r="B10955" t="s">
        <v>151</v>
      </c>
      <c r="C10955">
        <v>815.63</v>
      </c>
      <c r="D10955">
        <v>471.39</v>
      </c>
      <c r="E10955">
        <v>344.24</v>
      </c>
      <c r="F10955">
        <v>370.23</v>
      </c>
      <c r="G10955">
        <v>304.49</v>
      </c>
      <c r="H10955">
        <v>557.41</v>
      </c>
      <c r="I10955">
        <v>0.09</v>
      </c>
      <c r="J10955">
        <v>1.47</v>
      </c>
      <c r="K10955">
        <v>1.65</v>
      </c>
    </row>
    <row r="10956" spans="1:11" x14ac:dyDescent="0.25">
      <c r="A10956" s="1">
        <v>41548</v>
      </c>
      <c r="B10956" t="s">
        <v>152</v>
      </c>
      <c r="C10956">
        <v>856.38</v>
      </c>
      <c r="D10956">
        <v>510.66</v>
      </c>
      <c r="E10956">
        <v>345.72</v>
      </c>
      <c r="F10956">
        <v>402.58</v>
      </c>
      <c r="G10956">
        <v>353.38</v>
      </c>
      <c r="H10956">
        <v>531.86</v>
      </c>
      <c r="I10956">
        <v>0.15</v>
      </c>
      <c r="J10956">
        <v>1.26</v>
      </c>
      <c r="K10956">
        <v>2.04</v>
      </c>
    </row>
    <row r="10957" spans="1:11" x14ac:dyDescent="0.25">
      <c r="A10957" s="1">
        <v>41548</v>
      </c>
      <c r="B10957" t="s">
        <v>153</v>
      </c>
      <c r="C10957">
        <v>879.53</v>
      </c>
      <c r="D10957">
        <v>500.57</v>
      </c>
      <c r="E10957">
        <v>378.96</v>
      </c>
      <c r="F10957">
        <v>501.85</v>
      </c>
      <c r="G10957">
        <v>437.63</v>
      </c>
      <c r="H10957">
        <v>649.53</v>
      </c>
      <c r="I10957">
        <v>4.72</v>
      </c>
      <c r="J10957">
        <v>-0.34</v>
      </c>
      <c r="K10957">
        <v>-0.08</v>
      </c>
    </row>
    <row r="10958" spans="1:11" x14ac:dyDescent="0.25">
      <c r="A10958" s="1">
        <v>41548</v>
      </c>
      <c r="B10958" t="s">
        <v>154</v>
      </c>
      <c r="C10958">
        <v>841.72</v>
      </c>
      <c r="D10958">
        <v>495.88</v>
      </c>
      <c r="E10958">
        <v>345.84</v>
      </c>
      <c r="F10958">
        <v>444.62</v>
      </c>
      <c r="G10958">
        <v>383.66</v>
      </c>
      <c r="H10958">
        <v>628.29</v>
      </c>
      <c r="I10958">
        <v>0.42</v>
      </c>
      <c r="J10958">
        <v>1.5</v>
      </c>
      <c r="K10958">
        <v>1.47</v>
      </c>
    </row>
    <row r="10959" spans="1:11" x14ac:dyDescent="0.25">
      <c r="A10959" s="1">
        <v>41548</v>
      </c>
      <c r="B10959" t="s">
        <v>155</v>
      </c>
      <c r="C10959">
        <v>894.19</v>
      </c>
      <c r="D10959">
        <v>515.01</v>
      </c>
      <c r="E10959">
        <v>379.18</v>
      </c>
      <c r="F10959">
        <v>395.01</v>
      </c>
      <c r="G10959">
        <v>341.59</v>
      </c>
      <c r="H10959">
        <v>532.39</v>
      </c>
      <c r="I10959">
        <v>-7.0000000000000007E-2</v>
      </c>
      <c r="J10959">
        <v>-1.3</v>
      </c>
      <c r="K10959">
        <v>-0.83</v>
      </c>
    </row>
    <row r="10960" spans="1:11" x14ac:dyDescent="0.25">
      <c r="A10960" s="1">
        <v>41579</v>
      </c>
      <c r="B10960" t="s">
        <v>1</v>
      </c>
      <c r="C10960">
        <v>852.62</v>
      </c>
      <c r="D10960">
        <v>471.51</v>
      </c>
      <c r="E10960">
        <v>381.11</v>
      </c>
      <c r="F10960">
        <v>426.72</v>
      </c>
      <c r="G10960">
        <v>357.13</v>
      </c>
      <c r="H10960">
        <v>601.64</v>
      </c>
      <c r="I10960">
        <v>0.42</v>
      </c>
      <c r="J10960">
        <v>-0.35</v>
      </c>
      <c r="K10960">
        <v>0.08</v>
      </c>
    </row>
    <row r="10961" spans="1:11" x14ac:dyDescent="0.25">
      <c r="A10961" s="1">
        <v>41579</v>
      </c>
      <c r="B10961" t="s">
        <v>126</v>
      </c>
      <c r="C10961">
        <v>867</v>
      </c>
      <c r="D10961">
        <v>502.13</v>
      </c>
      <c r="E10961">
        <v>364.87</v>
      </c>
      <c r="F10961">
        <v>431.88</v>
      </c>
      <c r="G10961">
        <v>371.06</v>
      </c>
      <c r="H10961">
        <v>588.21</v>
      </c>
      <c r="I10961">
        <v>0.26</v>
      </c>
      <c r="J10961">
        <v>-0.69</v>
      </c>
      <c r="K10961">
        <v>-0.4</v>
      </c>
    </row>
    <row r="10962" spans="1:11" x14ac:dyDescent="0.25">
      <c r="A10962" s="1">
        <v>41579</v>
      </c>
      <c r="B10962" t="s">
        <v>127</v>
      </c>
      <c r="C10962">
        <v>797.72</v>
      </c>
      <c r="D10962">
        <v>465.38</v>
      </c>
      <c r="E10962">
        <v>332.34</v>
      </c>
      <c r="F10962">
        <v>430.94</v>
      </c>
      <c r="G10962">
        <v>359.15</v>
      </c>
      <c r="H10962">
        <v>642.98</v>
      </c>
      <c r="I10962">
        <v>0.8</v>
      </c>
      <c r="J10962">
        <v>-0.99</v>
      </c>
      <c r="K10962">
        <v>0</v>
      </c>
    </row>
    <row r="10963" spans="1:11" x14ac:dyDescent="0.25">
      <c r="A10963" s="1">
        <v>41579</v>
      </c>
      <c r="B10963" t="s">
        <v>113</v>
      </c>
      <c r="C10963">
        <v>884.56</v>
      </c>
      <c r="D10963">
        <v>467.54</v>
      </c>
      <c r="E10963">
        <v>417.02</v>
      </c>
      <c r="F10963">
        <v>423.36</v>
      </c>
      <c r="G10963">
        <v>354.81</v>
      </c>
      <c r="H10963">
        <v>582.14</v>
      </c>
      <c r="I10963">
        <v>0.42</v>
      </c>
      <c r="J10963">
        <v>-0.23</v>
      </c>
      <c r="K10963">
        <v>-0.1</v>
      </c>
    </row>
    <row r="10964" spans="1:11" x14ac:dyDescent="0.25">
      <c r="A10964" s="1">
        <v>41579</v>
      </c>
      <c r="B10964" t="s">
        <v>128</v>
      </c>
      <c r="C10964">
        <v>871.89</v>
      </c>
      <c r="D10964">
        <v>452.58</v>
      </c>
      <c r="E10964">
        <v>419.31</v>
      </c>
      <c r="F10964">
        <v>416.94</v>
      </c>
      <c r="G10964">
        <v>335.9</v>
      </c>
      <c r="H10964">
        <v>613.54</v>
      </c>
      <c r="I10964">
        <v>-0.06</v>
      </c>
      <c r="J10964">
        <v>0.49</v>
      </c>
      <c r="K10964">
        <v>0.82</v>
      </c>
    </row>
    <row r="10965" spans="1:11" x14ac:dyDescent="0.25">
      <c r="A10965" s="1">
        <v>41579</v>
      </c>
      <c r="B10965" t="s">
        <v>129</v>
      </c>
      <c r="C10965">
        <v>867.79</v>
      </c>
      <c r="D10965">
        <v>504.39</v>
      </c>
      <c r="E10965">
        <v>363.4</v>
      </c>
      <c r="F10965">
        <v>443.02</v>
      </c>
      <c r="G10965">
        <v>384.2</v>
      </c>
      <c r="H10965">
        <v>599.89</v>
      </c>
      <c r="I10965">
        <v>0.06</v>
      </c>
      <c r="J10965">
        <v>0.28999999999999998</v>
      </c>
      <c r="K10965">
        <v>0.51</v>
      </c>
    </row>
    <row r="10966" spans="1:11" x14ac:dyDescent="0.25">
      <c r="A10966" s="1">
        <v>41579</v>
      </c>
      <c r="B10966" t="s">
        <v>130</v>
      </c>
      <c r="C10966">
        <v>916.1</v>
      </c>
      <c r="D10966">
        <v>528.57000000000005</v>
      </c>
      <c r="E10966">
        <v>387.53</v>
      </c>
      <c r="F10966">
        <v>510.71</v>
      </c>
      <c r="G10966">
        <v>402.56</v>
      </c>
      <c r="H10966">
        <v>885.65</v>
      </c>
      <c r="I10966">
        <v>0</v>
      </c>
      <c r="J10966">
        <v>0.59</v>
      </c>
      <c r="K10966">
        <v>1.1100000000000001</v>
      </c>
    </row>
    <row r="10967" spans="1:11" x14ac:dyDescent="0.25">
      <c r="A10967" s="1">
        <v>41579</v>
      </c>
      <c r="B10967" t="s">
        <v>131</v>
      </c>
      <c r="C10967">
        <v>945.53</v>
      </c>
      <c r="D10967">
        <v>557.65</v>
      </c>
      <c r="E10967">
        <v>387.88</v>
      </c>
      <c r="F10967">
        <v>501.92</v>
      </c>
      <c r="G10967">
        <v>404.99</v>
      </c>
      <c r="H10967">
        <v>798.75</v>
      </c>
      <c r="I10967">
        <v>0.21</v>
      </c>
      <c r="J10967">
        <v>-0.33</v>
      </c>
      <c r="K10967">
        <v>-0.03</v>
      </c>
    </row>
    <row r="10968" spans="1:11" x14ac:dyDescent="0.25">
      <c r="A10968" s="1">
        <v>41579</v>
      </c>
      <c r="B10968" t="s">
        <v>132</v>
      </c>
      <c r="C10968">
        <v>867.62</v>
      </c>
      <c r="D10968">
        <v>499.97</v>
      </c>
      <c r="E10968">
        <v>367.65</v>
      </c>
      <c r="F10968">
        <v>424.77</v>
      </c>
      <c r="G10968">
        <v>369.21</v>
      </c>
      <c r="H10968">
        <v>554.45000000000005</v>
      </c>
      <c r="I10968">
        <v>0.08</v>
      </c>
      <c r="J10968">
        <v>-1.96</v>
      </c>
      <c r="K10968">
        <v>-1.78</v>
      </c>
    </row>
    <row r="10969" spans="1:11" x14ac:dyDescent="0.25">
      <c r="A10969" s="1">
        <v>41579</v>
      </c>
      <c r="B10969" t="s">
        <v>133</v>
      </c>
      <c r="C10969">
        <v>927.66</v>
      </c>
      <c r="D10969">
        <v>519.85</v>
      </c>
      <c r="E10969">
        <v>407.81</v>
      </c>
      <c r="F10969">
        <v>385.31</v>
      </c>
      <c r="G10969">
        <v>342.16</v>
      </c>
      <c r="H10969">
        <v>498.39</v>
      </c>
      <c r="I10969">
        <v>0.08</v>
      </c>
      <c r="J10969">
        <v>-1.39</v>
      </c>
      <c r="K10969">
        <v>-1.44</v>
      </c>
    </row>
    <row r="10970" spans="1:11" x14ac:dyDescent="0.25">
      <c r="A10970" s="1">
        <v>41579</v>
      </c>
      <c r="B10970" t="s">
        <v>134</v>
      </c>
      <c r="C10970">
        <v>842.57</v>
      </c>
      <c r="D10970">
        <v>483.4</v>
      </c>
      <c r="E10970">
        <v>359.17</v>
      </c>
      <c r="F10970">
        <v>403.77</v>
      </c>
      <c r="G10970">
        <v>359.76</v>
      </c>
      <c r="H10970">
        <v>499.73</v>
      </c>
      <c r="I10970">
        <v>0.33</v>
      </c>
      <c r="J10970">
        <v>-0.78</v>
      </c>
      <c r="K10970">
        <v>-0.42</v>
      </c>
    </row>
    <row r="10971" spans="1:11" x14ac:dyDescent="0.25">
      <c r="A10971" s="1">
        <v>41579</v>
      </c>
      <c r="B10971" t="s">
        <v>135</v>
      </c>
      <c r="C10971">
        <v>825.96</v>
      </c>
      <c r="D10971">
        <v>502.15</v>
      </c>
      <c r="E10971">
        <v>323.81</v>
      </c>
      <c r="F10971">
        <v>401.11</v>
      </c>
      <c r="G10971">
        <v>345.65</v>
      </c>
      <c r="H10971">
        <v>560.75</v>
      </c>
      <c r="I10971">
        <v>1.26</v>
      </c>
      <c r="J10971">
        <v>0.5</v>
      </c>
      <c r="K10971">
        <v>0.64</v>
      </c>
    </row>
    <row r="10972" spans="1:11" x14ac:dyDescent="0.25">
      <c r="A10972" s="1">
        <v>41579</v>
      </c>
      <c r="B10972" t="s">
        <v>136</v>
      </c>
      <c r="C10972">
        <v>892.03</v>
      </c>
      <c r="D10972">
        <v>531.58000000000004</v>
      </c>
      <c r="E10972">
        <v>360.45</v>
      </c>
      <c r="F10972">
        <v>468.94</v>
      </c>
      <c r="G10972">
        <v>415.85</v>
      </c>
      <c r="H10972">
        <v>647.66999999999996</v>
      </c>
      <c r="I10972">
        <v>-0.02</v>
      </c>
      <c r="J10972">
        <v>1.67</v>
      </c>
      <c r="K10972">
        <v>2.0499999999999998</v>
      </c>
    </row>
    <row r="10973" spans="1:11" x14ac:dyDescent="0.25">
      <c r="A10973" s="1">
        <v>41579</v>
      </c>
      <c r="B10973" t="s">
        <v>137</v>
      </c>
      <c r="C10973">
        <v>855.89</v>
      </c>
      <c r="D10973">
        <v>507.53</v>
      </c>
      <c r="E10973">
        <v>348.36</v>
      </c>
      <c r="F10973">
        <v>450.96</v>
      </c>
      <c r="G10973">
        <v>349.26</v>
      </c>
      <c r="H10973">
        <v>862.05</v>
      </c>
      <c r="I10973">
        <v>2.27</v>
      </c>
      <c r="J10973">
        <v>-1.85</v>
      </c>
      <c r="K10973">
        <v>-0.59</v>
      </c>
    </row>
    <row r="10974" spans="1:11" x14ac:dyDescent="0.25">
      <c r="A10974" s="1">
        <v>41579</v>
      </c>
      <c r="B10974" t="s">
        <v>138</v>
      </c>
      <c r="C10974">
        <v>793.03</v>
      </c>
      <c r="D10974">
        <v>475.4</v>
      </c>
      <c r="E10974">
        <v>317.63</v>
      </c>
      <c r="F10974">
        <v>527.03</v>
      </c>
      <c r="G10974">
        <v>430.82</v>
      </c>
      <c r="H10974">
        <v>836.54</v>
      </c>
      <c r="I10974">
        <v>0.52</v>
      </c>
      <c r="J10974">
        <v>2.02</v>
      </c>
      <c r="K10974">
        <v>2.0699999999999998</v>
      </c>
    </row>
    <row r="10975" spans="1:11" x14ac:dyDescent="0.25">
      <c r="A10975" s="1">
        <v>41579</v>
      </c>
      <c r="B10975" t="s">
        <v>139</v>
      </c>
      <c r="C10975">
        <v>802.2</v>
      </c>
      <c r="D10975">
        <v>484.58</v>
      </c>
      <c r="E10975">
        <v>317.62</v>
      </c>
      <c r="F10975">
        <v>463.27</v>
      </c>
      <c r="G10975">
        <v>389.97</v>
      </c>
      <c r="H10975">
        <v>719.38</v>
      </c>
      <c r="I10975">
        <v>0.48</v>
      </c>
      <c r="J10975">
        <v>1.59</v>
      </c>
      <c r="K10975">
        <v>1.72</v>
      </c>
    </row>
    <row r="10976" spans="1:11" x14ac:dyDescent="0.25">
      <c r="A10976" s="1">
        <v>41579</v>
      </c>
      <c r="B10976" t="s">
        <v>140</v>
      </c>
      <c r="C10976">
        <v>771.73</v>
      </c>
      <c r="D10976">
        <v>448.7</v>
      </c>
      <c r="E10976">
        <v>323.02999999999997</v>
      </c>
      <c r="F10976">
        <v>388.86</v>
      </c>
      <c r="G10976">
        <v>316.95</v>
      </c>
      <c r="H10976">
        <v>601.08000000000004</v>
      </c>
      <c r="I10976">
        <v>4.58</v>
      </c>
      <c r="J10976">
        <v>0.8</v>
      </c>
      <c r="K10976">
        <v>4.66</v>
      </c>
    </row>
    <row r="10977" spans="1:11" x14ac:dyDescent="0.25">
      <c r="A10977" s="1">
        <v>41579</v>
      </c>
      <c r="B10977" t="s">
        <v>141</v>
      </c>
      <c r="C10977">
        <v>835.12</v>
      </c>
      <c r="D10977">
        <v>493.43</v>
      </c>
      <c r="E10977">
        <v>341.69</v>
      </c>
      <c r="F10977">
        <v>461.79</v>
      </c>
      <c r="G10977">
        <v>392.37</v>
      </c>
      <c r="H10977">
        <v>667.2</v>
      </c>
      <c r="I10977">
        <v>-0.16</v>
      </c>
      <c r="J10977">
        <v>0.19</v>
      </c>
      <c r="K10977">
        <v>0.21</v>
      </c>
    </row>
    <row r="10978" spans="1:11" x14ac:dyDescent="0.25">
      <c r="A10978" s="1">
        <v>41579</v>
      </c>
      <c r="B10978" t="s">
        <v>142</v>
      </c>
      <c r="C10978">
        <v>760.26</v>
      </c>
      <c r="D10978">
        <v>450.62</v>
      </c>
      <c r="E10978">
        <v>309.64</v>
      </c>
      <c r="F10978">
        <v>406.45</v>
      </c>
      <c r="G10978">
        <v>335.79</v>
      </c>
      <c r="H10978">
        <v>618.61</v>
      </c>
      <c r="I10978">
        <v>0.12</v>
      </c>
      <c r="J10978">
        <v>-3.55</v>
      </c>
      <c r="K10978">
        <v>-0.43</v>
      </c>
    </row>
    <row r="10979" spans="1:11" x14ac:dyDescent="0.25">
      <c r="A10979" s="1">
        <v>41579</v>
      </c>
      <c r="B10979" t="s">
        <v>143</v>
      </c>
      <c r="C10979">
        <v>795.06</v>
      </c>
      <c r="D10979">
        <v>466.22</v>
      </c>
      <c r="E10979">
        <v>328.84</v>
      </c>
      <c r="F10979">
        <v>397.3</v>
      </c>
      <c r="G10979">
        <v>345.16</v>
      </c>
      <c r="H10979">
        <v>524.95000000000005</v>
      </c>
      <c r="I10979">
        <v>0.35</v>
      </c>
      <c r="J10979">
        <v>-1.74</v>
      </c>
      <c r="K10979">
        <v>-1.77</v>
      </c>
    </row>
    <row r="10980" spans="1:11" x14ac:dyDescent="0.25">
      <c r="A10980" s="1">
        <v>41579</v>
      </c>
      <c r="B10980" t="s">
        <v>144</v>
      </c>
      <c r="C10980">
        <v>759.76</v>
      </c>
      <c r="D10980">
        <v>442.1</v>
      </c>
      <c r="E10980">
        <v>317.66000000000003</v>
      </c>
      <c r="F10980">
        <v>403.72</v>
      </c>
      <c r="G10980">
        <v>330.13</v>
      </c>
      <c r="H10980">
        <v>639.14</v>
      </c>
      <c r="I10980">
        <v>0.08</v>
      </c>
      <c r="J10980">
        <v>-0.67</v>
      </c>
      <c r="K10980">
        <v>-0.54</v>
      </c>
    </row>
    <row r="10981" spans="1:11" x14ac:dyDescent="0.25">
      <c r="A10981" s="1">
        <v>41579</v>
      </c>
      <c r="B10981" t="s">
        <v>145</v>
      </c>
      <c r="C10981">
        <v>789.99</v>
      </c>
      <c r="D10981">
        <v>438.59</v>
      </c>
      <c r="E10981">
        <v>351.4</v>
      </c>
      <c r="F10981">
        <v>417.88</v>
      </c>
      <c r="G10981">
        <v>354.33</v>
      </c>
      <c r="H10981">
        <v>574.4</v>
      </c>
      <c r="I10981">
        <v>0.38</v>
      </c>
      <c r="J10981">
        <v>-1.52</v>
      </c>
      <c r="K10981">
        <v>-1.3</v>
      </c>
    </row>
    <row r="10982" spans="1:11" x14ac:dyDescent="0.25">
      <c r="A10982" s="1">
        <v>41579</v>
      </c>
      <c r="B10982" t="s">
        <v>146</v>
      </c>
      <c r="C10982">
        <v>789.45</v>
      </c>
      <c r="D10982">
        <v>446.12</v>
      </c>
      <c r="E10982">
        <v>343.33</v>
      </c>
      <c r="F10982">
        <v>434.54</v>
      </c>
      <c r="G10982">
        <v>374.36</v>
      </c>
      <c r="H10982">
        <v>590.79999999999995</v>
      </c>
      <c r="I10982">
        <v>0.45</v>
      </c>
      <c r="J10982">
        <v>-0.12</v>
      </c>
      <c r="K10982">
        <v>-0.1</v>
      </c>
    </row>
    <row r="10983" spans="1:11" x14ac:dyDescent="0.25">
      <c r="A10983" s="1">
        <v>41579</v>
      </c>
      <c r="B10983" t="s">
        <v>2</v>
      </c>
      <c r="C10983">
        <v>770.73</v>
      </c>
      <c r="D10983">
        <v>424.59</v>
      </c>
      <c r="E10983">
        <v>346.14</v>
      </c>
      <c r="F10983">
        <v>427.56</v>
      </c>
      <c r="G10983">
        <v>338.14</v>
      </c>
      <c r="H10983">
        <v>667.39</v>
      </c>
      <c r="I10983">
        <v>-0.18</v>
      </c>
      <c r="J10983">
        <v>0.38</v>
      </c>
      <c r="K10983">
        <v>0.59</v>
      </c>
    </row>
    <row r="10984" spans="1:11" x14ac:dyDescent="0.25">
      <c r="A10984" s="1">
        <v>41579</v>
      </c>
      <c r="B10984" t="s">
        <v>147</v>
      </c>
      <c r="C10984">
        <v>964.53</v>
      </c>
      <c r="D10984">
        <v>500.22</v>
      </c>
      <c r="E10984">
        <v>464.31</v>
      </c>
      <c r="F10984">
        <v>439.65</v>
      </c>
      <c r="G10984">
        <v>352.42</v>
      </c>
      <c r="H10984">
        <v>634.96</v>
      </c>
      <c r="I10984">
        <v>-7.0000000000000007E-2</v>
      </c>
      <c r="J10984">
        <v>-0.11</v>
      </c>
      <c r="K10984">
        <v>0.22</v>
      </c>
    </row>
    <row r="10985" spans="1:11" x14ac:dyDescent="0.25">
      <c r="A10985" s="1">
        <v>41579</v>
      </c>
      <c r="B10985" t="s">
        <v>148</v>
      </c>
      <c r="C10985">
        <v>918.91</v>
      </c>
      <c r="D10985">
        <v>470.84</v>
      </c>
      <c r="E10985">
        <v>448.07</v>
      </c>
      <c r="F10985">
        <v>415.01</v>
      </c>
      <c r="G10985">
        <v>346.11</v>
      </c>
      <c r="H10985">
        <v>566.98</v>
      </c>
      <c r="I10985">
        <v>0.65</v>
      </c>
      <c r="J10985">
        <v>-0.38</v>
      </c>
      <c r="K10985">
        <v>-0.28000000000000003</v>
      </c>
    </row>
    <row r="10986" spans="1:11" x14ac:dyDescent="0.25">
      <c r="A10986" s="1">
        <v>41579</v>
      </c>
      <c r="B10986" t="s">
        <v>149</v>
      </c>
      <c r="C10986">
        <v>891.92</v>
      </c>
      <c r="D10986">
        <v>448.92</v>
      </c>
      <c r="E10986">
        <v>443</v>
      </c>
      <c r="F10986">
        <v>426.45</v>
      </c>
      <c r="G10986">
        <v>351.22</v>
      </c>
      <c r="H10986">
        <v>590.23</v>
      </c>
      <c r="I10986">
        <v>-0.2</v>
      </c>
      <c r="J10986">
        <v>-0.57999999999999996</v>
      </c>
      <c r="K10986">
        <v>-0.5</v>
      </c>
    </row>
    <row r="10987" spans="1:11" x14ac:dyDescent="0.25">
      <c r="A10987" s="1">
        <v>41579</v>
      </c>
      <c r="B10987" t="s">
        <v>150</v>
      </c>
      <c r="C10987">
        <v>898.77</v>
      </c>
      <c r="D10987">
        <v>441.55</v>
      </c>
      <c r="E10987">
        <v>457.22</v>
      </c>
      <c r="F10987">
        <v>486.84</v>
      </c>
      <c r="G10987">
        <v>366.63</v>
      </c>
      <c r="H10987">
        <v>760.62</v>
      </c>
      <c r="I10987">
        <v>0.5</v>
      </c>
      <c r="J10987">
        <v>1.84</v>
      </c>
      <c r="K10987">
        <v>2.82</v>
      </c>
    </row>
    <row r="10988" spans="1:11" x14ac:dyDescent="0.25">
      <c r="A10988" s="1">
        <v>41579</v>
      </c>
      <c r="B10988" t="s">
        <v>151</v>
      </c>
      <c r="C10988">
        <v>812.39</v>
      </c>
      <c r="D10988">
        <v>469.39</v>
      </c>
      <c r="E10988">
        <v>343</v>
      </c>
      <c r="F10988">
        <v>368.75</v>
      </c>
      <c r="G10988">
        <v>303.20999999999998</v>
      </c>
      <c r="H10988">
        <v>555.41</v>
      </c>
      <c r="I10988">
        <v>-0.4</v>
      </c>
      <c r="J10988">
        <v>1.07</v>
      </c>
      <c r="K10988">
        <v>1.2</v>
      </c>
    </row>
    <row r="10989" spans="1:11" x14ac:dyDescent="0.25">
      <c r="A10989" s="1">
        <v>41579</v>
      </c>
      <c r="B10989" t="s">
        <v>152</v>
      </c>
      <c r="C10989">
        <v>856.37</v>
      </c>
      <c r="D10989">
        <v>510.65</v>
      </c>
      <c r="E10989">
        <v>345.72</v>
      </c>
      <c r="F10989">
        <v>402.58</v>
      </c>
      <c r="G10989">
        <v>353.38</v>
      </c>
      <c r="H10989">
        <v>531.86</v>
      </c>
      <c r="I10989">
        <v>0</v>
      </c>
      <c r="J10989">
        <v>1.26</v>
      </c>
      <c r="K10989">
        <v>1.75</v>
      </c>
    </row>
    <row r="10990" spans="1:11" x14ac:dyDescent="0.25">
      <c r="A10990" s="1">
        <v>41579</v>
      </c>
      <c r="B10990" t="s">
        <v>153</v>
      </c>
      <c r="C10990">
        <v>879.23</v>
      </c>
      <c r="D10990">
        <v>500.27</v>
      </c>
      <c r="E10990">
        <v>378.96</v>
      </c>
      <c r="F10990">
        <v>501.7</v>
      </c>
      <c r="G10990">
        <v>437.37</v>
      </c>
      <c r="H10990">
        <v>649.53</v>
      </c>
      <c r="I10990">
        <v>-0.03</v>
      </c>
      <c r="J10990">
        <v>-0.38</v>
      </c>
      <c r="K10990">
        <v>0.03</v>
      </c>
    </row>
    <row r="10991" spans="1:11" x14ac:dyDescent="0.25">
      <c r="A10991" s="1">
        <v>41579</v>
      </c>
      <c r="B10991" t="s">
        <v>154</v>
      </c>
      <c r="C10991">
        <v>843.1</v>
      </c>
      <c r="D10991">
        <v>497.28</v>
      </c>
      <c r="E10991">
        <v>345.82</v>
      </c>
      <c r="F10991">
        <v>445.33</v>
      </c>
      <c r="G10991">
        <v>384.73</v>
      </c>
      <c r="H10991">
        <v>628.22</v>
      </c>
      <c r="I10991">
        <v>0.16</v>
      </c>
      <c r="J10991">
        <v>1.67</v>
      </c>
      <c r="K10991">
        <v>1.49</v>
      </c>
    </row>
    <row r="10992" spans="1:11" x14ac:dyDescent="0.25">
      <c r="A10992" s="1">
        <v>41579</v>
      </c>
      <c r="B10992" t="s">
        <v>155</v>
      </c>
      <c r="C10992">
        <v>894.83</v>
      </c>
      <c r="D10992">
        <v>515.65</v>
      </c>
      <c r="E10992">
        <v>379.18</v>
      </c>
      <c r="F10992">
        <v>395.28</v>
      </c>
      <c r="G10992">
        <v>342</v>
      </c>
      <c r="H10992">
        <v>532.39</v>
      </c>
      <c r="I10992">
        <v>7.0000000000000007E-2</v>
      </c>
      <c r="J10992">
        <v>-1.23</v>
      </c>
      <c r="K10992">
        <v>-0.91</v>
      </c>
    </row>
    <row r="10993" spans="1:11" x14ac:dyDescent="0.25">
      <c r="A10993" s="1">
        <v>41609</v>
      </c>
      <c r="B10993" t="s">
        <v>1</v>
      </c>
      <c r="C10993">
        <v>860.1</v>
      </c>
      <c r="D10993">
        <v>474.1</v>
      </c>
      <c r="E10993">
        <v>386</v>
      </c>
      <c r="F10993">
        <v>430.47</v>
      </c>
      <c r="G10993">
        <v>359.09</v>
      </c>
      <c r="H10993">
        <v>609.35</v>
      </c>
      <c r="I10993">
        <v>0.88</v>
      </c>
      <c r="J10993">
        <v>0.52</v>
      </c>
      <c r="K10993">
        <v>0.52</v>
      </c>
    </row>
    <row r="10994" spans="1:11" x14ac:dyDescent="0.25">
      <c r="A10994" s="1">
        <v>41609</v>
      </c>
      <c r="B10994" t="s">
        <v>126</v>
      </c>
      <c r="C10994">
        <v>871.08</v>
      </c>
      <c r="D10994">
        <v>505.98</v>
      </c>
      <c r="E10994">
        <v>365.1</v>
      </c>
      <c r="F10994">
        <v>433.91</v>
      </c>
      <c r="G10994">
        <v>373.92</v>
      </c>
      <c r="H10994">
        <v>588.55999999999995</v>
      </c>
      <c r="I10994">
        <v>0.47</v>
      </c>
      <c r="J10994">
        <v>-0.23</v>
      </c>
      <c r="K10994">
        <v>-0.23</v>
      </c>
    </row>
    <row r="10995" spans="1:11" x14ac:dyDescent="0.25">
      <c r="A10995" s="1">
        <v>41609</v>
      </c>
      <c r="B10995" t="s">
        <v>127</v>
      </c>
      <c r="C10995">
        <v>806.33</v>
      </c>
      <c r="D10995">
        <v>469.99</v>
      </c>
      <c r="E10995">
        <v>336.34</v>
      </c>
      <c r="F10995">
        <v>435.6</v>
      </c>
      <c r="G10995">
        <v>362.71</v>
      </c>
      <c r="H10995">
        <v>650.69000000000005</v>
      </c>
      <c r="I10995">
        <v>1.08</v>
      </c>
      <c r="J10995">
        <v>0.08</v>
      </c>
      <c r="K10995">
        <v>0.08</v>
      </c>
    </row>
    <row r="10996" spans="1:11" x14ac:dyDescent="0.25">
      <c r="A10996" s="1">
        <v>41609</v>
      </c>
      <c r="B10996" t="s">
        <v>113</v>
      </c>
      <c r="C10996">
        <v>895.16</v>
      </c>
      <c r="D10996">
        <v>468.78</v>
      </c>
      <c r="E10996">
        <v>426.38</v>
      </c>
      <c r="F10996">
        <v>428.44</v>
      </c>
      <c r="G10996">
        <v>355.77</v>
      </c>
      <c r="H10996">
        <v>595.17999999999995</v>
      </c>
      <c r="I10996">
        <v>1.2</v>
      </c>
      <c r="J10996">
        <v>0.97</v>
      </c>
      <c r="K10996">
        <v>0.97</v>
      </c>
    </row>
    <row r="10997" spans="1:11" x14ac:dyDescent="0.25">
      <c r="A10997" s="1">
        <v>41609</v>
      </c>
      <c r="B10997" t="s">
        <v>128</v>
      </c>
      <c r="C10997">
        <v>873.81</v>
      </c>
      <c r="D10997">
        <v>453.91</v>
      </c>
      <c r="E10997">
        <v>419.9</v>
      </c>
      <c r="F10997">
        <v>417.86</v>
      </c>
      <c r="G10997">
        <v>336.87</v>
      </c>
      <c r="H10997">
        <v>614.4</v>
      </c>
      <c r="I10997">
        <v>0.22</v>
      </c>
      <c r="J10997">
        <v>0.71</v>
      </c>
      <c r="K10997">
        <v>0.71</v>
      </c>
    </row>
    <row r="10998" spans="1:11" x14ac:dyDescent="0.25">
      <c r="A10998" s="1">
        <v>41609</v>
      </c>
      <c r="B10998" t="s">
        <v>129</v>
      </c>
      <c r="C10998">
        <v>869.57</v>
      </c>
      <c r="D10998">
        <v>506.17</v>
      </c>
      <c r="E10998">
        <v>363.4</v>
      </c>
      <c r="F10998">
        <v>443.95</v>
      </c>
      <c r="G10998">
        <v>385.54</v>
      </c>
      <c r="H10998">
        <v>599.89</v>
      </c>
      <c r="I10998">
        <v>0.21</v>
      </c>
      <c r="J10998">
        <v>0.49</v>
      </c>
      <c r="K10998">
        <v>0.49</v>
      </c>
    </row>
    <row r="10999" spans="1:11" x14ac:dyDescent="0.25">
      <c r="A10999" s="1">
        <v>41609</v>
      </c>
      <c r="B10999" t="s">
        <v>130</v>
      </c>
      <c r="C10999">
        <v>920.48</v>
      </c>
      <c r="D10999">
        <v>532.95000000000005</v>
      </c>
      <c r="E10999">
        <v>387.53</v>
      </c>
      <c r="F10999">
        <v>513.16</v>
      </c>
      <c r="G10999">
        <v>405.9</v>
      </c>
      <c r="H10999">
        <v>885.65</v>
      </c>
      <c r="I10999">
        <v>0.48</v>
      </c>
      <c r="J10999">
        <v>1.08</v>
      </c>
      <c r="K10999">
        <v>1.08</v>
      </c>
    </row>
    <row r="11000" spans="1:11" x14ac:dyDescent="0.25">
      <c r="A11000" s="1">
        <v>41609</v>
      </c>
      <c r="B11000" t="s">
        <v>131</v>
      </c>
      <c r="C11000">
        <v>950.89</v>
      </c>
      <c r="D11000">
        <v>561.54</v>
      </c>
      <c r="E11000">
        <v>389.35</v>
      </c>
      <c r="F11000">
        <v>504.78</v>
      </c>
      <c r="G11000">
        <v>407.83</v>
      </c>
      <c r="H11000">
        <v>801.78</v>
      </c>
      <c r="I11000">
        <v>0.56999999999999995</v>
      </c>
      <c r="J11000">
        <v>0.23</v>
      </c>
      <c r="K11000">
        <v>0.23</v>
      </c>
    </row>
    <row r="11001" spans="1:11" x14ac:dyDescent="0.25">
      <c r="A11001" s="1">
        <v>41609</v>
      </c>
      <c r="B11001" t="s">
        <v>132</v>
      </c>
      <c r="C11001">
        <v>871.99</v>
      </c>
      <c r="D11001">
        <v>504.34</v>
      </c>
      <c r="E11001">
        <v>367.65</v>
      </c>
      <c r="F11001">
        <v>426.9</v>
      </c>
      <c r="G11001">
        <v>372.42</v>
      </c>
      <c r="H11001">
        <v>554.45000000000005</v>
      </c>
      <c r="I11001">
        <v>0.5</v>
      </c>
      <c r="J11001">
        <v>-1.47</v>
      </c>
      <c r="K11001">
        <v>-1.47</v>
      </c>
    </row>
    <row r="11002" spans="1:11" x14ac:dyDescent="0.25">
      <c r="A11002" s="1">
        <v>41609</v>
      </c>
      <c r="B11002" t="s">
        <v>133</v>
      </c>
      <c r="C11002">
        <v>930.11</v>
      </c>
      <c r="D11002">
        <v>522.29999999999995</v>
      </c>
      <c r="E11002">
        <v>407.81</v>
      </c>
      <c r="F11002">
        <v>386.31</v>
      </c>
      <c r="G11002">
        <v>343.77</v>
      </c>
      <c r="H11002">
        <v>498.39</v>
      </c>
      <c r="I11002">
        <v>0.26</v>
      </c>
      <c r="J11002">
        <v>-1.1200000000000001</v>
      </c>
      <c r="K11002">
        <v>-1.1200000000000001</v>
      </c>
    </row>
    <row r="11003" spans="1:11" x14ac:dyDescent="0.25">
      <c r="A11003" s="1">
        <v>41609</v>
      </c>
      <c r="B11003" t="s">
        <v>134</v>
      </c>
      <c r="C11003">
        <v>846.4</v>
      </c>
      <c r="D11003">
        <v>487.23</v>
      </c>
      <c r="E11003">
        <v>359.17</v>
      </c>
      <c r="F11003">
        <v>405.59</v>
      </c>
      <c r="G11003">
        <v>362.6</v>
      </c>
      <c r="H11003">
        <v>499.73</v>
      </c>
      <c r="I11003">
        <v>0.45</v>
      </c>
      <c r="J11003">
        <v>-0.33</v>
      </c>
      <c r="K11003">
        <v>-0.33</v>
      </c>
    </row>
    <row r="11004" spans="1:11" x14ac:dyDescent="0.25">
      <c r="A11004" s="1">
        <v>41609</v>
      </c>
      <c r="B11004" t="s">
        <v>135</v>
      </c>
      <c r="C11004">
        <v>830.83</v>
      </c>
      <c r="D11004">
        <v>507.02</v>
      </c>
      <c r="E11004">
        <v>323.81</v>
      </c>
      <c r="F11004">
        <v>403.47</v>
      </c>
      <c r="G11004">
        <v>349</v>
      </c>
      <c r="H11004">
        <v>560.75</v>
      </c>
      <c r="I11004">
        <v>0.59</v>
      </c>
      <c r="J11004">
        <v>1.0900000000000001</v>
      </c>
      <c r="K11004">
        <v>1.0900000000000001</v>
      </c>
    </row>
    <row r="11005" spans="1:11" x14ac:dyDescent="0.25">
      <c r="A11005" s="1">
        <v>41609</v>
      </c>
      <c r="B11005" t="s">
        <v>136</v>
      </c>
      <c r="C11005">
        <v>895.32</v>
      </c>
      <c r="D11005">
        <v>533.21</v>
      </c>
      <c r="E11005">
        <v>362.11</v>
      </c>
      <c r="F11005">
        <v>470.68</v>
      </c>
      <c r="G11005">
        <v>417.14</v>
      </c>
      <c r="H11005">
        <v>650.65</v>
      </c>
      <c r="I11005">
        <v>0.37</v>
      </c>
      <c r="J11005">
        <v>2.04</v>
      </c>
      <c r="K11005">
        <v>2.04</v>
      </c>
    </row>
    <row r="11006" spans="1:11" x14ac:dyDescent="0.25">
      <c r="A11006" s="1">
        <v>41609</v>
      </c>
      <c r="B11006" t="s">
        <v>137</v>
      </c>
      <c r="C11006">
        <v>860.32</v>
      </c>
      <c r="D11006">
        <v>512.9</v>
      </c>
      <c r="E11006">
        <v>347.42</v>
      </c>
      <c r="F11006">
        <v>453.3</v>
      </c>
      <c r="G11006">
        <v>352.96</v>
      </c>
      <c r="H11006">
        <v>859.72</v>
      </c>
      <c r="I11006">
        <v>0.52</v>
      </c>
      <c r="J11006">
        <v>-1.34</v>
      </c>
      <c r="K11006">
        <v>-1.34</v>
      </c>
    </row>
    <row r="11007" spans="1:11" x14ac:dyDescent="0.25">
      <c r="A11007" s="1">
        <v>41609</v>
      </c>
      <c r="B11007" t="s">
        <v>138</v>
      </c>
      <c r="C11007">
        <v>831.32</v>
      </c>
      <c r="D11007">
        <v>492.56</v>
      </c>
      <c r="E11007">
        <v>338.76</v>
      </c>
      <c r="F11007">
        <v>552.49</v>
      </c>
      <c r="G11007">
        <v>446.37</v>
      </c>
      <c r="H11007">
        <v>892.17</v>
      </c>
      <c r="I11007">
        <v>4.83</v>
      </c>
      <c r="J11007">
        <v>6.95</v>
      </c>
      <c r="K11007">
        <v>6.95</v>
      </c>
    </row>
    <row r="11008" spans="1:11" x14ac:dyDescent="0.25">
      <c r="A11008" s="1">
        <v>41609</v>
      </c>
      <c r="B11008" t="s">
        <v>139</v>
      </c>
      <c r="C11008">
        <v>801.94</v>
      </c>
      <c r="D11008">
        <v>484.32</v>
      </c>
      <c r="E11008">
        <v>317.62</v>
      </c>
      <c r="F11008">
        <v>463.13</v>
      </c>
      <c r="G11008">
        <v>389.78</v>
      </c>
      <c r="H11008">
        <v>719.38</v>
      </c>
      <c r="I11008">
        <v>-0.03</v>
      </c>
      <c r="J11008">
        <v>1.55</v>
      </c>
      <c r="K11008">
        <v>1.55</v>
      </c>
    </row>
    <row r="11009" spans="1:11" x14ac:dyDescent="0.25">
      <c r="A11009" s="1">
        <v>41609</v>
      </c>
      <c r="B11009" t="s">
        <v>140</v>
      </c>
      <c r="C11009">
        <v>773.67</v>
      </c>
      <c r="D11009">
        <v>450.64</v>
      </c>
      <c r="E11009">
        <v>323.02999999999997</v>
      </c>
      <c r="F11009">
        <v>389.83</v>
      </c>
      <c r="G11009">
        <v>318.31</v>
      </c>
      <c r="H11009">
        <v>601.08000000000004</v>
      </c>
      <c r="I11009">
        <v>0.25</v>
      </c>
      <c r="J11009">
        <v>1.06</v>
      </c>
      <c r="K11009">
        <v>1.06</v>
      </c>
    </row>
    <row r="11010" spans="1:11" x14ac:dyDescent="0.25">
      <c r="A11010" s="1">
        <v>41609</v>
      </c>
      <c r="B11010" t="s">
        <v>141</v>
      </c>
      <c r="C11010">
        <v>835.54</v>
      </c>
      <c r="D11010">
        <v>493.85</v>
      </c>
      <c r="E11010">
        <v>341.69</v>
      </c>
      <c r="F11010">
        <v>462.02</v>
      </c>
      <c r="G11010">
        <v>392.73</v>
      </c>
      <c r="H11010">
        <v>667.2</v>
      </c>
      <c r="I11010">
        <v>0.05</v>
      </c>
      <c r="J11010">
        <v>0.24</v>
      </c>
      <c r="K11010">
        <v>0.24</v>
      </c>
    </row>
    <row r="11011" spans="1:11" x14ac:dyDescent="0.25">
      <c r="A11011" s="1">
        <v>41609</v>
      </c>
      <c r="B11011" t="s">
        <v>142</v>
      </c>
      <c r="C11011">
        <v>791.2</v>
      </c>
      <c r="D11011">
        <v>452.61</v>
      </c>
      <c r="E11011">
        <v>338.59</v>
      </c>
      <c r="F11011">
        <v>422.99</v>
      </c>
      <c r="G11011">
        <v>337.27</v>
      </c>
      <c r="H11011">
        <v>676.45</v>
      </c>
      <c r="I11011">
        <v>4.07</v>
      </c>
      <c r="J11011">
        <v>0.38</v>
      </c>
      <c r="K11011">
        <v>0.38</v>
      </c>
    </row>
    <row r="11012" spans="1:11" x14ac:dyDescent="0.25">
      <c r="A11012" s="1">
        <v>41609</v>
      </c>
      <c r="B11012" t="s">
        <v>143</v>
      </c>
      <c r="C11012">
        <v>794.33</v>
      </c>
      <c r="D11012">
        <v>465.51</v>
      </c>
      <c r="E11012">
        <v>328.82</v>
      </c>
      <c r="F11012">
        <v>396.94</v>
      </c>
      <c r="G11012">
        <v>344.64</v>
      </c>
      <c r="H11012">
        <v>524.89</v>
      </c>
      <c r="I11012">
        <v>-0.09</v>
      </c>
      <c r="J11012">
        <v>-1.83</v>
      </c>
      <c r="K11012">
        <v>-1.83</v>
      </c>
    </row>
    <row r="11013" spans="1:11" x14ac:dyDescent="0.25">
      <c r="A11013" s="1">
        <v>41609</v>
      </c>
      <c r="B11013" t="s">
        <v>144</v>
      </c>
      <c r="C11013">
        <v>764.04</v>
      </c>
      <c r="D11013">
        <v>446.38</v>
      </c>
      <c r="E11013">
        <v>317.66000000000003</v>
      </c>
      <c r="F11013">
        <v>405.98</v>
      </c>
      <c r="G11013">
        <v>333.33</v>
      </c>
      <c r="H11013">
        <v>639.14</v>
      </c>
      <c r="I11013">
        <v>0.56000000000000005</v>
      </c>
      <c r="J11013">
        <v>-0.11</v>
      </c>
      <c r="K11013">
        <v>-0.11</v>
      </c>
    </row>
    <row r="11014" spans="1:11" x14ac:dyDescent="0.25">
      <c r="A11014" s="1">
        <v>41609</v>
      </c>
      <c r="B11014" t="s">
        <v>145</v>
      </c>
      <c r="C11014">
        <v>792.28</v>
      </c>
      <c r="D11014">
        <v>447.7</v>
      </c>
      <c r="E11014">
        <v>344.58</v>
      </c>
      <c r="F11014">
        <v>419.09</v>
      </c>
      <c r="G11014">
        <v>361.7</v>
      </c>
      <c r="H11014">
        <v>563.26</v>
      </c>
      <c r="I11014">
        <v>0.28999999999999998</v>
      </c>
      <c r="J11014">
        <v>-1.24</v>
      </c>
      <c r="K11014">
        <v>-1.24</v>
      </c>
    </row>
    <row r="11015" spans="1:11" x14ac:dyDescent="0.25">
      <c r="A11015" s="1">
        <v>41609</v>
      </c>
      <c r="B11015" t="s">
        <v>146</v>
      </c>
      <c r="C11015">
        <v>817.02</v>
      </c>
      <c r="D11015">
        <v>443.65</v>
      </c>
      <c r="E11015">
        <v>373.37</v>
      </c>
      <c r="F11015">
        <v>449.71</v>
      </c>
      <c r="G11015">
        <v>372.3</v>
      </c>
      <c r="H11015">
        <v>642.5</v>
      </c>
      <c r="I11015">
        <v>3.49</v>
      </c>
      <c r="J11015">
        <v>3.37</v>
      </c>
      <c r="K11015">
        <v>3.37</v>
      </c>
    </row>
    <row r="11016" spans="1:11" x14ac:dyDescent="0.25">
      <c r="A11016" s="1">
        <v>41609</v>
      </c>
      <c r="B11016" t="s">
        <v>2</v>
      </c>
      <c r="C11016">
        <v>771.93</v>
      </c>
      <c r="D11016">
        <v>425.79</v>
      </c>
      <c r="E11016">
        <v>346.14</v>
      </c>
      <c r="F11016">
        <v>428.24</v>
      </c>
      <c r="G11016">
        <v>339.09</v>
      </c>
      <c r="H11016">
        <v>667.39</v>
      </c>
      <c r="I11016">
        <v>0.16</v>
      </c>
      <c r="J11016">
        <v>0.53</v>
      </c>
      <c r="K11016">
        <v>0.53</v>
      </c>
    </row>
    <row r="11017" spans="1:11" x14ac:dyDescent="0.25">
      <c r="A11017" s="1">
        <v>41609</v>
      </c>
      <c r="B11017" t="s">
        <v>147</v>
      </c>
      <c r="C11017">
        <v>965.97</v>
      </c>
      <c r="D11017">
        <v>501.66</v>
      </c>
      <c r="E11017">
        <v>464.31</v>
      </c>
      <c r="F11017">
        <v>440.31</v>
      </c>
      <c r="G11017">
        <v>353.45</v>
      </c>
      <c r="H11017">
        <v>634.96</v>
      </c>
      <c r="I11017">
        <v>0.15</v>
      </c>
      <c r="J11017">
        <v>0.04</v>
      </c>
      <c r="K11017">
        <v>0.04</v>
      </c>
    </row>
    <row r="11018" spans="1:11" x14ac:dyDescent="0.25">
      <c r="A11018" s="1">
        <v>41609</v>
      </c>
      <c r="B11018" t="s">
        <v>148</v>
      </c>
      <c r="C11018">
        <v>923.74</v>
      </c>
      <c r="D11018">
        <v>474.24</v>
      </c>
      <c r="E11018">
        <v>449.5</v>
      </c>
      <c r="F11018">
        <v>417.21</v>
      </c>
      <c r="G11018">
        <v>348.6</v>
      </c>
      <c r="H11018">
        <v>568.79999999999995</v>
      </c>
      <c r="I11018">
        <v>0.53</v>
      </c>
      <c r="J11018">
        <v>0.15</v>
      </c>
      <c r="K11018">
        <v>0.15</v>
      </c>
    </row>
    <row r="11019" spans="1:11" x14ac:dyDescent="0.25">
      <c r="A11019" s="1">
        <v>41609</v>
      </c>
      <c r="B11019" t="s">
        <v>149</v>
      </c>
      <c r="C11019">
        <v>892.81</v>
      </c>
      <c r="D11019">
        <v>449.81</v>
      </c>
      <c r="E11019">
        <v>443</v>
      </c>
      <c r="F11019">
        <v>426.88</v>
      </c>
      <c r="G11019">
        <v>351.93</v>
      </c>
      <c r="H11019">
        <v>590.23</v>
      </c>
      <c r="I11019">
        <v>0.1</v>
      </c>
      <c r="J11019">
        <v>-0.48</v>
      </c>
      <c r="K11019">
        <v>-0.48</v>
      </c>
    </row>
    <row r="11020" spans="1:11" x14ac:dyDescent="0.25">
      <c r="A11020" s="1">
        <v>41609</v>
      </c>
      <c r="B11020" t="s">
        <v>150</v>
      </c>
      <c r="C11020">
        <v>900.84</v>
      </c>
      <c r="D11020">
        <v>441.34</v>
      </c>
      <c r="E11020">
        <v>459.5</v>
      </c>
      <c r="F11020">
        <v>487.96</v>
      </c>
      <c r="G11020">
        <v>366.45</v>
      </c>
      <c r="H11020">
        <v>764.42</v>
      </c>
      <c r="I11020">
        <v>0.23</v>
      </c>
      <c r="J11020">
        <v>2.08</v>
      </c>
      <c r="K11020">
        <v>2.08</v>
      </c>
    </row>
    <row r="11021" spans="1:11" x14ac:dyDescent="0.25">
      <c r="A11021" s="1">
        <v>41609</v>
      </c>
      <c r="B11021" t="s">
        <v>151</v>
      </c>
      <c r="C11021">
        <v>815.88</v>
      </c>
      <c r="D11021">
        <v>472.94</v>
      </c>
      <c r="E11021">
        <v>342.94</v>
      </c>
      <c r="F11021">
        <v>370.34</v>
      </c>
      <c r="G11021">
        <v>305.51</v>
      </c>
      <c r="H11021">
        <v>555.29999999999995</v>
      </c>
      <c r="I11021">
        <v>0.43</v>
      </c>
      <c r="J11021">
        <v>1.5</v>
      </c>
      <c r="K11021">
        <v>1.5</v>
      </c>
    </row>
    <row r="11022" spans="1:11" x14ac:dyDescent="0.25">
      <c r="A11022" s="1">
        <v>41609</v>
      </c>
      <c r="B11022" t="s">
        <v>152</v>
      </c>
      <c r="C11022">
        <v>857.45</v>
      </c>
      <c r="D11022">
        <v>511.73</v>
      </c>
      <c r="E11022">
        <v>345.72</v>
      </c>
      <c r="F11022">
        <v>403.1</v>
      </c>
      <c r="G11022">
        <v>354.12</v>
      </c>
      <c r="H11022">
        <v>531.86</v>
      </c>
      <c r="I11022">
        <v>0.13</v>
      </c>
      <c r="J11022">
        <v>1.38</v>
      </c>
      <c r="K11022">
        <v>1.38</v>
      </c>
    </row>
    <row r="11023" spans="1:11" x14ac:dyDescent="0.25">
      <c r="A11023" s="1">
        <v>41609</v>
      </c>
      <c r="B11023" t="s">
        <v>153</v>
      </c>
      <c r="C11023">
        <v>883.72</v>
      </c>
      <c r="D11023">
        <v>504.76</v>
      </c>
      <c r="E11023">
        <v>378.96</v>
      </c>
      <c r="F11023">
        <v>504.26</v>
      </c>
      <c r="G11023">
        <v>441.31</v>
      </c>
      <c r="H11023">
        <v>649.53</v>
      </c>
      <c r="I11023">
        <v>0.51</v>
      </c>
      <c r="J11023">
        <v>0.13</v>
      </c>
      <c r="K11023">
        <v>0.13</v>
      </c>
    </row>
    <row r="11024" spans="1:11" x14ac:dyDescent="0.25">
      <c r="A11024" s="1">
        <v>41609</v>
      </c>
      <c r="B11024" t="s">
        <v>154</v>
      </c>
      <c r="C11024">
        <v>843.23</v>
      </c>
      <c r="D11024">
        <v>497.41</v>
      </c>
      <c r="E11024">
        <v>345.82</v>
      </c>
      <c r="F11024">
        <v>445.42</v>
      </c>
      <c r="G11024">
        <v>384.85</v>
      </c>
      <c r="H11024">
        <v>628.22</v>
      </c>
      <c r="I11024">
        <v>0.02</v>
      </c>
      <c r="J11024">
        <v>1.68</v>
      </c>
      <c r="K11024">
        <v>1.68</v>
      </c>
    </row>
    <row r="11025" spans="1:11" x14ac:dyDescent="0.25">
      <c r="A11025" s="1">
        <v>41609</v>
      </c>
      <c r="B11025" t="s">
        <v>155</v>
      </c>
      <c r="C11025">
        <v>895.78</v>
      </c>
      <c r="D11025">
        <v>516.6</v>
      </c>
      <c r="E11025">
        <v>379.18</v>
      </c>
      <c r="F11025">
        <v>395.72</v>
      </c>
      <c r="G11025">
        <v>342.61</v>
      </c>
      <c r="H11025">
        <v>532.39</v>
      </c>
      <c r="I11025">
        <v>0.11</v>
      </c>
      <c r="J11025">
        <v>-1.1200000000000001</v>
      </c>
      <c r="K11025">
        <v>-1.1200000000000001</v>
      </c>
    </row>
    <row r="11026" spans="1:11" x14ac:dyDescent="0.25">
      <c r="A11026" s="1">
        <v>41640</v>
      </c>
      <c r="B11026" t="s">
        <v>1</v>
      </c>
      <c r="C11026">
        <v>864.01</v>
      </c>
      <c r="D11026">
        <v>477</v>
      </c>
      <c r="E11026">
        <v>387.01</v>
      </c>
      <c r="F11026">
        <v>432.41</v>
      </c>
      <c r="G11026">
        <v>361.28</v>
      </c>
      <c r="H11026">
        <v>610.92999999999995</v>
      </c>
      <c r="I11026">
        <v>0.45</v>
      </c>
      <c r="J11026">
        <v>0.45</v>
      </c>
      <c r="K11026">
        <v>0.79</v>
      </c>
    </row>
    <row r="11027" spans="1:11" x14ac:dyDescent="0.25">
      <c r="A11027" s="1">
        <v>41640</v>
      </c>
      <c r="B11027" t="s">
        <v>126</v>
      </c>
      <c r="C11027">
        <v>877.27</v>
      </c>
      <c r="D11027">
        <v>510.23</v>
      </c>
      <c r="E11027">
        <v>367.04</v>
      </c>
      <c r="F11027">
        <v>436.99</v>
      </c>
      <c r="G11027">
        <v>377.06</v>
      </c>
      <c r="H11027">
        <v>591.67999999999995</v>
      </c>
      <c r="I11027">
        <v>0.71</v>
      </c>
      <c r="J11027">
        <v>0.71</v>
      </c>
      <c r="K11027">
        <v>-0.01</v>
      </c>
    </row>
    <row r="11028" spans="1:11" x14ac:dyDescent="0.25">
      <c r="A11028" s="1">
        <v>41640</v>
      </c>
      <c r="B11028" t="s">
        <v>127</v>
      </c>
      <c r="C11028">
        <v>810.64</v>
      </c>
      <c r="D11028">
        <v>472.69</v>
      </c>
      <c r="E11028">
        <v>337.95</v>
      </c>
      <c r="F11028">
        <v>437.91</v>
      </c>
      <c r="G11028">
        <v>364.78</v>
      </c>
      <c r="H11028">
        <v>653.82000000000005</v>
      </c>
      <c r="I11028">
        <v>0.53</v>
      </c>
      <c r="J11028">
        <v>0.53</v>
      </c>
      <c r="K11028">
        <v>0.5</v>
      </c>
    </row>
    <row r="11029" spans="1:11" x14ac:dyDescent="0.25">
      <c r="A11029" s="1">
        <v>41640</v>
      </c>
      <c r="B11029" t="s">
        <v>113</v>
      </c>
      <c r="C11029">
        <v>899.11</v>
      </c>
      <c r="D11029">
        <v>472.54</v>
      </c>
      <c r="E11029">
        <v>426.57</v>
      </c>
      <c r="F11029">
        <v>430.32</v>
      </c>
      <c r="G11029">
        <v>358.62</v>
      </c>
      <c r="H11029">
        <v>595.41999999999996</v>
      </c>
      <c r="I11029">
        <v>0.44</v>
      </c>
      <c r="J11029">
        <v>0.44</v>
      </c>
      <c r="K11029">
        <v>1.24</v>
      </c>
    </row>
    <row r="11030" spans="1:11" x14ac:dyDescent="0.25">
      <c r="A11030" s="1">
        <v>41640</v>
      </c>
      <c r="B11030" t="s">
        <v>128</v>
      </c>
      <c r="C11030">
        <v>876.83</v>
      </c>
      <c r="D11030">
        <v>455.68</v>
      </c>
      <c r="E11030">
        <v>421.15</v>
      </c>
      <c r="F11030">
        <v>419.32</v>
      </c>
      <c r="G11030">
        <v>338.19</v>
      </c>
      <c r="H11030">
        <v>616.24</v>
      </c>
      <c r="I11030">
        <v>0.35</v>
      </c>
      <c r="J11030">
        <v>0.35</v>
      </c>
      <c r="K11030">
        <v>0.9</v>
      </c>
    </row>
    <row r="11031" spans="1:11" x14ac:dyDescent="0.25">
      <c r="A11031" s="1">
        <v>41640</v>
      </c>
      <c r="B11031" t="s">
        <v>129</v>
      </c>
      <c r="C11031">
        <v>871.05</v>
      </c>
      <c r="D11031">
        <v>506.52</v>
      </c>
      <c r="E11031">
        <v>364.53</v>
      </c>
      <c r="F11031">
        <v>444.71</v>
      </c>
      <c r="G11031">
        <v>385.81</v>
      </c>
      <c r="H11031">
        <v>601.75</v>
      </c>
      <c r="I11031">
        <v>0.17</v>
      </c>
      <c r="J11031">
        <v>0.17</v>
      </c>
      <c r="K11031">
        <v>0.51</v>
      </c>
    </row>
    <row r="11032" spans="1:11" x14ac:dyDescent="0.25">
      <c r="A11032" s="1">
        <v>41640</v>
      </c>
      <c r="B11032" t="s">
        <v>130</v>
      </c>
      <c r="C11032">
        <v>919.26</v>
      </c>
      <c r="D11032">
        <v>531.73</v>
      </c>
      <c r="E11032">
        <v>387.53</v>
      </c>
      <c r="F11032">
        <v>512.5</v>
      </c>
      <c r="G11032">
        <v>404.97</v>
      </c>
      <c r="H11032">
        <v>885.65</v>
      </c>
      <c r="I11032">
        <v>-0.13</v>
      </c>
      <c r="J11032">
        <v>-0.13</v>
      </c>
      <c r="K11032">
        <v>0.44</v>
      </c>
    </row>
    <row r="11033" spans="1:11" x14ac:dyDescent="0.25">
      <c r="A11033" s="1">
        <v>41640</v>
      </c>
      <c r="B11033" t="s">
        <v>131</v>
      </c>
      <c r="C11033">
        <v>954.27</v>
      </c>
      <c r="D11033">
        <v>564.25</v>
      </c>
      <c r="E11033">
        <v>390.02</v>
      </c>
      <c r="F11033">
        <v>506.6</v>
      </c>
      <c r="G11033">
        <v>409.79</v>
      </c>
      <c r="H11033">
        <v>803.15</v>
      </c>
      <c r="I11033">
        <v>0.36</v>
      </c>
      <c r="J11033">
        <v>0.36</v>
      </c>
      <c r="K11033">
        <v>0.49</v>
      </c>
    </row>
    <row r="11034" spans="1:11" x14ac:dyDescent="0.25">
      <c r="A11034" s="1">
        <v>41640</v>
      </c>
      <c r="B11034" t="s">
        <v>132</v>
      </c>
      <c r="C11034">
        <v>875.63</v>
      </c>
      <c r="D11034">
        <v>510.25</v>
      </c>
      <c r="E11034">
        <v>365.38</v>
      </c>
      <c r="F11034">
        <v>428.69</v>
      </c>
      <c r="G11034">
        <v>376.78</v>
      </c>
      <c r="H11034">
        <v>551.02</v>
      </c>
      <c r="I11034">
        <v>0.42</v>
      </c>
      <c r="J11034">
        <v>0.42</v>
      </c>
      <c r="K11034">
        <v>-1.19</v>
      </c>
    </row>
    <row r="11035" spans="1:11" x14ac:dyDescent="0.25">
      <c r="A11035" s="1">
        <v>41640</v>
      </c>
      <c r="B11035" t="s">
        <v>133</v>
      </c>
      <c r="C11035">
        <v>936.38</v>
      </c>
      <c r="D11035">
        <v>525.16</v>
      </c>
      <c r="E11035">
        <v>411.22</v>
      </c>
      <c r="F11035">
        <v>388.9</v>
      </c>
      <c r="G11035">
        <v>345.66</v>
      </c>
      <c r="H11035">
        <v>502.57</v>
      </c>
      <c r="I11035">
        <v>0.67</v>
      </c>
      <c r="J11035">
        <v>0.67</v>
      </c>
      <c r="K11035">
        <v>-0.55000000000000004</v>
      </c>
    </row>
    <row r="11036" spans="1:11" x14ac:dyDescent="0.25">
      <c r="A11036" s="1">
        <v>41640</v>
      </c>
      <c r="B11036" t="s">
        <v>134</v>
      </c>
      <c r="C11036">
        <v>850.73</v>
      </c>
      <c r="D11036">
        <v>491.56</v>
      </c>
      <c r="E11036">
        <v>359.17</v>
      </c>
      <c r="F11036">
        <v>407.66</v>
      </c>
      <c r="G11036">
        <v>365.83</v>
      </c>
      <c r="H11036">
        <v>499.73</v>
      </c>
      <c r="I11036">
        <v>0.51</v>
      </c>
      <c r="J11036">
        <v>0.51</v>
      </c>
      <c r="K11036">
        <v>-0.19</v>
      </c>
    </row>
    <row r="11037" spans="1:11" x14ac:dyDescent="0.25">
      <c r="A11037" s="1">
        <v>41640</v>
      </c>
      <c r="B11037" t="s">
        <v>135</v>
      </c>
      <c r="C11037">
        <v>859.42</v>
      </c>
      <c r="D11037">
        <v>509.57</v>
      </c>
      <c r="E11037">
        <v>349.85</v>
      </c>
      <c r="F11037">
        <v>417.35</v>
      </c>
      <c r="G11037">
        <v>350.75</v>
      </c>
      <c r="H11037">
        <v>605.83000000000004</v>
      </c>
      <c r="I11037">
        <v>3.44</v>
      </c>
      <c r="J11037">
        <v>3.44</v>
      </c>
      <c r="K11037">
        <v>0.9</v>
      </c>
    </row>
    <row r="11038" spans="1:11" x14ac:dyDescent="0.25">
      <c r="A11038" s="1">
        <v>41640</v>
      </c>
      <c r="B11038" t="s">
        <v>136</v>
      </c>
      <c r="C11038">
        <v>908.7</v>
      </c>
      <c r="D11038">
        <v>540.52</v>
      </c>
      <c r="E11038">
        <v>368.18</v>
      </c>
      <c r="F11038">
        <v>477.69</v>
      </c>
      <c r="G11038">
        <v>422.86</v>
      </c>
      <c r="H11038">
        <v>661.58</v>
      </c>
      <c r="I11038">
        <v>1.49</v>
      </c>
      <c r="J11038">
        <v>1.49</v>
      </c>
      <c r="K11038">
        <v>3.39</v>
      </c>
    </row>
    <row r="11039" spans="1:11" x14ac:dyDescent="0.25">
      <c r="A11039" s="1">
        <v>41640</v>
      </c>
      <c r="B11039" t="s">
        <v>137</v>
      </c>
      <c r="C11039">
        <v>861.59</v>
      </c>
      <c r="D11039">
        <v>514.12</v>
      </c>
      <c r="E11039">
        <v>347.47</v>
      </c>
      <c r="F11039">
        <v>453.98</v>
      </c>
      <c r="G11039">
        <v>353.81</v>
      </c>
      <c r="H11039">
        <v>859.8</v>
      </c>
      <c r="I11039">
        <v>0.15</v>
      </c>
      <c r="J11039">
        <v>0.15</v>
      </c>
      <c r="K11039">
        <v>-1.66</v>
      </c>
    </row>
    <row r="11040" spans="1:11" x14ac:dyDescent="0.25">
      <c r="A11040" s="1">
        <v>41640</v>
      </c>
      <c r="B11040" t="s">
        <v>138</v>
      </c>
      <c r="C11040">
        <v>831.49</v>
      </c>
      <c r="D11040">
        <v>491</v>
      </c>
      <c r="E11040">
        <v>340.49</v>
      </c>
      <c r="F11040">
        <v>552.6</v>
      </c>
      <c r="G11040">
        <v>444.94</v>
      </c>
      <c r="H11040">
        <v>896.72</v>
      </c>
      <c r="I11040">
        <v>0.02</v>
      </c>
      <c r="J11040">
        <v>0.02</v>
      </c>
      <c r="K11040">
        <v>6.66</v>
      </c>
    </row>
    <row r="11041" spans="1:11" x14ac:dyDescent="0.25">
      <c r="A11041" s="1">
        <v>41640</v>
      </c>
      <c r="B11041" t="s">
        <v>139</v>
      </c>
      <c r="C11041">
        <v>805.76</v>
      </c>
      <c r="D11041">
        <v>485</v>
      </c>
      <c r="E11041">
        <v>320.76</v>
      </c>
      <c r="F11041">
        <v>465.36</v>
      </c>
      <c r="G11041">
        <v>390.32</v>
      </c>
      <c r="H11041">
        <v>726.51</v>
      </c>
      <c r="I11041">
        <v>0.48</v>
      </c>
      <c r="J11041">
        <v>0.48</v>
      </c>
      <c r="K11041">
        <v>1.88</v>
      </c>
    </row>
    <row r="11042" spans="1:11" x14ac:dyDescent="0.25">
      <c r="A11042" s="1">
        <v>41640</v>
      </c>
      <c r="B11042" t="s">
        <v>140</v>
      </c>
      <c r="C11042">
        <v>781.22</v>
      </c>
      <c r="D11042">
        <v>458.19</v>
      </c>
      <c r="E11042">
        <v>323.02999999999997</v>
      </c>
      <c r="F11042">
        <v>393.65</v>
      </c>
      <c r="G11042">
        <v>323.66000000000003</v>
      </c>
      <c r="H11042">
        <v>601.08000000000004</v>
      </c>
      <c r="I11042">
        <v>0.98</v>
      </c>
      <c r="J11042">
        <v>0.98</v>
      </c>
      <c r="K11042">
        <v>2.08</v>
      </c>
    </row>
    <row r="11043" spans="1:11" x14ac:dyDescent="0.25">
      <c r="A11043" s="1">
        <v>41640</v>
      </c>
      <c r="B11043" t="s">
        <v>141</v>
      </c>
      <c r="C11043">
        <v>836.51</v>
      </c>
      <c r="D11043">
        <v>494.82</v>
      </c>
      <c r="E11043">
        <v>341.69</v>
      </c>
      <c r="F11043">
        <v>462.57</v>
      </c>
      <c r="G11043">
        <v>393.51</v>
      </c>
      <c r="H11043">
        <v>667.2</v>
      </c>
      <c r="I11043">
        <v>0.12</v>
      </c>
      <c r="J11043">
        <v>0.12</v>
      </c>
      <c r="K11043">
        <v>0.22</v>
      </c>
    </row>
    <row r="11044" spans="1:11" x14ac:dyDescent="0.25">
      <c r="A11044" s="1">
        <v>41640</v>
      </c>
      <c r="B11044" t="s">
        <v>142</v>
      </c>
      <c r="C11044">
        <v>794.88</v>
      </c>
      <c r="D11044">
        <v>456.29</v>
      </c>
      <c r="E11044">
        <v>338.59</v>
      </c>
      <c r="F11044">
        <v>424.98</v>
      </c>
      <c r="G11044">
        <v>340</v>
      </c>
      <c r="H11044">
        <v>676.45</v>
      </c>
      <c r="I11044">
        <v>0.47</v>
      </c>
      <c r="J11044">
        <v>0.47</v>
      </c>
      <c r="K11044">
        <v>0.85</v>
      </c>
    </row>
    <row r="11045" spans="1:11" x14ac:dyDescent="0.25">
      <c r="A11045" s="1">
        <v>41640</v>
      </c>
      <c r="B11045" t="s">
        <v>143</v>
      </c>
      <c r="C11045">
        <v>798.13</v>
      </c>
      <c r="D11045">
        <v>467.28</v>
      </c>
      <c r="E11045">
        <v>330.85</v>
      </c>
      <c r="F11045">
        <v>398.84</v>
      </c>
      <c r="G11045">
        <v>345.95</v>
      </c>
      <c r="H11045">
        <v>528.15</v>
      </c>
      <c r="I11045">
        <v>0.48</v>
      </c>
      <c r="J11045">
        <v>0.48</v>
      </c>
      <c r="K11045">
        <v>-1.52</v>
      </c>
    </row>
    <row r="11046" spans="1:11" x14ac:dyDescent="0.25">
      <c r="A11046" s="1">
        <v>41640</v>
      </c>
      <c r="B11046" t="s">
        <v>144</v>
      </c>
      <c r="C11046">
        <v>774.32</v>
      </c>
      <c r="D11046">
        <v>452.72</v>
      </c>
      <c r="E11046">
        <v>321.60000000000002</v>
      </c>
      <c r="F11046">
        <v>411.46</v>
      </c>
      <c r="G11046">
        <v>338.06</v>
      </c>
      <c r="H11046">
        <v>647.07000000000005</v>
      </c>
      <c r="I11046">
        <v>1.35</v>
      </c>
      <c r="J11046">
        <v>1.35</v>
      </c>
      <c r="K11046">
        <v>1.01</v>
      </c>
    </row>
    <row r="11047" spans="1:11" x14ac:dyDescent="0.25">
      <c r="A11047" s="1">
        <v>41640</v>
      </c>
      <c r="B11047" t="s">
        <v>145</v>
      </c>
      <c r="C11047">
        <v>799.27</v>
      </c>
      <c r="D11047">
        <v>451.83</v>
      </c>
      <c r="E11047">
        <v>347.44</v>
      </c>
      <c r="F11047">
        <v>422.78</v>
      </c>
      <c r="G11047">
        <v>365.02</v>
      </c>
      <c r="H11047">
        <v>567.92999999999995</v>
      </c>
      <c r="I11047">
        <v>0.88</v>
      </c>
      <c r="J11047">
        <v>0.88</v>
      </c>
      <c r="K11047">
        <v>-0.33</v>
      </c>
    </row>
    <row r="11048" spans="1:11" x14ac:dyDescent="0.25">
      <c r="A11048" s="1">
        <v>41640</v>
      </c>
      <c r="B11048" t="s">
        <v>146</v>
      </c>
      <c r="C11048">
        <v>821.21</v>
      </c>
      <c r="D11048">
        <v>448.98</v>
      </c>
      <c r="E11048">
        <v>372.23</v>
      </c>
      <c r="F11048">
        <v>452</v>
      </c>
      <c r="G11048">
        <v>376.77</v>
      </c>
      <c r="H11048">
        <v>640.51</v>
      </c>
      <c r="I11048">
        <v>0.51</v>
      </c>
      <c r="J11048">
        <v>0.51</v>
      </c>
      <c r="K11048">
        <v>3.88</v>
      </c>
    </row>
    <row r="11049" spans="1:11" x14ac:dyDescent="0.25">
      <c r="A11049" s="1">
        <v>41640</v>
      </c>
      <c r="B11049" t="s">
        <v>2</v>
      </c>
      <c r="C11049">
        <v>774.83</v>
      </c>
      <c r="D11049">
        <v>428.69</v>
      </c>
      <c r="E11049">
        <v>346.14</v>
      </c>
      <c r="F11049">
        <v>429.87</v>
      </c>
      <c r="G11049">
        <v>341.4</v>
      </c>
      <c r="H11049">
        <v>667.39</v>
      </c>
      <c r="I11049">
        <v>0.38</v>
      </c>
      <c r="J11049">
        <v>0.38</v>
      </c>
      <c r="K11049">
        <v>0.37</v>
      </c>
    </row>
    <row r="11050" spans="1:11" x14ac:dyDescent="0.25">
      <c r="A11050" s="1">
        <v>41640</v>
      </c>
      <c r="B11050" t="s">
        <v>147</v>
      </c>
      <c r="C11050">
        <v>969.93</v>
      </c>
      <c r="D11050">
        <v>505.62</v>
      </c>
      <c r="E11050">
        <v>464.31</v>
      </c>
      <c r="F11050">
        <v>442.11</v>
      </c>
      <c r="G11050">
        <v>356.24</v>
      </c>
      <c r="H11050">
        <v>634.96</v>
      </c>
      <c r="I11050">
        <v>0.41</v>
      </c>
      <c r="J11050">
        <v>0.41</v>
      </c>
      <c r="K11050">
        <v>0.09</v>
      </c>
    </row>
    <row r="11051" spans="1:11" x14ac:dyDescent="0.25">
      <c r="A11051" s="1">
        <v>41640</v>
      </c>
      <c r="B11051" t="s">
        <v>148</v>
      </c>
      <c r="C11051">
        <v>927.63</v>
      </c>
      <c r="D11051">
        <v>477.04</v>
      </c>
      <c r="E11051">
        <v>450.59</v>
      </c>
      <c r="F11051">
        <v>418.96</v>
      </c>
      <c r="G11051">
        <v>350.66</v>
      </c>
      <c r="H11051">
        <v>570.16</v>
      </c>
      <c r="I11051">
        <v>0.42</v>
      </c>
      <c r="J11051">
        <v>0.42</v>
      </c>
      <c r="K11051">
        <v>0.42</v>
      </c>
    </row>
    <row r="11052" spans="1:11" x14ac:dyDescent="0.25">
      <c r="A11052" s="1">
        <v>41640</v>
      </c>
      <c r="B11052" t="s">
        <v>149</v>
      </c>
      <c r="C11052">
        <v>893.94</v>
      </c>
      <c r="D11052">
        <v>450.94</v>
      </c>
      <c r="E11052">
        <v>443</v>
      </c>
      <c r="F11052">
        <v>427.44</v>
      </c>
      <c r="G11052">
        <v>352.81</v>
      </c>
      <c r="H11052">
        <v>590.23</v>
      </c>
      <c r="I11052">
        <v>0.13</v>
      </c>
      <c r="J11052">
        <v>0.13</v>
      </c>
      <c r="K11052">
        <v>-0.43</v>
      </c>
    </row>
    <row r="11053" spans="1:11" x14ac:dyDescent="0.25">
      <c r="A11053" s="1">
        <v>41640</v>
      </c>
      <c r="B11053" t="s">
        <v>150</v>
      </c>
      <c r="C11053">
        <v>909.4</v>
      </c>
      <c r="D11053">
        <v>445.17</v>
      </c>
      <c r="E11053">
        <v>464.23</v>
      </c>
      <c r="F11053">
        <v>492.59</v>
      </c>
      <c r="G11053">
        <v>369.64</v>
      </c>
      <c r="H11053">
        <v>772.3</v>
      </c>
      <c r="I11053">
        <v>0.95</v>
      </c>
      <c r="J11053">
        <v>0.95</v>
      </c>
      <c r="K11053">
        <v>2.88</v>
      </c>
    </row>
    <row r="11054" spans="1:11" x14ac:dyDescent="0.25">
      <c r="A11054" s="1">
        <v>41640</v>
      </c>
      <c r="B11054" t="s">
        <v>151</v>
      </c>
      <c r="C11054">
        <v>816.75</v>
      </c>
      <c r="D11054">
        <v>473.81</v>
      </c>
      <c r="E11054">
        <v>342.94</v>
      </c>
      <c r="F11054">
        <v>370.74</v>
      </c>
      <c r="G11054">
        <v>306.06</v>
      </c>
      <c r="H11054">
        <v>555.29999999999995</v>
      </c>
      <c r="I11054">
        <v>0.11</v>
      </c>
      <c r="J11054">
        <v>0.11</v>
      </c>
      <c r="K11054">
        <v>1.3</v>
      </c>
    </row>
    <row r="11055" spans="1:11" x14ac:dyDescent="0.25">
      <c r="A11055" s="1">
        <v>41640</v>
      </c>
      <c r="B11055" t="s">
        <v>152</v>
      </c>
      <c r="C11055">
        <v>855.33</v>
      </c>
      <c r="D11055">
        <v>509.59</v>
      </c>
      <c r="E11055">
        <v>345.74</v>
      </c>
      <c r="F11055">
        <v>402.09</v>
      </c>
      <c r="G11055">
        <v>352.63</v>
      </c>
      <c r="H11055">
        <v>531.91</v>
      </c>
      <c r="I11055">
        <v>-0.25</v>
      </c>
      <c r="J11055">
        <v>-0.25</v>
      </c>
      <c r="K11055">
        <v>1.03</v>
      </c>
    </row>
    <row r="11056" spans="1:11" x14ac:dyDescent="0.25">
      <c r="A11056" s="1">
        <v>41640</v>
      </c>
      <c r="B11056" t="s">
        <v>153</v>
      </c>
      <c r="C11056">
        <v>879.21</v>
      </c>
      <c r="D11056">
        <v>500.25</v>
      </c>
      <c r="E11056">
        <v>378.96</v>
      </c>
      <c r="F11056">
        <v>501.69</v>
      </c>
      <c r="G11056">
        <v>437.38</v>
      </c>
      <c r="H11056">
        <v>649.53</v>
      </c>
      <c r="I11056">
        <v>-0.51</v>
      </c>
      <c r="J11056">
        <v>-0.51</v>
      </c>
      <c r="K11056">
        <v>-0.46</v>
      </c>
    </row>
    <row r="11057" spans="1:11" x14ac:dyDescent="0.25">
      <c r="A11057" s="1">
        <v>41640</v>
      </c>
      <c r="B11057" t="s">
        <v>154</v>
      </c>
      <c r="C11057">
        <v>851.38</v>
      </c>
      <c r="D11057">
        <v>501.98</v>
      </c>
      <c r="E11057">
        <v>349.4</v>
      </c>
      <c r="F11057">
        <v>449.74</v>
      </c>
      <c r="G11057">
        <v>388.39</v>
      </c>
      <c r="H11057">
        <v>634.76</v>
      </c>
      <c r="I11057">
        <v>0.97</v>
      </c>
      <c r="J11057">
        <v>0.97</v>
      </c>
      <c r="K11057">
        <v>2.4900000000000002</v>
      </c>
    </row>
    <row r="11058" spans="1:11" x14ac:dyDescent="0.25">
      <c r="A11058" s="1">
        <v>41640</v>
      </c>
      <c r="B11058" t="s">
        <v>155</v>
      </c>
      <c r="C11058">
        <v>898.41</v>
      </c>
      <c r="D11058">
        <v>519.23</v>
      </c>
      <c r="E11058">
        <v>379.18</v>
      </c>
      <c r="F11058">
        <v>396.87</v>
      </c>
      <c r="G11058">
        <v>344.36</v>
      </c>
      <c r="H11058">
        <v>532.39</v>
      </c>
      <c r="I11058">
        <v>0.28999999999999998</v>
      </c>
      <c r="J11058">
        <v>0.28999999999999998</v>
      </c>
      <c r="K11058">
        <v>-1.08</v>
      </c>
    </row>
    <row r="11059" spans="1:11" x14ac:dyDescent="0.25">
      <c r="A11059" s="1">
        <v>41671</v>
      </c>
      <c r="B11059" t="s">
        <v>1</v>
      </c>
      <c r="C11059">
        <v>867.83</v>
      </c>
      <c r="D11059">
        <v>480.39</v>
      </c>
      <c r="E11059">
        <v>387.44</v>
      </c>
      <c r="F11059">
        <v>434.31</v>
      </c>
      <c r="G11059">
        <v>363.85</v>
      </c>
      <c r="H11059">
        <v>611.6</v>
      </c>
      <c r="I11059">
        <v>0.44</v>
      </c>
      <c r="J11059">
        <v>0.9</v>
      </c>
      <c r="K11059">
        <v>0.51</v>
      </c>
    </row>
    <row r="11060" spans="1:11" x14ac:dyDescent="0.25">
      <c r="A11060" s="1">
        <v>41671</v>
      </c>
      <c r="B11060" t="s">
        <v>126</v>
      </c>
      <c r="C11060">
        <v>884.77</v>
      </c>
      <c r="D11060">
        <v>515.66</v>
      </c>
      <c r="E11060">
        <v>369.11</v>
      </c>
      <c r="F11060">
        <v>440.71</v>
      </c>
      <c r="G11060">
        <v>381.06</v>
      </c>
      <c r="H11060">
        <v>594.99</v>
      </c>
      <c r="I11060">
        <v>0.85</v>
      </c>
      <c r="J11060">
        <v>1.57</v>
      </c>
      <c r="K11060">
        <v>0.62</v>
      </c>
    </row>
    <row r="11061" spans="1:11" x14ac:dyDescent="0.25">
      <c r="A11061" s="1">
        <v>41671</v>
      </c>
      <c r="B11061" t="s">
        <v>127</v>
      </c>
      <c r="C11061">
        <v>813.53</v>
      </c>
      <c r="D11061">
        <v>475.35</v>
      </c>
      <c r="E11061">
        <v>338.18</v>
      </c>
      <c r="F11061">
        <v>439.48</v>
      </c>
      <c r="G11061">
        <v>366.82</v>
      </c>
      <c r="H11061">
        <v>654.27</v>
      </c>
      <c r="I11061">
        <v>0.36</v>
      </c>
      <c r="J11061">
        <v>0.89</v>
      </c>
      <c r="K11061">
        <v>0.6</v>
      </c>
    </row>
    <row r="11062" spans="1:11" x14ac:dyDescent="0.25">
      <c r="A11062" s="1">
        <v>41671</v>
      </c>
      <c r="B11062" t="s">
        <v>113</v>
      </c>
      <c r="C11062">
        <v>903.72</v>
      </c>
      <c r="D11062">
        <v>477.39</v>
      </c>
      <c r="E11062">
        <v>426.33</v>
      </c>
      <c r="F11062">
        <v>432.52</v>
      </c>
      <c r="G11062">
        <v>362.31</v>
      </c>
      <c r="H11062">
        <v>595.07000000000005</v>
      </c>
      <c r="I11062">
        <v>0.51</v>
      </c>
      <c r="J11062">
        <v>0.96</v>
      </c>
      <c r="K11062">
        <v>0.32</v>
      </c>
    </row>
    <row r="11063" spans="1:11" x14ac:dyDescent="0.25">
      <c r="A11063" s="1">
        <v>41671</v>
      </c>
      <c r="B11063" t="s">
        <v>128</v>
      </c>
      <c r="C11063">
        <v>878.74</v>
      </c>
      <c r="D11063">
        <v>455.51</v>
      </c>
      <c r="E11063">
        <v>423.23</v>
      </c>
      <c r="F11063">
        <v>420.24</v>
      </c>
      <c r="G11063">
        <v>338.05</v>
      </c>
      <c r="H11063">
        <v>619.26</v>
      </c>
      <c r="I11063">
        <v>0.22</v>
      </c>
      <c r="J11063">
        <v>0.56000000000000005</v>
      </c>
      <c r="K11063">
        <v>0.69</v>
      </c>
    </row>
    <row r="11064" spans="1:11" x14ac:dyDescent="0.25">
      <c r="A11064" s="1">
        <v>41671</v>
      </c>
      <c r="B11064" t="s">
        <v>129</v>
      </c>
      <c r="C11064">
        <v>873.79</v>
      </c>
      <c r="D11064">
        <v>509.26</v>
      </c>
      <c r="E11064">
        <v>364.53</v>
      </c>
      <c r="F11064">
        <v>446.09</v>
      </c>
      <c r="G11064">
        <v>387.9</v>
      </c>
      <c r="H11064">
        <v>601.75</v>
      </c>
      <c r="I11064">
        <v>0.31</v>
      </c>
      <c r="J11064">
        <v>0.49</v>
      </c>
      <c r="K11064">
        <v>0.64</v>
      </c>
    </row>
    <row r="11065" spans="1:11" x14ac:dyDescent="0.25">
      <c r="A11065" s="1">
        <v>41671</v>
      </c>
      <c r="B11065" t="s">
        <v>130</v>
      </c>
      <c r="C11065">
        <v>947.28</v>
      </c>
      <c r="D11065">
        <v>534.37</v>
      </c>
      <c r="E11065">
        <v>412.91</v>
      </c>
      <c r="F11065">
        <v>528.13</v>
      </c>
      <c r="G11065">
        <v>406.99</v>
      </c>
      <c r="H11065">
        <v>943.66</v>
      </c>
      <c r="I11065">
        <v>3.05</v>
      </c>
      <c r="J11065">
        <v>2.91</v>
      </c>
      <c r="K11065">
        <v>3.09</v>
      </c>
    </row>
    <row r="11066" spans="1:11" x14ac:dyDescent="0.25">
      <c r="A11066" s="1">
        <v>41671</v>
      </c>
      <c r="B11066" t="s">
        <v>131</v>
      </c>
      <c r="C11066">
        <v>958.6</v>
      </c>
      <c r="D11066">
        <v>568.58000000000004</v>
      </c>
      <c r="E11066">
        <v>390.02</v>
      </c>
      <c r="F11066">
        <v>508.88</v>
      </c>
      <c r="G11066">
        <v>412.94</v>
      </c>
      <c r="H11066">
        <v>803.15</v>
      </c>
      <c r="I11066">
        <v>0.45</v>
      </c>
      <c r="J11066">
        <v>0.81</v>
      </c>
      <c r="K11066">
        <v>0.47</v>
      </c>
    </row>
    <row r="11067" spans="1:11" x14ac:dyDescent="0.25">
      <c r="A11067" s="1">
        <v>41671</v>
      </c>
      <c r="B11067" t="s">
        <v>132</v>
      </c>
      <c r="C11067">
        <v>879.92</v>
      </c>
      <c r="D11067">
        <v>515.83000000000004</v>
      </c>
      <c r="E11067">
        <v>364.09</v>
      </c>
      <c r="F11067">
        <v>430.79</v>
      </c>
      <c r="G11067">
        <v>380.88</v>
      </c>
      <c r="H11067">
        <v>549.09</v>
      </c>
      <c r="I11067">
        <v>0.49</v>
      </c>
      <c r="J11067">
        <v>0.91</v>
      </c>
      <c r="K11067">
        <v>-0.95</v>
      </c>
    </row>
    <row r="11068" spans="1:11" x14ac:dyDescent="0.25">
      <c r="A11068" s="1">
        <v>41671</v>
      </c>
      <c r="B11068" t="s">
        <v>133</v>
      </c>
      <c r="C11068">
        <v>941.68</v>
      </c>
      <c r="D11068">
        <v>530.46</v>
      </c>
      <c r="E11068">
        <v>411.22</v>
      </c>
      <c r="F11068">
        <v>391.11</v>
      </c>
      <c r="G11068">
        <v>349.15</v>
      </c>
      <c r="H11068">
        <v>502.57</v>
      </c>
      <c r="I11068">
        <v>0.56999999999999995</v>
      </c>
      <c r="J11068">
        <v>1.24</v>
      </c>
      <c r="K11068">
        <v>-0.19</v>
      </c>
    </row>
    <row r="11069" spans="1:11" x14ac:dyDescent="0.25">
      <c r="A11069" s="1">
        <v>41671</v>
      </c>
      <c r="B11069" t="s">
        <v>134</v>
      </c>
      <c r="C11069">
        <v>859.45</v>
      </c>
      <c r="D11069">
        <v>499.08</v>
      </c>
      <c r="E11069">
        <v>360.37</v>
      </c>
      <c r="F11069">
        <v>411.86</v>
      </c>
      <c r="G11069">
        <v>371.43</v>
      </c>
      <c r="H11069">
        <v>501.38</v>
      </c>
      <c r="I11069">
        <v>1.03</v>
      </c>
      <c r="J11069">
        <v>1.54</v>
      </c>
      <c r="K11069">
        <v>0.73</v>
      </c>
    </row>
    <row r="11070" spans="1:11" x14ac:dyDescent="0.25">
      <c r="A11070" s="1">
        <v>41671</v>
      </c>
      <c r="B11070" t="s">
        <v>135</v>
      </c>
      <c r="C11070">
        <v>860.78</v>
      </c>
      <c r="D11070">
        <v>509.59</v>
      </c>
      <c r="E11070">
        <v>351.19</v>
      </c>
      <c r="F11070">
        <v>418.02</v>
      </c>
      <c r="G11070">
        <v>350.75</v>
      </c>
      <c r="H11070">
        <v>608.13</v>
      </c>
      <c r="I11070">
        <v>0.16</v>
      </c>
      <c r="J11070">
        <v>3.6</v>
      </c>
      <c r="K11070">
        <v>0.9</v>
      </c>
    </row>
    <row r="11071" spans="1:11" x14ac:dyDescent="0.25">
      <c r="A11071" s="1">
        <v>41671</v>
      </c>
      <c r="B11071" t="s">
        <v>136</v>
      </c>
      <c r="C11071">
        <v>910.2</v>
      </c>
      <c r="D11071">
        <v>542.33000000000004</v>
      </c>
      <c r="E11071">
        <v>367.87</v>
      </c>
      <c r="F11071">
        <v>478.5</v>
      </c>
      <c r="G11071">
        <v>424.25</v>
      </c>
      <c r="H11071">
        <v>661.05</v>
      </c>
      <c r="I11071">
        <v>0.17</v>
      </c>
      <c r="J11071">
        <v>1.66</v>
      </c>
      <c r="K11071">
        <v>3.01</v>
      </c>
    </row>
    <row r="11072" spans="1:11" x14ac:dyDescent="0.25">
      <c r="A11072" s="1">
        <v>41671</v>
      </c>
      <c r="B11072" t="s">
        <v>137</v>
      </c>
      <c r="C11072">
        <v>864.63</v>
      </c>
      <c r="D11072">
        <v>515.83000000000004</v>
      </c>
      <c r="E11072">
        <v>348.8</v>
      </c>
      <c r="F11072">
        <v>455.57</v>
      </c>
      <c r="G11072">
        <v>354.98</v>
      </c>
      <c r="H11072">
        <v>863.07</v>
      </c>
      <c r="I11072">
        <v>0.35</v>
      </c>
      <c r="J11072">
        <v>0.5</v>
      </c>
      <c r="K11072">
        <v>-1.37</v>
      </c>
    </row>
    <row r="11073" spans="1:11" x14ac:dyDescent="0.25">
      <c r="A11073" s="1">
        <v>41671</v>
      </c>
      <c r="B11073" t="s">
        <v>138</v>
      </c>
      <c r="C11073">
        <v>831.64</v>
      </c>
      <c r="D11073">
        <v>491.16</v>
      </c>
      <c r="E11073">
        <v>340.48</v>
      </c>
      <c r="F11073">
        <v>552.71</v>
      </c>
      <c r="G11073">
        <v>445.07</v>
      </c>
      <c r="H11073">
        <v>896.72</v>
      </c>
      <c r="I11073">
        <v>0.02</v>
      </c>
      <c r="J11073">
        <v>0.04</v>
      </c>
      <c r="K11073">
        <v>6.67</v>
      </c>
    </row>
    <row r="11074" spans="1:11" x14ac:dyDescent="0.25">
      <c r="A11074" s="1">
        <v>41671</v>
      </c>
      <c r="B11074" t="s">
        <v>139</v>
      </c>
      <c r="C11074">
        <v>809.07</v>
      </c>
      <c r="D11074">
        <v>488.36</v>
      </c>
      <c r="E11074">
        <v>320.70999999999998</v>
      </c>
      <c r="F11074">
        <v>467.26</v>
      </c>
      <c r="G11074">
        <v>393.02</v>
      </c>
      <c r="H11074">
        <v>726.36</v>
      </c>
      <c r="I11074">
        <v>0.41</v>
      </c>
      <c r="J11074">
        <v>0.89</v>
      </c>
      <c r="K11074">
        <v>1.94</v>
      </c>
    </row>
    <row r="11075" spans="1:11" x14ac:dyDescent="0.25">
      <c r="A11075" s="1">
        <v>41671</v>
      </c>
      <c r="B11075" t="s">
        <v>140</v>
      </c>
      <c r="C11075">
        <v>782.13</v>
      </c>
      <c r="D11075">
        <v>459.1</v>
      </c>
      <c r="E11075">
        <v>323.02999999999997</v>
      </c>
      <c r="F11075">
        <v>394.13</v>
      </c>
      <c r="G11075">
        <v>324.31</v>
      </c>
      <c r="H11075">
        <v>601.08000000000004</v>
      </c>
      <c r="I11075">
        <v>0.12</v>
      </c>
      <c r="J11075">
        <v>1.0900000000000001</v>
      </c>
      <c r="K11075">
        <v>2.02</v>
      </c>
    </row>
    <row r="11076" spans="1:11" x14ac:dyDescent="0.25">
      <c r="A11076" s="1">
        <v>41671</v>
      </c>
      <c r="B11076" t="s">
        <v>141</v>
      </c>
      <c r="C11076">
        <v>840.11</v>
      </c>
      <c r="D11076">
        <v>498.42</v>
      </c>
      <c r="E11076">
        <v>341.69</v>
      </c>
      <c r="F11076">
        <v>464.56</v>
      </c>
      <c r="G11076">
        <v>396.38</v>
      </c>
      <c r="H11076">
        <v>667.2</v>
      </c>
      <c r="I11076">
        <v>0.43</v>
      </c>
      <c r="J11076">
        <v>0.55000000000000004</v>
      </c>
      <c r="K11076">
        <v>0.46</v>
      </c>
    </row>
    <row r="11077" spans="1:11" x14ac:dyDescent="0.25">
      <c r="A11077" s="1">
        <v>41671</v>
      </c>
      <c r="B11077" t="s">
        <v>142</v>
      </c>
      <c r="C11077">
        <v>798.27</v>
      </c>
      <c r="D11077">
        <v>459.68</v>
      </c>
      <c r="E11077">
        <v>338.59</v>
      </c>
      <c r="F11077">
        <v>426.8</v>
      </c>
      <c r="G11077">
        <v>342.51</v>
      </c>
      <c r="H11077">
        <v>676.45</v>
      </c>
      <c r="I11077">
        <v>0.43</v>
      </c>
      <c r="J11077">
        <v>0.89</v>
      </c>
      <c r="K11077">
        <v>1.2</v>
      </c>
    </row>
    <row r="11078" spans="1:11" x14ac:dyDescent="0.25">
      <c r="A11078" s="1">
        <v>41671</v>
      </c>
      <c r="B11078" t="s">
        <v>143</v>
      </c>
      <c r="C11078">
        <v>799.02</v>
      </c>
      <c r="D11078">
        <v>468.19</v>
      </c>
      <c r="E11078">
        <v>330.83</v>
      </c>
      <c r="F11078">
        <v>399.28</v>
      </c>
      <c r="G11078">
        <v>346.61</v>
      </c>
      <c r="H11078">
        <v>528.09</v>
      </c>
      <c r="I11078">
        <v>0.11</v>
      </c>
      <c r="J11078">
        <v>0.59</v>
      </c>
      <c r="K11078">
        <v>-1.48</v>
      </c>
    </row>
    <row r="11079" spans="1:11" x14ac:dyDescent="0.25">
      <c r="A11079" s="1">
        <v>41671</v>
      </c>
      <c r="B11079" t="s">
        <v>144</v>
      </c>
      <c r="C11079">
        <v>779.05</v>
      </c>
      <c r="D11079">
        <v>457.45</v>
      </c>
      <c r="E11079">
        <v>321.60000000000002</v>
      </c>
      <c r="F11079">
        <v>413.97</v>
      </c>
      <c r="G11079">
        <v>341.58</v>
      </c>
      <c r="H11079">
        <v>647.07000000000005</v>
      </c>
      <c r="I11079">
        <v>0.61</v>
      </c>
      <c r="J11079">
        <v>1.96</v>
      </c>
      <c r="K11079">
        <v>0.37</v>
      </c>
    </row>
    <row r="11080" spans="1:11" x14ac:dyDescent="0.25">
      <c r="A11080" s="1">
        <v>41671</v>
      </c>
      <c r="B11080" t="s">
        <v>145</v>
      </c>
      <c r="C11080">
        <v>802.42</v>
      </c>
      <c r="D11080">
        <v>454.76</v>
      </c>
      <c r="E11080">
        <v>347.66</v>
      </c>
      <c r="F11080">
        <v>424.43</v>
      </c>
      <c r="G11080">
        <v>367.4</v>
      </c>
      <c r="H11080">
        <v>568.27</v>
      </c>
      <c r="I11080">
        <v>0.39</v>
      </c>
      <c r="J11080">
        <v>1.28</v>
      </c>
      <c r="K11080">
        <v>-0.38</v>
      </c>
    </row>
    <row r="11081" spans="1:11" x14ac:dyDescent="0.25">
      <c r="A11081" s="1">
        <v>41671</v>
      </c>
      <c r="B11081" t="s">
        <v>146</v>
      </c>
      <c r="C11081">
        <v>824.25</v>
      </c>
      <c r="D11081">
        <v>450.46</v>
      </c>
      <c r="E11081">
        <v>373.79</v>
      </c>
      <c r="F11081">
        <v>453.67</v>
      </c>
      <c r="G11081">
        <v>378.01</v>
      </c>
      <c r="H11081">
        <v>643.20000000000005</v>
      </c>
      <c r="I11081">
        <v>0.37</v>
      </c>
      <c r="J11081">
        <v>0.88</v>
      </c>
      <c r="K11081">
        <v>-0.7</v>
      </c>
    </row>
    <row r="11082" spans="1:11" x14ac:dyDescent="0.25">
      <c r="A11082" s="1">
        <v>41671</v>
      </c>
      <c r="B11082" t="s">
        <v>2</v>
      </c>
      <c r="C11082">
        <v>779.75</v>
      </c>
      <c r="D11082">
        <v>433.59</v>
      </c>
      <c r="E11082">
        <v>346.16</v>
      </c>
      <c r="F11082">
        <v>432.58</v>
      </c>
      <c r="G11082">
        <v>345.29</v>
      </c>
      <c r="H11082">
        <v>667.46</v>
      </c>
      <c r="I11082">
        <v>0.63</v>
      </c>
      <c r="J11082">
        <v>1.01</v>
      </c>
      <c r="K11082">
        <v>0.87</v>
      </c>
    </row>
    <row r="11083" spans="1:11" x14ac:dyDescent="0.25">
      <c r="A11083" s="1">
        <v>41671</v>
      </c>
      <c r="B11083" t="s">
        <v>147</v>
      </c>
      <c r="C11083">
        <v>976.95</v>
      </c>
      <c r="D11083">
        <v>512.64</v>
      </c>
      <c r="E11083">
        <v>464.31</v>
      </c>
      <c r="F11083">
        <v>445.3</v>
      </c>
      <c r="G11083">
        <v>361.19</v>
      </c>
      <c r="H11083">
        <v>634.96</v>
      </c>
      <c r="I11083">
        <v>0.72</v>
      </c>
      <c r="J11083">
        <v>1.1399999999999999</v>
      </c>
      <c r="K11083">
        <v>0.23</v>
      </c>
    </row>
    <row r="11084" spans="1:11" x14ac:dyDescent="0.25">
      <c r="A11084" s="1">
        <v>41671</v>
      </c>
      <c r="B11084" t="s">
        <v>148</v>
      </c>
      <c r="C11084">
        <v>932.2</v>
      </c>
      <c r="D11084">
        <v>483.04</v>
      </c>
      <c r="E11084">
        <v>449.16</v>
      </c>
      <c r="F11084">
        <v>421.02</v>
      </c>
      <c r="G11084">
        <v>355.08</v>
      </c>
      <c r="H11084">
        <v>568.34</v>
      </c>
      <c r="I11084">
        <v>0.49</v>
      </c>
      <c r="J11084">
        <v>0.92</v>
      </c>
      <c r="K11084">
        <v>0.87</v>
      </c>
    </row>
    <row r="11085" spans="1:11" x14ac:dyDescent="0.25">
      <c r="A11085" s="1">
        <v>41671</v>
      </c>
      <c r="B11085" t="s">
        <v>149</v>
      </c>
      <c r="C11085">
        <v>893.9</v>
      </c>
      <c r="D11085">
        <v>450.9</v>
      </c>
      <c r="E11085">
        <v>443</v>
      </c>
      <c r="F11085">
        <v>427.44</v>
      </c>
      <c r="G11085">
        <v>352.77</v>
      </c>
      <c r="H11085">
        <v>590.23</v>
      </c>
      <c r="I11085">
        <v>0</v>
      </c>
      <c r="J11085">
        <v>0.12</v>
      </c>
      <c r="K11085">
        <v>-0.49</v>
      </c>
    </row>
    <row r="11086" spans="1:11" x14ac:dyDescent="0.25">
      <c r="A11086" s="1">
        <v>41671</v>
      </c>
      <c r="B11086" t="s">
        <v>150</v>
      </c>
      <c r="C11086">
        <v>911.19</v>
      </c>
      <c r="D11086">
        <v>445.86</v>
      </c>
      <c r="E11086">
        <v>465.33</v>
      </c>
      <c r="F11086">
        <v>493.58</v>
      </c>
      <c r="G11086">
        <v>370.19</v>
      </c>
      <c r="H11086">
        <v>774.15</v>
      </c>
      <c r="I11086">
        <v>0.2</v>
      </c>
      <c r="J11086">
        <v>1.1499999999999999</v>
      </c>
      <c r="K11086">
        <v>2.92</v>
      </c>
    </row>
    <row r="11087" spans="1:11" x14ac:dyDescent="0.25">
      <c r="A11087" s="1">
        <v>41671</v>
      </c>
      <c r="B11087" t="s">
        <v>151</v>
      </c>
      <c r="C11087">
        <v>822.04</v>
      </c>
      <c r="D11087">
        <v>472.59</v>
      </c>
      <c r="E11087">
        <v>349.45</v>
      </c>
      <c r="F11087">
        <v>373.15</v>
      </c>
      <c r="G11087">
        <v>305.27</v>
      </c>
      <c r="H11087">
        <v>565.85</v>
      </c>
      <c r="I11087">
        <v>0.65</v>
      </c>
      <c r="J11087">
        <v>0.76</v>
      </c>
      <c r="K11087">
        <v>0.52</v>
      </c>
    </row>
    <row r="11088" spans="1:11" x14ac:dyDescent="0.25">
      <c r="A11088" s="1">
        <v>41671</v>
      </c>
      <c r="B11088" t="s">
        <v>152</v>
      </c>
      <c r="C11088">
        <v>860.62</v>
      </c>
      <c r="D11088">
        <v>514.88</v>
      </c>
      <c r="E11088">
        <v>345.74</v>
      </c>
      <c r="F11088">
        <v>404.58</v>
      </c>
      <c r="G11088">
        <v>356.3</v>
      </c>
      <c r="H11088">
        <v>531.91</v>
      </c>
      <c r="I11088">
        <v>0.62</v>
      </c>
      <c r="J11088">
        <v>0.37</v>
      </c>
      <c r="K11088">
        <v>1.02</v>
      </c>
    </row>
    <row r="11089" spans="1:11" x14ac:dyDescent="0.25">
      <c r="A11089" s="1">
        <v>41671</v>
      </c>
      <c r="B11089" t="s">
        <v>153</v>
      </c>
      <c r="C11089">
        <v>882.15</v>
      </c>
      <c r="D11089">
        <v>503.19</v>
      </c>
      <c r="E11089">
        <v>378.96</v>
      </c>
      <c r="F11089">
        <v>503.35</v>
      </c>
      <c r="G11089">
        <v>439.96</v>
      </c>
      <c r="H11089">
        <v>649.53</v>
      </c>
      <c r="I11089">
        <v>0.33</v>
      </c>
      <c r="J11089">
        <v>-0.18</v>
      </c>
      <c r="K11089">
        <v>-0.28999999999999998</v>
      </c>
    </row>
    <row r="11090" spans="1:11" x14ac:dyDescent="0.25">
      <c r="A11090" s="1">
        <v>41671</v>
      </c>
      <c r="B11090" t="s">
        <v>154</v>
      </c>
      <c r="C11090">
        <v>855.07</v>
      </c>
      <c r="D11090">
        <v>505.67</v>
      </c>
      <c r="E11090">
        <v>349.4</v>
      </c>
      <c r="F11090">
        <v>451.68</v>
      </c>
      <c r="G11090">
        <v>391.26</v>
      </c>
      <c r="H11090">
        <v>634.76</v>
      </c>
      <c r="I11090">
        <v>0.43</v>
      </c>
      <c r="J11090">
        <v>1.4</v>
      </c>
      <c r="K11090">
        <v>2.85</v>
      </c>
    </row>
    <row r="11091" spans="1:11" x14ac:dyDescent="0.25">
      <c r="A11091" s="1">
        <v>41671</v>
      </c>
      <c r="B11091" t="s">
        <v>155</v>
      </c>
      <c r="C11091">
        <v>897.8</v>
      </c>
      <c r="D11091">
        <v>518.62</v>
      </c>
      <c r="E11091">
        <v>379.18</v>
      </c>
      <c r="F11091">
        <v>396.59</v>
      </c>
      <c r="G11091">
        <v>343.95</v>
      </c>
      <c r="H11091">
        <v>532.39</v>
      </c>
      <c r="I11091">
        <v>-7.0000000000000007E-2</v>
      </c>
      <c r="J11091">
        <v>0.23</v>
      </c>
      <c r="K11091">
        <v>-1.21</v>
      </c>
    </row>
    <row r="11092" spans="1:11" x14ac:dyDescent="0.25">
      <c r="A11092" s="1">
        <v>41699</v>
      </c>
      <c r="B11092" t="s">
        <v>1</v>
      </c>
      <c r="C11092">
        <v>873.2</v>
      </c>
      <c r="D11092">
        <v>485.63</v>
      </c>
      <c r="E11092">
        <v>387.57</v>
      </c>
      <c r="F11092">
        <v>437</v>
      </c>
      <c r="G11092">
        <v>367.81</v>
      </c>
      <c r="H11092">
        <v>611.79</v>
      </c>
      <c r="I11092">
        <v>0.62</v>
      </c>
      <c r="J11092">
        <v>1.52</v>
      </c>
      <c r="K11092">
        <v>0.94</v>
      </c>
    </row>
    <row r="11093" spans="1:11" x14ac:dyDescent="0.25">
      <c r="A11093" s="1">
        <v>41699</v>
      </c>
      <c r="B11093" t="s">
        <v>126</v>
      </c>
      <c r="C11093">
        <v>889.51</v>
      </c>
      <c r="D11093">
        <v>519.67999999999995</v>
      </c>
      <c r="E11093">
        <v>369.83</v>
      </c>
      <c r="F11093">
        <v>443.09</v>
      </c>
      <c r="G11093">
        <v>384.03</v>
      </c>
      <c r="H11093">
        <v>596.17999999999995</v>
      </c>
      <c r="I11093">
        <v>0.54</v>
      </c>
      <c r="J11093">
        <v>2.12</v>
      </c>
      <c r="K11093">
        <v>0.94</v>
      </c>
    </row>
    <row r="11094" spans="1:11" x14ac:dyDescent="0.25">
      <c r="A11094" s="1">
        <v>41699</v>
      </c>
      <c r="B11094" t="s">
        <v>127</v>
      </c>
      <c r="C11094">
        <v>818.23</v>
      </c>
      <c r="D11094">
        <v>479.71</v>
      </c>
      <c r="E11094">
        <v>338.52</v>
      </c>
      <c r="F11094">
        <v>442.03</v>
      </c>
      <c r="G11094">
        <v>370.19</v>
      </c>
      <c r="H11094">
        <v>654.92999999999995</v>
      </c>
      <c r="I11094">
        <v>0.57999999999999996</v>
      </c>
      <c r="J11094">
        <v>1.48</v>
      </c>
      <c r="K11094">
        <v>0.95</v>
      </c>
    </row>
    <row r="11095" spans="1:11" x14ac:dyDescent="0.25">
      <c r="A11095" s="1">
        <v>41699</v>
      </c>
      <c r="B11095" t="s">
        <v>113</v>
      </c>
      <c r="C11095">
        <v>910.77</v>
      </c>
      <c r="D11095">
        <v>484.67</v>
      </c>
      <c r="E11095">
        <v>426.1</v>
      </c>
      <c r="F11095">
        <v>435.89</v>
      </c>
      <c r="G11095">
        <v>367.82</v>
      </c>
      <c r="H11095">
        <v>594.77</v>
      </c>
      <c r="I11095">
        <v>0.78</v>
      </c>
      <c r="J11095">
        <v>1.74</v>
      </c>
      <c r="K11095">
        <v>1.06</v>
      </c>
    </row>
    <row r="11096" spans="1:11" x14ac:dyDescent="0.25">
      <c r="A11096" s="1">
        <v>41699</v>
      </c>
      <c r="B11096" t="s">
        <v>128</v>
      </c>
      <c r="C11096">
        <v>883.09</v>
      </c>
      <c r="D11096">
        <v>459.55</v>
      </c>
      <c r="E11096">
        <v>423.54</v>
      </c>
      <c r="F11096">
        <v>422.34</v>
      </c>
      <c r="G11096">
        <v>341.06</v>
      </c>
      <c r="H11096">
        <v>619.69000000000005</v>
      </c>
      <c r="I11096">
        <v>0.5</v>
      </c>
      <c r="J11096">
        <v>1.06</v>
      </c>
      <c r="K11096">
        <v>0.51</v>
      </c>
    </row>
    <row r="11097" spans="1:11" x14ac:dyDescent="0.25">
      <c r="A11097" s="1">
        <v>41699</v>
      </c>
      <c r="B11097" t="s">
        <v>129</v>
      </c>
      <c r="C11097">
        <v>876.6</v>
      </c>
      <c r="D11097">
        <v>512.07000000000005</v>
      </c>
      <c r="E11097">
        <v>364.53</v>
      </c>
      <c r="F11097">
        <v>447.51</v>
      </c>
      <c r="G11097">
        <v>390.03</v>
      </c>
      <c r="H11097">
        <v>601.75</v>
      </c>
      <c r="I11097">
        <v>0.32</v>
      </c>
      <c r="J11097">
        <v>0.81</v>
      </c>
      <c r="K11097">
        <v>1.03</v>
      </c>
    </row>
    <row r="11098" spans="1:11" x14ac:dyDescent="0.25">
      <c r="A11098" s="1">
        <v>41699</v>
      </c>
      <c r="B11098" t="s">
        <v>130</v>
      </c>
      <c r="C11098">
        <v>949.84</v>
      </c>
      <c r="D11098">
        <v>536.92999999999995</v>
      </c>
      <c r="E11098">
        <v>412.91</v>
      </c>
      <c r="F11098">
        <v>529.54999999999995</v>
      </c>
      <c r="G11098">
        <v>408.95</v>
      </c>
      <c r="H11098">
        <v>943.66</v>
      </c>
      <c r="I11098">
        <v>0.27</v>
      </c>
      <c r="J11098">
        <v>3.19</v>
      </c>
      <c r="K11098">
        <v>-0.09</v>
      </c>
    </row>
    <row r="11099" spans="1:11" x14ac:dyDescent="0.25">
      <c r="A11099" s="1">
        <v>41699</v>
      </c>
      <c r="B11099" t="s">
        <v>131</v>
      </c>
      <c r="C11099">
        <v>962.83</v>
      </c>
      <c r="D11099">
        <v>572.98</v>
      </c>
      <c r="E11099">
        <v>389.85</v>
      </c>
      <c r="F11099">
        <v>511.12</v>
      </c>
      <c r="G11099">
        <v>416.12</v>
      </c>
      <c r="H11099">
        <v>802.82</v>
      </c>
      <c r="I11099">
        <v>0.44</v>
      </c>
      <c r="J11099">
        <v>1.26</v>
      </c>
      <c r="K11099">
        <v>0.95</v>
      </c>
    </row>
    <row r="11100" spans="1:11" x14ac:dyDescent="0.25">
      <c r="A11100" s="1">
        <v>41699</v>
      </c>
      <c r="B11100" t="s">
        <v>132</v>
      </c>
      <c r="C11100">
        <v>881.48</v>
      </c>
      <c r="D11100">
        <v>517.39</v>
      </c>
      <c r="E11100">
        <v>364.09</v>
      </c>
      <c r="F11100">
        <v>431.57</v>
      </c>
      <c r="G11100">
        <v>382.03</v>
      </c>
      <c r="H11100">
        <v>549.09</v>
      </c>
      <c r="I11100">
        <v>0.18</v>
      </c>
      <c r="J11100">
        <v>1.0900000000000001</v>
      </c>
      <c r="K11100">
        <v>-0.3</v>
      </c>
    </row>
    <row r="11101" spans="1:11" x14ac:dyDescent="0.25">
      <c r="A11101" s="1">
        <v>41699</v>
      </c>
      <c r="B11101" t="s">
        <v>133</v>
      </c>
      <c r="C11101">
        <v>941.57</v>
      </c>
      <c r="D11101">
        <v>530.35</v>
      </c>
      <c r="E11101">
        <v>411.22</v>
      </c>
      <c r="F11101">
        <v>391.07</v>
      </c>
      <c r="G11101">
        <v>349.08</v>
      </c>
      <c r="H11101">
        <v>502.57</v>
      </c>
      <c r="I11101">
        <v>-0.01</v>
      </c>
      <c r="J11101">
        <v>1.23</v>
      </c>
      <c r="K11101">
        <v>-0.46</v>
      </c>
    </row>
    <row r="11102" spans="1:11" x14ac:dyDescent="0.25">
      <c r="A11102" s="1">
        <v>41699</v>
      </c>
      <c r="B11102" t="s">
        <v>134</v>
      </c>
      <c r="C11102">
        <v>864.12</v>
      </c>
      <c r="D11102">
        <v>504.95</v>
      </c>
      <c r="E11102">
        <v>359.17</v>
      </c>
      <c r="F11102">
        <v>414.08</v>
      </c>
      <c r="G11102">
        <v>375.81</v>
      </c>
      <c r="H11102">
        <v>499.72</v>
      </c>
      <c r="I11102">
        <v>0.54</v>
      </c>
      <c r="J11102">
        <v>2.09</v>
      </c>
      <c r="K11102">
        <v>1.1100000000000001</v>
      </c>
    </row>
    <row r="11103" spans="1:11" x14ac:dyDescent="0.25">
      <c r="A11103" s="1">
        <v>41699</v>
      </c>
      <c r="B11103" t="s">
        <v>135</v>
      </c>
      <c r="C11103">
        <v>884.67</v>
      </c>
      <c r="D11103">
        <v>515.64</v>
      </c>
      <c r="E11103">
        <v>369.03</v>
      </c>
      <c r="F11103">
        <v>429.64</v>
      </c>
      <c r="G11103">
        <v>354.92</v>
      </c>
      <c r="H11103">
        <v>639.03</v>
      </c>
      <c r="I11103">
        <v>2.78</v>
      </c>
      <c r="J11103">
        <v>6.48</v>
      </c>
      <c r="K11103">
        <v>3.97</v>
      </c>
    </row>
    <row r="11104" spans="1:11" x14ac:dyDescent="0.25">
      <c r="A11104" s="1">
        <v>41699</v>
      </c>
      <c r="B11104" t="s">
        <v>136</v>
      </c>
      <c r="C11104">
        <v>912.62</v>
      </c>
      <c r="D11104">
        <v>544.88</v>
      </c>
      <c r="E11104">
        <v>367.74</v>
      </c>
      <c r="F11104">
        <v>479.8</v>
      </c>
      <c r="G11104">
        <v>426.25</v>
      </c>
      <c r="H11104">
        <v>660.79</v>
      </c>
      <c r="I11104">
        <v>0.27</v>
      </c>
      <c r="J11104">
        <v>1.93</v>
      </c>
      <c r="K11104">
        <v>2.99</v>
      </c>
    </row>
    <row r="11105" spans="1:11" x14ac:dyDescent="0.25">
      <c r="A11105" s="1">
        <v>41699</v>
      </c>
      <c r="B11105" t="s">
        <v>137</v>
      </c>
      <c r="C11105">
        <v>869.41</v>
      </c>
      <c r="D11105">
        <v>517.75</v>
      </c>
      <c r="E11105">
        <v>351.66</v>
      </c>
      <c r="F11105">
        <v>458.08</v>
      </c>
      <c r="G11105">
        <v>356.29</v>
      </c>
      <c r="H11105">
        <v>870.15</v>
      </c>
      <c r="I11105">
        <v>0.55000000000000004</v>
      </c>
      <c r="J11105">
        <v>1.06</v>
      </c>
      <c r="K11105">
        <v>-1.03</v>
      </c>
    </row>
    <row r="11106" spans="1:11" x14ac:dyDescent="0.25">
      <c r="A11106" s="1">
        <v>41699</v>
      </c>
      <c r="B11106" t="s">
        <v>138</v>
      </c>
      <c r="C11106">
        <v>835.92</v>
      </c>
      <c r="D11106">
        <v>495.45</v>
      </c>
      <c r="E11106">
        <v>340.47</v>
      </c>
      <c r="F11106">
        <v>555.53</v>
      </c>
      <c r="G11106">
        <v>448.95</v>
      </c>
      <c r="H11106">
        <v>896.72</v>
      </c>
      <c r="I11106">
        <v>0.51</v>
      </c>
      <c r="J11106">
        <v>0.55000000000000004</v>
      </c>
      <c r="K11106">
        <v>3.28</v>
      </c>
    </row>
    <row r="11107" spans="1:11" x14ac:dyDescent="0.25">
      <c r="A11107" s="1">
        <v>41699</v>
      </c>
      <c r="B11107" t="s">
        <v>139</v>
      </c>
      <c r="C11107">
        <v>813</v>
      </c>
      <c r="D11107">
        <v>492.41</v>
      </c>
      <c r="E11107">
        <v>320.58999999999997</v>
      </c>
      <c r="F11107">
        <v>469.55</v>
      </c>
      <c r="G11107">
        <v>396.28</v>
      </c>
      <c r="H11107">
        <v>726.07</v>
      </c>
      <c r="I11107">
        <v>0.49</v>
      </c>
      <c r="J11107">
        <v>1.38</v>
      </c>
      <c r="K11107">
        <v>2.44</v>
      </c>
    </row>
    <row r="11108" spans="1:11" x14ac:dyDescent="0.25">
      <c r="A11108" s="1">
        <v>41699</v>
      </c>
      <c r="B11108" t="s">
        <v>140</v>
      </c>
      <c r="C11108">
        <v>784.36</v>
      </c>
      <c r="D11108">
        <v>461.43</v>
      </c>
      <c r="E11108">
        <v>322.93</v>
      </c>
      <c r="F11108">
        <v>395.27</v>
      </c>
      <c r="G11108">
        <v>325.95999999999998</v>
      </c>
      <c r="H11108">
        <v>600.9</v>
      </c>
      <c r="I11108">
        <v>0.28999999999999998</v>
      </c>
      <c r="J11108">
        <v>1.38</v>
      </c>
      <c r="K11108">
        <v>2.29</v>
      </c>
    </row>
    <row r="11109" spans="1:11" x14ac:dyDescent="0.25">
      <c r="A11109" s="1">
        <v>41699</v>
      </c>
      <c r="B11109" t="s">
        <v>141</v>
      </c>
      <c r="C11109">
        <v>841.96</v>
      </c>
      <c r="D11109">
        <v>500.36</v>
      </c>
      <c r="E11109">
        <v>341.6</v>
      </c>
      <c r="F11109">
        <v>465.58</v>
      </c>
      <c r="G11109">
        <v>397.93</v>
      </c>
      <c r="H11109">
        <v>667</v>
      </c>
      <c r="I11109">
        <v>0.22</v>
      </c>
      <c r="J11109">
        <v>0.77</v>
      </c>
      <c r="K11109">
        <v>0.62</v>
      </c>
    </row>
    <row r="11110" spans="1:11" x14ac:dyDescent="0.25">
      <c r="A11110" s="1">
        <v>41699</v>
      </c>
      <c r="B11110" t="s">
        <v>142</v>
      </c>
      <c r="C11110">
        <v>800.59</v>
      </c>
      <c r="D11110">
        <v>462.09</v>
      </c>
      <c r="E11110">
        <v>338.5</v>
      </c>
      <c r="F11110">
        <v>428.04</v>
      </c>
      <c r="G11110">
        <v>344.3</v>
      </c>
      <c r="H11110">
        <v>676.25</v>
      </c>
      <c r="I11110">
        <v>0.28999999999999998</v>
      </c>
      <c r="J11110">
        <v>1.19</v>
      </c>
      <c r="K11110">
        <v>1.23</v>
      </c>
    </row>
    <row r="11111" spans="1:11" x14ac:dyDescent="0.25">
      <c r="A11111" s="1">
        <v>41699</v>
      </c>
      <c r="B11111" t="s">
        <v>143</v>
      </c>
      <c r="C11111">
        <v>801.82</v>
      </c>
      <c r="D11111">
        <v>470.99</v>
      </c>
      <c r="E11111">
        <v>330.83</v>
      </c>
      <c r="F11111">
        <v>400.68</v>
      </c>
      <c r="G11111">
        <v>348.69</v>
      </c>
      <c r="H11111">
        <v>528.09</v>
      </c>
      <c r="I11111">
        <v>0.35</v>
      </c>
      <c r="J11111">
        <v>0.94</v>
      </c>
      <c r="K11111">
        <v>-1.3</v>
      </c>
    </row>
    <row r="11112" spans="1:11" x14ac:dyDescent="0.25">
      <c r="A11112" s="1">
        <v>41699</v>
      </c>
      <c r="B11112" t="s">
        <v>144</v>
      </c>
      <c r="C11112">
        <v>779.29</v>
      </c>
      <c r="D11112">
        <v>457.81</v>
      </c>
      <c r="E11112">
        <v>321.48</v>
      </c>
      <c r="F11112">
        <v>414.09</v>
      </c>
      <c r="G11112">
        <v>341.85</v>
      </c>
      <c r="H11112">
        <v>646.80999999999995</v>
      </c>
      <c r="I11112">
        <v>0.03</v>
      </c>
      <c r="J11112">
        <v>2</v>
      </c>
      <c r="K11112">
        <v>7.0000000000000007E-2</v>
      </c>
    </row>
    <row r="11113" spans="1:11" x14ac:dyDescent="0.25">
      <c r="A11113" s="1">
        <v>41699</v>
      </c>
      <c r="B11113" t="s">
        <v>145</v>
      </c>
      <c r="C11113">
        <v>811.08</v>
      </c>
      <c r="D11113">
        <v>463.42</v>
      </c>
      <c r="E11113">
        <v>347.66</v>
      </c>
      <c r="F11113">
        <v>429.01</v>
      </c>
      <c r="G11113">
        <v>374.38</v>
      </c>
      <c r="H11113">
        <v>568.27</v>
      </c>
      <c r="I11113">
        <v>1.08</v>
      </c>
      <c r="J11113">
        <v>2.37</v>
      </c>
      <c r="K11113">
        <v>0.91</v>
      </c>
    </row>
    <row r="11114" spans="1:11" x14ac:dyDescent="0.25">
      <c r="A11114" s="1">
        <v>41699</v>
      </c>
      <c r="B11114" t="s">
        <v>146</v>
      </c>
      <c r="C11114">
        <v>829.45</v>
      </c>
      <c r="D11114">
        <v>455.77</v>
      </c>
      <c r="E11114">
        <v>373.68</v>
      </c>
      <c r="F11114">
        <v>456.53</v>
      </c>
      <c r="G11114">
        <v>382.47</v>
      </c>
      <c r="H11114">
        <v>643.01</v>
      </c>
      <c r="I11114">
        <v>0.63</v>
      </c>
      <c r="J11114">
        <v>1.52</v>
      </c>
      <c r="K11114">
        <v>-0.19</v>
      </c>
    </row>
    <row r="11115" spans="1:11" x14ac:dyDescent="0.25">
      <c r="A11115" s="1">
        <v>41699</v>
      </c>
      <c r="B11115" t="s">
        <v>2</v>
      </c>
      <c r="C11115">
        <v>788.55</v>
      </c>
      <c r="D11115">
        <v>442.53</v>
      </c>
      <c r="E11115">
        <v>346.02</v>
      </c>
      <c r="F11115">
        <v>437.47</v>
      </c>
      <c r="G11115">
        <v>352.4</v>
      </c>
      <c r="H11115">
        <v>667.19</v>
      </c>
      <c r="I11115">
        <v>1.1299999999999999</v>
      </c>
      <c r="J11115">
        <v>2.15</v>
      </c>
      <c r="K11115">
        <v>2.19</v>
      </c>
    </row>
    <row r="11116" spans="1:11" x14ac:dyDescent="0.25">
      <c r="A11116" s="1">
        <v>41699</v>
      </c>
      <c r="B11116" t="s">
        <v>147</v>
      </c>
      <c r="C11116">
        <v>988.12</v>
      </c>
      <c r="D11116">
        <v>523.80999999999995</v>
      </c>
      <c r="E11116">
        <v>464.31</v>
      </c>
      <c r="F11116">
        <v>450.37</v>
      </c>
      <c r="G11116">
        <v>369.06</v>
      </c>
      <c r="H11116">
        <v>634.96</v>
      </c>
      <c r="I11116">
        <v>1.1399999999999999</v>
      </c>
      <c r="J11116">
        <v>2.29</v>
      </c>
      <c r="K11116">
        <v>1.31</v>
      </c>
    </row>
    <row r="11117" spans="1:11" x14ac:dyDescent="0.25">
      <c r="A11117" s="1">
        <v>41699</v>
      </c>
      <c r="B11117" t="s">
        <v>148</v>
      </c>
      <c r="C11117">
        <v>938.57</v>
      </c>
      <c r="D11117">
        <v>489.81</v>
      </c>
      <c r="E11117">
        <v>448.76</v>
      </c>
      <c r="F11117">
        <v>423.88</v>
      </c>
      <c r="G11117">
        <v>360.05</v>
      </c>
      <c r="H11117">
        <v>567.83000000000004</v>
      </c>
      <c r="I11117">
        <v>0.68</v>
      </c>
      <c r="J11117">
        <v>1.61</v>
      </c>
      <c r="K11117">
        <v>1.55</v>
      </c>
    </row>
    <row r="11118" spans="1:11" x14ac:dyDescent="0.25">
      <c r="A11118" s="1">
        <v>41699</v>
      </c>
      <c r="B11118" t="s">
        <v>149</v>
      </c>
      <c r="C11118">
        <v>897.27</v>
      </c>
      <c r="D11118">
        <v>454.27</v>
      </c>
      <c r="E11118">
        <v>443</v>
      </c>
      <c r="F11118">
        <v>429.06</v>
      </c>
      <c r="G11118">
        <v>355.42</v>
      </c>
      <c r="H11118">
        <v>590.23</v>
      </c>
      <c r="I11118">
        <v>0.38</v>
      </c>
      <c r="J11118">
        <v>0.5</v>
      </c>
      <c r="K11118">
        <v>-0.9</v>
      </c>
    </row>
    <row r="11119" spans="1:11" x14ac:dyDescent="0.25">
      <c r="A11119" s="1">
        <v>41699</v>
      </c>
      <c r="B11119" t="s">
        <v>150</v>
      </c>
      <c r="C11119">
        <v>916.23</v>
      </c>
      <c r="D11119">
        <v>449.84</v>
      </c>
      <c r="E11119">
        <v>466.39</v>
      </c>
      <c r="F11119">
        <v>496.29</v>
      </c>
      <c r="G11119">
        <v>373.49</v>
      </c>
      <c r="H11119">
        <v>775.93</v>
      </c>
      <c r="I11119">
        <v>0.55000000000000004</v>
      </c>
      <c r="J11119">
        <v>1.71</v>
      </c>
      <c r="K11119">
        <v>3.37</v>
      </c>
    </row>
    <row r="11120" spans="1:11" x14ac:dyDescent="0.25">
      <c r="A11120" s="1">
        <v>41699</v>
      </c>
      <c r="B11120" t="s">
        <v>151</v>
      </c>
      <c r="C11120">
        <v>827.36</v>
      </c>
      <c r="D11120">
        <v>477.79</v>
      </c>
      <c r="E11120">
        <v>349.57</v>
      </c>
      <c r="F11120">
        <v>375.58</v>
      </c>
      <c r="G11120">
        <v>308.62</v>
      </c>
      <c r="H11120">
        <v>566.02</v>
      </c>
      <c r="I11120">
        <v>0.65</v>
      </c>
      <c r="J11120">
        <v>1.41</v>
      </c>
      <c r="K11120">
        <v>0.13</v>
      </c>
    </row>
    <row r="11121" spans="1:11" x14ac:dyDescent="0.25">
      <c r="A11121" s="1">
        <v>41699</v>
      </c>
      <c r="B11121" t="s">
        <v>152</v>
      </c>
      <c r="C11121">
        <v>864.37</v>
      </c>
      <c r="D11121">
        <v>518.63</v>
      </c>
      <c r="E11121">
        <v>345.74</v>
      </c>
      <c r="F11121">
        <v>406.36</v>
      </c>
      <c r="G11121">
        <v>358.9</v>
      </c>
      <c r="H11121">
        <v>531.91</v>
      </c>
      <c r="I11121">
        <v>0.44</v>
      </c>
      <c r="J11121">
        <v>0.81</v>
      </c>
      <c r="K11121">
        <v>1.39</v>
      </c>
    </row>
    <row r="11122" spans="1:11" x14ac:dyDescent="0.25">
      <c r="A11122" s="1">
        <v>41699</v>
      </c>
      <c r="B11122" t="s">
        <v>153</v>
      </c>
      <c r="C11122">
        <v>884.65</v>
      </c>
      <c r="D11122">
        <v>505.69</v>
      </c>
      <c r="E11122">
        <v>378.96</v>
      </c>
      <c r="F11122">
        <v>504.76</v>
      </c>
      <c r="G11122">
        <v>442.16</v>
      </c>
      <c r="H11122">
        <v>649.53</v>
      </c>
      <c r="I11122">
        <v>0.28000000000000003</v>
      </c>
      <c r="J11122">
        <v>0.11</v>
      </c>
      <c r="K11122">
        <v>0.13</v>
      </c>
    </row>
    <row r="11123" spans="1:11" x14ac:dyDescent="0.25">
      <c r="A11123" s="1">
        <v>41699</v>
      </c>
      <c r="B11123" t="s">
        <v>154</v>
      </c>
      <c r="C11123">
        <v>858.19</v>
      </c>
      <c r="D11123">
        <v>508.79</v>
      </c>
      <c r="E11123">
        <v>349.4</v>
      </c>
      <c r="F11123">
        <v>453.3</v>
      </c>
      <c r="G11123">
        <v>393.69</v>
      </c>
      <c r="H11123">
        <v>634.76</v>
      </c>
      <c r="I11123">
        <v>0.36</v>
      </c>
      <c r="J11123">
        <v>1.77</v>
      </c>
      <c r="K11123">
        <v>3.27</v>
      </c>
    </row>
    <row r="11124" spans="1:11" x14ac:dyDescent="0.25">
      <c r="A11124" s="1">
        <v>41699</v>
      </c>
      <c r="B11124" t="s">
        <v>155</v>
      </c>
      <c r="C11124">
        <v>899.95</v>
      </c>
      <c r="D11124">
        <v>520.77</v>
      </c>
      <c r="E11124">
        <v>379.18</v>
      </c>
      <c r="F11124">
        <v>397.54</v>
      </c>
      <c r="G11124">
        <v>345.36</v>
      </c>
      <c r="H11124">
        <v>532.39</v>
      </c>
      <c r="I11124">
        <v>0.24</v>
      </c>
      <c r="J11124">
        <v>0.47</v>
      </c>
      <c r="K11124">
        <v>-0.9</v>
      </c>
    </row>
    <row r="11125" spans="1:11" x14ac:dyDescent="0.25">
      <c r="A11125" s="1">
        <v>41730</v>
      </c>
      <c r="B11125" t="s">
        <v>1</v>
      </c>
      <c r="C11125">
        <v>877.19</v>
      </c>
      <c r="D11125">
        <v>487.48</v>
      </c>
      <c r="E11125">
        <v>389.71</v>
      </c>
      <c r="F11125">
        <v>439.01</v>
      </c>
      <c r="G11125">
        <v>369.21</v>
      </c>
      <c r="H11125">
        <v>615.15</v>
      </c>
      <c r="I11125">
        <v>0.46</v>
      </c>
      <c r="J11125">
        <v>1.99</v>
      </c>
      <c r="K11125">
        <v>0.71</v>
      </c>
    </row>
    <row r="11126" spans="1:11" x14ac:dyDescent="0.25">
      <c r="A11126" s="1">
        <v>41730</v>
      </c>
      <c r="B11126" t="s">
        <v>126</v>
      </c>
      <c r="C11126">
        <v>889.74</v>
      </c>
      <c r="D11126">
        <v>520.30999999999995</v>
      </c>
      <c r="E11126">
        <v>369.43</v>
      </c>
      <c r="F11126">
        <v>443.22</v>
      </c>
      <c r="G11126">
        <v>384.49</v>
      </c>
      <c r="H11126">
        <v>595.53</v>
      </c>
      <c r="I11126">
        <v>0.03</v>
      </c>
      <c r="J11126">
        <v>2.14</v>
      </c>
      <c r="K11126">
        <v>0.82</v>
      </c>
    </row>
    <row r="11127" spans="1:11" x14ac:dyDescent="0.25">
      <c r="A11127" s="1">
        <v>41730</v>
      </c>
      <c r="B11127" t="s">
        <v>127</v>
      </c>
      <c r="C11127">
        <v>826.76</v>
      </c>
      <c r="D11127">
        <v>481.24</v>
      </c>
      <c r="E11127">
        <v>345.52</v>
      </c>
      <c r="F11127">
        <v>446.63</v>
      </c>
      <c r="G11127">
        <v>371.38</v>
      </c>
      <c r="H11127">
        <v>668.49</v>
      </c>
      <c r="I11127">
        <v>1.04</v>
      </c>
      <c r="J11127">
        <v>2.5299999999999998</v>
      </c>
      <c r="K11127">
        <v>0.94</v>
      </c>
    </row>
    <row r="11128" spans="1:11" x14ac:dyDescent="0.25">
      <c r="A11128" s="1">
        <v>41730</v>
      </c>
      <c r="B11128" t="s">
        <v>113</v>
      </c>
      <c r="C11128">
        <v>912.44</v>
      </c>
      <c r="D11128">
        <v>486.34</v>
      </c>
      <c r="E11128">
        <v>426.1</v>
      </c>
      <c r="F11128">
        <v>436.68</v>
      </c>
      <c r="G11128">
        <v>369.07</v>
      </c>
      <c r="H11128">
        <v>594.77</v>
      </c>
      <c r="I11128">
        <v>0.18</v>
      </c>
      <c r="J11128">
        <v>1.93</v>
      </c>
      <c r="K11128">
        <v>0.41</v>
      </c>
    </row>
    <row r="11129" spans="1:11" x14ac:dyDescent="0.25">
      <c r="A11129" s="1">
        <v>41730</v>
      </c>
      <c r="B11129" t="s">
        <v>128</v>
      </c>
      <c r="C11129">
        <v>886.85</v>
      </c>
      <c r="D11129">
        <v>463.35</v>
      </c>
      <c r="E11129">
        <v>423.5</v>
      </c>
      <c r="F11129">
        <v>424.16</v>
      </c>
      <c r="G11129">
        <v>343.89</v>
      </c>
      <c r="H11129">
        <v>619.63</v>
      </c>
      <c r="I11129">
        <v>0.43</v>
      </c>
      <c r="J11129">
        <v>1.49</v>
      </c>
      <c r="K11129">
        <v>0.92</v>
      </c>
    </row>
    <row r="11130" spans="1:11" x14ac:dyDescent="0.25">
      <c r="A11130" s="1">
        <v>41730</v>
      </c>
      <c r="B11130" t="s">
        <v>129</v>
      </c>
      <c r="C11130">
        <v>878.69</v>
      </c>
      <c r="D11130">
        <v>514.16</v>
      </c>
      <c r="E11130">
        <v>364.53</v>
      </c>
      <c r="F11130">
        <v>448.59</v>
      </c>
      <c r="G11130">
        <v>391.63</v>
      </c>
      <c r="H11130">
        <v>601.75</v>
      </c>
      <c r="I11130">
        <v>0.24</v>
      </c>
      <c r="J11130">
        <v>1.05</v>
      </c>
      <c r="K11130">
        <v>0.89</v>
      </c>
    </row>
    <row r="11131" spans="1:11" x14ac:dyDescent="0.25">
      <c r="A11131" s="1">
        <v>41730</v>
      </c>
      <c r="B11131" t="s">
        <v>130</v>
      </c>
      <c r="C11131">
        <v>953.35</v>
      </c>
      <c r="D11131">
        <v>547.66999999999996</v>
      </c>
      <c r="E11131">
        <v>405.68</v>
      </c>
      <c r="F11131">
        <v>531.51</v>
      </c>
      <c r="G11131">
        <v>417.13</v>
      </c>
      <c r="H11131">
        <v>927.15</v>
      </c>
      <c r="I11131">
        <v>0.37</v>
      </c>
      <c r="J11131">
        <v>3.57</v>
      </c>
      <c r="K11131">
        <v>-0.44</v>
      </c>
    </row>
    <row r="11132" spans="1:11" x14ac:dyDescent="0.25">
      <c r="A11132" s="1">
        <v>41730</v>
      </c>
      <c r="B11132" t="s">
        <v>131</v>
      </c>
      <c r="C11132">
        <v>964.38</v>
      </c>
      <c r="D11132">
        <v>572.89</v>
      </c>
      <c r="E11132">
        <v>391.49</v>
      </c>
      <c r="F11132">
        <v>511.94</v>
      </c>
      <c r="G11132">
        <v>416.04</v>
      </c>
      <c r="H11132">
        <v>806.2</v>
      </c>
      <c r="I11132">
        <v>0.16</v>
      </c>
      <c r="J11132">
        <v>1.42</v>
      </c>
      <c r="K11132">
        <v>0.31</v>
      </c>
    </row>
    <row r="11133" spans="1:11" x14ac:dyDescent="0.25">
      <c r="A11133" s="1">
        <v>41730</v>
      </c>
      <c r="B11133" t="s">
        <v>132</v>
      </c>
      <c r="C11133">
        <v>883.35</v>
      </c>
      <c r="D11133">
        <v>519.26</v>
      </c>
      <c r="E11133">
        <v>364.09</v>
      </c>
      <c r="F11133">
        <v>432.47</v>
      </c>
      <c r="G11133">
        <v>383.4</v>
      </c>
      <c r="H11133">
        <v>549.09</v>
      </c>
      <c r="I11133">
        <v>0.21</v>
      </c>
      <c r="J11133">
        <v>1.3</v>
      </c>
      <c r="K11133">
        <v>-0.37</v>
      </c>
    </row>
    <row r="11134" spans="1:11" x14ac:dyDescent="0.25">
      <c r="A11134" s="1">
        <v>41730</v>
      </c>
      <c r="B11134" t="s">
        <v>133</v>
      </c>
      <c r="C11134">
        <v>941.75</v>
      </c>
      <c r="D11134">
        <v>530.53</v>
      </c>
      <c r="E11134">
        <v>411.22</v>
      </c>
      <c r="F11134">
        <v>391.15</v>
      </c>
      <c r="G11134">
        <v>349.19</v>
      </c>
      <c r="H11134">
        <v>502.57</v>
      </c>
      <c r="I11134">
        <v>0.02</v>
      </c>
      <c r="J11134">
        <v>1.25</v>
      </c>
      <c r="K11134">
        <v>-0.44</v>
      </c>
    </row>
    <row r="11135" spans="1:11" x14ac:dyDescent="0.25">
      <c r="A11135" s="1">
        <v>41730</v>
      </c>
      <c r="B11135" t="s">
        <v>134</v>
      </c>
      <c r="C11135">
        <v>862.76</v>
      </c>
      <c r="D11135">
        <v>503.59</v>
      </c>
      <c r="E11135">
        <v>359.17</v>
      </c>
      <c r="F11135">
        <v>413.42</v>
      </c>
      <c r="G11135">
        <v>374.79</v>
      </c>
      <c r="H11135">
        <v>499.72</v>
      </c>
      <c r="I11135">
        <v>-0.16</v>
      </c>
      <c r="J11135">
        <v>1.93</v>
      </c>
      <c r="K11135">
        <v>1.1499999999999999</v>
      </c>
    </row>
    <row r="11136" spans="1:11" x14ac:dyDescent="0.25">
      <c r="A11136" s="1">
        <v>41730</v>
      </c>
      <c r="B11136" t="s">
        <v>135</v>
      </c>
      <c r="C11136">
        <v>884.85</v>
      </c>
      <c r="D11136">
        <v>515.82000000000005</v>
      </c>
      <c r="E11136">
        <v>369.03</v>
      </c>
      <c r="F11136">
        <v>429.73</v>
      </c>
      <c r="G11136">
        <v>355.03</v>
      </c>
      <c r="H11136">
        <v>639.03</v>
      </c>
      <c r="I11136">
        <v>0.02</v>
      </c>
      <c r="J11136">
        <v>6.5</v>
      </c>
      <c r="K11136">
        <v>3.83</v>
      </c>
    </row>
    <row r="11137" spans="1:11" x14ac:dyDescent="0.25">
      <c r="A11137" s="1">
        <v>41730</v>
      </c>
      <c r="B11137" t="s">
        <v>136</v>
      </c>
      <c r="C11137">
        <v>912.64</v>
      </c>
      <c r="D11137">
        <v>544.9</v>
      </c>
      <c r="E11137">
        <v>367.74</v>
      </c>
      <c r="F11137">
        <v>479.8</v>
      </c>
      <c r="G11137">
        <v>426.25</v>
      </c>
      <c r="H11137">
        <v>660.79</v>
      </c>
      <c r="I11137">
        <v>0</v>
      </c>
      <c r="J11137">
        <v>1.93</v>
      </c>
      <c r="K11137">
        <v>2.59</v>
      </c>
    </row>
    <row r="11138" spans="1:11" x14ac:dyDescent="0.25">
      <c r="A11138" s="1">
        <v>41730</v>
      </c>
      <c r="B11138" t="s">
        <v>137</v>
      </c>
      <c r="C11138">
        <v>869.69</v>
      </c>
      <c r="D11138">
        <v>516.34</v>
      </c>
      <c r="E11138">
        <v>353.35</v>
      </c>
      <c r="F11138">
        <v>458.21</v>
      </c>
      <c r="G11138">
        <v>355.33</v>
      </c>
      <c r="H11138">
        <v>874.33</v>
      </c>
      <c r="I11138">
        <v>0.03</v>
      </c>
      <c r="J11138">
        <v>1.0900000000000001</v>
      </c>
      <c r="K11138">
        <v>-0.94</v>
      </c>
    </row>
    <row r="11139" spans="1:11" x14ac:dyDescent="0.25">
      <c r="A11139" s="1">
        <v>41730</v>
      </c>
      <c r="B11139" t="s">
        <v>138</v>
      </c>
      <c r="C11139">
        <v>837.45</v>
      </c>
      <c r="D11139">
        <v>496.98</v>
      </c>
      <c r="E11139">
        <v>340.47</v>
      </c>
      <c r="F11139">
        <v>556.53</v>
      </c>
      <c r="G11139">
        <v>450.34</v>
      </c>
      <c r="H11139">
        <v>896.72</v>
      </c>
      <c r="I11139">
        <v>0.18</v>
      </c>
      <c r="J11139">
        <v>0.74</v>
      </c>
      <c r="K11139">
        <v>3.03</v>
      </c>
    </row>
    <row r="11140" spans="1:11" x14ac:dyDescent="0.25">
      <c r="A11140" s="1">
        <v>41730</v>
      </c>
      <c r="B11140" t="s">
        <v>139</v>
      </c>
      <c r="C11140">
        <v>816.42</v>
      </c>
      <c r="D11140">
        <v>495.84</v>
      </c>
      <c r="E11140">
        <v>320.58</v>
      </c>
      <c r="F11140">
        <v>471.52</v>
      </c>
      <c r="G11140">
        <v>399.05</v>
      </c>
      <c r="H11140">
        <v>726.07</v>
      </c>
      <c r="I11140">
        <v>0.42</v>
      </c>
      <c r="J11140">
        <v>1.81</v>
      </c>
      <c r="K11140">
        <v>2.67</v>
      </c>
    </row>
    <row r="11141" spans="1:11" x14ac:dyDescent="0.25">
      <c r="A11141" s="1">
        <v>41730</v>
      </c>
      <c r="B11141" t="s">
        <v>140</v>
      </c>
      <c r="C11141">
        <v>785.5</v>
      </c>
      <c r="D11141">
        <v>462.57</v>
      </c>
      <c r="E11141">
        <v>322.93</v>
      </c>
      <c r="F11141">
        <v>395.86</v>
      </c>
      <c r="G11141">
        <v>326.77999999999997</v>
      </c>
      <c r="H11141">
        <v>600.9</v>
      </c>
      <c r="I11141">
        <v>0.15</v>
      </c>
      <c r="J11141">
        <v>1.53</v>
      </c>
      <c r="K11141">
        <v>2.11</v>
      </c>
    </row>
    <row r="11142" spans="1:11" x14ac:dyDescent="0.25">
      <c r="A11142" s="1">
        <v>41730</v>
      </c>
      <c r="B11142" t="s">
        <v>141</v>
      </c>
      <c r="C11142">
        <v>846.1</v>
      </c>
      <c r="D11142">
        <v>504.5</v>
      </c>
      <c r="E11142">
        <v>341.6</v>
      </c>
      <c r="F11142">
        <v>467.86</v>
      </c>
      <c r="G11142">
        <v>401.23</v>
      </c>
      <c r="H11142">
        <v>667</v>
      </c>
      <c r="I11142">
        <v>0.49</v>
      </c>
      <c r="J11142">
        <v>1.26</v>
      </c>
      <c r="K11142">
        <v>0.94</v>
      </c>
    </row>
    <row r="11143" spans="1:11" x14ac:dyDescent="0.25">
      <c r="A11143" s="1">
        <v>41730</v>
      </c>
      <c r="B11143" t="s">
        <v>142</v>
      </c>
      <c r="C11143">
        <v>808.77</v>
      </c>
      <c r="D11143">
        <v>470.27</v>
      </c>
      <c r="E11143">
        <v>338.5</v>
      </c>
      <c r="F11143">
        <v>432.41</v>
      </c>
      <c r="G11143">
        <v>350.39</v>
      </c>
      <c r="H11143">
        <v>676.25</v>
      </c>
      <c r="I11143">
        <v>1.02</v>
      </c>
      <c r="J11143">
        <v>2.2200000000000002</v>
      </c>
      <c r="K11143">
        <v>2.14</v>
      </c>
    </row>
    <row r="11144" spans="1:11" x14ac:dyDescent="0.25">
      <c r="A11144" s="1">
        <v>41730</v>
      </c>
      <c r="B11144" t="s">
        <v>143</v>
      </c>
      <c r="C11144">
        <v>803.35</v>
      </c>
      <c r="D11144">
        <v>472.52</v>
      </c>
      <c r="E11144">
        <v>330.83</v>
      </c>
      <c r="F11144">
        <v>401.44</v>
      </c>
      <c r="G11144">
        <v>349.8</v>
      </c>
      <c r="H11144">
        <v>528.09</v>
      </c>
      <c r="I11144">
        <v>0.19</v>
      </c>
      <c r="J11144">
        <v>1.1399999999999999</v>
      </c>
      <c r="K11144">
        <v>-1.19</v>
      </c>
    </row>
    <row r="11145" spans="1:11" x14ac:dyDescent="0.25">
      <c r="A11145" s="1">
        <v>41730</v>
      </c>
      <c r="B11145" t="s">
        <v>144</v>
      </c>
      <c r="C11145">
        <v>779.85</v>
      </c>
      <c r="D11145">
        <v>458.37</v>
      </c>
      <c r="E11145">
        <v>321.48</v>
      </c>
      <c r="F11145">
        <v>414.38</v>
      </c>
      <c r="G11145">
        <v>342.26</v>
      </c>
      <c r="H11145">
        <v>646.80999999999995</v>
      </c>
      <c r="I11145">
        <v>7.0000000000000007E-2</v>
      </c>
      <c r="J11145">
        <v>2.0699999999999998</v>
      </c>
      <c r="K11145">
        <v>-0.02</v>
      </c>
    </row>
    <row r="11146" spans="1:11" x14ac:dyDescent="0.25">
      <c r="A11146" s="1">
        <v>41730</v>
      </c>
      <c r="B11146" t="s">
        <v>145</v>
      </c>
      <c r="C11146">
        <v>832.87</v>
      </c>
      <c r="D11146">
        <v>460.64</v>
      </c>
      <c r="E11146">
        <v>372.23</v>
      </c>
      <c r="F11146">
        <v>440.55</v>
      </c>
      <c r="G11146">
        <v>372.13</v>
      </c>
      <c r="H11146">
        <v>608.45000000000005</v>
      </c>
      <c r="I11146">
        <v>2.69</v>
      </c>
      <c r="J11146">
        <v>5.12</v>
      </c>
      <c r="K11146">
        <v>0.14000000000000001</v>
      </c>
    </row>
    <row r="11147" spans="1:11" x14ac:dyDescent="0.25">
      <c r="A11147" s="1">
        <v>41730</v>
      </c>
      <c r="B11147" t="s">
        <v>146</v>
      </c>
      <c r="C11147">
        <v>830.91</v>
      </c>
      <c r="D11147">
        <v>457.23</v>
      </c>
      <c r="E11147">
        <v>373.68</v>
      </c>
      <c r="F11147">
        <v>457.35</v>
      </c>
      <c r="G11147">
        <v>383.7</v>
      </c>
      <c r="H11147">
        <v>643.01</v>
      </c>
      <c r="I11147">
        <v>0.18</v>
      </c>
      <c r="J11147">
        <v>1.7</v>
      </c>
      <c r="K11147">
        <v>0.01</v>
      </c>
    </row>
    <row r="11148" spans="1:11" x14ac:dyDescent="0.25">
      <c r="A11148" s="1">
        <v>41730</v>
      </c>
      <c r="B11148" t="s">
        <v>2</v>
      </c>
      <c r="C11148">
        <v>793.61</v>
      </c>
      <c r="D11148">
        <v>447.45</v>
      </c>
      <c r="E11148">
        <v>346.16</v>
      </c>
      <c r="F11148">
        <v>440.27</v>
      </c>
      <c r="G11148">
        <v>356.31</v>
      </c>
      <c r="H11148">
        <v>667.46</v>
      </c>
      <c r="I11148">
        <v>0.64</v>
      </c>
      <c r="J11148">
        <v>2.81</v>
      </c>
      <c r="K11148">
        <v>2.71</v>
      </c>
    </row>
    <row r="11149" spans="1:11" x14ac:dyDescent="0.25">
      <c r="A11149" s="1">
        <v>41730</v>
      </c>
      <c r="B11149" t="s">
        <v>147</v>
      </c>
      <c r="C11149">
        <v>990.45</v>
      </c>
      <c r="D11149">
        <v>526.14</v>
      </c>
      <c r="E11149">
        <v>464.31</v>
      </c>
      <c r="F11149">
        <v>451.45</v>
      </c>
      <c r="G11149">
        <v>370.69</v>
      </c>
      <c r="H11149">
        <v>634.96</v>
      </c>
      <c r="I11149">
        <v>0.24</v>
      </c>
      <c r="J11149">
        <v>2.5299999999999998</v>
      </c>
      <c r="K11149">
        <v>-2.2999999999999998</v>
      </c>
    </row>
    <row r="11150" spans="1:11" x14ac:dyDescent="0.25">
      <c r="A11150" s="1">
        <v>41730</v>
      </c>
      <c r="B11150" t="s">
        <v>148</v>
      </c>
      <c r="C11150">
        <v>939.85</v>
      </c>
      <c r="D11150">
        <v>491.09</v>
      </c>
      <c r="E11150">
        <v>448.76</v>
      </c>
      <c r="F11150">
        <v>424.47</v>
      </c>
      <c r="G11150">
        <v>360.98</v>
      </c>
      <c r="H11150">
        <v>567.83000000000004</v>
      </c>
      <c r="I11150">
        <v>0.14000000000000001</v>
      </c>
      <c r="J11150">
        <v>1.74</v>
      </c>
      <c r="K11150">
        <v>1.66</v>
      </c>
    </row>
    <row r="11151" spans="1:11" x14ac:dyDescent="0.25">
      <c r="A11151" s="1">
        <v>41730</v>
      </c>
      <c r="B11151" t="s">
        <v>149</v>
      </c>
      <c r="C11151">
        <v>902.57</v>
      </c>
      <c r="D11151">
        <v>459.57</v>
      </c>
      <c r="E11151">
        <v>443</v>
      </c>
      <c r="F11151">
        <v>431.59</v>
      </c>
      <c r="G11151">
        <v>359.58</v>
      </c>
      <c r="H11151">
        <v>590.23</v>
      </c>
      <c r="I11151">
        <v>0.59</v>
      </c>
      <c r="J11151">
        <v>1.0900000000000001</v>
      </c>
      <c r="K11151">
        <v>-0.32</v>
      </c>
    </row>
    <row r="11152" spans="1:11" x14ac:dyDescent="0.25">
      <c r="A11152" s="1">
        <v>41730</v>
      </c>
      <c r="B11152" t="s">
        <v>150</v>
      </c>
      <c r="C11152">
        <v>916.62</v>
      </c>
      <c r="D11152">
        <v>450.38</v>
      </c>
      <c r="E11152">
        <v>466.24</v>
      </c>
      <c r="F11152">
        <v>496.49</v>
      </c>
      <c r="G11152">
        <v>373.93</v>
      </c>
      <c r="H11152">
        <v>775.7</v>
      </c>
      <c r="I11152">
        <v>0.04</v>
      </c>
      <c r="J11152">
        <v>1.75</v>
      </c>
      <c r="K11152">
        <v>3.4</v>
      </c>
    </row>
    <row r="11153" spans="1:11" x14ac:dyDescent="0.25">
      <c r="A11153" s="1">
        <v>41730</v>
      </c>
      <c r="B11153" t="s">
        <v>151</v>
      </c>
      <c r="C11153">
        <v>831.8</v>
      </c>
      <c r="D11153">
        <v>482.23</v>
      </c>
      <c r="E11153">
        <v>349.57</v>
      </c>
      <c r="F11153">
        <v>377.61</v>
      </c>
      <c r="G11153">
        <v>311.49</v>
      </c>
      <c r="H11153">
        <v>566.02</v>
      </c>
      <c r="I11153">
        <v>0.54</v>
      </c>
      <c r="J11153">
        <v>1.95</v>
      </c>
      <c r="K11153">
        <v>0.63</v>
      </c>
    </row>
    <row r="11154" spans="1:11" x14ac:dyDescent="0.25">
      <c r="A11154" s="1">
        <v>41730</v>
      </c>
      <c r="B11154" t="s">
        <v>152</v>
      </c>
      <c r="C11154">
        <v>866.4</v>
      </c>
      <c r="D11154">
        <v>520.66</v>
      </c>
      <c r="E11154">
        <v>345.74</v>
      </c>
      <c r="F11154">
        <v>407.3</v>
      </c>
      <c r="G11154">
        <v>360.3</v>
      </c>
      <c r="H11154">
        <v>531.91</v>
      </c>
      <c r="I11154">
        <v>0.23</v>
      </c>
      <c r="J11154">
        <v>1.04</v>
      </c>
      <c r="K11154">
        <v>1.0900000000000001</v>
      </c>
    </row>
    <row r="11155" spans="1:11" x14ac:dyDescent="0.25">
      <c r="A11155" s="1">
        <v>41730</v>
      </c>
      <c r="B11155" t="s">
        <v>153</v>
      </c>
      <c r="C11155">
        <v>886.08</v>
      </c>
      <c r="D11155">
        <v>507.12</v>
      </c>
      <c r="E11155">
        <v>378.96</v>
      </c>
      <c r="F11155">
        <v>505.56</v>
      </c>
      <c r="G11155">
        <v>443.4</v>
      </c>
      <c r="H11155">
        <v>649.53</v>
      </c>
      <c r="I11155">
        <v>0.16</v>
      </c>
      <c r="J11155">
        <v>0.27</v>
      </c>
      <c r="K11155">
        <v>0.08</v>
      </c>
    </row>
    <row r="11156" spans="1:11" x14ac:dyDescent="0.25">
      <c r="A11156" s="1">
        <v>41730</v>
      </c>
      <c r="B11156" t="s">
        <v>154</v>
      </c>
      <c r="C11156">
        <v>862.27</v>
      </c>
      <c r="D11156">
        <v>512.87</v>
      </c>
      <c r="E11156">
        <v>349.4</v>
      </c>
      <c r="F11156">
        <v>455.48</v>
      </c>
      <c r="G11156">
        <v>396.84</v>
      </c>
      <c r="H11156">
        <v>634.76</v>
      </c>
      <c r="I11156">
        <v>0.48</v>
      </c>
      <c r="J11156">
        <v>2.2599999999999998</v>
      </c>
      <c r="K11156">
        <v>3.09</v>
      </c>
    </row>
    <row r="11157" spans="1:11" x14ac:dyDescent="0.25">
      <c r="A11157" s="1">
        <v>41730</v>
      </c>
      <c r="B11157" t="s">
        <v>155</v>
      </c>
      <c r="C11157">
        <v>900.2</v>
      </c>
      <c r="D11157">
        <v>521.02</v>
      </c>
      <c r="E11157">
        <v>379.18</v>
      </c>
      <c r="F11157">
        <v>397.66</v>
      </c>
      <c r="G11157">
        <v>345.53</v>
      </c>
      <c r="H11157">
        <v>532.39</v>
      </c>
      <c r="I11157">
        <v>0.03</v>
      </c>
      <c r="J11157">
        <v>0.49</v>
      </c>
      <c r="K11157">
        <v>-1.03</v>
      </c>
    </row>
    <row r="11158" spans="1:11" x14ac:dyDescent="0.25">
      <c r="A11158" s="1">
        <v>41760</v>
      </c>
      <c r="B11158" t="s">
        <v>1</v>
      </c>
      <c r="C11158">
        <v>886.51</v>
      </c>
      <c r="D11158">
        <v>487.84</v>
      </c>
      <c r="E11158">
        <v>398.67</v>
      </c>
      <c r="F11158">
        <v>443.67</v>
      </c>
      <c r="G11158">
        <v>369.47</v>
      </c>
      <c r="H11158">
        <v>629.29999999999995</v>
      </c>
      <c r="I11158">
        <v>1.06</v>
      </c>
      <c r="J11158">
        <v>3.07</v>
      </c>
      <c r="K11158">
        <v>7.28</v>
      </c>
    </row>
    <row r="11159" spans="1:11" x14ac:dyDescent="0.25">
      <c r="A11159" s="1">
        <v>41760</v>
      </c>
      <c r="B11159" t="s">
        <v>126</v>
      </c>
      <c r="C11159">
        <v>891.75</v>
      </c>
      <c r="D11159">
        <v>522.03</v>
      </c>
      <c r="E11159">
        <v>369.72</v>
      </c>
      <c r="F11159">
        <v>444.24</v>
      </c>
      <c r="G11159">
        <v>385.76</v>
      </c>
      <c r="H11159">
        <v>596.01</v>
      </c>
      <c r="I11159">
        <v>0.23</v>
      </c>
      <c r="J11159">
        <v>2.37</v>
      </c>
      <c r="K11159">
        <v>7.04</v>
      </c>
    </row>
    <row r="11160" spans="1:11" x14ac:dyDescent="0.25">
      <c r="A11160" s="1">
        <v>41760</v>
      </c>
      <c r="B11160" t="s">
        <v>127</v>
      </c>
      <c r="C11160">
        <v>829.75</v>
      </c>
      <c r="D11160">
        <v>481.19</v>
      </c>
      <c r="E11160">
        <v>348.56</v>
      </c>
      <c r="F11160">
        <v>448.24</v>
      </c>
      <c r="G11160">
        <v>371.34</v>
      </c>
      <c r="H11160">
        <v>674.37</v>
      </c>
      <c r="I11160">
        <v>0.36</v>
      </c>
      <c r="J11160">
        <v>2.9</v>
      </c>
      <c r="K11160">
        <v>6.86</v>
      </c>
    </row>
    <row r="11161" spans="1:11" x14ac:dyDescent="0.25">
      <c r="A11161" s="1">
        <v>41760</v>
      </c>
      <c r="B11161" t="s">
        <v>113</v>
      </c>
      <c r="C11161">
        <v>933.07</v>
      </c>
      <c r="D11161">
        <v>485.82</v>
      </c>
      <c r="E11161">
        <v>447.25</v>
      </c>
      <c r="F11161">
        <v>446.54</v>
      </c>
      <c r="G11161">
        <v>368.66</v>
      </c>
      <c r="H11161">
        <v>624.27</v>
      </c>
      <c r="I11161">
        <v>2.2599999999999998</v>
      </c>
      <c r="J11161">
        <v>4.2300000000000004</v>
      </c>
      <c r="K11161">
        <v>7.94</v>
      </c>
    </row>
    <row r="11162" spans="1:11" x14ac:dyDescent="0.25">
      <c r="A11162" s="1">
        <v>41760</v>
      </c>
      <c r="B11162" t="s">
        <v>128</v>
      </c>
      <c r="C11162">
        <v>887.87</v>
      </c>
      <c r="D11162">
        <v>464.63</v>
      </c>
      <c r="E11162">
        <v>423.24</v>
      </c>
      <c r="F11162">
        <v>424.67</v>
      </c>
      <c r="G11162">
        <v>344.85</v>
      </c>
      <c r="H11162">
        <v>619.26</v>
      </c>
      <c r="I11162">
        <v>0.12</v>
      </c>
      <c r="J11162">
        <v>1.61</v>
      </c>
      <c r="K11162">
        <v>6.48</v>
      </c>
    </row>
    <row r="11163" spans="1:11" x14ac:dyDescent="0.25">
      <c r="A11163" s="1">
        <v>41760</v>
      </c>
      <c r="B11163" t="s">
        <v>129</v>
      </c>
      <c r="C11163">
        <v>881.56</v>
      </c>
      <c r="D11163">
        <v>516.99</v>
      </c>
      <c r="E11163">
        <v>364.57</v>
      </c>
      <c r="F11163">
        <v>450.07</v>
      </c>
      <c r="G11163">
        <v>393.78</v>
      </c>
      <c r="H11163">
        <v>601.80999999999995</v>
      </c>
      <c r="I11163">
        <v>0.33</v>
      </c>
      <c r="J11163">
        <v>1.38</v>
      </c>
      <c r="K11163">
        <v>7.11</v>
      </c>
    </row>
    <row r="11164" spans="1:11" x14ac:dyDescent="0.25">
      <c r="A11164" s="1">
        <v>41760</v>
      </c>
      <c r="B11164" t="s">
        <v>130</v>
      </c>
      <c r="C11164">
        <v>959.77</v>
      </c>
      <c r="D11164">
        <v>553.75</v>
      </c>
      <c r="E11164">
        <v>406.02</v>
      </c>
      <c r="F11164">
        <v>535.07000000000005</v>
      </c>
      <c r="G11164">
        <v>421.76</v>
      </c>
      <c r="H11164">
        <v>927.89</v>
      </c>
      <c r="I11164">
        <v>0.67</v>
      </c>
      <c r="J11164">
        <v>4.2699999999999996</v>
      </c>
      <c r="K11164">
        <v>5.9</v>
      </c>
    </row>
    <row r="11165" spans="1:11" x14ac:dyDescent="0.25">
      <c r="A11165" s="1">
        <v>41760</v>
      </c>
      <c r="B11165" t="s">
        <v>131</v>
      </c>
      <c r="C11165">
        <v>964.53</v>
      </c>
      <c r="D11165">
        <v>574.67999999999995</v>
      </c>
      <c r="E11165">
        <v>389.85</v>
      </c>
      <c r="F11165">
        <v>512.04</v>
      </c>
      <c r="G11165">
        <v>417.33</v>
      </c>
      <c r="H11165">
        <v>802.81</v>
      </c>
      <c r="I11165">
        <v>0.02</v>
      </c>
      <c r="J11165">
        <v>1.43</v>
      </c>
      <c r="K11165">
        <v>6.41</v>
      </c>
    </row>
    <row r="11166" spans="1:11" x14ac:dyDescent="0.25">
      <c r="A11166" s="1">
        <v>41760</v>
      </c>
      <c r="B11166" t="s">
        <v>132</v>
      </c>
      <c r="C11166">
        <v>884.89</v>
      </c>
      <c r="D11166">
        <v>519.51</v>
      </c>
      <c r="E11166">
        <v>365.38</v>
      </c>
      <c r="F11166">
        <v>433.21</v>
      </c>
      <c r="G11166">
        <v>383.59</v>
      </c>
      <c r="H11166">
        <v>551.01</v>
      </c>
      <c r="I11166">
        <v>0.17</v>
      </c>
      <c r="J11166">
        <v>1.48</v>
      </c>
      <c r="K11166">
        <v>6.16</v>
      </c>
    </row>
    <row r="11167" spans="1:11" x14ac:dyDescent="0.25">
      <c r="A11167" s="1">
        <v>41760</v>
      </c>
      <c r="B11167" t="s">
        <v>133</v>
      </c>
      <c r="C11167">
        <v>948.89</v>
      </c>
      <c r="D11167">
        <v>537.66999999999996</v>
      </c>
      <c r="E11167">
        <v>411.22</v>
      </c>
      <c r="F11167">
        <v>394.12</v>
      </c>
      <c r="G11167">
        <v>353.9</v>
      </c>
      <c r="H11167">
        <v>502.57</v>
      </c>
      <c r="I11167">
        <v>0.76</v>
      </c>
      <c r="J11167">
        <v>2.02</v>
      </c>
      <c r="K11167">
        <v>6.3</v>
      </c>
    </row>
    <row r="11168" spans="1:11" x14ac:dyDescent="0.25">
      <c r="A11168" s="1">
        <v>41760</v>
      </c>
      <c r="B11168" t="s">
        <v>134</v>
      </c>
      <c r="C11168">
        <v>863.53</v>
      </c>
      <c r="D11168">
        <v>504.36</v>
      </c>
      <c r="E11168">
        <v>359.17</v>
      </c>
      <c r="F11168">
        <v>413.79</v>
      </c>
      <c r="G11168">
        <v>375.36</v>
      </c>
      <c r="H11168">
        <v>499.72</v>
      </c>
      <c r="I11168">
        <v>0.09</v>
      </c>
      <c r="J11168">
        <v>2.02</v>
      </c>
      <c r="K11168">
        <v>7.6</v>
      </c>
    </row>
    <row r="11169" spans="1:11" x14ac:dyDescent="0.25">
      <c r="A11169" s="1">
        <v>41760</v>
      </c>
      <c r="B11169" t="s">
        <v>135</v>
      </c>
      <c r="C11169">
        <v>888.38</v>
      </c>
      <c r="D11169">
        <v>519.35</v>
      </c>
      <c r="E11169">
        <v>369.03</v>
      </c>
      <c r="F11169">
        <v>431.45</v>
      </c>
      <c r="G11169">
        <v>357.44</v>
      </c>
      <c r="H11169">
        <v>639.03</v>
      </c>
      <c r="I11169">
        <v>0.4</v>
      </c>
      <c r="J11169">
        <v>6.93</v>
      </c>
      <c r="K11169">
        <v>10.32</v>
      </c>
    </row>
    <row r="11170" spans="1:11" x14ac:dyDescent="0.25">
      <c r="A11170" s="1">
        <v>41760</v>
      </c>
      <c r="B11170" t="s">
        <v>136</v>
      </c>
      <c r="C11170">
        <v>916.57</v>
      </c>
      <c r="D11170">
        <v>548.09</v>
      </c>
      <c r="E11170">
        <v>368.48</v>
      </c>
      <c r="F11170">
        <v>481.86</v>
      </c>
      <c r="G11170">
        <v>428.76</v>
      </c>
      <c r="H11170">
        <v>662.11</v>
      </c>
      <c r="I11170">
        <v>0.43</v>
      </c>
      <c r="J11170">
        <v>2.37</v>
      </c>
      <c r="K11170">
        <v>6.09</v>
      </c>
    </row>
    <row r="11171" spans="1:11" x14ac:dyDescent="0.25">
      <c r="A11171" s="1">
        <v>41760</v>
      </c>
      <c r="B11171" t="s">
        <v>137</v>
      </c>
      <c r="C11171">
        <v>863.9</v>
      </c>
      <c r="D11171">
        <v>510.55</v>
      </c>
      <c r="E11171">
        <v>353.35</v>
      </c>
      <c r="F11171">
        <v>455.14</v>
      </c>
      <c r="G11171">
        <v>351.35</v>
      </c>
      <c r="H11171">
        <v>874.33</v>
      </c>
      <c r="I11171">
        <v>-0.67</v>
      </c>
      <c r="J11171">
        <v>0.42</v>
      </c>
      <c r="K11171">
        <v>4.5</v>
      </c>
    </row>
    <row r="11172" spans="1:11" x14ac:dyDescent="0.25">
      <c r="A11172" s="1">
        <v>41760</v>
      </c>
      <c r="B11172" t="s">
        <v>138</v>
      </c>
      <c r="C11172">
        <v>838.58</v>
      </c>
      <c r="D11172">
        <v>498.11</v>
      </c>
      <c r="E11172">
        <v>340.47</v>
      </c>
      <c r="F11172">
        <v>557.25</v>
      </c>
      <c r="G11172">
        <v>451.37</v>
      </c>
      <c r="H11172">
        <v>896.72</v>
      </c>
      <c r="I11172">
        <v>0.13</v>
      </c>
      <c r="J11172">
        <v>0.87</v>
      </c>
      <c r="K11172">
        <v>8.7200000000000006</v>
      </c>
    </row>
    <row r="11173" spans="1:11" x14ac:dyDescent="0.25">
      <c r="A11173" s="1">
        <v>41760</v>
      </c>
      <c r="B11173" t="s">
        <v>139</v>
      </c>
      <c r="C11173">
        <v>815.74</v>
      </c>
      <c r="D11173">
        <v>495.16</v>
      </c>
      <c r="E11173">
        <v>320.58</v>
      </c>
      <c r="F11173">
        <v>471.15</v>
      </c>
      <c r="G11173">
        <v>398.49</v>
      </c>
      <c r="H11173">
        <v>726.07</v>
      </c>
      <c r="I11173">
        <v>-0.08</v>
      </c>
      <c r="J11173">
        <v>1.72</v>
      </c>
      <c r="K11173">
        <v>7.93</v>
      </c>
    </row>
    <row r="11174" spans="1:11" x14ac:dyDescent="0.25">
      <c r="A11174" s="1">
        <v>41760</v>
      </c>
      <c r="B11174" t="s">
        <v>140</v>
      </c>
      <c r="C11174">
        <v>787.88</v>
      </c>
      <c r="D11174">
        <v>464.95</v>
      </c>
      <c r="E11174">
        <v>322.93</v>
      </c>
      <c r="F11174">
        <v>397.05</v>
      </c>
      <c r="G11174">
        <v>328.44</v>
      </c>
      <c r="H11174">
        <v>600.9</v>
      </c>
      <c r="I11174">
        <v>0.3</v>
      </c>
      <c r="J11174">
        <v>1.84</v>
      </c>
      <c r="K11174">
        <v>8.9499999999999993</v>
      </c>
    </row>
    <row r="11175" spans="1:11" x14ac:dyDescent="0.25">
      <c r="A11175" s="1">
        <v>41760</v>
      </c>
      <c r="B11175" t="s">
        <v>141</v>
      </c>
      <c r="C11175">
        <v>874.14</v>
      </c>
      <c r="D11175">
        <v>501.84</v>
      </c>
      <c r="E11175">
        <v>372.3</v>
      </c>
      <c r="F11175">
        <v>483.35</v>
      </c>
      <c r="G11175">
        <v>399.11</v>
      </c>
      <c r="H11175">
        <v>726.96</v>
      </c>
      <c r="I11175">
        <v>3.31</v>
      </c>
      <c r="J11175">
        <v>4.62</v>
      </c>
      <c r="K11175">
        <v>5.65</v>
      </c>
    </row>
    <row r="11176" spans="1:11" x14ac:dyDescent="0.25">
      <c r="A11176" s="1">
        <v>41760</v>
      </c>
      <c r="B11176" t="s">
        <v>142</v>
      </c>
      <c r="C11176">
        <v>813.75</v>
      </c>
      <c r="D11176">
        <v>475.25</v>
      </c>
      <c r="E11176">
        <v>338.5</v>
      </c>
      <c r="F11176">
        <v>435.09</v>
      </c>
      <c r="G11176">
        <v>354.1</v>
      </c>
      <c r="H11176">
        <v>676.25</v>
      </c>
      <c r="I11176">
        <v>0.62</v>
      </c>
      <c r="J11176">
        <v>2.85</v>
      </c>
      <c r="K11176">
        <v>8.98</v>
      </c>
    </row>
    <row r="11177" spans="1:11" x14ac:dyDescent="0.25">
      <c r="A11177" s="1">
        <v>41760</v>
      </c>
      <c r="B11177" t="s">
        <v>143</v>
      </c>
      <c r="C11177">
        <v>801.78</v>
      </c>
      <c r="D11177">
        <v>470.93</v>
      </c>
      <c r="E11177">
        <v>330.85</v>
      </c>
      <c r="F11177">
        <v>400.64</v>
      </c>
      <c r="G11177">
        <v>348.61</v>
      </c>
      <c r="H11177">
        <v>528.15</v>
      </c>
      <c r="I11177">
        <v>-0.2</v>
      </c>
      <c r="J11177">
        <v>0.94</v>
      </c>
      <c r="K11177">
        <v>1.59</v>
      </c>
    </row>
    <row r="11178" spans="1:11" x14ac:dyDescent="0.25">
      <c r="A11178" s="1">
        <v>41760</v>
      </c>
      <c r="B11178" t="s">
        <v>144</v>
      </c>
      <c r="C11178">
        <v>802.51</v>
      </c>
      <c r="D11178">
        <v>459.35</v>
      </c>
      <c r="E11178">
        <v>343.16</v>
      </c>
      <c r="F11178">
        <v>426.44</v>
      </c>
      <c r="G11178">
        <v>342.98</v>
      </c>
      <c r="H11178">
        <v>690.4</v>
      </c>
      <c r="I11178">
        <v>2.91</v>
      </c>
      <c r="J11178">
        <v>5.04</v>
      </c>
      <c r="K11178">
        <v>6.84</v>
      </c>
    </row>
    <row r="11179" spans="1:11" x14ac:dyDescent="0.25">
      <c r="A11179" s="1">
        <v>41760</v>
      </c>
      <c r="B11179" t="s">
        <v>145</v>
      </c>
      <c r="C11179">
        <v>834.21</v>
      </c>
      <c r="D11179">
        <v>460.88</v>
      </c>
      <c r="E11179">
        <v>373.33</v>
      </c>
      <c r="F11179">
        <v>441.25</v>
      </c>
      <c r="G11179">
        <v>372.32</v>
      </c>
      <c r="H11179">
        <v>610.28</v>
      </c>
      <c r="I11179">
        <v>0.16</v>
      </c>
      <c r="J11179">
        <v>5.29</v>
      </c>
      <c r="K11179">
        <v>6.84</v>
      </c>
    </row>
    <row r="11180" spans="1:11" x14ac:dyDescent="0.25">
      <c r="A11180" s="1">
        <v>41760</v>
      </c>
      <c r="B11180" t="s">
        <v>146</v>
      </c>
      <c r="C11180">
        <v>831.26</v>
      </c>
      <c r="D11180">
        <v>457.58</v>
      </c>
      <c r="E11180">
        <v>373.68</v>
      </c>
      <c r="F11180">
        <v>457.54</v>
      </c>
      <c r="G11180">
        <v>384.01</v>
      </c>
      <c r="H11180">
        <v>643.01</v>
      </c>
      <c r="I11180">
        <v>0.04</v>
      </c>
      <c r="J11180">
        <v>1.74</v>
      </c>
      <c r="K11180">
        <v>6.43</v>
      </c>
    </row>
    <row r="11181" spans="1:11" x14ac:dyDescent="0.25">
      <c r="A11181" s="1">
        <v>41760</v>
      </c>
      <c r="B11181" t="s">
        <v>2</v>
      </c>
      <c r="C11181">
        <v>794.97</v>
      </c>
      <c r="D11181">
        <v>448.83</v>
      </c>
      <c r="E11181">
        <v>346.14</v>
      </c>
      <c r="F11181">
        <v>441.01</v>
      </c>
      <c r="G11181">
        <v>357.42</v>
      </c>
      <c r="H11181">
        <v>667.39</v>
      </c>
      <c r="I11181">
        <v>0.17</v>
      </c>
      <c r="J11181">
        <v>2.98</v>
      </c>
      <c r="K11181">
        <v>6.51</v>
      </c>
    </row>
    <row r="11182" spans="1:11" x14ac:dyDescent="0.25">
      <c r="A11182" s="1">
        <v>41760</v>
      </c>
      <c r="B11182" t="s">
        <v>147</v>
      </c>
      <c r="C11182">
        <v>1034.67</v>
      </c>
      <c r="D11182">
        <v>524.51</v>
      </c>
      <c r="E11182">
        <v>510.16</v>
      </c>
      <c r="F11182">
        <v>471.59</v>
      </c>
      <c r="G11182">
        <v>369.54</v>
      </c>
      <c r="H11182">
        <v>697.64</v>
      </c>
      <c r="I11182">
        <v>4.46</v>
      </c>
      <c r="J11182">
        <v>7.11</v>
      </c>
      <c r="K11182">
        <v>8.61</v>
      </c>
    </row>
    <row r="11183" spans="1:11" x14ac:dyDescent="0.25">
      <c r="A11183" s="1">
        <v>41760</v>
      </c>
      <c r="B11183" t="s">
        <v>148</v>
      </c>
      <c r="C11183">
        <v>964.8</v>
      </c>
      <c r="D11183">
        <v>490.33</v>
      </c>
      <c r="E11183">
        <v>474.47</v>
      </c>
      <c r="F11183">
        <v>435.72</v>
      </c>
      <c r="G11183">
        <v>360.44</v>
      </c>
      <c r="H11183">
        <v>600.36</v>
      </c>
      <c r="I11183">
        <v>2.65</v>
      </c>
      <c r="J11183">
        <v>4.4400000000000004</v>
      </c>
      <c r="K11183">
        <v>8.5500000000000007</v>
      </c>
    </row>
    <row r="11184" spans="1:11" x14ac:dyDescent="0.25">
      <c r="A11184" s="1">
        <v>41760</v>
      </c>
      <c r="B11184" t="s">
        <v>149</v>
      </c>
      <c r="C11184">
        <v>901.54</v>
      </c>
      <c r="D11184">
        <v>458.54</v>
      </c>
      <c r="E11184">
        <v>443</v>
      </c>
      <c r="F11184">
        <v>431.12</v>
      </c>
      <c r="G11184">
        <v>358.78</v>
      </c>
      <c r="H11184">
        <v>590.23</v>
      </c>
      <c r="I11184">
        <v>-0.11</v>
      </c>
      <c r="J11184">
        <v>0.98</v>
      </c>
      <c r="K11184">
        <v>6.49</v>
      </c>
    </row>
    <row r="11185" spans="1:11" x14ac:dyDescent="0.25">
      <c r="A11185" s="1">
        <v>41760</v>
      </c>
      <c r="B11185" t="s">
        <v>150</v>
      </c>
      <c r="C11185">
        <v>916.88</v>
      </c>
      <c r="D11185">
        <v>450.67</v>
      </c>
      <c r="E11185">
        <v>466.21</v>
      </c>
      <c r="F11185">
        <v>496.64</v>
      </c>
      <c r="G11185">
        <v>374.16</v>
      </c>
      <c r="H11185">
        <v>775.62</v>
      </c>
      <c r="I11185">
        <v>0.03</v>
      </c>
      <c r="J11185">
        <v>1.78</v>
      </c>
      <c r="K11185">
        <v>6.41</v>
      </c>
    </row>
    <row r="11186" spans="1:11" x14ac:dyDescent="0.25">
      <c r="A11186" s="1">
        <v>41760</v>
      </c>
      <c r="B11186" t="s">
        <v>151</v>
      </c>
      <c r="C11186">
        <v>836.97</v>
      </c>
      <c r="D11186">
        <v>488.29</v>
      </c>
      <c r="E11186">
        <v>348.68</v>
      </c>
      <c r="F11186">
        <v>379.95</v>
      </c>
      <c r="G11186">
        <v>315.42</v>
      </c>
      <c r="H11186">
        <v>564.6</v>
      </c>
      <c r="I11186">
        <v>0.62</v>
      </c>
      <c r="J11186">
        <v>2.58</v>
      </c>
      <c r="K11186">
        <v>6.54</v>
      </c>
    </row>
    <row r="11187" spans="1:11" x14ac:dyDescent="0.25">
      <c r="A11187" s="1">
        <v>41760</v>
      </c>
      <c r="B11187" t="s">
        <v>152</v>
      </c>
      <c r="C11187">
        <v>871.3</v>
      </c>
      <c r="D11187">
        <v>525.32000000000005</v>
      </c>
      <c r="E11187">
        <v>345.98</v>
      </c>
      <c r="F11187">
        <v>409.62</v>
      </c>
      <c r="G11187">
        <v>363.54</v>
      </c>
      <c r="H11187">
        <v>532.28</v>
      </c>
      <c r="I11187">
        <v>0.56999999999999995</v>
      </c>
      <c r="J11187">
        <v>1.62</v>
      </c>
      <c r="K11187">
        <v>7.38</v>
      </c>
    </row>
    <row r="11188" spans="1:11" x14ac:dyDescent="0.25">
      <c r="A11188" s="1">
        <v>41760</v>
      </c>
      <c r="B11188" t="s">
        <v>153</v>
      </c>
      <c r="C11188">
        <v>890.04</v>
      </c>
      <c r="D11188">
        <v>511.08</v>
      </c>
      <c r="E11188">
        <v>378.96</v>
      </c>
      <c r="F11188">
        <v>507.84</v>
      </c>
      <c r="G11188">
        <v>446.85</v>
      </c>
      <c r="H11188">
        <v>649.53</v>
      </c>
      <c r="I11188">
        <v>0.45</v>
      </c>
      <c r="J11188">
        <v>0.72</v>
      </c>
      <c r="K11188">
        <v>6.38</v>
      </c>
    </row>
    <row r="11189" spans="1:11" x14ac:dyDescent="0.25">
      <c r="A11189" s="1">
        <v>41760</v>
      </c>
      <c r="B11189" t="s">
        <v>154</v>
      </c>
      <c r="C11189">
        <v>864.36</v>
      </c>
      <c r="D11189">
        <v>514.96</v>
      </c>
      <c r="E11189">
        <v>349.4</v>
      </c>
      <c r="F11189">
        <v>456.57</v>
      </c>
      <c r="G11189">
        <v>398.46</v>
      </c>
      <c r="H11189">
        <v>634.76</v>
      </c>
      <c r="I11189">
        <v>0.24</v>
      </c>
      <c r="J11189">
        <v>2.5099999999999998</v>
      </c>
      <c r="K11189">
        <v>9.4499999999999993</v>
      </c>
    </row>
    <row r="11190" spans="1:11" x14ac:dyDescent="0.25">
      <c r="A11190" s="1">
        <v>41760</v>
      </c>
      <c r="B11190" t="s">
        <v>155</v>
      </c>
      <c r="C11190">
        <v>901.31</v>
      </c>
      <c r="D11190">
        <v>522.13</v>
      </c>
      <c r="E11190">
        <v>379.18</v>
      </c>
      <c r="F11190">
        <v>398.14</v>
      </c>
      <c r="G11190">
        <v>346.26</v>
      </c>
      <c r="H11190">
        <v>532.39</v>
      </c>
      <c r="I11190">
        <v>0.12</v>
      </c>
      <c r="J11190">
        <v>0.62</v>
      </c>
      <c r="K11190">
        <v>4.88</v>
      </c>
    </row>
    <row r="11191" spans="1:11" x14ac:dyDescent="0.25">
      <c r="A11191" s="1">
        <v>41791</v>
      </c>
      <c r="B11191" t="s">
        <v>1</v>
      </c>
      <c r="C11191">
        <v>891.73</v>
      </c>
      <c r="D11191">
        <v>489.58</v>
      </c>
      <c r="E11191">
        <v>402.15</v>
      </c>
      <c r="F11191">
        <v>446.28</v>
      </c>
      <c r="G11191">
        <v>370.8</v>
      </c>
      <c r="H11191">
        <v>634.77</v>
      </c>
      <c r="I11191">
        <v>0.59</v>
      </c>
      <c r="J11191">
        <v>3.68</v>
      </c>
      <c r="K11191">
        <v>0.11</v>
      </c>
    </row>
    <row r="11192" spans="1:11" x14ac:dyDescent="0.25">
      <c r="A11192" s="1">
        <v>41791</v>
      </c>
      <c r="B11192" t="s">
        <v>126</v>
      </c>
      <c r="C11192">
        <v>894.95</v>
      </c>
      <c r="D11192">
        <v>523.25</v>
      </c>
      <c r="E11192">
        <v>371.7</v>
      </c>
      <c r="F11192">
        <v>445.84</v>
      </c>
      <c r="G11192">
        <v>386.65</v>
      </c>
      <c r="H11192">
        <v>599.22</v>
      </c>
      <c r="I11192">
        <v>0.36</v>
      </c>
      <c r="J11192">
        <v>2.74</v>
      </c>
      <c r="K11192">
        <v>0.92</v>
      </c>
    </row>
    <row r="11193" spans="1:11" x14ac:dyDescent="0.25">
      <c r="A11193" s="1">
        <v>41791</v>
      </c>
      <c r="B11193" t="s">
        <v>127</v>
      </c>
      <c r="C11193">
        <v>831.63</v>
      </c>
      <c r="D11193">
        <v>482.03</v>
      </c>
      <c r="E11193">
        <v>349.6</v>
      </c>
      <c r="F11193">
        <v>449.27</v>
      </c>
      <c r="G11193">
        <v>371.97</v>
      </c>
      <c r="H11193">
        <v>676.39</v>
      </c>
      <c r="I11193">
        <v>0.23</v>
      </c>
      <c r="J11193">
        <v>3.14</v>
      </c>
      <c r="K11193">
        <v>0.35</v>
      </c>
    </row>
    <row r="11194" spans="1:11" x14ac:dyDescent="0.25">
      <c r="A11194" s="1">
        <v>41791</v>
      </c>
      <c r="B11194" t="s">
        <v>113</v>
      </c>
      <c r="C11194">
        <v>940.03</v>
      </c>
      <c r="D11194">
        <v>487.62</v>
      </c>
      <c r="E11194">
        <v>452.41</v>
      </c>
      <c r="F11194">
        <v>449.89</v>
      </c>
      <c r="G11194">
        <v>370.03</v>
      </c>
      <c r="H11194">
        <v>631.45000000000005</v>
      </c>
      <c r="I11194">
        <v>0.75</v>
      </c>
      <c r="J11194">
        <v>5.01</v>
      </c>
      <c r="K11194">
        <v>0.09</v>
      </c>
    </row>
    <row r="11195" spans="1:11" x14ac:dyDescent="0.25">
      <c r="A11195" s="1">
        <v>41791</v>
      </c>
      <c r="B11195" t="s">
        <v>128</v>
      </c>
      <c r="C11195">
        <v>896</v>
      </c>
      <c r="D11195">
        <v>467.88</v>
      </c>
      <c r="E11195">
        <v>428.12</v>
      </c>
      <c r="F11195">
        <v>428.57</v>
      </c>
      <c r="G11195">
        <v>347.27</v>
      </c>
      <c r="H11195">
        <v>626.38</v>
      </c>
      <c r="I11195">
        <v>0.92</v>
      </c>
      <c r="J11195">
        <v>2.54</v>
      </c>
      <c r="K11195">
        <v>-1.19</v>
      </c>
    </row>
    <row r="11196" spans="1:11" x14ac:dyDescent="0.25">
      <c r="A11196" s="1">
        <v>41791</v>
      </c>
      <c r="B11196" t="s">
        <v>129</v>
      </c>
      <c r="C11196">
        <v>888.88</v>
      </c>
      <c r="D11196">
        <v>519.92999999999995</v>
      </c>
      <c r="E11196">
        <v>368.95</v>
      </c>
      <c r="F11196">
        <v>453.8</v>
      </c>
      <c r="G11196">
        <v>396.03</v>
      </c>
      <c r="H11196">
        <v>609.03</v>
      </c>
      <c r="I11196">
        <v>0.83</v>
      </c>
      <c r="J11196">
        <v>2.2200000000000002</v>
      </c>
      <c r="K11196">
        <v>0.48</v>
      </c>
    </row>
    <row r="11197" spans="1:11" x14ac:dyDescent="0.25">
      <c r="A11197" s="1">
        <v>41791</v>
      </c>
      <c r="B11197" t="s">
        <v>130</v>
      </c>
      <c r="C11197">
        <v>965.54</v>
      </c>
      <c r="D11197">
        <v>558.54999999999995</v>
      </c>
      <c r="E11197">
        <v>406.99</v>
      </c>
      <c r="F11197">
        <v>538.29</v>
      </c>
      <c r="G11197">
        <v>425.42</v>
      </c>
      <c r="H11197">
        <v>930.12</v>
      </c>
      <c r="I11197">
        <v>0.6</v>
      </c>
      <c r="J11197">
        <v>4.9000000000000004</v>
      </c>
      <c r="K11197">
        <v>0.18</v>
      </c>
    </row>
    <row r="11198" spans="1:11" x14ac:dyDescent="0.25">
      <c r="A11198" s="1">
        <v>41791</v>
      </c>
      <c r="B11198" t="s">
        <v>131</v>
      </c>
      <c r="C11198">
        <v>960.72</v>
      </c>
      <c r="D11198">
        <v>570.87</v>
      </c>
      <c r="E11198">
        <v>389.85</v>
      </c>
      <c r="F11198">
        <v>509.99</v>
      </c>
      <c r="G11198">
        <v>414.57</v>
      </c>
      <c r="H11198">
        <v>802.81</v>
      </c>
      <c r="I11198">
        <v>-0.4</v>
      </c>
      <c r="J11198">
        <v>1.03</v>
      </c>
      <c r="K11198">
        <v>-2.97</v>
      </c>
    </row>
    <row r="11199" spans="1:11" x14ac:dyDescent="0.25">
      <c r="A11199" s="1">
        <v>41791</v>
      </c>
      <c r="B11199" t="s">
        <v>132</v>
      </c>
      <c r="C11199">
        <v>886</v>
      </c>
      <c r="D11199">
        <v>520.62</v>
      </c>
      <c r="E11199">
        <v>365.38</v>
      </c>
      <c r="F11199">
        <v>433.77</v>
      </c>
      <c r="G11199">
        <v>384.4</v>
      </c>
      <c r="H11199">
        <v>551.01</v>
      </c>
      <c r="I11199">
        <v>0.13</v>
      </c>
      <c r="J11199">
        <v>1.61</v>
      </c>
      <c r="K11199">
        <v>0.42</v>
      </c>
    </row>
    <row r="11200" spans="1:11" x14ac:dyDescent="0.25">
      <c r="A11200" s="1">
        <v>41791</v>
      </c>
      <c r="B11200" t="s">
        <v>133</v>
      </c>
      <c r="C11200">
        <v>952.56</v>
      </c>
      <c r="D11200">
        <v>541.34</v>
      </c>
      <c r="E11200">
        <v>411.22</v>
      </c>
      <c r="F11200">
        <v>395.66</v>
      </c>
      <c r="G11200">
        <v>356.31</v>
      </c>
      <c r="H11200">
        <v>502.57</v>
      </c>
      <c r="I11200">
        <v>0.39</v>
      </c>
      <c r="J11200">
        <v>2.41</v>
      </c>
      <c r="K11200">
        <v>0.19</v>
      </c>
    </row>
    <row r="11201" spans="1:11" x14ac:dyDescent="0.25">
      <c r="A11201" s="1">
        <v>41791</v>
      </c>
      <c r="B11201" t="s">
        <v>134</v>
      </c>
      <c r="C11201">
        <v>864.27</v>
      </c>
      <c r="D11201">
        <v>505.1</v>
      </c>
      <c r="E11201">
        <v>359.17</v>
      </c>
      <c r="F11201">
        <v>414.16</v>
      </c>
      <c r="G11201">
        <v>375.92</v>
      </c>
      <c r="H11201">
        <v>499.72</v>
      </c>
      <c r="I11201">
        <v>0.09</v>
      </c>
      <c r="J11201">
        <v>2.11</v>
      </c>
      <c r="K11201">
        <v>1.59</v>
      </c>
    </row>
    <row r="11202" spans="1:11" x14ac:dyDescent="0.25">
      <c r="A11202" s="1">
        <v>41791</v>
      </c>
      <c r="B11202" t="s">
        <v>135</v>
      </c>
      <c r="C11202">
        <v>889.67</v>
      </c>
      <c r="D11202">
        <v>522.15</v>
      </c>
      <c r="E11202">
        <v>367.52</v>
      </c>
      <c r="F11202">
        <v>432.09</v>
      </c>
      <c r="G11202">
        <v>359.37</v>
      </c>
      <c r="H11202">
        <v>636.41</v>
      </c>
      <c r="I11202">
        <v>0.15</v>
      </c>
      <c r="J11202">
        <v>7.08</v>
      </c>
      <c r="K11202">
        <v>4.28</v>
      </c>
    </row>
    <row r="11203" spans="1:11" x14ac:dyDescent="0.25">
      <c r="A11203" s="1">
        <v>41791</v>
      </c>
      <c r="B11203" t="s">
        <v>136</v>
      </c>
      <c r="C11203">
        <v>946.19</v>
      </c>
      <c r="D11203">
        <v>550.37</v>
      </c>
      <c r="E11203">
        <v>395.82</v>
      </c>
      <c r="F11203">
        <v>497.42</v>
      </c>
      <c r="G11203">
        <v>430.56</v>
      </c>
      <c r="H11203">
        <v>711.24</v>
      </c>
      <c r="I11203">
        <v>3.23</v>
      </c>
      <c r="J11203">
        <v>5.68</v>
      </c>
      <c r="K11203">
        <v>0.87</v>
      </c>
    </row>
    <row r="11204" spans="1:11" x14ac:dyDescent="0.25">
      <c r="A11204" s="1">
        <v>41791</v>
      </c>
      <c r="B11204" t="s">
        <v>137</v>
      </c>
      <c r="C11204">
        <v>863.82</v>
      </c>
      <c r="D11204">
        <v>510.47</v>
      </c>
      <c r="E11204">
        <v>353.35</v>
      </c>
      <c r="F11204">
        <v>455.1</v>
      </c>
      <c r="G11204">
        <v>351.28</v>
      </c>
      <c r="H11204">
        <v>874.33</v>
      </c>
      <c r="I11204">
        <v>-0.01</v>
      </c>
      <c r="J11204">
        <v>0.41</v>
      </c>
      <c r="K11204">
        <v>-0.99</v>
      </c>
    </row>
    <row r="11205" spans="1:11" x14ac:dyDescent="0.25">
      <c r="A11205" s="1">
        <v>41791</v>
      </c>
      <c r="B11205" t="s">
        <v>138</v>
      </c>
      <c r="C11205">
        <v>840.62</v>
      </c>
      <c r="D11205">
        <v>500.15</v>
      </c>
      <c r="E11205">
        <v>340.47</v>
      </c>
      <c r="F11205">
        <v>558.59</v>
      </c>
      <c r="G11205">
        <v>453.22</v>
      </c>
      <c r="H11205">
        <v>896.72</v>
      </c>
      <c r="I11205">
        <v>0.24</v>
      </c>
      <c r="J11205">
        <v>1.1200000000000001</v>
      </c>
      <c r="K11205">
        <v>2.4</v>
      </c>
    </row>
    <row r="11206" spans="1:11" x14ac:dyDescent="0.25">
      <c r="A11206" s="1">
        <v>41791</v>
      </c>
      <c r="B11206" t="s">
        <v>139</v>
      </c>
      <c r="C11206">
        <v>818.78</v>
      </c>
      <c r="D11206">
        <v>496.99</v>
      </c>
      <c r="E11206">
        <v>321.79000000000002</v>
      </c>
      <c r="F11206">
        <v>472.89</v>
      </c>
      <c r="G11206">
        <v>399.97</v>
      </c>
      <c r="H11206">
        <v>728.83</v>
      </c>
      <c r="I11206">
        <v>0.37</v>
      </c>
      <c r="J11206">
        <v>2.1</v>
      </c>
      <c r="K11206">
        <v>-0.35</v>
      </c>
    </row>
    <row r="11207" spans="1:11" x14ac:dyDescent="0.25">
      <c r="A11207" s="1">
        <v>41791</v>
      </c>
      <c r="B11207" t="s">
        <v>140</v>
      </c>
      <c r="C11207">
        <v>791.72</v>
      </c>
      <c r="D11207">
        <v>468.79</v>
      </c>
      <c r="E11207">
        <v>322.93</v>
      </c>
      <c r="F11207">
        <v>399</v>
      </c>
      <c r="G11207">
        <v>331.17</v>
      </c>
      <c r="H11207">
        <v>600.9</v>
      </c>
      <c r="I11207">
        <v>0.49</v>
      </c>
      <c r="J11207">
        <v>2.33</v>
      </c>
      <c r="K11207">
        <v>2.63</v>
      </c>
    </row>
    <row r="11208" spans="1:11" x14ac:dyDescent="0.25">
      <c r="A11208" s="1">
        <v>41791</v>
      </c>
      <c r="B11208" t="s">
        <v>141</v>
      </c>
      <c r="C11208">
        <v>876.19</v>
      </c>
      <c r="D11208">
        <v>503.89</v>
      </c>
      <c r="E11208">
        <v>372.3</v>
      </c>
      <c r="F11208">
        <v>484.46</v>
      </c>
      <c r="G11208">
        <v>400.74</v>
      </c>
      <c r="H11208">
        <v>726.96</v>
      </c>
      <c r="I11208">
        <v>0.23</v>
      </c>
      <c r="J11208">
        <v>4.87</v>
      </c>
      <c r="K11208">
        <v>-0.11</v>
      </c>
    </row>
    <row r="11209" spans="1:11" x14ac:dyDescent="0.25">
      <c r="A11209" s="1">
        <v>41791</v>
      </c>
      <c r="B11209" t="s">
        <v>142</v>
      </c>
      <c r="C11209">
        <v>816.58</v>
      </c>
      <c r="D11209">
        <v>478.08</v>
      </c>
      <c r="E11209">
        <v>338.5</v>
      </c>
      <c r="F11209">
        <v>436.61</v>
      </c>
      <c r="G11209">
        <v>356.23</v>
      </c>
      <c r="H11209">
        <v>676.25</v>
      </c>
      <c r="I11209">
        <v>0.35</v>
      </c>
      <c r="J11209">
        <v>3.21</v>
      </c>
      <c r="K11209">
        <v>2.98</v>
      </c>
    </row>
    <row r="11210" spans="1:11" x14ac:dyDescent="0.25">
      <c r="A11210" s="1">
        <v>41791</v>
      </c>
      <c r="B11210" t="s">
        <v>143</v>
      </c>
      <c r="C11210">
        <v>805.32</v>
      </c>
      <c r="D11210">
        <v>474.49</v>
      </c>
      <c r="E11210">
        <v>330.83</v>
      </c>
      <c r="F11210">
        <v>402.4</v>
      </c>
      <c r="G11210">
        <v>351.26</v>
      </c>
      <c r="H11210">
        <v>528.09</v>
      </c>
      <c r="I11210">
        <v>0.44</v>
      </c>
      <c r="J11210">
        <v>1.38</v>
      </c>
      <c r="K11210">
        <v>-4.42</v>
      </c>
    </row>
    <row r="11211" spans="1:11" x14ac:dyDescent="0.25">
      <c r="A11211" s="1">
        <v>41791</v>
      </c>
      <c r="B11211" t="s">
        <v>144</v>
      </c>
      <c r="C11211">
        <v>803.94</v>
      </c>
      <c r="D11211">
        <v>460.78</v>
      </c>
      <c r="E11211">
        <v>343.16</v>
      </c>
      <c r="F11211">
        <v>427.21</v>
      </c>
      <c r="G11211">
        <v>344.04</v>
      </c>
      <c r="H11211">
        <v>690.4</v>
      </c>
      <c r="I11211">
        <v>0.18</v>
      </c>
      <c r="J11211">
        <v>5.22</v>
      </c>
      <c r="K11211">
        <v>-0.1</v>
      </c>
    </row>
    <row r="11212" spans="1:11" x14ac:dyDescent="0.25">
      <c r="A11212" s="1">
        <v>41791</v>
      </c>
      <c r="B11212" t="s">
        <v>145</v>
      </c>
      <c r="C11212">
        <v>835.08</v>
      </c>
      <c r="D11212">
        <v>458.69</v>
      </c>
      <c r="E11212">
        <v>376.39</v>
      </c>
      <c r="F11212">
        <v>441.7</v>
      </c>
      <c r="G11212">
        <v>370.53</v>
      </c>
      <c r="H11212">
        <v>615.28</v>
      </c>
      <c r="I11212">
        <v>0.1</v>
      </c>
      <c r="J11212">
        <v>5.4</v>
      </c>
      <c r="K11212">
        <v>0.18</v>
      </c>
    </row>
    <row r="11213" spans="1:11" x14ac:dyDescent="0.25">
      <c r="A11213" s="1">
        <v>41791</v>
      </c>
      <c r="B11213" t="s">
        <v>146</v>
      </c>
      <c r="C11213">
        <v>831.62</v>
      </c>
      <c r="D11213">
        <v>458.11</v>
      </c>
      <c r="E11213">
        <v>373.51</v>
      </c>
      <c r="F11213">
        <v>457.72</v>
      </c>
      <c r="G11213">
        <v>384.47</v>
      </c>
      <c r="H11213">
        <v>642.67999999999995</v>
      </c>
      <c r="I11213">
        <v>0.04</v>
      </c>
      <c r="J11213">
        <v>1.79</v>
      </c>
      <c r="K11213">
        <v>-0.83</v>
      </c>
    </row>
    <row r="11214" spans="1:11" x14ac:dyDescent="0.25">
      <c r="A11214" s="1">
        <v>41791</v>
      </c>
      <c r="B11214" t="s">
        <v>2</v>
      </c>
      <c r="C11214">
        <v>825.36</v>
      </c>
      <c r="D11214">
        <v>451.6</v>
      </c>
      <c r="E11214">
        <v>373.76</v>
      </c>
      <c r="F11214">
        <v>457.86</v>
      </c>
      <c r="G11214">
        <v>359.63</v>
      </c>
      <c r="H11214">
        <v>720.65</v>
      </c>
      <c r="I11214">
        <v>3.82</v>
      </c>
      <c r="J11214">
        <v>6.92</v>
      </c>
      <c r="K11214">
        <v>2.33</v>
      </c>
    </row>
    <row r="11215" spans="1:11" x14ac:dyDescent="0.25">
      <c r="A11215" s="1">
        <v>41791</v>
      </c>
      <c r="B11215" t="s">
        <v>147</v>
      </c>
      <c r="C11215">
        <v>1034.97</v>
      </c>
      <c r="D11215">
        <v>524.80999999999995</v>
      </c>
      <c r="E11215">
        <v>510.16</v>
      </c>
      <c r="F11215">
        <v>471.73</v>
      </c>
      <c r="G11215">
        <v>369.76</v>
      </c>
      <c r="H11215">
        <v>697.64</v>
      </c>
      <c r="I11215">
        <v>0.03</v>
      </c>
      <c r="J11215">
        <v>7.14</v>
      </c>
      <c r="K11215">
        <v>0.82</v>
      </c>
    </row>
    <row r="11216" spans="1:11" x14ac:dyDescent="0.25">
      <c r="A11216" s="1">
        <v>41791</v>
      </c>
      <c r="B11216" t="s">
        <v>148</v>
      </c>
      <c r="C11216">
        <v>976.48</v>
      </c>
      <c r="D11216">
        <v>493.43</v>
      </c>
      <c r="E11216">
        <v>483.05</v>
      </c>
      <c r="F11216">
        <v>440.99</v>
      </c>
      <c r="G11216">
        <v>362.71</v>
      </c>
      <c r="H11216">
        <v>611.23</v>
      </c>
      <c r="I11216">
        <v>1.21</v>
      </c>
      <c r="J11216">
        <v>5.71</v>
      </c>
      <c r="K11216">
        <v>0.1</v>
      </c>
    </row>
    <row r="11217" spans="1:11" x14ac:dyDescent="0.25">
      <c r="A11217" s="1">
        <v>41791</v>
      </c>
      <c r="B11217" t="s">
        <v>149</v>
      </c>
      <c r="C11217">
        <v>901.5</v>
      </c>
      <c r="D11217">
        <v>458.63</v>
      </c>
      <c r="E11217">
        <v>442.87</v>
      </c>
      <c r="F11217">
        <v>431.12</v>
      </c>
      <c r="G11217">
        <v>358.86</v>
      </c>
      <c r="H11217">
        <v>590.04999999999995</v>
      </c>
      <c r="I11217">
        <v>0</v>
      </c>
      <c r="J11217">
        <v>0.97</v>
      </c>
      <c r="K11217">
        <v>-0.82</v>
      </c>
    </row>
    <row r="11218" spans="1:11" x14ac:dyDescent="0.25">
      <c r="A11218" s="1">
        <v>41791</v>
      </c>
      <c r="B11218" t="s">
        <v>150</v>
      </c>
      <c r="C11218">
        <v>944.28</v>
      </c>
      <c r="D11218">
        <v>459.44</v>
      </c>
      <c r="E11218">
        <v>484.84</v>
      </c>
      <c r="F11218">
        <v>511.49</v>
      </c>
      <c r="G11218">
        <v>381.45</v>
      </c>
      <c r="H11218">
        <v>806.64</v>
      </c>
      <c r="I11218">
        <v>2.99</v>
      </c>
      <c r="J11218">
        <v>4.82</v>
      </c>
      <c r="K11218">
        <v>-0.41</v>
      </c>
    </row>
    <row r="11219" spans="1:11" x14ac:dyDescent="0.25">
      <c r="A11219" s="1">
        <v>41791</v>
      </c>
      <c r="B11219" t="s">
        <v>151</v>
      </c>
      <c r="C11219">
        <v>840.25</v>
      </c>
      <c r="D11219">
        <v>491.57</v>
      </c>
      <c r="E11219">
        <v>348.68</v>
      </c>
      <c r="F11219">
        <v>381.43</v>
      </c>
      <c r="G11219">
        <v>317.52999999999997</v>
      </c>
      <c r="H11219">
        <v>564.6</v>
      </c>
      <c r="I11219">
        <v>0.39</v>
      </c>
      <c r="J11219">
        <v>2.99</v>
      </c>
      <c r="K11219">
        <v>-2.67</v>
      </c>
    </row>
    <row r="11220" spans="1:11" x14ac:dyDescent="0.25">
      <c r="A11220" s="1">
        <v>41791</v>
      </c>
      <c r="B11220" t="s">
        <v>152</v>
      </c>
      <c r="C11220">
        <v>902.61</v>
      </c>
      <c r="D11220">
        <v>528.36</v>
      </c>
      <c r="E11220">
        <v>374.25</v>
      </c>
      <c r="F11220">
        <v>424.33</v>
      </c>
      <c r="G11220">
        <v>365.65</v>
      </c>
      <c r="H11220">
        <v>575.77</v>
      </c>
      <c r="I11220">
        <v>3.59</v>
      </c>
      <c r="J11220">
        <v>5.27</v>
      </c>
      <c r="K11220">
        <v>4.8099999999999996</v>
      </c>
    </row>
    <row r="11221" spans="1:11" x14ac:dyDescent="0.25">
      <c r="A11221" s="1">
        <v>41791</v>
      </c>
      <c r="B11221" t="s">
        <v>153</v>
      </c>
      <c r="C11221">
        <v>891.17</v>
      </c>
      <c r="D11221">
        <v>512.21</v>
      </c>
      <c r="E11221">
        <v>378.96</v>
      </c>
      <c r="F11221">
        <v>508.5</v>
      </c>
      <c r="G11221">
        <v>447.84</v>
      </c>
      <c r="H11221">
        <v>649.53</v>
      </c>
      <c r="I11221">
        <v>0.13</v>
      </c>
      <c r="J11221">
        <v>0.84</v>
      </c>
      <c r="K11221">
        <v>0</v>
      </c>
    </row>
    <row r="11222" spans="1:11" x14ac:dyDescent="0.25">
      <c r="A11222" s="1">
        <v>41791</v>
      </c>
      <c r="B11222" t="s">
        <v>154</v>
      </c>
      <c r="C11222">
        <v>868.13</v>
      </c>
      <c r="D11222">
        <v>518.73</v>
      </c>
      <c r="E11222">
        <v>349.4</v>
      </c>
      <c r="F11222">
        <v>458.58</v>
      </c>
      <c r="G11222">
        <v>401.37</v>
      </c>
      <c r="H11222">
        <v>634.76</v>
      </c>
      <c r="I11222">
        <v>0.44</v>
      </c>
      <c r="J11222">
        <v>2.95</v>
      </c>
      <c r="K11222">
        <v>2.5299999999999998</v>
      </c>
    </row>
    <row r="11223" spans="1:11" x14ac:dyDescent="0.25">
      <c r="A11223" s="1">
        <v>41791</v>
      </c>
      <c r="B11223" t="s">
        <v>155</v>
      </c>
      <c r="C11223">
        <v>905.41</v>
      </c>
      <c r="D11223">
        <v>526.22</v>
      </c>
      <c r="E11223">
        <v>379.19</v>
      </c>
      <c r="F11223">
        <v>399.93</v>
      </c>
      <c r="G11223">
        <v>348.96</v>
      </c>
      <c r="H11223">
        <v>532.39</v>
      </c>
      <c r="I11223">
        <v>0.45</v>
      </c>
      <c r="J11223">
        <v>1.08</v>
      </c>
      <c r="K11223">
        <v>-4.17</v>
      </c>
    </row>
    <row r="11224" spans="1:11" x14ac:dyDescent="0.25">
      <c r="A11224" s="1">
        <v>41821</v>
      </c>
      <c r="B11224" t="s">
        <v>1</v>
      </c>
      <c r="C11224">
        <v>896.88</v>
      </c>
      <c r="D11224">
        <v>490.65</v>
      </c>
      <c r="E11224">
        <v>406.23</v>
      </c>
      <c r="F11224">
        <v>448.87</v>
      </c>
      <c r="G11224">
        <v>371.61</v>
      </c>
      <c r="H11224">
        <v>641.17999999999995</v>
      </c>
      <c r="I11224">
        <v>0.57999999999999996</v>
      </c>
      <c r="J11224">
        <v>4.28</v>
      </c>
      <c r="K11224">
        <v>7.29</v>
      </c>
    </row>
    <row r="11225" spans="1:11" x14ac:dyDescent="0.25">
      <c r="A11225" s="1">
        <v>41821</v>
      </c>
      <c r="B11225" t="s">
        <v>126</v>
      </c>
      <c r="C11225">
        <v>899.15</v>
      </c>
      <c r="D11225">
        <v>524.96</v>
      </c>
      <c r="E11225">
        <v>374.19</v>
      </c>
      <c r="F11225">
        <v>447.93</v>
      </c>
      <c r="G11225">
        <v>387.92</v>
      </c>
      <c r="H11225">
        <v>603.24</v>
      </c>
      <c r="I11225">
        <v>0.47</v>
      </c>
      <c r="J11225">
        <v>3.22</v>
      </c>
      <c r="K11225">
        <v>7.84</v>
      </c>
    </row>
    <row r="11226" spans="1:11" x14ac:dyDescent="0.25">
      <c r="A11226" s="1">
        <v>41821</v>
      </c>
      <c r="B11226" t="s">
        <v>127</v>
      </c>
      <c r="C11226">
        <v>835.95</v>
      </c>
      <c r="D11226">
        <v>481.28</v>
      </c>
      <c r="E11226">
        <v>354.67</v>
      </c>
      <c r="F11226">
        <v>451.6</v>
      </c>
      <c r="G11226">
        <v>371.38</v>
      </c>
      <c r="H11226">
        <v>686.2</v>
      </c>
      <c r="I11226">
        <v>0.52</v>
      </c>
      <c r="J11226">
        <v>3.67</v>
      </c>
      <c r="K11226">
        <v>7.12</v>
      </c>
    </row>
    <row r="11227" spans="1:11" x14ac:dyDescent="0.25">
      <c r="A11227" s="1">
        <v>41821</v>
      </c>
      <c r="B11227" t="s">
        <v>113</v>
      </c>
      <c r="C11227">
        <v>942.18</v>
      </c>
      <c r="D11227">
        <v>488.96</v>
      </c>
      <c r="E11227">
        <v>453.22</v>
      </c>
      <c r="F11227">
        <v>450.93</v>
      </c>
      <c r="G11227">
        <v>371.03</v>
      </c>
      <c r="H11227">
        <v>632.58000000000004</v>
      </c>
      <c r="I11227">
        <v>0.23</v>
      </c>
      <c r="J11227">
        <v>5.25</v>
      </c>
      <c r="K11227">
        <v>7.65</v>
      </c>
    </row>
    <row r="11228" spans="1:11" x14ac:dyDescent="0.25">
      <c r="A11228" s="1">
        <v>41821</v>
      </c>
      <c r="B11228" t="s">
        <v>128</v>
      </c>
      <c r="C11228">
        <v>908.65</v>
      </c>
      <c r="D11228">
        <v>469.44</v>
      </c>
      <c r="E11228">
        <v>439.21</v>
      </c>
      <c r="F11228">
        <v>434.62</v>
      </c>
      <c r="G11228">
        <v>348.41</v>
      </c>
      <c r="H11228">
        <v>642.6</v>
      </c>
      <c r="I11228">
        <v>1.41</v>
      </c>
      <c r="J11228">
        <v>3.99</v>
      </c>
      <c r="K11228">
        <v>6.97</v>
      </c>
    </row>
    <row r="11229" spans="1:11" x14ac:dyDescent="0.25">
      <c r="A11229" s="1">
        <v>41821</v>
      </c>
      <c r="B11229" t="s">
        <v>129</v>
      </c>
      <c r="C11229">
        <v>899.82</v>
      </c>
      <c r="D11229">
        <v>524.65</v>
      </c>
      <c r="E11229">
        <v>375.17</v>
      </c>
      <c r="F11229">
        <v>459.39</v>
      </c>
      <c r="G11229">
        <v>399.63</v>
      </c>
      <c r="H11229">
        <v>619.33000000000004</v>
      </c>
      <c r="I11229">
        <v>1.23</v>
      </c>
      <c r="J11229">
        <v>3.48</v>
      </c>
      <c r="K11229">
        <v>6.22</v>
      </c>
    </row>
    <row r="11230" spans="1:11" x14ac:dyDescent="0.25">
      <c r="A11230" s="1">
        <v>41821</v>
      </c>
      <c r="B11230" t="s">
        <v>130</v>
      </c>
      <c r="C11230">
        <v>971.43</v>
      </c>
      <c r="D11230">
        <v>564.85</v>
      </c>
      <c r="E11230">
        <v>406.58</v>
      </c>
      <c r="F11230">
        <v>541.57000000000005</v>
      </c>
      <c r="G11230">
        <v>430.23</v>
      </c>
      <c r="H11230">
        <v>929.19</v>
      </c>
      <c r="I11230">
        <v>0.61</v>
      </c>
      <c r="J11230">
        <v>5.54</v>
      </c>
      <c r="K11230">
        <v>6.92</v>
      </c>
    </row>
    <row r="11231" spans="1:11" x14ac:dyDescent="0.25">
      <c r="A11231" s="1">
        <v>41821</v>
      </c>
      <c r="B11231" t="s">
        <v>131</v>
      </c>
      <c r="C11231">
        <v>1002.88</v>
      </c>
      <c r="D11231">
        <v>577.66999999999996</v>
      </c>
      <c r="E11231">
        <v>425.21</v>
      </c>
      <c r="F11231">
        <v>532.38</v>
      </c>
      <c r="G11231">
        <v>419.51</v>
      </c>
      <c r="H11231">
        <v>875.63</v>
      </c>
      <c r="I11231">
        <v>4.3899999999999997</v>
      </c>
      <c r="J11231">
        <v>5.47</v>
      </c>
      <c r="K11231">
        <v>7.48</v>
      </c>
    </row>
    <row r="11232" spans="1:11" x14ac:dyDescent="0.25">
      <c r="A11232" s="1">
        <v>41821</v>
      </c>
      <c r="B11232" t="s">
        <v>132</v>
      </c>
      <c r="C11232">
        <v>886.54</v>
      </c>
      <c r="D11232">
        <v>521.16</v>
      </c>
      <c r="E11232">
        <v>365.38</v>
      </c>
      <c r="F11232">
        <v>434.03</v>
      </c>
      <c r="G11232">
        <v>384.78</v>
      </c>
      <c r="H11232">
        <v>551.01</v>
      </c>
      <c r="I11232">
        <v>0.06</v>
      </c>
      <c r="J11232">
        <v>1.67</v>
      </c>
      <c r="K11232">
        <v>6.79</v>
      </c>
    </row>
    <row r="11233" spans="1:11" x14ac:dyDescent="0.25">
      <c r="A11233" s="1">
        <v>41821</v>
      </c>
      <c r="B11233" t="s">
        <v>133</v>
      </c>
      <c r="C11233">
        <v>953.76</v>
      </c>
      <c r="D11233">
        <v>544.26</v>
      </c>
      <c r="E11233">
        <v>409.5</v>
      </c>
      <c r="F11233">
        <v>396.18</v>
      </c>
      <c r="G11233">
        <v>358.23</v>
      </c>
      <c r="H11233">
        <v>500.46</v>
      </c>
      <c r="I11233">
        <v>0.13</v>
      </c>
      <c r="J11233">
        <v>2.54</v>
      </c>
      <c r="K11233">
        <v>6.69</v>
      </c>
    </row>
    <row r="11234" spans="1:11" x14ac:dyDescent="0.25">
      <c r="A11234" s="1">
        <v>41821</v>
      </c>
      <c r="B11234" t="s">
        <v>134</v>
      </c>
      <c r="C11234">
        <v>865.19</v>
      </c>
      <c r="D11234">
        <v>506</v>
      </c>
      <c r="E11234">
        <v>359.19</v>
      </c>
      <c r="F11234">
        <v>414.62</v>
      </c>
      <c r="G11234">
        <v>376.6</v>
      </c>
      <c r="H11234">
        <v>499.77</v>
      </c>
      <c r="I11234">
        <v>0.11</v>
      </c>
      <c r="J11234">
        <v>2.2200000000000002</v>
      </c>
      <c r="K11234">
        <v>8.26</v>
      </c>
    </row>
    <row r="11235" spans="1:11" x14ac:dyDescent="0.25">
      <c r="A11235" s="1">
        <v>41821</v>
      </c>
      <c r="B11235" t="s">
        <v>135</v>
      </c>
      <c r="C11235">
        <v>894.2</v>
      </c>
      <c r="D11235">
        <v>524.74</v>
      </c>
      <c r="E11235">
        <v>369.46</v>
      </c>
      <c r="F11235">
        <v>434.3</v>
      </c>
      <c r="G11235">
        <v>361.17</v>
      </c>
      <c r="H11235">
        <v>639.78</v>
      </c>
      <c r="I11235">
        <v>0.51</v>
      </c>
      <c r="J11235">
        <v>7.63</v>
      </c>
      <c r="K11235">
        <v>11.5</v>
      </c>
    </row>
    <row r="11236" spans="1:11" x14ac:dyDescent="0.25">
      <c r="A11236" s="1">
        <v>41821</v>
      </c>
      <c r="B11236" t="s">
        <v>136</v>
      </c>
      <c r="C11236">
        <v>946</v>
      </c>
      <c r="D11236">
        <v>550.17999999999995</v>
      </c>
      <c r="E11236">
        <v>395.82</v>
      </c>
      <c r="F11236">
        <v>497.32</v>
      </c>
      <c r="G11236">
        <v>430.43</v>
      </c>
      <c r="H11236">
        <v>711.24</v>
      </c>
      <c r="I11236">
        <v>-0.02</v>
      </c>
      <c r="J11236">
        <v>5.66</v>
      </c>
      <c r="K11236">
        <v>7.55</v>
      </c>
    </row>
    <row r="11237" spans="1:11" x14ac:dyDescent="0.25">
      <c r="A11237" s="1">
        <v>41821</v>
      </c>
      <c r="B11237" t="s">
        <v>137</v>
      </c>
      <c r="C11237">
        <v>863.66</v>
      </c>
      <c r="D11237">
        <v>511.61</v>
      </c>
      <c r="E11237">
        <v>352.05</v>
      </c>
      <c r="F11237">
        <v>455.01</v>
      </c>
      <c r="G11237">
        <v>352.05</v>
      </c>
      <c r="H11237">
        <v>871.09</v>
      </c>
      <c r="I11237">
        <v>-0.02</v>
      </c>
      <c r="J11237">
        <v>0.39</v>
      </c>
      <c r="K11237">
        <v>4.82</v>
      </c>
    </row>
    <row r="11238" spans="1:11" x14ac:dyDescent="0.25">
      <c r="A11238" s="1">
        <v>41821</v>
      </c>
      <c r="B11238" t="s">
        <v>138</v>
      </c>
      <c r="C11238">
        <v>841.03</v>
      </c>
      <c r="D11238">
        <v>501.86</v>
      </c>
      <c r="E11238">
        <v>339.17</v>
      </c>
      <c r="F11238">
        <v>558.87</v>
      </c>
      <c r="G11238">
        <v>454.77</v>
      </c>
      <c r="H11238">
        <v>893.31</v>
      </c>
      <c r="I11238">
        <v>0.05</v>
      </c>
      <c r="J11238">
        <v>1.17</v>
      </c>
      <c r="K11238">
        <v>8.5399999999999991</v>
      </c>
    </row>
    <row r="11239" spans="1:11" x14ac:dyDescent="0.25">
      <c r="A11239" s="1">
        <v>41821</v>
      </c>
      <c r="B11239" t="s">
        <v>139</v>
      </c>
      <c r="C11239">
        <v>842.36</v>
      </c>
      <c r="D11239">
        <v>494.84</v>
      </c>
      <c r="E11239">
        <v>347.52</v>
      </c>
      <c r="F11239">
        <v>486.51</v>
      </c>
      <c r="G11239">
        <v>398.25</v>
      </c>
      <c r="H11239">
        <v>787.14</v>
      </c>
      <c r="I11239">
        <v>2.88</v>
      </c>
      <c r="J11239">
        <v>5.04</v>
      </c>
      <c r="K11239">
        <v>7.86</v>
      </c>
    </row>
    <row r="11240" spans="1:11" x14ac:dyDescent="0.25">
      <c r="A11240" s="1">
        <v>41821</v>
      </c>
      <c r="B11240" t="s">
        <v>140</v>
      </c>
      <c r="C11240">
        <v>789.65</v>
      </c>
      <c r="D11240">
        <v>466.72</v>
      </c>
      <c r="E11240">
        <v>322.93</v>
      </c>
      <c r="F11240">
        <v>397.96</v>
      </c>
      <c r="G11240">
        <v>329.71</v>
      </c>
      <c r="H11240">
        <v>600.9</v>
      </c>
      <c r="I11240">
        <v>-0.26</v>
      </c>
      <c r="J11240">
        <v>2.0699999999999998</v>
      </c>
      <c r="K11240">
        <v>8.52</v>
      </c>
    </row>
    <row r="11241" spans="1:11" x14ac:dyDescent="0.25">
      <c r="A11241" s="1">
        <v>41821</v>
      </c>
      <c r="B11241" t="s">
        <v>141</v>
      </c>
      <c r="C11241">
        <v>880.44</v>
      </c>
      <c r="D11241">
        <v>508.14</v>
      </c>
      <c r="E11241">
        <v>372.3</v>
      </c>
      <c r="F11241">
        <v>486.84</v>
      </c>
      <c r="G11241">
        <v>404.11</v>
      </c>
      <c r="H11241">
        <v>726.96</v>
      </c>
      <c r="I11241">
        <v>0.49</v>
      </c>
      <c r="J11241">
        <v>5.37</v>
      </c>
      <c r="K11241">
        <v>6.66</v>
      </c>
    </row>
    <row r="11242" spans="1:11" x14ac:dyDescent="0.25">
      <c r="A11242" s="1">
        <v>41821</v>
      </c>
      <c r="B11242" t="s">
        <v>142</v>
      </c>
      <c r="C11242">
        <v>817.89</v>
      </c>
      <c r="D11242">
        <v>479.35</v>
      </c>
      <c r="E11242">
        <v>338.54</v>
      </c>
      <c r="F11242">
        <v>437.31</v>
      </c>
      <c r="G11242">
        <v>357.19</v>
      </c>
      <c r="H11242">
        <v>676.31</v>
      </c>
      <c r="I11242">
        <v>0.16</v>
      </c>
      <c r="J11242">
        <v>3.37</v>
      </c>
      <c r="K11242">
        <v>9.4600000000000009</v>
      </c>
    </row>
    <row r="11243" spans="1:11" x14ac:dyDescent="0.25">
      <c r="A11243" s="1">
        <v>41821</v>
      </c>
      <c r="B11243" t="s">
        <v>143</v>
      </c>
      <c r="C11243">
        <v>815.8</v>
      </c>
      <c r="D11243">
        <v>463.94</v>
      </c>
      <c r="E11243">
        <v>351.86</v>
      </c>
      <c r="F11243">
        <v>407.63</v>
      </c>
      <c r="G11243">
        <v>343.47</v>
      </c>
      <c r="H11243">
        <v>561.67999999999995</v>
      </c>
      <c r="I11243">
        <v>1.3</v>
      </c>
      <c r="J11243">
        <v>2.7</v>
      </c>
      <c r="K11243">
        <v>3.08</v>
      </c>
    </row>
    <row r="11244" spans="1:11" x14ac:dyDescent="0.25">
      <c r="A11244" s="1">
        <v>41821</v>
      </c>
      <c r="B11244" t="s">
        <v>144</v>
      </c>
      <c r="C11244">
        <v>804.31</v>
      </c>
      <c r="D11244">
        <v>461.15</v>
      </c>
      <c r="E11244">
        <v>343.16</v>
      </c>
      <c r="F11244">
        <v>427.42</v>
      </c>
      <c r="G11244">
        <v>344.32</v>
      </c>
      <c r="H11244">
        <v>690.4</v>
      </c>
      <c r="I11244">
        <v>0.05</v>
      </c>
      <c r="J11244">
        <v>5.27</v>
      </c>
      <c r="K11244">
        <v>6.2</v>
      </c>
    </row>
    <row r="11245" spans="1:11" x14ac:dyDescent="0.25">
      <c r="A11245" s="1">
        <v>41821</v>
      </c>
      <c r="B11245" t="s">
        <v>145</v>
      </c>
      <c r="C11245">
        <v>833.31</v>
      </c>
      <c r="D11245">
        <v>456.92</v>
      </c>
      <c r="E11245">
        <v>376.39</v>
      </c>
      <c r="F11245">
        <v>440.77</v>
      </c>
      <c r="G11245">
        <v>369.08</v>
      </c>
      <c r="H11245">
        <v>615.28</v>
      </c>
      <c r="I11245">
        <v>-0.21</v>
      </c>
      <c r="J11245">
        <v>5.18</v>
      </c>
      <c r="K11245">
        <v>6.97</v>
      </c>
    </row>
    <row r="11246" spans="1:11" x14ac:dyDescent="0.25">
      <c r="A11246" s="1">
        <v>41821</v>
      </c>
      <c r="B11246" t="s">
        <v>146</v>
      </c>
      <c r="C11246">
        <v>838.66</v>
      </c>
      <c r="D11246">
        <v>464.98</v>
      </c>
      <c r="E11246">
        <v>373.68</v>
      </c>
      <c r="F11246">
        <v>461.61</v>
      </c>
      <c r="G11246">
        <v>390.23</v>
      </c>
      <c r="H11246">
        <v>643.01</v>
      </c>
      <c r="I11246">
        <v>0.85</v>
      </c>
      <c r="J11246">
        <v>2.65</v>
      </c>
      <c r="K11246">
        <v>6.87</v>
      </c>
    </row>
    <row r="11247" spans="1:11" x14ac:dyDescent="0.25">
      <c r="A11247" s="1">
        <v>41821</v>
      </c>
      <c r="B11247" t="s">
        <v>2</v>
      </c>
      <c r="C11247">
        <v>824.63</v>
      </c>
      <c r="D11247">
        <v>450.7</v>
      </c>
      <c r="E11247">
        <v>373.93</v>
      </c>
      <c r="F11247">
        <v>457.45</v>
      </c>
      <c r="G11247">
        <v>358.91</v>
      </c>
      <c r="H11247">
        <v>721.01</v>
      </c>
      <c r="I11247">
        <v>-0.09</v>
      </c>
      <c r="J11247">
        <v>6.83</v>
      </c>
      <c r="K11247">
        <v>7.45</v>
      </c>
    </row>
    <row r="11248" spans="1:11" x14ac:dyDescent="0.25">
      <c r="A11248" s="1">
        <v>41821</v>
      </c>
      <c r="B11248" t="s">
        <v>147</v>
      </c>
      <c r="C11248">
        <v>1034.7</v>
      </c>
      <c r="D11248">
        <v>524.54</v>
      </c>
      <c r="E11248">
        <v>510.16</v>
      </c>
      <c r="F11248">
        <v>471.59</v>
      </c>
      <c r="G11248">
        <v>369.58</v>
      </c>
      <c r="H11248">
        <v>697.64</v>
      </c>
      <c r="I11248">
        <v>-0.03</v>
      </c>
      <c r="J11248">
        <v>7.12</v>
      </c>
      <c r="K11248">
        <v>8.35</v>
      </c>
    </row>
    <row r="11249" spans="1:11" x14ac:dyDescent="0.25">
      <c r="A11249" s="1">
        <v>41821</v>
      </c>
      <c r="B11249" t="s">
        <v>148</v>
      </c>
      <c r="C11249">
        <v>976.9</v>
      </c>
      <c r="D11249">
        <v>492.32</v>
      </c>
      <c r="E11249">
        <v>484.58</v>
      </c>
      <c r="F11249">
        <v>441.17</v>
      </c>
      <c r="G11249">
        <v>361.91</v>
      </c>
      <c r="H11249">
        <v>613.19000000000005</v>
      </c>
      <c r="I11249">
        <v>0.04</v>
      </c>
      <c r="J11249">
        <v>5.75</v>
      </c>
      <c r="K11249">
        <v>7.77</v>
      </c>
    </row>
    <row r="11250" spans="1:11" x14ac:dyDescent="0.25">
      <c r="A11250" s="1">
        <v>41821</v>
      </c>
      <c r="B11250" t="s">
        <v>149</v>
      </c>
      <c r="C11250">
        <v>907.96</v>
      </c>
      <c r="D11250">
        <v>459.86</v>
      </c>
      <c r="E11250">
        <v>448.1</v>
      </c>
      <c r="F11250">
        <v>434.22</v>
      </c>
      <c r="G11250">
        <v>359.82</v>
      </c>
      <c r="H11250">
        <v>597.02</v>
      </c>
      <c r="I11250">
        <v>0.72</v>
      </c>
      <c r="J11250">
        <v>1.7</v>
      </c>
      <c r="K11250">
        <v>6.95</v>
      </c>
    </row>
    <row r="11251" spans="1:11" x14ac:dyDescent="0.25">
      <c r="A11251" s="1">
        <v>41821</v>
      </c>
      <c r="B11251" t="s">
        <v>150</v>
      </c>
      <c r="C11251">
        <v>947.04</v>
      </c>
      <c r="D11251">
        <v>458.23</v>
      </c>
      <c r="E11251">
        <v>488.81</v>
      </c>
      <c r="F11251">
        <v>512.97</v>
      </c>
      <c r="G11251">
        <v>380.46</v>
      </c>
      <c r="H11251">
        <v>813.26</v>
      </c>
      <c r="I11251">
        <v>0.28999999999999998</v>
      </c>
      <c r="J11251">
        <v>5.13</v>
      </c>
      <c r="K11251">
        <v>6.95</v>
      </c>
    </row>
    <row r="11252" spans="1:11" x14ac:dyDescent="0.25">
      <c r="A11252" s="1">
        <v>41821</v>
      </c>
      <c r="B11252" t="s">
        <v>151</v>
      </c>
      <c r="C11252">
        <v>872.82</v>
      </c>
      <c r="D11252">
        <v>496.27</v>
      </c>
      <c r="E11252">
        <v>376.55</v>
      </c>
      <c r="F11252">
        <v>396.23</v>
      </c>
      <c r="G11252">
        <v>320.58</v>
      </c>
      <c r="H11252">
        <v>609.71</v>
      </c>
      <c r="I11252">
        <v>3.88</v>
      </c>
      <c r="J11252">
        <v>6.98</v>
      </c>
      <c r="K11252">
        <v>7.01</v>
      </c>
    </row>
    <row r="11253" spans="1:11" x14ac:dyDescent="0.25">
      <c r="A11253" s="1">
        <v>41821</v>
      </c>
      <c r="B11253" t="s">
        <v>152</v>
      </c>
      <c r="C11253">
        <v>904.71</v>
      </c>
      <c r="D11253">
        <v>530.14</v>
      </c>
      <c r="E11253">
        <v>374.57</v>
      </c>
      <c r="F11253">
        <v>425.3</v>
      </c>
      <c r="G11253">
        <v>366.9</v>
      </c>
      <c r="H11253">
        <v>576.29</v>
      </c>
      <c r="I11253">
        <v>0.23</v>
      </c>
      <c r="J11253">
        <v>5.51</v>
      </c>
      <c r="K11253">
        <v>10.58</v>
      </c>
    </row>
    <row r="11254" spans="1:11" x14ac:dyDescent="0.25">
      <c r="A11254" s="1">
        <v>41821</v>
      </c>
      <c r="B11254" t="s">
        <v>153</v>
      </c>
      <c r="C11254">
        <v>891.04</v>
      </c>
      <c r="D11254">
        <v>512.08000000000004</v>
      </c>
      <c r="E11254">
        <v>378.96</v>
      </c>
      <c r="F11254">
        <v>508.45</v>
      </c>
      <c r="G11254">
        <v>447.7</v>
      </c>
      <c r="H11254">
        <v>649.53</v>
      </c>
      <c r="I11254">
        <v>-0.01</v>
      </c>
      <c r="J11254">
        <v>0.83</v>
      </c>
      <c r="K11254">
        <v>6.04</v>
      </c>
    </row>
    <row r="11255" spans="1:11" x14ac:dyDescent="0.25">
      <c r="A11255" s="1">
        <v>41821</v>
      </c>
      <c r="B11255" t="s">
        <v>154</v>
      </c>
      <c r="C11255">
        <v>868.7</v>
      </c>
      <c r="D11255">
        <v>519.29999999999995</v>
      </c>
      <c r="E11255">
        <v>349.4</v>
      </c>
      <c r="F11255">
        <v>458.9</v>
      </c>
      <c r="G11255">
        <v>401.81</v>
      </c>
      <c r="H11255">
        <v>634.76</v>
      </c>
      <c r="I11255">
        <v>7.0000000000000007E-2</v>
      </c>
      <c r="J11255">
        <v>3.02</v>
      </c>
      <c r="K11255">
        <v>3.71</v>
      </c>
    </row>
    <row r="11256" spans="1:11" x14ac:dyDescent="0.25">
      <c r="A11256" s="1">
        <v>41821</v>
      </c>
      <c r="B11256" t="s">
        <v>155</v>
      </c>
      <c r="C11256">
        <v>951.73</v>
      </c>
      <c r="D11256">
        <v>545.16</v>
      </c>
      <c r="E11256">
        <v>406.57</v>
      </c>
      <c r="F11256">
        <v>420.41</v>
      </c>
      <c r="G11256">
        <v>361.52</v>
      </c>
      <c r="H11256">
        <v>570.83000000000004</v>
      </c>
      <c r="I11256">
        <v>5.12</v>
      </c>
      <c r="J11256">
        <v>6.25</v>
      </c>
      <c r="K11256">
        <v>6.99</v>
      </c>
    </row>
    <row r="11257" spans="1:11" x14ac:dyDescent="0.25">
      <c r="A11257" s="1">
        <v>41852</v>
      </c>
      <c r="B11257" t="s">
        <v>1</v>
      </c>
      <c r="C11257">
        <v>901.5</v>
      </c>
      <c r="D11257">
        <v>492.01</v>
      </c>
      <c r="E11257">
        <v>409.49</v>
      </c>
      <c r="F11257">
        <v>451.21</v>
      </c>
      <c r="G11257">
        <v>372.65</v>
      </c>
      <c r="H11257">
        <v>646.30999999999995</v>
      </c>
      <c r="I11257">
        <v>0.52</v>
      </c>
      <c r="J11257">
        <v>4.8099999999999996</v>
      </c>
      <c r="K11257">
        <v>7.22</v>
      </c>
    </row>
    <row r="11258" spans="1:11" x14ac:dyDescent="0.25">
      <c r="A11258" s="1">
        <v>41852</v>
      </c>
      <c r="B11258" t="s">
        <v>126</v>
      </c>
      <c r="C11258">
        <v>906.16</v>
      </c>
      <c r="D11258">
        <v>526.63</v>
      </c>
      <c r="E11258">
        <v>379.53</v>
      </c>
      <c r="F11258">
        <v>451.43</v>
      </c>
      <c r="G11258">
        <v>389.16</v>
      </c>
      <c r="H11258">
        <v>611.86</v>
      </c>
      <c r="I11258">
        <v>0.78</v>
      </c>
      <c r="J11258">
        <v>4.03</v>
      </c>
      <c r="K11258">
        <v>7.74</v>
      </c>
    </row>
    <row r="11259" spans="1:11" x14ac:dyDescent="0.25">
      <c r="A11259" s="1">
        <v>41852</v>
      </c>
      <c r="B11259" t="s">
        <v>127</v>
      </c>
      <c r="C11259">
        <v>836.89</v>
      </c>
      <c r="D11259">
        <v>482.39</v>
      </c>
      <c r="E11259">
        <v>354.5</v>
      </c>
      <c r="F11259">
        <v>452.1</v>
      </c>
      <c r="G11259">
        <v>372.23</v>
      </c>
      <c r="H11259">
        <v>685.86</v>
      </c>
      <c r="I11259">
        <v>0.11</v>
      </c>
      <c r="J11259">
        <v>3.79</v>
      </c>
      <c r="K11259">
        <v>6.89</v>
      </c>
    </row>
    <row r="11260" spans="1:11" x14ac:dyDescent="0.25">
      <c r="A11260" s="1">
        <v>41852</v>
      </c>
      <c r="B11260" t="s">
        <v>113</v>
      </c>
      <c r="C11260">
        <v>943.67</v>
      </c>
      <c r="D11260">
        <v>489.6</v>
      </c>
      <c r="E11260">
        <v>454.07</v>
      </c>
      <c r="F11260">
        <v>451.65</v>
      </c>
      <c r="G11260">
        <v>371.51</v>
      </c>
      <c r="H11260">
        <v>633.79</v>
      </c>
      <c r="I11260">
        <v>0.16</v>
      </c>
      <c r="J11260">
        <v>5.42</v>
      </c>
      <c r="K11260">
        <v>7.57</v>
      </c>
    </row>
    <row r="11261" spans="1:11" x14ac:dyDescent="0.25">
      <c r="A11261" s="1">
        <v>41852</v>
      </c>
      <c r="B11261" t="s">
        <v>128</v>
      </c>
      <c r="C11261">
        <v>915.99</v>
      </c>
      <c r="D11261">
        <v>467.24</v>
      </c>
      <c r="E11261">
        <v>448.75</v>
      </c>
      <c r="F11261">
        <v>438.14</v>
      </c>
      <c r="G11261">
        <v>346.78</v>
      </c>
      <c r="H11261">
        <v>656.55</v>
      </c>
      <c r="I11261">
        <v>0.81</v>
      </c>
      <c r="J11261">
        <v>4.83</v>
      </c>
      <c r="K11261">
        <v>5.7</v>
      </c>
    </row>
    <row r="11262" spans="1:11" x14ac:dyDescent="0.25">
      <c r="A11262" s="1">
        <v>41852</v>
      </c>
      <c r="B11262" t="s">
        <v>129</v>
      </c>
      <c r="C11262">
        <v>923.48</v>
      </c>
      <c r="D11262">
        <v>534.49</v>
      </c>
      <c r="E11262">
        <v>388.99</v>
      </c>
      <c r="F11262">
        <v>471.47</v>
      </c>
      <c r="G11262">
        <v>407.14</v>
      </c>
      <c r="H11262">
        <v>642.12</v>
      </c>
      <c r="I11262">
        <v>2.63</v>
      </c>
      <c r="J11262">
        <v>6.2</v>
      </c>
      <c r="K11262">
        <v>8.42</v>
      </c>
    </row>
    <row r="11263" spans="1:11" x14ac:dyDescent="0.25">
      <c r="A11263" s="1">
        <v>41852</v>
      </c>
      <c r="B11263" t="s">
        <v>130</v>
      </c>
      <c r="C11263">
        <v>972.97</v>
      </c>
      <c r="D11263">
        <v>566.39</v>
      </c>
      <c r="E11263">
        <v>406.58</v>
      </c>
      <c r="F11263">
        <v>542.44000000000005</v>
      </c>
      <c r="G11263">
        <v>431.39</v>
      </c>
      <c r="H11263">
        <v>929.19</v>
      </c>
      <c r="I11263">
        <v>0.16</v>
      </c>
      <c r="J11263">
        <v>5.7</v>
      </c>
      <c r="K11263">
        <v>7.54</v>
      </c>
    </row>
    <row r="11264" spans="1:11" x14ac:dyDescent="0.25">
      <c r="A11264" s="1">
        <v>41852</v>
      </c>
      <c r="B11264" t="s">
        <v>131</v>
      </c>
      <c r="C11264">
        <v>1004.24</v>
      </c>
      <c r="D11264">
        <v>579.03</v>
      </c>
      <c r="E11264">
        <v>425.21</v>
      </c>
      <c r="F11264">
        <v>533.13</v>
      </c>
      <c r="G11264">
        <v>420.51</v>
      </c>
      <c r="H11264">
        <v>875.63</v>
      </c>
      <c r="I11264">
        <v>0.14000000000000001</v>
      </c>
      <c r="J11264">
        <v>5.61</v>
      </c>
      <c r="K11264">
        <v>7.68</v>
      </c>
    </row>
    <row r="11265" spans="1:11" x14ac:dyDescent="0.25">
      <c r="A11265" s="1">
        <v>41852</v>
      </c>
      <c r="B11265" t="s">
        <v>132</v>
      </c>
      <c r="C11265">
        <v>910.42</v>
      </c>
      <c r="D11265">
        <v>522.44000000000005</v>
      </c>
      <c r="E11265">
        <v>387.98</v>
      </c>
      <c r="F11265">
        <v>445.71</v>
      </c>
      <c r="G11265">
        <v>385.74</v>
      </c>
      <c r="H11265">
        <v>585.12</v>
      </c>
      <c r="I11265">
        <v>2.69</v>
      </c>
      <c r="J11265">
        <v>4.41</v>
      </c>
      <c r="K11265">
        <v>5.99</v>
      </c>
    </row>
    <row r="11266" spans="1:11" x14ac:dyDescent="0.25">
      <c r="A11266" s="1">
        <v>41852</v>
      </c>
      <c r="B11266" t="s">
        <v>133</v>
      </c>
      <c r="C11266">
        <v>958.04</v>
      </c>
      <c r="D11266">
        <v>548.54</v>
      </c>
      <c r="E11266">
        <v>409.5</v>
      </c>
      <c r="F11266">
        <v>397.96</v>
      </c>
      <c r="G11266">
        <v>361.06</v>
      </c>
      <c r="H11266">
        <v>500.46</v>
      </c>
      <c r="I11266">
        <v>0.45</v>
      </c>
      <c r="J11266">
        <v>3</v>
      </c>
      <c r="K11266">
        <v>7.15</v>
      </c>
    </row>
    <row r="11267" spans="1:11" x14ac:dyDescent="0.25">
      <c r="A11267" s="1">
        <v>41852</v>
      </c>
      <c r="B11267" t="s">
        <v>134</v>
      </c>
      <c r="C11267">
        <v>867.8</v>
      </c>
      <c r="D11267">
        <v>508.63</v>
      </c>
      <c r="E11267">
        <v>359.17</v>
      </c>
      <c r="F11267">
        <v>415.86</v>
      </c>
      <c r="G11267">
        <v>378.55</v>
      </c>
      <c r="H11267">
        <v>499.72</v>
      </c>
      <c r="I11267">
        <v>0.3</v>
      </c>
      <c r="J11267">
        <v>2.5299999999999998</v>
      </c>
      <c r="K11267">
        <v>8.4499999999999993</v>
      </c>
    </row>
    <row r="11268" spans="1:11" x14ac:dyDescent="0.25">
      <c r="A11268" s="1">
        <v>41852</v>
      </c>
      <c r="B11268" t="s">
        <v>135</v>
      </c>
      <c r="C11268">
        <v>895.09</v>
      </c>
      <c r="D11268">
        <v>526.05999999999995</v>
      </c>
      <c r="E11268">
        <v>369.03</v>
      </c>
      <c r="F11268">
        <v>434.73</v>
      </c>
      <c r="G11268">
        <v>362.07</v>
      </c>
      <c r="H11268">
        <v>639.01</v>
      </c>
      <c r="I11268">
        <v>0.1</v>
      </c>
      <c r="J11268">
        <v>7.73</v>
      </c>
      <c r="K11268">
        <v>11.06</v>
      </c>
    </row>
    <row r="11269" spans="1:11" x14ac:dyDescent="0.25">
      <c r="A11269" s="1">
        <v>41852</v>
      </c>
      <c r="B11269" t="s">
        <v>136</v>
      </c>
      <c r="C11269">
        <v>942.57</v>
      </c>
      <c r="D11269">
        <v>546.75</v>
      </c>
      <c r="E11269">
        <v>395.82</v>
      </c>
      <c r="F11269">
        <v>495.53</v>
      </c>
      <c r="G11269">
        <v>427.76</v>
      </c>
      <c r="H11269">
        <v>711.24</v>
      </c>
      <c r="I11269">
        <v>-0.36</v>
      </c>
      <c r="J11269">
        <v>5.28</v>
      </c>
      <c r="K11269">
        <v>7.24</v>
      </c>
    </row>
    <row r="11270" spans="1:11" x14ac:dyDescent="0.25">
      <c r="A11270" s="1">
        <v>41852</v>
      </c>
      <c r="B11270" t="s">
        <v>137</v>
      </c>
      <c r="C11270">
        <v>861.77</v>
      </c>
      <c r="D11270">
        <v>509.72</v>
      </c>
      <c r="E11270">
        <v>352.05</v>
      </c>
      <c r="F11270">
        <v>454.01</v>
      </c>
      <c r="G11270">
        <v>350.75</v>
      </c>
      <c r="H11270">
        <v>871.09</v>
      </c>
      <c r="I11270">
        <v>-0.22</v>
      </c>
      <c r="J11270">
        <v>0.17</v>
      </c>
      <c r="K11270">
        <v>5.03</v>
      </c>
    </row>
    <row r="11271" spans="1:11" x14ac:dyDescent="0.25">
      <c r="A11271" s="1">
        <v>41852</v>
      </c>
      <c r="B11271" t="s">
        <v>138</v>
      </c>
      <c r="C11271">
        <v>842.09</v>
      </c>
      <c r="D11271">
        <v>502.92</v>
      </c>
      <c r="E11271">
        <v>339.17</v>
      </c>
      <c r="F11271">
        <v>559.59</v>
      </c>
      <c r="G11271">
        <v>455.72</v>
      </c>
      <c r="H11271">
        <v>893.31</v>
      </c>
      <c r="I11271">
        <v>0.13</v>
      </c>
      <c r="J11271">
        <v>1.3</v>
      </c>
      <c r="K11271">
        <v>7.45</v>
      </c>
    </row>
    <row r="11272" spans="1:11" x14ac:dyDescent="0.25">
      <c r="A11272" s="1">
        <v>41852</v>
      </c>
      <c r="B11272" t="s">
        <v>139</v>
      </c>
      <c r="C11272">
        <v>839.28</v>
      </c>
      <c r="D11272">
        <v>491.76</v>
      </c>
      <c r="E11272">
        <v>347.52</v>
      </c>
      <c r="F11272">
        <v>484.71</v>
      </c>
      <c r="G11272">
        <v>395.78</v>
      </c>
      <c r="H11272">
        <v>787.14</v>
      </c>
      <c r="I11272">
        <v>-0.37</v>
      </c>
      <c r="J11272">
        <v>4.66</v>
      </c>
      <c r="K11272">
        <v>6.8</v>
      </c>
    </row>
    <row r="11273" spans="1:11" x14ac:dyDescent="0.25">
      <c r="A11273" s="1">
        <v>41852</v>
      </c>
      <c r="B11273" t="s">
        <v>140</v>
      </c>
      <c r="C11273">
        <v>786.97</v>
      </c>
      <c r="D11273">
        <v>464.05</v>
      </c>
      <c r="E11273">
        <v>322.92</v>
      </c>
      <c r="F11273">
        <v>396.61</v>
      </c>
      <c r="G11273">
        <v>327.83</v>
      </c>
      <c r="H11273">
        <v>600.9</v>
      </c>
      <c r="I11273">
        <v>-0.34</v>
      </c>
      <c r="J11273">
        <v>1.72</v>
      </c>
      <c r="K11273">
        <v>7.77</v>
      </c>
    </row>
    <row r="11274" spans="1:11" x14ac:dyDescent="0.25">
      <c r="A11274" s="1">
        <v>41852</v>
      </c>
      <c r="B11274" t="s">
        <v>141</v>
      </c>
      <c r="C11274">
        <v>882.15</v>
      </c>
      <c r="D11274">
        <v>509.85</v>
      </c>
      <c r="E11274">
        <v>372.3</v>
      </c>
      <c r="F11274">
        <v>487.76</v>
      </c>
      <c r="G11274">
        <v>405.48</v>
      </c>
      <c r="H11274">
        <v>726.96</v>
      </c>
      <c r="I11274">
        <v>0.19</v>
      </c>
      <c r="J11274">
        <v>5.58</v>
      </c>
      <c r="K11274">
        <v>6.32</v>
      </c>
    </row>
    <row r="11275" spans="1:11" x14ac:dyDescent="0.25">
      <c r="A11275" s="1">
        <v>41852</v>
      </c>
      <c r="B11275" t="s">
        <v>142</v>
      </c>
      <c r="C11275">
        <v>824.79</v>
      </c>
      <c r="D11275">
        <v>486.25</v>
      </c>
      <c r="E11275">
        <v>338.54</v>
      </c>
      <c r="F11275">
        <v>440.98</v>
      </c>
      <c r="G11275">
        <v>362.33</v>
      </c>
      <c r="H11275">
        <v>676.31</v>
      </c>
      <c r="I11275">
        <v>0.84</v>
      </c>
      <c r="J11275">
        <v>4.25</v>
      </c>
      <c r="K11275">
        <v>9.77</v>
      </c>
    </row>
    <row r="11276" spans="1:11" x14ac:dyDescent="0.25">
      <c r="A11276" s="1">
        <v>41852</v>
      </c>
      <c r="B11276" t="s">
        <v>143</v>
      </c>
      <c r="C11276">
        <v>816.68</v>
      </c>
      <c r="D11276">
        <v>464.82</v>
      </c>
      <c r="E11276">
        <v>351.86</v>
      </c>
      <c r="F11276">
        <v>408.08</v>
      </c>
      <c r="G11276">
        <v>344.12</v>
      </c>
      <c r="H11276">
        <v>561.67999999999995</v>
      </c>
      <c r="I11276">
        <v>0.11</v>
      </c>
      <c r="J11276">
        <v>2.81</v>
      </c>
      <c r="K11276">
        <v>3.24</v>
      </c>
    </row>
    <row r="11277" spans="1:11" x14ac:dyDescent="0.25">
      <c r="A11277" s="1">
        <v>41852</v>
      </c>
      <c r="B11277" t="s">
        <v>144</v>
      </c>
      <c r="C11277">
        <v>802.93</v>
      </c>
      <c r="D11277">
        <v>459.77</v>
      </c>
      <c r="E11277">
        <v>343.16</v>
      </c>
      <c r="F11277">
        <v>426.69</v>
      </c>
      <c r="G11277">
        <v>343.29</v>
      </c>
      <c r="H11277">
        <v>690.4</v>
      </c>
      <c r="I11277">
        <v>-0.17</v>
      </c>
      <c r="J11277">
        <v>5.09</v>
      </c>
      <c r="K11277">
        <v>6.21</v>
      </c>
    </row>
    <row r="11278" spans="1:11" x14ac:dyDescent="0.25">
      <c r="A11278" s="1">
        <v>41852</v>
      </c>
      <c r="B11278" t="s">
        <v>145</v>
      </c>
      <c r="C11278">
        <v>835.09</v>
      </c>
      <c r="D11278">
        <v>459.3</v>
      </c>
      <c r="E11278">
        <v>375.79</v>
      </c>
      <c r="F11278">
        <v>441.69</v>
      </c>
      <c r="G11278">
        <v>371</v>
      </c>
      <c r="H11278">
        <v>614.29999999999995</v>
      </c>
      <c r="I11278">
        <v>0.21</v>
      </c>
      <c r="J11278">
        <v>5.4</v>
      </c>
      <c r="K11278">
        <v>6.85</v>
      </c>
    </row>
    <row r="11279" spans="1:11" x14ac:dyDescent="0.25">
      <c r="A11279" s="1">
        <v>41852</v>
      </c>
      <c r="B11279" t="s">
        <v>146</v>
      </c>
      <c r="C11279">
        <v>840.54</v>
      </c>
      <c r="D11279">
        <v>466.99</v>
      </c>
      <c r="E11279">
        <v>373.55</v>
      </c>
      <c r="F11279">
        <v>462.62</v>
      </c>
      <c r="G11279">
        <v>391.91</v>
      </c>
      <c r="H11279">
        <v>642.80999999999995</v>
      </c>
      <c r="I11279">
        <v>0.22</v>
      </c>
      <c r="J11279">
        <v>2.88</v>
      </c>
      <c r="K11279">
        <v>7.03</v>
      </c>
    </row>
    <row r="11280" spans="1:11" x14ac:dyDescent="0.25">
      <c r="A11280" s="1">
        <v>41852</v>
      </c>
      <c r="B11280" t="s">
        <v>2</v>
      </c>
      <c r="C11280">
        <v>824.22</v>
      </c>
      <c r="D11280">
        <v>449.61</v>
      </c>
      <c r="E11280">
        <v>374.61</v>
      </c>
      <c r="F11280">
        <v>457.22</v>
      </c>
      <c r="G11280">
        <v>358.05</v>
      </c>
      <c r="H11280">
        <v>722.31</v>
      </c>
      <c r="I11280">
        <v>-0.05</v>
      </c>
      <c r="J11280">
        <v>6.77</v>
      </c>
      <c r="K11280">
        <v>7.68</v>
      </c>
    </row>
    <row r="11281" spans="1:11" x14ac:dyDescent="0.25">
      <c r="A11281" s="1">
        <v>41852</v>
      </c>
      <c r="B11281" t="s">
        <v>147</v>
      </c>
      <c r="C11281">
        <v>1036.04</v>
      </c>
      <c r="D11281">
        <v>524.91</v>
      </c>
      <c r="E11281">
        <v>511.13</v>
      </c>
      <c r="F11281">
        <v>472.2</v>
      </c>
      <c r="G11281">
        <v>369.83</v>
      </c>
      <c r="H11281">
        <v>698.96</v>
      </c>
      <c r="I11281">
        <v>0.13</v>
      </c>
      <c r="J11281">
        <v>7.25</v>
      </c>
      <c r="K11281">
        <v>8.41</v>
      </c>
    </row>
    <row r="11282" spans="1:11" x14ac:dyDescent="0.25">
      <c r="A11282" s="1">
        <v>41852</v>
      </c>
      <c r="B11282" t="s">
        <v>148</v>
      </c>
      <c r="C11282">
        <v>978.36</v>
      </c>
      <c r="D11282">
        <v>492.33</v>
      </c>
      <c r="E11282">
        <v>486.03</v>
      </c>
      <c r="F11282">
        <v>441.83</v>
      </c>
      <c r="G11282">
        <v>361.91</v>
      </c>
      <c r="H11282">
        <v>615.03</v>
      </c>
      <c r="I11282">
        <v>0.15</v>
      </c>
      <c r="J11282">
        <v>5.91</v>
      </c>
      <c r="K11282">
        <v>7.48</v>
      </c>
    </row>
    <row r="11283" spans="1:11" x14ac:dyDescent="0.25">
      <c r="A11283" s="1">
        <v>41852</v>
      </c>
      <c r="B11283" t="s">
        <v>149</v>
      </c>
      <c r="C11283">
        <v>926.67</v>
      </c>
      <c r="D11283">
        <v>456.19</v>
      </c>
      <c r="E11283">
        <v>470.48</v>
      </c>
      <c r="F11283">
        <v>443.17</v>
      </c>
      <c r="G11283">
        <v>356.95</v>
      </c>
      <c r="H11283">
        <v>626.80999999999995</v>
      </c>
      <c r="I11283">
        <v>2.06</v>
      </c>
      <c r="J11283">
        <v>3.79</v>
      </c>
      <c r="K11283">
        <v>4.34</v>
      </c>
    </row>
    <row r="11284" spans="1:11" x14ac:dyDescent="0.25">
      <c r="A11284" s="1">
        <v>41852</v>
      </c>
      <c r="B11284" t="s">
        <v>150</v>
      </c>
      <c r="C11284">
        <v>940.79</v>
      </c>
      <c r="D11284">
        <v>455</v>
      </c>
      <c r="E11284">
        <v>485.79</v>
      </c>
      <c r="F11284">
        <v>509.59</v>
      </c>
      <c r="G11284">
        <v>377.8</v>
      </c>
      <c r="H11284">
        <v>808.22</v>
      </c>
      <c r="I11284">
        <v>-0.66</v>
      </c>
      <c r="J11284">
        <v>4.43</v>
      </c>
      <c r="K11284">
        <v>6.21</v>
      </c>
    </row>
    <row r="11285" spans="1:11" x14ac:dyDescent="0.25">
      <c r="A11285" s="1">
        <v>41852</v>
      </c>
      <c r="B11285" t="s">
        <v>151</v>
      </c>
      <c r="C11285">
        <v>874.16</v>
      </c>
      <c r="D11285">
        <v>497.61</v>
      </c>
      <c r="E11285">
        <v>376.55</v>
      </c>
      <c r="F11285">
        <v>396.82</v>
      </c>
      <c r="G11285">
        <v>321.45</v>
      </c>
      <c r="H11285">
        <v>609.71</v>
      </c>
      <c r="I11285">
        <v>0.15</v>
      </c>
      <c r="J11285">
        <v>7.14</v>
      </c>
      <c r="K11285">
        <v>7.66</v>
      </c>
    </row>
    <row r="11286" spans="1:11" x14ac:dyDescent="0.25">
      <c r="A11286" s="1">
        <v>41852</v>
      </c>
      <c r="B11286" t="s">
        <v>152</v>
      </c>
      <c r="C11286">
        <v>907.11</v>
      </c>
      <c r="D11286">
        <v>532.54</v>
      </c>
      <c r="E11286">
        <v>374.57</v>
      </c>
      <c r="F11286">
        <v>426.45</v>
      </c>
      <c r="G11286">
        <v>368.55</v>
      </c>
      <c r="H11286">
        <v>576.29</v>
      </c>
      <c r="I11286">
        <v>0.27</v>
      </c>
      <c r="J11286">
        <v>5.79</v>
      </c>
      <c r="K11286">
        <v>6.67</v>
      </c>
    </row>
    <row r="11287" spans="1:11" x14ac:dyDescent="0.25">
      <c r="A11287" s="1">
        <v>41852</v>
      </c>
      <c r="B11287" t="s">
        <v>153</v>
      </c>
      <c r="C11287">
        <v>933.87</v>
      </c>
      <c r="D11287">
        <v>525.91999999999996</v>
      </c>
      <c r="E11287">
        <v>407.95</v>
      </c>
      <c r="F11287">
        <v>532.9</v>
      </c>
      <c r="G11287">
        <v>459.79</v>
      </c>
      <c r="H11287">
        <v>699.22</v>
      </c>
      <c r="I11287">
        <v>4.8099999999999996</v>
      </c>
      <c r="J11287">
        <v>5.67</v>
      </c>
      <c r="K11287">
        <v>11.24</v>
      </c>
    </row>
    <row r="11288" spans="1:11" x14ac:dyDescent="0.25">
      <c r="A11288" s="1">
        <v>41852</v>
      </c>
      <c r="B11288" t="s">
        <v>154</v>
      </c>
      <c r="C11288">
        <v>898.69</v>
      </c>
      <c r="D11288">
        <v>533.4</v>
      </c>
      <c r="E11288">
        <v>365.29</v>
      </c>
      <c r="F11288">
        <v>474.73</v>
      </c>
      <c r="G11288">
        <v>412.74</v>
      </c>
      <c r="H11288">
        <v>663.64</v>
      </c>
      <c r="I11288">
        <v>3.45</v>
      </c>
      <c r="J11288">
        <v>6.58</v>
      </c>
      <c r="K11288">
        <v>7.3</v>
      </c>
    </row>
    <row r="11289" spans="1:11" x14ac:dyDescent="0.25">
      <c r="A11289" s="1">
        <v>41852</v>
      </c>
      <c r="B11289" t="s">
        <v>155</v>
      </c>
      <c r="C11289">
        <v>955.45</v>
      </c>
      <c r="D11289">
        <v>548.89</v>
      </c>
      <c r="E11289">
        <v>406.56</v>
      </c>
      <c r="F11289">
        <v>422.05</v>
      </c>
      <c r="G11289">
        <v>363.98</v>
      </c>
      <c r="H11289">
        <v>570.83000000000004</v>
      </c>
      <c r="I11289">
        <v>0.39</v>
      </c>
      <c r="J11289">
        <v>6.66</v>
      </c>
      <c r="K11289">
        <v>7.48</v>
      </c>
    </row>
    <row r="11290" spans="1:11" x14ac:dyDescent="0.25">
      <c r="A11290" s="1">
        <v>41883</v>
      </c>
      <c r="B11290" t="s">
        <v>1</v>
      </c>
      <c r="C11290">
        <v>902.94</v>
      </c>
      <c r="D11290">
        <v>493</v>
      </c>
      <c r="E11290">
        <v>409.94</v>
      </c>
      <c r="F11290">
        <v>451.93</v>
      </c>
      <c r="G11290">
        <v>373.4</v>
      </c>
      <c r="H11290">
        <v>647.02</v>
      </c>
      <c r="I11290">
        <v>0.16</v>
      </c>
      <c r="J11290">
        <v>4.9800000000000004</v>
      </c>
      <c r="K11290">
        <v>6.82</v>
      </c>
    </row>
    <row r="11291" spans="1:11" x14ac:dyDescent="0.25">
      <c r="A11291" s="1">
        <v>41883</v>
      </c>
      <c r="B11291" t="s">
        <v>126</v>
      </c>
      <c r="C11291">
        <v>906.72</v>
      </c>
      <c r="D11291">
        <v>526.87</v>
      </c>
      <c r="E11291">
        <v>379.85</v>
      </c>
      <c r="F11291">
        <v>451.7</v>
      </c>
      <c r="G11291">
        <v>389.36</v>
      </c>
      <c r="H11291">
        <v>612.35</v>
      </c>
      <c r="I11291">
        <v>0.06</v>
      </c>
      <c r="J11291">
        <v>4.09</v>
      </c>
      <c r="K11291">
        <v>5.81</v>
      </c>
    </row>
    <row r="11292" spans="1:11" x14ac:dyDescent="0.25">
      <c r="A11292" s="1">
        <v>41883</v>
      </c>
      <c r="B11292" t="s">
        <v>127</v>
      </c>
      <c r="C11292">
        <v>838.59</v>
      </c>
      <c r="D11292">
        <v>483.79</v>
      </c>
      <c r="E11292">
        <v>354.8</v>
      </c>
      <c r="F11292">
        <v>453</v>
      </c>
      <c r="G11292">
        <v>373.31</v>
      </c>
      <c r="H11292">
        <v>686.41</v>
      </c>
      <c r="I11292">
        <v>0.2</v>
      </c>
      <c r="J11292">
        <v>4</v>
      </c>
      <c r="K11292">
        <v>6.54</v>
      </c>
    </row>
    <row r="11293" spans="1:11" x14ac:dyDescent="0.25">
      <c r="A11293" s="1">
        <v>41883</v>
      </c>
      <c r="B11293" t="s">
        <v>113</v>
      </c>
      <c r="C11293">
        <v>944.96</v>
      </c>
      <c r="D11293">
        <v>490.32</v>
      </c>
      <c r="E11293">
        <v>454.64</v>
      </c>
      <c r="F11293">
        <v>452.28</v>
      </c>
      <c r="G11293">
        <v>372.06</v>
      </c>
      <c r="H11293">
        <v>634.61</v>
      </c>
      <c r="I11293">
        <v>0.14000000000000001</v>
      </c>
      <c r="J11293">
        <v>5.56</v>
      </c>
      <c r="K11293">
        <v>7.37</v>
      </c>
    </row>
    <row r="11294" spans="1:11" x14ac:dyDescent="0.25">
      <c r="A11294" s="1">
        <v>41883</v>
      </c>
      <c r="B11294" t="s">
        <v>128</v>
      </c>
      <c r="C11294">
        <v>918.33</v>
      </c>
      <c r="D11294">
        <v>468.58</v>
      </c>
      <c r="E11294">
        <v>449.75</v>
      </c>
      <c r="F11294">
        <v>439.28</v>
      </c>
      <c r="G11294">
        <v>347.78</v>
      </c>
      <c r="H11294">
        <v>657.99</v>
      </c>
      <c r="I11294">
        <v>0.26</v>
      </c>
      <c r="J11294">
        <v>5.09</v>
      </c>
      <c r="K11294">
        <v>5.44</v>
      </c>
    </row>
    <row r="11295" spans="1:11" x14ac:dyDescent="0.25">
      <c r="A11295" s="1">
        <v>41883</v>
      </c>
      <c r="B11295" t="s">
        <v>129</v>
      </c>
      <c r="C11295">
        <v>924.26</v>
      </c>
      <c r="D11295">
        <v>535.25</v>
      </c>
      <c r="E11295">
        <v>389.01</v>
      </c>
      <c r="F11295">
        <v>471.84</v>
      </c>
      <c r="G11295">
        <v>407.71</v>
      </c>
      <c r="H11295">
        <v>642.17999999999995</v>
      </c>
      <c r="I11295">
        <v>0.08</v>
      </c>
      <c r="J11295">
        <v>6.29</v>
      </c>
      <c r="K11295">
        <v>8.2100000000000009</v>
      </c>
    </row>
    <row r="11296" spans="1:11" x14ac:dyDescent="0.25">
      <c r="A11296" s="1">
        <v>41883</v>
      </c>
      <c r="B11296" t="s">
        <v>130</v>
      </c>
      <c r="C11296">
        <v>973.22</v>
      </c>
      <c r="D11296">
        <v>566.64</v>
      </c>
      <c r="E11296">
        <v>406.58</v>
      </c>
      <c r="F11296">
        <v>542.6</v>
      </c>
      <c r="G11296">
        <v>431.57</v>
      </c>
      <c r="H11296">
        <v>929.19</v>
      </c>
      <c r="I11296">
        <v>0.03</v>
      </c>
      <c r="J11296">
        <v>5.73</v>
      </c>
      <c r="K11296">
        <v>6.85</v>
      </c>
    </row>
    <row r="11297" spans="1:11" x14ac:dyDescent="0.25">
      <c r="A11297" s="1">
        <v>41883</v>
      </c>
      <c r="B11297" t="s">
        <v>131</v>
      </c>
      <c r="C11297">
        <v>1004.62</v>
      </c>
      <c r="D11297">
        <v>579.41</v>
      </c>
      <c r="E11297">
        <v>425.21</v>
      </c>
      <c r="F11297">
        <v>533.34</v>
      </c>
      <c r="G11297">
        <v>420.81</v>
      </c>
      <c r="H11297">
        <v>875.63</v>
      </c>
      <c r="I11297">
        <v>0.04</v>
      </c>
      <c r="J11297">
        <v>5.65</v>
      </c>
      <c r="K11297">
        <v>7.16</v>
      </c>
    </row>
    <row r="11298" spans="1:11" x14ac:dyDescent="0.25">
      <c r="A11298" s="1">
        <v>41883</v>
      </c>
      <c r="B11298" t="s">
        <v>132</v>
      </c>
      <c r="C11298">
        <v>907.71</v>
      </c>
      <c r="D11298">
        <v>519.74</v>
      </c>
      <c r="E11298">
        <v>387.97</v>
      </c>
      <c r="F11298">
        <v>444.37</v>
      </c>
      <c r="G11298">
        <v>383.74</v>
      </c>
      <c r="H11298">
        <v>585.12</v>
      </c>
      <c r="I11298">
        <v>-0.3</v>
      </c>
      <c r="J11298">
        <v>4.0999999999999996</v>
      </c>
      <c r="K11298">
        <v>5.36</v>
      </c>
    </row>
    <row r="11299" spans="1:11" x14ac:dyDescent="0.25">
      <c r="A11299" s="1">
        <v>41883</v>
      </c>
      <c r="B11299" t="s">
        <v>133</v>
      </c>
      <c r="C11299">
        <v>959.75</v>
      </c>
      <c r="D11299">
        <v>550.25</v>
      </c>
      <c r="E11299">
        <v>409.5</v>
      </c>
      <c r="F11299">
        <v>398.68</v>
      </c>
      <c r="G11299">
        <v>362.18</v>
      </c>
      <c r="H11299">
        <v>500.46</v>
      </c>
      <c r="I11299">
        <v>0.18</v>
      </c>
      <c r="J11299">
        <v>3.19</v>
      </c>
      <c r="K11299">
        <v>6.91</v>
      </c>
    </row>
    <row r="11300" spans="1:11" x14ac:dyDescent="0.25">
      <c r="A11300" s="1">
        <v>41883</v>
      </c>
      <c r="B11300" t="s">
        <v>134</v>
      </c>
      <c r="C11300">
        <v>869.23</v>
      </c>
      <c r="D11300">
        <v>510.06</v>
      </c>
      <c r="E11300">
        <v>359.17</v>
      </c>
      <c r="F11300">
        <v>416.53</v>
      </c>
      <c r="G11300">
        <v>379.61</v>
      </c>
      <c r="H11300">
        <v>499.72</v>
      </c>
      <c r="I11300">
        <v>0.16</v>
      </c>
      <c r="J11300">
        <v>2.7</v>
      </c>
      <c r="K11300">
        <v>4.41</v>
      </c>
    </row>
    <row r="11301" spans="1:11" x14ac:dyDescent="0.25">
      <c r="A11301" s="1">
        <v>41883</v>
      </c>
      <c r="B11301" t="s">
        <v>135</v>
      </c>
      <c r="C11301">
        <v>895.4</v>
      </c>
      <c r="D11301">
        <v>526.37</v>
      </c>
      <c r="E11301">
        <v>369.03</v>
      </c>
      <c r="F11301">
        <v>434.86</v>
      </c>
      <c r="G11301">
        <v>362.29</v>
      </c>
      <c r="H11301">
        <v>639.01</v>
      </c>
      <c r="I11301">
        <v>0.03</v>
      </c>
      <c r="J11301">
        <v>7.77</v>
      </c>
      <c r="K11301">
        <v>10.84</v>
      </c>
    </row>
    <row r="11302" spans="1:11" x14ac:dyDescent="0.25">
      <c r="A11302" s="1">
        <v>41883</v>
      </c>
      <c r="B11302" t="s">
        <v>136</v>
      </c>
      <c r="C11302">
        <v>948.54</v>
      </c>
      <c r="D11302">
        <v>548.36</v>
      </c>
      <c r="E11302">
        <v>400.18</v>
      </c>
      <c r="F11302">
        <v>498.66</v>
      </c>
      <c r="G11302">
        <v>429</v>
      </c>
      <c r="H11302">
        <v>719.06</v>
      </c>
      <c r="I11302">
        <v>0.63</v>
      </c>
      <c r="J11302">
        <v>5.94</v>
      </c>
      <c r="K11302">
        <v>7.6</v>
      </c>
    </row>
    <row r="11303" spans="1:11" x14ac:dyDescent="0.25">
      <c r="A11303" s="1">
        <v>41883</v>
      </c>
      <c r="B11303" t="s">
        <v>137</v>
      </c>
      <c r="C11303">
        <v>866.37</v>
      </c>
      <c r="D11303">
        <v>513.03</v>
      </c>
      <c r="E11303">
        <v>353.34</v>
      </c>
      <c r="F11303">
        <v>456.41</v>
      </c>
      <c r="G11303">
        <v>353.03</v>
      </c>
      <c r="H11303">
        <v>874.31</v>
      </c>
      <c r="I11303">
        <v>0.53</v>
      </c>
      <c r="J11303">
        <v>0.7</v>
      </c>
      <c r="K11303">
        <v>4.32</v>
      </c>
    </row>
    <row r="11304" spans="1:11" x14ac:dyDescent="0.25">
      <c r="A11304" s="1">
        <v>41883</v>
      </c>
      <c r="B11304" t="s">
        <v>138</v>
      </c>
      <c r="C11304">
        <v>844.44</v>
      </c>
      <c r="D11304">
        <v>506.09</v>
      </c>
      <c r="E11304">
        <v>338.35</v>
      </c>
      <c r="F11304">
        <v>561.16</v>
      </c>
      <c r="G11304">
        <v>458.59</v>
      </c>
      <c r="H11304">
        <v>891.17</v>
      </c>
      <c r="I11304">
        <v>0.28000000000000003</v>
      </c>
      <c r="J11304">
        <v>1.58</v>
      </c>
      <c r="K11304">
        <v>6.71</v>
      </c>
    </row>
    <row r="11305" spans="1:11" x14ac:dyDescent="0.25">
      <c r="A11305" s="1">
        <v>41883</v>
      </c>
      <c r="B11305" t="s">
        <v>139</v>
      </c>
      <c r="C11305">
        <v>842.2</v>
      </c>
      <c r="D11305">
        <v>495.99</v>
      </c>
      <c r="E11305">
        <v>346.21</v>
      </c>
      <c r="F11305">
        <v>486.41</v>
      </c>
      <c r="G11305">
        <v>399.18</v>
      </c>
      <c r="H11305">
        <v>784.15</v>
      </c>
      <c r="I11305">
        <v>0.35</v>
      </c>
      <c r="J11305">
        <v>5.0199999999999996</v>
      </c>
      <c r="K11305">
        <v>6.33</v>
      </c>
    </row>
    <row r="11306" spans="1:11" x14ac:dyDescent="0.25">
      <c r="A11306" s="1">
        <v>41883</v>
      </c>
      <c r="B11306" t="s">
        <v>140</v>
      </c>
      <c r="C11306">
        <v>789.52</v>
      </c>
      <c r="D11306">
        <v>466.6</v>
      </c>
      <c r="E11306">
        <v>322.92</v>
      </c>
      <c r="F11306">
        <v>397.88</v>
      </c>
      <c r="G11306">
        <v>329.63</v>
      </c>
      <c r="H11306">
        <v>600.9</v>
      </c>
      <c r="I11306">
        <v>0.32</v>
      </c>
      <c r="J11306">
        <v>2.0499999999999998</v>
      </c>
      <c r="K11306">
        <v>7.11</v>
      </c>
    </row>
    <row r="11307" spans="1:11" x14ac:dyDescent="0.25">
      <c r="A11307" s="1">
        <v>41883</v>
      </c>
      <c r="B11307" t="s">
        <v>141</v>
      </c>
      <c r="C11307">
        <v>888.76</v>
      </c>
      <c r="D11307">
        <v>516.46</v>
      </c>
      <c r="E11307">
        <v>372.3</v>
      </c>
      <c r="F11307">
        <v>491.42</v>
      </c>
      <c r="G11307">
        <v>410.75</v>
      </c>
      <c r="H11307">
        <v>726.96</v>
      </c>
      <c r="I11307">
        <v>0.75</v>
      </c>
      <c r="J11307">
        <v>6.37</v>
      </c>
      <c r="K11307">
        <v>6.6</v>
      </c>
    </row>
    <row r="11308" spans="1:11" x14ac:dyDescent="0.25">
      <c r="A11308" s="1">
        <v>41883</v>
      </c>
      <c r="B11308" t="s">
        <v>142</v>
      </c>
      <c r="C11308">
        <v>823.97</v>
      </c>
      <c r="D11308">
        <v>484.24</v>
      </c>
      <c r="E11308">
        <v>339.73</v>
      </c>
      <c r="F11308">
        <v>440.54</v>
      </c>
      <c r="G11308">
        <v>360.85</v>
      </c>
      <c r="H11308">
        <v>678.68</v>
      </c>
      <c r="I11308">
        <v>-0.1</v>
      </c>
      <c r="J11308">
        <v>4.1399999999999997</v>
      </c>
      <c r="K11308">
        <v>8.98</v>
      </c>
    </row>
    <row r="11309" spans="1:11" x14ac:dyDescent="0.25">
      <c r="A11309" s="1">
        <v>41883</v>
      </c>
      <c r="B11309" t="s">
        <v>143</v>
      </c>
      <c r="C11309">
        <v>815.94</v>
      </c>
      <c r="D11309">
        <v>464.08</v>
      </c>
      <c r="E11309">
        <v>351.86</v>
      </c>
      <c r="F11309">
        <v>407.71</v>
      </c>
      <c r="G11309">
        <v>343.57</v>
      </c>
      <c r="H11309">
        <v>561.67999999999995</v>
      </c>
      <c r="I11309">
        <v>-0.09</v>
      </c>
      <c r="J11309">
        <v>2.72</v>
      </c>
      <c r="K11309">
        <v>2.91</v>
      </c>
    </row>
    <row r="11310" spans="1:11" x14ac:dyDescent="0.25">
      <c r="A11310" s="1">
        <v>41883</v>
      </c>
      <c r="B11310" t="s">
        <v>144</v>
      </c>
      <c r="C11310">
        <v>805.85</v>
      </c>
      <c r="D11310">
        <v>456.27</v>
      </c>
      <c r="E11310">
        <v>349.58</v>
      </c>
      <c r="F11310">
        <v>428.23</v>
      </c>
      <c r="G11310">
        <v>340.68</v>
      </c>
      <c r="H11310">
        <v>703.31</v>
      </c>
      <c r="I11310">
        <v>0.36</v>
      </c>
      <c r="J11310">
        <v>5.47</v>
      </c>
      <c r="K11310">
        <v>6.48</v>
      </c>
    </row>
    <row r="11311" spans="1:11" x14ac:dyDescent="0.25">
      <c r="A11311" s="1">
        <v>41883</v>
      </c>
      <c r="B11311" t="s">
        <v>145</v>
      </c>
      <c r="C11311">
        <v>834.99</v>
      </c>
      <c r="D11311">
        <v>459.2</v>
      </c>
      <c r="E11311">
        <v>375.79</v>
      </c>
      <c r="F11311">
        <v>441.65</v>
      </c>
      <c r="G11311">
        <v>370.93</v>
      </c>
      <c r="H11311">
        <v>614.29999999999995</v>
      </c>
      <c r="I11311">
        <v>-0.01</v>
      </c>
      <c r="J11311">
        <v>5.39</v>
      </c>
      <c r="K11311">
        <v>6.9</v>
      </c>
    </row>
    <row r="11312" spans="1:11" x14ac:dyDescent="0.25">
      <c r="A11312" s="1">
        <v>41883</v>
      </c>
      <c r="B11312" t="s">
        <v>146</v>
      </c>
      <c r="C11312">
        <v>840.05</v>
      </c>
      <c r="D11312">
        <v>466.5</v>
      </c>
      <c r="E11312">
        <v>373.55</v>
      </c>
      <c r="F11312">
        <v>462.35</v>
      </c>
      <c r="G11312">
        <v>391.52</v>
      </c>
      <c r="H11312">
        <v>642.80999999999995</v>
      </c>
      <c r="I11312">
        <v>-0.06</v>
      </c>
      <c r="J11312">
        <v>2.82</v>
      </c>
      <c r="K11312">
        <v>6.84</v>
      </c>
    </row>
    <row r="11313" spans="1:11" x14ac:dyDescent="0.25">
      <c r="A11313" s="1">
        <v>41883</v>
      </c>
      <c r="B11313" t="s">
        <v>2</v>
      </c>
      <c r="C11313">
        <v>823.33</v>
      </c>
      <c r="D11313">
        <v>448.72</v>
      </c>
      <c r="E11313">
        <v>374.61</v>
      </c>
      <c r="F11313">
        <v>456.72</v>
      </c>
      <c r="G11313">
        <v>357.34</v>
      </c>
      <c r="H11313">
        <v>722.31</v>
      </c>
      <c r="I11313">
        <v>-0.11</v>
      </c>
      <c r="J11313">
        <v>6.66</v>
      </c>
      <c r="K11313">
        <v>7.23</v>
      </c>
    </row>
    <row r="11314" spans="1:11" x14ac:dyDescent="0.25">
      <c r="A11314" s="1">
        <v>41883</v>
      </c>
      <c r="B11314" t="s">
        <v>147</v>
      </c>
      <c r="C11314">
        <v>1039.3599999999999</v>
      </c>
      <c r="D11314">
        <v>525.95000000000005</v>
      </c>
      <c r="E11314">
        <v>513.41</v>
      </c>
      <c r="F11314">
        <v>473.71</v>
      </c>
      <c r="G11314">
        <v>370.57</v>
      </c>
      <c r="H11314">
        <v>702.11</v>
      </c>
      <c r="I11314">
        <v>0.32</v>
      </c>
      <c r="J11314">
        <v>7.6</v>
      </c>
      <c r="K11314">
        <v>8.08</v>
      </c>
    </row>
    <row r="11315" spans="1:11" x14ac:dyDescent="0.25">
      <c r="A11315" s="1">
        <v>41883</v>
      </c>
      <c r="B11315" t="s">
        <v>148</v>
      </c>
      <c r="C11315">
        <v>980.09</v>
      </c>
      <c r="D11315">
        <v>493.79</v>
      </c>
      <c r="E11315">
        <v>486.3</v>
      </c>
      <c r="F11315">
        <v>442.63</v>
      </c>
      <c r="G11315">
        <v>363</v>
      </c>
      <c r="H11315">
        <v>615.4</v>
      </c>
      <c r="I11315">
        <v>0.18</v>
      </c>
      <c r="J11315">
        <v>6.1</v>
      </c>
      <c r="K11315">
        <v>7.37</v>
      </c>
    </row>
    <row r="11316" spans="1:11" x14ac:dyDescent="0.25">
      <c r="A11316" s="1">
        <v>41883</v>
      </c>
      <c r="B11316" t="s">
        <v>149</v>
      </c>
      <c r="C11316">
        <v>925.94</v>
      </c>
      <c r="D11316">
        <v>455.46</v>
      </c>
      <c r="E11316">
        <v>470.48</v>
      </c>
      <c r="F11316">
        <v>442.81</v>
      </c>
      <c r="G11316">
        <v>356.37</v>
      </c>
      <c r="H11316">
        <v>626.80999999999995</v>
      </c>
      <c r="I11316">
        <v>-0.08</v>
      </c>
      <c r="J11316">
        <v>3.71</v>
      </c>
      <c r="K11316">
        <v>3.59</v>
      </c>
    </row>
    <row r="11317" spans="1:11" x14ac:dyDescent="0.25">
      <c r="A11317" s="1">
        <v>41883</v>
      </c>
      <c r="B11317" t="s">
        <v>150</v>
      </c>
      <c r="C11317">
        <v>949.5</v>
      </c>
      <c r="D11317">
        <v>459.95</v>
      </c>
      <c r="E11317">
        <v>489.55</v>
      </c>
      <c r="F11317">
        <v>514.33000000000004</v>
      </c>
      <c r="G11317">
        <v>381.92</v>
      </c>
      <c r="H11317">
        <v>814.44</v>
      </c>
      <c r="I11317">
        <v>0.93</v>
      </c>
      <c r="J11317">
        <v>5.4</v>
      </c>
      <c r="K11317">
        <v>6.78</v>
      </c>
    </row>
    <row r="11318" spans="1:11" x14ac:dyDescent="0.25">
      <c r="A11318" s="1">
        <v>41883</v>
      </c>
      <c r="B11318" t="s">
        <v>151</v>
      </c>
      <c r="C11318">
        <v>875.54</v>
      </c>
      <c r="D11318">
        <v>498.99</v>
      </c>
      <c r="E11318">
        <v>376.55</v>
      </c>
      <c r="F11318">
        <v>397.46</v>
      </c>
      <c r="G11318">
        <v>322.35000000000002</v>
      </c>
      <c r="H11318">
        <v>609.71</v>
      </c>
      <c r="I11318">
        <v>0.16</v>
      </c>
      <c r="J11318">
        <v>7.31</v>
      </c>
      <c r="K11318">
        <v>7.44</v>
      </c>
    </row>
    <row r="11319" spans="1:11" x14ac:dyDescent="0.25">
      <c r="A11319" s="1">
        <v>41883</v>
      </c>
      <c r="B11319" t="s">
        <v>152</v>
      </c>
      <c r="C11319">
        <v>906.56</v>
      </c>
      <c r="D11319">
        <v>531.99</v>
      </c>
      <c r="E11319">
        <v>374.57</v>
      </c>
      <c r="F11319">
        <v>426.19</v>
      </c>
      <c r="G11319">
        <v>368.18</v>
      </c>
      <c r="H11319">
        <v>576.29</v>
      </c>
      <c r="I11319">
        <v>-0.06</v>
      </c>
      <c r="J11319">
        <v>5.73</v>
      </c>
      <c r="K11319">
        <v>6.01</v>
      </c>
    </row>
    <row r="11320" spans="1:11" x14ac:dyDescent="0.25">
      <c r="A11320" s="1">
        <v>41883</v>
      </c>
      <c r="B11320" t="s">
        <v>153</v>
      </c>
      <c r="C11320">
        <v>933.61</v>
      </c>
      <c r="D11320">
        <v>525.66</v>
      </c>
      <c r="E11320">
        <v>407.95</v>
      </c>
      <c r="F11320">
        <v>532.74</v>
      </c>
      <c r="G11320">
        <v>459.56</v>
      </c>
      <c r="H11320">
        <v>699.22</v>
      </c>
      <c r="I11320">
        <v>-0.03</v>
      </c>
      <c r="J11320">
        <v>5.65</v>
      </c>
      <c r="K11320">
        <v>11.16</v>
      </c>
    </row>
    <row r="11321" spans="1:11" x14ac:dyDescent="0.25">
      <c r="A11321" s="1">
        <v>41883</v>
      </c>
      <c r="B11321" t="s">
        <v>154</v>
      </c>
      <c r="C11321">
        <v>899.28</v>
      </c>
      <c r="D11321">
        <v>533.99</v>
      </c>
      <c r="E11321">
        <v>365.29</v>
      </c>
      <c r="F11321">
        <v>475.06</v>
      </c>
      <c r="G11321">
        <v>413.2</v>
      </c>
      <c r="H11321">
        <v>663.64</v>
      </c>
      <c r="I11321">
        <v>7.0000000000000007E-2</v>
      </c>
      <c r="J11321">
        <v>6.65</v>
      </c>
      <c r="K11321">
        <v>7.28</v>
      </c>
    </row>
    <row r="11322" spans="1:11" x14ac:dyDescent="0.25">
      <c r="A11322" s="1">
        <v>41883</v>
      </c>
      <c r="B11322" t="s">
        <v>155</v>
      </c>
      <c r="C11322">
        <v>958.83</v>
      </c>
      <c r="D11322">
        <v>552.16999999999996</v>
      </c>
      <c r="E11322">
        <v>406.66</v>
      </c>
      <c r="F11322">
        <v>423.52</v>
      </c>
      <c r="G11322">
        <v>366.16</v>
      </c>
      <c r="H11322">
        <v>570.95000000000005</v>
      </c>
      <c r="I11322">
        <v>0.35</v>
      </c>
      <c r="J11322">
        <v>7.04</v>
      </c>
      <c r="K11322">
        <v>7.15</v>
      </c>
    </row>
    <row r="11323" spans="1:11" x14ac:dyDescent="0.25">
      <c r="A11323" s="1">
        <v>41913</v>
      </c>
      <c r="B11323" t="s">
        <v>1</v>
      </c>
      <c r="C11323">
        <v>905.65</v>
      </c>
      <c r="D11323">
        <v>495.29</v>
      </c>
      <c r="E11323">
        <v>410.36</v>
      </c>
      <c r="F11323">
        <v>453.29</v>
      </c>
      <c r="G11323">
        <v>375.12</v>
      </c>
      <c r="H11323">
        <v>647.66999999999996</v>
      </c>
      <c r="I11323">
        <v>0.3</v>
      </c>
      <c r="J11323">
        <v>5.3</v>
      </c>
      <c r="K11323">
        <v>6.66</v>
      </c>
    </row>
    <row r="11324" spans="1:11" x14ac:dyDescent="0.25">
      <c r="A11324" s="1">
        <v>41913</v>
      </c>
      <c r="B11324" t="s">
        <v>126</v>
      </c>
      <c r="C11324">
        <v>920.77</v>
      </c>
      <c r="D11324">
        <v>529.1</v>
      </c>
      <c r="E11324">
        <v>391.67</v>
      </c>
      <c r="F11324">
        <v>458.7</v>
      </c>
      <c r="G11324">
        <v>390.99</v>
      </c>
      <c r="H11324">
        <v>631.4</v>
      </c>
      <c r="I11324">
        <v>1.55</v>
      </c>
      <c r="J11324">
        <v>5.7</v>
      </c>
      <c r="K11324">
        <v>6.48</v>
      </c>
    </row>
    <row r="11325" spans="1:11" x14ac:dyDescent="0.25">
      <c r="A11325" s="1">
        <v>41913</v>
      </c>
      <c r="B11325" t="s">
        <v>127</v>
      </c>
      <c r="C11325">
        <v>840.3</v>
      </c>
      <c r="D11325">
        <v>485.5</v>
      </c>
      <c r="E11325">
        <v>354.8</v>
      </c>
      <c r="F11325">
        <v>453.91</v>
      </c>
      <c r="G11325">
        <v>374.62</v>
      </c>
      <c r="H11325">
        <v>686.41</v>
      </c>
      <c r="I11325">
        <v>0.2</v>
      </c>
      <c r="J11325">
        <v>4.21</v>
      </c>
      <c r="K11325">
        <v>6.18</v>
      </c>
    </row>
    <row r="11326" spans="1:11" x14ac:dyDescent="0.25">
      <c r="A11326" s="1">
        <v>41913</v>
      </c>
      <c r="B11326" t="s">
        <v>113</v>
      </c>
      <c r="C11326">
        <v>946.94</v>
      </c>
      <c r="D11326">
        <v>493.99</v>
      </c>
      <c r="E11326">
        <v>452.95</v>
      </c>
      <c r="F11326">
        <v>453.23</v>
      </c>
      <c r="G11326">
        <v>374.86</v>
      </c>
      <c r="H11326">
        <v>632.26</v>
      </c>
      <c r="I11326">
        <v>0.21</v>
      </c>
      <c r="J11326">
        <v>5.78</v>
      </c>
      <c r="K11326">
        <v>7.5</v>
      </c>
    </row>
    <row r="11327" spans="1:11" x14ac:dyDescent="0.25">
      <c r="A11327" s="1">
        <v>41913</v>
      </c>
      <c r="B11327" t="s">
        <v>128</v>
      </c>
      <c r="C11327">
        <v>920.9</v>
      </c>
      <c r="D11327">
        <v>471.14</v>
      </c>
      <c r="E11327">
        <v>449.76</v>
      </c>
      <c r="F11327">
        <v>440.51</v>
      </c>
      <c r="G11327">
        <v>349.7</v>
      </c>
      <c r="H11327">
        <v>657.99</v>
      </c>
      <c r="I11327">
        <v>0.28000000000000003</v>
      </c>
      <c r="J11327">
        <v>5.39</v>
      </c>
      <c r="K11327">
        <v>5.56</v>
      </c>
    </row>
    <row r="11328" spans="1:11" x14ac:dyDescent="0.25">
      <c r="A11328" s="1">
        <v>41913</v>
      </c>
      <c r="B11328" t="s">
        <v>129</v>
      </c>
      <c r="C11328">
        <v>922.72</v>
      </c>
      <c r="D11328">
        <v>533.73</v>
      </c>
      <c r="E11328">
        <v>388.99</v>
      </c>
      <c r="F11328">
        <v>471.04</v>
      </c>
      <c r="G11328">
        <v>406.57</v>
      </c>
      <c r="H11328">
        <v>642.12</v>
      </c>
      <c r="I11328">
        <v>-0.17</v>
      </c>
      <c r="J11328">
        <v>6.11</v>
      </c>
      <c r="K11328">
        <v>6.39</v>
      </c>
    </row>
    <row r="11329" spans="1:11" x14ac:dyDescent="0.25">
      <c r="A11329" s="1">
        <v>41913</v>
      </c>
      <c r="B11329" t="s">
        <v>130</v>
      </c>
      <c r="C11329">
        <v>973.92</v>
      </c>
      <c r="D11329">
        <v>567.34</v>
      </c>
      <c r="E11329">
        <v>406.58</v>
      </c>
      <c r="F11329">
        <v>542.98</v>
      </c>
      <c r="G11329">
        <v>432.08</v>
      </c>
      <c r="H11329">
        <v>929.19</v>
      </c>
      <c r="I11329">
        <v>7.0000000000000007E-2</v>
      </c>
      <c r="J11329">
        <v>5.81</v>
      </c>
      <c r="K11329">
        <v>6.31</v>
      </c>
    </row>
    <row r="11330" spans="1:11" x14ac:dyDescent="0.25">
      <c r="A11330" s="1">
        <v>41913</v>
      </c>
      <c r="B11330" t="s">
        <v>131</v>
      </c>
      <c r="C11330">
        <v>1012.34</v>
      </c>
      <c r="D11330">
        <v>587.13</v>
      </c>
      <c r="E11330">
        <v>425.21</v>
      </c>
      <c r="F11330">
        <v>537.45000000000005</v>
      </c>
      <c r="G11330">
        <v>426.41</v>
      </c>
      <c r="H11330">
        <v>875.63</v>
      </c>
      <c r="I11330">
        <v>0.77</v>
      </c>
      <c r="J11330">
        <v>6.46</v>
      </c>
      <c r="K11330">
        <v>7.29</v>
      </c>
    </row>
    <row r="11331" spans="1:11" x14ac:dyDescent="0.25">
      <c r="A11331" s="1">
        <v>41913</v>
      </c>
      <c r="B11331" t="s">
        <v>132</v>
      </c>
      <c r="C11331">
        <v>908.37</v>
      </c>
      <c r="D11331">
        <v>520.4</v>
      </c>
      <c r="E11331">
        <v>387.97</v>
      </c>
      <c r="F11331">
        <v>444.68</v>
      </c>
      <c r="G11331">
        <v>384.24</v>
      </c>
      <c r="H11331">
        <v>585.12</v>
      </c>
      <c r="I11331">
        <v>7.0000000000000007E-2</v>
      </c>
      <c r="J11331">
        <v>4.17</v>
      </c>
      <c r="K11331">
        <v>4.78</v>
      </c>
    </row>
    <row r="11332" spans="1:11" x14ac:dyDescent="0.25">
      <c r="A11332" s="1">
        <v>41913</v>
      </c>
      <c r="B11332" t="s">
        <v>133</v>
      </c>
      <c r="C11332">
        <v>999.47</v>
      </c>
      <c r="D11332">
        <v>551.38</v>
      </c>
      <c r="E11332">
        <v>448.09</v>
      </c>
      <c r="F11332">
        <v>415.18</v>
      </c>
      <c r="G11332">
        <v>362.94</v>
      </c>
      <c r="H11332">
        <v>547.6</v>
      </c>
      <c r="I11332">
        <v>4.1399999999999997</v>
      </c>
      <c r="J11332">
        <v>7.46</v>
      </c>
      <c r="K11332">
        <v>7.83</v>
      </c>
    </row>
    <row r="11333" spans="1:11" x14ac:dyDescent="0.25">
      <c r="A11333" s="1">
        <v>41913</v>
      </c>
      <c r="B11333" t="s">
        <v>134</v>
      </c>
      <c r="C11333">
        <v>894.82</v>
      </c>
      <c r="D11333">
        <v>510.74</v>
      </c>
      <c r="E11333">
        <v>384.08</v>
      </c>
      <c r="F11333">
        <v>428.78</v>
      </c>
      <c r="G11333">
        <v>380.11</v>
      </c>
      <c r="H11333">
        <v>534.41</v>
      </c>
      <c r="I11333">
        <v>2.94</v>
      </c>
      <c r="J11333">
        <v>5.72</v>
      </c>
      <c r="K11333">
        <v>6.55</v>
      </c>
    </row>
    <row r="11334" spans="1:11" x14ac:dyDescent="0.25">
      <c r="A11334" s="1">
        <v>41913</v>
      </c>
      <c r="B11334" t="s">
        <v>135</v>
      </c>
      <c r="C11334">
        <v>893.2</v>
      </c>
      <c r="D11334">
        <v>532.01</v>
      </c>
      <c r="E11334">
        <v>361.19</v>
      </c>
      <c r="F11334">
        <v>433.77</v>
      </c>
      <c r="G11334">
        <v>366.16</v>
      </c>
      <c r="H11334">
        <v>625.46</v>
      </c>
      <c r="I11334">
        <v>-0.25</v>
      </c>
      <c r="J11334">
        <v>7.51</v>
      </c>
      <c r="K11334">
        <v>9.51</v>
      </c>
    </row>
    <row r="11335" spans="1:11" x14ac:dyDescent="0.25">
      <c r="A11335" s="1">
        <v>41913</v>
      </c>
      <c r="B11335" t="s">
        <v>136</v>
      </c>
      <c r="C11335">
        <v>956.89</v>
      </c>
      <c r="D11335">
        <v>558.51</v>
      </c>
      <c r="E11335">
        <v>398.38</v>
      </c>
      <c r="F11335">
        <v>503.04</v>
      </c>
      <c r="G11335">
        <v>436.94</v>
      </c>
      <c r="H11335">
        <v>715.82</v>
      </c>
      <c r="I11335">
        <v>0.88</v>
      </c>
      <c r="J11335">
        <v>6.88</v>
      </c>
      <c r="K11335">
        <v>7.24</v>
      </c>
    </row>
    <row r="11336" spans="1:11" x14ac:dyDescent="0.25">
      <c r="A11336" s="1">
        <v>41913</v>
      </c>
      <c r="B11336" t="s">
        <v>137</v>
      </c>
      <c r="C11336">
        <v>868.07</v>
      </c>
      <c r="D11336">
        <v>514.73</v>
      </c>
      <c r="E11336">
        <v>353.34</v>
      </c>
      <c r="F11336">
        <v>457.33</v>
      </c>
      <c r="G11336">
        <v>354.2</v>
      </c>
      <c r="H11336">
        <v>874.31</v>
      </c>
      <c r="I11336">
        <v>0.2</v>
      </c>
      <c r="J11336">
        <v>0.9</v>
      </c>
      <c r="K11336">
        <v>3.73</v>
      </c>
    </row>
    <row r="11337" spans="1:11" x14ac:dyDescent="0.25">
      <c r="A11337" s="1">
        <v>41913</v>
      </c>
      <c r="B11337" t="s">
        <v>138</v>
      </c>
      <c r="C11337">
        <v>847.14</v>
      </c>
      <c r="D11337">
        <v>508.79</v>
      </c>
      <c r="E11337">
        <v>338.35</v>
      </c>
      <c r="F11337">
        <v>562.96</v>
      </c>
      <c r="G11337">
        <v>461.02</v>
      </c>
      <c r="H11337">
        <v>891.17</v>
      </c>
      <c r="I11337">
        <v>0.32</v>
      </c>
      <c r="J11337">
        <v>1.9</v>
      </c>
      <c r="K11337">
        <v>7.38</v>
      </c>
    </row>
    <row r="11338" spans="1:11" x14ac:dyDescent="0.25">
      <c r="A11338" s="1">
        <v>41913</v>
      </c>
      <c r="B11338" t="s">
        <v>139</v>
      </c>
      <c r="C11338">
        <v>843.29</v>
      </c>
      <c r="D11338">
        <v>497.09</v>
      </c>
      <c r="E11338">
        <v>346.2</v>
      </c>
      <c r="F11338">
        <v>487.04</v>
      </c>
      <c r="G11338">
        <v>400.06</v>
      </c>
      <c r="H11338">
        <v>784.15</v>
      </c>
      <c r="I11338">
        <v>0.13</v>
      </c>
      <c r="J11338">
        <v>5.16</v>
      </c>
      <c r="K11338">
        <v>5.62</v>
      </c>
    </row>
    <row r="11339" spans="1:11" x14ac:dyDescent="0.25">
      <c r="A11339" s="1">
        <v>41913</v>
      </c>
      <c r="B11339" t="s">
        <v>140</v>
      </c>
      <c r="C11339">
        <v>786.64</v>
      </c>
      <c r="D11339">
        <v>463.71</v>
      </c>
      <c r="E11339">
        <v>322.93</v>
      </c>
      <c r="F11339">
        <v>396.44</v>
      </c>
      <c r="G11339">
        <v>327.58999999999997</v>
      </c>
      <c r="H11339">
        <v>600.9</v>
      </c>
      <c r="I11339">
        <v>-0.36</v>
      </c>
      <c r="J11339">
        <v>1.68</v>
      </c>
      <c r="K11339">
        <v>6.61</v>
      </c>
    </row>
    <row r="11340" spans="1:11" x14ac:dyDescent="0.25">
      <c r="A11340" s="1">
        <v>41913</v>
      </c>
      <c r="B11340" t="s">
        <v>141</v>
      </c>
      <c r="C11340">
        <v>894.63</v>
      </c>
      <c r="D11340">
        <v>522.33000000000004</v>
      </c>
      <c r="E11340">
        <v>372.3</v>
      </c>
      <c r="F11340">
        <v>494.66</v>
      </c>
      <c r="G11340">
        <v>415.44</v>
      </c>
      <c r="H11340">
        <v>726.96</v>
      </c>
      <c r="I11340">
        <v>0.66</v>
      </c>
      <c r="J11340">
        <v>7.07</v>
      </c>
      <c r="K11340">
        <v>6.95</v>
      </c>
    </row>
    <row r="11341" spans="1:11" x14ac:dyDescent="0.25">
      <c r="A11341" s="1">
        <v>41913</v>
      </c>
      <c r="B11341" t="s">
        <v>142</v>
      </c>
      <c r="C11341">
        <v>824.43</v>
      </c>
      <c r="D11341">
        <v>484.7</v>
      </c>
      <c r="E11341">
        <v>339.73</v>
      </c>
      <c r="F11341">
        <v>440.81</v>
      </c>
      <c r="G11341">
        <v>361.17</v>
      </c>
      <c r="H11341">
        <v>678.68</v>
      </c>
      <c r="I11341">
        <v>0.06</v>
      </c>
      <c r="J11341">
        <v>4.2</v>
      </c>
      <c r="K11341">
        <v>8.57</v>
      </c>
    </row>
    <row r="11342" spans="1:11" x14ac:dyDescent="0.25">
      <c r="A11342" s="1">
        <v>41913</v>
      </c>
      <c r="B11342" t="s">
        <v>143</v>
      </c>
      <c r="C11342">
        <v>820.3</v>
      </c>
      <c r="D11342">
        <v>468.44</v>
      </c>
      <c r="E11342">
        <v>351.86</v>
      </c>
      <c r="F11342">
        <v>409.87</v>
      </c>
      <c r="G11342">
        <v>346.8</v>
      </c>
      <c r="H11342">
        <v>561.67999999999995</v>
      </c>
      <c r="I11342">
        <v>0.53</v>
      </c>
      <c r="J11342">
        <v>3.27</v>
      </c>
      <c r="K11342">
        <v>3.54</v>
      </c>
    </row>
    <row r="11343" spans="1:11" x14ac:dyDescent="0.25">
      <c r="A11343" s="1">
        <v>41913</v>
      </c>
      <c r="B11343" t="s">
        <v>144</v>
      </c>
      <c r="C11343">
        <v>807.17</v>
      </c>
      <c r="D11343">
        <v>457.59</v>
      </c>
      <c r="E11343">
        <v>349.58</v>
      </c>
      <c r="F11343">
        <v>428.92</v>
      </c>
      <c r="G11343">
        <v>341.67</v>
      </c>
      <c r="H11343">
        <v>703.31</v>
      </c>
      <c r="I11343">
        <v>0.16</v>
      </c>
      <c r="J11343">
        <v>5.64</v>
      </c>
      <c r="K11343">
        <v>6.33</v>
      </c>
    </row>
    <row r="11344" spans="1:11" x14ac:dyDescent="0.25">
      <c r="A11344" s="1">
        <v>41913</v>
      </c>
      <c r="B11344" t="s">
        <v>145</v>
      </c>
      <c r="C11344">
        <v>837.05</v>
      </c>
      <c r="D11344">
        <v>461.26</v>
      </c>
      <c r="E11344">
        <v>375.79</v>
      </c>
      <c r="F11344">
        <v>442.75</v>
      </c>
      <c r="G11344">
        <v>372.6</v>
      </c>
      <c r="H11344">
        <v>614.29999999999995</v>
      </c>
      <c r="I11344">
        <v>0.25</v>
      </c>
      <c r="J11344">
        <v>5.65</v>
      </c>
      <c r="K11344">
        <v>6.36</v>
      </c>
    </row>
    <row r="11345" spans="1:11" x14ac:dyDescent="0.25">
      <c r="A11345" s="1">
        <v>41913</v>
      </c>
      <c r="B11345" t="s">
        <v>146</v>
      </c>
      <c r="C11345">
        <v>843.94</v>
      </c>
      <c r="D11345">
        <v>470.26</v>
      </c>
      <c r="E11345">
        <v>373.68</v>
      </c>
      <c r="F11345">
        <v>464.47</v>
      </c>
      <c r="G11345">
        <v>394.69</v>
      </c>
      <c r="H11345">
        <v>643.01</v>
      </c>
      <c r="I11345">
        <v>0.46</v>
      </c>
      <c r="J11345">
        <v>3.29</v>
      </c>
      <c r="K11345">
        <v>7.38</v>
      </c>
    </row>
    <row r="11346" spans="1:11" x14ac:dyDescent="0.25">
      <c r="A11346" s="1">
        <v>41913</v>
      </c>
      <c r="B11346" t="s">
        <v>2</v>
      </c>
      <c r="C11346">
        <v>825.75</v>
      </c>
      <c r="D11346">
        <v>460.56</v>
      </c>
      <c r="E11346">
        <v>365.19</v>
      </c>
      <c r="F11346">
        <v>458.04</v>
      </c>
      <c r="G11346">
        <v>366.77</v>
      </c>
      <c r="H11346">
        <v>704.18</v>
      </c>
      <c r="I11346">
        <v>0.28999999999999998</v>
      </c>
      <c r="J11346">
        <v>6.97</v>
      </c>
      <c r="K11346">
        <v>6.94</v>
      </c>
    </row>
    <row r="11347" spans="1:11" x14ac:dyDescent="0.25">
      <c r="A11347" s="1">
        <v>41913</v>
      </c>
      <c r="B11347" t="s">
        <v>147</v>
      </c>
      <c r="C11347">
        <v>1042.9100000000001</v>
      </c>
      <c r="D11347">
        <v>529.5</v>
      </c>
      <c r="E11347">
        <v>513.41</v>
      </c>
      <c r="F11347">
        <v>475.32</v>
      </c>
      <c r="G11347">
        <v>373.06</v>
      </c>
      <c r="H11347">
        <v>702.11</v>
      </c>
      <c r="I11347">
        <v>0.34</v>
      </c>
      <c r="J11347">
        <v>7.97</v>
      </c>
      <c r="K11347">
        <v>8.06</v>
      </c>
    </row>
    <row r="11348" spans="1:11" x14ac:dyDescent="0.25">
      <c r="A11348" s="1">
        <v>41913</v>
      </c>
      <c r="B11348" t="s">
        <v>148</v>
      </c>
      <c r="C11348">
        <v>980.26</v>
      </c>
      <c r="D11348">
        <v>496.83</v>
      </c>
      <c r="E11348">
        <v>483.43</v>
      </c>
      <c r="F11348">
        <v>442.72</v>
      </c>
      <c r="G11348">
        <v>365.25</v>
      </c>
      <c r="H11348">
        <v>611.76</v>
      </c>
      <c r="I11348">
        <v>0.02</v>
      </c>
      <c r="J11348">
        <v>6.12</v>
      </c>
      <c r="K11348">
        <v>7.36</v>
      </c>
    </row>
    <row r="11349" spans="1:11" x14ac:dyDescent="0.25">
      <c r="A11349" s="1">
        <v>41913</v>
      </c>
      <c r="B11349" t="s">
        <v>149</v>
      </c>
      <c r="C11349">
        <v>926.98</v>
      </c>
      <c r="D11349">
        <v>456.51</v>
      </c>
      <c r="E11349">
        <v>470.47</v>
      </c>
      <c r="F11349">
        <v>443.3</v>
      </c>
      <c r="G11349">
        <v>357.19</v>
      </c>
      <c r="H11349">
        <v>626.80999999999995</v>
      </c>
      <c r="I11349">
        <v>0.11</v>
      </c>
      <c r="J11349">
        <v>3.83</v>
      </c>
      <c r="K11349">
        <v>3.73</v>
      </c>
    </row>
    <row r="11350" spans="1:11" x14ac:dyDescent="0.25">
      <c r="A11350" s="1">
        <v>41913</v>
      </c>
      <c r="B11350" t="s">
        <v>150</v>
      </c>
      <c r="C11350">
        <v>954.5</v>
      </c>
      <c r="D11350">
        <v>464.95</v>
      </c>
      <c r="E11350">
        <v>489.55</v>
      </c>
      <c r="F11350">
        <v>517.04999999999995</v>
      </c>
      <c r="G11350">
        <v>386.08</v>
      </c>
      <c r="H11350">
        <v>814.44</v>
      </c>
      <c r="I11350">
        <v>0.53</v>
      </c>
      <c r="J11350">
        <v>5.96</v>
      </c>
      <c r="K11350">
        <v>6.73</v>
      </c>
    </row>
    <row r="11351" spans="1:11" x14ac:dyDescent="0.25">
      <c r="A11351" s="1">
        <v>41913</v>
      </c>
      <c r="B11351" t="s">
        <v>151</v>
      </c>
      <c r="C11351">
        <v>878.33</v>
      </c>
      <c r="D11351">
        <v>501.78</v>
      </c>
      <c r="E11351">
        <v>376.55</v>
      </c>
      <c r="F11351">
        <v>398.73</v>
      </c>
      <c r="G11351">
        <v>324.14999999999998</v>
      </c>
      <c r="H11351">
        <v>609.71</v>
      </c>
      <c r="I11351">
        <v>0.32</v>
      </c>
      <c r="J11351">
        <v>7.65</v>
      </c>
      <c r="K11351">
        <v>7.69</v>
      </c>
    </row>
    <row r="11352" spans="1:11" x14ac:dyDescent="0.25">
      <c r="A11352" s="1">
        <v>41913</v>
      </c>
      <c r="B11352" t="s">
        <v>152</v>
      </c>
      <c r="C11352">
        <v>908.36</v>
      </c>
      <c r="D11352">
        <v>533.79</v>
      </c>
      <c r="E11352">
        <v>374.57</v>
      </c>
      <c r="F11352">
        <v>427.05</v>
      </c>
      <c r="G11352">
        <v>369.43</v>
      </c>
      <c r="H11352">
        <v>576.29</v>
      </c>
      <c r="I11352">
        <v>0.2</v>
      </c>
      <c r="J11352">
        <v>5.94</v>
      </c>
      <c r="K11352">
        <v>6.07</v>
      </c>
    </row>
    <row r="11353" spans="1:11" x14ac:dyDescent="0.25">
      <c r="A11353" s="1">
        <v>41913</v>
      </c>
      <c r="B11353" t="s">
        <v>153</v>
      </c>
      <c r="C11353">
        <v>931.85</v>
      </c>
      <c r="D11353">
        <v>523.9</v>
      </c>
      <c r="E11353">
        <v>407.95</v>
      </c>
      <c r="F11353">
        <v>531.73</v>
      </c>
      <c r="G11353">
        <v>458.04</v>
      </c>
      <c r="H11353">
        <v>699.22</v>
      </c>
      <c r="I11353">
        <v>-0.19</v>
      </c>
      <c r="J11353">
        <v>5.45</v>
      </c>
      <c r="K11353">
        <v>5.95</v>
      </c>
    </row>
    <row r="11354" spans="1:11" x14ac:dyDescent="0.25">
      <c r="A11354" s="1">
        <v>41913</v>
      </c>
      <c r="B11354" t="s">
        <v>154</v>
      </c>
      <c r="C11354">
        <v>894.36</v>
      </c>
      <c r="D11354">
        <v>529.07000000000005</v>
      </c>
      <c r="E11354">
        <v>365.29</v>
      </c>
      <c r="F11354">
        <v>472.45</v>
      </c>
      <c r="G11354">
        <v>409.4</v>
      </c>
      <c r="H11354">
        <v>663.64</v>
      </c>
      <c r="I11354">
        <v>-0.55000000000000004</v>
      </c>
      <c r="J11354">
        <v>6.06</v>
      </c>
      <c r="K11354">
        <v>6.25</v>
      </c>
    </row>
    <row r="11355" spans="1:11" x14ac:dyDescent="0.25">
      <c r="A11355" s="1">
        <v>41913</v>
      </c>
      <c r="B11355" t="s">
        <v>155</v>
      </c>
      <c r="C11355">
        <v>959.98</v>
      </c>
      <c r="D11355">
        <v>553.41999999999996</v>
      </c>
      <c r="E11355">
        <v>406.56</v>
      </c>
      <c r="F11355">
        <v>424.03</v>
      </c>
      <c r="G11355">
        <v>367</v>
      </c>
      <c r="H11355">
        <v>570.83000000000004</v>
      </c>
      <c r="I11355">
        <v>0.12</v>
      </c>
      <c r="J11355">
        <v>7.17</v>
      </c>
      <c r="K11355">
        <v>7.36</v>
      </c>
    </row>
    <row r="11356" spans="1:11" x14ac:dyDescent="0.25">
      <c r="A11356" s="1">
        <v>41944</v>
      </c>
      <c r="B11356" t="s">
        <v>1</v>
      </c>
      <c r="C11356">
        <v>907.43</v>
      </c>
      <c r="D11356">
        <v>494.93</v>
      </c>
      <c r="E11356">
        <v>412.5</v>
      </c>
      <c r="F11356">
        <v>454.19</v>
      </c>
      <c r="G11356">
        <v>374.85</v>
      </c>
      <c r="H11356">
        <v>651.04</v>
      </c>
      <c r="I11356">
        <v>0.2</v>
      </c>
      <c r="J11356">
        <v>5.5</v>
      </c>
      <c r="K11356">
        <v>6.54</v>
      </c>
    </row>
    <row r="11357" spans="1:11" x14ac:dyDescent="0.25">
      <c r="A11357" s="1">
        <v>41944</v>
      </c>
      <c r="B11357" t="s">
        <v>126</v>
      </c>
      <c r="C11357">
        <v>921.38</v>
      </c>
      <c r="D11357">
        <v>529.42999999999995</v>
      </c>
      <c r="E11357">
        <v>391.95</v>
      </c>
      <c r="F11357">
        <v>459.02</v>
      </c>
      <c r="G11357">
        <v>391.23</v>
      </c>
      <c r="H11357">
        <v>631.84</v>
      </c>
      <c r="I11357">
        <v>7.0000000000000007E-2</v>
      </c>
      <c r="J11357">
        <v>5.77</v>
      </c>
      <c r="K11357">
        <v>6.27</v>
      </c>
    </row>
    <row r="11358" spans="1:11" x14ac:dyDescent="0.25">
      <c r="A11358" s="1">
        <v>41944</v>
      </c>
      <c r="B11358" t="s">
        <v>127</v>
      </c>
      <c r="C11358">
        <v>846.69</v>
      </c>
      <c r="D11358">
        <v>485.57</v>
      </c>
      <c r="E11358">
        <v>361.12</v>
      </c>
      <c r="F11358">
        <v>457.36</v>
      </c>
      <c r="G11358">
        <v>374.66</v>
      </c>
      <c r="H11358">
        <v>698.62</v>
      </c>
      <c r="I11358">
        <v>0.76</v>
      </c>
      <c r="J11358">
        <v>5.01</v>
      </c>
      <c r="K11358">
        <v>6.34</v>
      </c>
    </row>
    <row r="11359" spans="1:11" x14ac:dyDescent="0.25">
      <c r="A11359" s="1">
        <v>41944</v>
      </c>
      <c r="B11359" t="s">
        <v>113</v>
      </c>
      <c r="C11359">
        <v>945.19</v>
      </c>
      <c r="D11359">
        <v>491.89</v>
      </c>
      <c r="E11359">
        <v>453.3</v>
      </c>
      <c r="F11359">
        <v>452.42</v>
      </c>
      <c r="G11359">
        <v>373.24</v>
      </c>
      <c r="H11359">
        <v>632.77</v>
      </c>
      <c r="I11359">
        <v>-0.18</v>
      </c>
      <c r="J11359">
        <v>5.59</v>
      </c>
      <c r="K11359">
        <v>6.97</v>
      </c>
    </row>
    <row r="11360" spans="1:11" x14ac:dyDescent="0.25">
      <c r="A11360" s="1">
        <v>41944</v>
      </c>
      <c r="B11360" t="s">
        <v>128</v>
      </c>
      <c r="C11360">
        <v>923.36</v>
      </c>
      <c r="D11360">
        <v>473.46</v>
      </c>
      <c r="E11360">
        <v>449.9</v>
      </c>
      <c r="F11360">
        <v>441.7</v>
      </c>
      <c r="G11360">
        <v>351.41</v>
      </c>
      <c r="H11360">
        <v>658.19</v>
      </c>
      <c r="I11360">
        <v>0.27</v>
      </c>
      <c r="J11360">
        <v>5.67</v>
      </c>
      <c r="K11360">
        <v>5.94</v>
      </c>
    </row>
    <row r="11361" spans="1:11" x14ac:dyDescent="0.25">
      <c r="A11361" s="1">
        <v>41944</v>
      </c>
      <c r="B11361" t="s">
        <v>129</v>
      </c>
      <c r="C11361">
        <v>923.53</v>
      </c>
      <c r="D11361">
        <v>534.54</v>
      </c>
      <c r="E11361">
        <v>388.99</v>
      </c>
      <c r="F11361">
        <v>471.47</v>
      </c>
      <c r="G11361">
        <v>407.18</v>
      </c>
      <c r="H11361">
        <v>642.12</v>
      </c>
      <c r="I11361">
        <v>0.09</v>
      </c>
      <c r="J11361">
        <v>6.21</v>
      </c>
      <c r="K11361">
        <v>6.42</v>
      </c>
    </row>
    <row r="11362" spans="1:11" x14ac:dyDescent="0.25">
      <c r="A11362" s="1">
        <v>41944</v>
      </c>
      <c r="B11362" t="s">
        <v>130</v>
      </c>
      <c r="C11362">
        <v>974.4</v>
      </c>
      <c r="D11362">
        <v>567.82000000000005</v>
      </c>
      <c r="E11362">
        <v>406.58</v>
      </c>
      <c r="F11362">
        <v>543.25</v>
      </c>
      <c r="G11362">
        <v>432.43</v>
      </c>
      <c r="H11362">
        <v>929.19</v>
      </c>
      <c r="I11362">
        <v>0.05</v>
      </c>
      <c r="J11362">
        <v>5.86</v>
      </c>
      <c r="K11362">
        <v>6.36</v>
      </c>
    </row>
    <row r="11363" spans="1:11" x14ac:dyDescent="0.25">
      <c r="A11363" s="1">
        <v>41944</v>
      </c>
      <c r="B11363" t="s">
        <v>131</v>
      </c>
      <c r="C11363">
        <v>1016.1</v>
      </c>
      <c r="D11363">
        <v>590.89</v>
      </c>
      <c r="E11363">
        <v>425.21</v>
      </c>
      <c r="F11363">
        <v>539.42999999999995</v>
      </c>
      <c r="G11363">
        <v>429.13</v>
      </c>
      <c r="H11363">
        <v>875.63</v>
      </c>
      <c r="I11363">
        <v>0.37</v>
      </c>
      <c r="J11363">
        <v>6.86</v>
      </c>
      <c r="K11363">
        <v>7.46</v>
      </c>
    </row>
    <row r="11364" spans="1:11" x14ac:dyDescent="0.25">
      <c r="A11364" s="1">
        <v>41944</v>
      </c>
      <c r="B11364" t="s">
        <v>132</v>
      </c>
      <c r="C11364">
        <v>909.94</v>
      </c>
      <c r="D11364">
        <v>521.97</v>
      </c>
      <c r="E11364">
        <v>387.97</v>
      </c>
      <c r="F11364">
        <v>445.44</v>
      </c>
      <c r="G11364">
        <v>385.39</v>
      </c>
      <c r="H11364">
        <v>585.12</v>
      </c>
      <c r="I11364">
        <v>0.17</v>
      </c>
      <c r="J11364">
        <v>4.3499999999999996</v>
      </c>
      <c r="K11364">
        <v>4.88</v>
      </c>
    </row>
    <row r="11365" spans="1:11" x14ac:dyDescent="0.25">
      <c r="A11365" s="1">
        <v>41944</v>
      </c>
      <c r="B11365" t="s">
        <v>133</v>
      </c>
      <c r="C11365">
        <v>996.06</v>
      </c>
      <c r="D11365">
        <v>546.08000000000004</v>
      </c>
      <c r="E11365">
        <v>449.98</v>
      </c>
      <c r="F11365">
        <v>413.77</v>
      </c>
      <c r="G11365">
        <v>359.46</v>
      </c>
      <c r="H11365">
        <v>549.9</v>
      </c>
      <c r="I11365">
        <v>-0.34</v>
      </c>
      <c r="J11365">
        <v>7.09</v>
      </c>
      <c r="K11365">
        <v>7.37</v>
      </c>
    </row>
    <row r="11366" spans="1:11" x14ac:dyDescent="0.25">
      <c r="A11366" s="1">
        <v>41944</v>
      </c>
      <c r="B11366" t="s">
        <v>134</v>
      </c>
      <c r="C11366">
        <v>893.59</v>
      </c>
      <c r="D11366">
        <v>509.51</v>
      </c>
      <c r="E11366">
        <v>384.08</v>
      </c>
      <c r="F11366">
        <v>428.17</v>
      </c>
      <c r="G11366">
        <v>379.2</v>
      </c>
      <c r="H11366">
        <v>534.41</v>
      </c>
      <c r="I11366">
        <v>-0.14000000000000001</v>
      </c>
      <c r="J11366">
        <v>5.58</v>
      </c>
      <c r="K11366">
        <v>6.06</v>
      </c>
    </row>
    <row r="11367" spans="1:11" x14ac:dyDescent="0.25">
      <c r="A11367" s="1">
        <v>41944</v>
      </c>
      <c r="B11367" t="s">
        <v>135</v>
      </c>
      <c r="C11367">
        <v>899.96</v>
      </c>
      <c r="D11367">
        <v>537.79</v>
      </c>
      <c r="E11367">
        <v>362.17</v>
      </c>
      <c r="F11367">
        <v>437.07</v>
      </c>
      <c r="G11367">
        <v>370.16</v>
      </c>
      <c r="H11367">
        <v>627.15</v>
      </c>
      <c r="I11367">
        <v>0.76</v>
      </c>
      <c r="J11367">
        <v>8.32</v>
      </c>
      <c r="K11367">
        <v>8.9600000000000009</v>
      </c>
    </row>
    <row r="11368" spans="1:11" x14ac:dyDescent="0.25">
      <c r="A11368" s="1">
        <v>41944</v>
      </c>
      <c r="B11368" t="s">
        <v>136</v>
      </c>
      <c r="C11368">
        <v>958.86</v>
      </c>
      <c r="D11368">
        <v>558.67999999999995</v>
      </c>
      <c r="E11368">
        <v>400.18</v>
      </c>
      <c r="F11368">
        <v>504.1</v>
      </c>
      <c r="G11368">
        <v>437.07</v>
      </c>
      <c r="H11368">
        <v>719.05</v>
      </c>
      <c r="I11368">
        <v>0.21</v>
      </c>
      <c r="J11368">
        <v>7.1</v>
      </c>
      <c r="K11368">
        <v>7.49</v>
      </c>
    </row>
    <row r="11369" spans="1:11" x14ac:dyDescent="0.25">
      <c r="A11369" s="1">
        <v>41944</v>
      </c>
      <c r="B11369" t="s">
        <v>137</v>
      </c>
      <c r="C11369">
        <v>863.77</v>
      </c>
      <c r="D11369">
        <v>503.81</v>
      </c>
      <c r="E11369">
        <v>359.96</v>
      </c>
      <c r="F11369">
        <v>455.04</v>
      </c>
      <c r="G11369">
        <v>346.69</v>
      </c>
      <c r="H11369">
        <v>890.66</v>
      </c>
      <c r="I11369">
        <v>-0.5</v>
      </c>
      <c r="J11369">
        <v>0.4</v>
      </c>
      <c r="K11369">
        <v>0.92</v>
      </c>
    </row>
    <row r="11370" spans="1:11" x14ac:dyDescent="0.25">
      <c r="A11370" s="1">
        <v>41944</v>
      </c>
      <c r="B11370" t="s">
        <v>138</v>
      </c>
      <c r="C11370">
        <v>851.73</v>
      </c>
      <c r="D11370">
        <v>513.38</v>
      </c>
      <c r="E11370">
        <v>338.35</v>
      </c>
      <c r="F11370">
        <v>566</v>
      </c>
      <c r="G11370">
        <v>465.17</v>
      </c>
      <c r="H11370">
        <v>891.17</v>
      </c>
      <c r="I11370">
        <v>0.54</v>
      </c>
      <c r="J11370">
        <v>2.46</v>
      </c>
      <c r="K11370">
        <v>7.4</v>
      </c>
    </row>
    <row r="11371" spans="1:11" x14ac:dyDescent="0.25">
      <c r="A11371" s="1">
        <v>41944</v>
      </c>
      <c r="B11371" t="s">
        <v>139</v>
      </c>
      <c r="C11371">
        <v>843.12</v>
      </c>
      <c r="D11371">
        <v>496.92</v>
      </c>
      <c r="E11371">
        <v>346.2</v>
      </c>
      <c r="F11371">
        <v>486.94</v>
      </c>
      <c r="G11371">
        <v>399.94</v>
      </c>
      <c r="H11371">
        <v>784.15</v>
      </c>
      <c r="I11371">
        <v>-0.02</v>
      </c>
      <c r="J11371">
        <v>5.14</v>
      </c>
      <c r="K11371">
        <v>5.0999999999999996</v>
      </c>
    </row>
    <row r="11372" spans="1:11" x14ac:dyDescent="0.25">
      <c r="A11372" s="1">
        <v>41944</v>
      </c>
      <c r="B11372" t="s">
        <v>140</v>
      </c>
      <c r="C11372">
        <v>790.55</v>
      </c>
      <c r="D11372">
        <v>466.46</v>
      </c>
      <c r="E11372">
        <v>324.08999999999997</v>
      </c>
      <c r="F11372">
        <v>398.42</v>
      </c>
      <c r="G11372">
        <v>329.52</v>
      </c>
      <c r="H11372">
        <v>603.05999999999995</v>
      </c>
      <c r="I11372">
        <v>0.5</v>
      </c>
      <c r="J11372">
        <v>2.1800000000000002</v>
      </c>
      <c r="K11372">
        <v>2.44</v>
      </c>
    </row>
    <row r="11373" spans="1:11" x14ac:dyDescent="0.25">
      <c r="A11373" s="1">
        <v>41944</v>
      </c>
      <c r="B11373" t="s">
        <v>141</v>
      </c>
      <c r="C11373">
        <v>900.69</v>
      </c>
      <c r="D11373">
        <v>528.39</v>
      </c>
      <c r="E11373">
        <v>372.3</v>
      </c>
      <c r="F11373">
        <v>498.03</v>
      </c>
      <c r="G11373">
        <v>420.26</v>
      </c>
      <c r="H11373">
        <v>726.96</v>
      </c>
      <c r="I11373">
        <v>0.68</v>
      </c>
      <c r="J11373">
        <v>7.8</v>
      </c>
      <c r="K11373">
        <v>7.85</v>
      </c>
    </row>
    <row r="11374" spans="1:11" x14ac:dyDescent="0.25">
      <c r="A11374" s="1">
        <v>41944</v>
      </c>
      <c r="B11374" t="s">
        <v>142</v>
      </c>
      <c r="C11374">
        <v>857.23</v>
      </c>
      <c r="D11374">
        <v>486.17</v>
      </c>
      <c r="E11374">
        <v>371.06</v>
      </c>
      <c r="F11374">
        <v>458.35</v>
      </c>
      <c r="G11374">
        <v>362.26</v>
      </c>
      <c r="H11374">
        <v>741.26</v>
      </c>
      <c r="I11374">
        <v>3.98</v>
      </c>
      <c r="J11374">
        <v>8.35</v>
      </c>
      <c r="K11374">
        <v>12.9</v>
      </c>
    </row>
    <row r="11375" spans="1:11" x14ac:dyDescent="0.25">
      <c r="A11375" s="1">
        <v>41944</v>
      </c>
      <c r="B11375" t="s">
        <v>143</v>
      </c>
      <c r="C11375">
        <v>827.3</v>
      </c>
      <c r="D11375">
        <v>475.44</v>
      </c>
      <c r="E11375">
        <v>351.86</v>
      </c>
      <c r="F11375">
        <v>413.36</v>
      </c>
      <c r="G11375">
        <v>351.96</v>
      </c>
      <c r="H11375">
        <v>561.67999999999995</v>
      </c>
      <c r="I11375">
        <v>0.85</v>
      </c>
      <c r="J11375">
        <v>4.1500000000000004</v>
      </c>
      <c r="K11375">
        <v>4.33</v>
      </c>
    </row>
    <row r="11376" spans="1:11" x14ac:dyDescent="0.25">
      <c r="A11376" s="1">
        <v>41944</v>
      </c>
      <c r="B11376" t="s">
        <v>144</v>
      </c>
      <c r="C11376">
        <v>807.59</v>
      </c>
      <c r="D11376">
        <v>458.01</v>
      </c>
      <c r="E11376">
        <v>349.58</v>
      </c>
      <c r="F11376">
        <v>429.13</v>
      </c>
      <c r="G11376">
        <v>341.97</v>
      </c>
      <c r="H11376">
        <v>703.31</v>
      </c>
      <c r="I11376">
        <v>0.05</v>
      </c>
      <c r="J11376">
        <v>5.7</v>
      </c>
      <c r="K11376">
        <v>5.98</v>
      </c>
    </row>
    <row r="11377" spans="1:11" x14ac:dyDescent="0.25">
      <c r="A11377" s="1">
        <v>41944</v>
      </c>
      <c r="B11377" t="s">
        <v>145</v>
      </c>
      <c r="C11377">
        <v>837.68</v>
      </c>
      <c r="D11377">
        <v>461.89</v>
      </c>
      <c r="E11377">
        <v>375.79</v>
      </c>
      <c r="F11377">
        <v>443.11</v>
      </c>
      <c r="G11377">
        <v>373.12</v>
      </c>
      <c r="H11377">
        <v>614.29999999999995</v>
      </c>
      <c r="I11377">
        <v>0.08</v>
      </c>
      <c r="J11377">
        <v>5.73</v>
      </c>
      <c r="K11377">
        <v>6.69</v>
      </c>
    </row>
    <row r="11378" spans="1:11" x14ac:dyDescent="0.25">
      <c r="A11378" s="1">
        <v>41944</v>
      </c>
      <c r="B11378" t="s">
        <v>146</v>
      </c>
      <c r="C11378">
        <v>839.14</v>
      </c>
      <c r="D11378">
        <v>465.46</v>
      </c>
      <c r="E11378">
        <v>373.68</v>
      </c>
      <c r="F11378">
        <v>461.83</v>
      </c>
      <c r="G11378">
        <v>390.67</v>
      </c>
      <c r="H11378">
        <v>643.01</v>
      </c>
      <c r="I11378">
        <v>-0.56999999999999995</v>
      </c>
      <c r="J11378">
        <v>2.71</v>
      </c>
      <c r="K11378">
        <v>6.29</v>
      </c>
    </row>
    <row r="11379" spans="1:11" x14ac:dyDescent="0.25">
      <c r="A11379" s="1">
        <v>41944</v>
      </c>
      <c r="B11379" t="s">
        <v>2</v>
      </c>
      <c r="C11379">
        <v>830.61</v>
      </c>
      <c r="D11379">
        <v>456.05</v>
      </c>
      <c r="E11379">
        <v>374.56</v>
      </c>
      <c r="F11379">
        <v>460.74</v>
      </c>
      <c r="G11379">
        <v>363.18</v>
      </c>
      <c r="H11379">
        <v>722.28</v>
      </c>
      <c r="I11379">
        <v>0.59</v>
      </c>
      <c r="J11379">
        <v>7.6</v>
      </c>
      <c r="K11379">
        <v>7.88</v>
      </c>
    </row>
    <row r="11380" spans="1:11" x14ac:dyDescent="0.25">
      <c r="A11380" s="1">
        <v>41944</v>
      </c>
      <c r="B11380" t="s">
        <v>147</v>
      </c>
      <c r="C11380">
        <v>1041.3699999999999</v>
      </c>
      <c r="D11380">
        <v>527.96</v>
      </c>
      <c r="E11380">
        <v>513.41</v>
      </c>
      <c r="F11380">
        <v>474.61</v>
      </c>
      <c r="G11380">
        <v>371.98</v>
      </c>
      <c r="H11380">
        <v>702.11</v>
      </c>
      <c r="I11380">
        <v>-0.15</v>
      </c>
      <c r="J11380">
        <v>7.81</v>
      </c>
      <c r="K11380">
        <v>8.1300000000000008</v>
      </c>
    </row>
    <row r="11381" spans="1:11" x14ac:dyDescent="0.25">
      <c r="A11381" s="1">
        <v>41944</v>
      </c>
      <c r="B11381" t="s">
        <v>148</v>
      </c>
      <c r="C11381">
        <v>979.72</v>
      </c>
      <c r="D11381">
        <v>496.29</v>
      </c>
      <c r="E11381">
        <v>483.43</v>
      </c>
      <c r="F11381">
        <v>442.45</v>
      </c>
      <c r="G11381">
        <v>364.85</v>
      </c>
      <c r="H11381">
        <v>611.76</v>
      </c>
      <c r="I11381">
        <v>-0.06</v>
      </c>
      <c r="J11381">
        <v>6.06</v>
      </c>
      <c r="K11381">
        <v>6.78</v>
      </c>
    </row>
    <row r="11382" spans="1:11" x14ac:dyDescent="0.25">
      <c r="A11382" s="1">
        <v>41944</v>
      </c>
      <c r="B11382" t="s">
        <v>149</v>
      </c>
      <c r="C11382">
        <v>932.13</v>
      </c>
      <c r="D11382">
        <v>461.66</v>
      </c>
      <c r="E11382">
        <v>470.47</v>
      </c>
      <c r="F11382">
        <v>445.78</v>
      </c>
      <c r="G11382">
        <v>361.23</v>
      </c>
      <c r="H11382">
        <v>626.80999999999995</v>
      </c>
      <c r="I11382">
        <v>0.56000000000000005</v>
      </c>
      <c r="J11382">
        <v>4.4000000000000004</v>
      </c>
      <c r="K11382">
        <v>4.6100000000000003</v>
      </c>
    </row>
    <row r="11383" spans="1:11" x14ac:dyDescent="0.25">
      <c r="A11383" s="1">
        <v>41944</v>
      </c>
      <c r="B11383" t="s">
        <v>150</v>
      </c>
      <c r="C11383">
        <v>958.06</v>
      </c>
      <c r="D11383">
        <v>467.94</v>
      </c>
      <c r="E11383">
        <v>490.12</v>
      </c>
      <c r="F11383">
        <v>518.96</v>
      </c>
      <c r="G11383">
        <v>388.55</v>
      </c>
      <c r="H11383">
        <v>815.42</v>
      </c>
      <c r="I11383">
        <v>0.37</v>
      </c>
      <c r="J11383">
        <v>6.35</v>
      </c>
      <c r="K11383">
        <v>6.57</v>
      </c>
    </row>
    <row r="11384" spans="1:11" x14ac:dyDescent="0.25">
      <c r="A11384" s="1">
        <v>41944</v>
      </c>
      <c r="B11384" t="s">
        <v>151</v>
      </c>
      <c r="C11384">
        <v>875.23</v>
      </c>
      <c r="D11384">
        <v>498.68</v>
      </c>
      <c r="E11384">
        <v>376.55</v>
      </c>
      <c r="F11384">
        <v>397.34</v>
      </c>
      <c r="G11384">
        <v>322.14</v>
      </c>
      <c r="H11384">
        <v>609.71</v>
      </c>
      <c r="I11384">
        <v>-0.35</v>
      </c>
      <c r="J11384">
        <v>7.27</v>
      </c>
      <c r="K11384">
        <v>7.74</v>
      </c>
    </row>
    <row r="11385" spans="1:11" x14ac:dyDescent="0.25">
      <c r="A11385" s="1">
        <v>41944</v>
      </c>
      <c r="B11385" t="s">
        <v>152</v>
      </c>
      <c r="C11385">
        <v>907.24</v>
      </c>
      <c r="D11385">
        <v>532.66999999999996</v>
      </c>
      <c r="E11385">
        <v>374.57</v>
      </c>
      <c r="F11385">
        <v>426.53</v>
      </c>
      <c r="G11385">
        <v>368.65</v>
      </c>
      <c r="H11385">
        <v>576.29</v>
      </c>
      <c r="I11385">
        <v>-0.12</v>
      </c>
      <c r="J11385">
        <v>5.81</v>
      </c>
      <c r="K11385">
        <v>5.94</v>
      </c>
    </row>
    <row r="11386" spans="1:11" x14ac:dyDescent="0.25">
      <c r="A11386" s="1">
        <v>41944</v>
      </c>
      <c r="B11386" t="s">
        <v>153</v>
      </c>
      <c r="C11386">
        <v>929.95</v>
      </c>
      <c r="D11386">
        <v>522</v>
      </c>
      <c r="E11386">
        <v>407.95</v>
      </c>
      <c r="F11386">
        <v>530.66999999999996</v>
      </c>
      <c r="G11386">
        <v>456.4</v>
      </c>
      <c r="H11386">
        <v>699.22</v>
      </c>
      <c r="I11386">
        <v>-0.2</v>
      </c>
      <c r="J11386">
        <v>5.23</v>
      </c>
      <c r="K11386">
        <v>5.77</v>
      </c>
    </row>
    <row r="11387" spans="1:11" x14ac:dyDescent="0.25">
      <c r="A11387" s="1">
        <v>41944</v>
      </c>
      <c r="B11387" t="s">
        <v>154</v>
      </c>
      <c r="C11387">
        <v>897.79</v>
      </c>
      <c r="D11387">
        <v>532.5</v>
      </c>
      <c r="E11387">
        <v>365.29</v>
      </c>
      <c r="F11387">
        <v>474.25</v>
      </c>
      <c r="G11387">
        <v>412.06</v>
      </c>
      <c r="H11387">
        <v>663.64</v>
      </c>
      <c r="I11387">
        <v>0.38</v>
      </c>
      <c r="J11387">
        <v>6.47</v>
      </c>
      <c r="K11387">
        <v>6.48</v>
      </c>
    </row>
    <row r="11388" spans="1:11" x14ac:dyDescent="0.25">
      <c r="A11388" s="1">
        <v>41944</v>
      </c>
      <c r="B11388" t="s">
        <v>155</v>
      </c>
      <c r="C11388">
        <v>962.09</v>
      </c>
      <c r="D11388">
        <v>555.53</v>
      </c>
      <c r="E11388">
        <v>406.56</v>
      </c>
      <c r="F11388">
        <v>424.96</v>
      </c>
      <c r="G11388">
        <v>368.4</v>
      </c>
      <c r="H11388">
        <v>570.83000000000004</v>
      </c>
      <c r="I11388">
        <v>0.22</v>
      </c>
      <c r="J11388">
        <v>7.4</v>
      </c>
      <c r="K11388">
        <v>7.52</v>
      </c>
    </row>
    <row r="11389" spans="1:11" x14ac:dyDescent="0.25">
      <c r="A11389" s="1">
        <v>41974</v>
      </c>
      <c r="B11389" t="s">
        <v>1</v>
      </c>
      <c r="C11389">
        <v>913.32</v>
      </c>
      <c r="D11389">
        <v>497.37</v>
      </c>
      <c r="E11389">
        <v>415.95</v>
      </c>
      <c r="F11389">
        <v>457.14</v>
      </c>
      <c r="G11389">
        <v>376.69</v>
      </c>
      <c r="H11389">
        <v>656.51</v>
      </c>
      <c r="I11389">
        <v>0.65</v>
      </c>
      <c r="J11389">
        <v>6.2</v>
      </c>
      <c r="K11389">
        <v>6.2</v>
      </c>
    </row>
    <row r="11390" spans="1:11" x14ac:dyDescent="0.25">
      <c r="A11390" s="1">
        <v>41974</v>
      </c>
      <c r="B11390" t="s">
        <v>126</v>
      </c>
      <c r="C11390">
        <v>922.27</v>
      </c>
      <c r="D11390">
        <v>531.75</v>
      </c>
      <c r="E11390">
        <v>390.52</v>
      </c>
      <c r="F11390">
        <v>459.48</v>
      </c>
      <c r="G11390">
        <v>392.95</v>
      </c>
      <c r="H11390">
        <v>629.57000000000005</v>
      </c>
      <c r="I11390">
        <v>0.1</v>
      </c>
      <c r="J11390">
        <v>5.89</v>
      </c>
      <c r="K11390">
        <v>5.89</v>
      </c>
    </row>
    <row r="11391" spans="1:11" x14ac:dyDescent="0.25">
      <c r="A11391" s="1">
        <v>41974</v>
      </c>
      <c r="B11391" t="s">
        <v>127</v>
      </c>
      <c r="C11391">
        <v>851.61</v>
      </c>
      <c r="D11391">
        <v>488.89</v>
      </c>
      <c r="E11391">
        <v>362.72</v>
      </c>
      <c r="F11391">
        <v>460.01</v>
      </c>
      <c r="G11391">
        <v>377.2</v>
      </c>
      <c r="H11391">
        <v>701.7</v>
      </c>
      <c r="I11391">
        <v>0.57999999999999996</v>
      </c>
      <c r="J11391">
        <v>5.61</v>
      </c>
      <c r="K11391">
        <v>5.61</v>
      </c>
    </row>
    <row r="11392" spans="1:11" x14ac:dyDescent="0.25">
      <c r="A11392" s="1">
        <v>41974</v>
      </c>
      <c r="B11392" t="s">
        <v>113</v>
      </c>
      <c r="C11392">
        <v>954.31</v>
      </c>
      <c r="D11392">
        <v>493.33</v>
      </c>
      <c r="E11392">
        <v>460.98</v>
      </c>
      <c r="F11392">
        <v>456.76</v>
      </c>
      <c r="G11392">
        <v>374.33</v>
      </c>
      <c r="H11392">
        <v>643.46</v>
      </c>
      <c r="I11392">
        <v>0.96</v>
      </c>
      <c r="J11392">
        <v>6.61</v>
      </c>
      <c r="K11392">
        <v>6.61</v>
      </c>
    </row>
    <row r="11393" spans="1:11" x14ac:dyDescent="0.25">
      <c r="A11393" s="1">
        <v>41974</v>
      </c>
      <c r="B11393" t="s">
        <v>128</v>
      </c>
      <c r="C11393">
        <v>927.22</v>
      </c>
      <c r="D11393">
        <v>476.16</v>
      </c>
      <c r="E11393">
        <v>451.06</v>
      </c>
      <c r="F11393">
        <v>443.55</v>
      </c>
      <c r="G11393">
        <v>353.41</v>
      </c>
      <c r="H11393">
        <v>659.9</v>
      </c>
      <c r="I11393">
        <v>0.42</v>
      </c>
      <c r="J11393">
        <v>6.15</v>
      </c>
      <c r="K11393">
        <v>6.15</v>
      </c>
    </row>
    <row r="11394" spans="1:11" x14ac:dyDescent="0.25">
      <c r="A11394" s="1">
        <v>41974</v>
      </c>
      <c r="B11394" t="s">
        <v>129</v>
      </c>
      <c r="C11394">
        <v>927.03</v>
      </c>
      <c r="D11394">
        <v>538.03</v>
      </c>
      <c r="E11394">
        <v>389</v>
      </c>
      <c r="F11394">
        <v>473.26</v>
      </c>
      <c r="G11394">
        <v>409.83</v>
      </c>
      <c r="H11394">
        <v>642.12</v>
      </c>
      <c r="I11394">
        <v>0.38</v>
      </c>
      <c r="J11394">
        <v>6.6</v>
      </c>
      <c r="K11394">
        <v>6.6</v>
      </c>
    </row>
    <row r="11395" spans="1:11" x14ac:dyDescent="0.25">
      <c r="A11395" s="1">
        <v>41974</v>
      </c>
      <c r="B11395" t="s">
        <v>130</v>
      </c>
      <c r="C11395">
        <v>974.13</v>
      </c>
      <c r="D11395">
        <v>567.21</v>
      </c>
      <c r="E11395">
        <v>406.92</v>
      </c>
      <c r="F11395">
        <v>543.09</v>
      </c>
      <c r="G11395">
        <v>431.95</v>
      </c>
      <c r="H11395">
        <v>929.93</v>
      </c>
      <c r="I11395">
        <v>-0.03</v>
      </c>
      <c r="J11395">
        <v>5.83</v>
      </c>
      <c r="K11395">
        <v>5.83</v>
      </c>
    </row>
    <row r="11396" spans="1:11" x14ac:dyDescent="0.25">
      <c r="A11396" s="1">
        <v>41974</v>
      </c>
      <c r="B11396" t="s">
        <v>131</v>
      </c>
      <c r="C11396">
        <v>1018.3</v>
      </c>
      <c r="D11396">
        <v>599.38</v>
      </c>
      <c r="E11396">
        <v>418.92</v>
      </c>
      <c r="F11396">
        <v>540.62</v>
      </c>
      <c r="G11396">
        <v>435.31</v>
      </c>
      <c r="H11396">
        <v>862.67</v>
      </c>
      <c r="I11396">
        <v>0.22</v>
      </c>
      <c r="J11396">
        <v>7.1</v>
      </c>
      <c r="K11396">
        <v>7.1</v>
      </c>
    </row>
    <row r="11397" spans="1:11" x14ac:dyDescent="0.25">
      <c r="A11397" s="1">
        <v>41974</v>
      </c>
      <c r="B11397" t="s">
        <v>132</v>
      </c>
      <c r="C11397">
        <v>915.87</v>
      </c>
      <c r="D11397">
        <v>528.79</v>
      </c>
      <c r="E11397">
        <v>387.08</v>
      </c>
      <c r="F11397">
        <v>448.33</v>
      </c>
      <c r="G11397">
        <v>390.44</v>
      </c>
      <c r="H11397">
        <v>583.77</v>
      </c>
      <c r="I11397">
        <v>0.65</v>
      </c>
      <c r="J11397">
        <v>5.0199999999999996</v>
      </c>
      <c r="K11397">
        <v>5.0199999999999996</v>
      </c>
    </row>
    <row r="11398" spans="1:11" x14ac:dyDescent="0.25">
      <c r="A11398" s="1">
        <v>41974</v>
      </c>
      <c r="B11398" t="s">
        <v>133</v>
      </c>
      <c r="C11398">
        <v>998.35</v>
      </c>
      <c r="D11398">
        <v>548.37</v>
      </c>
      <c r="E11398">
        <v>449.98</v>
      </c>
      <c r="F11398">
        <v>414.72</v>
      </c>
      <c r="G11398">
        <v>360.97</v>
      </c>
      <c r="H11398">
        <v>549.9</v>
      </c>
      <c r="I11398">
        <v>0.23</v>
      </c>
      <c r="J11398">
        <v>7.35</v>
      </c>
      <c r="K11398">
        <v>7.35</v>
      </c>
    </row>
    <row r="11399" spans="1:11" x14ac:dyDescent="0.25">
      <c r="A11399" s="1">
        <v>41974</v>
      </c>
      <c r="B11399" t="s">
        <v>134</v>
      </c>
      <c r="C11399">
        <v>893.93</v>
      </c>
      <c r="D11399">
        <v>509.85</v>
      </c>
      <c r="E11399">
        <v>384.08</v>
      </c>
      <c r="F11399">
        <v>428.35</v>
      </c>
      <c r="G11399">
        <v>379.46</v>
      </c>
      <c r="H11399">
        <v>534.41</v>
      </c>
      <c r="I11399">
        <v>0.04</v>
      </c>
      <c r="J11399">
        <v>5.61</v>
      </c>
      <c r="K11399">
        <v>5.61</v>
      </c>
    </row>
    <row r="11400" spans="1:11" x14ac:dyDescent="0.25">
      <c r="A11400" s="1">
        <v>41974</v>
      </c>
      <c r="B11400" t="s">
        <v>135</v>
      </c>
      <c r="C11400">
        <v>892.94</v>
      </c>
      <c r="D11400">
        <v>540.19000000000005</v>
      </c>
      <c r="E11400">
        <v>352.75</v>
      </c>
      <c r="F11400">
        <v>433.66</v>
      </c>
      <c r="G11400">
        <v>371.82</v>
      </c>
      <c r="H11400">
        <v>610.85</v>
      </c>
      <c r="I11400">
        <v>-0.78</v>
      </c>
      <c r="J11400">
        <v>7.48</v>
      </c>
      <c r="K11400">
        <v>7.48</v>
      </c>
    </row>
    <row r="11401" spans="1:11" x14ac:dyDescent="0.25">
      <c r="A11401" s="1">
        <v>41974</v>
      </c>
      <c r="B11401" t="s">
        <v>136</v>
      </c>
      <c r="C11401">
        <v>953.45</v>
      </c>
      <c r="D11401">
        <v>555.07000000000005</v>
      </c>
      <c r="E11401">
        <v>398.38</v>
      </c>
      <c r="F11401">
        <v>501.28</v>
      </c>
      <c r="G11401">
        <v>434.23</v>
      </c>
      <c r="H11401">
        <v>715.81</v>
      </c>
      <c r="I11401">
        <v>-0.56000000000000005</v>
      </c>
      <c r="J11401">
        <v>6.5</v>
      </c>
      <c r="K11401">
        <v>6.5</v>
      </c>
    </row>
    <row r="11402" spans="1:11" x14ac:dyDescent="0.25">
      <c r="A11402" s="1">
        <v>41974</v>
      </c>
      <c r="B11402" t="s">
        <v>137</v>
      </c>
      <c r="C11402">
        <v>869.62</v>
      </c>
      <c r="D11402">
        <v>516.28</v>
      </c>
      <c r="E11402">
        <v>353.34</v>
      </c>
      <c r="F11402">
        <v>458.13</v>
      </c>
      <c r="G11402">
        <v>355.28</v>
      </c>
      <c r="H11402">
        <v>874.28</v>
      </c>
      <c r="I11402">
        <v>0.68</v>
      </c>
      <c r="J11402">
        <v>1.07</v>
      </c>
      <c r="K11402">
        <v>1.07</v>
      </c>
    </row>
    <row r="11403" spans="1:11" x14ac:dyDescent="0.25">
      <c r="A11403" s="1">
        <v>41974</v>
      </c>
      <c r="B11403" t="s">
        <v>138</v>
      </c>
      <c r="C11403">
        <v>879.2</v>
      </c>
      <c r="D11403">
        <v>514.02</v>
      </c>
      <c r="E11403">
        <v>365.18</v>
      </c>
      <c r="F11403">
        <v>584.28</v>
      </c>
      <c r="G11403">
        <v>465.73</v>
      </c>
      <c r="H11403">
        <v>961.84</v>
      </c>
      <c r="I11403">
        <v>3.23</v>
      </c>
      <c r="J11403">
        <v>5.75</v>
      </c>
      <c r="K11403">
        <v>5.75</v>
      </c>
    </row>
    <row r="11404" spans="1:11" x14ac:dyDescent="0.25">
      <c r="A11404" s="1">
        <v>41974</v>
      </c>
      <c r="B11404" t="s">
        <v>139</v>
      </c>
      <c r="C11404">
        <v>844.93</v>
      </c>
      <c r="D11404">
        <v>498.72</v>
      </c>
      <c r="E11404">
        <v>346.21</v>
      </c>
      <c r="F11404">
        <v>487.96</v>
      </c>
      <c r="G11404">
        <v>401.38</v>
      </c>
      <c r="H11404">
        <v>784.15</v>
      </c>
      <c r="I11404">
        <v>0.21</v>
      </c>
      <c r="J11404">
        <v>5.36</v>
      </c>
      <c r="K11404">
        <v>5.36</v>
      </c>
    </row>
    <row r="11405" spans="1:11" x14ac:dyDescent="0.25">
      <c r="A11405" s="1">
        <v>41974</v>
      </c>
      <c r="B11405" t="s">
        <v>140</v>
      </c>
      <c r="C11405">
        <v>818.89</v>
      </c>
      <c r="D11405">
        <v>469.91</v>
      </c>
      <c r="E11405">
        <v>348.98</v>
      </c>
      <c r="F11405">
        <v>412.69</v>
      </c>
      <c r="G11405">
        <v>331.96</v>
      </c>
      <c r="H11405">
        <v>649.38</v>
      </c>
      <c r="I11405">
        <v>3.58</v>
      </c>
      <c r="J11405">
        <v>5.86</v>
      </c>
      <c r="K11405">
        <v>5.86</v>
      </c>
    </row>
    <row r="11406" spans="1:11" x14ac:dyDescent="0.25">
      <c r="A11406" s="1">
        <v>41974</v>
      </c>
      <c r="B11406" t="s">
        <v>141</v>
      </c>
      <c r="C11406">
        <v>899.59</v>
      </c>
      <c r="D11406">
        <v>527.16999999999996</v>
      </c>
      <c r="E11406">
        <v>372.42</v>
      </c>
      <c r="F11406">
        <v>497.43</v>
      </c>
      <c r="G11406">
        <v>419.29</v>
      </c>
      <c r="H11406">
        <v>727.18</v>
      </c>
      <c r="I11406">
        <v>-0.12</v>
      </c>
      <c r="J11406">
        <v>7.66</v>
      </c>
      <c r="K11406">
        <v>7.66</v>
      </c>
    </row>
    <row r="11407" spans="1:11" x14ac:dyDescent="0.25">
      <c r="A11407" s="1">
        <v>41974</v>
      </c>
      <c r="B11407" t="s">
        <v>142</v>
      </c>
      <c r="C11407">
        <v>854.88</v>
      </c>
      <c r="D11407">
        <v>483.82</v>
      </c>
      <c r="E11407">
        <v>371.06</v>
      </c>
      <c r="F11407">
        <v>457.11</v>
      </c>
      <c r="G11407">
        <v>360.52</v>
      </c>
      <c r="H11407">
        <v>741.26</v>
      </c>
      <c r="I11407">
        <v>-0.27</v>
      </c>
      <c r="J11407">
        <v>8.07</v>
      </c>
      <c r="K11407">
        <v>8.07</v>
      </c>
    </row>
    <row r="11408" spans="1:11" x14ac:dyDescent="0.25">
      <c r="A11408" s="1">
        <v>41974</v>
      </c>
      <c r="B11408" t="s">
        <v>143</v>
      </c>
      <c r="C11408">
        <v>835.42</v>
      </c>
      <c r="D11408">
        <v>483.56</v>
      </c>
      <c r="E11408">
        <v>351.86</v>
      </c>
      <c r="F11408">
        <v>417.41</v>
      </c>
      <c r="G11408">
        <v>357.98</v>
      </c>
      <c r="H11408">
        <v>561.67999999999995</v>
      </c>
      <c r="I11408">
        <v>0.98</v>
      </c>
      <c r="J11408">
        <v>5.16</v>
      </c>
      <c r="K11408">
        <v>5.16</v>
      </c>
    </row>
    <row r="11409" spans="1:11" x14ac:dyDescent="0.25">
      <c r="A11409" s="1">
        <v>41974</v>
      </c>
      <c r="B11409" t="s">
        <v>144</v>
      </c>
      <c r="C11409">
        <v>804.51</v>
      </c>
      <c r="D11409">
        <v>461.35</v>
      </c>
      <c r="E11409">
        <v>343.16</v>
      </c>
      <c r="F11409">
        <v>427.5</v>
      </c>
      <c r="G11409">
        <v>344.47</v>
      </c>
      <c r="H11409">
        <v>690.37</v>
      </c>
      <c r="I11409">
        <v>-0.38</v>
      </c>
      <c r="J11409">
        <v>5.3</v>
      </c>
      <c r="K11409">
        <v>5.3</v>
      </c>
    </row>
    <row r="11410" spans="1:11" x14ac:dyDescent="0.25">
      <c r="A11410" s="1">
        <v>41974</v>
      </c>
      <c r="B11410" t="s">
        <v>145</v>
      </c>
      <c r="C11410">
        <v>841.52</v>
      </c>
      <c r="D11410">
        <v>465.73</v>
      </c>
      <c r="E11410">
        <v>375.79</v>
      </c>
      <c r="F11410">
        <v>445.15</v>
      </c>
      <c r="G11410">
        <v>376.22</v>
      </c>
      <c r="H11410">
        <v>614.29999999999995</v>
      </c>
      <c r="I11410">
        <v>0.46</v>
      </c>
      <c r="J11410">
        <v>6.22</v>
      </c>
      <c r="K11410">
        <v>6.22</v>
      </c>
    </row>
    <row r="11411" spans="1:11" x14ac:dyDescent="0.25">
      <c r="A11411" s="1">
        <v>41974</v>
      </c>
      <c r="B11411" t="s">
        <v>146</v>
      </c>
      <c r="C11411">
        <v>870.58</v>
      </c>
      <c r="D11411">
        <v>470.56</v>
      </c>
      <c r="E11411">
        <v>400.02</v>
      </c>
      <c r="F11411">
        <v>479.14</v>
      </c>
      <c r="G11411">
        <v>394.96</v>
      </c>
      <c r="H11411">
        <v>688.34</v>
      </c>
      <c r="I11411">
        <v>3.75</v>
      </c>
      <c r="J11411">
        <v>6.55</v>
      </c>
      <c r="K11411">
        <v>6.55</v>
      </c>
    </row>
    <row r="11412" spans="1:11" x14ac:dyDescent="0.25">
      <c r="A11412" s="1">
        <v>41974</v>
      </c>
      <c r="B11412" t="s">
        <v>2</v>
      </c>
      <c r="C11412">
        <v>836.52</v>
      </c>
      <c r="D11412">
        <v>462.43</v>
      </c>
      <c r="E11412">
        <v>374.09</v>
      </c>
      <c r="F11412">
        <v>464.02</v>
      </c>
      <c r="G11412">
        <v>368.26</v>
      </c>
      <c r="H11412">
        <v>721.34</v>
      </c>
      <c r="I11412">
        <v>0.71</v>
      </c>
      <c r="J11412">
        <v>8.35</v>
      </c>
      <c r="K11412">
        <v>8.35</v>
      </c>
    </row>
    <row r="11413" spans="1:11" x14ac:dyDescent="0.25">
      <c r="A11413" s="1">
        <v>41974</v>
      </c>
      <c r="B11413" t="s">
        <v>147</v>
      </c>
      <c r="C11413">
        <v>1044.48</v>
      </c>
      <c r="D11413">
        <v>531.07000000000005</v>
      </c>
      <c r="E11413">
        <v>513.41</v>
      </c>
      <c r="F11413">
        <v>476.03</v>
      </c>
      <c r="G11413">
        <v>374.17</v>
      </c>
      <c r="H11413">
        <v>702.11</v>
      </c>
      <c r="I11413">
        <v>0.3</v>
      </c>
      <c r="J11413">
        <v>8.11</v>
      </c>
      <c r="K11413">
        <v>8.11</v>
      </c>
    </row>
    <row r="11414" spans="1:11" x14ac:dyDescent="0.25">
      <c r="A11414" s="1">
        <v>41974</v>
      </c>
      <c r="B11414" t="s">
        <v>148</v>
      </c>
      <c r="C11414">
        <v>978.13</v>
      </c>
      <c r="D11414">
        <v>494.47</v>
      </c>
      <c r="E11414">
        <v>483.66</v>
      </c>
      <c r="F11414">
        <v>441.74</v>
      </c>
      <c r="G11414">
        <v>363.5</v>
      </c>
      <c r="H11414">
        <v>612.07000000000005</v>
      </c>
      <c r="I11414">
        <v>-0.16</v>
      </c>
      <c r="J11414">
        <v>5.88</v>
      </c>
      <c r="K11414">
        <v>5.88</v>
      </c>
    </row>
    <row r="11415" spans="1:11" x14ac:dyDescent="0.25">
      <c r="A11415" s="1">
        <v>41974</v>
      </c>
      <c r="B11415" t="s">
        <v>149</v>
      </c>
      <c r="C11415">
        <v>933.35</v>
      </c>
      <c r="D11415">
        <v>462.87</v>
      </c>
      <c r="E11415">
        <v>470.48</v>
      </c>
      <c r="F11415">
        <v>446.36</v>
      </c>
      <c r="G11415">
        <v>362.17</v>
      </c>
      <c r="H11415">
        <v>626.80999999999995</v>
      </c>
      <c r="I11415">
        <v>0.13</v>
      </c>
      <c r="J11415">
        <v>4.5599999999999996</v>
      </c>
      <c r="K11415">
        <v>4.5599999999999996</v>
      </c>
    </row>
    <row r="11416" spans="1:11" x14ac:dyDescent="0.25">
      <c r="A11416" s="1">
        <v>41974</v>
      </c>
      <c r="B11416" t="s">
        <v>150</v>
      </c>
      <c r="C11416">
        <v>966.49</v>
      </c>
      <c r="D11416">
        <v>472.07</v>
      </c>
      <c r="E11416">
        <v>494.42</v>
      </c>
      <c r="F11416">
        <v>523.53</v>
      </c>
      <c r="G11416">
        <v>391.97</v>
      </c>
      <c r="H11416">
        <v>822.59</v>
      </c>
      <c r="I11416">
        <v>0.88</v>
      </c>
      <c r="J11416">
        <v>7.29</v>
      </c>
      <c r="K11416">
        <v>7.29</v>
      </c>
    </row>
    <row r="11417" spans="1:11" x14ac:dyDescent="0.25">
      <c r="A11417" s="1">
        <v>41974</v>
      </c>
      <c r="B11417" t="s">
        <v>151</v>
      </c>
      <c r="C11417">
        <v>879.1</v>
      </c>
      <c r="D11417">
        <v>502.45</v>
      </c>
      <c r="E11417">
        <v>376.65</v>
      </c>
      <c r="F11417">
        <v>399.08</v>
      </c>
      <c r="G11417">
        <v>324.58999999999997</v>
      </c>
      <c r="H11417">
        <v>609.9</v>
      </c>
      <c r="I11417">
        <v>0.44</v>
      </c>
      <c r="J11417">
        <v>7.76</v>
      </c>
      <c r="K11417">
        <v>7.76</v>
      </c>
    </row>
    <row r="11418" spans="1:11" x14ac:dyDescent="0.25">
      <c r="A11418" s="1">
        <v>41974</v>
      </c>
      <c r="B11418" t="s">
        <v>152</v>
      </c>
      <c r="C11418">
        <v>905.66</v>
      </c>
      <c r="D11418">
        <v>531.09</v>
      </c>
      <c r="E11418">
        <v>374.57</v>
      </c>
      <c r="F11418">
        <v>425.81</v>
      </c>
      <c r="G11418">
        <v>367.55</v>
      </c>
      <c r="H11418">
        <v>576.29</v>
      </c>
      <c r="I11418">
        <v>-0.17</v>
      </c>
      <c r="J11418">
        <v>5.63</v>
      </c>
      <c r="K11418">
        <v>5.63</v>
      </c>
    </row>
    <row r="11419" spans="1:11" x14ac:dyDescent="0.25">
      <c r="A11419" s="1">
        <v>41974</v>
      </c>
      <c r="B11419" t="s">
        <v>153</v>
      </c>
      <c r="C11419">
        <v>933.62</v>
      </c>
      <c r="D11419">
        <v>525.66999999999996</v>
      </c>
      <c r="E11419">
        <v>407.95</v>
      </c>
      <c r="F11419">
        <v>532.74</v>
      </c>
      <c r="G11419">
        <v>459.59</v>
      </c>
      <c r="H11419">
        <v>699.22</v>
      </c>
      <c r="I11419">
        <v>0.39</v>
      </c>
      <c r="J11419">
        <v>5.65</v>
      </c>
      <c r="K11419">
        <v>5.65</v>
      </c>
    </row>
    <row r="11420" spans="1:11" x14ac:dyDescent="0.25">
      <c r="A11420" s="1">
        <v>41974</v>
      </c>
      <c r="B11420" t="s">
        <v>154</v>
      </c>
      <c r="C11420">
        <v>905.88</v>
      </c>
      <c r="D11420">
        <v>540.58000000000004</v>
      </c>
      <c r="E11420">
        <v>365.3</v>
      </c>
      <c r="F11420">
        <v>478.52</v>
      </c>
      <c r="G11420">
        <v>418.32</v>
      </c>
      <c r="H11420">
        <v>663.64</v>
      </c>
      <c r="I11420">
        <v>0.9</v>
      </c>
      <c r="J11420">
        <v>7.43</v>
      </c>
      <c r="K11420">
        <v>7.43</v>
      </c>
    </row>
    <row r="11421" spans="1:11" x14ac:dyDescent="0.25">
      <c r="A11421" s="1">
        <v>41974</v>
      </c>
      <c r="B11421" t="s">
        <v>155</v>
      </c>
      <c r="C11421">
        <v>962.44</v>
      </c>
      <c r="D11421">
        <v>555.88</v>
      </c>
      <c r="E11421">
        <v>406.56</v>
      </c>
      <c r="F11421">
        <v>425.13</v>
      </c>
      <c r="G11421">
        <v>368.62</v>
      </c>
      <c r="H11421">
        <v>570.83000000000004</v>
      </c>
      <c r="I11421">
        <v>0.04</v>
      </c>
      <c r="J11421">
        <v>7.43</v>
      </c>
      <c r="K11421">
        <v>7.43</v>
      </c>
    </row>
    <row r="11422" spans="1:11" x14ac:dyDescent="0.25">
      <c r="A11422" s="1">
        <v>42005</v>
      </c>
      <c r="B11422" t="s">
        <v>1</v>
      </c>
      <c r="C11422">
        <v>915.22</v>
      </c>
      <c r="D11422">
        <v>498.35</v>
      </c>
      <c r="E11422">
        <v>416.87</v>
      </c>
      <c r="F11422">
        <v>458.1</v>
      </c>
      <c r="G11422">
        <v>377.44</v>
      </c>
      <c r="H11422">
        <v>657.95</v>
      </c>
      <c r="I11422">
        <v>0.21</v>
      </c>
      <c r="J11422">
        <v>0.21</v>
      </c>
      <c r="K11422">
        <v>5.94</v>
      </c>
    </row>
    <row r="11423" spans="1:11" x14ac:dyDescent="0.25">
      <c r="A11423" s="1">
        <v>42005</v>
      </c>
      <c r="B11423" t="s">
        <v>126</v>
      </c>
      <c r="C11423">
        <v>928.95</v>
      </c>
      <c r="D11423">
        <v>536.34</v>
      </c>
      <c r="E11423">
        <v>392.61</v>
      </c>
      <c r="F11423">
        <v>462.79</v>
      </c>
      <c r="G11423">
        <v>396.33</v>
      </c>
      <c r="H11423">
        <v>632.97</v>
      </c>
      <c r="I11423">
        <v>0.72</v>
      </c>
      <c r="J11423">
        <v>0.72</v>
      </c>
      <c r="K11423">
        <v>5.9</v>
      </c>
    </row>
    <row r="11424" spans="1:11" x14ac:dyDescent="0.25">
      <c r="A11424" s="1">
        <v>42005</v>
      </c>
      <c r="B11424" t="s">
        <v>127</v>
      </c>
      <c r="C11424">
        <v>852.37</v>
      </c>
      <c r="D11424">
        <v>488.7</v>
      </c>
      <c r="E11424">
        <v>363.67</v>
      </c>
      <c r="F11424">
        <v>460.43</v>
      </c>
      <c r="G11424">
        <v>377.05</v>
      </c>
      <c r="H11424">
        <v>703.52</v>
      </c>
      <c r="I11424">
        <v>0.09</v>
      </c>
      <c r="J11424">
        <v>0.09</v>
      </c>
      <c r="K11424">
        <v>5.14</v>
      </c>
    </row>
    <row r="11425" spans="1:11" x14ac:dyDescent="0.25">
      <c r="A11425" s="1">
        <v>42005</v>
      </c>
      <c r="B11425" t="s">
        <v>113</v>
      </c>
      <c r="C11425">
        <v>956.23</v>
      </c>
      <c r="D11425">
        <v>495.13</v>
      </c>
      <c r="E11425">
        <v>461.1</v>
      </c>
      <c r="F11425">
        <v>457.67</v>
      </c>
      <c r="G11425">
        <v>375.67</v>
      </c>
      <c r="H11425">
        <v>643.65</v>
      </c>
      <c r="I11425">
        <v>0.2</v>
      </c>
      <c r="J11425">
        <v>0.2</v>
      </c>
      <c r="K11425">
        <v>6.36</v>
      </c>
    </row>
    <row r="11426" spans="1:11" x14ac:dyDescent="0.25">
      <c r="A11426" s="1">
        <v>42005</v>
      </c>
      <c r="B11426" t="s">
        <v>128</v>
      </c>
      <c r="C11426">
        <v>929.21</v>
      </c>
      <c r="D11426">
        <v>476.51</v>
      </c>
      <c r="E11426">
        <v>452.7</v>
      </c>
      <c r="F11426">
        <v>444.48</v>
      </c>
      <c r="G11426">
        <v>353.66</v>
      </c>
      <c r="H11426">
        <v>662.28</v>
      </c>
      <c r="I11426">
        <v>0.21</v>
      </c>
      <c r="J11426">
        <v>0.21</v>
      </c>
      <c r="K11426">
        <v>6</v>
      </c>
    </row>
    <row r="11427" spans="1:11" x14ac:dyDescent="0.25">
      <c r="A11427" s="1">
        <v>42005</v>
      </c>
      <c r="B11427" t="s">
        <v>129</v>
      </c>
      <c r="C11427">
        <v>928</v>
      </c>
      <c r="D11427">
        <v>536.75</v>
      </c>
      <c r="E11427">
        <v>391.25</v>
      </c>
      <c r="F11427">
        <v>473.73</v>
      </c>
      <c r="G11427">
        <v>408.85</v>
      </c>
      <c r="H11427">
        <v>645.84</v>
      </c>
      <c r="I11427">
        <v>0.1</v>
      </c>
      <c r="J11427">
        <v>0.1</v>
      </c>
      <c r="K11427">
        <v>6.53</v>
      </c>
    </row>
    <row r="11428" spans="1:11" x14ac:dyDescent="0.25">
      <c r="A11428" s="1">
        <v>42005</v>
      </c>
      <c r="B11428" t="s">
        <v>130</v>
      </c>
      <c r="C11428">
        <v>977.99</v>
      </c>
      <c r="D11428">
        <v>571.07000000000005</v>
      </c>
      <c r="E11428">
        <v>406.92</v>
      </c>
      <c r="F11428">
        <v>545.26</v>
      </c>
      <c r="G11428">
        <v>434.89</v>
      </c>
      <c r="H11428">
        <v>929.93</v>
      </c>
      <c r="I11428">
        <v>0.4</v>
      </c>
      <c r="J11428">
        <v>0.4</v>
      </c>
      <c r="K11428">
        <v>6.39</v>
      </c>
    </row>
    <row r="11429" spans="1:11" x14ac:dyDescent="0.25">
      <c r="A11429" s="1">
        <v>42005</v>
      </c>
      <c r="B11429" t="s">
        <v>131</v>
      </c>
      <c r="C11429">
        <v>1018.64</v>
      </c>
      <c r="D11429">
        <v>598.12</v>
      </c>
      <c r="E11429">
        <v>420.52</v>
      </c>
      <c r="F11429">
        <v>540.78</v>
      </c>
      <c r="G11429">
        <v>434.4</v>
      </c>
      <c r="H11429">
        <v>865.94</v>
      </c>
      <c r="I11429">
        <v>0.03</v>
      </c>
      <c r="J11429">
        <v>0.03</v>
      </c>
      <c r="K11429">
        <v>6.75</v>
      </c>
    </row>
    <row r="11430" spans="1:11" x14ac:dyDescent="0.25">
      <c r="A11430" s="1">
        <v>42005</v>
      </c>
      <c r="B11430" t="s">
        <v>132</v>
      </c>
      <c r="C11430">
        <v>919.7</v>
      </c>
      <c r="D11430">
        <v>533.07000000000005</v>
      </c>
      <c r="E11430">
        <v>386.63</v>
      </c>
      <c r="F11430">
        <v>450.21</v>
      </c>
      <c r="G11430">
        <v>393.6</v>
      </c>
      <c r="H11430">
        <v>583.07000000000005</v>
      </c>
      <c r="I11430">
        <v>0.42</v>
      </c>
      <c r="J11430">
        <v>0.42</v>
      </c>
      <c r="K11430">
        <v>5.0199999999999996</v>
      </c>
    </row>
    <row r="11431" spans="1:11" x14ac:dyDescent="0.25">
      <c r="A11431" s="1">
        <v>42005</v>
      </c>
      <c r="B11431" t="s">
        <v>133</v>
      </c>
      <c r="C11431">
        <v>1001.54</v>
      </c>
      <c r="D11431">
        <v>553.45000000000005</v>
      </c>
      <c r="E11431">
        <v>448.09</v>
      </c>
      <c r="F11431">
        <v>416.05</v>
      </c>
      <c r="G11431">
        <v>364.33</v>
      </c>
      <c r="H11431">
        <v>547.6</v>
      </c>
      <c r="I11431">
        <v>0.32</v>
      </c>
      <c r="J11431">
        <v>0.32</v>
      </c>
      <c r="K11431">
        <v>6.98</v>
      </c>
    </row>
    <row r="11432" spans="1:11" x14ac:dyDescent="0.25">
      <c r="A11432" s="1">
        <v>42005</v>
      </c>
      <c r="B11432" t="s">
        <v>134</v>
      </c>
      <c r="C11432">
        <v>899.76</v>
      </c>
      <c r="D11432">
        <v>515.67999999999995</v>
      </c>
      <c r="E11432">
        <v>384.08</v>
      </c>
      <c r="F11432">
        <v>431.13</v>
      </c>
      <c r="G11432">
        <v>383.79</v>
      </c>
      <c r="H11432">
        <v>534.41</v>
      </c>
      <c r="I11432">
        <v>0.65</v>
      </c>
      <c r="J11432">
        <v>0.65</v>
      </c>
      <c r="K11432">
        <v>5.76</v>
      </c>
    </row>
    <row r="11433" spans="1:11" x14ac:dyDescent="0.25">
      <c r="A11433" s="1">
        <v>42005</v>
      </c>
      <c r="B11433" t="s">
        <v>135</v>
      </c>
      <c r="C11433">
        <v>933.32</v>
      </c>
      <c r="D11433">
        <v>549.82000000000005</v>
      </c>
      <c r="E11433">
        <v>383.5</v>
      </c>
      <c r="F11433">
        <v>453.26</v>
      </c>
      <c r="G11433">
        <v>378.44</v>
      </c>
      <c r="H11433">
        <v>664.11</v>
      </c>
      <c r="I11433">
        <v>4.5199999999999996</v>
      </c>
      <c r="J11433">
        <v>4.5199999999999996</v>
      </c>
      <c r="K11433">
        <v>8.6</v>
      </c>
    </row>
    <row r="11434" spans="1:11" x14ac:dyDescent="0.25">
      <c r="A11434" s="1">
        <v>42005</v>
      </c>
      <c r="B11434" t="s">
        <v>136</v>
      </c>
      <c r="C11434">
        <v>952.79</v>
      </c>
      <c r="D11434">
        <v>554.41</v>
      </c>
      <c r="E11434">
        <v>398.38</v>
      </c>
      <c r="F11434">
        <v>500.93</v>
      </c>
      <c r="G11434">
        <v>433.71</v>
      </c>
      <c r="H11434">
        <v>715.81</v>
      </c>
      <c r="I11434">
        <v>-7.0000000000000007E-2</v>
      </c>
      <c r="J11434">
        <v>-7.0000000000000007E-2</v>
      </c>
      <c r="K11434">
        <v>4.8600000000000003</v>
      </c>
    </row>
    <row r="11435" spans="1:11" x14ac:dyDescent="0.25">
      <c r="A11435" s="1">
        <v>42005</v>
      </c>
      <c r="B11435" t="s">
        <v>137</v>
      </c>
      <c r="C11435">
        <v>869.41</v>
      </c>
      <c r="D11435">
        <v>513.52</v>
      </c>
      <c r="E11435">
        <v>355.89</v>
      </c>
      <c r="F11435">
        <v>458.04</v>
      </c>
      <c r="G11435">
        <v>353.4</v>
      </c>
      <c r="H11435">
        <v>880.57</v>
      </c>
      <c r="I11435">
        <v>-0.02</v>
      </c>
      <c r="J11435">
        <v>-0.02</v>
      </c>
      <c r="K11435">
        <v>0.89</v>
      </c>
    </row>
    <row r="11436" spans="1:11" x14ac:dyDescent="0.25">
      <c r="A11436" s="1">
        <v>42005</v>
      </c>
      <c r="B11436" t="s">
        <v>138</v>
      </c>
      <c r="C11436">
        <v>878.5</v>
      </c>
      <c r="D11436">
        <v>515.05999999999995</v>
      </c>
      <c r="E11436">
        <v>363.44</v>
      </c>
      <c r="F11436">
        <v>583.80999999999995</v>
      </c>
      <c r="G11436">
        <v>466.66</v>
      </c>
      <c r="H11436">
        <v>957.22</v>
      </c>
      <c r="I11436">
        <v>-0.08</v>
      </c>
      <c r="J11436">
        <v>-0.08</v>
      </c>
      <c r="K11436">
        <v>5.65</v>
      </c>
    </row>
    <row r="11437" spans="1:11" x14ac:dyDescent="0.25">
      <c r="A11437" s="1">
        <v>42005</v>
      </c>
      <c r="B11437" t="s">
        <v>139</v>
      </c>
      <c r="C11437">
        <v>844.43</v>
      </c>
      <c r="D11437">
        <v>496.91</v>
      </c>
      <c r="E11437">
        <v>347.52</v>
      </c>
      <c r="F11437">
        <v>487.67</v>
      </c>
      <c r="G11437">
        <v>399.93</v>
      </c>
      <c r="H11437">
        <v>787.13</v>
      </c>
      <c r="I11437">
        <v>-0.06</v>
      </c>
      <c r="J11437">
        <v>-0.06</v>
      </c>
      <c r="K11437">
        <v>4.8</v>
      </c>
    </row>
    <row r="11438" spans="1:11" x14ac:dyDescent="0.25">
      <c r="A11438" s="1">
        <v>42005</v>
      </c>
      <c r="B11438" t="s">
        <v>140</v>
      </c>
      <c r="C11438">
        <v>819.32</v>
      </c>
      <c r="D11438">
        <v>470.34</v>
      </c>
      <c r="E11438">
        <v>348.98</v>
      </c>
      <c r="F11438">
        <v>412.89</v>
      </c>
      <c r="G11438">
        <v>332.26</v>
      </c>
      <c r="H11438">
        <v>649.38</v>
      </c>
      <c r="I11438">
        <v>0.05</v>
      </c>
      <c r="J11438">
        <v>0.05</v>
      </c>
      <c r="K11438">
        <v>4.8899999999999997</v>
      </c>
    </row>
    <row r="11439" spans="1:11" x14ac:dyDescent="0.25">
      <c r="A11439" s="1">
        <v>42005</v>
      </c>
      <c r="B11439" t="s">
        <v>141</v>
      </c>
      <c r="C11439">
        <v>900.33</v>
      </c>
      <c r="D11439">
        <v>527.91</v>
      </c>
      <c r="E11439">
        <v>372.42</v>
      </c>
      <c r="F11439">
        <v>497.83</v>
      </c>
      <c r="G11439">
        <v>419.88</v>
      </c>
      <c r="H11439">
        <v>727.18</v>
      </c>
      <c r="I11439">
        <v>0.08</v>
      </c>
      <c r="J11439">
        <v>0.08</v>
      </c>
      <c r="K11439">
        <v>7.62</v>
      </c>
    </row>
    <row r="11440" spans="1:11" x14ac:dyDescent="0.25">
      <c r="A11440" s="1">
        <v>42005</v>
      </c>
      <c r="B11440" t="s">
        <v>142</v>
      </c>
      <c r="C11440">
        <v>857.46</v>
      </c>
      <c r="D11440">
        <v>486.4</v>
      </c>
      <c r="E11440">
        <v>371.06</v>
      </c>
      <c r="F11440">
        <v>458.48</v>
      </c>
      <c r="G11440">
        <v>362.43</v>
      </c>
      <c r="H11440">
        <v>741.26</v>
      </c>
      <c r="I11440">
        <v>0.3</v>
      </c>
      <c r="J11440">
        <v>0.3</v>
      </c>
      <c r="K11440">
        <v>7.88</v>
      </c>
    </row>
    <row r="11441" spans="1:11" x14ac:dyDescent="0.25">
      <c r="A11441" s="1">
        <v>42005</v>
      </c>
      <c r="B11441" t="s">
        <v>143</v>
      </c>
      <c r="C11441">
        <v>838.6</v>
      </c>
      <c r="D11441">
        <v>486.74</v>
      </c>
      <c r="E11441">
        <v>351.86</v>
      </c>
      <c r="F11441">
        <v>418.99</v>
      </c>
      <c r="G11441">
        <v>360.35</v>
      </c>
      <c r="H11441">
        <v>561.67999999999995</v>
      </c>
      <c r="I11441">
        <v>0.38</v>
      </c>
      <c r="J11441">
        <v>0.38</v>
      </c>
      <c r="K11441">
        <v>5.05</v>
      </c>
    </row>
    <row r="11442" spans="1:11" x14ac:dyDescent="0.25">
      <c r="A11442" s="1">
        <v>42005</v>
      </c>
      <c r="B11442" t="s">
        <v>144</v>
      </c>
      <c r="C11442">
        <v>809.99</v>
      </c>
      <c r="D11442">
        <v>466.83</v>
      </c>
      <c r="E11442">
        <v>343.16</v>
      </c>
      <c r="F11442">
        <v>430.41</v>
      </c>
      <c r="G11442">
        <v>348.57</v>
      </c>
      <c r="H11442">
        <v>690.37</v>
      </c>
      <c r="I11442">
        <v>0.68</v>
      </c>
      <c r="J11442">
        <v>0.68</v>
      </c>
      <c r="K11442">
        <v>4.6100000000000003</v>
      </c>
    </row>
    <row r="11443" spans="1:11" x14ac:dyDescent="0.25">
      <c r="A11443" s="1">
        <v>42005</v>
      </c>
      <c r="B11443" t="s">
        <v>145</v>
      </c>
      <c r="C11443">
        <v>841.82</v>
      </c>
      <c r="D11443">
        <v>464.3</v>
      </c>
      <c r="E11443">
        <v>377.52</v>
      </c>
      <c r="F11443">
        <v>445.32</v>
      </c>
      <c r="G11443">
        <v>375.05</v>
      </c>
      <c r="H11443">
        <v>617.12</v>
      </c>
      <c r="I11443">
        <v>0.04</v>
      </c>
      <c r="J11443">
        <v>0.04</v>
      </c>
      <c r="K11443">
        <v>5.33</v>
      </c>
    </row>
    <row r="11444" spans="1:11" x14ac:dyDescent="0.25">
      <c r="A11444" s="1">
        <v>42005</v>
      </c>
      <c r="B11444" t="s">
        <v>146</v>
      </c>
      <c r="C11444">
        <v>872.03</v>
      </c>
      <c r="D11444">
        <v>471.85</v>
      </c>
      <c r="E11444">
        <v>400.18</v>
      </c>
      <c r="F11444">
        <v>479.96</v>
      </c>
      <c r="G11444">
        <v>396.03</v>
      </c>
      <c r="H11444">
        <v>688.61</v>
      </c>
      <c r="I11444">
        <v>0.17</v>
      </c>
      <c r="J11444">
        <v>0.17</v>
      </c>
      <c r="K11444">
        <v>6.19</v>
      </c>
    </row>
    <row r="11445" spans="1:11" x14ac:dyDescent="0.25">
      <c r="A11445" s="1">
        <v>42005</v>
      </c>
      <c r="B11445" t="s">
        <v>2</v>
      </c>
      <c r="C11445">
        <v>837.48</v>
      </c>
      <c r="D11445">
        <v>461.8</v>
      </c>
      <c r="E11445">
        <v>375.68</v>
      </c>
      <c r="F11445">
        <v>464.53</v>
      </c>
      <c r="G11445">
        <v>367.75</v>
      </c>
      <c r="H11445">
        <v>724.44</v>
      </c>
      <c r="I11445">
        <v>0.11</v>
      </c>
      <c r="J11445">
        <v>0.11</v>
      </c>
      <c r="K11445">
        <v>8.06</v>
      </c>
    </row>
    <row r="11446" spans="1:11" x14ac:dyDescent="0.25">
      <c r="A11446" s="1">
        <v>42005</v>
      </c>
      <c r="B11446" t="s">
        <v>147</v>
      </c>
      <c r="C11446">
        <v>1046.6300000000001</v>
      </c>
      <c r="D11446">
        <v>533.22</v>
      </c>
      <c r="E11446">
        <v>513.41</v>
      </c>
      <c r="F11446">
        <v>477.03</v>
      </c>
      <c r="G11446">
        <v>375.67</v>
      </c>
      <c r="H11446">
        <v>702.11</v>
      </c>
      <c r="I11446">
        <v>0.21</v>
      </c>
      <c r="J11446">
        <v>0.21</v>
      </c>
      <c r="K11446">
        <v>7.9</v>
      </c>
    </row>
    <row r="11447" spans="1:11" x14ac:dyDescent="0.25">
      <c r="A11447" s="1">
        <v>42005</v>
      </c>
      <c r="B11447" t="s">
        <v>148</v>
      </c>
      <c r="C11447">
        <v>980.3</v>
      </c>
      <c r="D11447">
        <v>496.64</v>
      </c>
      <c r="E11447">
        <v>483.66</v>
      </c>
      <c r="F11447">
        <v>442.71</v>
      </c>
      <c r="G11447">
        <v>365.1</v>
      </c>
      <c r="H11447">
        <v>612.07000000000005</v>
      </c>
      <c r="I11447">
        <v>0.22</v>
      </c>
      <c r="J11447">
        <v>0.22</v>
      </c>
      <c r="K11447">
        <v>5.67</v>
      </c>
    </row>
    <row r="11448" spans="1:11" x14ac:dyDescent="0.25">
      <c r="A11448" s="1">
        <v>42005</v>
      </c>
      <c r="B11448" t="s">
        <v>149</v>
      </c>
      <c r="C11448">
        <v>932.69</v>
      </c>
      <c r="D11448">
        <v>462.22</v>
      </c>
      <c r="E11448">
        <v>470.47</v>
      </c>
      <c r="F11448">
        <v>446.05</v>
      </c>
      <c r="G11448">
        <v>361.66</v>
      </c>
      <c r="H11448">
        <v>626.80999999999995</v>
      </c>
      <c r="I11448">
        <v>-7.0000000000000007E-2</v>
      </c>
      <c r="J11448">
        <v>-7.0000000000000007E-2</v>
      </c>
      <c r="K11448">
        <v>4.3499999999999996</v>
      </c>
    </row>
    <row r="11449" spans="1:11" x14ac:dyDescent="0.25">
      <c r="A11449" s="1">
        <v>42005</v>
      </c>
      <c r="B11449" t="s">
        <v>150</v>
      </c>
      <c r="C11449">
        <v>975.45</v>
      </c>
      <c r="D11449">
        <v>476.26</v>
      </c>
      <c r="E11449">
        <v>499.19</v>
      </c>
      <c r="F11449">
        <v>528.4</v>
      </c>
      <c r="G11449">
        <v>395.46</v>
      </c>
      <c r="H11449">
        <v>830.49</v>
      </c>
      <c r="I11449">
        <v>0.93</v>
      </c>
      <c r="J11449">
        <v>0.93</v>
      </c>
      <c r="K11449">
        <v>7.27</v>
      </c>
    </row>
    <row r="11450" spans="1:11" x14ac:dyDescent="0.25">
      <c r="A11450" s="1">
        <v>42005</v>
      </c>
      <c r="B11450" t="s">
        <v>151</v>
      </c>
      <c r="C11450">
        <v>878.82</v>
      </c>
      <c r="D11450">
        <v>500.74</v>
      </c>
      <c r="E11450">
        <v>378.08</v>
      </c>
      <c r="F11450">
        <v>398.96</v>
      </c>
      <c r="G11450">
        <v>323.49</v>
      </c>
      <c r="H11450">
        <v>612.21</v>
      </c>
      <c r="I11450">
        <v>-0.03</v>
      </c>
      <c r="J11450">
        <v>-0.03</v>
      </c>
      <c r="K11450">
        <v>7.61</v>
      </c>
    </row>
    <row r="11451" spans="1:11" x14ac:dyDescent="0.25">
      <c r="A11451" s="1">
        <v>42005</v>
      </c>
      <c r="B11451" t="s">
        <v>152</v>
      </c>
      <c r="C11451">
        <v>906.19</v>
      </c>
      <c r="D11451">
        <v>531.62</v>
      </c>
      <c r="E11451">
        <v>374.57</v>
      </c>
      <c r="F11451">
        <v>426.07</v>
      </c>
      <c r="G11451">
        <v>367.92</v>
      </c>
      <c r="H11451">
        <v>576.29</v>
      </c>
      <c r="I11451">
        <v>0.06</v>
      </c>
      <c r="J11451">
        <v>0.06</v>
      </c>
      <c r="K11451">
        <v>5.96</v>
      </c>
    </row>
    <row r="11452" spans="1:11" x14ac:dyDescent="0.25">
      <c r="A11452" s="1">
        <v>42005</v>
      </c>
      <c r="B11452" t="s">
        <v>153</v>
      </c>
      <c r="C11452">
        <v>933.62</v>
      </c>
      <c r="D11452">
        <v>525.66999999999996</v>
      </c>
      <c r="E11452">
        <v>407.95</v>
      </c>
      <c r="F11452">
        <v>532.74</v>
      </c>
      <c r="G11452">
        <v>459.59</v>
      </c>
      <c r="H11452">
        <v>699.22</v>
      </c>
      <c r="I11452">
        <v>0</v>
      </c>
      <c r="J11452">
        <v>0</v>
      </c>
      <c r="K11452">
        <v>6.19</v>
      </c>
    </row>
    <row r="11453" spans="1:11" x14ac:dyDescent="0.25">
      <c r="A11453" s="1">
        <v>42005</v>
      </c>
      <c r="B11453" t="s">
        <v>154</v>
      </c>
      <c r="C11453">
        <v>907.16</v>
      </c>
      <c r="D11453">
        <v>534.77</v>
      </c>
      <c r="E11453">
        <v>372.39</v>
      </c>
      <c r="F11453">
        <v>479.19</v>
      </c>
      <c r="G11453">
        <v>413.84</v>
      </c>
      <c r="H11453">
        <v>676.51</v>
      </c>
      <c r="I11453">
        <v>0.14000000000000001</v>
      </c>
      <c r="J11453">
        <v>0.14000000000000001</v>
      </c>
      <c r="K11453">
        <v>6.55</v>
      </c>
    </row>
    <row r="11454" spans="1:11" x14ac:dyDescent="0.25">
      <c r="A11454" s="1">
        <v>42005</v>
      </c>
      <c r="B11454" t="s">
        <v>155</v>
      </c>
      <c r="C11454">
        <v>964.58</v>
      </c>
      <c r="D11454">
        <v>558.02</v>
      </c>
      <c r="E11454">
        <v>406.56</v>
      </c>
      <c r="F11454">
        <v>426.07</v>
      </c>
      <c r="G11454">
        <v>370.02</v>
      </c>
      <c r="H11454">
        <v>570.83000000000004</v>
      </c>
      <c r="I11454">
        <v>0.22</v>
      </c>
      <c r="J11454">
        <v>0.22</v>
      </c>
      <c r="K11454">
        <v>7.36</v>
      </c>
    </row>
    <row r="11455" spans="1:11" x14ac:dyDescent="0.25">
      <c r="A11455" s="1">
        <v>42036</v>
      </c>
      <c r="B11455" t="s">
        <v>1</v>
      </c>
      <c r="C11455">
        <v>916.85</v>
      </c>
      <c r="D11455">
        <v>499.23</v>
      </c>
      <c r="E11455">
        <v>417.62</v>
      </c>
      <c r="F11455">
        <v>458.93</v>
      </c>
      <c r="G11455">
        <v>378.12</v>
      </c>
      <c r="H11455">
        <v>659.14</v>
      </c>
      <c r="I11455">
        <v>0.18</v>
      </c>
      <c r="J11455">
        <v>0.39</v>
      </c>
      <c r="K11455">
        <v>5.67</v>
      </c>
    </row>
    <row r="11456" spans="1:11" x14ac:dyDescent="0.25">
      <c r="A11456" s="1">
        <v>42036</v>
      </c>
      <c r="B11456" t="s">
        <v>126</v>
      </c>
      <c r="C11456">
        <v>930.62</v>
      </c>
      <c r="D11456">
        <v>537.61</v>
      </c>
      <c r="E11456">
        <v>393.01</v>
      </c>
      <c r="F11456">
        <v>463.62</v>
      </c>
      <c r="G11456">
        <v>397.28</v>
      </c>
      <c r="H11456">
        <v>633.6</v>
      </c>
      <c r="I11456">
        <v>0.18</v>
      </c>
      <c r="J11456">
        <v>0.9</v>
      </c>
      <c r="K11456">
        <v>5.2</v>
      </c>
    </row>
    <row r="11457" spans="1:11" x14ac:dyDescent="0.25">
      <c r="A11457" s="1">
        <v>42036</v>
      </c>
      <c r="B11457" t="s">
        <v>127</v>
      </c>
      <c r="C11457">
        <v>854.97</v>
      </c>
      <c r="D11457">
        <v>489.54</v>
      </c>
      <c r="E11457">
        <v>365.43</v>
      </c>
      <c r="F11457">
        <v>461.85</v>
      </c>
      <c r="G11457">
        <v>377.69</v>
      </c>
      <c r="H11457">
        <v>706.9</v>
      </c>
      <c r="I11457">
        <v>0.31</v>
      </c>
      <c r="J11457">
        <v>0.4</v>
      </c>
      <c r="K11457">
        <v>5.09</v>
      </c>
    </row>
    <row r="11458" spans="1:11" x14ac:dyDescent="0.25">
      <c r="A11458" s="1">
        <v>42036</v>
      </c>
      <c r="B11458" t="s">
        <v>113</v>
      </c>
      <c r="C11458">
        <v>956.88</v>
      </c>
      <c r="D11458">
        <v>495.51</v>
      </c>
      <c r="E11458">
        <v>461.37</v>
      </c>
      <c r="F11458">
        <v>457.99</v>
      </c>
      <c r="G11458">
        <v>375.97</v>
      </c>
      <c r="H11458">
        <v>644.04</v>
      </c>
      <c r="I11458">
        <v>7.0000000000000007E-2</v>
      </c>
      <c r="J11458">
        <v>0.27</v>
      </c>
      <c r="K11458">
        <v>5.89</v>
      </c>
    </row>
    <row r="11459" spans="1:11" x14ac:dyDescent="0.25">
      <c r="A11459" s="1">
        <v>42036</v>
      </c>
      <c r="B11459" t="s">
        <v>128</v>
      </c>
      <c r="C11459">
        <v>930.34</v>
      </c>
      <c r="D11459">
        <v>476.88</v>
      </c>
      <c r="E11459">
        <v>453.46</v>
      </c>
      <c r="F11459">
        <v>445.02</v>
      </c>
      <c r="G11459">
        <v>353.94</v>
      </c>
      <c r="H11459">
        <v>663.4</v>
      </c>
      <c r="I11459">
        <v>0.12</v>
      </c>
      <c r="J11459">
        <v>0.33</v>
      </c>
      <c r="K11459">
        <v>5.9</v>
      </c>
    </row>
    <row r="11460" spans="1:11" x14ac:dyDescent="0.25">
      <c r="A11460" s="1">
        <v>42036</v>
      </c>
      <c r="B11460" t="s">
        <v>129</v>
      </c>
      <c r="C11460">
        <v>931.04</v>
      </c>
      <c r="D11460">
        <v>540.27</v>
      </c>
      <c r="E11460">
        <v>390.77</v>
      </c>
      <c r="F11460">
        <v>475.29</v>
      </c>
      <c r="G11460">
        <v>411.54</v>
      </c>
      <c r="H11460">
        <v>645.07000000000005</v>
      </c>
      <c r="I11460">
        <v>0.33</v>
      </c>
      <c r="J11460">
        <v>0.43</v>
      </c>
      <c r="K11460">
        <v>6.55</v>
      </c>
    </row>
    <row r="11461" spans="1:11" x14ac:dyDescent="0.25">
      <c r="A11461" s="1">
        <v>42036</v>
      </c>
      <c r="B11461" t="s">
        <v>130</v>
      </c>
      <c r="C11461">
        <v>977.38</v>
      </c>
      <c r="D11461">
        <v>570.46</v>
      </c>
      <c r="E11461">
        <v>406.92</v>
      </c>
      <c r="F11461">
        <v>544.92999999999995</v>
      </c>
      <c r="G11461">
        <v>434.41</v>
      </c>
      <c r="H11461">
        <v>929.93</v>
      </c>
      <c r="I11461">
        <v>-0.06</v>
      </c>
      <c r="J11461">
        <v>0.34</v>
      </c>
      <c r="K11461">
        <v>3.18</v>
      </c>
    </row>
    <row r="11462" spans="1:11" x14ac:dyDescent="0.25">
      <c r="A11462" s="1">
        <v>42036</v>
      </c>
      <c r="B11462" t="s">
        <v>131</v>
      </c>
      <c r="C11462">
        <v>1016.88</v>
      </c>
      <c r="D11462">
        <v>596.36</v>
      </c>
      <c r="E11462">
        <v>420.52</v>
      </c>
      <c r="F11462">
        <v>539.86</v>
      </c>
      <c r="G11462">
        <v>433.14</v>
      </c>
      <c r="H11462">
        <v>865.94</v>
      </c>
      <c r="I11462">
        <v>-0.17</v>
      </c>
      <c r="J11462">
        <v>-0.14000000000000001</v>
      </c>
      <c r="K11462">
        <v>6.09</v>
      </c>
    </row>
    <row r="11463" spans="1:11" x14ac:dyDescent="0.25">
      <c r="A11463" s="1">
        <v>42036</v>
      </c>
      <c r="B11463" t="s">
        <v>132</v>
      </c>
      <c r="C11463">
        <v>919.43</v>
      </c>
      <c r="D11463">
        <v>532.79999999999995</v>
      </c>
      <c r="E11463">
        <v>386.63</v>
      </c>
      <c r="F11463">
        <v>450.08</v>
      </c>
      <c r="G11463">
        <v>393.4</v>
      </c>
      <c r="H11463">
        <v>583.07000000000005</v>
      </c>
      <c r="I11463">
        <v>-0.03</v>
      </c>
      <c r="J11463">
        <v>0.39</v>
      </c>
      <c r="K11463">
        <v>4.4800000000000004</v>
      </c>
    </row>
    <row r="11464" spans="1:11" x14ac:dyDescent="0.25">
      <c r="A11464" s="1">
        <v>42036</v>
      </c>
      <c r="B11464" t="s">
        <v>133</v>
      </c>
      <c r="C11464">
        <v>1001.39</v>
      </c>
      <c r="D11464">
        <v>553.09</v>
      </c>
      <c r="E11464">
        <v>448.3</v>
      </c>
      <c r="F11464">
        <v>416.01</v>
      </c>
      <c r="G11464">
        <v>364.07</v>
      </c>
      <c r="H11464">
        <v>547.87</v>
      </c>
      <c r="I11464">
        <v>-0.01</v>
      </c>
      <c r="J11464">
        <v>0.31</v>
      </c>
      <c r="K11464">
        <v>6.36</v>
      </c>
    </row>
    <row r="11465" spans="1:11" x14ac:dyDescent="0.25">
      <c r="A11465" s="1">
        <v>42036</v>
      </c>
      <c r="B11465" t="s">
        <v>134</v>
      </c>
      <c r="C11465">
        <v>902.64</v>
      </c>
      <c r="D11465">
        <v>518.55999999999995</v>
      </c>
      <c r="E11465">
        <v>384.08</v>
      </c>
      <c r="F11465">
        <v>432.51</v>
      </c>
      <c r="G11465">
        <v>385.94</v>
      </c>
      <c r="H11465">
        <v>534.41</v>
      </c>
      <c r="I11465">
        <v>0.32</v>
      </c>
      <c r="J11465">
        <v>0.97</v>
      </c>
      <c r="K11465">
        <v>5.01</v>
      </c>
    </row>
    <row r="11466" spans="1:11" x14ac:dyDescent="0.25">
      <c r="A11466" s="1">
        <v>42036</v>
      </c>
      <c r="B11466" t="s">
        <v>135</v>
      </c>
      <c r="C11466">
        <v>934.96</v>
      </c>
      <c r="D11466">
        <v>552.54</v>
      </c>
      <c r="E11466">
        <v>382.42</v>
      </c>
      <c r="F11466">
        <v>454.08</v>
      </c>
      <c r="G11466">
        <v>380.29</v>
      </c>
      <c r="H11466">
        <v>662.25</v>
      </c>
      <c r="I11466">
        <v>0.18</v>
      </c>
      <c r="J11466">
        <v>4.71</v>
      </c>
      <c r="K11466">
        <v>8.6300000000000008</v>
      </c>
    </row>
    <row r="11467" spans="1:11" x14ac:dyDescent="0.25">
      <c r="A11467" s="1">
        <v>42036</v>
      </c>
      <c r="B11467" t="s">
        <v>136</v>
      </c>
      <c r="C11467">
        <v>959.97</v>
      </c>
      <c r="D11467">
        <v>555.51</v>
      </c>
      <c r="E11467">
        <v>404.46</v>
      </c>
      <c r="F11467">
        <v>504.68</v>
      </c>
      <c r="G11467">
        <v>434.58</v>
      </c>
      <c r="H11467">
        <v>726.76</v>
      </c>
      <c r="I11467">
        <v>0.75</v>
      </c>
      <c r="J11467">
        <v>0.68</v>
      </c>
      <c r="K11467">
        <v>5.47</v>
      </c>
    </row>
    <row r="11468" spans="1:11" x14ac:dyDescent="0.25">
      <c r="A11468" s="1">
        <v>42036</v>
      </c>
      <c r="B11468" t="s">
        <v>137</v>
      </c>
      <c r="C11468">
        <v>868.7</v>
      </c>
      <c r="D11468">
        <v>511.54</v>
      </c>
      <c r="E11468">
        <v>357.16</v>
      </c>
      <c r="F11468">
        <v>457.68</v>
      </c>
      <c r="G11468">
        <v>352.02</v>
      </c>
      <c r="H11468">
        <v>883.74</v>
      </c>
      <c r="I11468">
        <v>-0.08</v>
      </c>
      <c r="J11468">
        <v>-0.1</v>
      </c>
      <c r="K11468">
        <v>0.46</v>
      </c>
    </row>
    <row r="11469" spans="1:11" x14ac:dyDescent="0.25">
      <c r="A11469" s="1">
        <v>42036</v>
      </c>
      <c r="B11469" t="s">
        <v>138</v>
      </c>
      <c r="C11469">
        <v>880.63</v>
      </c>
      <c r="D11469">
        <v>517.19000000000005</v>
      </c>
      <c r="E11469">
        <v>363.44</v>
      </c>
      <c r="F11469">
        <v>585.21</v>
      </c>
      <c r="G11469">
        <v>468.57</v>
      </c>
      <c r="H11469">
        <v>957.22</v>
      </c>
      <c r="I11469">
        <v>0.24</v>
      </c>
      <c r="J11469">
        <v>0.16</v>
      </c>
      <c r="K11469">
        <v>5.88</v>
      </c>
    </row>
    <row r="11470" spans="1:11" x14ac:dyDescent="0.25">
      <c r="A11470" s="1">
        <v>42036</v>
      </c>
      <c r="B11470" t="s">
        <v>139</v>
      </c>
      <c r="C11470">
        <v>848.49</v>
      </c>
      <c r="D11470">
        <v>498.93</v>
      </c>
      <c r="E11470">
        <v>349.56</v>
      </c>
      <c r="F11470">
        <v>490.01</v>
      </c>
      <c r="G11470">
        <v>401.57</v>
      </c>
      <c r="H11470">
        <v>791.77</v>
      </c>
      <c r="I11470">
        <v>0.48</v>
      </c>
      <c r="J11470">
        <v>0.42</v>
      </c>
      <c r="K11470">
        <v>4.87</v>
      </c>
    </row>
    <row r="11471" spans="1:11" x14ac:dyDescent="0.25">
      <c r="A11471" s="1">
        <v>42036</v>
      </c>
      <c r="B11471" t="s">
        <v>140</v>
      </c>
      <c r="C11471">
        <v>820.27</v>
      </c>
      <c r="D11471">
        <v>471.31</v>
      </c>
      <c r="E11471">
        <v>348.96</v>
      </c>
      <c r="F11471">
        <v>413.39</v>
      </c>
      <c r="G11471">
        <v>332.96</v>
      </c>
      <c r="H11471">
        <v>649.30999999999995</v>
      </c>
      <c r="I11471">
        <v>0.12</v>
      </c>
      <c r="J11471">
        <v>0.17</v>
      </c>
      <c r="K11471">
        <v>4.8899999999999997</v>
      </c>
    </row>
    <row r="11472" spans="1:11" x14ac:dyDescent="0.25">
      <c r="A11472" s="1">
        <v>42036</v>
      </c>
      <c r="B11472" t="s">
        <v>141</v>
      </c>
      <c r="C11472">
        <v>905.71</v>
      </c>
      <c r="D11472">
        <v>533.29</v>
      </c>
      <c r="E11472">
        <v>372.42</v>
      </c>
      <c r="F11472">
        <v>500.81</v>
      </c>
      <c r="G11472">
        <v>424.16</v>
      </c>
      <c r="H11472">
        <v>727.18</v>
      </c>
      <c r="I11472">
        <v>0.6</v>
      </c>
      <c r="J11472">
        <v>0.68</v>
      </c>
      <c r="K11472">
        <v>7.8</v>
      </c>
    </row>
    <row r="11473" spans="1:11" x14ac:dyDescent="0.25">
      <c r="A11473" s="1">
        <v>42036</v>
      </c>
      <c r="B11473" t="s">
        <v>142</v>
      </c>
      <c r="C11473">
        <v>854.07</v>
      </c>
      <c r="D11473">
        <v>483.01</v>
      </c>
      <c r="E11473">
        <v>371.06</v>
      </c>
      <c r="F11473">
        <v>456.65</v>
      </c>
      <c r="G11473">
        <v>359.89</v>
      </c>
      <c r="H11473">
        <v>741.26</v>
      </c>
      <c r="I11473">
        <v>-0.4</v>
      </c>
      <c r="J11473">
        <v>-0.1</v>
      </c>
      <c r="K11473">
        <v>6.99</v>
      </c>
    </row>
    <row r="11474" spans="1:11" x14ac:dyDescent="0.25">
      <c r="A11474" s="1">
        <v>42036</v>
      </c>
      <c r="B11474" t="s">
        <v>143</v>
      </c>
      <c r="C11474">
        <v>844.96</v>
      </c>
      <c r="D11474">
        <v>489.36</v>
      </c>
      <c r="E11474">
        <v>355.6</v>
      </c>
      <c r="F11474">
        <v>422.18</v>
      </c>
      <c r="G11474">
        <v>362.29</v>
      </c>
      <c r="H11474">
        <v>567.64</v>
      </c>
      <c r="I11474">
        <v>0.76</v>
      </c>
      <c r="J11474">
        <v>1.1399999999999999</v>
      </c>
      <c r="K11474">
        <v>5.73</v>
      </c>
    </row>
    <row r="11475" spans="1:11" x14ac:dyDescent="0.25">
      <c r="A11475" s="1">
        <v>42036</v>
      </c>
      <c r="B11475" t="s">
        <v>144</v>
      </c>
      <c r="C11475">
        <v>819.03</v>
      </c>
      <c r="D11475">
        <v>471.39</v>
      </c>
      <c r="E11475">
        <v>347.64</v>
      </c>
      <c r="F11475">
        <v>435.23</v>
      </c>
      <c r="G11475">
        <v>351.98</v>
      </c>
      <c r="H11475">
        <v>699.41</v>
      </c>
      <c r="I11475">
        <v>1.1200000000000001</v>
      </c>
      <c r="J11475">
        <v>1.81</v>
      </c>
      <c r="K11475">
        <v>5.14</v>
      </c>
    </row>
    <row r="11476" spans="1:11" x14ac:dyDescent="0.25">
      <c r="A11476" s="1">
        <v>42036</v>
      </c>
      <c r="B11476" t="s">
        <v>145</v>
      </c>
      <c r="C11476">
        <v>847.28</v>
      </c>
      <c r="D11476">
        <v>466.37</v>
      </c>
      <c r="E11476">
        <v>380.91</v>
      </c>
      <c r="F11476">
        <v>448.22</v>
      </c>
      <c r="G11476">
        <v>376.74</v>
      </c>
      <c r="H11476">
        <v>622.67999999999995</v>
      </c>
      <c r="I11476">
        <v>0.65</v>
      </c>
      <c r="J11476">
        <v>0.69</v>
      </c>
      <c r="K11476">
        <v>5.61</v>
      </c>
    </row>
    <row r="11477" spans="1:11" x14ac:dyDescent="0.25">
      <c r="A11477" s="1">
        <v>42036</v>
      </c>
      <c r="B11477" t="s">
        <v>146</v>
      </c>
      <c r="C11477">
        <v>871.97</v>
      </c>
      <c r="D11477">
        <v>470.75</v>
      </c>
      <c r="E11477">
        <v>401.22</v>
      </c>
      <c r="F11477">
        <v>479.91</v>
      </c>
      <c r="G11477">
        <v>395.12</v>
      </c>
      <c r="H11477">
        <v>690.4</v>
      </c>
      <c r="I11477">
        <v>-0.01</v>
      </c>
      <c r="J11477">
        <v>0.16</v>
      </c>
      <c r="K11477">
        <v>5.78</v>
      </c>
    </row>
    <row r="11478" spans="1:11" x14ac:dyDescent="0.25">
      <c r="A11478" s="1">
        <v>42036</v>
      </c>
      <c r="B11478" t="s">
        <v>2</v>
      </c>
      <c r="C11478">
        <v>838.63</v>
      </c>
      <c r="D11478">
        <v>463.8</v>
      </c>
      <c r="E11478">
        <v>374.83</v>
      </c>
      <c r="F11478">
        <v>465.18</v>
      </c>
      <c r="G11478">
        <v>369.33</v>
      </c>
      <c r="H11478">
        <v>722.77</v>
      </c>
      <c r="I11478">
        <v>0.14000000000000001</v>
      </c>
      <c r="J11478">
        <v>0.25</v>
      </c>
      <c r="K11478">
        <v>7.54</v>
      </c>
    </row>
    <row r="11479" spans="1:11" x14ac:dyDescent="0.25">
      <c r="A11479" s="1">
        <v>42036</v>
      </c>
      <c r="B11479" t="s">
        <v>147</v>
      </c>
      <c r="C11479">
        <v>1046.93</v>
      </c>
      <c r="D11479">
        <v>533.52</v>
      </c>
      <c r="E11479">
        <v>513.41</v>
      </c>
      <c r="F11479">
        <v>477.18</v>
      </c>
      <c r="G11479">
        <v>375.89</v>
      </c>
      <c r="H11479">
        <v>702.11</v>
      </c>
      <c r="I11479">
        <v>0.03</v>
      </c>
      <c r="J11479">
        <v>0.24</v>
      </c>
      <c r="K11479">
        <v>7.16</v>
      </c>
    </row>
    <row r="11480" spans="1:11" x14ac:dyDescent="0.25">
      <c r="A11480" s="1">
        <v>42036</v>
      </c>
      <c r="B11480" t="s">
        <v>148</v>
      </c>
      <c r="C11480">
        <v>981.48</v>
      </c>
      <c r="D11480">
        <v>497.82</v>
      </c>
      <c r="E11480">
        <v>483.66</v>
      </c>
      <c r="F11480">
        <v>443.25</v>
      </c>
      <c r="G11480">
        <v>365.98</v>
      </c>
      <c r="H11480">
        <v>612.07000000000005</v>
      </c>
      <c r="I11480">
        <v>0.12</v>
      </c>
      <c r="J11480">
        <v>0.34</v>
      </c>
      <c r="K11480">
        <v>5.28</v>
      </c>
    </row>
    <row r="11481" spans="1:11" x14ac:dyDescent="0.25">
      <c r="A11481" s="1">
        <v>42036</v>
      </c>
      <c r="B11481" t="s">
        <v>149</v>
      </c>
      <c r="C11481">
        <v>931.47</v>
      </c>
      <c r="D11481">
        <v>461</v>
      </c>
      <c r="E11481">
        <v>470.47</v>
      </c>
      <c r="F11481">
        <v>445.47</v>
      </c>
      <c r="G11481">
        <v>360.72</v>
      </c>
      <c r="H11481">
        <v>626.80999999999995</v>
      </c>
      <c r="I11481">
        <v>-0.13</v>
      </c>
      <c r="J11481">
        <v>-0.2</v>
      </c>
      <c r="K11481">
        <v>4.22</v>
      </c>
    </row>
    <row r="11482" spans="1:11" x14ac:dyDescent="0.25">
      <c r="A11482" s="1">
        <v>42036</v>
      </c>
      <c r="B11482" t="s">
        <v>150</v>
      </c>
      <c r="C11482">
        <v>976.67</v>
      </c>
      <c r="D11482">
        <v>475.93</v>
      </c>
      <c r="E11482">
        <v>500.74</v>
      </c>
      <c r="F11482">
        <v>529.09</v>
      </c>
      <c r="G11482">
        <v>395.18</v>
      </c>
      <c r="H11482">
        <v>833.06</v>
      </c>
      <c r="I11482">
        <v>0.13</v>
      </c>
      <c r="J11482">
        <v>1.06</v>
      </c>
      <c r="K11482">
        <v>7.19</v>
      </c>
    </row>
    <row r="11483" spans="1:11" x14ac:dyDescent="0.25">
      <c r="A11483" s="1">
        <v>42036</v>
      </c>
      <c r="B11483" t="s">
        <v>151</v>
      </c>
      <c r="C11483">
        <v>883.82</v>
      </c>
      <c r="D11483">
        <v>504.41</v>
      </c>
      <c r="E11483">
        <v>379.41</v>
      </c>
      <c r="F11483">
        <v>401.24</v>
      </c>
      <c r="G11483">
        <v>325.85000000000002</v>
      </c>
      <c r="H11483">
        <v>614.36</v>
      </c>
      <c r="I11483">
        <v>0.56999999999999995</v>
      </c>
      <c r="J11483">
        <v>0.54</v>
      </c>
      <c r="K11483">
        <v>7.53</v>
      </c>
    </row>
    <row r="11484" spans="1:11" x14ac:dyDescent="0.25">
      <c r="A11484" s="1">
        <v>42036</v>
      </c>
      <c r="B11484" t="s">
        <v>152</v>
      </c>
      <c r="C11484">
        <v>913.51</v>
      </c>
      <c r="D11484">
        <v>538.94000000000005</v>
      </c>
      <c r="E11484">
        <v>374.57</v>
      </c>
      <c r="F11484">
        <v>429.52</v>
      </c>
      <c r="G11484">
        <v>372.99</v>
      </c>
      <c r="H11484">
        <v>576.29</v>
      </c>
      <c r="I11484">
        <v>0.81</v>
      </c>
      <c r="J11484">
        <v>0.87</v>
      </c>
      <c r="K11484">
        <v>6.16</v>
      </c>
    </row>
    <row r="11485" spans="1:11" x14ac:dyDescent="0.25">
      <c r="A11485" s="1">
        <v>42036</v>
      </c>
      <c r="B11485" t="s">
        <v>153</v>
      </c>
      <c r="C11485">
        <v>934.54</v>
      </c>
      <c r="D11485">
        <v>526.59</v>
      </c>
      <c r="E11485">
        <v>407.95</v>
      </c>
      <c r="F11485">
        <v>533.27</v>
      </c>
      <c r="G11485">
        <v>460.42</v>
      </c>
      <c r="H11485">
        <v>699.22</v>
      </c>
      <c r="I11485">
        <v>0.1</v>
      </c>
      <c r="J11485">
        <v>0.1</v>
      </c>
      <c r="K11485">
        <v>5.95</v>
      </c>
    </row>
    <row r="11486" spans="1:11" x14ac:dyDescent="0.25">
      <c r="A11486" s="1">
        <v>42036</v>
      </c>
      <c r="B11486" t="s">
        <v>154</v>
      </c>
      <c r="C11486">
        <v>912.72</v>
      </c>
      <c r="D11486">
        <v>541.78</v>
      </c>
      <c r="E11486">
        <v>370.94</v>
      </c>
      <c r="F11486">
        <v>482.11</v>
      </c>
      <c r="G11486">
        <v>419.27</v>
      </c>
      <c r="H11486">
        <v>673.88</v>
      </c>
      <c r="I11486">
        <v>0.61</v>
      </c>
      <c r="J11486">
        <v>0.75</v>
      </c>
      <c r="K11486">
        <v>6.74</v>
      </c>
    </row>
    <row r="11487" spans="1:11" x14ac:dyDescent="0.25">
      <c r="A11487" s="1">
        <v>42036</v>
      </c>
      <c r="B11487" t="s">
        <v>155</v>
      </c>
      <c r="C11487">
        <v>963.98</v>
      </c>
      <c r="D11487">
        <v>557.41999999999996</v>
      </c>
      <c r="E11487">
        <v>406.56</v>
      </c>
      <c r="F11487">
        <v>425.81</v>
      </c>
      <c r="G11487">
        <v>369.61</v>
      </c>
      <c r="H11487">
        <v>570.83000000000004</v>
      </c>
      <c r="I11487">
        <v>-0.06</v>
      </c>
      <c r="J11487">
        <v>0.16</v>
      </c>
      <c r="K11487">
        <v>7.37</v>
      </c>
    </row>
    <row r="11488" spans="1:11" x14ac:dyDescent="0.25">
      <c r="A11488" s="1">
        <v>42064</v>
      </c>
      <c r="B11488" t="s">
        <v>1</v>
      </c>
      <c r="C11488">
        <v>918.95</v>
      </c>
      <c r="D11488">
        <v>500.16</v>
      </c>
      <c r="E11488">
        <v>418.79</v>
      </c>
      <c r="F11488">
        <v>459.98</v>
      </c>
      <c r="G11488">
        <v>378.84</v>
      </c>
      <c r="H11488">
        <v>660.98</v>
      </c>
      <c r="I11488">
        <v>0.23</v>
      </c>
      <c r="J11488">
        <v>0.62</v>
      </c>
      <c r="K11488">
        <v>5.26</v>
      </c>
    </row>
    <row r="11489" spans="1:11" x14ac:dyDescent="0.25">
      <c r="A11489" s="1">
        <v>42064</v>
      </c>
      <c r="B11489" t="s">
        <v>126</v>
      </c>
      <c r="C11489">
        <v>932.72</v>
      </c>
      <c r="D11489">
        <v>539.45000000000005</v>
      </c>
      <c r="E11489">
        <v>393.27</v>
      </c>
      <c r="F11489">
        <v>464.69</v>
      </c>
      <c r="G11489">
        <v>398.63</v>
      </c>
      <c r="H11489">
        <v>634.04</v>
      </c>
      <c r="I11489">
        <v>0.23</v>
      </c>
      <c r="J11489">
        <v>1.1299999999999999</v>
      </c>
      <c r="K11489">
        <v>4.88</v>
      </c>
    </row>
    <row r="11490" spans="1:11" x14ac:dyDescent="0.25">
      <c r="A11490" s="1">
        <v>42064</v>
      </c>
      <c r="B11490" t="s">
        <v>127</v>
      </c>
      <c r="C11490">
        <v>858.03</v>
      </c>
      <c r="D11490">
        <v>489.47</v>
      </c>
      <c r="E11490">
        <v>368.56</v>
      </c>
      <c r="F11490">
        <v>463.52</v>
      </c>
      <c r="G11490">
        <v>377.66</v>
      </c>
      <c r="H11490">
        <v>712.98</v>
      </c>
      <c r="I11490">
        <v>0.36</v>
      </c>
      <c r="J11490">
        <v>0.76</v>
      </c>
      <c r="K11490">
        <v>4.8600000000000003</v>
      </c>
    </row>
    <row r="11491" spans="1:11" x14ac:dyDescent="0.25">
      <c r="A11491" s="1">
        <v>42064</v>
      </c>
      <c r="B11491" t="s">
        <v>113</v>
      </c>
      <c r="C11491">
        <v>957</v>
      </c>
      <c r="D11491">
        <v>495.68</v>
      </c>
      <c r="E11491">
        <v>461.32</v>
      </c>
      <c r="F11491">
        <v>458.04</v>
      </c>
      <c r="G11491">
        <v>376.09</v>
      </c>
      <c r="H11491">
        <v>643.98</v>
      </c>
      <c r="I11491">
        <v>0.01</v>
      </c>
      <c r="J11491">
        <v>0.28000000000000003</v>
      </c>
      <c r="K11491">
        <v>5.08</v>
      </c>
    </row>
    <row r="11492" spans="1:11" x14ac:dyDescent="0.25">
      <c r="A11492" s="1">
        <v>42064</v>
      </c>
      <c r="B11492" t="s">
        <v>128</v>
      </c>
      <c r="C11492">
        <v>937.07</v>
      </c>
      <c r="D11492">
        <v>482.18</v>
      </c>
      <c r="E11492">
        <v>454.89</v>
      </c>
      <c r="F11492">
        <v>448.22</v>
      </c>
      <c r="G11492">
        <v>357.87</v>
      </c>
      <c r="H11492">
        <v>665.53</v>
      </c>
      <c r="I11492">
        <v>0.72</v>
      </c>
      <c r="J11492">
        <v>1.05</v>
      </c>
      <c r="K11492">
        <v>6.13</v>
      </c>
    </row>
    <row r="11493" spans="1:11" x14ac:dyDescent="0.25">
      <c r="A11493" s="1">
        <v>42064</v>
      </c>
      <c r="B11493" t="s">
        <v>129</v>
      </c>
      <c r="C11493">
        <v>931.75</v>
      </c>
      <c r="D11493">
        <v>540.98</v>
      </c>
      <c r="E11493">
        <v>390.77</v>
      </c>
      <c r="F11493">
        <v>475.67</v>
      </c>
      <c r="G11493">
        <v>412.08</v>
      </c>
      <c r="H11493">
        <v>645.07000000000005</v>
      </c>
      <c r="I11493">
        <v>0.08</v>
      </c>
      <c r="J11493">
        <v>0.51</v>
      </c>
      <c r="K11493">
        <v>6.29</v>
      </c>
    </row>
    <row r="11494" spans="1:11" x14ac:dyDescent="0.25">
      <c r="A11494" s="1">
        <v>42064</v>
      </c>
      <c r="B11494" t="s">
        <v>130</v>
      </c>
      <c r="C11494">
        <v>976.19</v>
      </c>
      <c r="D11494">
        <v>569.27</v>
      </c>
      <c r="E11494">
        <v>406.92</v>
      </c>
      <c r="F11494">
        <v>544.28</v>
      </c>
      <c r="G11494">
        <v>433.5</v>
      </c>
      <c r="H11494">
        <v>929.93</v>
      </c>
      <c r="I11494">
        <v>-0.12</v>
      </c>
      <c r="J11494">
        <v>0.22</v>
      </c>
      <c r="K11494">
        <v>2.78</v>
      </c>
    </row>
    <row r="11495" spans="1:11" x14ac:dyDescent="0.25">
      <c r="A11495" s="1">
        <v>42064</v>
      </c>
      <c r="B11495" t="s">
        <v>131</v>
      </c>
      <c r="C11495">
        <v>1021.02</v>
      </c>
      <c r="D11495">
        <v>600.5</v>
      </c>
      <c r="E11495">
        <v>420.52</v>
      </c>
      <c r="F11495">
        <v>542.08000000000004</v>
      </c>
      <c r="G11495">
        <v>436.13</v>
      </c>
      <c r="H11495">
        <v>865.94</v>
      </c>
      <c r="I11495">
        <v>0.41</v>
      </c>
      <c r="J11495">
        <v>0.27</v>
      </c>
      <c r="K11495">
        <v>6.06</v>
      </c>
    </row>
    <row r="11496" spans="1:11" x14ac:dyDescent="0.25">
      <c r="A11496" s="1">
        <v>42064</v>
      </c>
      <c r="B11496" t="s">
        <v>132</v>
      </c>
      <c r="C11496">
        <v>926.1</v>
      </c>
      <c r="D11496">
        <v>539.47</v>
      </c>
      <c r="E11496">
        <v>386.63</v>
      </c>
      <c r="F11496">
        <v>453.36</v>
      </c>
      <c r="G11496">
        <v>398.32</v>
      </c>
      <c r="H11496">
        <v>583.07000000000005</v>
      </c>
      <c r="I11496">
        <v>0.73</v>
      </c>
      <c r="J11496">
        <v>1.1200000000000001</v>
      </c>
      <c r="K11496">
        <v>5.05</v>
      </c>
    </row>
    <row r="11497" spans="1:11" x14ac:dyDescent="0.25">
      <c r="A11497" s="1">
        <v>42064</v>
      </c>
      <c r="B11497" t="s">
        <v>133</v>
      </c>
      <c r="C11497">
        <v>999.12</v>
      </c>
      <c r="D11497">
        <v>551.03</v>
      </c>
      <c r="E11497">
        <v>448.09</v>
      </c>
      <c r="F11497">
        <v>415.05</v>
      </c>
      <c r="G11497">
        <v>362.72</v>
      </c>
      <c r="H11497">
        <v>547.6</v>
      </c>
      <c r="I11497">
        <v>-0.23</v>
      </c>
      <c r="J11497">
        <v>0.08</v>
      </c>
      <c r="K11497">
        <v>6.13</v>
      </c>
    </row>
    <row r="11498" spans="1:11" x14ac:dyDescent="0.25">
      <c r="A11498" s="1">
        <v>42064</v>
      </c>
      <c r="B11498" t="s">
        <v>134</v>
      </c>
      <c r="C11498">
        <v>903.54</v>
      </c>
      <c r="D11498">
        <v>519.46</v>
      </c>
      <c r="E11498">
        <v>384.08</v>
      </c>
      <c r="F11498">
        <v>432.94</v>
      </c>
      <c r="G11498">
        <v>386.59</v>
      </c>
      <c r="H11498">
        <v>534.41</v>
      </c>
      <c r="I11498">
        <v>0.1</v>
      </c>
      <c r="J11498">
        <v>1.07</v>
      </c>
      <c r="K11498">
        <v>4.55</v>
      </c>
    </row>
    <row r="11499" spans="1:11" x14ac:dyDescent="0.25">
      <c r="A11499" s="1">
        <v>42064</v>
      </c>
      <c r="B11499" t="s">
        <v>135</v>
      </c>
      <c r="C11499">
        <v>934.4</v>
      </c>
      <c r="D11499">
        <v>549.66</v>
      </c>
      <c r="E11499">
        <v>384.74</v>
      </c>
      <c r="F11499">
        <v>453.81</v>
      </c>
      <c r="G11499">
        <v>378.32</v>
      </c>
      <c r="H11499">
        <v>666.29</v>
      </c>
      <c r="I11499">
        <v>-0.06</v>
      </c>
      <c r="J11499">
        <v>4.6500000000000004</v>
      </c>
      <c r="K11499">
        <v>5.62</v>
      </c>
    </row>
    <row r="11500" spans="1:11" x14ac:dyDescent="0.25">
      <c r="A11500" s="1">
        <v>42064</v>
      </c>
      <c r="B11500" t="s">
        <v>136</v>
      </c>
      <c r="C11500">
        <v>960.73</v>
      </c>
      <c r="D11500">
        <v>554.78</v>
      </c>
      <c r="E11500">
        <v>405.95</v>
      </c>
      <c r="F11500">
        <v>505.09</v>
      </c>
      <c r="G11500">
        <v>434.01</v>
      </c>
      <c r="H11500">
        <v>729.45</v>
      </c>
      <c r="I11500">
        <v>0.08</v>
      </c>
      <c r="J11500">
        <v>0.76</v>
      </c>
      <c r="K11500">
        <v>5.27</v>
      </c>
    </row>
    <row r="11501" spans="1:11" x14ac:dyDescent="0.25">
      <c r="A11501" s="1">
        <v>42064</v>
      </c>
      <c r="B11501" t="s">
        <v>137</v>
      </c>
      <c r="C11501">
        <v>889.72</v>
      </c>
      <c r="D11501">
        <v>511.17</v>
      </c>
      <c r="E11501">
        <v>378.55</v>
      </c>
      <c r="F11501">
        <v>468.75</v>
      </c>
      <c r="G11501">
        <v>351.78</v>
      </c>
      <c r="H11501">
        <v>936.68</v>
      </c>
      <c r="I11501">
        <v>2.42</v>
      </c>
      <c r="J11501">
        <v>2.3199999999999998</v>
      </c>
      <c r="K11501">
        <v>2.33</v>
      </c>
    </row>
    <row r="11502" spans="1:11" x14ac:dyDescent="0.25">
      <c r="A11502" s="1">
        <v>42064</v>
      </c>
      <c r="B11502" t="s">
        <v>138</v>
      </c>
      <c r="C11502">
        <v>884.32</v>
      </c>
      <c r="D11502">
        <v>518.16999999999996</v>
      </c>
      <c r="E11502">
        <v>366.15</v>
      </c>
      <c r="F11502">
        <v>587.66999999999996</v>
      </c>
      <c r="G11502">
        <v>469.46</v>
      </c>
      <c r="H11502">
        <v>964.4</v>
      </c>
      <c r="I11502">
        <v>0.42</v>
      </c>
      <c r="J11502">
        <v>0.57999999999999996</v>
      </c>
      <c r="K11502">
        <v>5.79</v>
      </c>
    </row>
    <row r="11503" spans="1:11" x14ac:dyDescent="0.25">
      <c r="A11503" s="1">
        <v>42064</v>
      </c>
      <c r="B11503" t="s">
        <v>139</v>
      </c>
      <c r="C11503">
        <v>848.45</v>
      </c>
      <c r="D11503">
        <v>498.89</v>
      </c>
      <c r="E11503">
        <v>349.56</v>
      </c>
      <c r="F11503">
        <v>490.01</v>
      </c>
      <c r="G11503">
        <v>401.53</v>
      </c>
      <c r="H11503">
        <v>791.77</v>
      </c>
      <c r="I11503">
        <v>0</v>
      </c>
      <c r="J11503">
        <v>0.42</v>
      </c>
      <c r="K11503">
        <v>4.3600000000000003</v>
      </c>
    </row>
    <row r="11504" spans="1:11" x14ac:dyDescent="0.25">
      <c r="A11504" s="1">
        <v>42064</v>
      </c>
      <c r="B11504" t="s">
        <v>140</v>
      </c>
      <c r="C11504">
        <v>821.82</v>
      </c>
      <c r="D11504">
        <v>472.86</v>
      </c>
      <c r="E11504">
        <v>348.96</v>
      </c>
      <c r="F11504">
        <v>414.18</v>
      </c>
      <c r="G11504">
        <v>334.06</v>
      </c>
      <c r="H11504">
        <v>649.30999999999995</v>
      </c>
      <c r="I11504">
        <v>0.19</v>
      </c>
      <c r="J11504">
        <v>0.36</v>
      </c>
      <c r="K11504">
        <v>4.78</v>
      </c>
    </row>
    <row r="11505" spans="1:11" x14ac:dyDescent="0.25">
      <c r="A11505" s="1">
        <v>42064</v>
      </c>
      <c r="B11505" t="s">
        <v>141</v>
      </c>
      <c r="C11505">
        <v>907.91</v>
      </c>
      <c r="D11505">
        <v>535.49</v>
      </c>
      <c r="E11505">
        <v>372.42</v>
      </c>
      <c r="F11505">
        <v>502.02</v>
      </c>
      <c r="G11505">
        <v>425.9</v>
      </c>
      <c r="H11505">
        <v>727.18</v>
      </c>
      <c r="I11505">
        <v>0.24</v>
      </c>
      <c r="J11505">
        <v>0.92</v>
      </c>
      <c r="K11505">
        <v>7.83</v>
      </c>
    </row>
    <row r="11506" spans="1:11" x14ac:dyDescent="0.25">
      <c r="A11506" s="1">
        <v>42064</v>
      </c>
      <c r="B11506" t="s">
        <v>142</v>
      </c>
      <c r="C11506">
        <v>851.05</v>
      </c>
      <c r="D11506">
        <v>480.01</v>
      </c>
      <c r="E11506">
        <v>371.04</v>
      </c>
      <c r="F11506">
        <v>455.05</v>
      </c>
      <c r="G11506">
        <v>357.66</v>
      </c>
      <c r="H11506">
        <v>741.18</v>
      </c>
      <c r="I11506">
        <v>-0.35</v>
      </c>
      <c r="J11506">
        <v>-0.45</v>
      </c>
      <c r="K11506">
        <v>6.31</v>
      </c>
    </row>
    <row r="11507" spans="1:11" x14ac:dyDescent="0.25">
      <c r="A11507" s="1">
        <v>42064</v>
      </c>
      <c r="B11507" t="s">
        <v>143</v>
      </c>
      <c r="C11507">
        <v>850.37</v>
      </c>
      <c r="D11507">
        <v>494.77</v>
      </c>
      <c r="E11507">
        <v>355.6</v>
      </c>
      <c r="F11507">
        <v>424.88</v>
      </c>
      <c r="G11507">
        <v>366.31</v>
      </c>
      <c r="H11507">
        <v>567.64</v>
      </c>
      <c r="I11507">
        <v>0.64</v>
      </c>
      <c r="J11507">
        <v>1.79</v>
      </c>
      <c r="K11507">
        <v>6.04</v>
      </c>
    </row>
    <row r="11508" spans="1:11" x14ac:dyDescent="0.25">
      <c r="A11508" s="1">
        <v>42064</v>
      </c>
      <c r="B11508" t="s">
        <v>144</v>
      </c>
      <c r="C11508">
        <v>823.15</v>
      </c>
      <c r="D11508">
        <v>475.51</v>
      </c>
      <c r="E11508">
        <v>347.64</v>
      </c>
      <c r="F11508">
        <v>437.4</v>
      </c>
      <c r="G11508">
        <v>355.05</v>
      </c>
      <c r="H11508">
        <v>699.41</v>
      </c>
      <c r="I11508">
        <v>0.5</v>
      </c>
      <c r="J11508">
        <v>2.3199999999999998</v>
      </c>
      <c r="K11508">
        <v>5.63</v>
      </c>
    </row>
    <row r="11509" spans="1:11" x14ac:dyDescent="0.25">
      <c r="A11509" s="1">
        <v>42064</v>
      </c>
      <c r="B11509" t="s">
        <v>145</v>
      </c>
      <c r="C11509">
        <v>846.84</v>
      </c>
      <c r="D11509">
        <v>465.75</v>
      </c>
      <c r="E11509">
        <v>381.09</v>
      </c>
      <c r="F11509">
        <v>447.99</v>
      </c>
      <c r="G11509">
        <v>376.25</v>
      </c>
      <c r="H11509">
        <v>622.99</v>
      </c>
      <c r="I11509">
        <v>-0.05</v>
      </c>
      <c r="J11509">
        <v>0.64</v>
      </c>
      <c r="K11509">
        <v>4.43</v>
      </c>
    </row>
    <row r="11510" spans="1:11" x14ac:dyDescent="0.25">
      <c r="A11510" s="1">
        <v>42064</v>
      </c>
      <c r="B11510" t="s">
        <v>146</v>
      </c>
      <c r="C11510">
        <v>872.36</v>
      </c>
      <c r="D11510">
        <v>471.3</v>
      </c>
      <c r="E11510">
        <v>401.06</v>
      </c>
      <c r="F11510">
        <v>480.1</v>
      </c>
      <c r="G11510">
        <v>395.59</v>
      </c>
      <c r="H11510">
        <v>690.13</v>
      </c>
      <c r="I11510">
        <v>0.04</v>
      </c>
      <c r="J11510">
        <v>0.2</v>
      </c>
      <c r="K11510">
        <v>5.16</v>
      </c>
    </row>
    <row r="11511" spans="1:11" x14ac:dyDescent="0.25">
      <c r="A11511" s="1">
        <v>42064</v>
      </c>
      <c r="B11511" t="s">
        <v>2</v>
      </c>
      <c r="C11511">
        <v>839.07</v>
      </c>
      <c r="D11511">
        <v>464.24</v>
      </c>
      <c r="E11511">
        <v>374.83</v>
      </c>
      <c r="F11511">
        <v>465.41</v>
      </c>
      <c r="G11511">
        <v>369.66</v>
      </c>
      <c r="H11511">
        <v>722.77</v>
      </c>
      <c r="I11511">
        <v>0.05</v>
      </c>
      <c r="J11511">
        <v>0.3</v>
      </c>
      <c r="K11511">
        <v>6.39</v>
      </c>
    </row>
    <row r="11512" spans="1:11" x14ac:dyDescent="0.25">
      <c r="A11512" s="1">
        <v>42064</v>
      </c>
      <c r="B11512" t="s">
        <v>147</v>
      </c>
      <c r="C11512">
        <v>1047.04</v>
      </c>
      <c r="D11512">
        <v>533.63</v>
      </c>
      <c r="E11512">
        <v>513.41</v>
      </c>
      <c r="F11512">
        <v>477.22</v>
      </c>
      <c r="G11512">
        <v>375.97</v>
      </c>
      <c r="H11512">
        <v>702.11</v>
      </c>
      <c r="I11512">
        <v>0.01</v>
      </c>
      <c r="J11512">
        <v>0.25</v>
      </c>
      <c r="K11512">
        <v>5.96</v>
      </c>
    </row>
    <row r="11513" spans="1:11" x14ac:dyDescent="0.25">
      <c r="A11513" s="1">
        <v>42064</v>
      </c>
      <c r="B11513" t="s">
        <v>148</v>
      </c>
      <c r="C11513">
        <v>981.41</v>
      </c>
      <c r="D11513">
        <v>497.75</v>
      </c>
      <c r="E11513">
        <v>483.66</v>
      </c>
      <c r="F11513">
        <v>443.2</v>
      </c>
      <c r="G11513">
        <v>365.94</v>
      </c>
      <c r="H11513">
        <v>612.07000000000005</v>
      </c>
      <c r="I11513">
        <v>-0.01</v>
      </c>
      <c r="J11513">
        <v>0.33</v>
      </c>
      <c r="K11513">
        <v>4.5599999999999996</v>
      </c>
    </row>
    <row r="11514" spans="1:11" x14ac:dyDescent="0.25">
      <c r="A11514" s="1">
        <v>42064</v>
      </c>
      <c r="B11514" t="s">
        <v>149</v>
      </c>
      <c r="C11514">
        <v>933.97</v>
      </c>
      <c r="D11514">
        <v>463.5</v>
      </c>
      <c r="E11514">
        <v>470.47</v>
      </c>
      <c r="F11514">
        <v>446.67</v>
      </c>
      <c r="G11514">
        <v>362.67</v>
      </c>
      <c r="H11514">
        <v>626.80999999999995</v>
      </c>
      <c r="I11514">
        <v>0.27</v>
      </c>
      <c r="J11514">
        <v>7.0000000000000007E-2</v>
      </c>
      <c r="K11514">
        <v>4.0999999999999996</v>
      </c>
    </row>
    <row r="11515" spans="1:11" x14ac:dyDescent="0.25">
      <c r="A11515" s="1">
        <v>42064</v>
      </c>
      <c r="B11515" t="s">
        <v>150</v>
      </c>
      <c r="C11515">
        <v>983.6</v>
      </c>
      <c r="D11515">
        <v>482.86</v>
      </c>
      <c r="E11515">
        <v>500.74</v>
      </c>
      <c r="F11515">
        <v>532.84</v>
      </c>
      <c r="G11515">
        <v>400.95</v>
      </c>
      <c r="H11515">
        <v>833.06</v>
      </c>
      <c r="I11515">
        <v>0.71</v>
      </c>
      <c r="J11515">
        <v>1.78</v>
      </c>
      <c r="K11515">
        <v>7.37</v>
      </c>
    </row>
    <row r="11516" spans="1:11" x14ac:dyDescent="0.25">
      <c r="A11516" s="1">
        <v>42064</v>
      </c>
      <c r="B11516" t="s">
        <v>151</v>
      </c>
      <c r="C11516">
        <v>897.46</v>
      </c>
      <c r="D11516">
        <v>512.88</v>
      </c>
      <c r="E11516">
        <v>384.58</v>
      </c>
      <c r="F11516">
        <v>407.42</v>
      </c>
      <c r="G11516">
        <v>331.32</v>
      </c>
      <c r="H11516">
        <v>622.71</v>
      </c>
      <c r="I11516">
        <v>1.54</v>
      </c>
      <c r="J11516">
        <v>2.09</v>
      </c>
      <c r="K11516">
        <v>8.48</v>
      </c>
    </row>
    <row r="11517" spans="1:11" x14ac:dyDescent="0.25">
      <c r="A11517" s="1">
        <v>42064</v>
      </c>
      <c r="B11517" t="s">
        <v>152</v>
      </c>
      <c r="C11517">
        <v>914.33</v>
      </c>
      <c r="D11517">
        <v>539.76</v>
      </c>
      <c r="E11517">
        <v>374.57</v>
      </c>
      <c r="F11517">
        <v>429.9</v>
      </c>
      <c r="G11517">
        <v>373.55</v>
      </c>
      <c r="H11517">
        <v>576.29</v>
      </c>
      <c r="I11517">
        <v>0.09</v>
      </c>
      <c r="J11517">
        <v>0.96</v>
      </c>
      <c r="K11517">
        <v>5.79</v>
      </c>
    </row>
    <row r="11518" spans="1:11" x14ac:dyDescent="0.25">
      <c r="A11518" s="1">
        <v>42064</v>
      </c>
      <c r="B11518" t="s">
        <v>153</v>
      </c>
      <c r="C11518">
        <v>933.81</v>
      </c>
      <c r="D11518">
        <v>525.86</v>
      </c>
      <c r="E11518">
        <v>407.95</v>
      </c>
      <c r="F11518">
        <v>532.84</v>
      </c>
      <c r="G11518">
        <v>459.77</v>
      </c>
      <c r="H11518">
        <v>699.22</v>
      </c>
      <c r="I11518">
        <v>-0.08</v>
      </c>
      <c r="J11518">
        <v>0.02</v>
      </c>
      <c r="K11518">
        <v>5.56</v>
      </c>
    </row>
    <row r="11519" spans="1:11" x14ac:dyDescent="0.25">
      <c r="A11519" s="1">
        <v>42064</v>
      </c>
      <c r="B11519" t="s">
        <v>154</v>
      </c>
      <c r="C11519">
        <v>914.92</v>
      </c>
      <c r="D11519">
        <v>543.98</v>
      </c>
      <c r="E11519">
        <v>370.94</v>
      </c>
      <c r="F11519">
        <v>483.27</v>
      </c>
      <c r="G11519">
        <v>420.98</v>
      </c>
      <c r="H11519">
        <v>673.88</v>
      </c>
      <c r="I11519">
        <v>0.24</v>
      </c>
      <c r="J11519">
        <v>0.99</v>
      </c>
      <c r="K11519">
        <v>6.61</v>
      </c>
    </row>
    <row r="11520" spans="1:11" x14ac:dyDescent="0.25">
      <c r="A11520" s="1">
        <v>42064</v>
      </c>
      <c r="B11520" t="s">
        <v>155</v>
      </c>
      <c r="C11520">
        <v>964.5</v>
      </c>
      <c r="D11520">
        <v>557.94000000000005</v>
      </c>
      <c r="E11520">
        <v>406.56</v>
      </c>
      <c r="F11520">
        <v>426.03</v>
      </c>
      <c r="G11520">
        <v>369.95</v>
      </c>
      <c r="H11520">
        <v>570.83000000000004</v>
      </c>
      <c r="I11520">
        <v>0.05</v>
      </c>
      <c r="J11520">
        <v>0.21</v>
      </c>
      <c r="K11520">
        <v>7.17</v>
      </c>
    </row>
    <row r="11521" spans="1:11" x14ac:dyDescent="0.25">
      <c r="A11521" s="1">
        <v>42095</v>
      </c>
      <c r="B11521" t="s">
        <v>1</v>
      </c>
      <c r="C11521">
        <v>923.58</v>
      </c>
      <c r="D11521">
        <v>502.33</v>
      </c>
      <c r="E11521">
        <v>421.25</v>
      </c>
      <c r="F11521">
        <v>462.28</v>
      </c>
      <c r="G11521">
        <v>380.47</v>
      </c>
      <c r="H11521">
        <v>664.88</v>
      </c>
      <c r="I11521">
        <v>0.5</v>
      </c>
      <c r="J11521">
        <v>1.1200000000000001</v>
      </c>
      <c r="K11521">
        <v>5.3</v>
      </c>
    </row>
    <row r="11522" spans="1:11" x14ac:dyDescent="0.25">
      <c r="A11522" s="1">
        <v>42095</v>
      </c>
      <c r="B11522" t="s">
        <v>126</v>
      </c>
      <c r="C11522">
        <v>934.02</v>
      </c>
      <c r="D11522">
        <v>540.12</v>
      </c>
      <c r="E11522">
        <v>393.9</v>
      </c>
      <c r="F11522">
        <v>465.34</v>
      </c>
      <c r="G11522">
        <v>399.11</v>
      </c>
      <c r="H11522">
        <v>635.05999999999995</v>
      </c>
      <c r="I11522">
        <v>0.14000000000000001</v>
      </c>
      <c r="J11522">
        <v>1.27</v>
      </c>
      <c r="K11522">
        <v>4.99</v>
      </c>
    </row>
    <row r="11523" spans="1:11" x14ac:dyDescent="0.25">
      <c r="A11523" s="1">
        <v>42095</v>
      </c>
      <c r="B11523" t="s">
        <v>127</v>
      </c>
      <c r="C11523">
        <v>867.05</v>
      </c>
      <c r="D11523">
        <v>490.83</v>
      </c>
      <c r="E11523">
        <v>376.22</v>
      </c>
      <c r="F11523">
        <v>468.38</v>
      </c>
      <c r="G11523">
        <v>378.71</v>
      </c>
      <c r="H11523">
        <v>727.81</v>
      </c>
      <c r="I11523">
        <v>1.05</v>
      </c>
      <c r="J11523">
        <v>1.82</v>
      </c>
      <c r="K11523">
        <v>4.87</v>
      </c>
    </row>
    <row r="11524" spans="1:11" x14ac:dyDescent="0.25">
      <c r="A11524" s="1">
        <v>42095</v>
      </c>
      <c r="B11524" t="s">
        <v>113</v>
      </c>
      <c r="C11524">
        <v>960.19</v>
      </c>
      <c r="D11524">
        <v>498.83</v>
      </c>
      <c r="E11524">
        <v>461.36</v>
      </c>
      <c r="F11524">
        <v>459.55</v>
      </c>
      <c r="G11524">
        <v>378.49</v>
      </c>
      <c r="H11524">
        <v>644.04</v>
      </c>
      <c r="I11524">
        <v>0.33</v>
      </c>
      <c r="J11524">
        <v>0.61</v>
      </c>
      <c r="K11524">
        <v>5.24</v>
      </c>
    </row>
    <row r="11525" spans="1:11" x14ac:dyDescent="0.25">
      <c r="A11525" s="1">
        <v>42095</v>
      </c>
      <c r="B11525" t="s">
        <v>128</v>
      </c>
      <c r="C11525">
        <v>940.83</v>
      </c>
      <c r="D11525">
        <v>486.09</v>
      </c>
      <c r="E11525">
        <v>454.74</v>
      </c>
      <c r="F11525">
        <v>450.01</v>
      </c>
      <c r="G11525">
        <v>360.77</v>
      </c>
      <c r="H11525">
        <v>665.33</v>
      </c>
      <c r="I11525">
        <v>0.4</v>
      </c>
      <c r="J11525">
        <v>1.46</v>
      </c>
      <c r="K11525">
        <v>6.1</v>
      </c>
    </row>
    <row r="11526" spans="1:11" x14ac:dyDescent="0.25">
      <c r="A11526" s="1">
        <v>42095</v>
      </c>
      <c r="B11526" t="s">
        <v>129</v>
      </c>
      <c r="C11526">
        <v>931.82</v>
      </c>
      <c r="D11526">
        <v>541.04999999999995</v>
      </c>
      <c r="E11526">
        <v>390.77</v>
      </c>
      <c r="F11526">
        <v>475.72</v>
      </c>
      <c r="G11526">
        <v>412.12</v>
      </c>
      <c r="H11526">
        <v>645.07000000000005</v>
      </c>
      <c r="I11526">
        <v>0.01</v>
      </c>
      <c r="J11526">
        <v>0.52</v>
      </c>
      <c r="K11526">
        <v>6.05</v>
      </c>
    </row>
    <row r="11527" spans="1:11" x14ac:dyDescent="0.25">
      <c r="A11527" s="1">
        <v>42095</v>
      </c>
      <c r="B11527" t="s">
        <v>130</v>
      </c>
      <c r="C11527">
        <v>982.48</v>
      </c>
      <c r="D11527">
        <v>568.33000000000004</v>
      </c>
      <c r="E11527">
        <v>414.15</v>
      </c>
      <c r="F11527">
        <v>547.76</v>
      </c>
      <c r="G11527">
        <v>432.76</v>
      </c>
      <c r="H11527">
        <v>946.48</v>
      </c>
      <c r="I11527">
        <v>0.64</v>
      </c>
      <c r="J11527">
        <v>0.86</v>
      </c>
      <c r="K11527">
        <v>3.06</v>
      </c>
    </row>
    <row r="11528" spans="1:11" x14ac:dyDescent="0.25">
      <c r="A11528" s="1">
        <v>42095</v>
      </c>
      <c r="B11528" t="s">
        <v>131</v>
      </c>
      <c r="C11528">
        <v>1021.03</v>
      </c>
      <c r="D11528">
        <v>600.51</v>
      </c>
      <c r="E11528">
        <v>420.52</v>
      </c>
      <c r="F11528">
        <v>542.08000000000004</v>
      </c>
      <c r="G11528">
        <v>436.13</v>
      </c>
      <c r="H11528">
        <v>865.94</v>
      </c>
      <c r="I11528">
        <v>0</v>
      </c>
      <c r="J11528">
        <v>0.27</v>
      </c>
      <c r="K11528">
        <v>5.89</v>
      </c>
    </row>
    <row r="11529" spans="1:11" x14ac:dyDescent="0.25">
      <c r="A11529" s="1">
        <v>42095</v>
      </c>
      <c r="B11529" t="s">
        <v>132</v>
      </c>
      <c r="C11529">
        <v>931.17</v>
      </c>
      <c r="D11529">
        <v>544.54</v>
      </c>
      <c r="E11529">
        <v>386.63</v>
      </c>
      <c r="F11529">
        <v>455.86</v>
      </c>
      <c r="G11529">
        <v>402.07</v>
      </c>
      <c r="H11529">
        <v>583.07000000000005</v>
      </c>
      <c r="I11529">
        <v>0.55000000000000004</v>
      </c>
      <c r="J11529">
        <v>1.68</v>
      </c>
      <c r="K11529">
        <v>5.41</v>
      </c>
    </row>
    <row r="11530" spans="1:11" x14ac:dyDescent="0.25">
      <c r="A11530" s="1">
        <v>42095</v>
      </c>
      <c r="B11530" t="s">
        <v>133</v>
      </c>
      <c r="C11530">
        <v>995.45</v>
      </c>
      <c r="D11530">
        <v>547.15</v>
      </c>
      <c r="E11530">
        <v>448.3</v>
      </c>
      <c r="F11530">
        <v>413.51</v>
      </c>
      <c r="G11530">
        <v>360.18</v>
      </c>
      <c r="H11530">
        <v>547.87</v>
      </c>
      <c r="I11530">
        <v>-0.37</v>
      </c>
      <c r="J11530">
        <v>-0.28999999999999998</v>
      </c>
      <c r="K11530">
        <v>5.72</v>
      </c>
    </row>
    <row r="11531" spans="1:11" x14ac:dyDescent="0.25">
      <c r="A11531" s="1">
        <v>42095</v>
      </c>
      <c r="B11531" t="s">
        <v>134</v>
      </c>
      <c r="C11531">
        <v>901.15</v>
      </c>
      <c r="D11531">
        <v>517.07000000000005</v>
      </c>
      <c r="E11531">
        <v>384.08</v>
      </c>
      <c r="F11531">
        <v>431.82</v>
      </c>
      <c r="G11531">
        <v>384.81</v>
      </c>
      <c r="H11531">
        <v>534.41</v>
      </c>
      <c r="I11531">
        <v>-0.26</v>
      </c>
      <c r="J11531">
        <v>0.81</v>
      </c>
      <c r="K11531">
        <v>4.45</v>
      </c>
    </row>
    <row r="11532" spans="1:11" x14ac:dyDescent="0.25">
      <c r="A11532" s="1">
        <v>42095</v>
      </c>
      <c r="B11532" t="s">
        <v>135</v>
      </c>
      <c r="C11532">
        <v>935.32</v>
      </c>
      <c r="D11532">
        <v>549.15</v>
      </c>
      <c r="E11532">
        <v>386.17</v>
      </c>
      <c r="F11532">
        <v>454.26</v>
      </c>
      <c r="G11532">
        <v>377.98</v>
      </c>
      <c r="H11532">
        <v>668.76</v>
      </c>
      <c r="I11532">
        <v>0.1</v>
      </c>
      <c r="J11532">
        <v>4.75</v>
      </c>
      <c r="K11532">
        <v>5.71</v>
      </c>
    </row>
    <row r="11533" spans="1:11" x14ac:dyDescent="0.25">
      <c r="A11533" s="1">
        <v>42095</v>
      </c>
      <c r="B11533" t="s">
        <v>136</v>
      </c>
      <c r="C11533">
        <v>971.23</v>
      </c>
      <c r="D11533">
        <v>565.28</v>
      </c>
      <c r="E11533">
        <v>405.95</v>
      </c>
      <c r="F11533">
        <v>510.59</v>
      </c>
      <c r="G11533">
        <v>442.22</v>
      </c>
      <c r="H11533">
        <v>729.45</v>
      </c>
      <c r="I11533">
        <v>1.0900000000000001</v>
      </c>
      <c r="J11533">
        <v>1.86</v>
      </c>
      <c r="K11533">
        <v>6.42</v>
      </c>
    </row>
    <row r="11534" spans="1:11" x14ac:dyDescent="0.25">
      <c r="A11534" s="1">
        <v>42095</v>
      </c>
      <c r="B11534" t="s">
        <v>137</v>
      </c>
      <c r="C11534">
        <v>891.91</v>
      </c>
      <c r="D11534">
        <v>513.36</v>
      </c>
      <c r="E11534">
        <v>378.55</v>
      </c>
      <c r="F11534">
        <v>469.92</v>
      </c>
      <c r="G11534">
        <v>353.29</v>
      </c>
      <c r="H11534">
        <v>936.68</v>
      </c>
      <c r="I11534">
        <v>0.25</v>
      </c>
      <c r="J11534">
        <v>2.57</v>
      </c>
      <c r="K11534">
        <v>2.56</v>
      </c>
    </row>
    <row r="11535" spans="1:11" x14ac:dyDescent="0.25">
      <c r="A11535" s="1">
        <v>42095</v>
      </c>
      <c r="B11535" t="s">
        <v>138</v>
      </c>
      <c r="C11535">
        <v>891.04</v>
      </c>
      <c r="D11535">
        <v>527.6</v>
      </c>
      <c r="E11535">
        <v>363.44</v>
      </c>
      <c r="F11535">
        <v>592.14</v>
      </c>
      <c r="G11535">
        <v>478.01</v>
      </c>
      <c r="H11535">
        <v>957.26</v>
      </c>
      <c r="I11535">
        <v>0.76</v>
      </c>
      <c r="J11535">
        <v>1.34</v>
      </c>
      <c r="K11535">
        <v>6.4</v>
      </c>
    </row>
    <row r="11536" spans="1:11" x14ac:dyDescent="0.25">
      <c r="A11536" s="1">
        <v>42095</v>
      </c>
      <c r="B11536" t="s">
        <v>139</v>
      </c>
      <c r="C11536">
        <v>854.63</v>
      </c>
      <c r="D11536">
        <v>498.42</v>
      </c>
      <c r="E11536">
        <v>356.21</v>
      </c>
      <c r="F11536">
        <v>493.59</v>
      </c>
      <c r="G11536">
        <v>401.17</v>
      </c>
      <c r="H11536">
        <v>806.81</v>
      </c>
      <c r="I11536">
        <v>0.73</v>
      </c>
      <c r="J11536">
        <v>1.1499999999999999</v>
      </c>
      <c r="K11536">
        <v>4.68</v>
      </c>
    </row>
    <row r="11537" spans="1:11" x14ac:dyDescent="0.25">
      <c r="A11537" s="1">
        <v>42095</v>
      </c>
      <c r="B11537" t="s">
        <v>140</v>
      </c>
      <c r="C11537">
        <v>822.47</v>
      </c>
      <c r="D11537">
        <v>473.51</v>
      </c>
      <c r="E11537">
        <v>348.96</v>
      </c>
      <c r="F11537">
        <v>414.51</v>
      </c>
      <c r="G11537">
        <v>334.52</v>
      </c>
      <c r="H11537">
        <v>649.30999999999995</v>
      </c>
      <c r="I11537">
        <v>0.08</v>
      </c>
      <c r="J11537">
        <v>0.44</v>
      </c>
      <c r="K11537">
        <v>4.71</v>
      </c>
    </row>
    <row r="11538" spans="1:11" x14ac:dyDescent="0.25">
      <c r="A11538" s="1">
        <v>42095</v>
      </c>
      <c r="B11538" t="s">
        <v>141</v>
      </c>
      <c r="C11538">
        <v>906.23</v>
      </c>
      <c r="D11538">
        <v>533.80999999999995</v>
      </c>
      <c r="E11538">
        <v>372.42</v>
      </c>
      <c r="F11538">
        <v>501.06</v>
      </c>
      <c r="G11538">
        <v>424.58</v>
      </c>
      <c r="H11538">
        <v>727.18</v>
      </c>
      <c r="I11538">
        <v>-0.19</v>
      </c>
      <c r="J11538">
        <v>0.73</v>
      </c>
      <c r="K11538">
        <v>7.1</v>
      </c>
    </row>
    <row r="11539" spans="1:11" x14ac:dyDescent="0.25">
      <c r="A11539" s="1">
        <v>42095</v>
      </c>
      <c r="B11539" t="s">
        <v>142</v>
      </c>
      <c r="C11539">
        <v>848.94</v>
      </c>
      <c r="D11539">
        <v>477.9</v>
      </c>
      <c r="E11539">
        <v>371.04</v>
      </c>
      <c r="F11539">
        <v>453.91</v>
      </c>
      <c r="G11539">
        <v>356.09</v>
      </c>
      <c r="H11539">
        <v>741.18</v>
      </c>
      <c r="I11539">
        <v>-0.25</v>
      </c>
      <c r="J11539">
        <v>-0.7</v>
      </c>
      <c r="K11539">
        <v>4.97</v>
      </c>
    </row>
    <row r="11540" spans="1:11" x14ac:dyDescent="0.25">
      <c r="A11540" s="1">
        <v>42095</v>
      </c>
      <c r="B11540" t="s">
        <v>143</v>
      </c>
      <c r="C11540">
        <v>849.14</v>
      </c>
      <c r="D11540">
        <v>493.54</v>
      </c>
      <c r="E11540">
        <v>355.6</v>
      </c>
      <c r="F11540">
        <v>424.29</v>
      </c>
      <c r="G11540">
        <v>365.4</v>
      </c>
      <c r="H11540">
        <v>567.64</v>
      </c>
      <c r="I11540">
        <v>-0.14000000000000001</v>
      </c>
      <c r="J11540">
        <v>1.65</v>
      </c>
      <c r="K11540">
        <v>5.69</v>
      </c>
    </row>
    <row r="11541" spans="1:11" x14ac:dyDescent="0.25">
      <c r="A11541" s="1">
        <v>42095</v>
      </c>
      <c r="B11541" t="s">
        <v>144</v>
      </c>
      <c r="C11541">
        <v>828.24</v>
      </c>
      <c r="D11541">
        <v>480.6</v>
      </c>
      <c r="E11541">
        <v>347.64</v>
      </c>
      <c r="F11541">
        <v>440.11</v>
      </c>
      <c r="G11541">
        <v>358.85</v>
      </c>
      <c r="H11541">
        <v>699.41</v>
      </c>
      <c r="I11541">
        <v>0.62</v>
      </c>
      <c r="J11541">
        <v>2.95</v>
      </c>
      <c r="K11541">
        <v>6.21</v>
      </c>
    </row>
    <row r="11542" spans="1:11" x14ac:dyDescent="0.25">
      <c r="A11542" s="1">
        <v>42095</v>
      </c>
      <c r="B11542" t="s">
        <v>145</v>
      </c>
      <c r="C11542">
        <v>874.88</v>
      </c>
      <c r="D11542">
        <v>469.46</v>
      </c>
      <c r="E11542">
        <v>405.42</v>
      </c>
      <c r="F11542">
        <v>462.82</v>
      </c>
      <c r="G11542">
        <v>379.26</v>
      </c>
      <c r="H11542">
        <v>662.73</v>
      </c>
      <c r="I11542">
        <v>3.31</v>
      </c>
      <c r="J11542">
        <v>3.97</v>
      </c>
      <c r="K11542">
        <v>5.0599999999999996</v>
      </c>
    </row>
    <row r="11543" spans="1:11" x14ac:dyDescent="0.25">
      <c r="A11543" s="1">
        <v>42095</v>
      </c>
      <c r="B11543" t="s">
        <v>146</v>
      </c>
      <c r="C11543">
        <v>873.43</v>
      </c>
      <c r="D11543">
        <v>472.21</v>
      </c>
      <c r="E11543">
        <v>401.22</v>
      </c>
      <c r="F11543">
        <v>480.68</v>
      </c>
      <c r="G11543">
        <v>396.34</v>
      </c>
      <c r="H11543">
        <v>690.4</v>
      </c>
      <c r="I11543">
        <v>0.12</v>
      </c>
      <c r="J11543">
        <v>0.32</v>
      </c>
      <c r="K11543">
        <v>5.0999999999999996</v>
      </c>
    </row>
    <row r="11544" spans="1:11" x14ac:dyDescent="0.25">
      <c r="A11544" s="1">
        <v>42095</v>
      </c>
      <c r="B11544" t="s">
        <v>2</v>
      </c>
      <c r="C11544">
        <v>841.91</v>
      </c>
      <c r="D11544">
        <v>467.12</v>
      </c>
      <c r="E11544">
        <v>374.79</v>
      </c>
      <c r="F11544">
        <v>466.99</v>
      </c>
      <c r="G11544">
        <v>371.95</v>
      </c>
      <c r="H11544">
        <v>722.7</v>
      </c>
      <c r="I11544">
        <v>0.34</v>
      </c>
      <c r="J11544">
        <v>0.64</v>
      </c>
      <c r="K11544">
        <v>6.07</v>
      </c>
    </row>
    <row r="11545" spans="1:11" x14ac:dyDescent="0.25">
      <c r="A11545" s="1">
        <v>42095</v>
      </c>
      <c r="B11545" t="s">
        <v>147</v>
      </c>
      <c r="C11545">
        <v>1046.8800000000001</v>
      </c>
      <c r="D11545">
        <v>533.47</v>
      </c>
      <c r="E11545">
        <v>513.41</v>
      </c>
      <c r="F11545">
        <v>477.13</v>
      </c>
      <c r="G11545">
        <v>375.85</v>
      </c>
      <c r="H11545">
        <v>702.11</v>
      </c>
      <c r="I11545">
        <v>-0.02</v>
      </c>
      <c r="J11545">
        <v>0.23</v>
      </c>
      <c r="K11545">
        <v>5.69</v>
      </c>
    </row>
    <row r="11546" spans="1:11" x14ac:dyDescent="0.25">
      <c r="A11546" s="1">
        <v>42095</v>
      </c>
      <c r="B11546" t="s">
        <v>148</v>
      </c>
      <c r="C11546">
        <v>987.23</v>
      </c>
      <c r="D11546">
        <v>503.57</v>
      </c>
      <c r="E11546">
        <v>483.66</v>
      </c>
      <c r="F11546">
        <v>445.82</v>
      </c>
      <c r="G11546">
        <v>370.22</v>
      </c>
      <c r="H11546">
        <v>612.07000000000005</v>
      </c>
      <c r="I11546">
        <v>0.59</v>
      </c>
      <c r="J11546">
        <v>0.92</v>
      </c>
      <c r="K11546">
        <v>5.03</v>
      </c>
    </row>
    <row r="11547" spans="1:11" x14ac:dyDescent="0.25">
      <c r="A11547" s="1">
        <v>42095</v>
      </c>
      <c r="B11547" t="s">
        <v>149</v>
      </c>
      <c r="C11547">
        <v>938.03</v>
      </c>
      <c r="D11547">
        <v>467.56</v>
      </c>
      <c r="E11547">
        <v>470.47</v>
      </c>
      <c r="F11547">
        <v>448.59</v>
      </c>
      <c r="G11547">
        <v>365.86</v>
      </c>
      <c r="H11547">
        <v>626.80999999999995</v>
      </c>
      <c r="I11547">
        <v>0.43</v>
      </c>
      <c r="J11547">
        <v>0.5</v>
      </c>
      <c r="K11547">
        <v>3.94</v>
      </c>
    </row>
    <row r="11548" spans="1:11" x14ac:dyDescent="0.25">
      <c r="A11548" s="1">
        <v>42095</v>
      </c>
      <c r="B11548" t="s">
        <v>150</v>
      </c>
      <c r="C11548">
        <v>988.9</v>
      </c>
      <c r="D11548">
        <v>488.16</v>
      </c>
      <c r="E11548">
        <v>500.74</v>
      </c>
      <c r="F11548">
        <v>535.72</v>
      </c>
      <c r="G11548">
        <v>405.36</v>
      </c>
      <c r="H11548">
        <v>833.06</v>
      </c>
      <c r="I11548">
        <v>0.54</v>
      </c>
      <c r="J11548">
        <v>2.33</v>
      </c>
      <c r="K11548">
        <v>7.9</v>
      </c>
    </row>
    <row r="11549" spans="1:11" x14ac:dyDescent="0.25">
      <c r="A11549" s="1">
        <v>42095</v>
      </c>
      <c r="B11549" t="s">
        <v>151</v>
      </c>
      <c r="C11549">
        <v>899.21</v>
      </c>
      <c r="D11549">
        <v>515.21</v>
      </c>
      <c r="E11549">
        <v>384</v>
      </c>
      <c r="F11549">
        <v>408.19</v>
      </c>
      <c r="G11549">
        <v>332.81</v>
      </c>
      <c r="H11549">
        <v>621.78</v>
      </c>
      <c r="I11549">
        <v>0.19</v>
      </c>
      <c r="J11549">
        <v>2.2799999999999998</v>
      </c>
      <c r="K11549">
        <v>8.1</v>
      </c>
    </row>
    <row r="11550" spans="1:11" x14ac:dyDescent="0.25">
      <c r="A11550" s="1">
        <v>42095</v>
      </c>
      <c r="B11550" t="s">
        <v>152</v>
      </c>
      <c r="C11550">
        <v>913.78</v>
      </c>
      <c r="D11550">
        <v>539.21</v>
      </c>
      <c r="E11550">
        <v>374.57</v>
      </c>
      <c r="F11550">
        <v>429.65</v>
      </c>
      <c r="G11550">
        <v>373.18</v>
      </c>
      <c r="H11550">
        <v>576.29</v>
      </c>
      <c r="I11550">
        <v>-0.06</v>
      </c>
      <c r="J11550">
        <v>0.9</v>
      </c>
      <c r="K11550">
        <v>5.49</v>
      </c>
    </row>
    <row r="11551" spans="1:11" x14ac:dyDescent="0.25">
      <c r="A11551" s="1">
        <v>42095</v>
      </c>
      <c r="B11551" t="s">
        <v>153</v>
      </c>
      <c r="C11551">
        <v>935.45</v>
      </c>
      <c r="D11551">
        <v>527.5</v>
      </c>
      <c r="E11551">
        <v>407.95</v>
      </c>
      <c r="F11551">
        <v>533.79999999999995</v>
      </c>
      <c r="G11551">
        <v>461.2</v>
      </c>
      <c r="H11551">
        <v>699.22</v>
      </c>
      <c r="I11551">
        <v>0.18</v>
      </c>
      <c r="J11551">
        <v>0.2</v>
      </c>
      <c r="K11551">
        <v>5.59</v>
      </c>
    </row>
    <row r="11552" spans="1:11" x14ac:dyDescent="0.25">
      <c r="A11552" s="1">
        <v>42095</v>
      </c>
      <c r="B11552" t="s">
        <v>154</v>
      </c>
      <c r="C11552">
        <v>915.25</v>
      </c>
      <c r="D11552">
        <v>544.30999999999995</v>
      </c>
      <c r="E11552">
        <v>370.94</v>
      </c>
      <c r="F11552">
        <v>483.46</v>
      </c>
      <c r="G11552">
        <v>421.24</v>
      </c>
      <c r="H11552">
        <v>673.88</v>
      </c>
      <c r="I11552">
        <v>0.04</v>
      </c>
      <c r="J11552">
        <v>1.03</v>
      </c>
      <c r="K11552">
        <v>6.14</v>
      </c>
    </row>
    <row r="11553" spans="1:11" x14ac:dyDescent="0.25">
      <c r="A11553" s="1">
        <v>42095</v>
      </c>
      <c r="B11553" t="s">
        <v>155</v>
      </c>
      <c r="C11553">
        <v>962.51</v>
      </c>
      <c r="D11553">
        <v>555.95000000000005</v>
      </c>
      <c r="E11553">
        <v>406.56</v>
      </c>
      <c r="F11553">
        <v>425.13</v>
      </c>
      <c r="G11553">
        <v>368.61</v>
      </c>
      <c r="H11553">
        <v>570.83000000000004</v>
      </c>
      <c r="I11553">
        <v>-0.21</v>
      </c>
      <c r="J11553">
        <v>0</v>
      </c>
      <c r="K11553">
        <v>6.91</v>
      </c>
    </row>
    <row r="11554" spans="1:11" x14ac:dyDescent="0.25">
      <c r="A11554" s="1">
        <v>42125</v>
      </c>
      <c r="B11554" t="s">
        <v>1</v>
      </c>
      <c r="C11554">
        <v>935.2</v>
      </c>
      <c r="D11554">
        <v>505.02</v>
      </c>
      <c r="E11554">
        <v>430.18</v>
      </c>
      <c r="F11554">
        <v>468.11</v>
      </c>
      <c r="G11554">
        <v>382.53</v>
      </c>
      <c r="H11554">
        <v>678.98</v>
      </c>
      <c r="I11554">
        <v>1.26</v>
      </c>
      <c r="J11554">
        <v>2.4</v>
      </c>
      <c r="K11554">
        <v>5.51</v>
      </c>
    </row>
    <row r="11555" spans="1:11" x14ac:dyDescent="0.25">
      <c r="A11555" s="1">
        <v>42125</v>
      </c>
      <c r="B11555" t="s">
        <v>126</v>
      </c>
      <c r="C11555">
        <v>937.1</v>
      </c>
      <c r="D11555">
        <v>540.29999999999995</v>
      </c>
      <c r="E11555">
        <v>396.8</v>
      </c>
      <c r="F11555">
        <v>466.87</v>
      </c>
      <c r="G11555">
        <v>399.23</v>
      </c>
      <c r="H11555">
        <v>639.76</v>
      </c>
      <c r="I11555">
        <v>0.33</v>
      </c>
      <c r="J11555">
        <v>1.61</v>
      </c>
      <c r="K11555">
        <v>5.0999999999999996</v>
      </c>
    </row>
    <row r="11556" spans="1:11" x14ac:dyDescent="0.25">
      <c r="A11556" s="1">
        <v>42125</v>
      </c>
      <c r="B11556" t="s">
        <v>127</v>
      </c>
      <c r="C11556">
        <v>868.48</v>
      </c>
      <c r="D11556">
        <v>491.8</v>
      </c>
      <c r="E11556">
        <v>376.68</v>
      </c>
      <c r="F11556">
        <v>469.13</v>
      </c>
      <c r="G11556">
        <v>379.47</v>
      </c>
      <c r="H11556">
        <v>728.68</v>
      </c>
      <c r="I11556">
        <v>0.16</v>
      </c>
      <c r="J11556">
        <v>1.98</v>
      </c>
      <c r="K11556">
        <v>4.66</v>
      </c>
    </row>
    <row r="11557" spans="1:11" x14ac:dyDescent="0.25">
      <c r="A11557" s="1">
        <v>42125</v>
      </c>
      <c r="B11557" t="s">
        <v>113</v>
      </c>
      <c r="C11557">
        <v>986.87</v>
      </c>
      <c r="D11557">
        <v>502.9</v>
      </c>
      <c r="E11557">
        <v>483.97</v>
      </c>
      <c r="F11557">
        <v>472.33</v>
      </c>
      <c r="G11557">
        <v>381.6</v>
      </c>
      <c r="H11557">
        <v>675.6</v>
      </c>
      <c r="I11557">
        <v>2.78</v>
      </c>
      <c r="J11557">
        <v>3.41</v>
      </c>
      <c r="K11557">
        <v>5.77</v>
      </c>
    </row>
    <row r="11558" spans="1:11" x14ac:dyDescent="0.25">
      <c r="A11558" s="1">
        <v>42125</v>
      </c>
      <c r="B11558" t="s">
        <v>128</v>
      </c>
      <c r="C11558">
        <v>945.35</v>
      </c>
      <c r="D11558">
        <v>490.75</v>
      </c>
      <c r="E11558">
        <v>454.6</v>
      </c>
      <c r="F11558">
        <v>452.17</v>
      </c>
      <c r="G11558">
        <v>364.23</v>
      </c>
      <c r="H11558">
        <v>665.13</v>
      </c>
      <c r="I11558">
        <v>0.48</v>
      </c>
      <c r="J11558">
        <v>1.94</v>
      </c>
      <c r="K11558">
        <v>6.48</v>
      </c>
    </row>
    <row r="11559" spans="1:11" x14ac:dyDescent="0.25">
      <c r="A11559" s="1">
        <v>42125</v>
      </c>
      <c r="B11559" t="s">
        <v>129</v>
      </c>
      <c r="C11559">
        <v>934.22</v>
      </c>
      <c r="D11559">
        <v>543.65</v>
      </c>
      <c r="E11559">
        <v>390.57</v>
      </c>
      <c r="F11559">
        <v>476.96</v>
      </c>
      <c r="G11559">
        <v>414.1</v>
      </c>
      <c r="H11559">
        <v>644.74</v>
      </c>
      <c r="I11559">
        <v>0.26</v>
      </c>
      <c r="J11559">
        <v>0.78</v>
      </c>
      <c r="K11559">
        <v>5.97</v>
      </c>
    </row>
    <row r="11560" spans="1:11" x14ac:dyDescent="0.25">
      <c r="A11560" s="1">
        <v>42125</v>
      </c>
      <c r="B11560" t="s">
        <v>130</v>
      </c>
      <c r="C11560">
        <v>1017.86</v>
      </c>
      <c r="D11560">
        <v>570.04</v>
      </c>
      <c r="E11560">
        <v>447.82</v>
      </c>
      <c r="F11560">
        <v>567.48</v>
      </c>
      <c r="G11560">
        <v>434.06</v>
      </c>
      <c r="H11560">
        <v>1023.43</v>
      </c>
      <c r="I11560">
        <v>3.6</v>
      </c>
      <c r="J11560">
        <v>4.49</v>
      </c>
      <c r="K11560">
        <v>6.06</v>
      </c>
    </row>
    <row r="11561" spans="1:11" x14ac:dyDescent="0.25">
      <c r="A11561" s="1">
        <v>42125</v>
      </c>
      <c r="B11561" t="s">
        <v>131</v>
      </c>
      <c r="C11561">
        <v>1021.04</v>
      </c>
      <c r="D11561">
        <v>600.52</v>
      </c>
      <c r="E11561">
        <v>420.52</v>
      </c>
      <c r="F11561">
        <v>542.08000000000004</v>
      </c>
      <c r="G11561">
        <v>436.13</v>
      </c>
      <c r="H11561">
        <v>865.94</v>
      </c>
      <c r="I11561">
        <v>0</v>
      </c>
      <c r="J11561">
        <v>0.27</v>
      </c>
      <c r="K11561">
        <v>5.87</v>
      </c>
    </row>
    <row r="11562" spans="1:11" x14ac:dyDescent="0.25">
      <c r="A11562" s="1">
        <v>42125</v>
      </c>
      <c r="B11562" t="s">
        <v>132</v>
      </c>
      <c r="C11562">
        <v>935.94</v>
      </c>
      <c r="D11562">
        <v>549.29999999999995</v>
      </c>
      <c r="E11562">
        <v>386.64</v>
      </c>
      <c r="F11562">
        <v>458.18</v>
      </c>
      <c r="G11562">
        <v>405.56</v>
      </c>
      <c r="H11562">
        <v>583.07000000000005</v>
      </c>
      <c r="I11562">
        <v>0.51</v>
      </c>
      <c r="J11562">
        <v>2.2000000000000002</v>
      </c>
      <c r="K11562">
        <v>5.77</v>
      </c>
    </row>
    <row r="11563" spans="1:11" x14ac:dyDescent="0.25">
      <c r="A11563" s="1">
        <v>42125</v>
      </c>
      <c r="B11563" t="s">
        <v>133</v>
      </c>
      <c r="C11563">
        <v>995.28</v>
      </c>
      <c r="D11563">
        <v>546.98</v>
      </c>
      <c r="E11563">
        <v>448.3</v>
      </c>
      <c r="F11563">
        <v>413.43</v>
      </c>
      <c r="G11563">
        <v>360.08</v>
      </c>
      <c r="H11563">
        <v>547.87</v>
      </c>
      <c r="I11563">
        <v>-0.02</v>
      </c>
      <c r="J11563">
        <v>-0.31</v>
      </c>
      <c r="K11563">
        <v>4.9000000000000004</v>
      </c>
    </row>
    <row r="11564" spans="1:11" x14ac:dyDescent="0.25">
      <c r="A11564" s="1">
        <v>42125</v>
      </c>
      <c r="B11564" t="s">
        <v>134</v>
      </c>
      <c r="C11564">
        <v>900.52</v>
      </c>
      <c r="D11564">
        <v>515.16</v>
      </c>
      <c r="E11564">
        <v>385.36</v>
      </c>
      <c r="F11564">
        <v>431.51</v>
      </c>
      <c r="G11564">
        <v>383.39</v>
      </c>
      <c r="H11564">
        <v>536.16999999999996</v>
      </c>
      <c r="I11564">
        <v>-7.0000000000000007E-2</v>
      </c>
      <c r="J11564">
        <v>0.74</v>
      </c>
      <c r="K11564">
        <v>4.28</v>
      </c>
    </row>
    <row r="11565" spans="1:11" x14ac:dyDescent="0.25">
      <c r="A11565" s="1">
        <v>42125</v>
      </c>
      <c r="B11565" t="s">
        <v>135</v>
      </c>
      <c r="C11565">
        <v>933.59</v>
      </c>
      <c r="D11565">
        <v>547.41999999999996</v>
      </c>
      <c r="E11565">
        <v>386.17</v>
      </c>
      <c r="F11565">
        <v>453.44</v>
      </c>
      <c r="G11565">
        <v>376.77</v>
      </c>
      <c r="H11565">
        <v>668.76</v>
      </c>
      <c r="I11565">
        <v>-0.18</v>
      </c>
      <c r="J11565">
        <v>4.5599999999999996</v>
      </c>
      <c r="K11565">
        <v>5.0999999999999996</v>
      </c>
    </row>
    <row r="11566" spans="1:11" x14ac:dyDescent="0.25">
      <c r="A11566" s="1">
        <v>42125</v>
      </c>
      <c r="B11566" t="s">
        <v>136</v>
      </c>
      <c r="C11566">
        <v>969.58</v>
      </c>
      <c r="D11566">
        <v>563.63</v>
      </c>
      <c r="E11566">
        <v>405.95</v>
      </c>
      <c r="F11566">
        <v>509.72</v>
      </c>
      <c r="G11566">
        <v>440.93</v>
      </c>
      <c r="H11566">
        <v>729.45</v>
      </c>
      <c r="I11566">
        <v>-0.17</v>
      </c>
      <c r="J11566">
        <v>1.69</v>
      </c>
      <c r="K11566">
        <v>5.78</v>
      </c>
    </row>
    <row r="11567" spans="1:11" x14ac:dyDescent="0.25">
      <c r="A11567" s="1">
        <v>42125</v>
      </c>
      <c r="B11567" t="s">
        <v>137</v>
      </c>
      <c r="C11567">
        <v>891.64</v>
      </c>
      <c r="D11567">
        <v>511.37</v>
      </c>
      <c r="E11567">
        <v>380.27</v>
      </c>
      <c r="F11567">
        <v>469.78</v>
      </c>
      <c r="G11567">
        <v>351.91</v>
      </c>
      <c r="H11567">
        <v>940.89</v>
      </c>
      <c r="I11567">
        <v>-0.03</v>
      </c>
      <c r="J11567">
        <v>2.54</v>
      </c>
      <c r="K11567">
        <v>3.22</v>
      </c>
    </row>
    <row r="11568" spans="1:11" x14ac:dyDescent="0.25">
      <c r="A11568" s="1">
        <v>42125</v>
      </c>
      <c r="B11568" t="s">
        <v>138</v>
      </c>
      <c r="C11568">
        <v>893.74</v>
      </c>
      <c r="D11568">
        <v>530.29999999999995</v>
      </c>
      <c r="E11568">
        <v>363.44</v>
      </c>
      <c r="F11568">
        <v>593.91</v>
      </c>
      <c r="G11568">
        <v>480.45</v>
      </c>
      <c r="H11568">
        <v>957.26</v>
      </c>
      <c r="I11568">
        <v>0.3</v>
      </c>
      <c r="J11568">
        <v>1.65</v>
      </c>
      <c r="K11568">
        <v>6.58</v>
      </c>
    </row>
    <row r="11569" spans="1:11" x14ac:dyDescent="0.25">
      <c r="A11569" s="1">
        <v>42125</v>
      </c>
      <c r="B11569" t="s">
        <v>139</v>
      </c>
      <c r="C11569">
        <v>858.57</v>
      </c>
      <c r="D11569">
        <v>501.05</v>
      </c>
      <c r="E11569">
        <v>357.52</v>
      </c>
      <c r="F11569">
        <v>495.86</v>
      </c>
      <c r="G11569">
        <v>403.3</v>
      </c>
      <c r="H11569">
        <v>809.8</v>
      </c>
      <c r="I11569">
        <v>0.46</v>
      </c>
      <c r="J11569">
        <v>1.62</v>
      </c>
      <c r="K11569">
        <v>5.25</v>
      </c>
    </row>
    <row r="11570" spans="1:11" x14ac:dyDescent="0.25">
      <c r="A11570" s="1">
        <v>42125</v>
      </c>
      <c r="B11570" t="s">
        <v>140</v>
      </c>
      <c r="C11570">
        <v>822.81</v>
      </c>
      <c r="D11570">
        <v>473.85</v>
      </c>
      <c r="E11570">
        <v>348.96</v>
      </c>
      <c r="F11570">
        <v>414.67</v>
      </c>
      <c r="G11570">
        <v>334.76</v>
      </c>
      <c r="H11570">
        <v>649.30999999999995</v>
      </c>
      <c r="I11570">
        <v>0.04</v>
      </c>
      <c r="J11570">
        <v>0.48</v>
      </c>
      <c r="K11570">
        <v>4.4400000000000004</v>
      </c>
    </row>
    <row r="11571" spans="1:11" x14ac:dyDescent="0.25">
      <c r="A11571" s="1">
        <v>42125</v>
      </c>
      <c r="B11571" t="s">
        <v>141</v>
      </c>
      <c r="C11571">
        <v>908.09</v>
      </c>
      <c r="D11571">
        <v>535.66999999999996</v>
      </c>
      <c r="E11571">
        <v>372.42</v>
      </c>
      <c r="F11571">
        <v>502.11</v>
      </c>
      <c r="G11571">
        <v>426.06</v>
      </c>
      <c r="H11571">
        <v>727.18</v>
      </c>
      <c r="I11571">
        <v>0.21</v>
      </c>
      <c r="J11571">
        <v>0.94</v>
      </c>
      <c r="K11571">
        <v>3.88</v>
      </c>
    </row>
    <row r="11572" spans="1:11" x14ac:dyDescent="0.25">
      <c r="A11572" s="1">
        <v>42125</v>
      </c>
      <c r="B11572" t="s">
        <v>142</v>
      </c>
      <c r="C11572">
        <v>847.2</v>
      </c>
      <c r="D11572">
        <v>476.16</v>
      </c>
      <c r="E11572">
        <v>371.04</v>
      </c>
      <c r="F11572">
        <v>453.01</v>
      </c>
      <c r="G11572">
        <v>354.8</v>
      </c>
      <c r="H11572">
        <v>741.18</v>
      </c>
      <c r="I11572">
        <v>-0.2</v>
      </c>
      <c r="J11572">
        <v>-0.9</v>
      </c>
      <c r="K11572">
        <v>4.12</v>
      </c>
    </row>
    <row r="11573" spans="1:11" x14ac:dyDescent="0.25">
      <c r="A11573" s="1">
        <v>42125</v>
      </c>
      <c r="B11573" t="s">
        <v>143</v>
      </c>
      <c r="C11573">
        <v>851.49</v>
      </c>
      <c r="D11573">
        <v>495.89</v>
      </c>
      <c r="E11573">
        <v>355.6</v>
      </c>
      <c r="F11573">
        <v>425.47</v>
      </c>
      <c r="G11573">
        <v>367.15</v>
      </c>
      <c r="H11573">
        <v>567.64</v>
      </c>
      <c r="I11573">
        <v>0.28000000000000003</v>
      </c>
      <c r="J11573">
        <v>1.93</v>
      </c>
      <c r="K11573">
        <v>6.2</v>
      </c>
    </row>
    <row r="11574" spans="1:11" x14ac:dyDescent="0.25">
      <c r="A11574" s="1">
        <v>42125</v>
      </c>
      <c r="B11574" t="s">
        <v>144</v>
      </c>
      <c r="C11574">
        <v>836.24</v>
      </c>
      <c r="D11574">
        <v>488.53</v>
      </c>
      <c r="E11574">
        <v>347.71</v>
      </c>
      <c r="F11574">
        <v>444.38</v>
      </c>
      <c r="G11574">
        <v>364.77</v>
      </c>
      <c r="H11574">
        <v>699.55</v>
      </c>
      <c r="I11574">
        <v>0.97</v>
      </c>
      <c r="J11574">
        <v>3.95</v>
      </c>
      <c r="K11574">
        <v>4.21</v>
      </c>
    </row>
    <row r="11575" spans="1:11" x14ac:dyDescent="0.25">
      <c r="A11575" s="1">
        <v>42125</v>
      </c>
      <c r="B11575" t="s">
        <v>145</v>
      </c>
      <c r="C11575">
        <v>876.69</v>
      </c>
      <c r="D11575">
        <v>471.27</v>
      </c>
      <c r="E11575">
        <v>405.42</v>
      </c>
      <c r="F11575">
        <v>463.79</v>
      </c>
      <c r="G11575">
        <v>380.74</v>
      </c>
      <c r="H11575">
        <v>662.73</v>
      </c>
      <c r="I11575">
        <v>0.21</v>
      </c>
      <c r="J11575">
        <v>4.1900000000000004</v>
      </c>
      <c r="K11575">
        <v>5.1100000000000003</v>
      </c>
    </row>
    <row r="11576" spans="1:11" x14ac:dyDescent="0.25">
      <c r="A11576" s="1">
        <v>42125</v>
      </c>
      <c r="B11576" t="s">
        <v>146</v>
      </c>
      <c r="C11576">
        <v>878.25</v>
      </c>
      <c r="D11576">
        <v>475.99</v>
      </c>
      <c r="E11576">
        <v>402.26</v>
      </c>
      <c r="F11576">
        <v>483.32</v>
      </c>
      <c r="G11576">
        <v>399.51</v>
      </c>
      <c r="H11576">
        <v>692.2</v>
      </c>
      <c r="I11576">
        <v>0.55000000000000004</v>
      </c>
      <c r="J11576">
        <v>0.87</v>
      </c>
      <c r="K11576">
        <v>5.64</v>
      </c>
    </row>
    <row r="11577" spans="1:11" x14ac:dyDescent="0.25">
      <c r="A11577" s="1">
        <v>42125</v>
      </c>
      <c r="B11577" t="s">
        <v>2</v>
      </c>
      <c r="C11577">
        <v>842.18</v>
      </c>
      <c r="D11577">
        <v>468.01</v>
      </c>
      <c r="E11577">
        <v>374.17</v>
      </c>
      <c r="F11577">
        <v>467.13</v>
      </c>
      <c r="G11577">
        <v>372.66</v>
      </c>
      <c r="H11577">
        <v>721.47</v>
      </c>
      <c r="I11577">
        <v>0.03</v>
      </c>
      <c r="J11577">
        <v>0.67</v>
      </c>
      <c r="K11577">
        <v>5.92</v>
      </c>
    </row>
    <row r="11578" spans="1:11" x14ac:dyDescent="0.25">
      <c r="A11578" s="1">
        <v>42125</v>
      </c>
      <c r="B11578" t="s">
        <v>147</v>
      </c>
      <c r="C11578">
        <v>1084.9100000000001</v>
      </c>
      <c r="D11578">
        <v>530.78</v>
      </c>
      <c r="E11578">
        <v>554.13</v>
      </c>
      <c r="F11578">
        <v>494.45</v>
      </c>
      <c r="G11578">
        <v>373.98</v>
      </c>
      <c r="H11578">
        <v>757.78</v>
      </c>
      <c r="I11578">
        <v>3.63</v>
      </c>
      <c r="J11578">
        <v>3.87</v>
      </c>
      <c r="K11578">
        <v>4.8499999999999996</v>
      </c>
    </row>
    <row r="11579" spans="1:11" x14ac:dyDescent="0.25">
      <c r="A11579" s="1">
        <v>42125</v>
      </c>
      <c r="B11579" t="s">
        <v>148</v>
      </c>
      <c r="C11579">
        <v>1024.6199999999999</v>
      </c>
      <c r="D11579">
        <v>510.72</v>
      </c>
      <c r="E11579">
        <v>513.9</v>
      </c>
      <c r="F11579">
        <v>462.71</v>
      </c>
      <c r="G11579">
        <v>375.48</v>
      </c>
      <c r="H11579">
        <v>650.32000000000005</v>
      </c>
      <c r="I11579">
        <v>3.79</v>
      </c>
      <c r="J11579">
        <v>4.75</v>
      </c>
      <c r="K11579">
        <v>6.19</v>
      </c>
    </row>
    <row r="11580" spans="1:11" x14ac:dyDescent="0.25">
      <c r="A11580" s="1">
        <v>42125</v>
      </c>
      <c r="B11580" t="s">
        <v>149</v>
      </c>
      <c r="C11580">
        <v>942.14</v>
      </c>
      <c r="D11580">
        <v>471.55</v>
      </c>
      <c r="E11580">
        <v>470.59</v>
      </c>
      <c r="F11580">
        <v>450.57</v>
      </c>
      <c r="G11580">
        <v>368.97</v>
      </c>
      <c r="H11580">
        <v>627</v>
      </c>
      <c r="I11580">
        <v>0.44</v>
      </c>
      <c r="J11580">
        <v>0.94</v>
      </c>
      <c r="K11580">
        <v>4.51</v>
      </c>
    </row>
    <row r="11581" spans="1:11" x14ac:dyDescent="0.25">
      <c r="A11581" s="1">
        <v>42125</v>
      </c>
      <c r="B11581" t="s">
        <v>150</v>
      </c>
      <c r="C11581">
        <v>993.53</v>
      </c>
      <c r="D11581">
        <v>492.62</v>
      </c>
      <c r="E11581">
        <v>500.91</v>
      </c>
      <c r="F11581">
        <v>538.24</v>
      </c>
      <c r="G11581">
        <v>409.05</v>
      </c>
      <c r="H11581">
        <v>833.31</v>
      </c>
      <c r="I11581">
        <v>0.47</v>
      </c>
      <c r="J11581">
        <v>2.81</v>
      </c>
      <c r="K11581">
        <v>8.3800000000000008</v>
      </c>
    </row>
    <row r="11582" spans="1:11" x14ac:dyDescent="0.25">
      <c r="A11582" s="1">
        <v>42125</v>
      </c>
      <c r="B11582" t="s">
        <v>151</v>
      </c>
      <c r="C11582">
        <v>904.31</v>
      </c>
      <c r="D11582">
        <v>521.16999999999996</v>
      </c>
      <c r="E11582">
        <v>383.14</v>
      </c>
      <c r="F11582">
        <v>410.52</v>
      </c>
      <c r="G11582">
        <v>336.67</v>
      </c>
      <c r="H11582">
        <v>620.41</v>
      </c>
      <c r="I11582">
        <v>0.56999999999999995</v>
      </c>
      <c r="J11582">
        <v>2.87</v>
      </c>
      <c r="K11582">
        <v>8.0500000000000007</v>
      </c>
    </row>
    <row r="11583" spans="1:11" x14ac:dyDescent="0.25">
      <c r="A11583" s="1">
        <v>42125</v>
      </c>
      <c r="B11583" t="s">
        <v>152</v>
      </c>
      <c r="C11583">
        <v>917.55</v>
      </c>
      <c r="D11583">
        <v>544.27</v>
      </c>
      <c r="E11583">
        <v>373.28</v>
      </c>
      <c r="F11583">
        <v>431.41</v>
      </c>
      <c r="G11583">
        <v>376.69</v>
      </c>
      <c r="H11583">
        <v>574.33000000000004</v>
      </c>
      <c r="I11583">
        <v>0.41</v>
      </c>
      <c r="J11583">
        <v>1.31</v>
      </c>
      <c r="K11583">
        <v>5.32</v>
      </c>
    </row>
    <row r="11584" spans="1:11" x14ac:dyDescent="0.25">
      <c r="A11584" s="1">
        <v>42125</v>
      </c>
      <c r="B11584" t="s">
        <v>153</v>
      </c>
      <c r="C11584">
        <v>936.64</v>
      </c>
      <c r="D11584">
        <v>528.69000000000005</v>
      </c>
      <c r="E11584">
        <v>407.95</v>
      </c>
      <c r="F11584">
        <v>534.5</v>
      </c>
      <c r="G11584">
        <v>462.26</v>
      </c>
      <c r="H11584">
        <v>699.22</v>
      </c>
      <c r="I11584">
        <v>0.13</v>
      </c>
      <c r="J11584">
        <v>0.33</v>
      </c>
      <c r="K11584">
        <v>5.25</v>
      </c>
    </row>
    <row r="11585" spans="1:11" x14ac:dyDescent="0.25">
      <c r="A11585" s="1">
        <v>42125</v>
      </c>
      <c r="B11585" t="s">
        <v>154</v>
      </c>
      <c r="C11585">
        <v>916.85</v>
      </c>
      <c r="D11585">
        <v>545.91</v>
      </c>
      <c r="E11585">
        <v>370.94</v>
      </c>
      <c r="F11585">
        <v>484.28</v>
      </c>
      <c r="G11585">
        <v>422.46</v>
      </c>
      <c r="H11585">
        <v>673.88</v>
      </c>
      <c r="I11585">
        <v>0.17</v>
      </c>
      <c r="J11585">
        <v>1.2</v>
      </c>
      <c r="K11585">
        <v>6.07</v>
      </c>
    </row>
    <row r="11586" spans="1:11" x14ac:dyDescent="0.25">
      <c r="A11586" s="1">
        <v>42125</v>
      </c>
      <c r="B11586" t="s">
        <v>155</v>
      </c>
      <c r="C11586">
        <v>966.72</v>
      </c>
      <c r="D11586">
        <v>560.16</v>
      </c>
      <c r="E11586">
        <v>406.56</v>
      </c>
      <c r="F11586">
        <v>427</v>
      </c>
      <c r="G11586">
        <v>371.42</v>
      </c>
      <c r="H11586">
        <v>570.83000000000004</v>
      </c>
      <c r="I11586">
        <v>0.44</v>
      </c>
      <c r="J11586">
        <v>0.44</v>
      </c>
      <c r="K11586">
        <v>7.25</v>
      </c>
    </row>
    <row r="11587" spans="1:11" x14ac:dyDescent="0.25">
      <c r="A11587" s="1">
        <v>42156</v>
      </c>
      <c r="B11587" t="s">
        <v>1</v>
      </c>
      <c r="C11587">
        <v>942</v>
      </c>
      <c r="D11587">
        <v>507.16</v>
      </c>
      <c r="E11587">
        <v>434.84</v>
      </c>
      <c r="F11587">
        <v>471.53</v>
      </c>
      <c r="G11587">
        <v>384.13</v>
      </c>
      <c r="H11587">
        <v>686.31</v>
      </c>
      <c r="I11587">
        <v>0.73</v>
      </c>
      <c r="J11587">
        <v>3.15</v>
      </c>
      <c r="K11587">
        <v>5.66</v>
      </c>
    </row>
    <row r="11588" spans="1:11" x14ac:dyDescent="0.25">
      <c r="A11588" s="1">
        <v>42156</v>
      </c>
      <c r="B11588" t="s">
        <v>126</v>
      </c>
      <c r="C11588">
        <v>942.96</v>
      </c>
      <c r="D11588">
        <v>543.51</v>
      </c>
      <c r="E11588">
        <v>399.45</v>
      </c>
      <c r="F11588">
        <v>469.82</v>
      </c>
      <c r="G11588">
        <v>401.58</v>
      </c>
      <c r="H11588">
        <v>644.04</v>
      </c>
      <c r="I11588">
        <v>0.63</v>
      </c>
      <c r="J11588">
        <v>2.25</v>
      </c>
      <c r="K11588">
        <v>5.38</v>
      </c>
    </row>
    <row r="11589" spans="1:11" x14ac:dyDescent="0.25">
      <c r="A11589" s="1">
        <v>42156</v>
      </c>
      <c r="B11589" t="s">
        <v>127</v>
      </c>
      <c r="C11589">
        <v>872.88</v>
      </c>
      <c r="D11589">
        <v>493.37</v>
      </c>
      <c r="E11589">
        <v>379.51</v>
      </c>
      <c r="F11589">
        <v>471.53</v>
      </c>
      <c r="G11589">
        <v>380.69</v>
      </c>
      <c r="H11589">
        <v>734.15</v>
      </c>
      <c r="I11589">
        <v>0.51</v>
      </c>
      <c r="J11589">
        <v>2.5</v>
      </c>
      <c r="K11589">
        <v>4.95</v>
      </c>
    </row>
    <row r="11590" spans="1:11" x14ac:dyDescent="0.25">
      <c r="A11590" s="1">
        <v>42156</v>
      </c>
      <c r="B11590" t="s">
        <v>113</v>
      </c>
      <c r="C11590">
        <v>994.68</v>
      </c>
      <c r="D11590">
        <v>505.13</v>
      </c>
      <c r="E11590">
        <v>489.55</v>
      </c>
      <c r="F11590">
        <v>476.06</v>
      </c>
      <c r="G11590">
        <v>383.28</v>
      </c>
      <c r="H11590">
        <v>683.37</v>
      </c>
      <c r="I11590">
        <v>0.79</v>
      </c>
      <c r="J11590">
        <v>4.2300000000000004</v>
      </c>
      <c r="K11590">
        <v>5.82</v>
      </c>
    </row>
    <row r="11591" spans="1:11" x14ac:dyDescent="0.25">
      <c r="A11591" s="1">
        <v>42156</v>
      </c>
      <c r="B11591" t="s">
        <v>128</v>
      </c>
      <c r="C11591">
        <v>956.45</v>
      </c>
      <c r="D11591">
        <v>493.82</v>
      </c>
      <c r="E11591">
        <v>462.63</v>
      </c>
      <c r="F11591">
        <v>457.46</v>
      </c>
      <c r="G11591">
        <v>366.53</v>
      </c>
      <c r="H11591">
        <v>676.9</v>
      </c>
      <c r="I11591">
        <v>1.17</v>
      </c>
      <c r="J11591">
        <v>3.14</v>
      </c>
      <c r="K11591">
        <v>6.74</v>
      </c>
    </row>
    <row r="11592" spans="1:11" x14ac:dyDescent="0.25">
      <c r="A11592" s="1">
        <v>42156</v>
      </c>
      <c r="B11592" t="s">
        <v>129</v>
      </c>
      <c r="C11592">
        <v>940.19</v>
      </c>
      <c r="D11592">
        <v>544.91999999999996</v>
      </c>
      <c r="E11592">
        <v>395.27</v>
      </c>
      <c r="F11592">
        <v>480.01</v>
      </c>
      <c r="G11592">
        <v>415.05</v>
      </c>
      <c r="H11592">
        <v>652.48</v>
      </c>
      <c r="I11592">
        <v>0.64</v>
      </c>
      <c r="J11592">
        <v>1.43</v>
      </c>
      <c r="K11592">
        <v>5.78</v>
      </c>
    </row>
    <row r="11593" spans="1:11" x14ac:dyDescent="0.25">
      <c r="A11593" s="1">
        <v>42156</v>
      </c>
      <c r="B11593" t="s">
        <v>130</v>
      </c>
      <c r="C11593">
        <v>1019.23</v>
      </c>
      <c r="D11593">
        <v>571.41</v>
      </c>
      <c r="E11593">
        <v>447.82</v>
      </c>
      <c r="F11593">
        <v>568.22</v>
      </c>
      <c r="G11593">
        <v>435.1</v>
      </c>
      <c r="H11593">
        <v>1023.43</v>
      </c>
      <c r="I11593">
        <v>0.13</v>
      </c>
      <c r="J11593">
        <v>4.63</v>
      </c>
      <c r="K11593">
        <v>5.56</v>
      </c>
    </row>
    <row r="11594" spans="1:11" x14ac:dyDescent="0.25">
      <c r="A11594" s="1">
        <v>42156</v>
      </c>
      <c r="B11594" t="s">
        <v>131</v>
      </c>
      <c r="C11594">
        <v>1059.74</v>
      </c>
      <c r="D11594">
        <v>600.79999999999995</v>
      </c>
      <c r="E11594">
        <v>458.94</v>
      </c>
      <c r="F11594">
        <v>562.62</v>
      </c>
      <c r="G11594">
        <v>436.35</v>
      </c>
      <c r="H11594">
        <v>945.09</v>
      </c>
      <c r="I11594">
        <v>3.79</v>
      </c>
      <c r="J11594">
        <v>4.07</v>
      </c>
      <c r="K11594">
        <v>10.32</v>
      </c>
    </row>
    <row r="11595" spans="1:11" x14ac:dyDescent="0.25">
      <c r="A11595" s="1">
        <v>42156</v>
      </c>
      <c r="B11595" t="s">
        <v>132</v>
      </c>
      <c r="C11595">
        <v>938.85</v>
      </c>
      <c r="D11595">
        <v>552.21</v>
      </c>
      <c r="E11595">
        <v>386.64</v>
      </c>
      <c r="F11595">
        <v>459.6</v>
      </c>
      <c r="G11595">
        <v>407.71</v>
      </c>
      <c r="H11595">
        <v>583.07000000000005</v>
      </c>
      <c r="I11595">
        <v>0.31</v>
      </c>
      <c r="J11595">
        <v>2.5099999999999998</v>
      </c>
      <c r="K11595">
        <v>5.96</v>
      </c>
    </row>
    <row r="11596" spans="1:11" x14ac:dyDescent="0.25">
      <c r="A11596" s="1">
        <v>42156</v>
      </c>
      <c r="B11596" t="s">
        <v>133</v>
      </c>
      <c r="C11596">
        <v>1000.05</v>
      </c>
      <c r="D11596">
        <v>551.96</v>
      </c>
      <c r="E11596">
        <v>448.09</v>
      </c>
      <c r="F11596">
        <v>415.42</v>
      </c>
      <c r="G11596">
        <v>363.35</v>
      </c>
      <c r="H11596">
        <v>547.59</v>
      </c>
      <c r="I11596">
        <v>0.48</v>
      </c>
      <c r="J11596">
        <v>0.17</v>
      </c>
      <c r="K11596">
        <v>4.99</v>
      </c>
    </row>
    <row r="11597" spans="1:11" x14ac:dyDescent="0.25">
      <c r="A11597" s="1">
        <v>42156</v>
      </c>
      <c r="B11597" t="s">
        <v>134</v>
      </c>
      <c r="C11597">
        <v>905.09</v>
      </c>
      <c r="D11597">
        <v>519.73</v>
      </c>
      <c r="E11597">
        <v>385.36</v>
      </c>
      <c r="F11597">
        <v>433.72</v>
      </c>
      <c r="G11597">
        <v>386.8</v>
      </c>
      <c r="H11597">
        <v>536.16999999999996</v>
      </c>
      <c r="I11597">
        <v>0.51</v>
      </c>
      <c r="J11597">
        <v>1.25</v>
      </c>
      <c r="K11597">
        <v>4.72</v>
      </c>
    </row>
    <row r="11598" spans="1:11" x14ac:dyDescent="0.25">
      <c r="A11598" s="1">
        <v>42156</v>
      </c>
      <c r="B11598" t="s">
        <v>135</v>
      </c>
      <c r="C11598">
        <v>936.15</v>
      </c>
      <c r="D11598">
        <v>549.98</v>
      </c>
      <c r="E11598">
        <v>386.17</v>
      </c>
      <c r="F11598">
        <v>454.67</v>
      </c>
      <c r="G11598">
        <v>378.54</v>
      </c>
      <c r="H11598">
        <v>668.76</v>
      </c>
      <c r="I11598">
        <v>0.27</v>
      </c>
      <c r="J11598">
        <v>4.84</v>
      </c>
      <c r="K11598">
        <v>5.22</v>
      </c>
    </row>
    <row r="11599" spans="1:11" x14ac:dyDescent="0.25">
      <c r="A11599" s="1">
        <v>42156</v>
      </c>
      <c r="B11599" t="s">
        <v>136</v>
      </c>
      <c r="C11599">
        <v>970.09</v>
      </c>
      <c r="D11599">
        <v>564.14</v>
      </c>
      <c r="E11599">
        <v>405.95</v>
      </c>
      <c r="F11599">
        <v>509.98</v>
      </c>
      <c r="G11599">
        <v>441.33</v>
      </c>
      <c r="H11599">
        <v>729.45</v>
      </c>
      <c r="I11599">
        <v>0.05</v>
      </c>
      <c r="J11599">
        <v>1.74</v>
      </c>
      <c r="K11599">
        <v>2.52</v>
      </c>
    </row>
    <row r="11600" spans="1:11" x14ac:dyDescent="0.25">
      <c r="A11600" s="1">
        <v>42156</v>
      </c>
      <c r="B11600" t="s">
        <v>137</v>
      </c>
      <c r="C11600">
        <v>895.77</v>
      </c>
      <c r="D11600">
        <v>514.67999999999995</v>
      </c>
      <c r="E11600">
        <v>381.09</v>
      </c>
      <c r="F11600">
        <v>471.94</v>
      </c>
      <c r="G11600">
        <v>354.2</v>
      </c>
      <c r="H11600">
        <v>942.96</v>
      </c>
      <c r="I11600">
        <v>0.46</v>
      </c>
      <c r="J11600">
        <v>3.01</v>
      </c>
      <c r="K11600">
        <v>3.7</v>
      </c>
    </row>
    <row r="11601" spans="1:11" x14ac:dyDescent="0.25">
      <c r="A11601" s="1">
        <v>42156</v>
      </c>
      <c r="B11601" t="s">
        <v>138</v>
      </c>
      <c r="C11601">
        <v>895.37</v>
      </c>
      <c r="D11601">
        <v>530.19000000000005</v>
      </c>
      <c r="E11601">
        <v>365.18</v>
      </c>
      <c r="F11601">
        <v>594.98</v>
      </c>
      <c r="G11601">
        <v>480.35</v>
      </c>
      <c r="H11601">
        <v>961.86</v>
      </c>
      <c r="I11601">
        <v>0.18</v>
      </c>
      <c r="J11601">
        <v>1.83</v>
      </c>
      <c r="K11601">
        <v>6.52</v>
      </c>
    </row>
    <row r="11602" spans="1:11" x14ac:dyDescent="0.25">
      <c r="A11602" s="1">
        <v>42156</v>
      </c>
      <c r="B11602" t="s">
        <v>139</v>
      </c>
      <c r="C11602">
        <v>858.91</v>
      </c>
      <c r="D11602">
        <v>501.39</v>
      </c>
      <c r="E11602">
        <v>357.52</v>
      </c>
      <c r="F11602">
        <v>496.06</v>
      </c>
      <c r="G11602">
        <v>403.58</v>
      </c>
      <c r="H11602">
        <v>809.8</v>
      </c>
      <c r="I11602">
        <v>0.04</v>
      </c>
      <c r="J11602">
        <v>1.66</v>
      </c>
      <c r="K11602">
        <v>4.9000000000000004</v>
      </c>
    </row>
    <row r="11603" spans="1:11" x14ac:dyDescent="0.25">
      <c r="A11603" s="1">
        <v>42156</v>
      </c>
      <c r="B11603" t="s">
        <v>140</v>
      </c>
      <c r="C11603">
        <v>824.98</v>
      </c>
      <c r="D11603">
        <v>476.02</v>
      </c>
      <c r="E11603">
        <v>348.96</v>
      </c>
      <c r="F11603">
        <v>415.75</v>
      </c>
      <c r="G11603">
        <v>336.3</v>
      </c>
      <c r="H11603">
        <v>649.30999999999995</v>
      </c>
      <c r="I11603">
        <v>0.26</v>
      </c>
      <c r="J11603">
        <v>0.74</v>
      </c>
      <c r="K11603">
        <v>4.2</v>
      </c>
    </row>
    <row r="11604" spans="1:11" x14ac:dyDescent="0.25">
      <c r="A11604" s="1">
        <v>42156</v>
      </c>
      <c r="B11604" t="s">
        <v>141</v>
      </c>
      <c r="C11604">
        <v>923.78</v>
      </c>
      <c r="D11604">
        <v>533.23</v>
      </c>
      <c r="E11604">
        <v>390.55</v>
      </c>
      <c r="F11604">
        <v>510.8</v>
      </c>
      <c r="G11604">
        <v>424.1</v>
      </c>
      <c r="H11604">
        <v>762.6</v>
      </c>
      <c r="I11604">
        <v>1.73</v>
      </c>
      <c r="J11604">
        <v>2.69</v>
      </c>
      <c r="K11604">
        <v>5.44</v>
      </c>
    </row>
    <row r="11605" spans="1:11" x14ac:dyDescent="0.25">
      <c r="A11605" s="1">
        <v>42156</v>
      </c>
      <c r="B11605" t="s">
        <v>142</v>
      </c>
      <c r="C11605">
        <v>847.55</v>
      </c>
      <c r="D11605">
        <v>476.51</v>
      </c>
      <c r="E11605">
        <v>371.04</v>
      </c>
      <c r="F11605">
        <v>453.19</v>
      </c>
      <c r="G11605">
        <v>355.05</v>
      </c>
      <c r="H11605">
        <v>741.18</v>
      </c>
      <c r="I11605">
        <v>0.04</v>
      </c>
      <c r="J11605">
        <v>-0.86</v>
      </c>
      <c r="K11605">
        <v>3.8</v>
      </c>
    </row>
    <row r="11606" spans="1:11" x14ac:dyDescent="0.25">
      <c r="A11606" s="1">
        <v>42156</v>
      </c>
      <c r="B11606" t="s">
        <v>143</v>
      </c>
      <c r="C11606">
        <v>877.97</v>
      </c>
      <c r="D11606">
        <v>495.41</v>
      </c>
      <c r="E11606">
        <v>382.56</v>
      </c>
      <c r="F11606">
        <v>438.71</v>
      </c>
      <c r="G11606">
        <v>366.78</v>
      </c>
      <c r="H11606">
        <v>610.66</v>
      </c>
      <c r="I11606">
        <v>3.11</v>
      </c>
      <c r="J11606">
        <v>5.0999999999999996</v>
      </c>
      <c r="K11606">
        <v>9.02</v>
      </c>
    </row>
    <row r="11607" spans="1:11" x14ac:dyDescent="0.25">
      <c r="A11607" s="1">
        <v>42156</v>
      </c>
      <c r="B11607" t="s">
        <v>144</v>
      </c>
      <c r="C11607">
        <v>857.39</v>
      </c>
      <c r="D11607">
        <v>487.57</v>
      </c>
      <c r="E11607">
        <v>369.82</v>
      </c>
      <c r="F11607">
        <v>455.63</v>
      </c>
      <c r="G11607">
        <v>364.04</v>
      </c>
      <c r="H11607">
        <v>744.05</v>
      </c>
      <c r="I11607">
        <v>2.5299999999999998</v>
      </c>
      <c r="J11607">
        <v>6.58</v>
      </c>
      <c r="K11607">
        <v>6.65</v>
      </c>
    </row>
    <row r="11608" spans="1:11" x14ac:dyDescent="0.25">
      <c r="A11608" s="1">
        <v>42156</v>
      </c>
      <c r="B11608" t="s">
        <v>145</v>
      </c>
      <c r="C11608">
        <v>878.47</v>
      </c>
      <c r="D11608">
        <v>475.27</v>
      </c>
      <c r="E11608">
        <v>403.2</v>
      </c>
      <c r="F11608">
        <v>464.72</v>
      </c>
      <c r="G11608">
        <v>383.97</v>
      </c>
      <c r="H11608">
        <v>659.09</v>
      </c>
      <c r="I11608">
        <v>0.2</v>
      </c>
      <c r="J11608">
        <v>4.4000000000000004</v>
      </c>
      <c r="K11608">
        <v>5.21</v>
      </c>
    </row>
    <row r="11609" spans="1:11" x14ac:dyDescent="0.25">
      <c r="A11609" s="1">
        <v>42156</v>
      </c>
      <c r="B11609" t="s">
        <v>146</v>
      </c>
      <c r="C11609">
        <v>879.85</v>
      </c>
      <c r="D11609">
        <v>477.59</v>
      </c>
      <c r="E11609">
        <v>402.26</v>
      </c>
      <c r="F11609">
        <v>484.19</v>
      </c>
      <c r="G11609">
        <v>400.87</v>
      </c>
      <c r="H11609">
        <v>692.2</v>
      </c>
      <c r="I11609">
        <v>0.18</v>
      </c>
      <c r="J11609">
        <v>1.05</v>
      </c>
      <c r="K11609">
        <v>5.78</v>
      </c>
    </row>
    <row r="11610" spans="1:11" x14ac:dyDescent="0.25">
      <c r="A11610" s="1">
        <v>42156</v>
      </c>
      <c r="B11610" t="s">
        <v>2</v>
      </c>
      <c r="C11610">
        <v>865.28</v>
      </c>
      <c r="D11610">
        <v>471.43</v>
      </c>
      <c r="E11610">
        <v>393.85</v>
      </c>
      <c r="F11610">
        <v>479.93</v>
      </c>
      <c r="G11610">
        <v>375.38</v>
      </c>
      <c r="H11610">
        <v>759.42</v>
      </c>
      <c r="I11610">
        <v>2.74</v>
      </c>
      <c r="J11610">
        <v>3.43</v>
      </c>
      <c r="K11610">
        <v>4.82</v>
      </c>
    </row>
    <row r="11611" spans="1:11" x14ac:dyDescent="0.25">
      <c r="A11611" s="1">
        <v>42156</v>
      </c>
      <c r="B11611" t="s">
        <v>147</v>
      </c>
      <c r="C11611">
        <v>1089.21</v>
      </c>
      <c r="D11611">
        <v>533.22</v>
      </c>
      <c r="E11611">
        <v>555.99</v>
      </c>
      <c r="F11611">
        <v>496.43</v>
      </c>
      <c r="G11611">
        <v>375.7</v>
      </c>
      <c r="H11611">
        <v>760.36</v>
      </c>
      <c r="I11611">
        <v>0.4</v>
      </c>
      <c r="J11611">
        <v>4.28</v>
      </c>
      <c r="K11611">
        <v>5.24</v>
      </c>
    </row>
    <row r="11612" spans="1:11" x14ac:dyDescent="0.25">
      <c r="A11612" s="1">
        <v>42156</v>
      </c>
      <c r="B11612" t="s">
        <v>148</v>
      </c>
      <c r="C11612">
        <v>1036.31</v>
      </c>
      <c r="D11612">
        <v>513.19000000000005</v>
      </c>
      <c r="E11612">
        <v>523.12</v>
      </c>
      <c r="F11612">
        <v>467.99</v>
      </c>
      <c r="G11612">
        <v>377.28</v>
      </c>
      <c r="H11612">
        <v>661.97</v>
      </c>
      <c r="I11612">
        <v>1.1399999999999999</v>
      </c>
      <c r="J11612">
        <v>5.94</v>
      </c>
      <c r="K11612">
        <v>6.12</v>
      </c>
    </row>
    <row r="11613" spans="1:11" x14ac:dyDescent="0.25">
      <c r="A11613" s="1">
        <v>42156</v>
      </c>
      <c r="B11613" t="s">
        <v>149</v>
      </c>
      <c r="C11613">
        <v>946.02</v>
      </c>
      <c r="D11613">
        <v>475.43</v>
      </c>
      <c r="E11613">
        <v>470.59</v>
      </c>
      <c r="F11613">
        <v>452.41</v>
      </c>
      <c r="G11613">
        <v>372</v>
      </c>
      <c r="H11613">
        <v>627</v>
      </c>
      <c r="I11613">
        <v>0.41</v>
      </c>
      <c r="J11613">
        <v>1.36</v>
      </c>
      <c r="K11613">
        <v>4.9400000000000004</v>
      </c>
    </row>
    <row r="11614" spans="1:11" x14ac:dyDescent="0.25">
      <c r="A11614" s="1">
        <v>42156</v>
      </c>
      <c r="B11614" t="s">
        <v>150</v>
      </c>
      <c r="C11614">
        <v>1026.68</v>
      </c>
      <c r="D11614">
        <v>495.46</v>
      </c>
      <c r="E11614">
        <v>531.22</v>
      </c>
      <c r="F11614">
        <v>556.22</v>
      </c>
      <c r="G11614">
        <v>411.42</v>
      </c>
      <c r="H11614">
        <v>883.73</v>
      </c>
      <c r="I11614">
        <v>3.34</v>
      </c>
      <c r="J11614">
        <v>6.24</v>
      </c>
      <c r="K11614">
        <v>8.74</v>
      </c>
    </row>
    <row r="11615" spans="1:11" x14ac:dyDescent="0.25">
      <c r="A11615" s="1">
        <v>42156</v>
      </c>
      <c r="B11615" t="s">
        <v>151</v>
      </c>
      <c r="C11615">
        <v>906.29</v>
      </c>
      <c r="D11615">
        <v>523.15</v>
      </c>
      <c r="E11615">
        <v>383.14</v>
      </c>
      <c r="F11615">
        <v>411.42</v>
      </c>
      <c r="G11615">
        <v>337.95</v>
      </c>
      <c r="H11615">
        <v>620.41</v>
      </c>
      <c r="I11615">
        <v>0.22</v>
      </c>
      <c r="J11615">
        <v>3.09</v>
      </c>
      <c r="K11615">
        <v>7.86</v>
      </c>
    </row>
    <row r="11616" spans="1:11" x14ac:dyDescent="0.25">
      <c r="A11616" s="1">
        <v>42156</v>
      </c>
      <c r="B11616" t="s">
        <v>152</v>
      </c>
      <c r="C11616">
        <v>948.49</v>
      </c>
      <c r="D11616">
        <v>544.95000000000005</v>
      </c>
      <c r="E11616">
        <v>403.54</v>
      </c>
      <c r="F11616">
        <v>445.94</v>
      </c>
      <c r="G11616">
        <v>377.14</v>
      </c>
      <c r="H11616">
        <v>620.91</v>
      </c>
      <c r="I11616">
        <v>3.37</v>
      </c>
      <c r="J11616">
        <v>4.7300000000000004</v>
      </c>
      <c r="K11616">
        <v>5.09</v>
      </c>
    </row>
    <row r="11617" spans="1:11" x14ac:dyDescent="0.25">
      <c r="A11617" s="1">
        <v>42156</v>
      </c>
      <c r="B11617" t="s">
        <v>153</v>
      </c>
      <c r="C11617">
        <v>937.43</v>
      </c>
      <c r="D11617">
        <v>529.48</v>
      </c>
      <c r="E11617">
        <v>407.95</v>
      </c>
      <c r="F11617">
        <v>534.91999999999996</v>
      </c>
      <c r="G11617">
        <v>462.95</v>
      </c>
      <c r="H11617">
        <v>699.22</v>
      </c>
      <c r="I11617">
        <v>0.08</v>
      </c>
      <c r="J11617">
        <v>0.41</v>
      </c>
      <c r="K11617">
        <v>5.2</v>
      </c>
    </row>
    <row r="11618" spans="1:11" x14ac:dyDescent="0.25">
      <c r="A11618" s="1">
        <v>42156</v>
      </c>
      <c r="B11618" t="s">
        <v>154</v>
      </c>
      <c r="C11618">
        <v>918.96</v>
      </c>
      <c r="D11618">
        <v>548.01</v>
      </c>
      <c r="E11618">
        <v>370.95</v>
      </c>
      <c r="F11618">
        <v>485.39</v>
      </c>
      <c r="G11618">
        <v>424.06</v>
      </c>
      <c r="H11618">
        <v>673.88</v>
      </c>
      <c r="I11618">
        <v>0.23</v>
      </c>
      <c r="J11618">
        <v>1.44</v>
      </c>
      <c r="K11618">
        <v>5.85</v>
      </c>
    </row>
    <row r="11619" spans="1:11" x14ac:dyDescent="0.25">
      <c r="A11619" s="1">
        <v>42156</v>
      </c>
      <c r="B11619" t="s">
        <v>155</v>
      </c>
      <c r="C11619">
        <v>967.87</v>
      </c>
      <c r="D11619">
        <v>561.29999999999995</v>
      </c>
      <c r="E11619">
        <v>406.57</v>
      </c>
      <c r="F11619">
        <v>427.51</v>
      </c>
      <c r="G11619">
        <v>372.16</v>
      </c>
      <c r="H11619">
        <v>570.83000000000004</v>
      </c>
      <c r="I11619">
        <v>0.12</v>
      </c>
      <c r="J11619">
        <v>0.56000000000000005</v>
      </c>
      <c r="K11619">
        <v>6.9</v>
      </c>
    </row>
    <row r="11620" spans="1:11" x14ac:dyDescent="0.25">
      <c r="A11620" s="1">
        <v>42186</v>
      </c>
      <c r="B11620" t="s">
        <v>1</v>
      </c>
      <c r="C11620">
        <v>948.46</v>
      </c>
      <c r="D11620">
        <v>509.83</v>
      </c>
      <c r="E11620">
        <v>438.63</v>
      </c>
      <c r="F11620">
        <v>474.78</v>
      </c>
      <c r="G11620">
        <v>386.17</v>
      </c>
      <c r="H11620">
        <v>692.28</v>
      </c>
      <c r="I11620">
        <v>0.69</v>
      </c>
      <c r="J11620">
        <v>3.86</v>
      </c>
      <c r="K11620">
        <v>5.77</v>
      </c>
    </row>
    <row r="11621" spans="1:11" x14ac:dyDescent="0.25">
      <c r="A11621" s="1">
        <v>42186</v>
      </c>
      <c r="B11621" t="s">
        <v>126</v>
      </c>
      <c r="C11621">
        <v>949.9</v>
      </c>
      <c r="D11621">
        <v>544.66999999999996</v>
      </c>
      <c r="E11621">
        <v>405.23</v>
      </c>
      <c r="F11621">
        <v>473.29</v>
      </c>
      <c r="G11621">
        <v>402.43</v>
      </c>
      <c r="H11621">
        <v>653.38</v>
      </c>
      <c r="I11621">
        <v>0.74</v>
      </c>
      <c r="J11621">
        <v>3.01</v>
      </c>
      <c r="K11621">
        <v>5.66</v>
      </c>
    </row>
    <row r="11622" spans="1:11" x14ac:dyDescent="0.25">
      <c r="A11622" s="1">
        <v>42186</v>
      </c>
      <c r="B11622" t="s">
        <v>127</v>
      </c>
      <c r="C11622">
        <v>878.57</v>
      </c>
      <c r="D11622">
        <v>495.06</v>
      </c>
      <c r="E11622">
        <v>383.51</v>
      </c>
      <c r="F11622">
        <v>474.59</v>
      </c>
      <c r="G11622">
        <v>381.98</v>
      </c>
      <c r="H11622">
        <v>741.85</v>
      </c>
      <c r="I11622">
        <v>0.65</v>
      </c>
      <c r="J11622">
        <v>3.17</v>
      </c>
      <c r="K11622">
        <v>5.09</v>
      </c>
    </row>
    <row r="11623" spans="1:11" x14ac:dyDescent="0.25">
      <c r="A11623" s="1">
        <v>42186</v>
      </c>
      <c r="B11623" t="s">
        <v>113</v>
      </c>
      <c r="C11623">
        <v>998.96</v>
      </c>
      <c r="D11623">
        <v>509.36</v>
      </c>
      <c r="E11623">
        <v>489.6</v>
      </c>
      <c r="F11623">
        <v>478.1</v>
      </c>
      <c r="G11623">
        <v>386.5</v>
      </c>
      <c r="H11623">
        <v>683.44</v>
      </c>
      <c r="I11623">
        <v>0.43</v>
      </c>
      <c r="J11623">
        <v>4.67</v>
      </c>
      <c r="K11623">
        <v>6.03</v>
      </c>
    </row>
    <row r="11624" spans="1:11" x14ac:dyDescent="0.25">
      <c r="A11624" s="1">
        <v>42186</v>
      </c>
      <c r="B11624" t="s">
        <v>128</v>
      </c>
      <c r="C11624">
        <v>968.31</v>
      </c>
      <c r="D11624">
        <v>496.79</v>
      </c>
      <c r="E11624">
        <v>471.52</v>
      </c>
      <c r="F11624">
        <v>463.14</v>
      </c>
      <c r="G11624">
        <v>368.73</v>
      </c>
      <c r="H11624">
        <v>689.9</v>
      </c>
      <c r="I11624">
        <v>1.24</v>
      </c>
      <c r="J11624">
        <v>4.42</v>
      </c>
      <c r="K11624">
        <v>6.56</v>
      </c>
    </row>
    <row r="11625" spans="1:11" x14ac:dyDescent="0.25">
      <c r="A11625" s="1">
        <v>42186</v>
      </c>
      <c r="B11625" t="s">
        <v>129</v>
      </c>
      <c r="C11625">
        <v>950.34</v>
      </c>
      <c r="D11625">
        <v>545.74</v>
      </c>
      <c r="E11625">
        <v>404.6</v>
      </c>
      <c r="F11625">
        <v>485.2</v>
      </c>
      <c r="G11625">
        <v>415.67</v>
      </c>
      <c r="H11625">
        <v>667.88</v>
      </c>
      <c r="I11625">
        <v>1.08</v>
      </c>
      <c r="J11625">
        <v>2.52</v>
      </c>
      <c r="K11625">
        <v>5.62</v>
      </c>
    </row>
    <row r="11626" spans="1:11" x14ac:dyDescent="0.25">
      <c r="A11626" s="1">
        <v>42186</v>
      </c>
      <c r="B11626" t="s">
        <v>130</v>
      </c>
      <c r="C11626">
        <v>1022.19</v>
      </c>
      <c r="D11626">
        <v>574.37</v>
      </c>
      <c r="E11626">
        <v>447.82</v>
      </c>
      <c r="F11626">
        <v>569.87</v>
      </c>
      <c r="G11626">
        <v>437.37</v>
      </c>
      <c r="H11626">
        <v>1023.43</v>
      </c>
      <c r="I11626">
        <v>0.28999999999999998</v>
      </c>
      <c r="J11626">
        <v>4.93</v>
      </c>
      <c r="K11626">
        <v>5.23</v>
      </c>
    </row>
    <row r="11627" spans="1:11" x14ac:dyDescent="0.25">
      <c r="A11627" s="1">
        <v>42186</v>
      </c>
      <c r="B11627" t="s">
        <v>131</v>
      </c>
      <c r="C11627">
        <v>1060.4100000000001</v>
      </c>
      <c r="D11627">
        <v>601.47</v>
      </c>
      <c r="E11627">
        <v>458.94</v>
      </c>
      <c r="F11627">
        <v>562.96</v>
      </c>
      <c r="G11627">
        <v>436.83</v>
      </c>
      <c r="H11627">
        <v>945.09</v>
      </c>
      <c r="I11627">
        <v>0.06</v>
      </c>
      <c r="J11627">
        <v>4.13</v>
      </c>
      <c r="K11627">
        <v>5.74</v>
      </c>
    </row>
    <row r="11628" spans="1:11" x14ac:dyDescent="0.25">
      <c r="A11628" s="1">
        <v>42186</v>
      </c>
      <c r="B11628" t="s">
        <v>132</v>
      </c>
      <c r="C11628">
        <v>944.09</v>
      </c>
      <c r="D11628">
        <v>555.04</v>
      </c>
      <c r="E11628">
        <v>389.05</v>
      </c>
      <c r="F11628">
        <v>462.18</v>
      </c>
      <c r="G11628">
        <v>409.79</v>
      </c>
      <c r="H11628">
        <v>586.67999999999995</v>
      </c>
      <c r="I11628">
        <v>0.56000000000000005</v>
      </c>
      <c r="J11628">
        <v>3.09</v>
      </c>
      <c r="K11628">
        <v>6.48</v>
      </c>
    </row>
    <row r="11629" spans="1:11" x14ac:dyDescent="0.25">
      <c r="A11629" s="1">
        <v>42186</v>
      </c>
      <c r="B11629" t="s">
        <v>133</v>
      </c>
      <c r="C11629">
        <v>1001.77</v>
      </c>
      <c r="D11629">
        <v>553.66999999999996</v>
      </c>
      <c r="E11629">
        <v>448.1</v>
      </c>
      <c r="F11629">
        <v>416.12</v>
      </c>
      <c r="G11629">
        <v>364.48</v>
      </c>
      <c r="H11629">
        <v>547.59</v>
      </c>
      <c r="I11629">
        <v>0.17</v>
      </c>
      <c r="J11629">
        <v>0.34</v>
      </c>
      <c r="K11629">
        <v>5.03</v>
      </c>
    </row>
    <row r="11630" spans="1:11" x14ac:dyDescent="0.25">
      <c r="A11630" s="1">
        <v>42186</v>
      </c>
      <c r="B11630" t="s">
        <v>134</v>
      </c>
      <c r="C11630">
        <v>913.29</v>
      </c>
      <c r="D11630">
        <v>520</v>
      </c>
      <c r="E11630">
        <v>393.29</v>
      </c>
      <c r="F11630">
        <v>437.66</v>
      </c>
      <c r="G11630">
        <v>387</v>
      </c>
      <c r="H11630">
        <v>547.21</v>
      </c>
      <c r="I11630">
        <v>0.91</v>
      </c>
      <c r="J11630">
        <v>2.17</v>
      </c>
      <c r="K11630">
        <v>5.56</v>
      </c>
    </row>
    <row r="11631" spans="1:11" x14ac:dyDescent="0.25">
      <c r="A11631" s="1">
        <v>42186</v>
      </c>
      <c r="B11631" t="s">
        <v>135</v>
      </c>
      <c r="C11631">
        <v>937.07</v>
      </c>
      <c r="D11631">
        <v>550.9</v>
      </c>
      <c r="E11631">
        <v>386.17</v>
      </c>
      <c r="F11631">
        <v>455.12</v>
      </c>
      <c r="G11631">
        <v>379.18</v>
      </c>
      <c r="H11631">
        <v>668.76</v>
      </c>
      <c r="I11631">
        <v>0.1</v>
      </c>
      <c r="J11631">
        <v>4.95</v>
      </c>
      <c r="K11631">
        <v>4.8</v>
      </c>
    </row>
    <row r="11632" spans="1:11" x14ac:dyDescent="0.25">
      <c r="A11632" s="1">
        <v>42186</v>
      </c>
      <c r="B11632" t="s">
        <v>136</v>
      </c>
      <c r="C11632">
        <v>993.28</v>
      </c>
      <c r="D11632">
        <v>563.70000000000005</v>
      </c>
      <c r="E11632">
        <v>429.58</v>
      </c>
      <c r="F11632">
        <v>522.16999999999996</v>
      </c>
      <c r="G11632">
        <v>440.98</v>
      </c>
      <c r="H11632">
        <v>771.91</v>
      </c>
      <c r="I11632">
        <v>2.39</v>
      </c>
      <c r="J11632">
        <v>4.17</v>
      </c>
      <c r="K11632">
        <v>5</v>
      </c>
    </row>
    <row r="11633" spans="1:11" x14ac:dyDescent="0.25">
      <c r="A11633" s="1">
        <v>42186</v>
      </c>
      <c r="B11633" t="s">
        <v>137</v>
      </c>
      <c r="C11633">
        <v>897.3</v>
      </c>
      <c r="D11633">
        <v>518.42999999999995</v>
      </c>
      <c r="E11633">
        <v>378.87</v>
      </c>
      <c r="F11633">
        <v>472.75</v>
      </c>
      <c r="G11633">
        <v>356.78</v>
      </c>
      <c r="H11633">
        <v>937.49</v>
      </c>
      <c r="I11633">
        <v>0.17</v>
      </c>
      <c r="J11633">
        <v>3.19</v>
      </c>
      <c r="K11633">
        <v>3.9</v>
      </c>
    </row>
    <row r="11634" spans="1:11" x14ac:dyDescent="0.25">
      <c r="A11634" s="1">
        <v>42186</v>
      </c>
      <c r="B11634" t="s">
        <v>138</v>
      </c>
      <c r="C11634">
        <v>894.31</v>
      </c>
      <c r="D11634">
        <v>529.13</v>
      </c>
      <c r="E11634">
        <v>365.18</v>
      </c>
      <c r="F11634">
        <v>594.27</v>
      </c>
      <c r="G11634">
        <v>479.39</v>
      </c>
      <c r="H11634">
        <v>961.86</v>
      </c>
      <c r="I11634">
        <v>-0.12</v>
      </c>
      <c r="J11634">
        <v>1.71</v>
      </c>
      <c r="K11634">
        <v>6.33</v>
      </c>
    </row>
    <row r="11635" spans="1:11" x14ac:dyDescent="0.25">
      <c r="A11635" s="1">
        <v>42186</v>
      </c>
      <c r="B11635" t="s">
        <v>139</v>
      </c>
      <c r="C11635">
        <v>886.91</v>
      </c>
      <c r="D11635">
        <v>502.99</v>
      </c>
      <c r="E11635">
        <v>383.92</v>
      </c>
      <c r="F11635">
        <v>512.23</v>
      </c>
      <c r="G11635">
        <v>404.87</v>
      </c>
      <c r="H11635">
        <v>869.56</v>
      </c>
      <c r="I11635">
        <v>3.26</v>
      </c>
      <c r="J11635">
        <v>4.97</v>
      </c>
      <c r="K11635">
        <v>5.29</v>
      </c>
    </row>
    <row r="11636" spans="1:11" x14ac:dyDescent="0.25">
      <c r="A11636" s="1">
        <v>42186</v>
      </c>
      <c r="B11636" t="s">
        <v>140</v>
      </c>
      <c r="C11636">
        <v>827.83</v>
      </c>
      <c r="D11636">
        <v>478.87</v>
      </c>
      <c r="E11636">
        <v>348.96</v>
      </c>
      <c r="F11636">
        <v>417.21</v>
      </c>
      <c r="G11636">
        <v>338.32</v>
      </c>
      <c r="H11636">
        <v>649.30999999999995</v>
      </c>
      <c r="I11636">
        <v>0.35</v>
      </c>
      <c r="J11636">
        <v>1.0900000000000001</v>
      </c>
      <c r="K11636">
        <v>4.84</v>
      </c>
    </row>
    <row r="11637" spans="1:11" x14ac:dyDescent="0.25">
      <c r="A11637" s="1">
        <v>42186</v>
      </c>
      <c r="B11637" t="s">
        <v>141</v>
      </c>
      <c r="C11637">
        <v>927.09</v>
      </c>
      <c r="D11637">
        <v>536.66999999999996</v>
      </c>
      <c r="E11637">
        <v>390.42</v>
      </c>
      <c r="F11637">
        <v>512.64</v>
      </c>
      <c r="G11637">
        <v>426.86</v>
      </c>
      <c r="H11637">
        <v>762.37</v>
      </c>
      <c r="I11637">
        <v>0.36</v>
      </c>
      <c r="J11637">
        <v>3.06</v>
      </c>
      <c r="K11637">
        <v>5.3</v>
      </c>
    </row>
    <row r="11638" spans="1:11" x14ac:dyDescent="0.25">
      <c r="A11638" s="1">
        <v>42186</v>
      </c>
      <c r="B11638" t="s">
        <v>142</v>
      </c>
      <c r="C11638">
        <v>848.34</v>
      </c>
      <c r="D11638">
        <v>477.3</v>
      </c>
      <c r="E11638">
        <v>371.04</v>
      </c>
      <c r="F11638">
        <v>453.6</v>
      </c>
      <c r="G11638">
        <v>355.66</v>
      </c>
      <c r="H11638">
        <v>741.18</v>
      </c>
      <c r="I11638">
        <v>0.09</v>
      </c>
      <c r="J11638">
        <v>-0.77</v>
      </c>
      <c r="K11638">
        <v>3.72</v>
      </c>
    </row>
    <row r="11639" spans="1:11" x14ac:dyDescent="0.25">
      <c r="A11639" s="1">
        <v>42186</v>
      </c>
      <c r="B11639" t="s">
        <v>143</v>
      </c>
      <c r="C11639">
        <v>878.66</v>
      </c>
      <c r="D11639">
        <v>495.82</v>
      </c>
      <c r="E11639">
        <v>382.84</v>
      </c>
      <c r="F11639">
        <v>439.06</v>
      </c>
      <c r="G11639">
        <v>367.08</v>
      </c>
      <c r="H11639">
        <v>611.09</v>
      </c>
      <c r="I11639">
        <v>0.08</v>
      </c>
      <c r="J11639">
        <v>5.19</v>
      </c>
      <c r="K11639">
        <v>7.71</v>
      </c>
    </row>
    <row r="11640" spans="1:11" x14ac:dyDescent="0.25">
      <c r="A11640" s="1">
        <v>42186</v>
      </c>
      <c r="B11640" t="s">
        <v>144</v>
      </c>
      <c r="C11640">
        <v>861.69</v>
      </c>
      <c r="D11640">
        <v>491.87</v>
      </c>
      <c r="E11640">
        <v>369.82</v>
      </c>
      <c r="F11640">
        <v>457.9</v>
      </c>
      <c r="G11640">
        <v>367.24</v>
      </c>
      <c r="H11640">
        <v>744.05</v>
      </c>
      <c r="I11640">
        <v>0.5</v>
      </c>
      <c r="J11640">
        <v>7.11</v>
      </c>
      <c r="K11640">
        <v>7.13</v>
      </c>
    </row>
    <row r="11641" spans="1:11" x14ac:dyDescent="0.25">
      <c r="A11641" s="1">
        <v>42186</v>
      </c>
      <c r="B11641" t="s">
        <v>145</v>
      </c>
      <c r="C11641">
        <v>879.5</v>
      </c>
      <c r="D11641">
        <v>476.3</v>
      </c>
      <c r="E11641">
        <v>403.2</v>
      </c>
      <c r="F11641">
        <v>465.28</v>
      </c>
      <c r="G11641">
        <v>384.82</v>
      </c>
      <c r="H11641">
        <v>659.09</v>
      </c>
      <c r="I11641">
        <v>0.12</v>
      </c>
      <c r="J11641">
        <v>4.5199999999999996</v>
      </c>
      <c r="K11641">
        <v>5.56</v>
      </c>
    </row>
    <row r="11642" spans="1:11" x14ac:dyDescent="0.25">
      <c r="A11642" s="1">
        <v>42186</v>
      </c>
      <c r="B11642" t="s">
        <v>146</v>
      </c>
      <c r="C11642">
        <v>884.42</v>
      </c>
      <c r="D11642">
        <v>483.4</v>
      </c>
      <c r="E11642">
        <v>401.02</v>
      </c>
      <c r="F11642">
        <v>486.71</v>
      </c>
      <c r="G11642">
        <v>405.76</v>
      </c>
      <c r="H11642">
        <v>690.05</v>
      </c>
      <c r="I11642">
        <v>0.52</v>
      </c>
      <c r="J11642">
        <v>1.58</v>
      </c>
      <c r="K11642">
        <v>5.44</v>
      </c>
    </row>
    <row r="11643" spans="1:11" x14ac:dyDescent="0.25">
      <c r="A11643" s="1">
        <v>42186</v>
      </c>
      <c r="B11643" t="s">
        <v>2</v>
      </c>
      <c r="C11643">
        <v>874.68</v>
      </c>
      <c r="D11643">
        <v>470.06</v>
      </c>
      <c r="E11643">
        <v>404.62</v>
      </c>
      <c r="F11643">
        <v>485.16</v>
      </c>
      <c r="G11643">
        <v>374.29</v>
      </c>
      <c r="H11643">
        <v>780.15</v>
      </c>
      <c r="I11643">
        <v>1.0900000000000001</v>
      </c>
      <c r="J11643">
        <v>4.5599999999999996</v>
      </c>
      <c r="K11643">
        <v>6.06</v>
      </c>
    </row>
    <row r="11644" spans="1:11" x14ac:dyDescent="0.25">
      <c r="A11644" s="1">
        <v>42186</v>
      </c>
      <c r="B11644" t="s">
        <v>147</v>
      </c>
      <c r="C11644">
        <v>1091.0999999999999</v>
      </c>
      <c r="D11644">
        <v>535.11</v>
      </c>
      <c r="E11644">
        <v>555.99</v>
      </c>
      <c r="F11644">
        <v>497.27</v>
      </c>
      <c r="G11644">
        <v>377.01</v>
      </c>
      <c r="H11644">
        <v>760.36</v>
      </c>
      <c r="I11644">
        <v>0.17</v>
      </c>
      <c r="J11644">
        <v>4.46</v>
      </c>
      <c r="K11644">
        <v>5.45</v>
      </c>
    </row>
    <row r="11645" spans="1:11" x14ac:dyDescent="0.25">
      <c r="A11645" s="1">
        <v>42186</v>
      </c>
      <c r="B11645" t="s">
        <v>148</v>
      </c>
      <c r="C11645">
        <v>1040.97</v>
      </c>
      <c r="D11645">
        <v>517.85</v>
      </c>
      <c r="E11645">
        <v>523.12</v>
      </c>
      <c r="F11645">
        <v>470.09</v>
      </c>
      <c r="G11645">
        <v>380.71</v>
      </c>
      <c r="H11645">
        <v>661.97</v>
      </c>
      <c r="I11645">
        <v>0.45</v>
      </c>
      <c r="J11645">
        <v>6.42</v>
      </c>
      <c r="K11645">
        <v>6.56</v>
      </c>
    </row>
    <row r="11646" spans="1:11" x14ac:dyDescent="0.25">
      <c r="A11646" s="1">
        <v>42186</v>
      </c>
      <c r="B11646" t="s">
        <v>149</v>
      </c>
      <c r="C11646">
        <v>950.7</v>
      </c>
      <c r="D11646">
        <v>480.23</v>
      </c>
      <c r="E11646">
        <v>470.47</v>
      </c>
      <c r="F11646">
        <v>454.63</v>
      </c>
      <c r="G11646">
        <v>375.75</v>
      </c>
      <c r="H11646">
        <v>626.80999999999995</v>
      </c>
      <c r="I11646">
        <v>0.49</v>
      </c>
      <c r="J11646">
        <v>1.85</v>
      </c>
      <c r="K11646">
        <v>4.7</v>
      </c>
    </row>
    <row r="11647" spans="1:11" x14ac:dyDescent="0.25">
      <c r="A11647" s="1">
        <v>42186</v>
      </c>
      <c r="B11647" t="s">
        <v>150</v>
      </c>
      <c r="C11647">
        <v>1042.29</v>
      </c>
      <c r="D11647">
        <v>500.73</v>
      </c>
      <c r="E11647">
        <v>541.55999999999995</v>
      </c>
      <c r="F11647">
        <v>564.66999999999996</v>
      </c>
      <c r="G11647">
        <v>415.79</v>
      </c>
      <c r="H11647">
        <v>900.96</v>
      </c>
      <c r="I11647">
        <v>1.52</v>
      </c>
      <c r="J11647">
        <v>7.86</v>
      </c>
      <c r="K11647">
        <v>10.08</v>
      </c>
    </row>
    <row r="11648" spans="1:11" x14ac:dyDescent="0.25">
      <c r="A11648" s="1">
        <v>42186</v>
      </c>
      <c r="B11648" t="s">
        <v>151</v>
      </c>
      <c r="C11648">
        <v>926.61</v>
      </c>
      <c r="D11648">
        <v>520.79999999999995</v>
      </c>
      <c r="E11648">
        <v>405.81</v>
      </c>
      <c r="F11648">
        <v>420.64</v>
      </c>
      <c r="G11648">
        <v>336.43</v>
      </c>
      <c r="H11648">
        <v>657.14</v>
      </c>
      <c r="I11648">
        <v>2.2400000000000002</v>
      </c>
      <c r="J11648">
        <v>5.4</v>
      </c>
      <c r="K11648">
        <v>6.16</v>
      </c>
    </row>
    <row r="11649" spans="1:11" x14ac:dyDescent="0.25">
      <c r="A11649" s="1">
        <v>42186</v>
      </c>
      <c r="B11649" t="s">
        <v>152</v>
      </c>
      <c r="C11649">
        <v>953.11</v>
      </c>
      <c r="D11649">
        <v>549.57000000000005</v>
      </c>
      <c r="E11649">
        <v>403.54</v>
      </c>
      <c r="F11649">
        <v>448.13</v>
      </c>
      <c r="G11649">
        <v>380.34</v>
      </c>
      <c r="H11649">
        <v>620.91</v>
      </c>
      <c r="I11649">
        <v>0.49</v>
      </c>
      <c r="J11649">
        <v>5.24</v>
      </c>
      <c r="K11649">
        <v>5.37</v>
      </c>
    </row>
    <row r="11650" spans="1:11" x14ac:dyDescent="0.25">
      <c r="A11650" s="1">
        <v>42186</v>
      </c>
      <c r="B11650" t="s">
        <v>153</v>
      </c>
      <c r="C11650">
        <v>941.25</v>
      </c>
      <c r="D11650">
        <v>533.29999999999995</v>
      </c>
      <c r="E11650">
        <v>407.95</v>
      </c>
      <c r="F11650">
        <v>537.12</v>
      </c>
      <c r="G11650">
        <v>466.29</v>
      </c>
      <c r="H11650">
        <v>699.22</v>
      </c>
      <c r="I11650">
        <v>0.41</v>
      </c>
      <c r="J11650">
        <v>0.82</v>
      </c>
      <c r="K11650">
        <v>5.64</v>
      </c>
    </row>
    <row r="11651" spans="1:11" x14ac:dyDescent="0.25">
      <c r="A11651" s="1">
        <v>42186</v>
      </c>
      <c r="B11651" t="s">
        <v>154</v>
      </c>
      <c r="C11651">
        <v>923.21</v>
      </c>
      <c r="D11651">
        <v>545.16999999999996</v>
      </c>
      <c r="E11651">
        <v>378.04</v>
      </c>
      <c r="F11651">
        <v>487.63</v>
      </c>
      <c r="G11651">
        <v>421.86</v>
      </c>
      <c r="H11651">
        <v>686.75</v>
      </c>
      <c r="I11651">
        <v>0.46</v>
      </c>
      <c r="J11651">
        <v>1.9</v>
      </c>
      <c r="K11651">
        <v>6.26</v>
      </c>
    </row>
    <row r="11652" spans="1:11" x14ac:dyDescent="0.25">
      <c r="A11652" s="1">
        <v>42186</v>
      </c>
      <c r="B11652" t="s">
        <v>155</v>
      </c>
      <c r="C11652">
        <v>998.53</v>
      </c>
      <c r="D11652">
        <v>560.57000000000005</v>
      </c>
      <c r="E11652">
        <v>437.96</v>
      </c>
      <c r="F11652">
        <v>441.07</v>
      </c>
      <c r="G11652">
        <v>371.68</v>
      </c>
      <c r="H11652">
        <v>614.9</v>
      </c>
      <c r="I11652">
        <v>3.17</v>
      </c>
      <c r="J11652">
        <v>3.75</v>
      </c>
      <c r="K11652">
        <v>4.91</v>
      </c>
    </row>
    <row r="11653" spans="1:11" x14ac:dyDescent="0.25">
      <c r="A11653" s="1">
        <v>42217</v>
      </c>
      <c r="B11653" t="s">
        <v>1</v>
      </c>
      <c r="C11653">
        <v>955.12</v>
      </c>
      <c r="D11653">
        <v>510.89</v>
      </c>
      <c r="E11653">
        <v>444.23</v>
      </c>
      <c r="F11653">
        <v>478.1</v>
      </c>
      <c r="G11653">
        <v>386.98</v>
      </c>
      <c r="H11653">
        <v>701.14</v>
      </c>
      <c r="I11653">
        <v>0.7</v>
      </c>
      <c r="J11653">
        <v>4.58</v>
      </c>
      <c r="K11653">
        <v>5.96</v>
      </c>
    </row>
    <row r="11654" spans="1:11" x14ac:dyDescent="0.25">
      <c r="A11654" s="1">
        <v>42217</v>
      </c>
      <c r="B11654" t="s">
        <v>126</v>
      </c>
      <c r="C11654">
        <v>958.81</v>
      </c>
      <c r="D11654">
        <v>549.76</v>
      </c>
      <c r="E11654">
        <v>409.05</v>
      </c>
      <c r="F11654">
        <v>477.74</v>
      </c>
      <c r="G11654">
        <v>406.17</v>
      </c>
      <c r="H11654">
        <v>659.52</v>
      </c>
      <c r="I11654">
        <v>0.94</v>
      </c>
      <c r="J11654">
        <v>3.97</v>
      </c>
      <c r="K11654">
        <v>5.83</v>
      </c>
    </row>
    <row r="11655" spans="1:11" x14ac:dyDescent="0.25">
      <c r="A11655" s="1">
        <v>42217</v>
      </c>
      <c r="B11655" t="s">
        <v>127</v>
      </c>
      <c r="C11655">
        <v>879.34</v>
      </c>
      <c r="D11655">
        <v>495.82</v>
      </c>
      <c r="E11655">
        <v>383.52</v>
      </c>
      <c r="F11655">
        <v>475.02</v>
      </c>
      <c r="G11655">
        <v>382.55</v>
      </c>
      <c r="H11655">
        <v>741.85</v>
      </c>
      <c r="I11655">
        <v>0.09</v>
      </c>
      <c r="J11655">
        <v>3.26</v>
      </c>
      <c r="K11655">
        <v>5.07</v>
      </c>
    </row>
    <row r="11656" spans="1:11" x14ac:dyDescent="0.25">
      <c r="A11656" s="1">
        <v>42217</v>
      </c>
      <c r="B11656" t="s">
        <v>113</v>
      </c>
      <c r="C11656">
        <v>1000.64</v>
      </c>
      <c r="D11656">
        <v>510.1</v>
      </c>
      <c r="E11656">
        <v>490.54</v>
      </c>
      <c r="F11656">
        <v>478.92</v>
      </c>
      <c r="G11656">
        <v>387.08</v>
      </c>
      <c r="H11656">
        <v>684.73</v>
      </c>
      <c r="I11656">
        <v>0.17</v>
      </c>
      <c r="J11656">
        <v>4.8499999999999996</v>
      </c>
      <c r="K11656">
        <v>6.04</v>
      </c>
    </row>
    <row r="11657" spans="1:11" x14ac:dyDescent="0.25">
      <c r="A11657" s="1">
        <v>42217</v>
      </c>
      <c r="B11657" t="s">
        <v>128</v>
      </c>
      <c r="C11657">
        <v>992.51</v>
      </c>
      <c r="D11657">
        <v>497.49</v>
      </c>
      <c r="E11657">
        <v>495.02</v>
      </c>
      <c r="F11657">
        <v>474.71</v>
      </c>
      <c r="G11657">
        <v>369.24</v>
      </c>
      <c r="H11657">
        <v>724.25</v>
      </c>
      <c r="I11657">
        <v>2.5</v>
      </c>
      <c r="J11657">
        <v>7.03</v>
      </c>
      <c r="K11657">
        <v>8.35</v>
      </c>
    </row>
    <row r="11658" spans="1:11" x14ac:dyDescent="0.25">
      <c r="A11658" s="1">
        <v>42217</v>
      </c>
      <c r="B11658" t="s">
        <v>129</v>
      </c>
      <c r="C11658">
        <v>971.1</v>
      </c>
      <c r="D11658">
        <v>545.63</v>
      </c>
      <c r="E11658">
        <v>425.47</v>
      </c>
      <c r="F11658">
        <v>495.77</v>
      </c>
      <c r="G11658">
        <v>415.59</v>
      </c>
      <c r="H11658">
        <v>702.34</v>
      </c>
      <c r="I11658">
        <v>2.1800000000000002</v>
      </c>
      <c r="J11658">
        <v>4.76</v>
      </c>
      <c r="K11658">
        <v>5.16</v>
      </c>
    </row>
    <row r="11659" spans="1:11" x14ac:dyDescent="0.25">
      <c r="A11659" s="1">
        <v>42217</v>
      </c>
      <c r="B11659" t="s">
        <v>130</v>
      </c>
      <c r="C11659">
        <v>1020.28</v>
      </c>
      <c r="D11659">
        <v>572.46</v>
      </c>
      <c r="E11659">
        <v>447.82</v>
      </c>
      <c r="F11659">
        <v>568.78</v>
      </c>
      <c r="G11659">
        <v>435.92</v>
      </c>
      <c r="H11659">
        <v>1023.43</v>
      </c>
      <c r="I11659">
        <v>-0.19</v>
      </c>
      <c r="J11659">
        <v>4.7300000000000004</v>
      </c>
      <c r="K11659">
        <v>4.8600000000000003</v>
      </c>
    </row>
    <row r="11660" spans="1:11" x14ac:dyDescent="0.25">
      <c r="A11660" s="1">
        <v>42217</v>
      </c>
      <c r="B11660" t="s">
        <v>131</v>
      </c>
      <c r="C11660">
        <v>1062.05</v>
      </c>
      <c r="D11660">
        <v>603.11</v>
      </c>
      <c r="E11660">
        <v>458.94</v>
      </c>
      <c r="F11660">
        <v>563.79999999999995</v>
      </c>
      <c r="G11660">
        <v>438.01</v>
      </c>
      <c r="H11660">
        <v>945.09</v>
      </c>
      <c r="I11660">
        <v>0.15</v>
      </c>
      <c r="J11660">
        <v>4.29</v>
      </c>
      <c r="K11660">
        <v>5.75</v>
      </c>
    </row>
    <row r="11661" spans="1:11" x14ac:dyDescent="0.25">
      <c r="A11661" s="1">
        <v>42217</v>
      </c>
      <c r="B11661" t="s">
        <v>132</v>
      </c>
      <c r="C11661">
        <v>974.44</v>
      </c>
      <c r="D11661">
        <v>551.05999999999995</v>
      </c>
      <c r="E11661">
        <v>423.38</v>
      </c>
      <c r="F11661">
        <v>477.01</v>
      </c>
      <c r="G11661">
        <v>406.84</v>
      </c>
      <c r="H11661">
        <v>638.42999999999995</v>
      </c>
      <c r="I11661">
        <v>3.21</v>
      </c>
      <c r="J11661">
        <v>6.4</v>
      </c>
      <c r="K11661">
        <v>7.02</v>
      </c>
    </row>
    <row r="11662" spans="1:11" x14ac:dyDescent="0.25">
      <c r="A11662" s="1">
        <v>42217</v>
      </c>
      <c r="B11662" t="s">
        <v>133</v>
      </c>
      <c r="C11662">
        <v>1005.42</v>
      </c>
      <c r="D11662">
        <v>557.53</v>
      </c>
      <c r="E11662">
        <v>447.89</v>
      </c>
      <c r="F11662">
        <v>417.62</v>
      </c>
      <c r="G11662">
        <v>367.03</v>
      </c>
      <c r="H11662">
        <v>547.32000000000005</v>
      </c>
      <c r="I11662">
        <v>0.36</v>
      </c>
      <c r="J11662">
        <v>0.7</v>
      </c>
      <c r="K11662">
        <v>4.9400000000000004</v>
      </c>
    </row>
    <row r="11663" spans="1:11" x14ac:dyDescent="0.25">
      <c r="A11663" s="1">
        <v>42217</v>
      </c>
      <c r="B11663" t="s">
        <v>134</v>
      </c>
      <c r="C11663">
        <v>916.92</v>
      </c>
      <c r="D11663">
        <v>532.84</v>
      </c>
      <c r="E11663">
        <v>384.08</v>
      </c>
      <c r="F11663">
        <v>439.41</v>
      </c>
      <c r="G11663">
        <v>396.56</v>
      </c>
      <c r="H11663">
        <v>534.41</v>
      </c>
      <c r="I11663">
        <v>0.4</v>
      </c>
      <c r="J11663">
        <v>2.58</v>
      </c>
      <c r="K11663">
        <v>5.66</v>
      </c>
    </row>
    <row r="11664" spans="1:11" x14ac:dyDescent="0.25">
      <c r="A11664" s="1">
        <v>42217</v>
      </c>
      <c r="B11664" t="s">
        <v>135</v>
      </c>
      <c r="C11664">
        <v>937.59</v>
      </c>
      <c r="D11664">
        <v>551.41999999999996</v>
      </c>
      <c r="E11664">
        <v>386.17</v>
      </c>
      <c r="F11664">
        <v>455.39</v>
      </c>
      <c r="G11664">
        <v>379.52</v>
      </c>
      <c r="H11664">
        <v>668.76</v>
      </c>
      <c r="I11664">
        <v>0.06</v>
      </c>
      <c r="J11664">
        <v>5.01</v>
      </c>
      <c r="K11664">
        <v>4.75</v>
      </c>
    </row>
    <row r="11665" spans="1:11" x14ac:dyDescent="0.25">
      <c r="A11665" s="1">
        <v>42217</v>
      </c>
      <c r="B11665" t="s">
        <v>136</v>
      </c>
      <c r="C11665">
        <v>992.38</v>
      </c>
      <c r="D11665">
        <v>567.48</v>
      </c>
      <c r="E11665">
        <v>424.9</v>
      </c>
      <c r="F11665">
        <v>521.70000000000005</v>
      </c>
      <c r="G11665">
        <v>443.93</v>
      </c>
      <c r="H11665">
        <v>763.49</v>
      </c>
      <c r="I11665">
        <v>-0.09</v>
      </c>
      <c r="J11665">
        <v>4.07</v>
      </c>
      <c r="K11665">
        <v>5.28</v>
      </c>
    </row>
    <row r="11666" spans="1:11" x14ac:dyDescent="0.25">
      <c r="A11666" s="1">
        <v>42217</v>
      </c>
      <c r="B11666" t="s">
        <v>137</v>
      </c>
      <c r="C11666">
        <v>898.14</v>
      </c>
      <c r="D11666">
        <v>519.27</v>
      </c>
      <c r="E11666">
        <v>378.87</v>
      </c>
      <c r="F11666">
        <v>473.17</v>
      </c>
      <c r="G11666">
        <v>357.36</v>
      </c>
      <c r="H11666">
        <v>937.49</v>
      </c>
      <c r="I11666">
        <v>0.09</v>
      </c>
      <c r="J11666">
        <v>3.28</v>
      </c>
      <c r="K11666">
        <v>4.22</v>
      </c>
    </row>
    <row r="11667" spans="1:11" x14ac:dyDescent="0.25">
      <c r="A11667" s="1">
        <v>42217</v>
      </c>
      <c r="B11667" t="s">
        <v>138</v>
      </c>
      <c r="C11667">
        <v>894.51</v>
      </c>
      <c r="D11667">
        <v>529.33000000000004</v>
      </c>
      <c r="E11667">
        <v>365.18</v>
      </c>
      <c r="F11667">
        <v>594.39</v>
      </c>
      <c r="G11667">
        <v>479.58</v>
      </c>
      <c r="H11667">
        <v>961.86</v>
      </c>
      <c r="I11667">
        <v>0.02</v>
      </c>
      <c r="J11667">
        <v>1.73</v>
      </c>
      <c r="K11667">
        <v>6.22</v>
      </c>
    </row>
    <row r="11668" spans="1:11" x14ac:dyDescent="0.25">
      <c r="A11668" s="1">
        <v>42217</v>
      </c>
      <c r="B11668" t="s">
        <v>139</v>
      </c>
      <c r="C11668">
        <v>885.62</v>
      </c>
      <c r="D11668">
        <v>501.7</v>
      </c>
      <c r="E11668">
        <v>383.92</v>
      </c>
      <c r="F11668">
        <v>511.46</v>
      </c>
      <c r="G11668">
        <v>403.82</v>
      </c>
      <c r="H11668">
        <v>869.56</v>
      </c>
      <c r="I11668">
        <v>-0.15</v>
      </c>
      <c r="J11668">
        <v>4.82</v>
      </c>
      <c r="K11668">
        <v>5.52</v>
      </c>
    </row>
    <row r="11669" spans="1:11" x14ac:dyDescent="0.25">
      <c r="A11669" s="1">
        <v>42217</v>
      </c>
      <c r="B11669" t="s">
        <v>140</v>
      </c>
      <c r="C11669">
        <v>829.31</v>
      </c>
      <c r="D11669">
        <v>480.35</v>
      </c>
      <c r="E11669">
        <v>348.96</v>
      </c>
      <c r="F11669">
        <v>417.96</v>
      </c>
      <c r="G11669">
        <v>339.37</v>
      </c>
      <c r="H11669">
        <v>649.30999999999995</v>
      </c>
      <c r="I11669">
        <v>0.18</v>
      </c>
      <c r="J11669">
        <v>1.28</v>
      </c>
      <c r="K11669">
        <v>5.38</v>
      </c>
    </row>
    <row r="11670" spans="1:11" x14ac:dyDescent="0.25">
      <c r="A11670" s="1">
        <v>42217</v>
      </c>
      <c r="B11670" t="s">
        <v>141</v>
      </c>
      <c r="C11670">
        <v>928.52</v>
      </c>
      <c r="D11670">
        <v>538.1</v>
      </c>
      <c r="E11670">
        <v>390.42</v>
      </c>
      <c r="F11670">
        <v>513.41</v>
      </c>
      <c r="G11670">
        <v>428.01</v>
      </c>
      <c r="H11670">
        <v>762.37</v>
      </c>
      <c r="I11670">
        <v>0.15</v>
      </c>
      <c r="J11670">
        <v>3.21</v>
      </c>
      <c r="K11670">
        <v>5.26</v>
      </c>
    </row>
    <row r="11671" spans="1:11" x14ac:dyDescent="0.25">
      <c r="A11671" s="1">
        <v>42217</v>
      </c>
      <c r="B11671" t="s">
        <v>142</v>
      </c>
      <c r="C11671">
        <v>850.75</v>
      </c>
      <c r="D11671">
        <v>479.71</v>
      </c>
      <c r="E11671">
        <v>371.04</v>
      </c>
      <c r="F11671">
        <v>454.87</v>
      </c>
      <c r="G11671">
        <v>357.43</v>
      </c>
      <c r="H11671">
        <v>741.18</v>
      </c>
      <c r="I11671">
        <v>0.28000000000000003</v>
      </c>
      <c r="J11671">
        <v>-0.49</v>
      </c>
      <c r="K11671">
        <v>3.15</v>
      </c>
    </row>
    <row r="11672" spans="1:11" x14ac:dyDescent="0.25">
      <c r="A11672" s="1">
        <v>42217</v>
      </c>
      <c r="B11672" t="s">
        <v>143</v>
      </c>
      <c r="C11672">
        <v>879.93</v>
      </c>
      <c r="D11672">
        <v>497.09</v>
      </c>
      <c r="E11672">
        <v>382.84</v>
      </c>
      <c r="F11672">
        <v>439.67</v>
      </c>
      <c r="G11672">
        <v>368.03</v>
      </c>
      <c r="H11672">
        <v>611.09</v>
      </c>
      <c r="I11672">
        <v>0.14000000000000001</v>
      </c>
      <c r="J11672">
        <v>5.33</v>
      </c>
      <c r="K11672">
        <v>7.74</v>
      </c>
    </row>
    <row r="11673" spans="1:11" x14ac:dyDescent="0.25">
      <c r="A11673" s="1">
        <v>42217</v>
      </c>
      <c r="B11673" t="s">
        <v>144</v>
      </c>
      <c r="C11673">
        <v>862.27</v>
      </c>
      <c r="D11673">
        <v>492.45</v>
      </c>
      <c r="E11673">
        <v>369.82</v>
      </c>
      <c r="F11673">
        <v>458.23</v>
      </c>
      <c r="G11673">
        <v>367.68</v>
      </c>
      <c r="H11673">
        <v>744.05</v>
      </c>
      <c r="I11673">
        <v>7.0000000000000007E-2</v>
      </c>
      <c r="J11673">
        <v>7.19</v>
      </c>
      <c r="K11673">
        <v>7.39</v>
      </c>
    </row>
    <row r="11674" spans="1:11" x14ac:dyDescent="0.25">
      <c r="A11674" s="1">
        <v>42217</v>
      </c>
      <c r="B11674" t="s">
        <v>145</v>
      </c>
      <c r="C11674">
        <v>880.16</v>
      </c>
      <c r="D11674">
        <v>476.96</v>
      </c>
      <c r="E11674">
        <v>403.2</v>
      </c>
      <c r="F11674">
        <v>465.65</v>
      </c>
      <c r="G11674">
        <v>385.36</v>
      </c>
      <c r="H11674">
        <v>659.09</v>
      </c>
      <c r="I11674">
        <v>0.08</v>
      </c>
      <c r="J11674">
        <v>4.6100000000000003</v>
      </c>
      <c r="K11674">
        <v>5.42</v>
      </c>
    </row>
    <row r="11675" spans="1:11" x14ac:dyDescent="0.25">
      <c r="A11675" s="1">
        <v>42217</v>
      </c>
      <c r="B11675" t="s">
        <v>146</v>
      </c>
      <c r="C11675">
        <v>888.77</v>
      </c>
      <c r="D11675">
        <v>486.38</v>
      </c>
      <c r="E11675">
        <v>402.39</v>
      </c>
      <c r="F11675">
        <v>489.1</v>
      </c>
      <c r="G11675">
        <v>408.28</v>
      </c>
      <c r="H11675">
        <v>692.4</v>
      </c>
      <c r="I11675">
        <v>0.49</v>
      </c>
      <c r="J11675">
        <v>2.08</v>
      </c>
      <c r="K11675">
        <v>5.72</v>
      </c>
    </row>
    <row r="11676" spans="1:11" x14ac:dyDescent="0.25">
      <c r="A11676" s="1">
        <v>42217</v>
      </c>
      <c r="B11676" t="s">
        <v>2</v>
      </c>
      <c r="C11676">
        <v>871.89</v>
      </c>
      <c r="D11676">
        <v>467.2</v>
      </c>
      <c r="E11676">
        <v>404.69</v>
      </c>
      <c r="F11676">
        <v>483.61</v>
      </c>
      <c r="G11676">
        <v>372.01</v>
      </c>
      <c r="H11676">
        <v>780.31</v>
      </c>
      <c r="I11676">
        <v>-0.32</v>
      </c>
      <c r="J11676">
        <v>4.22</v>
      </c>
      <c r="K11676">
        <v>5.77</v>
      </c>
    </row>
    <row r="11677" spans="1:11" x14ac:dyDescent="0.25">
      <c r="A11677" s="1">
        <v>42217</v>
      </c>
      <c r="B11677" t="s">
        <v>147</v>
      </c>
      <c r="C11677">
        <v>1087</v>
      </c>
      <c r="D11677">
        <v>531.04999999999995</v>
      </c>
      <c r="E11677">
        <v>555.95000000000005</v>
      </c>
      <c r="F11677">
        <v>495.38</v>
      </c>
      <c r="G11677">
        <v>374.14</v>
      </c>
      <c r="H11677">
        <v>760.28</v>
      </c>
      <c r="I11677">
        <v>-0.38</v>
      </c>
      <c r="J11677">
        <v>4.0599999999999996</v>
      </c>
      <c r="K11677">
        <v>4.91</v>
      </c>
    </row>
    <row r="11678" spans="1:11" x14ac:dyDescent="0.25">
      <c r="A11678" s="1">
        <v>42217</v>
      </c>
      <c r="B11678" t="s">
        <v>148</v>
      </c>
      <c r="C11678">
        <v>1043.69</v>
      </c>
      <c r="D11678">
        <v>519.41</v>
      </c>
      <c r="E11678">
        <v>524.28</v>
      </c>
      <c r="F11678">
        <v>471.32</v>
      </c>
      <c r="G11678">
        <v>381.85</v>
      </c>
      <c r="H11678">
        <v>663.42</v>
      </c>
      <c r="I11678">
        <v>0.26</v>
      </c>
      <c r="J11678">
        <v>6.69</v>
      </c>
      <c r="K11678">
        <v>6.67</v>
      </c>
    </row>
    <row r="11679" spans="1:11" x14ac:dyDescent="0.25">
      <c r="A11679" s="1">
        <v>42217</v>
      </c>
      <c r="B11679" t="s">
        <v>149</v>
      </c>
      <c r="C11679">
        <v>990.33</v>
      </c>
      <c r="D11679">
        <v>479.62</v>
      </c>
      <c r="E11679">
        <v>510.71</v>
      </c>
      <c r="F11679">
        <v>473.59</v>
      </c>
      <c r="G11679">
        <v>375.27</v>
      </c>
      <c r="H11679">
        <v>680.4</v>
      </c>
      <c r="I11679">
        <v>4.17</v>
      </c>
      <c r="J11679">
        <v>6.1</v>
      </c>
      <c r="K11679">
        <v>6.86</v>
      </c>
    </row>
    <row r="11680" spans="1:11" x14ac:dyDescent="0.25">
      <c r="A11680" s="1">
        <v>42217</v>
      </c>
      <c r="B11680" t="s">
        <v>150</v>
      </c>
      <c r="C11680">
        <v>1043.55</v>
      </c>
      <c r="D11680">
        <v>501.99</v>
      </c>
      <c r="E11680">
        <v>541.55999999999995</v>
      </c>
      <c r="F11680">
        <v>565.35</v>
      </c>
      <c r="G11680">
        <v>416.82</v>
      </c>
      <c r="H11680">
        <v>900.96</v>
      </c>
      <c r="I11680">
        <v>0.12</v>
      </c>
      <c r="J11680">
        <v>7.99</v>
      </c>
      <c r="K11680">
        <v>10.94</v>
      </c>
    </row>
    <row r="11681" spans="1:11" x14ac:dyDescent="0.25">
      <c r="A11681" s="1">
        <v>42217</v>
      </c>
      <c r="B11681" t="s">
        <v>151</v>
      </c>
      <c r="C11681">
        <v>946.99</v>
      </c>
      <c r="D11681">
        <v>523.16999999999996</v>
      </c>
      <c r="E11681">
        <v>423.82</v>
      </c>
      <c r="F11681">
        <v>429.89</v>
      </c>
      <c r="G11681">
        <v>337.98</v>
      </c>
      <c r="H11681">
        <v>686.31</v>
      </c>
      <c r="I11681">
        <v>2.2000000000000002</v>
      </c>
      <c r="J11681">
        <v>7.72</v>
      </c>
      <c r="K11681">
        <v>8.33</v>
      </c>
    </row>
    <row r="11682" spans="1:11" x14ac:dyDescent="0.25">
      <c r="A11682" s="1">
        <v>42217</v>
      </c>
      <c r="B11682" t="s">
        <v>152</v>
      </c>
      <c r="C11682">
        <v>954.55</v>
      </c>
      <c r="D11682">
        <v>551.01</v>
      </c>
      <c r="E11682">
        <v>403.54</v>
      </c>
      <c r="F11682">
        <v>448.8</v>
      </c>
      <c r="G11682">
        <v>381.33</v>
      </c>
      <c r="H11682">
        <v>620.91</v>
      </c>
      <c r="I11682">
        <v>0.15</v>
      </c>
      <c r="J11682">
        <v>5.4</v>
      </c>
      <c r="K11682">
        <v>5.24</v>
      </c>
    </row>
    <row r="11683" spans="1:11" x14ac:dyDescent="0.25">
      <c r="A11683" s="1">
        <v>42217</v>
      </c>
      <c r="B11683" t="s">
        <v>153</v>
      </c>
      <c r="C11683">
        <v>971.4</v>
      </c>
      <c r="D11683">
        <v>528.94000000000005</v>
      </c>
      <c r="E11683">
        <v>442.46</v>
      </c>
      <c r="F11683">
        <v>554.30999999999995</v>
      </c>
      <c r="G11683">
        <v>462.46</v>
      </c>
      <c r="H11683">
        <v>758.37</v>
      </c>
      <c r="I11683">
        <v>3.2</v>
      </c>
      <c r="J11683">
        <v>4.05</v>
      </c>
      <c r="K11683">
        <v>4.0199999999999996</v>
      </c>
    </row>
    <row r="11684" spans="1:11" x14ac:dyDescent="0.25">
      <c r="A11684" s="1">
        <v>42217</v>
      </c>
      <c r="B11684" t="s">
        <v>154</v>
      </c>
      <c r="C11684">
        <v>959.32</v>
      </c>
      <c r="D11684">
        <v>548.34</v>
      </c>
      <c r="E11684">
        <v>410.98</v>
      </c>
      <c r="F11684">
        <v>506.69</v>
      </c>
      <c r="G11684">
        <v>424.31</v>
      </c>
      <c r="H11684">
        <v>746.56</v>
      </c>
      <c r="I11684">
        <v>3.91</v>
      </c>
      <c r="J11684">
        <v>5.89</v>
      </c>
      <c r="K11684">
        <v>6.73</v>
      </c>
    </row>
    <row r="11685" spans="1:11" x14ac:dyDescent="0.25">
      <c r="A11685" s="1">
        <v>42217</v>
      </c>
      <c r="B11685" t="s">
        <v>155</v>
      </c>
      <c r="C11685">
        <v>998.51</v>
      </c>
      <c r="D11685">
        <v>560.54999999999995</v>
      </c>
      <c r="E11685">
        <v>437.96</v>
      </c>
      <c r="F11685">
        <v>441.07</v>
      </c>
      <c r="G11685">
        <v>371.68</v>
      </c>
      <c r="H11685">
        <v>614.9</v>
      </c>
      <c r="I11685">
        <v>0</v>
      </c>
      <c r="J11685">
        <v>3.75</v>
      </c>
      <c r="K11685">
        <v>4.51</v>
      </c>
    </row>
    <row r="11686" spans="1:11" x14ac:dyDescent="0.25">
      <c r="A11686" s="1">
        <v>42248</v>
      </c>
      <c r="B11686" t="s">
        <v>1</v>
      </c>
      <c r="C11686">
        <v>957.63</v>
      </c>
      <c r="D11686">
        <v>512.51</v>
      </c>
      <c r="E11686">
        <v>445.12</v>
      </c>
      <c r="F11686">
        <v>479.35</v>
      </c>
      <c r="G11686">
        <v>388.22</v>
      </c>
      <c r="H11686">
        <v>702.55</v>
      </c>
      <c r="I11686">
        <v>0.26</v>
      </c>
      <c r="J11686">
        <v>4.8600000000000003</v>
      </c>
      <c r="K11686">
        <v>6.07</v>
      </c>
    </row>
    <row r="11687" spans="1:11" x14ac:dyDescent="0.25">
      <c r="A11687" s="1">
        <v>42248</v>
      </c>
      <c r="B11687" t="s">
        <v>126</v>
      </c>
      <c r="C11687">
        <v>964.22</v>
      </c>
      <c r="D11687">
        <v>549.30999999999995</v>
      </c>
      <c r="E11687">
        <v>414.91</v>
      </c>
      <c r="F11687">
        <v>480.42</v>
      </c>
      <c r="G11687">
        <v>405.85</v>
      </c>
      <c r="H11687">
        <v>668.95</v>
      </c>
      <c r="I11687">
        <v>0.56000000000000005</v>
      </c>
      <c r="J11687">
        <v>4.5599999999999996</v>
      </c>
      <c r="K11687">
        <v>6.36</v>
      </c>
    </row>
    <row r="11688" spans="1:11" x14ac:dyDescent="0.25">
      <c r="A11688" s="1">
        <v>42248</v>
      </c>
      <c r="B11688" t="s">
        <v>127</v>
      </c>
      <c r="C11688">
        <v>884.95</v>
      </c>
      <c r="D11688">
        <v>500.68</v>
      </c>
      <c r="E11688">
        <v>384.27</v>
      </c>
      <c r="F11688">
        <v>478.06</v>
      </c>
      <c r="G11688">
        <v>386.3</v>
      </c>
      <c r="H11688">
        <v>743.34</v>
      </c>
      <c r="I11688">
        <v>0.64</v>
      </c>
      <c r="J11688">
        <v>3.92</v>
      </c>
      <c r="K11688">
        <v>5.53</v>
      </c>
    </row>
    <row r="11689" spans="1:11" x14ac:dyDescent="0.25">
      <c r="A11689" s="1">
        <v>42248</v>
      </c>
      <c r="B11689" t="s">
        <v>113</v>
      </c>
      <c r="C11689">
        <v>1000.24</v>
      </c>
      <c r="D11689">
        <v>509.52</v>
      </c>
      <c r="E11689">
        <v>490.72</v>
      </c>
      <c r="F11689">
        <v>478.73</v>
      </c>
      <c r="G11689">
        <v>386.65</v>
      </c>
      <c r="H11689">
        <v>685.01</v>
      </c>
      <c r="I11689">
        <v>-0.04</v>
      </c>
      <c r="J11689">
        <v>4.8099999999999996</v>
      </c>
      <c r="K11689">
        <v>5.85</v>
      </c>
    </row>
    <row r="11690" spans="1:11" x14ac:dyDescent="0.25">
      <c r="A11690" s="1">
        <v>42248</v>
      </c>
      <c r="B11690" t="s">
        <v>128</v>
      </c>
      <c r="C11690">
        <v>995.06</v>
      </c>
      <c r="D11690">
        <v>499.57</v>
      </c>
      <c r="E11690">
        <v>495.49</v>
      </c>
      <c r="F11690">
        <v>475.95</v>
      </c>
      <c r="G11690">
        <v>370.79</v>
      </c>
      <c r="H11690">
        <v>724.9</v>
      </c>
      <c r="I11690">
        <v>0.26</v>
      </c>
      <c r="J11690">
        <v>7.3</v>
      </c>
      <c r="K11690">
        <v>8.35</v>
      </c>
    </row>
    <row r="11691" spans="1:11" x14ac:dyDescent="0.25">
      <c r="A11691" s="1">
        <v>42248</v>
      </c>
      <c r="B11691" t="s">
        <v>129</v>
      </c>
      <c r="C11691">
        <v>972.21</v>
      </c>
      <c r="D11691">
        <v>546.74</v>
      </c>
      <c r="E11691">
        <v>425.47</v>
      </c>
      <c r="F11691">
        <v>496.32</v>
      </c>
      <c r="G11691">
        <v>416.42</v>
      </c>
      <c r="H11691">
        <v>702.34</v>
      </c>
      <c r="I11691">
        <v>0.11</v>
      </c>
      <c r="J11691">
        <v>4.87</v>
      </c>
      <c r="K11691">
        <v>5.19</v>
      </c>
    </row>
    <row r="11692" spans="1:11" x14ac:dyDescent="0.25">
      <c r="A11692" s="1">
        <v>42248</v>
      </c>
      <c r="B11692" t="s">
        <v>130</v>
      </c>
      <c r="C11692">
        <v>1024.8800000000001</v>
      </c>
      <c r="D11692">
        <v>576.97</v>
      </c>
      <c r="E11692">
        <v>447.91</v>
      </c>
      <c r="F11692">
        <v>571.34</v>
      </c>
      <c r="G11692">
        <v>439.37</v>
      </c>
      <c r="H11692">
        <v>1023.64</v>
      </c>
      <c r="I11692">
        <v>0.45</v>
      </c>
      <c r="J11692">
        <v>5.2</v>
      </c>
      <c r="K11692">
        <v>5.3</v>
      </c>
    </row>
    <row r="11693" spans="1:11" x14ac:dyDescent="0.25">
      <c r="A11693" s="1">
        <v>42248</v>
      </c>
      <c r="B11693" t="s">
        <v>131</v>
      </c>
      <c r="C11693">
        <v>1071.1300000000001</v>
      </c>
      <c r="D11693">
        <v>604.89</v>
      </c>
      <c r="E11693">
        <v>466.24</v>
      </c>
      <c r="F11693">
        <v>568.6</v>
      </c>
      <c r="G11693">
        <v>439.32</v>
      </c>
      <c r="H11693">
        <v>960.12</v>
      </c>
      <c r="I11693">
        <v>0.85</v>
      </c>
      <c r="J11693">
        <v>5.17</v>
      </c>
      <c r="K11693">
        <v>6.61</v>
      </c>
    </row>
    <row r="11694" spans="1:11" x14ac:dyDescent="0.25">
      <c r="A11694" s="1">
        <v>42248</v>
      </c>
      <c r="B11694" t="s">
        <v>132</v>
      </c>
      <c r="C11694">
        <v>980.12</v>
      </c>
      <c r="D11694">
        <v>556.65</v>
      </c>
      <c r="E11694">
        <v>423.47</v>
      </c>
      <c r="F11694">
        <v>479.78</v>
      </c>
      <c r="G11694">
        <v>410.95</v>
      </c>
      <c r="H11694">
        <v>638.55999999999995</v>
      </c>
      <c r="I11694">
        <v>0.57999999999999996</v>
      </c>
      <c r="J11694">
        <v>7.01</v>
      </c>
      <c r="K11694">
        <v>7.97</v>
      </c>
    </row>
    <row r="11695" spans="1:11" x14ac:dyDescent="0.25">
      <c r="A11695" s="1">
        <v>42248</v>
      </c>
      <c r="B11695" t="s">
        <v>133</v>
      </c>
      <c r="C11695">
        <v>1010.58</v>
      </c>
      <c r="D11695">
        <v>557.04999999999995</v>
      </c>
      <c r="E11695">
        <v>453.53</v>
      </c>
      <c r="F11695">
        <v>419.75</v>
      </c>
      <c r="G11695">
        <v>366.7</v>
      </c>
      <c r="H11695">
        <v>554.22</v>
      </c>
      <c r="I11695">
        <v>0.51</v>
      </c>
      <c r="J11695">
        <v>1.21</v>
      </c>
      <c r="K11695">
        <v>5.29</v>
      </c>
    </row>
    <row r="11696" spans="1:11" x14ac:dyDescent="0.25">
      <c r="A11696" s="1">
        <v>42248</v>
      </c>
      <c r="B11696" t="s">
        <v>134</v>
      </c>
      <c r="C11696">
        <v>922.52</v>
      </c>
      <c r="D11696">
        <v>526.76</v>
      </c>
      <c r="E11696">
        <v>395.76</v>
      </c>
      <c r="F11696">
        <v>442.09</v>
      </c>
      <c r="G11696">
        <v>392.03</v>
      </c>
      <c r="H11696">
        <v>550.66</v>
      </c>
      <c r="I11696">
        <v>0.61</v>
      </c>
      <c r="J11696">
        <v>3.21</v>
      </c>
      <c r="K11696">
        <v>6.14</v>
      </c>
    </row>
    <row r="11697" spans="1:11" x14ac:dyDescent="0.25">
      <c r="A11697" s="1">
        <v>42248</v>
      </c>
      <c r="B11697" t="s">
        <v>135</v>
      </c>
      <c r="C11697">
        <v>941.07</v>
      </c>
      <c r="D11697">
        <v>554.74</v>
      </c>
      <c r="E11697">
        <v>386.33</v>
      </c>
      <c r="F11697">
        <v>457.08</v>
      </c>
      <c r="G11697">
        <v>381.8</v>
      </c>
      <c r="H11697">
        <v>669.02</v>
      </c>
      <c r="I11697">
        <v>0.37</v>
      </c>
      <c r="J11697">
        <v>5.4</v>
      </c>
      <c r="K11697">
        <v>5.1100000000000003</v>
      </c>
    </row>
    <row r="11698" spans="1:11" x14ac:dyDescent="0.25">
      <c r="A11698" s="1">
        <v>42248</v>
      </c>
      <c r="B11698" t="s">
        <v>136</v>
      </c>
      <c r="C11698">
        <v>995.18</v>
      </c>
      <c r="D11698">
        <v>570.12</v>
      </c>
      <c r="E11698">
        <v>425.06</v>
      </c>
      <c r="F11698">
        <v>523.16</v>
      </c>
      <c r="G11698">
        <v>446.02</v>
      </c>
      <c r="H11698">
        <v>763.8</v>
      </c>
      <c r="I11698">
        <v>0.28000000000000003</v>
      </c>
      <c r="J11698">
        <v>4.37</v>
      </c>
      <c r="K11698">
        <v>4.91</v>
      </c>
    </row>
    <row r="11699" spans="1:11" x14ac:dyDescent="0.25">
      <c r="A11699" s="1">
        <v>42248</v>
      </c>
      <c r="B11699" t="s">
        <v>137</v>
      </c>
      <c r="C11699">
        <v>903.57</v>
      </c>
      <c r="D11699">
        <v>524.58000000000004</v>
      </c>
      <c r="E11699">
        <v>378.99</v>
      </c>
      <c r="F11699">
        <v>476.01</v>
      </c>
      <c r="G11699">
        <v>361</v>
      </c>
      <c r="H11699">
        <v>937.77</v>
      </c>
      <c r="I11699">
        <v>0.6</v>
      </c>
      <c r="J11699">
        <v>3.9</v>
      </c>
      <c r="K11699">
        <v>4.29</v>
      </c>
    </row>
    <row r="11700" spans="1:11" x14ac:dyDescent="0.25">
      <c r="A11700" s="1">
        <v>42248</v>
      </c>
      <c r="B11700" t="s">
        <v>138</v>
      </c>
      <c r="C11700">
        <v>898.65</v>
      </c>
      <c r="D11700">
        <v>533.35</v>
      </c>
      <c r="E11700">
        <v>365.3</v>
      </c>
      <c r="F11700">
        <v>597.12</v>
      </c>
      <c r="G11700">
        <v>483.23</v>
      </c>
      <c r="H11700">
        <v>962.15</v>
      </c>
      <c r="I11700">
        <v>0.46</v>
      </c>
      <c r="J11700">
        <v>2.2000000000000002</v>
      </c>
      <c r="K11700">
        <v>6.41</v>
      </c>
    </row>
    <row r="11701" spans="1:11" x14ac:dyDescent="0.25">
      <c r="A11701" s="1">
        <v>42248</v>
      </c>
      <c r="B11701" t="s">
        <v>139</v>
      </c>
      <c r="C11701">
        <v>892.83</v>
      </c>
      <c r="D11701">
        <v>508.47</v>
      </c>
      <c r="E11701">
        <v>384.36</v>
      </c>
      <c r="F11701">
        <v>515.6</v>
      </c>
      <c r="G11701">
        <v>409.27</v>
      </c>
      <c r="H11701">
        <v>870.52</v>
      </c>
      <c r="I11701">
        <v>0.81</v>
      </c>
      <c r="J11701">
        <v>5.66</v>
      </c>
      <c r="K11701">
        <v>6</v>
      </c>
    </row>
    <row r="11702" spans="1:11" x14ac:dyDescent="0.25">
      <c r="A11702" s="1">
        <v>42248</v>
      </c>
      <c r="B11702" t="s">
        <v>140</v>
      </c>
      <c r="C11702">
        <v>832.62</v>
      </c>
      <c r="D11702">
        <v>482.9</v>
      </c>
      <c r="E11702">
        <v>349.72</v>
      </c>
      <c r="F11702">
        <v>419.63</v>
      </c>
      <c r="G11702">
        <v>341.16</v>
      </c>
      <c r="H11702">
        <v>650.74</v>
      </c>
      <c r="I11702">
        <v>0.4</v>
      </c>
      <c r="J11702">
        <v>1.68</v>
      </c>
      <c r="K11702">
        <v>5.47</v>
      </c>
    </row>
    <row r="11703" spans="1:11" x14ac:dyDescent="0.25">
      <c r="A11703" s="1">
        <v>42248</v>
      </c>
      <c r="B11703" t="s">
        <v>141</v>
      </c>
      <c r="C11703">
        <v>928.34</v>
      </c>
      <c r="D11703">
        <v>537.79</v>
      </c>
      <c r="E11703">
        <v>390.55</v>
      </c>
      <c r="F11703">
        <v>513.30999999999995</v>
      </c>
      <c r="G11703">
        <v>427.76</v>
      </c>
      <c r="H11703">
        <v>762.6</v>
      </c>
      <c r="I11703">
        <v>-0.02</v>
      </c>
      <c r="J11703">
        <v>3.19</v>
      </c>
      <c r="K11703">
        <v>4.45</v>
      </c>
    </row>
    <row r="11704" spans="1:11" x14ac:dyDescent="0.25">
      <c r="A11704" s="1">
        <v>42248</v>
      </c>
      <c r="B11704" t="s">
        <v>142</v>
      </c>
      <c r="C11704">
        <v>855.55</v>
      </c>
      <c r="D11704">
        <v>484.39</v>
      </c>
      <c r="E11704">
        <v>371.16</v>
      </c>
      <c r="F11704">
        <v>457.41</v>
      </c>
      <c r="G11704">
        <v>360.94</v>
      </c>
      <c r="H11704">
        <v>741.4</v>
      </c>
      <c r="I11704">
        <v>0.56000000000000005</v>
      </c>
      <c r="J11704">
        <v>7.0000000000000007E-2</v>
      </c>
      <c r="K11704">
        <v>3.83</v>
      </c>
    </row>
    <row r="11705" spans="1:11" x14ac:dyDescent="0.25">
      <c r="A11705" s="1">
        <v>42248</v>
      </c>
      <c r="B11705" t="s">
        <v>143</v>
      </c>
      <c r="C11705">
        <v>888.35</v>
      </c>
      <c r="D11705">
        <v>505.39</v>
      </c>
      <c r="E11705">
        <v>382.96</v>
      </c>
      <c r="F11705">
        <v>443.89</v>
      </c>
      <c r="G11705">
        <v>374.18</v>
      </c>
      <c r="H11705">
        <v>611.27</v>
      </c>
      <c r="I11705">
        <v>0.96</v>
      </c>
      <c r="J11705">
        <v>6.34</v>
      </c>
      <c r="K11705">
        <v>8.8699999999999992</v>
      </c>
    </row>
    <row r="11706" spans="1:11" x14ac:dyDescent="0.25">
      <c r="A11706" s="1">
        <v>42248</v>
      </c>
      <c r="B11706" t="s">
        <v>144</v>
      </c>
      <c r="C11706">
        <v>866.71</v>
      </c>
      <c r="D11706">
        <v>495.29</v>
      </c>
      <c r="E11706">
        <v>371.42</v>
      </c>
      <c r="F11706">
        <v>460.56</v>
      </c>
      <c r="G11706">
        <v>369.81</v>
      </c>
      <c r="H11706">
        <v>747.25</v>
      </c>
      <c r="I11706">
        <v>0.51</v>
      </c>
      <c r="J11706">
        <v>7.73</v>
      </c>
      <c r="K11706">
        <v>7.55</v>
      </c>
    </row>
    <row r="11707" spans="1:11" x14ac:dyDescent="0.25">
      <c r="A11707" s="1">
        <v>42248</v>
      </c>
      <c r="B11707" t="s">
        <v>145</v>
      </c>
      <c r="C11707">
        <v>887.17</v>
      </c>
      <c r="D11707">
        <v>481.99</v>
      </c>
      <c r="E11707">
        <v>405.18</v>
      </c>
      <c r="F11707">
        <v>469.38</v>
      </c>
      <c r="G11707">
        <v>389.4</v>
      </c>
      <c r="H11707">
        <v>662.32</v>
      </c>
      <c r="I11707">
        <v>0.8</v>
      </c>
      <c r="J11707">
        <v>5.44</v>
      </c>
      <c r="K11707">
        <v>6.28</v>
      </c>
    </row>
    <row r="11708" spans="1:11" x14ac:dyDescent="0.25">
      <c r="A11708" s="1">
        <v>42248</v>
      </c>
      <c r="B11708" t="s">
        <v>146</v>
      </c>
      <c r="C11708">
        <v>891.7</v>
      </c>
      <c r="D11708">
        <v>489.61</v>
      </c>
      <c r="E11708">
        <v>402.09</v>
      </c>
      <c r="F11708">
        <v>490.71</v>
      </c>
      <c r="G11708">
        <v>410.97</v>
      </c>
      <c r="H11708">
        <v>691.91</v>
      </c>
      <c r="I11708">
        <v>0.33</v>
      </c>
      <c r="J11708">
        <v>2.41</v>
      </c>
      <c r="K11708">
        <v>6.13</v>
      </c>
    </row>
    <row r="11709" spans="1:11" x14ac:dyDescent="0.25">
      <c r="A11709" s="1">
        <v>42248</v>
      </c>
      <c r="B11709" t="s">
        <v>2</v>
      </c>
      <c r="C11709">
        <v>879.11</v>
      </c>
      <c r="D11709">
        <v>467.87</v>
      </c>
      <c r="E11709">
        <v>411.24</v>
      </c>
      <c r="F11709">
        <v>487.62</v>
      </c>
      <c r="G11709">
        <v>372.53</v>
      </c>
      <c r="H11709">
        <v>792.95</v>
      </c>
      <c r="I11709">
        <v>0.83</v>
      </c>
      <c r="J11709">
        <v>5.09</v>
      </c>
      <c r="K11709">
        <v>6.77</v>
      </c>
    </row>
    <row r="11710" spans="1:11" x14ac:dyDescent="0.25">
      <c r="A11710" s="1">
        <v>42248</v>
      </c>
      <c r="B11710" t="s">
        <v>147</v>
      </c>
      <c r="C11710">
        <v>1082.3499999999999</v>
      </c>
      <c r="D11710">
        <v>526.4</v>
      </c>
      <c r="E11710">
        <v>555.95000000000005</v>
      </c>
      <c r="F11710">
        <v>493.25</v>
      </c>
      <c r="G11710">
        <v>370.85</v>
      </c>
      <c r="H11710">
        <v>760.28</v>
      </c>
      <c r="I11710">
        <v>-0.43</v>
      </c>
      <c r="J11710">
        <v>3.62</v>
      </c>
      <c r="K11710">
        <v>4.12</v>
      </c>
    </row>
    <row r="11711" spans="1:11" x14ac:dyDescent="0.25">
      <c r="A11711" s="1">
        <v>42248</v>
      </c>
      <c r="B11711" t="s">
        <v>148</v>
      </c>
      <c r="C11711">
        <v>1042.3699999999999</v>
      </c>
      <c r="D11711">
        <v>518.09</v>
      </c>
      <c r="E11711">
        <v>524.28</v>
      </c>
      <c r="F11711">
        <v>470.7</v>
      </c>
      <c r="G11711">
        <v>380.9</v>
      </c>
      <c r="H11711">
        <v>663.42</v>
      </c>
      <c r="I11711">
        <v>-0.13</v>
      </c>
      <c r="J11711">
        <v>6.56</v>
      </c>
      <c r="K11711">
        <v>6.34</v>
      </c>
    </row>
    <row r="11712" spans="1:11" x14ac:dyDescent="0.25">
      <c r="A11712" s="1">
        <v>42248</v>
      </c>
      <c r="B11712" t="s">
        <v>149</v>
      </c>
      <c r="C11712">
        <v>991.18</v>
      </c>
      <c r="D11712">
        <v>480.47</v>
      </c>
      <c r="E11712">
        <v>510.71</v>
      </c>
      <c r="F11712">
        <v>474.01</v>
      </c>
      <c r="G11712">
        <v>375.94</v>
      </c>
      <c r="H11712">
        <v>680.4</v>
      </c>
      <c r="I11712">
        <v>0.09</v>
      </c>
      <c r="J11712">
        <v>6.2</v>
      </c>
      <c r="K11712">
        <v>7.05</v>
      </c>
    </row>
    <row r="11713" spans="1:11" x14ac:dyDescent="0.25">
      <c r="A11713" s="1">
        <v>42248</v>
      </c>
      <c r="B11713" t="s">
        <v>150</v>
      </c>
      <c r="C11713">
        <v>1052.05</v>
      </c>
      <c r="D11713">
        <v>508.7</v>
      </c>
      <c r="E11713">
        <v>543.35</v>
      </c>
      <c r="F11713">
        <v>569.92999999999995</v>
      </c>
      <c r="G11713">
        <v>422.41</v>
      </c>
      <c r="H11713">
        <v>903.94</v>
      </c>
      <c r="I11713">
        <v>0.81</v>
      </c>
      <c r="J11713">
        <v>8.86</v>
      </c>
      <c r="K11713">
        <v>10.81</v>
      </c>
    </row>
    <row r="11714" spans="1:11" x14ac:dyDescent="0.25">
      <c r="A11714" s="1">
        <v>42248</v>
      </c>
      <c r="B11714" t="s">
        <v>151</v>
      </c>
      <c r="C11714">
        <v>946.68</v>
      </c>
      <c r="D11714">
        <v>522.86</v>
      </c>
      <c r="E11714">
        <v>423.82</v>
      </c>
      <c r="F11714">
        <v>429.76</v>
      </c>
      <c r="G11714">
        <v>337.78</v>
      </c>
      <c r="H11714">
        <v>686.31</v>
      </c>
      <c r="I11714">
        <v>-0.03</v>
      </c>
      <c r="J11714">
        <v>7.69</v>
      </c>
      <c r="K11714">
        <v>8.1300000000000008</v>
      </c>
    </row>
    <row r="11715" spans="1:11" x14ac:dyDescent="0.25">
      <c r="A11715" s="1">
        <v>42248</v>
      </c>
      <c r="B11715" t="s">
        <v>152</v>
      </c>
      <c r="C11715">
        <v>953.95</v>
      </c>
      <c r="D11715">
        <v>550.41</v>
      </c>
      <c r="E11715">
        <v>403.54</v>
      </c>
      <c r="F11715">
        <v>448.53</v>
      </c>
      <c r="G11715">
        <v>380.91</v>
      </c>
      <c r="H11715">
        <v>620.91</v>
      </c>
      <c r="I11715">
        <v>-0.06</v>
      </c>
      <c r="J11715">
        <v>5.34</v>
      </c>
      <c r="K11715">
        <v>5.24</v>
      </c>
    </row>
    <row r="11716" spans="1:11" x14ac:dyDescent="0.25">
      <c r="A11716" s="1">
        <v>42248</v>
      </c>
      <c r="B11716" t="s">
        <v>153</v>
      </c>
      <c r="C11716">
        <v>975.23</v>
      </c>
      <c r="D11716">
        <v>532.76</v>
      </c>
      <c r="E11716">
        <v>442.47</v>
      </c>
      <c r="F11716">
        <v>556.47</v>
      </c>
      <c r="G11716">
        <v>465.79</v>
      </c>
      <c r="H11716">
        <v>758.37</v>
      </c>
      <c r="I11716">
        <v>0.39</v>
      </c>
      <c r="J11716">
        <v>4.45</v>
      </c>
      <c r="K11716">
        <v>4.45</v>
      </c>
    </row>
    <row r="11717" spans="1:11" x14ac:dyDescent="0.25">
      <c r="A11717" s="1">
        <v>42248</v>
      </c>
      <c r="B11717" t="s">
        <v>154</v>
      </c>
      <c r="C11717">
        <v>958.95</v>
      </c>
      <c r="D11717">
        <v>547.97</v>
      </c>
      <c r="E11717">
        <v>410.98</v>
      </c>
      <c r="F11717">
        <v>506.49</v>
      </c>
      <c r="G11717">
        <v>424.01</v>
      </c>
      <c r="H11717">
        <v>746.56</v>
      </c>
      <c r="I11717">
        <v>-0.04</v>
      </c>
      <c r="J11717">
        <v>5.85</v>
      </c>
      <c r="K11717">
        <v>6.62</v>
      </c>
    </row>
    <row r="11718" spans="1:11" x14ac:dyDescent="0.25">
      <c r="A11718" s="1">
        <v>42248</v>
      </c>
      <c r="B11718" t="s">
        <v>155</v>
      </c>
      <c r="C11718">
        <v>999.22</v>
      </c>
      <c r="D11718">
        <v>561.26</v>
      </c>
      <c r="E11718">
        <v>437.96</v>
      </c>
      <c r="F11718">
        <v>441.38</v>
      </c>
      <c r="G11718">
        <v>372.16</v>
      </c>
      <c r="H11718">
        <v>614.9</v>
      </c>
      <c r="I11718">
        <v>7.0000000000000007E-2</v>
      </c>
      <c r="J11718">
        <v>3.82</v>
      </c>
      <c r="K11718">
        <v>4.22</v>
      </c>
    </row>
    <row r="11719" spans="1:11" x14ac:dyDescent="0.25">
      <c r="A11719" s="1">
        <v>42278</v>
      </c>
      <c r="B11719" t="s">
        <v>1</v>
      </c>
      <c r="C11719">
        <v>960.17</v>
      </c>
      <c r="D11719">
        <v>513.41</v>
      </c>
      <c r="E11719">
        <v>446.76</v>
      </c>
      <c r="F11719">
        <v>480.64</v>
      </c>
      <c r="G11719">
        <v>388.92</v>
      </c>
      <c r="H11719">
        <v>705.14</v>
      </c>
      <c r="I11719">
        <v>0.27</v>
      </c>
      <c r="J11719">
        <v>5.14</v>
      </c>
      <c r="K11719">
        <v>6.03</v>
      </c>
    </row>
    <row r="11720" spans="1:11" x14ac:dyDescent="0.25">
      <c r="A11720" s="1">
        <v>42278</v>
      </c>
      <c r="B11720" t="s">
        <v>126</v>
      </c>
      <c r="C11720">
        <v>987.54</v>
      </c>
      <c r="D11720">
        <v>556.62</v>
      </c>
      <c r="E11720">
        <v>430.92</v>
      </c>
      <c r="F11720">
        <v>492.04</v>
      </c>
      <c r="G11720">
        <v>411.24</v>
      </c>
      <c r="H11720">
        <v>694.78</v>
      </c>
      <c r="I11720">
        <v>2.42</v>
      </c>
      <c r="J11720">
        <v>7.09</v>
      </c>
      <c r="K11720">
        <v>7.27</v>
      </c>
    </row>
    <row r="11721" spans="1:11" x14ac:dyDescent="0.25">
      <c r="A11721" s="1">
        <v>42278</v>
      </c>
      <c r="B11721" t="s">
        <v>127</v>
      </c>
      <c r="C11721">
        <v>886.89</v>
      </c>
      <c r="D11721">
        <v>500.91</v>
      </c>
      <c r="E11721">
        <v>385.98</v>
      </c>
      <c r="F11721">
        <v>479.11</v>
      </c>
      <c r="G11721">
        <v>386.49</v>
      </c>
      <c r="H11721">
        <v>746.61</v>
      </c>
      <c r="I11721">
        <v>0.22</v>
      </c>
      <c r="J11721">
        <v>4.1500000000000004</v>
      </c>
      <c r="K11721">
        <v>5.55</v>
      </c>
    </row>
    <row r="11722" spans="1:11" x14ac:dyDescent="0.25">
      <c r="A11722" s="1">
        <v>42278</v>
      </c>
      <c r="B11722" t="s">
        <v>113</v>
      </c>
      <c r="C11722">
        <v>1000.06</v>
      </c>
      <c r="D11722">
        <v>509.64</v>
      </c>
      <c r="E11722">
        <v>490.42</v>
      </c>
      <c r="F11722">
        <v>478.63</v>
      </c>
      <c r="G11722">
        <v>386.73</v>
      </c>
      <c r="H11722">
        <v>684.6</v>
      </c>
      <c r="I11722">
        <v>-0.02</v>
      </c>
      <c r="J11722">
        <v>4.79</v>
      </c>
      <c r="K11722">
        <v>5.6</v>
      </c>
    </row>
    <row r="11723" spans="1:11" x14ac:dyDescent="0.25">
      <c r="A11723" s="1">
        <v>42278</v>
      </c>
      <c r="B11723" t="s">
        <v>128</v>
      </c>
      <c r="C11723">
        <v>994.14</v>
      </c>
      <c r="D11723">
        <v>500.32</v>
      </c>
      <c r="E11723">
        <v>493.82</v>
      </c>
      <c r="F11723">
        <v>475.52</v>
      </c>
      <c r="G11723">
        <v>371.35</v>
      </c>
      <c r="H11723">
        <v>722.44</v>
      </c>
      <c r="I11723">
        <v>-0.09</v>
      </c>
      <c r="J11723">
        <v>7.21</v>
      </c>
      <c r="K11723">
        <v>7.95</v>
      </c>
    </row>
    <row r="11724" spans="1:11" x14ac:dyDescent="0.25">
      <c r="A11724" s="1">
        <v>42278</v>
      </c>
      <c r="B11724" t="s">
        <v>129</v>
      </c>
      <c r="C11724">
        <v>972.68</v>
      </c>
      <c r="D11724">
        <v>547.21</v>
      </c>
      <c r="E11724">
        <v>425.47</v>
      </c>
      <c r="F11724">
        <v>496.57</v>
      </c>
      <c r="G11724">
        <v>416.8</v>
      </c>
      <c r="H11724">
        <v>702.34</v>
      </c>
      <c r="I11724">
        <v>0.05</v>
      </c>
      <c r="J11724">
        <v>4.93</v>
      </c>
      <c r="K11724">
        <v>5.42</v>
      </c>
    </row>
    <row r="11725" spans="1:11" x14ac:dyDescent="0.25">
      <c r="A11725" s="1">
        <v>42278</v>
      </c>
      <c r="B11725" t="s">
        <v>130</v>
      </c>
      <c r="C11725">
        <v>1026.67</v>
      </c>
      <c r="D11725">
        <v>578.76</v>
      </c>
      <c r="E11725">
        <v>447.91</v>
      </c>
      <c r="F11725">
        <v>572.30999999999995</v>
      </c>
      <c r="G11725">
        <v>440.73</v>
      </c>
      <c r="H11725">
        <v>1023.64</v>
      </c>
      <c r="I11725">
        <v>0.17</v>
      </c>
      <c r="J11725">
        <v>5.38</v>
      </c>
      <c r="K11725">
        <v>5.4</v>
      </c>
    </row>
    <row r="11726" spans="1:11" x14ac:dyDescent="0.25">
      <c r="A11726" s="1">
        <v>42278</v>
      </c>
      <c r="B11726" t="s">
        <v>131</v>
      </c>
      <c r="C11726">
        <v>1074.46</v>
      </c>
      <c r="D11726">
        <v>608.63</v>
      </c>
      <c r="E11726">
        <v>465.83</v>
      </c>
      <c r="F11726">
        <v>570.36</v>
      </c>
      <c r="G11726">
        <v>442.04</v>
      </c>
      <c r="H11726">
        <v>959.25</v>
      </c>
      <c r="I11726">
        <v>0.31</v>
      </c>
      <c r="J11726">
        <v>5.5</v>
      </c>
      <c r="K11726">
        <v>6.12</v>
      </c>
    </row>
    <row r="11727" spans="1:11" x14ac:dyDescent="0.25">
      <c r="A11727" s="1">
        <v>42278</v>
      </c>
      <c r="B11727" t="s">
        <v>132</v>
      </c>
      <c r="C11727">
        <v>989.12</v>
      </c>
      <c r="D11727">
        <v>562.12</v>
      </c>
      <c r="E11727">
        <v>427</v>
      </c>
      <c r="F11727">
        <v>484.19</v>
      </c>
      <c r="G11727">
        <v>414.98</v>
      </c>
      <c r="H11727">
        <v>643.86</v>
      </c>
      <c r="I11727">
        <v>0.92</v>
      </c>
      <c r="J11727">
        <v>8</v>
      </c>
      <c r="K11727">
        <v>8.89</v>
      </c>
    </row>
    <row r="11728" spans="1:11" x14ac:dyDescent="0.25">
      <c r="A11728" s="1">
        <v>42278</v>
      </c>
      <c r="B11728" t="s">
        <v>133</v>
      </c>
      <c r="C11728">
        <v>1029.05</v>
      </c>
      <c r="D11728">
        <v>532.62</v>
      </c>
      <c r="E11728">
        <v>496.43</v>
      </c>
      <c r="F11728">
        <v>427.43</v>
      </c>
      <c r="G11728">
        <v>350.6</v>
      </c>
      <c r="H11728">
        <v>606.65</v>
      </c>
      <c r="I11728">
        <v>1.83</v>
      </c>
      <c r="J11728">
        <v>3.06</v>
      </c>
      <c r="K11728">
        <v>2.95</v>
      </c>
    </row>
    <row r="11729" spans="1:11" x14ac:dyDescent="0.25">
      <c r="A11729" s="1">
        <v>42278</v>
      </c>
      <c r="B11729" t="s">
        <v>134</v>
      </c>
      <c r="C11729">
        <v>967.43</v>
      </c>
      <c r="D11729">
        <v>542.16999999999996</v>
      </c>
      <c r="E11729">
        <v>425.26</v>
      </c>
      <c r="F11729">
        <v>463.62</v>
      </c>
      <c r="G11729">
        <v>403.52</v>
      </c>
      <c r="H11729">
        <v>591.67999999999995</v>
      </c>
      <c r="I11729">
        <v>4.87</v>
      </c>
      <c r="J11729">
        <v>8.24</v>
      </c>
      <c r="K11729">
        <v>8.1300000000000008</v>
      </c>
    </row>
    <row r="11730" spans="1:11" x14ac:dyDescent="0.25">
      <c r="A11730" s="1">
        <v>42278</v>
      </c>
      <c r="B11730" t="s">
        <v>135</v>
      </c>
      <c r="C11730">
        <v>948.6</v>
      </c>
      <c r="D11730">
        <v>557.96</v>
      </c>
      <c r="E11730">
        <v>390.64</v>
      </c>
      <c r="F11730">
        <v>460.74</v>
      </c>
      <c r="G11730">
        <v>384.01</v>
      </c>
      <c r="H11730">
        <v>676.52</v>
      </c>
      <c r="I11730">
        <v>0.8</v>
      </c>
      <c r="J11730">
        <v>6.24</v>
      </c>
      <c r="K11730">
        <v>6.22</v>
      </c>
    </row>
    <row r="11731" spans="1:11" x14ac:dyDescent="0.25">
      <c r="A11731" s="1">
        <v>42278</v>
      </c>
      <c r="B11731" t="s">
        <v>136</v>
      </c>
      <c r="C11731">
        <v>995.28</v>
      </c>
      <c r="D11731">
        <v>567.14</v>
      </c>
      <c r="E11731">
        <v>428.14</v>
      </c>
      <c r="F11731">
        <v>523.21</v>
      </c>
      <c r="G11731">
        <v>443.7</v>
      </c>
      <c r="H11731">
        <v>769.3</v>
      </c>
      <c r="I11731">
        <v>0.01</v>
      </c>
      <c r="J11731">
        <v>4.38</v>
      </c>
      <c r="K11731">
        <v>4.01</v>
      </c>
    </row>
    <row r="11732" spans="1:11" x14ac:dyDescent="0.25">
      <c r="A11732" s="1">
        <v>42278</v>
      </c>
      <c r="B11732" t="s">
        <v>137</v>
      </c>
      <c r="C11732">
        <v>907.99</v>
      </c>
      <c r="D11732">
        <v>525.33000000000004</v>
      </c>
      <c r="E11732">
        <v>382.66</v>
      </c>
      <c r="F11732">
        <v>478.34</v>
      </c>
      <c r="G11732">
        <v>361.51</v>
      </c>
      <c r="H11732">
        <v>946.87</v>
      </c>
      <c r="I11732">
        <v>0.49</v>
      </c>
      <c r="J11732">
        <v>4.41</v>
      </c>
      <c r="K11732">
        <v>4.5999999999999996</v>
      </c>
    </row>
    <row r="11733" spans="1:11" x14ac:dyDescent="0.25">
      <c r="A11733" s="1">
        <v>42278</v>
      </c>
      <c r="B11733" t="s">
        <v>138</v>
      </c>
      <c r="C11733">
        <v>903.92</v>
      </c>
      <c r="D11733">
        <v>532.83000000000004</v>
      </c>
      <c r="E11733">
        <v>371.09</v>
      </c>
      <c r="F11733">
        <v>600.64</v>
      </c>
      <c r="G11733">
        <v>482.74</v>
      </c>
      <c r="H11733">
        <v>977.35</v>
      </c>
      <c r="I11733">
        <v>0.59</v>
      </c>
      <c r="J11733">
        <v>2.8</v>
      </c>
      <c r="K11733">
        <v>6.69</v>
      </c>
    </row>
    <row r="11734" spans="1:11" x14ac:dyDescent="0.25">
      <c r="A11734" s="1">
        <v>42278</v>
      </c>
      <c r="B11734" t="s">
        <v>139</v>
      </c>
      <c r="C11734">
        <v>896.22</v>
      </c>
      <c r="D11734">
        <v>511.86</v>
      </c>
      <c r="E11734">
        <v>384.36</v>
      </c>
      <c r="F11734">
        <v>517.55999999999995</v>
      </c>
      <c r="G11734">
        <v>412.01</v>
      </c>
      <c r="H11734">
        <v>870.52</v>
      </c>
      <c r="I11734">
        <v>0.38</v>
      </c>
      <c r="J11734">
        <v>6.07</v>
      </c>
      <c r="K11734">
        <v>6.27</v>
      </c>
    </row>
    <row r="11735" spans="1:11" x14ac:dyDescent="0.25">
      <c r="A11735" s="1">
        <v>42278</v>
      </c>
      <c r="B11735" t="s">
        <v>140</v>
      </c>
      <c r="C11735">
        <v>833.67</v>
      </c>
      <c r="D11735">
        <v>483.35</v>
      </c>
      <c r="E11735">
        <v>350.32</v>
      </c>
      <c r="F11735">
        <v>420.17</v>
      </c>
      <c r="G11735">
        <v>341.47</v>
      </c>
      <c r="H11735">
        <v>651.85</v>
      </c>
      <c r="I11735">
        <v>0.13</v>
      </c>
      <c r="J11735">
        <v>1.81</v>
      </c>
      <c r="K11735">
        <v>5.99</v>
      </c>
    </row>
    <row r="11736" spans="1:11" x14ac:dyDescent="0.25">
      <c r="A11736" s="1">
        <v>42278</v>
      </c>
      <c r="B11736" t="s">
        <v>141</v>
      </c>
      <c r="C11736">
        <v>935.78</v>
      </c>
      <c r="D11736">
        <v>534.66</v>
      </c>
      <c r="E11736">
        <v>401.12</v>
      </c>
      <c r="F11736">
        <v>517.41</v>
      </c>
      <c r="G11736">
        <v>425.28</v>
      </c>
      <c r="H11736">
        <v>783.26</v>
      </c>
      <c r="I11736">
        <v>0.8</v>
      </c>
      <c r="J11736">
        <v>4.0199999999999996</v>
      </c>
      <c r="K11736">
        <v>4.5999999999999996</v>
      </c>
    </row>
    <row r="11737" spans="1:11" x14ac:dyDescent="0.25">
      <c r="A11737" s="1">
        <v>42278</v>
      </c>
      <c r="B11737" t="s">
        <v>142</v>
      </c>
      <c r="C11737">
        <v>854.68</v>
      </c>
      <c r="D11737">
        <v>482.71</v>
      </c>
      <c r="E11737">
        <v>371.97</v>
      </c>
      <c r="F11737">
        <v>456.95</v>
      </c>
      <c r="G11737">
        <v>359.67</v>
      </c>
      <c r="H11737">
        <v>743.04</v>
      </c>
      <c r="I11737">
        <v>-0.1</v>
      </c>
      <c r="J11737">
        <v>-0.03</v>
      </c>
      <c r="K11737">
        <v>3.66</v>
      </c>
    </row>
    <row r="11738" spans="1:11" x14ac:dyDescent="0.25">
      <c r="A11738" s="1">
        <v>42278</v>
      </c>
      <c r="B11738" t="s">
        <v>143</v>
      </c>
      <c r="C11738">
        <v>887.37</v>
      </c>
      <c r="D11738">
        <v>504.42</v>
      </c>
      <c r="E11738">
        <v>382.95</v>
      </c>
      <c r="F11738">
        <v>443.4</v>
      </c>
      <c r="G11738">
        <v>373.47</v>
      </c>
      <c r="H11738">
        <v>611.27</v>
      </c>
      <c r="I11738">
        <v>-0.11</v>
      </c>
      <c r="J11738">
        <v>6.23</v>
      </c>
      <c r="K11738">
        <v>8.18</v>
      </c>
    </row>
    <row r="11739" spans="1:11" x14ac:dyDescent="0.25">
      <c r="A11739" s="1">
        <v>42278</v>
      </c>
      <c r="B11739" t="s">
        <v>144</v>
      </c>
      <c r="C11739">
        <v>865.35</v>
      </c>
      <c r="D11739">
        <v>493.93</v>
      </c>
      <c r="E11739">
        <v>371.42</v>
      </c>
      <c r="F11739">
        <v>459.83</v>
      </c>
      <c r="G11739">
        <v>368.82</v>
      </c>
      <c r="H11739">
        <v>747.25</v>
      </c>
      <c r="I11739">
        <v>-0.16</v>
      </c>
      <c r="J11739">
        <v>7.56</v>
      </c>
      <c r="K11739">
        <v>7.21</v>
      </c>
    </row>
    <row r="11740" spans="1:11" x14ac:dyDescent="0.25">
      <c r="A11740" s="1">
        <v>42278</v>
      </c>
      <c r="B11740" t="s">
        <v>145</v>
      </c>
      <c r="C11740">
        <v>887.81</v>
      </c>
      <c r="D11740">
        <v>482.63</v>
      </c>
      <c r="E11740">
        <v>405.18</v>
      </c>
      <c r="F11740">
        <v>469.71</v>
      </c>
      <c r="G11740">
        <v>389.91</v>
      </c>
      <c r="H11740">
        <v>662.32</v>
      </c>
      <c r="I11740">
        <v>7.0000000000000007E-2</v>
      </c>
      <c r="J11740">
        <v>5.52</v>
      </c>
      <c r="K11740">
        <v>6.09</v>
      </c>
    </row>
    <row r="11741" spans="1:11" x14ac:dyDescent="0.25">
      <c r="A11741" s="1">
        <v>42278</v>
      </c>
      <c r="B11741" t="s">
        <v>146</v>
      </c>
      <c r="C11741">
        <v>889.03</v>
      </c>
      <c r="D11741">
        <v>486.64</v>
      </c>
      <c r="E11741">
        <v>402.39</v>
      </c>
      <c r="F11741">
        <v>489.24</v>
      </c>
      <c r="G11741">
        <v>408.47</v>
      </c>
      <c r="H11741">
        <v>692.4</v>
      </c>
      <c r="I11741">
        <v>-0.3</v>
      </c>
      <c r="J11741">
        <v>2.11</v>
      </c>
      <c r="K11741">
        <v>5.33</v>
      </c>
    </row>
    <row r="11742" spans="1:11" x14ac:dyDescent="0.25">
      <c r="A11742" s="1">
        <v>42278</v>
      </c>
      <c r="B11742" t="s">
        <v>2</v>
      </c>
      <c r="C11742">
        <v>880.95</v>
      </c>
      <c r="D11742">
        <v>469.71</v>
      </c>
      <c r="E11742">
        <v>411.24</v>
      </c>
      <c r="F11742">
        <v>488.65</v>
      </c>
      <c r="G11742">
        <v>373.98</v>
      </c>
      <c r="H11742">
        <v>792.95</v>
      </c>
      <c r="I11742">
        <v>0.21</v>
      </c>
      <c r="J11742">
        <v>5.31</v>
      </c>
      <c r="K11742">
        <v>6.68</v>
      </c>
    </row>
    <row r="11743" spans="1:11" x14ac:dyDescent="0.25">
      <c r="A11743" s="1">
        <v>42278</v>
      </c>
      <c r="B11743" t="s">
        <v>147</v>
      </c>
      <c r="C11743">
        <v>1082.26</v>
      </c>
      <c r="D11743">
        <v>528.16999999999996</v>
      </c>
      <c r="E11743">
        <v>554.09</v>
      </c>
      <c r="F11743">
        <v>493.2</v>
      </c>
      <c r="G11743">
        <v>372.11</v>
      </c>
      <c r="H11743">
        <v>757.77</v>
      </c>
      <c r="I11743">
        <v>-0.01</v>
      </c>
      <c r="J11743">
        <v>3.61</v>
      </c>
      <c r="K11743">
        <v>3.76</v>
      </c>
    </row>
    <row r="11744" spans="1:11" x14ac:dyDescent="0.25">
      <c r="A11744" s="1">
        <v>42278</v>
      </c>
      <c r="B11744" t="s">
        <v>148</v>
      </c>
      <c r="C11744">
        <v>1043.48</v>
      </c>
      <c r="D11744">
        <v>519.26</v>
      </c>
      <c r="E11744">
        <v>524.22</v>
      </c>
      <c r="F11744">
        <v>471.22</v>
      </c>
      <c r="G11744">
        <v>381.78</v>
      </c>
      <c r="H11744">
        <v>663.36</v>
      </c>
      <c r="I11744">
        <v>0.11</v>
      </c>
      <c r="J11744">
        <v>6.67</v>
      </c>
      <c r="K11744">
        <v>6.44</v>
      </c>
    </row>
    <row r="11745" spans="1:11" x14ac:dyDescent="0.25">
      <c r="A11745" s="1">
        <v>42278</v>
      </c>
      <c r="B11745" t="s">
        <v>149</v>
      </c>
      <c r="C11745">
        <v>990.54</v>
      </c>
      <c r="D11745">
        <v>480.21</v>
      </c>
      <c r="E11745">
        <v>510.33</v>
      </c>
      <c r="F11745">
        <v>473.73</v>
      </c>
      <c r="G11745">
        <v>375.75</v>
      </c>
      <c r="H11745">
        <v>679.92</v>
      </c>
      <c r="I11745">
        <v>-0.06</v>
      </c>
      <c r="J11745">
        <v>6.13</v>
      </c>
      <c r="K11745">
        <v>6.86</v>
      </c>
    </row>
    <row r="11746" spans="1:11" x14ac:dyDescent="0.25">
      <c r="A11746" s="1">
        <v>42278</v>
      </c>
      <c r="B11746" t="s">
        <v>150</v>
      </c>
      <c r="C11746">
        <v>1051.04</v>
      </c>
      <c r="D11746">
        <v>513.34</v>
      </c>
      <c r="E11746">
        <v>537.70000000000005</v>
      </c>
      <c r="F11746">
        <v>569.36</v>
      </c>
      <c r="G11746">
        <v>426.25</v>
      </c>
      <c r="H11746">
        <v>894.53</v>
      </c>
      <c r="I11746">
        <v>-0.1</v>
      </c>
      <c r="J11746">
        <v>8.75</v>
      </c>
      <c r="K11746">
        <v>10.119999999999999</v>
      </c>
    </row>
    <row r="11747" spans="1:11" x14ac:dyDescent="0.25">
      <c r="A11747" s="1">
        <v>42278</v>
      </c>
      <c r="B11747" t="s">
        <v>151</v>
      </c>
      <c r="C11747">
        <v>945.38</v>
      </c>
      <c r="D11747">
        <v>521.55999999999995</v>
      </c>
      <c r="E11747">
        <v>423.82</v>
      </c>
      <c r="F11747">
        <v>429.16</v>
      </c>
      <c r="G11747">
        <v>336.93</v>
      </c>
      <c r="H11747">
        <v>686.31</v>
      </c>
      <c r="I11747">
        <v>-0.14000000000000001</v>
      </c>
      <c r="J11747">
        <v>7.54</v>
      </c>
      <c r="K11747">
        <v>7.63</v>
      </c>
    </row>
    <row r="11748" spans="1:11" x14ac:dyDescent="0.25">
      <c r="A11748" s="1">
        <v>42278</v>
      </c>
      <c r="B11748" t="s">
        <v>152</v>
      </c>
      <c r="C11748">
        <v>951.92</v>
      </c>
      <c r="D11748">
        <v>548.38</v>
      </c>
      <c r="E11748">
        <v>403.54</v>
      </c>
      <c r="F11748">
        <v>447.59</v>
      </c>
      <c r="G11748">
        <v>379.5</v>
      </c>
      <c r="H11748">
        <v>620.91</v>
      </c>
      <c r="I11748">
        <v>-0.21</v>
      </c>
      <c r="J11748">
        <v>5.12</v>
      </c>
      <c r="K11748">
        <v>4.8099999999999996</v>
      </c>
    </row>
    <row r="11749" spans="1:11" x14ac:dyDescent="0.25">
      <c r="A11749" s="1">
        <v>42278</v>
      </c>
      <c r="B11749" t="s">
        <v>153</v>
      </c>
      <c r="C11749">
        <v>975.57</v>
      </c>
      <c r="D11749">
        <v>533.11</v>
      </c>
      <c r="E11749">
        <v>442.46</v>
      </c>
      <c r="F11749">
        <v>556.63</v>
      </c>
      <c r="G11749">
        <v>466.12</v>
      </c>
      <c r="H11749">
        <v>758.37</v>
      </c>
      <c r="I11749">
        <v>0.03</v>
      </c>
      <c r="J11749">
        <v>4.49</v>
      </c>
      <c r="K11749">
        <v>4.68</v>
      </c>
    </row>
    <row r="11750" spans="1:11" x14ac:dyDescent="0.25">
      <c r="A11750" s="1">
        <v>42278</v>
      </c>
      <c r="B11750" t="s">
        <v>154</v>
      </c>
      <c r="C11750">
        <v>960.96</v>
      </c>
      <c r="D11750">
        <v>549.98</v>
      </c>
      <c r="E11750">
        <v>410.98</v>
      </c>
      <c r="F11750">
        <v>507.55</v>
      </c>
      <c r="G11750">
        <v>425.58</v>
      </c>
      <c r="H11750">
        <v>746.56</v>
      </c>
      <c r="I11750">
        <v>0.21</v>
      </c>
      <c r="J11750">
        <v>6.07</v>
      </c>
      <c r="K11750">
        <v>7.43</v>
      </c>
    </row>
    <row r="11751" spans="1:11" x14ac:dyDescent="0.25">
      <c r="A11751" s="1">
        <v>42278</v>
      </c>
      <c r="B11751" t="s">
        <v>155</v>
      </c>
      <c r="C11751">
        <v>999.46</v>
      </c>
      <c r="D11751">
        <v>561.5</v>
      </c>
      <c r="E11751">
        <v>437.96</v>
      </c>
      <c r="F11751">
        <v>441.46</v>
      </c>
      <c r="G11751">
        <v>372.31</v>
      </c>
      <c r="H11751">
        <v>614.9</v>
      </c>
      <c r="I11751">
        <v>0.02</v>
      </c>
      <c r="J11751">
        <v>3.84</v>
      </c>
      <c r="K11751">
        <v>4.1100000000000003</v>
      </c>
    </row>
    <row r="11752" spans="1:11" x14ac:dyDescent="0.25">
      <c r="A11752" s="1">
        <v>42309</v>
      </c>
      <c r="B11752" t="s">
        <v>1</v>
      </c>
      <c r="C11752">
        <v>962.84</v>
      </c>
      <c r="D11752">
        <v>515.5</v>
      </c>
      <c r="E11752">
        <v>447.34</v>
      </c>
      <c r="F11752">
        <v>481.99</v>
      </c>
      <c r="G11752">
        <v>390.51</v>
      </c>
      <c r="H11752">
        <v>706.06</v>
      </c>
      <c r="I11752">
        <v>0.28000000000000003</v>
      </c>
      <c r="J11752">
        <v>5.43</v>
      </c>
      <c r="K11752">
        <v>6.12</v>
      </c>
    </row>
    <row r="11753" spans="1:11" x14ac:dyDescent="0.25">
      <c r="A11753" s="1">
        <v>42309</v>
      </c>
      <c r="B11753" t="s">
        <v>126</v>
      </c>
      <c r="C11753">
        <v>990.96</v>
      </c>
      <c r="D11753">
        <v>560.01</v>
      </c>
      <c r="E11753">
        <v>430.95</v>
      </c>
      <c r="F11753">
        <v>493.76</v>
      </c>
      <c r="G11753">
        <v>413.75</v>
      </c>
      <c r="H11753">
        <v>694.85</v>
      </c>
      <c r="I11753">
        <v>0.35</v>
      </c>
      <c r="J11753">
        <v>7.46</v>
      </c>
      <c r="K11753">
        <v>7.57</v>
      </c>
    </row>
    <row r="11754" spans="1:11" x14ac:dyDescent="0.25">
      <c r="A11754" s="1">
        <v>42309</v>
      </c>
      <c r="B11754" t="s">
        <v>127</v>
      </c>
      <c r="C11754">
        <v>890.48</v>
      </c>
      <c r="D11754">
        <v>503.68</v>
      </c>
      <c r="E11754">
        <v>386.8</v>
      </c>
      <c r="F11754">
        <v>481.03</v>
      </c>
      <c r="G11754">
        <v>388.62</v>
      </c>
      <c r="H11754">
        <v>748.18</v>
      </c>
      <c r="I11754">
        <v>0.4</v>
      </c>
      <c r="J11754">
        <v>4.57</v>
      </c>
      <c r="K11754">
        <v>5.17</v>
      </c>
    </row>
    <row r="11755" spans="1:11" x14ac:dyDescent="0.25">
      <c r="A11755" s="1">
        <v>42309</v>
      </c>
      <c r="B11755" t="s">
        <v>113</v>
      </c>
      <c r="C11755">
        <v>1001.46</v>
      </c>
      <c r="D11755">
        <v>510.25</v>
      </c>
      <c r="E11755">
        <v>491.21</v>
      </c>
      <c r="F11755">
        <v>479.3</v>
      </c>
      <c r="G11755">
        <v>387.19</v>
      </c>
      <c r="H11755">
        <v>685.69</v>
      </c>
      <c r="I11755">
        <v>0.14000000000000001</v>
      </c>
      <c r="J11755">
        <v>4.93</v>
      </c>
      <c r="K11755">
        <v>5.94</v>
      </c>
    </row>
    <row r="11756" spans="1:11" x14ac:dyDescent="0.25">
      <c r="A11756" s="1">
        <v>42309</v>
      </c>
      <c r="B11756" t="s">
        <v>128</v>
      </c>
      <c r="C11756">
        <v>997.95</v>
      </c>
      <c r="D11756">
        <v>503.92</v>
      </c>
      <c r="E11756">
        <v>494.03</v>
      </c>
      <c r="F11756">
        <v>477.33</v>
      </c>
      <c r="G11756">
        <v>374.02</v>
      </c>
      <c r="H11756">
        <v>722.73</v>
      </c>
      <c r="I11756">
        <v>0.38</v>
      </c>
      <c r="J11756">
        <v>7.61</v>
      </c>
      <c r="K11756">
        <v>8.07</v>
      </c>
    </row>
    <row r="11757" spans="1:11" x14ac:dyDescent="0.25">
      <c r="A11757" s="1">
        <v>42309</v>
      </c>
      <c r="B11757" t="s">
        <v>129</v>
      </c>
      <c r="C11757">
        <v>975.18</v>
      </c>
      <c r="D11757">
        <v>549.71</v>
      </c>
      <c r="E11757">
        <v>425.47</v>
      </c>
      <c r="F11757">
        <v>497.86</v>
      </c>
      <c r="G11757">
        <v>418.71</v>
      </c>
      <c r="H11757">
        <v>702.34</v>
      </c>
      <c r="I11757">
        <v>0.26</v>
      </c>
      <c r="J11757">
        <v>5.2</v>
      </c>
      <c r="K11757">
        <v>5.6</v>
      </c>
    </row>
    <row r="11758" spans="1:11" x14ac:dyDescent="0.25">
      <c r="A11758" s="1">
        <v>42309</v>
      </c>
      <c r="B11758" t="s">
        <v>130</v>
      </c>
      <c r="C11758">
        <v>1031.1099999999999</v>
      </c>
      <c r="D11758">
        <v>583.20000000000005</v>
      </c>
      <c r="E11758">
        <v>447.91</v>
      </c>
      <c r="F11758">
        <v>574.77</v>
      </c>
      <c r="G11758">
        <v>444.12</v>
      </c>
      <c r="H11758">
        <v>1023.64</v>
      </c>
      <c r="I11758">
        <v>0.43</v>
      </c>
      <c r="J11758">
        <v>5.83</v>
      </c>
      <c r="K11758">
        <v>5.8</v>
      </c>
    </row>
    <row r="11759" spans="1:11" x14ac:dyDescent="0.25">
      <c r="A11759" s="1">
        <v>42309</v>
      </c>
      <c r="B11759" t="s">
        <v>131</v>
      </c>
      <c r="C11759">
        <v>1074.8399999999999</v>
      </c>
      <c r="D11759">
        <v>609.01</v>
      </c>
      <c r="E11759">
        <v>465.83</v>
      </c>
      <c r="F11759">
        <v>570.59</v>
      </c>
      <c r="G11759">
        <v>442.31</v>
      </c>
      <c r="H11759">
        <v>959.25</v>
      </c>
      <c r="I11759">
        <v>0.04</v>
      </c>
      <c r="J11759">
        <v>5.54</v>
      </c>
      <c r="K11759">
        <v>5.78</v>
      </c>
    </row>
    <row r="11760" spans="1:11" x14ac:dyDescent="0.25">
      <c r="A11760" s="1">
        <v>42309</v>
      </c>
      <c r="B11760" t="s">
        <v>132</v>
      </c>
      <c r="C11760">
        <v>995.05</v>
      </c>
      <c r="D11760">
        <v>568.04999999999995</v>
      </c>
      <c r="E11760">
        <v>427</v>
      </c>
      <c r="F11760">
        <v>487.1</v>
      </c>
      <c r="G11760">
        <v>419.34</v>
      </c>
      <c r="H11760">
        <v>643.86</v>
      </c>
      <c r="I11760">
        <v>0.6</v>
      </c>
      <c r="J11760">
        <v>8.65</v>
      </c>
      <c r="K11760">
        <v>9.35</v>
      </c>
    </row>
    <row r="11761" spans="1:11" x14ac:dyDescent="0.25">
      <c r="A11761" s="1">
        <v>42309</v>
      </c>
      <c r="B11761" t="s">
        <v>133</v>
      </c>
      <c r="C11761">
        <v>1028.8</v>
      </c>
      <c r="D11761">
        <v>532.37</v>
      </c>
      <c r="E11761">
        <v>496.43</v>
      </c>
      <c r="F11761">
        <v>427.35</v>
      </c>
      <c r="G11761">
        <v>350.43</v>
      </c>
      <c r="H11761">
        <v>606.65</v>
      </c>
      <c r="I11761">
        <v>-0.02</v>
      </c>
      <c r="J11761">
        <v>3.04</v>
      </c>
      <c r="K11761">
        <v>3.28</v>
      </c>
    </row>
    <row r="11762" spans="1:11" x14ac:dyDescent="0.25">
      <c r="A11762" s="1">
        <v>42309</v>
      </c>
      <c r="B11762" t="s">
        <v>134</v>
      </c>
      <c r="C11762">
        <v>969.3</v>
      </c>
      <c r="D11762">
        <v>544.04</v>
      </c>
      <c r="E11762">
        <v>425.26</v>
      </c>
      <c r="F11762">
        <v>464.5</v>
      </c>
      <c r="G11762">
        <v>404.89</v>
      </c>
      <c r="H11762">
        <v>591.67999999999995</v>
      </c>
      <c r="I11762">
        <v>0.19</v>
      </c>
      <c r="J11762">
        <v>8.44</v>
      </c>
      <c r="K11762">
        <v>8.48</v>
      </c>
    </row>
    <row r="11763" spans="1:11" x14ac:dyDescent="0.25">
      <c r="A11763" s="1">
        <v>42309</v>
      </c>
      <c r="B11763" t="s">
        <v>135</v>
      </c>
      <c r="C11763">
        <v>952.82</v>
      </c>
      <c r="D11763">
        <v>562.17999999999995</v>
      </c>
      <c r="E11763">
        <v>390.64</v>
      </c>
      <c r="F11763">
        <v>462.76</v>
      </c>
      <c r="G11763">
        <v>386.93</v>
      </c>
      <c r="H11763">
        <v>676.52</v>
      </c>
      <c r="I11763">
        <v>0.44</v>
      </c>
      <c r="J11763">
        <v>6.71</v>
      </c>
      <c r="K11763">
        <v>5.88</v>
      </c>
    </row>
    <row r="11764" spans="1:11" x14ac:dyDescent="0.25">
      <c r="A11764" s="1">
        <v>42309</v>
      </c>
      <c r="B11764" t="s">
        <v>136</v>
      </c>
      <c r="C11764">
        <v>1002.89</v>
      </c>
      <c r="D11764">
        <v>574.41</v>
      </c>
      <c r="E11764">
        <v>428.48</v>
      </c>
      <c r="F11764">
        <v>527.19000000000005</v>
      </c>
      <c r="G11764">
        <v>449.38</v>
      </c>
      <c r="H11764">
        <v>769.91</v>
      </c>
      <c r="I11764">
        <v>0.76</v>
      </c>
      <c r="J11764">
        <v>5.17</v>
      </c>
      <c r="K11764">
        <v>4.58</v>
      </c>
    </row>
    <row r="11765" spans="1:11" x14ac:dyDescent="0.25">
      <c r="A11765" s="1">
        <v>42309</v>
      </c>
      <c r="B11765" t="s">
        <v>137</v>
      </c>
      <c r="C11765">
        <v>912.72</v>
      </c>
      <c r="D11765">
        <v>530.05999999999995</v>
      </c>
      <c r="E11765">
        <v>382.66</v>
      </c>
      <c r="F11765">
        <v>480.83</v>
      </c>
      <c r="G11765">
        <v>364.76</v>
      </c>
      <c r="H11765">
        <v>946.87</v>
      </c>
      <c r="I11765">
        <v>0.52</v>
      </c>
      <c r="J11765">
        <v>4.95</v>
      </c>
      <c r="K11765">
        <v>5.67</v>
      </c>
    </row>
    <row r="11766" spans="1:11" x14ac:dyDescent="0.25">
      <c r="A11766" s="1">
        <v>42309</v>
      </c>
      <c r="B11766" t="s">
        <v>138</v>
      </c>
      <c r="C11766">
        <v>906.96</v>
      </c>
      <c r="D11766">
        <v>536.89</v>
      </c>
      <c r="E11766">
        <v>370.07</v>
      </c>
      <c r="F11766">
        <v>602.69000000000005</v>
      </c>
      <c r="G11766">
        <v>486.41</v>
      </c>
      <c r="H11766">
        <v>974.71</v>
      </c>
      <c r="I11766">
        <v>0.34</v>
      </c>
      <c r="J11766">
        <v>3.15</v>
      </c>
      <c r="K11766">
        <v>6.48</v>
      </c>
    </row>
    <row r="11767" spans="1:11" x14ac:dyDescent="0.25">
      <c r="A11767" s="1">
        <v>42309</v>
      </c>
      <c r="B11767" t="s">
        <v>139</v>
      </c>
      <c r="C11767">
        <v>896.79</v>
      </c>
      <c r="D11767">
        <v>518.21</v>
      </c>
      <c r="E11767">
        <v>378.58</v>
      </c>
      <c r="F11767">
        <v>517.87</v>
      </c>
      <c r="G11767">
        <v>417.12</v>
      </c>
      <c r="H11767">
        <v>857.46</v>
      </c>
      <c r="I11767">
        <v>0.06</v>
      </c>
      <c r="J11767">
        <v>6.13</v>
      </c>
      <c r="K11767">
        <v>6.35</v>
      </c>
    </row>
    <row r="11768" spans="1:11" x14ac:dyDescent="0.25">
      <c r="A11768" s="1">
        <v>42309</v>
      </c>
      <c r="B11768" t="s">
        <v>140</v>
      </c>
      <c r="C11768">
        <v>871.9</v>
      </c>
      <c r="D11768">
        <v>488.06</v>
      </c>
      <c r="E11768">
        <v>383.84</v>
      </c>
      <c r="F11768">
        <v>439.46</v>
      </c>
      <c r="G11768">
        <v>344.78</v>
      </c>
      <c r="H11768">
        <v>714.23</v>
      </c>
      <c r="I11768">
        <v>4.59</v>
      </c>
      <c r="J11768">
        <v>6.49</v>
      </c>
      <c r="K11768">
        <v>10.3</v>
      </c>
    </row>
    <row r="11769" spans="1:11" x14ac:dyDescent="0.25">
      <c r="A11769" s="1">
        <v>42309</v>
      </c>
      <c r="B11769" t="s">
        <v>141</v>
      </c>
      <c r="C11769">
        <v>936.37</v>
      </c>
      <c r="D11769">
        <v>535.25</v>
      </c>
      <c r="E11769">
        <v>401.12</v>
      </c>
      <c r="F11769">
        <v>517.72</v>
      </c>
      <c r="G11769">
        <v>425.74</v>
      </c>
      <c r="H11769">
        <v>783.26</v>
      </c>
      <c r="I11769">
        <v>0.06</v>
      </c>
      <c r="J11769">
        <v>4.08</v>
      </c>
      <c r="K11769">
        <v>3.95</v>
      </c>
    </row>
    <row r="11770" spans="1:11" x14ac:dyDescent="0.25">
      <c r="A11770" s="1">
        <v>42309</v>
      </c>
      <c r="B11770" t="s">
        <v>142</v>
      </c>
      <c r="C11770">
        <v>858.69</v>
      </c>
      <c r="D11770">
        <v>486.72</v>
      </c>
      <c r="E11770">
        <v>371.97</v>
      </c>
      <c r="F11770">
        <v>459.1</v>
      </c>
      <c r="G11770">
        <v>362.66</v>
      </c>
      <c r="H11770">
        <v>743.04</v>
      </c>
      <c r="I11770">
        <v>0.47</v>
      </c>
      <c r="J11770">
        <v>0.44</v>
      </c>
      <c r="K11770">
        <v>0.16</v>
      </c>
    </row>
    <row r="11771" spans="1:11" x14ac:dyDescent="0.25">
      <c r="A11771" s="1">
        <v>42309</v>
      </c>
      <c r="B11771" t="s">
        <v>143</v>
      </c>
      <c r="C11771">
        <v>889.62</v>
      </c>
      <c r="D11771">
        <v>506.66</v>
      </c>
      <c r="E11771">
        <v>382.96</v>
      </c>
      <c r="F11771">
        <v>444.51</v>
      </c>
      <c r="G11771">
        <v>375.11</v>
      </c>
      <c r="H11771">
        <v>611.27</v>
      </c>
      <c r="I11771">
        <v>0.25</v>
      </c>
      <c r="J11771">
        <v>6.49</v>
      </c>
      <c r="K11771">
        <v>7.54</v>
      </c>
    </row>
    <row r="11772" spans="1:11" x14ac:dyDescent="0.25">
      <c r="A11772" s="1">
        <v>42309</v>
      </c>
      <c r="B11772" t="s">
        <v>144</v>
      </c>
      <c r="C11772">
        <v>866.6</v>
      </c>
      <c r="D11772">
        <v>495.18</v>
      </c>
      <c r="E11772">
        <v>371.42</v>
      </c>
      <c r="F11772">
        <v>460.47</v>
      </c>
      <c r="G11772">
        <v>369.74</v>
      </c>
      <c r="H11772">
        <v>747.25</v>
      </c>
      <c r="I11772">
        <v>0.14000000000000001</v>
      </c>
      <c r="J11772">
        <v>7.71</v>
      </c>
      <c r="K11772">
        <v>7.3</v>
      </c>
    </row>
    <row r="11773" spans="1:11" x14ac:dyDescent="0.25">
      <c r="A11773" s="1">
        <v>42309</v>
      </c>
      <c r="B11773" t="s">
        <v>145</v>
      </c>
      <c r="C11773">
        <v>886.92</v>
      </c>
      <c r="D11773">
        <v>481.74</v>
      </c>
      <c r="E11773">
        <v>405.18</v>
      </c>
      <c r="F11773">
        <v>469.24</v>
      </c>
      <c r="G11773">
        <v>389.21</v>
      </c>
      <c r="H11773">
        <v>662.32</v>
      </c>
      <c r="I11773">
        <v>-0.1</v>
      </c>
      <c r="J11773">
        <v>5.41</v>
      </c>
      <c r="K11773">
        <v>5.9</v>
      </c>
    </row>
    <row r="11774" spans="1:11" x14ac:dyDescent="0.25">
      <c r="A11774" s="1">
        <v>42309</v>
      </c>
      <c r="B11774" t="s">
        <v>146</v>
      </c>
      <c r="C11774">
        <v>891.23</v>
      </c>
      <c r="D11774">
        <v>488.24</v>
      </c>
      <c r="E11774">
        <v>402.99</v>
      </c>
      <c r="F11774">
        <v>490.46</v>
      </c>
      <c r="G11774">
        <v>409.81</v>
      </c>
      <c r="H11774">
        <v>693.44</v>
      </c>
      <c r="I11774">
        <v>0.25</v>
      </c>
      <c r="J11774">
        <v>2.36</v>
      </c>
      <c r="K11774">
        <v>6.2</v>
      </c>
    </row>
    <row r="11775" spans="1:11" x14ac:dyDescent="0.25">
      <c r="A11775" s="1">
        <v>42309</v>
      </c>
      <c r="B11775" t="s">
        <v>2</v>
      </c>
      <c r="C11775">
        <v>885.53</v>
      </c>
      <c r="D11775">
        <v>474.29</v>
      </c>
      <c r="E11775">
        <v>411.24</v>
      </c>
      <c r="F11775">
        <v>491.19</v>
      </c>
      <c r="G11775">
        <v>377.65</v>
      </c>
      <c r="H11775">
        <v>792.95</v>
      </c>
      <c r="I11775">
        <v>0.52</v>
      </c>
      <c r="J11775">
        <v>5.86</v>
      </c>
      <c r="K11775">
        <v>6.61</v>
      </c>
    </row>
    <row r="11776" spans="1:11" x14ac:dyDescent="0.25">
      <c r="A11776" s="1">
        <v>42309</v>
      </c>
      <c r="B11776" t="s">
        <v>147</v>
      </c>
      <c r="C11776">
        <v>1084.25</v>
      </c>
      <c r="D11776">
        <v>530.16</v>
      </c>
      <c r="E11776">
        <v>554.09</v>
      </c>
      <c r="F11776">
        <v>494.09</v>
      </c>
      <c r="G11776">
        <v>373.53</v>
      </c>
      <c r="H11776">
        <v>757.77</v>
      </c>
      <c r="I11776">
        <v>0.18</v>
      </c>
      <c r="J11776">
        <v>3.79</v>
      </c>
      <c r="K11776">
        <v>4.0999999999999996</v>
      </c>
    </row>
    <row r="11777" spans="1:11" x14ac:dyDescent="0.25">
      <c r="A11777" s="1">
        <v>42309</v>
      </c>
      <c r="B11777" t="s">
        <v>148</v>
      </c>
      <c r="C11777">
        <v>1043.9100000000001</v>
      </c>
      <c r="D11777">
        <v>518.41</v>
      </c>
      <c r="E11777">
        <v>525.5</v>
      </c>
      <c r="F11777">
        <v>471.41</v>
      </c>
      <c r="G11777">
        <v>381.17</v>
      </c>
      <c r="H11777">
        <v>664.95</v>
      </c>
      <c r="I11777">
        <v>0.04</v>
      </c>
      <c r="J11777">
        <v>6.72</v>
      </c>
      <c r="K11777">
        <v>6.55</v>
      </c>
    </row>
    <row r="11778" spans="1:11" x14ac:dyDescent="0.25">
      <c r="A11778" s="1">
        <v>42309</v>
      </c>
      <c r="B11778" t="s">
        <v>149</v>
      </c>
      <c r="C11778">
        <v>992.68</v>
      </c>
      <c r="D11778">
        <v>481.91</v>
      </c>
      <c r="E11778">
        <v>510.77</v>
      </c>
      <c r="F11778">
        <v>474.77</v>
      </c>
      <c r="G11778">
        <v>377.07</v>
      </c>
      <c r="H11778">
        <v>680.53</v>
      </c>
      <c r="I11778">
        <v>0.22</v>
      </c>
      <c r="J11778">
        <v>6.37</v>
      </c>
      <c r="K11778">
        <v>6.5</v>
      </c>
    </row>
    <row r="11779" spans="1:11" x14ac:dyDescent="0.25">
      <c r="A11779" s="1">
        <v>42309</v>
      </c>
      <c r="B11779" t="s">
        <v>150</v>
      </c>
      <c r="C11779">
        <v>1057.0899999999999</v>
      </c>
      <c r="D11779">
        <v>519.39</v>
      </c>
      <c r="E11779">
        <v>537.70000000000005</v>
      </c>
      <c r="F11779">
        <v>572.66</v>
      </c>
      <c r="G11779">
        <v>431.28</v>
      </c>
      <c r="H11779">
        <v>894.53</v>
      </c>
      <c r="I11779">
        <v>0.57999999999999996</v>
      </c>
      <c r="J11779">
        <v>9.3800000000000008</v>
      </c>
      <c r="K11779">
        <v>10.35</v>
      </c>
    </row>
    <row r="11780" spans="1:11" x14ac:dyDescent="0.25">
      <c r="A11780" s="1">
        <v>42309</v>
      </c>
      <c r="B11780" t="s">
        <v>151</v>
      </c>
      <c r="C11780">
        <v>949.81</v>
      </c>
      <c r="D11780">
        <v>525.99</v>
      </c>
      <c r="E11780">
        <v>423.82</v>
      </c>
      <c r="F11780">
        <v>431.18</v>
      </c>
      <c r="G11780">
        <v>339.8</v>
      </c>
      <c r="H11780">
        <v>686.31</v>
      </c>
      <c r="I11780">
        <v>0.47</v>
      </c>
      <c r="J11780">
        <v>8.0399999999999991</v>
      </c>
      <c r="K11780">
        <v>8.52</v>
      </c>
    </row>
    <row r="11781" spans="1:11" x14ac:dyDescent="0.25">
      <c r="A11781" s="1">
        <v>42309</v>
      </c>
      <c r="B11781" t="s">
        <v>152</v>
      </c>
      <c r="C11781">
        <v>956.37</v>
      </c>
      <c r="D11781">
        <v>552.83000000000004</v>
      </c>
      <c r="E11781">
        <v>403.54</v>
      </c>
      <c r="F11781">
        <v>449.69</v>
      </c>
      <c r="G11781">
        <v>382.58</v>
      </c>
      <c r="H11781">
        <v>620.91</v>
      </c>
      <c r="I11781">
        <v>0.47</v>
      </c>
      <c r="J11781">
        <v>5.61</v>
      </c>
      <c r="K11781">
        <v>5.43</v>
      </c>
    </row>
    <row r="11782" spans="1:11" x14ac:dyDescent="0.25">
      <c r="A11782" s="1">
        <v>42309</v>
      </c>
      <c r="B11782" t="s">
        <v>153</v>
      </c>
      <c r="C11782">
        <v>976.53</v>
      </c>
      <c r="D11782">
        <v>534.07000000000005</v>
      </c>
      <c r="E11782">
        <v>442.46</v>
      </c>
      <c r="F11782">
        <v>557.19000000000005</v>
      </c>
      <c r="G11782">
        <v>466.96</v>
      </c>
      <c r="H11782">
        <v>758.37</v>
      </c>
      <c r="I11782">
        <v>0.1</v>
      </c>
      <c r="J11782">
        <v>4.59</v>
      </c>
      <c r="K11782">
        <v>5</v>
      </c>
    </row>
    <row r="11783" spans="1:11" x14ac:dyDescent="0.25">
      <c r="A11783" s="1">
        <v>42309</v>
      </c>
      <c r="B11783" t="s">
        <v>154</v>
      </c>
      <c r="C11783">
        <v>963.68</v>
      </c>
      <c r="D11783">
        <v>552.70000000000005</v>
      </c>
      <c r="E11783">
        <v>410.98</v>
      </c>
      <c r="F11783">
        <v>508.98</v>
      </c>
      <c r="G11783">
        <v>427.66</v>
      </c>
      <c r="H11783">
        <v>746.56</v>
      </c>
      <c r="I11783">
        <v>0.28000000000000003</v>
      </c>
      <c r="J11783">
        <v>6.37</v>
      </c>
      <c r="K11783">
        <v>7.32</v>
      </c>
    </row>
    <row r="11784" spans="1:11" x14ac:dyDescent="0.25">
      <c r="A11784" s="1">
        <v>42309</v>
      </c>
      <c r="B11784" t="s">
        <v>155</v>
      </c>
      <c r="C11784">
        <v>1002.36</v>
      </c>
      <c r="D11784">
        <v>564.4</v>
      </c>
      <c r="E11784">
        <v>437.96</v>
      </c>
      <c r="F11784">
        <v>442.74</v>
      </c>
      <c r="G11784">
        <v>374.24</v>
      </c>
      <c r="H11784">
        <v>614.9</v>
      </c>
      <c r="I11784">
        <v>0.28999999999999998</v>
      </c>
      <c r="J11784">
        <v>4.1399999999999997</v>
      </c>
      <c r="K11784">
        <v>4.18</v>
      </c>
    </row>
    <row r="11785" spans="1:11" x14ac:dyDescent="0.25">
      <c r="A11785" s="1">
        <v>42339</v>
      </c>
      <c r="B11785" t="s">
        <v>1</v>
      </c>
      <c r="C11785">
        <v>963.39</v>
      </c>
      <c r="D11785">
        <v>516.05999999999995</v>
      </c>
      <c r="E11785">
        <v>447.33</v>
      </c>
      <c r="F11785">
        <v>482.28</v>
      </c>
      <c r="G11785">
        <v>390.94</v>
      </c>
      <c r="H11785">
        <v>706.06</v>
      </c>
      <c r="I11785">
        <v>0.06</v>
      </c>
      <c r="J11785">
        <v>5.5</v>
      </c>
      <c r="K11785">
        <v>5.5</v>
      </c>
    </row>
    <row r="11786" spans="1:11" x14ac:dyDescent="0.25">
      <c r="A11786" s="1">
        <v>42339</v>
      </c>
      <c r="B11786" t="s">
        <v>126</v>
      </c>
      <c r="C11786">
        <v>995.18</v>
      </c>
      <c r="D11786">
        <v>561.4</v>
      </c>
      <c r="E11786">
        <v>433.78</v>
      </c>
      <c r="F11786">
        <v>495.89</v>
      </c>
      <c r="G11786">
        <v>414.79</v>
      </c>
      <c r="H11786">
        <v>699.43</v>
      </c>
      <c r="I11786">
        <v>0.43</v>
      </c>
      <c r="J11786">
        <v>7.92</v>
      </c>
      <c r="K11786">
        <v>7.92</v>
      </c>
    </row>
    <row r="11787" spans="1:11" x14ac:dyDescent="0.25">
      <c r="A11787" s="1">
        <v>42339</v>
      </c>
      <c r="B11787" t="s">
        <v>127</v>
      </c>
      <c r="C11787">
        <v>889.98</v>
      </c>
      <c r="D11787">
        <v>503.87</v>
      </c>
      <c r="E11787">
        <v>386.11</v>
      </c>
      <c r="F11787">
        <v>480.74</v>
      </c>
      <c r="G11787">
        <v>388.78</v>
      </c>
      <c r="H11787">
        <v>746.83</v>
      </c>
      <c r="I11787">
        <v>-0.06</v>
      </c>
      <c r="J11787">
        <v>4.51</v>
      </c>
      <c r="K11787">
        <v>4.51</v>
      </c>
    </row>
    <row r="11788" spans="1:11" x14ac:dyDescent="0.25">
      <c r="A11788" s="1">
        <v>42339</v>
      </c>
      <c r="B11788" t="s">
        <v>113</v>
      </c>
      <c r="C11788">
        <v>1001.61</v>
      </c>
      <c r="D11788">
        <v>510.4</v>
      </c>
      <c r="E11788">
        <v>491.21</v>
      </c>
      <c r="F11788">
        <v>479.35</v>
      </c>
      <c r="G11788">
        <v>387.31</v>
      </c>
      <c r="H11788">
        <v>685.69</v>
      </c>
      <c r="I11788">
        <v>0.01</v>
      </c>
      <c r="J11788">
        <v>4.95</v>
      </c>
      <c r="K11788">
        <v>4.95</v>
      </c>
    </row>
    <row r="11789" spans="1:11" x14ac:dyDescent="0.25">
      <c r="A11789" s="1">
        <v>42339</v>
      </c>
      <c r="B11789" t="s">
        <v>128</v>
      </c>
      <c r="C11789">
        <v>999.77</v>
      </c>
      <c r="D11789">
        <v>506.13</v>
      </c>
      <c r="E11789">
        <v>493.64</v>
      </c>
      <c r="F11789">
        <v>478.19</v>
      </c>
      <c r="G11789">
        <v>375.67</v>
      </c>
      <c r="H11789">
        <v>722.15</v>
      </c>
      <c r="I11789">
        <v>0.18</v>
      </c>
      <c r="J11789">
        <v>7.81</v>
      </c>
      <c r="K11789">
        <v>7.81</v>
      </c>
    </row>
    <row r="11790" spans="1:11" x14ac:dyDescent="0.25">
      <c r="A11790" s="1">
        <v>42339</v>
      </c>
      <c r="B11790" t="s">
        <v>129</v>
      </c>
      <c r="C11790">
        <v>975.71</v>
      </c>
      <c r="D11790">
        <v>550.19000000000005</v>
      </c>
      <c r="E11790">
        <v>425.52</v>
      </c>
      <c r="F11790">
        <v>498.11</v>
      </c>
      <c r="G11790">
        <v>419.09</v>
      </c>
      <c r="H11790">
        <v>702.41</v>
      </c>
      <c r="I11790">
        <v>0.05</v>
      </c>
      <c r="J11790">
        <v>5.25</v>
      </c>
      <c r="K11790">
        <v>5.25</v>
      </c>
    </row>
    <row r="11791" spans="1:11" x14ac:dyDescent="0.25">
      <c r="A11791" s="1">
        <v>42339</v>
      </c>
      <c r="B11791" t="s">
        <v>130</v>
      </c>
      <c r="C11791">
        <v>1032.3</v>
      </c>
      <c r="D11791">
        <v>584.39</v>
      </c>
      <c r="E11791">
        <v>447.91</v>
      </c>
      <c r="F11791">
        <v>575.46</v>
      </c>
      <c r="G11791">
        <v>445.01</v>
      </c>
      <c r="H11791">
        <v>1023.64</v>
      </c>
      <c r="I11791">
        <v>0.12</v>
      </c>
      <c r="J11791">
        <v>5.96</v>
      </c>
      <c r="K11791">
        <v>5.96</v>
      </c>
    </row>
    <row r="11792" spans="1:11" x14ac:dyDescent="0.25">
      <c r="A11792" s="1">
        <v>42339</v>
      </c>
      <c r="B11792" t="s">
        <v>131</v>
      </c>
      <c r="C11792">
        <v>1068.72</v>
      </c>
      <c r="D11792">
        <v>602.89</v>
      </c>
      <c r="E11792">
        <v>465.83</v>
      </c>
      <c r="F11792">
        <v>567.33000000000004</v>
      </c>
      <c r="G11792">
        <v>437.89</v>
      </c>
      <c r="H11792">
        <v>959.25</v>
      </c>
      <c r="I11792">
        <v>-0.56999999999999995</v>
      </c>
      <c r="J11792">
        <v>4.9400000000000004</v>
      </c>
      <c r="K11792">
        <v>4.9400000000000004</v>
      </c>
    </row>
    <row r="11793" spans="1:11" x14ac:dyDescent="0.25">
      <c r="A11793" s="1">
        <v>42339</v>
      </c>
      <c r="B11793" t="s">
        <v>132</v>
      </c>
      <c r="C11793">
        <v>995.46</v>
      </c>
      <c r="D11793">
        <v>568.46</v>
      </c>
      <c r="E11793">
        <v>427</v>
      </c>
      <c r="F11793">
        <v>487.29</v>
      </c>
      <c r="G11793">
        <v>419.63</v>
      </c>
      <c r="H11793">
        <v>643.86</v>
      </c>
      <c r="I11793">
        <v>0.04</v>
      </c>
      <c r="J11793">
        <v>8.69</v>
      </c>
      <c r="K11793">
        <v>8.69</v>
      </c>
    </row>
    <row r="11794" spans="1:11" x14ac:dyDescent="0.25">
      <c r="A11794" s="1">
        <v>42339</v>
      </c>
      <c r="B11794" t="s">
        <v>133</v>
      </c>
      <c r="C11794">
        <v>1025.8</v>
      </c>
      <c r="D11794">
        <v>529.03</v>
      </c>
      <c r="E11794">
        <v>496.77</v>
      </c>
      <c r="F11794">
        <v>426.11</v>
      </c>
      <c r="G11794">
        <v>348.22</v>
      </c>
      <c r="H11794">
        <v>607.07000000000005</v>
      </c>
      <c r="I11794">
        <v>-0.28999999999999998</v>
      </c>
      <c r="J11794">
        <v>2.75</v>
      </c>
      <c r="K11794">
        <v>2.75</v>
      </c>
    </row>
    <row r="11795" spans="1:11" x14ac:dyDescent="0.25">
      <c r="A11795" s="1">
        <v>42339</v>
      </c>
      <c r="B11795" t="s">
        <v>134</v>
      </c>
      <c r="C11795">
        <v>973.02</v>
      </c>
      <c r="D11795">
        <v>547.76</v>
      </c>
      <c r="E11795">
        <v>425.26</v>
      </c>
      <c r="F11795">
        <v>466.27</v>
      </c>
      <c r="G11795">
        <v>407.65</v>
      </c>
      <c r="H11795">
        <v>591.67999999999995</v>
      </c>
      <c r="I11795">
        <v>0.38</v>
      </c>
      <c r="J11795">
        <v>8.85</v>
      </c>
      <c r="K11795">
        <v>8.85</v>
      </c>
    </row>
    <row r="11796" spans="1:11" x14ac:dyDescent="0.25">
      <c r="A11796" s="1">
        <v>42339</v>
      </c>
      <c r="B11796" t="s">
        <v>135</v>
      </c>
      <c r="C11796">
        <v>988.34</v>
      </c>
      <c r="D11796">
        <v>557.59</v>
      </c>
      <c r="E11796">
        <v>430.75</v>
      </c>
      <c r="F11796">
        <v>480.02</v>
      </c>
      <c r="G11796">
        <v>383.76</v>
      </c>
      <c r="H11796">
        <v>746</v>
      </c>
      <c r="I11796">
        <v>3.73</v>
      </c>
      <c r="J11796">
        <v>10.69</v>
      </c>
      <c r="K11796">
        <v>10.69</v>
      </c>
    </row>
    <row r="11797" spans="1:11" x14ac:dyDescent="0.25">
      <c r="A11797" s="1">
        <v>42339</v>
      </c>
      <c r="B11797" t="s">
        <v>136</v>
      </c>
      <c r="C11797">
        <v>1009.13</v>
      </c>
      <c r="D11797">
        <v>580.99</v>
      </c>
      <c r="E11797">
        <v>428.14</v>
      </c>
      <c r="F11797">
        <v>530.46</v>
      </c>
      <c r="G11797">
        <v>454.55</v>
      </c>
      <c r="H11797">
        <v>769.3</v>
      </c>
      <c r="I11797">
        <v>0.62</v>
      </c>
      <c r="J11797">
        <v>5.82</v>
      </c>
      <c r="K11797">
        <v>5.82</v>
      </c>
    </row>
    <row r="11798" spans="1:11" x14ac:dyDescent="0.25">
      <c r="A11798" s="1">
        <v>42339</v>
      </c>
      <c r="B11798" t="s">
        <v>137</v>
      </c>
      <c r="C11798">
        <v>912.49</v>
      </c>
      <c r="D11798">
        <v>529.83000000000004</v>
      </c>
      <c r="E11798">
        <v>382.66</v>
      </c>
      <c r="F11798">
        <v>480.69</v>
      </c>
      <c r="G11798">
        <v>364.61</v>
      </c>
      <c r="H11798">
        <v>946.87</v>
      </c>
      <c r="I11798">
        <v>-0.03</v>
      </c>
      <c r="J11798">
        <v>4.92</v>
      </c>
      <c r="K11798">
        <v>4.92</v>
      </c>
    </row>
    <row r="11799" spans="1:11" x14ac:dyDescent="0.25">
      <c r="A11799" s="1">
        <v>42339</v>
      </c>
      <c r="B11799" t="s">
        <v>138</v>
      </c>
      <c r="C11799">
        <v>905</v>
      </c>
      <c r="D11799">
        <v>534.5</v>
      </c>
      <c r="E11799">
        <v>370.5</v>
      </c>
      <c r="F11799">
        <v>601.36</v>
      </c>
      <c r="G11799">
        <v>484.22</v>
      </c>
      <c r="H11799">
        <v>975.88</v>
      </c>
      <c r="I11799">
        <v>-0.22</v>
      </c>
      <c r="J11799">
        <v>2.92</v>
      </c>
      <c r="K11799">
        <v>2.92</v>
      </c>
    </row>
    <row r="11800" spans="1:11" x14ac:dyDescent="0.25">
      <c r="A11800" s="1">
        <v>42339</v>
      </c>
      <c r="B11800" t="s">
        <v>139</v>
      </c>
      <c r="C11800">
        <v>895.69</v>
      </c>
      <c r="D11800">
        <v>518.54</v>
      </c>
      <c r="E11800">
        <v>377.15</v>
      </c>
      <c r="F11800">
        <v>517.25</v>
      </c>
      <c r="G11800">
        <v>417.37</v>
      </c>
      <c r="H11800">
        <v>854.2</v>
      </c>
      <c r="I11800">
        <v>-0.12</v>
      </c>
      <c r="J11800">
        <v>6</v>
      </c>
      <c r="K11800">
        <v>6</v>
      </c>
    </row>
    <row r="11801" spans="1:11" x14ac:dyDescent="0.25">
      <c r="A11801" s="1">
        <v>42339</v>
      </c>
      <c r="B11801" t="s">
        <v>140</v>
      </c>
      <c r="C11801">
        <v>868.88</v>
      </c>
      <c r="D11801">
        <v>485.06</v>
      </c>
      <c r="E11801">
        <v>383.82</v>
      </c>
      <c r="F11801">
        <v>437.92</v>
      </c>
      <c r="G11801">
        <v>342.68</v>
      </c>
      <c r="H11801">
        <v>714.16</v>
      </c>
      <c r="I11801">
        <v>-0.35</v>
      </c>
      <c r="J11801">
        <v>6.11</v>
      </c>
      <c r="K11801">
        <v>6.11</v>
      </c>
    </row>
    <row r="11802" spans="1:11" x14ac:dyDescent="0.25">
      <c r="A11802" s="1">
        <v>42339</v>
      </c>
      <c r="B11802" t="s">
        <v>141</v>
      </c>
      <c r="C11802">
        <v>934.24</v>
      </c>
      <c r="D11802">
        <v>533.12</v>
      </c>
      <c r="E11802">
        <v>401.12</v>
      </c>
      <c r="F11802">
        <v>516.53</v>
      </c>
      <c r="G11802">
        <v>424.04</v>
      </c>
      <c r="H11802">
        <v>783.26</v>
      </c>
      <c r="I11802">
        <v>-0.23</v>
      </c>
      <c r="J11802">
        <v>3.84</v>
      </c>
      <c r="K11802">
        <v>3.84</v>
      </c>
    </row>
    <row r="11803" spans="1:11" x14ac:dyDescent="0.25">
      <c r="A11803" s="1">
        <v>42339</v>
      </c>
      <c r="B11803" t="s">
        <v>142</v>
      </c>
      <c r="C11803">
        <v>858.4</v>
      </c>
      <c r="D11803">
        <v>486.43</v>
      </c>
      <c r="E11803">
        <v>371.97</v>
      </c>
      <c r="F11803">
        <v>458.96</v>
      </c>
      <c r="G11803">
        <v>362.44</v>
      </c>
      <c r="H11803">
        <v>743.04</v>
      </c>
      <c r="I11803">
        <v>-0.03</v>
      </c>
      <c r="J11803">
        <v>0.41</v>
      </c>
      <c r="K11803">
        <v>0.41</v>
      </c>
    </row>
    <row r="11804" spans="1:11" x14ac:dyDescent="0.25">
      <c r="A11804" s="1">
        <v>42339</v>
      </c>
      <c r="B11804" t="s">
        <v>143</v>
      </c>
      <c r="C11804">
        <v>891.27</v>
      </c>
      <c r="D11804">
        <v>506.97</v>
      </c>
      <c r="E11804">
        <v>384.3</v>
      </c>
      <c r="F11804">
        <v>445.36</v>
      </c>
      <c r="G11804">
        <v>375.34</v>
      </c>
      <c r="H11804">
        <v>613.41</v>
      </c>
      <c r="I11804">
        <v>0.19</v>
      </c>
      <c r="J11804">
        <v>6.7</v>
      </c>
      <c r="K11804">
        <v>6.7</v>
      </c>
    </row>
    <row r="11805" spans="1:11" x14ac:dyDescent="0.25">
      <c r="A11805" s="1">
        <v>42339</v>
      </c>
      <c r="B11805" t="s">
        <v>144</v>
      </c>
      <c r="C11805">
        <v>864.05</v>
      </c>
      <c r="D11805">
        <v>492.63</v>
      </c>
      <c r="E11805">
        <v>371.42</v>
      </c>
      <c r="F11805">
        <v>459.13</v>
      </c>
      <c r="G11805">
        <v>367.85</v>
      </c>
      <c r="H11805">
        <v>747.25</v>
      </c>
      <c r="I11805">
        <v>-0.28999999999999998</v>
      </c>
      <c r="J11805">
        <v>7.4</v>
      </c>
      <c r="K11805">
        <v>7.4</v>
      </c>
    </row>
    <row r="11806" spans="1:11" x14ac:dyDescent="0.25">
      <c r="A11806" s="1">
        <v>42339</v>
      </c>
      <c r="B11806" t="s">
        <v>145</v>
      </c>
      <c r="C11806">
        <v>887.5</v>
      </c>
      <c r="D11806">
        <v>484.3</v>
      </c>
      <c r="E11806">
        <v>403.2</v>
      </c>
      <c r="F11806">
        <v>469.57</v>
      </c>
      <c r="G11806">
        <v>391.27</v>
      </c>
      <c r="H11806">
        <v>659.07</v>
      </c>
      <c r="I11806">
        <v>7.0000000000000007E-2</v>
      </c>
      <c r="J11806">
        <v>5.49</v>
      </c>
      <c r="K11806">
        <v>5.49</v>
      </c>
    </row>
    <row r="11807" spans="1:11" x14ac:dyDescent="0.25">
      <c r="A11807" s="1">
        <v>42339</v>
      </c>
      <c r="B11807" t="s">
        <v>146</v>
      </c>
      <c r="C11807">
        <v>891.55</v>
      </c>
      <c r="D11807">
        <v>488.56</v>
      </c>
      <c r="E11807">
        <v>402.99</v>
      </c>
      <c r="F11807">
        <v>490.66</v>
      </c>
      <c r="G11807">
        <v>410.1</v>
      </c>
      <c r="H11807">
        <v>693.44</v>
      </c>
      <c r="I11807">
        <v>0.04</v>
      </c>
      <c r="J11807">
        <v>2.4</v>
      </c>
      <c r="K11807">
        <v>2.4</v>
      </c>
    </row>
    <row r="11808" spans="1:11" x14ac:dyDescent="0.25">
      <c r="A11808" s="1">
        <v>42339</v>
      </c>
      <c r="B11808" t="s">
        <v>2</v>
      </c>
      <c r="C11808">
        <v>881.99</v>
      </c>
      <c r="D11808">
        <v>470.75</v>
      </c>
      <c r="E11808">
        <v>411.24</v>
      </c>
      <c r="F11808">
        <v>489.22</v>
      </c>
      <c r="G11808">
        <v>374.81</v>
      </c>
      <c r="H11808">
        <v>792.95</v>
      </c>
      <c r="I11808">
        <v>-0.4</v>
      </c>
      <c r="J11808">
        <v>5.43</v>
      </c>
      <c r="K11808">
        <v>5.43</v>
      </c>
    </row>
    <row r="11809" spans="1:11" x14ac:dyDescent="0.25">
      <c r="A11809" s="1">
        <v>42339</v>
      </c>
      <c r="B11809" t="s">
        <v>147</v>
      </c>
      <c r="C11809">
        <v>1081.69</v>
      </c>
      <c r="D11809">
        <v>527.6</v>
      </c>
      <c r="E11809">
        <v>554.09</v>
      </c>
      <c r="F11809">
        <v>492.9</v>
      </c>
      <c r="G11809">
        <v>371.73</v>
      </c>
      <c r="H11809">
        <v>757.77</v>
      </c>
      <c r="I11809">
        <v>-0.24</v>
      </c>
      <c r="J11809">
        <v>3.54</v>
      </c>
      <c r="K11809">
        <v>3.54</v>
      </c>
    </row>
    <row r="11810" spans="1:11" x14ac:dyDescent="0.25">
      <c r="A11810" s="1">
        <v>42339</v>
      </c>
      <c r="B11810" t="s">
        <v>148</v>
      </c>
      <c r="C11810">
        <v>1045.3399999999999</v>
      </c>
      <c r="D11810">
        <v>519.84</v>
      </c>
      <c r="E11810">
        <v>525.5</v>
      </c>
      <c r="F11810">
        <v>472.07</v>
      </c>
      <c r="G11810">
        <v>382.23</v>
      </c>
      <c r="H11810">
        <v>664.95</v>
      </c>
      <c r="I11810">
        <v>0.14000000000000001</v>
      </c>
      <c r="J11810">
        <v>6.87</v>
      </c>
      <c r="K11810">
        <v>6.87</v>
      </c>
    </row>
    <row r="11811" spans="1:11" x14ac:dyDescent="0.25">
      <c r="A11811" s="1">
        <v>42339</v>
      </c>
      <c r="B11811" t="s">
        <v>149</v>
      </c>
      <c r="C11811">
        <v>996.29</v>
      </c>
      <c r="D11811">
        <v>485.39</v>
      </c>
      <c r="E11811">
        <v>510.9</v>
      </c>
      <c r="F11811">
        <v>476.48</v>
      </c>
      <c r="G11811">
        <v>379.78</v>
      </c>
      <c r="H11811">
        <v>680.74</v>
      </c>
      <c r="I11811">
        <v>0.36</v>
      </c>
      <c r="J11811">
        <v>6.75</v>
      </c>
      <c r="K11811">
        <v>6.75</v>
      </c>
    </row>
    <row r="11812" spans="1:11" x14ac:dyDescent="0.25">
      <c r="A11812" s="1">
        <v>42339</v>
      </c>
      <c r="B11812" t="s">
        <v>150</v>
      </c>
      <c r="C11812">
        <v>1055.4100000000001</v>
      </c>
      <c r="D11812">
        <v>519.36</v>
      </c>
      <c r="E11812">
        <v>536.04999999999995</v>
      </c>
      <c r="F11812">
        <v>571.74</v>
      </c>
      <c r="G11812">
        <v>431.24</v>
      </c>
      <c r="H11812">
        <v>891.76</v>
      </c>
      <c r="I11812">
        <v>-0.16</v>
      </c>
      <c r="J11812">
        <v>9.2100000000000009</v>
      </c>
      <c r="K11812">
        <v>9.2100000000000009</v>
      </c>
    </row>
    <row r="11813" spans="1:11" x14ac:dyDescent="0.25">
      <c r="A11813" s="1">
        <v>42339</v>
      </c>
      <c r="B11813" t="s">
        <v>151</v>
      </c>
      <c r="C11813">
        <v>952.01</v>
      </c>
      <c r="D11813">
        <v>528.19000000000005</v>
      </c>
      <c r="E11813">
        <v>423.82</v>
      </c>
      <c r="F11813">
        <v>432.17</v>
      </c>
      <c r="G11813">
        <v>341.22</v>
      </c>
      <c r="H11813">
        <v>686.31</v>
      </c>
      <c r="I11813">
        <v>0.23</v>
      </c>
      <c r="J11813">
        <v>8.2899999999999991</v>
      </c>
      <c r="K11813">
        <v>8.2899999999999991</v>
      </c>
    </row>
    <row r="11814" spans="1:11" x14ac:dyDescent="0.25">
      <c r="A11814" s="1">
        <v>42339</v>
      </c>
      <c r="B11814" t="s">
        <v>152</v>
      </c>
      <c r="C11814">
        <v>957.68</v>
      </c>
      <c r="D11814">
        <v>553.82000000000005</v>
      </c>
      <c r="E11814">
        <v>403.86</v>
      </c>
      <c r="F11814">
        <v>450.32</v>
      </c>
      <c r="G11814">
        <v>383.27</v>
      </c>
      <c r="H11814">
        <v>621.4</v>
      </c>
      <c r="I11814">
        <v>0.14000000000000001</v>
      </c>
      <c r="J11814">
        <v>5.76</v>
      </c>
      <c r="K11814">
        <v>5.76</v>
      </c>
    </row>
    <row r="11815" spans="1:11" x14ac:dyDescent="0.25">
      <c r="A11815" s="1">
        <v>42339</v>
      </c>
      <c r="B11815" t="s">
        <v>153</v>
      </c>
      <c r="C11815">
        <v>980.45</v>
      </c>
      <c r="D11815">
        <v>537.99</v>
      </c>
      <c r="E11815">
        <v>442.46</v>
      </c>
      <c r="F11815">
        <v>559.41999999999996</v>
      </c>
      <c r="G11815">
        <v>470.37</v>
      </c>
      <c r="H11815">
        <v>758.37</v>
      </c>
      <c r="I11815">
        <v>0.4</v>
      </c>
      <c r="J11815">
        <v>5.01</v>
      </c>
      <c r="K11815">
        <v>5.01</v>
      </c>
    </row>
    <row r="11816" spans="1:11" x14ac:dyDescent="0.25">
      <c r="A11816" s="1">
        <v>42339</v>
      </c>
      <c r="B11816" t="s">
        <v>154</v>
      </c>
      <c r="C11816">
        <v>958.47</v>
      </c>
      <c r="D11816">
        <v>547.49</v>
      </c>
      <c r="E11816">
        <v>410.98</v>
      </c>
      <c r="F11816">
        <v>506.23</v>
      </c>
      <c r="G11816">
        <v>423.64</v>
      </c>
      <c r="H11816">
        <v>746.56</v>
      </c>
      <c r="I11816">
        <v>-0.54</v>
      </c>
      <c r="J11816">
        <v>5.79</v>
      </c>
      <c r="K11816">
        <v>5.79</v>
      </c>
    </row>
    <row r="11817" spans="1:11" x14ac:dyDescent="0.25">
      <c r="A11817" s="1">
        <v>42339</v>
      </c>
      <c r="B11817" t="s">
        <v>155</v>
      </c>
      <c r="C11817">
        <v>1005.84</v>
      </c>
      <c r="D11817">
        <v>567.88</v>
      </c>
      <c r="E11817">
        <v>437.96</v>
      </c>
      <c r="F11817">
        <v>444.29</v>
      </c>
      <c r="G11817">
        <v>376.56</v>
      </c>
      <c r="H11817">
        <v>614.9</v>
      </c>
      <c r="I11817">
        <v>0.35</v>
      </c>
      <c r="J11817">
        <v>4.51</v>
      </c>
      <c r="K11817">
        <v>4.51</v>
      </c>
    </row>
    <row r="11818" spans="1:11" x14ac:dyDescent="0.25">
      <c r="A11818" s="1">
        <v>42370</v>
      </c>
      <c r="B11818" t="s">
        <v>1</v>
      </c>
      <c r="C11818">
        <v>968.7</v>
      </c>
      <c r="D11818">
        <v>518.13</v>
      </c>
      <c r="E11818">
        <v>450.57</v>
      </c>
      <c r="F11818">
        <v>484.93</v>
      </c>
      <c r="G11818">
        <v>392.5</v>
      </c>
      <c r="H11818">
        <v>711.15</v>
      </c>
      <c r="I11818">
        <v>0.55000000000000004</v>
      </c>
      <c r="J11818">
        <v>0.55000000000000004</v>
      </c>
      <c r="K11818">
        <v>5.86</v>
      </c>
    </row>
    <row r="11819" spans="1:11" x14ac:dyDescent="0.25">
      <c r="A11819" s="1">
        <v>42370</v>
      </c>
      <c r="B11819" t="s">
        <v>126</v>
      </c>
      <c r="C11819">
        <v>1000.59</v>
      </c>
      <c r="D11819">
        <v>565.83000000000004</v>
      </c>
      <c r="E11819">
        <v>434.76</v>
      </c>
      <c r="F11819">
        <v>498.57</v>
      </c>
      <c r="G11819">
        <v>418.06</v>
      </c>
      <c r="H11819">
        <v>701.04</v>
      </c>
      <c r="I11819">
        <v>0.54</v>
      </c>
      <c r="J11819">
        <v>0.54</v>
      </c>
      <c r="K11819">
        <v>7.73</v>
      </c>
    </row>
    <row r="11820" spans="1:11" x14ac:dyDescent="0.25">
      <c r="A11820" s="1">
        <v>42370</v>
      </c>
      <c r="B11820" t="s">
        <v>127</v>
      </c>
      <c r="C11820">
        <v>899.55</v>
      </c>
      <c r="D11820">
        <v>506.91</v>
      </c>
      <c r="E11820">
        <v>392.64</v>
      </c>
      <c r="F11820">
        <v>485.93</v>
      </c>
      <c r="G11820">
        <v>391.11</v>
      </c>
      <c r="H11820">
        <v>759.45</v>
      </c>
      <c r="I11820">
        <v>1.08</v>
      </c>
      <c r="J11820">
        <v>1.08</v>
      </c>
      <c r="K11820">
        <v>5.54</v>
      </c>
    </row>
    <row r="11821" spans="1:11" x14ac:dyDescent="0.25">
      <c r="A11821" s="1">
        <v>42370</v>
      </c>
      <c r="B11821" t="s">
        <v>113</v>
      </c>
      <c r="C11821">
        <v>1004.39</v>
      </c>
      <c r="D11821">
        <v>510.92</v>
      </c>
      <c r="E11821">
        <v>493.47</v>
      </c>
      <c r="F11821">
        <v>480.69</v>
      </c>
      <c r="G11821">
        <v>387.69</v>
      </c>
      <c r="H11821">
        <v>688.85</v>
      </c>
      <c r="I11821">
        <v>0.28000000000000003</v>
      </c>
      <c r="J11821">
        <v>0.28000000000000003</v>
      </c>
      <c r="K11821">
        <v>5.03</v>
      </c>
    </row>
    <row r="11822" spans="1:11" x14ac:dyDescent="0.25">
      <c r="A11822" s="1">
        <v>42370</v>
      </c>
      <c r="B11822" t="s">
        <v>128</v>
      </c>
      <c r="C11822">
        <v>1001.65</v>
      </c>
      <c r="D11822">
        <v>508.42</v>
      </c>
      <c r="E11822">
        <v>493.23</v>
      </c>
      <c r="F11822">
        <v>479.09</v>
      </c>
      <c r="G11822">
        <v>377.36</v>
      </c>
      <c r="H11822">
        <v>721.57</v>
      </c>
      <c r="I11822">
        <v>0.19</v>
      </c>
      <c r="J11822">
        <v>0.19</v>
      </c>
      <c r="K11822">
        <v>7.79</v>
      </c>
    </row>
    <row r="11823" spans="1:11" x14ac:dyDescent="0.25">
      <c r="A11823" s="1">
        <v>42370</v>
      </c>
      <c r="B11823" t="s">
        <v>129</v>
      </c>
      <c r="C11823">
        <v>981.5</v>
      </c>
      <c r="D11823">
        <v>552.65</v>
      </c>
      <c r="E11823">
        <v>428.85</v>
      </c>
      <c r="F11823">
        <v>501.04</v>
      </c>
      <c r="G11823">
        <v>420.98</v>
      </c>
      <c r="H11823">
        <v>707.89</v>
      </c>
      <c r="I11823">
        <v>0.59</v>
      </c>
      <c r="J11823">
        <v>0.59</v>
      </c>
      <c r="K11823">
        <v>5.77</v>
      </c>
    </row>
    <row r="11824" spans="1:11" x14ac:dyDescent="0.25">
      <c r="A11824" s="1">
        <v>42370</v>
      </c>
      <c r="B11824" t="s">
        <v>130</v>
      </c>
      <c r="C11824">
        <v>1033.8699999999999</v>
      </c>
      <c r="D11824">
        <v>585.20000000000005</v>
      </c>
      <c r="E11824">
        <v>448.67</v>
      </c>
      <c r="F11824">
        <v>576.33000000000004</v>
      </c>
      <c r="G11824">
        <v>445.63</v>
      </c>
      <c r="H11824">
        <v>1025.3800000000001</v>
      </c>
      <c r="I11824">
        <v>0.15</v>
      </c>
      <c r="J11824">
        <v>0.15</v>
      </c>
      <c r="K11824">
        <v>5.7</v>
      </c>
    </row>
    <row r="11825" spans="1:11" x14ac:dyDescent="0.25">
      <c r="A11825" s="1">
        <v>42370</v>
      </c>
      <c r="B11825" t="s">
        <v>131</v>
      </c>
      <c r="C11825">
        <v>1071.92</v>
      </c>
      <c r="D11825">
        <v>605.41999999999996</v>
      </c>
      <c r="E11825">
        <v>466.5</v>
      </c>
      <c r="F11825">
        <v>569.04</v>
      </c>
      <c r="G11825">
        <v>439.73</v>
      </c>
      <c r="H11825">
        <v>960.6</v>
      </c>
      <c r="I11825">
        <v>0.3</v>
      </c>
      <c r="J11825">
        <v>0.3</v>
      </c>
      <c r="K11825">
        <v>5.22</v>
      </c>
    </row>
    <row r="11826" spans="1:11" x14ac:dyDescent="0.25">
      <c r="A11826" s="1">
        <v>42370</v>
      </c>
      <c r="B11826" t="s">
        <v>132</v>
      </c>
      <c r="C11826">
        <v>993.49</v>
      </c>
      <c r="D11826">
        <v>566.49</v>
      </c>
      <c r="E11826">
        <v>427</v>
      </c>
      <c r="F11826">
        <v>486.32</v>
      </c>
      <c r="G11826">
        <v>418.16</v>
      </c>
      <c r="H11826">
        <v>643.86</v>
      </c>
      <c r="I11826">
        <v>-0.2</v>
      </c>
      <c r="J11826">
        <v>-0.2</v>
      </c>
      <c r="K11826">
        <v>8.02</v>
      </c>
    </row>
    <row r="11827" spans="1:11" x14ac:dyDescent="0.25">
      <c r="A11827" s="1">
        <v>42370</v>
      </c>
      <c r="B11827" t="s">
        <v>133</v>
      </c>
      <c r="C11827">
        <v>1028.0999999999999</v>
      </c>
      <c r="D11827">
        <v>531.33000000000004</v>
      </c>
      <c r="E11827">
        <v>496.77</v>
      </c>
      <c r="F11827">
        <v>427.04</v>
      </c>
      <c r="G11827">
        <v>349.72</v>
      </c>
      <c r="H11827">
        <v>607.07000000000005</v>
      </c>
      <c r="I11827">
        <v>0.22</v>
      </c>
      <c r="J11827">
        <v>0.22</v>
      </c>
      <c r="K11827">
        <v>2.64</v>
      </c>
    </row>
    <row r="11828" spans="1:11" x14ac:dyDescent="0.25">
      <c r="A11828" s="1">
        <v>42370</v>
      </c>
      <c r="B11828" t="s">
        <v>134</v>
      </c>
      <c r="C11828">
        <v>980.78</v>
      </c>
      <c r="D11828">
        <v>555.52</v>
      </c>
      <c r="E11828">
        <v>425.26</v>
      </c>
      <c r="F11828">
        <v>470</v>
      </c>
      <c r="G11828">
        <v>413.43</v>
      </c>
      <c r="H11828">
        <v>591.67999999999995</v>
      </c>
      <c r="I11828">
        <v>0.8</v>
      </c>
      <c r="J11828">
        <v>0.8</v>
      </c>
      <c r="K11828">
        <v>9.02</v>
      </c>
    </row>
    <row r="11829" spans="1:11" x14ac:dyDescent="0.25">
      <c r="A11829" s="1">
        <v>42370</v>
      </c>
      <c r="B11829" t="s">
        <v>135</v>
      </c>
      <c r="C11829">
        <v>992.52</v>
      </c>
      <c r="D11829">
        <v>561.77</v>
      </c>
      <c r="E11829">
        <v>430.75</v>
      </c>
      <c r="F11829">
        <v>482.04</v>
      </c>
      <c r="G11829">
        <v>386.64</v>
      </c>
      <c r="H11829">
        <v>746</v>
      </c>
      <c r="I11829">
        <v>0.42</v>
      </c>
      <c r="J11829">
        <v>0.42</v>
      </c>
      <c r="K11829">
        <v>6.35</v>
      </c>
    </row>
    <row r="11830" spans="1:11" x14ac:dyDescent="0.25">
      <c r="A11830" s="1">
        <v>42370</v>
      </c>
      <c r="B11830" t="s">
        <v>136</v>
      </c>
      <c r="C11830">
        <v>1032.9100000000001</v>
      </c>
      <c r="D11830">
        <v>592.96</v>
      </c>
      <c r="E11830">
        <v>439.95</v>
      </c>
      <c r="F11830">
        <v>542.97</v>
      </c>
      <c r="G11830">
        <v>463.91</v>
      </c>
      <c r="H11830">
        <v>790.53</v>
      </c>
      <c r="I11830">
        <v>2.36</v>
      </c>
      <c r="J11830">
        <v>2.36</v>
      </c>
      <c r="K11830">
        <v>8.39</v>
      </c>
    </row>
    <row r="11831" spans="1:11" x14ac:dyDescent="0.25">
      <c r="A11831" s="1">
        <v>42370</v>
      </c>
      <c r="B11831" t="s">
        <v>137</v>
      </c>
      <c r="C11831">
        <v>915.68</v>
      </c>
      <c r="D11831">
        <v>525.27</v>
      </c>
      <c r="E11831">
        <v>390.41</v>
      </c>
      <c r="F11831">
        <v>482.37</v>
      </c>
      <c r="G11831">
        <v>361.48</v>
      </c>
      <c r="H11831">
        <v>966.09</v>
      </c>
      <c r="I11831">
        <v>0.35</v>
      </c>
      <c r="J11831">
        <v>0.35</v>
      </c>
      <c r="K11831">
        <v>5.31</v>
      </c>
    </row>
    <row r="11832" spans="1:11" x14ac:dyDescent="0.25">
      <c r="A11832" s="1">
        <v>42370</v>
      </c>
      <c r="B11832" t="s">
        <v>138</v>
      </c>
      <c r="C11832">
        <v>946.81</v>
      </c>
      <c r="D11832">
        <v>540.22</v>
      </c>
      <c r="E11832">
        <v>406.59</v>
      </c>
      <c r="F11832">
        <v>629.14</v>
      </c>
      <c r="G11832">
        <v>489.4</v>
      </c>
      <c r="H11832">
        <v>1070.93</v>
      </c>
      <c r="I11832">
        <v>4.62</v>
      </c>
      <c r="J11832">
        <v>4.62</v>
      </c>
      <c r="K11832">
        <v>7.76</v>
      </c>
    </row>
    <row r="11833" spans="1:11" x14ac:dyDescent="0.25">
      <c r="A11833" s="1">
        <v>42370</v>
      </c>
      <c r="B11833" t="s">
        <v>139</v>
      </c>
      <c r="C11833">
        <v>906.56</v>
      </c>
      <c r="D11833">
        <v>521.29</v>
      </c>
      <c r="E11833">
        <v>385.27</v>
      </c>
      <c r="F11833">
        <v>523.51</v>
      </c>
      <c r="G11833">
        <v>419.58</v>
      </c>
      <c r="H11833">
        <v>872.57</v>
      </c>
      <c r="I11833">
        <v>1.21</v>
      </c>
      <c r="J11833">
        <v>1.21</v>
      </c>
      <c r="K11833">
        <v>7.35</v>
      </c>
    </row>
    <row r="11834" spans="1:11" x14ac:dyDescent="0.25">
      <c r="A11834" s="1">
        <v>42370</v>
      </c>
      <c r="B11834" t="s">
        <v>140</v>
      </c>
      <c r="C11834">
        <v>875.48</v>
      </c>
      <c r="D11834">
        <v>491.04</v>
      </c>
      <c r="E11834">
        <v>384.44</v>
      </c>
      <c r="F11834">
        <v>441.25</v>
      </c>
      <c r="G11834">
        <v>346.9</v>
      </c>
      <c r="H11834">
        <v>715.3</v>
      </c>
      <c r="I11834">
        <v>0.76</v>
      </c>
      <c r="J11834">
        <v>0.76</v>
      </c>
      <c r="K11834">
        <v>6.87</v>
      </c>
    </row>
    <row r="11835" spans="1:11" x14ac:dyDescent="0.25">
      <c r="A11835" s="1">
        <v>42370</v>
      </c>
      <c r="B11835" t="s">
        <v>141</v>
      </c>
      <c r="C11835">
        <v>933.49</v>
      </c>
      <c r="D11835">
        <v>532.37</v>
      </c>
      <c r="E11835">
        <v>401.12</v>
      </c>
      <c r="F11835">
        <v>516.12</v>
      </c>
      <c r="G11835">
        <v>423.45</v>
      </c>
      <c r="H11835">
        <v>783.26</v>
      </c>
      <c r="I11835">
        <v>-0.08</v>
      </c>
      <c r="J11835">
        <v>-0.08</v>
      </c>
      <c r="K11835">
        <v>3.67</v>
      </c>
    </row>
    <row r="11836" spans="1:11" x14ac:dyDescent="0.25">
      <c r="A11836" s="1">
        <v>42370</v>
      </c>
      <c r="B11836" t="s">
        <v>142</v>
      </c>
      <c r="C11836">
        <v>862.94</v>
      </c>
      <c r="D11836">
        <v>490.98</v>
      </c>
      <c r="E11836">
        <v>371.96</v>
      </c>
      <c r="F11836">
        <v>461.4</v>
      </c>
      <c r="G11836">
        <v>365.85</v>
      </c>
      <c r="H11836">
        <v>743.04</v>
      </c>
      <c r="I11836">
        <v>0.53</v>
      </c>
      <c r="J11836">
        <v>0.53</v>
      </c>
      <c r="K11836">
        <v>0.64</v>
      </c>
    </row>
    <row r="11837" spans="1:11" x14ac:dyDescent="0.25">
      <c r="A11837" s="1">
        <v>42370</v>
      </c>
      <c r="B11837" t="s">
        <v>143</v>
      </c>
      <c r="C11837">
        <v>893.47</v>
      </c>
      <c r="D11837">
        <v>501.95</v>
      </c>
      <c r="E11837">
        <v>391.52</v>
      </c>
      <c r="F11837">
        <v>446.47</v>
      </c>
      <c r="G11837">
        <v>371.62</v>
      </c>
      <c r="H11837">
        <v>624.94000000000005</v>
      </c>
      <c r="I11837">
        <v>0.25</v>
      </c>
      <c r="J11837">
        <v>0.25</v>
      </c>
      <c r="K11837">
        <v>6.56</v>
      </c>
    </row>
    <row r="11838" spans="1:11" x14ac:dyDescent="0.25">
      <c r="A11838" s="1">
        <v>42370</v>
      </c>
      <c r="B11838" t="s">
        <v>144</v>
      </c>
      <c r="C11838">
        <v>875.09</v>
      </c>
      <c r="D11838">
        <v>495.25</v>
      </c>
      <c r="E11838">
        <v>379.84</v>
      </c>
      <c r="F11838">
        <v>465.01</v>
      </c>
      <c r="G11838">
        <v>369.8</v>
      </c>
      <c r="H11838">
        <v>764.21</v>
      </c>
      <c r="I11838">
        <v>1.28</v>
      </c>
      <c r="J11838">
        <v>1.28</v>
      </c>
      <c r="K11838">
        <v>8.0399999999999991</v>
      </c>
    </row>
    <row r="11839" spans="1:11" x14ac:dyDescent="0.25">
      <c r="A11839" s="1">
        <v>42370</v>
      </c>
      <c r="B11839" t="s">
        <v>145</v>
      </c>
      <c r="C11839">
        <v>901.15</v>
      </c>
      <c r="D11839">
        <v>491.8</v>
      </c>
      <c r="E11839">
        <v>409.35</v>
      </c>
      <c r="F11839">
        <v>476.8</v>
      </c>
      <c r="G11839">
        <v>397.33</v>
      </c>
      <c r="H11839">
        <v>669.16</v>
      </c>
      <c r="I11839">
        <v>1.54</v>
      </c>
      <c r="J11839">
        <v>1.54</v>
      </c>
      <c r="K11839">
        <v>7.07</v>
      </c>
    </row>
    <row r="11840" spans="1:11" x14ac:dyDescent="0.25">
      <c r="A11840" s="1">
        <v>42370</v>
      </c>
      <c r="B11840" t="s">
        <v>146</v>
      </c>
      <c r="C11840">
        <v>894.09</v>
      </c>
      <c r="D11840">
        <v>491.1</v>
      </c>
      <c r="E11840">
        <v>402.99</v>
      </c>
      <c r="F11840">
        <v>492.03</v>
      </c>
      <c r="G11840">
        <v>412.23</v>
      </c>
      <c r="H11840">
        <v>693.44</v>
      </c>
      <c r="I11840">
        <v>0.28000000000000003</v>
      </c>
      <c r="J11840">
        <v>0.28000000000000003</v>
      </c>
      <c r="K11840">
        <v>2.52</v>
      </c>
    </row>
    <row r="11841" spans="1:11" x14ac:dyDescent="0.25">
      <c r="A11841" s="1">
        <v>42370</v>
      </c>
      <c r="B11841" t="s">
        <v>2</v>
      </c>
      <c r="C11841">
        <v>885.38</v>
      </c>
      <c r="D11841">
        <v>473.22</v>
      </c>
      <c r="E11841">
        <v>412.16</v>
      </c>
      <c r="F11841">
        <v>491.08</v>
      </c>
      <c r="G11841">
        <v>376.76</v>
      </c>
      <c r="H11841">
        <v>794.7</v>
      </c>
      <c r="I11841">
        <v>0.38</v>
      </c>
      <c r="J11841">
        <v>0.38</v>
      </c>
      <c r="K11841">
        <v>5.72</v>
      </c>
    </row>
    <row r="11842" spans="1:11" x14ac:dyDescent="0.25">
      <c r="A11842" s="1">
        <v>42370</v>
      </c>
      <c r="B11842" t="s">
        <v>147</v>
      </c>
      <c r="C11842">
        <v>1083.26</v>
      </c>
      <c r="D11842">
        <v>529.16999999999996</v>
      </c>
      <c r="E11842">
        <v>554.09</v>
      </c>
      <c r="F11842">
        <v>493.64</v>
      </c>
      <c r="G11842">
        <v>372.85</v>
      </c>
      <c r="H11842">
        <v>757.77</v>
      </c>
      <c r="I11842">
        <v>0.15</v>
      </c>
      <c r="J11842">
        <v>0.15</v>
      </c>
      <c r="K11842">
        <v>3.48</v>
      </c>
    </row>
    <row r="11843" spans="1:11" x14ac:dyDescent="0.25">
      <c r="A11843" s="1">
        <v>42370</v>
      </c>
      <c r="B11843" t="s">
        <v>148</v>
      </c>
      <c r="C11843">
        <v>1048.69</v>
      </c>
      <c r="D11843">
        <v>518.55999999999995</v>
      </c>
      <c r="E11843">
        <v>530.13</v>
      </c>
      <c r="F11843">
        <v>473.58</v>
      </c>
      <c r="G11843">
        <v>381.28</v>
      </c>
      <c r="H11843">
        <v>670.8</v>
      </c>
      <c r="I11843">
        <v>0.32</v>
      </c>
      <c r="J11843">
        <v>0.32</v>
      </c>
      <c r="K11843">
        <v>6.97</v>
      </c>
    </row>
    <row r="11844" spans="1:11" x14ac:dyDescent="0.25">
      <c r="A11844" s="1">
        <v>42370</v>
      </c>
      <c r="B11844" t="s">
        <v>149</v>
      </c>
      <c r="C11844">
        <v>999.97</v>
      </c>
      <c r="D11844">
        <v>489.96</v>
      </c>
      <c r="E11844">
        <v>510.01</v>
      </c>
      <c r="F11844">
        <v>478.24</v>
      </c>
      <c r="G11844">
        <v>383.35</v>
      </c>
      <c r="H11844">
        <v>679.58</v>
      </c>
      <c r="I11844">
        <v>0.37</v>
      </c>
      <c r="J11844">
        <v>0.37</v>
      </c>
      <c r="K11844">
        <v>7.22</v>
      </c>
    </row>
    <row r="11845" spans="1:11" x14ac:dyDescent="0.25">
      <c r="A11845" s="1">
        <v>42370</v>
      </c>
      <c r="B11845" t="s">
        <v>150</v>
      </c>
      <c r="C11845">
        <v>1055.68</v>
      </c>
      <c r="D11845">
        <v>519.63</v>
      </c>
      <c r="E11845">
        <v>536.04999999999995</v>
      </c>
      <c r="F11845">
        <v>571.91</v>
      </c>
      <c r="G11845">
        <v>431.46</v>
      </c>
      <c r="H11845">
        <v>891.76</v>
      </c>
      <c r="I11845">
        <v>0.03</v>
      </c>
      <c r="J11845">
        <v>0.03</v>
      </c>
      <c r="K11845">
        <v>8.24</v>
      </c>
    </row>
    <row r="11846" spans="1:11" x14ac:dyDescent="0.25">
      <c r="A11846" s="1">
        <v>42370</v>
      </c>
      <c r="B11846" t="s">
        <v>151</v>
      </c>
      <c r="C11846">
        <v>952.41</v>
      </c>
      <c r="D11846">
        <v>528.59</v>
      </c>
      <c r="E11846">
        <v>423.82</v>
      </c>
      <c r="F11846">
        <v>432.34</v>
      </c>
      <c r="G11846">
        <v>341.5</v>
      </c>
      <c r="H11846">
        <v>686.31</v>
      </c>
      <c r="I11846">
        <v>0.04</v>
      </c>
      <c r="J11846">
        <v>0.04</v>
      </c>
      <c r="K11846">
        <v>8.3699999999999992</v>
      </c>
    </row>
    <row r="11847" spans="1:11" x14ac:dyDescent="0.25">
      <c r="A11847" s="1">
        <v>42370</v>
      </c>
      <c r="B11847" t="s">
        <v>152</v>
      </c>
      <c r="C11847">
        <v>962.22</v>
      </c>
      <c r="D11847">
        <v>555.19000000000005</v>
      </c>
      <c r="E11847">
        <v>407.03</v>
      </c>
      <c r="F11847">
        <v>452.44</v>
      </c>
      <c r="G11847">
        <v>384.23</v>
      </c>
      <c r="H11847">
        <v>626.25</v>
      </c>
      <c r="I11847">
        <v>0.47</v>
      </c>
      <c r="J11847">
        <v>0.47</v>
      </c>
      <c r="K11847">
        <v>6.19</v>
      </c>
    </row>
    <row r="11848" spans="1:11" x14ac:dyDescent="0.25">
      <c r="A11848" s="1">
        <v>42370</v>
      </c>
      <c r="B11848" t="s">
        <v>153</v>
      </c>
      <c r="C11848">
        <v>986.36</v>
      </c>
      <c r="D11848">
        <v>543.9</v>
      </c>
      <c r="E11848">
        <v>442.46</v>
      </c>
      <c r="F11848">
        <v>562.78</v>
      </c>
      <c r="G11848">
        <v>475.54</v>
      </c>
      <c r="H11848">
        <v>758.37</v>
      </c>
      <c r="I11848">
        <v>0.6</v>
      </c>
      <c r="J11848">
        <v>0.6</v>
      </c>
      <c r="K11848">
        <v>5.64</v>
      </c>
    </row>
    <row r="11849" spans="1:11" x14ac:dyDescent="0.25">
      <c r="A11849" s="1">
        <v>42370</v>
      </c>
      <c r="B11849" t="s">
        <v>154</v>
      </c>
      <c r="C11849">
        <v>962.3</v>
      </c>
      <c r="D11849">
        <v>542.33000000000004</v>
      </c>
      <c r="E11849">
        <v>419.97</v>
      </c>
      <c r="F11849">
        <v>508.25</v>
      </c>
      <c r="G11849">
        <v>419.66</v>
      </c>
      <c r="H11849">
        <v>762.91</v>
      </c>
      <c r="I11849">
        <v>0.4</v>
      </c>
      <c r="J11849">
        <v>0.4</v>
      </c>
      <c r="K11849">
        <v>6.07</v>
      </c>
    </row>
    <row r="11850" spans="1:11" x14ac:dyDescent="0.25">
      <c r="A11850" s="1">
        <v>42370</v>
      </c>
      <c r="B11850" t="s">
        <v>155</v>
      </c>
      <c r="C11850">
        <v>1015.07</v>
      </c>
      <c r="D11850">
        <v>577.11</v>
      </c>
      <c r="E11850">
        <v>437.96</v>
      </c>
      <c r="F11850">
        <v>448.38</v>
      </c>
      <c r="G11850">
        <v>382.7</v>
      </c>
      <c r="H11850">
        <v>614.9</v>
      </c>
      <c r="I11850">
        <v>0.92</v>
      </c>
      <c r="J11850">
        <v>0.92</v>
      </c>
      <c r="K11850">
        <v>5.24</v>
      </c>
    </row>
    <row r="11851" spans="1:11" x14ac:dyDescent="0.25">
      <c r="A11851" s="1">
        <v>42401</v>
      </c>
      <c r="B11851" t="s">
        <v>1</v>
      </c>
      <c r="C11851">
        <v>976.82</v>
      </c>
      <c r="D11851">
        <v>523.53</v>
      </c>
      <c r="E11851">
        <v>453.29</v>
      </c>
      <c r="F11851">
        <v>489</v>
      </c>
      <c r="G11851">
        <v>396.59</v>
      </c>
      <c r="H11851">
        <v>715.41</v>
      </c>
      <c r="I11851">
        <v>0.84</v>
      </c>
      <c r="J11851">
        <v>1.39</v>
      </c>
      <c r="K11851">
        <v>6.55</v>
      </c>
    </row>
    <row r="11852" spans="1:11" x14ac:dyDescent="0.25">
      <c r="A11852" s="1">
        <v>42401</v>
      </c>
      <c r="B11852" t="s">
        <v>126</v>
      </c>
      <c r="C11852">
        <v>1006.32</v>
      </c>
      <c r="D11852">
        <v>571.63</v>
      </c>
      <c r="E11852">
        <v>434.69</v>
      </c>
      <c r="F11852">
        <v>501.41</v>
      </c>
      <c r="G11852">
        <v>422.37</v>
      </c>
      <c r="H11852">
        <v>700.9</v>
      </c>
      <c r="I11852">
        <v>0.56999999999999995</v>
      </c>
      <c r="J11852">
        <v>1.1100000000000001</v>
      </c>
      <c r="K11852">
        <v>8.15</v>
      </c>
    </row>
    <row r="11853" spans="1:11" x14ac:dyDescent="0.25">
      <c r="A11853" s="1">
        <v>42401</v>
      </c>
      <c r="B11853" t="s">
        <v>127</v>
      </c>
      <c r="C11853">
        <v>911.11</v>
      </c>
      <c r="D11853">
        <v>512.59</v>
      </c>
      <c r="E11853">
        <v>398.52</v>
      </c>
      <c r="F11853">
        <v>492.2</v>
      </c>
      <c r="G11853">
        <v>395.49</v>
      </c>
      <c r="H11853">
        <v>770.84</v>
      </c>
      <c r="I11853">
        <v>1.29</v>
      </c>
      <c r="J11853">
        <v>2.38</v>
      </c>
      <c r="K11853">
        <v>6.57</v>
      </c>
    </row>
    <row r="11854" spans="1:11" x14ac:dyDescent="0.25">
      <c r="A11854" s="1">
        <v>42401</v>
      </c>
      <c r="B11854" t="s">
        <v>113</v>
      </c>
      <c r="C11854">
        <v>1010.58</v>
      </c>
      <c r="D11854">
        <v>516.72</v>
      </c>
      <c r="E11854">
        <v>493.86</v>
      </c>
      <c r="F11854">
        <v>483.67</v>
      </c>
      <c r="G11854">
        <v>392.11</v>
      </c>
      <c r="H11854">
        <v>689.4</v>
      </c>
      <c r="I11854">
        <v>0.62</v>
      </c>
      <c r="J11854">
        <v>0.9</v>
      </c>
      <c r="K11854">
        <v>5.61</v>
      </c>
    </row>
    <row r="11855" spans="1:11" x14ac:dyDescent="0.25">
      <c r="A11855" s="1">
        <v>42401</v>
      </c>
      <c r="B11855" t="s">
        <v>128</v>
      </c>
      <c r="C11855">
        <v>1011.28</v>
      </c>
      <c r="D11855">
        <v>512.78</v>
      </c>
      <c r="E11855">
        <v>498.5</v>
      </c>
      <c r="F11855">
        <v>483.69</v>
      </c>
      <c r="G11855">
        <v>380.61</v>
      </c>
      <c r="H11855">
        <v>729.29</v>
      </c>
      <c r="I11855">
        <v>0.96</v>
      </c>
      <c r="J11855">
        <v>1.1499999999999999</v>
      </c>
      <c r="K11855">
        <v>8.69</v>
      </c>
    </row>
    <row r="11856" spans="1:11" x14ac:dyDescent="0.25">
      <c r="A11856" s="1">
        <v>42401</v>
      </c>
      <c r="B11856" t="s">
        <v>129</v>
      </c>
      <c r="C11856">
        <v>986.11</v>
      </c>
      <c r="D11856">
        <v>556.62</v>
      </c>
      <c r="E11856">
        <v>429.49</v>
      </c>
      <c r="F11856">
        <v>503.4</v>
      </c>
      <c r="G11856">
        <v>424.01</v>
      </c>
      <c r="H11856">
        <v>708.95</v>
      </c>
      <c r="I11856">
        <v>0.47</v>
      </c>
      <c r="J11856">
        <v>1.06</v>
      </c>
      <c r="K11856">
        <v>5.91</v>
      </c>
    </row>
    <row r="11857" spans="1:11" x14ac:dyDescent="0.25">
      <c r="A11857" s="1">
        <v>42401</v>
      </c>
      <c r="B11857" t="s">
        <v>130</v>
      </c>
      <c r="C11857">
        <v>1037.95</v>
      </c>
      <c r="D11857">
        <v>589.28</v>
      </c>
      <c r="E11857">
        <v>448.67</v>
      </c>
      <c r="F11857">
        <v>578.58000000000004</v>
      </c>
      <c r="G11857">
        <v>448.75</v>
      </c>
      <c r="H11857">
        <v>1025.3800000000001</v>
      </c>
      <c r="I11857">
        <v>0.39</v>
      </c>
      <c r="J11857">
        <v>0.54</v>
      </c>
      <c r="K11857">
        <v>6.17</v>
      </c>
    </row>
    <row r="11858" spans="1:11" x14ac:dyDescent="0.25">
      <c r="A11858" s="1">
        <v>42401</v>
      </c>
      <c r="B11858" t="s">
        <v>131</v>
      </c>
      <c r="C11858">
        <v>1074.45</v>
      </c>
      <c r="D11858">
        <v>607.95000000000005</v>
      </c>
      <c r="E11858">
        <v>466.5</v>
      </c>
      <c r="F11858">
        <v>570.4</v>
      </c>
      <c r="G11858">
        <v>441.57</v>
      </c>
      <c r="H11858">
        <v>960.6</v>
      </c>
      <c r="I11858">
        <v>0.24</v>
      </c>
      <c r="J11858">
        <v>0.54</v>
      </c>
      <c r="K11858">
        <v>5.66</v>
      </c>
    </row>
    <row r="11859" spans="1:11" x14ac:dyDescent="0.25">
      <c r="A11859" s="1">
        <v>42401</v>
      </c>
      <c r="B11859" t="s">
        <v>132</v>
      </c>
      <c r="C11859">
        <v>998.13</v>
      </c>
      <c r="D11859">
        <v>571.19000000000005</v>
      </c>
      <c r="E11859">
        <v>426.94</v>
      </c>
      <c r="F11859">
        <v>488.6</v>
      </c>
      <c r="G11859">
        <v>421.63</v>
      </c>
      <c r="H11859">
        <v>643.79</v>
      </c>
      <c r="I11859">
        <v>0.47</v>
      </c>
      <c r="J11859">
        <v>0.27</v>
      </c>
      <c r="K11859">
        <v>8.56</v>
      </c>
    </row>
    <row r="11860" spans="1:11" x14ac:dyDescent="0.25">
      <c r="A11860" s="1">
        <v>42401</v>
      </c>
      <c r="B11860" t="s">
        <v>133</v>
      </c>
      <c r="C11860">
        <v>1033.19</v>
      </c>
      <c r="D11860">
        <v>537.69000000000005</v>
      </c>
      <c r="E11860">
        <v>495.5</v>
      </c>
      <c r="F11860">
        <v>429.18</v>
      </c>
      <c r="G11860">
        <v>353.91</v>
      </c>
      <c r="H11860">
        <v>605.49</v>
      </c>
      <c r="I11860">
        <v>0.5</v>
      </c>
      <c r="J11860">
        <v>0.72</v>
      </c>
      <c r="K11860">
        <v>3.17</v>
      </c>
    </row>
    <row r="11861" spans="1:11" x14ac:dyDescent="0.25">
      <c r="A11861" s="1">
        <v>42401</v>
      </c>
      <c r="B11861" t="s">
        <v>134</v>
      </c>
      <c r="C11861">
        <v>988.81</v>
      </c>
      <c r="D11861">
        <v>563.54999999999995</v>
      </c>
      <c r="E11861">
        <v>425.26</v>
      </c>
      <c r="F11861">
        <v>473.85</v>
      </c>
      <c r="G11861">
        <v>419.43</v>
      </c>
      <c r="H11861">
        <v>591.67999999999995</v>
      </c>
      <c r="I11861">
        <v>0.82</v>
      </c>
      <c r="J11861">
        <v>1.63</v>
      </c>
      <c r="K11861">
        <v>9.56</v>
      </c>
    </row>
    <row r="11862" spans="1:11" x14ac:dyDescent="0.25">
      <c r="A11862" s="1">
        <v>42401</v>
      </c>
      <c r="B11862" t="s">
        <v>135</v>
      </c>
      <c r="C11862">
        <v>996.65</v>
      </c>
      <c r="D11862">
        <v>565.91</v>
      </c>
      <c r="E11862">
        <v>430.74</v>
      </c>
      <c r="F11862">
        <v>484.06</v>
      </c>
      <c r="G11862">
        <v>389.5</v>
      </c>
      <c r="H11862">
        <v>746</v>
      </c>
      <c r="I11862">
        <v>0.42</v>
      </c>
      <c r="J11862">
        <v>0.84</v>
      </c>
      <c r="K11862">
        <v>6.6</v>
      </c>
    </row>
    <row r="11863" spans="1:11" x14ac:dyDescent="0.25">
      <c r="A11863" s="1">
        <v>42401</v>
      </c>
      <c r="B11863" t="s">
        <v>136</v>
      </c>
      <c r="C11863">
        <v>1035.2</v>
      </c>
      <c r="D11863">
        <v>595.25</v>
      </c>
      <c r="E11863">
        <v>439.95</v>
      </c>
      <c r="F11863">
        <v>544.16999999999996</v>
      </c>
      <c r="G11863">
        <v>465.72</v>
      </c>
      <c r="H11863">
        <v>790.53</v>
      </c>
      <c r="I11863">
        <v>0.22</v>
      </c>
      <c r="J11863">
        <v>2.59</v>
      </c>
      <c r="K11863">
        <v>7.82</v>
      </c>
    </row>
    <row r="11864" spans="1:11" x14ac:dyDescent="0.25">
      <c r="A11864" s="1">
        <v>42401</v>
      </c>
      <c r="B11864" t="s">
        <v>137</v>
      </c>
      <c r="C11864">
        <v>923.11</v>
      </c>
      <c r="D11864">
        <v>534.11</v>
      </c>
      <c r="E11864">
        <v>389</v>
      </c>
      <c r="F11864">
        <v>486.27</v>
      </c>
      <c r="G11864">
        <v>367.55</v>
      </c>
      <c r="H11864">
        <v>962.61</v>
      </c>
      <c r="I11864">
        <v>0.81</v>
      </c>
      <c r="J11864">
        <v>1.1599999999999999</v>
      </c>
      <c r="K11864">
        <v>6.25</v>
      </c>
    </row>
    <row r="11865" spans="1:11" x14ac:dyDescent="0.25">
      <c r="A11865" s="1">
        <v>42401</v>
      </c>
      <c r="B11865" t="s">
        <v>138</v>
      </c>
      <c r="C11865">
        <v>952.54</v>
      </c>
      <c r="D11865">
        <v>545.5</v>
      </c>
      <c r="E11865">
        <v>407.04</v>
      </c>
      <c r="F11865">
        <v>632.98</v>
      </c>
      <c r="G11865">
        <v>494.2</v>
      </c>
      <c r="H11865">
        <v>1072.1099999999999</v>
      </c>
      <c r="I11865">
        <v>0.61</v>
      </c>
      <c r="J11865">
        <v>5.26</v>
      </c>
      <c r="K11865">
        <v>8.16</v>
      </c>
    </row>
    <row r="11866" spans="1:11" x14ac:dyDescent="0.25">
      <c r="A11866" s="1">
        <v>42401</v>
      </c>
      <c r="B11866" t="s">
        <v>139</v>
      </c>
      <c r="C11866">
        <v>911.56</v>
      </c>
      <c r="D11866">
        <v>527.72</v>
      </c>
      <c r="E11866">
        <v>383.84</v>
      </c>
      <c r="F11866">
        <v>526.39</v>
      </c>
      <c r="G11866">
        <v>424.75</v>
      </c>
      <c r="H11866">
        <v>869.34</v>
      </c>
      <c r="I11866">
        <v>0.55000000000000004</v>
      </c>
      <c r="J11866">
        <v>1.77</v>
      </c>
      <c r="K11866">
        <v>7.42</v>
      </c>
    </row>
    <row r="11867" spans="1:11" x14ac:dyDescent="0.25">
      <c r="A11867" s="1">
        <v>42401</v>
      </c>
      <c r="B11867" t="s">
        <v>140</v>
      </c>
      <c r="C11867">
        <v>877.56</v>
      </c>
      <c r="D11867">
        <v>493.12</v>
      </c>
      <c r="E11867">
        <v>384.44</v>
      </c>
      <c r="F11867">
        <v>442.31</v>
      </c>
      <c r="G11867">
        <v>348.35</v>
      </c>
      <c r="H11867">
        <v>715.3</v>
      </c>
      <c r="I11867">
        <v>0.24</v>
      </c>
      <c r="J11867">
        <v>1</v>
      </c>
      <c r="K11867">
        <v>7</v>
      </c>
    </row>
    <row r="11868" spans="1:11" x14ac:dyDescent="0.25">
      <c r="A11868" s="1">
        <v>42401</v>
      </c>
      <c r="B11868" t="s">
        <v>141</v>
      </c>
      <c r="C11868">
        <v>939.66</v>
      </c>
      <c r="D11868">
        <v>538.54</v>
      </c>
      <c r="E11868">
        <v>401.12</v>
      </c>
      <c r="F11868">
        <v>519.52</v>
      </c>
      <c r="G11868">
        <v>428.36</v>
      </c>
      <c r="H11868">
        <v>783.26</v>
      </c>
      <c r="I11868">
        <v>0.66</v>
      </c>
      <c r="J11868">
        <v>0.57999999999999996</v>
      </c>
      <c r="K11868">
        <v>3.74</v>
      </c>
    </row>
    <row r="11869" spans="1:11" x14ac:dyDescent="0.25">
      <c r="A11869" s="1">
        <v>42401</v>
      </c>
      <c r="B11869" t="s">
        <v>142</v>
      </c>
      <c r="C11869">
        <v>905.32</v>
      </c>
      <c r="D11869">
        <v>496.57</v>
      </c>
      <c r="E11869">
        <v>408.75</v>
      </c>
      <c r="F11869">
        <v>484.05</v>
      </c>
      <c r="G11869">
        <v>370.02</v>
      </c>
      <c r="H11869">
        <v>816.52</v>
      </c>
      <c r="I11869">
        <v>4.91</v>
      </c>
      <c r="J11869">
        <v>5.47</v>
      </c>
      <c r="K11869">
        <v>6</v>
      </c>
    </row>
    <row r="11870" spans="1:11" x14ac:dyDescent="0.25">
      <c r="A11870" s="1">
        <v>42401</v>
      </c>
      <c r="B11870" t="s">
        <v>143</v>
      </c>
      <c r="C11870">
        <v>898.34</v>
      </c>
      <c r="D11870">
        <v>506.82</v>
      </c>
      <c r="E11870">
        <v>391.52</v>
      </c>
      <c r="F11870">
        <v>448.93</v>
      </c>
      <c r="G11870">
        <v>375.22</v>
      </c>
      <c r="H11870">
        <v>624.94000000000005</v>
      </c>
      <c r="I11870">
        <v>0.55000000000000004</v>
      </c>
      <c r="J11870">
        <v>0.8</v>
      </c>
      <c r="K11870">
        <v>6.34</v>
      </c>
    </row>
    <row r="11871" spans="1:11" x14ac:dyDescent="0.25">
      <c r="A11871" s="1">
        <v>42401</v>
      </c>
      <c r="B11871" t="s">
        <v>144</v>
      </c>
      <c r="C11871">
        <v>875.75</v>
      </c>
      <c r="D11871">
        <v>495.91</v>
      </c>
      <c r="E11871">
        <v>379.84</v>
      </c>
      <c r="F11871">
        <v>465.38</v>
      </c>
      <c r="G11871">
        <v>370.28</v>
      </c>
      <c r="H11871">
        <v>764.21</v>
      </c>
      <c r="I11871">
        <v>0.08</v>
      </c>
      <c r="J11871">
        <v>1.36</v>
      </c>
      <c r="K11871">
        <v>6.93</v>
      </c>
    </row>
    <row r="11872" spans="1:11" x14ac:dyDescent="0.25">
      <c r="A11872" s="1">
        <v>42401</v>
      </c>
      <c r="B11872" t="s">
        <v>145</v>
      </c>
      <c r="C11872">
        <v>906.17</v>
      </c>
      <c r="D11872">
        <v>496.82</v>
      </c>
      <c r="E11872">
        <v>409.35</v>
      </c>
      <c r="F11872">
        <v>479.47</v>
      </c>
      <c r="G11872">
        <v>401.39</v>
      </c>
      <c r="H11872">
        <v>669.16</v>
      </c>
      <c r="I11872">
        <v>0.56000000000000005</v>
      </c>
      <c r="J11872">
        <v>2.11</v>
      </c>
      <c r="K11872">
        <v>6.97</v>
      </c>
    </row>
    <row r="11873" spans="1:11" x14ac:dyDescent="0.25">
      <c r="A11873" s="1">
        <v>42401</v>
      </c>
      <c r="B11873" t="s">
        <v>146</v>
      </c>
      <c r="C11873">
        <v>900.82</v>
      </c>
      <c r="D11873">
        <v>496.5</v>
      </c>
      <c r="E11873">
        <v>404.32</v>
      </c>
      <c r="F11873">
        <v>495.72</v>
      </c>
      <c r="G11873">
        <v>416.77</v>
      </c>
      <c r="H11873">
        <v>695.73</v>
      </c>
      <c r="I11873">
        <v>0.75</v>
      </c>
      <c r="J11873">
        <v>1.03</v>
      </c>
      <c r="K11873">
        <v>3.29</v>
      </c>
    </row>
    <row r="11874" spans="1:11" x14ac:dyDescent="0.25">
      <c r="A11874" s="1">
        <v>42401</v>
      </c>
      <c r="B11874" t="s">
        <v>2</v>
      </c>
      <c r="C11874">
        <v>891.07</v>
      </c>
      <c r="D11874">
        <v>478.4</v>
      </c>
      <c r="E11874">
        <v>412.67</v>
      </c>
      <c r="F11874">
        <v>494.23</v>
      </c>
      <c r="G11874">
        <v>380.87</v>
      </c>
      <c r="H11874">
        <v>795.65</v>
      </c>
      <c r="I11874">
        <v>0.64</v>
      </c>
      <c r="J11874">
        <v>1.02</v>
      </c>
      <c r="K11874">
        <v>6.24</v>
      </c>
    </row>
    <row r="11875" spans="1:11" x14ac:dyDescent="0.25">
      <c r="A11875" s="1">
        <v>42401</v>
      </c>
      <c r="B11875" t="s">
        <v>147</v>
      </c>
      <c r="C11875">
        <v>1087.72</v>
      </c>
      <c r="D11875">
        <v>533.63</v>
      </c>
      <c r="E11875">
        <v>554.09</v>
      </c>
      <c r="F11875">
        <v>495.67</v>
      </c>
      <c r="G11875">
        <v>375.98</v>
      </c>
      <c r="H11875">
        <v>757.77</v>
      </c>
      <c r="I11875">
        <v>0.41</v>
      </c>
      <c r="J11875">
        <v>0.56000000000000005</v>
      </c>
      <c r="K11875">
        <v>3.87</v>
      </c>
    </row>
    <row r="11876" spans="1:11" x14ac:dyDescent="0.25">
      <c r="A11876" s="1">
        <v>42401</v>
      </c>
      <c r="B11876" t="s">
        <v>148</v>
      </c>
      <c r="C11876">
        <v>1055.28</v>
      </c>
      <c r="D11876">
        <v>525.15</v>
      </c>
      <c r="E11876">
        <v>530.13</v>
      </c>
      <c r="F11876">
        <v>476.56</v>
      </c>
      <c r="G11876">
        <v>386.12</v>
      </c>
      <c r="H11876">
        <v>670.8</v>
      </c>
      <c r="I11876">
        <v>0.63</v>
      </c>
      <c r="J11876">
        <v>0.95</v>
      </c>
      <c r="K11876">
        <v>7.52</v>
      </c>
    </row>
    <row r="11877" spans="1:11" x14ac:dyDescent="0.25">
      <c r="A11877" s="1">
        <v>42401</v>
      </c>
      <c r="B11877" t="s">
        <v>149</v>
      </c>
      <c r="C11877">
        <v>1003.95</v>
      </c>
      <c r="D11877">
        <v>491.79</v>
      </c>
      <c r="E11877">
        <v>512.16</v>
      </c>
      <c r="F11877">
        <v>480.16</v>
      </c>
      <c r="G11877">
        <v>384.77</v>
      </c>
      <c r="H11877">
        <v>682.44</v>
      </c>
      <c r="I11877">
        <v>0.4</v>
      </c>
      <c r="J11877">
        <v>0.77</v>
      </c>
      <c r="K11877">
        <v>7.79</v>
      </c>
    </row>
    <row r="11878" spans="1:11" x14ac:dyDescent="0.25">
      <c r="A11878" s="1">
        <v>42401</v>
      </c>
      <c r="B11878" t="s">
        <v>150</v>
      </c>
      <c r="C11878">
        <v>1062.75</v>
      </c>
      <c r="D11878">
        <v>526.70000000000005</v>
      </c>
      <c r="E11878">
        <v>536.04999999999995</v>
      </c>
      <c r="F11878">
        <v>575.75</v>
      </c>
      <c r="G11878">
        <v>437.32</v>
      </c>
      <c r="H11878">
        <v>891.76</v>
      </c>
      <c r="I11878">
        <v>0.67</v>
      </c>
      <c r="J11878">
        <v>0.7</v>
      </c>
      <c r="K11878">
        <v>8.82</v>
      </c>
    </row>
    <row r="11879" spans="1:11" x14ac:dyDescent="0.25">
      <c r="A11879" s="1">
        <v>42401</v>
      </c>
      <c r="B11879" t="s">
        <v>151</v>
      </c>
      <c r="C11879">
        <v>974.01</v>
      </c>
      <c r="D11879">
        <v>534.6</v>
      </c>
      <c r="E11879">
        <v>439.41</v>
      </c>
      <c r="F11879">
        <v>442.16</v>
      </c>
      <c r="G11879">
        <v>345.39</v>
      </c>
      <c r="H11879">
        <v>711.57</v>
      </c>
      <c r="I11879">
        <v>2.27</v>
      </c>
      <c r="J11879">
        <v>2.31</v>
      </c>
      <c r="K11879">
        <v>10.199999999999999</v>
      </c>
    </row>
    <row r="11880" spans="1:11" x14ac:dyDescent="0.25">
      <c r="A11880" s="1">
        <v>42401</v>
      </c>
      <c r="B11880" t="s">
        <v>152</v>
      </c>
      <c r="C11880">
        <v>968.28</v>
      </c>
      <c r="D11880">
        <v>561.05999999999995</v>
      </c>
      <c r="E11880">
        <v>407.22</v>
      </c>
      <c r="F11880">
        <v>455.29</v>
      </c>
      <c r="G11880">
        <v>388.3</v>
      </c>
      <c r="H11880">
        <v>626.55999999999995</v>
      </c>
      <c r="I11880">
        <v>0.63</v>
      </c>
      <c r="J11880">
        <v>1.1000000000000001</v>
      </c>
      <c r="K11880">
        <v>6</v>
      </c>
    </row>
    <row r="11881" spans="1:11" x14ac:dyDescent="0.25">
      <c r="A11881" s="1">
        <v>42401</v>
      </c>
      <c r="B11881" t="s">
        <v>153</v>
      </c>
      <c r="C11881">
        <v>986.02</v>
      </c>
      <c r="D11881">
        <v>543.55999999999995</v>
      </c>
      <c r="E11881">
        <v>442.46</v>
      </c>
      <c r="F11881">
        <v>562.61</v>
      </c>
      <c r="G11881">
        <v>475.25</v>
      </c>
      <c r="H11881">
        <v>758.37</v>
      </c>
      <c r="I11881">
        <v>-0.03</v>
      </c>
      <c r="J11881">
        <v>0.56999999999999995</v>
      </c>
      <c r="K11881">
        <v>5.5</v>
      </c>
    </row>
    <row r="11882" spans="1:11" x14ac:dyDescent="0.25">
      <c r="A11882" s="1">
        <v>42401</v>
      </c>
      <c r="B11882" t="s">
        <v>154</v>
      </c>
      <c r="C11882">
        <v>967.63</v>
      </c>
      <c r="D11882">
        <v>547.66</v>
      </c>
      <c r="E11882">
        <v>419.97</v>
      </c>
      <c r="F11882">
        <v>511.05</v>
      </c>
      <c r="G11882">
        <v>423.77</v>
      </c>
      <c r="H11882">
        <v>762.91</v>
      </c>
      <c r="I11882">
        <v>0.55000000000000004</v>
      </c>
      <c r="J11882">
        <v>0.95</v>
      </c>
      <c r="K11882">
        <v>6</v>
      </c>
    </row>
    <row r="11883" spans="1:11" x14ac:dyDescent="0.25">
      <c r="A11883" s="1">
        <v>42401</v>
      </c>
      <c r="B11883" t="s">
        <v>155</v>
      </c>
      <c r="C11883">
        <v>1024.32</v>
      </c>
      <c r="D11883">
        <v>583.6</v>
      </c>
      <c r="E11883">
        <v>440.72</v>
      </c>
      <c r="F11883">
        <v>452.46</v>
      </c>
      <c r="G11883">
        <v>386.99</v>
      </c>
      <c r="H11883">
        <v>618.77</v>
      </c>
      <c r="I11883">
        <v>0.91</v>
      </c>
      <c r="J11883">
        <v>1.84</v>
      </c>
      <c r="K11883">
        <v>6.26</v>
      </c>
    </row>
    <row r="11884" spans="1:11" x14ac:dyDescent="0.25">
      <c r="A11884" s="1">
        <v>42430</v>
      </c>
      <c r="B11884" t="s">
        <v>1</v>
      </c>
      <c r="C11884">
        <v>984.81</v>
      </c>
      <c r="D11884">
        <v>525.38</v>
      </c>
      <c r="E11884">
        <v>459.43</v>
      </c>
      <c r="F11884">
        <v>493.01</v>
      </c>
      <c r="G11884">
        <v>397.97</v>
      </c>
      <c r="H11884">
        <v>725.07</v>
      </c>
      <c r="I11884">
        <v>0.82</v>
      </c>
      <c r="J11884">
        <v>2.23</v>
      </c>
      <c r="K11884">
        <v>7.18</v>
      </c>
    </row>
    <row r="11885" spans="1:11" x14ac:dyDescent="0.25">
      <c r="A11885" s="1">
        <v>42430</v>
      </c>
      <c r="B11885" t="s">
        <v>126</v>
      </c>
      <c r="C11885">
        <v>1009.38</v>
      </c>
      <c r="D11885">
        <v>574.67999999999995</v>
      </c>
      <c r="E11885">
        <v>434.7</v>
      </c>
      <c r="F11885">
        <v>502.91</v>
      </c>
      <c r="G11885">
        <v>424.61</v>
      </c>
      <c r="H11885">
        <v>700.9</v>
      </c>
      <c r="I11885">
        <v>0.3</v>
      </c>
      <c r="J11885">
        <v>1.42</v>
      </c>
      <c r="K11885">
        <v>8.23</v>
      </c>
    </row>
    <row r="11886" spans="1:11" x14ac:dyDescent="0.25">
      <c r="A11886" s="1">
        <v>42430</v>
      </c>
      <c r="B11886" t="s">
        <v>127</v>
      </c>
      <c r="C11886">
        <v>912.41</v>
      </c>
      <c r="D11886">
        <v>510.02</v>
      </c>
      <c r="E11886">
        <v>402.39</v>
      </c>
      <c r="F11886">
        <v>492.89</v>
      </c>
      <c r="G11886">
        <v>393.51</v>
      </c>
      <c r="H11886">
        <v>778.32</v>
      </c>
      <c r="I11886">
        <v>0.14000000000000001</v>
      </c>
      <c r="J11886">
        <v>2.5299999999999998</v>
      </c>
      <c r="K11886">
        <v>6.34</v>
      </c>
    </row>
    <row r="11887" spans="1:11" x14ac:dyDescent="0.25">
      <c r="A11887" s="1">
        <v>42430</v>
      </c>
      <c r="B11887" t="s">
        <v>113</v>
      </c>
      <c r="C11887">
        <v>1026.97</v>
      </c>
      <c r="D11887">
        <v>520.63</v>
      </c>
      <c r="E11887">
        <v>506.34</v>
      </c>
      <c r="F11887">
        <v>491.51</v>
      </c>
      <c r="G11887">
        <v>395.09</v>
      </c>
      <c r="H11887">
        <v>706.84</v>
      </c>
      <c r="I11887">
        <v>1.62</v>
      </c>
      <c r="J11887">
        <v>2.54</v>
      </c>
      <c r="K11887">
        <v>7.31</v>
      </c>
    </row>
    <row r="11888" spans="1:11" x14ac:dyDescent="0.25">
      <c r="A11888" s="1">
        <v>42430</v>
      </c>
      <c r="B11888" t="s">
        <v>128</v>
      </c>
      <c r="C11888">
        <v>1018.2</v>
      </c>
      <c r="D11888">
        <v>519.63</v>
      </c>
      <c r="E11888">
        <v>498.57</v>
      </c>
      <c r="F11888">
        <v>486.98</v>
      </c>
      <c r="G11888">
        <v>385.71</v>
      </c>
      <c r="H11888">
        <v>729.37</v>
      </c>
      <c r="I11888">
        <v>0.68</v>
      </c>
      <c r="J11888">
        <v>1.84</v>
      </c>
      <c r="K11888">
        <v>8.65</v>
      </c>
    </row>
    <row r="11889" spans="1:11" x14ac:dyDescent="0.25">
      <c r="A11889" s="1">
        <v>42430</v>
      </c>
      <c r="B11889" t="s">
        <v>129</v>
      </c>
      <c r="C11889">
        <v>988.63</v>
      </c>
      <c r="D11889">
        <v>556.92999999999995</v>
      </c>
      <c r="E11889">
        <v>431.7</v>
      </c>
      <c r="F11889">
        <v>504.71</v>
      </c>
      <c r="G11889">
        <v>424.26</v>
      </c>
      <c r="H11889">
        <v>712.57</v>
      </c>
      <c r="I11889">
        <v>0.26</v>
      </c>
      <c r="J11889">
        <v>1.33</v>
      </c>
      <c r="K11889">
        <v>6.1</v>
      </c>
    </row>
    <row r="11890" spans="1:11" x14ac:dyDescent="0.25">
      <c r="A11890" s="1">
        <v>42430</v>
      </c>
      <c r="B11890" t="s">
        <v>130</v>
      </c>
      <c r="C11890">
        <v>1042.57</v>
      </c>
      <c r="D11890">
        <v>593.9</v>
      </c>
      <c r="E11890">
        <v>448.67</v>
      </c>
      <c r="F11890">
        <v>581.17999999999995</v>
      </c>
      <c r="G11890">
        <v>452.25</v>
      </c>
      <c r="H11890">
        <v>1025.3800000000001</v>
      </c>
      <c r="I11890">
        <v>0.45</v>
      </c>
      <c r="J11890">
        <v>0.99</v>
      </c>
      <c r="K11890">
        <v>6.78</v>
      </c>
    </row>
    <row r="11891" spans="1:11" x14ac:dyDescent="0.25">
      <c r="A11891" s="1">
        <v>42430</v>
      </c>
      <c r="B11891" t="s">
        <v>131</v>
      </c>
      <c r="C11891">
        <v>1076.82</v>
      </c>
      <c r="D11891">
        <v>610.32000000000005</v>
      </c>
      <c r="E11891">
        <v>466.5</v>
      </c>
      <c r="F11891">
        <v>571.66</v>
      </c>
      <c r="G11891">
        <v>443.29</v>
      </c>
      <c r="H11891">
        <v>960.6</v>
      </c>
      <c r="I11891">
        <v>0.22</v>
      </c>
      <c r="J11891">
        <v>0.76</v>
      </c>
      <c r="K11891">
        <v>5.46</v>
      </c>
    </row>
    <row r="11892" spans="1:11" x14ac:dyDescent="0.25">
      <c r="A11892" s="1">
        <v>42430</v>
      </c>
      <c r="B11892" t="s">
        <v>132</v>
      </c>
      <c r="C11892">
        <v>997.15</v>
      </c>
      <c r="D11892">
        <v>570.15</v>
      </c>
      <c r="E11892">
        <v>427</v>
      </c>
      <c r="F11892">
        <v>488.12</v>
      </c>
      <c r="G11892">
        <v>420.87</v>
      </c>
      <c r="H11892">
        <v>643.86</v>
      </c>
      <c r="I11892">
        <v>-0.1</v>
      </c>
      <c r="J11892">
        <v>0.17</v>
      </c>
      <c r="K11892">
        <v>7.67</v>
      </c>
    </row>
    <row r="11893" spans="1:11" x14ac:dyDescent="0.25">
      <c r="A11893" s="1">
        <v>42430</v>
      </c>
      <c r="B11893" t="s">
        <v>133</v>
      </c>
      <c r="C11893">
        <v>1037</v>
      </c>
      <c r="D11893">
        <v>541.5</v>
      </c>
      <c r="E11893">
        <v>495.5</v>
      </c>
      <c r="F11893">
        <v>430.77</v>
      </c>
      <c r="G11893">
        <v>356.43</v>
      </c>
      <c r="H11893">
        <v>605.49</v>
      </c>
      <c r="I11893">
        <v>0.37</v>
      </c>
      <c r="J11893">
        <v>1.0900000000000001</v>
      </c>
      <c r="K11893">
        <v>3.79</v>
      </c>
    </row>
    <row r="11894" spans="1:11" x14ac:dyDescent="0.25">
      <c r="A11894" s="1">
        <v>42430</v>
      </c>
      <c r="B11894" t="s">
        <v>134</v>
      </c>
      <c r="C11894">
        <v>994.11</v>
      </c>
      <c r="D11894">
        <v>568.85</v>
      </c>
      <c r="E11894">
        <v>425.26</v>
      </c>
      <c r="F11894">
        <v>476.41</v>
      </c>
      <c r="G11894">
        <v>423.37</v>
      </c>
      <c r="H11894">
        <v>591.67999999999995</v>
      </c>
      <c r="I11894">
        <v>0.54</v>
      </c>
      <c r="J11894">
        <v>2.1800000000000002</v>
      </c>
      <c r="K11894">
        <v>10.039999999999999</v>
      </c>
    </row>
    <row r="11895" spans="1:11" x14ac:dyDescent="0.25">
      <c r="A11895" s="1">
        <v>42430</v>
      </c>
      <c r="B11895" t="s">
        <v>135</v>
      </c>
      <c r="C11895">
        <v>1001.86</v>
      </c>
      <c r="D11895">
        <v>571.12</v>
      </c>
      <c r="E11895">
        <v>430.74</v>
      </c>
      <c r="F11895">
        <v>486.58</v>
      </c>
      <c r="G11895">
        <v>393.08</v>
      </c>
      <c r="H11895">
        <v>746</v>
      </c>
      <c r="I11895">
        <v>0.52</v>
      </c>
      <c r="J11895">
        <v>1.37</v>
      </c>
      <c r="K11895">
        <v>7.22</v>
      </c>
    </row>
    <row r="11896" spans="1:11" x14ac:dyDescent="0.25">
      <c r="A11896" s="1">
        <v>42430</v>
      </c>
      <c r="B11896" t="s">
        <v>136</v>
      </c>
      <c r="C11896">
        <v>1034.8</v>
      </c>
      <c r="D11896">
        <v>594.85</v>
      </c>
      <c r="E11896">
        <v>439.95</v>
      </c>
      <c r="F11896">
        <v>543.95000000000005</v>
      </c>
      <c r="G11896">
        <v>465.39</v>
      </c>
      <c r="H11896">
        <v>790.53</v>
      </c>
      <c r="I11896">
        <v>-0.04</v>
      </c>
      <c r="J11896">
        <v>2.54</v>
      </c>
      <c r="K11896">
        <v>7.69</v>
      </c>
    </row>
    <row r="11897" spans="1:11" x14ac:dyDescent="0.25">
      <c r="A11897" s="1">
        <v>42430</v>
      </c>
      <c r="B11897" t="s">
        <v>137</v>
      </c>
      <c r="C11897">
        <v>943.15</v>
      </c>
      <c r="D11897">
        <v>534.65</v>
      </c>
      <c r="E11897">
        <v>408.5</v>
      </c>
      <c r="F11897">
        <v>496.83</v>
      </c>
      <c r="G11897">
        <v>367.92</v>
      </c>
      <c r="H11897">
        <v>1010.84</v>
      </c>
      <c r="I11897">
        <v>2.17</v>
      </c>
      <c r="J11897">
        <v>3.36</v>
      </c>
      <c r="K11897">
        <v>5.99</v>
      </c>
    </row>
    <row r="11898" spans="1:11" x14ac:dyDescent="0.25">
      <c r="A11898" s="1">
        <v>42430</v>
      </c>
      <c r="B11898" t="s">
        <v>138</v>
      </c>
      <c r="C11898">
        <v>956.2</v>
      </c>
      <c r="D11898">
        <v>549.16</v>
      </c>
      <c r="E11898">
        <v>407.04</v>
      </c>
      <c r="F11898">
        <v>635.39</v>
      </c>
      <c r="G11898">
        <v>497.51</v>
      </c>
      <c r="H11898">
        <v>1072.1099999999999</v>
      </c>
      <c r="I11898">
        <v>0.38</v>
      </c>
      <c r="J11898">
        <v>5.66</v>
      </c>
      <c r="K11898">
        <v>8.1199999999999992</v>
      </c>
    </row>
    <row r="11899" spans="1:11" x14ac:dyDescent="0.25">
      <c r="A11899" s="1">
        <v>42430</v>
      </c>
      <c r="B11899" t="s">
        <v>139</v>
      </c>
      <c r="C11899">
        <v>909.85</v>
      </c>
      <c r="D11899">
        <v>518.80999999999995</v>
      </c>
      <c r="E11899">
        <v>391.04</v>
      </c>
      <c r="F11899">
        <v>525.39</v>
      </c>
      <c r="G11899">
        <v>417.57</v>
      </c>
      <c r="H11899">
        <v>885.68</v>
      </c>
      <c r="I11899">
        <v>-0.19</v>
      </c>
      <c r="J11899">
        <v>1.57</v>
      </c>
      <c r="K11899">
        <v>7.22</v>
      </c>
    </row>
    <row r="11900" spans="1:11" x14ac:dyDescent="0.25">
      <c r="A11900" s="1">
        <v>42430</v>
      </c>
      <c r="B11900" t="s">
        <v>140</v>
      </c>
      <c r="C11900">
        <v>879.9</v>
      </c>
      <c r="D11900">
        <v>495.46</v>
      </c>
      <c r="E11900">
        <v>384.44</v>
      </c>
      <c r="F11900">
        <v>443.5</v>
      </c>
      <c r="G11900">
        <v>349.99</v>
      </c>
      <c r="H11900">
        <v>715.3</v>
      </c>
      <c r="I11900">
        <v>0.27</v>
      </c>
      <c r="J11900">
        <v>1.27</v>
      </c>
      <c r="K11900">
        <v>7.08</v>
      </c>
    </row>
    <row r="11901" spans="1:11" x14ac:dyDescent="0.25">
      <c r="A11901" s="1">
        <v>42430</v>
      </c>
      <c r="B11901" t="s">
        <v>141</v>
      </c>
      <c r="C11901">
        <v>938.82</v>
      </c>
      <c r="D11901">
        <v>537.70000000000005</v>
      </c>
      <c r="E11901">
        <v>401.12</v>
      </c>
      <c r="F11901">
        <v>519.05999999999995</v>
      </c>
      <c r="G11901">
        <v>427.67</v>
      </c>
      <c r="H11901">
        <v>783.26</v>
      </c>
      <c r="I11901">
        <v>-0.09</v>
      </c>
      <c r="J11901">
        <v>0.49</v>
      </c>
      <c r="K11901">
        <v>3.39</v>
      </c>
    </row>
    <row r="11902" spans="1:11" x14ac:dyDescent="0.25">
      <c r="A11902" s="1">
        <v>42430</v>
      </c>
      <c r="B11902" t="s">
        <v>142</v>
      </c>
      <c r="C11902">
        <v>904.15</v>
      </c>
      <c r="D11902">
        <v>495.4</v>
      </c>
      <c r="E11902">
        <v>408.75</v>
      </c>
      <c r="F11902">
        <v>483.42</v>
      </c>
      <c r="G11902">
        <v>369.13</v>
      </c>
      <c r="H11902">
        <v>816.52</v>
      </c>
      <c r="I11902">
        <v>-0.13</v>
      </c>
      <c r="J11902">
        <v>5.33</v>
      </c>
      <c r="K11902">
        <v>6.23</v>
      </c>
    </row>
    <row r="11903" spans="1:11" x14ac:dyDescent="0.25">
      <c r="A11903" s="1">
        <v>42430</v>
      </c>
      <c r="B11903" t="s">
        <v>143</v>
      </c>
      <c r="C11903">
        <v>901.15</v>
      </c>
      <c r="D11903">
        <v>509.63</v>
      </c>
      <c r="E11903">
        <v>391.52</v>
      </c>
      <c r="F11903">
        <v>450.32</v>
      </c>
      <c r="G11903">
        <v>377.29</v>
      </c>
      <c r="H11903">
        <v>624.94000000000005</v>
      </c>
      <c r="I11903">
        <v>0.31</v>
      </c>
      <c r="J11903">
        <v>1.1100000000000001</v>
      </c>
      <c r="K11903">
        <v>5.99</v>
      </c>
    </row>
    <row r="11904" spans="1:11" x14ac:dyDescent="0.25">
      <c r="A11904" s="1">
        <v>42430</v>
      </c>
      <c r="B11904" t="s">
        <v>144</v>
      </c>
      <c r="C11904">
        <v>875.77</v>
      </c>
      <c r="D11904">
        <v>495.93</v>
      </c>
      <c r="E11904">
        <v>379.84</v>
      </c>
      <c r="F11904">
        <v>465.38</v>
      </c>
      <c r="G11904">
        <v>370.28</v>
      </c>
      <c r="H11904">
        <v>764.21</v>
      </c>
      <c r="I11904">
        <v>0</v>
      </c>
      <c r="J11904">
        <v>1.36</v>
      </c>
      <c r="K11904">
        <v>6.4</v>
      </c>
    </row>
    <row r="11905" spans="1:11" x14ac:dyDescent="0.25">
      <c r="A11905" s="1">
        <v>42430</v>
      </c>
      <c r="B11905" t="s">
        <v>145</v>
      </c>
      <c r="C11905">
        <v>901.19</v>
      </c>
      <c r="D11905">
        <v>491.84</v>
      </c>
      <c r="E11905">
        <v>409.35</v>
      </c>
      <c r="F11905">
        <v>476.83</v>
      </c>
      <c r="G11905">
        <v>397.37</v>
      </c>
      <c r="H11905">
        <v>669.16</v>
      </c>
      <c r="I11905">
        <v>-0.55000000000000004</v>
      </c>
      <c r="J11905">
        <v>1.55</v>
      </c>
      <c r="K11905">
        <v>6.44</v>
      </c>
    </row>
    <row r="11906" spans="1:11" x14ac:dyDescent="0.25">
      <c r="A11906" s="1">
        <v>42430</v>
      </c>
      <c r="B11906" t="s">
        <v>146</v>
      </c>
      <c r="C11906">
        <v>949.27</v>
      </c>
      <c r="D11906">
        <v>502.39</v>
      </c>
      <c r="E11906">
        <v>446.88</v>
      </c>
      <c r="F11906">
        <v>522.39</v>
      </c>
      <c r="G11906">
        <v>421.73</v>
      </c>
      <c r="H11906">
        <v>768.98</v>
      </c>
      <c r="I11906">
        <v>5.38</v>
      </c>
      <c r="J11906">
        <v>6.47</v>
      </c>
      <c r="K11906">
        <v>8.81</v>
      </c>
    </row>
    <row r="11907" spans="1:11" x14ac:dyDescent="0.25">
      <c r="A11907" s="1">
        <v>42430</v>
      </c>
      <c r="B11907" t="s">
        <v>2</v>
      </c>
      <c r="C11907">
        <v>896.17</v>
      </c>
      <c r="D11907">
        <v>478.44</v>
      </c>
      <c r="E11907">
        <v>417.73</v>
      </c>
      <c r="F11907">
        <v>497.04</v>
      </c>
      <c r="G11907">
        <v>380.91</v>
      </c>
      <c r="H11907">
        <v>805.44</v>
      </c>
      <c r="I11907">
        <v>0.56999999999999995</v>
      </c>
      <c r="J11907">
        <v>1.6</v>
      </c>
      <c r="K11907">
        <v>6.8</v>
      </c>
    </row>
    <row r="11908" spans="1:11" x14ac:dyDescent="0.25">
      <c r="A11908" s="1">
        <v>42430</v>
      </c>
      <c r="B11908" t="s">
        <v>147</v>
      </c>
      <c r="C11908">
        <v>1091.19</v>
      </c>
      <c r="D11908">
        <v>537.1</v>
      </c>
      <c r="E11908">
        <v>554.09</v>
      </c>
      <c r="F11908">
        <v>497.25</v>
      </c>
      <c r="G11908">
        <v>378.43</v>
      </c>
      <c r="H11908">
        <v>757.77</v>
      </c>
      <c r="I11908">
        <v>0.32</v>
      </c>
      <c r="J11908">
        <v>0.88</v>
      </c>
      <c r="K11908">
        <v>4.2</v>
      </c>
    </row>
    <row r="11909" spans="1:11" x14ac:dyDescent="0.25">
      <c r="A11909" s="1">
        <v>42430</v>
      </c>
      <c r="B11909" t="s">
        <v>148</v>
      </c>
      <c r="C11909">
        <v>1058.5</v>
      </c>
      <c r="D11909">
        <v>528.37</v>
      </c>
      <c r="E11909">
        <v>530.13</v>
      </c>
      <c r="F11909">
        <v>478.04</v>
      </c>
      <c r="G11909">
        <v>388.47</v>
      </c>
      <c r="H11909">
        <v>670.8</v>
      </c>
      <c r="I11909">
        <v>0.31</v>
      </c>
      <c r="J11909">
        <v>1.26</v>
      </c>
      <c r="K11909">
        <v>7.86</v>
      </c>
    </row>
    <row r="11910" spans="1:11" x14ac:dyDescent="0.25">
      <c r="A11910" s="1">
        <v>42430</v>
      </c>
      <c r="B11910" t="s">
        <v>149</v>
      </c>
      <c r="C11910">
        <v>1012.58</v>
      </c>
      <c r="D11910">
        <v>500.42</v>
      </c>
      <c r="E11910">
        <v>512.16</v>
      </c>
      <c r="F11910">
        <v>484.29</v>
      </c>
      <c r="G11910">
        <v>391.51</v>
      </c>
      <c r="H11910">
        <v>682.44</v>
      </c>
      <c r="I11910">
        <v>0.86</v>
      </c>
      <c r="J11910">
        <v>1.64</v>
      </c>
      <c r="K11910">
        <v>8.42</v>
      </c>
    </row>
    <row r="11911" spans="1:11" x14ac:dyDescent="0.25">
      <c r="A11911" s="1">
        <v>42430</v>
      </c>
      <c r="B11911" t="s">
        <v>150</v>
      </c>
      <c r="C11911">
        <v>1067.0999999999999</v>
      </c>
      <c r="D11911">
        <v>531.04999999999995</v>
      </c>
      <c r="E11911">
        <v>536.04999999999995</v>
      </c>
      <c r="F11911">
        <v>578.11</v>
      </c>
      <c r="G11911">
        <v>440.95</v>
      </c>
      <c r="H11911">
        <v>891.76</v>
      </c>
      <c r="I11911">
        <v>0.41</v>
      </c>
      <c r="J11911">
        <v>1.1100000000000001</v>
      </c>
      <c r="K11911">
        <v>8.49</v>
      </c>
    </row>
    <row r="11912" spans="1:11" x14ac:dyDescent="0.25">
      <c r="A11912" s="1">
        <v>42430</v>
      </c>
      <c r="B11912" t="s">
        <v>151</v>
      </c>
      <c r="C11912">
        <v>980.54</v>
      </c>
      <c r="D11912">
        <v>540.9</v>
      </c>
      <c r="E11912">
        <v>439.64</v>
      </c>
      <c r="F11912">
        <v>445.12</v>
      </c>
      <c r="G11912">
        <v>349.47</v>
      </c>
      <c r="H11912">
        <v>711.93</v>
      </c>
      <c r="I11912">
        <v>0.67</v>
      </c>
      <c r="J11912">
        <v>3</v>
      </c>
      <c r="K11912">
        <v>9.25</v>
      </c>
    </row>
    <row r="11913" spans="1:11" x14ac:dyDescent="0.25">
      <c r="A11913" s="1">
        <v>42430</v>
      </c>
      <c r="B11913" t="s">
        <v>152</v>
      </c>
      <c r="C11913">
        <v>974.23</v>
      </c>
      <c r="D11913">
        <v>566.89</v>
      </c>
      <c r="E11913">
        <v>407.34</v>
      </c>
      <c r="F11913">
        <v>458.07</v>
      </c>
      <c r="G11913">
        <v>392.34</v>
      </c>
      <c r="H11913">
        <v>626.75</v>
      </c>
      <c r="I11913">
        <v>0.61</v>
      </c>
      <c r="J11913">
        <v>1.72</v>
      </c>
      <c r="K11913">
        <v>6.55</v>
      </c>
    </row>
    <row r="11914" spans="1:11" x14ac:dyDescent="0.25">
      <c r="A11914" s="1">
        <v>42430</v>
      </c>
      <c r="B11914" t="s">
        <v>153</v>
      </c>
      <c r="C11914">
        <v>987.86</v>
      </c>
      <c r="D11914">
        <v>545.4</v>
      </c>
      <c r="E11914">
        <v>442.46</v>
      </c>
      <c r="F11914">
        <v>563.67999999999995</v>
      </c>
      <c r="G11914">
        <v>476.87</v>
      </c>
      <c r="H11914">
        <v>758.37</v>
      </c>
      <c r="I11914">
        <v>0.19</v>
      </c>
      <c r="J11914">
        <v>0.76</v>
      </c>
      <c r="K11914">
        <v>5.79</v>
      </c>
    </row>
    <row r="11915" spans="1:11" x14ac:dyDescent="0.25">
      <c r="A11915" s="1">
        <v>42430</v>
      </c>
      <c r="B11915" t="s">
        <v>154</v>
      </c>
      <c r="C11915">
        <v>969.55</v>
      </c>
      <c r="D11915">
        <v>541.53</v>
      </c>
      <c r="E11915">
        <v>428.02</v>
      </c>
      <c r="F11915">
        <v>512.07000000000005</v>
      </c>
      <c r="G11915">
        <v>419.03</v>
      </c>
      <c r="H11915">
        <v>777.56</v>
      </c>
      <c r="I11915">
        <v>0.2</v>
      </c>
      <c r="J11915">
        <v>1.1499999999999999</v>
      </c>
      <c r="K11915">
        <v>5.96</v>
      </c>
    </row>
    <row r="11916" spans="1:11" x14ac:dyDescent="0.25">
      <c r="A11916" s="1">
        <v>42430</v>
      </c>
      <c r="B11916" t="s">
        <v>155</v>
      </c>
      <c r="C11916">
        <v>1026.2</v>
      </c>
      <c r="D11916">
        <v>587.07000000000005</v>
      </c>
      <c r="E11916">
        <v>439.13</v>
      </c>
      <c r="F11916">
        <v>453.28</v>
      </c>
      <c r="G11916">
        <v>389.27</v>
      </c>
      <c r="H11916">
        <v>616.54999999999995</v>
      </c>
      <c r="I11916">
        <v>0.18</v>
      </c>
      <c r="J11916">
        <v>2.02</v>
      </c>
      <c r="K11916">
        <v>6.4</v>
      </c>
    </row>
    <row r="11917" spans="1:11" x14ac:dyDescent="0.25">
      <c r="A11917" s="1">
        <v>42461</v>
      </c>
      <c r="B11917" t="s">
        <v>1</v>
      </c>
      <c r="C11917">
        <v>989.37</v>
      </c>
      <c r="D11917">
        <v>526.78</v>
      </c>
      <c r="E11917">
        <v>462.59</v>
      </c>
      <c r="F11917">
        <v>495.28</v>
      </c>
      <c r="G11917">
        <v>399.05</v>
      </c>
      <c r="H11917">
        <v>730.07</v>
      </c>
      <c r="I11917">
        <v>0.46</v>
      </c>
      <c r="J11917">
        <v>2.7</v>
      </c>
      <c r="K11917">
        <v>7.14</v>
      </c>
    </row>
    <row r="11918" spans="1:11" x14ac:dyDescent="0.25">
      <c r="A11918" s="1">
        <v>42461</v>
      </c>
      <c r="B11918" t="s">
        <v>126</v>
      </c>
      <c r="C11918">
        <v>1010.81</v>
      </c>
      <c r="D11918">
        <v>575.38</v>
      </c>
      <c r="E11918">
        <v>435.43</v>
      </c>
      <c r="F11918">
        <v>503.62</v>
      </c>
      <c r="G11918">
        <v>425.12</v>
      </c>
      <c r="H11918">
        <v>702.09</v>
      </c>
      <c r="I11918">
        <v>0.14000000000000001</v>
      </c>
      <c r="J11918">
        <v>1.56</v>
      </c>
      <c r="K11918">
        <v>8.23</v>
      </c>
    </row>
    <row r="11919" spans="1:11" x14ac:dyDescent="0.25">
      <c r="A11919" s="1">
        <v>42461</v>
      </c>
      <c r="B11919" t="s">
        <v>127</v>
      </c>
      <c r="C11919">
        <v>924.25</v>
      </c>
      <c r="D11919">
        <v>512.26</v>
      </c>
      <c r="E11919">
        <v>411.99</v>
      </c>
      <c r="F11919">
        <v>499.29</v>
      </c>
      <c r="G11919">
        <v>395.24</v>
      </c>
      <c r="H11919">
        <v>796.92</v>
      </c>
      <c r="I11919">
        <v>1.3</v>
      </c>
      <c r="J11919">
        <v>3.86</v>
      </c>
      <c r="K11919">
        <v>6.6</v>
      </c>
    </row>
    <row r="11920" spans="1:11" x14ac:dyDescent="0.25">
      <c r="A11920" s="1">
        <v>42461</v>
      </c>
      <c r="B11920" t="s">
        <v>113</v>
      </c>
      <c r="C11920">
        <v>1026.93</v>
      </c>
      <c r="D11920">
        <v>520.53</v>
      </c>
      <c r="E11920">
        <v>506.4</v>
      </c>
      <c r="F11920">
        <v>491.51</v>
      </c>
      <c r="G11920">
        <v>395.02</v>
      </c>
      <c r="H11920">
        <v>706.91</v>
      </c>
      <c r="I11920">
        <v>0</v>
      </c>
      <c r="J11920">
        <v>2.54</v>
      </c>
      <c r="K11920">
        <v>6.95</v>
      </c>
    </row>
    <row r="11921" spans="1:11" x14ac:dyDescent="0.25">
      <c r="A11921" s="1">
        <v>42461</v>
      </c>
      <c r="B11921" t="s">
        <v>128</v>
      </c>
      <c r="C11921">
        <v>1020.59</v>
      </c>
      <c r="D11921">
        <v>521.61</v>
      </c>
      <c r="E11921">
        <v>498.98</v>
      </c>
      <c r="F11921">
        <v>488.1</v>
      </c>
      <c r="G11921">
        <v>387.17</v>
      </c>
      <c r="H11921">
        <v>729.95</v>
      </c>
      <c r="I11921">
        <v>0.23</v>
      </c>
      <c r="J11921">
        <v>2.0699999999999998</v>
      </c>
      <c r="K11921">
        <v>8.4600000000000009</v>
      </c>
    </row>
    <row r="11922" spans="1:11" x14ac:dyDescent="0.25">
      <c r="A11922" s="1">
        <v>42461</v>
      </c>
      <c r="B11922" t="s">
        <v>129</v>
      </c>
      <c r="C11922">
        <v>993.31</v>
      </c>
      <c r="D11922">
        <v>561.61</v>
      </c>
      <c r="E11922">
        <v>431.7</v>
      </c>
      <c r="F11922">
        <v>507.08</v>
      </c>
      <c r="G11922">
        <v>427.83</v>
      </c>
      <c r="H11922">
        <v>712.57</v>
      </c>
      <c r="I11922">
        <v>0.47</v>
      </c>
      <c r="J11922">
        <v>1.8</v>
      </c>
      <c r="K11922">
        <v>6.59</v>
      </c>
    </row>
    <row r="11923" spans="1:11" x14ac:dyDescent="0.25">
      <c r="A11923" s="1">
        <v>42461</v>
      </c>
      <c r="B11923" t="s">
        <v>130</v>
      </c>
      <c r="C11923">
        <v>1044</v>
      </c>
      <c r="D11923">
        <v>595.33000000000004</v>
      </c>
      <c r="E11923">
        <v>448.67</v>
      </c>
      <c r="F11923">
        <v>581.99</v>
      </c>
      <c r="G11923">
        <v>453.34</v>
      </c>
      <c r="H11923">
        <v>1025.3800000000001</v>
      </c>
      <c r="I11923">
        <v>0.14000000000000001</v>
      </c>
      <c r="J11923">
        <v>1.1299999999999999</v>
      </c>
      <c r="K11923">
        <v>6.25</v>
      </c>
    </row>
    <row r="11924" spans="1:11" x14ac:dyDescent="0.25">
      <c r="A11924" s="1">
        <v>42461</v>
      </c>
      <c r="B11924" t="s">
        <v>131</v>
      </c>
      <c r="C11924">
        <v>1082.33</v>
      </c>
      <c r="D11924">
        <v>615.83000000000004</v>
      </c>
      <c r="E11924">
        <v>466.5</v>
      </c>
      <c r="F11924">
        <v>574.57000000000005</v>
      </c>
      <c r="G11924">
        <v>447.28</v>
      </c>
      <c r="H11924">
        <v>960.6</v>
      </c>
      <c r="I11924">
        <v>0.51</v>
      </c>
      <c r="J11924">
        <v>1.28</v>
      </c>
      <c r="K11924">
        <v>5.99</v>
      </c>
    </row>
    <row r="11925" spans="1:11" x14ac:dyDescent="0.25">
      <c r="A11925" s="1">
        <v>42461</v>
      </c>
      <c r="B11925" t="s">
        <v>132</v>
      </c>
      <c r="C11925">
        <v>994.32</v>
      </c>
      <c r="D11925">
        <v>567.32000000000005</v>
      </c>
      <c r="E11925">
        <v>427</v>
      </c>
      <c r="F11925">
        <v>486.75</v>
      </c>
      <c r="G11925">
        <v>418.77</v>
      </c>
      <c r="H11925">
        <v>643.86</v>
      </c>
      <c r="I11925">
        <v>-0.28000000000000003</v>
      </c>
      <c r="J11925">
        <v>-0.11</v>
      </c>
      <c r="K11925">
        <v>6.78</v>
      </c>
    </row>
    <row r="11926" spans="1:11" x14ac:dyDescent="0.25">
      <c r="A11926" s="1">
        <v>42461</v>
      </c>
      <c r="B11926" t="s">
        <v>133</v>
      </c>
      <c r="C11926">
        <v>1037.24</v>
      </c>
      <c r="D11926">
        <v>541.74</v>
      </c>
      <c r="E11926">
        <v>495.5</v>
      </c>
      <c r="F11926">
        <v>430.85</v>
      </c>
      <c r="G11926">
        <v>356.57</v>
      </c>
      <c r="H11926">
        <v>605.49</v>
      </c>
      <c r="I11926">
        <v>0.02</v>
      </c>
      <c r="J11926">
        <v>1.1100000000000001</v>
      </c>
      <c r="K11926">
        <v>4.1900000000000004</v>
      </c>
    </row>
    <row r="11927" spans="1:11" x14ac:dyDescent="0.25">
      <c r="A11927" s="1">
        <v>42461</v>
      </c>
      <c r="B11927" t="s">
        <v>134</v>
      </c>
      <c r="C11927">
        <v>997.09</v>
      </c>
      <c r="D11927">
        <v>570.42999999999995</v>
      </c>
      <c r="E11927">
        <v>426.66</v>
      </c>
      <c r="F11927">
        <v>477.84</v>
      </c>
      <c r="G11927">
        <v>424.56</v>
      </c>
      <c r="H11927">
        <v>593.63</v>
      </c>
      <c r="I11927">
        <v>0.3</v>
      </c>
      <c r="J11927">
        <v>2.48</v>
      </c>
      <c r="K11927">
        <v>10.66</v>
      </c>
    </row>
    <row r="11928" spans="1:11" x14ac:dyDescent="0.25">
      <c r="A11928" s="1">
        <v>42461</v>
      </c>
      <c r="B11928" t="s">
        <v>135</v>
      </c>
      <c r="C11928">
        <v>1001.76</v>
      </c>
      <c r="D11928">
        <v>571.02</v>
      </c>
      <c r="E11928">
        <v>430.74</v>
      </c>
      <c r="F11928">
        <v>486.53</v>
      </c>
      <c r="G11928">
        <v>393</v>
      </c>
      <c r="H11928">
        <v>746</v>
      </c>
      <c r="I11928">
        <v>-0.01</v>
      </c>
      <c r="J11928">
        <v>1.36</v>
      </c>
      <c r="K11928">
        <v>7.1</v>
      </c>
    </row>
    <row r="11929" spans="1:11" x14ac:dyDescent="0.25">
      <c r="A11929" s="1">
        <v>42461</v>
      </c>
      <c r="B11929" t="s">
        <v>136</v>
      </c>
      <c r="C11929">
        <v>1039.27</v>
      </c>
      <c r="D11929">
        <v>597.72</v>
      </c>
      <c r="E11929">
        <v>441.55</v>
      </c>
      <c r="F11929">
        <v>546.29</v>
      </c>
      <c r="G11929">
        <v>467.63</v>
      </c>
      <c r="H11929">
        <v>793.37</v>
      </c>
      <c r="I11929">
        <v>0.43</v>
      </c>
      <c r="J11929">
        <v>2.99</v>
      </c>
      <c r="K11929">
        <v>6.99</v>
      </c>
    </row>
    <row r="11930" spans="1:11" x14ac:dyDescent="0.25">
      <c r="A11930" s="1">
        <v>42461</v>
      </c>
      <c r="B11930" t="s">
        <v>137</v>
      </c>
      <c r="C11930">
        <v>939.84</v>
      </c>
      <c r="D11930">
        <v>531.34</v>
      </c>
      <c r="E11930">
        <v>408.5</v>
      </c>
      <c r="F11930">
        <v>495.09</v>
      </c>
      <c r="G11930">
        <v>365.64</v>
      </c>
      <c r="H11930">
        <v>1010.84</v>
      </c>
      <c r="I11930">
        <v>-0.35</v>
      </c>
      <c r="J11930">
        <v>3</v>
      </c>
      <c r="K11930">
        <v>5.36</v>
      </c>
    </row>
    <row r="11931" spans="1:11" x14ac:dyDescent="0.25">
      <c r="A11931" s="1">
        <v>42461</v>
      </c>
      <c r="B11931" t="s">
        <v>138</v>
      </c>
      <c r="C11931">
        <v>956.01</v>
      </c>
      <c r="D11931">
        <v>548.97</v>
      </c>
      <c r="E11931">
        <v>407.04</v>
      </c>
      <c r="F11931">
        <v>635.26</v>
      </c>
      <c r="G11931">
        <v>497.36</v>
      </c>
      <c r="H11931">
        <v>1072.1099999999999</v>
      </c>
      <c r="I11931">
        <v>-0.02</v>
      </c>
      <c r="J11931">
        <v>5.64</v>
      </c>
      <c r="K11931">
        <v>7.28</v>
      </c>
    </row>
    <row r="11932" spans="1:11" x14ac:dyDescent="0.25">
      <c r="A11932" s="1">
        <v>42461</v>
      </c>
      <c r="B11932" t="s">
        <v>139</v>
      </c>
      <c r="C11932">
        <v>914.81</v>
      </c>
      <c r="D11932">
        <v>523.77</v>
      </c>
      <c r="E11932">
        <v>391.04</v>
      </c>
      <c r="F11932">
        <v>528.28</v>
      </c>
      <c r="G11932">
        <v>421.58</v>
      </c>
      <c r="H11932">
        <v>885.68</v>
      </c>
      <c r="I11932">
        <v>0.55000000000000004</v>
      </c>
      <c r="J11932">
        <v>2.13</v>
      </c>
      <c r="K11932">
        <v>7.03</v>
      </c>
    </row>
    <row r="11933" spans="1:11" x14ac:dyDescent="0.25">
      <c r="A11933" s="1">
        <v>42461</v>
      </c>
      <c r="B11933" t="s">
        <v>140</v>
      </c>
      <c r="C11933">
        <v>876.36</v>
      </c>
      <c r="D11933">
        <v>491.92</v>
      </c>
      <c r="E11933">
        <v>384.44</v>
      </c>
      <c r="F11933">
        <v>441.73</v>
      </c>
      <c r="G11933">
        <v>347.5</v>
      </c>
      <c r="H11933">
        <v>715.3</v>
      </c>
      <c r="I11933">
        <v>-0.4</v>
      </c>
      <c r="J11933">
        <v>0.87</v>
      </c>
      <c r="K11933">
        <v>6.57</v>
      </c>
    </row>
    <row r="11934" spans="1:11" x14ac:dyDescent="0.25">
      <c r="A11934" s="1">
        <v>42461</v>
      </c>
      <c r="B11934" t="s">
        <v>141</v>
      </c>
      <c r="C11934">
        <v>969.5</v>
      </c>
      <c r="D11934">
        <v>548.29999999999995</v>
      </c>
      <c r="E11934">
        <v>421.2</v>
      </c>
      <c r="F11934">
        <v>536.03</v>
      </c>
      <c r="G11934">
        <v>436.1</v>
      </c>
      <c r="H11934">
        <v>822.5</v>
      </c>
      <c r="I11934">
        <v>3.27</v>
      </c>
      <c r="J11934">
        <v>3.77</v>
      </c>
      <c r="K11934">
        <v>6.98</v>
      </c>
    </row>
    <row r="11935" spans="1:11" x14ac:dyDescent="0.25">
      <c r="A11935" s="1">
        <v>42461</v>
      </c>
      <c r="B11935" t="s">
        <v>142</v>
      </c>
      <c r="C11935">
        <v>905.66</v>
      </c>
      <c r="D11935">
        <v>496.91</v>
      </c>
      <c r="E11935">
        <v>408.75</v>
      </c>
      <c r="F11935">
        <v>484.24</v>
      </c>
      <c r="G11935">
        <v>370.24</v>
      </c>
      <c r="H11935">
        <v>816.52</v>
      </c>
      <c r="I11935">
        <v>0.17</v>
      </c>
      <c r="J11935">
        <v>5.51</v>
      </c>
      <c r="K11935">
        <v>6.68</v>
      </c>
    </row>
    <row r="11936" spans="1:11" x14ac:dyDescent="0.25">
      <c r="A11936" s="1">
        <v>42461</v>
      </c>
      <c r="B11936" t="s">
        <v>143</v>
      </c>
      <c r="C11936">
        <v>906.13</v>
      </c>
      <c r="D11936">
        <v>514.61</v>
      </c>
      <c r="E11936">
        <v>391.52</v>
      </c>
      <c r="F11936">
        <v>452.79</v>
      </c>
      <c r="G11936">
        <v>380.99</v>
      </c>
      <c r="H11936">
        <v>624.94000000000005</v>
      </c>
      <c r="I11936">
        <v>0.55000000000000004</v>
      </c>
      <c r="J11936">
        <v>1.67</v>
      </c>
      <c r="K11936">
        <v>6.72</v>
      </c>
    </row>
    <row r="11937" spans="1:11" x14ac:dyDescent="0.25">
      <c r="A11937" s="1">
        <v>42461</v>
      </c>
      <c r="B11937" t="s">
        <v>144</v>
      </c>
      <c r="C11937">
        <v>903.15</v>
      </c>
      <c r="D11937">
        <v>496.3</v>
      </c>
      <c r="E11937">
        <v>406.85</v>
      </c>
      <c r="F11937">
        <v>479.95</v>
      </c>
      <c r="G11937">
        <v>370.54</v>
      </c>
      <c r="H11937">
        <v>818.54</v>
      </c>
      <c r="I11937">
        <v>3.13</v>
      </c>
      <c r="J11937">
        <v>4.53</v>
      </c>
      <c r="K11937">
        <v>9.0500000000000007</v>
      </c>
    </row>
    <row r="11938" spans="1:11" x14ac:dyDescent="0.25">
      <c r="A11938" s="1">
        <v>42461</v>
      </c>
      <c r="B11938" t="s">
        <v>145</v>
      </c>
      <c r="C11938">
        <v>931.25</v>
      </c>
      <c r="D11938">
        <v>494.85</v>
      </c>
      <c r="E11938">
        <v>436.4</v>
      </c>
      <c r="F11938">
        <v>492.76</v>
      </c>
      <c r="G11938">
        <v>399.8</v>
      </c>
      <c r="H11938">
        <v>713.39</v>
      </c>
      <c r="I11938">
        <v>3.34</v>
      </c>
      <c r="J11938">
        <v>4.9400000000000004</v>
      </c>
      <c r="K11938">
        <v>6.47</v>
      </c>
    </row>
    <row r="11939" spans="1:11" x14ac:dyDescent="0.25">
      <c r="A11939" s="1">
        <v>42461</v>
      </c>
      <c r="B11939" t="s">
        <v>146</v>
      </c>
      <c r="C11939">
        <v>951.79</v>
      </c>
      <c r="D11939">
        <v>504.75</v>
      </c>
      <c r="E11939">
        <v>447.04</v>
      </c>
      <c r="F11939">
        <v>523.79999999999995</v>
      </c>
      <c r="G11939">
        <v>423.71</v>
      </c>
      <c r="H11939">
        <v>769.29</v>
      </c>
      <c r="I11939">
        <v>0.27</v>
      </c>
      <c r="J11939">
        <v>6.76</v>
      </c>
      <c r="K11939">
        <v>8.9700000000000006</v>
      </c>
    </row>
    <row r="11940" spans="1:11" x14ac:dyDescent="0.25">
      <c r="A11940" s="1">
        <v>42461</v>
      </c>
      <c r="B11940" t="s">
        <v>2</v>
      </c>
      <c r="C11940">
        <v>899.04</v>
      </c>
      <c r="D11940">
        <v>481.31</v>
      </c>
      <c r="E11940">
        <v>417.73</v>
      </c>
      <c r="F11940">
        <v>498.63</v>
      </c>
      <c r="G11940">
        <v>383.19</v>
      </c>
      <c r="H11940">
        <v>805.44</v>
      </c>
      <c r="I11940">
        <v>0.32</v>
      </c>
      <c r="J11940">
        <v>1.92</v>
      </c>
      <c r="K11940">
        <v>6.78</v>
      </c>
    </row>
    <row r="11941" spans="1:11" x14ac:dyDescent="0.25">
      <c r="A11941" s="1">
        <v>42461</v>
      </c>
      <c r="B11941" t="s">
        <v>147</v>
      </c>
      <c r="C11941">
        <v>1091.3900000000001</v>
      </c>
      <c r="D11941">
        <v>537.29999999999995</v>
      </c>
      <c r="E11941">
        <v>554.09</v>
      </c>
      <c r="F11941">
        <v>497.35</v>
      </c>
      <c r="G11941">
        <v>378.58</v>
      </c>
      <c r="H11941">
        <v>757.77</v>
      </c>
      <c r="I11941">
        <v>0.02</v>
      </c>
      <c r="J11941">
        <v>0.9</v>
      </c>
      <c r="K11941">
        <v>4.24</v>
      </c>
    </row>
    <row r="11942" spans="1:11" x14ac:dyDescent="0.25">
      <c r="A11942" s="1">
        <v>42461</v>
      </c>
      <c r="B11942" t="s">
        <v>148</v>
      </c>
      <c r="C11942">
        <v>1056.5999999999999</v>
      </c>
      <c r="D11942">
        <v>526.47</v>
      </c>
      <c r="E11942">
        <v>530.13</v>
      </c>
      <c r="F11942">
        <v>477.18</v>
      </c>
      <c r="G11942">
        <v>387.08</v>
      </c>
      <c r="H11942">
        <v>670.8</v>
      </c>
      <c r="I11942">
        <v>-0.18</v>
      </c>
      <c r="J11942">
        <v>1.08</v>
      </c>
      <c r="K11942">
        <v>7.04</v>
      </c>
    </row>
    <row r="11943" spans="1:11" x14ac:dyDescent="0.25">
      <c r="A11943" s="1">
        <v>42461</v>
      </c>
      <c r="B11943" t="s">
        <v>149</v>
      </c>
      <c r="C11943">
        <v>1014.62</v>
      </c>
      <c r="D11943">
        <v>502.33</v>
      </c>
      <c r="E11943">
        <v>512.29</v>
      </c>
      <c r="F11943">
        <v>485.26</v>
      </c>
      <c r="G11943">
        <v>392.99</v>
      </c>
      <c r="H11943">
        <v>682.64</v>
      </c>
      <c r="I11943">
        <v>0.2</v>
      </c>
      <c r="J11943">
        <v>1.84</v>
      </c>
      <c r="K11943">
        <v>8.17</v>
      </c>
    </row>
    <row r="11944" spans="1:11" x14ac:dyDescent="0.25">
      <c r="A11944" s="1">
        <v>42461</v>
      </c>
      <c r="B11944" t="s">
        <v>150</v>
      </c>
      <c r="C11944">
        <v>1070.1199999999999</v>
      </c>
      <c r="D11944">
        <v>532.74</v>
      </c>
      <c r="E11944">
        <v>537.38</v>
      </c>
      <c r="F11944">
        <v>579.73</v>
      </c>
      <c r="G11944">
        <v>442.36</v>
      </c>
      <c r="H11944">
        <v>893.99</v>
      </c>
      <c r="I11944">
        <v>0.28000000000000003</v>
      </c>
      <c r="J11944">
        <v>1.4</v>
      </c>
      <c r="K11944">
        <v>8.2100000000000009</v>
      </c>
    </row>
    <row r="11945" spans="1:11" x14ac:dyDescent="0.25">
      <c r="A11945" s="1">
        <v>42461</v>
      </c>
      <c r="B11945" t="s">
        <v>151</v>
      </c>
      <c r="C11945">
        <v>982.91</v>
      </c>
      <c r="D11945">
        <v>543.27</v>
      </c>
      <c r="E11945">
        <v>439.64</v>
      </c>
      <c r="F11945">
        <v>446.19</v>
      </c>
      <c r="G11945">
        <v>351</v>
      </c>
      <c r="H11945">
        <v>711.93</v>
      </c>
      <c r="I11945">
        <v>0.24</v>
      </c>
      <c r="J11945">
        <v>3.24</v>
      </c>
      <c r="K11945">
        <v>9.31</v>
      </c>
    </row>
    <row r="11946" spans="1:11" x14ac:dyDescent="0.25">
      <c r="A11946" s="1">
        <v>42461</v>
      </c>
      <c r="B11946" t="s">
        <v>152</v>
      </c>
      <c r="C11946">
        <v>981.24</v>
      </c>
      <c r="D11946">
        <v>573.9</v>
      </c>
      <c r="E11946">
        <v>407.34</v>
      </c>
      <c r="F11946">
        <v>461.37</v>
      </c>
      <c r="G11946">
        <v>397.2</v>
      </c>
      <c r="H11946">
        <v>626.75</v>
      </c>
      <c r="I11946">
        <v>0.72</v>
      </c>
      <c r="J11946">
        <v>2.4500000000000002</v>
      </c>
      <c r="K11946">
        <v>7.38</v>
      </c>
    </row>
    <row r="11947" spans="1:11" x14ac:dyDescent="0.25">
      <c r="A11947" s="1">
        <v>42461</v>
      </c>
      <c r="B11947" t="s">
        <v>153</v>
      </c>
      <c r="C11947">
        <v>991.45</v>
      </c>
      <c r="D11947">
        <v>548.99</v>
      </c>
      <c r="E11947">
        <v>442.46</v>
      </c>
      <c r="F11947">
        <v>565.71</v>
      </c>
      <c r="G11947">
        <v>480.02</v>
      </c>
      <c r="H11947">
        <v>758.37</v>
      </c>
      <c r="I11947">
        <v>0.36</v>
      </c>
      <c r="J11947">
        <v>1.1200000000000001</v>
      </c>
      <c r="K11947">
        <v>5.98</v>
      </c>
    </row>
    <row r="11948" spans="1:11" x14ac:dyDescent="0.25">
      <c r="A11948" s="1">
        <v>42461</v>
      </c>
      <c r="B11948" t="s">
        <v>154</v>
      </c>
      <c r="C11948">
        <v>974.76</v>
      </c>
      <c r="D11948">
        <v>546.74</v>
      </c>
      <c r="E11948">
        <v>428.02</v>
      </c>
      <c r="F11948">
        <v>514.83000000000004</v>
      </c>
      <c r="G11948">
        <v>423.05</v>
      </c>
      <c r="H11948">
        <v>777.56</v>
      </c>
      <c r="I11948">
        <v>0.54</v>
      </c>
      <c r="J11948">
        <v>1.7</v>
      </c>
      <c r="K11948">
        <v>6.49</v>
      </c>
    </row>
    <row r="11949" spans="1:11" x14ac:dyDescent="0.25">
      <c r="A11949" s="1">
        <v>42461</v>
      </c>
      <c r="B11949" t="s">
        <v>155</v>
      </c>
      <c r="C11949">
        <v>1030.02</v>
      </c>
      <c r="D11949">
        <v>590.89</v>
      </c>
      <c r="E11949">
        <v>439.13</v>
      </c>
      <c r="F11949">
        <v>454.95</v>
      </c>
      <c r="G11949">
        <v>391.8</v>
      </c>
      <c r="H11949">
        <v>616.54999999999995</v>
      </c>
      <c r="I11949">
        <v>0.37</v>
      </c>
      <c r="J11949">
        <v>2.4</v>
      </c>
      <c r="K11949">
        <v>7.01</v>
      </c>
    </row>
    <row r="11950" spans="1:11" x14ac:dyDescent="0.25">
      <c r="A11950" s="1">
        <v>42491</v>
      </c>
      <c r="B11950" t="s">
        <v>1</v>
      </c>
      <c r="C11950">
        <v>997.6</v>
      </c>
      <c r="D11950">
        <v>527.67999999999995</v>
      </c>
      <c r="E11950">
        <v>469.92</v>
      </c>
      <c r="F11950">
        <v>499.39</v>
      </c>
      <c r="G11950">
        <v>399.73</v>
      </c>
      <c r="H11950">
        <v>741.61</v>
      </c>
      <c r="I11950">
        <v>0.83</v>
      </c>
      <c r="J11950">
        <v>3.55</v>
      </c>
      <c r="K11950">
        <v>6.68</v>
      </c>
    </row>
    <row r="11951" spans="1:11" x14ac:dyDescent="0.25">
      <c r="A11951" s="1">
        <v>42491</v>
      </c>
      <c r="B11951" t="s">
        <v>126</v>
      </c>
      <c r="C11951">
        <v>1013.78</v>
      </c>
      <c r="D11951">
        <v>575.74</v>
      </c>
      <c r="E11951">
        <v>438.04</v>
      </c>
      <c r="F11951">
        <v>505.08</v>
      </c>
      <c r="G11951">
        <v>425.37</v>
      </c>
      <c r="H11951">
        <v>706.3</v>
      </c>
      <c r="I11951">
        <v>0.28999999999999998</v>
      </c>
      <c r="J11951">
        <v>1.85</v>
      </c>
      <c r="K11951">
        <v>8.18</v>
      </c>
    </row>
    <row r="11952" spans="1:11" x14ac:dyDescent="0.25">
      <c r="A11952" s="1">
        <v>42491</v>
      </c>
      <c r="B11952" t="s">
        <v>127</v>
      </c>
      <c r="C11952">
        <v>926.82</v>
      </c>
      <c r="D11952">
        <v>514.79999999999995</v>
      </c>
      <c r="E11952">
        <v>412.02</v>
      </c>
      <c r="F11952">
        <v>500.69</v>
      </c>
      <c r="G11952">
        <v>397.22</v>
      </c>
      <c r="H11952">
        <v>797</v>
      </c>
      <c r="I11952">
        <v>0.28000000000000003</v>
      </c>
      <c r="J11952">
        <v>4.1500000000000004</v>
      </c>
      <c r="K11952">
        <v>6.73</v>
      </c>
    </row>
    <row r="11953" spans="1:11" x14ac:dyDescent="0.25">
      <c r="A11953" s="1">
        <v>42491</v>
      </c>
      <c r="B11953" t="s">
        <v>113</v>
      </c>
      <c r="C11953">
        <v>1044.07</v>
      </c>
      <c r="D11953">
        <v>519.28</v>
      </c>
      <c r="E11953">
        <v>524.79</v>
      </c>
      <c r="F11953">
        <v>499.71</v>
      </c>
      <c r="G11953">
        <v>394.07</v>
      </c>
      <c r="H11953">
        <v>732.57</v>
      </c>
      <c r="I11953">
        <v>1.67</v>
      </c>
      <c r="J11953">
        <v>4.25</v>
      </c>
      <c r="K11953">
        <v>5.8</v>
      </c>
    </row>
    <row r="11954" spans="1:11" x14ac:dyDescent="0.25">
      <c r="A11954" s="1">
        <v>42491</v>
      </c>
      <c r="B11954" t="s">
        <v>128</v>
      </c>
      <c r="C11954">
        <v>1021.76</v>
      </c>
      <c r="D11954">
        <v>524.27</v>
      </c>
      <c r="E11954">
        <v>497.49</v>
      </c>
      <c r="F11954">
        <v>488.64</v>
      </c>
      <c r="G11954">
        <v>389.15</v>
      </c>
      <c r="H11954">
        <v>727.76</v>
      </c>
      <c r="I11954">
        <v>0.11</v>
      </c>
      <c r="J11954">
        <v>2.19</v>
      </c>
      <c r="K11954">
        <v>8.06</v>
      </c>
    </row>
    <row r="11955" spans="1:11" x14ac:dyDescent="0.25">
      <c r="A11955" s="1">
        <v>42491</v>
      </c>
      <c r="B11955" t="s">
        <v>129</v>
      </c>
      <c r="C11955">
        <v>998.86</v>
      </c>
      <c r="D11955">
        <v>563.73</v>
      </c>
      <c r="E11955">
        <v>435.13</v>
      </c>
      <c r="F11955">
        <v>509.92</v>
      </c>
      <c r="G11955">
        <v>429.45</v>
      </c>
      <c r="H11955">
        <v>718.2</v>
      </c>
      <c r="I11955">
        <v>0.56000000000000005</v>
      </c>
      <c r="J11955">
        <v>2.37</v>
      </c>
      <c r="K11955">
        <v>6.91</v>
      </c>
    </row>
    <row r="11956" spans="1:11" x14ac:dyDescent="0.25">
      <c r="A11956" s="1">
        <v>42491</v>
      </c>
      <c r="B11956" t="s">
        <v>130</v>
      </c>
      <c r="C11956">
        <v>1072.8399999999999</v>
      </c>
      <c r="D11956">
        <v>597.54999999999995</v>
      </c>
      <c r="E11956">
        <v>475.29</v>
      </c>
      <c r="F11956">
        <v>598.05999999999995</v>
      </c>
      <c r="G11956">
        <v>455.02</v>
      </c>
      <c r="H11956">
        <v>1086.18</v>
      </c>
      <c r="I11956">
        <v>2.76</v>
      </c>
      <c r="J11956">
        <v>3.93</v>
      </c>
      <c r="K11956">
        <v>5.39</v>
      </c>
    </row>
    <row r="11957" spans="1:11" x14ac:dyDescent="0.25">
      <c r="A11957" s="1">
        <v>42491</v>
      </c>
      <c r="B11957" t="s">
        <v>131</v>
      </c>
      <c r="C11957">
        <v>1081.7</v>
      </c>
      <c r="D11957">
        <v>615.07000000000005</v>
      </c>
      <c r="E11957">
        <v>466.63</v>
      </c>
      <c r="F11957">
        <v>574.23</v>
      </c>
      <c r="G11957">
        <v>446.75</v>
      </c>
      <c r="H11957">
        <v>960.89</v>
      </c>
      <c r="I11957">
        <v>-0.06</v>
      </c>
      <c r="J11957">
        <v>1.22</v>
      </c>
      <c r="K11957">
        <v>5.93</v>
      </c>
    </row>
    <row r="11958" spans="1:11" x14ac:dyDescent="0.25">
      <c r="A11958" s="1">
        <v>42491</v>
      </c>
      <c r="B11958" t="s">
        <v>132</v>
      </c>
      <c r="C11958">
        <v>990.28</v>
      </c>
      <c r="D11958">
        <v>563.19000000000005</v>
      </c>
      <c r="E11958">
        <v>427.09</v>
      </c>
      <c r="F11958">
        <v>484.75</v>
      </c>
      <c r="G11958">
        <v>415.71</v>
      </c>
      <c r="H11958">
        <v>643.99</v>
      </c>
      <c r="I11958">
        <v>-0.41</v>
      </c>
      <c r="J11958">
        <v>-0.52</v>
      </c>
      <c r="K11958">
        <v>5.8</v>
      </c>
    </row>
    <row r="11959" spans="1:11" x14ac:dyDescent="0.25">
      <c r="A11959" s="1">
        <v>42491</v>
      </c>
      <c r="B11959" t="s">
        <v>133</v>
      </c>
      <c r="C11959">
        <v>1037.96</v>
      </c>
      <c r="D11959">
        <v>545.41</v>
      </c>
      <c r="E11959">
        <v>492.55</v>
      </c>
      <c r="F11959">
        <v>431.15</v>
      </c>
      <c r="G11959">
        <v>358.96</v>
      </c>
      <c r="H11959">
        <v>601.86</v>
      </c>
      <c r="I11959">
        <v>7.0000000000000007E-2</v>
      </c>
      <c r="J11959">
        <v>1.18</v>
      </c>
      <c r="K11959">
        <v>4.29</v>
      </c>
    </row>
    <row r="11960" spans="1:11" x14ac:dyDescent="0.25">
      <c r="A11960" s="1">
        <v>42491</v>
      </c>
      <c r="B11960" t="s">
        <v>134</v>
      </c>
      <c r="C11960">
        <v>1001.17</v>
      </c>
      <c r="D11960">
        <v>573.05999999999995</v>
      </c>
      <c r="E11960">
        <v>428.11</v>
      </c>
      <c r="F11960">
        <v>479.8</v>
      </c>
      <c r="G11960">
        <v>426.51</v>
      </c>
      <c r="H11960">
        <v>595.65</v>
      </c>
      <c r="I11960">
        <v>0.41</v>
      </c>
      <c r="J11960">
        <v>2.9</v>
      </c>
      <c r="K11960">
        <v>11.19</v>
      </c>
    </row>
    <row r="11961" spans="1:11" x14ac:dyDescent="0.25">
      <c r="A11961" s="1">
        <v>42491</v>
      </c>
      <c r="B11961" t="s">
        <v>135</v>
      </c>
      <c r="C11961">
        <v>1003.86</v>
      </c>
      <c r="D11961">
        <v>571.77</v>
      </c>
      <c r="E11961">
        <v>432.09</v>
      </c>
      <c r="F11961">
        <v>487.55</v>
      </c>
      <c r="G11961">
        <v>393.51</v>
      </c>
      <c r="H11961">
        <v>748.31</v>
      </c>
      <c r="I11961">
        <v>0.21</v>
      </c>
      <c r="J11961">
        <v>1.57</v>
      </c>
      <c r="K11961">
        <v>7.52</v>
      </c>
    </row>
    <row r="11962" spans="1:11" x14ac:dyDescent="0.25">
      <c r="A11962" s="1">
        <v>42491</v>
      </c>
      <c r="B11962" t="s">
        <v>136</v>
      </c>
      <c r="C11962">
        <v>1039.26</v>
      </c>
      <c r="D11962">
        <v>596.19000000000005</v>
      </c>
      <c r="E11962">
        <v>443.07</v>
      </c>
      <c r="F11962">
        <v>546.29</v>
      </c>
      <c r="G11962">
        <v>466.41</v>
      </c>
      <c r="H11962">
        <v>796.07</v>
      </c>
      <c r="I11962">
        <v>0</v>
      </c>
      <c r="J11962">
        <v>2.99</v>
      </c>
      <c r="K11962">
        <v>7.17</v>
      </c>
    </row>
    <row r="11963" spans="1:11" x14ac:dyDescent="0.25">
      <c r="A11963" s="1">
        <v>42491</v>
      </c>
      <c r="B11963" t="s">
        <v>137</v>
      </c>
      <c r="C11963">
        <v>942.98</v>
      </c>
      <c r="D11963">
        <v>536.54999999999995</v>
      </c>
      <c r="E11963">
        <v>406.43</v>
      </c>
      <c r="F11963">
        <v>496.72</v>
      </c>
      <c r="G11963">
        <v>369.22</v>
      </c>
      <c r="H11963">
        <v>1005.68</v>
      </c>
      <c r="I11963">
        <v>0.33</v>
      </c>
      <c r="J11963">
        <v>3.34</v>
      </c>
      <c r="K11963">
        <v>5.73</v>
      </c>
    </row>
    <row r="11964" spans="1:11" x14ac:dyDescent="0.25">
      <c r="A11964" s="1">
        <v>42491</v>
      </c>
      <c r="B11964" t="s">
        <v>138</v>
      </c>
      <c r="C11964">
        <v>960.09</v>
      </c>
      <c r="D11964">
        <v>551.69000000000005</v>
      </c>
      <c r="E11964">
        <v>408.4</v>
      </c>
      <c r="F11964">
        <v>637.99</v>
      </c>
      <c r="G11964">
        <v>499.8</v>
      </c>
      <c r="H11964">
        <v>1075.6500000000001</v>
      </c>
      <c r="I11964">
        <v>0.43</v>
      </c>
      <c r="J11964">
        <v>6.09</v>
      </c>
      <c r="K11964">
        <v>7.42</v>
      </c>
    </row>
    <row r="11965" spans="1:11" x14ac:dyDescent="0.25">
      <c r="A11965" s="1">
        <v>42491</v>
      </c>
      <c r="B11965" t="s">
        <v>139</v>
      </c>
      <c r="C11965">
        <v>917.52</v>
      </c>
      <c r="D11965">
        <v>523.82000000000005</v>
      </c>
      <c r="E11965">
        <v>393.7</v>
      </c>
      <c r="F11965">
        <v>529.86</v>
      </c>
      <c r="G11965">
        <v>421.62</v>
      </c>
      <c r="H11965">
        <v>891.7</v>
      </c>
      <c r="I11965">
        <v>0.3</v>
      </c>
      <c r="J11965">
        <v>2.44</v>
      </c>
      <c r="K11965">
        <v>6.86</v>
      </c>
    </row>
    <row r="11966" spans="1:11" x14ac:dyDescent="0.25">
      <c r="A11966" s="1">
        <v>42491</v>
      </c>
      <c r="B11966" t="s">
        <v>140</v>
      </c>
      <c r="C11966">
        <v>876.36</v>
      </c>
      <c r="D11966">
        <v>493.7</v>
      </c>
      <c r="E11966">
        <v>382.66</v>
      </c>
      <c r="F11966">
        <v>441.73</v>
      </c>
      <c r="G11966">
        <v>348.79</v>
      </c>
      <c r="H11966">
        <v>712.01</v>
      </c>
      <c r="I11966">
        <v>0</v>
      </c>
      <c r="J11966">
        <v>0.87</v>
      </c>
      <c r="K11966">
        <v>6.52</v>
      </c>
    </row>
    <row r="11967" spans="1:11" x14ac:dyDescent="0.25">
      <c r="A11967" s="1">
        <v>42491</v>
      </c>
      <c r="B11967" t="s">
        <v>141</v>
      </c>
      <c r="C11967">
        <v>967.1</v>
      </c>
      <c r="D11967">
        <v>545.80999999999995</v>
      </c>
      <c r="E11967">
        <v>421.29</v>
      </c>
      <c r="F11967">
        <v>534.69000000000005</v>
      </c>
      <c r="G11967">
        <v>434.09</v>
      </c>
      <c r="H11967">
        <v>822.67</v>
      </c>
      <c r="I11967">
        <v>-0.25</v>
      </c>
      <c r="J11967">
        <v>3.52</v>
      </c>
      <c r="K11967">
        <v>6.49</v>
      </c>
    </row>
    <row r="11968" spans="1:11" x14ac:dyDescent="0.25">
      <c r="A11968" s="1">
        <v>42491</v>
      </c>
      <c r="B11968" t="s">
        <v>142</v>
      </c>
      <c r="C11968">
        <v>909.39</v>
      </c>
      <c r="D11968">
        <v>500.15</v>
      </c>
      <c r="E11968">
        <v>409.24</v>
      </c>
      <c r="F11968">
        <v>486.23</v>
      </c>
      <c r="G11968">
        <v>372.68</v>
      </c>
      <c r="H11968">
        <v>817.5</v>
      </c>
      <c r="I11968">
        <v>0.41</v>
      </c>
      <c r="J11968">
        <v>5.94</v>
      </c>
      <c r="K11968">
        <v>7.33</v>
      </c>
    </row>
    <row r="11969" spans="1:11" x14ac:dyDescent="0.25">
      <c r="A11969" s="1">
        <v>42491</v>
      </c>
      <c r="B11969" t="s">
        <v>143</v>
      </c>
      <c r="C11969">
        <v>906.11</v>
      </c>
      <c r="D11969">
        <v>515.92999999999995</v>
      </c>
      <c r="E11969">
        <v>390.18</v>
      </c>
      <c r="F11969">
        <v>452.79</v>
      </c>
      <c r="G11969">
        <v>381.98</v>
      </c>
      <c r="H11969">
        <v>622.82000000000005</v>
      </c>
      <c r="I11969">
        <v>0</v>
      </c>
      <c r="J11969">
        <v>1.67</v>
      </c>
      <c r="K11969">
        <v>6.42</v>
      </c>
    </row>
    <row r="11970" spans="1:11" x14ac:dyDescent="0.25">
      <c r="A11970" s="1">
        <v>42491</v>
      </c>
      <c r="B11970" t="s">
        <v>144</v>
      </c>
      <c r="C11970">
        <v>901.05</v>
      </c>
      <c r="D11970">
        <v>495.3</v>
      </c>
      <c r="E11970">
        <v>405.75</v>
      </c>
      <c r="F11970">
        <v>478.85</v>
      </c>
      <c r="G11970">
        <v>369.8</v>
      </c>
      <c r="H11970">
        <v>816.33</v>
      </c>
      <c r="I11970">
        <v>-0.23</v>
      </c>
      <c r="J11970">
        <v>4.29</v>
      </c>
      <c r="K11970">
        <v>7.75</v>
      </c>
    </row>
    <row r="11971" spans="1:11" x14ac:dyDescent="0.25">
      <c r="A11971" s="1">
        <v>42491</v>
      </c>
      <c r="B11971" t="s">
        <v>145</v>
      </c>
      <c r="C11971">
        <v>935.13</v>
      </c>
      <c r="D11971">
        <v>498.99</v>
      </c>
      <c r="E11971">
        <v>436.14</v>
      </c>
      <c r="F11971">
        <v>494.82</v>
      </c>
      <c r="G11971">
        <v>403.16</v>
      </c>
      <c r="H11971">
        <v>712.96</v>
      </c>
      <c r="I11971">
        <v>0.42</v>
      </c>
      <c r="J11971">
        <v>5.38</v>
      </c>
      <c r="K11971">
        <v>6.69</v>
      </c>
    </row>
    <row r="11972" spans="1:11" x14ac:dyDescent="0.25">
      <c r="A11972" s="1">
        <v>42491</v>
      </c>
      <c r="B11972" t="s">
        <v>146</v>
      </c>
      <c r="C11972">
        <v>952.84</v>
      </c>
      <c r="D11972">
        <v>505.35</v>
      </c>
      <c r="E11972">
        <v>447.49</v>
      </c>
      <c r="F11972">
        <v>524.38</v>
      </c>
      <c r="G11972">
        <v>424.18</v>
      </c>
      <c r="H11972">
        <v>770.06</v>
      </c>
      <c r="I11972">
        <v>0.11</v>
      </c>
      <c r="J11972">
        <v>6.87</v>
      </c>
      <c r="K11972">
        <v>8.49</v>
      </c>
    </row>
    <row r="11973" spans="1:11" x14ac:dyDescent="0.25">
      <c r="A11973" s="1">
        <v>42491</v>
      </c>
      <c r="B11973" t="s">
        <v>2</v>
      </c>
      <c r="C11973">
        <v>899.45</v>
      </c>
      <c r="D11973">
        <v>480.87</v>
      </c>
      <c r="E11973">
        <v>418.58</v>
      </c>
      <c r="F11973">
        <v>498.88</v>
      </c>
      <c r="G11973">
        <v>382.85</v>
      </c>
      <c r="H11973">
        <v>807.05</v>
      </c>
      <c r="I11973">
        <v>0.05</v>
      </c>
      <c r="J11973">
        <v>1.97</v>
      </c>
      <c r="K11973">
        <v>6.8</v>
      </c>
    </row>
    <row r="11974" spans="1:11" x14ac:dyDescent="0.25">
      <c r="A11974" s="1">
        <v>42491</v>
      </c>
      <c r="B11974" t="s">
        <v>147</v>
      </c>
      <c r="C11974">
        <v>1092.43</v>
      </c>
      <c r="D11974">
        <v>537.27</v>
      </c>
      <c r="E11974">
        <v>555.16</v>
      </c>
      <c r="F11974">
        <v>497.85</v>
      </c>
      <c r="G11974">
        <v>378.54</v>
      </c>
      <c r="H11974">
        <v>759.21</v>
      </c>
      <c r="I11974">
        <v>0.1</v>
      </c>
      <c r="J11974">
        <v>1</v>
      </c>
      <c r="K11974">
        <v>0.69</v>
      </c>
    </row>
    <row r="11975" spans="1:11" x14ac:dyDescent="0.25">
      <c r="A11975" s="1">
        <v>42491</v>
      </c>
      <c r="B11975" t="s">
        <v>148</v>
      </c>
      <c r="C11975">
        <v>1091.0999999999999</v>
      </c>
      <c r="D11975">
        <v>523.55999999999995</v>
      </c>
      <c r="E11975">
        <v>567.54</v>
      </c>
      <c r="F11975">
        <v>492.78</v>
      </c>
      <c r="G11975">
        <v>384.95</v>
      </c>
      <c r="H11975">
        <v>718.16</v>
      </c>
      <c r="I11975">
        <v>3.27</v>
      </c>
      <c r="J11975">
        <v>4.3899999999999997</v>
      </c>
      <c r="K11975">
        <v>6.5</v>
      </c>
    </row>
    <row r="11976" spans="1:11" x14ac:dyDescent="0.25">
      <c r="A11976" s="1">
        <v>42491</v>
      </c>
      <c r="B11976" t="s">
        <v>149</v>
      </c>
      <c r="C11976">
        <v>1012.91</v>
      </c>
      <c r="D11976">
        <v>502.35</v>
      </c>
      <c r="E11976">
        <v>510.56</v>
      </c>
      <c r="F11976">
        <v>484.43</v>
      </c>
      <c r="G11976">
        <v>393.03</v>
      </c>
      <c r="H11976">
        <v>680.32</v>
      </c>
      <c r="I11976">
        <v>-0.17</v>
      </c>
      <c r="J11976">
        <v>1.67</v>
      </c>
      <c r="K11976">
        <v>7.52</v>
      </c>
    </row>
    <row r="11977" spans="1:11" x14ac:dyDescent="0.25">
      <c r="A11977" s="1">
        <v>42491</v>
      </c>
      <c r="B11977" t="s">
        <v>150</v>
      </c>
      <c r="C11977">
        <v>1073.8800000000001</v>
      </c>
      <c r="D11977">
        <v>538.30999999999995</v>
      </c>
      <c r="E11977">
        <v>535.57000000000005</v>
      </c>
      <c r="F11977">
        <v>581.75</v>
      </c>
      <c r="G11977">
        <v>447.01</v>
      </c>
      <c r="H11977">
        <v>890.95</v>
      </c>
      <c r="I11977">
        <v>0.35</v>
      </c>
      <c r="J11977">
        <v>1.75</v>
      </c>
      <c r="K11977">
        <v>8.08</v>
      </c>
    </row>
    <row r="11978" spans="1:11" x14ac:dyDescent="0.25">
      <c r="A11978" s="1">
        <v>42491</v>
      </c>
      <c r="B11978" t="s">
        <v>151</v>
      </c>
      <c r="C11978">
        <v>986.39</v>
      </c>
      <c r="D11978">
        <v>547.53</v>
      </c>
      <c r="E11978">
        <v>438.86</v>
      </c>
      <c r="F11978">
        <v>447.75</v>
      </c>
      <c r="G11978">
        <v>353.74</v>
      </c>
      <c r="H11978">
        <v>710.65</v>
      </c>
      <c r="I11978">
        <v>0.35</v>
      </c>
      <c r="J11978">
        <v>3.6</v>
      </c>
      <c r="K11978">
        <v>9.07</v>
      </c>
    </row>
    <row r="11979" spans="1:11" x14ac:dyDescent="0.25">
      <c r="A11979" s="1">
        <v>42491</v>
      </c>
      <c r="B11979" t="s">
        <v>152</v>
      </c>
      <c r="C11979">
        <v>1016.26</v>
      </c>
      <c r="D11979">
        <v>568.62</v>
      </c>
      <c r="E11979">
        <v>447.64</v>
      </c>
      <c r="F11979">
        <v>477.84</v>
      </c>
      <c r="G11979">
        <v>393.55</v>
      </c>
      <c r="H11979">
        <v>688.74</v>
      </c>
      <c r="I11979">
        <v>3.57</v>
      </c>
      <c r="J11979">
        <v>6.11</v>
      </c>
      <c r="K11979">
        <v>10.76</v>
      </c>
    </row>
    <row r="11980" spans="1:11" x14ac:dyDescent="0.25">
      <c r="A11980" s="1">
        <v>42491</v>
      </c>
      <c r="B11980" t="s">
        <v>153</v>
      </c>
      <c r="C11980">
        <v>987.35</v>
      </c>
      <c r="D11980">
        <v>545.77</v>
      </c>
      <c r="E11980">
        <v>441.58</v>
      </c>
      <c r="F11980">
        <v>563.39</v>
      </c>
      <c r="G11980">
        <v>477.19</v>
      </c>
      <c r="H11980">
        <v>756.85</v>
      </c>
      <c r="I11980">
        <v>-0.41</v>
      </c>
      <c r="J11980">
        <v>0.71</v>
      </c>
      <c r="K11980">
        <v>5.4</v>
      </c>
    </row>
    <row r="11981" spans="1:11" x14ac:dyDescent="0.25">
      <c r="A11981" s="1">
        <v>42491</v>
      </c>
      <c r="B11981" t="s">
        <v>154</v>
      </c>
      <c r="C11981">
        <v>978.54</v>
      </c>
      <c r="D11981">
        <v>558.47</v>
      </c>
      <c r="E11981">
        <v>420.07</v>
      </c>
      <c r="F11981">
        <v>516.84</v>
      </c>
      <c r="G11981">
        <v>432.15</v>
      </c>
      <c r="H11981">
        <v>763.1</v>
      </c>
      <c r="I11981">
        <v>0.39</v>
      </c>
      <c r="J11981">
        <v>2.1</v>
      </c>
      <c r="K11981">
        <v>6.72</v>
      </c>
    </row>
    <row r="11982" spans="1:11" x14ac:dyDescent="0.25">
      <c r="A11982" s="1">
        <v>42491</v>
      </c>
      <c r="B11982" t="s">
        <v>155</v>
      </c>
      <c r="C11982">
        <v>1030.74</v>
      </c>
      <c r="D11982">
        <v>591.78</v>
      </c>
      <c r="E11982">
        <v>438.96</v>
      </c>
      <c r="F11982">
        <v>455.27</v>
      </c>
      <c r="G11982">
        <v>392.39</v>
      </c>
      <c r="H11982">
        <v>616.29999999999995</v>
      </c>
      <c r="I11982">
        <v>7.0000000000000007E-2</v>
      </c>
      <c r="J11982">
        <v>2.4700000000000002</v>
      </c>
      <c r="K11982">
        <v>6.62</v>
      </c>
    </row>
    <row r="11983" spans="1:11" x14ac:dyDescent="0.25">
      <c r="A11983" s="1">
        <v>42522</v>
      </c>
      <c r="B11983" t="s">
        <v>1</v>
      </c>
      <c r="C11983">
        <v>1007.75</v>
      </c>
      <c r="D11983">
        <v>528.54999999999995</v>
      </c>
      <c r="E11983">
        <v>479.2</v>
      </c>
      <c r="F11983">
        <v>504.48</v>
      </c>
      <c r="G11983">
        <v>400.37</v>
      </c>
      <c r="H11983">
        <v>756.22</v>
      </c>
      <c r="I11983">
        <v>1.02</v>
      </c>
      <c r="J11983">
        <v>4.5999999999999996</v>
      </c>
      <c r="K11983">
        <v>6.99</v>
      </c>
    </row>
    <row r="11984" spans="1:11" x14ac:dyDescent="0.25">
      <c r="A11984" s="1">
        <v>42522</v>
      </c>
      <c r="B11984" t="s">
        <v>126</v>
      </c>
      <c r="C11984">
        <v>1017.08</v>
      </c>
      <c r="D11984">
        <v>576.24</v>
      </c>
      <c r="E11984">
        <v>440.84</v>
      </c>
      <c r="F11984">
        <v>506.74</v>
      </c>
      <c r="G11984">
        <v>425.76</v>
      </c>
      <c r="H11984">
        <v>710.82</v>
      </c>
      <c r="I11984">
        <v>0.33</v>
      </c>
      <c r="J11984">
        <v>2.19</v>
      </c>
      <c r="K11984">
        <v>7.86</v>
      </c>
    </row>
    <row r="11985" spans="1:11" x14ac:dyDescent="0.25">
      <c r="A11985" s="1">
        <v>42522</v>
      </c>
      <c r="B11985" t="s">
        <v>127</v>
      </c>
      <c r="C11985">
        <v>934.45</v>
      </c>
      <c r="D11985">
        <v>514.75</v>
      </c>
      <c r="E11985">
        <v>419.7</v>
      </c>
      <c r="F11985">
        <v>504.8</v>
      </c>
      <c r="G11985">
        <v>397.18</v>
      </c>
      <c r="H11985">
        <v>811.83</v>
      </c>
      <c r="I11985">
        <v>0.82</v>
      </c>
      <c r="J11985">
        <v>5</v>
      </c>
      <c r="K11985">
        <v>7.06</v>
      </c>
    </row>
    <row r="11986" spans="1:11" x14ac:dyDescent="0.25">
      <c r="A11986" s="1">
        <v>42522</v>
      </c>
      <c r="B11986" t="s">
        <v>113</v>
      </c>
      <c r="C11986">
        <v>1060.18</v>
      </c>
      <c r="D11986">
        <v>521.13</v>
      </c>
      <c r="E11986">
        <v>539.04999999999995</v>
      </c>
      <c r="F11986">
        <v>507.41</v>
      </c>
      <c r="G11986">
        <v>395.49</v>
      </c>
      <c r="H11986">
        <v>752.5</v>
      </c>
      <c r="I11986">
        <v>1.54</v>
      </c>
      <c r="J11986">
        <v>5.85</v>
      </c>
      <c r="K11986">
        <v>6.59</v>
      </c>
    </row>
    <row r="11987" spans="1:11" x14ac:dyDescent="0.25">
      <c r="A11987" s="1">
        <v>42522</v>
      </c>
      <c r="B11987" t="s">
        <v>128</v>
      </c>
      <c r="C11987">
        <v>1032.05</v>
      </c>
      <c r="D11987">
        <v>524.74</v>
      </c>
      <c r="E11987">
        <v>507.31</v>
      </c>
      <c r="F11987">
        <v>493.58</v>
      </c>
      <c r="G11987">
        <v>389.5</v>
      </c>
      <c r="H11987">
        <v>742.1</v>
      </c>
      <c r="I11987">
        <v>1.01</v>
      </c>
      <c r="J11987">
        <v>3.22</v>
      </c>
      <c r="K11987">
        <v>7.89</v>
      </c>
    </row>
    <row r="11988" spans="1:11" x14ac:dyDescent="0.25">
      <c r="A11988" s="1">
        <v>42522</v>
      </c>
      <c r="B11988" t="s">
        <v>129</v>
      </c>
      <c r="C11988">
        <v>999.76</v>
      </c>
      <c r="D11988">
        <v>564.63</v>
      </c>
      <c r="E11988">
        <v>435.13</v>
      </c>
      <c r="F11988">
        <v>510.38</v>
      </c>
      <c r="G11988">
        <v>430.14</v>
      </c>
      <c r="H11988">
        <v>718.2</v>
      </c>
      <c r="I11988">
        <v>0.09</v>
      </c>
      <c r="J11988">
        <v>2.46</v>
      </c>
      <c r="K11988">
        <v>6.33</v>
      </c>
    </row>
    <row r="11989" spans="1:11" x14ac:dyDescent="0.25">
      <c r="A11989" s="1">
        <v>42522</v>
      </c>
      <c r="B11989" t="s">
        <v>130</v>
      </c>
      <c r="C11989">
        <v>1073.77</v>
      </c>
      <c r="D11989">
        <v>598.51</v>
      </c>
      <c r="E11989">
        <v>475.26</v>
      </c>
      <c r="F11989">
        <v>598.59</v>
      </c>
      <c r="G11989">
        <v>455.74</v>
      </c>
      <c r="H11989">
        <v>1086.07</v>
      </c>
      <c r="I11989">
        <v>0.09</v>
      </c>
      <c r="J11989">
        <v>4.0199999999999996</v>
      </c>
      <c r="K11989">
        <v>5.35</v>
      </c>
    </row>
    <row r="11990" spans="1:11" x14ac:dyDescent="0.25">
      <c r="A11990" s="1">
        <v>42522</v>
      </c>
      <c r="B11990" t="s">
        <v>131</v>
      </c>
      <c r="C11990">
        <v>1119.8800000000001</v>
      </c>
      <c r="D11990">
        <v>615.34</v>
      </c>
      <c r="E11990">
        <v>504.54</v>
      </c>
      <c r="F11990">
        <v>594.5</v>
      </c>
      <c r="G11990">
        <v>446.93</v>
      </c>
      <c r="H11990">
        <v>1038.9100000000001</v>
      </c>
      <c r="I11990">
        <v>3.53</v>
      </c>
      <c r="J11990">
        <v>4.79</v>
      </c>
      <c r="K11990">
        <v>5.67</v>
      </c>
    </row>
    <row r="11991" spans="1:11" x14ac:dyDescent="0.25">
      <c r="A11991" s="1">
        <v>42522</v>
      </c>
      <c r="B11991" t="s">
        <v>132</v>
      </c>
      <c r="C11991">
        <v>992.76</v>
      </c>
      <c r="D11991">
        <v>564.39</v>
      </c>
      <c r="E11991">
        <v>428.37</v>
      </c>
      <c r="F11991">
        <v>485.97</v>
      </c>
      <c r="G11991">
        <v>416.63</v>
      </c>
      <c r="H11991">
        <v>645.91999999999996</v>
      </c>
      <c r="I11991">
        <v>0.25</v>
      </c>
      <c r="J11991">
        <v>-0.27</v>
      </c>
      <c r="K11991">
        <v>5.74</v>
      </c>
    </row>
    <row r="11992" spans="1:11" x14ac:dyDescent="0.25">
      <c r="A11992" s="1">
        <v>42522</v>
      </c>
      <c r="B11992" t="s">
        <v>133</v>
      </c>
      <c r="C11992">
        <v>1036.8800000000001</v>
      </c>
      <c r="D11992">
        <v>544.34</v>
      </c>
      <c r="E11992">
        <v>492.54</v>
      </c>
      <c r="F11992">
        <v>430.72</v>
      </c>
      <c r="G11992">
        <v>358.28</v>
      </c>
      <c r="H11992">
        <v>601.86</v>
      </c>
      <c r="I11992">
        <v>-0.1</v>
      </c>
      <c r="J11992">
        <v>1.08</v>
      </c>
      <c r="K11992">
        <v>3.68</v>
      </c>
    </row>
    <row r="11993" spans="1:11" x14ac:dyDescent="0.25">
      <c r="A11993" s="1">
        <v>42522</v>
      </c>
      <c r="B11993" t="s">
        <v>134</v>
      </c>
      <c r="C11993">
        <v>1002.24</v>
      </c>
      <c r="D11993">
        <v>574.12</v>
      </c>
      <c r="E11993">
        <v>428.12</v>
      </c>
      <c r="F11993">
        <v>480.33</v>
      </c>
      <c r="G11993">
        <v>427.32</v>
      </c>
      <c r="H11993">
        <v>595.65</v>
      </c>
      <c r="I11993">
        <v>0.11</v>
      </c>
      <c r="J11993">
        <v>3.02</v>
      </c>
      <c r="K11993">
        <v>10.75</v>
      </c>
    </row>
    <row r="11994" spans="1:11" x14ac:dyDescent="0.25">
      <c r="A11994" s="1">
        <v>42522</v>
      </c>
      <c r="B11994" t="s">
        <v>135</v>
      </c>
      <c r="C11994">
        <v>1000.77</v>
      </c>
      <c r="D11994">
        <v>568.66</v>
      </c>
      <c r="E11994">
        <v>432.11</v>
      </c>
      <c r="F11994">
        <v>486.04</v>
      </c>
      <c r="G11994">
        <v>391.39</v>
      </c>
      <c r="H11994">
        <v>748.31</v>
      </c>
      <c r="I11994">
        <v>-0.31</v>
      </c>
      <c r="J11994">
        <v>1.25</v>
      </c>
      <c r="K11994">
        <v>6.9</v>
      </c>
    </row>
    <row r="11995" spans="1:11" x14ac:dyDescent="0.25">
      <c r="A11995" s="1">
        <v>42522</v>
      </c>
      <c r="B11995" t="s">
        <v>136</v>
      </c>
      <c r="C11995">
        <v>1037.03</v>
      </c>
      <c r="D11995">
        <v>595.38</v>
      </c>
      <c r="E11995">
        <v>441.65</v>
      </c>
      <c r="F11995">
        <v>545.14</v>
      </c>
      <c r="G11995">
        <v>465.8</v>
      </c>
      <c r="H11995">
        <v>793.52</v>
      </c>
      <c r="I11995">
        <v>-0.21</v>
      </c>
      <c r="J11995">
        <v>2.77</v>
      </c>
      <c r="K11995">
        <v>6.9</v>
      </c>
    </row>
    <row r="11996" spans="1:11" x14ac:dyDescent="0.25">
      <c r="A11996" s="1">
        <v>42522</v>
      </c>
      <c r="B11996" t="s">
        <v>137</v>
      </c>
      <c r="C11996">
        <v>945.48</v>
      </c>
      <c r="D11996">
        <v>536.99</v>
      </c>
      <c r="E11996">
        <v>408.49</v>
      </c>
      <c r="F11996">
        <v>498.06</v>
      </c>
      <c r="G11996">
        <v>369.52</v>
      </c>
      <c r="H11996">
        <v>1010.81</v>
      </c>
      <c r="I11996">
        <v>0.27</v>
      </c>
      <c r="J11996">
        <v>3.62</v>
      </c>
      <c r="K11996">
        <v>5.53</v>
      </c>
    </row>
    <row r="11997" spans="1:11" x14ac:dyDescent="0.25">
      <c r="A11997" s="1">
        <v>42522</v>
      </c>
      <c r="B11997" t="s">
        <v>138</v>
      </c>
      <c r="C11997">
        <v>957.68</v>
      </c>
      <c r="D11997">
        <v>549.28</v>
      </c>
      <c r="E11997">
        <v>408.4</v>
      </c>
      <c r="F11997">
        <v>636.4</v>
      </c>
      <c r="G11997">
        <v>497.65</v>
      </c>
      <c r="H11997">
        <v>1075.6500000000001</v>
      </c>
      <c r="I11997">
        <v>-0.25</v>
      </c>
      <c r="J11997">
        <v>5.83</v>
      </c>
      <c r="K11997">
        <v>6.96</v>
      </c>
    </row>
    <row r="11998" spans="1:11" x14ac:dyDescent="0.25">
      <c r="A11998" s="1">
        <v>42522</v>
      </c>
      <c r="B11998" t="s">
        <v>139</v>
      </c>
      <c r="C11998">
        <v>949.67</v>
      </c>
      <c r="D11998">
        <v>523.71</v>
      </c>
      <c r="E11998">
        <v>425.96</v>
      </c>
      <c r="F11998">
        <v>548.41</v>
      </c>
      <c r="G11998">
        <v>421.53</v>
      </c>
      <c r="H11998">
        <v>964.73</v>
      </c>
      <c r="I11998">
        <v>3.5</v>
      </c>
      <c r="J11998">
        <v>6.02</v>
      </c>
      <c r="K11998">
        <v>10.55</v>
      </c>
    </row>
    <row r="11999" spans="1:11" x14ac:dyDescent="0.25">
      <c r="A11999" s="1">
        <v>42522</v>
      </c>
      <c r="B11999" t="s">
        <v>140</v>
      </c>
      <c r="C11999">
        <v>874.97</v>
      </c>
      <c r="D11999">
        <v>492.31</v>
      </c>
      <c r="E11999">
        <v>382.66</v>
      </c>
      <c r="F11999">
        <v>441.02</v>
      </c>
      <c r="G11999">
        <v>347.78</v>
      </c>
      <c r="H11999">
        <v>712.01</v>
      </c>
      <c r="I11999">
        <v>-0.16</v>
      </c>
      <c r="J11999">
        <v>0.71</v>
      </c>
      <c r="K11999">
        <v>6.08</v>
      </c>
    </row>
    <row r="12000" spans="1:11" x14ac:dyDescent="0.25">
      <c r="A12000" s="1">
        <v>42522</v>
      </c>
      <c r="B12000" t="s">
        <v>141</v>
      </c>
      <c r="C12000">
        <v>971.6</v>
      </c>
      <c r="D12000">
        <v>550.30999999999995</v>
      </c>
      <c r="E12000">
        <v>421.29</v>
      </c>
      <c r="F12000">
        <v>537.20000000000005</v>
      </c>
      <c r="G12000">
        <v>437.7</v>
      </c>
      <c r="H12000">
        <v>822.67</v>
      </c>
      <c r="I12000">
        <v>0.47</v>
      </c>
      <c r="J12000">
        <v>4</v>
      </c>
      <c r="K12000">
        <v>5.17</v>
      </c>
    </row>
    <row r="12001" spans="1:11" x14ac:dyDescent="0.25">
      <c r="A12001" s="1">
        <v>42522</v>
      </c>
      <c r="B12001" t="s">
        <v>142</v>
      </c>
      <c r="C12001">
        <v>908.83</v>
      </c>
      <c r="D12001">
        <v>499.58</v>
      </c>
      <c r="E12001">
        <v>409.25</v>
      </c>
      <c r="F12001">
        <v>485.94</v>
      </c>
      <c r="G12001">
        <v>372.23</v>
      </c>
      <c r="H12001">
        <v>817.5</v>
      </c>
      <c r="I12001">
        <v>-0.06</v>
      </c>
      <c r="J12001">
        <v>5.88</v>
      </c>
      <c r="K12001">
        <v>7.23</v>
      </c>
    </row>
    <row r="12002" spans="1:11" x14ac:dyDescent="0.25">
      <c r="A12002" s="1">
        <v>42522</v>
      </c>
      <c r="B12002" t="s">
        <v>143</v>
      </c>
      <c r="C12002">
        <v>939.92</v>
      </c>
      <c r="D12002">
        <v>516.55999999999995</v>
      </c>
      <c r="E12002">
        <v>423.36</v>
      </c>
      <c r="F12002">
        <v>469.68</v>
      </c>
      <c r="G12002">
        <v>382.43</v>
      </c>
      <c r="H12002">
        <v>675.76</v>
      </c>
      <c r="I12002">
        <v>3.73</v>
      </c>
      <c r="J12002">
        <v>5.46</v>
      </c>
      <c r="K12002">
        <v>7.06</v>
      </c>
    </row>
    <row r="12003" spans="1:11" x14ac:dyDescent="0.25">
      <c r="A12003" s="1">
        <v>42522</v>
      </c>
      <c r="B12003" t="s">
        <v>144</v>
      </c>
      <c r="C12003">
        <v>904.17</v>
      </c>
      <c r="D12003">
        <v>498.44</v>
      </c>
      <c r="E12003">
        <v>405.73</v>
      </c>
      <c r="F12003">
        <v>480.52</v>
      </c>
      <c r="G12003">
        <v>372.13</v>
      </c>
      <c r="H12003">
        <v>816.33</v>
      </c>
      <c r="I12003">
        <v>0.35</v>
      </c>
      <c r="J12003">
        <v>4.66</v>
      </c>
      <c r="K12003">
        <v>5.46</v>
      </c>
    </row>
    <row r="12004" spans="1:11" x14ac:dyDescent="0.25">
      <c r="A12004" s="1">
        <v>42522</v>
      </c>
      <c r="B12004" t="s">
        <v>145</v>
      </c>
      <c r="C12004">
        <v>935.83</v>
      </c>
      <c r="D12004">
        <v>498.16</v>
      </c>
      <c r="E12004">
        <v>437.67</v>
      </c>
      <c r="F12004">
        <v>495.17</v>
      </c>
      <c r="G12004">
        <v>402.47</v>
      </c>
      <c r="H12004">
        <v>715.46</v>
      </c>
      <c r="I12004">
        <v>7.0000000000000007E-2</v>
      </c>
      <c r="J12004">
        <v>5.45</v>
      </c>
      <c r="K12004">
        <v>6.55</v>
      </c>
    </row>
    <row r="12005" spans="1:11" x14ac:dyDescent="0.25">
      <c r="A12005" s="1">
        <v>42522</v>
      </c>
      <c r="B12005" t="s">
        <v>146</v>
      </c>
      <c r="C12005">
        <v>955.79</v>
      </c>
      <c r="D12005">
        <v>508.3</v>
      </c>
      <c r="E12005">
        <v>447.49</v>
      </c>
      <c r="F12005">
        <v>526</v>
      </c>
      <c r="G12005">
        <v>426.68</v>
      </c>
      <c r="H12005">
        <v>770.06</v>
      </c>
      <c r="I12005">
        <v>0.31</v>
      </c>
      <c r="J12005">
        <v>7.2</v>
      </c>
      <c r="K12005">
        <v>8.6300000000000008</v>
      </c>
    </row>
    <row r="12006" spans="1:11" x14ac:dyDescent="0.25">
      <c r="A12006" s="1">
        <v>42522</v>
      </c>
      <c r="B12006" t="s">
        <v>2</v>
      </c>
      <c r="C12006">
        <v>897.41</v>
      </c>
      <c r="D12006">
        <v>478.85</v>
      </c>
      <c r="E12006">
        <v>418.56</v>
      </c>
      <c r="F12006">
        <v>497.73</v>
      </c>
      <c r="G12006">
        <v>381.2</v>
      </c>
      <c r="H12006">
        <v>807.05</v>
      </c>
      <c r="I12006">
        <v>-0.23</v>
      </c>
      <c r="J12006">
        <v>1.74</v>
      </c>
      <c r="K12006">
        <v>3.71</v>
      </c>
    </row>
    <row r="12007" spans="1:11" x14ac:dyDescent="0.25">
      <c r="A12007" s="1">
        <v>42522</v>
      </c>
      <c r="B12007" t="s">
        <v>147</v>
      </c>
      <c r="C12007">
        <v>1149.31</v>
      </c>
      <c r="D12007">
        <v>538.44000000000005</v>
      </c>
      <c r="E12007">
        <v>610.87</v>
      </c>
      <c r="F12007">
        <v>523.79</v>
      </c>
      <c r="G12007">
        <v>379.41</v>
      </c>
      <c r="H12007">
        <v>835.44</v>
      </c>
      <c r="I12007">
        <v>5.21</v>
      </c>
      <c r="J12007">
        <v>6.27</v>
      </c>
      <c r="K12007">
        <v>5.51</v>
      </c>
    </row>
    <row r="12008" spans="1:11" x14ac:dyDescent="0.25">
      <c r="A12008" s="1">
        <v>42522</v>
      </c>
      <c r="B12008" t="s">
        <v>148</v>
      </c>
      <c r="C12008">
        <v>1100.3699999999999</v>
      </c>
      <c r="D12008">
        <v>525.33000000000004</v>
      </c>
      <c r="E12008">
        <v>575.04</v>
      </c>
      <c r="F12008">
        <v>496.97</v>
      </c>
      <c r="G12008">
        <v>386.26</v>
      </c>
      <c r="H12008">
        <v>727.64</v>
      </c>
      <c r="I12008">
        <v>0.85</v>
      </c>
      <c r="J12008">
        <v>5.28</v>
      </c>
      <c r="K12008">
        <v>6.19</v>
      </c>
    </row>
    <row r="12009" spans="1:11" x14ac:dyDescent="0.25">
      <c r="A12009" s="1">
        <v>42522</v>
      </c>
      <c r="B12009" t="s">
        <v>149</v>
      </c>
      <c r="C12009">
        <v>1011.61</v>
      </c>
      <c r="D12009">
        <v>501.2</v>
      </c>
      <c r="E12009">
        <v>510.41</v>
      </c>
      <c r="F12009">
        <v>483.8</v>
      </c>
      <c r="G12009">
        <v>392.13</v>
      </c>
      <c r="H12009">
        <v>680.12</v>
      </c>
      <c r="I12009">
        <v>-0.13</v>
      </c>
      <c r="J12009">
        <v>1.54</v>
      </c>
      <c r="K12009">
        <v>6.94</v>
      </c>
    </row>
    <row r="12010" spans="1:11" x14ac:dyDescent="0.25">
      <c r="A12010" s="1">
        <v>42522</v>
      </c>
      <c r="B12010" t="s">
        <v>150</v>
      </c>
      <c r="C12010">
        <v>1108.32</v>
      </c>
      <c r="D12010">
        <v>537.6</v>
      </c>
      <c r="E12010">
        <v>570.72</v>
      </c>
      <c r="F12010">
        <v>600.42999999999995</v>
      </c>
      <c r="G12010">
        <v>446.43</v>
      </c>
      <c r="H12010">
        <v>949.4</v>
      </c>
      <c r="I12010">
        <v>3.21</v>
      </c>
      <c r="J12010">
        <v>5.0199999999999996</v>
      </c>
      <c r="K12010">
        <v>7.95</v>
      </c>
    </row>
    <row r="12011" spans="1:11" x14ac:dyDescent="0.25">
      <c r="A12011" s="1">
        <v>42522</v>
      </c>
      <c r="B12011" t="s">
        <v>151</v>
      </c>
      <c r="C12011">
        <v>992.84</v>
      </c>
      <c r="D12011">
        <v>551.85</v>
      </c>
      <c r="E12011">
        <v>440.99</v>
      </c>
      <c r="F12011">
        <v>450.66</v>
      </c>
      <c r="G12011">
        <v>356.54</v>
      </c>
      <c r="H12011">
        <v>714.13</v>
      </c>
      <c r="I12011">
        <v>0.65</v>
      </c>
      <c r="J12011">
        <v>4.28</v>
      </c>
      <c r="K12011">
        <v>9.5399999999999991</v>
      </c>
    </row>
    <row r="12012" spans="1:11" x14ac:dyDescent="0.25">
      <c r="A12012" s="1">
        <v>42522</v>
      </c>
      <c r="B12012" t="s">
        <v>152</v>
      </c>
      <c r="C12012">
        <v>1018.45</v>
      </c>
      <c r="D12012">
        <v>570.83000000000004</v>
      </c>
      <c r="E12012">
        <v>447.62</v>
      </c>
      <c r="F12012">
        <v>478.89</v>
      </c>
      <c r="G12012">
        <v>395.08</v>
      </c>
      <c r="H12012">
        <v>688.74</v>
      </c>
      <c r="I12012">
        <v>0.22</v>
      </c>
      <c r="J12012">
        <v>6.34</v>
      </c>
      <c r="K12012">
        <v>7.39</v>
      </c>
    </row>
    <row r="12013" spans="1:11" x14ac:dyDescent="0.25">
      <c r="A12013" s="1">
        <v>42522</v>
      </c>
      <c r="B12013" t="s">
        <v>153</v>
      </c>
      <c r="C12013">
        <v>986.1</v>
      </c>
      <c r="D12013">
        <v>544.5</v>
      </c>
      <c r="E12013">
        <v>441.6</v>
      </c>
      <c r="F12013">
        <v>562.65</v>
      </c>
      <c r="G12013">
        <v>476.09</v>
      </c>
      <c r="H12013">
        <v>756.93</v>
      </c>
      <c r="I12013">
        <v>-0.13</v>
      </c>
      <c r="J12013">
        <v>0.57999999999999996</v>
      </c>
      <c r="K12013">
        <v>5.18</v>
      </c>
    </row>
    <row r="12014" spans="1:11" x14ac:dyDescent="0.25">
      <c r="A12014" s="1">
        <v>42522</v>
      </c>
      <c r="B12014" t="s">
        <v>154</v>
      </c>
      <c r="C12014">
        <v>981.92</v>
      </c>
      <c r="D12014">
        <v>561.85</v>
      </c>
      <c r="E12014">
        <v>420.07</v>
      </c>
      <c r="F12014">
        <v>518.65</v>
      </c>
      <c r="G12014">
        <v>434.74</v>
      </c>
      <c r="H12014">
        <v>763.1</v>
      </c>
      <c r="I12014">
        <v>0.35</v>
      </c>
      <c r="J12014">
        <v>2.4500000000000002</v>
      </c>
      <c r="K12014">
        <v>6.85</v>
      </c>
    </row>
    <row r="12015" spans="1:11" x14ac:dyDescent="0.25">
      <c r="A12015" s="1">
        <v>42522</v>
      </c>
      <c r="B12015" t="s">
        <v>155</v>
      </c>
      <c r="C12015">
        <v>1030.1600000000001</v>
      </c>
      <c r="D12015">
        <v>591.21</v>
      </c>
      <c r="E12015">
        <v>438.95</v>
      </c>
      <c r="F12015">
        <v>455</v>
      </c>
      <c r="G12015">
        <v>392</v>
      </c>
      <c r="H12015">
        <v>616.29999999999995</v>
      </c>
      <c r="I12015">
        <v>-0.06</v>
      </c>
      <c r="J12015">
        <v>2.41</v>
      </c>
      <c r="K12015">
        <v>6.43</v>
      </c>
    </row>
    <row r="12016" spans="1:11" x14ac:dyDescent="0.25">
      <c r="A12016" s="1">
        <v>42552</v>
      </c>
      <c r="B12016" t="s">
        <v>1</v>
      </c>
      <c r="C12016">
        <v>1009.76</v>
      </c>
      <c r="D12016">
        <v>527.97</v>
      </c>
      <c r="E12016">
        <v>481.79</v>
      </c>
      <c r="F12016">
        <v>505.49</v>
      </c>
      <c r="G12016">
        <v>399.93</v>
      </c>
      <c r="H12016">
        <v>760.3</v>
      </c>
      <c r="I12016">
        <v>0.2</v>
      </c>
      <c r="J12016">
        <v>4.8099999999999996</v>
      </c>
      <c r="K12016">
        <v>6.47</v>
      </c>
    </row>
    <row r="12017" spans="1:11" x14ac:dyDescent="0.25">
      <c r="A12017" s="1">
        <v>42552</v>
      </c>
      <c r="B12017" t="s">
        <v>126</v>
      </c>
      <c r="C12017">
        <v>1017.74</v>
      </c>
      <c r="D12017">
        <v>576.79999999999995</v>
      </c>
      <c r="E12017">
        <v>440.94</v>
      </c>
      <c r="F12017">
        <v>507.05</v>
      </c>
      <c r="G12017">
        <v>426.18</v>
      </c>
      <c r="H12017">
        <v>710.97</v>
      </c>
      <c r="I12017">
        <v>0.06</v>
      </c>
      <c r="J12017">
        <v>2.25</v>
      </c>
      <c r="K12017">
        <v>7.13</v>
      </c>
    </row>
    <row r="12018" spans="1:11" x14ac:dyDescent="0.25">
      <c r="A12018" s="1">
        <v>42552</v>
      </c>
      <c r="B12018" t="s">
        <v>127</v>
      </c>
      <c r="C12018">
        <v>938.97</v>
      </c>
      <c r="D12018">
        <v>512.67999999999995</v>
      </c>
      <c r="E12018">
        <v>426.29</v>
      </c>
      <c r="F12018">
        <v>507.22</v>
      </c>
      <c r="G12018">
        <v>395.59</v>
      </c>
      <c r="H12018">
        <v>824.57</v>
      </c>
      <c r="I12018">
        <v>0.48</v>
      </c>
      <c r="J12018">
        <v>5.51</v>
      </c>
      <c r="K12018">
        <v>6.88</v>
      </c>
    </row>
    <row r="12019" spans="1:11" x14ac:dyDescent="0.25">
      <c r="A12019" s="1">
        <v>42552</v>
      </c>
      <c r="B12019" t="s">
        <v>113</v>
      </c>
      <c r="C12019">
        <v>1060.8499999999999</v>
      </c>
      <c r="D12019">
        <v>521.66999999999996</v>
      </c>
      <c r="E12019">
        <v>539.17999999999995</v>
      </c>
      <c r="F12019">
        <v>507.71</v>
      </c>
      <c r="G12019">
        <v>395.88</v>
      </c>
      <c r="H12019">
        <v>752.65</v>
      </c>
      <c r="I12019">
        <v>0.06</v>
      </c>
      <c r="J12019">
        <v>5.92</v>
      </c>
      <c r="K12019">
        <v>6.19</v>
      </c>
    </row>
    <row r="12020" spans="1:11" x14ac:dyDescent="0.25">
      <c r="A12020" s="1">
        <v>42552</v>
      </c>
      <c r="B12020" t="s">
        <v>128</v>
      </c>
      <c r="C12020">
        <v>1034.04</v>
      </c>
      <c r="D12020">
        <v>524.69000000000005</v>
      </c>
      <c r="E12020">
        <v>509.35</v>
      </c>
      <c r="F12020">
        <v>494.51</v>
      </c>
      <c r="G12020">
        <v>389.46</v>
      </c>
      <c r="H12020">
        <v>745.07</v>
      </c>
      <c r="I12020">
        <v>0.19</v>
      </c>
      <c r="J12020">
        <v>3.41</v>
      </c>
      <c r="K12020">
        <v>6.78</v>
      </c>
    </row>
    <row r="12021" spans="1:11" x14ac:dyDescent="0.25">
      <c r="A12021" s="1">
        <v>42552</v>
      </c>
      <c r="B12021" t="s">
        <v>129</v>
      </c>
      <c r="C12021">
        <v>1000.06</v>
      </c>
      <c r="D12021">
        <v>562.73</v>
      </c>
      <c r="E12021">
        <v>437.33</v>
      </c>
      <c r="F12021">
        <v>510.53</v>
      </c>
      <c r="G12021">
        <v>428.68</v>
      </c>
      <c r="H12021">
        <v>721.86</v>
      </c>
      <c r="I12021">
        <v>0.03</v>
      </c>
      <c r="J12021">
        <v>2.4900000000000002</v>
      </c>
      <c r="K12021">
        <v>5.22</v>
      </c>
    </row>
    <row r="12022" spans="1:11" x14ac:dyDescent="0.25">
      <c r="A12022" s="1">
        <v>42552</v>
      </c>
      <c r="B12022" t="s">
        <v>130</v>
      </c>
      <c r="C12022">
        <v>1072.1099999999999</v>
      </c>
      <c r="D12022">
        <v>596.85</v>
      </c>
      <c r="E12022">
        <v>475.26</v>
      </c>
      <c r="F12022">
        <v>597.70000000000005</v>
      </c>
      <c r="G12022">
        <v>454.47</v>
      </c>
      <c r="H12022">
        <v>1086.07</v>
      </c>
      <c r="I12022">
        <v>-0.15</v>
      </c>
      <c r="J12022">
        <v>3.86</v>
      </c>
      <c r="K12022">
        <v>4.88</v>
      </c>
    </row>
    <row r="12023" spans="1:11" x14ac:dyDescent="0.25">
      <c r="A12023" s="1">
        <v>42552</v>
      </c>
      <c r="B12023" t="s">
        <v>131</v>
      </c>
      <c r="C12023">
        <v>1122.8699999999999</v>
      </c>
      <c r="D12023">
        <v>616.70000000000005</v>
      </c>
      <c r="E12023">
        <v>506.17</v>
      </c>
      <c r="F12023">
        <v>596.1</v>
      </c>
      <c r="G12023">
        <v>447.91</v>
      </c>
      <c r="H12023">
        <v>1042.23</v>
      </c>
      <c r="I12023">
        <v>0.27</v>
      </c>
      <c r="J12023">
        <v>5.07</v>
      </c>
      <c r="K12023">
        <v>5.89</v>
      </c>
    </row>
    <row r="12024" spans="1:11" x14ac:dyDescent="0.25">
      <c r="A12024" s="1">
        <v>42552</v>
      </c>
      <c r="B12024" t="s">
        <v>132</v>
      </c>
      <c r="C12024">
        <v>990.08</v>
      </c>
      <c r="D12024">
        <v>561.74</v>
      </c>
      <c r="E12024">
        <v>428.34</v>
      </c>
      <c r="F12024">
        <v>484.65</v>
      </c>
      <c r="G12024">
        <v>414.67</v>
      </c>
      <c r="H12024">
        <v>645.85</v>
      </c>
      <c r="I12024">
        <v>-0.27</v>
      </c>
      <c r="J12024">
        <v>-0.54</v>
      </c>
      <c r="K12024">
        <v>4.8600000000000003</v>
      </c>
    </row>
    <row r="12025" spans="1:11" x14ac:dyDescent="0.25">
      <c r="A12025" s="1">
        <v>42552</v>
      </c>
      <c r="B12025" t="s">
        <v>133</v>
      </c>
      <c r="C12025">
        <v>1030.97</v>
      </c>
      <c r="D12025">
        <v>538.42999999999995</v>
      </c>
      <c r="E12025">
        <v>492.54</v>
      </c>
      <c r="F12025">
        <v>428.27</v>
      </c>
      <c r="G12025">
        <v>354.37</v>
      </c>
      <c r="H12025">
        <v>601.86</v>
      </c>
      <c r="I12025">
        <v>-0.56999999999999995</v>
      </c>
      <c r="J12025">
        <v>0.51</v>
      </c>
      <c r="K12025">
        <v>2.92</v>
      </c>
    </row>
    <row r="12026" spans="1:11" x14ac:dyDescent="0.25">
      <c r="A12026" s="1">
        <v>42552</v>
      </c>
      <c r="B12026" t="s">
        <v>134</v>
      </c>
      <c r="C12026">
        <v>1004.55</v>
      </c>
      <c r="D12026">
        <v>576.42999999999995</v>
      </c>
      <c r="E12026">
        <v>428.12</v>
      </c>
      <c r="F12026">
        <v>481.43</v>
      </c>
      <c r="G12026">
        <v>429.03</v>
      </c>
      <c r="H12026">
        <v>595.65</v>
      </c>
      <c r="I12026">
        <v>0.23</v>
      </c>
      <c r="J12026">
        <v>3.25</v>
      </c>
      <c r="K12026">
        <v>10</v>
      </c>
    </row>
    <row r="12027" spans="1:11" x14ac:dyDescent="0.25">
      <c r="A12027" s="1">
        <v>42552</v>
      </c>
      <c r="B12027" t="s">
        <v>135</v>
      </c>
      <c r="C12027">
        <v>1001.5</v>
      </c>
      <c r="D12027">
        <v>569.57000000000005</v>
      </c>
      <c r="E12027">
        <v>431.93</v>
      </c>
      <c r="F12027">
        <v>486.38</v>
      </c>
      <c r="G12027">
        <v>392.02</v>
      </c>
      <c r="H12027">
        <v>748.01</v>
      </c>
      <c r="I12027">
        <v>7.0000000000000007E-2</v>
      </c>
      <c r="J12027">
        <v>1.32</v>
      </c>
      <c r="K12027">
        <v>6.87</v>
      </c>
    </row>
    <row r="12028" spans="1:11" x14ac:dyDescent="0.25">
      <c r="A12028" s="1">
        <v>42552</v>
      </c>
      <c r="B12028" t="s">
        <v>136</v>
      </c>
      <c r="C12028">
        <v>1042.42</v>
      </c>
      <c r="D12028">
        <v>600.77</v>
      </c>
      <c r="E12028">
        <v>441.65</v>
      </c>
      <c r="F12028">
        <v>547.98</v>
      </c>
      <c r="G12028">
        <v>470.04</v>
      </c>
      <c r="H12028">
        <v>793.52</v>
      </c>
      <c r="I12028">
        <v>0.52</v>
      </c>
      <c r="J12028">
        <v>3.3</v>
      </c>
      <c r="K12028">
        <v>4.9400000000000004</v>
      </c>
    </row>
    <row r="12029" spans="1:11" x14ac:dyDescent="0.25">
      <c r="A12029" s="1">
        <v>42552</v>
      </c>
      <c r="B12029" t="s">
        <v>137</v>
      </c>
      <c r="C12029">
        <v>966.74</v>
      </c>
      <c r="D12029">
        <v>536.86</v>
      </c>
      <c r="E12029">
        <v>429.88</v>
      </c>
      <c r="F12029">
        <v>509.27</v>
      </c>
      <c r="G12029">
        <v>369.44</v>
      </c>
      <c r="H12029">
        <v>1063.78</v>
      </c>
      <c r="I12029">
        <v>2.25</v>
      </c>
      <c r="J12029">
        <v>5.95</v>
      </c>
      <c r="K12029">
        <v>7.73</v>
      </c>
    </row>
    <row r="12030" spans="1:11" x14ac:dyDescent="0.25">
      <c r="A12030" s="1">
        <v>42552</v>
      </c>
      <c r="B12030" t="s">
        <v>138</v>
      </c>
      <c r="C12030">
        <v>957.9</v>
      </c>
      <c r="D12030">
        <v>549.94000000000005</v>
      </c>
      <c r="E12030">
        <v>407.96</v>
      </c>
      <c r="F12030">
        <v>636.52</v>
      </c>
      <c r="G12030">
        <v>498.25</v>
      </c>
      <c r="H12030">
        <v>1074.46</v>
      </c>
      <c r="I12030">
        <v>0.02</v>
      </c>
      <c r="J12030">
        <v>5.85</v>
      </c>
      <c r="K12030">
        <v>7.11</v>
      </c>
    </row>
    <row r="12031" spans="1:11" x14ac:dyDescent="0.25">
      <c r="A12031" s="1">
        <v>42552</v>
      </c>
      <c r="B12031" t="s">
        <v>139</v>
      </c>
      <c r="C12031">
        <v>949.64</v>
      </c>
      <c r="D12031">
        <v>522.39</v>
      </c>
      <c r="E12031">
        <v>427.25</v>
      </c>
      <c r="F12031">
        <v>548.41</v>
      </c>
      <c r="G12031">
        <v>420.48</v>
      </c>
      <c r="H12031">
        <v>967.63</v>
      </c>
      <c r="I12031">
        <v>0</v>
      </c>
      <c r="J12031">
        <v>6.02</v>
      </c>
      <c r="K12031">
        <v>7.06</v>
      </c>
    </row>
    <row r="12032" spans="1:11" x14ac:dyDescent="0.25">
      <c r="A12032" s="1">
        <v>42552</v>
      </c>
      <c r="B12032" t="s">
        <v>140</v>
      </c>
      <c r="C12032">
        <v>875.02</v>
      </c>
      <c r="D12032">
        <v>492.36</v>
      </c>
      <c r="E12032">
        <v>382.66</v>
      </c>
      <c r="F12032">
        <v>441.07</v>
      </c>
      <c r="G12032">
        <v>347.81</v>
      </c>
      <c r="H12032">
        <v>712.01</v>
      </c>
      <c r="I12032">
        <v>0.01</v>
      </c>
      <c r="J12032">
        <v>0.72</v>
      </c>
      <c r="K12032">
        <v>5.72</v>
      </c>
    </row>
    <row r="12033" spans="1:11" x14ac:dyDescent="0.25">
      <c r="A12033" s="1">
        <v>42552</v>
      </c>
      <c r="B12033" t="s">
        <v>141</v>
      </c>
      <c r="C12033">
        <v>972.82</v>
      </c>
      <c r="D12033">
        <v>547.12</v>
      </c>
      <c r="E12033">
        <v>425.7</v>
      </c>
      <c r="F12033">
        <v>537.9</v>
      </c>
      <c r="G12033">
        <v>435.16</v>
      </c>
      <c r="H12033">
        <v>831.31</v>
      </c>
      <c r="I12033">
        <v>0.13</v>
      </c>
      <c r="J12033">
        <v>4.1399999999999997</v>
      </c>
      <c r="K12033">
        <v>4.93</v>
      </c>
    </row>
    <row r="12034" spans="1:11" x14ac:dyDescent="0.25">
      <c r="A12034" s="1">
        <v>42552</v>
      </c>
      <c r="B12034" t="s">
        <v>142</v>
      </c>
      <c r="C12034">
        <v>910.66</v>
      </c>
      <c r="D12034">
        <v>501.41</v>
      </c>
      <c r="E12034">
        <v>409.25</v>
      </c>
      <c r="F12034">
        <v>486.91</v>
      </c>
      <c r="G12034">
        <v>373.61</v>
      </c>
      <c r="H12034">
        <v>817.5</v>
      </c>
      <c r="I12034">
        <v>0.2</v>
      </c>
      <c r="J12034">
        <v>6.09</v>
      </c>
      <c r="K12034">
        <v>7.34</v>
      </c>
    </row>
    <row r="12035" spans="1:11" x14ac:dyDescent="0.25">
      <c r="A12035" s="1">
        <v>42552</v>
      </c>
      <c r="B12035" t="s">
        <v>143</v>
      </c>
      <c r="C12035">
        <v>943.12</v>
      </c>
      <c r="D12035">
        <v>521.35</v>
      </c>
      <c r="E12035">
        <v>421.77</v>
      </c>
      <c r="F12035">
        <v>471.28</v>
      </c>
      <c r="G12035">
        <v>385.99</v>
      </c>
      <c r="H12035">
        <v>673.19</v>
      </c>
      <c r="I12035">
        <v>0.34</v>
      </c>
      <c r="J12035">
        <v>5.82</v>
      </c>
      <c r="K12035">
        <v>7.34</v>
      </c>
    </row>
    <row r="12036" spans="1:11" x14ac:dyDescent="0.25">
      <c r="A12036" s="1">
        <v>42552</v>
      </c>
      <c r="B12036" t="s">
        <v>144</v>
      </c>
      <c r="C12036">
        <v>904.72</v>
      </c>
      <c r="D12036">
        <v>498.99</v>
      </c>
      <c r="E12036">
        <v>405.73</v>
      </c>
      <c r="F12036">
        <v>480.81</v>
      </c>
      <c r="G12036">
        <v>372.54</v>
      </c>
      <c r="H12036">
        <v>816.33</v>
      </c>
      <c r="I12036">
        <v>0.06</v>
      </c>
      <c r="J12036">
        <v>4.72</v>
      </c>
      <c r="K12036">
        <v>5</v>
      </c>
    </row>
    <row r="12037" spans="1:11" x14ac:dyDescent="0.25">
      <c r="A12037" s="1">
        <v>42552</v>
      </c>
      <c r="B12037" t="s">
        <v>145</v>
      </c>
      <c r="C12037">
        <v>939.48</v>
      </c>
      <c r="D12037">
        <v>490.08</v>
      </c>
      <c r="E12037">
        <v>449.4</v>
      </c>
      <c r="F12037">
        <v>497.1</v>
      </c>
      <c r="G12037">
        <v>395.95</v>
      </c>
      <c r="H12037">
        <v>734.63</v>
      </c>
      <c r="I12037">
        <v>0.39</v>
      </c>
      <c r="J12037">
        <v>5.86</v>
      </c>
      <c r="K12037">
        <v>6.84</v>
      </c>
    </row>
    <row r="12038" spans="1:11" x14ac:dyDescent="0.25">
      <c r="A12038" s="1">
        <v>42552</v>
      </c>
      <c r="B12038" t="s">
        <v>146</v>
      </c>
      <c r="C12038">
        <v>955.94</v>
      </c>
      <c r="D12038">
        <v>508.44</v>
      </c>
      <c r="E12038">
        <v>447.5</v>
      </c>
      <c r="F12038">
        <v>526.11</v>
      </c>
      <c r="G12038">
        <v>426.81</v>
      </c>
      <c r="H12038">
        <v>770.06</v>
      </c>
      <c r="I12038">
        <v>0.02</v>
      </c>
      <c r="J12038">
        <v>7.23</v>
      </c>
      <c r="K12038">
        <v>8.09</v>
      </c>
    </row>
    <row r="12039" spans="1:11" x14ac:dyDescent="0.25">
      <c r="A12039" s="1">
        <v>42552</v>
      </c>
      <c r="B12039" t="s">
        <v>2</v>
      </c>
      <c r="C12039">
        <v>903.52</v>
      </c>
      <c r="D12039">
        <v>475.94</v>
      </c>
      <c r="E12039">
        <v>427.58</v>
      </c>
      <c r="F12039">
        <v>501.12</v>
      </c>
      <c r="G12039">
        <v>378.88</v>
      </c>
      <c r="H12039">
        <v>824.4</v>
      </c>
      <c r="I12039">
        <v>0.68</v>
      </c>
      <c r="J12039">
        <v>2.4300000000000002</v>
      </c>
      <c r="K12039">
        <v>3.29</v>
      </c>
    </row>
    <row r="12040" spans="1:11" x14ac:dyDescent="0.25">
      <c r="A12040" s="1">
        <v>42552</v>
      </c>
      <c r="B12040" t="s">
        <v>147</v>
      </c>
      <c r="C12040">
        <v>1149.52</v>
      </c>
      <c r="D12040">
        <v>538.65</v>
      </c>
      <c r="E12040">
        <v>610.87</v>
      </c>
      <c r="F12040">
        <v>523.89</v>
      </c>
      <c r="G12040">
        <v>379.56</v>
      </c>
      <c r="H12040">
        <v>835.44</v>
      </c>
      <c r="I12040">
        <v>0.02</v>
      </c>
      <c r="J12040">
        <v>6.29</v>
      </c>
      <c r="K12040">
        <v>5.35</v>
      </c>
    </row>
    <row r="12041" spans="1:11" x14ac:dyDescent="0.25">
      <c r="A12041" s="1">
        <v>42552</v>
      </c>
      <c r="B12041" t="s">
        <v>148</v>
      </c>
      <c r="C12041">
        <v>1101.0899999999999</v>
      </c>
      <c r="D12041">
        <v>526.52</v>
      </c>
      <c r="E12041">
        <v>574.57000000000005</v>
      </c>
      <c r="F12041">
        <v>497.32</v>
      </c>
      <c r="G12041">
        <v>387.14</v>
      </c>
      <c r="H12041">
        <v>727.06</v>
      </c>
      <c r="I12041">
        <v>7.0000000000000007E-2</v>
      </c>
      <c r="J12041">
        <v>5.35</v>
      </c>
      <c r="K12041">
        <v>5.79</v>
      </c>
    </row>
    <row r="12042" spans="1:11" x14ac:dyDescent="0.25">
      <c r="A12042" s="1">
        <v>42552</v>
      </c>
      <c r="B12042" t="s">
        <v>149</v>
      </c>
      <c r="C12042">
        <v>1011.38</v>
      </c>
      <c r="D12042">
        <v>501.08</v>
      </c>
      <c r="E12042">
        <v>510.3</v>
      </c>
      <c r="F12042">
        <v>483.7</v>
      </c>
      <c r="G12042">
        <v>392.01</v>
      </c>
      <c r="H12042">
        <v>679.98</v>
      </c>
      <c r="I12042">
        <v>-0.02</v>
      </c>
      <c r="J12042">
        <v>1.52</v>
      </c>
      <c r="K12042">
        <v>6.4</v>
      </c>
    </row>
    <row r="12043" spans="1:11" x14ac:dyDescent="0.25">
      <c r="A12043" s="1">
        <v>42552</v>
      </c>
      <c r="B12043" t="s">
        <v>150</v>
      </c>
      <c r="C12043">
        <v>1116.17</v>
      </c>
      <c r="D12043">
        <v>537.54999999999995</v>
      </c>
      <c r="E12043">
        <v>578.62</v>
      </c>
      <c r="F12043">
        <v>604.69000000000005</v>
      </c>
      <c r="G12043">
        <v>446.38</v>
      </c>
      <c r="H12043">
        <v>962.5</v>
      </c>
      <c r="I12043">
        <v>0.71</v>
      </c>
      <c r="J12043">
        <v>5.76</v>
      </c>
      <c r="K12043">
        <v>7.09</v>
      </c>
    </row>
    <row r="12044" spans="1:11" x14ac:dyDescent="0.25">
      <c r="A12044" s="1">
        <v>42552</v>
      </c>
      <c r="B12044" t="s">
        <v>151</v>
      </c>
      <c r="C12044">
        <v>992.93</v>
      </c>
      <c r="D12044">
        <v>551.94000000000005</v>
      </c>
      <c r="E12044">
        <v>440.99</v>
      </c>
      <c r="F12044">
        <v>450.7</v>
      </c>
      <c r="G12044">
        <v>356.61</v>
      </c>
      <c r="H12044">
        <v>714.13</v>
      </c>
      <c r="I12044">
        <v>0.01</v>
      </c>
      <c r="J12044">
        <v>4.29</v>
      </c>
      <c r="K12044">
        <v>7.15</v>
      </c>
    </row>
    <row r="12045" spans="1:11" x14ac:dyDescent="0.25">
      <c r="A12045" s="1">
        <v>42552</v>
      </c>
      <c r="B12045" t="s">
        <v>152</v>
      </c>
      <c r="C12045">
        <v>1018.29</v>
      </c>
      <c r="D12045">
        <v>570.66999999999996</v>
      </c>
      <c r="E12045">
        <v>447.62</v>
      </c>
      <c r="F12045">
        <v>478.79</v>
      </c>
      <c r="G12045">
        <v>394.96</v>
      </c>
      <c r="H12045">
        <v>688.74</v>
      </c>
      <c r="I12045">
        <v>-0.02</v>
      </c>
      <c r="J12045">
        <v>6.32</v>
      </c>
      <c r="K12045">
        <v>6.84</v>
      </c>
    </row>
    <row r="12046" spans="1:11" x14ac:dyDescent="0.25">
      <c r="A12046" s="1">
        <v>42552</v>
      </c>
      <c r="B12046" t="s">
        <v>153</v>
      </c>
      <c r="C12046">
        <v>987.17</v>
      </c>
      <c r="D12046">
        <v>545.57000000000005</v>
      </c>
      <c r="E12046">
        <v>441.6</v>
      </c>
      <c r="F12046">
        <v>563.27</v>
      </c>
      <c r="G12046">
        <v>477.04</v>
      </c>
      <c r="H12046">
        <v>756.93</v>
      </c>
      <c r="I12046">
        <v>0.11</v>
      </c>
      <c r="J12046">
        <v>0.69</v>
      </c>
      <c r="K12046">
        <v>4.87</v>
      </c>
    </row>
    <row r="12047" spans="1:11" x14ac:dyDescent="0.25">
      <c r="A12047" s="1">
        <v>42552</v>
      </c>
      <c r="B12047" t="s">
        <v>154</v>
      </c>
      <c r="C12047">
        <v>981.56</v>
      </c>
      <c r="D12047">
        <v>554.53</v>
      </c>
      <c r="E12047">
        <v>427.03</v>
      </c>
      <c r="F12047">
        <v>518.44000000000005</v>
      </c>
      <c r="G12047">
        <v>429.09</v>
      </c>
      <c r="H12047">
        <v>775.76</v>
      </c>
      <c r="I12047">
        <v>-0.04</v>
      </c>
      <c r="J12047">
        <v>2.41</v>
      </c>
      <c r="K12047">
        <v>6.32</v>
      </c>
    </row>
    <row r="12048" spans="1:11" x14ac:dyDescent="0.25">
      <c r="A12048" s="1">
        <v>42552</v>
      </c>
      <c r="B12048" t="s">
        <v>155</v>
      </c>
      <c r="C12048">
        <v>1030.6400000000001</v>
      </c>
      <c r="D12048">
        <v>591.69000000000005</v>
      </c>
      <c r="E12048">
        <v>438.95</v>
      </c>
      <c r="F12048">
        <v>455.23</v>
      </c>
      <c r="G12048">
        <v>392.31</v>
      </c>
      <c r="H12048">
        <v>616.29999999999995</v>
      </c>
      <c r="I12048">
        <v>0.05</v>
      </c>
      <c r="J12048">
        <v>2.46</v>
      </c>
      <c r="K12048">
        <v>3.21</v>
      </c>
    </row>
    <row r="12049" spans="1:11" x14ac:dyDescent="0.25">
      <c r="A12049" s="1">
        <v>42583</v>
      </c>
      <c r="B12049" t="s">
        <v>1</v>
      </c>
      <c r="C12049">
        <v>1012.16</v>
      </c>
      <c r="D12049">
        <v>527.83000000000004</v>
      </c>
      <c r="E12049">
        <v>484.33</v>
      </c>
      <c r="F12049">
        <v>506.71</v>
      </c>
      <c r="G12049">
        <v>399.81</v>
      </c>
      <c r="H12049">
        <v>764.33</v>
      </c>
      <c r="I12049">
        <v>0.24</v>
      </c>
      <c r="J12049">
        <v>5.07</v>
      </c>
      <c r="K12049">
        <v>5.98</v>
      </c>
    </row>
    <row r="12050" spans="1:11" x14ac:dyDescent="0.25">
      <c r="A12050" s="1">
        <v>42583</v>
      </c>
      <c r="B12050" t="s">
        <v>126</v>
      </c>
      <c r="C12050">
        <v>1018.02</v>
      </c>
      <c r="D12050">
        <v>576.96</v>
      </c>
      <c r="E12050">
        <v>441.06</v>
      </c>
      <c r="F12050">
        <v>507.2</v>
      </c>
      <c r="G12050">
        <v>426.31</v>
      </c>
      <c r="H12050">
        <v>711.18</v>
      </c>
      <c r="I12050">
        <v>0.03</v>
      </c>
      <c r="J12050">
        <v>2.2799999999999998</v>
      </c>
      <c r="K12050">
        <v>6.17</v>
      </c>
    </row>
    <row r="12051" spans="1:11" x14ac:dyDescent="0.25">
      <c r="A12051" s="1">
        <v>42583</v>
      </c>
      <c r="B12051" t="s">
        <v>127</v>
      </c>
      <c r="C12051">
        <v>939.93</v>
      </c>
      <c r="D12051">
        <v>512.5</v>
      </c>
      <c r="E12051">
        <v>427.43</v>
      </c>
      <c r="F12051">
        <v>507.73</v>
      </c>
      <c r="G12051">
        <v>395.43</v>
      </c>
      <c r="H12051">
        <v>826.8</v>
      </c>
      <c r="I12051">
        <v>0.1</v>
      </c>
      <c r="J12051">
        <v>5.61</v>
      </c>
      <c r="K12051">
        <v>6.89</v>
      </c>
    </row>
    <row r="12052" spans="1:11" x14ac:dyDescent="0.25">
      <c r="A12052" s="1">
        <v>42583</v>
      </c>
      <c r="B12052" t="s">
        <v>113</v>
      </c>
      <c r="C12052">
        <v>1059.8699999999999</v>
      </c>
      <c r="D12052">
        <v>520.01</v>
      </c>
      <c r="E12052">
        <v>539.86</v>
      </c>
      <c r="F12052">
        <v>507.26</v>
      </c>
      <c r="G12052">
        <v>394.61</v>
      </c>
      <c r="H12052">
        <v>753.63</v>
      </c>
      <c r="I12052">
        <v>-0.09</v>
      </c>
      <c r="J12052">
        <v>5.82</v>
      </c>
      <c r="K12052">
        <v>5.92</v>
      </c>
    </row>
    <row r="12053" spans="1:11" x14ac:dyDescent="0.25">
      <c r="A12053" s="1">
        <v>42583</v>
      </c>
      <c r="B12053" t="s">
        <v>128</v>
      </c>
      <c r="C12053">
        <v>1034.72</v>
      </c>
      <c r="D12053">
        <v>525.66</v>
      </c>
      <c r="E12053">
        <v>509.06</v>
      </c>
      <c r="F12053">
        <v>494.86</v>
      </c>
      <c r="G12053">
        <v>390.16</v>
      </c>
      <c r="H12053">
        <v>744.62</v>
      </c>
      <c r="I12053">
        <v>7.0000000000000007E-2</v>
      </c>
      <c r="J12053">
        <v>3.49</v>
      </c>
      <c r="K12053">
        <v>4.24</v>
      </c>
    </row>
    <row r="12054" spans="1:11" x14ac:dyDescent="0.25">
      <c r="A12054" s="1">
        <v>42583</v>
      </c>
      <c r="B12054" t="s">
        <v>129</v>
      </c>
      <c r="C12054">
        <v>1025.21</v>
      </c>
      <c r="D12054">
        <v>567.03</v>
      </c>
      <c r="E12054">
        <v>458.18</v>
      </c>
      <c r="F12054">
        <v>523.35</v>
      </c>
      <c r="G12054">
        <v>431.93</v>
      </c>
      <c r="H12054">
        <v>756.29</v>
      </c>
      <c r="I12054">
        <v>2.5099999999999998</v>
      </c>
      <c r="J12054">
        <v>5.07</v>
      </c>
      <c r="K12054">
        <v>5.56</v>
      </c>
    </row>
    <row r="12055" spans="1:11" x14ac:dyDescent="0.25">
      <c r="A12055" s="1">
        <v>42583</v>
      </c>
      <c r="B12055" t="s">
        <v>130</v>
      </c>
      <c r="C12055">
        <v>1069.68</v>
      </c>
      <c r="D12055">
        <v>594.41999999999996</v>
      </c>
      <c r="E12055">
        <v>475.26</v>
      </c>
      <c r="F12055">
        <v>596.32000000000005</v>
      </c>
      <c r="G12055">
        <v>452.6</v>
      </c>
      <c r="H12055">
        <v>1086.07</v>
      </c>
      <c r="I12055">
        <v>-0.23</v>
      </c>
      <c r="J12055">
        <v>3.62</v>
      </c>
      <c r="K12055">
        <v>4.84</v>
      </c>
    </row>
    <row r="12056" spans="1:11" x14ac:dyDescent="0.25">
      <c r="A12056" s="1">
        <v>42583</v>
      </c>
      <c r="B12056" t="s">
        <v>131</v>
      </c>
      <c r="C12056">
        <v>1122.9000000000001</v>
      </c>
      <c r="D12056">
        <v>616.73</v>
      </c>
      <c r="E12056">
        <v>506.17</v>
      </c>
      <c r="F12056">
        <v>596.1</v>
      </c>
      <c r="G12056">
        <v>447.91</v>
      </c>
      <c r="H12056">
        <v>1042.23</v>
      </c>
      <c r="I12056">
        <v>0</v>
      </c>
      <c r="J12056">
        <v>5.07</v>
      </c>
      <c r="K12056">
        <v>5.73</v>
      </c>
    </row>
    <row r="12057" spans="1:11" x14ac:dyDescent="0.25">
      <c r="A12057" s="1">
        <v>42583</v>
      </c>
      <c r="B12057" t="s">
        <v>132</v>
      </c>
      <c r="C12057">
        <v>988.25</v>
      </c>
      <c r="D12057">
        <v>559.91</v>
      </c>
      <c r="E12057">
        <v>428.34</v>
      </c>
      <c r="F12057">
        <v>483.78</v>
      </c>
      <c r="G12057">
        <v>413.3</v>
      </c>
      <c r="H12057">
        <v>645.85</v>
      </c>
      <c r="I12057">
        <v>-0.18</v>
      </c>
      <c r="J12057">
        <v>-0.72</v>
      </c>
      <c r="K12057">
        <v>1.42</v>
      </c>
    </row>
    <row r="12058" spans="1:11" x14ac:dyDescent="0.25">
      <c r="A12058" s="1">
        <v>42583</v>
      </c>
      <c r="B12058" t="s">
        <v>133</v>
      </c>
      <c r="C12058">
        <v>1028.6400000000001</v>
      </c>
      <c r="D12058">
        <v>537.71</v>
      </c>
      <c r="E12058">
        <v>490.93</v>
      </c>
      <c r="F12058">
        <v>427.28</v>
      </c>
      <c r="G12058">
        <v>353.91</v>
      </c>
      <c r="H12058">
        <v>599.87</v>
      </c>
      <c r="I12058">
        <v>-0.23</v>
      </c>
      <c r="J12058">
        <v>0.28000000000000003</v>
      </c>
      <c r="K12058">
        <v>2.31</v>
      </c>
    </row>
    <row r="12059" spans="1:11" x14ac:dyDescent="0.25">
      <c r="A12059" s="1">
        <v>42583</v>
      </c>
      <c r="B12059" t="s">
        <v>134</v>
      </c>
      <c r="C12059">
        <v>1004.61</v>
      </c>
      <c r="D12059">
        <v>576.49</v>
      </c>
      <c r="E12059">
        <v>428.12</v>
      </c>
      <c r="F12059">
        <v>481.48</v>
      </c>
      <c r="G12059">
        <v>429.07</v>
      </c>
      <c r="H12059">
        <v>595.65</v>
      </c>
      <c r="I12059">
        <v>0.01</v>
      </c>
      <c r="J12059">
        <v>3.26</v>
      </c>
      <c r="K12059">
        <v>9.57</v>
      </c>
    </row>
    <row r="12060" spans="1:11" x14ac:dyDescent="0.25">
      <c r="A12060" s="1">
        <v>42583</v>
      </c>
      <c r="B12060" t="s">
        <v>135</v>
      </c>
      <c r="C12060">
        <v>1009.39</v>
      </c>
      <c r="D12060">
        <v>577.38</v>
      </c>
      <c r="E12060">
        <v>432.01</v>
      </c>
      <c r="F12060">
        <v>490.23</v>
      </c>
      <c r="G12060">
        <v>397.39</v>
      </c>
      <c r="H12060">
        <v>748.16</v>
      </c>
      <c r="I12060">
        <v>0.79</v>
      </c>
      <c r="J12060">
        <v>2.13</v>
      </c>
      <c r="K12060">
        <v>7.65</v>
      </c>
    </row>
    <row r="12061" spans="1:11" x14ac:dyDescent="0.25">
      <c r="A12061" s="1">
        <v>42583</v>
      </c>
      <c r="B12061" t="s">
        <v>136</v>
      </c>
      <c r="C12061">
        <v>1047.72</v>
      </c>
      <c r="D12061">
        <v>603.59</v>
      </c>
      <c r="E12061">
        <v>444.13</v>
      </c>
      <c r="F12061">
        <v>550.77</v>
      </c>
      <c r="G12061">
        <v>472.25</v>
      </c>
      <c r="H12061">
        <v>797.97</v>
      </c>
      <c r="I12061">
        <v>0.51</v>
      </c>
      <c r="J12061">
        <v>3.83</v>
      </c>
      <c r="K12061">
        <v>5.57</v>
      </c>
    </row>
    <row r="12062" spans="1:11" x14ac:dyDescent="0.25">
      <c r="A12062" s="1">
        <v>42583</v>
      </c>
      <c r="B12062" t="s">
        <v>137</v>
      </c>
      <c r="C12062">
        <v>965.55</v>
      </c>
      <c r="D12062">
        <v>535.66999999999996</v>
      </c>
      <c r="E12062">
        <v>429.88</v>
      </c>
      <c r="F12062">
        <v>508.66</v>
      </c>
      <c r="G12062">
        <v>368.63</v>
      </c>
      <c r="H12062">
        <v>1063.78</v>
      </c>
      <c r="I12062">
        <v>-0.12</v>
      </c>
      <c r="J12062">
        <v>5.82</v>
      </c>
      <c r="K12062">
        <v>7.5</v>
      </c>
    </row>
    <row r="12063" spans="1:11" x14ac:dyDescent="0.25">
      <c r="A12063" s="1">
        <v>42583</v>
      </c>
      <c r="B12063" t="s">
        <v>138</v>
      </c>
      <c r="C12063">
        <v>959.22</v>
      </c>
      <c r="D12063">
        <v>550.82000000000005</v>
      </c>
      <c r="E12063">
        <v>408.4</v>
      </c>
      <c r="F12063">
        <v>637.41</v>
      </c>
      <c r="G12063">
        <v>499.04</v>
      </c>
      <c r="H12063">
        <v>1075.6500000000001</v>
      </c>
      <c r="I12063">
        <v>0.14000000000000001</v>
      </c>
      <c r="J12063">
        <v>6</v>
      </c>
      <c r="K12063">
        <v>7.24</v>
      </c>
    </row>
    <row r="12064" spans="1:11" x14ac:dyDescent="0.25">
      <c r="A12064" s="1">
        <v>42583</v>
      </c>
      <c r="B12064" t="s">
        <v>139</v>
      </c>
      <c r="C12064">
        <v>952.38</v>
      </c>
      <c r="D12064">
        <v>525.13</v>
      </c>
      <c r="E12064">
        <v>427.25</v>
      </c>
      <c r="F12064">
        <v>550</v>
      </c>
      <c r="G12064">
        <v>422.67</v>
      </c>
      <c r="H12064">
        <v>967.63</v>
      </c>
      <c r="I12064">
        <v>0.28999999999999998</v>
      </c>
      <c r="J12064">
        <v>6.33</v>
      </c>
      <c r="K12064">
        <v>7.54</v>
      </c>
    </row>
    <row r="12065" spans="1:11" x14ac:dyDescent="0.25">
      <c r="A12065" s="1">
        <v>42583</v>
      </c>
      <c r="B12065" t="s">
        <v>140</v>
      </c>
      <c r="C12065">
        <v>877.72</v>
      </c>
      <c r="D12065">
        <v>495.07</v>
      </c>
      <c r="E12065">
        <v>382.65</v>
      </c>
      <c r="F12065">
        <v>442.43</v>
      </c>
      <c r="G12065">
        <v>349.73</v>
      </c>
      <c r="H12065">
        <v>712.01</v>
      </c>
      <c r="I12065">
        <v>0.31</v>
      </c>
      <c r="J12065">
        <v>1.03</v>
      </c>
      <c r="K12065">
        <v>5.86</v>
      </c>
    </row>
    <row r="12066" spans="1:11" x14ac:dyDescent="0.25">
      <c r="A12066" s="1">
        <v>42583</v>
      </c>
      <c r="B12066" t="s">
        <v>141</v>
      </c>
      <c r="C12066">
        <v>984.74</v>
      </c>
      <c r="D12066">
        <v>543.39</v>
      </c>
      <c r="E12066">
        <v>441.35</v>
      </c>
      <c r="F12066">
        <v>544.52</v>
      </c>
      <c r="G12066">
        <v>432.2</v>
      </c>
      <c r="H12066">
        <v>861.82</v>
      </c>
      <c r="I12066">
        <v>1.23</v>
      </c>
      <c r="J12066">
        <v>5.42</v>
      </c>
      <c r="K12066">
        <v>6.06</v>
      </c>
    </row>
    <row r="12067" spans="1:11" x14ac:dyDescent="0.25">
      <c r="A12067" s="1">
        <v>42583</v>
      </c>
      <c r="B12067" t="s">
        <v>142</v>
      </c>
      <c r="C12067">
        <v>908.23</v>
      </c>
      <c r="D12067">
        <v>498.99</v>
      </c>
      <c r="E12067">
        <v>409.24</v>
      </c>
      <c r="F12067">
        <v>485.6</v>
      </c>
      <c r="G12067">
        <v>371.82</v>
      </c>
      <c r="H12067">
        <v>817.5</v>
      </c>
      <c r="I12067">
        <v>-0.27</v>
      </c>
      <c r="J12067">
        <v>5.8</v>
      </c>
      <c r="K12067">
        <v>6.76</v>
      </c>
    </row>
    <row r="12068" spans="1:11" x14ac:dyDescent="0.25">
      <c r="A12068" s="1">
        <v>42583</v>
      </c>
      <c r="B12068" t="s">
        <v>143</v>
      </c>
      <c r="C12068">
        <v>941.25</v>
      </c>
      <c r="D12068">
        <v>519.48</v>
      </c>
      <c r="E12068">
        <v>421.77</v>
      </c>
      <c r="F12068">
        <v>470.34</v>
      </c>
      <c r="G12068">
        <v>384.6</v>
      </c>
      <c r="H12068">
        <v>673.19</v>
      </c>
      <c r="I12068">
        <v>-0.2</v>
      </c>
      <c r="J12068">
        <v>5.61</v>
      </c>
      <c r="K12068">
        <v>6.97</v>
      </c>
    </row>
    <row r="12069" spans="1:11" x14ac:dyDescent="0.25">
      <c r="A12069" s="1">
        <v>42583</v>
      </c>
      <c r="B12069" t="s">
        <v>144</v>
      </c>
      <c r="C12069">
        <v>906.18</v>
      </c>
      <c r="D12069">
        <v>500.45</v>
      </c>
      <c r="E12069">
        <v>405.73</v>
      </c>
      <c r="F12069">
        <v>481.58</v>
      </c>
      <c r="G12069">
        <v>373.62</v>
      </c>
      <c r="H12069">
        <v>816.33</v>
      </c>
      <c r="I12069">
        <v>0.16</v>
      </c>
      <c r="J12069">
        <v>4.8899999999999997</v>
      </c>
      <c r="K12069">
        <v>5.0999999999999996</v>
      </c>
    </row>
    <row r="12070" spans="1:11" x14ac:dyDescent="0.25">
      <c r="A12070" s="1">
        <v>42583</v>
      </c>
      <c r="B12070" t="s">
        <v>145</v>
      </c>
      <c r="C12070">
        <v>939.87</v>
      </c>
      <c r="D12070">
        <v>490.36</v>
      </c>
      <c r="E12070">
        <v>449.51</v>
      </c>
      <c r="F12070">
        <v>497.3</v>
      </c>
      <c r="G12070">
        <v>396.19</v>
      </c>
      <c r="H12070">
        <v>734.78</v>
      </c>
      <c r="I12070">
        <v>0.04</v>
      </c>
      <c r="J12070">
        <v>5.91</v>
      </c>
      <c r="K12070">
        <v>6.8</v>
      </c>
    </row>
    <row r="12071" spans="1:11" x14ac:dyDescent="0.25">
      <c r="A12071" s="1">
        <v>42583</v>
      </c>
      <c r="B12071" t="s">
        <v>146</v>
      </c>
      <c r="C12071">
        <v>952.85</v>
      </c>
      <c r="D12071">
        <v>505.35</v>
      </c>
      <c r="E12071">
        <v>447.5</v>
      </c>
      <c r="F12071">
        <v>524.41999999999996</v>
      </c>
      <c r="G12071">
        <v>424.2</v>
      </c>
      <c r="H12071">
        <v>770.06</v>
      </c>
      <c r="I12071">
        <v>-0.32</v>
      </c>
      <c r="J12071">
        <v>6.88</v>
      </c>
      <c r="K12071">
        <v>7.22</v>
      </c>
    </row>
    <row r="12072" spans="1:11" x14ac:dyDescent="0.25">
      <c r="A12072" s="1">
        <v>42583</v>
      </c>
      <c r="B12072" t="s">
        <v>2</v>
      </c>
      <c r="C12072">
        <v>919.97</v>
      </c>
      <c r="D12072">
        <v>480.51</v>
      </c>
      <c r="E12072">
        <v>439.46</v>
      </c>
      <c r="F12072">
        <v>510.24</v>
      </c>
      <c r="G12072">
        <v>382.51</v>
      </c>
      <c r="H12072">
        <v>847.32</v>
      </c>
      <c r="I12072">
        <v>1.82</v>
      </c>
      <c r="J12072">
        <v>4.3</v>
      </c>
      <c r="K12072">
        <v>5.51</v>
      </c>
    </row>
    <row r="12073" spans="1:11" x14ac:dyDescent="0.25">
      <c r="A12073" s="1">
        <v>42583</v>
      </c>
      <c r="B12073" t="s">
        <v>147</v>
      </c>
      <c r="C12073">
        <v>1147.1400000000001</v>
      </c>
      <c r="D12073">
        <v>536.27</v>
      </c>
      <c r="E12073">
        <v>610.87</v>
      </c>
      <c r="F12073">
        <v>522.79</v>
      </c>
      <c r="G12073">
        <v>377.89</v>
      </c>
      <c r="H12073">
        <v>835.44</v>
      </c>
      <c r="I12073">
        <v>-0.21</v>
      </c>
      <c r="J12073">
        <v>6.06</v>
      </c>
      <c r="K12073">
        <v>5.53</v>
      </c>
    </row>
    <row r="12074" spans="1:11" x14ac:dyDescent="0.25">
      <c r="A12074" s="1">
        <v>42583</v>
      </c>
      <c r="B12074" t="s">
        <v>148</v>
      </c>
      <c r="C12074">
        <v>1100.54</v>
      </c>
      <c r="D12074">
        <v>525.5</v>
      </c>
      <c r="E12074">
        <v>575.04</v>
      </c>
      <c r="F12074">
        <v>497.07</v>
      </c>
      <c r="G12074">
        <v>386.41</v>
      </c>
      <c r="H12074">
        <v>727.64</v>
      </c>
      <c r="I12074">
        <v>-0.05</v>
      </c>
      <c r="J12074">
        <v>5.3</v>
      </c>
      <c r="K12074">
        <v>5.46</v>
      </c>
    </row>
    <row r="12075" spans="1:11" x14ac:dyDescent="0.25">
      <c r="A12075" s="1">
        <v>42583</v>
      </c>
      <c r="B12075" t="s">
        <v>149</v>
      </c>
      <c r="C12075">
        <v>1011.69</v>
      </c>
      <c r="D12075">
        <v>503.6</v>
      </c>
      <c r="E12075">
        <v>508.09</v>
      </c>
      <c r="F12075">
        <v>483.85</v>
      </c>
      <c r="G12075">
        <v>393.97</v>
      </c>
      <c r="H12075">
        <v>677.06</v>
      </c>
      <c r="I12075">
        <v>0.03</v>
      </c>
      <c r="J12075">
        <v>1.55</v>
      </c>
      <c r="K12075">
        <v>2.17</v>
      </c>
    </row>
    <row r="12076" spans="1:11" x14ac:dyDescent="0.25">
      <c r="A12076" s="1">
        <v>42583</v>
      </c>
      <c r="B12076" t="s">
        <v>150</v>
      </c>
      <c r="C12076">
        <v>1115.24</v>
      </c>
      <c r="D12076">
        <v>535.15</v>
      </c>
      <c r="E12076">
        <v>580.09</v>
      </c>
      <c r="F12076">
        <v>604.21</v>
      </c>
      <c r="G12076">
        <v>444.38</v>
      </c>
      <c r="H12076">
        <v>964.91</v>
      </c>
      <c r="I12076">
        <v>-0.08</v>
      </c>
      <c r="J12076">
        <v>5.68</v>
      </c>
      <c r="K12076">
        <v>6.87</v>
      </c>
    </row>
    <row r="12077" spans="1:11" x14ac:dyDescent="0.25">
      <c r="A12077" s="1">
        <v>42583</v>
      </c>
      <c r="B12077" t="s">
        <v>151</v>
      </c>
      <c r="C12077">
        <v>995.78</v>
      </c>
      <c r="D12077">
        <v>553.55999999999995</v>
      </c>
      <c r="E12077">
        <v>442.22</v>
      </c>
      <c r="F12077">
        <v>452.01</v>
      </c>
      <c r="G12077">
        <v>357.64</v>
      </c>
      <c r="H12077">
        <v>716.13</v>
      </c>
      <c r="I12077">
        <v>0.28999999999999998</v>
      </c>
      <c r="J12077">
        <v>4.59</v>
      </c>
      <c r="K12077">
        <v>5.15</v>
      </c>
    </row>
    <row r="12078" spans="1:11" x14ac:dyDescent="0.25">
      <c r="A12078" s="1">
        <v>42583</v>
      </c>
      <c r="B12078" t="s">
        <v>152</v>
      </c>
      <c r="C12078">
        <v>1020.48</v>
      </c>
      <c r="D12078">
        <v>572.86</v>
      </c>
      <c r="E12078">
        <v>447.62</v>
      </c>
      <c r="F12078">
        <v>479.85</v>
      </c>
      <c r="G12078">
        <v>396.46</v>
      </c>
      <c r="H12078">
        <v>688.74</v>
      </c>
      <c r="I12078">
        <v>0.22</v>
      </c>
      <c r="J12078">
        <v>6.56</v>
      </c>
      <c r="K12078">
        <v>6.92</v>
      </c>
    </row>
    <row r="12079" spans="1:11" x14ac:dyDescent="0.25">
      <c r="A12079" s="1">
        <v>42583</v>
      </c>
      <c r="B12079" t="s">
        <v>153</v>
      </c>
      <c r="C12079">
        <v>1037.1300000000001</v>
      </c>
      <c r="D12079">
        <v>552</v>
      </c>
      <c r="E12079">
        <v>485.13</v>
      </c>
      <c r="F12079">
        <v>591.77</v>
      </c>
      <c r="G12079">
        <v>482.67</v>
      </c>
      <c r="H12079">
        <v>831.56</v>
      </c>
      <c r="I12079">
        <v>5.0599999999999996</v>
      </c>
      <c r="J12079">
        <v>5.78</v>
      </c>
      <c r="K12079">
        <v>6.76</v>
      </c>
    </row>
    <row r="12080" spans="1:11" x14ac:dyDescent="0.25">
      <c r="A12080" s="1">
        <v>42583</v>
      </c>
      <c r="B12080" t="s">
        <v>154</v>
      </c>
      <c r="C12080">
        <v>1012.37</v>
      </c>
      <c r="D12080">
        <v>559.91999999999996</v>
      </c>
      <c r="E12080">
        <v>452.45</v>
      </c>
      <c r="F12080">
        <v>534.72</v>
      </c>
      <c r="G12080">
        <v>433.25</v>
      </c>
      <c r="H12080">
        <v>821.92</v>
      </c>
      <c r="I12080">
        <v>3.14</v>
      </c>
      <c r="J12080">
        <v>5.63</v>
      </c>
      <c r="K12080">
        <v>5.53</v>
      </c>
    </row>
    <row r="12081" spans="1:11" x14ac:dyDescent="0.25">
      <c r="A12081" s="1">
        <v>42583</v>
      </c>
      <c r="B12081" t="s">
        <v>155</v>
      </c>
      <c r="C12081">
        <v>1030.43</v>
      </c>
      <c r="D12081">
        <v>593.08000000000004</v>
      </c>
      <c r="E12081">
        <v>437.35</v>
      </c>
      <c r="F12081">
        <v>455.13</v>
      </c>
      <c r="G12081">
        <v>393.21</v>
      </c>
      <c r="H12081">
        <v>614.08000000000004</v>
      </c>
      <c r="I12081">
        <v>-0.02</v>
      </c>
      <c r="J12081">
        <v>2.44</v>
      </c>
      <c r="K12081">
        <v>3.19</v>
      </c>
    </row>
    <row r="12082" spans="1:11" x14ac:dyDescent="0.25">
      <c r="A12082" s="1">
        <v>42614</v>
      </c>
      <c r="B12082" t="s">
        <v>1</v>
      </c>
      <c r="C12082">
        <v>1014.8</v>
      </c>
      <c r="D12082">
        <v>530.97</v>
      </c>
      <c r="E12082">
        <v>483.83</v>
      </c>
      <c r="F12082">
        <v>508.02</v>
      </c>
      <c r="G12082">
        <v>402.17</v>
      </c>
      <c r="H12082">
        <v>763.57</v>
      </c>
      <c r="I12082">
        <v>0.26</v>
      </c>
      <c r="J12082">
        <v>5.34</v>
      </c>
      <c r="K12082">
        <v>5.98</v>
      </c>
    </row>
    <row r="12083" spans="1:11" x14ac:dyDescent="0.25">
      <c r="A12083" s="1">
        <v>42614</v>
      </c>
      <c r="B12083" t="s">
        <v>126</v>
      </c>
      <c r="C12083">
        <v>1021.41</v>
      </c>
      <c r="D12083">
        <v>578.17999999999995</v>
      </c>
      <c r="E12083">
        <v>443.23</v>
      </c>
      <c r="F12083">
        <v>508.87</v>
      </c>
      <c r="G12083">
        <v>427.2</v>
      </c>
      <c r="H12083">
        <v>714.66</v>
      </c>
      <c r="I12083">
        <v>0.33</v>
      </c>
      <c r="J12083">
        <v>2.62</v>
      </c>
      <c r="K12083">
        <v>5.92</v>
      </c>
    </row>
    <row r="12084" spans="1:11" x14ac:dyDescent="0.25">
      <c r="A12084" s="1">
        <v>42614</v>
      </c>
      <c r="B12084" t="s">
        <v>127</v>
      </c>
      <c r="C12084">
        <v>939.23</v>
      </c>
      <c r="D12084">
        <v>512.51</v>
      </c>
      <c r="E12084">
        <v>426.72</v>
      </c>
      <c r="F12084">
        <v>507.37</v>
      </c>
      <c r="G12084">
        <v>395.43</v>
      </c>
      <c r="H12084">
        <v>825.39</v>
      </c>
      <c r="I12084">
        <v>-7.0000000000000007E-2</v>
      </c>
      <c r="J12084">
        <v>5.54</v>
      </c>
      <c r="K12084">
        <v>6.13</v>
      </c>
    </row>
    <row r="12085" spans="1:11" x14ac:dyDescent="0.25">
      <c r="A12085" s="1">
        <v>42614</v>
      </c>
      <c r="B12085" t="s">
        <v>113</v>
      </c>
      <c r="C12085">
        <v>1064.76</v>
      </c>
      <c r="D12085">
        <v>527.33000000000004</v>
      </c>
      <c r="E12085">
        <v>537.42999999999995</v>
      </c>
      <c r="F12085">
        <v>509.59</v>
      </c>
      <c r="G12085">
        <v>400.18</v>
      </c>
      <c r="H12085">
        <v>750.24</v>
      </c>
      <c r="I12085">
        <v>0.46</v>
      </c>
      <c r="J12085">
        <v>6.31</v>
      </c>
      <c r="K12085">
        <v>6.45</v>
      </c>
    </row>
    <row r="12086" spans="1:11" x14ac:dyDescent="0.25">
      <c r="A12086" s="1">
        <v>42614</v>
      </c>
      <c r="B12086" t="s">
        <v>128</v>
      </c>
      <c r="C12086">
        <v>1036.6199999999999</v>
      </c>
      <c r="D12086">
        <v>527.64</v>
      </c>
      <c r="E12086">
        <v>508.98</v>
      </c>
      <c r="F12086">
        <v>495.75</v>
      </c>
      <c r="G12086">
        <v>391.64</v>
      </c>
      <c r="H12086">
        <v>744.47</v>
      </c>
      <c r="I12086">
        <v>0.18</v>
      </c>
      <c r="J12086">
        <v>3.67</v>
      </c>
      <c r="K12086">
        <v>4.16</v>
      </c>
    </row>
    <row r="12087" spans="1:11" x14ac:dyDescent="0.25">
      <c r="A12087" s="1">
        <v>42614</v>
      </c>
      <c r="B12087" t="s">
        <v>129</v>
      </c>
      <c r="C12087">
        <v>1030.18</v>
      </c>
      <c r="D12087">
        <v>567.12</v>
      </c>
      <c r="E12087">
        <v>463.06</v>
      </c>
      <c r="F12087">
        <v>525.86</v>
      </c>
      <c r="G12087">
        <v>432.02</v>
      </c>
      <c r="H12087">
        <v>764.39</v>
      </c>
      <c r="I12087">
        <v>0.48</v>
      </c>
      <c r="J12087">
        <v>5.57</v>
      </c>
      <c r="K12087">
        <v>5.95</v>
      </c>
    </row>
    <row r="12088" spans="1:11" x14ac:dyDescent="0.25">
      <c r="A12088" s="1">
        <v>42614</v>
      </c>
      <c r="B12088" t="s">
        <v>130</v>
      </c>
      <c r="C12088">
        <v>1069.77</v>
      </c>
      <c r="D12088">
        <v>594.51</v>
      </c>
      <c r="E12088">
        <v>475.26</v>
      </c>
      <c r="F12088">
        <v>596.38</v>
      </c>
      <c r="G12088">
        <v>452.65</v>
      </c>
      <c r="H12088">
        <v>1086.07</v>
      </c>
      <c r="I12088">
        <v>0.01</v>
      </c>
      <c r="J12088">
        <v>3.63</v>
      </c>
      <c r="K12088">
        <v>4.38</v>
      </c>
    </row>
    <row r="12089" spans="1:11" x14ac:dyDescent="0.25">
      <c r="A12089" s="1">
        <v>42614</v>
      </c>
      <c r="B12089" t="s">
        <v>131</v>
      </c>
      <c r="C12089">
        <v>1116.44</v>
      </c>
      <c r="D12089">
        <v>610.27</v>
      </c>
      <c r="E12089">
        <v>506.17</v>
      </c>
      <c r="F12089">
        <v>592.65</v>
      </c>
      <c r="G12089">
        <v>443.21</v>
      </c>
      <c r="H12089">
        <v>1042.23</v>
      </c>
      <c r="I12089">
        <v>-0.57999999999999996</v>
      </c>
      <c r="J12089">
        <v>4.46</v>
      </c>
      <c r="K12089">
        <v>4.2300000000000004</v>
      </c>
    </row>
    <row r="12090" spans="1:11" x14ac:dyDescent="0.25">
      <c r="A12090" s="1">
        <v>42614</v>
      </c>
      <c r="B12090" t="s">
        <v>132</v>
      </c>
      <c r="C12090">
        <v>988.64</v>
      </c>
      <c r="D12090">
        <v>560.29999999999995</v>
      </c>
      <c r="E12090">
        <v>428.34</v>
      </c>
      <c r="F12090">
        <v>483.97</v>
      </c>
      <c r="G12090">
        <v>413.59</v>
      </c>
      <c r="H12090">
        <v>645.85</v>
      </c>
      <c r="I12090">
        <v>0.04</v>
      </c>
      <c r="J12090">
        <v>-0.68</v>
      </c>
      <c r="K12090">
        <v>0.87</v>
      </c>
    </row>
    <row r="12091" spans="1:11" x14ac:dyDescent="0.25">
      <c r="A12091" s="1">
        <v>42614</v>
      </c>
      <c r="B12091" t="s">
        <v>133</v>
      </c>
      <c r="C12091">
        <v>1085.4100000000001</v>
      </c>
      <c r="D12091">
        <v>546.23</v>
      </c>
      <c r="E12091">
        <v>539.17999999999995</v>
      </c>
      <c r="F12091">
        <v>450.87</v>
      </c>
      <c r="G12091">
        <v>359.5</v>
      </c>
      <c r="H12091">
        <v>658.84</v>
      </c>
      <c r="I12091">
        <v>5.52</v>
      </c>
      <c r="J12091">
        <v>5.81</v>
      </c>
      <c r="K12091">
        <v>7.41</v>
      </c>
    </row>
    <row r="12092" spans="1:11" x14ac:dyDescent="0.25">
      <c r="A12092" s="1">
        <v>42614</v>
      </c>
      <c r="B12092" t="s">
        <v>134</v>
      </c>
      <c r="C12092">
        <v>1006.91</v>
      </c>
      <c r="D12092">
        <v>578.79</v>
      </c>
      <c r="E12092">
        <v>428.12</v>
      </c>
      <c r="F12092">
        <v>482.59</v>
      </c>
      <c r="G12092">
        <v>430.79</v>
      </c>
      <c r="H12092">
        <v>595.65</v>
      </c>
      <c r="I12092">
        <v>0.23</v>
      </c>
      <c r="J12092">
        <v>3.5</v>
      </c>
      <c r="K12092">
        <v>9.16</v>
      </c>
    </row>
    <row r="12093" spans="1:11" x14ac:dyDescent="0.25">
      <c r="A12093" s="1">
        <v>42614</v>
      </c>
      <c r="B12093" t="s">
        <v>135</v>
      </c>
      <c r="C12093">
        <v>1012.88</v>
      </c>
      <c r="D12093">
        <v>580.77</v>
      </c>
      <c r="E12093">
        <v>432.11</v>
      </c>
      <c r="F12093">
        <v>491.94</v>
      </c>
      <c r="G12093">
        <v>399.73</v>
      </c>
      <c r="H12093">
        <v>748.31</v>
      </c>
      <c r="I12093">
        <v>0.35</v>
      </c>
      <c r="J12093">
        <v>2.48</v>
      </c>
      <c r="K12093">
        <v>7.63</v>
      </c>
    </row>
    <row r="12094" spans="1:11" x14ac:dyDescent="0.25">
      <c r="A12094" s="1">
        <v>42614</v>
      </c>
      <c r="B12094" t="s">
        <v>136</v>
      </c>
      <c r="C12094">
        <v>1047.9000000000001</v>
      </c>
      <c r="D12094">
        <v>603.08000000000004</v>
      </c>
      <c r="E12094">
        <v>444.82</v>
      </c>
      <c r="F12094">
        <v>550.88</v>
      </c>
      <c r="G12094">
        <v>471.87</v>
      </c>
      <c r="H12094">
        <v>799.16</v>
      </c>
      <c r="I12094">
        <v>0.02</v>
      </c>
      <c r="J12094">
        <v>3.85</v>
      </c>
      <c r="K12094">
        <v>5.3</v>
      </c>
    </row>
    <row r="12095" spans="1:11" x14ac:dyDescent="0.25">
      <c r="A12095" s="1">
        <v>42614</v>
      </c>
      <c r="B12095" t="s">
        <v>137</v>
      </c>
      <c r="C12095">
        <v>961.58</v>
      </c>
      <c r="D12095">
        <v>533.9</v>
      </c>
      <c r="E12095">
        <v>427.68</v>
      </c>
      <c r="F12095">
        <v>506.57</v>
      </c>
      <c r="G12095">
        <v>367.41</v>
      </c>
      <c r="H12095">
        <v>1058.3599999999999</v>
      </c>
      <c r="I12095">
        <v>-0.41</v>
      </c>
      <c r="J12095">
        <v>5.39</v>
      </c>
      <c r="K12095">
        <v>6.42</v>
      </c>
    </row>
    <row r="12096" spans="1:11" x14ac:dyDescent="0.25">
      <c r="A12096" s="1">
        <v>42614</v>
      </c>
      <c r="B12096" t="s">
        <v>138</v>
      </c>
      <c r="C12096">
        <v>955.38</v>
      </c>
      <c r="D12096">
        <v>549.07000000000005</v>
      </c>
      <c r="E12096">
        <v>406.31</v>
      </c>
      <c r="F12096">
        <v>634.86</v>
      </c>
      <c r="G12096">
        <v>497.45</v>
      </c>
      <c r="H12096">
        <v>1070.1600000000001</v>
      </c>
      <c r="I12096">
        <v>-0.4</v>
      </c>
      <c r="J12096">
        <v>5.57</v>
      </c>
      <c r="K12096">
        <v>6.32</v>
      </c>
    </row>
    <row r="12097" spans="1:11" x14ac:dyDescent="0.25">
      <c r="A12097" s="1">
        <v>42614</v>
      </c>
      <c r="B12097" t="s">
        <v>139</v>
      </c>
      <c r="C12097">
        <v>950.4</v>
      </c>
      <c r="D12097">
        <v>523.15</v>
      </c>
      <c r="E12097">
        <v>427.25</v>
      </c>
      <c r="F12097">
        <v>548.85</v>
      </c>
      <c r="G12097">
        <v>421.06</v>
      </c>
      <c r="H12097">
        <v>967.63</v>
      </c>
      <c r="I12097">
        <v>-0.21</v>
      </c>
      <c r="J12097">
        <v>6.11</v>
      </c>
      <c r="K12097">
        <v>6.45</v>
      </c>
    </row>
    <row r="12098" spans="1:11" x14ac:dyDescent="0.25">
      <c r="A12098" s="1">
        <v>42614</v>
      </c>
      <c r="B12098" t="s">
        <v>140</v>
      </c>
      <c r="C12098">
        <v>878.71</v>
      </c>
      <c r="D12098">
        <v>494.28</v>
      </c>
      <c r="E12098">
        <v>384.43</v>
      </c>
      <c r="F12098">
        <v>442.92</v>
      </c>
      <c r="G12098">
        <v>349.17</v>
      </c>
      <c r="H12098">
        <v>715.36</v>
      </c>
      <c r="I12098">
        <v>0.11</v>
      </c>
      <c r="J12098">
        <v>1.1399999999999999</v>
      </c>
      <c r="K12098">
        <v>5.55</v>
      </c>
    </row>
    <row r="12099" spans="1:11" x14ac:dyDescent="0.25">
      <c r="A12099" s="1">
        <v>42614</v>
      </c>
      <c r="B12099" t="s">
        <v>141</v>
      </c>
      <c r="C12099">
        <v>987.7</v>
      </c>
      <c r="D12099">
        <v>546.34</v>
      </c>
      <c r="E12099">
        <v>441.36</v>
      </c>
      <c r="F12099">
        <v>546.15</v>
      </c>
      <c r="G12099">
        <v>434.53</v>
      </c>
      <c r="H12099">
        <v>861.82</v>
      </c>
      <c r="I12099">
        <v>0.3</v>
      </c>
      <c r="J12099">
        <v>5.73</v>
      </c>
      <c r="K12099">
        <v>6.4</v>
      </c>
    </row>
    <row r="12100" spans="1:11" x14ac:dyDescent="0.25">
      <c r="A12100" s="1">
        <v>42614</v>
      </c>
      <c r="B12100" t="s">
        <v>142</v>
      </c>
      <c r="C12100">
        <v>907.75</v>
      </c>
      <c r="D12100">
        <v>498.51</v>
      </c>
      <c r="E12100">
        <v>409.24</v>
      </c>
      <c r="F12100">
        <v>485.35</v>
      </c>
      <c r="G12100">
        <v>371.45</v>
      </c>
      <c r="H12100">
        <v>817.5</v>
      </c>
      <c r="I12100">
        <v>-0.05</v>
      </c>
      <c r="J12100">
        <v>5.75</v>
      </c>
      <c r="K12100">
        <v>6.11</v>
      </c>
    </row>
    <row r="12101" spans="1:11" x14ac:dyDescent="0.25">
      <c r="A12101" s="1">
        <v>42614</v>
      </c>
      <c r="B12101" t="s">
        <v>143</v>
      </c>
      <c r="C12101">
        <v>943.23</v>
      </c>
      <c r="D12101">
        <v>521.48</v>
      </c>
      <c r="E12101">
        <v>421.75</v>
      </c>
      <c r="F12101">
        <v>471.33</v>
      </c>
      <c r="G12101">
        <v>386.06</v>
      </c>
      <c r="H12101">
        <v>673.19</v>
      </c>
      <c r="I12101">
        <v>0.21</v>
      </c>
      <c r="J12101">
        <v>5.83</v>
      </c>
      <c r="K12101">
        <v>6.18</v>
      </c>
    </row>
    <row r="12102" spans="1:11" x14ac:dyDescent="0.25">
      <c r="A12102" s="1">
        <v>42614</v>
      </c>
      <c r="B12102" t="s">
        <v>144</v>
      </c>
      <c r="C12102">
        <v>906.48</v>
      </c>
      <c r="D12102">
        <v>500.65</v>
      </c>
      <c r="E12102">
        <v>405.83</v>
      </c>
      <c r="F12102">
        <v>481.72</v>
      </c>
      <c r="G12102">
        <v>373.77</v>
      </c>
      <c r="H12102">
        <v>816.5</v>
      </c>
      <c r="I12102">
        <v>0.03</v>
      </c>
      <c r="J12102">
        <v>4.92</v>
      </c>
      <c r="K12102">
        <v>4.59</v>
      </c>
    </row>
    <row r="12103" spans="1:11" x14ac:dyDescent="0.25">
      <c r="A12103" s="1">
        <v>42614</v>
      </c>
      <c r="B12103" t="s">
        <v>145</v>
      </c>
      <c r="C12103">
        <v>940.11</v>
      </c>
      <c r="D12103">
        <v>492.08</v>
      </c>
      <c r="E12103">
        <v>448.03</v>
      </c>
      <c r="F12103">
        <v>497.45</v>
      </c>
      <c r="G12103">
        <v>397.57</v>
      </c>
      <c r="H12103">
        <v>732.35</v>
      </c>
      <c r="I12103">
        <v>0.03</v>
      </c>
      <c r="J12103">
        <v>5.94</v>
      </c>
      <c r="K12103">
        <v>5.98</v>
      </c>
    </row>
    <row r="12104" spans="1:11" x14ac:dyDescent="0.25">
      <c r="A12104" s="1">
        <v>42614</v>
      </c>
      <c r="B12104" t="s">
        <v>146</v>
      </c>
      <c r="C12104">
        <v>959.25</v>
      </c>
      <c r="D12104">
        <v>513.21</v>
      </c>
      <c r="E12104">
        <v>446.04</v>
      </c>
      <c r="F12104">
        <v>527.94000000000005</v>
      </c>
      <c r="G12104">
        <v>430.82</v>
      </c>
      <c r="H12104">
        <v>767.52</v>
      </c>
      <c r="I12104">
        <v>0.67</v>
      </c>
      <c r="J12104">
        <v>7.6</v>
      </c>
      <c r="K12104">
        <v>7.59</v>
      </c>
    </row>
    <row r="12105" spans="1:11" x14ac:dyDescent="0.25">
      <c r="A12105" s="1">
        <v>42614</v>
      </c>
      <c r="B12105" t="s">
        <v>2</v>
      </c>
      <c r="C12105">
        <v>923</v>
      </c>
      <c r="D12105">
        <v>481.82</v>
      </c>
      <c r="E12105">
        <v>441.18</v>
      </c>
      <c r="F12105">
        <v>511.92</v>
      </c>
      <c r="G12105">
        <v>383.55</v>
      </c>
      <c r="H12105">
        <v>850.62</v>
      </c>
      <c r="I12105">
        <v>0.33</v>
      </c>
      <c r="J12105">
        <v>4.6399999999999997</v>
      </c>
      <c r="K12105">
        <v>4.9800000000000004</v>
      </c>
    </row>
    <row r="12106" spans="1:11" x14ac:dyDescent="0.25">
      <c r="A12106" s="1">
        <v>42614</v>
      </c>
      <c r="B12106" t="s">
        <v>147</v>
      </c>
      <c r="C12106">
        <v>1146.71</v>
      </c>
      <c r="D12106">
        <v>535.84</v>
      </c>
      <c r="E12106">
        <v>610.87</v>
      </c>
      <c r="F12106">
        <v>522.58000000000004</v>
      </c>
      <c r="G12106">
        <v>377.59</v>
      </c>
      <c r="H12106">
        <v>835.44</v>
      </c>
      <c r="I12106">
        <v>-0.04</v>
      </c>
      <c r="J12106">
        <v>6.02</v>
      </c>
      <c r="K12106">
        <v>5.95</v>
      </c>
    </row>
    <row r="12107" spans="1:11" x14ac:dyDescent="0.25">
      <c r="A12107" s="1">
        <v>42614</v>
      </c>
      <c r="B12107" t="s">
        <v>148</v>
      </c>
      <c r="C12107">
        <v>1106.78</v>
      </c>
      <c r="D12107">
        <v>536.04999999999995</v>
      </c>
      <c r="E12107">
        <v>570.73</v>
      </c>
      <c r="F12107">
        <v>499.91</v>
      </c>
      <c r="G12107">
        <v>394.18</v>
      </c>
      <c r="H12107">
        <v>722.18</v>
      </c>
      <c r="I12107">
        <v>0.56999999999999995</v>
      </c>
      <c r="J12107">
        <v>5.9</v>
      </c>
      <c r="K12107">
        <v>6.2</v>
      </c>
    </row>
    <row r="12108" spans="1:11" x14ac:dyDescent="0.25">
      <c r="A12108" s="1">
        <v>42614</v>
      </c>
      <c r="B12108" t="s">
        <v>149</v>
      </c>
      <c r="C12108">
        <v>1013.73</v>
      </c>
      <c r="D12108">
        <v>505.8</v>
      </c>
      <c r="E12108">
        <v>507.93</v>
      </c>
      <c r="F12108">
        <v>484.82</v>
      </c>
      <c r="G12108">
        <v>395.7</v>
      </c>
      <c r="H12108">
        <v>676.85</v>
      </c>
      <c r="I12108">
        <v>0.2</v>
      </c>
      <c r="J12108">
        <v>1.75</v>
      </c>
      <c r="K12108">
        <v>2.2799999999999998</v>
      </c>
    </row>
    <row r="12109" spans="1:11" x14ac:dyDescent="0.25">
      <c r="A12109" s="1">
        <v>42614</v>
      </c>
      <c r="B12109" t="s">
        <v>150</v>
      </c>
      <c r="C12109">
        <v>1115.58</v>
      </c>
      <c r="D12109">
        <v>535.49</v>
      </c>
      <c r="E12109">
        <v>580.09</v>
      </c>
      <c r="F12109">
        <v>604.39</v>
      </c>
      <c r="G12109">
        <v>444.64</v>
      </c>
      <c r="H12109">
        <v>964.91</v>
      </c>
      <c r="I12109">
        <v>0.03</v>
      </c>
      <c r="J12109">
        <v>5.71</v>
      </c>
      <c r="K12109">
        <v>6.05</v>
      </c>
    </row>
    <row r="12110" spans="1:11" x14ac:dyDescent="0.25">
      <c r="A12110" s="1">
        <v>42614</v>
      </c>
      <c r="B12110" t="s">
        <v>151</v>
      </c>
      <c r="C12110">
        <v>998.95</v>
      </c>
      <c r="D12110">
        <v>556.73</v>
      </c>
      <c r="E12110">
        <v>442.22</v>
      </c>
      <c r="F12110">
        <v>453.46</v>
      </c>
      <c r="G12110">
        <v>359.68</v>
      </c>
      <c r="H12110">
        <v>716.13</v>
      </c>
      <c r="I12110">
        <v>0.32</v>
      </c>
      <c r="J12110">
        <v>4.93</v>
      </c>
      <c r="K12110">
        <v>5.51</v>
      </c>
    </row>
    <row r="12111" spans="1:11" x14ac:dyDescent="0.25">
      <c r="A12111" s="1">
        <v>42614</v>
      </c>
      <c r="B12111" t="s">
        <v>152</v>
      </c>
      <c r="C12111">
        <v>1016.17</v>
      </c>
      <c r="D12111">
        <v>568.54999999999995</v>
      </c>
      <c r="E12111">
        <v>447.62</v>
      </c>
      <c r="F12111">
        <v>477.83</v>
      </c>
      <c r="G12111">
        <v>393.49</v>
      </c>
      <c r="H12111">
        <v>688.74</v>
      </c>
      <c r="I12111">
        <v>-0.42</v>
      </c>
      <c r="J12111">
        <v>6.11</v>
      </c>
      <c r="K12111">
        <v>6.53</v>
      </c>
    </row>
    <row r="12112" spans="1:11" x14ac:dyDescent="0.25">
      <c r="A12112" s="1">
        <v>42614</v>
      </c>
      <c r="B12112" t="s">
        <v>153</v>
      </c>
      <c r="C12112">
        <v>1042.72</v>
      </c>
      <c r="D12112">
        <v>557.59</v>
      </c>
      <c r="E12112">
        <v>485.13</v>
      </c>
      <c r="F12112">
        <v>594.97</v>
      </c>
      <c r="G12112">
        <v>487.54</v>
      </c>
      <c r="H12112">
        <v>831.56</v>
      </c>
      <c r="I12112">
        <v>0.54</v>
      </c>
      <c r="J12112">
        <v>6.35</v>
      </c>
      <c r="K12112">
        <v>6.92</v>
      </c>
    </row>
    <row r="12113" spans="1:11" x14ac:dyDescent="0.25">
      <c r="A12113" s="1">
        <v>42614</v>
      </c>
      <c r="B12113" t="s">
        <v>154</v>
      </c>
      <c r="C12113">
        <v>1013.14</v>
      </c>
      <c r="D12113">
        <v>560.69000000000005</v>
      </c>
      <c r="E12113">
        <v>452.45</v>
      </c>
      <c r="F12113">
        <v>535.15</v>
      </c>
      <c r="G12113">
        <v>433.86</v>
      </c>
      <c r="H12113">
        <v>821.92</v>
      </c>
      <c r="I12113">
        <v>0.08</v>
      </c>
      <c r="J12113">
        <v>5.71</v>
      </c>
      <c r="K12113">
        <v>5.66</v>
      </c>
    </row>
    <row r="12114" spans="1:11" x14ac:dyDescent="0.25">
      <c r="A12114" s="1">
        <v>42614</v>
      </c>
      <c r="B12114" t="s">
        <v>155</v>
      </c>
      <c r="C12114">
        <v>1046.83</v>
      </c>
      <c r="D12114">
        <v>587.91</v>
      </c>
      <c r="E12114">
        <v>458.92</v>
      </c>
      <c r="F12114">
        <v>462.37</v>
      </c>
      <c r="G12114">
        <v>389.79</v>
      </c>
      <c r="H12114">
        <v>644.35</v>
      </c>
      <c r="I12114">
        <v>1.59</v>
      </c>
      <c r="J12114">
        <v>4.07</v>
      </c>
      <c r="K12114">
        <v>4.76</v>
      </c>
    </row>
    <row r="12115" spans="1:11" x14ac:dyDescent="0.25">
      <c r="A12115" s="1">
        <v>42644</v>
      </c>
      <c r="B12115" t="s">
        <v>1</v>
      </c>
      <c r="C12115">
        <v>1021.25</v>
      </c>
      <c r="D12115">
        <v>531.49</v>
      </c>
      <c r="E12115">
        <v>489.76</v>
      </c>
      <c r="F12115">
        <v>511.27</v>
      </c>
      <c r="G12115">
        <v>402.57</v>
      </c>
      <c r="H12115">
        <v>772.96</v>
      </c>
      <c r="I12115">
        <v>0.64</v>
      </c>
      <c r="J12115">
        <v>6.01</v>
      </c>
      <c r="K12115">
        <v>6.37</v>
      </c>
    </row>
    <row r="12116" spans="1:11" x14ac:dyDescent="0.25">
      <c r="A12116" s="1">
        <v>42644</v>
      </c>
      <c r="B12116" t="s">
        <v>126</v>
      </c>
      <c r="C12116">
        <v>1038.04</v>
      </c>
      <c r="D12116">
        <v>576.78</v>
      </c>
      <c r="E12116">
        <v>461.26</v>
      </c>
      <c r="F12116">
        <v>517.16999999999996</v>
      </c>
      <c r="G12116">
        <v>426.18</v>
      </c>
      <c r="H12116">
        <v>743.75</v>
      </c>
      <c r="I12116">
        <v>1.63</v>
      </c>
      <c r="J12116">
        <v>4.29</v>
      </c>
      <c r="K12116">
        <v>5.1100000000000003</v>
      </c>
    </row>
    <row r="12117" spans="1:11" x14ac:dyDescent="0.25">
      <c r="A12117" s="1">
        <v>42644</v>
      </c>
      <c r="B12117" t="s">
        <v>127</v>
      </c>
      <c r="C12117">
        <v>940.73</v>
      </c>
      <c r="D12117">
        <v>513.86</v>
      </c>
      <c r="E12117">
        <v>426.87</v>
      </c>
      <c r="F12117">
        <v>508.19</v>
      </c>
      <c r="G12117">
        <v>396.46</v>
      </c>
      <c r="H12117">
        <v>825.72</v>
      </c>
      <c r="I12117">
        <v>0.16</v>
      </c>
      <c r="J12117">
        <v>5.71</v>
      </c>
      <c r="K12117">
        <v>6.07</v>
      </c>
    </row>
    <row r="12118" spans="1:11" x14ac:dyDescent="0.25">
      <c r="A12118" s="1">
        <v>42644</v>
      </c>
      <c r="B12118" t="s">
        <v>113</v>
      </c>
      <c r="C12118">
        <v>1073.3599999999999</v>
      </c>
      <c r="D12118">
        <v>526.84</v>
      </c>
      <c r="E12118">
        <v>546.52</v>
      </c>
      <c r="F12118">
        <v>513.72</v>
      </c>
      <c r="G12118">
        <v>399.82</v>
      </c>
      <c r="H12118">
        <v>762.91</v>
      </c>
      <c r="I12118">
        <v>0.81</v>
      </c>
      <c r="J12118">
        <v>7.17</v>
      </c>
      <c r="K12118">
        <v>7.33</v>
      </c>
    </row>
    <row r="12119" spans="1:11" x14ac:dyDescent="0.25">
      <c r="A12119" s="1">
        <v>42644</v>
      </c>
      <c r="B12119" t="s">
        <v>128</v>
      </c>
      <c r="C12119">
        <v>1045.3699999999999</v>
      </c>
      <c r="D12119">
        <v>529.72</v>
      </c>
      <c r="E12119">
        <v>515.65</v>
      </c>
      <c r="F12119">
        <v>499.91</v>
      </c>
      <c r="G12119">
        <v>393.17</v>
      </c>
      <c r="H12119">
        <v>754.22</v>
      </c>
      <c r="I12119">
        <v>0.84</v>
      </c>
      <c r="J12119">
        <v>4.54</v>
      </c>
      <c r="K12119">
        <v>5.13</v>
      </c>
    </row>
    <row r="12120" spans="1:11" x14ac:dyDescent="0.25">
      <c r="A12120" s="1">
        <v>42644</v>
      </c>
      <c r="B12120" t="s">
        <v>129</v>
      </c>
      <c r="C12120">
        <v>1031.78</v>
      </c>
      <c r="D12120">
        <v>568.72</v>
      </c>
      <c r="E12120">
        <v>463.06</v>
      </c>
      <c r="F12120">
        <v>526.70000000000005</v>
      </c>
      <c r="G12120">
        <v>433.23</v>
      </c>
      <c r="H12120">
        <v>764.39</v>
      </c>
      <c r="I12120">
        <v>0.16</v>
      </c>
      <c r="J12120">
        <v>5.74</v>
      </c>
      <c r="K12120">
        <v>6.07</v>
      </c>
    </row>
    <row r="12121" spans="1:11" x14ac:dyDescent="0.25">
      <c r="A12121" s="1">
        <v>42644</v>
      </c>
      <c r="B12121" t="s">
        <v>130</v>
      </c>
      <c r="C12121">
        <v>1069.98</v>
      </c>
      <c r="D12121">
        <v>594.72</v>
      </c>
      <c r="E12121">
        <v>475.26</v>
      </c>
      <c r="F12121">
        <v>596.5</v>
      </c>
      <c r="G12121">
        <v>452.83</v>
      </c>
      <c r="H12121">
        <v>1086.07</v>
      </c>
      <c r="I12121">
        <v>0.02</v>
      </c>
      <c r="J12121">
        <v>3.66</v>
      </c>
      <c r="K12121">
        <v>4.2300000000000004</v>
      </c>
    </row>
    <row r="12122" spans="1:11" x14ac:dyDescent="0.25">
      <c r="A12122" s="1">
        <v>42644</v>
      </c>
      <c r="B12122" t="s">
        <v>131</v>
      </c>
      <c r="C12122">
        <v>1118.56</v>
      </c>
      <c r="D12122">
        <v>612.39</v>
      </c>
      <c r="E12122">
        <v>506.17</v>
      </c>
      <c r="F12122">
        <v>593.77</v>
      </c>
      <c r="G12122">
        <v>444.76</v>
      </c>
      <c r="H12122">
        <v>1042.23</v>
      </c>
      <c r="I12122">
        <v>0.19</v>
      </c>
      <c r="J12122">
        <v>4.66</v>
      </c>
      <c r="K12122">
        <v>4.0999999999999996</v>
      </c>
    </row>
    <row r="12123" spans="1:11" x14ac:dyDescent="0.25">
      <c r="A12123" s="1">
        <v>42644</v>
      </c>
      <c r="B12123" t="s">
        <v>132</v>
      </c>
      <c r="C12123">
        <v>988.48</v>
      </c>
      <c r="D12123">
        <v>560.14</v>
      </c>
      <c r="E12123">
        <v>428.34</v>
      </c>
      <c r="F12123">
        <v>483.88</v>
      </c>
      <c r="G12123">
        <v>413.46</v>
      </c>
      <c r="H12123">
        <v>645.85</v>
      </c>
      <c r="I12123">
        <v>-0.02</v>
      </c>
      <c r="J12123">
        <v>-0.7</v>
      </c>
      <c r="K12123">
        <v>-7.0000000000000007E-2</v>
      </c>
    </row>
    <row r="12124" spans="1:11" x14ac:dyDescent="0.25">
      <c r="A12124" s="1">
        <v>42644</v>
      </c>
      <c r="B12124" t="s">
        <v>133</v>
      </c>
      <c r="C12124">
        <v>1086.22</v>
      </c>
      <c r="D12124">
        <v>546.70000000000005</v>
      </c>
      <c r="E12124">
        <v>539.52</v>
      </c>
      <c r="F12124">
        <v>451.18</v>
      </c>
      <c r="G12124">
        <v>359.83</v>
      </c>
      <c r="H12124">
        <v>659.24</v>
      </c>
      <c r="I12124">
        <v>7.0000000000000007E-2</v>
      </c>
      <c r="J12124">
        <v>5.89</v>
      </c>
      <c r="K12124">
        <v>5.56</v>
      </c>
    </row>
    <row r="12125" spans="1:11" x14ac:dyDescent="0.25">
      <c r="A12125" s="1">
        <v>42644</v>
      </c>
      <c r="B12125" t="s">
        <v>134</v>
      </c>
      <c r="C12125">
        <v>1043.6099999999999</v>
      </c>
      <c r="D12125">
        <v>574.03</v>
      </c>
      <c r="E12125">
        <v>469.58</v>
      </c>
      <c r="F12125">
        <v>500.15</v>
      </c>
      <c r="G12125">
        <v>427.26</v>
      </c>
      <c r="H12125">
        <v>653.30999999999995</v>
      </c>
      <c r="I12125">
        <v>3.64</v>
      </c>
      <c r="J12125">
        <v>7.27</v>
      </c>
      <c r="K12125">
        <v>7.88</v>
      </c>
    </row>
    <row r="12126" spans="1:11" x14ac:dyDescent="0.25">
      <c r="A12126" s="1">
        <v>42644</v>
      </c>
      <c r="B12126" t="s">
        <v>135</v>
      </c>
      <c r="C12126">
        <v>1015.16</v>
      </c>
      <c r="D12126">
        <v>582.62</v>
      </c>
      <c r="E12126">
        <v>432.54</v>
      </c>
      <c r="F12126">
        <v>493.07</v>
      </c>
      <c r="G12126">
        <v>401.01</v>
      </c>
      <c r="H12126">
        <v>749.06</v>
      </c>
      <c r="I12126">
        <v>0.23</v>
      </c>
      <c r="J12126">
        <v>2.72</v>
      </c>
      <c r="K12126">
        <v>7.02</v>
      </c>
    </row>
    <row r="12127" spans="1:11" x14ac:dyDescent="0.25">
      <c r="A12127" s="1">
        <v>42644</v>
      </c>
      <c r="B12127" t="s">
        <v>136</v>
      </c>
      <c r="C12127">
        <v>1053.0899999999999</v>
      </c>
      <c r="D12127">
        <v>608.27</v>
      </c>
      <c r="E12127">
        <v>444.82</v>
      </c>
      <c r="F12127">
        <v>553.64</v>
      </c>
      <c r="G12127">
        <v>475.93</v>
      </c>
      <c r="H12127">
        <v>799.16</v>
      </c>
      <c r="I12127">
        <v>0.5</v>
      </c>
      <c r="J12127">
        <v>4.37</v>
      </c>
      <c r="K12127">
        <v>5.82</v>
      </c>
    </row>
    <row r="12128" spans="1:11" x14ac:dyDescent="0.25">
      <c r="A12128" s="1">
        <v>42644</v>
      </c>
      <c r="B12128" t="s">
        <v>137</v>
      </c>
      <c r="C12128">
        <v>965.07</v>
      </c>
      <c r="D12128">
        <v>535.19000000000005</v>
      </c>
      <c r="E12128">
        <v>429.88</v>
      </c>
      <c r="F12128">
        <v>508.4</v>
      </c>
      <c r="G12128">
        <v>368.29</v>
      </c>
      <c r="H12128">
        <v>1063.8599999999999</v>
      </c>
      <c r="I12128">
        <v>0.36</v>
      </c>
      <c r="J12128">
        <v>5.76</v>
      </c>
      <c r="K12128">
        <v>6.28</v>
      </c>
    </row>
    <row r="12129" spans="1:11" x14ac:dyDescent="0.25">
      <c r="A12129" s="1">
        <v>42644</v>
      </c>
      <c r="B12129" t="s">
        <v>138</v>
      </c>
      <c r="C12129">
        <v>954.99</v>
      </c>
      <c r="D12129">
        <v>548.67999999999995</v>
      </c>
      <c r="E12129">
        <v>406.31</v>
      </c>
      <c r="F12129">
        <v>634.61</v>
      </c>
      <c r="G12129">
        <v>497.1</v>
      </c>
      <c r="H12129">
        <v>1070.1600000000001</v>
      </c>
      <c r="I12129">
        <v>-0.04</v>
      </c>
      <c r="J12129">
        <v>5.53</v>
      </c>
      <c r="K12129">
        <v>5.66</v>
      </c>
    </row>
    <row r="12130" spans="1:11" x14ac:dyDescent="0.25">
      <c r="A12130" s="1">
        <v>42644</v>
      </c>
      <c r="B12130" t="s">
        <v>139</v>
      </c>
      <c r="C12130">
        <v>951.19</v>
      </c>
      <c r="D12130">
        <v>525.23</v>
      </c>
      <c r="E12130">
        <v>425.96</v>
      </c>
      <c r="F12130">
        <v>549.28</v>
      </c>
      <c r="G12130">
        <v>422.74</v>
      </c>
      <c r="H12130">
        <v>964.73</v>
      </c>
      <c r="I12130">
        <v>0.08</v>
      </c>
      <c r="J12130">
        <v>6.19</v>
      </c>
      <c r="K12130">
        <v>6.13</v>
      </c>
    </row>
    <row r="12131" spans="1:11" x14ac:dyDescent="0.25">
      <c r="A12131" s="1">
        <v>42644</v>
      </c>
      <c r="B12131" t="s">
        <v>140</v>
      </c>
      <c r="C12131">
        <v>881.79</v>
      </c>
      <c r="D12131">
        <v>497.35</v>
      </c>
      <c r="E12131">
        <v>384.44</v>
      </c>
      <c r="F12131">
        <v>444.47</v>
      </c>
      <c r="G12131">
        <v>351.33</v>
      </c>
      <c r="H12131">
        <v>715.36</v>
      </c>
      <c r="I12131">
        <v>0.35</v>
      </c>
      <c r="J12131">
        <v>1.5</v>
      </c>
      <c r="K12131">
        <v>5.78</v>
      </c>
    </row>
    <row r="12132" spans="1:11" x14ac:dyDescent="0.25">
      <c r="A12132" s="1">
        <v>42644</v>
      </c>
      <c r="B12132" t="s">
        <v>141</v>
      </c>
      <c r="C12132">
        <v>991.95</v>
      </c>
      <c r="D12132">
        <v>550.59</v>
      </c>
      <c r="E12132">
        <v>441.36</v>
      </c>
      <c r="F12132">
        <v>548.5</v>
      </c>
      <c r="G12132">
        <v>437.92</v>
      </c>
      <c r="H12132">
        <v>861.82</v>
      </c>
      <c r="I12132">
        <v>0.43</v>
      </c>
      <c r="J12132">
        <v>6.19</v>
      </c>
      <c r="K12132">
        <v>6.01</v>
      </c>
    </row>
    <row r="12133" spans="1:11" x14ac:dyDescent="0.25">
      <c r="A12133" s="1">
        <v>42644</v>
      </c>
      <c r="B12133" t="s">
        <v>142</v>
      </c>
      <c r="C12133">
        <v>909.03</v>
      </c>
      <c r="D12133">
        <v>499.79</v>
      </c>
      <c r="E12133">
        <v>409.24</v>
      </c>
      <c r="F12133">
        <v>486.03</v>
      </c>
      <c r="G12133">
        <v>372.41</v>
      </c>
      <c r="H12133">
        <v>817.5</v>
      </c>
      <c r="I12133">
        <v>0.14000000000000001</v>
      </c>
      <c r="J12133">
        <v>5.9</v>
      </c>
      <c r="K12133">
        <v>6.36</v>
      </c>
    </row>
    <row r="12134" spans="1:11" x14ac:dyDescent="0.25">
      <c r="A12134" s="1">
        <v>42644</v>
      </c>
      <c r="B12134" t="s">
        <v>143</v>
      </c>
      <c r="C12134">
        <v>943.39</v>
      </c>
      <c r="D12134">
        <v>521.64</v>
      </c>
      <c r="E12134">
        <v>421.75</v>
      </c>
      <c r="F12134">
        <v>471.42</v>
      </c>
      <c r="G12134">
        <v>386.18</v>
      </c>
      <c r="H12134">
        <v>673.19</v>
      </c>
      <c r="I12134">
        <v>0.02</v>
      </c>
      <c r="J12134">
        <v>5.85</v>
      </c>
      <c r="K12134">
        <v>6.32</v>
      </c>
    </row>
    <row r="12135" spans="1:11" x14ac:dyDescent="0.25">
      <c r="A12135" s="1">
        <v>42644</v>
      </c>
      <c r="B12135" t="s">
        <v>144</v>
      </c>
      <c r="C12135">
        <v>905.72</v>
      </c>
      <c r="D12135">
        <v>499.99</v>
      </c>
      <c r="E12135">
        <v>405.73</v>
      </c>
      <c r="F12135">
        <v>481.34</v>
      </c>
      <c r="G12135">
        <v>373.28</v>
      </c>
      <c r="H12135">
        <v>816.33</v>
      </c>
      <c r="I12135">
        <v>-0.08</v>
      </c>
      <c r="J12135">
        <v>4.84</v>
      </c>
      <c r="K12135">
        <v>4.68</v>
      </c>
    </row>
    <row r="12136" spans="1:11" x14ac:dyDescent="0.25">
      <c r="A12136" s="1">
        <v>42644</v>
      </c>
      <c r="B12136" t="s">
        <v>145</v>
      </c>
      <c r="C12136">
        <v>941.01</v>
      </c>
      <c r="D12136">
        <v>492.76</v>
      </c>
      <c r="E12136">
        <v>448.25</v>
      </c>
      <c r="F12136">
        <v>497.95</v>
      </c>
      <c r="G12136">
        <v>398.13</v>
      </c>
      <c r="H12136">
        <v>732.72</v>
      </c>
      <c r="I12136">
        <v>0.1</v>
      </c>
      <c r="J12136">
        <v>6.04</v>
      </c>
      <c r="K12136">
        <v>6.01</v>
      </c>
    </row>
    <row r="12137" spans="1:11" x14ac:dyDescent="0.25">
      <c r="A12137" s="1">
        <v>42644</v>
      </c>
      <c r="B12137" t="s">
        <v>146</v>
      </c>
      <c r="C12137">
        <v>960.22</v>
      </c>
      <c r="D12137">
        <v>512.75</v>
      </c>
      <c r="E12137">
        <v>447.47</v>
      </c>
      <c r="F12137">
        <v>528.47</v>
      </c>
      <c r="G12137">
        <v>430.43</v>
      </c>
      <c r="H12137">
        <v>769.98</v>
      </c>
      <c r="I12137">
        <v>0.1</v>
      </c>
      <c r="J12137">
        <v>7.71</v>
      </c>
      <c r="K12137">
        <v>8.02</v>
      </c>
    </row>
    <row r="12138" spans="1:11" x14ac:dyDescent="0.25">
      <c r="A12138" s="1">
        <v>42644</v>
      </c>
      <c r="B12138" t="s">
        <v>2</v>
      </c>
      <c r="C12138">
        <v>923.67</v>
      </c>
      <c r="D12138">
        <v>482.24</v>
      </c>
      <c r="E12138">
        <v>441.43</v>
      </c>
      <c r="F12138">
        <v>512.28</v>
      </c>
      <c r="G12138">
        <v>383.89</v>
      </c>
      <c r="H12138">
        <v>851.13</v>
      </c>
      <c r="I12138">
        <v>7.0000000000000007E-2</v>
      </c>
      <c r="J12138">
        <v>4.71</v>
      </c>
      <c r="K12138">
        <v>4.84</v>
      </c>
    </row>
    <row r="12139" spans="1:11" x14ac:dyDescent="0.25">
      <c r="A12139" s="1">
        <v>42644</v>
      </c>
      <c r="B12139" t="s">
        <v>147</v>
      </c>
      <c r="C12139">
        <v>1146.94</v>
      </c>
      <c r="D12139">
        <v>536.07000000000005</v>
      </c>
      <c r="E12139">
        <v>610.87</v>
      </c>
      <c r="F12139">
        <v>522.69000000000005</v>
      </c>
      <c r="G12139">
        <v>377.74</v>
      </c>
      <c r="H12139">
        <v>835.44</v>
      </c>
      <c r="I12139">
        <v>0.02</v>
      </c>
      <c r="J12139">
        <v>6.04</v>
      </c>
      <c r="K12139">
        <v>5.98</v>
      </c>
    </row>
    <row r="12140" spans="1:11" x14ac:dyDescent="0.25">
      <c r="A12140" s="1">
        <v>42644</v>
      </c>
      <c r="B12140" t="s">
        <v>148</v>
      </c>
      <c r="C12140">
        <v>1123.8900000000001</v>
      </c>
      <c r="D12140">
        <v>535.17999999999995</v>
      </c>
      <c r="E12140">
        <v>588.71</v>
      </c>
      <c r="F12140">
        <v>507.65</v>
      </c>
      <c r="G12140">
        <v>393.54</v>
      </c>
      <c r="H12140">
        <v>744.93</v>
      </c>
      <c r="I12140">
        <v>1.55</v>
      </c>
      <c r="J12140">
        <v>7.54</v>
      </c>
      <c r="K12140">
        <v>7.73</v>
      </c>
    </row>
    <row r="12141" spans="1:11" x14ac:dyDescent="0.25">
      <c r="A12141" s="1">
        <v>42644</v>
      </c>
      <c r="B12141" t="s">
        <v>149</v>
      </c>
      <c r="C12141">
        <v>1013.43</v>
      </c>
      <c r="D12141">
        <v>504.77</v>
      </c>
      <c r="E12141">
        <v>508.66</v>
      </c>
      <c r="F12141">
        <v>484.67</v>
      </c>
      <c r="G12141">
        <v>394.91</v>
      </c>
      <c r="H12141">
        <v>677.8</v>
      </c>
      <c r="I12141">
        <v>-0.03</v>
      </c>
      <c r="J12141">
        <v>1.72</v>
      </c>
      <c r="K12141">
        <v>2.31</v>
      </c>
    </row>
    <row r="12142" spans="1:11" x14ac:dyDescent="0.25">
      <c r="A12142" s="1">
        <v>42644</v>
      </c>
      <c r="B12142" t="s">
        <v>150</v>
      </c>
      <c r="C12142">
        <v>1125.9000000000001</v>
      </c>
      <c r="D12142">
        <v>545.80999999999995</v>
      </c>
      <c r="E12142">
        <v>580.09</v>
      </c>
      <c r="F12142">
        <v>610.01</v>
      </c>
      <c r="G12142">
        <v>453.22</v>
      </c>
      <c r="H12142">
        <v>964.91</v>
      </c>
      <c r="I12142">
        <v>0.93</v>
      </c>
      <c r="J12142">
        <v>6.69</v>
      </c>
      <c r="K12142">
        <v>7.14</v>
      </c>
    </row>
    <row r="12143" spans="1:11" x14ac:dyDescent="0.25">
      <c r="A12143" s="1">
        <v>42644</v>
      </c>
      <c r="B12143" t="s">
        <v>151</v>
      </c>
      <c r="C12143">
        <v>1021.39</v>
      </c>
      <c r="D12143">
        <v>556.11</v>
      </c>
      <c r="E12143">
        <v>465.28</v>
      </c>
      <c r="F12143">
        <v>463.66</v>
      </c>
      <c r="G12143">
        <v>359.28</v>
      </c>
      <c r="H12143">
        <v>753.51</v>
      </c>
      <c r="I12143">
        <v>2.25</v>
      </c>
      <c r="J12143">
        <v>7.29</v>
      </c>
      <c r="K12143">
        <v>8.0399999999999991</v>
      </c>
    </row>
    <row r="12144" spans="1:11" x14ac:dyDescent="0.25">
      <c r="A12144" s="1">
        <v>42644</v>
      </c>
      <c r="B12144" t="s">
        <v>152</v>
      </c>
      <c r="C12144">
        <v>1013.92</v>
      </c>
      <c r="D12144">
        <v>566.29999999999995</v>
      </c>
      <c r="E12144">
        <v>447.62</v>
      </c>
      <c r="F12144">
        <v>476.78</v>
      </c>
      <c r="G12144">
        <v>391.92</v>
      </c>
      <c r="H12144">
        <v>688.74</v>
      </c>
      <c r="I12144">
        <v>-0.22</v>
      </c>
      <c r="J12144">
        <v>5.87</v>
      </c>
      <c r="K12144">
        <v>6.52</v>
      </c>
    </row>
    <row r="12145" spans="1:11" x14ac:dyDescent="0.25">
      <c r="A12145" s="1">
        <v>42644</v>
      </c>
      <c r="B12145" t="s">
        <v>153</v>
      </c>
      <c r="C12145">
        <v>1044.6099999999999</v>
      </c>
      <c r="D12145">
        <v>559.48</v>
      </c>
      <c r="E12145">
        <v>485.13</v>
      </c>
      <c r="F12145">
        <v>596.04</v>
      </c>
      <c r="G12145">
        <v>489.2</v>
      </c>
      <c r="H12145">
        <v>831.56</v>
      </c>
      <c r="I12145">
        <v>0.18</v>
      </c>
      <c r="J12145">
        <v>6.55</v>
      </c>
      <c r="K12145">
        <v>7.08</v>
      </c>
    </row>
    <row r="12146" spans="1:11" x14ac:dyDescent="0.25">
      <c r="A12146" s="1">
        <v>42644</v>
      </c>
      <c r="B12146" t="s">
        <v>154</v>
      </c>
      <c r="C12146">
        <v>1016.35</v>
      </c>
      <c r="D12146">
        <v>563.9</v>
      </c>
      <c r="E12146">
        <v>452.45</v>
      </c>
      <c r="F12146">
        <v>536.86</v>
      </c>
      <c r="G12146">
        <v>436.33</v>
      </c>
      <c r="H12146">
        <v>821.92</v>
      </c>
      <c r="I12146">
        <v>0.32</v>
      </c>
      <c r="J12146">
        <v>6.05</v>
      </c>
      <c r="K12146">
        <v>5.77</v>
      </c>
    </row>
    <row r="12147" spans="1:11" x14ac:dyDescent="0.25">
      <c r="A12147" s="1">
        <v>42644</v>
      </c>
      <c r="B12147" t="s">
        <v>155</v>
      </c>
      <c r="C12147">
        <v>1048.4100000000001</v>
      </c>
      <c r="D12147">
        <v>589.49</v>
      </c>
      <c r="E12147">
        <v>458.92</v>
      </c>
      <c r="F12147">
        <v>463.06</v>
      </c>
      <c r="G12147">
        <v>390.84</v>
      </c>
      <c r="H12147">
        <v>644.35</v>
      </c>
      <c r="I12147">
        <v>0.15</v>
      </c>
      <c r="J12147">
        <v>4.22</v>
      </c>
      <c r="K12147">
        <v>4.8899999999999997</v>
      </c>
    </row>
    <row r="12148" spans="1:11" x14ac:dyDescent="0.25">
      <c r="A12148" s="1">
        <v>42675</v>
      </c>
      <c r="B12148" t="s">
        <v>1</v>
      </c>
      <c r="C12148">
        <v>1022.26</v>
      </c>
      <c r="D12148">
        <v>531.17999999999995</v>
      </c>
      <c r="E12148">
        <v>491.08</v>
      </c>
      <c r="F12148">
        <v>511.79</v>
      </c>
      <c r="G12148">
        <v>402.33</v>
      </c>
      <c r="H12148">
        <v>775.05</v>
      </c>
      <c r="I12148">
        <v>0.1</v>
      </c>
      <c r="J12148">
        <v>6.12</v>
      </c>
      <c r="K12148">
        <v>6.18</v>
      </c>
    </row>
    <row r="12149" spans="1:11" x14ac:dyDescent="0.25">
      <c r="A12149" s="1">
        <v>42675</v>
      </c>
      <c r="B12149" t="s">
        <v>126</v>
      </c>
      <c r="C12149">
        <v>1036.79</v>
      </c>
      <c r="D12149">
        <v>575.74</v>
      </c>
      <c r="E12149">
        <v>461.05</v>
      </c>
      <c r="F12149">
        <v>516.54999999999995</v>
      </c>
      <c r="G12149">
        <v>425.41</v>
      </c>
      <c r="H12149">
        <v>743.38</v>
      </c>
      <c r="I12149">
        <v>-0.12</v>
      </c>
      <c r="J12149">
        <v>4.17</v>
      </c>
      <c r="K12149">
        <v>4.6100000000000003</v>
      </c>
    </row>
    <row r="12150" spans="1:11" x14ac:dyDescent="0.25">
      <c r="A12150" s="1">
        <v>42675</v>
      </c>
      <c r="B12150" t="s">
        <v>127</v>
      </c>
      <c r="C12150">
        <v>945.74</v>
      </c>
      <c r="D12150">
        <v>515.5</v>
      </c>
      <c r="E12150">
        <v>430.24</v>
      </c>
      <c r="F12150">
        <v>510.88</v>
      </c>
      <c r="G12150">
        <v>397.73</v>
      </c>
      <c r="H12150">
        <v>832.25</v>
      </c>
      <c r="I12150">
        <v>0.53</v>
      </c>
      <c r="J12150">
        <v>6.27</v>
      </c>
      <c r="K12150">
        <v>6.21</v>
      </c>
    </row>
    <row r="12151" spans="1:11" x14ac:dyDescent="0.25">
      <c r="A12151" s="1">
        <v>42675</v>
      </c>
      <c r="B12151" t="s">
        <v>113</v>
      </c>
      <c r="C12151">
        <v>1071.71</v>
      </c>
      <c r="D12151">
        <v>524.82000000000005</v>
      </c>
      <c r="E12151">
        <v>546.89</v>
      </c>
      <c r="F12151">
        <v>512.95000000000005</v>
      </c>
      <c r="G12151">
        <v>398.3</v>
      </c>
      <c r="H12151">
        <v>763.45</v>
      </c>
      <c r="I12151">
        <v>-0.15</v>
      </c>
      <c r="J12151">
        <v>7.01</v>
      </c>
      <c r="K12151">
        <v>7.02</v>
      </c>
    </row>
    <row r="12152" spans="1:11" x14ac:dyDescent="0.25">
      <c r="A12152" s="1">
        <v>42675</v>
      </c>
      <c r="B12152" t="s">
        <v>128</v>
      </c>
      <c r="C12152">
        <v>1045.8599999999999</v>
      </c>
      <c r="D12152">
        <v>529.02</v>
      </c>
      <c r="E12152">
        <v>516.84</v>
      </c>
      <c r="F12152">
        <v>500.16</v>
      </c>
      <c r="G12152">
        <v>392.66</v>
      </c>
      <c r="H12152">
        <v>755.96</v>
      </c>
      <c r="I12152">
        <v>0.05</v>
      </c>
      <c r="J12152">
        <v>4.5999999999999996</v>
      </c>
      <c r="K12152">
        <v>4.78</v>
      </c>
    </row>
    <row r="12153" spans="1:11" x14ac:dyDescent="0.25">
      <c r="A12153" s="1">
        <v>42675</v>
      </c>
      <c r="B12153" t="s">
        <v>129</v>
      </c>
      <c r="C12153">
        <v>1033.0999999999999</v>
      </c>
      <c r="D12153">
        <v>570.04</v>
      </c>
      <c r="E12153">
        <v>463.06</v>
      </c>
      <c r="F12153">
        <v>527.39</v>
      </c>
      <c r="G12153">
        <v>434.23</v>
      </c>
      <c r="H12153">
        <v>764.39</v>
      </c>
      <c r="I12153">
        <v>0.13</v>
      </c>
      <c r="J12153">
        <v>5.88</v>
      </c>
      <c r="K12153">
        <v>5.93</v>
      </c>
    </row>
    <row r="12154" spans="1:11" x14ac:dyDescent="0.25">
      <c r="A12154" s="1">
        <v>42675</v>
      </c>
      <c r="B12154" t="s">
        <v>130</v>
      </c>
      <c r="C12154">
        <v>1072.32</v>
      </c>
      <c r="D12154">
        <v>597.05999999999995</v>
      </c>
      <c r="E12154">
        <v>475.26</v>
      </c>
      <c r="F12154">
        <v>597.80999999999995</v>
      </c>
      <c r="G12154">
        <v>454.6</v>
      </c>
      <c r="H12154">
        <v>1086.07</v>
      </c>
      <c r="I12154">
        <v>0.22</v>
      </c>
      <c r="J12154">
        <v>3.88</v>
      </c>
      <c r="K12154">
        <v>4.01</v>
      </c>
    </row>
    <row r="12155" spans="1:11" x14ac:dyDescent="0.25">
      <c r="A12155" s="1">
        <v>42675</v>
      </c>
      <c r="B12155" t="s">
        <v>131</v>
      </c>
      <c r="C12155">
        <v>1126.07</v>
      </c>
      <c r="D12155">
        <v>622.96</v>
      </c>
      <c r="E12155">
        <v>503.11</v>
      </c>
      <c r="F12155">
        <v>597.75</v>
      </c>
      <c r="G12155">
        <v>452.45</v>
      </c>
      <c r="H12155">
        <v>1035.98</v>
      </c>
      <c r="I12155">
        <v>0.67</v>
      </c>
      <c r="J12155">
        <v>5.36</v>
      </c>
      <c r="K12155">
        <v>4.76</v>
      </c>
    </row>
    <row r="12156" spans="1:11" x14ac:dyDescent="0.25">
      <c r="A12156" s="1">
        <v>42675</v>
      </c>
      <c r="B12156" t="s">
        <v>132</v>
      </c>
      <c r="C12156">
        <v>986.55</v>
      </c>
      <c r="D12156">
        <v>558.21</v>
      </c>
      <c r="E12156">
        <v>428.34</v>
      </c>
      <c r="F12156">
        <v>482.91</v>
      </c>
      <c r="G12156">
        <v>412.02</v>
      </c>
      <c r="H12156">
        <v>645.85</v>
      </c>
      <c r="I12156">
        <v>-0.2</v>
      </c>
      <c r="J12156">
        <v>-0.9</v>
      </c>
      <c r="K12156">
        <v>-0.86</v>
      </c>
    </row>
    <row r="12157" spans="1:11" x14ac:dyDescent="0.25">
      <c r="A12157" s="1">
        <v>42675</v>
      </c>
      <c r="B12157" t="s">
        <v>133</v>
      </c>
      <c r="C12157">
        <v>1086.1600000000001</v>
      </c>
      <c r="D12157">
        <v>546.64</v>
      </c>
      <c r="E12157">
        <v>539.52</v>
      </c>
      <c r="F12157">
        <v>451.14</v>
      </c>
      <c r="G12157">
        <v>359.79</v>
      </c>
      <c r="H12157">
        <v>659.24</v>
      </c>
      <c r="I12157">
        <v>-0.01</v>
      </c>
      <c r="J12157">
        <v>5.87</v>
      </c>
      <c r="K12157">
        <v>5.57</v>
      </c>
    </row>
    <row r="12158" spans="1:11" x14ac:dyDescent="0.25">
      <c r="A12158" s="1">
        <v>42675</v>
      </c>
      <c r="B12158" t="s">
        <v>134</v>
      </c>
      <c r="C12158">
        <v>1039.6400000000001</v>
      </c>
      <c r="D12158">
        <v>570.05999999999995</v>
      </c>
      <c r="E12158">
        <v>469.58</v>
      </c>
      <c r="F12158">
        <v>498.25</v>
      </c>
      <c r="G12158">
        <v>424.31</v>
      </c>
      <c r="H12158">
        <v>653.30999999999995</v>
      </c>
      <c r="I12158">
        <v>-0.38</v>
      </c>
      <c r="J12158">
        <v>6.86</v>
      </c>
      <c r="K12158">
        <v>7.27</v>
      </c>
    </row>
    <row r="12159" spans="1:11" x14ac:dyDescent="0.25">
      <c r="A12159" s="1">
        <v>42675</v>
      </c>
      <c r="B12159" t="s">
        <v>135</v>
      </c>
      <c r="C12159">
        <v>1018.48</v>
      </c>
      <c r="D12159">
        <v>585.94000000000005</v>
      </c>
      <c r="E12159">
        <v>432.54</v>
      </c>
      <c r="F12159">
        <v>494.7</v>
      </c>
      <c r="G12159">
        <v>403.3</v>
      </c>
      <c r="H12159">
        <v>749.06</v>
      </c>
      <c r="I12159">
        <v>0.33</v>
      </c>
      <c r="J12159">
        <v>3.06</v>
      </c>
      <c r="K12159">
        <v>6.9</v>
      </c>
    </row>
    <row r="12160" spans="1:11" x14ac:dyDescent="0.25">
      <c r="A12160" s="1">
        <v>42675</v>
      </c>
      <c r="B12160" t="s">
        <v>136</v>
      </c>
      <c r="C12160">
        <v>1053.4000000000001</v>
      </c>
      <c r="D12160">
        <v>608.58000000000004</v>
      </c>
      <c r="E12160">
        <v>444.82</v>
      </c>
      <c r="F12160">
        <v>553.79999999999995</v>
      </c>
      <c r="G12160">
        <v>476.17</v>
      </c>
      <c r="H12160">
        <v>799.16</v>
      </c>
      <c r="I12160">
        <v>0.03</v>
      </c>
      <c r="J12160">
        <v>4.4000000000000004</v>
      </c>
      <c r="K12160">
        <v>5.05</v>
      </c>
    </row>
    <row r="12161" spans="1:11" x14ac:dyDescent="0.25">
      <c r="A12161" s="1">
        <v>42675</v>
      </c>
      <c r="B12161" t="s">
        <v>137</v>
      </c>
      <c r="C12161">
        <v>970.63</v>
      </c>
      <c r="D12161">
        <v>540.75</v>
      </c>
      <c r="E12161">
        <v>429.88</v>
      </c>
      <c r="F12161">
        <v>511.35</v>
      </c>
      <c r="G12161">
        <v>372.13</v>
      </c>
      <c r="H12161">
        <v>1063.8599999999999</v>
      </c>
      <c r="I12161">
        <v>0.57999999999999996</v>
      </c>
      <c r="J12161">
        <v>6.38</v>
      </c>
      <c r="K12161">
        <v>6.35</v>
      </c>
    </row>
    <row r="12162" spans="1:11" x14ac:dyDescent="0.25">
      <c r="A12162" s="1">
        <v>42675</v>
      </c>
      <c r="B12162" t="s">
        <v>138</v>
      </c>
      <c r="C12162">
        <v>958.53</v>
      </c>
      <c r="D12162">
        <v>550.13</v>
      </c>
      <c r="E12162">
        <v>408.4</v>
      </c>
      <c r="F12162">
        <v>636.96</v>
      </c>
      <c r="G12162">
        <v>498.44</v>
      </c>
      <c r="H12162">
        <v>1075.6199999999999</v>
      </c>
      <c r="I12162">
        <v>0.37</v>
      </c>
      <c r="J12162">
        <v>5.92</v>
      </c>
      <c r="K12162">
        <v>5.69</v>
      </c>
    </row>
    <row r="12163" spans="1:11" x14ac:dyDescent="0.25">
      <c r="A12163" s="1">
        <v>42675</v>
      </c>
      <c r="B12163" t="s">
        <v>139</v>
      </c>
      <c r="C12163">
        <v>950.45</v>
      </c>
      <c r="D12163">
        <v>524.49</v>
      </c>
      <c r="E12163">
        <v>425.96</v>
      </c>
      <c r="F12163">
        <v>548.85</v>
      </c>
      <c r="G12163">
        <v>422.15</v>
      </c>
      <c r="H12163">
        <v>964.73</v>
      </c>
      <c r="I12163">
        <v>-0.08</v>
      </c>
      <c r="J12163">
        <v>6.11</v>
      </c>
      <c r="K12163">
        <v>5.98</v>
      </c>
    </row>
    <row r="12164" spans="1:11" x14ac:dyDescent="0.25">
      <c r="A12164" s="1">
        <v>42675</v>
      </c>
      <c r="B12164" t="s">
        <v>140</v>
      </c>
      <c r="C12164">
        <v>882.07</v>
      </c>
      <c r="D12164">
        <v>497.63</v>
      </c>
      <c r="E12164">
        <v>384.44</v>
      </c>
      <c r="F12164">
        <v>444.6</v>
      </c>
      <c r="G12164">
        <v>351.54</v>
      </c>
      <c r="H12164">
        <v>715.36</v>
      </c>
      <c r="I12164">
        <v>0.03</v>
      </c>
      <c r="J12164">
        <v>1.53</v>
      </c>
      <c r="K12164">
        <v>1.17</v>
      </c>
    </row>
    <row r="12165" spans="1:11" x14ac:dyDescent="0.25">
      <c r="A12165" s="1">
        <v>42675</v>
      </c>
      <c r="B12165" t="s">
        <v>141</v>
      </c>
      <c r="C12165">
        <v>993.94</v>
      </c>
      <c r="D12165">
        <v>555.09</v>
      </c>
      <c r="E12165">
        <v>438.85</v>
      </c>
      <c r="F12165">
        <v>549.6</v>
      </c>
      <c r="G12165">
        <v>441.51</v>
      </c>
      <c r="H12165">
        <v>856.9</v>
      </c>
      <c r="I12165">
        <v>0.2</v>
      </c>
      <c r="J12165">
        <v>6.4</v>
      </c>
      <c r="K12165">
        <v>6.16</v>
      </c>
    </row>
    <row r="12166" spans="1:11" x14ac:dyDescent="0.25">
      <c r="A12166" s="1">
        <v>42675</v>
      </c>
      <c r="B12166" t="s">
        <v>142</v>
      </c>
      <c r="C12166">
        <v>931.47</v>
      </c>
      <c r="D12166">
        <v>501.72</v>
      </c>
      <c r="E12166">
        <v>429.75</v>
      </c>
      <c r="F12166">
        <v>498.04</v>
      </c>
      <c r="G12166">
        <v>373.87</v>
      </c>
      <c r="H12166">
        <v>858.46</v>
      </c>
      <c r="I12166">
        <v>2.4700000000000002</v>
      </c>
      <c r="J12166">
        <v>8.51</v>
      </c>
      <c r="K12166">
        <v>8.48</v>
      </c>
    </row>
    <row r="12167" spans="1:11" x14ac:dyDescent="0.25">
      <c r="A12167" s="1">
        <v>42675</v>
      </c>
      <c r="B12167" t="s">
        <v>143</v>
      </c>
      <c r="C12167">
        <v>942.1</v>
      </c>
      <c r="D12167">
        <v>520.35</v>
      </c>
      <c r="E12167">
        <v>421.75</v>
      </c>
      <c r="F12167">
        <v>470.76</v>
      </c>
      <c r="G12167">
        <v>385.21</v>
      </c>
      <c r="H12167">
        <v>673.19</v>
      </c>
      <c r="I12167">
        <v>-0.14000000000000001</v>
      </c>
      <c r="J12167">
        <v>5.7</v>
      </c>
      <c r="K12167">
        <v>5.9</v>
      </c>
    </row>
    <row r="12168" spans="1:11" x14ac:dyDescent="0.25">
      <c r="A12168" s="1">
        <v>42675</v>
      </c>
      <c r="B12168" t="s">
        <v>144</v>
      </c>
      <c r="C12168">
        <v>904.12</v>
      </c>
      <c r="D12168">
        <v>498.39</v>
      </c>
      <c r="E12168">
        <v>405.73</v>
      </c>
      <c r="F12168">
        <v>480.47</v>
      </c>
      <c r="G12168">
        <v>372.09</v>
      </c>
      <c r="H12168">
        <v>816.33</v>
      </c>
      <c r="I12168">
        <v>-0.18</v>
      </c>
      <c r="J12168">
        <v>4.6500000000000004</v>
      </c>
      <c r="K12168">
        <v>4.34</v>
      </c>
    </row>
    <row r="12169" spans="1:11" x14ac:dyDescent="0.25">
      <c r="A12169" s="1">
        <v>42675</v>
      </c>
      <c r="B12169" t="s">
        <v>145</v>
      </c>
      <c r="C12169">
        <v>942.13</v>
      </c>
      <c r="D12169">
        <v>494.1</v>
      </c>
      <c r="E12169">
        <v>448.03</v>
      </c>
      <c r="F12169">
        <v>498.55</v>
      </c>
      <c r="G12169">
        <v>399.21</v>
      </c>
      <c r="H12169">
        <v>732.35</v>
      </c>
      <c r="I12169">
        <v>0.12</v>
      </c>
      <c r="J12169">
        <v>6.17</v>
      </c>
      <c r="K12169">
        <v>6.25</v>
      </c>
    </row>
    <row r="12170" spans="1:11" x14ac:dyDescent="0.25">
      <c r="A12170" s="1">
        <v>42675</v>
      </c>
      <c r="B12170" t="s">
        <v>146</v>
      </c>
      <c r="C12170">
        <v>957.11</v>
      </c>
      <c r="D12170">
        <v>509.65</v>
      </c>
      <c r="E12170">
        <v>447.46</v>
      </c>
      <c r="F12170">
        <v>526.78</v>
      </c>
      <c r="G12170">
        <v>427.85</v>
      </c>
      <c r="H12170">
        <v>769.98</v>
      </c>
      <c r="I12170">
        <v>-0.32</v>
      </c>
      <c r="J12170">
        <v>7.36</v>
      </c>
      <c r="K12170">
        <v>7.4</v>
      </c>
    </row>
    <row r="12171" spans="1:11" x14ac:dyDescent="0.25">
      <c r="A12171" s="1">
        <v>42675</v>
      </c>
      <c r="B12171" t="s">
        <v>2</v>
      </c>
      <c r="C12171">
        <v>934.4</v>
      </c>
      <c r="D12171">
        <v>483.14</v>
      </c>
      <c r="E12171">
        <v>451.26</v>
      </c>
      <c r="F12171">
        <v>518.22</v>
      </c>
      <c r="G12171">
        <v>384.62</v>
      </c>
      <c r="H12171">
        <v>870.11</v>
      </c>
      <c r="I12171">
        <v>1.1599999999999999</v>
      </c>
      <c r="J12171">
        <v>5.93</v>
      </c>
      <c r="K12171">
        <v>5.5</v>
      </c>
    </row>
    <row r="12172" spans="1:11" x14ac:dyDescent="0.25">
      <c r="A12172" s="1">
        <v>42675</v>
      </c>
      <c r="B12172" t="s">
        <v>147</v>
      </c>
      <c r="C12172">
        <v>1144.1400000000001</v>
      </c>
      <c r="D12172">
        <v>533.27</v>
      </c>
      <c r="E12172">
        <v>610.87</v>
      </c>
      <c r="F12172">
        <v>521.42999999999995</v>
      </c>
      <c r="G12172">
        <v>375.78</v>
      </c>
      <c r="H12172">
        <v>835.44</v>
      </c>
      <c r="I12172">
        <v>-0.24</v>
      </c>
      <c r="J12172">
        <v>5.79</v>
      </c>
      <c r="K12172">
        <v>5.53</v>
      </c>
    </row>
    <row r="12173" spans="1:11" x14ac:dyDescent="0.25">
      <c r="A12173" s="1">
        <v>42675</v>
      </c>
      <c r="B12173" t="s">
        <v>148</v>
      </c>
      <c r="C12173">
        <v>1122.5999999999999</v>
      </c>
      <c r="D12173">
        <v>533.89</v>
      </c>
      <c r="E12173">
        <v>588.71</v>
      </c>
      <c r="F12173">
        <v>507.1</v>
      </c>
      <c r="G12173">
        <v>392.6</v>
      </c>
      <c r="H12173">
        <v>744.93</v>
      </c>
      <c r="I12173">
        <v>-0.11</v>
      </c>
      <c r="J12173">
        <v>7.42</v>
      </c>
      <c r="K12173">
        <v>7.57</v>
      </c>
    </row>
    <row r="12174" spans="1:11" x14ac:dyDescent="0.25">
      <c r="A12174" s="1">
        <v>42675</v>
      </c>
      <c r="B12174" t="s">
        <v>149</v>
      </c>
      <c r="C12174">
        <v>1011.62</v>
      </c>
      <c r="D12174">
        <v>502.96</v>
      </c>
      <c r="E12174">
        <v>508.66</v>
      </c>
      <c r="F12174">
        <v>483.8</v>
      </c>
      <c r="G12174">
        <v>393.49</v>
      </c>
      <c r="H12174">
        <v>677.8</v>
      </c>
      <c r="I12174">
        <v>-0.18</v>
      </c>
      <c r="J12174">
        <v>1.54</v>
      </c>
      <c r="K12174">
        <v>1.9</v>
      </c>
    </row>
    <row r="12175" spans="1:11" x14ac:dyDescent="0.25">
      <c r="A12175" s="1">
        <v>42675</v>
      </c>
      <c r="B12175" t="s">
        <v>150</v>
      </c>
      <c r="C12175">
        <v>1130.23</v>
      </c>
      <c r="D12175">
        <v>545.9</v>
      </c>
      <c r="E12175">
        <v>584.33000000000004</v>
      </c>
      <c r="F12175">
        <v>612.33000000000004</v>
      </c>
      <c r="G12175">
        <v>453.31</v>
      </c>
      <c r="H12175">
        <v>971.95</v>
      </c>
      <c r="I12175">
        <v>0.38</v>
      </c>
      <c r="J12175">
        <v>7.1</v>
      </c>
      <c r="K12175">
        <v>6.93</v>
      </c>
    </row>
    <row r="12176" spans="1:11" x14ac:dyDescent="0.25">
      <c r="A12176" s="1">
        <v>42675</v>
      </c>
      <c r="B12176" t="s">
        <v>151</v>
      </c>
      <c r="C12176">
        <v>1022.05</v>
      </c>
      <c r="D12176">
        <v>556.52</v>
      </c>
      <c r="E12176">
        <v>465.53</v>
      </c>
      <c r="F12176">
        <v>463.94</v>
      </c>
      <c r="G12176">
        <v>359.54</v>
      </c>
      <c r="H12176">
        <v>753.89</v>
      </c>
      <c r="I12176">
        <v>0.06</v>
      </c>
      <c r="J12176">
        <v>7.35</v>
      </c>
      <c r="K12176">
        <v>7.6</v>
      </c>
    </row>
    <row r="12177" spans="1:11" x14ac:dyDescent="0.25">
      <c r="A12177" s="1">
        <v>42675</v>
      </c>
      <c r="B12177" t="s">
        <v>152</v>
      </c>
      <c r="C12177">
        <v>1012.78</v>
      </c>
      <c r="D12177">
        <v>565.16</v>
      </c>
      <c r="E12177">
        <v>447.62</v>
      </c>
      <c r="F12177">
        <v>476.26</v>
      </c>
      <c r="G12177">
        <v>391.13</v>
      </c>
      <c r="H12177">
        <v>688.74</v>
      </c>
      <c r="I12177">
        <v>-0.11</v>
      </c>
      <c r="J12177">
        <v>5.76</v>
      </c>
      <c r="K12177">
        <v>5.91</v>
      </c>
    </row>
    <row r="12178" spans="1:11" x14ac:dyDescent="0.25">
      <c r="A12178" s="1">
        <v>42675</v>
      </c>
      <c r="B12178" t="s">
        <v>153</v>
      </c>
      <c r="C12178">
        <v>1049.95</v>
      </c>
      <c r="D12178">
        <v>564.82000000000005</v>
      </c>
      <c r="E12178">
        <v>485.13</v>
      </c>
      <c r="F12178">
        <v>599.08000000000004</v>
      </c>
      <c r="G12178">
        <v>493.85</v>
      </c>
      <c r="H12178">
        <v>831.56</v>
      </c>
      <c r="I12178">
        <v>0.51</v>
      </c>
      <c r="J12178">
        <v>7.09</v>
      </c>
      <c r="K12178">
        <v>7.52</v>
      </c>
    </row>
    <row r="12179" spans="1:11" x14ac:dyDescent="0.25">
      <c r="A12179" s="1">
        <v>42675</v>
      </c>
      <c r="B12179" t="s">
        <v>154</v>
      </c>
      <c r="C12179">
        <v>1016.47</v>
      </c>
      <c r="D12179">
        <v>564.02</v>
      </c>
      <c r="E12179">
        <v>452.45</v>
      </c>
      <c r="F12179">
        <v>536.91999999999996</v>
      </c>
      <c r="G12179">
        <v>436.42</v>
      </c>
      <c r="H12179">
        <v>821.92</v>
      </c>
      <c r="I12179">
        <v>0.01</v>
      </c>
      <c r="J12179">
        <v>6.06</v>
      </c>
      <c r="K12179">
        <v>5.49</v>
      </c>
    </row>
    <row r="12180" spans="1:11" x14ac:dyDescent="0.25">
      <c r="A12180" s="1">
        <v>42675</v>
      </c>
      <c r="B12180" t="s">
        <v>155</v>
      </c>
      <c r="C12180">
        <v>1047.71</v>
      </c>
      <c r="D12180">
        <v>588.79</v>
      </c>
      <c r="E12180">
        <v>458.92</v>
      </c>
      <c r="F12180">
        <v>462.74</v>
      </c>
      <c r="G12180">
        <v>390.38</v>
      </c>
      <c r="H12180">
        <v>644.35</v>
      </c>
      <c r="I12180">
        <v>-7.0000000000000007E-2</v>
      </c>
      <c r="J12180">
        <v>4.1500000000000004</v>
      </c>
      <c r="K12180">
        <v>4.5199999999999996</v>
      </c>
    </row>
    <row r="12181" spans="1:11" x14ac:dyDescent="0.25">
      <c r="A12181" s="1">
        <v>42705</v>
      </c>
      <c r="B12181" t="s">
        <v>1</v>
      </c>
      <c r="C12181">
        <v>1027.3</v>
      </c>
      <c r="D12181">
        <v>531.21</v>
      </c>
      <c r="E12181">
        <v>496.09</v>
      </c>
      <c r="F12181">
        <v>514.29</v>
      </c>
      <c r="G12181">
        <v>402.37</v>
      </c>
      <c r="H12181">
        <v>782.95</v>
      </c>
      <c r="I12181">
        <v>0.49</v>
      </c>
      <c r="J12181">
        <v>6.64</v>
      </c>
      <c r="K12181">
        <v>6.64</v>
      </c>
    </row>
    <row r="12182" spans="1:11" x14ac:dyDescent="0.25">
      <c r="A12182" s="1">
        <v>42705</v>
      </c>
      <c r="B12182" t="s">
        <v>126</v>
      </c>
      <c r="C12182">
        <v>1038.92</v>
      </c>
      <c r="D12182">
        <v>576.47</v>
      </c>
      <c r="E12182">
        <v>462.45</v>
      </c>
      <c r="F12182">
        <v>517.63</v>
      </c>
      <c r="G12182">
        <v>425.96</v>
      </c>
      <c r="H12182">
        <v>745.61</v>
      </c>
      <c r="I12182">
        <v>0.21</v>
      </c>
      <c r="J12182">
        <v>4.38</v>
      </c>
      <c r="K12182">
        <v>4.38</v>
      </c>
    </row>
    <row r="12183" spans="1:11" x14ac:dyDescent="0.25">
      <c r="A12183" s="1">
        <v>42705</v>
      </c>
      <c r="B12183" t="s">
        <v>127</v>
      </c>
      <c r="C12183">
        <v>948.71</v>
      </c>
      <c r="D12183">
        <v>515.04</v>
      </c>
      <c r="E12183">
        <v>433.67</v>
      </c>
      <c r="F12183">
        <v>512.46</v>
      </c>
      <c r="G12183">
        <v>397.37</v>
      </c>
      <c r="H12183">
        <v>838.9</v>
      </c>
      <c r="I12183">
        <v>0.31</v>
      </c>
      <c r="J12183">
        <v>6.6</v>
      </c>
      <c r="K12183">
        <v>6.6</v>
      </c>
    </row>
    <row r="12184" spans="1:11" x14ac:dyDescent="0.25">
      <c r="A12184" s="1">
        <v>42705</v>
      </c>
      <c r="B12184" t="s">
        <v>113</v>
      </c>
      <c r="C12184">
        <v>1073.6199999999999</v>
      </c>
      <c r="D12184">
        <v>526.39</v>
      </c>
      <c r="E12184">
        <v>547.23</v>
      </c>
      <c r="F12184">
        <v>513.87</v>
      </c>
      <c r="G12184">
        <v>399.49</v>
      </c>
      <c r="H12184">
        <v>763.91</v>
      </c>
      <c r="I12184">
        <v>0.18</v>
      </c>
      <c r="J12184">
        <v>7.2</v>
      </c>
      <c r="K12184">
        <v>7.2</v>
      </c>
    </row>
    <row r="12185" spans="1:11" x14ac:dyDescent="0.25">
      <c r="A12185" s="1">
        <v>42705</v>
      </c>
      <c r="B12185" t="s">
        <v>128</v>
      </c>
      <c r="C12185">
        <v>1067.7</v>
      </c>
      <c r="D12185">
        <v>525.22</v>
      </c>
      <c r="E12185">
        <v>542.48</v>
      </c>
      <c r="F12185">
        <v>510.62</v>
      </c>
      <c r="G12185">
        <v>389.83</v>
      </c>
      <c r="H12185">
        <v>793.45</v>
      </c>
      <c r="I12185">
        <v>2.09</v>
      </c>
      <c r="J12185">
        <v>6.78</v>
      </c>
      <c r="K12185">
        <v>6.78</v>
      </c>
    </row>
    <row r="12186" spans="1:11" x14ac:dyDescent="0.25">
      <c r="A12186" s="1">
        <v>42705</v>
      </c>
      <c r="B12186" t="s">
        <v>129</v>
      </c>
      <c r="C12186">
        <v>1037.8399999999999</v>
      </c>
      <c r="D12186">
        <v>569.91</v>
      </c>
      <c r="E12186">
        <v>467.93</v>
      </c>
      <c r="F12186">
        <v>529.80999999999995</v>
      </c>
      <c r="G12186">
        <v>434.14</v>
      </c>
      <c r="H12186">
        <v>772.41</v>
      </c>
      <c r="I12186">
        <v>0.46</v>
      </c>
      <c r="J12186">
        <v>6.37</v>
      </c>
      <c r="K12186">
        <v>6.37</v>
      </c>
    </row>
    <row r="12187" spans="1:11" x14ac:dyDescent="0.25">
      <c r="A12187" s="1">
        <v>42705</v>
      </c>
      <c r="B12187" t="s">
        <v>130</v>
      </c>
      <c r="C12187">
        <v>1065.77</v>
      </c>
      <c r="D12187">
        <v>590.51</v>
      </c>
      <c r="E12187">
        <v>475.26</v>
      </c>
      <c r="F12187">
        <v>594.16999999999996</v>
      </c>
      <c r="G12187">
        <v>449.6</v>
      </c>
      <c r="H12187">
        <v>1086.07</v>
      </c>
      <c r="I12187">
        <v>-0.61</v>
      </c>
      <c r="J12187">
        <v>3.25</v>
      </c>
      <c r="K12187">
        <v>3.25</v>
      </c>
    </row>
    <row r="12188" spans="1:11" x14ac:dyDescent="0.25">
      <c r="A12188" s="1">
        <v>42705</v>
      </c>
      <c r="B12188" t="s">
        <v>131</v>
      </c>
      <c r="C12188">
        <v>1127.23</v>
      </c>
      <c r="D12188">
        <v>624.12</v>
      </c>
      <c r="E12188">
        <v>503.11</v>
      </c>
      <c r="F12188">
        <v>598.35</v>
      </c>
      <c r="G12188">
        <v>453.31</v>
      </c>
      <c r="H12188">
        <v>1035.98</v>
      </c>
      <c r="I12188">
        <v>0.1</v>
      </c>
      <c r="J12188">
        <v>5.47</v>
      </c>
      <c r="K12188">
        <v>5.47</v>
      </c>
    </row>
    <row r="12189" spans="1:11" x14ac:dyDescent="0.25">
      <c r="A12189" s="1">
        <v>42705</v>
      </c>
      <c r="B12189" t="s">
        <v>132</v>
      </c>
      <c r="C12189">
        <v>984.77</v>
      </c>
      <c r="D12189">
        <v>556.42999999999995</v>
      </c>
      <c r="E12189">
        <v>428.34</v>
      </c>
      <c r="F12189">
        <v>482.04</v>
      </c>
      <c r="G12189">
        <v>410.7</v>
      </c>
      <c r="H12189">
        <v>645.85</v>
      </c>
      <c r="I12189">
        <v>-0.18</v>
      </c>
      <c r="J12189">
        <v>-1.08</v>
      </c>
      <c r="K12189">
        <v>-1.08</v>
      </c>
    </row>
    <row r="12190" spans="1:11" x14ac:dyDescent="0.25">
      <c r="A12190" s="1">
        <v>42705</v>
      </c>
      <c r="B12190" t="s">
        <v>133</v>
      </c>
      <c r="C12190">
        <v>1086.28</v>
      </c>
      <c r="D12190">
        <v>546.76</v>
      </c>
      <c r="E12190">
        <v>539.52</v>
      </c>
      <c r="F12190">
        <v>451.18</v>
      </c>
      <c r="G12190">
        <v>359.86</v>
      </c>
      <c r="H12190">
        <v>659.24</v>
      </c>
      <c r="I12190">
        <v>0.01</v>
      </c>
      <c r="J12190">
        <v>5.89</v>
      </c>
      <c r="K12190">
        <v>5.89</v>
      </c>
    </row>
    <row r="12191" spans="1:11" x14ac:dyDescent="0.25">
      <c r="A12191" s="1">
        <v>42705</v>
      </c>
      <c r="B12191" t="s">
        <v>134</v>
      </c>
      <c r="C12191">
        <v>1042.01</v>
      </c>
      <c r="D12191">
        <v>573.97</v>
      </c>
      <c r="E12191">
        <v>468.04</v>
      </c>
      <c r="F12191">
        <v>499.4</v>
      </c>
      <c r="G12191">
        <v>427.24</v>
      </c>
      <c r="H12191">
        <v>651.15</v>
      </c>
      <c r="I12191">
        <v>0.23</v>
      </c>
      <c r="J12191">
        <v>7.11</v>
      </c>
      <c r="K12191">
        <v>7.11</v>
      </c>
    </row>
    <row r="12192" spans="1:11" x14ac:dyDescent="0.25">
      <c r="A12192" s="1">
        <v>42705</v>
      </c>
      <c r="B12192" t="s">
        <v>135</v>
      </c>
      <c r="C12192">
        <v>1016.11</v>
      </c>
      <c r="D12192">
        <v>583.57000000000005</v>
      </c>
      <c r="E12192">
        <v>432.54</v>
      </c>
      <c r="F12192">
        <v>493.56</v>
      </c>
      <c r="G12192">
        <v>401.64</v>
      </c>
      <c r="H12192">
        <v>749.06</v>
      </c>
      <c r="I12192">
        <v>-0.23</v>
      </c>
      <c r="J12192">
        <v>2.82</v>
      </c>
      <c r="K12192">
        <v>2.82</v>
      </c>
    </row>
    <row r="12193" spans="1:11" x14ac:dyDescent="0.25">
      <c r="A12193" s="1">
        <v>42705</v>
      </c>
      <c r="B12193" t="s">
        <v>136</v>
      </c>
      <c r="C12193">
        <v>1081.06</v>
      </c>
      <c r="D12193">
        <v>608.54999999999995</v>
      </c>
      <c r="E12193">
        <v>472.51</v>
      </c>
      <c r="F12193">
        <v>568.37</v>
      </c>
      <c r="G12193">
        <v>476.17</v>
      </c>
      <c r="H12193">
        <v>848.95</v>
      </c>
      <c r="I12193">
        <v>2.63</v>
      </c>
      <c r="J12193">
        <v>7.15</v>
      </c>
      <c r="K12193">
        <v>7.15</v>
      </c>
    </row>
    <row r="12194" spans="1:11" x14ac:dyDescent="0.25">
      <c r="A12194" s="1">
        <v>42705</v>
      </c>
      <c r="B12194" t="s">
        <v>137</v>
      </c>
      <c r="C12194">
        <v>970.27</v>
      </c>
      <c r="D12194">
        <v>540.39</v>
      </c>
      <c r="E12194">
        <v>429.88</v>
      </c>
      <c r="F12194">
        <v>511.14</v>
      </c>
      <c r="G12194">
        <v>371.86</v>
      </c>
      <c r="H12194">
        <v>1063.8599999999999</v>
      </c>
      <c r="I12194">
        <v>-0.04</v>
      </c>
      <c r="J12194">
        <v>6.34</v>
      </c>
      <c r="K12194">
        <v>6.34</v>
      </c>
    </row>
    <row r="12195" spans="1:11" x14ac:dyDescent="0.25">
      <c r="A12195" s="1">
        <v>42705</v>
      </c>
      <c r="B12195" t="s">
        <v>138</v>
      </c>
      <c r="C12195">
        <v>988.26</v>
      </c>
      <c r="D12195">
        <v>547.9</v>
      </c>
      <c r="E12195">
        <v>440.36</v>
      </c>
      <c r="F12195">
        <v>656.7</v>
      </c>
      <c r="G12195">
        <v>496.4</v>
      </c>
      <c r="H12195">
        <v>1159.8399999999999</v>
      </c>
      <c r="I12195">
        <v>3.1</v>
      </c>
      <c r="J12195">
        <v>9.1999999999999993</v>
      </c>
      <c r="K12195">
        <v>9.1999999999999993</v>
      </c>
    </row>
    <row r="12196" spans="1:11" x14ac:dyDescent="0.25">
      <c r="A12196" s="1">
        <v>42705</v>
      </c>
      <c r="B12196" t="s">
        <v>139</v>
      </c>
      <c r="C12196">
        <v>954.32</v>
      </c>
      <c r="D12196">
        <v>527.11</v>
      </c>
      <c r="E12196">
        <v>427.21</v>
      </c>
      <c r="F12196">
        <v>551.1</v>
      </c>
      <c r="G12196">
        <v>424.26</v>
      </c>
      <c r="H12196">
        <v>967.52</v>
      </c>
      <c r="I12196">
        <v>0.41</v>
      </c>
      <c r="J12196">
        <v>6.54</v>
      </c>
      <c r="K12196">
        <v>6.54</v>
      </c>
    </row>
    <row r="12197" spans="1:11" x14ac:dyDescent="0.25">
      <c r="A12197" s="1">
        <v>42705</v>
      </c>
      <c r="B12197" t="s">
        <v>140</v>
      </c>
      <c r="C12197">
        <v>909.04</v>
      </c>
      <c r="D12197">
        <v>494.49</v>
      </c>
      <c r="E12197">
        <v>414.55</v>
      </c>
      <c r="F12197">
        <v>458.21</v>
      </c>
      <c r="G12197">
        <v>349.33</v>
      </c>
      <c r="H12197">
        <v>771.37</v>
      </c>
      <c r="I12197">
        <v>3.06</v>
      </c>
      <c r="J12197">
        <v>4.63</v>
      </c>
      <c r="K12197">
        <v>4.63</v>
      </c>
    </row>
    <row r="12198" spans="1:11" x14ac:dyDescent="0.25">
      <c r="A12198" s="1">
        <v>42705</v>
      </c>
      <c r="B12198" t="s">
        <v>141</v>
      </c>
      <c r="C12198">
        <v>994.62</v>
      </c>
      <c r="D12198">
        <v>555.77</v>
      </c>
      <c r="E12198">
        <v>438.85</v>
      </c>
      <c r="F12198">
        <v>549.98</v>
      </c>
      <c r="G12198">
        <v>442.04</v>
      </c>
      <c r="H12198">
        <v>856.9</v>
      </c>
      <c r="I12198">
        <v>7.0000000000000007E-2</v>
      </c>
      <c r="J12198">
        <v>6.48</v>
      </c>
      <c r="K12198">
        <v>6.48</v>
      </c>
    </row>
    <row r="12199" spans="1:11" x14ac:dyDescent="0.25">
      <c r="A12199" s="1">
        <v>42705</v>
      </c>
      <c r="B12199" t="s">
        <v>142</v>
      </c>
      <c r="C12199">
        <v>935.26</v>
      </c>
      <c r="D12199">
        <v>505.51</v>
      </c>
      <c r="E12199">
        <v>429.75</v>
      </c>
      <c r="F12199">
        <v>500.08</v>
      </c>
      <c r="G12199">
        <v>376.71</v>
      </c>
      <c r="H12199">
        <v>858.46</v>
      </c>
      <c r="I12199">
        <v>0.41</v>
      </c>
      <c r="J12199">
        <v>8.9600000000000009</v>
      </c>
      <c r="K12199">
        <v>8.9600000000000009</v>
      </c>
    </row>
    <row r="12200" spans="1:11" x14ac:dyDescent="0.25">
      <c r="A12200" s="1">
        <v>42705</v>
      </c>
      <c r="B12200" t="s">
        <v>143</v>
      </c>
      <c r="C12200">
        <v>943.86</v>
      </c>
      <c r="D12200">
        <v>522.11</v>
      </c>
      <c r="E12200">
        <v>421.75</v>
      </c>
      <c r="F12200">
        <v>471.65</v>
      </c>
      <c r="G12200">
        <v>386.52</v>
      </c>
      <c r="H12200">
        <v>673.19</v>
      </c>
      <c r="I12200">
        <v>0.19</v>
      </c>
      <c r="J12200">
        <v>5.9</v>
      </c>
      <c r="K12200">
        <v>5.9</v>
      </c>
    </row>
    <row r="12201" spans="1:11" x14ac:dyDescent="0.25">
      <c r="A12201" s="1">
        <v>42705</v>
      </c>
      <c r="B12201" t="s">
        <v>144</v>
      </c>
      <c r="C12201">
        <v>904.19</v>
      </c>
      <c r="D12201">
        <v>498.46</v>
      </c>
      <c r="E12201">
        <v>405.73</v>
      </c>
      <c r="F12201">
        <v>480.52</v>
      </c>
      <c r="G12201">
        <v>372.13</v>
      </c>
      <c r="H12201">
        <v>816.33</v>
      </c>
      <c r="I12201">
        <v>0.01</v>
      </c>
      <c r="J12201">
        <v>4.66</v>
      </c>
      <c r="K12201">
        <v>4.66</v>
      </c>
    </row>
    <row r="12202" spans="1:11" x14ac:dyDescent="0.25">
      <c r="A12202" s="1">
        <v>42705</v>
      </c>
      <c r="B12202" t="s">
        <v>145</v>
      </c>
      <c r="C12202">
        <v>937.28</v>
      </c>
      <c r="D12202">
        <v>489.25</v>
      </c>
      <c r="E12202">
        <v>448.03</v>
      </c>
      <c r="F12202">
        <v>496</v>
      </c>
      <c r="G12202">
        <v>395.29</v>
      </c>
      <c r="H12202">
        <v>732.35</v>
      </c>
      <c r="I12202">
        <v>-0.51</v>
      </c>
      <c r="J12202">
        <v>5.63</v>
      </c>
      <c r="K12202">
        <v>5.63</v>
      </c>
    </row>
    <row r="12203" spans="1:11" x14ac:dyDescent="0.25">
      <c r="A12203" s="1">
        <v>42705</v>
      </c>
      <c r="B12203" t="s">
        <v>146</v>
      </c>
      <c r="C12203">
        <v>958.81</v>
      </c>
      <c r="D12203">
        <v>511.35</v>
      </c>
      <c r="E12203">
        <v>447.46</v>
      </c>
      <c r="F12203">
        <v>527.72</v>
      </c>
      <c r="G12203">
        <v>429.26</v>
      </c>
      <c r="H12203">
        <v>769.98</v>
      </c>
      <c r="I12203">
        <v>0.18</v>
      </c>
      <c r="J12203">
        <v>7.55</v>
      </c>
      <c r="K12203">
        <v>7.55</v>
      </c>
    </row>
    <row r="12204" spans="1:11" x14ac:dyDescent="0.25">
      <c r="A12204" s="1">
        <v>42705</v>
      </c>
      <c r="B12204" t="s">
        <v>2</v>
      </c>
      <c r="C12204">
        <v>945.59</v>
      </c>
      <c r="D12204">
        <v>485.54</v>
      </c>
      <c r="E12204">
        <v>460.05</v>
      </c>
      <c r="F12204">
        <v>524.44000000000005</v>
      </c>
      <c r="G12204">
        <v>386.54</v>
      </c>
      <c r="H12204">
        <v>887.08</v>
      </c>
      <c r="I12204">
        <v>1.2</v>
      </c>
      <c r="J12204">
        <v>7.2</v>
      </c>
      <c r="K12204">
        <v>7.2</v>
      </c>
    </row>
    <row r="12205" spans="1:11" x14ac:dyDescent="0.25">
      <c r="A12205" s="1">
        <v>42705</v>
      </c>
      <c r="B12205" t="s">
        <v>147</v>
      </c>
      <c r="C12205">
        <v>1148.06</v>
      </c>
      <c r="D12205">
        <v>537.19000000000005</v>
      </c>
      <c r="E12205">
        <v>610.87</v>
      </c>
      <c r="F12205">
        <v>523.21</v>
      </c>
      <c r="G12205">
        <v>378.56</v>
      </c>
      <c r="H12205">
        <v>835.44</v>
      </c>
      <c r="I12205">
        <v>0.34</v>
      </c>
      <c r="J12205">
        <v>6.15</v>
      </c>
      <c r="K12205">
        <v>6.15</v>
      </c>
    </row>
    <row r="12206" spans="1:11" x14ac:dyDescent="0.25">
      <c r="A12206" s="1">
        <v>42705</v>
      </c>
      <c r="B12206" t="s">
        <v>148</v>
      </c>
      <c r="C12206">
        <v>1123.0899999999999</v>
      </c>
      <c r="D12206">
        <v>534.38</v>
      </c>
      <c r="E12206">
        <v>588.71</v>
      </c>
      <c r="F12206">
        <v>507.3</v>
      </c>
      <c r="G12206">
        <v>392.95</v>
      </c>
      <c r="H12206">
        <v>744.93</v>
      </c>
      <c r="I12206">
        <v>0.04</v>
      </c>
      <c r="J12206">
        <v>7.46</v>
      </c>
      <c r="K12206">
        <v>7.46</v>
      </c>
    </row>
    <row r="12207" spans="1:11" x14ac:dyDescent="0.25">
      <c r="A12207" s="1">
        <v>42705</v>
      </c>
      <c r="B12207" t="s">
        <v>149</v>
      </c>
      <c r="C12207">
        <v>1056.92</v>
      </c>
      <c r="D12207">
        <v>499.54</v>
      </c>
      <c r="E12207">
        <v>557.38</v>
      </c>
      <c r="F12207">
        <v>505.47</v>
      </c>
      <c r="G12207">
        <v>390.82</v>
      </c>
      <c r="H12207">
        <v>742.73</v>
      </c>
      <c r="I12207">
        <v>4.4800000000000004</v>
      </c>
      <c r="J12207">
        <v>6.08</v>
      </c>
      <c r="K12207">
        <v>6.08</v>
      </c>
    </row>
    <row r="12208" spans="1:11" x14ac:dyDescent="0.25">
      <c r="A12208" s="1">
        <v>42705</v>
      </c>
      <c r="B12208" t="s">
        <v>150</v>
      </c>
      <c r="C12208">
        <v>1133.17</v>
      </c>
      <c r="D12208">
        <v>536.53</v>
      </c>
      <c r="E12208">
        <v>596.64</v>
      </c>
      <c r="F12208">
        <v>613.91999999999996</v>
      </c>
      <c r="G12208">
        <v>445.52</v>
      </c>
      <c r="H12208">
        <v>992.46</v>
      </c>
      <c r="I12208">
        <v>0.26</v>
      </c>
      <c r="J12208">
        <v>7.38</v>
      </c>
      <c r="K12208">
        <v>7.38</v>
      </c>
    </row>
    <row r="12209" spans="1:11" x14ac:dyDescent="0.25">
      <c r="A12209" s="1">
        <v>42705</v>
      </c>
      <c r="B12209" t="s">
        <v>151</v>
      </c>
      <c r="C12209">
        <v>1022.73</v>
      </c>
      <c r="D12209">
        <v>557.45000000000005</v>
      </c>
      <c r="E12209">
        <v>465.28</v>
      </c>
      <c r="F12209">
        <v>464.26</v>
      </c>
      <c r="G12209">
        <v>360.15</v>
      </c>
      <c r="H12209">
        <v>753.51</v>
      </c>
      <c r="I12209">
        <v>7.0000000000000007E-2</v>
      </c>
      <c r="J12209">
        <v>7.43</v>
      </c>
      <c r="K12209">
        <v>7.43</v>
      </c>
    </row>
    <row r="12210" spans="1:11" x14ac:dyDescent="0.25">
      <c r="A12210" s="1">
        <v>42705</v>
      </c>
      <c r="B12210" t="s">
        <v>152</v>
      </c>
      <c r="C12210">
        <v>1016.91</v>
      </c>
      <c r="D12210">
        <v>569.29</v>
      </c>
      <c r="E12210">
        <v>447.62</v>
      </c>
      <c r="F12210">
        <v>478.21</v>
      </c>
      <c r="G12210">
        <v>393.99</v>
      </c>
      <c r="H12210">
        <v>688.74</v>
      </c>
      <c r="I12210">
        <v>0.41</v>
      </c>
      <c r="J12210">
        <v>6.19</v>
      </c>
      <c r="K12210">
        <v>6.19</v>
      </c>
    </row>
    <row r="12211" spans="1:11" x14ac:dyDescent="0.25">
      <c r="A12211" s="1">
        <v>42705</v>
      </c>
      <c r="B12211" t="s">
        <v>153</v>
      </c>
      <c r="C12211">
        <v>1045.45</v>
      </c>
      <c r="D12211">
        <v>560.32000000000005</v>
      </c>
      <c r="E12211">
        <v>485.13</v>
      </c>
      <c r="F12211">
        <v>596.5</v>
      </c>
      <c r="G12211">
        <v>489.9</v>
      </c>
      <c r="H12211">
        <v>831.56</v>
      </c>
      <c r="I12211">
        <v>-0.43</v>
      </c>
      <c r="J12211">
        <v>6.63</v>
      </c>
      <c r="K12211">
        <v>6.63</v>
      </c>
    </row>
    <row r="12212" spans="1:11" x14ac:dyDescent="0.25">
      <c r="A12212" s="1">
        <v>42705</v>
      </c>
      <c r="B12212" t="s">
        <v>154</v>
      </c>
      <c r="C12212">
        <v>1017.11</v>
      </c>
      <c r="D12212">
        <v>564.66</v>
      </c>
      <c r="E12212">
        <v>452.45</v>
      </c>
      <c r="F12212">
        <v>537.24</v>
      </c>
      <c r="G12212">
        <v>436.9</v>
      </c>
      <c r="H12212">
        <v>821.92</v>
      </c>
      <c r="I12212">
        <v>0.06</v>
      </c>
      <c r="J12212">
        <v>6.13</v>
      </c>
      <c r="K12212">
        <v>6.13</v>
      </c>
    </row>
    <row r="12213" spans="1:11" x14ac:dyDescent="0.25">
      <c r="A12213" s="1">
        <v>42705</v>
      </c>
      <c r="B12213" t="s">
        <v>155</v>
      </c>
      <c r="C12213">
        <v>1070.97</v>
      </c>
      <c r="D12213">
        <v>590.5</v>
      </c>
      <c r="E12213">
        <v>480.47</v>
      </c>
      <c r="F12213">
        <v>473.01</v>
      </c>
      <c r="G12213">
        <v>391.51</v>
      </c>
      <c r="H12213">
        <v>674.64</v>
      </c>
      <c r="I12213">
        <v>2.2200000000000002</v>
      </c>
      <c r="J12213">
        <v>6.46</v>
      </c>
      <c r="K12213">
        <v>6.46</v>
      </c>
    </row>
    <row r="12214" spans="1:11" x14ac:dyDescent="0.25">
      <c r="A12214" s="1">
        <v>42736</v>
      </c>
      <c r="B12214" t="s">
        <v>1</v>
      </c>
      <c r="C12214">
        <v>1031.21</v>
      </c>
      <c r="D12214">
        <v>531.92999999999995</v>
      </c>
      <c r="E12214">
        <v>499.28</v>
      </c>
      <c r="F12214">
        <v>516.25</v>
      </c>
      <c r="G12214">
        <v>402.93</v>
      </c>
      <c r="H12214">
        <v>787.96</v>
      </c>
      <c r="I12214">
        <v>0.38</v>
      </c>
      <c r="J12214">
        <v>0.38</v>
      </c>
      <c r="K12214">
        <v>6.46</v>
      </c>
    </row>
    <row r="12215" spans="1:11" x14ac:dyDescent="0.25">
      <c r="A12215" s="1">
        <v>42736</v>
      </c>
      <c r="B12215" t="s">
        <v>126</v>
      </c>
      <c r="C12215">
        <v>1049.45</v>
      </c>
      <c r="D12215">
        <v>574.17999999999995</v>
      </c>
      <c r="E12215">
        <v>475.27</v>
      </c>
      <c r="F12215">
        <v>522.86</v>
      </c>
      <c r="G12215">
        <v>424.26</v>
      </c>
      <c r="H12215">
        <v>766.26</v>
      </c>
      <c r="I12215">
        <v>1.01</v>
      </c>
      <c r="J12215">
        <v>1.01</v>
      </c>
      <c r="K12215">
        <v>4.87</v>
      </c>
    </row>
    <row r="12216" spans="1:11" x14ac:dyDescent="0.25">
      <c r="A12216" s="1">
        <v>42736</v>
      </c>
      <c r="B12216" t="s">
        <v>127</v>
      </c>
      <c r="C12216">
        <v>954.49</v>
      </c>
      <c r="D12216">
        <v>516.52</v>
      </c>
      <c r="E12216">
        <v>437.97</v>
      </c>
      <c r="F12216">
        <v>515.59</v>
      </c>
      <c r="G12216">
        <v>398.52</v>
      </c>
      <c r="H12216">
        <v>847.21</v>
      </c>
      <c r="I12216">
        <v>0.61</v>
      </c>
      <c r="J12216">
        <v>0.61</v>
      </c>
      <c r="K12216">
        <v>6.1</v>
      </c>
    </row>
    <row r="12217" spans="1:11" x14ac:dyDescent="0.25">
      <c r="A12217" s="1">
        <v>42736</v>
      </c>
      <c r="B12217" t="s">
        <v>113</v>
      </c>
      <c r="C12217">
        <v>1075.93</v>
      </c>
      <c r="D12217">
        <v>527.62</v>
      </c>
      <c r="E12217">
        <v>548.30999999999995</v>
      </c>
      <c r="F12217">
        <v>515</v>
      </c>
      <c r="G12217">
        <v>400.41</v>
      </c>
      <c r="H12217">
        <v>765.43</v>
      </c>
      <c r="I12217">
        <v>0.22</v>
      </c>
      <c r="J12217">
        <v>0.22</v>
      </c>
      <c r="K12217">
        <v>7.14</v>
      </c>
    </row>
    <row r="12218" spans="1:11" x14ac:dyDescent="0.25">
      <c r="A12218" s="1">
        <v>42736</v>
      </c>
      <c r="B12218" t="s">
        <v>128</v>
      </c>
      <c r="C12218">
        <v>1069.08</v>
      </c>
      <c r="D12218">
        <v>525.58000000000004</v>
      </c>
      <c r="E12218">
        <v>543.5</v>
      </c>
      <c r="F12218">
        <v>511.28</v>
      </c>
      <c r="G12218">
        <v>390.1</v>
      </c>
      <c r="H12218">
        <v>794.96</v>
      </c>
      <c r="I12218">
        <v>0.13</v>
      </c>
      <c r="J12218">
        <v>0.13</v>
      </c>
      <c r="K12218">
        <v>6.72</v>
      </c>
    </row>
    <row r="12219" spans="1:11" x14ac:dyDescent="0.25">
      <c r="A12219" s="1">
        <v>42736</v>
      </c>
      <c r="B12219" t="s">
        <v>129</v>
      </c>
      <c r="C12219">
        <v>1039.08</v>
      </c>
      <c r="D12219">
        <v>569.37</v>
      </c>
      <c r="E12219">
        <v>469.71</v>
      </c>
      <c r="F12219">
        <v>530.45000000000005</v>
      </c>
      <c r="G12219">
        <v>433.75</v>
      </c>
      <c r="H12219">
        <v>775.35</v>
      </c>
      <c r="I12219">
        <v>0.12</v>
      </c>
      <c r="J12219">
        <v>0.12</v>
      </c>
      <c r="K12219">
        <v>5.87</v>
      </c>
    </row>
    <row r="12220" spans="1:11" x14ac:dyDescent="0.25">
      <c r="A12220" s="1">
        <v>42736</v>
      </c>
      <c r="B12220" t="s">
        <v>130</v>
      </c>
      <c r="C12220">
        <v>1065.71</v>
      </c>
      <c r="D12220">
        <v>590.45000000000005</v>
      </c>
      <c r="E12220">
        <v>475.26</v>
      </c>
      <c r="F12220">
        <v>594.11</v>
      </c>
      <c r="G12220">
        <v>449.55</v>
      </c>
      <c r="H12220">
        <v>1086.07</v>
      </c>
      <c r="I12220">
        <v>-0.01</v>
      </c>
      <c r="J12220">
        <v>-0.01</v>
      </c>
      <c r="K12220">
        <v>3.08</v>
      </c>
    </row>
    <row r="12221" spans="1:11" x14ac:dyDescent="0.25">
      <c r="A12221" s="1">
        <v>42736</v>
      </c>
      <c r="B12221" t="s">
        <v>131</v>
      </c>
      <c r="C12221">
        <v>1127.45</v>
      </c>
      <c r="D12221">
        <v>623.89</v>
      </c>
      <c r="E12221">
        <v>503.56</v>
      </c>
      <c r="F12221">
        <v>598.47</v>
      </c>
      <c r="G12221">
        <v>453.13</v>
      </c>
      <c r="H12221">
        <v>1036.9100000000001</v>
      </c>
      <c r="I12221">
        <v>0.02</v>
      </c>
      <c r="J12221">
        <v>0.02</v>
      </c>
      <c r="K12221">
        <v>5.17</v>
      </c>
    </row>
    <row r="12222" spans="1:11" x14ac:dyDescent="0.25">
      <c r="A12222" s="1">
        <v>42736</v>
      </c>
      <c r="B12222" t="s">
        <v>132</v>
      </c>
      <c r="C12222">
        <v>1020.57</v>
      </c>
      <c r="D12222">
        <v>554.19000000000005</v>
      </c>
      <c r="E12222">
        <v>466.38</v>
      </c>
      <c r="F12222">
        <v>499.59</v>
      </c>
      <c r="G12222">
        <v>409.06</v>
      </c>
      <c r="H12222">
        <v>703.21</v>
      </c>
      <c r="I12222">
        <v>3.64</v>
      </c>
      <c r="J12222">
        <v>3.64</v>
      </c>
      <c r="K12222">
        <v>2.73</v>
      </c>
    </row>
    <row r="12223" spans="1:11" x14ac:dyDescent="0.25">
      <c r="A12223" s="1">
        <v>42736</v>
      </c>
      <c r="B12223" t="s">
        <v>133</v>
      </c>
      <c r="C12223">
        <v>1091.5</v>
      </c>
      <c r="D12223">
        <v>551.98</v>
      </c>
      <c r="E12223">
        <v>539.52</v>
      </c>
      <c r="F12223">
        <v>453.35</v>
      </c>
      <c r="G12223">
        <v>363.32</v>
      </c>
      <c r="H12223">
        <v>659.24</v>
      </c>
      <c r="I12223">
        <v>0.48</v>
      </c>
      <c r="J12223">
        <v>0.48</v>
      </c>
      <c r="K12223">
        <v>6.16</v>
      </c>
    </row>
    <row r="12224" spans="1:11" x14ac:dyDescent="0.25">
      <c r="A12224" s="1">
        <v>42736</v>
      </c>
      <c r="B12224" t="s">
        <v>134</v>
      </c>
      <c r="C12224">
        <v>1039.77</v>
      </c>
      <c r="D12224">
        <v>570.19000000000005</v>
      </c>
      <c r="E12224">
        <v>469.58</v>
      </c>
      <c r="F12224">
        <v>498.35</v>
      </c>
      <c r="G12224">
        <v>424.42</v>
      </c>
      <c r="H12224">
        <v>653.29999999999995</v>
      </c>
      <c r="I12224">
        <v>-0.21</v>
      </c>
      <c r="J12224">
        <v>-0.21</v>
      </c>
      <c r="K12224">
        <v>6.03</v>
      </c>
    </row>
    <row r="12225" spans="1:11" x14ac:dyDescent="0.25">
      <c r="A12225" s="1">
        <v>42736</v>
      </c>
      <c r="B12225" t="s">
        <v>135</v>
      </c>
      <c r="C12225">
        <v>1048.3499999999999</v>
      </c>
      <c r="D12225">
        <v>580.11</v>
      </c>
      <c r="E12225">
        <v>468.24</v>
      </c>
      <c r="F12225">
        <v>509.21</v>
      </c>
      <c r="G12225">
        <v>399.27</v>
      </c>
      <c r="H12225">
        <v>810.85</v>
      </c>
      <c r="I12225">
        <v>3.17</v>
      </c>
      <c r="J12225">
        <v>3.17</v>
      </c>
      <c r="K12225">
        <v>5.64</v>
      </c>
    </row>
    <row r="12226" spans="1:11" x14ac:dyDescent="0.25">
      <c r="A12226" s="1">
        <v>42736</v>
      </c>
      <c r="B12226" t="s">
        <v>136</v>
      </c>
      <c r="C12226">
        <v>1087.03</v>
      </c>
      <c r="D12226">
        <v>607.44000000000005</v>
      </c>
      <c r="E12226">
        <v>479.59</v>
      </c>
      <c r="F12226">
        <v>571.49</v>
      </c>
      <c r="G12226">
        <v>475.31</v>
      </c>
      <c r="H12226">
        <v>861.69</v>
      </c>
      <c r="I12226">
        <v>0.55000000000000004</v>
      </c>
      <c r="J12226">
        <v>0.55000000000000004</v>
      </c>
      <c r="K12226">
        <v>5.25</v>
      </c>
    </row>
    <row r="12227" spans="1:11" x14ac:dyDescent="0.25">
      <c r="A12227" s="1">
        <v>42736</v>
      </c>
      <c r="B12227" t="s">
        <v>137</v>
      </c>
      <c r="C12227">
        <v>976.53</v>
      </c>
      <c r="D12227">
        <v>545.07000000000005</v>
      </c>
      <c r="E12227">
        <v>431.46</v>
      </c>
      <c r="F12227">
        <v>514.46</v>
      </c>
      <c r="G12227">
        <v>375.1</v>
      </c>
      <c r="H12227">
        <v>1067.8</v>
      </c>
      <c r="I12227">
        <v>0.65</v>
      </c>
      <c r="J12227">
        <v>0.65</v>
      </c>
      <c r="K12227">
        <v>6.65</v>
      </c>
    </row>
    <row r="12228" spans="1:11" x14ac:dyDescent="0.25">
      <c r="A12228" s="1">
        <v>42736</v>
      </c>
      <c r="B12228" t="s">
        <v>138</v>
      </c>
      <c r="C12228">
        <v>988.19</v>
      </c>
      <c r="D12228">
        <v>547.79999999999995</v>
      </c>
      <c r="E12228">
        <v>440.39</v>
      </c>
      <c r="F12228">
        <v>656.64</v>
      </c>
      <c r="G12228">
        <v>496.3</v>
      </c>
      <c r="H12228">
        <v>1159.96</v>
      </c>
      <c r="I12228">
        <v>-0.01</v>
      </c>
      <c r="J12228">
        <v>-0.01</v>
      </c>
      <c r="K12228">
        <v>4.37</v>
      </c>
    </row>
    <row r="12229" spans="1:11" x14ac:dyDescent="0.25">
      <c r="A12229" s="1">
        <v>42736</v>
      </c>
      <c r="B12229" t="s">
        <v>139</v>
      </c>
      <c r="C12229">
        <v>956.34</v>
      </c>
      <c r="D12229">
        <v>527.80999999999995</v>
      </c>
      <c r="E12229">
        <v>428.53</v>
      </c>
      <c r="F12229">
        <v>552.25</v>
      </c>
      <c r="G12229">
        <v>424.82</v>
      </c>
      <c r="H12229">
        <v>970.52</v>
      </c>
      <c r="I12229">
        <v>0.21</v>
      </c>
      <c r="J12229">
        <v>0.21</v>
      </c>
      <c r="K12229">
        <v>5.49</v>
      </c>
    </row>
    <row r="12230" spans="1:11" x14ac:dyDescent="0.25">
      <c r="A12230" s="1">
        <v>42736</v>
      </c>
      <c r="B12230" t="s">
        <v>140</v>
      </c>
      <c r="C12230">
        <v>909.91</v>
      </c>
      <c r="D12230">
        <v>495.36</v>
      </c>
      <c r="E12230">
        <v>414.55</v>
      </c>
      <c r="F12230">
        <v>458.67</v>
      </c>
      <c r="G12230">
        <v>349.96</v>
      </c>
      <c r="H12230">
        <v>771.37</v>
      </c>
      <c r="I12230">
        <v>0.1</v>
      </c>
      <c r="J12230">
        <v>0.1</v>
      </c>
      <c r="K12230">
        <v>3.95</v>
      </c>
    </row>
    <row r="12231" spans="1:11" x14ac:dyDescent="0.25">
      <c r="A12231" s="1">
        <v>42736</v>
      </c>
      <c r="B12231" t="s">
        <v>141</v>
      </c>
      <c r="C12231">
        <v>993.01</v>
      </c>
      <c r="D12231">
        <v>554.16</v>
      </c>
      <c r="E12231">
        <v>438.85</v>
      </c>
      <c r="F12231">
        <v>549.1</v>
      </c>
      <c r="G12231">
        <v>440.76</v>
      </c>
      <c r="H12231">
        <v>856.9</v>
      </c>
      <c r="I12231">
        <v>-0.16</v>
      </c>
      <c r="J12231">
        <v>-0.16</v>
      </c>
      <c r="K12231">
        <v>6.39</v>
      </c>
    </row>
    <row r="12232" spans="1:11" x14ac:dyDescent="0.25">
      <c r="A12232" s="1">
        <v>42736</v>
      </c>
      <c r="B12232" t="s">
        <v>142</v>
      </c>
      <c r="C12232">
        <v>956.54</v>
      </c>
      <c r="D12232">
        <v>509.96</v>
      </c>
      <c r="E12232">
        <v>446.58</v>
      </c>
      <c r="F12232">
        <v>511.48</v>
      </c>
      <c r="G12232">
        <v>380.02</v>
      </c>
      <c r="H12232">
        <v>892.02</v>
      </c>
      <c r="I12232">
        <v>2.2799999999999998</v>
      </c>
      <c r="J12232">
        <v>2.2799999999999998</v>
      </c>
      <c r="K12232">
        <v>10.85</v>
      </c>
    </row>
    <row r="12233" spans="1:11" x14ac:dyDescent="0.25">
      <c r="A12233" s="1">
        <v>42736</v>
      </c>
      <c r="B12233" t="s">
        <v>143</v>
      </c>
      <c r="C12233">
        <v>941.44</v>
      </c>
      <c r="D12233">
        <v>517.38</v>
      </c>
      <c r="E12233">
        <v>424.06</v>
      </c>
      <c r="F12233">
        <v>470.43</v>
      </c>
      <c r="G12233">
        <v>383.01</v>
      </c>
      <c r="H12233">
        <v>676.89</v>
      </c>
      <c r="I12233">
        <v>-0.26</v>
      </c>
      <c r="J12233">
        <v>-0.26</v>
      </c>
      <c r="K12233">
        <v>5.37</v>
      </c>
    </row>
    <row r="12234" spans="1:11" x14ac:dyDescent="0.25">
      <c r="A12234" s="1">
        <v>42736</v>
      </c>
      <c r="B12234" t="s">
        <v>144</v>
      </c>
      <c r="C12234">
        <v>905.88</v>
      </c>
      <c r="D12234">
        <v>494.62</v>
      </c>
      <c r="E12234">
        <v>411.26</v>
      </c>
      <c r="F12234">
        <v>481.43</v>
      </c>
      <c r="G12234">
        <v>369.26</v>
      </c>
      <c r="H12234">
        <v>827.44</v>
      </c>
      <c r="I12234">
        <v>0.19</v>
      </c>
      <c r="J12234">
        <v>0.19</v>
      </c>
      <c r="K12234">
        <v>3.53</v>
      </c>
    </row>
    <row r="12235" spans="1:11" x14ac:dyDescent="0.25">
      <c r="A12235" s="1">
        <v>42736</v>
      </c>
      <c r="B12235" t="s">
        <v>145</v>
      </c>
      <c r="C12235">
        <v>941.27</v>
      </c>
      <c r="D12235">
        <v>490.61</v>
      </c>
      <c r="E12235">
        <v>450.66</v>
      </c>
      <c r="F12235">
        <v>498.14</v>
      </c>
      <c r="G12235">
        <v>396.4</v>
      </c>
      <c r="H12235">
        <v>736.67</v>
      </c>
      <c r="I12235">
        <v>0.43</v>
      </c>
      <c r="J12235">
        <v>0.43</v>
      </c>
      <c r="K12235">
        <v>4.4800000000000004</v>
      </c>
    </row>
    <row r="12236" spans="1:11" x14ac:dyDescent="0.25">
      <c r="A12236" s="1">
        <v>42736</v>
      </c>
      <c r="B12236" t="s">
        <v>146</v>
      </c>
      <c r="C12236">
        <v>959.42</v>
      </c>
      <c r="D12236">
        <v>511.96</v>
      </c>
      <c r="E12236">
        <v>447.46</v>
      </c>
      <c r="F12236">
        <v>528.04</v>
      </c>
      <c r="G12236">
        <v>429.78</v>
      </c>
      <c r="H12236">
        <v>769.98</v>
      </c>
      <c r="I12236">
        <v>0.06</v>
      </c>
      <c r="J12236">
        <v>0.06</v>
      </c>
      <c r="K12236">
        <v>7.32</v>
      </c>
    </row>
    <row r="12237" spans="1:11" x14ac:dyDescent="0.25">
      <c r="A12237" s="1">
        <v>42736</v>
      </c>
      <c r="B12237" t="s">
        <v>2</v>
      </c>
      <c r="C12237">
        <v>945.52</v>
      </c>
      <c r="D12237">
        <v>484.87</v>
      </c>
      <c r="E12237">
        <v>460.65</v>
      </c>
      <c r="F12237">
        <v>524.39</v>
      </c>
      <c r="G12237">
        <v>386</v>
      </c>
      <c r="H12237">
        <v>888.23</v>
      </c>
      <c r="I12237">
        <v>-0.01</v>
      </c>
      <c r="J12237">
        <v>-0.01</v>
      </c>
      <c r="K12237">
        <v>6.78</v>
      </c>
    </row>
    <row r="12238" spans="1:11" x14ac:dyDescent="0.25">
      <c r="A12238" s="1">
        <v>42736</v>
      </c>
      <c r="B12238" t="s">
        <v>147</v>
      </c>
      <c r="C12238">
        <v>1149.05</v>
      </c>
      <c r="D12238">
        <v>538.17999999999995</v>
      </c>
      <c r="E12238">
        <v>610.87</v>
      </c>
      <c r="F12238">
        <v>523.67999999999995</v>
      </c>
      <c r="G12238">
        <v>379.24</v>
      </c>
      <c r="H12238">
        <v>835.44</v>
      </c>
      <c r="I12238">
        <v>0.09</v>
      </c>
      <c r="J12238">
        <v>0.09</v>
      </c>
      <c r="K12238">
        <v>6.08</v>
      </c>
    </row>
    <row r="12239" spans="1:11" x14ac:dyDescent="0.25">
      <c r="A12239" s="1">
        <v>42736</v>
      </c>
      <c r="B12239" t="s">
        <v>148</v>
      </c>
      <c r="C12239">
        <v>1127.1099999999999</v>
      </c>
      <c r="D12239">
        <v>536.22</v>
      </c>
      <c r="E12239">
        <v>590.89</v>
      </c>
      <c r="F12239">
        <v>509.12</v>
      </c>
      <c r="G12239">
        <v>394.33</v>
      </c>
      <c r="H12239">
        <v>747.68</v>
      </c>
      <c r="I12239">
        <v>0.36</v>
      </c>
      <c r="J12239">
        <v>0.36</v>
      </c>
      <c r="K12239">
        <v>7.51</v>
      </c>
    </row>
    <row r="12240" spans="1:11" x14ac:dyDescent="0.25">
      <c r="A12240" s="1">
        <v>42736</v>
      </c>
      <c r="B12240" t="s">
        <v>149</v>
      </c>
      <c r="C12240">
        <v>1059.18</v>
      </c>
      <c r="D12240">
        <v>501.8</v>
      </c>
      <c r="E12240">
        <v>557.38</v>
      </c>
      <c r="F12240">
        <v>506.53</v>
      </c>
      <c r="G12240">
        <v>392.57</v>
      </c>
      <c r="H12240">
        <v>742.73</v>
      </c>
      <c r="I12240">
        <v>0.21</v>
      </c>
      <c r="J12240">
        <v>0.21</v>
      </c>
      <c r="K12240">
        <v>5.92</v>
      </c>
    </row>
    <row r="12241" spans="1:11" x14ac:dyDescent="0.25">
      <c r="A12241" s="1">
        <v>42736</v>
      </c>
      <c r="B12241" t="s">
        <v>150</v>
      </c>
      <c r="C12241">
        <v>1135.83</v>
      </c>
      <c r="D12241">
        <v>535.32000000000005</v>
      </c>
      <c r="E12241">
        <v>600.51</v>
      </c>
      <c r="F12241">
        <v>615.33000000000004</v>
      </c>
      <c r="G12241">
        <v>444.49</v>
      </c>
      <c r="H12241">
        <v>998.91</v>
      </c>
      <c r="I12241">
        <v>0.23</v>
      </c>
      <c r="J12241">
        <v>0.23</v>
      </c>
      <c r="K12241">
        <v>7.59</v>
      </c>
    </row>
    <row r="12242" spans="1:11" x14ac:dyDescent="0.25">
      <c r="A12242" s="1">
        <v>42736</v>
      </c>
      <c r="B12242" t="s">
        <v>151</v>
      </c>
      <c r="C12242">
        <v>1021.41</v>
      </c>
      <c r="D12242">
        <v>556.13</v>
      </c>
      <c r="E12242">
        <v>465.28</v>
      </c>
      <c r="F12242">
        <v>463.66</v>
      </c>
      <c r="G12242">
        <v>359.28</v>
      </c>
      <c r="H12242">
        <v>753.51</v>
      </c>
      <c r="I12242">
        <v>-0.13</v>
      </c>
      <c r="J12242">
        <v>-0.13</v>
      </c>
      <c r="K12242">
        <v>7.24</v>
      </c>
    </row>
    <row r="12243" spans="1:11" x14ac:dyDescent="0.25">
      <c r="A12243" s="1">
        <v>42736</v>
      </c>
      <c r="B12243" t="s">
        <v>152</v>
      </c>
      <c r="C12243">
        <v>1016.18</v>
      </c>
      <c r="D12243">
        <v>568.55999999999995</v>
      </c>
      <c r="E12243">
        <v>447.62</v>
      </c>
      <c r="F12243">
        <v>477.87</v>
      </c>
      <c r="G12243">
        <v>393.48</v>
      </c>
      <c r="H12243">
        <v>688.74</v>
      </c>
      <c r="I12243">
        <v>-7.0000000000000007E-2</v>
      </c>
      <c r="J12243">
        <v>-7.0000000000000007E-2</v>
      </c>
      <c r="K12243">
        <v>5.62</v>
      </c>
    </row>
    <row r="12244" spans="1:11" x14ac:dyDescent="0.25">
      <c r="A12244" s="1">
        <v>42736</v>
      </c>
      <c r="B12244" t="s">
        <v>153</v>
      </c>
      <c r="C12244">
        <v>1047</v>
      </c>
      <c r="D12244">
        <v>560.82000000000005</v>
      </c>
      <c r="E12244">
        <v>486.18</v>
      </c>
      <c r="F12244">
        <v>597.4</v>
      </c>
      <c r="G12244">
        <v>490.34</v>
      </c>
      <c r="H12244">
        <v>833.39</v>
      </c>
      <c r="I12244">
        <v>0.15</v>
      </c>
      <c r="J12244">
        <v>0.15</v>
      </c>
      <c r="K12244">
        <v>6.15</v>
      </c>
    </row>
    <row r="12245" spans="1:11" x14ac:dyDescent="0.25">
      <c r="A12245" s="1">
        <v>42736</v>
      </c>
      <c r="B12245" t="s">
        <v>154</v>
      </c>
      <c r="C12245">
        <v>1022.52</v>
      </c>
      <c r="D12245">
        <v>565.45000000000005</v>
      </c>
      <c r="E12245">
        <v>457.07</v>
      </c>
      <c r="F12245">
        <v>540.09</v>
      </c>
      <c r="G12245">
        <v>437.51</v>
      </c>
      <c r="H12245">
        <v>830.31</v>
      </c>
      <c r="I12245">
        <v>0.53</v>
      </c>
      <c r="J12245">
        <v>0.53</v>
      </c>
      <c r="K12245">
        <v>6.26</v>
      </c>
    </row>
    <row r="12246" spans="1:11" x14ac:dyDescent="0.25">
      <c r="A12246" s="1">
        <v>42736</v>
      </c>
      <c r="B12246" t="s">
        <v>155</v>
      </c>
      <c r="C12246">
        <v>1067.32</v>
      </c>
      <c r="D12246">
        <v>586.85</v>
      </c>
      <c r="E12246">
        <v>480.47</v>
      </c>
      <c r="F12246">
        <v>471.4</v>
      </c>
      <c r="G12246">
        <v>389.08</v>
      </c>
      <c r="H12246">
        <v>674.64</v>
      </c>
      <c r="I12246">
        <v>-0.34</v>
      </c>
      <c r="J12246">
        <v>-0.34</v>
      </c>
      <c r="K12246">
        <v>5.13</v>
      </c>
    </row>
    <row r="12247" spans="1:11" x14ac:dyDescent="0.25">
      <c r="A12247" s="1">
        <v>42767</v>
      </c>
      <c r="B12247" t="s">
        <v>1</v>
      </c>
      <c r="C12247">
        <v>1033.1600000000001</v>
      </c>
      <c r="D12247">
        <v>533.89</v>
      </c>
      <c r="E12247">
        <v>499.27</v>
      </c>
      <c r="F12247">
        <v>517.23</v>
      </c>
      <c r="G12247">
        <v>404.42</v>
      </c>
      <c r="H12247">
        <v>787.96</v>
      </c>
      <c r="I12247">
        <v>0.19</v>
      </c>
      <c r="J12247">
        <v>0.56999999999999995</v>
      </c>
      <c r="K12247">
        <v>5.77</v>
      </c>
    </row>
    <row r="12248" spans="1:11" x14ac:dyDescent="0.25">
      <c r="A12248" s="1">
        <v>42767</v>
      </c>
      <c r="B12248" t="s">
        <v>126</v>
      </c>
      <c r="C12248">
        <v>1050.78</v>
      </c>
      <c r="D12248">
        <v>575.57000000000005</v>
      </c>
      <c r="E12248">
        <v>475.21</v>
      </c>
      <c r="F12248">
        <v>523.54</v>
      </c>
      <c r="G12248">
        <v>425.28</v>
      </c>
      <c r="H12248">
        <v>766.19</v>
      </c>
      <c r="I12248">
        <v>0.13</v>
      </c>
      <c r="J12248">
        <v>1.1399999999999999</v>
      </c>
      <c r="K12248">
        <v>4.41</v>
      </c>
    </row>
    <row r="12249" spans="1:11" x14ac:dyDescent="0.25">
      <c r="A12249" s="1">
        <v>42767</v>
      </c>
      <c r="B12249" t="s">
        <v>127</v>
      </c>
      <c r="C12249">
        <v>956.27</v>
      </c>
      <c r="D12249">
        <v>518.15</v>
      </c>
      <c r="E12249">
        <v>438.12</v>
      </c>
      <c r="F12249">
        <v>516.57000000000005</v>
      </c>
      <c r="G12249">
        <v>399.8</v>
      </c>
      <c r="H12249">
        <v>847.46</v>
      </c>
      <c r="I12249">
        <v>0.19</v>
      </c>
      <c r="J12249">
        <v>0.8</v>
      </c>
      <c r="K12249">
        <v>4.95</v>
      </c>
    </row>
    <row r="12250" spans="1:11" x14ac:dyDescent="0.25">
      <c r="A12250" s="1">
        <v>42767</v>
      </c>
      <c r="B12250" t="s">
        <v>113</v>
      </c>
      <c r="C12250">
        <v>1078.42</v>
      </c>
      <c r="D12250">
        <v>530.11</v>
      </c>
      <c r="E12250">
        <v>548.30999999999995</v>
      </c>
      <c r="F12250">
        <v>516.19000000000005</v>
      </c>
      <c r="G12250">
        <v>402.3</v>
      </c>
      <c r="H12250">
        <v>765.43</v>
      </c>
      <c r="I12250">
        <v>0.23</v>
      </c>
      <c r="J12250">
        <v>0.45</v>
      </c>
      <c r="K12250">
        <v>6.72</v>
      </c>
    </row>
    <row r="12251" spans="1:11" x14ac:dyDescent="0.25">
      <c r="A12251" s="1">
        <v>42767</v>
      </c>
      <c r="B12251" t="s">
        <v>128</v>
      </c>
      <c r="C12251">
        <v>1071.44</v>
      </c>
      <c r="D12251">
        <v>528.29</v>
      </c>
      <c r="E12251">
        <v>543.15</v>
      </c>
      <c r="F12251">
        <v>512.41</v>
      </c>
      <c r="G12251">
        <v>392.13</v>
      </c>
      <c r="H12251">
        <v>794.48</v>
      </c>
      <c r="I12251">
        <v>0.22</v>
      </c>
      <c r="J12251">
        <v>0.35</v>
      </c>
      <c r="K12251">
        <v>5.94</v>
      </c>
    </row>
    <row r="12252" spans="1:11" x14ac:dyDescent="0.25">
      <c r="A12252" s="1">
        <v>42767</v>
      </c>
      <c r="B12252" t="s">
        <v>129</v>
      </c>
      <c r="C12252">
        <v>1039.49</v>
      </c>
      <c r="D12252">
        <v>569.78</v>
      </c>
      <c r="E12252">
        <v>469.71</v>
      </c>
      <c r="F12252">
        <v>530.66</v>
      </c>
      <c r="G12252">
        <v>434.05</v>
      </c>
      <c r="H12252">
        <v>775.35</v>
      </c>
      <c r="I12252">
        <v>0.04</v>
      </c>
      <c r="J12252">
        <v>0.16</v>
      </c>
      <c r="K12252">
        <v>5.42</v>
      </c>
    </row>
    <row r="12253" spans="1:11" x14ac:dyDescent="0.25">
      <c r="A12253" s="1">
        <v>42767</v>
      </c>
      <c r="B12253" t="s">
        <v>130</v>
      </c>
      <c r="C12253">
        <v>1068.83</v>
      </c>
      <c r="D12253">
        <v>593.57000000000005</v>
      </c>
      <c r="E12253">
        <v>475.26</v>
      </c>
      <c r="F12253">
        <v>595.83000000000004</v>
      </c>
      <c r="G12253">
        <v>451.93</v>
      </c>
      <c r="H12253">
        <v>1086.07</v>
      </c>
      <c r="I12253">
        <v>0.28999999999999998</v>
      </c>
      <c r="J12253">
        <v>0.28000000000000003</v>
      </c>
      <c r="K12253">
        <v>2.98</v>
      </c>
    </row>
    <row r="12254" spans="1:11" x14ac:dyDescent="0.25">
      <c r="A12254" s="1">
        <v>42767</v>
      </c>
      <c r="B12254" t="s">
        <v>131</v>
      </c>
      <c r="C12254">
        <v>1125.53</v>
      </c>
      <c r="D12254">
        <v>621.97</v>
      </c>
      <c r="E12254">
        <v>503.56</v>
      </c>
      <c r="F12254">
        <v>597.45000000000005</v>
      </c>
      <c r="G12254">
        <v>451.73</v>
      </c>
      <c r="H12254">
        <v>1036.9100000000001</v>
      </c>
      <c r="I12254">
        <v>-0.17</v>
      </c>
      <c r="J12254">
        <v>-0.15</v>
      </c>
      <c r="K12254">
        <v>4.74</v>
      </c>
    </row>
    <row r="12255" spans="1:11" x14ac:dyDescent="0.25">
      <c r="A12255" s="1">
        <v>42767</v>
      </c>
      <c r="B12255" t="s">
        <v>132</v>
      </c>
      <c r="C12255">
        <v>1021.41</v>
      </c>
      <c r="D12255">
        <v>554.21</v>
      </c>
      <c r="E12255">
        <v>467.2</v>
      </c>
      <c r="F12255">
        <v>499.99</v>
      </c>
      <c r="G12255">
        <v>409.06</v>
      </c>
      <c r="H12255">
        <v>704.47</v>
      </c>
      <c r="I12255">
        <v>0.08</v>
      </c>
      <c r="J12255">
        <v>3.72</v>
      </c>
      <c r="K12255">
        <v>2.33</v>
      </c>
    </row>
    <row r="12256" spans="1:11" x14ac:dyDescent="0.25">
      <c r="A12256" s="1">
        <v>42767</v>
      </c>
      <c r="B12256" t="s">
        <v>133</v>
      </c>
      <c r="C12256">
        <v>1089.23</v>
      </c>
      <c r="D12256">
        <v>549.71</v>
      </c>
      <c r="E12256">
        <v>539.52</v>
      </c>
      <c r="F12256">
        <v>452.4</v>
      </c>
      <c r="G12256">
        <v>361.83</v>
      </c>
      <c r="H12256">
        <v>659.24</v>
      </c>
      <c r="I12256">
        <v>-0.21</v>
      </c>
      <c r="J12256">
        <v>0.27</v>
      </c>
      <c r="K12256">
        <v>5.41</v>
      </c>
    </row>
    <row r="12257" spans="1:11" x14ac:dyDescent="0.25">
      <c r="A12257" s="1">
        <v>42767</v>
      </c>
      <c r="B12257" t="s">
        <v>134</v>
      </c>
      <c r="C12257">
        <v>1041.5899999999999</v>
      </c>
      <c r="D12257">
        <v>573.54999999999995</v>
      </c>
      <c r="E12257">
        <v>468.04</v>
      </c>
      <c r="F12257">
        <v>499.25</v>
      </c>
      <c r="G12257">
        <v>426.92</v>
      </c>
      <c r="H12257">
        <v>651.15</v>
      </c>
      <c r="I12257">
        <v>0.18</v>
      </c>
      <c r="J12257">
        <v>-0.03</v>
      </c>
      <c r="K12257">
        <v>5.36</v>
      </c>
    </row>
    <row r="12258" spans="1:11" x14ac:dyDescent="0.25">
      <c r="A12258" s="1">
        <v>42767</v>
      </c>
      <c r="B12258" t="s">
        <v>135</v>
      </c>
      <c r="C12258">
        <v>1050.77</v>
      </c>
      <c r="D12258">
        <v>580.08000000000004</v>
      </c>
      <c r="E12258">
        <v>470.69</v>
      </c>
      <c r="F12258">
        <v>510.38</v>
      </c>
      <c r="G12258">
        <v>399.27</v>
      </c>
      <c r="H12258">
        <v>815.07</v>
      </c>
      <c r="I12258">
        <v>0.23</v>
      </c>
      <c r="J12258">
        <v>3.41</v>
      </c>
      <c r="K12258">
        <v>5.44</v>
      </c>
    </row>
    <row r="12259" spans="1:11" x14ac:dyDescent="0.25">
      <c r="A12259" s="1">
        <v>42767</v>
      </c>
      <c r="B12259" t="s">
        <v>136</v>
      </c>
      <c r="C12259">
        <v>1089.48</v>
      </c>
      <c r="D12259">
        <v>606.69000000000005</v>
      </c>
      <c r="E12259">
        <v>482.79</v>
      </c>
      <c r="F12259">
        <v>572.80999999999995</v>
      </c>
      <c r="G12259">
        <v>474.74</v>
      </c>
      <c r="H12259">
        <v>867.46</v>
      </c>
      <c r="I12259">
        <v>0.23</v>
      </c>
      <c r="J12259">
        <v>0.78</v>
      </c>
      <c r="K12259">
        <v>5.26</v>
      </c>
    </row>
    <row r="12260" spans="1:11" x14ac:dyDescent="0.25">
      <c r="A12260" s="1">
        <v>42767</v>
      </c>
      <c r="B12260" t="s">
        <v>137</v>
      </c>
      <c r="C12260">
        <v>975.59</v>
      </c>
      <c r="D12260">
        <v>543.66</v>
      </c>
      <c r="E12260">
        <v>431.93</v>
      </c>
      <c r="F12260">
        <v>513.95000000000005</v>
      </c>
      <c r="G12260">
        <v>374.12</v>
      </c>
      <c r="H12260">
        <v>1068.97</v>
      </c>
      <c r="I12260">
        <v>-0.1</v>
      </c>
      <c r="J12260">
        <v>0.55000000000000004</v>
      </c>
      <c r="K12260">
        <v>5.69</v>
      </c>
    </row>
    <row r="12261" spans="1:11" x14ac:dyDescent="0.25">
      <c r="A12261" s="1">
        <v>42767</v>
      </c>
      <c r="B12261" t="s">
        <v>138</v>
      </c>
      <c r="C12261">
        <v>992.58</v>
      </c>
      <c r="D12261">
        <v>552.19000000000005</v>
      </c>
      <c r="E12261">
        <v>440.39</v>
      </c>
      <c r="F12261">
        <v>659.53</v>
      </c>
      <c r="G12261">
        <v>500.27</v>
      </c>
      <c r="H12261">
        <v>1159.96</v>
      </c>
      <c r="I12261">
        <v>0.44</v>
      </c>
      <c r="J12261">
        <v>0.43</v>
      </c>
      <c r="K12261">
        <v>4.1900000000000004</v>
      </c>
    </row>
    <row r="12262" spans="1:11" x14ac:dyDescent="0.25">
      <c r="A12262" s="1">
        <v>42767</v>
      </c>
      <c r="B12262" t="s">
        <v>139</v>
      </c>
      <c r="C12262">
        <v>958.98</v>
      </c>
      <c r="D12262">
        <v>530.45000000000005</v>
      </c>
      <c r="E12262">
        <v>428.53</v>
      </c>
      <c r="F12262">
        <v>553.79999999999995</v>
      </c>
      <c r="G12262">
        <v>426.94</v>
      </c>
      <c r="H12262">
        <v>970.52</v>
      </c>
      <c r="I12262">
        <v>0.28000000000000003</v>
      </c>
      <c r="J12262">
        <v>0.49</v>
      </c>
      <c r="K12262">
        <v>5.21</v>
      </c>
    </row>
    <row r="12263" spans="1:11" x14ac:dyDescent="0.25">
      <c r="A12263" s="1">
        <v>42767</v>
      </c>
      <c r="B12263" t="s">
        <v>140</v>
      </c>
      <c r="C12263">
        <v>915.91</v>
      </c>
      <c r="D12263">
        <v>501.36</v>
      </c>
      <c r="E12263">
        <v>414.55</v>
      </c>
      <c r="F12263">
        <v>461.7</v>
      </c>
      <c r="G12263">
        <v>354.19</v>
      </c>
      <c r="H12263">
        <v>771.37</v>
      </c>
      <c r="I12263">
        <v>0.66</v>
      </c>
      <c r="J12263">
        <v>0.76</v>
      </c>
      <c r="K12263">
        <v>4.38</v>
      </c>
    </row>
    <row r="12264" spans="1:11" x14ac:dyDescent="0.25">
      <c r="A12264" s="1">
        <v>42767</v>
      </c>
      <c r="B12264" t="s">
        <v>141</v>
      </c>
      <c r="C12264">
        <v>996.91</v>
      </c>
      <c r="D12264">
        <v>558.05999999999995</v>
      </c>
      <c r="E12264">
        <v>438.85</v>
      </c>
      <c r="F12264">
        <v>551.24</v>
      </c>
      <c r="G12264">
        <v>443.84</v>
      </c>
      <c r="H12264">
        <v>856.9</v>
      </c>
      <c r="I12264">
        <v>0.39</v>
      </c>
      <c r="J12264">
        <v>0.23</v>
      </c>
      <c r="K12264">
        <v>6.11</v>
      </c>
    </row>
    <row r="12265" spans="1:11" x14ac:dyDescent="0.25">
      <c r="A12265" s="1">
        <v>42767</v>
      </c>
      <c r="B12265" t="s">
        <v>142</v>
      </c>
      <c r="C12265">
        <v>957.16</v>
      </c>
      <c r="D12265">
        <v>510.58</v>
      </c>
      <c r="E12265">
        <v>446.58</v>
      </c>
      <c r="F12265">
        <v>511.79</v>
      </c>
      <c r="G12265">
        <v>380.48</v>
      </c>
      <c r="H12265">
        <v>892.02</v>
      </c>
      <c r="I12265">
        <v>0.06</v>
      </c>
      <c r="J12265">
        <v>2.34</v>
      </c>
      <c r="K12265">
        <v>5.73</v>
      </c>
    </row>
    <row r="12266" spans="1:11" x14ac:dyDescent="0.25">
      <c r="A12266" s="1">
        <v>42767</v>
      </c>
      <c r="B12266" t="s">
        <v>143</v>
      </c>
      <c r="C12266">
        <v>941.88</v>
      </c>
      <c r="D12266">
        <v>516.23</v>
      </c>
      <c r="E12266">
        <v>425.65</v>
      </c>
      <c r="F12266">
        <v>470.66</v>
      </c>
      <c r="G12266">
        <v>382.16</v>
      </c>
      <c r="H12266">
        <v>679.4</v>
      </c>
      <c r="I12266">
        <v>0.05</v>
      </c>
      <c r="J12266">
        <v>-0.21</v>
      </c>
      <c r="K12266">
        <v>4.84</v>
      </c>
    </row>
    <row r="12267" spans="1:11" x14ac:dyDescent="0.25">
      <c r="A12267" s="1">
        <v>42767</v>
      </c>
      <c r="B12267" t="s">
        <v>144</v>
      </c>
      <c r="C12267">
        <v>908.68</v>
      </c>
      <c r="D12267">
        <v>497.42</v>
      </c>
      <c r="E12267">
        <v>411.26</v>
      </c>
      <c r="F12267">
        <v>482.93</v>
      </c>
      <c r="G12267">
        <v>371.37</v>
      </c>
      <c r="H12267">
        <v>827.44</v>
      </c>
      <c r="I12267">
        <v>0.31</v>
      </c>
      <c r="J12267">
        <v>0.5</v>
      </c>
      <c r="K12267">
        <v>3.77</v>
      </c>
    </row>
    <row r="12268" spans="1:11" x14ac:dyDescent="0.25">
      <c r="A12268" s="1">
        <v>42767</v>
      </c>
      <c r="B12268" t="s">
        <v>145</v>
      </c>
      <c r="C12268">
        <v>942.92</v>
      </c>
      <c r="D12268">
        <v>492.25</v>
      </c>
      <c r="E12268">
        <v>450.67</v>
      </c>
      <c r="F12268">
        <v>499.03</v>
      </c>
      <c r="G12268">
        <v>397.71</v>
      </c>
      <c r="H12268">
        <v>736.67</v>
      </c>
      <c r="I12268">
        <v>0.18</v>
      </c>
      <c r="J12268">
        <v>0.61</v>
      </c>
      <c r="K12268">
        <v>4.08</v>
      </c>
    </row>
    <row r="12269" spans="1:11" x14ac:dyDescent="0.25">
      <c r="A12269" s="1">
        <v>42767</v>
      </c>
      <c r="B12269" t="s">
        <v>146</v>
      </c>
      <c r="C12269">
        <v>960.23</v>
      </c>
      <c r="D12269">
        <v>512.77</v>
      </c>
      <c r="E12269">
        <v>447.46</v>
      </c>
      <c r="F12269">
        <v>528.46</v>
      </c>
      <c r="G12269">
        <v>430.47</v>
      </c>
      <c r="H12269">
        <v>769.98</v>
      </c>
      <c r="I12269">
        <v>0.08</v>
      </c>
      <c r="J12269">
        <v>0.14000000000000001</v>
      </c>
      <c r="K12269">
        <v>6.6</v>
      </c>
    </row>
    <row r="12270" spans="1:11" x14ac:dyDescent="0.25">
      <c r="A12270" s="1">
        <v>42767</v>
      </c>
      <c r="B12270" t="s">
        <v>2</v>
      </c>
      <c r="C12270">
        <v>949.41</v>
      </c>
      <c r="D12270">
        <v>488.76</v>
      </c>
      <c r="E12270">
        <v>460.65</v>
      </c>
      <c r="F12270">
        <v>526.54</v>
      </c>
      <c r="G12270">
        <v>389.09</v>
      </c>
      <c r="H12270">
        <v>888.23</v>
      </c>
      <c r="I12270">
        <v>0.41</v>
      </c>
      <c r="J12270">
        <v>0.4</v>
      </c>
      <c r="K12270">
        <v>6.54</v>
      </c>
    </row>
    <row r="12271" spans="1:11" x14ac:dyDescent="0.25">
      <c r="A12271" s="1">
        <v>42767</v>
      </c>
      <c r="B12271" t="s">
        <v>147</v>
      </c>
      <c r="C12271">
        <v>1146.8</v>
      </c>
      <c r="D12271">
        <v>535.92999999999995</v>
      </c>
      <c r="E12271">
        <v>610.87</v>
      </c>
      <c r="F12271">
        <v>522.63</v>
      </c>
      <c r="G12271">
        <v>377.65</v>
      </c>
      <c r="H12271">
        <v>835.44</v>
      </c>
      <c r="I12271">
        <v>-0.2</v>
      </c>
      <c r="J12271">
        <v>-0.11</v>
      </c>
      <c r="K12271">
        <v>5.44</v>
      </c>
    </row>
    <row r="12272" spans="1:11" x14ac:dyDescent="0.25">
      <c r="A12272" s="1">
        <v>42767</v>
      </c>
      <c r="B12272" t="s">
        <v>148</v>
      </c>
      <c r="C12272">
        <v>1132.3800000000001</v>
      </c>
      <c r="D12272">
        <v>541.49</v>
      </c>
      <c r="E12272">
        <v>590.89</v>
      </c>
      <c r="F12272">
        <v>511.52</v>
      </c>
      <c r="G12272">
        <v>398.19</v>
      </c>
      <c r="H12272">
        <v>747.68</v>
      </c>
      <c r="I12272">
        <v>0.47</v>
      </c>
      <c r="J12272">
        <v>0.83</v>
      </c>
      <c r="K12272">
        <v>7.33</v>
      </c>
    </row>
    <row r="12273" spans="1:11" x14ac:dyDescent="0.25">
      <c r="A12273" s="1">
        <v>42767</v>
      </c>
      <c r="B12273" t="s">
        <v>149</v>
      </c>
      <c r="C12273">
        <v>1059.31</v>
      </c>
      <c r="D12273">
        <v>501.93</v>
      </c>
      <c r="E12273">
        <v>557.38</v>
      </c>
      <c r="F12273">
        <v>506.58</v>
      </c>
      <c r="G12273">
        <v>392.69</v>
      </c>
      <c r="H12273">
        <v>742.73</v>
      </c>
      <c r="I12273">
        <v>0.01</v>
      </c>
      <c r="J12273">
        <v>0.22</v>
      </c>
      <c r="K12273">
        <v>5.5</v>
      </c>
    </row>
    <row r="12274" spans="1:11" x14ac:dyDescent="0.25">
      <c r="A12274" s="1">
        <v>42767</v>
      </c>
      <c r="B12274" t="s">
        <v>150</v>
      </c>
      <c r="C12274">
        <v>1141.78</v>
      </c>
      <c r="D12274">
        <v>541.27</v>
      </c>
      <c r="E12274">
        <v>600.51</v>
      </c>
      <c r="F12274">
        <v>618.53</v>
      </c>
      <c r="G12274">
        <v>449.43</v>
      </c>
      <c r="H12274">
        <v>998.91</v>
      </c>
      <c r="I12274">
        <v>0.52</v>
      </c>
      <c r="J12274">
        <v>0.75</v>
      </c>
      <c r="K12274">
        <v>7.43</v>
      </c>
    </row>
    <row r="12275" spans="1:11" x14ac:dyDescent="0.25">
      <c r="A12275" s="1">
        <v>42767</v>
      </c>
      <c r="B12275" t="s">
        <v>151</v>
      </c>
      <c r="C12275">
        <v>1024.04</v>
      </c>
      <c r="D12275">
        <v>560.04</v>
      </c>
      <c r="E12275">
        <v>464</v>
      </c>
      <c r="F12275">
        <v>464.87</v>
      </c>
      <c r="G12275">
        <v>361.8</v>
      </c>
      <c r="H12275">
        <v>751.4</v>
      </c>
      <c r="I12275">
        <v>0.26</v>
      </c>
      <c r="J12275">
        <v>0.13</v>
      </c>
      <c r="K12275">
        <v>5.14</v>
      </c>
    </row>
    <row r="12276" spans="1:11" x14ac:dyDescent="0.25">
      <c r="A12276" s="1">
        <v>42767</v>
      </c>
      <c r="B12276" t="s">
        <v>152</v>
      </c>
      <c r="C12276">
        <v>1019.43</v>
      </c>
      <c r="D12276">
        <v>571.80999999999995</v>
      </c>
      <c r="E12276">
        <v>447.62</v>
      </c>
      <c r="F12276">
        <v>479.4</v>
      </c>
      <c r="G12276">
        <v>395.72</v>
      </c>
      <c r="H12276">
        <v>688.74</v>
      </c>
      <c r="I12276">
        <v>0.32</v>
      </c>
      <c r="J12276">
        <v>0.25</v>
      </c>
      <c r="K12276">
        <v>5.3</v>
      </c>
    </row>
    <row r="12277" spans="1:11" x14ac:dyDescent="0.25">
      <c r="A12277" s="1">
        <v>42767</v>
      </c>
      <c r="B12277" t="s">
        <v>153</v>
      </c>
      <c r="C12277">
        <v>1045.8900000000001</v>
      </c>
      <c r="D12277">
        <v>559.71</v>
      </c>
      <c r="E12277">
        <v>486.18</v>
      </c>
      <c r="F12277">
        <v>596.74</v>
      </c>
      <c r="G12277">
        <v>489.36</v>
      </c>
      <c r="H12277">
        <v>833.39</v>
      </c>
      <c r="I12277">
        <v>-0.11</v>
      </c>
      <c r="J12277">
        <v>0.04</v>
      </c>
      <c r="K12277">
        <v>6.07</v>
      </c>
    </row>
    <row r="12278" spans="1:11" x14ac:dyDescent="0.25">
      <c r="A12278" s="1">
        <v>42767</v>
      </c>
      <c r="B12278" t="s">
        <v>154</v>
      </c>
      <c r="C12278">
        <v>1021.45</v>
      </c>
      <c r="D12278">
        <v>564.38</v>
      </c>
      <c r="E12278">
        <v>457.07</v>
      </c>
      <c r="F12278">
        <v>539.54999999999995</v>
      </c>
      <c r="G12278">
        <v>436.68</v>
      </c>
      <c r="H12278">
        <v>830.31</v>
      </c>
      <c r="I12278">
        <v>-0.1</v>
      </c>
      <c r="J12278">
        <v>0.43</v>
      </c>
      <c r="K12278">
        <v>5.58</v>
      </c>
    </row>
    <row r="12279" spans="1:11" x14ac:dyDescent="0.25">
      <c r="A12279" s="1">
        <v>42767</v>
      </c>
      <c r="B12279" t="s">
        <v>155</v>
      </c>
      <c r="C12279">
        <v>1069.8800000000001</v>
      </c>
      <c r="D12279">
        <v>589.41</v>
      </c>
      <c r="E12279">
        <v>480.47</v>
      </c>
      <c r="F12279">
        <v>472.54</v>
      </c>
      <c r="G12279">
        <v>390.79</v>
      </c>
      <c r="H12279">
        <v>674.64</v>
      </c>
      <c r="I12279">
        <v>0.24</v>
      </c>
      <c r="J12279">
        <v>-0.1</v>
      </c>
      <c r="K12279">
        <v>4.4400000000000004</v>
      </c>
    </row>
    <row r="12280" spans="1:11" x14ac:dyDescent="0.25">
      <c r="A12280" s="1">
        <v>42795</v>
      </c>
      <c r="B12280" t="s">
        <v>1</v>
      </c>
      <c r="C12280">
        <v>1037.96</v>
      </c>
      <c r="D12280">
        <v>534.22</v>
      </c>
      <c r="E12280">
        <v>503.74</v>
      </c>
      <c r="F12280">
        <v>519.61</v>
      </c>
      <c r="G12280">
        <v>404.66</v>
      </c>
      <c r="H12280">
        <v>795.05</v>
      </c>
      <c r="I12280">
        <v>0.46</v>
      </c>
      <c r="J12280">
        <v>1.03</v>
      </c>
      <c r="K12280">
        <v>5.39</v>
      </c>
    </row>
    <row r="12281" spans="1:11" x14ac:dyDescent="0.25">
      <c r="A12281" s="1">
        <v>42795</v>
      </c>
      <c r="B12281" t="s">
        <v>126</v>
      </c>
      <c r="C12281">
        <v>1052.31</v>
      </c>
      <c r="D12281">
        <v>575.49</v>
      </c>
      <c r="E12281">
        <v>476.82</v>
      </c>
      <c r="F12281">
        <v>524.32000000000005</v>
      </c>
      <c r="G12281">
        <v>425.24</v>
      </c>
      <c r="H12281">
        <v>768.79</v>
      </c>
      <c r="I12281">
        <v>0.15</v>
      </c>
      <c r="J12281">
        <v>1.29</v>
      </c>
      <c r="K12281">
        <v>4.26</v>
      </c>
    </row>
    <row r="12282" spans="1:11" x14ac:dyDescent="0.25">
      <c r="A12282" s="1">
        <v>42795</v>
      </c>
      <c r="B12282" t="s">
        <v>127</v>
      </c>
      <c r="C12282">
        <v>960.27</v>
      </c>
      <c r="D12282">
        <v>519.34</v>
      </c>
      <c r="E12282">
        <v>440.93</v>
      </c>
      <c r="F12282">
        <v>518.74</v>
      </c>
      <c r="G12282">
        <v>400.72</v>
      </c>
      <c r="H12282">
        <v>852.89</v>
      </c>
      <c r="I12282">
        <v>0.42</v>
      </c>
      <c r="J12282">
        <v>1.22</v>
      </c>
      <c r="K12282">
        <v>5.24</v>
      </c>
    </row>
    <row r="12283" spans="1:11" x14ac:dyDescent="0.25">
      <c r="A12283" s="1">
        <v>42795</v>
      </c>
      <c r="B12283" t="s">
        <v>113</v>
      </c>
      <c r="C12283">
        <v>1085.96</v>
      </c>
      <c r="D12283">
        <v>528.54999999999995</v>
      </c>
      <c r="E12283">
        <v>557.41</v>
      </c>
      <c r="F12283">
        <v>519.79999999999995</v>
      </c>
      <c r="G12283">
        <v>401.13</v>
      </c>
      <c r="H12283">
        <v>778.14</v>
      </c>
      <c r="I12283">
        <v>0.7</v>
      </c>
      <c r="J12283">
        <v>1.1499999999999999</v>
      </c>
      <c r="K12283">
        <v>5.76</v>
      </c>
    </row>
    <row r="12284" spans="1:11" x14ac:dyDescent="0.25">
      <c r="A12284" s="1">
        <v>42795</v>
      </c>
      <c r="B12284" t="s">
        <v>128</v>
      </c>
      <c r="C12284">
        <v>1073.93</v>
      </c>
      <c r="D12284">
        <v>530.78</v>
      </c>
      <c r="E12284">
        <v>543.15</v>
      </c>
      <c r="F12284">
        <v>513.58000000000004</v>
      </c>
      <c r="G12284">
        <v>393.97</v>
      </c>
      <c r="H12284">
        <v>794.48</v>
      </c>
      <c r="I12284">
        <v>0.23</v>
      </c>
      <c r="J12284">
        <v>0.57999999999999996</v>
      </c>
      <c r="K12284">
        <v>5.46</v>
      </c>
    </row>
    <row r="12285" spans="1:11" x14ac:dyDescent="0.25">
      <c r="A12285" s="1">
        <v>42795</v>
      </c>
      <c r="B12285" t="s">
        <v>129</v>
      </c>
      <c r="C12285">
        <v>1042.08</v>
      </c>
      <c r="D12285">
        <v>572.37</v>
      </c>
      <c r="E12285">
        <v>469.71</v>
      </c>
      <c r="F12285">
        <v>531.99</v>
      </c>
      <c r="G12285">
        <v>436.01</v>
      </c>
      <c r="H12285">
        <v>775.35</v>
      </c>
      <c r="I12285">
        <v>0.25</v>
      </c>
      <c r="J12285">
        <v>0.41</v>
      </c>
      <c r="K12285">
        <v>5.4</v>
      </c>
    </row>
    <row r="12286" spans="1:11" x14ac:dyDescent="0.25">
      <c r="A12286" s="1">
        <v>42795</v>
      </c>
      <c r="B12286" t="s">
        <v>130</v>
      </c>
      <c r="C12286">
        <v>1072.43</v>
      </c>
      <c r="D12286">
        <v>597.16999999999996</v>
      </c>
      <c r="E12286">
        <v>475.26</v>
      </c>
      <c r="F12286">
        <v>597.86</v>
      </c>
      <c r="G12286">
        <v>454.69</v>
      </c>
      <c r="H12286">
        <v>1086.07</v>
      </c>
      <c r="I12286">
        <v>0.34</v>
      </c>
      <c r="J12286">
        <v>0.62</v>
      </c>
      <c r="K12286">
        <v>2.87</v>
      </c>
    </row>
    <row r="12287" spans="1:11" x14ac:dyDescent="0.25">
      <c r="A12287" s="1">
        <v>42795</v>
      </c>
      <c r="B12287" t="s">
        <v>131</v>
      </c>
      <c r="C12287">
        <v>1129.48</v>
      </c>
      <c r="D12287">
        <v>623.30999999999995</v>
      </c>
      <c r="E12287">
        <v>506.17</v>
      </c>
      <c r="F12287">
        <v>599.54</v>
      </c>
      <c r="G12287">
        <v>452.72</v>
      </c>
      <c r="H12287">
        <v>1042.31</v>
      </c>
      <c r="I12287">
        <v>0.35</v>
      </c>
      <c r="J12287">
        <v>0.2</v>
      </c>
      <c r="K12287">
        <v>4.88</v>
      </c>
    </row>
    <row r="12288" spans="1:11" x14ac:dyDescent="0.25">
      <c r="A12288" s="1">
        <v>42795</v>
      </c>
      <c r="B12288" t="s">
        <v>132</v>
      </c>
      <c r="C12288">
        <v>1026.1099999999999</v>
      </c>
      <c r="D12288">
        <v>558.91</v>
      </c>
      <c r="E12288">
        <v>467.2</v>
      </c>
      <c r="F12288">
        <v>502.29</v>
      </c>
      <c r="G12288">
        <v>412.53</v>
      </c>
      <c r="H12288">
        <v>704.47</v>
      </c>
      <c r="I12288">
        <v>0.46</v>
      </c>
      <c r="J12288">
        <v>4.2</v>
      </c>
      <c r="K12288">
        <v>2.9</v>
      </c>
    </row>
    <row r="12289" spans="1:11" x14ac:dyDescent="0.25">
      <c r="A12289" s="1">
        <v>42795</v>
      </c>
      <c r="B12289" t="s">
        <v>133</v>
      </c>
      <c r="C12289">
        <v>1092.76</v>
      </c>
      <c r="D12289">
        <v>553.24</v>
      </c>
      <c r="E12289">
        <v>539.52</v>
      </c>
      <c r="F12289">
        <v>453.85</v>
      </c>
      <c r="G12289">
        <v>364.14</v>
      </c>
      <c r="H12289">
        <v>659.24</v>
      </c>
      <c r="I12289">
        <v>0.32</v>
      </c>
      <c r="J12289">
        <v>0.59</v>
      </c>
      <c r="K12289">
        <v>5.36</v>
      </c>
    </row>
    <row r="12290" spans="1:11" x14ac:dyDescent="0.25">
      <c r="A12290" s="1">
        <v>42795</v>
      </c>
      <c r="B12290" t="s">
        <v>134</v>
      </c>
      <c r="C12290">
        <v>1038.8</v>
      </c>
      <c r="D12290">
        <v>570.14</v>
      </c>
      <c r="E12290">
        <v>468.66</v>
      </c>
      <c r="F12290">
        <v>497.9</v>
      </c>
      <c r="G12290">
        <v>424.4</v>
      </c>
      <c r="H12290">
        <v>651.99</v>
      </c>
      <c r="I12290">
        <v>-0.27</v>
      </c>
      <c r="J12290">
        <v>-0.3</v>
      </c>
      <c r="K12290">
        <v>4.51</v>
      </c>
    </row>
    <row r="12291" spans="1:11" x14ac:dyDescent="0.25">
      <c r="A12291" s="1">
        <v>42795</v>
      </c>
      <c r="B12291" t="s">
        <v>135</v>
      </c>
      <c r="C12291">
        <v>1050.99</v>
      </c>
      <c r="D12291">
        <v>582.75</v>
      </c>
      <c r="E12291">
        <v>468.24</v>
      </c>
      <c r="F12291">
        <v>510.48</v>
      </c>
      <c r="G12291">
        <v>401.11</v>
      </c>
      <c r="H12291">
        <v>810.83</v>
      </c>
      <c r="I12291">
        <v>0.02</v>
      </c>
      <c r="J12291">
        <v>3.43</v>
      </c>
      <c r="K12291">
        <v>4.91</v>
      </c>
    </row>
    <row r="12292" spans="1:11" x14ac:dyDescent="0.25">
      <c r="A12292" s="1">
        <v>42795</v>
      </c>
      <c r="B12292" t="s">
        <v>136</v>
      </c>
      <c r="C12292">
        <v>1101.8499999999999</v>
      </c>
      <c r="D12292">
        <v>601.17999999999995</v>
      </c>
      <c r="E12292">
        <v>500.67</v>
      </c>
      <c r="F12292">
        <v>579.34</v>
      </c>
      <c r="G12292">
        <v>470.42</v>
      </c>
      <c r="H12292">
        <v>899.56</v>
      </c>
      <c r="I12292">
        <v>1.1399999999999999</v>
      </c>
      <c r="J12292">
        <v>1.93</v>
      </c>
      <c r="K12292">
        <v>6.51</v>
      </c>
    </row>
    <row r="12293" spans="1:11" x14ac:dyDescent="0.25">
      <c r="A12293" s="1">
        <v>42795</v>
      </c>
      <c r="B12293" t="s">
        <v>137</v>
      </c>
      <c r="C12293">
        <v>1000.12</v>
      </c>
      <c r="D12293">
        <v>548.39</v>
      </c>
      <c r="E12293">
        <v>451.73</v>
      </c>
      <c r="F12293">
        <v>526.85</v>
      </c>
      <c r="G12293">
        <v>377.38</v>
      </c>
      <c r="H12293">
        <v>1117.93</v>
      </c>
      <c r="I12293">
        <v>2.5099999999999998</v>
      </c>
      <c r="J12293">
        <v>3.07</v>
      </c>
      <c r="K12293">
        <v>6.04</v>
      </c>
    </row>
    <row r="12294" spans="1:11" x14ac:dyDescent="0.25">
      <c r="A12294" s="1">
        <v>42795</v>
      </c>
      <c r="B12294" t="s">
        <v>138</v>
      </c>
      <c r="C12294">
        <v>995.55</v>
      </c>
      <c r="D12294">
        <v>555.16</v>
      </c>
      <c r="E12294">
        <v>440.39</v>
      </c>
      <c r="F12294">
        <v>661.51</v>
      </c>
      <c r="G12294">
        <v>502.97</v>
      </c>
      <c r="H12294">
        <v>1159.96</v>
      </c>
      <c r="I12294">
        <v>0.3</v>
      </c>
      <c r="J12294">
        <v>0.73</v>
      </c>
      <c r="K12294">
        <v>4.1100000000000003</v>
      </c>
    </row>
    <row r="12295" spans="1:11" x14ac:dyDescent="0.25">
      <c r="A12295" s="1">
        <v>42795</v>
      </c>
      <c r="B12295" t="s">
        <v>139</v>
      </c>
      <c r="C12295">
        <v>957.12</v>
      </c>
      <c r="D12295">
        <v>528.59</v>
      </c>
      <c r="E12295">
        <v>428.53</v>
      </c>
      <c r="F12295">
        <v>552.75</v>
      </c>
      <c r="G12295">
        <v>425.45</v>
      </c>
      <c r="H12295">
        <v>970.52</v>
      </c>
      <c r="I12295">
        <v>-0.19</v>
      </c>
      <c r="J12295">
        <v>0.3</v>
      </c>
      <c r="K12295">
        <v>5.21</v>
      </c>
    </row>
    <row r="12296" spans="1:11" x14ac:dyDescent="0.25">
      <c r="A12296" s="1">
        <v>42795</v>
      </c>
      <c r="B12296" t="s">
        <v>140</v>
      </c>
      <c r="C12296">
        <v>918.82</v>
      </c>
      <c r="D12296">
        <v>502.79</v>
      </c>
      <c r="E12296">
        <v>416.03</v>
      </c>
      <c r="F12296">
        <v>463.17</v>
      </c>
      <c r="G12296">
        <v>355.18</v>
      </c>
      <c r="H12296">
        <v>774.15</v>
      </c>
      <c r="I12296">
        <v>0.32</v>
      </c>
      <c r="J12296">
        <v>1.08</v>
      </c>
      <c r="K12296">
        <v>4.43</v>
      </c>
    </row>
    <row r="12297" spans="1:11" x14ac:dyDescent="0.25">
      <c r="A12297" s="1">
        <v>42795</v>
      </c>
      <c r="B12297" t="s">
        <v>141</v>
      </c>
      <c r="C12297">
        <v>995.28</v>
      </c>
      <c r="D12297">
        <v>556.42999999999995</v>
      </c>
      <c r="E12297">
        <v>438.85</v>
      </c>
      <c r="F12297">
        <v>550.36</v>
      </c>
      <c r="G12297">
        <v>442.56</v>
      </c>
      <c r="H12297">
        <v>856.9</v>
      </c>
      <c r="I12297">
        <v>-0.16</v>
      </c>
      <c r="J12297">
        <v>7.0000000000000007E-2</v>
      </c>
      <c r="K12297">
        <v>6.03</v>
      </c>
    </row>
    <row r="12298" spans="1:11" x14ac:dyDescent="0.25">
      <c r="A12298" s="1">
        <v>42795</v>
      </c>
      <c r="B12298" t="s">
        <v>142</v>
      </c>
      <c r="C12298">
        <v>956.98</v>
      </c>
      <c r="D12298">
        <v>510.4</v>
      </c>
      <c r="E12298">
        <v>446.58</v>
      </c>
      <c r="F12298">
        <v>511.69</v>
      </c>
      <c r="G12298">
        <v>380.36</v>
      </c>
      <c r="H12298">
        <v>892.02</v>
      </c>
      <c r="I12298">
        <v>-0.02</v>
      </c>
      <c r="J12298">
        <v>2.3199999999999998</v>
      </c>
      <c r="K12298">
        <v>5.85</v>
      </c>
    </row>
    <row r="12299" spans="1:11" x14ac:dyDescent="0.25">
      <c r="A12299" s="1">
        <v>42795</v>
      </c>
      <c r="B12299" t="s">
        <v>143</v>
      </c>
      <c r="C12299">
        <v>945.7</v>
      </c>
      <c r="D12299">
        <v>520.04999999999995</v>
      </c>
      <c r="E12299">
        <v>425.65</v>
      </c>
      <c r="F12299">
        <v>472.59</v>
      </c>
      <c r="G12299">
        <v>384.99</v>
      </c>
      <c r="H12299">
        <v>679.4</v>
      </c>
      <c r="I12299">
        <v>0.41</v>
      </c>
      <c r="J12299">
        <v>0.2</v>
      </c>
      <c r="K12299">
        <v>4.95</v>
      </c>
    </row>
    <row r="12300" spans="1:11" x14ac:dyDescent="0.25">
      <c r="A12300" s="1">
        <v>42795</v>
      </c>
      <c r="B12300" t="s">
        <v>144</v>
      </c>
      <c r="C12300">
        <v>910.04</v>
      </c>
      <c r="D12300">
        <v>498.78</v>
      </c>
      <c r="E12300">
        <v>411.26</v>
      </c>
      <c r="F12300">
        <v>483.65</v>
      </c>
      <c r="G12300">
        <v>372.37</v>
      </c>
      <c r="H12300">
        <v>827.44</v>
      </c>
      <c r="I12300">
        <v>0.15</v>
      </c>
      <c r="J12300">
        <v>0.65</v>
      </c>
      <c r="K12300">
        <v>3.93</v>
      </c>
    </row>
    <row r="12301" spans="1:11" x14ac:dyDescent="0.25">
      <c r="A12301" s="1">
        <v>42795</v>
      </c>
      <c r="B12301" t="s">
        <v>145</v>
      </c>
      <c r="C12301">
        <v>944.83</v>
      </c>
      <c r="D12301">
        <v>494.16</v>
      </c>
      <c r="E12301">
        <v>450.67</v>
      </c>
      <c r="F12301">
        <v>500.03</v>
      </c>
      <c r="G12301">
        <v>399.26</v>
      </c>
      <c r="H12301">
        <v>736.67</v>
      </c>
      <c r="I12301">
        <v>0.2</v>
      </c>
      <c r="J12301">
        <v>0.81</v>
      </c>
      <c r="K12301">
        <v>4.87</v>
      </c>
    </row>
    <row r="12302" spans="1:11" x14ac:dyDescent="0.25">
      <c r="A12302" s="1">
        <v>42795</v>
      </c>
      <c r="B12302" t="s">
        <v>146</v>
      </c>
      <c r="C12302">
        <v>989.86</v>
      </c>
      <c r="D12302">
        <v>510.9</v>
      </c>
      <c r="E12302">
        <v>478.96</v>
      </c>
      <c r="F12302">
        <v>544.79</v>
      </c>
      <c r="G12302">
        <v>428.92</v>
      </c>
      <c r="H12302">
        <v>824.18</v>
      </c>
      <c r="I12302">
        <v>3.09</v>
      </c>
      <c r="J12302">
        <v>3.23</v>
      </c>
      <c r="K12302">
        <v>4.29</v>
      </c>
    </row>
    <row r="12303" spans="1:11" x14ac:dyDescent="0.25">
      <c r="A12303" s="1">
        <v>42795</v>
      </c>
      <c r="B12303" t="s">
        <v>2</v>
      </c>
      <c r="C12303">
        <v>951.56</v>
      </c>
      <c r="D12303">
        <v>490.91</v>
      </c>
      <c r="E12303">
        <v>460.65</v>
      </c>
      <c r="F12303">
        <v>527.75</v>
      </c>
      <c r="G12303">
        <v>390.8</v>
      </c>
      <c r="H12303">
        <v>888.23</v>
      </c>
      <c r="I12303">
        <v>0.23</v>
      </c>
      <c r="J12303">
        <v>0.63</v>
      </c>
      <c r="K12303">
        <v>6.18</v>
      </c>
    </row>
    <row r="12304" spans="1:11" x14ac:dyDescent="0.25">
      <c r="A12304" s="1">
        <v>42795</v>
      </c>
      <c r="B12304" t="s">
        <v>147</v>
      </c>
      <c r="C12304">
        <v>1146.0899999999999</v>
      </c>
      <c r="D12304">
        <v>535.21</v>
      </c>
      <c r="E12304">
        <v>610.88</v>
      </c>
      <c r="F12304">
        <v>522.32000000000005</v>
      </c>
      <c r="G12304">
        <v>377.15</v>
      </c>
      <c r="H12304">
        <v>835.44</v>
      </c>
      <c r="I12304">
        <v>-0.06</v>
      </c>
      <c r="J12304">
        <v>-0.17</v>
      </c>
      <c r="K12304">
        <v>5.04</v>
      </c>
    </row>
    <row r="12305" spans="1:11" x14ac:dyDescent="0.25">
      <c r="A12305" s="1">
        <v>42795</v>
      </c>
      <c r="B12305" t="s">
        <v>148</v>
      </c>
      <c r="C12305">
        <v>1130.4000000000001</v>
      </c>
      <c r="D12305">
        <v>539.49</v>
      </c>
      <c r="E12305">
        <v>590.91</v>
      </c>
      <c r="F12305">
        <v>510.65</v>
      </c>
      <c r="G12305">
        <v>396.72</v>
      </c>
      <c r="H12305">
        <v>747.68</v>
      </c>
      <c r="I12305">
        <v>-0.17</v>
      </c>
      <c r="J12305">
        <v>0.66</v>
      </c>
      <c r="K12305">
        <v>6.82</v>
      </c>
    </row>
    <row r="12306" spans="1:11" x14ac:dyDescent="0.25">
      <c r="A12306" s="1">
        <v>42795</v>
      </c>
      <c r="B12306" t="s">
        <v>149</v>
      </c>
      <c r="C12306">
        <v>1062.23</v>
      </c>
      <c r="D12306">
        <v>504.85</v>
      </c>
      <c r="E12306">
        <v>557.38</v>
      </c>
      <c r="F12306">
        <v>508</v>
      </c>
      <c r="G12306">
        <v>394.97</v>
      </c>
      <c r="H12306">
        <v>742.73</v>
      </c>
      <c r="I12306">
        <v>0.28000000000000003</v>
      </c>
      <c r="J12306">
        <v>0.5</v>
      </c>
      <c r="K12306">
        <v>4.9000000000000004</v>
      </c>
    </row>
    <row r="12307" spans="1:11" x14ac:dyDescent="0.25">
      <c r="A12307" s="1">
        <v>42795</v>
      </c>
      <c r="B12307" t="s">
        <v>150</v>
      </c>
      <c r="C12307">
        <v>1142.25</v>
      </c>
      <c r="D12307">
        <v>541.74</v>
      </c>
      <c r="E12307">
        <v>600.51</v>
      </c>
      <c r="F12307">
        <v>618.78</v>
      </c>
      <c r="G12307">
        <v>449.83</v>
      </c>
      <c r="H12307">
        <v>998.91</v>
      </c>
      <c r="I12307">
        <v>0.04</v>
      </c>
      <c r="J12307">
        <v>0.79</v>
      </c>
      <c r="K12307">
        <v>7.04</v>
      </c>
    </row>
    <row r="12308" spans="1:11" x14ac:dyDescent="0.25">
      <c r="A12308" s="1">
        <v>42795</v>
      </c>
      <c r="B12308" t="s">
        <v>151</v>
      </c>
      <c r="C12308">
        <v>1027.74</v>
      </c>
      <c r="D12308">
        <v>563.74</v>
      </c>
      <c r="E12308">
        <v>464</v>
      </c>
      <c r="F12308">
        <v>466.54</v>
      </c>
      <c r="G12308">
        <v>364.19</v>
      </c>
      <c r="H12308">
        <v>751.4</v>
      </c>
      <c r="I12308">
        <v>0.36</v>
      </c>
      <c r="J12308">
        <v>0.49</v>
      </c>
      <c r="K12308">
        <v>4.8099999999999996</v>
      </c>
    </row>
    <row r="12309" spans="1:11" x14ac:dyDescent="0.25">
      <c r="A12309" s="1">
        <v>42795</v>
      </c>
      <c r="B12309" t="s">
        <v>152</v>
      </c>
      <c r="C12309">
        <v>1021.1</v>
      </c>
      <c r="D12309">
        <v>573.48</v>
      </c>
      <c r="E12309">
        <v>447.62</v>
      </c>
      <c r="F12309">
        <v>480.17</v>
      </c>
      <c r="G12309">
        <v>396.87</v>
      </c>
      <c r="H12309">
        <v>688.74</v>
      </c>
      <c r="I12309">
        <v>0.16</v>
      </c>
      <c r="J12309">
        <v>0.41</v>
      </c>
      <c r="K12309">
        <v>4.82</v>
      </c>
    </row>
    <row r="12310" spans="1:11" x14ac:dyDescent="0.25">
      <c r="A12310" s="1">
        <v>42795</v>
      </c>
      <c r="B12310" t="s">
        <v>153</v>
      </c>
      <c r="C12310">
        <v>1050.8399999999999</v>
      </c>
      <c r="D12310">
        <v>564.66</v>
      </c>
      <c r="E12310">
        <v>486.18</v>
      </c>
      <c r="F12310">
        <v>599.54999999999995</v>
      </c>
      <c r="G12310">
        <v>493.67</v>
      </c>
      <c r="H12310">
        <v>833.39</v>
      </c>
      <c r="I12310">
        <v>0.47</v>
      </c>
      <c r="J12310">
        <v>0.51</v>
      </c>
      <c r="K12310">
        <v>6.36</v>
      </c>
    </row>
    <row r="12311" spans="1:11" x14ac:dyDescent="0.25">
      <c r="A12311" s="1">
        <v>42795</v>
      </c>
      <c r="B12311" t="s">
        <v>154</v>
      </c>
      <c r="C12311">
        <v>1021.87</v>
      </c>
      <c r="D12311">
        <v>564.79999999999995</v>
      </c>
      <c r="E12311">
        <v>457.07</v>
      </c>
      <c r="F12311">
        <v>539.76</v>
      </c>
      <c r="G12311">
        <v>436.98</v>
      </c>
      <c r="H12311">
        <v>830.31</v>
      </c>
      <c r="I12311">
        <v>0.04</v>
      </c>
      <c r="J12311">
        <v>0.47</v>
      </c>
      <c r="K12311">
        <v>5.41</v>
      </c>
    </row>
    <row r="12312" spans="1:11" x14ac:dyDescent="0.25">
      <c r="A12312" s="1">
        <v>42795</v>
      </c>
      <c r="B12312" t="s">
        <v>155</v>
      </c>
      <c r="C12312">
        <v>1073.01</v>
      </c>
      <c r="D12312">
        <v>592.54</v>
      </c>
      <c r="E12312">
        <v>480.47</v>
      </c>
      <c r="F12312">
        <v>473.91</v>
      </c>
      <c r="G12312">
        <v>392.86</v>
      </c>
      <c r="H12312">
        <v>674.64</v>
      </c>
      <c r="I12312">
        <v>0.28999999999999998</v>
      </c>
      <c r="J12312">
        <v>0.19</v>
      </c>
      <c r="K12312">
        <v>4.55</v>
      </c>
    </row>
    <row r="12313" spans="1:11" x14ac:dyDescent="0.25">
      <c r="A12313" s="1">
        <v>42826</v>
      </c>
      <c r="B12313" t="s">
        <v>1</v>
      </c>
      <c r="C12313">
        <v>1039.54</v>
      </c>
      <c r="D12313">
        <v>534.41</v>
      </c>
      <c r="E12313">
        <v>505.13</v>
      </c>
      <c r="F12313">
        <v>520.39</v>
      </c>
      <c r="G12313">
        <v>404.83</v>
      </c>
      <c r="H12313">
        <v>797.28</v>
      </c>
      <c r="I12313">
        <v>0.15</v>
      </c>
      <c r="J12313">
        <v>1.18</v>
      </c>
      <c r="K12313">
        <v>5.07</v>
      </c>
    </row>
    <row r="12314" spans="1:11" x14ac:dyDescent="0.25">
      <c r="A12314" s="1">
        <v>42826</v>
      </c>
      <c r="B12314" t="s">
        <v>126</v>
      </c>
      <c r="C12314">
        <v>1052.3699999999999</v>
      </c>
      <c r="D12314">
        <v>574.98</v>
      </c>
      <c r="E12314">
        <v>477.39</v>
      </c>
      <c r="F12314">
        <v>524.38</v>
      </c>
      <c r="G12314">
        <v>424.85</v>
      </c>
      <c r="H12314">
        <v>769.71</v>
      </c>
      <c r="I12314">
        <v>0.01</v>
      </c>
      <c r="J12314">
        <v>1.3</v>
      </c>
      <c r="K12314">
        <v>4.12</v>
      </c>
    </row>
    <row r="12315" spans="1:11" x14ac:dyDescent="0.25">
      <c r="A12315" s="1">
        <v>42826</v>
      </c>
      <c r="B12315" t="s">
        <v>127</v>
      </c>
      <c r="C12315">
        <v>964.77</v>
      </c>
      <c r="D12315">
        <v>519.36</v>
      </c>
      <c r="E12315">
        <v>445.41</v>
      </c>
      <c r="F12315">
        <v>521.17999999999995</v>
      </c>
      <c r="G12315">
        <v>400.72</v>
      </c>
      <c r="H12315">
        <v>861.59</v>
      </c>
      <c r="I12315">
        <v>0.47</v>
      </c>
      <c r="J12315">
        <v>1.7</v>
      </c>
      <c r="K12315">
        <v>4.38</v>
      </c>
    </row>
    <row r="12316" spans="1:11" x14ac:dyDescent="0.25">
      <c r="A12316" s="1">
        <v>42826</v>
      </c>
      <c r="B12316" t="s">
        <v>113</v>
      </c>
      <c r="C12316">
        <v>1086.17</v>
      </c>
      <c r="D12316">
        <v>528.76</v>
      </c>
      <c r="E12316">
        <v>557.41</v>
      </c>
      <c r="F12316">
        <v>519.9</v>
      </c>
      <c r="G12316">
        <v>401.29</v>
      </c>
      <c r="H12316">
        <v>778.14</v>
      </c>
      <c r="I12316">
        <v>0.02</v>
      </c>
      <c r="J12316">
        <v>1.17</v>
      </c>
      <c r="K12316">
        <v>5.78</v>
      </c>
    </row>
    <row r="12317" spans="1:11" x14ac:dyDescent="0.25">
      <c r="A12317" s="1">
        <v>42826</v>
      </c>
      <c r="B12317" t="s">
        <v>128</v>
      </c>
      <c r="C12317">
        <v>1074.48</v>
      </c>
      <c r="D12317">
        <v>531.30999999999995</v>
      </c>
      <c r="E12317">
        <v>543.16999999999996</v>
      </c>
      <c r="F12317">
        <v>513.84</v>
      </c>
      <c r="G12317">
        <v>394.37</v>
      </c>
      <c r="H12317">
        <v>794.48</v>
      </c>
      <c r="I12317">
        <v>0.05</v>
      </c>
      <c r="J12317">
        <v>0.63</v>
      </c>
      <c r="K12317">
        <v>5.27</v>
      </c>
    </row>
    <row r="12318" spans="1:11" x14ac:dyDescent="0.25">
      <c r="A12318" s="1">
        <v>42826</v>
      </c>
      <c r="B12318" t="s">
        <v>129</v>
      </c>
      <c r="C12318">
        <v>1042.27</v>
      </c>
      <c r="D12318">
        <v>573.32000000000005</v>
      </c>
      <c r="E12318">
        <v>468.95</v>
      </c>
      <c r="F12318">
        <v>532.09</v>
      </c>
      <c r="G12318">
        <v>436.75</v>
      </c>
      <c r="H12318">
        <v>774.11</v>
      </c>
      <c r="I12318">
        <v>0.02</v>
      </c>
      <c r="J12318">
        <v>0.43</v>
      </c>
      <c r="K12318">
        <v>4.93</v>
      </c>
    </row>
    <row r="12319" spans="1:11" x14ac:dyDescent="0.25">
      <c r="A12319" s="1">
        <v>42826</v>
      </c>
      <c r="B12319" t="s">
        <v>130</v>
      </c>
      <c r="C12319">
        <v>1068.47</v>
      </c>
      <c r="D12319">
        <v>593.21</v>
      </c>
      <c r="E12319">
        <v>475.26</v>
      </c>
      <c r="F12319">
        <v>595.64</v>
      </c>
      <c r="G12319">
        <v>451.69</v>
      </c>
      <c r="H12319">
        <v>1086.07</v>
      </c>
      <c r="I12319">
        <v>-0.37</v>
      </c>
      <c r="J12319">
        <v>0.25</v>
      </c>
      <c r="K12319">
        <v>2.35</v>
      </c>
    </row>
    <row r="12320" spans="1:11" x14ac:dyDescent="0.25">
      <c r="A12320" s="1">
        <v>42826</v>
      </c>
      <c r="B12320" t="s">
        <v>131</v>
      </c>
      <c r="C12320">
        <v>1129</v>
      </c>
      <c r="D12320">
        <v>622.83000000000004</v>
      </c>
      <c r="E12320">
        <v>506.17</v>
      </c>
      <c r="F12320">
        <v>599.29999999999995</v>
      </c>
      <c r="G12320">
        <v>452.36</v>
      </c>
      <c r="H12320">
        <v>1042.31</v>
      </c>
      <c r="I12320">
        <v>-0.04</v>
      </c>
      <c r="J12320">
        <v>0.16</v>
      </c>
      <c r="K12320">
        <v>4.3</v>
      </c>
    </row>
    <row r="12321" spans="1:11" x14ac:dyDescent="0.25">
      <c r="A12321" s="1">
        <v>42826</v>
      </c>
      <c r="B12321" t="s">
        <v>132</v>
      </c>
      <c r="C12321">
        <v>1030.07</v>
      </c>
      <c r="D12321">
        <v>562.86</v>
      </c>
      <c r="E12321">
        <v>467.21</v>
      </c>
      <c r="F12321">
        <v>504.25</v>
      </c>
      <c r="G12321">
        <v>415.46</v>
      </c>
      <c r="H12321">
        <v>704.47</v>
      </c>
      <c r="I12321">
        <v>0.39</v>
      </c>
      <c r="J12321">
        <v>4.6100000000000003</v>
      </c>
      <c r="K12321">
        <v>3.59</v>
      </c>
    </row>
    <row r="12322" spans="1:11" x14ac:dyDescent="0.25">
      <c r="A12322" s="1">
        <v>42826</v>
      </c>
      <c r="B12322" t="s">
        <v>133</v>
      </c>
      <c r="C12322">
        <v>1094.3399999999999</v>
      </c>
      <c r="D12322">
        <v>554.82000000000005</v>
      </c>
      <c r="E12322">
        <v>539.52</v>
      </c>
      <c r="F12322">
        <v>454.48</v>
      </c>
      <c r="G12322">
        <v>365.2</v>
      </c>
      <c r="H12322">
        <v>659.24</v>
      </c>
      <c r="I12322">
        <v>0.14000000000000001</v>
      </c>
      <c r="J12322">
        <v>0.73</v>
      </c>
      <c r="K12322">
        <v>5.48</v>
      </c>
    </row>
    <row r="12323" spans="1:11" x14ac:dyDescent="0.25">
      <c r="A12323" s="1">
        <v>42826</v>
      </c>
      <c r="B12323" t="s">
        <v>134</v>
      </c>
      <c r="C12323">
        <v>1037.44</v>
      </c>
      <c r="D12323">
        <v>567.86</v>
      </c>
      <c r="E12323">
        <v>469.58</v>
      </c>
      <c r="F12323">
        <v>497.25</v>
      </c>
      <c r="G12323">
        <v>422.7</v>
      </c>
      <c r="H12323">
        <v>653.29999999999995</v>
      </c>
      <c r="I12323">
        <v>-0.13</v>
      </c>
      <c r="J12323">
        <v>-0.43</v>
      </c>
      <c r="K12323">
        <v>4.0599999999999996</v>
      </c>
    </row>
    <row r="12324" spans="1:11" x14ac:dyDescent="0.25">
      <c r="A12324" s="1">
        <v>42826</v>
      </c>
      <c r="B12324" t="s">
        <v>135</v>
      </c>
      <c r="C12324">
        <v>1050.17</v>
      </c>
      <c r="D12324">
        <v>579.48</v>
      </c>
      <c r="E12324">
        <v>470.69</v>
      </c>
      <c r="F12324">
        <v>510.07</v>
      </c>
      <c r="G12324">
        <v>398.86</v>
      </c>
      <c r="H12324">
        <v>815.05</v>
      </c>
      <c r="I12324">
        <v>-0.08</v>
      </c>
      <c r="J12324">
        <v>3.35</v>
      </c>
      <c r="K12324">
        <v>4.84</v>
      </c>
    </row>
    <row r="12325" spans="1:11" x14ac:dyDescent="0.25">
      <c r="A12325" s="1">
        <v>42826</v>
      </c>
      <c r="B12325" t="s">
        <v>136</v>
      </c>
      <c r="C12325">
        <v>1102.1300000000001</v>
      </c>
      <c r="D12325">
        <v>601.46</v>
      </c>
      <c r="E12325">
        <v>500.67</v>
      </c>
      <c r="F12325">
        <v>579.51</v>
      </c>
      <c r="G12325">
        <v>470.66</v>
      </c>
      <c r="H12325">
        <v>899.56</v>
      </c>
      <c r="I12325">
        <v>0.03</v>
      </c>
      <c r="J12325">
        <v>1.96</v>
      </c>
      <c r="K12325">
        <v>6.08</v>
      </c>
    </row>
    <row r="12326" spans="1:11" x14ac:dyDescent="0.25">
      <c r="A12326" s="1">
        <v>42826</v>
      </c>
      <c r="B12326" t="s">
        <v>137</v>
      </c>
      <c r="C12326">
        <v>1003.27</v>
      </c>
      <c r="D12326">
        <v>549.21</v>
      </c>
      <c r="E12326">
        <v>454.06</v>
      </c>
      <c r="F12326">
        <v>528.48</v>
      </c>
      <c r="G12326">
        <v>377.95</v>
      </c>
      <c r="H12326">
        <v>1123.74</v>
      </c>
      <c r="I12326">
        <v>0.31</v>
      </c>
      <c r="J12326">
        <v>3.39</v>
      </c>
      <c r="K12326">
        <v>6.75</v>
      </c>
    </row>
    <row r="12327" spans="1:11" x14ac:dyDescent="0.25">
      <c r="A12327" s="1">
        <v>42826</v>
      </c>
      <c r="B12327" t="s">
        <v>138</v>
      </c>
      <c r="C12327">
        <v>1000.18</v>
      </c>
      <c r="D12327">
        <v>559.79</v>
      </c>
      <c r="E12327">
        <v>440.39</v>
      </c>
      <c r="F12327">
        <v>664.62</v>
      </c>
      <c r="G12327">
        <v>507.15</v>
      </c>
      <c r="H12327">
        <v>1159.96</v>
      </c>
      <c r="I12327">
        <v>0.47</v>
      </c>
      <c r="J12327">
        <v>1.2</v>
      </c>
      <c r="K12327">
        <v>4.62</v>
      </c>
    </row>
    <row r="12328" spans="1:11" x14ac:dyDescent="0.25">
      <c r="A12328" s="1">
        <v>42826</v>
      </c>
      <c r="B12328" t="s">
        <v>139</v>
      </c>
      <c r="C12328">
        <v>957.26</v>
      </c>
      <c r="D12328">
        <v>528.73</v>
      </c>
      <c r="E12328">
        <v>428.53</v>
      </c>
      <c r="F12328">
        <v>552.79999999999995</v>
      </c>
      <c r="G12328">
        <v>425.57</v>
      </c>
      <c r="H12328">
        <v>970.52</v>
      </c>
      <c r="I12328">
        <v>0.01</v>
      </c>
      <c r="J12328">
        <v>0.31</v>
      </c>
      <c r="K12328">
        <v>4.6399999999999997</v>
      </c>
    </row>
    <row r="12329" spans="1:11" x14ac:dyDescent="0.25">
      <c r="A12329" s="1">
        <v>42826</v>
      </c>
      <c r="B12329" t="s">
        <v>140</v>
      </c>
      <c r="C12329">
        <v>924.37</v>
      </c>
      <c r="D12329">
        <v>508.34</v>
      </c>
      <c r="E12329">
        <v>416.03</v>
      </c>
      <c r="F12329">
        <v>465.95</v>
      </c>
      <c r="G12329">
        <v>359.09</v>
      </c>
      <c r="H12329">
        <v>774.15</v>
      </c>
      <c r="I12329">
        <v>0.6</v>
      </c>
      <c r="J12329">
        <v>1.69</v>
      </c>
      <c r="K12329">
        <v>5.48</v>
      </c>
    </row>
    <row r="12330" spans="1:11" x14ac:dyDescent="0.25">
      <c r="A12330" s="1">
        <v>42826</v>
      </c>
      <c r="B12330" t="s">
        <v>141</v>
      </c>
      <c r="C12330">
        <v>1021.43</v>
      </c>
      <c r="D12330">
        <v>554.51</v>
      </c>
      <c r="E12330">
        <v>466.92</v>
      </c>
      <c r="F12330">
        <v>564.84</v>
      </c>
      <c r="G12330">
        <v>441.05</v>
      </c>
      <c r="H12330">
        <v>911.74</v>
      </c>
      <c r="I12330">
        <v>2.63</v>
      </c>
      <c r="J12330">
        <v>2.7</v>
      </c>
      <c r="K12330">
        <v>5.37</v>
      </c>
    </row>
    <row r="12331" spans="1:11" x14ac:dyDescent="0.25">
      <c r="A12331" s="1">
        <v>42826</v>
      </c>
      <c r="B12331" t="s">
        <v>142</v>
      </c>
      <c r="C12331">
        <v>957.11</v>
      </c>
      <c r="D12331">
        <v>510.53</v>
      </c>
      <c r="E12331">
        <v>446.58</v>
      </c>
      <c r="F12331">
        <v>511.74</v>
      </c>
      <c r="G12331">
        <v>380.44</v>
      </c>
      <c r="H12331">
        <v>892.02</v>
      </c>
      <c r="I12331">
        <v>0.01</v>
      </c>
      <c r="J12331">
        <v>2.33</v>
      </c>
      <c r="K12331">
        <v>5.68</v>
      </c>
    </row>
    <row r="12332" spans="1:11" x14ac:dyDescent="0.25">
      <c r="A12332" s="1">
        <v>42826</v>
      </c>
      <c r="B12332" t="s">
        <v>143</v>
      </c>
      <c r="C12332">
        <v>951.28</v>
      </c>
      <c r="D12332">
        <v>527.22</v>
      </c>
      <c r="E12332">
        <v>424.06</v>
      </c>
      <c r="F12332">
        <v>475.38</v>
      </c>
      <c r="G12332">
        <v>390.3</v>
      </c>
      <c r="H12332">
        <v>676.88</v>
      </c>
      <c r="I12332">
        <v>0.59</v>
      </c>
      <c r="J12332">
        <v>0.79</v>
      </c>
      <c r="K12332">
        <v>4.99</v>
      </c>
    </row>
    <row r="12333" spans="1:11" x14ac:dyDescent="0.25">
      <c r="A12333" s="1">
        <v>42826</v>
      </c>
      <c r="B12333" t="s">
        <v>144</v>
      </c>
      <c r="C12333">
        <v>910.36</v>
      </c>
      <c r="D12333">
        <v>499.01</v>
      </c>
      <c r="E12333">
        <v>411.35</v>
      </c>
      <c r="F12333">
        <v>483.84</v>
      </c>
      <c r="G12333">
        <v>372.55</v>
      </c>
      <c r="H12333">
        <v>827.6</v>
      </c>
      <c r="I12333">
        <v>0.04</v>
      </c>
      <c r="J12333">
        <v>0.69</v>
      </c>
      <c r="K12333">
        <v>0.81</v>
      </c>
    </row>
    <row r="12334" spans="1:11" x14ac:dyDescent="0.25">
      <c r="A12334" s="1">
        <v>42826</v>
      </c>
      <c r="B12334" t="s">
        <v>145</v>
      </c>
      <c r="C12334">
        <v>949.83</v>
      </c>
      <c r="D12334">
        <v>490.86</v>
      </c>
      <c r="E12334">
        <v>458.97</v>
      </c>
      <c r="F12334">
        <v>502.68</v>
      </c>
      <c r="G12334">
        <v>396.59</v>
      </c>
      <c r="H12334">
        <v>750.23</v>
      </c>
      <c r="I12334">
        <v>0.53</v>
      </c>
      <c r="J12334">
        <v>1.35</v>
      </c>
      <c r="K12334">
        <v>2.0099999999999998</v>
      </c>
    </row>
    <row r="12335" spans="1:11" x14ac:dyDescent="0.25">
      <c r="A12335" s="1">
        <v>42826</v>
      </c>
      <c r="B12335" t="s">
        <v>146</v>
      </c>
      <c r="C12335">
        <v>989.27</v>
      </c>
      <c r="D12335">
        <v>510.31</v>
      </c>
      <c r="E12335">
        <v>478.96</v>
      </c>
      <c r="F12335">
        <v>544.47</v>
      </c>
      <c r="G12335">
        <v>428.44</v>
      </c>
      <c r="H12335">
        <v>824.18</v>
      </c>
      <c r="I12335">
        <v>-0.06</v>
      </c>
      <c r="J12335">
        <v>3.17</v>
      </c>
      <c r="K12335">
        <v>3.94</v>
      </c>
    </row>
    <row r="12336" spans="1:11" x14ac:dyDescent="0.25">
      <c r="A12336" s="1">
        <v>42826</v>
      </c>
      <c r="B12336" t="s">
        <v>2</v>
      </c>
      <c r="C12336">
        <v>951.82</v>
      </c>
      <c r="D12336">
        <v>491.17</v>
      </c>
      <c r="E12336">
        <v>460.65</v>
      </c>
      <c r="F12336">
        <v>527.91</v>
      </c>
      <c r="G12336">
        <v>391</v>
      </c>
      <c r="H12336">
        <v>888.23</v>
      </c>
      <c r="I12336">
        <v>0.03</v>
      </c>
      <c r="J12336">
        <v>0.66</v>
      </c>
      <c r="K12336">
        <v>5.87</v>
      </c>
    </row>
    <row r="12337" spans="1:11" x14ac:dyDescent="0.25">
      <c r="A12337" s="1">
        <v>42826</v>
      </c>
      <c r="B12337" t="s">
        <v>147</v>
      </c>
      <c r="C12337">
        <v>1148.48</v>
      </c>
      <c r="D12337">
        <v>537.6</v>
      </c>
      <c r="E12337">
        <v>610.88</v>
      </c>
      <c r="F12337">
        <v>523.41</v>
      </c>
      <c r="G12337">
        <v>378.85</v>
      </c>
      <c r="H12337">
        <v>835.44</v>
      </c>
      <c r="I12337">
        <v>0.21</v>
      </c>
      <c r="J12337">
        <v>0.04</v>
      </c>
      <c r="K12337">
        <v>5.24</v>
      </c>
    </row>
    <row r="12338" spans="1:11" x14ac:dyDescent="0.25">
      <c r="A12338" s="1">
        <v>42826</v>
      </c>
      <c r="B12338" t="s">
        <v>148</v>
      </c>
      <c r="C12338">
        <v>1130.22</v>
      </c>
      <c r="D12338">
        <v>539.30999999999995</v>
      </c>
      <c r="E12338">
        <v>590.91</v>
      </c>
      <c r="F12338">
        <v>510.55</v>
      </c>
      <c r="G12338">
        <v>396.6</v>
      </c>
      <c r="H12338">
        <v>747.68</v>
      </c>
      <c r="I12338">
        <v>-0.02</v>
      </c>
      <c r="J12338">
        <v>0.64</v>
      </c>
      <c r="K12338">
        <v>6.99</v>
      </c>
    </row>
    <row r="12339" spans="1:11" x14ac:dyDescent="0.25">
      <c r="A12339" s="1">
        <v>42826</v>
      </c>
      <c r="B12339" t="s">
        <v>149</v>
      </c>
      <c r="C12339">
        <v>1060.17</v>
      </c>
      <c r="D12339">
        <v>502.79</v>
      </c>
      <c r="E12339">
        <v>557.38</v>
      </c>
      <c r="F12339">
        <v>507.04</v>
      </c>
      <c r="G12339">
        <v>393.35</v>
      </c>
      <c r="H12339">
        <v>742.73</v>
      </c>
      <c r="I12339">
        <v>-0.19</v>
      </c>
      <c r="J12339">
        <v>0.31</v>
      </c>
      <c r="K12339">
        <v>4.49</v>
      </c>
    </row>
    <row r="12340" spans="1:11" x14ac:dyDescent="0.25">
      <c r="A12340" s="1">
        <v>42826</v>
      </c>
      <c r="B12340" t="s">
        <v>150</v>
      </c>
      <c r="C12340">
        <v>1146.24</v>
      </c>
      <c r="D12340">
        <v>545.92999999999995</v>
      </c>
      <c r="E12340">
        <v>600.30999999999995</v>
      </c>
      <c r="F12340">
        <v>620.95000000000005</v>
      </c>
      <c r="G12340">
        <v>453.29</v>
      </c>
      <c r="H12340">
        <v>998.61</v>
      </c>
      <c r="I12340">
        <v>0.35</v>
      </c>
      <c r="J12340">
        <v>1.1399999999999999</v>
      </c>
      <c r="K12340">
        <v>7.11</v>
      </c>
    </row>
    <row r="12341" spans="1:11" x14ac:dyDescent="0.25">
      <c r="A12341" s="1">
        <v>42826</v>
      </c>
      <c r="B12341" t="s">
        <v>151</v>
      </c>
      <c r="C12341">
        <v>1029.3499999999999</v>
      </c>
      <c r="D12341">
        <v>565.11</v>
      </c>
      <c r="E12341">
        <v>464.24</v>
      </c>
      <c r="F12341">
        <v>467.29</v>
      </c>
      <c r="G12341">
        <v>365.06</v>
      </c>
      <c r="H12341">
        <v>751.77</v>
      </c>
      <c r="I12341">
        <v>0.16</v>
      </c>
      <c r="J12341">
        <v>0.65</v>
      </c>
      <c r="K12341">
        <v>4.7300000000000004</v>
      </c>
    </row>
    <row r="12342" spans="1:11" x14ac:dyDescent="0.25">
      <c r="A12342" s="1">
        <v>42826</v>
      </c>
      <c r="B12342" t="s">
        <v>152</v>
      </c>
      <c r="C12342">
        <v>1021.14</v>
      </c>
      <c r="D12342">
        <v>573.52</v>
      </c>
      <c r="E12342">
        <v>447.62</v>
      </c>
      <c r="F12342">
        <v>480.17</v>
      </c>
      <c r="G12342">
        <v>396.91</v>
      </c>
      <c r="H12342">
        <v>688.74</v>
      </c>
      <c r="I12342">
        <v>0</v>
      </c>
      <c r="J12342">
        <v>0.41</v>
      </c>
      <c r="K12342">
        <v>4.08</v>
      </c>
    </row>
    <row r="12343" spans="1:11" x14ac:dyDescent="0.25">
      <c r="A12343" s="1">
        <v>42826</v>
      </c>
      <c r="B12343" t="s">
        <v>153</v>
      </c>
      <c r="C12343">
        <v>1049.93</v>
      </c>
      <c r="D12343">
        <v>566.25</v>
      </c>
      <c r="E12343">
        <v>483.68</v>
      </c>
      <c r="F12343">
        <v>599.01</v>
      </c>
      <c r="G12343">
        <v>495.05</v>
      </c>
      <c r="H12343">
        <v>829.14</v>
      </c>
      <c r="I12343">
        <v>-0.09</v>
      </c>
      <c r="J12343">
        <v>0.42</v>
      </c>
      <c r="K12343">
        <v>5.89</v>
      </c>
    </row>
    <row r="12344" spans="1:11" x14ac:dyDescent="0.25">
      <c r="A12344" s="1">
        <v>42826</v>
      </c>
      <c r="B12344" t="s">
        <v>154</v>
      </c>
      <c r="C12344">
        <v>1024.05</v>
      </c>
      <c r="D12344">
        <v>566.98</v>
      </c>
      <c r="E12344">
        <v>457.07</v>
      </c>
      <c r="F12344">
        <v>540.9</v>
      </c>
      <c r="G12344">
        <v>438.69</v>
      </c>
      <c r="H12344">
        <v>830.31</v>
      </c>
      <c r="I12344">
        <v>0.21</v>
      </c>
      <c r="J12344">
        <v>0.68</v>
      </c>
      <c r="K12344">
        <v>5.0599999999999996</v>
      </c>
    </row>
    <row r="12345" spans="1:11" x14ac:dyDescent="0.25">
      <c r="A12345" s="1">
        <v>42826</v>
      </c>
      <c r="B12345" t="s">
        <v>155</v>
      </c>
      <c r="C12345">
        <v>1071.98</v>
      </c>
      <c r="D12345">
        <v>591.51</v>
      </c>
      <c r="E12345">
        <v>480.47</v>
      </c>
      <c r="F12345">
        <v>473.43</v>
      </c>
      <c r="G12345">
        <v>392.2</v>
      </c>
      <c r="H12345">
        <v>674.64</v>
      </c>
      <c r="I12345">
        <v>-0.1</v>
      </c>
      <c r="J12345">
        <v>0.09</v>
      </c>
      <c r="K12345">
        <v>4.0599999999999996</v>
      </c>
    </row>
    <row r="12346" spans="1:11" x14ac:dyDescent="0.25">
      <c r="A12346" s="1">
        <v>42856</v>
      </c>
      <c r="B12346" t="s">
        <v>1</v>
      </c>
      <c r="C12346">
        <v>1042.69</v>
      </c>
      <c r="D12346">
        <v>536.24</v>
      </c>
      <c r="E12346">
        <v>506.45</v>
      </c>
      <c r="F12346">
        <v>521.95000000000005</v>
      </c>
      <c r="G12346">
        <v>406.2</v>
      </c>
      <c r="H12346">
        <v>799.35</v>
      </c>
      <c r="I12346">
        <v>0.3</v>
      </c>
      <c r="J12346">
        <v>1.49</v>
      </c>
      <c r="K12346">
        <v>4.5199999999999996</v>
      </c>
    </row>
    <row r="12347" spans="1:11" x14ac:dyDescent="0.25">
      <c r="A12347" s="1">
        <v>42856</v>
      </c>
      <c r="B12347" t="s">
        <v>126</v>
      </c>
      <c r="C12347">
        <v>1051.1400000000001</v>
      </c>
      <c r="D12347">
        <v>574.47</v>
      </c>
      <c r="E12347">
        <v>476.67</v>
      </c>
      <c r="F12347">
        <v>523.75</v>
      </c>
      <c r="G12347">
        <v>424.47</v>
      </c>
      <c r="H12347">
        <v>768.56</v>
      </c>
      <c r="I12347">
        <v>-0.12</v>
      </c>
      <c r="J12347">
        <v>1.18</v>
      </c>
      <c r="K12347">
        <v>3.7</v>
      </c>
    </row>
    <row r="12348" spans="1:11" x14ac:dyDescent="0.25">
      <c r="A12348" s="1">
        <v>42856</v>
      </c>
      <c r="B12348" t="s">
        <v>127</v>
      </c>
      <c r="C12348">
        <v>972.25</v>
      </c>
      <c r="D12348">
        <v>521.54</v>
      </c>
      <c r="E12348">
        <v>450.71</v>
      </c>
      <c r="F12348">
        <v>525.24</v>
      </c>
      <c r="G12348">
        <v>402.4</v>
      </c>
      <c r="H12348">
        <v>871.84</v>
      </c>
      <c r="I12348">
        <v>0.78</v>
      </c>
      <c r="J12348">
        <v>2.4900000000000002</v>
      </c>
      <c r="K12348">
        <v>4.9000000000000004</v>
      </c>
    </row>
    <row r="12349" spans="1:11" x14ac:dyDescent="0.25">
      <c r="A12349" s="1">
        <v>42856</v>
      </c>
      <c r="B12349" t="s">
        <v>113</v>
      </c>
      <c r="C12349">
        <v>1088.1199999999999</v>
      </c>
      <c r="D12349">
        <v>531.45000000000005</v>
      </c>
      <c r="E12349">
        <v>556.66999999999996</v>
      </c>
      <c r="F12349">
        <v>520.84</v>
      </c>
      <c r="G12349">
        <v>403.34</v>
      </c>
      <c r="H12349">
        <v>777.13</v>
      </c>
      <c r="I12349">
        <v>0.18</v>
      </c>
      <c r="J12349">
        <v>1.36</v>
      </c>
      <c r="K12349">
        <v>4.2300000000000004</v>
      </c>
    </row>
    <row r="12350" spans="1:11" x14ac:dyDescent="0.25">
      <c r="A12350" s="1">
        <v>42856</v>
      </c>
      <c r="B12350" t="s">
        <v>128</v>
      </c>
      <c r="C12350">
        <v>1075.55</v>
      </c>
      <c r="D12350">
        <v>532.30999999999995</v>
      </c>
      <c r="E12350">
        <v>543.24</v>
      </c>
      <c r="F12350">
        <v>514.36</v>
      </c>
      <c r="G12350">
        <v>395.12</v>
      </c>
      <c r="H12350">
        <v>794.56</v>
      </c>
      <c r="I12350">
        <v>0.1</v>
      </c>
      <c r="J12350">
        <v>0.73</v>
      </c>
      <c r="K12350">
        <v>5.26</v>
      </c>
    </row>
    <row r="12351" spans="1:11" x14ac:dyDescent="0.25">
      <c r="A12351" s="1">
        <v>42856</v>
      </c>
      <c r="B12351" t="s">
        <v>129</v>
      </c>
      <c r="C12351">
        <v>1042.77</v>
      </c>
      <c r="D12351">
        <v>573.82000000000005</v>
      </c>
      <c r="E12351">
        <v>468.95</v>
      </c>
      <c r="F12351">
        <v>532.36</v>
      </c>
      <c r="G12351">
        <v>437.14</v>
      </c>
      <c r="H12351">
        <v>774.11</v>
      </c>
      <c r="I12351">
        <v>0.05</v>
      </c>
      <c r="J12351">
        <v>0.48</v>
      </c>
      <c r="K12351">
        <v>4.4000000000000004</v>
      </c>
    </row>
    <row r="12352" spans="1:11" x14ac:dyDescent="0.25">
      <c r="A12352" s="1">
        <v>42856</v>
      </c>
      <c r="B12352" t="s">
        <v>130</v>
      </c>
      <c r="C12352">
        <v>1065.28</v>
      </c>
      <c r="D12352">
        <v>592.72</v>
      </c>
      <c r="E12352">
        <v>472.56</v>
      </c>
      <c r="F12352">
        <v>593.86</v>
      </c>
      <c r="G12352">
        <v>451.33</v>
      </c>
      <c r="H12352">
        <v>1079.8800000000001</v>
      </c>
      <c r="I12352">
        <v>-0.3</v>
      </c>
      <c r="J12352">
        <v>-0.05</v>
      </c>
      <c r="K12352">
        <v>-0.7</v>
      </c>
    </row>
    <row r="12353" spans="1:11" x14ac:dyDescent="0.25">
      <c r="A12353" s="1">
        <v>42856</v>
      </c>
      <c r="B12353" t="s">
        <v>131</v>
      </c>
      <c r="C12353">
        <v>1125.3399999999999</v>
      </c>
      <c r="D12353">
        <v>618.73</v>
      </c>
      <c r="E12353">
        <v>506.61</v>
      </c>
      <c r="F12353">
        <v>597.38</v>
      </c>
      <c r="G12353">
        <v>449.37</v>
      </c>
      <c r="H12353">
        <v>1043.24</v>
      </c>
      <c r="I12353">
        <v>-0.32</v>
      </c>
      <c r="J12353">
        <v>-0.16</v>
      </c>
      <c r="K12353">
        <v>4.03</v>
      </c>
    </row>
    <row r="12354" spans="1:11" x14ac:dyDescent="0.25">
      <c r="A12354" s="1">
        <v>42856</v>
      </c>
      <c r="B12354" t="s">
        <v>132</v>
      </c>
      <c r="C12354">
        <v>1028.43</v>
      </c>
      <c r="D12354">
        <v>561.22</v>
      </c>
      <c r="E12354">
        <v>467.21</v>
      </c>
      <c r="F12354">
        <v>503.44</v>
      </c>
      <c r="G12354">
        <v>414.26</v>
      </c>
      <c r="H12354">
        <v>704.47</v>
      </c>
      <c r="I12354">
        <v>-0.16</v>
      </c>
      <c r="J12354">
        <v>4.4400000000000004</v>
      </c>
      <c r="K12354">
        <v>3.85</v>
      </c>
    </row>
    <row r="12355" spans="1:11" x14ac:dyDescent="0.25">
      <c r="A12355" s="1">
        <v>42856</v>
      </c>
      <c r="B12355" t="s">
        <v>133</v>
      </c>
      <c r="C12355">
        <v>1094.8599999999999</v>
      </c>
      <c r="D12355">
        <v>555.34</v>
      </c>
      <c r="E12355">
        <v>539.52</v>
      </c>
      <c r="F12355">
        <v>454.71</v>
      </c>
      <c r="G12355">
        <v>365.53</v>
      </c>
      <c r="H12355">
        <v>659.24</v>
      </c>
      <c r="I12355">
        <v>0.05</v>
      </c>
      <c r="J12355">
        <v>0.78</v>
      </c>
      <c r="K12355">
        <v>5.46</v>
      </c>
    </row>
    <row r="12356" spans="1:11" x14ac:dyDescent="0.25">
      <c r="A12356" s="1">
        <v>42856</v>
      </c>
      <c r="B12356" t="s">
        <v>134</v>
      </c>
      <c r="C12356">
        <v>1034.8599999999999</v>
      </c>
      <c r="D12356">
        <v>566.20000000000005</v>
      </c>
      <c r="E12356">
        <v>468.66</v>
      </c>
      <c r="F12356">
        <v>496.01</v>
      </c>
      <c r="G12356">
        <v>421.48</v>
      </c>
      <c r="H12356">
        <v>651.99</v>
      </c>
      <c r="I12356">
        <v>-0.25</v>
      </c>
      <c r="J12356">
        <v>-0.68</v>
      </c>
      <c r="K12356">
        <v>3.38</v>
      </c>
    </row>
    <row r="12357" spans="1:11" x14ac:dyDescent="0.25">
      <c r="A12357" s="1">
        <v>42856</v>
      </c>
      <c r="B12357" t="s">
        <v>135</v>
      </c>
      <c r="C12357">
        <v>1052.96</v>
      </c>
      <c r="D12357">
        <v>584.72</v>
      </c>
      <c r="E12357">
        <v>468.24</v>
      </c>
      <c r="F12357">
        <v>511.45</v>
      </c>
      <c r="G12357">
        <v>402.45</v>
      </c>
      <c r="H12357">
        <v>810.81</v>
      </c>
      <c r="I12357">
        <v>0.27</v>
      </c>
      <c r="J12357">
        <v>3.62</v>
      </c>
      <c r="K12357">
        <v>4.9000000000000004</v>
      </c>
    </row>
    <row r="12358" spans="1:11" x14ac:dyDescent="0.25">
      <c r="A12358" s="1">
        <v>42856</v>
      </c>
      <c r="B12358" t="s">
        <v>136</v>
      </c>
      <c r="C12358">
        <v>1109.08</v>
      </c>
      <c r="D12358">
        <v>608.41</v>
      </c>
      <c r="E12358">
        <v>500.67</v>
      </c>
      <c r="F12358">
        <v>583.16</v>
      </c>
      <c r="G12358">
        <v>476.12</v>
      </c>
      <c r="H12358">
        <v>899.56</v>
      </c>
      <c r="I12358">
        <v>0.63</v>
      </c>
      <c r="J12358">
        <v>2.6</v>
      </c>
      <c r="K12358">
        <v>6.75</v>
      </c>
    </row>
    <row r="12359" spans="1:11" x14ac:dyDescent="0.25">
      <c r="A12359" s="1">
        <v>42856</v>
      </c>
      <c r="B12359" t="s">
        <v>137</v>
      </c>
      <c r="C12359">
        <v>1007.76</v>
      </c>
      <c r="D12359">
        <v>556.03</v>
      </c>
      <c r="E12359">
        <v>451.73</v>
      </c>
      <c r="F12359">
        <v>530.86</v>
      </c>
      <c r="G12359">
        <v>382.63</v>
      </c>
      <c r="H12359">
        <v>1118.01</v>
      </c>
      <c r="I12359">
        <v>0.45</v>
      </c>
      <c r="J12359">
        <v>3.86</v>
      </c>
      <c r="K12359">
        <v>6.87</v>
      </c>
    </row>
    <row r="12360" spans="1:11" x14ac:dyDescent="0.25">
      <c r="A12360" s="1">
        <v>42856</v>
      </c>
      <c r="B12360" t="s">
        <v>138</v>
      </c>
      <c r="C12360">
        <v>1002.66</v>
      </c>
      <c r="D12360">
        <v>562.27</v>
      </c>
      <c r="E12360">
        <v>440.39</v>
      </c>
      <c r="F12360">
        <v>666.28</v>
      </c>
      <c r="G12360">
        <v>509.38</v>
      </c>
      <c r="H12360">
        <v>1159.96</v>
      </c>
      <c r="I12360">
        <v>0.25</v>
      </c>
      <c r="J12360">
        <v>1.46</v>
      </c>
      <c r="K12360">
        <v>4.43</v>
      </c>
    </row>
    <row r="12361" spans="1:11" x14ac:dyDescent="0.25">
      <c r="A12361" s="1">
        <v>42856</v>
      </c>
      <c r="B12361" t="s">
        <v>139</v>
      </c>
      <c r="C12361">
        <v>957.14</v>
      </c>
      <c r="D12361">
        <v>528.61</v>
      </c>
      <c r="E12361">
        <v>428.53</v>
      </c>
      <c r="F12361">
        <v>552.75</v>
      </c>
      <c r="G12361">
        <v>425.49</v>
      </c>
      <c r="H12361">
        <v>970.52</v>
      </c>
      <c r="I12361">
        <v>-0.01</v>
      </c>
      <c r="J12361">
        <v>0.3</v>
      </c>
      <c r="K12361">
        <v>4.32</v>
      </c>
    </row>
    <row r="12362" spans="1:11" x14ac:dyDescent="0.25">
      <c r="A12362" s="1">
        <v>42856</v>
      </c>
      <c r="B12362" t="s">
        <v>140</v>
      </c>
      <c r="C12362">
        <v>927.75</v>
      </c>
      <c r="D12362">
        <v>511.72</v>
      </c>
      <c r="E12362">
        <v>416.03</v>
      </c>
      <c r="F12362">
        <v>467.68</v>
      </c>
      <c r="G12362">
        <v>361.5</v>
      </c>
      <c r="H12362">
        <v>774.15</v>
      </c>
      <c r="I12362">
        <v>0.37</v>
      </c>
      <c r="J12362">
        <v>2.0699999999999998</v>
      </c>
      <c r="K12362">
        <v>5.87</v>
      </c>
    </row>
    <row r="12363" spans="1:11" x14ac:dyDescent="0.25">
      <c r="A12363" s="1">
        <v>42856</v>
      </c>
      <c r="B12363" t="s">
        <v>141</v>
      </c>
      <c r="C12363">
        <v>1025.05</v>
      </c>
      <c r="D12363">
        <v>558.13</v>
      </c>
      <c r="E12363">
        <v>466.92</v>
      </c>
      <c r="F12363">
        <v>566.80999999999995</v>
      </c>
      <c r="G12363">
        <v>443.92</v>
      </c>
      <c r="H12363">
        <v>911.74</v>
      </c>
      <c r="I12363">
        <v>0.35</v>
      </c>
      <c r="J12363">
        <v>3.06</v>
      </c>
      <c r="K12363">
        <v>6.01</v>
      </c>
    </row>
    <row r="12364" spans="1:11" x14ac:dyDescent="0.25">
      <c r="A12364" s="1">
        <v>42856</v>
      </c>
      <c r="B12364" t="s">
        <v>142</v>
      </c>
      <c r="C12364">
        <v>955.41</v>
      </c>
      <c r="D12364">
        <v>508.83</v>
      </c>
      <c r="E12364">
        <v>446.58</v>
      </c>
      <c r="F12364">
        <v>510.82</v>
      </c>
      <c r="G12364">
        <v>379.18</v>
      </c>
      <c r="H12364">
        <v>892.02</v>
      </c>
      <c r="I12364">
        <v>-0.18</v>
      </c>
      <c r="J12364">
        <v>2.15</v>
      </c>
      <c r="K12364">
        <v>5.0599999999999996</v>
      </c>
    </row>
    <row r="12365" spans="1:11" x14ac:dyDescent="0.25">
      <c r="A12365" s="1">
        <v>42856</v>
      </c>
      <c r="B12365" t="s">
        <v>143</v>
      </c>
      <c r="C12365">
        <v>952.58</v>
      </c>
      <c r="D12365">
        <v>528.52</v>
      </c>
      <c r="E12365">
        <v>424.06</v>
      </c>
      <c r="F12365">
        <v>476.05</v>
      </c>
      <c r="G12365">
        <v>391.28</v>
      </c>
      <c r="H12365">
        <v>676.88</v>
      </c>
      <c r="I12365">
        <v>0.14000000000000001</v>
      </c>
      <c r="J12365">
        <v>0.93</v>
      </c>
      <c r="K12365">
        <v>5.14</v>
      </c>
    </row>
    <row r="12366" spans="1:11" x14ac:dyDescent="0.25">
      <c r="A12366" s="1">
        <v>42856</v>
      </c>
      <c r="B12366" t="s">
        <v>144</v>
      </c>
      <c r="C12366">
        <v>928.81</v>
      </c>
      <c r="D12366">
        <v>501.58</v>
      </c>
      <c r="E12366">
        <v>427.23</v>
      </c>
      <c r="F12366">
        <v>493.66</v>
      </c>
      <c r="G12366">
        <v>374.45</v>
      </c>
      <c r="H12366">
        <v>859.55</v>
      </c>
      <c r="I12366">
        <v>2.0299999999999998</v>
      </c>
      <c r="J12366">
        <v>2.74</v>
      </c>
      <c r="K12366">
        <v>3.09</v>
      </c>
    </row>
    <row r="12367" spans="1:11" x14ac:dyDescent="0.25">
      <c r="A12367" s="1">
        <v>42856</v>
      </c>
      <c r="B12367" t="s">
        <v>145</v>
      </c>
      <c r="C12367">
        <v>971.74</v>
      </c>
      <c r="D12367">
        <v>493.98</v>
      </c>
      <c r="E12367">
        <v>477.76</v>
      </c>
      <c r="F12367">
        <v>514.29</v>
      </c>
      <c r="G12367">
        <v>399.12</v>
      </c>
      <c r="H12367">
        <v>780.91</v>
      </c>
      <c r="I12367">
        <v>2.31</v>
      </c>
      <c r="J12367">
        <v>3.69</v>
      </c>
      <c r="K12367">
        <v>3.93</v>
      </c>
    </row>
    <row r="12368" spans="1:11" x14ac:dyDescent="0.25">
      <c r="A12368" s="1">
        <v>42856</v>
      </c>
      <c r="B12368" t="s">
        <v>146</v>
      </c>
      <c r="C12368">
        <v>992.96</v>
      </c>
      <c r="D12368">
        <v>513.64</v>
      </c>
      <c r="E12368">
        <v>479.32</v>
      </c>
      <c r="F12368">
        <v>546.48</v>
      </c>
      <c r="G12368">
        <v>431.23</v>
      </c>
      <c r="H12368">
        <v>824.76</v>
      </c>
      <c r="I12368">
        <v>0.37</v>
      </c>
      <c r="J12368">
        <v>3.55</v>
      </c>
      <c r="K12368">
        <v>4.21</v>
      </c>
    </row>
    <row r="12369" spans="1:11" x14ac:dyDescent="0.25">
      <c r="A12369" s="1">
        <v>42856</v>
      </c>
      <c r="B12369" t="s">
        <v>2</v>
      </c>
      <c r="C12369">
        <v>951.62</v>
      </c>
      <c r="D12369">
        <v>490.97</v>
      </c>
      <c r="E12369">
        <v>460.65</v>
      </c>
      <c r="F12369">
        <v>527.79999999999995</v>
      </c>
      <c r="G12369">
        <v>390.84</v>
      </c>
      <c r="H12369">
        <v>888.23</v>
      </c>
      <c r="I12369">
        <v>-0.02</v>
      </c>
      <c r="J12369">
        <v>0.64</v>
      </c>
      <c r="K12369">
        <v>5.8</v>
      </c>
    </row>
    <row r="12370" spans="1:11" x14ac:dyDescent="0.25">
      <c r="A12370" s="1">
        <v>42856</v>
      </c>
      <c r="B12370" t="s">
        <v>147</v>
      </c>
      <c r="C12370">
        <v>1147.98</v>
      </c>
      <c r="D12370">
        <v>537.1</v>
      </c>
      <c r="E12370">
        <v>610.88</v>
      </c>
      <c r="F12370">
        <v>523.20000000000005</v>
      </c>
      <c r="G12370">
        <v>378.51</v>
      </c>
      <c r="H12370">
        <v>835.44</v>
      </c>
      <c r="I12370">
        <v>-0.04</v>
      </c>
      <c r="J12370">
        <v>0</v>
      </c>
      <c r="K12370">
        <v>5.09</v>
      </c>
    </row>
    <row r="12371" spans="1:11" x14ac:dyDescent="0.25">
      <c r="A12371" s="1">
        <v>42856</v>
      </c>
      <c r="B12371" t="s">
        <v>148</v>
      </c>
      <c r="C12371">
        <v>1132.29</v>
      </c>
      <c r="D12371">
        <v>543.11</v>
      </c>
      <c r="E12371">
        <v>589.17999999999995</v>
      </c>
      <c r="F12371">
        <v>511.47</v>
      </c>
      <c r="G12371">
        <v>399.38</v>
      </c>
      <c r="H12371">
        <v>745.52</v>
      </c>
      <c r="I12371">
        <v>0.18</v>
      </c>
      <c r="J12371">
        <v>0.82</v>
      </c>
      <c r="K12371">
        <v>3.79</v>
      </c>
    </row>
    <row r="12372" spans="1:11" x14ac:dyDescent="0.25">
      <c r="A12372" s="1">
        <v>42856</v>
      </c>
      <c r="B12372" t="s">
        <v>149</v>
      </c>
      <c r="C12372">
        <v>1058.79</v>
      </c>
      <c r="D12372">
        <v>501.41</v>
      </c>
      <c r="E12372">
        <v>557.38</v>
      </c>
      <c r="F12372">
        <v>506.38</v>
      </c>
      <c r="G12372">
        <v>392.25</v>
      </c>
      <c r="H12372">
        <v>742.73</v>
      </c>
      <c r="I12372">
        <v>-0.13</v>
      </c>
      <c r="J12372">
        <v>0.18</v>
      </c>
      <c r="K12372">
        <v>4.53</v>
      </c>
    </row>
    <row r="12373" spans="1:11" x14ac:dyDescent="0.25">
      <c r="A12373" s="1">
        <v>42856</v>
      </c>
      <c r="B12373" t="s">
        <v>150</v>
      </c>
      <c r="C12373">
        <v>1149.0899999999999</v>
      </c>
      <c r="D12373">
        <v>548.49</v>
      </c>
      <c r="E12373">
        <v>600.6</v>
      </c>
      <c r="F12373">
        <v>622.5</v>
      </c>
      <c r="G12373">
        <v>455.42</v>
      </c>
      <c r="H12373">
        <v>999.11</v>
      </c>
      <c r="I12373">
        <v>0.25</v>
      </c>
      <c r="J12373">
        <v>1.4</v>
      </c>
      <c r="K12373">
        <v>7</v>
      </c>
    </row>
    <row r="12374" spans="1:11" x14ac:dyDescent="0.25">
      <c r="A12374" s="1">
        <v>42856</v>
      </c>
      <c r="B12374" t="s">
        <v>151</v>
      </c>
      <c r="C12374">
        <v>1032.82</v>
      </c>
      <c r="D12374">
        <v>568.58000000000004</v>
      </c>
      <c r="E12374">
        <v>464.24</v>
      </c>
      <c r="F12374">
        <v>468.87</v>
      </c>
      <c r="G12374">
        <v>367.29</v>
      </c>
      <c r="H12374">
        <v>751.77</v>
      </c>
      <c r="I12374">
        <v>0.34</v>
      </c>
      <c r="J12374">
        <v>0.99</v>
      </c>
      <c r="K12374">
        <v>4.72</v>
      </c>
    </row>
    <row r="12375" spans="1:11" x14ac:dyDescent="0.25">
      <c r="A12375" s="1">
        <v>42856</v>
      </c>
      <c r="B12375" t="s">
        <v>152</v>
      </c>
      <c r="C12375">
        <v>1023.64</v>
      </c>
      <c r="D12375">
        <v>576.02</v>
      </c>
      <c r="E12375">
        <v>447.62</v>
      </c>
      <c r="F12375">
        <v>481.32</v>
      </c>
      <c r="G12375">
        <v>398.65</v>
      </c>
      <c r="H12375">
        <v>688.74</v>
      </c>
      <c r="I12375">
        <v>0.24</v>
      </c>
      <c r="J12375">
        <v>0.65</v>
      </c>
      <c r="K12375">
        <v>0.73</v>
      </c>
    </row>
    <row r="12376" spans="1:11" x14ac:dyDescent="0.25">
      <c r="A12376" s="1">
        <v>42856</v>
      </c>
      <c r="B12376" t="s">
        <v>153</v>
      </c>
      <c r="C12376">
        <v>1047.47</v>
      </c>
      <c r="D12376">
        <v>563.79</v>
      </c>
      <c r="E12376">
        <v>483.68</v>
      </c>
      <c r="F12376">
        <v>597.63</v>
      </c>
      <c r="G12376">
        <v>492.92</v>
      </c>
      <c r="H12376">
        <v>829.14</v>
      </c>
      <c r="I12376">
        <v>-0.23</v>
      </c>
      <c r="J12376">
        <v>0.19</v>
      </c>
      <c r="K12376">
        <v>6.08</v>
      </c>
    </row>
    <row r="12377" spans="1:11" x14ac:dyDescent="0.25">
      <c r="A12377" s="1">
        <v>42856</v>
      </c>
      <c r="B12377" t="s">
        <v>154</v>
      </c>
      <c r="C12377">
        <v>1025.52</v>
      </c>
      <c r="D12377">
        <v>568.45000000000005</v>
      </c>
      <c r="E12377">
        <v>457.07</v>
      </c>
      <c r="F12377">
        <v>541.65</v>
      </c>
      <c r="G12377">
        <v>439.83</v>
      </c>
      <c r="H12377">
        <v>830.31</v>
      </c>
      <c r="I12377">
        <v>0.14000000000000001</v>
      </c>
      <c r="J12377">
        <v>0.82</v>
      </c>
      <c r="K12377">
        <v>4.8</v>
      </c>
    </row>
    <row r="12378" spans="1:11" x14ac:dyDescent="0.25">
      <c r="A12378" s="1">
        <v>42856</v>
      </c>
      <c r="B12378" t="s">
        <v>155</v>
      </c>
      <c r="C12378">
        <v>1073.72</v>
      </c>
      <c r="D12378">
        <v>593.26</v>
      </c>
      <c r="E12378">
        <v>480.46</v>
      </c>
      <c r="F12378">
        <v>474.19</v>
      </c>
      <c r="G12378">
        <v>393.37</v>
      </c>
      <c r="H12378">
        <v>674.64</v>
      </c>
      <c r="I12378">
        <v>0.16</v>
      </c>
      <c r="J12378">
        <v>0.25</v>
      </c>
      <c r="K12378">
        <v>4.16</v>
      </c>
    </row>
    <row r="12379" spans="1:11" x14ac:dyDescent="0.25">
      <c r="A12379" s="1">
        <v>42887</v>
      </c>
      <c r="B12379" t="s">
        <v>1</v>
      </c>
      <c r="C12379">
        <v>1046.68</v>
      </c>
      <c r="D12379">
        <v>536.28</v>
      </c>
      <c r="E12379">
        <v>510.4</v>
      </c>
      <c r="F12379">
        <v>523.92999999999995</v>
      </c>
      <c r="G12379">
        <v>406.24</v>
      </c>
      <c r="H12379">
        <v>805.59</v>
      </c>
      <c r="I12379">
        <v>0.38</v>
      </c>
      <c r="J12379">
        <v>1.87</v>
      </c>
      <c r="K12379">
        <v>3.86</v>
      </c>
    </row>
    <row r="12380" spans="1:11" x14ac:dyDescent="0.25">
      <c r="A12380" s="1">
        <v>42887</v>
      </c>
      <c r="B12380" t="s">
        <v>126</v>
      </c>
      <c r="C12380">
        <v>1054.96</v>
      </c>
      <c r="D12380">
        <v>574.20000000000005</v>
      </c>
      <c r="E12380">
        <v>480.76</v>
      </c>
      <c r="F12380">
        <v>525.63</v>
      </c>
      <c r="G12380">
        <v>424.26</v>
      </c>
      <c r="H12380">
        <v>775.17</v>
      </c>
      <c r="I12380">
        <v>0.36</v>
      </c>
      <c r="J12380">
        <v>1.55</v>
      </c>
      <c r="K12380">
        <v>3.73</v>
      </c>
    </row>
    <row r="12381" spans="1:11" x14ac:dyDescent="0.25">
      <c r="A12381" s="1">
        <v>42887</v>
      </c>
      <c r="B12381" t="s">
        <v>127</v>
      </c>
      <c r="C12381">
        <v>972.3</v>
      </c>
      <c r="D12381">
        <v>521.35</v>
      </c>
      <c r="E12381">
        <v>450.95</v>
      </c>
      <c r="F12381">
        <v>525.29</v>
      </c>
      <c r="G12381">
        <v>402.24</v>
      </c>
      <c r="H12381">
        <v>872.28</v>
      </c>
      <c r="I12381">
        <v>0.01</v>
      </c>
      <c r="J12381">
        <v>2.5</v>
      </c>
      <c r="K12381">
        <v>4.0599999999999996</v>
      </c>
    </row>
    <row r="12382" spans="1:11" x14ac:dyDescent="0.25">
      <c r="A12382" s="1">
        <v>42887</v>
      </c>
      <c r="B12382" t="s">
        <v>113</v>
      </c>
      <c r="C12382">
        <v>1093.07</v>
      </c>
      <c r="D12382">
        <v>531.04999999999995</v>
      </c>
      <c r="E12382">
        <v>562.02</v>
      </c>
      <c r="F12382">
        <v>523.17999999999995</v>
      </c>
      <c r="G12382">
        <v>403.01</v>
      </c>
      <c r="H12382">
        <v>784.59</v>
      </c>
      <c r="I12382">
        <v>0.45</v>
      </c>
      <c r="J12382">
        <v>1.81</v>
      </c>
      <c r="K12382">
        <v>3.11</v>
      </c>
    </row>
    <row r="12383" spans="1:11" x14ac:dyDescent="0.25">
      <c r="A12383" s="1">
        <v>42887</v>
      </c>
      <c r="B12383" t="s">
        <v>128</v>
      </c>
      <c r="C12383">
        <v>1083.1300000000001</v>
      </c>
      <c r="D12383">
        <v>531.94000000000005</v>
      </c>
      <c r="E12383">
        <v>551.19000000000005</v>
      </c>
      <c r="F12383">
        <v>517.96</v>
      </c>
      <c r="G12383">
        <v>394.84</v>
      </c>
      <c r="H12383">
        <v>806.16</v>
      </c>
      <c r="I12383">
        <v>0.7</v>
      </c>
      <c r="J12383">
        <v>1.44</v>
      </c>
      <c r="K12383">
        <v>4.9400000000000004</v>
      </c>
    </row>
    <row r="12384" spans="1:11" x14ac:dyDescent="0.25">
      <c r="A12384" s="1">
        <v>42887</v>
      </c>
      <c r="B12384" t="s">
        <v>129</v>
      </c>
      <c r="C12384">
        <v>1051.3599999999999</v>
      </c>
      <c r="D12384">
        <v>577.27</v>
      </c>
      <c r="E12384">
        <v>474.09</v>
      </c>
      <c r="F12384">
        <v>536.72</v>
      </c>
      <c r="G12384">
        <v>439.76</v>
      </c>
      <c r="H12384">
        <v>782.62</v>
      </c>
      <c r="I12384">
        <v>0.82</v>
      </c>
      <c r="J12384">
        <v>1.3</v>
      </c>
      <c r="K12384">
        <v>5.16</v>
      </c>
    </row>
    <row r="12385" spans="1:11" x14ac:dyDescent="0.25">
      <c r="A12385" s="1">
        <v>42887</v>
      </c>
      <c r="B12385" t="s">
        <v>130</v>
      </c>
      <c r="C12385">
        <v>1088.58</v>
      </c>
      <c r="D12385">
        <v>589.62</v>
      </c>
      <c r="E12385">
        <v>498.96</v>
      </c>
      <c r="F12385">
        <v>606.86</v>
      </c>
      <c r="G12385">
        <v>448.98</v>
      </c>
      <c r="H12385">
        <v>1140.25</v>
      </c>
      <c r="I12385">
        <v>2.19</v>
      </c>
      <c r="J12385">
        <v>2.14</v>
      </c>
      <c r="K12385">
        <v>1.38</v>
      </c>
    </row>
    <row r="12386" spans="1:11" x14ac:dyDescent="0.25">
      <c r="A12386" s="1">
        <v>42887</v>
      </c>
      <c r="B12386" t="s">
        <v>131</v>
      </c>
      <c r="C12386">
        <v>1157.02</v>
      </c>
      <c r="D12386">
        <v>623.61</v>
      </c>
      <c r="E12386">
        <v>533.41</v>
      </c>
      <c r="F12386">
        <v>614.23</v>
      </c>
      <c r="G12386">
        <v>452.92</v>
      </c>
      <c r="H12386">
        <v>1098.43</v>
      </c>
      <c r="I12386">
        <v>2.82</v>
      </c>
      <c r="J12386">
        <v>2.65</v>
      </c>
      <c r="K12386">
        <v>3.32</v>
      </c>
    </row>
    <row r="12387" spans="1:11" x14ac:dyDescent="0.25">
      <c r="A12387" s="1">
        <v>42887</v>
      </c>
      <c r="B12387" t="s">
        <v>132</v>
      </c>
      <c r="C12387">
        <v>1030.03</v>
      </c>
      <c r="D12387">
        <v>562.82000000000005</v>
      </c>
      <c r="E12387">
        <v>467.21</v>
      </c>
      <c r="F12387">
        <v>504.24</v>
      </c>
      <c r="G12387">
        <v>415.46</v>
      </c>
      <c r="H12387">
        <v>704.47</v>
      </c>
      <c r="I12387">
        <v>0.16</v>
      </c>
      <c r="J12387">
        <v>4.6100000000000003</v>
      </c>
      <c r="K12387">
        <v>3.76</v>
      </c>
    </row>
    <row r="12388" spans="1:11" x14ac:dyDescent="0.25">
      <c r="A12388" s="1">
        <v>42887</v>
      </c>
      <c r="B12388" t="s">
        <v>133</v>
      </c>
      <c r="C12388">
        <v>1095.17</v>
      </c>
      <c r="D12388">
        <v>555.65</v>
      </c>
      <c r="E12388">
        <v>539.52</v>
      </c>
      <c r="F12388">
        <v>454.84</v>
      </c>
      <c r="G12388">
        <v>365.75</v>
      </c>
      <c r="H12388">
        <v>659.24</v>
      </c>
      <c r="I12388">
        <v>0.03</v>
      </c>
      <c r="J12388">
        <v>0.81</v>
      </c>
      <c r="K12388">
        <v>5.6</v>
      </c>
    </row>
    <row r="12389" spans="1:11" x14ac:dyDescent="0.25">
      <c r="A12389" s="1">
        <v>42887</v>
      </c>
      <c r="B12389" t="s">
        <v>134</v>
      </c>
      <c r="C12389">
        <v>1034.44</v>
      </c>
      <c r="D12389">
        <v>564.86</v>
      </c>
      <c r="E12389">
        <v>469.58</v>
      </c>
      <c r="F12389">
        <v>495.81</v>
      </c>
      <c r="G12389">
        <v>420.47</v>
      </c>
      <c r="H12389">
        <v>653.29</v>
      </c>
      <c r="I12389">
        <v>-0.04</v>
      </c>
      <c r="J12389">
        <v>-0.72</v>
      </c>
      <c r="K12389">
        <v>3.22</v>
      </c>
    </row>
    <row r="12390" spans="1:11" x14ac:dyDescent="0.25">
      <c r="A12390" s="1">
        <v>42887</v>
      </c>
      <c r="B12390" t="s">
        <v>135</v>
      </c>
      <c r="C12390">
        <v>1052.18</v>
      </c>
      <c r="D12390">
        <v>583.94000000000005</v>
      </c>
      <c r="E12390">
        <v>468.24</v>
      </c>
      <c r="F12390">
        <v>511.09</v>
      </c>
      <c r="G12390">
        <v>401.93</v>
      </c>
      <c r="H12390">
        <v>810.81</v>
      </c>
      <c r="I12390">
        <v>-7.0000000000000007E-2</v>
      </c>
      <c r="J12390">
        <v>3.55</v>
      </c>
      <c r="K12390">
        <v>5.15</v>
      </c>
    </row>
    <row r="12391" spans="1:11" x14ac:dyDescent="0.25">
      <c r="A12391" s="1">
        <v>42887</v>
      </c>
      <c r="B12391" t="s">
        <v>136</v>
      </c>
      <c r="C12391">
        <v>1107.0999999999999</v>
      </c>
      <c r="D12391">
        <v>606.37</v>
      </c>
      <c r="E12391">
        <v>500.73</v>
      </c>
      <c r="F12391">
        <v>582.11</v>
      </c>
      <c r="G12391">
        <v>474.5</v>
      </c>
      <c r="H12391">
        <v>899.65</v>
      </c>
      <c r="I12391">
        <v>-0.18</v>
      </c>
      <c r="J12391">
        <v>2.42</v>
      </c>
      <c r="K12391">
        <v>6.78</v>
      </c>
    </row>
    <row r="12392" spans="1:11" x14ac:dyDescent="0.25">
      <c r="A12392" s="1">
        <v>42887</v>
      </c>
      <c r="B12392" t="s">
        <v>137</v>
      </c>
      <c r="C12392">
        <v>1004.54</v>
      </c>
      <c r="D12392">
        <v>550.48</v>
      </c>
      <c r="E12392">
        <v>454.06</v>
      </c>
      <c r="F12392">
        <v>529.16</v>
      </c>
      <c r="G12392">
        <v>378.81</v>
      </c>
      <c r="H12392">
        <v>1123.82</v>
      </c>
      <c r="I12392">
        <v>-0.32</v>
      </c>
      <c r="J12392">
        <v>3.53</v>
      </c>
      <c r="K12392">
        <v>6.24</v>
      </c>
    </row>
    <row r="12393" spans="1:11" x14ac:dyDescent="0.25">
      <c r="A12393" s="1">
        <v>42887</v>
      </c>
      <c r="B12393" t="s">
        <v>138</v>
      </c>
      <c r="C12393">
        <v>1003.19</v>
      </c>
      <c r="D12393">
        <v>562.79999999999995</v>
      </c>
      <c r="E12393">
        <v>440.39</v>
      </c>
      <c r="F12393">
        <v>666.61</v>
      </c>
      <c r="G12393">
        <v>509.83</v>
      </c>
      <c r="H12393">
        <v>1159.96</v>
      </c>
      <c r="I12393">
        <v>0.05</v>
      </c>
      <c r="J12393">
        <v>1.51</v>
      </c>
      <c r="K12393">
        <v>4.75</v>
      </c>
    </row>
    <row r="12394" spans="1:11" x14ac:dyDescent="0.25">
      <c r="A12394" s="1">
        <v>42887</v>
      </c>
      <c r="B12394" t="s">
        <v>139</v>
      </c>
      <c r="C12394">
        <v>955.87</v>
      </c>
      <c r="D12394">
        <v>527.35</v>
      </c>
      <c r="E12394">
        <v>428.52</v>
      </c>
      <c r="F12394">
        <v>552.03</v>
      </c>
      <c r="G12394">
        <v>424.47</v>
      </c>
      <c r="H12394">
        <v>970.52</v>
      </c>
      <c r="I12394">
        <v>-0.13</v>
      </c>
      <c r="J12394">
        <v>0.17</v>
      </c>
      <c r="K12394">
        <v>0.66</v>
      </c>
    </row>
    <row r="12395" spans="1:11" x14ac:dyDescent="0.25">
      <c r="A12395" s="1">
        <v>42887</v>
      </c>
      <c r="B12395" t="s">
        <v>140</v>
      </c>
      <c r="C12395">
        <v>930.66</v>
      </c>
      <c r="D12395">
        <v>516.11</v>
      </c>
      <c r="E12395">
        <v>414.55</v>
      </c>
      <c r="F12395">
        <v>469.13</v>
      </c>
      <c r="G12395">
        <v>364.6</v>
      </c>
      <c r="H12395">
        <v>771.36</v>
      </c>
      <c r="I12395">
        <v>0.31</v>
      </c>
      <c r="J12395">
        <v>2.38</v>
      </c>
      <c r="K12395">
        <v>6.37</v>
      </c>
    </row>
    <row r="12396" spans="1:11" x14ac:dyDescent="0.25">
      <c r="A12396" s="1">
        <v>42887</v>
      </c>
      <c r="B12396" t="s">
        <v>141</v>
      </c>
      <c r="C12396">
        <v>1024.3699999999999</v>
      </c>
      <c r="D12396">
        <v>557.45000000000005</v>
      </c>
      <c r="E12396">
        <v>466.92</v>
      </c>
      <c r="F12396">
        <v>566.41999999999996</v>
      </c>
      <c r="G12396">
        <v>443.39</v>
      </c>
      <c r="H12396">
        <v>911.74</v>
      </c>
      <c r="I12396">
        <v>-7.0000000000000007E-2</v>
      </c>
      <c r="J12396">
        <v>2.99</v>
      </c>
      <c r="K12396">
        <v>5.44</v>
      </c>
    </row>
    <row r="12397" spans="1:11" x14ac:dyDescent="0.25">
      <c r="A12397" s="1">
        <v>42887</v>
      </c>
      <c r="B12397" t="s">
        <v>142</v>
      </c>
      <c r="C12397">
        <v>955.89</v>
      </c>
      <c r="D12397">
        <v>509.3</v>
      </c>
      <c r="E12397">
        <v>446.59</v>
      </c>
      <c r="F12397">
        <v>511.07</v>
      </c>
      <c r="G12397">
        <v>379.53</v>
      </c>
      <c r="H12397">
        <v>892.02</v>
      </c>
      <c r="I12397">
        <v>0.05</v>
      </c>
      <c r="J12397">
        <v>2.2000000000000002</v>
      </c>
      <c r="K12397">
        <v>5.17</v>
      </c>
    </row>
    <row r="12398" spans="1:11" x14ac:dyDescent="0.25">
      <c r="A12398" s="1">
        <v>42887</v>
      </c>
      <c r="B12398" t="s">
        <v>143</v>
      </c>
      <c r="C12398">
        <v>951.94</v>
      </c>
      <c r="D12398">
        <v>527.88</v>
      </c>
      <c r="E12398">
        <v>424.06</v>
      </c>
      <c r="F12398">
        <v>475.71</v>
      </c>
      <c r="G12398">
        <v>390.81</v>
      </c>
      <c r="H12398">
        <v>676.88</v>
      </c>
      <c r="I12398">
        <v>-7.0000000000000007E-2</v>
      </c>
      <c r="J12398">
        <v>0.86</v>
      </c>
      <c r="K12398">
        <v>1.28</v>
      </c>
    </row>
    <row r="12399" spans="1:11" x14ac:dyDescent="0.25">
      <c r="A12399" s="1">
        <v>42887</v>
      </c>
      <c r="B12399" t="s">
        <v>144</v>
      </c>
      <c r="C12399">
        <v>928.06</v>
      </c>
      <c r="D12399">
        <v>500.83</v>
      </c>
      <c r="E12399">
        <v>427.23</v>
      </c>
      <c r="F12399">
        <v>493.27</v>
      </c>
      <c r="G12399">
        <v>373.89</v>
      </c>
      <c r="H12399">
        <v>859.55</v>
      </c>
      <c r="I12399">
        <v>-0.08</v>
      </c>
      <c r="J12399">
        <v>2.65</v>
      </c>
      <c r="K12399">
        <v>2.65</v>
      </c>
    </row>
    <row r="12400" spans="1:11" x14ac:dyDescent="0.25">
      <c r="A12400" s="1">
        <v>42887</v>
      </c>
      <c r="B12400" t="s">
        <v>145</v>
      </c>
      <c r="C12400">
        <v>973.69</v>
      </c>
      <c r="D12400">
        <v>495.93</v>
      </c>
      <c r="E12400">
        <v>477.76</v>
      </c>
      <c r="F12400">
        <v>515.32000000000005</v>
      </c>
      <c r="G12400">
        <v>400.72</v>
      </c>
      <c r="H12400">
        <v>780.91</v>
      </c>
      <c r="I12400">
        <v>0.2</v>
      </c>
      <c r="J12400">
        <v>3.89</v>
      </c>
      <c r="K12400">
        <v>4.07</v>
      </c>
    </row>
    <row r="12401" spans="1:11" x14ac:dyDescent="0.25">
      <c r="A12401" s="1">
        <v>42887</v>
      </c>
      <c r="B12401" t="s">
        <v>146</v>
      </c>
      <c r="C12401">
        <v>997.34</v>
      </c>
      <c r="D12401">
        <v>518.36</v>
      </c>
      <c r="E12401">
        <v>478.98</v>
      </c>
      <c r="F12401">
        <v>548.88</v>
      </c>
      <c r="G12401">
        <v>435.2</v>
      </c>
      <c r="H12401">
        <v>824.18</v>
      </c>
      <c r="I12401">
        <v>0.44</v>
      </c>
      <c r="J12401">
        <v>4.01</v>
      </c>
      <c r="K12401">
        <v>4.3499999999999996</v>
      </c>
    </row>
    <row r="12402" spans="1:11" x14ac:dyDescent="0.25">
      <c r="A12402" s="1">
        <v>42887</v>
      </c>
      <c r="B12402" t="s">
        <v>2</v>
      </c>
      <c r="C12402">
        <v>955.23</v>
      </c>
      <c r="D12402">
        <v>489.45</v>
      </c>
      <c r="E12402">
        <v>465.78</v>
      </c>
      <c r="F12402">
        <v>529.80999999999995</v>
      </c>
      <c r="G12402">
        <v>389.63</v>
      </c>
      <c r="H12402">
        <v>898.09</v>
      </c>
      <c r="I12402">
        <v>0.38</v>
      </c>
      <c r="J12402">
        <v>1.02</v>
      </c>
      <c r="K12402">
        <v>6.44</v>
      </c>
    </row>
    <row r="12403" spans="1:11" x14ac:dyDescent="0.25">
      <c r="A12403" s="1">
        <v>42887</v>
      </c>
      <c r="B12403" t="s">
        <v>147</v>
      </c>
      <c r="C12403">
        <v>1154.07</v>
      </c>
      <c r="D12403">
        <v>543.16999999999996</v>
      </c>
      <c r="E12403">
        <v>610.9</v>
      </c>
      <c r="F12403">
        <v>525.98</v>
      </c>
      <c r="G12403">
        <v>382.79</v>
      </c>
      <c r="H12403">
        <v>835.44</v>
      </c>
      <c r="I12403">
        <v>0.53</v>
      </c>
      <c r="J12403">
        <v>0.53</v>
      </c>
      <c r="K12403">
        <v>0.42</v>
      </c>
    </row>
    <row r="12404" spans="1:11" x14ac:dyDescent="0.25">
      <c r="A12404" s="1">
        <v>42887</v>
      </c>
      <c r="B12404" t="s">
        <v>148</v>
      </c>
      <c r="C12404">
        <v>1137.22</v>
      </c>
      <c r="D12404">
        <v>537.16</v>
      </c>
      <c r="E12404">
        <v>600.05999999999995</v>
      </c>
      <c r="F12404">
        <v>513.72</v>
      </c>
      <c r="G12404">
        <v>394.98</v>
      </c>
      <c r="H12404">
        <v>759.31</v>
      </c>
      <c r="I12404">
        <v>0.44</v>
      </c>
      <c r="J12404">
        <v>1.26</v>
      </c>
      <c r="K12404">
        <v>3.37</v>
      </c>
    </row>
    <row r="12405" spans="1:11" x14ac:dyDescent="0.25">
      <c r="A12405" s="1">
        <v>42887</v>
      </c>
      <c r="B12405" t="s">
        <v>149</v>
      </c>
      <c r="C12405">
        <v>1058.96</v>
      </c>
      <c r="D12405">
        <v>501.58</v>
      </c>
      <c r="E12405">
        <v>557.38</v>
      </c>
      <c r="F12405">
        <v>506.48</v>
      </c>
      <c r="G12405">
        <v>392.37</v>
      </c>
      <c r="H12405">
        <v>742.73</v>
      </c>
      <c r="I12405">
        <v>0.02</v>
      </c>
      <c r="J12405">
        <v>0.2</v>
      </c>
      <c r="K12405">
        <v>4.6900000000000004</v>
      </c>
    </row>
    <row r="12406" spans="1:11" x14ac:dyDescent="0.25">
      <c r="A12406" s="1">
        <v>42887</v>
      </c>
      <c r="B12406" t="s">
        <v>150</v>
      </c>
      <c r="C12406">
        <v>1180.1400000000001</v>
      </c>
      <c r="D12406">
        <v>549.5</v>
      </c>
      <c r="E12406">
        <v>630.64</v>
      </c>
      <c r="F12406">
        <v>639.30999999999995</v>
      </c>
      <c r="G12406">
        <v>456.24</v>
      </c>
      <c r="H12406">
        <v>1049.06</v>
      </c>
      <c r="I12406">
        <v>2.7</v>
      </c>
      <c r="J12406">
        <v>4.13</v>
      </c>
      <c r="K12406">
        <v>6.47</v>
      </c>
    </row>
    <row r="12407" spans="1:11" x14ac:dyDescent="0.25">
      <c r="A12407" s="1">
        <v>42887</v>
      </c>
      <c r="B12407" t="s">
        <v>151</v>
      </c>
      <c r="C12407">
        <v>1030.23</v>
      </c>
      <c r="D12407">
        <v>565.99</v>
      </c>
      <c r="E12407">
        <v>464.24</v>
      </c>
      <c r="F12407">
        <v>467.7</v>
      </c>
      <c r="G12407">
        <v>365.6</v>
      </c>
      <c r="H12407">
        <v>751.77</v>
      </c>
      <c r="I12407">
        <v>-0.25</v>
      </c>
      <c r="J12407">
        <v>0.74</v>
      </c>
      <c r="K12407">
        <v>3.78</v>
      </c>
    </row>
    <row r="12408" spans="1:11" x14ac:dyDescent="0.25">
      <c r="A12408" s="1">
        <v>42887</v>
      </c>
      <c r="B12408" t="s">
        <v>152</v>
      </c>
      <c r="C12408">
        <v>1026.75</v>
      </c>
      <c r="D12408">
        <v>579.13</v>
      </c>
      <c r="E12408">
        <v>447.62</v>
      </c>
      <c r="F12408">
        <v>482.77</v>
      </c>
      <c r="G12408">
        <v>400.81</v>
      </c>
      <c r="H12408">
        <v>688.74</v>
      </c>
      <c r="I12408">
        <v>0.3</v>
      </c>
      <c r="J12408">
        <v>0.95</v>
      </c>
      <c r="K12408">
        <v>0.81</v>
      </c>
    </row>
    <row r="12409" spans="1:11" x14ac:dyDescent="0.25">
      <c r="A12409" s="1">
        <v>42887</v>
      </c>
      <c r="B12409" t="s">
        <v>153</v>
      </c>
      <c r="C12409">
        <v>1052.1099999999999</v>
      </c>
      <c r="D12409">
        <v>566.98</v>
      </c>
      <c r="E12409">
        <v>485.13</v>
      </c>
      <c r="F12409">
        <v>600.26</v>
      </c>
      <c r="G12409">
        <v>495.68</v>
      </c>
      <c r="H12409">
        <v>831.63</v>
      </c>
      <c r="I12409">
        <v>0.44</v>
      </c>
      <c r="J12409">
        <v>0.63</v>
      </c>
      <c r="K12409">
        <v>6.68</v>
      </c>
    </row>
    <row r="12410" spans="1:11" x14ac:dyDescent="0.25">
      <c r="A12410" s="1">
        <v>42887</v>
      </c>
      <c r="B12410" t="s">
        <v>154</v>
      </c>
      <c r="C12410">
        <v>1030.3399999999999</v>
      </c>
      <c r="D12410">
        <v>573.26</v>
      </c>
      <c r="E12410">
        <v>457.08</v>
      </c>
      <c r="F12410">
        <v>544.20000000000005</v>
      </c>
      <c r="G12410">
        <v>443.57</v>
      </c>
      <c r="H12410">
        <v>830.31</v>
      </c>
      <c r="I12410">
        <v>0.47</v>
      </c>
      <c r="J12410">
        <v>1.3</v>
      </c>
      <c r="K12410">
        <v>4.93</v>
      </c>
    </row>
    <row r="12411" spans="1:11" x14ac:dyDescent="0.25">
      <c r="A12411" s="1">
        <v>42887</v>
      </c>
      <c r="B12411" t="s">
        <v>155</v>
      </c>
      <c r="C12411">
        <v>1096.5999999999999</v>
      </c>
      <c r="D12411">
        <v>595.38</v>
      </c>
      <c r="E12411">
        <v>501.22</v>
      </c>
      <c r="F12411">
        <v>484.29</v>
      </c>
      <c r="G12411">
        <v>394.79</v>
      </c>
      <c r="H12411">
        <v>703.78</v>
      </c>
      <c r="I12411">
        <v>2.13</v>
      </c>
      <c r="J12411">
        <v>2.38</v>
      </c>
      <c r="K12411">
        <v>6.44</v>
      </c>
    </row>
    <row r="12412" spans="1:11" x14ac:dyDescent="0.25">
      <c r="A12412" s="1">
        <v>42917</v>
      </c>
      <c r="B12412" t="s">
        <v>1</v>
      </c>
      <c r="C12412">
        <v>1052.75</v>
      </c>
      <c r="D12412">
        <v>537.78</v>
      </c>
      <c r="E12412">
        <v>514.97</v>
      </c>
      <c r="F12412">
        <v>526.97</v>
      </c>
      <c r="G12412">
        <v>407.38</v>
      </c>
      <c r="H12412">
        <v>812.84</v>
      </c>
      <c r="I12412">
        <v>0.57999999999999996</v>
      </c>
      <c r="J12412">
        <v>2.46</v>
      </c>
      <c r="K12412">
        <v>4.25</v>
      </c>
    </row>
    <row r="12413" spans="1:11" x14ac:dyDescent="0.25">
      <c r="A12413" s="1">
        <v>42917</v>
      </c>
      <c r="B12413" t="s">
        <v>126</v>
      </c>
      <c r="C12413">
        <v>1053.04</v>
      </c>
      <c r="D12413">
        <v>572.52</v>
      </c>
      <c r="E12413">
        <v>480.52</v>
      </c>
      <c r="F12413">
        <v>524.69000000000005</v>
      </c>
      <c r="G12413">
        <v>423.03</v>
      </c>
      <c r="H12413">
        <v>774.78</v>
      </c>
      <c r="I12413">
        <v>-0.18</v>
      </c>
      <c r="J12413">
        <v>1.36</v>
      </c>
      <c r="K12413">
        <v>3.48</v>
      </c>
    </row>
    <row r="12414" spans="1:11" x14ac:dyDescent="0.25">
      <c r="A12414" s="1">
        <v>42917</v>
      </c>
      <c r="B12414" t="s">
        <v>127</v>
      </c>
      <c r="C12414">
        <v>973.5</v>
      </c>
      <c r="D12414">
        <v>520.79</v>
      </c>
      <c r="E12414">
        <v>452.71</v>
      </c>
      <c r="F12414">
        <v>525.91999999999996</v>
      </c>
      <c r="G12414">
        <v>401.8</v>
      </c>
      <c r="H12414">
        <v>875.68</v>
      </c>
      <c r="I12414">
        <v>0.12</v>
      </c>
      <c r="J12414">
        <v>2.63</v>
      </c>
      <c r="K12414">
        <v>3.69</v>
      </c>
    </row>
    <row r="12415" spans="1:11" x14ac:dyDescent="0.25">
      <c r="A12415" s="1">
        <v>42917</v>
      </c>
      <c r="B12415" t="s">
        <v>113</v>
      </c>
      <c r="C12415">
        <v>1103.17</v>
      </c>
      <c r="D12415">
        <v>536.37</v>
      </c>
      <c r="E12415">
        <v>566.79999999999995</v>
      </c>
      <c r="F12415">
        <v>528</v>
      </c>
      <c r="G12415">
        <v>407.04</v>
      </c>
      <c r="H12415">
        <v>791.26</v>
      </c>
      <c r="I12415">
        <v>0.92</v>
      </c>
      <c r="J12415">
        <v>2.75</v>
      </c>
      <c r="K12415">
        <v>3.99</v>
      </c>
    </row>
    <row r="12416" spans="1:11" x14ac:dyDescent="0.25">
      <c r="A12416" s="1">
        <v>42917</v>
      </c>
      <c r="B12416" t="s">
        <v>128</v>
      </c>
      <c r="C12416">
        <v>1097.55</v>
      </c>
      <c r="D12416">
        <v>531.96</v>
      </c>
      <c r="E12416">
        <v>565.59</v>
      </c>
      <c r="F12416">
        <v>524.84</v>
      </c>
      <c r="G12416">
        <v>394.84</v>
      </c>
      <c r="H12416">
        <v>827.2</v>
      </c>
      <c r="I12416">
        <v>1.33</v>
      </c>
      <c r="J12416">
        <v>2.79</v>
      </c>
      <c r="K12416">
        <v>6.13</v>
      </c>
    </row>
    <row r="12417" spans="1:11" x14ac:dyDescent="0.25">
      <c r="A12417" s="1">
        <v>42917</v>
      </c>
      <c r="B12417" t="s">
        <v>129</v>
      </c>
      <c r="C12417">
        <v>1053.77</v>
      </c>
      <c r="D12417">
        <v>575.20000000000005</v>
      </c>
      <c r="E12417">
        <v>478.57</v>
      </c>
      <c r="F12417">
        <v>537.96</v>
      </c>
      <c r="G12417">
        <v>438.18</v>
      </c>
      <c r="H12417">
        <v>789.98</v>
      </c>
      <c r="I12417">
        <v>0.23</v>
      </c>
      <c r="J12417">
        <v>1.54</v>
      </c>
      <c r="K12417">
        <v>5.37</v>
      </c>
    </row>
    <row r="12418" spans="1:11" x14ac:dyDescent="0.25">
      <c r="A12418" s="1">
        <v>42917</v>
      </c>
      <c r="B12418" t="s">
        <v>130</v>
      </c>
      <c r="C12418">
        <v>1089.73</v>
      </c>
      <c r="D12418">
        <v>593.61</v>
      </c>
      <c r="E12418">
        <v>496.12</v>
      </c>
      <c r="F12418">
        <v>607.53</v>
      </c>
      <c r="G12418">
        <v>452.03</v>
      </c>
      <c r="H12418">
        <v>1133.75</v>
      </c>
      <c r="I12418">
        <v>0.11</v>
      </c>
      <c r="J12418">
        <v>2.25</v>
      </c>
      <c r="K12418">
        <v>1.65</v>
      </c>
    </row>
    <row r="12419" spans="1:11" x14ac:dyDescent="0.25">
      <c r="A12419" s="1">
        <v>42917</v>
      </c>
      <c r="B12419" t="s">
        <v>131</v>
      </c>
      <c r="C12419">
        <v>1153.82</v>
      </c>
      <c r="D12419">
        <v>620.41</v>
      </c>
      <c r="E12419">
        <v>533.41</v>
      </c>
      <c r="F12419">
        <v>612.51</v>
      </c>
      <c r="G12419">
        <v>450.61</v>
      </c>
      <c r="H12419">
        <v>1098.43</v>
      </c>
      <c r="I12419">
        <v>-0.28000000000000003</v>
      </c>
      <c r="J12419">
        <v>2.37</v>
      </c>
      <c r="K12419">
        <v>2.75</v>
      </c>
    </row>
    <row r="12420" spans="1:11" x14ac:dyDescent="0.25">
      <c r="A12420" s="1">
        <v>42917</v>
      </c>
      <c r="B12420" t="s">
        <v>132</v>
      </c>
      <c r="C12420">
        <v>1028.1500000000001</v>
      </c>
      <c r="D12420">
        <v>560.94000000000005</v>
      </c>
      <c r="E12420">
        <v>467.21</v>
      </c>
      <c r="F12420">
        <v>503.34</v>
      </c>
      <c r="G12420">
        <v>414.09</v>
      </c>
      <c r="H12420">
        <v>704.47</v>
      </c>
      <c r="I12420">
        <v>-0.18</v>
      </c>
      <c r="J12420">
        <v>4.42</v>
      </c>
      <c r="K12420">
        <v>3.85</v>
      </c>
    </row>
    <row r="12421" spans="1:11" x14ac:dyDescent="0.25">
      <c r="A12421" s="1">
        <v>42917</v>
      </c>
      <c r="B12421" t="s">
        <v>133</v>
      </c>
      <c r="C12421">
        <v>1095.9000000000001</v>
      </c>
      <c r="D12421">
        <v>556.38</v>
      </c>
      <c r="E12421">
        <v>539.52</v>
      </c>
      <c r="F12421">
        <v>455.16</v>
      </c>
      <c r="G12421">
        <v>366.22</v>
      </c>
      <c r="H12421">
        <v>659.24</v>
      </c>
      <c r="I12421">
        <v>7.0000000000000007E-2</v>
      </c>
      <c r="J12421">
        <v>0.88</v>
      </c>
      <c r="K12421">
        <v>6.28</v>
      </c>
    </row>
    <row r="12422" spans="1:11" x14ac:dyDescent="0.25">
      <c r="A12422" s="1">
        <v>42917</v>
      </c>
      <c r="B12422" t="s">
        <v>134</v>
      </c>
      <c r="C12422">
        <v>1030.17</v>
      </c>
      <c r="D12422">
        <v>562.13</v>
      </c>
      <c r="E12422">
        <v>468.04</v>
      </c>
      <c r="F12422">
        <v>493.78</v>
      </c>
      <c r="G12422">
        <v>418.45</v>
      </c>
      <c r="H12422">
        <v>651.14</v>
      </c>
      <c r="I12422">
        <v>-0.41</v>
      </c>
      <c r="J12422">
        <v>-1.1299999999999999</v>
      </c>
      <c r="K12422">
        <v>2.56</v>
      </c>
    </row>
    <row r="12423" spans="1:11" x14ac:dyDescent="0.25">
      <c r="A12423" s="1">
        <v>42917</v>
      </c>
      <c r="B12423" t="s">
        <v>135</v>
      </c>
      <c r="C12423">
        <v>1046.96</v>
      </c>
      <c r="D12423">
        <v>578.72</v>
      </c>
      <c r="E12423">
        <v>468.24</v>
      </c>
      <c r="F12423">
        <v>508.54</v>
      </c>
      <c r="G12423">
        <v>398.35</v>
      </c>
      <c r="H12423">
        <v>810.81</v>
      </c>
      <c r="I12423">
        <v>-0.5</v>
      </c>
      <c r="J12423">
        <v>3.03</v>
      </c>
      <c r="K12423">
        <v>4.55</v>
      </c>
    </row>
    <row r="12424" spans="1:11" x14ac:dyDescent="0.25">
      <c r="A12424" s="1">
        <v>42917</v>
      </c>
      <c r="B12424" t="s">
        <v>136</v>
      </c>
      <c r="C12424">
        <v>1118.71</v>
      </c>
      <c r="D12424">
        <v>609.54</v>
      </c>
      <c r="E12424">
        <v>509.17</v>
      </c>
      <c r="F12424">
        <v>588.23</v>
      </c>
      <c r="G12424">
        <v>476.97</v>
      </c>
      <c r="H12424">
        <v>914.76</v>
      </c>
      <c r="I12424">
        <v>1.05</v>
      </c>
      <c r="J12424">
        <v>3.49</v>
      </c>
      <c r="K12424">
        <v>7.34</v>
      </c>
    </row>
    <row r="12425" spans="1:11" x14ac:dyDescent="0.25">
      <c r="A12425" s="1">
        <v>42917</v>
      </c>
      <c r="B12425" t="s">
        <v>137</v>
      </c>
      <c r="C12425">
        <v>1008.27</v>
      </c>
      <c r="D12425">
        <v>547.91999999999996</v>
      </c>
      <c r="E12425">
        <v>460.35</v>
      </c>
      <c r="F12425">
        <v>531.12</v>
      </c>
      <c r="G12425">
        <v>377.06</v>
      </c>
      <c r="H12425">
        <v>1139.33</v>
      </c>
      <c r="I12425">
        <v>0.37</v>
      </c>
      <c r="J12425">
        <v>3.91</v>
      </c>
      <c r="K12425">
        <v>4.29</v>
      </c>
    </row>
    <row r="12426" spans="1:11" x14ac:dyDescent="0.25">
      <c r="A12426" s="1">
        <v>42917</v>
      </c>
      <c r="B12426" t="s">
        <v>138</v>
      </c>
      <c r="C12426">
        <v>1003.56</v>
      </c>
      <c r="D12426">
        <v>563.16999999999996</v>
      </c>
      <c r="E12426">
        <v>440.39</v>
      </c>
      <c r="F12426">
        <v>666.88</v>
      </c>
      <c r="G12426">
        <v>510.19</v>
      </c>
      <c r="H12426">
        <v>1159.96</v>
      </c>
      <c r="I12426">
        <v>0.04</v>
      </c>
      <c r="J12426">
        <v>1.55</v>
      </c>
      <c r="K12426">
        <v>4.7699999999999996</v>
      </c>
    </row>
    <row r="12427" spans="1:11" x14ac:dyDescent="0.25">
      <c r="A12427" s="1">
        <v>42917</v>
      </c>
      <c r="B12427" t="s">
        <v>139</v>
      </c>
      <c r="C12427">
        <v>956.03</v>
      </c>
      <c r="D12427">
        <v>527.5</v>
      </c>
      <c r="E12427">
        <v>428.53</v>
      </c>
      <c r="F12427">
        <v>552.14</v>
      </c>
      <c r="G12427">
        <v>424.59</v>
      </c>
      <c r="H12427">
        <v>970.52</v>
      </c>
      <c r="I12427">
        <v>0.02</v>
      </c>
      <c r="J12427">
        <v>0.19</v>
      </c>
      <c r="K12427">
        <v>0.68</v>
      </c>
    </row>
    <row r="12428" spans="1:11" x14ac:dyDescent="0.25">
      <c r="A12428" s="1">
        <v>42917</v>
      </c>
      <c r="B12428" t="s">
        <v>140</v>
      </c>
      <c r="C12428">
        <v>934.41</v>
      </c>
      <c r="D12428">
        <v>519.86</v>
      </c>
      <c r="E12428">
        <v>414.55</v>
      </c>
      <c r="F12428">
        <v>471</v>
      </c>
      <c r="G12428">
        <v>367.27</v>
      </c>
      <c r="H12428">
        <v>771.36</v>
      </c>
      <c r="I12428">
        <v>0.4</v>
      </c>
      <c r="J12428">
        <v>2.79</v>
      </c>
      <c r="K12428">
        <v>6.79</v>
      </c>
    </row>
    <row r="12429" spans="1:11" x14ac:dyDescent="0.25">
      <c r="A12429" s="1">
        <v>42917</v>
      </c>
      <c r="B12429" t="s">
        <v>141</v>
      </c>
      <c r="C12429">
        <v>1025.68</v>
      </c>
      <c r="D12429">
        <v>558.76</v>
      </c>
      <c r="E12429">
        <v>466.92</v>
      </c>
      <c r="F12429">
        <v>567.15</v>
      </c>
      <c r="G12429">
        <v>444.41</v>
      </c>
      <c r="H12429">
        <v>911.74</v>
      </c>
      <c r="I12429">
        <v>0.13</v>
      </c>
      <c r="J12429">
        <v>3.12</v>
      </c>
      <c r="K12429">
        <v>5.44</v>
      </c>
    </row>
    <row r="12430" spans="1:11" x14ac:dyDescent="0.25">
      <c r="A12430" s="1">
        <v>42917</v>
      </c>
      <c r="B12430" t="s">
        <v>142</v>
      </c>
      <c r="C12430">
        <v>952.53</v>
      </c>
      <c r="D12430">
        <v>505.94</v>
      </c>
      <c r="E12430">
        <v>446.59</v>
      </c>
      <c r="F12430">
        <v>509.28</v>
      </c>
      <c r="G12430">
        <v>377.02</v>
      </c>
      <c r="H12430">
        <v>892.02</v>
      </c>
      <c r="I12430">
        <v>-0.35</v>
      </c>
      <c r="J12430">
        <v>1.84</v>
      </c>
      <c r="K12430">
        <v>4.59</v>
      </c>
    </row>
    <row r="12431" spans="1:11" x14ac:dyDescent="0.25">
      <c r="A12431" s="1">
        <v>42917</v>
      </c>
      <c r="B12431" t="s">
        <v>143</v>
      </c>
      <c r="C12431">
        <v>967.65</v>
      </c>
      <c r="D12431">
        <v>526.16999999999996</v>
      </c>
      <c r="E12431">
        <v>441.48</v>
      </c>
      <c r="F12431">
        <v>483.56</v>
      </c>
      <c r="G12431">
        <v>389.56</v>
      </c>
      <c r="H12431">
        <v>704.7</v>
      </c>
      <c r="I12431">
        <v>1.65</v>
      </c>
      <c r="J12431">
        <v>2.52</v>
      </c>
      <c r="K12431">
        <v>2.61</v>
      </c>
    </row>
    <row r="12432" spans="1:11" x14ac:dyDescent="0.25">
      <c r="A12432" s="1">
        <v>42917</v>
      </c>
      <c r="B12432" t="s">
        <v>144</v>
      </c>
      <c r="C12432">
        <v>928.44</v>
      </c>
      <c r="D12432">
        <v>501.21</v>
      </c>
      <c r="E12432">
        <v>427.23</v>
      </c>
      <c r="F12432">
        <v>493.47</v>
      </c>
      <c r="G12432">
        <v>374.19</v>
      </c>
      <c r="H12432">
        <v>859.55</v>
      </c>
      <c r="I12432">
        <v>0.04</v>
      </c>
      <c r="J12432">
        <v>2.69</v>
      </c>
      <c r="K12432">
        <v>2.63</v>
      </c>
    </row>
    <row r="12433" spans="1:11" x14ac:dyDescent="0.25">
      <c r="A12433" s="1">
        <v>42917</v>
      </c>
      <c r="B12433" t="s">
        <v>145</v>
      </c>
      <c r="C12433">
        <v>974.08</v>
      </c>
      <c r="D12433">
        <v>496.32</v>
      </c>
      <c r="E12433">
        <v>477.76</v>
      </c>
      <c r="F12433">
        <v>515.53</v>
      </c>
      <c r="G12433">
        <v>401.04</v>
      </c>
      <c r="H12433">
        <v>780.91</v>
      </c>
      <c r="I12433">
        <v>0.04</v>
      </c>
      <c r="J12433">
        <v>3.94</v>
      </c>
      <c r="K12433">
        <v>3.71</v>
      </c>
    </row>
    <row r="12434" spans="1:11" x14ac:dyDescent="0.25">
      <c r="A12434" s="1">
        <v>42917</v>
      </c>
      <c r="B12434" t="s">
        <v>146</v>
      </c>
      <c r="C12434">
        <v>1001.97</v>
      </c>
      <c r="D12434">
        <v>523.14</v>
      </c>
      <c r="E12434">
        <v>478.83</v>
      </c>
      <c r="F12434">
        <v>551.41</v>
      </c>
      <c r="G12434">
        <v>439.2</v>
      </c>
      <c r="H12434">
        <v>823.94</v>
      </c>
      <c r="I12434">
        <v>0.46</v>
      </c>
      <c r="J12434">
        <v>4.49</v>
      </c>
      <c r="K12434">
        <v>4.8099999999999996</v>
      </c>
    </row>
    <row r="12435" spans="1:11" x14ac:dyDescent="0.25">
      <c r="A12435" s="1">
        <v>42917</v>
      </c>
      <c r="B12435" t="s">
        <v>2</v>
      </c>
      <c r="C12435">
        <v>966.04</v>
      </c>
      <c r="D12435">
        <v>488.17</v>
      </c>
      <c r="E12435">
        <v>477.87</v>
      </c>
      <c r="F12435">
        <v>535.79999999999995</v>
      </c>
      <c r="G12435">
        <v>388.62</v>
      </c>
      <c r="H12435">
        <v>921.44</v>
      </c>
      <c r="I12435">
        <v>1.1299999999999999</v>
      </c>
      <c r="J12435">
        <v>2.16</v>
      </c>
      <c r="K12435">
        <v>6.92</v>
      </c>
    </row>
    <row r="12436" spans="1:11" x14ac:dyDescent="0.25">
      <c r="A12436" s="1">
        <v>42917</v>
      </c>
      <c r="B12436" t="s">
        <v>147</v>
      </c>
      <c r="C12436">
        <v>1189</v>
      </c>
      <c r="D12436">
        <v>550.82000000000005</v>
      </c>
      <c r="E12436">
        <v>638.17999999999995</v>
      </c>
      <c r="F12436">
        <v>541.91</v>
      </c>
      <c r="G12436">
        <v>388.18</v>
      </c>
      <c r="H12436">
        <v>872.78</v>
      </c>
      <c r="I12436">
        <v>3.03</v>
      </c>
      <c r="J12436">
        <v>3.58</v>
      </c>
      <c r="K12436">
        <v>3.44</v>
      </c>
    </row>
    <row r="12437" spans="1:11" x14ac:dyDescent="0.25">
      <c r="A12437" s="1">
        <v>42917</v>
      </c>
      <c r="B12437" t="s">
        <v>148</v>
      </c>
      <c r="C12437">
        <v>1140.71</v>
      </c>
      <c r="D12437">
        <v>542.41999999999996</v>
      </c>
      <c r="E12437">
        <v>598.29</v>
      </c>
      <c r="F12437">
        <v>515.30999999999995</v>
      </c>
      <c r="G12437">
        <v>398.86</v>
      </c>
      <c r="H12437">
        <v>757.11</v>
      </c>
      <c r="I12437">
        <v>0.31</v>
      </c>
      <c r="J12437">
        <v>1.58</v>
      </c>
      <c r="K12437">
        <v>3.62</v>
      </c>
    </row>
    <row r="12438" spans="1:11" x14ac:dyDescent="0.25">
      <c r="A12438" s="1">
        <v>42917</v>
      </c>
      <c r="B12438" t="s">
        <v>149</v>
      </c>
      <c r="C12438">
        <v>1076.96</v>
      </c>
      <c r="D12438">
        <v>500.71</v>
      </c>
      <c r="E12438">
        <v>576.25</v>
      </c>
      <c r="F12438">
        <v>515.09</v>
      </c>
      <c r="G12438">
        <v>391.7</v>
      </c>
      <c r="H12438">
        <v>767.91</v>
      </c>
      <c r="I12438">
        <v>1.7</v>
      </c>
      <c r="J12438">
        <v>1.9</v>
      </c>
      <c r="K12438">
        <v>6.49</v>
      </c>
    </row>
    <row r="12439" spans="1:11" x14ac:dyDescent="0.25">
      <c r="A12439" s="1">
        <v>42917</v>
      </c>
      <c r="B12439" t="s">
        <v>150</v>
      </c>
      <c r="C12439">
        <v>1183.55</v>
      </c>
      <c r="D12439">
        <v>552.91</v>
      </c>
      <c r="E12439">
        <v>630.64</v>
      </c>
      <c r="F12439">
        <v>641.16</v>
      </c>
      <c r="G12439">
        <v>459.07</v>
      </c>
      <c r="H12439">
        <v>1049.06</v>
      </c>
      <c r="I12439">
        <v>0.28999999999999998</v>
      </c>
      <c r="J12439">
        <v>4.4400000000000004</v>
      </c>
      <c r="K12439">
        <v>6.03</v>
      </c>
    </row>
    <row r="12440" spans="1:11" x14ac:dyDescent="0.25">
      <c r="A12440" s="1">
        <v>42917</v>
      </c>
      <c r="B12440" t="s">
        <v>151</v>
      </c>
      <c r="C12440">
        <v>1049.24</v>
      </c>
      <c r="D12440">
        <v>564.22</v>
      </c>
      <c r="E12440">
        <v>485.02</v>
      </c>
      <c r="F12440">
        <v>476.35</v>
      </c>
      <c r="G12440">
        <v>364.46</v>
      </c>
      <c r="H12440">
        <v>785.38</v>
      </c>
      <c r="I12440">
        <v>1.85</v>
      </c>
      <c r="J12440">
        <v>2.6</v>
      </c>
      <c r="K12440">
        <v>5.69</v>
      </c>
    </row>
    <row r="12441" spans="1:11" x14ac:dyDescent="0.25">
      <c r="A12441" s="1">
        <v>42917</v>
      </c>
      <c r="B12441" t="s">
        <v>152</v>
      </c>
      <c r="C12441">
        <v>1048.72</v>
      </c>
      <c r="D12441">
        <v>577.09</v>
      </c>
      <c r="E12441">
        <v>471.63</v>
      </c>
      <c r="F12441">
        <v>493.1</v>
      </c>
      <c r="G12441">
        <v>399.4</v>
      </c>
      <c r="H12441">
        <v>725.65</v>
      </c>
      <c r="I12441">
        <v>2.14</v>
      </c>
      <c r="J12441">
        <v>3.11</v>
      </c>
      <c r="K12441">
        <v>2.99</v>
      </c>
    </row>
    <row r="12442" spans="1:11" x14ac:dyDescent="0.25">
      <c r="A12442" s="1">
        <v>42917</v>
      </c>
      <c r="B12442" t="s">
        <v>153</v>
      </c>
      <c r="C12442">
        <v>1052.3800000000001</v>
      </c>
      <c r="D12442">
        <v>567.25</v>
      </c>
      <c r="E12442">
        <v>485.13</v>
      </c>
      <c r="F12442">
        <v>600.44000000000005</v>
      </c>
      <c r="G12442">
        <v>495.93</v>
      </c>
      <c r="H12442">
        <v>831.63</v>
      </c>
      <c r="I12442">
        <v>0.03</v>
      </c>
      <c r="J12442">
        <v>0.66</v>
      </c>
      <c r="K12442">
        <v>6.6</v>
      </c>
    </row>
    <row r="12443" spans="1:11" x14ac:dyDescent="0.25">
      <c r="A12443" s="1">
        <v>42917</v>
      </c>
      <c r="B12443" t="s">
        <v>154</v>
      </c>
      <c r="C12443">
        <v>1025.72</v>
      </c>
      <c r="D12443">
        <v>568.64</v>
      </c>
      <c r="E12443">
        <v>457.08</v>
      </c>
      <c r="F12443">
        <v>541.75</v>
      </c>
      <c r="G12443">
        <v>439.97</v>
      </c>
      <c r="H12443">
        <v>830.31</v>
      </c>
      <c r="I12443">
        <v>-0.45</v>
      </c>
      <c r="J12443">
        <v>0.84</v>
      </c>
      <c r="K12443">
        <v>4.5</v>
      </c>
    </row>
    <row r="12444" spans="1:11" x14ac:dyDescent="0.25">
      <c r="A12444" s="1">
        <v>42917</v>
      </c>
      <c r="B12444" t="s">
        <v>155</v>
      </c>
      <c r="C12444">
        <v>1098.29</v>
      </c>
      <c r="D12444">
        <v>593.72</v>
      </c>
      <c r="E12444">
        <v>504.57</v>
      </c>
      <c r="F12444">
        <v>485.02</v>
      </c>
      <c r="G12444">
        <v>393.68</v>
      </c>
      <c r="H12444">
        <v>708.5</v>
      </c>
      <c r="I12444">
        <v>0.15</v>
      </c>
      <c r="J12444">
        <v>2.54</v>
      </c>
      <c r="K12444">
        <v>6.54</v>
      </c>
    </row>
    <row r="12445" spans="1:11" x14ac:dyDescent="0.25">
      <c r="A12445" s="1">
        <v>42948</v>
      </c>
      <c r="B12445" t="s">
        <v>1</v>
      </c>
      <c r="C12445">
        <v>1055.18</v>
      </c>
      <c r="D12445">
        <v>537.12</v>
      </c>
      <c r="E12445">
        <v>518.05999999999995</v>
      </c>
      <c r="F12445">
        <v>528.17999999999995</v>
      </c>
      <c r="G12445">
        <v>406.89</v>
      </c>
      <c r="H12445">
        <v>817.71</v>
      </c>
      <c r="I12445">
        <v>0.23</v>
      </c>
      <c r="J12445">
        <v>2.7</v>
      </c>
      <c r="K12445">
        <v>4.24</v>
      </c>
    </row>
    <row r="12446" spans="1:11" x14ac:dyDescent="0.25">
      <c r="A12446" s="1">
        <v>42948</v>
      </c>
      <c r="B12446" t="s">
        <v>126</v>
      </c>
      <c r="C12446">
        <v>1052.73</v>
      </c>
      <c r="D12446">
        <v>571.91</v>
      </c>
      <c r="E12446">
        <v>480.82</v>
      </c>
      <c r="F12446">
        <v>524.53</v>
      </c>
      <c r="G12446">
        <v>422.56</v>
      </c>
      <c r="H12446">
        <v>775.25</v>
      </c>
      <c r="I12446">
        <v>-0.03</v>
      </c>
      <c r="J12446">
        <v>1.33</v>
      </c>
      <c r="K12446">
        <v>3.42</v>
      </c>
    </row>
    <row r="12447" spans="1:11" x14ac:dyDescent="0.25">
      <c r="A12447" s="1">
        <v>42948</v>
      </c>
      <c r="B12447" t="s">
        <v>127</v>
      </c>
      <c r="C12447">
        <v>978.98</v>
      </c>
      <c r="D12447">
        <v>524.70000000000005</v>
      </c>
      <c r="E12447">
        <v>454.28</v>
      </c>
      <c r="F12447">
        <v>528.87</v>
      </c>
      <c r="G12447">
        <v>404.81</v>
      </c>
      <c r="H12447">
        <v>878.74</v>
      </c>
      <c r="I12447">
        <v>0.56000000000000005</v>
      </c>
      <c r="J12447">
        <v>3.2</v>
      </c>
      <c r="K12447">
        <v>4.16</v>
      </c>
    </row>
    <row r="12448" spans="1:11" x14ac:dyDescent="0.25">
      <c r="A12448" s="1">
        <v>42948</v>
      </c>
      <c r="B12448" t="s">
        <v>113</v>
      </c>
      <c r="C12448">
        <v>1103.71</v>
      </c>
      <c r="D12448">
        <v>531.62</v>
      </c>
      <c r="E12448">
        <v>572.09</v>
      </c>
      <c r="F12448">
        <v>528.26</v>
      </c>
      <c r="G12448">
        <v>403.42</v>
      </c>
      <c r="H12448">
        <v>798.62</v>
      </c>
      <c r="I12448">
        <v>0.05</v>
      </c>
      <c r="J12448">
        <v>2.8</v>
      </c>
      <c r="K12448">
        <v>4.1399999999999997</v>
      </c>
    </row>
    <row r="12449" spans="1:11" x14ac:dyDescent="0.25">
      <c r="A12449" s="1">
        <v>42948</v>
      </c>
      <c r="B12449" t="s">
        <v>128</v>
      </c>
      <c r="C12449">
        <v>1098.6199999999999</v>
      </c>
      <c r="D12449">
        <v>530.66</v>
      </c>
      <c r="E12449">
        <v>567.96</v>
      </c>
      <c r="F12449">
        <v>525.37</v>
      </c>
      <c r="G12449">
        <v>393.89</v>
      </c>
      <c r="H12449">
        <v>830.68</v>
      </c>
      <c r="I12449">
        <v>0.1</v>
      </c>
      <c r="J12449">
        <v>2.89</v>
      </c>
      <c r="K12449">
        <v>6.17</v>
      </c>
    </row>
    <row r="12450" spans="1:11" x14ac:dyDescent="0.25">
      <c r="A12450" s="1">
        <v>42948</v>
      </c>
      <c r="B12450" t="s">
        <v>129</v>
      </c>
      <c r="C12450">
        <v>1058.04</v>
      </c>
      <c r="D12450">
        <v>576.55999999999995</v>
      </c>
      <c r="E12450">
        <v>481.48</v>
      </c>
      <c r="F12450">
        <v>540.16</v>
      </c>
      <c r="G12450">
        <v>439.23</v>
      </c>
      <c r="H12450">
        <v>794.8</v>
      </c>
      <c r="I12450">
        <v>0.41</v>
      </c>
      <c r="J12450">
        <v>1.95</v>
      </c>
      <c r="K12450">
        <v>3.21</v>
      </c>
    </row>
    <row r="12451" spans="1:11" x14ac:dyDescent="0.25">
      <c r="A12451" s="1">
        <v>42948</v>
      </c>
      <c r="B12451" t="s">
        <v>130</v>
      </c>
      <c r="C12451">
        <v>1093.07</v>
      </c>
      <c r="D12451">
        <v>596.95000000000005</v>
      </c>
      <c r="E12451">
        <v>496.12</v>
      </c>
      <c r="F12451">
        <v>609.41</v>
      </c>
      <c r="G12451">
        <v>454.57</v>
      </c>
      <c r="H12451">
        <v>1133.75</v>
      </c>
      <c r="I12451">
        <v>0.31</v>
      </c>
      <c r="J12451">
        <v>2.57</v>
      </c>
      <c r="K12451">
        <v>2.2000000000000002</v>
      </c>
    </row>
    <row r="12452" spans="1:11" x14ac:dyDescent="0.25">
      <c r="A12452" s="1">
        <v>42948</v>
      </c>
      <c r="B12452" t="s">
        <v>131</v>
      </c>
      <c r="C12452">
        <v>1158.94</v>
      </c>
      <c r="D12452">
        <v>626.22</v>
      </c>
      <c r="E12452">
        <v>532.72</v>
      </c>
      <c r="F12452">
        <v>615.20000000000005</v>
      </c>
      <c r="G12452">
        <v>454.85</v>
      </c>
      <c r="H12452">
        <v>1097</v>
      </c>
      <c r="I12452">
        <v>0.44</v>
      </c>
      <c r="J12452">
        <v>2.82</v>
      </c>
      <c r="K12452">
        <v>3.2</v>
      </c>
    </row>
    <row r="12453" spans="1:11" x14ac:dyDescent="0.25">
      <c r="A12453" s="1">
        <v>42948</v>
      </c>
      <c r="B12453" t="s">
        <v>132</v>
      </c>
      <c r="C12453">
        <v>1026.8900000000001</v>
      </c>
      <c r="D12453">
        <v>559.67999999999995</v>
      </c>
      <c r="E12453">
        <v>467.21</v>
      </c>
      <c r="F12453">
        <v>502.73</v>
      </c>
      <c r="G12453">
        <v>413.18</v>
      </c>
      <c r="H12453">
        <v>704.47</v>
      </c>
      <c r="I12453">
        <v>-0.12</v>
      </c>
      <c r="J12453">
        <v>4.29</v>
      </c>
      <c r="K12453">
        <v>3.92</v>
      </c>
    </row>
    <row r="12454" spans="1:11" x14ac:dyDescent="0.25">
      <c r="A12454" s="1">
        <v>42948</v>
      </c>
      <c r="B12454" t="s">
        <v>133</v>
      </c>
      <c r="C12454">
        <v>1093.93</v>
      </c>
      <c r="D12454">
        <v>552.6</v>
      </c>
      <c r="E12454">
        <v>541.33000000000004</v>
      </c>
      <c r="F12454">
        <v>454.34</v>
      </c>
      <c r="G12454">
        <v>363.73</v>
      </c>
      <c r="H12454">
        <v>661.48</v>
      </c>
      <c r="I12454">
        <v>-0.18</v>
      </c>
      <c r="J12454">
        <v>0.7</v>
      </c>
      <c r="K12454">
        <v>6.33</v>
      </c>
    </row>
    <row r="12455" spans="1:11" x14ac:dyDescent="0.25">
      <c r="A12455" s="1">
        <v>42948</v>
      </c>
      <c r="B12455" t="s">
        <v>134</v>
      </c>
      <c r="C12455">
        <v>1028.1400000000001</v>
      </c>
      <c r="D12455">
        <v>559.48</v>
      </c>
      <c r="E12455">
        <v>468.66</v>
      </c>
      <c r="F12455">
        <v>492.79</v>
      </c>
      <c r="G12455">
        <v>416.48</v>
      </c>
      <c r="H12455">
        <v>651.98</v>
      </c>
      <c r="I12455">
        <v>-0.2</v>
      </c>
      <c r="J12455">
        <v>-1.32</v>
      </c>
      <c r="K12455">
        <v>2.35</v>
      </c>
    </row>
    <row r="12456" spans="1:11" x14ac:dyDescent="0.25">
      <c r="A12456" s="1">
        <v>42948</v>
      </c>
      <c r="B12456" t="s">
        <v>135</v>
      </c>
      <c r="C12456">
        <v>1049.29</v>
      </c>
      <c r="D12456">
        <v>581.04999999999995</v>
      </c>
      <c r="E12456">
        <v>468.24</v>
      </c>
      <c r="F12456">
        <v>509.66</v>
      </c>
      <c r="G12456">
        <v>399.95</v>
      </c>
      <c r="H12456">
        <v>810.81</v>
      </c>
      <c r="I12456">
        <v>0.22</v>
      </c>
      <c r="J12456">
        <v>3.26</v>
      </c>
      <c r="K12456">
        <v>3.96</v>
      </c>
    </row>
    <row r="12457" spans="1:11" x14ac:dyDescent="0.25">
      <c r="A12457" s="1">
        <v>42948</v>
      </c>
      <c r="B12457" t="s">
        <v>136</v>
      </c>
      <c r="C12457">
        <v>1121.31</v>
      </c>
      <c r="D12457">
        <v>612.21</v>
      </c>
      <c r="E12457">
        <v>509.1</v>
      </c>
      <c r="F12457">
        <v>589.58000000000004</v>
      </c>
      <c r="G12457">
        <v>479.06</v>
      </c>
      <c r="H12457">
        <v>914.67</v>
      </c>
      <c r="I12457">
        <v>0.23</v>
      </c>
      <c r="J12457">
        <v>3.73</v>
      </c>
      <c r="K12457">
        <v>7.05</v>
      </c>
    </row>
    <row r="12458" spans="1:11" x14ac:dyDescent="0.25">
      <c r="A12458" s="1">
        <v>42948</v>
      </c>
      <c r="B12458" t="s">
        <v>137</v>
      </c>
      <c r="C12458">
        <v>1012.36</v>
      </c>
      <c r="D12458">
        <v>552.01</v>
      </c>
      <c r="E12458">
        <v>460.35</v>
      </c>
      <c r="F12458">
        <v>533.29999999999995</v>
      </c>
      <c r="G12458">
        <v>379.89</v>
      </c>
      <c r="H12458">
        <v>1139.33</v>
      </c>
      <c r="I12458">
        <v>0.41</v>
      </c>
      <c r="J12458">
        <v>4.33</v>
      </c>
      <c r="K12458">
        <v>4.84</v>
      </c>
    </row>
    <row r="12459" spans="1:11" x14ac:dyDescent="0.25">
      <c r="A12459" s="1">
        <v>42948</v>
      </c>
      <c r="B12459" t="s">
        <v>138</v>
      </c>
      <c r="C12459">
        <v>1009.84</v>
      </c>
      <c r="D12459">
        <v>569.45000000000005</v>
      </c>
      <c r="E12459">
        <v>440.39</v>
      </c>
      <c r="F12459">
        <v>671.08</v>
      </c>
      <c r="G12459">
        <v>515.85</v>
      </c>
      <c r="H12459">
        <v>1159.96</v>
      </c>
      <c r="I12459">
        <v>0.63</v>
      </c>
      <c r="J12459">
        <v>2.19</v>
      </c>
      <c r="K12459">
        <v>5.28</v>
      </c>
    </row>
    <row r="12460" spans="1:11" x14ac:dyDescent="0.25">
      <c r="A12460" s="1">
        <v>42948</v>
      </c>
      <c r="B12460" t="s">
        <v>139</v>
      </c>
      <c r="C12460">
        <v>982.52</v>
      </c>
      <c r="D12460">
        <v>544.89</v>
      </c>
      <c r="E12460">
        <v>437.63</v>
      </c>
      <c r="F12460">
        <v>567.42999999999995</v>
      </c>
      <c r="G12460">
        <v>438.61</v>
      </c>
      <c r="H12460">
        <v>991.1</v>
      </c>
      <c r="I12460">
        <v>2.77</v>
      </c>
      <c r="J12460">
        <v>2.96</v>
      </c>
      <c r="K12460">
        <v>3.17</v>
      </c>
    </row>
    <row r="12461" spans="1:11" x14ac:dyDescent="0.25">
      <c r="A12461" s="1">
        <v>42948</v>
      </c>
      <c r="B12461" t="s">
        <v>140</v>
      </c>
      <c r="C12461">
        <v>939.8</v>
      </c>
      <c r="D12461">
        <v>523.77</v>
      </c>
      <c r="E12461">
        <v>416.03</v>
      </c>
      <c r="F12461">
        <v>473.73</v>
      </c>
      <c r="G12461">
        <v>370.02</v>
      </c>
      <c r="H12461">
        <v>774.14</v>
      </c>
      <c r="I12461">
        <v>0.57999999999999996</v>
      </c>
      <c r="J12461">
        <v>3.39</v>
      </c>
      <c r="K12461">
        <v>7.07</v>
      </c>
    </row>
    <row r="12462" spans="1:11" x14ac:dyDescent="0.25">
      <c r="A12462" s="1">
        <v>42948</v>
      </c>
      <c r="B12462" t="s">
        <v>141</v>
      </c>
      <c r="C12462">
        <v>1024.0999999999999</v>
      </c>
      <c r="D12462">
        <v>557.17999999999995</v>
      </c>
      <c r="E12462">
        <v>466.92</v>
      </c>
      <c r="F12462">
        <v>566.29999999999995</v>
      </c>
      <c r="G12462">
        <v>443.16</v>
      </c>
      <c r="H12462">
        <v>911.74</v>
      </c>
      <c r="I12462">
        <v>-0.15</v>
      </c>
      <c r="J12462">
        <v>2.97</v>
      </c>
      <c r="K12462">
        <v>4</v>
      </c>
    </row>
    <row r="12463" spans="1:11" x14ac:dyDescent="0.25">
      <c r="A12463" s="1">
        <v>42948</v>
      </c>
      <c r="B12463" t="s">
        <v>142</v>
      </c>
      <c r="C12463">
        <v>955.01</v>
      </c>
      <c r="D12463">
        <v>508.43</v>
      </c>
      <c r="E12463">
        <v>446.58</v>
      </c>
      <c r="F12463">
        <v>510.61</v>
      </c>
      <c r="G12463">
        <v>378.87</v>
      </c>
      <c r="H12463">
        <v>892.02</v>
      </c>
      <c r="I12463">
        <v>0.26</v>
      </c>
      <c r="J12463">
        <v>2.11</v>
      </c>
      <c r="K12463">
        <v>5.15</v>
      </c>
    </row>
    <row r="12464" spans="1:11" x14ac:dyDescent="0.25">
      <c r="A12464" s="1">
        <v>42948</v>
      </c>
      <c r="B12464" t="s">
        <v>143</v>
      </c>
      <c r="C12464">
        <v>969.99</v>
      </c>
      <c r="D12464">
        <v>528.51</v>
      </c>
      <c r="E12464">
        <v>441.48</v>
      </c>
      <c r="F12464">
        <v>484.72</v>
      </c>
      <c r="G12464">
        <v>391.31</v>
      </c>
      <c r="H12464">
        <v>704.7</v>
      </c>
      <c r="I12464">
        <v>0.24</v>
      </c>
      <c r="J12464">
        <v>2.77</v>
      </c>
      <c r="K12464">
        <v>3.06</v>
      </c>
    </row>
    <row r="12465" spans="1:11" x14ac:dyDescent="0.25">
      <c r="A12465" s="1">
        <v>42948</v>
      </c>
      <c r="B12465" t="s">
        <v>144</v>
      </c>
      <c r="C12465">
        <v>928.51</v>
      </c>
      <c r="D12465">
        <v>501.28</v>
      </c>
      <c r="E12465">
        <v>427.23</v>
      </c>
      <c r="F12465">
        <v>493.52</v>
      </c>
      <c r="G12465">
        <v>374.23</v>
      </c>
      <c r="H12465">
        <v>859.55</v>
      </c>
      <c r="I12465">
        <v>0.01</v>
      </c>
      <c r="J12465">
        <v>2.7</v>
      </c>
      <c r="K12465">
        <v>2.48</v>
      </c>
    </row>
    <row r="12466" spans="1:11" x14ac:dyDescent="0.25">
      <c r="A12466" s="1">
        <v>42948</v>
      </c>
      <c r="B12466" t="s">
        <v>145</v>
      </c>
      <c r="C12466">
        <v>972.38</v>
      </c>
      <c r="D12466">
        <v>494.62</v>
      </c>
      <c r="E12466">
        <v>477.76</v>
      </c>
      <c r="F12466">
        <v>514.65</v>
      </c>
      <c r="G12466">
        <v>399.68</v>
      </c>
      <c r="H12466">
        <v>780.91</v>
      </c>
      <c r="I12466">
        <v>-0.17</v>
      </c>
      <c r="J12466">
        <v>3.76</v>
      </c>
      <c r="K12466">
        <v>3.49</v>
      </c>
    </row>
    <row r="12467" spans="1:11" x14ac:dyDescent="0.25">
      <c r="A12467" s="1">
        <v>42948</v>
      </c>
      <c r="B12467" t="s">
        <v>146</v>
      </c>
      <c r="C12467">
        <v>1000.57</v>
      </c>
      <c r="D12467">
        <v>521.22</v>
      </c>
      <c r="E12467">
        <v>479.35</v>
      </c>
      <c r="F12467">
        <v>550.64</v>
      </c>
      <c r="G12467">
        <v>437.58</v>
      </c>
      <c r="H12467">
        <v>824.84</v>
      </c>
      <c r="I12467">
        <v>-0.14000000000000001</v>
      </c>
      <c r="J12467">
        <v>4.34</v>
      </c>
      <c r="K12467">
        <v>5</v>
      </c>
    </row>
    <row r="12468" spans="1:11" x14ac:dyDescent="0.25">
      <c r="A12468" s="1">
        <v>42948</v>
      </c>
      <c r="B12468" t="s">
        <v>2</v>
      </c>
      <c r="C12468">
        <v>964.13</v>
      </c>
      <c r="D12468">
        <v>485.18</v>
      </c>
      <c r="E12468">
        <v>478.95</v>
      </c>
      <c r="F12468">
        <v>534.73</v>
      </c>
      <c r="G12468">
        <v>386.25</v>
      </c>
      <c r="H12468">
        <v>923.56</v>
      </c>
      <c r="I12468">
        <v>-0.2</v>
      </c>
      <c r="J12468">
        <v>1.96</v>
      </c>
      <c r="K12468">
        <v>4.8</v>
      </c>
    </row>
    <row r="12469" spans="1:11" x14ac:dyDescent="0.25">
      <c r="A12469" s="1">
        <v>42948</v>
      </c>
      <c r="B12469" t="s">
        <v>147</v>
      </c>
      <c r="C12469">
        <v>1189.51</v>
      </c>
      <c r="D12469">
        <v>553.16</v>
      </c>
      <c r="E12469">
        <v>636.35</v>
      </c>
      <c r="F12469">
        <v>542.13</v>
      </c>
      <c r="G12469">
        <v>389.85</v>
      </c>
      <c r="H12469">
        <v>870.25</v>
      </c>
      <c r="I12469">
        <v>0.04</v>
      </c>
      <c r="J12469">
        <v>3.62</v>
      </c>
      <c r="K12469">
        <v>3.7</v>
      </c>
    </row>
    <row r="12470" spans="1:11" x14ac:dyDescent="0.25">
      <c r="A12470" s="1">
        <v>42948</v>
      </c>
      <c r="B12470" t="s">
        <v>148</v>
      </c>
      <c r="C12470">
        <v>1142.6099999999999</v>
      </c>
      <c r="D12470">
        <v>533.02</v>
      </c>
      <c r="E12470">
        <v>609.59</v>
      </c>
      <c r="F12470">
        <v>516.17999999999995</v>
      </c>
      <c r="G12470">
        <v>391.95</v>
      </c>
      <c r="H12470">
        <v>771.42</v>
      </c>
      <c r="I12470">
        <v>0.17</v>
      </c>
      <c r="J12470">
        <v>1.75</v>
      </c>
      <c r="K12470">
        <v>3.84</v>
      </c>
    </row>
    <row r="12471" spans="1:11" x14ac:dyDescent="0.25">
      <c r="A12471" s="1">
        <v>42948</v>
      </c>
      <c r="B12471" t="s">
        <v>149</v>
      </c>
      <c r="C12471">
        <v>1074.71</v>
      </c>
      <c r="D12471">
        <v>498.46</v>
      </c>
      <c r="E12471">
        <v>576.25</v>
      </c>
      <c r="F12471">
        <v>514.01</v>
      </c>
      <c r="G12471">
        <v>389.94</v>
      </c>
      <c r="H12471">
        <v>767.91</v>
      </c>
      <c r="I12471">
        <v>-0.21</v>
      </c>
      <c r="J12471">
        <v>1.69</v>
      </c>
      <c r="K12471">
        <v>6.23</v>
      </c>
    </row>
    <row r="12472" spans="1:11" x14ac:dyDescent="0.25">
      <c r="A12472" s="1">
        <v>42948</v>
      </c>
      <c r="B12472" t="s">
        <v>150</v>
      </c>
      <c r="C12472">
        <v>1188.55</v>
      </c>
      <c r="D12472">
        <v>549.91</v>
      </c>
      <c r="E12472">
        <v>638.64</v>
      </c>
      <c r="F12472">
        <v>643.85</v>
      </c>
      <c r="G12472">
        <v>456.59</v>
      </c>
      <c r="H12472">
        <v>1062.3900000000001</v>
      </c>
      <c r="I12472">
        <v>0.42</v>
      </c>
      <c r="J12472">
        <v>4.88</v>
      </c>
      <c r="K12472">
        <v>6.56</v>
      </c>
    </row>
    <row r="12473" spans="1:11" x14ac:dyDescent="0.25">
      <c r="A12473" s="1">
        <v>42948</v>
      </c>
      <c r="B12473" t="s">
        <v>151</v>
      </c>
      <c r="C12473">
        <v>1052.0899999999999</v>
      </c>
      <c r="D12473">
        <v>566.17999999999995</v>
      </c>
      <c r="E12473">
        <v>485.91</v>
      </c>
      <c r="F12473">
        <v>477.64</v>
      </c>
      <c r="G12473">
        <v>365.74</v>
      </c>
      <c r="H12473">
        <v>786.79</v>
      </c>
      <c r="I12473">
        <v>0.27</v>
      </c>
      <c r="J12473">
        <v>2.88</v>
      </c>
      <c r="K12473">
        <v>5.67</v>
      </c>
    </row>
    <row r="12474" spans="1:11" x14ac:dyDescent="0.25">
      <c r="A12474" s="1">
        <v>42948</v>
      </c>
      <c r="B12474" t="s">
        <v>152</v>
      </c>
      <c r="C12474">
        <v>1050.53</v>
      </c>
      <c r="D12474">
        <v>578.20000000000005</v>
      </c>
      <c r="E12474">
        <v>472.33</v>
      </c>
      <c r="F12474">
        <v>493.94</v>
      </c>
      <c r="G12474">
        <v>400.16</v>
      </c>
      <c r="H12474">
        <v>726.74</v>
      </c>
      <c r="I12474">
        <v>0.17</v>
      </c>
      <c r="J12474">
        <v>3.29</v>
      </c>
      <c r="K12474">
        <v>2.94</v>
      </c>
    </row>
    <row r="12475" spans="1:11" x14ac:dyDescent="0.25">
      <c r="A12475" s="1">
        <v>42948</v>
      </c>
      <c r="B12475" t="s">
        <v>153</v>
      </c>
      <c r="C12475">
        <v>1054.1500000000001</v>
      </c>
      <c r="D12475">
        <v>569.02</v>
      </c>
      <c r="E12475">
        <v>485.13</v>
      </c>
      <c r="F12475">
        <v>601.46</v>
      </c>
      <c r="G12475">
        <v>497.46</v>
      </c>
      <c r="H12475">
        <v>831.63</v>
      </c>
      <c r="I12475">
        <v>0.17</v>
      </c>
      <c r="J12475">
        <v>0.83</v>
      </c>
      <c r="K12475">
        <v>1.64</v>
      </c>
    </row>
    <row r="12476" spans="1:11" x14ac:dyDescent="0.25">
      <c r="A12476" s="1">
        <v>42948</v>
      </c>
      <c r="B12476" t="s">
        <v>154</v>
      </c>
      <c r="C12476">
        <v>1033.08</v>
      </c>
      <c r="D12476">
        <v>567.13</v>
      </c>
      <c r="E12476">
        <v>465.95</v>
      </c>
      <c r="F12476">
        <v>545.65</v>
      </c>
      <c r="G12476">
        <v>438.78</v>
      </c>
      <c r="H12476">
        <v>846.41</v>
      </c>
      <c r="I12476">
        <v>0.72</v>
      </c>
      <c r="J12476">
        <v>1.57</v>
      </c>
      <c r="K12476">
        <v>2.04</v>
      </c>
    </row>
    <row r="12477" spans="1:11" x14ac:dyDescent="0.25">
      <c r="A12477" s="1">
        <v>42948</v>
      </c>
      <c r="B12477" t="s">
        <v>155</v>
      </c>
      <c r="C12477">
        <v>1103.27</v>
      </c>
      <c r="D12477">
        <v>598.70000000000005</v>
      </c>
      <c r="E12477">
        <v>504.57</v>
      </c>
      <c r="F12477">
        <v>487.2</v>
      </c>
      <c r="G12477">
        <v>396.99</v>
      </c>
      <c r="H12477">
        <v>708.5</v>
      </c>
      <c r="I12477">
        <v>0.45</v>
      </c>
      <c r="J12477">
        <v>3</v>
      </c>
      <c r="K12477">
        <v>7.05</v>
      </c>
    </row>
    <row r="12478" spans="1:11" x14ac:dyDescent="0.25">
      <c r="A12478" s="1">
        <v>42979</v>
      </c>
      <c r="B12478" t="s">
        <v>1</v>
      </c>
      <c r="C12478">
        <v>1057.99</v>
      </c>
      <c r="D12478">
        <v>539.52</v>
      </c>
      <c r="E12478">
        <v>518.47</v>
      </c>
      <c r="F12478">
        <v>529.61</v>
      </c>
      <c r="G12478">
        <v>408.72</v>
      </c>
      <c r="H12478">
        <v>818.37</v>
      </c>
      <c r="I12478">
        <v>0.27</v>
      </c>
      <c r="J12478">
        <v>2.98</v>
      </c>
      <c r="K12478">
        <v>4.25</v>
      </c>
    </row>
    <row r="12479" spans="1:11" x14ac:dyDescent="0.25">
      <c r="A12479" s="1">
        <v>42979</v>
      </c>
      <c r="B12479" t="s">
        <v>126</v>
      </c>
      <c r="C12479">
        <v>1059.6300000000001</v>
      </c>
      <c r="D12479">
        <v>573.66</v>
      </c>
      <c r="E12479">
        <v>485.97</v>
      </c>
      <c r="F12479">
        <v>527.99</v>
      </c>
      <c r="G12479">
        <v>423.87</v>
      </c>
      <c r="H12479">
        <v>783.54</v>
      </c>
      <c r="I12479">
        <v>0.66</v>
      </c>
      <c r="J12479">
        <v>2</v>
      </c>
      <c r="K12479">
        <v>3.76</v>
      </c>
    </row>
    <row r="12480" spans="1:11" x14ac:dyDescent="0.25">
      <c r="A12480" s="1">
        <v>42979</v>
      </c>
      <c r="B12480" t="s">
        <v>127</v>
      </c>
      <c r="C12480">
        <v>982.83</v>
      </c>
      <c r="D12480">
        <v>528.72</v>
      </c>
      <c r="E12480">
        <v>454.11</v>
      </c>
      <c r="F12480">
        <v>530.92999999999995</v>
      </c>
      <c r="G12480">
        <v>407.93</v>
      </c>
      <c r="H12480">
        <v>878.39</v>
      </c>
      <c r="I12480">
        <v>0.39</v>
      </c>
      <c r="J12480">
        <v>3.6</v>
      </c>
      <c r="K12480">
        <v>4.6399999999999997</v>
      </c>
    </row>
    <row r="12481" spans="1:11" x14ac:dyDescent="0.25">
      <c r="A12481" s="1">
        <v>42979</v>
      </c>
      <c r="B12481" t="s">
        <v>113</v>
      </c>
      <c r="C12481">
        <v>1104.79</v>
      </c>
      <c r="D12481">
        <v>532.71</v>
      </c>
      <c r="E12481">
        <v>572.08000000000004</v>
      </c>
      <c r="F12481">
        <v>528.79</v>
      </c>
      <c r="G12481">
        <v>404.27</v>
      </c>
      <c r="H12481">
        <v>798.62</v>
      </c>
      <c r="I12481">
        <v>0.1</v>
      </c>
      <c r="J12481">
        <v>2.9</v>
      </c>
      <c r="K12481">
        <v>3.77</v>
      </c>
    </row>
    <row r="12482" spans="1:11" x14ac:dyDescent="0.25">
      <c r="A12482" s="1">
        <v>42979</v>
      </c>
      <c r="B12482" t="s">
        <v>128</v>
      </c>
      <c r="C12482">
        <v>1100.68</v>
      </c>
      <c r="D12482">
        <v>532.72</v>
      </c>
      <c r="E12482">
        <v>567.96</v>
      </c>
      <c r="F12482">
        <v>526.37</v>
      </c>
      <c r="G12482">
        <v>395.43</v>
      </c>
      <c r="H12482">
        <v>830.68</v>
      </c>
      <c r="I12482">
        <v>0.19</v>
      </c>
      <c r="J12482">
        <v>3.08</v>
      </c>
      <c r="K12482">
        <v>6.18</v>
      </c>
    </row>
    <row r="12483" spans="1:11" x14ac:dyDescent="0.25">
      <c r="A12483" s="1">
        <v>42979</v>
      </c>
      <c r="B12483" t="s">
        <v>129</v>
      </c>
      <c r="C12483">
        <v>1061.5899999999999</v>
      </c>
      <c r="D12483">
        <v>579.96</v>
      </c>
      <c r="E12483">
        <v>481.63</v>
      </c>
      <c r="F12483">
        <v>542</v>
      </c>
      <c r="G12483">
        <v>441.82</v>
      </c>
      <c r="H12483">
        <v>795.04</v>
      </c>
      <c r="I12483">
        <v>0.34</v>
      </c>
      <c r="J12483">
        <v>2.2999999999999998</v>
      </c>
      <c r="K12483">
        <v>3.07</v>
      </c>
    </row>
    <row r="12484" spans="1:11" x14ac:dyDescent="0.25">
      <c r="A12484" s="1">
        <v>42979</v>
      </c>
      <c r="B12484" t="s">
        <v>130</v>
      </c>
      <c r="C12484">
        <v>1097.44</v>
      </c>
      <c r="D12484">
        <v>601.32000000000005</v>
      </c>
      <c r="E12484">
        <v>496.12</v>
      </c>
      <c r="F12484">
        <v>611.85</v>
      </c>
      <c r="G12484">
        <v>457.88</v>
      </c>
      <c r="H12484">
        <v>1133.75</v>
      </c>
      <c r="I12484">
        <v>0.4</v>
      </c>
      <c r="J12484">
        <v>2.98</v>
      </c>
      <c r="K12484">
        <v>2.59</v>
      </c>
    </row>
    <row r="12485" spans="1:11" x14ac:dyDescent="0.25">
      <c r="A12485" s="1">
        <v>42979</v>
      </c>
      <c r="B12485" t="s">
        <v>131</v>
      </c>
      <c r="C12485">
        <v>1164.4000000000001</v>
      </c>
      <c r="D12485">
        <v>634.89</v>
      </c>
      <c r="E12485">
        <v>529.51</v>
      </c>
      <c r="F12485">
        <v>618.1</v>
      </c>
      <c r="G12485">
        <v>461.17</v>
      </c>
      <c r="H12485">
        <v>1090.42</v>
      </c>
      <c r="I12485">
        <v>0.47</v>
      </c>
      <c r="J12485">
        <v>3.3</v>
      </c>
      <c r="K12485">
        <v>4.29</v>
      </c>
    </row>
    <row r="12486" spans="1:11" x14ac:dyDescent="0.25">
      <c r="A12486" s="1">
        <v>42979</v>
      </c>
      <c r="B12486" t="s">
        <v>132</v>
      </c>
      <c r="C12486">
        <v>1026.56</v>
      </c>
      <c r="D12486">
        <v>559.35</v>
      </c>
      <c r="E12486">
        <v>467.21</v>
      </c>
      <c r="F12486">
        <v>502.58</v>
      </c>
      <c r="G12486">
        <v>412.93</v>
      </c>
      <c r="H12486">
        <v>704.47</v>
      </c>
      <c r="I12486">
        <v>-0.03</v>
      </c>
      <c r="J12486">
        <v>4.26</v>
      </c>
      <c r="K12486">
        <v>3.84</v>
      </c>
    </row>
    <row r="12487" spans="1:11" x14ac:dyDescent="0.25">
      <c r="A12487" s="1">
        <v>42979</v>
      </c>
      <c r="B12487" t="s">
        <v>133</v>
      </c>
      <c r="C12487">
        <v>1095.1600000000001</v>
      </c>
      <c r="D12487">
        <v>553.83000000000004</v>
      </c>
      <c r="E12487">
        <v>541.33000000000004</v>
      </c>
      <c r="F12487">
        <v>454.84</v>
      </c>
      <c r="G12487">
        <v>364.53</v>
      </c>
      <c r="H12487">
        <v>661.48</v>
      </c>
      <c r="I12487">
        <v>0.11</v>
      </c>
      <c r="J12487">
        <v>0.81</v>
      </c>
      <c r="K12487">
        <v>0.88</v>
      </c>
    </row>
    <row r="12488" spans="1:11" x14ac:dyDescent="0.25">
      <c r="A12488" s="1">
        <v>42979</v>
      </c>
      <c r="B12488" t="s">
        <v>134</v>
      </c>
      <c r="C12488">
        <v>1043.25</v>
      </c>
      <c r="D12488">
        <v>562.20000000000005</v>
      </c>
      <c r="E12488">
        <v>481.05</v>
      </c>
      <c r="F12488">
        <v>500.04</v>
      </c>
      <c r="G12488">
        <v>418.48</v>
      </c>
      <c r="H12488">
        <v>669.2</v>
      </c>
      <c r="I12488">
        <v>1.47</v>
      </c>
      <c r="J12488">
        <v>0.13</v>
      </c>
      <c r="K12488">
        <v>3.62</v>
      </c>
    </row>
    <row r="12489" spans="1:11" x14ac:dyDescent="0.25">
      <c r="A12489" s="1">
        <v>42979</v>
      </c>
      <c r="B12489" t="s">
        <v>135</v>
      </c>
      <c r="C12489">
        <v>1048.57</v>
      </c>
      <c r="D12489">
        <v>580.33000000000004</v>
      </c>
      <c r="E12489">
        <v>468.24</v>
      </c>
      <c r="F12489">
        <v>509.3</v>
      </c>
      <c r="G12489">
        <v>399.47</v>
      </c>
      <c r="H12489">
        <v>810.81</v>
      </c>
      <c r="I12489">
        <v>-7.0000000000000007E-2</v>
      </c>
      <c r="J12489">
        <v>3.19</v>
      </c>
      <c r="K12489">
        <v>3.53</v>
      </c>
    </row>
    <row r="12490" spans="1:11" x14ac:dyDescent="0.25">
      <c r="A12490" s="1">
        <v>42979</v>
      </c>
      <c r="B12490" t="s">
        <v>136</v>
      </c>
      <c r="C12490">
        <v>1117.9100000000001</v>
      </c>
      <c r="D12490">
        <v>608.80999999999995</v>
      </c>
      <c r="E12490">
        <v>509.1</v>
      </c>
      <c r="F12490">
        <v>587.80999999999995</v>
      </c>
      <c r="G12490">
        <v>476.38</v>
      </c>
      <c r="H12490">
        <v>914.67</v>
      </c>
      <c r="I12490">
        <v>-0.3</v>
      </c>
      <c r="J12490">
        <v>3.42</v>
      </c>
      <c r="K12490">
        <v>6.7</v>
      </c>
    </row>
    <row r="12491" spans="1:11" x14ac:dyDescent="0.25">
      <c r="A12491" s="1">
        <v>42979</v>
      </c>
      <c r="B12491" t="s">
        <v>137</v>
      </c>
      <c r="C12491">
        <v>1015.56</v>
      </c>
      <c r="D12491">
        <v>557.57000000000005</v>
      </c>
      <c r="E12491">
        <v>457.99</v>
      </c>
      <c r="F12491">
        <v>535</v>
      </c>
      <c r="G12491">
        <v>383.73</v>
      </c>
      <c r="H12491">
        <v>1133.52</v>
      </c>
      <c r="I12491">
        <v>0.32</v>
      </c>
      <c r="J12491">
        <v>4.67</v>
      </c>
      <c r="K12491">
        <v>5.61</v>
      </c>
    </row>
    <row r="12492" spans="1:11" x14ac:dyDescent="0.25">
      <c r="A12492" s="1">
        <v>42979</v>
      </c>
      <c r="B12492" t="s">
        <v>138</v>
      </c>
      <c r="C12492">
        <v>1009.14</v>
      </c>
      <c r="D12492">
        <v>567.16</v>
      </c>
      <c r="E12492">
        <v>441.98</v>
      </c>
      <c r="F12492">
        <v>670.61</v>
      </c>
      <c r="G12492">
        <v>513.79</v>
      </c>
      <c r="H12492">
        <v>1164.1300000000001</v>
      </c>
      <c r="I12492">
        <v>-7.0000000000000007E-2</v>
      </c>
      <c r="J12492">
        <v>2.12</v>
      </c>
      <c r="K12492">
        <v>5.63</v>
      </c>
    </row>
    <row r="12493" spans="1:11" x14ac:dyDescent="0.25">
      <c r="A12493" s="1">
        <v>42979</v>
      </c>
      <c r="B12493" t="s">
        <v>139</v>
      </c>
      <c r="C12493">
        <v>988.45</v>
      </c>
      <c r="D12493">
        <v>550.82000000000005</v>
      </c>
      <c r="E12493">
        <v>437.63</v>
      </c>
      <c r="F12493">
        <v>570.84</v>
      </c>
      <c r="G12493">
        <v>443.39</v>
      </c>
      <c r="H12493">
        <v>991.1</v>
      </c>
      <c r="I12493">
        <v>0.6</v>
      </c>
      <c r="J12493">
        <v>3.58</v>
      </c>
      <c r="K12493">
        <v>4.01</v>
      </c>
    </row>
    <row r="12494" spans="1:11" x14ac:dyDescent="0.25">
      <c r="A12494" s="1">
        <v>42979</v>
      </c>
      <c r="B12494" t="s">
        <v>140</v>
      </c>
      <c r="C12494">
        <v>939.36</v>
      </c>
      <c r="D12494">
        <v>523.33000000000004</v>
      </c>
      <c r="E12494">
        <v>416.03</v>
      </c>
      <c r="F12494">
        <v>473.5</v>
      </c>
      <c r="G12494">
        <v>369.69</v>
      </c>
      <c r="H12494">
        <v>774.14</v>
      </c>
      <c r="I12494">
        <v>-0.05</v>
      </c>
      <c r="J12494">
        <v>3.34</v>
      </c>
      <c r="K12494">
        <v>6.9</v>
      </c>
    </row>
    <row r="12495" spans="1:11" x14ac:dyDescent="0.25">
      <c r="A12495" s="1">
        <v>42979</v>
      </c>
      <c r="B12495" t="s">
        <v>141</v>
      </c>
      <c r="C12495">
        <v>1027.92</v>
      </c>
      <c r="D12495">
        <v>561</v>
      </c>
      <c r="E12495">
        <v>466.92</v>
      </c>
      <c r="F12495">
        <v>568.4</v>
      </c>
      <c r="G12495">
        <v>446.18</v>
      </c>
      <c r="H12495">
        <v>911.74</v>
      </c>
      <c r="I12495">
        <v>0.37</v>
      </c>
      <c r="J12495">
        <v>3.35</v>
      </c>
      <c r="K12495">
        <v>4.07</v>
      </c>
    </row>
    <row r="12496" spans="1:11" x14ac:dyDescent="0.25">
      <c r="A12496" s="1">
        <v>42979</v>
      </c>
      <c r="B12496" t="s">
        <v>142</v>
      </c>
      <c r="C12496">
        <v>957.34</v>
      </c>
      <c r="D12496">
        <v>510.76</v>
      </c>
      <c r="E12496">
        <v>446.58</v>
      </c>
      <c r="F12496">
        <v>511.83</v>
      </c>
      <c r="G12496">
        <v>380.61</v>
      </c>
      <c r="H12496">
        <v>892.02</v>
      </c>
      <c r="I12496">
        <v>0.24</v>
      </c>
      <c r="J12496">
        <v>2.35</v>
      </c>
      <c r="K12496">
        <v>5.46</v>
      </c>
    </row>
    <row r="12497" spans="1:11" x14ac:dyDescent="0.25">
      <c r="A12497" s="1">
        <v>42979</v>
      </c>
      <c r="B12497" t="s">
        <v>143</v>
      </c>
      <c r="C12497">
        <v>976.21</v>
      </c>
      <c r="D12497">
        <v>533.08000000000004</v>
      </c>
      <c r="E12497">
        <v>443.13</v>
      </c>
      <c r="F12497">
        <v>487.83</v>
      </c>
      <c r="G12497">
        <v>394.68</v>
      </c>
      <c r="H12497">
        <v>707.31</v>
      </c>
      <c r="I12497">
        <v>0.64</v>
      </c>
      <c r="J12497">
        <v>3.43</v>
      </c>
      <c r="K12497">
        <v>3.5</v>
      </c>
    </row>
    <row r="12498" spans="1:11" x14ac:dyDescent="0.25">
      <c r="A12498" s="1">
        <v>42979</v>
      </c>
      <c r="B12498" t="s">
        <v>144</v>
      </c>
      <c r="C12498">
        <v>927.95</v>
      </c>
      <c r="D12498">
        <v>500.72</v>
      </c>
      <c r="E12498">
        <v>427.23</v>
      </c>
      <c r="F12498">
        <v>493.22</v>
      </c>
      <c r="G12498">
        <v>373.82</v>
      </c>
      <c r="H12498">
        <v>859.55</v>
      </c>
      <c r="I12498">
        <v>-0.06</v>
      </c>
      <c r="J12498">
        <v>2.64</v>
      </c>
      <c r="K12498">
        <v>2.39</v>
      </c>
    </row>
    <row r="12499" spans="1:11" x14ac:dyDescent="0.25">
      <c r="A12499" s="1">
        <v>42979</v>
      </c>
      <c r="B12499" t="s">
        <v>145</v>
      </c>
      <c r="C12499">
        <v>978</v>
      </c>
      <c r="D12499">
        <v>500.24</v>
      </c>
      <c r="E12499">
        <v>477.76</v>
      </c>
      <c r="F12499">
        <v>517.64</v>
      </c>
      <c r="G12499">
        <v>404.23</v>
      </c>
      <c r="H12499">
        <v>780.91</v>
      </c>
      <c r="I12499">
        <v>0.57999999999999996</v>
      </c>
      <c r="J12499">
        <v>4.3600000000000003</v>
      </c>
      <c r="K12499">
        <v>4.0599999999999996</v>
      </c>
    </row>
    <row r="12500" spans="1:11" x14ac:dyDescent="0.25">
      <c r="A12500" s="1">
        <v>42979</v>
      </c>
      <c r="B12500" t="s">
        <v>146</v>
      </c>
      <c r="C12500">
        <v>999.92</v>
      </c>
      <c r="D12500">
        <v>520.55999999999995</v>
      </c>
      <c r="E12500">
        <v>479.36</v>
      </c>
      <c r="F12500">
        <v>550.30999999999995</v>
      </c>
      <c r="G12500">
        <v>437.01</v>
      </c>
      <c r="H12500">
        <v>824.84</v>
      </c>
      <c r="I12500">
        <v>-0.06</v>
      </c>
      <c r="J12500">
        <v>4.28</v>
      </c>
      <c r="K12500">
        <v>4.24</v>
      </c>
    </row>
    <row r="12501" spans="1:11" x14ac:dyDescent="0.25">
      <c r="A12501" s="1">
        <v>42979</v>
      </c>
      <c r="B12501" t="s">
        <v>2</v>
      </c>
      <c r="C12501">
        <v>967.13</v>
      </c>
      <c r="D12501">
        <v>488.18</v>
      </c>
      <c r="E12501">
        <v>478.95</v>
      </c>
      <c r="F12501">
        <v>536.38</v>
      </c>
      <c r="G12501">
        <v>388.64</v>
      </c>
      <c r="H12501">
        <v>923.56</v>
      </c>
      <c r="I12501">
        <v>0.31</v>
      </c>
      <c r="J12501">
        <v>2.2799999999999998</v>
      </c>
      <c r="K12501">
        <v>4.78</v>
      </c>
    </row>
    <row r="12502" spans="1:11" x14ac:dyDescent="0.25">
      <c r="A12502" s="1">
        <v>42979</v>
      </c>
      <c r="B12502" t="s">
        <v>147</v>
      </c>
      <c r="C12502">
        <v>1190.0999999999999</v>
      </c>
      <c r="D12502">
        <v>553.75</v>
      </c>
      <c r="E12502">
        <v>636.35</v>
      </c>
      <c r="F12502">
        <v>542.4</v>
      </c>
      <c r="G12502">
        <v>390.28</v>
      </c>
      <c r="H12502">
        <v>870.25</v>
      </c>
      <c r="I12502">
        <v>0.05</v>
      </c>
      <c r="J12502">
        <v>3.67</v>
      </c>
      <c r="K12502">
        <v>3.79</v>
      </c>
    </row>
    <row r="12503" spans="1:11" x14ac:dyDescent="0.25">
      <c r="A12503" s="1">
        <v>42979</v>
      </c>
      <c r="B12503" t="s">
        <v>148</v>
      </c>
      <c r="C12503">
        <v>1144.77</v>
      </c>
      <c r="D12503">
        <v>535.20000000000005</v>
      </c>
      <c r="E12503">
        <v>609.57000000000005</v>
      </c>
      <c r="F12503">
        <v>517.16</v>
      </c>
      <c r="G12503">
        <v>393.56</v>
      </c>
      <c r="H12503">
        <v>771.42</v>
      </c>
      <c r="I12503">
        <v>0.19</v>
      </c>
      <c r="J12503">
        <v>1.94</v>
      </c>
      <c r="K12503">
        <v>3.45</v>
      </c>
    </row>
    <row r="12504" spans="1:11" x14ac:dyDescent="0.25">
      <c r="A12504" s="1">
        <v>42979</v>
      </c>
      <c r="B12504" t="s">
        <v>149</v>
      </c>
      <c r="C12504">
        <v>1075.02</v>
      </c>
      <c r="D12504">
        <v>498.77</v>
      </c>
      <c r="E12504">
        <v>576.25</v>
      </c>
      <c r="F12504">
        <v>514.16</v>
      </c>
      <c r="G12504">
        <v>390.17</v>
      </c>
      <c r="H12504">
        <v>767.91</v>
      </c>
      <c r="I12504">
        <v>0.03</v>
      </c>
      <c r="J12504">
        <v>1.72</v>
      </c>
      <c r="K12504">
        <v>6.05</v>
      </c>
    </row>
    <row r="12505" spans="1:11" x14ac:dyDescent="0.25">
      <c r="A12505" s="1">
        <v>42979</v>
      </c>
      <c r="B12505" t="s">
        <v>150</v>
      </c>
      <c r="C12505">
        <v>1192.8</v>
      </c>
      <c r="D12505">
        <v>554.15</v>
      </c>
      <c r="E12505">
        <v>638.65</v>
      </c>
      <c r="F12505">
        <v>646.16999999999996</v>
      </c>
      <c r="G12505">
        <v>460.11</v>
      </c>
      <c r="H12505">
        <v>1062.3900000000001</v>
      </c>
      <c r="I12505">
        <v>0.36</v>
      </c>
      <c r="J12505">
        <v>5.25</v>
      </c>
      <c r="K12505">
        <v>6.91</v>
      </c>
    </row>
    <row r="12506" spans="1:11" x14ac:dyDescent="0.25">
      <c r="A12506" s="1">
        <v>42979</v>
      </c>
      <c r="B12506" t="s">
        <v>151</v>
      </c>
      <c r="C12506">
        <v>1054.97</v>
      </c>
      <c r="D12506">
        <v>569.05999999999995</v>
      </c>
      <c r="E12506">
        <v>485.91</v>
      </c>
      <c r="F12506">
        <v>478.93</v>
      </c>
      <c r="G12506">
        <v>367.6</v>
      </c>
      <c r="H12506">
        <v>786.79</v>
      </c>
      <c r="I12506">
        <v>0.27</v>
      </c>
      <c r="J12506">
        <v>3.16</v>
      </c>
      <c r="K12506">
        <v>5.62</v>
      </c>
    </row>
    <row r="12507" spans="1:11" x14ac:dyDescent="0.25">
      <c r="A12507" s="1">
        <v>42979</v>
      </c>
      <c r="B12507" t="s">
        <v>152</v>
      </c>
      <c r="C12507">
        <v>1055.0899999999999</v>
      </c>
      <c r="D12507">
        <v>581.79</v>
      </c>
      <c r="E12507">
        <v>473.3</v>
      </c>
      <c r="F12507">
        <v>496.06</v>
      </c>
      <c r="G12507">
        <v>402.64</v>
      </c>
      <c r="H12507">
        <v>728.27</v>
      </c>
      <c r="I12507">
        <v>0.43</v>
      </c>
      <c r="J12507">
        <v>3.73</v>
      </c>
      <c r="K12507">
        <v>3.81</v>
      </c>
    </row>
    <row r="12508" spans="1:11" x14ac:dyDescent="0.25">
      <c r="A12508" s="1">
        <v>42979</v>
      </c>
      <c r="B12508" t="s">
        <v>153</v>
      </c>
      <c r="C12508">
        <v>1054.72</v>
      </c>
      <c r="D12508">
        <v>569.59</v>
      </c>
      <c r="E12508">
        <v>485.13</v>
      </c>
      <c r="F12508">
        <v>601.76</v>
      </c>
      <c r="G12508">
        <v>497.96</v>
      </c>
      <c r="H12508">
        <v>831.63</v>
      </c>
      <c r="I12508">
        <v>0.05</v>
      </c>
      <c r="J12508">
        <v>0.88</v>
      </c>
      <c r="K12508">
        <v>1.1399999999999999</v>
      </c>
    </row>
    <row r="12509" spans="1:11" x14ac:dyDescent="0.25">
      <c r="A12509" s="1">
        <v>42979</v>
      </c>
      <c r="B12509" t="s">
        <v>154</v>
      </c>
      <c r="C12509">
        <v>1036.77</v>
      </c>
      <c r="D12509">
        <v>570.83000000000004</v>
      </c>
      <c r="E12509">
        <v>465.94</v>
      </c>
      <c r="F12509">
        <v>547.61</v>
      </c>
      <c r="G12509">
        <v>441.64</v>
      </c>
      <c r="H12509">
        <v>846.41</v>
      </c>
      <c r="I12509">
        <v>0.36</v>
      </c>
      <c r="J12509">
        <v>1.93</v>
      </c>
      <c r="K12509">
        <v>2.33</v>
      </c>
    </row>
    <row r="12510" spans="1:11" x14ac:dyDescent="0.25">
      <c r="A12510" s="1">
        <v>42979</v>
      </c>
      <c r="B12510" t="s">
        <v>155</v>
      </c>
      <c r="C12510">
        <v>1109.9000000000001</v>
      </c>
      <c r="D12510">
        <v>605.33000000000004</v>
      </c>
      <c r="E12510">
        <v>504.57</v>
      </c>
      <c r="F12510">
        <v>490.12</v>
      </c>
      <c r="G12510">
        <v>401.4</v>
      </c>
      <c r="H12510">
        <v>708.5</v>
      </c>
      <c r="I12510">
        <v>0.6</v>
      </c>
      <c r="J12510">
        <v>3.62</v>
      </c>
      <c r="K12510">
        <v>6</v>
      </c>
    </row>
    <row r="12511" spans="1:11" x14ac:dyDescent="0.25">
      <c r="A12511" s="1">
        <v>43009</v>
      </c>
      <c r="B12511" t="s">
        <v>1</v>
      </c>
      <c r="C12511">
        <v>1059.68</v>
      </c>
      <c r="D12511">
        <v>540.58000000000004</v>
      </c>
      <c r="E12511">
        <v>519.1</v>
      </c>
      <c r="F12511">
        <v>530.46</v>
      </c>
      <c r="G12511">
        <v>409.54</v>
      </c>
      <c r="H12511">
        <v>819.35</v>
      </c>
      <c r="I12511">
        <v>0.16</v>
      </c>
      <c r="J12511">
        <v>3.14</v>
      </c>
      <c r="K12511">
        <v>3.75</v>
      </c>
    </row>
    <row r="12512" spans="1:11" x14ac:dyDescent="0.25">
      <c r="A12512" s="1">
        <v>43009</v>
      </c>
      <c r="B12512" t="s">
        <v>126</v>
      </c>
      <c r="C12512">
        <v>1062.53</v>
      </c>
      <c r="D12512">
        <v>575.95000000000005</v>
      </c>
      <c r="E12512">
        <v>486.58</v>
      </c>
      <c r="F12512">
        <v>529.41999999999996</v>
      </c>
      <c r="G12512">
        <v>425.57</v>
      </c>
      <c r="H12512">
        <v>784.56</v>
      </c>
      <c r="I12512">
        <v>0.27</v>
      </c>
      <c r="J12512">
        <v>2.2799999999999998</v>
      </c>
      <c r="K12512">
        <v>2.37</v>
      </c>
    </row>
    <row r="12513" spans="1:11" x14ac:dyDescent="0.25">
      <c r="A12513" s="1">
        <v>43009</v>
      </c>
      <c r="B12513" t="s">
        <v>127</v>
      </c>
      <c r="C12513">
        <v>983.76</v>
      </c>
      <c r="D12513">
        <v>529.65</v>
      </c>
      <c r="E12513">
        <v>454.11</v>
      </c>
      <c r="F12513">
        <v>531.41</v>
      </c>
      <c r="G12513">
        <v>408.66</v>
      </c>
      <c r="H12513">
        <v>878.39</v>
      </c>
      <c r="I12513">
        <v>0.09</v>
      </c>
      <c r="J12513">
        <v>3.7</v>
      </c>
      <c r="K12513">
        <v>4.57</v>
      </c>
    </row>
    <row r="12514" spans="1:11" x14ac:dyDescent="0.25">
      <c r="A12514" s="1">
        <v>43009</v>
      </c>
      <c r="B12514" t="s">
        <v>113</v>
      </c>
      <c r="C12514">
        <v>1104.9000000000001</v>
      </c>
      <c r="D12514">
        <v>532.86</v>
      </c>
      <c r="E12514">
        <v>572.04</v>
      </c>
      <c r="F12514">
        <v>528.84</v>
      </c>
      <c r="G12514">
        <v>404.39</v>
      </c>
      <c r="H12514">
        <v>798.54</v>
      </c>
      <c r="I12514">
        <v>0.01</v>
      </c>
      <c r="J12514">
        <v>2.91</v>
      </c>
      <c r="K12514">
        <v>2.94</v>
      </c>
    </row>
    <row r="12515" spans="1:11" x14ac:dyDescent="0.25">
      <c r="A12515" s="1">
        <v>43009</v>
      </c>
      <c r="B12515" t="s">
        <v>128</v>
      </c>
      <c r="C12515">
        <v>1101.8</v>
      </c>
      <c r="D12515">
        <v>533.84</v>
      </c>
      <c r="E12515">
        <v>567.96</v>
      </c>
      <c r="F12515">
        <v>526.89</v>
      </c>
      <c r="G12515">
        <v>396.26</v>
      </c>
      <c r="H12515">
        <v>830.68</v>
      </c>
      <c r="I12515">
        <v>0.1</v>
      </c>
      <c r="J12515">
        <v>3.19</v>
      </c>
      <c r="K12515">
        <v>5.4</v>
      </c>
    </row>
    <row r="12516" spans="1:11" x14ac:dyDescent="0.25">
      <c r="A12516" s="1">
        <v>43009</v>
      </c>
      <c r="B12516" t="s">
        <v>129</v>
      </c>
      <c r="C12516">
        <v>1071.77</v>
      </c>
      <c r="D12516">
        <v>583.80999999999995</v>
      </c>
      <c r="E12516">
        <v>487.96</v>
      </c>
      <c r="F12516">
        <v>547.20000000000005</v>
      </c>
      <c r="G12516">
        <v>444.74</v>
      </c>
      <c r="H12516">
        <v>805.45</v>
      </c>
      <c r="I12516">
        <v>0.96</v>
      </c>
      <c r="J12516">
        <v>3.28</v>
      </c>
      <c r="K12516">
        <v>3.89</v>
      </c>
    </row>
    <row r="12517" spans="1:11" x14ac:dyDescent="0.25">
      <c r="A12517" s="1">
        <v>43009</v>
      </c>
      <c r="B12517" t="s">
        <v>130</v>
      </c>
      <c r="C12517">
        <v>1102.6600000000001</v>
      </c>
      <c r="D12517">
        <v>606.54</v>
      </c>
      <c r="E12517">
        <v>496.12</v>
      </c>
      <c r="F12517">
        <v>614.79</v>
      </c>
      <c r="G12517">
        <v>461.87</v>
      </c>
      <c r="H12517">
        <v>1133.75</v>
      </c>
      <c r="I12517">
        <v>0.48</v>
      </c>
      <c r="J12517">
        <v>3.47</v>
      </c>
      <c r="K12517">
        <v>3.07</v>
      </c>
    </row>
    <row r="12518" spans="1:11" x14ac:dyDescent="0.25">
      <c r="A12518" s="1">
        <v>43009</v>
      </c>
      <c r="B12518" t="s">
        <v>131</v>
      </c>
      <c r="C12518">
        <v>1170.03</v>
      </c>
      <c r="D12518">
        <v>640.52</v>
      </c>
      <c r="E12518">
        <v>529.51</v>
      </c>
      <c r="F12518">
        <v>621.05999999999995</v>
      </c>
      <c r="G12518">
        <v>465.27</v>
      </c>
      <c r="H12518">
        <v>1090.42</v>
      </c>
      <c r="I12518">
        <v>0.48</v>
      </c>
      <c r="J12518">
        <v>3.8</v>
      </c>
      <c r="K12518">
        <v>4.5999999999999996</v>
      </c>
    </row>
    <row r="12519" spans="1:11" x14ac:dyDescent="0.25">
      <c r="A12519" s="1">
        <v>43009</v>
      </c>
      <c r="B12519" t="s">
        <v>132</v>
      </c>
      <c r="C12519">
        <v>1030.32</v>
      </c>
      <c r="D12519">
        <v>563.11</v>
      </c>
      <c r="E12519">
        <v>467.21</v>
      </c>
      <c r="F12519">
        <v>504.44</v>
      </c>
      <c r="G12519">
        <v>415.7</v>
      </c>
      <c r="H12519">
        <v>704.47</v>
      </c>
      <c r="I12519">
        <v>0.37</v>
      </c>
      <c r="J12519">
        <v>4.6500000000000004</v>
      </c>
      <c r="K12519">
        <v>4.25</v>
      </c>
    </row>
    <row r="12520" spans="1:11" x14ac:dyDescent="0.25">
      <c r="A12520" s="1">
        <v>43009</v>
      </c>
      <c r="B12520" t="s">
        <v>133</v>
      </c>
      <c r="C12520">
        <v>1109.99</v>
      </c>
      <c r="D12520">
        <v>554.67999999999995</v>
      </c>
      <c r="E12520">
        <v>555.30999999999995</v>
      </c>
      <c r="F12520">
        <v>460.98</v>
      </c>
      <c r="G12520">
        <v>365.08</v>
      </c>
      <c r="H12520">
        <v>678.54</v>
      </c>
      <c r="I12520">
        <v>1.35</v>
      </c>
      <c r="J12520">
        <v>2.17</v>
      </c>
      <c r="K12520">
        <v>2.17</v>
      </c>
    </row>
    <row r="12521" spans="1:11" x14ac:dyDescent="0.25">
      <c r="A12521" s="1">
        <v>43009</v>
      </c>
      <c r="B12521" t="s">
        <v>134</v>
      </c>
      <c r="C12521">
        <v>1043.33</v>
      </c>
      <c r="D12521">
        <v>562.28</v>
      </c>
      <c r="E12521">
        <v>481.05</v>
      </c>
      <c r="F12521">
        <v>500.09</v>
      </c>
      <c r="G12521">
        <v>418.56</v>
      </c>
      <c r="H12521">
        <v>669.2</v>
      </c>
      <c r="I12521">
        <v>0.01</v>
      </c>
      <c r="J12521">
        <v>0.14000000000000001</v>
      </c>
      <c r="K12521">
        <v>-0.01</v>
      </c>
    </row>
    <row r="12522" spans="1:11" x14ac:dyDescent="0.25">
      <c r="A12522" s="1">
        <v>43009</v>
      </c>
      <c r="B12522" t="s">
        <v>135</v>
      </c>
      <c r="C12522">
        <v>1052.0899999999999</v>
      </c>
      <c r="D12522">
        <v>583.85</v>
      </c>
      <c r="E12522">
        <v>468.24</v>
      </c>
      <c r="F12522">
        <v>511.03</v>
      </c>
      <c r="G12522">
        <v>401.9</v>
      </c>
      <c r="H12522">
        <v>810.81</v>
      </c>
      <c r="I12522">
        <v>0.34</v>
      </c>
      <c r="J12522">
        <v>3.54</v>
      </c>
      <c r="K12522">
        <v>3.64</v>
      </c>
    </row>
    <row r="12523" spans="1:11" x14ac:dyDescent="0.25">
      <c r="A12523" s="1">
        <v>43009</v>
      </c>
      <c r="B12523" t="s">
        <v>136</v>
      </c>
      <c r="C12523">
        <v>1122.18</v>
      </c>
      <c r="D12523">
        <v>613.08000000000004</v>
      </c>
      <c r="E12523">
        <v>509.1</v>
      </c>
      <c r="F12523">
        <v>590.04</v>
      </c>
      <c r="G12523">
        <v>479.72</v>
      </c>
      <c r="H12523">
        <v>914.67</v>
      </c>
      <c r="I12523">
        <v>0.38</v>
      </c>
      <c r="J12523">
        <v>3.81</v>
      </c>
      <c r="K12523">
        <v>6.58</v>
      </c>
    </row>
    <row r="12524" spans="1:11" x14ac:dyDescent="0.25">
      <c r="A12524" s="1">
        <v>43009</v>
      </c>
      <c r="B12524" t="s">
        <v>137</v>
      </c>
      <c r="C12524">
        <v>1013.36</v>
      </c>
      <c r="D12524">
        <v>555.37</v>
      </c>
      <c r="E12524">
        <v>457.99</v>
      </c>
      <c r="F12524">
        <v>533.83000000000004</v>
      </c>
      <c r="G12524">
        <v>382.23</v>
      </c>
      <c r="H12524">
        <v>1133.52</v>
      </c>
      <c r="I12524">
        <v>-0.22</v>
      </c>
      <c r="J12524">
        <v>4.4400000000000004</v>
      </c>
      <c r="K12524">
        <v>5</v>
      </c>
    </row>
    <row r="12525" spans="1:11" x14ac:dyDescent="0.25">
      <c r="A12525" s="1">
        <v>43009</v>
      </c>
      <c r="B12525" t="s">
        <v>138</v>
      </c>
      <c r="C12525">
        <v>1009.55</v>
      </c>
      <c r="D12525">
        <v>567.57000000000005</v>
      </c>
      <c r="E12525">
        <v>441.98</v>
      </c>
      <c r="F12525">
        <v>670.88</v>
      </c>
      <c r="G12525">
        <v>514.15</v>
      </c>
      <c r="H12525">
        <v>1164.1300000000001</v>
      </c>
      <c r="I12525">
        <v>0.04</v>
      </c>
      <c r="J12525">
        <v>2.16</v>
      </c>
      <c r="K12525">
        <v>5.71</v>
      </c>
    </row>
    <row r="12526" spans="1:11" x14ac:dyDescent="0.25">
      <c r="A12526" s="1">
        <v>43009</v>
      </c>
      <c r="B12526" t="s">
        <v>139</v>
      </c>
      <c r="C12526">
        <v>986.33</v>
      </c>
      <c r="D12526">
        <v>548.70000000000005</v>
      </c>
      <c r="E12526">
        <v>437.63</v>
      </c>
      <c r="F12526">
        <v>569.64</v>
      </c>
      <c r="G12526">
        <v>441.7</v>
      </c>
      <c r="H12526">
        <v>991.1</v>
      </c>
      <c r="I12526">
        <v>-0.21</v>
      </c>
      <c r="J12526">
        <v>3.36</v>
      </c>
      <c r="K12526">
        <v>3.71</v>
      </c>
    </row>
    <row r="12527" spans="1:11" x14ac:dyDescent="0.25">
      <c r="A12527" s="1">
        <v>43009</v>
      </c>
      <c r="B12527" t="s">
        <v>140</v>
      </c>
      <c r="C12527">
        <v>939.93</v>
      </c>
      <c r="D12527">
        <v>523.9</v>
      </c>
      <c r="E12527">
        <v>416.03</v>
      </c>
      <c r="F12527">
        <v>473.78</v>
      </c>
      <c r="G12527">
        <v>370.09</v>
      </c>
      <c r="H12527">
        <v>774.14</v>
      </c>
      <c r="I12527">
        <v>0.06</v>
      </c>
      <c r="J12527">
        <v>3.4</v>
      </c>
      <c r="K12527">
        <v>6.59</v>
      </c>
    </row>
    <row r="12528" spans="1:11" x14ac:dyDescent="0.25">
      <c r="A12528" s="1">
        <v>43009</v>
      </c>
      <c r="B12528" t="s">
        <v>141</v>
      </c>
      <c r="C12528">
        <v>1035.1500000000001</v>
      </c>
      <c r="D12528">
        <v>568.23</v>
      </c>
      <c r="E12528">
        <v>466.92</v>
      </c>
      <c r="F12528">
        <v>572.38</v>
      </c>
      <c r="G12528">
        <v>451.93</v>
      </c>
      <c r="H12528">
        <v>911.74</v>
      </c>
      <c r="I12528">
        <v>0.7</v>
      </c>
      <c r="J12528">
        <v>4.07</v>
      </c>
      <c r="K12528">
        <v>4.3499999999999996</v>
      </c>
    </row>
    <row r="12529" spans="1:11" x14ac:dyDescent="0.25">
      <c r="A12529" s="1">
        <v>43009</v>
      </c>
      <c r="B12529" t="s">
        <v>142</v>
      </c>
      <c r="C12529">
        <v>958.46</v>
      </c>
      <c r="D12529">
        <v>511.88</v>
      </c>
      <c r="E12529">
        <v>446.58</v>
      </c>
      <c r="F12529">
        <v>512.45000000000005</v>
      </c>
      <c r="G12529">
        <v>381.45</v>
      </c>
      <c r="H12529">
        <v>892.02</v>
      </c>
      <c r="I12529">
        <v>0.12</v>
      </c>
      <c r="J12529">
        <v>2.4700000000000002</v>
      </c>
      <c r="K12529">
        <v>5.43</v>
      </c>
    </row>
    <row r="12530" spans="1:11" x14ac:dyDescent="0.25">
      <c r="A12530" s="1">
        <v>43009</v>
      </c>
      <c r="B12530" t="s">
        <v>143</v>
      </c>
      <c r="C12530">
        <v>981.91</v>
      </c>
      <c r="D12530">
        <v>538.78</v>
      </c>
      <c r="E12530">
        <v>443.13</v>
      </c>
      <c r="F12530">
        <v>490.66</v>
      </c>
      <c r="G12530">
        <v>398.9</v>
      </c>
      <c r="H12530">
        <v>707.31</v>
      </c>
      <c r="I12530">
        <v>0.57999999999999996</v>
      </c>
      <c r="J12530">
        <v>4.03</v>
      </c>
      <c r="K12530">
        <v>4.08</v>
      </c>
    </row>
    <row r="12531" spans="1:11" x14ac:dyDescent="0.25">
      <c r="A12531" s="1">
        <v>43009</v>
      </c>
      <c r="B12531" t="s">
        <v>144</v>
      </c>
      <c r="C12531">
        <v>925.67</v>
      </c>
      <c r="D12531">
        <v>498.44</v>
      </c>
      <c r="E12531">
        <v>427.23</v>
      </c>
      <c r="F12531">
        <v>491.99</v>
      </c>
      <c r="G12531">
        <v>372.1</v>
      </c>
      <c r="H12531">
        <v>859.55</v>
      </c>
      <c r="I12531">
        <v>-0.25</v>
      </c>
      <c r="J12531">
        <v>2.39</v>
      </c>
      <c r="K12531">
        <v>2.21</v>
      </c>
    </row>
    <row r="12532" spans="1:11" x14ac:dyDescent="0.25">
      <c r="A12532" s="1">
        <v>43009</v>
      </c>
      <c r="B12532" t="s">
        <v>145</v>
      </c>
      <c r="C12532">
        <v>980.15</v>
      </c>
      <c r="D12532">
        <v>502.39</v>
      </c>
      <c r="E12532">
        <v>477.76</v>
      </c>
      <c r="F12532">
        <v>518.77</v>
      </c>
      <c r="G12532">
        <v>405.97</v>
      </c>
      <c r="H12532">
        <v>780.91</v>
      </c>
      <c r="I12532">
        <v>0.22</v>
      </c>
      <c r="J12532">
        <v>4.59</v>
      </c>
      <c r="K12532">
        <v>4.18</v>
      </c>
    </row>
    <row r="12533" spans="1:11" x14ac:dyDescent="0.25">
      <c r="A12533" s="1">
        <v>43009</v>
      </c>
      <c r="B12533" t="s">
        <v>146</v>
      </c>
      <c r="C12533">
        <v>1000.04</v>
      </c>
      <c r="D12533">
        <v>520.84</v>
      </c>
      <c r="E12533">
        <v>479.2</v>
      </c>
      <c r="F12533">
        <v>550.36</v>
      </c>
      <c r="G12533">
        <v>437.22</v>
      </c>
      <c r="H12533">
        <v>824.59</v>
      </c>
      <c r="I12533">
        <v>0.01</v>
      </c>
      <c r="J12533">
        <v>4.29</v>
      </c>
      <c r="K12533">
        <v>4.1399999999999997</v>
      </c>
    </row>
    <row r="12534" spans="1:11" x14ac:dyDescent="0.25">
      <c r="A12534" s="1">
        <v>43009</v>
      </c>
      <c r="B12534" t="s">
        <v>2</v>
      </c>
      <c r="C12534">
        <v>965.87</v>
      </c>
      <c r="D12534">
        <v>486.92</v>
      </c>
      <c r="E12534">
        <v>478.95</v>
      </c>
      <c r="F12534">
        <v>535.69000000000005</v>
      </c>
      <c r="G12534">
        <v>387.63</v>
      </c>
      <c r="H12534">
        <v>923.56</v>
      </c>
      <c r="I12534">
        <v>-0.13</v>
      </c>
      <c r="J12534">
        <v>2.14</v>
      </c>
      <c r="K12534">
        <v>4.57</v>
      </c>
    </row>
    <row r="12535" spans="1:11" x14ac:dyDescent="0.25">
      <c r="A12535" s="1">
        <v>43009</v>
      </c>
      <c r="B12535" t="s">
        <v>147</v>
      </c>
      <c r="C12535">
        <v>1188.32</v>
      </c>
      <c r="D12535">
        <v>551.97</v>
      </c>
      <c r="E12535">
        <v>636.35</v>
      </c>
      <c r="F12535">
        <v>541.59</v>
      </c>
      <c r="G12535">
        <v>389.03</v>
      </c>
      <c r="H12535">
        <v>870.25</v>
      </c>
      <c r="I12535">
        <v>-0.15</v>
      </c>
      <c r="J12535">
        <v>3.51</v>
      </c>
      <c r="K12535">
        <v>3.62</v>
      </c>
    </row>
    <row r="12536" spans="1:11" x14ac:dyDescent="0.25">
      <c r="A12536" s="1">
        <v>43009</v>
      </c>
      <c r="B12536" t="s">
        <v>148</v>
      </c>
      <c r="C12536">
        <v>1145.72</v>
      </c>
      <c r="D12536">
        <v>536.15</v>
      </c>
      <c r="E12536">
        <v>609.57000000000005</v>
      </c>
      <c r="F12536">
        <v>517.58000000000004</v>
      </c>
      <c r="G12536">
        <v>394.27</v>
      </c>
      <c r="H12536">
        <v>771.42</v>
      </c>
      <c r="I12536">
        <v>0.08</v>
      </c>
      <c r="J12536">
        <v>2.0299999999999998</v>
      </c>
      <c r="K12536">
        <v>1.95</v>
      </c>
    </row>
    <row r="12537" spans="1:11" x14ac:dyDescent="0.25">
      <c r="A12537" s="1">
        <v>43009</v>
      </c>
      <c r="B12537" t="s">
        <v>149</v>
      </c>
      <c r="C12537">
        <v>1076.56</v>
      </c>
      <c r="D12537">
        <v>500.31</v>
      </c>
      <c r="E12537">
        <v>576.25</v>
      </c>
      <c r="F12537">
        <v>514.88</v>
      </c>
      <c r="G12537">
        <v>391.38</v>
      </c>
      <c r="H12537">
        <v>767.91</v>
      </c>
      <c r="I12537">
        <v>0.14000000000000001</v>
      </c>
      <c r="J12537">
        <v>1.86</v>
      </c>
      <c r="K12537">
        <v>6.23</v>
      </c>
    </row>
    <row r="12538" spans="1:11" x14ac:dyDescent="0.25">
      <c r="A12538" s="1">
        <v>43009</v>
      </c>
      <c r="B12538" t="s">
        <v>150</v>
      </c>
      <c r="C12538">
        <v>1196.55</v>
      </c>
      <c r="D12538">
        <v>557.9</v>
      </c>
      <c r="E12538">
        <v>638.65</v>
      </c>
      <c r="F12538">
        <v>648.16999999999996</v>
      </c>
      <c r="G12538">
        <v>463.24</v>
      </c>
      <c r="H12538">
        <v>1062.3900000000001</v>
      </c>
      <c r="I12538">
        <v>0.31</v>
      </c>
      <c r="J12538">
        <v>5.58</v>
      </c>
      <c r="K12538">
        <v>6.26</v>
      </c>
    </row>
    <row r="12539" spans="1:11" x14ac:dyDescent="0.25">
      <c r="A12539" s="1">
        <v>43009</v>
      </c>
      <c r="B12539" t="s">
        <v>151</v>
      </c>
      <c r="C12539">
        <v>1052.8599999999999</v>
      </c>
      <c r="D12539">
        <v>566.95000000000005</v>
      </c>
      <c r="E12539">
        <v>485.91</v>
      </c>
      <c r="F12539">
        <v>477.97</v>
      </c>
      <c r="G12539">
        <v>366.24</v>
      </c>
      <c r="H12539">
        <v>786.79</v>
      </c>
      <c r="I12539">
        <v>-0.2</v>
      </c>
      <c r="J12539">
        <v>2.95</v>
      </c>
      <c r="K12539">
        <v>3.09</v>
      </c>
    </row>
    <row r="12540" spans="1:11" x14ac:dyDescent="0.25">
      <c r="A12540" s="1">
        <v>43009</v>
      </c>
      <c r="B12540" t="s">
        <v>152</v>
      </c>
      <c r="C12540">
        <v>1056.21</v>
      </c>
      <c r="D12540">
        <v>582.91</v>
      </c>
      <c r="E12540">
        <v>473.3</v>
      </c>
      <c r="F12540">
        <v>496.6</v>
      </c>
      <c r="G12540">
        <v>403.41</v>
      </c>
      <c r="H12540">
        <v>728.27</v>
      </c>
      <c r="I12540">
        <v>0.11</v>
      </c>
      <c r="J12540">
        <v>3.85</v>
      </c>
      <c r="K12540">
        <v>4.16</v>
      </c>
    </row>
    <row r="12541" spans="1:11" x14ac:dyDescent="0.25">
      <c r="A12541" s="1">
        <v>43009</v>
      </c>
      <c r="B12541" t="s">
        <v>153</v>
      </c>
      <c r="C12541">
        <v>1061.1600000000001</v>
      </c>
      <c r="D12541">
        <v>576.03</v>
      </c>
      <c r="E12541">
        <v>485.13</v>
      </c>
      <c r="F12541">
        <v>605.42999999999995</v>
      </c>
      <c r="G12541">
        <v>503.59</v>
      </c>
      <c r="H12541">
        <v>831.63</v>
      </c>
      <c r="I12541">
        <v>0.61</v>
      </c>
      <c r="J12541">
        <v>1.5</v>
      </c>
      <c r="K12541">
        <v>1.58</v>
      </c>
    </row>
    <row r="12542" spans="1:11" x14ac:dyDescent="0.25">
      <c r="A12542" s="1">
        <v>43009</v>
      </c>
      <c r="B12542" t="s">
        <v>154</v>
      </c>
      <c r="C12542">
        <v>1062.33</v>
      </c>
      <c r="D12542">
        <v>576.37</v>
      </c>
      <c r="E12542">
        <v>485.96</v>
      </c>
      <c r="F12542">
        <v>561.14</v>
      </c>
      <c r="G12542">
        <v>445.92</v>
      </c>
      <c r="H12542">
        <v>882.81</v>
      </c>
      <c r="I12542">
        <v>2.4700000000000002</v>
      </c>
      <c r="J12542">
        <v>4.45</v>
      </c>
      <c r="K12542">
        <v>4.5199999999999996</v>
      </c>
    </row>
    <row r="12543" spans="1:11" x14ac:dyDescent="0.25">
      <c r="A12543" s="1">
        <v>43009</v>
      </c>
      <c r="B12543" t="s">
        <v>155</v>
      </c>
      <c r="C12543">
        <v>1109.8</v>
      </c>
      <c r="D12543">
        <v>605.23</v>
      </c>
      <c r="E12543">
        <v>504.57</v>
      </c>
      <c r="F12543">
        <v>490.07</v>
      </c>
      <c r="G12543">
        <v>401.32</v>
      </c>
      <c r="H12543">
        <v>708.5</v>
      </c>
      <c r="I12543">
        <v>-0.01</v>
      </c>
      <c r="J12543">
        <v>3.61</v>
      </c>
      <c r="K12543">
        <v>5.83</v>
      </c>
    </row>
    <row r="12544" spans="1:11" x14ac:dyDescent="0.25">
      <c r="A12544" s="1">
        <v>43040</v>
      </c>
      <c r="B12544" t="s">
        <v>1</v>
      </c>
      <c r="C12544">
        <v>1064.76</v>
      </c>
      <c r="D12544">
        <v>544.19000000000005</v>
      </c>
      <c r="E12544">
        <v>520.57000000000005</v>
      </c>
      <c r="F12544">
        <v>533</v>
      </c>
      <c r="G12544">
        <v>412.28</v>
      </c>
      <c r="H12544">
        <v>821.65</v>
      </c>
      <c r="I12544">
        <v>0.48</v>
      </c>
      <c r="J12544">
        <v>3.64</v>
      </c>
      <c r="K12544">
        <v>4.1500000000000004</v>
      </c>
    </row>
    <row r="12545" spans="1:11" x14ac:dyDescent="0.25">
      <c r="A12545" s="1">
        <v>43040</v>
      </c>
      <c r="B12545" t="s">
        <v>126</v>
      </c>
      <c r="C12545">
        <v>1066.1300000000001</v>
      </c>
      <c r="D12545">
        <v>579.63</v>
      </c>
      <c r="E12545">
        <v>486.5</v>
      </c>
      <c r="F12545">
        <v>531.22</v>
      </c>
      <c r="G12545">
        <v>428.29</v>
      </c>
      <c r="H12545">
        <v>784.4</v>
      </c>
      <c r="I12545">
        <v>0.34</v>
      </c>
      <c r="J12545">
        <v>2.62</v>
      </c>
      <c r="K12545">
        <v>2.84</v>
      </c>
    </row>
    <row r="12546" spans="1:11" x14ac:dyDescent="0.25">
      <c r="A12546" s="1">
        <v>43040</v>
      </c>
      <c r="B12546" t="s">
        <v>127</v>
      </c>
      <c r="C12546">
        <v>988.82</v>
      </c>
      <c r="D12546">
        <v>533.17999999999995</v>
      </c>
      <c r="E12546">
        <v>455.64</v>
      </c>
      <c r="F12546">
        <v>534.12</v>
      </c>
      <c r="G12546">
        <v>411.4</v>
      </c>
      <c r="H12546">
        <v>881.38</v>
      </c>
      <c r="I12546">
        <v>0.51</v>
      </c>
      <c r="J12546">
        <v>4.2300000000000004</v>
      </c>
      <c r="K12546">
        <v>4.55</v>
      </c>
    </row>
    <row r="12547" spans="1:11" x14ac:dyDescent="0.25">
      <c r="A12547" s="1">
        <v>43040</v>
      </c>
      <c r="B12547" t="s">
        <v>113</v>
      </c>
      <c r="C12547">
        <v>1110.0899999999999</v>
      </c>
      <c r="D12547">
        <v>536.86</v>
      </c>
      <c r="E12547">
        <v>573.23</v>
      </c>
      <c r="F12547">
        <v>531.33000000000004</v>
      </c>
      <c r="G12547">
        <v>407.42</v>
      </c>
      <c r="H12547">
        <v>800.21</v>
      </c>
      <c r="I12547">
        <v>0.47</v>
      </c>
      <c r="J12547">
        <v>3.4</v>
      </c>
      <c r="K12547">
        <v>3.58</v>
      </c>
    </row>
    <row r="12548" spans="1:11" x14ac:dyDescent="0.25">
      <c r="A12548" s="1">
        <v>43040</v>
      </c>
      <c r="B12548" t="s">
        <v>128</v>
      </c>
      <c r="C12548">
        <v>1103.97</v>
      </c>
      <c r="D12548">
        <v>536.11</v>
      </c>
      <c r="E12548">
        <v>567.86</v>
      </c>
      <c r="F12548">
        <v>527.95000000000005</v>
      </c>
      <c r="G12548">
        <v>397.96</v>
      </c>
      <c r="H12548">
        <v>830.51</v>
      </c>
      <c r="I12548">
        <v>0.2</v>
      </c>
      <c r="J12548">
        <v>3.39</v>
      </c>
      <c r="K12548">
        <v>5.55</v>
      </c>
    </row>
    <row r="12549" spans="1:11" x14ac:dyDescent="0.25">
      <c r="A12549" s="1">
        <v>43040</v>
      </c>
      <c r="B12549" t="s">
        <v>129</v>
      </c>
      <c r="C12549">
        <v>1081.8399999999999</v>
      </c>
      <c r="D12549">
        <v>587.9</v>
      </c>
      <c r="E12549">
        <v>493.94</v>
      </c>
      <c r="F12549">
        <v>552.35</v>
      </c>
      <c r="G12549">
        <v>447.85</v>
      </c>
      <c r="H12549">
        <v>815.36</v>
      </c>
      <c r="I12549">
        <v>0.94</v>
      </c>
      <c r="J12549">
        <v>4.25</v>
      </c>
      <c r="K12549">
        <v>4.7300000000000004</v>
      </c>
    </row>
    <row r="12550" spans="1:11" x14ac:dyDescent="0.25">
      <c r="A12550" s="1">
        <v>43040</v>
      </c>
      <c r="B12550" t="s">
        <v>130</v>
      </c>
      <c r="C12550">
        <v>1108.42</v>
      </c>
      <c r="D12550">
        <v>612.29999999999995</v>
      </c>
      <c r="E12550">
        <v>496.12</v>
      </c>
      <c r="F12550">
        <v>617.98</v>
      </c>
      <c r="G12550">
        <v>466.26</v>
      </c>
      <c r="H12550">
        <v>1133.75</v>
      </c>
      <c r="I12550">
        <v>0.52</v>
      </c>
      <c r="J12550">
        <v>4.01</v>
      </c>
      <c r="K12550">
        <v>3.37</v>
      </c>
    </row>
    <row r="12551" spans="1:11" x14ac:dyDescent="0.25">
      <c r="A12551" s="1">
        <v>43040</v>
      </c>
      <c r="B12551" t="s">
        <v>131</v>
      </c>
      <c r="C12551">
        <v>1171.82</v>
      </c>
      <c r="D12551">
        <v>642.30999999999995</v>
      </c>
      <c r="E12551">
        <v>529.51</v>
      </c>
      <c r="F12551">
        <v>621.99</v>
      </c>
      <c r="G12551">
        <v>466.58</v>
      </c>
      <c r="H12551">
        <v>1090.42</v>
      </c>
      <c r="I12551">
        <v>0.15</v>
      </c>
      <c r="J12551">
        <v>3.95</v>
      </c>
      <c r="K12551">
        <v>4.0599999999999996</v>
      </c>
    </row>
    <row r="12552" spans="1:11" x14ac:dyDescent="0.25">
      <c r="A12552" s="1">
        <v>43040</v>
      </c>
      <c r="B12552" t="s">
        <v>132</v>
      </c>
      <c r="C12552">
        <v>1032.67</v>
      </c>
      <c r="D12552">
        <v>565.46</v>
      </c>
      <c r="E12552">
        <v>467.21</v>
      </c>
      <c r="F12552">
        <v>505.6</v>
      </c>
      <c r="G12552">
        <v>417.44</v>
      </c>
      <c r="H12552">
        <v>704.47</v>
      </c>
      <c r="I12552">
        <v>0.23</v>
      </c>
      <c r="J12552">
        <v>4.8899999999999997</v>
      </c>
      <c r="K12552">
        <v>4.7</v>
      </c>
    </row>
    <row r="12553" spans="1:11" x14ac:dyDescent="0.25">
      <c r="A12553" s="1">
        <v>43040</v>
      </c>
      <c r="B12553" t="s">
        <v>133</v>
      </c>
      <c r="C12553">
        <v>1112.0899999999999</v>
      </c>
      <c r="D12553">
        <v>556.78</v>
      </c>
      <c r="E12553">
        <v>555.30999999999995</v>
      </c>
      <c r="F12553">
        <v>461.86</v>
      </c>
      <c r="G12553">
        <v>366.47</v>
      </c>
      <c r="H12553">
        <v>678.54</v>
      </c>
      <c r="I12553">
        <v>0.19</v>
      </c>
      <c r="J12553">
        <v>2.37</v>
      </c>
      <c r="K12553">
        <v>2.38</v>
      </c>
    </row>
    <row r="12554" spans="1:11" x14ac:dyDescent="0.25">
      <c r="A12554" s="1">
        <v>43040</v>
      </c>
      <c r="B12554" t="s">
        <v>134</v>
      </c>
      <c r="C12554">
        <v>1048.23</v>
      </c>
      <c r="D12554">
        <v>567.19000000000005</v>
      </c>
      <c r="E12554">
        <v>481.04</v>
      </c>
      <c r="F12554">
        <v>502.44</v>
      </c>
      <c r="G12554">
        <v>422.21</v>
      </c>
      <c r="H12554">
        <v>669.2</v>
      </c>
      <c r="I12554">
        <v>0.47</v>
      </c>
      <c r="J12554">
        <v>0.61</v>
      </c>
      <c r="K12554">
        <v>0.84</v>
      </c>
    </row>
    <row r="12555" spans="1:11" x14ac:dyDescent="0.25">
      <c r="A12555" s="1">
        <v>43040</v>
      </c>
      <c r="B12555" t="s">
        <v>135</v>
      </c>
      <c r="C12555">
        <v>1053.4100000000001</v>
      </c>
      <c r="D12555">
        <v>586.30999999999995</v>
      </c>
      <c r="E12555">
        <v>467.1</v>
      </c>
      <c r="F12555">
        <v>511.7</v>
      </c>
      <c r="G12555">
        <v>403.59</v>
      </c>
      <c r="H12555">
        <v>808.86</v>
      </c>
      <c r="I12555">
        <v>0.13</v>
      </c>
      <c r="J12555">
        <v>3.67</v>
      </c>
      <c r="K12555">
        <v>3.44</v>
      </c>
    </row>
    <row r="12556" spans="1:11" x14ac:dyDescent="0.25">
      <c r="A12556" s="1">
        <v>43040</v>
      </c>
      <c r="B12556" t="s">
        <v>136</v>
      </c>
      <c r="C12556">
        <v>1124.83</v>
      </c>
      <c r="D12556">
        <v>615.73</v>
      </c>
      <c r="E12556">
        <v>509.1</v>
      </c>
      <c r="F12556">
        <v>591.46</v>
      </c>
      <c r="G12556">
        <v>481.78</v>
      </c>
      <c r="H12556">
        <v>914.67</v>
      </c>
      <c r="I12556">
        <v>0.24</v>
      </c>
      <c r="J12556">
        <v>4.0599999999999996</v>
      </c>
      <c r="K12556">
        <v>6.8</v>
      </c>
    </row>
    <row r="12557" spans="1:11" x14ac:dyDescent="0.25">
      <c r="A12557" s="1">
        <v>43040</v>
      </c>
      <c r="B12557" t="s">
        <v>137</v>
      </c>
      <c r="C12557">
        <v>1015.31</v>
      </c>
      <c r="D12557">
        <v>557.32000000000005</v>
      </c>
      <c r="E12557">
        <v>457.99</v>
      </c>
      <c r="F12557">
        <v>534.84</v>
      </c>
      <c r="G12557">
        <v>383.57</v>
      </c>
      <c r="H12557">
        <v>1133.52</v>
      </c>
      <c r="I12557">
        <v>0.19</v>
      </c>
      <c r="J12557">
        <v>4.6399999999999997</v>
      </c>
      <c r="K12557">
        <v>4.59</v>
      </c>
    </row>
    <row r="12558" spans="1:11" x14ac:dyDescent="0.25">
      <c r="A12558" s="1">
        <v>43040</v>
      </c>
      <c r="B12558" t="s">
        <v>138</v>
      </c>
      <c r="C12558">
        <v>1013.77</v>
      </c>
      <c r="D12558">
        <v>573.39</v>
      </c>
      <c r="E12558">
        <v>440.38</v>
      </c>
      <c r="F12558">
        <v>673.69</v>
      </c>
      <c r="G12558">
        <v>519.45000000000005</v>
      </c>
      <c r="H12558">
        <v>1159.94</v>
      </c>
      <c r="I12558">
        <v>0.42</v>
      </c>
      <c r="J12558">
        <v>2.59</v>
      </c>
      <c r="K12558">
        <v>5.77</v>
      </c>
    </row>
    <row r="12559" spans="1:11" x14ac:dyDescent="0.25">
      <c r="A12559" s="1">
        <v>43040</v>
      </c>
      <c r="B12559" t="s">
        <v>139</v>
      </c>
      <c r="C12559">
        <v>990.83</v>
      </c>
      <c r="D12559">
        <v>553.20000000000005</v>
      </c>
      <c r="E12559">
        <v>437.63</v>
      </c>
      <c r="F12559">
        <v>572.26</v>
      </c>
      <c r="G12559">
        <v>445.32</v>
      </c>
      <c r="H12559">
        <v>991.1</v>
      </c>
      <c r="I12559">
        <v>0.46</v>
      </c>
      <c r="J12559">
        <v>3.84</v>
      </c>
      <c r="K12559">
        <v>4.2699999999999996</v>
      </c>
    </row>
    <row r="12560" spans="1:11" x14ac:dyDescent="0.25">
      <c r="A12560" s="1">
        <v>43040</v>
      </c>
      <c r="B12560" t="s">
        <v>140</v>
      </c>
      <c r="C12560">
        <v>941.56</v>
      </c>
      <c r="D12560">
        <v>524.73</v>
      </c>
      <c r="E12560">
        <v>416.83</v>
      </c>
      <c r="F12560">
        <v>474.59</v>
      </c>
      <c r="G12560">
        <v>370.69</v>
      </c>
      <c r="H12560">
        <v>775.61</v>
      </c>
      <c r="I12560">
        <v>0.17</v>
      </c>
      <c r="J12560">
        <v>3.57</v>
      </c>
      <c r="K12560">
        <v>6.74</v>
      </c>
    </row>
    <row r="12561" spans="1:11" x14ac:dyDescent="0.25">
      <c r="A12561" s="1">
        <v>43040</v>
      </c>
      <c r="B12561" t="s">
        <v>141</v>
      </c>
      <c r="C12561">
        <v>1034.83</v>
      </c>
      <c r="D12561">
        <v>567.91</v>
      </c>
      <c r="E12561">
        <v>466.92</v>
      </c>
      <c r="F12561">
        <v>572.20000000000005</v>
      </c>
      <c r="G12561">
        <v>451.66</v>
      </c>
      <c r="H12561">
        <v>911.74</v>
      </c>
      <c r="I12561">
        <v>-0.03</v>
      </c>
      <c r="J12561">
        <v>4.04</v>
      </c>
      <c r="K12561">
        <v>4.1100000000000003</v>
      </c>
    </row>
    <row r="12562" spans="1:11" x14ac:dyDescent="0.25">
      <c r="A12562" s="1">
        <v>43040</v>
      </c>
      <c r="B12562" t="s">
        <v>142</v>
      </c>
      <c r="C12562">
        <v>971.01</v>
      </c>
      <c r="D12562">
        <v>515.75</v>
      </c>
      <c r="E12562">
        <v>455.26</v>
      </c>
      <c r="F12562">
        <v>519.16</v>
      </c>
      <c r="G12562">
        <v>384.35</v>
      </c>
      <c r="H12562">
        <v>909.33</v>
      </c>
      <c r="I12562">
        <v>1.31</v>
      </c>
      <c r="J12562">
        <v>3.82</v>
      </c>
      <c r="K12562">
        <v>4.24</v>
      </c>
    </row>
    <row r="12563" spans="1:11" x14ac:dyDescent="0.25">
      <c r="A12563" s="1">
        <v>43040</v>
      </c>
      <c r="B12563" t="s">
        <v>143</v>
      </c>
      <c r="C12563">
        <v>987.52</v>
      </c>
      <c r="D12563">
        <v>546.04</v>
      </c>
      <c r="E12563">
        <v>441.48</v>
      </c>
      <c r="F12563">
        <v>493.45</v>
      </c>
      <c r="G12563">
        <v>404.29</v>
      </c>
      <c r="H12563">
        <v>704.69</v>
      </c>
      <c r="I12563">
        <v>0.56999999999999995</v>
      </c>
      <c r="J12563">
        <v>4.62</v>
      </c>
      <c r="K12563">
        <v>4.82</v>
      </c>
    </row>
    <row r="12564" spans="1:11" x14ac:dyDescent="0.25">
      <c r="A12564" s="1">
        <v>43040</v>
      </c>
      <c r="B12564" t="s">
        <v>144</v>
      </c>
      <c r="C12564">
        <v>931.68</v>
      </c>
      <c r="D12564">
        <v>504.45</v>
      </c>
      <c r="E12564">
        <v>427.23</v>
      </c>
      <c r="F12564">
        <v>495.19</v>
      </c>
      <c r="G12564">
        <v>376.56</v>
      </c>
      <c r="H12564">
        <v>859.55</v>
      </c>
      <c r="I12564">
        <v>0.65</v>
      </c>
      <c r="J12564">
        <v>3.05</v>
      </c>
      <c r="K12564">
        <v>3.06</v>
      </c>
    </row>
    <row r="12565" spans="1:11" x14ac:dyDescent="0.25">
      <c r="A12565" s="1">
        <v>43040</v>
      </c>
      <c r="B12565" t="s">
        <v>145</v>
      </c>
      <c r="C12565">
        <v>984.43</v>
      </c>
      <c r="D12565">
        <v>506.08</v>
      </c>
      <c r="E12565">
        <v>478.35</v>
      </c>
      <c r="F12565">
        <v>521.05999999999995</v>
      </c>
      <c r="G12565">
        <v>408.93</v>
      </c>
      <c r="H12565">
        <v>781.85</v>
      </c>
      <c r="I12565">
        <v>0.44</v>
      </c>
      <c r="J12565">
        <v>5.05</v>
      </c>
      <c r="K12565">
        <v>4.5199999999999996</v>
      </c>
    </row>
    <row r="12566" spans="1:11" x14ac:dyDescent="0.25">
      <c r="A12566" s="1">
        <v>43040</v>
      </c>
      <c r="B12566" t="s">
        <v>146</v>
      </c>
      <c r="C12566">
        <v>1000.83</v>
      </c>
      <c r="D12566">
        <v>521.71</v>
      </c>
      <c r="E12566">
        <v>479.12</v>
      </c>
      <c r="F12566">
        <v>550.79999999999995</v>
      </c>
      <c r="G12566">
        <v>437.97</v>
      </c>
      <c r="H12566">
        <v>824.43</v>
      </c>
      <c r="I12566">
        <v>0.08</v>
      </c>
      <c r="J12566">
        <v>4.37</v>
      </c>
      <c r="K12566">
        <v>4.5599999999999996</v>
      </c>
    </row>
    <row r="12567" spans="1:11" x14ac:dyDescent="0.25">
      <c r="A12567" s="1">
        <v>43040</v>
      </c>
      <c r="B12567" t="s">
        <v>2</v>
      </c>
      <c r="C12567">
        <v>968.82</v>
      </c>
      <c r="D12567">
        <v>489.87</v>
      </c>
      <c r="E12567">
        <v>478.95</v>
      </c>
      <c r="F12567">
        <v>537.35</v>
      </c>
      <c r="G12567">
        <v>389.96</v>
      </c>
      <c r="H12567">
        <v>923.56</v>
      </c>
      <c r="I12567">
        <v>0.31</v>
      </c>
      <c r="J12567">
        <v>2.46</v>
      </c>
      <c r="K12567">
        <v>3.69</v>
      </c>
    </row>
    <row r="12568" spans="1:11" x14ac:dyDescent="0.25">
      <c r="A12568" s="1">
        <v>43040</v>
      </c>
      <c r="B12568" t="s">
        <v>147</v>
      </c>
      <c r="C12568">
        <v>1190.83</v>
      </c>
      <c r="D12568">
        <v>554.48</v>
      </c>
      <c r="E12568">
        <v>636.35</v>
      </c>
      <c r="F12568">
        <v>542.72</v>
      </c>
      <c r="G12568">
        <v>390.82</v>
      </c>
      <c r="H12568">
        <v>870.25</v>
      </c>
      <c r="I12568">
        <v>0.21</v>
      </c>
      <c r="J12568">
        <v>3.73</v>
      </c>
      <c r="K12568">
        <v>4.08</v>
      </c>
    </row>
    <row r="12569" spans="1:11" x14ac:dyDescent="0.25">
      <c r="A12569" s="1">
        <v>43040</v>
      </c>
      <c r="B12569" t="s">
        <v>148</v>
      </c>
      <c r="C12569">
        <v>1154.8</v>
      </c>
      <c r="D12569">
        <v>542.71</v>
      </c>
      <c r="E12569">
        <v>612.09</v>
      </c>
      <c r="F12569">
        <v>521.66999999999996</v>
      </c>
      <c r="G12569">
        <v>399.08</v>
      </c>
      <c r="H12569">
        <v>774.58</v>
      </c>
      <c r="I12569">
        <v>0.79</v>
      </c>
      <c r="J12569">
        <v>2.83</v>
      </c>
      <c r="K12569">
        <v>2.87</v>
      </c>
    </row>
    <row r="12570" spans="1:11" x14ac:dyDescent="0.25">
      <c r="A12570" s="1">
        <v>43040</v>
      </c>
      <c r="B12570" t="s">
        <v>149</v>
      </c>
      <c r="C12570">
        <v>1077.96</v>
      </c>
      <c r="D12570">
        <v>501.71</v>
      </c>
      <c r="E12570">
        <v>576.25</v>
      </c>
      <c r="F12570">
        <v>515.54999999999995</v>
      </c>
      <c r="G12570">
        <v>392.48</v>
      </c>
      <c r="H12570">
        <v>767.91</v>
      </c>
      <c r="I12570">
        <v>0.13</v>
      </c>
      <c r="J12570">
        <v>1.99</v>
      </c>
      <c r="K12570">
        <v>6.56</v>
      </c>
    </row>
    <row r="12571" spans="1:11" x14ac:dyDescent="0.25">
      <c r="A12571" s="1">
        <v>43040</v>
      </c>
      <c r="B12571" t="s">
        <v>150</v>
      </c>
      <c r="C12571">
        <v>1198.79</v>
      </c>
      <c r="D12571">
        <v>561.07000000000005</v>
      </c>
      <c r="E12571">
        <v>637.72</v>
      </c>
      <c r="F12571">
        <v>649.4</v>
      </c>
      <c r="G12571">
        <v>465.88</v>
      </c>
      <c r="H12571">
        <v>1060.79</v>
      </c>
      <c r="I12571">
        <v>0.19</v>
      </c>
      <c r="J12571">
        <v>5.78</v>
      </c>
      <c r="K12571">
        <v>6.05</v>
      </c>
    </row>
    <row r="12572" spans="1:11" x14ac:dyDescent="0.25">
      <c r="A12572" s="1">
        <v>43040</v>
      </c>
      <c r="B12572" t="s">
        <v>151</v>
      </c>
      <c r="C12572">
        <v>1056.26</v>
      </c>
      <c r="D12572">
        <v>569.80999999999995</v>
      </c>
      <c r="E12572">
        <v>486.45</v>
      </c>
      <c r="F12572">
        <v>479.5</v>
      </c>
      <c r="G12572">
        <v>368.08</v>
      </c>
      <c r="H12572">
        <v>787.66</v>
      </c>
      <c r="I12572">
        <v>0.32</v>
      </c>
      <c r="J12572">
        <v>3.28</v>
      </c>
      <c r="K12572">
        <v>3.35</v>
      </c>
    </row>
    <row r="12573" spans="1:11" x14ac:dyDescent="0.25">
      <c r="A12573" s="1">
        <v>43040</v>
      </c>
      <c r="B12573" t="s">
        <v>152</v>
      </c>
      <c r="C12573">
        <v>1063.1600000000001</v>
      </c>
      <c r="D12573">
        <v>589.86</v>
      </c>
      <c r="E12573">
        <v>473.3</v>
      </c>
      <c r="F12573">
        <v>499.88</v>
      </c>
      <c r="G12573">
        <v>408.21</v>
      </c>
      <c r="H12573">
        <v>728.27</v>
      </c>
      <c r="I12573">
        <v>0.66</v>
      </c>
      <c r="J12573">
        <v>4.53</v>
      </c>
      <c r="K12573">
        <v>4.96</v>
      </c>
    </row>
    <row r="12574" spans="1:11" x14ac:dyDescent="0.25">
      <c r="A12574" s="1">
        <v>43040</v>
      </c>
      <c r="B12574" t="s">
        <v>153</v>
      </c>
      <c r="C12574">
        <v>1079.28</v>
      </c>
      <c r="D12574">
        <v>574.39</v>
      </c>
      <c r="E12574">
        <v>504.89</v>
      </c>
      <c r="F12574">
        <v>615.78</v>
      </c>
      <c r="G12574">
        <v>502.18</v>
      </c>
      <c r="H12574">
        <v>865.48</v>
      </c>
      <c r="I12574">
        <v>1.71</v>
      </c>
      <c r="J12574">
        <v>3.23</v>
      </c>
      <c r="K12574">
        <v>2.79</v>
      </c>
    </row>
    <row r="12575" spans="1:11" x14ac:dyDescent="0.25">
      <c r="A12575" s="1">
        <v>43040</v>
      </c>
      <c r="B12575" t="s">
        <v>154</v>
      </c>
      <c r="C12575">
        <v>1067.3</v>
      </c>
      <c r="D12575">
        <v>581.34</v>
      </c>
      <c r="E12575">
        <v>485.96</v>
      </c>
      <c r="F12575">
        <v>563.78</v>
      </c>
      <c r="G12575">
        <v>449.76</v>
      </c>
      <c r="H12575">
        <v>882.81</v>
      </c>
      <c r="I12575">
        <v>0.47</v>
      </c>
      <c r="J12575">
        <v>4.9400000000000004</v>
      </c>
      <c r="K12575">
        <v>5</v>
      </c>
    </row>
    <row r="12576" spans="1:11" x14ac:dyDescent="0.25">
      <c r="A12576" s="1">
        <v>43040</v>
      </c>
      <c r="B12576" t="s">
        <v>155</v>
      </c>
      <c r="C12576">
        <v>1118.4000000000001</v>
      </c>
      <c r="D12576">
        <v>613.83000000000004</v>
      </c>
      <c r="E12576">
        <v>504.57</v>
      </c>
      <c r="F12576">
        <v>493.85</v>
      </c>
      <c r="G12576">
        <v>407.01</v>
      </c>
      <c r="H12576">
        <v>708.5</v>
      </c>
      <c r="I12576">
        <v>0.77</v>
      </c>
      <c r="J12576">
        <v>4.4000000000000004</v>
      </c>
      <c r="K12576">
        <v>6.72</v>
      </c>
    </row>
    <row r="12577" spans="1:11" x14ac:dyDescent="0.25">
      <c r="A12577" s="1">
        <v>43070</v>
      </c>
      <c r="B12577" t="s">
        <v>1</v>
      </c>
      <c r="C12577">
        <v>1066.68</v>
      </c>
      <c r="D12577">
        <v>544.97</v>
      </c>
      <c r="E12577">
        <v>521.71</v>
      </c>
      <c r="F12577">
        <v>533.96</v>
      </c>
      <c r="G12577">
        <v>412.86</v>
      </c>
      <c r="H12577">
        <v>823.45</v>
      </c>
      <c r="I12577">
        <v>0.18</v>
      </c>
      <c r="J12577">
        <v>3.82</v>
      </c>
      <c r="K12577">
        <v>3.82</v>
      </c>
    </row>
    <row r="12578" spans="1:11" x14ac:dyDescent="0.25">
      <c r="A12578" s="1">
        <v>43070</v>
      </c>
      <c r="B12578" t="s">
        <v>126</v>
      </c>
      <c r="C12578">
        <v>1065.6300000000001</v>
      </c>
      <c r="D12578">
        <v>579.04999999999995</v>
      </c>
      <c r="E12578">
        <v>486.58</v>
      </c>
      <c r="F12578">
        <v>530.95000000000005</v>
      </c>
      <c r="G12578">
        <v>427.86</v>
      </c>
      <c r="H12578">
        <v>784.56</v>
      </c>
      <c r="I12578">
        <v>-0.05</v>
      </c>
      <c r="J12578">
        <v>2.57</v>
      </c>
      <c r="K12578">
        <v>2.57</v>
      </c>
    </row>
    <row r="12579" spans="1:11" x14ac:dyDescent="0.25">
      <c r="A12579" s="1">
        <v>43070</v>
      </c>
      <c r="B12579" t="s">
        <v>127</v>
      </c>
      <c r="C12579">
        <v>991.97</v>
      </c>
      <c r="D12579">
        <v>534.76</v>
      </c>
      <c r="E12579">
        <v>457.21</v>
      </c>
      <c r="F12579">
        <v>535.83000000000004</v>
      </c>
      <c r="G12579">
        <v>412.64</v>
      </c>
      <c r="H12579">
        <v>884.37</v>
      </c>
      <c r="I12579">
        <v>0.32</v>
      </c>
      <c r="J12579">
        <v>4.5599999999999996</v>
      </c>
      <c r="K12579">
        <v>4.5599999999999996</v>
      </c>
    </row>
    <row r="12580" spans="1:11" x14ac:dyDescent="0.25">
      <c r="A12580" s="1">
        <v>43070</v>
      </c>
      <c r="B12580" t="s">
        <v>113</v>
      </c>
      <c r="C12580">
        <v>1111.8699999999999</v>
      </c>
      <c r="D12580">
        <v>536.97</v>
      </c>
      <c r="E12580">
        <v>574.9</v>
      </c>
      <c r="F12580">
        <v>532.17999999999995</v>
      </c>
      <c r="G12580">
        <v>407.5</v>
      </c>
      <c r="H12580">
        <v>802.53</v>
      </c>
      <c r="I12580">
        <v>0.16</v>
      </c>
      <c r="J12580">
        <v>3.56</v>
      </c>
      <c r="K12580">
        <v>3.56</v>
      </c>
    </row>
    <row r="12581" spans="1:11" x14ac:dyDescent="0.25">
      <c r="A12581" s="1">
        <v>43070</v>
      </c>
      <c r="B12581" t="s">
        <v>128</v>
      </c>
      <c r="C12581">
        <v>1105.3900000000001</v>
      </c>
      <c r="D12581">
        <v>537.53</v>
      </c>
      <c r="E12581">
        <v>567.86</v>
      </c>
      <c r="F12581">
        <v>528.63</v>
      </c>
      <c r="G12581">
        <v>399</v>
      </c>
      <c r="H12581">
        <v>830.51</v>
      </c>
      <c r="I12581">
        <v>0.13</v>
      </c>
      <c r="J12581">
        <v>3.53</v>
      </c>
      <c r="K12581">
        <v>3.53</v>
      </c>
    </row>
    <row r="12582" spans="1:11" x14ac:dyDescent="0.25">
      <c r="A12582" s="1">
        <v>43070</v>
      </c>
      <c r="B12582" t="s">
        <v>129</v>
      </c>
      <c r="C12582">
        <v>1083.05</v>
      </c>
      <c r="D12582">
        <v>589.11</v>
      </c>
      <c r="E12582">
        <v>493.94</v>
      </c>
      <c r="F12582">
        <v>552.95000000000005</v>
      </c>
      <c r="G12582">
        <v>448.79</v>
      </c>
      <c r="H12582">
        <v>815.36</v>
      </c>
      <c r="I12582">
        <v>0.11</v>
      </c>
      <c r="J12582">
        <v>4.37</v>
      </c>
      <c r="K12582">
        <v>4.37</v>
      </c>
    </row>
    <row r="12583" spans="1:11" x14ac:dyDescent="0.25">
      <c r="A12583" s="1">
        <v>43070</v>
      </c>
      <c r="B12583" t="s">
        <v>130</v>
      </c>
      <c r="C12583">
        <v>1110.8800000000001</v>
      </c>
      <c r="D12583">
        <v>614.76</v>
      </c>
      <c r="E12583">
        <v>496.12</v>
      </c>
      <c r="F12583">
        <v>619.34</v>
      </c>
      <c r="G12583">
        <v>468.12</v>
      </c>
      <c r="H12583">
        <v>1133.75</v>
      </c>
      <c r="I12583">
        <v>0.22</v>
      </c>
      <c r="J12583">
        <v>4.24</v>
      </c>
      <c r="K12583">
        <v>4.24</v>
      </c>
    </row>
    <row r="12584" spans="1:11" x14ac:dyDescent="0.25">
      <c r="A12584" s="1">
        <v>43070</v>
      </c>
      <c r="B12584" t="s">
        <v>131</v>
      </c>
      <c r="C12584">
        <v>1175.3</v>
      </c>
      <c r="D12584">
        <v>645.79</v>
      </c>
      <c r="E12584">
        <v>529.51</v>
      </c>
      <c r="F12584">
        <v>623.86</v>
      </c>
      <c r="G12584">
        <v>469.1</v>
      </c>
      <c r="H12584">
        <v>1090.42</v>
      </c>
      <c r="I12584">
        <v>0.3</v>
      </c>
      <c r="J12584">
        <v>4.26</v>
      </c>
      <c r="K12584">
        <v>4.26</v>
      </c>
    </row>
    <row r="12585" spans="1:11" x14ac:dyDescent="0.25">
      <c r="A12585" s="1">
        <v>43070</v>
      </c>
      <c r="B12585" t="s">
        <v>132</v>
      </c>
      <c r="C12585">
        <v>1031.1199999999999</v>
      </c>
      <c r="D12585">
        <v>563.91</v>
      </c>
      <c r="E12585">
        <v>467.21</v>
      </c>
      <c r="F12585">
        <v>504.84</v>
      </c>
      <c r="G12585">
        <v>416.31</v>
      </c>
      <c r="H12585">
        <v>704.47</v>
      </c>
      <c r="I12585">
        <v>-0.15</v>
      </c>
      <c r="J12585">
        <v>4.7300000000000004</v>
      </c>
      <c r="K12585">
        <v>4.7300000000000004</v>
      </c>
    </row>
    <row r="12586" spans="1:11" x14ac:dyDescent="0.25">
      <c r="A12586" s="1">
        <v>43070</v>
      </c>
      <c r="B12586" t="s">
        <v>133</v>
      </c>
      <c r="C12586">
        <v>1111.54</v>
      </c>
      <c r="D12586">
        <v>556.23</v>
      </c>
      <c r="E12586">
        <v>555.30999999999995</v>
      </c>
      <c r="F12586">
        <v>461.63</v>
      </c>
      <c r="G12586">
        <v>366.1</v>
      </c>
      <c r="H12586">
        <v>678.54</v>
      </c>
      <c r="I12586">
        <v>-0.05</v>
      </c>
      <c r="J12586">
        <v>2.31</v>
      </c>
      <c r="K12586">
        <v>2.31</v>
      </c>
    </row>
    <row r="12587" spans="1:11" x14ac:dyDescent="0.25">
      <c r="A12587" s="1">
        <v>43070</v>
      </c>
      <c r="B12587" t="s">
        <v>134</v>
      </c>
      <c r="C12587">
        <v>1047.55</v>
      </c>
      <c r="D12587">
        <v>566.51</v>
      </c>
      <c r="E12587">
        <v>481.04</v>
      </c>
      <c r="F12587">
        <v>502.13</v>
      </c>
      <c r="G12587">
        <v>421.7</v>
      </c>
      <c r="H12587">
        <v>669.2</v>
      </c>
      <c r="I12587">
        <v>-0.06</v>
      </c>
      <c r="J12587">
        <v>0.55000000000000004</v>
      </c>
      <c r="K12587">
        <v>0.55000000000000004</v>
      </c>
    </row>
    <row r="12588" spans="1:11" x14ac:dyDescent="0.25">
      <c r="A12588" s="1">
        <v>43070</v>
      </c>
      <c r="B12588" t="s">
        <v>135</v>
      </c>
      <c r="C12588">
        <v>1053.7</v>
      </c>
      <c r="D12588">
        <v>585.46</v>
      </c>
      <c r="E12588">
        <v>468.24</v>
      </c>
      <c r="F12588">
        <v>511.85</v>
      </c>
      <c r="G12588">
        <v>402.98</v>
      </c>
      <c r="H12588">
        <v>810.81</v>
      </c>
      <c r="I12588">
        <v>0.03</v>
      </c>
      <c r="J12588">
        <v>3.7</v>
      </c>
      <c r="K12588">
        <v>3.7</v>
      </c>
    </row>
    <row r="12589" spans="1:11" x14ac:dyDescent="0.25">
      <c r="A12589" s="1">
        <v>43070</v>
      </c>
      <c r="B12589" t="s">
        <v>136</v>
      </c>
      <c r="C12589">
        <v>1121.6600000000001</v>
      </c>
      <c r="D12589">
        <v>612.55999999999995</v>
      </c>
      <c r="E12589">
        <v>509.1</v>
      </c>
      <c r="F12589">
        <v>589.79999999999995</v>
      </c>
      <c r="G12589">
        <v>479.32</v>
      </c>
      <c r="H12589">
        <v>914.67</v>
      </c>
      <c r="I12589">
        <v>-0.28000000000000003</v>
      </c>
      <c r="J12589">
        <v>3.77</v>
      </c>
      <c r="K12589">
        <v>3.77</v>
      </c>
    </row>
    <row r="12590" spans="1:11" x14ac:dyDescent="0.25">
      <c r="A12590" s="1">
        <v>43070</v>
      </c>
      <c r="B12590" t="s">
        <v>137</v>
      </c>
      <c r="C12590">
        <v>1016.21</v>
      </c>
      <c r="D12590">
        <v>558.22</v>
      </c>
      <c r="E12590">
        <v>457.99</v>
      </c>
      <c r="F12590">
        <v>535.32000000000005</v>
      </c>
      <c r="G12590">
        <v>384.18</v>
      </c>
      <c r="H12590">
        <v>1133.52</v>
      </c>
      <c r="I12590">
        <v>0.09</v>
      </c>
      <c r="J12590">
        <v>4.7300000000000004</v>
      </c>
      <c r="K12590">
        <v>4.7300000000000004</v>
      </c>
    </row>
    <row r="12591" spans="1:11" x14ac:dyDescent="0.25">
      <c r="A12591" s="1">
        <v>43070</v>
      </c>
      <c r="B12591" t="s">
        <v>138</v>
      </c>
      <c r="C12591">
        <v>1013.74</v>
      </c>
      <c r="D12591">
        <v>573.35</v>
      </c>
      <c r="E12591">
        <v>440.39</v>
      </c>
      <c r="F12591">
        <v>673.69</v>
      </c>
      <c r="G12591">
        <v>519.39</v>
      </c>
      <c r="H12591">
        <v>1159.94</v>
      </c>
      <c r="I12591">
        <v>0</v>
      </c>
      <c r="J12591">
        <v>2.59</v>
      </c>
      <c r="K12591">
        <v>2.59</v>
      </c>
    </row>
    <row r="12592" spans="1:11" x14ac:dyDescent="0.25">
      <c r="A12592" s="1">
        <v>43070</v>
      </c>
      <c r="B12592" t="s">
        <v>139</v>
      </c>
      <c r="C12592">
        <v>993.49</v>
      </c>
      <c r="D12592">
        <v>555.86</v>
      </c>
      <c r="E12592">
        <v>437.63</v>
      </c>
      <c r="F12592">
        <v>573.79999999999995</v>
      </c>
      <c r="G12592">
        <v>447.46</v>
      </c>
      <c r="H12592">
        <v>991.1</v>
      </c>
      <c r="I12592">
        <v>0.27</v>
      </c>
      <c r="J12592">
        <v>4.12</v>
      </c>
      <c r="K12592">
        <v>4.12</v>
      </c>
    </row>
    <row r="12593" spans="1:11" x14ac:dyDescent="0.25">
      <c r="A12593" s="1">
        <v>43070</v>
      </c>
      <c r="B12593" t="s">
        <v>140</v>
      </c>
      <c r="C12593">
        <v>963.98</v>
      </c>
      <c r="D12593">
        <v>522.67999999999995</v>
      </c>
      <c r="E12593">
        <v>441.3</v>
      </c>
      <c r="F12593">
        <v>485.88</v>
      </c>
      <c r="G12593">
        <v>369.24</v>
      </c>
      <c r="H12593">
        <v>821.14</v>
      </c>
      <c r="I12593">
        <v>2.38</v>
      </c>
      <c r="J12593">
        <v>6.04</v>
      </c>
      <c r="K12593">
        <v>6.04</v>
      </c>
    </row>
    <row r="12594" spans="1:11" x14ac:dyDescent="0.25">
      <c r="A12594" s="1">
        <v>43070</v>
      </c>
      <c r="B12594" t="s">
        <v>141</v>
      </c>
      <c r="C12594">
        <v>1037.74</v>
      </c>
      <c r="D12594">
        <v>570.82000000000005</v>
      </c>
      <c r="E12594">
        <v>466.92</v>
      </c>
      <c r="F12594">
        <v>573.80999999999995</v>
      </c>
      <c r="G12594">
        <v>453.96</v>
      </c>
      <c r="H12594">
        <v>911.74</v>
      </c>
      <c r="I12594">
        <v>0.28000000000000003</v>
      </c>
      <c r="J12594">
        <v>4.33</v>
      </c>
      <c r="K12594">
        <v>4.33</v>
      </c>
    </row>
    <row r="12595" spans="1:11" x14ac:dyDescent="0.25">
      <c r="A12595" s="1">
        <v>43070</v>
      </c>
      <c r="B12595" t="s">
        <v>142</v>
      </c>
      <c r="C12595">
        <v>976.72</v>
      </c>
      <c r="D12595">
        <v>521.46</v>
      </c>
      <c r="E12595">
        <v>455.26</v>
      </c>
      <c r="F12595">
        <v>522.22</v>
      </c>
      <c r="G12595">
        <v>388.61</v>
      </c>
      <c r="H12595">
        <v>909.33</v>
      </c>
      <c r="I12595">
        <v>0.59</v>
      </c>
      <c r="J12595">
        <v>4.43</v>
      </c>
      <c r="K12595">
        <v>4.43</v>
      </c>
    </row>
    <row r="12596" spans="1:11" x14ac:dyDescent="0.25">
      <c r="A12596" s="1">
        <v>43070</v>
      </c>
      <c r="B12596" t="s">
        <v>143</v>
      </c>
      <c r="C12596">
        <v>987.64</v>
      </c>
      <c r="D12596">
        <v>546.16</v>
      </c>
      <c r="E12596">
        <v>441.48</v>
      </c>
      <c r="F12596">
        <v>493.5</v>
      </c>
      <c r="G12596">
        <v>404.37</v>
      </c>
      <c r="H12596">
        <v>704.69</v>
      </c>
      <c r="I12596">
        <v>0.01</v>
      </c>
      <c r="J12596">
        <v>4.63</v>
      </c>
      <c r="K12596">
        <v>4.63</v>
      </c>
    </row>
    <row r="12597" spans="1:11" x14ac:dyDescent="0.25">
      <c r="A12597" s="1">
        <v>43070</v>
      </c>
      <c r="B12597" t="s">
        <v>144</v>
      </c>
      <c r="C12597">
        <v>934.7</v>
      </c>
      <c r="D12597">
        <v>507.48</v>
      </c>
      <c r="E12597">
        <v>427.22</v>
      </c>
      <c r="F12597">
        <v>496.77</v>
      </c>
      <c r="G12597">
        <v>378.82</v>
      </c>
      <c r="H12597">
        <v>859.55</v>
      </c>
      <c r="I12597">
        <v>0.32</v>
      </c>
      <c r="J12597">
        <v>3.38</v>
      </c>
      <c r="K12597">
        <v>3.38</v>
      </c>
    </row>
    <row r="12598" spans="1:11" x14ac:dyDescent="0.25">
      <c r="A12598" s="1">
        <v>43070</v>
      </c>
      <c r="B12598" t="s">
        <v>145</v>
      </c>
      <c r="C12598">
        <v>984.88</v>
      </c>
      <c r="D12598">
        <v>505.63</v>
      </c>
      <c r="E12598">
        <v>479.25</v>
      </c>
      <c r="F12598">
        <v>521.32000000000005</v>
      </c>
      <c r="G12598">
        <v>408.57</v>
      </c>
      <c r="H12598">
        <v>783.34</v>
      </c>
      <c r="I12598">
        <v>0.05</v>
      </c>
      <c r="J12598">
        <v>5.0999999999999996</v>
      </c>
      <c r="K12598">
        <v>5.0999999999999996</v>
      </c>
    </row>
    <row r="12599" spans="1:11" x14ac:dyDescent="0.25">
      <c r="A12599" s="1">
        <v>43070</v>
      </c>
      <c r="B12599" t="s">
        <v>146</v>
      </c>
      <c r="C12599">
        <v>999.95</v>
      </c>
      <c r="D12599">
        <v>520.75</v>
      </c>
      <c r="E12599">
        <v>479.2</v>
      </c>
      <c r="F12599">
        <v>550.30999999999995</v>
      </c>
      <c r="G12599">
        <v>437.18</v>
      </c>
      <c r="H12599">
        <v>824.59</v>
      </c>
      <c r="I12599">
        <v>-0.09</v>
      </c>
      <c r="J12599">
        <v>4.28</v>
      </c>
      <c r="K12599">
        <v>4.28</v>
      </c>
    </row>
    <row r="12600" spans="1:11" x14ac:dyDescent="0.25">
      <c r="A12600" s="1">
        <v>43070</v>
      </c>
      <c r="B12600" t="s">
        <v>2</v>
      </c>
      <c r="C12600">
        <v>971.75</v>
      </c>
      <c r="D12600">
        <v>495.78</v>
      </c>
      <c r="E12600">
        <v>475.97</v>
      </c>
      <c r="F12600">
        <v>538.96</v>
      </c>
      <c r="G12600">
        <v>394.67</v>
      </c>
      <c r="H12600">
        <v>917.84</v>
      </c>
      <c r="I12600">
        <v>0.3</v>
      </c>
      <c r="J12600">
        <v>2.77</v>
      </c>
      <c r="K12600">
        <v>2.77</v>
      </c>
    </row>
    <row r="12601" spans="1:11" x14ac:dyDescent="0.25">
      <c r="A12601" s="1">
        <v>43070</v>
      </c>
      <c r="B12601" t="s">
        <v>147</v>
      </c>
      <c r="C12601">
        <v>1193.3599999999999</v>
      </c>
      <c r="D12601">
        <v>557.01</v>
      </c>
      <c r="E12601">
        <v>636.35</v>
      </c>
      <c r="F12601">
        <v>543.86</v>
      </c>
      <c r="G12601">
        <v>392.62</v>
      </c>
      <c r="H12601">
        <v>870.25</v>
      </c>
      <c r="I12601">
        <v>0.21</v>
      </c>
      <c r="J12601">
        <v>3.95</v>
      </c>
      <c r="K12601">
        <v>3.95</v>
      </c>
    </row>
    <row r="12602" spans="1:11" x14ac:dyDescent="0.25">
      <c r="A12602" s="1">
        <v>43070</v>
      </c>
      <c r="B12602" t="s">
        <v>148</v>
      </c>
      <c r="C12602">
        <v>1157.79</v>
      </c>
      <c r="D12602">
        <v>542.04</v>
      </c>
      <c r="E12602">
        <v>615.75</v>
      </c>
      <c r="F12602">
        <v>523.02</v>
      </c>
      <c r="G12602">
        <v>398.6</v>
      </c>
      <c r="H12602">
        <v>779.23</v>
      </c>
      <c r="I12602">
        <v>0.26</v>
      </c>
      <c r="J12602">
        <v>3.1</v>
      </c>
      <c r="K12602">
        <v>3.1</v>
      </c>
    </row>
    <row r="12603" spans="1:11" x14ac:dyDescent="0.25">
      <c r="A12603" s="1">
        <v>43070</v>
      </c>
      <c r="B12603" t="s">
        <v>149</v>
      </c>
      <c r="C12603">
        <v>1078.3499999999999</v>
      </c>
      <c r="D12603">
        <v>502.1</v>
      </c>
      <c r="E12603">
        <v>576.25</v>
      </c>
      <c r="F12603">
        <v>515.76</v>
      </c>
      <c r="G12603">
        <v>392.79</v>
      </c>
      <c r="H12603">
        <v>767.91</v>
      </c>
      <c r="I12603">
        <v>0.04</v>
      </c>
      <c r="J12603">
        <v>2.0299999999999998</v>
      </c>
      <c r="K12603">
        <v>2.0299999999999998</v>
      </c>
    </row>
    <row r="12604" spans="1:11" x14ac:dyDescent="0.25">
      <c r="A12604" s="1">
        <v>43070</v>
      </c>
      <c r="B12604" t="s">
        <v>150</v>
      </c>
      <c r="C12604">
        <v>1201.45</v>
      </c>
      <c r="D12604">
        <v>563.74</v>
      </c>
      <c r="E12604">
        <v>637.71</v>
      </c>
      <c r="F12604">
        <v>650.83000000000004</v>
      </c>
      <c r="G12604">
        <v>468.07</v>
      </c>
      <c r="H12604">
        <v>1060.79</v>
      </c>
      <c r="I12604">
        <v>0.22</v>
      </c>
      <c r="J12604">
        <v>6.01</v>
      </c>
      <c r="K12604">
        <v>6.01</v>
      </c>
    </row>
    <row r="12605" spans="1:11" x14ac:dyDescent="0.25">
      <c r="A12605" s="1">
        <v>43070</v>
      </c>
      <c r="B12605" t="s">
        <v>151</v>
      </c>
      <c r="C12605">
        <v>1058.21</v>
      </c>
      <c r="D12605">
        <v>571.76</v>
      </c>
      <c r="E12605">
        <v>486.45</v>
      </c>
      <c r="F12605">
        <v>480.37</v>
      </c>
      <c r="G12605">
        <v>369.33</v>
      </c>
      <c r="H12605">
        <v>787.66</v>
      </c>
      <c r="I12605">
        <v>0.18</v>
      </c>
      <c r="J12605">
        <v>3.47</v>
      </c>
      <c r="K12605">
        <v>3.47</v>
      </c>
    </row>
    <row r="12606" spans="1:11" x14ac:dyDescent="0.25">
      <c r="A12606" s="1">
        <v>43070</v>
      </c>
      <c r="B12606" t="s">
        <v>152</v>
      </c>
      <c r="C12606">
        <v>1060.03</v>
      </c>
      <c r="D12606">
        <v>586.73</v>
      </c>
      <c r="E12606">
        <v>473.3</v>
      </c>
      <c r="F12606">
        <v>498.43</v>
      </c>
      <c r="G12606">
        <v>406.04</v>
      </c>
      <c r="H12606">
        <v>728.27</v>
      </c>
      <c r="I12606">
        <v>-0.28999999999999998</v>
      </c>
      <c r="J12606">
        <v>4.2300000000000004</v>
      </c>
      <c r="K12606">
        <v>4.2300000000000004</v>
      </c>
    </row>
    <row r="12607" spans="1:11" x14ac:dyDescent="0.25">
      <c r="A12607" s="1">
        <v>43070</v>
      </c>
      <c r="B12607" t="s">
        <v>153</v>
      </c>
      <c r="C12607">
        <v>1079.1600000000001</v>
      </c>
      <c r="D12607">
        <v>574.27</v>
      </c>
      <c r="E12607">
        <v>504.89</v>
      </c>
      <c r="F12607">
        <v>615.72</v>
      </c>
      <c r="G12607">
        <v>502.08</v>
      </c>
      <c r="H12607">
        <v>865.48</v>
      </c>
      <c r="I12607">
        <v>-0.01</v>
      </c>
      <c r="J12607">
        <v>3.22</v>
      </c>
      <c r="K12607">
        <v>3.22</v>
      </c>
    </row>
    <row r="12608" spans="1:11" x14ac:dyDescent="0.25">
      <c r="A12608" s="1">
        <v>43070</v>
      </c>
      <c r="B12608" t="s">
        <v>154</v>
      </c>
      <c r="C12608">
        <v>1069.48</v>
      </c>
      <c r="D12608">
        <v>583.52</v>
      </c>
      <c r="E12608">
        <v>485.96</v>
      </c>
      <c r="F12608">
        <v>564.91</v>
      </c>
      <c r="G12608">
        <v>451.46</v>
      </c>
      <c r="H12608">
        <v>882.81</v>
      </c>
      <c r="I12608">
        <v>0.2</v>
      </c>
      <c r="J12608">
        <v>5.15</v>
      </c>
      <c r="K12608">
        <v>5.15</v>
      </c>
    </row>
    <row r="12609" spans="1:11" x14ac:dyDescent="0.25">
      <c r="A12609" s="1">
        <v>43070</v>
      </c>
      <c r="B12609" t="s">
        <v>155</v>
      </c>
      <c r="C12609">
        <v>1123.01</v>
      </c>
      <c r="D12609">
        <v>618.44000000000005</v>
      </c>
      <c r="E12609">
        <v>504.57</v>
      </c>
      <c r="F12609">
        <v>495.87</v>
      </c>
      <c r="G12609">
        <v>410.07</v>
      </c>
      <c r="H12609">
        <v>708.5</v>
      </c>
      <c r="I12609">
        <v>0.41</v>
      </c>
      <c r="J12609">
        <v>4.83</v>
      </c>
      <c r="K12609">
        <v>4.83</v>
      </c>
    </row>
    <row r="12610" spans="1:11" x14ac:dyDescent="0.25">
      <c r="A12610" s="1">
        <v>43101</v>
      </c>
      <c r="B12610" t="s">
        <v>1</v>
      </c>
      <c r="C12610">
        <v>1069.6099999999999</v>
      </c>
      <c r="D12610">
        <v>547.70000000000005</v>
      </c>
      <c r="E12610">
        <v>521.91</v>
      </c>
      <c r="F12610">
        <v>535.4</v>
      </c>
      <c r="G12610">
        <v>414.92</v>
      </c>
      <c r="H12610">
        <v>823.78</v>
      </c>
      <c r="I12610">
        <v>0.27</v>
      </c>
      <c r="J12610">
        <v>0.27</v>
      </c>
      <c r="K12610">
        <v>3.71</v>
      </c>
    </row>
    <row r="12611" spans="1:11" x14ac:dyDescent="0.25">
      <c r="A12611" s="1">
        <v>43101</v>
      </c>
      <c r="B12611" t="s">
        <v>126</v>
      </c>
      <c r="C12611">
        <v>1066.9100000000001</v>
      </c>
      <c r="D12611">
        <v>580.88</v>
      </c>
      <c r="E12611">
        <v>486.03</v>
      </c>
      <c r="F12611">
        <v>531.59</v>
      </c>
      <c r="G12611">
        <v>429.23</v>
      </c>
      <c r="H12611">
        <v>783.7</v>
      </c>
      <c r="I12611">
        <v>0.12</v>
      </c>
      <c r="J12611">
        <v>0.12</v>
      </c>
      <c r="K12611">
        <v>1.67</v>
      </c>
    </row>
    <row r="12612" spans="1:11" x14ac:dyDescent="0.25">
      <c r="A12612" s="1">
        <v>43101</v>
      </c>
      <c r="B12612" t="s">
        <v>127</v>
      </c>
      <c r="C12612">
        <v>994.66</v>
      </c>
      <c r="D12612">
        <v>536.88</v>
      </c>
      <c r="E12612">
        <v>457.78</v>
      </c>
      <c r="F12612">
        <v>537.28</v>
      </c>
      <c r="G12612">
        <v>414.29</v>
      </c>
      <c r="H12612">
        <v>885.44</v>
      </c>
      <c r="I12612">
        <v>0.27</v>
      </c>
      <c r="J12612">
        <v>0.27</v>
      </c>
      <c r="K12612">
        <v>4.21</v>
      </c>
    </row>
    <row r="12613" spans="1:11" x14ac:dyDescent="0.25">
      <c r="A12613" s="1">
        <v>43101</v>
      </c>
      <c r="B12613" t="s">
        <v>113</v>
      </c>
      <c r="C12613">
        <v>1116.94</v>
      </c>
      <c r="D12613">
        <v>542.1</v>
      </c>
      <c r="E12613">
        <v>574.84</v>
      </c>
      <c r="F12613">
        <v>534.62</v>
      </c>
      <c r="G12613">
        <v>411.42</v>
      </c>
      <c r="H12613">
        <v>802.45</v>
      </c>
      <c r="I12613">
        <v>0.46</v>
      </c>
      <c r="J12613">
        <v>0.46</v>
      </c>
      <c r="K12613">
        <v>3.81</v>
      </c>
    </row>
    <row r="12614" spans="1:11" x14ac:dyDescent="0.25">
      <c r="A12614" s="1">
        <v>43101</v>
      </c>
      <c r="B12614" t="s">
        <v>128</v>
      </c>
      <c r="C12614">
        <v>1106.8499999999999</v>
      </c>
      <c r="D12614">
        <v>538.22</v>
      </c>
      <c r="E12614">
        <v>568.63</v>
      </c>
      <c r="F12614">
        <v>529.32000000000005</v>
      </c>
      <c r="G12614">
        <v>399.52</v>
      </c>
      <c r="H12614">
        <v>831.67</v>
      </c>
      <c r="I12614">
        <v>0.13</v>
      </c>
      <c r="J12614">
        <v>0.13</v>
      </c>
      <c r="K12614">
        <v>3.53</v>
      </c>
    </row>
    <row r="12615" spans="1:11" x14ac:dyDescent="0.25">
      <c r="A12615" s="1">
        <v>43101</v>
      </c>
      <c r="B12615" t="s">
        <v>129</v>
      </c>
      <c r="C12615">
        <v>1081.68</v>
      </c>
      <c r="D12615">
        <v>587.74</v>
      </c>
      <c r="E12615">
        <v>493.94</v>
      </c>
      <c r="F12615">
        <v>552.24</v>
      </c>
      <c r="G12615">
        <v>447.76</v>
      </c>
      <c r="H12615">
        <v>815.36</v>
      </c>
      <c r="I12615">
        <v>-0.13</v>
      </c>
      <c r="J12615">
        <v>-0.13</v>
      </c>
      <c r="K12615">
        <v>4.1100000000000003</v>
      </c>
    </row>
    <row r="12616" spans="1:11" x14ac:dyDescent="0.25">
      <c r="A12616" s="1">
        <v>43101</v>
      </c>
      <c r="B12616" t="s">
        <v>130</v>
      </c>
      <c r="C12616">
        <v>1110.92</v>
      </c>
      <c r="D12616">
        <v>614.79999999999995</v>
      </c>
      <c r="E12616">
        <v>496.12</v>
      </c>
      <c r="F12616">
        <v>619.34</v>
      </c>
      <c r="G12616">
        <v>468.17</v>
      </c>
      <c r="H12616">
        <v>1133.75</v>
      </c>
      <c r="I12616">
        <v>0</v>
      </c>
      <c r="J12616">
        <v>0</v>
      </c>
      <c r="K12616">
        <v>4.25</v>
      </c>
    </row>
    <row r="12617" spans="1:11" x14ac:dyDescent="0.25">
      <c r="A12617" s="1">
        <v>43101</v>
      </c>
      <c r="B12617" t="s">
        <v>131</v>
      </c>
      <c r="C12617">
        <v>1175.49</v>
      </c>
      <c r="D12617">
        <v>645.98</v>
      </c>
      <c r="E12617">
        <v>529.51</v>
      </c>
      <c r="F12617">
        <v>623.99</v>
      </c>
      <c r="G12617">
        <v>469.24</v>
      </c>
      <c r="H12617">
        <v>1090.42</v>
      </c>
      <c r="I12617">
        <v>0.02</v>
      </c>
      <c r="J12617">
        <v>0.02</v>
      </c>
      <c r="K12617">
        <v>4.26</v>
      </c>
    </row>
    <row r="12618" spans="1:11" x14ac:dyDescent="0.25">
      <c r="A12618" s="1">
        <v>43101</v>
      </c>
      <c r="B12618" t="s">
        <v>132</v>
      </c>
      <c r="C12618">
        <v>1033.8699999999999</v>
      </c>
      <c r="D12618">
        <v>568.96</v>
      </c>
      <c r="E12618">
        <v>464.91</v>
      </c>
      <c r="F12618">
        <v>506.21</v>
      </c>
      <c r="G12618">
        <v>420.06</v>
      </c>
      <c r="H12618">
        <v>701.02</v>
      </c>
      <c r="I12618">
        <v>0.27</v>
      </c>
      <c r="J12618">
        <v>0.27</v>
      </c>
      <c r="K12618">
        <v>1.32</v>
      </c>
    </row>
    <row r="12619" spans="1:11" x14ac:dyDescent="0.25">
      <c r="A12619" s="1">
        <v>43101</v>
      </c>
      <c r="B12619" t="s">
        <v>133</v>
      </c>
      <c r="C12619">
        <v>1112.78</v>
      </c>
      <c r="D12619">
        <v>557.47</v>
      </c>
      <c r="E12619">
        <v>555.30999999999995</v>
      </c>
      <c r="F12619">
        <v>462.14</v>
      </c>
      <c r="G12619">
        <v>366.9</v>
      </c>
      <c r="H12619">
        <v>678.54</v>
      </c>
      <c r="I12619">
        <v>0.11</v>
      </c>
      <c r="J12619">
        <v>0.11</v>
      </c>
      <c r="K12619">
        <v>1.94</v>
      </c>
    </row>
    <row r="12620" spans="1:11" x14ac:dyDescent="0.25">
      <c r="A12620" s="1">
        <v>43101</v>
      </c>
      <c r="B12620" t="s">
        <v>134</v>
      </c>
      <c r="C12620">
        <v>1047.56</v>
      </c>
      <c r="D12620">
        <v>566.52</v>
      </c>
      <c r="E12620">
        <v>481.04</v>
      </c>
      <c r="F12620">
        <v>502.13</v>
      </c>
      <c r="G12620">
        <v>421.7</v>
      </c>
      <c r="H12620">
        <v>669.2</v>
      </c>
      <c r="I12620">
        <v>0</v>
      </c>
      <c r="J12620">
        <v>0</v>
      </c>
      <c r="K12620">
        <v>0.76</v>
      </c>
    </row>
    <row r="12621" spans="1:11" x14ac:dyDescent="0.25">
      <c r="A12621" s="1">
        <v>43101</v>
      </c>
      <c r="B12621" t="s">
        <v>135</v>
      </c>
      <c r="C12621">
        <v>1062.33</v>
      </c>
      <c r="D12621">
        <v>594.09</v>
      </c>
      <c r="E12621">
        <v>468.24</v>
      </c>
      <c r="F12621">
        <v>516.04999999999995</v>
      </c>
      <c r="G12621">
        <v>408.95</v>
      </c>
      <c r="H12621">
        <v>810.81</v>
      </c>
      <c r="I12621">
        <v>0.82</v>
      </c>
      <c r="J12621">
        <v>0.82</v>
      </c>
      <c r="K12621">
        <v>1.34</v>
      </c>
    </row>
    <row r="12622" spans="1:11" x14ac:dyDescent="0.25">
      <c r="A12622" s="1">
        <v>43101</v>
      </c>
      <c r="B12622" t="s">
        <v>136</v>
      </c>
      <c r="C12622">
        <v>1120.81</v>
      </c>
      <c r="D12622">
        <v>611.71</v>
      </c>
      <c r="E12622">
        <v>509.1</v>
      </c>
      <c r="F12622">
        <v>589.33000000000004</v>
      </c>
      <c r="G12622">
        <v>478.65</v>
      </c>
      <c r="H12622">
        <v>914.67</v>
      </c>
      <c r="I12622">
        <v>-0.08</v>
      </c>
      <c r="J12622">
        <v>-0.08</v>
      </c>
      <c r="K12622">
        <v>3.12</v>
      </c>
    </row>
    <row r="12623" spans="1:11" x14ac:dyDescent="0.25">
      <c r="A12623" s="1">
        <v>43101</v>
      </c>
      <c r="B12623" t="s">
        <v>137</v>
      </c>
      <c r="C12623">
        <v>1017.52</v>
      </c>
      <c r="D12623">
        <v>559.53</v>
      </c>
      <c r="E12623">
        <v>457.99</v>
      </c>
      <c r="F12623">
        <v>536.02</v>
      </c>
      <c r="G12623">
        <v>385.07</v>
      </c>
      <c r="H12623">
        <v>1133.52</v>
      </c>
      <c r="I12623">
        <v>0.13</v>
      </c>
      <c r="J12623">
        <v>0.13</v>
      </c>
      <c r="K12623">
        <v>4.1900000000000004</v>
      </c>
    </row>
    <row r="12624" spans="1:11" x14ac:dyDescent="0.25">
      <c r="A12624" s="1">
        <v>43101</v>
      </c>
      <c r="B12624" t="s">
        <v>138</v>
      </c>
      <c r="C12624">
        <v>1017.99</v>
      </c>
      <c r="D12624">
        <v>576.01</v>
      </c>
      <c r="E12624">
        <v>441.98</v>
      </c>
      <c r="F12624">
        <v>676.52</v>
      </c>
      <c r="G12624">
        <v>521.78</v>
      </c>
      <c r="H12624">
        <v>1164.1199999999999</v>
      </c>
      <c r="I12624">
        <v>0.42</v>
      </c>
      <c r="J12624">
        <v>0.42</v>
      </c>
      <c r="K12624">
        <v>3.03</v>
      </c>
    </row>
    <row r="12625" spans="1:11" x14ac:dyDescent="0.25">
      <c r="A12625" s="1">
        <v>43101</v>
      </c>
      <c r="B12625" t="s">
        <v>139</v>
      </c>
      <c r="C12625">
        <v>993.97</v>
      </c>
      <c r="D12625">
        <v>556.34</v>
      </c>
      <c r="E12625">
        <v>437.63</v>
      </c>
      <c r="F12625">
        <v>574.09</v>
      </c>
      <c r="G12625">
        <v>447.86</v>
      </c>
      <c r="H12625">
        <v>991.1</v>
      </c>
      <c r="I12625">
        <v>0.05</v>
      </c>
      <c r="J12625">
        <v>0.05</v>
      </c>
      <c r="K12625">
        <v>3.95</v>
      </c>
    </row>
    <row r="12626" spans="1:11" x14ac:dyDescent="0.25">
      <c r="A12626" s="1">
        <v>43101</v>
      </c>
      <c r="B12626" t="s">
        <v>140</v>
      </c>
      <c r="C12626">
        <v>984.94</v>
      </c>
      <c r="D12626">
        <v>531.21</v>
      </c>
      <c r="E12626">
        <v>453.73</v>
      </c>
      <c r="F12626">
        <v>496.43</v>
      </c>
      <c r="G12626">
        <v>375.26</v>
      </c>
      <c r="H12626">
        <v>844.29</v>
      </c>
      <c r="I12626">
        <v>2.17</v>
      </c>
      <c r="J12626">
        <v>2.17</v>
      </c>
      <c r="K12626">
        <v>8.23</v>
      </c>
    </row>
    <row r="12627" spans="1:11" x14ac:dyDescent="0.25">
      <c r="A12627" s="1">
        <v>43101</v>
      </c>
      <c r="B12627" t="s">
        <v>141</v>
      </c>
      <c r="C12627">
        <v>1038.3599999999999</v>
      </c>
      <c r="D12627">
        <v>571.44000000000005</v>
      </c>
      <c r="E12627">
        <v>466.92</v>
      </c>
      <c r="F12627">
        <v>574.15</v>
      </c>
      <c r="G12627">
        <v>454.46</v>
      </c>
      <c r="H12627">
        <v>911.74</v>
      </c>
      <c r="I12627">
        <v>0.06</v>
      </c>
      <c r="J12627">
        <v>0.06</v>
      </c>
      <c r="K12627">
        <v>4.5599999999999996</v>
      </c>
    </row>
    <row r="12628" spans="1:11" x14ac:dyDescent="0.25">
      <c r="A12628" s="1">
        <v>43101</v>
      </c>
      <c r="B12628" t="s">
        <v>142</v>
      </c>
      <c r="C12628">
        <v>976.64</v>
      </c>
      <c r="D12628">
        <v>521.38</v>
      </c>
      <c r="E12628">
        <v>455.26</v>
      </c>
      <c r="F12628">
        <v>522.16999999999996</v>
      </c>
      <c r="G12628">
        <v>388.57</v>
      </c>
      <c r="H12628">
        <v>909.33</v>
      </c>
      <c r="I12628">
        <v>-0.01</v>
      </c>
      <c r="J12628">
        <v>-0.01</v>
      </c>
      <c r="K12628">
        <v>2.09</v>
      </c>
    </row>
    <row r="12629" spans="1:11" x14ac:dyDescent="0.25">
      <c r="A12629" s="1">
        <v>43101</v>
      </c>
      <c r="B12629" t="s">
        <v>143</v>
      </c>
      <c r="C12629">
        <v>990.86</v>
      </c>
      <c r="D12629">
        <v>549.38</v>
      </c>
      <c r="E12629">
        <v>441.48</v>
      </c>
      <c r="F12629">
        <v>495.13</v>
      </c>
      <c r="G12629">
        <v>406.75</v>
      </c>
      <c r="H12629">
        <v>704.69</v>
      </c>
      <c r="I12629">
        <v>0.33</v>
      </c>
      <c r="J12629">
        <v>0.33</v>
      </c>
      <c r="K12629">
        <v>5.25</v>
      </c>
    </row>
    <row r="12630" spans="1:11" x14ac:dyDescent="0.25">
      <c r="A12630" s="1">
        <v>43101</v>
      </c>
      <c r="B12630" t="s">
        <v>144</v>
      </c>
      <c r="C12630">
        <v>934.41</v>
      </c>
      <c r="D12630">
        <v>506.4</v>
      </c>
      <c r="E12630">
        <v>428.01</v>
      </c>
      <c r="F12630">
        <v>496.62</v>
      </c>
      <c r="G12630">
        <v>378.03</v>
      </c>
      <c r="H12630">
        <v>861.09</v>
      </c>
      <c r="I12630">
        <v>-0.03</v>
      </c>
      <c r="J12630">
        <v>-0.03</v>
      </c>
      <c r="K12630">
        <v>3.15</v>
      </c>
    </row>
    <row r="12631" spans="1:11" x14ac:dyDescent="0.25">
      <c r="A12631" s="1">
        <v>43101</v>
      </c>
      <c r="B12631" t="s">
        <v>145</v>
      </c>
      <c r="C12631">
        <v>988.1</v>
      </c>
      <c r="D12631">
        <v>509.59</v>
      </c>
      <c r="E12631">
        <v>478.51</v>
      </c>
      <c r="F12631">
        <v>523.04</v>
      </c>
      <c r="G12631">
        <v>411.75</v>
      </c>
      <c r="H12631">
        <v>782.08</v>
      </c>
      <c r="I12631">
        <v>0.33</v>
      </c>
      <c r="J12631">
        <v>0.33</v>
      </c>
      <c r="K12631">
        <v>5</v>
      </c>
    </row>
    <row r="12632" spans="1:11" x14ac:dyDescent="0.25">
      <c r="A12632" s="1">
        <v>43101</v>
      </c>
      <c r="B12632" t="s">
        <v>146</v>
      </c>
      <c r="C12632">
        <v>1000.89</v>
      </c>
      <c r="D12632">
        <v>521.77</v>
      </c>
      <c r="E12632">
        <v>479.12</v>
      </c>
      <c r="F12632">
        <v>550.79999999999995</v>
      </c>
      <c r="G12632">
        <v>438.05</v>
      </c>
      <c r="H12632">
        <v>824.43</v>
      </c>
      <c r="I12632">
        <v>0.09</v>
      </c>
      <c r="J12632">
        <v>0.09</v>
      </c>
      <c r="K12632">
        <v>4.3099999999999996</v>
      </c>
    </row>
    <row r="12633" spans="1:11" x14ac:dyDescent="0.25">
      <c r="A12633" s="1">
        <v>43101</v>
      </c>
      <c r="B12633" t="s">
        <v>2</v>
      </c>
      <c r="C12633">
        <v>975.59</v>
      </c>
      <c r="D12633">
        <v>500.67</v>
      </c>
      <c r="E12633">
        <v>474.92</v>
      </c>
      <c r="F12633">
        <v>541.11</v>
      </c>
      <c r="G12633">
        <v>398.58</v>
      </c>
      <c r="H12633">
        <v>915.82</v>
      </c>
      <c r="I12633">
        <v>0.4</v>
      </c>
      <c r="J12633">
        <v>0.4</v>
      </c>
      <c r="K12633">
        <v>3.19</v>
      </c>
    </row>
    <row r="12634" spans="1:11" x14ac:dyDescent="0.25">
      <c r="A12634" s="1">
        <v>43101</v>
      </c>
      <c r="B12634" t="s">
        <v>147</v>
      </c>
      <c r="C12634">
        <v>1196.49</v>
      </c>
      <c r="D12634">
        <v>560.14</v>
      </c>
      <c r="E12634">
        <v>636.35</v>
      </c>
      <c r="F12634">
        <v>545.28</v>
      </c>
      <c r="G12634">
        <v>394.82</v>
      </c>
      <c r="H12634">
        <v>870.25</v>
      </c>
      <c r="I12634">
        <v>0.26</v>
      </c>
      <c r="J12634">
        <v>0.26</v>
      </c>
      <c r="K12634">
        <v>4.13</v>
      </c>
    </row>
    <row r="12635" spans="1:11" x14ac:dyDescent="0.25">
      <c r="A12635" s="1">
        <v>43101</v>
      </c>
      <c r="B12635" t="s">
        <v>148</v>
      </c>
      <c r="C12635">
        <v>1166.18</v>
      </c>
      <c r="D12635">
        <v>550.42999999999995</v>
      </c>
      <c r="E12635">
        <v>615.75</v>
      </c>
      <c r="F12635">
        <v>526.79</v>
      </c>
      <c r="G12635">
        <v>404.78</v>
      </c>
      <c r="H12635">
        <v>779.23</v>
      </c>
      <c r="I12635">
        <v>0.72</v>
      </c>
      <c r="J12635">
        <v>0.72</v>
      </c>
      <c r="K12635">
        <v>3.47</v>
      </c>
    </row>
    <row r="12636" spans="1:11" x14ac:dyDescent="0.25">
      <c r="A12636" s="1">
        <v>43101</v>
      </c>
      <c r="B12636" t="s">
        <v>149</v>
      </c>
      <c r="C12636">
        <v>1081.29</v>
      </c>
      <c r="D12636">
        <v>503.38</v>
      </c>
      <c r="E12636">
        <v>577.91</v>
      </c>
      <c r="F12636">
        <v>517.15</v>
      </c>
      <c r="G12636">
        <v>393.77</v>
      </c>
      <c r="H12636">
        <v>770.14</v>
      </c>
      <c r="I12636">
        <v>0.27</v>
      </c>
      <c r="J12636">
        <v>0.27</v>
      </c>
      <c r="K12636">
        <v>2.1</v>
      </c>
    </row>
    <row r="12637" spans="1:11" x14ac:dyDescent="0.25">
      <c r="A12637" s="1">
        <v>43101</v>
      </c>
      <c r="B12637" t="s">
        <v>150</v>
      </c>
      <c r="C12637">
        <v>1200.6300000000001</v>
      </c>
      <c r="D12637">
        <v>562.91999999999996</v>
      </c>
      <c r="E12637">
        <v>637.71</v>
      </c>
      <c r="F12637">
        <v>650.38</v>
      </c>
      <c r="G12637">
        <v>467.37</v>
      </c>
      <c r="H12637">
        <v>1060.79</v>
      </c>
      <c r="I12637">
        <v>-7.0000000000000007E-2</v>
      </c>
      <c r="J12637">
        <v>-7.0000000000000007E-2</v>
      </c>
      <c r="K12637">
        <v>5.7</v>
      </c>
    </row>
    <row r="12638" spans="1:11" x14ac:dyDescent="0.25">
      <c r="A12638" s="1">
        <v>43101</v>
      </c>
      <c r="B12638" t="s">
        <v>151</v>
      </c>
      <c r="C12638">
        <v>1059.3699999999999</v>
      </c>
      <c r="D12638">
        <v>572.91999999999996</v>
      </c>
      <c r="E12638">
        <v>486.45</v>
      </c>
      <c r="F12638">
        <v>480.89</v>
      </c>
      <c r="G12638">
        <v>370.07</v>
      </c>
      <c r="H12638">
        <v>787.66</v>
      </c>
      <c r="I12638">
        <v>0.11</v>
      </c>
      <c r="J12638">
        <v>0.11</v>
      </c>
      <c r="K12638">
        <v>3.72</v>
      </c>
    </row>
    <row r="12639" spans="1:11" x14ac:dyDescent="0.25">
      <c r="A12639" s="1">
        <v>43101</v>
      </c>
      <c r="B12639" t="s">
        <v>152</v>
      </c>
      <c r="C12639">
        <v>1058.24</v>
      </c>
      <c r="D12639">
        <v>584.9</v>
      </c>
      <c r="E12639">
        <v>473.34</v>
      </c>
      <c r="F12639">
        <v>497.59</v>
      </c>
      <c r="G12639">
        <v>404.79</v>
      </c>
      <c r="H12639">
        <v>728.34</v>
      </c>
      <c r="I12639">
        <v>-0.17</v>
      </c>
      <c r="J12639">
        <v>-0.17</v>
      </c>
      <c r="K12639">
        <v>4.12</v>
      </c>
    </row>
    <row r="12640" spans="1:11" x14ac:dyDescent="0.25">
      <c r="A12640" s="1">
        <v>43101</v>
      </c>
      <c r="B12640" t="s">
        <v>153</v>
      </c>
      <c r="C12640">
        <v>1074.32</v>
      </c>
      <c r="D12640">
        <v>569.42999999999995</v>
      </c>
      <c r="E12640">
        <v>504.89</v>
      </c>
      <c r="F12640">
        <v>612.95000000000005</v>
      </c>
      <c r="G12640">
        <v>497.86</v>
      </c>
      <c r="H12640">
        <v>865.48</v>
      </c>
      <c r="I12640">
        <v>-0.45</v>
      </c>
      <c r="J12640">
        <v>-0.45</v>
      </c>
      <c r="K12640">
        <v>2.6</v>
      </c>
    </row>
    <row r="12641" spans="1:11" x14ac:dyDescent="0.25">
      <c r="A12641" s="1">
        <v>43101</v>
      </c>
      <c r="B12641" t="s">
        <v>154</v>
      </c>
      <c r="C12641">
        <v>1069.1500000000001</v>
      </c>
      <c r="D12641">
        <v>583.19000000000005</v>
      </c>
      <c r="E12641">
        <v>485.96</v>
      </c>
      <c r="F12641">
        <v>564.74</v>
      </c>
      <c r="G12641">
        <v>451.19</v>
      </c>
      <c r="H12641">
        <v>882.81</v>
      </c>
      <c r="I12641">
        <v>-0.03</v>
      </c>
      <c r="J12641">
        <v>-0.03</v>
      </c>
      <c r="K12641">
        <v>4.5599999999999996</v>
      </c>
    </row>
    <row r="12642" spans="1:11" x14ac:dyDescent="0.25">
      <c r="A12642" s="1">
        <v>43101</v>
      </c>
      <c r="B12642" t="s">
        <v>155</v>
      </c>
      <c r="C12642">
        <v>1125.1199999999999</v>
      </c>
      <c r="D12642">
        <v>620.54999999999995</v>
      </c>
      <c r="E12642">
        <v>504.57</v>
      </c>
      <c r="F12642">
        <v>496.81</v>
      </c>
      <c r="G12642">
        <v>411.46</v>
      </c>
      <c r="H12642">
        <v>708.5</v>
      </c>
      <c r="I12642">
        <v>0.19</v>
      </c>
      <c r="J12642">
        <v>0.19</v>
      </c>
      <c r="K12642">
        <v>5.39</v>
      </c>
    </row>
    <row r="12643" spans="1:11" x14ac:dyDescent="0.25">
      <c r="A12643" s="1">
        <v>43132</v>
      </c>
      <c r="B12643" t="s">
        <v>1</v>
      </c>
      <c r="C12643">
        <v>1072.8699999999999</v>
      </c>
      <c r="D12643">
        <v>550.66</v>
      </c>
      <c r="E12643">
        <v>522.21</v>
      </c>
      <c r="F12643">
        <v>537.01</v>
      </c>
      <c r="G12643">
        <v>417.17</v>
      </c>
      <c r="H12643">
        <v>824.28</v>
      </c>
      <c r="I12643">
        <v>0.3</v>
      </c>
      <c r="J12643">
        <v>0.56999999999999995</v>
      </c>
      <c r="K12643">
        <v>3.82</v>
      </c>
    </row>
    <row r="12644" spans="1:11" x14ac:dyDescent="0.25">
      <c r="A12644" s="1">
        <v>43132</v>
      </c>
      <c r="B12644" t="s">
        <v>126</v>
      </c>
      <c r="C12644">
        <v>1068.69</v>
      </c>
      <c r="D12644">
        <v>582.66</v>
      </c>
      <c r="E12644">
        <v>486.03</v>
      </c>
      <c r="F12644">
        <v>532.49</v>
      </c>
      <c r="G12644">
        <v>430.56</v>
      </c>
      <c r="H12644">
        <v>783.7</v>
      </c>
      <c r="I12644">
        <v>0.17</v>
      </c>
      <c r="J12644">
        <v>0.28999999999999998</v>
      </c>
      <c r="K12644">
        <v>1.71</v>
      </c>
    </row>
    <row r="12645" spans="1:11" x14ac:dyDescent="0.25">
      <c r="A12645" s="1">
        <v>43132</v>
      </c>
      <c r="B12645" t="s">
        <v>127</v>
      </c>
      <c r="C12645">
        <v>999.04</v>
      </c>
      <c r="D12645">
        <v>539.42999999999995</v>
      </c>
      <c r="E12645">
        <v>459.61</v>
      </c>
      <c r="F12645">
        <v>539.64</v>
      </c>
      <c r="G12645">
        <v>416.23</v>
      </c>
      <c r="H12645">
        <v>888.98</v>
      </c>
      <c r="I12645">
        <v>0.44</v>
      </c>
      <c r="J12645">
        <v>0.71</v>
      </c>
      <c r="K12645">
        <v>4.47</v>
      </c>
    </row>
    <row r="12646" spans="1:11" x14ac:dyDescent="0.25">
      <c r="A12646" s="1">
        <v>43132</v>
      </c>
      <c r="B12646" t="s">
        <v>113</v>
      </c>
      <c r="C12646">
        <v>1119.4000000000001</v>
      </c>
      <c r="D12646">
        <v>544.49</v>
      </c>
      <c r="E12646">
        <v>574.91</v>
      </c>
      <c r="F12646">
        <v>535.79999999999995</v>
      </c>
      <c r="G12646">
        <v>413.23</v>
      </c>
      <c r="H12646">
        <v>802.53</v>
      </c>
      <c r="I12646">
        <v>0.22</v>
      </c>
      <c r="J12646">
        <v>0.68</v>
      </c>
      <c r="K12646">
        <v>3.8</v>
      </c>
    </row>
    <row r="12647" spans="1:11" x14ac:dyDescent="0.25">
      <c r="A12647" s="1">
        <v>43132</v>
      </c>
      <c r="B12647" t="s">
        <v>128</v>
      </c>
      <c r="C12647">
        <v>1110.72</v>
      </c>
      <c r="D12647">
        <v>544.48</v>
      </c>
      <c r="E12647">
        <v>566.24</v>
      </c>
      <c r="F12647">
        <v>531.16999999999996</v>
      </c>
      <c r="G12647">
        <v>404.15</v>
      </c>
      <c r="H12647">
        <v>828.18</v>
      </c>
      <c r="I12647">
        <v>0.35</v>
      </c>
      <c r="J12647">
        <v>0.48</v>
      </c>
      <c r="K12647">
        <v>3.66</v>
      </c>
    </row>
    <row r="12648" spans="1:11" x14ac:dyDescent="0.25">
      <c r="A12648" s="1">
        <v>43132</v>
      </c>
      <c r="B12648" t="s">
        <v>129</v>
      </c>
      <c r="C12648">
        <v>1085.08</v>
      </c>
      <c r="D12648">
        <v>591.14</v>
      </c>
      <c r="E12648">
        <v>493.94</v>
      </c>
      <c r="F12648">
        <v>553.95000000000005</v>
      </c>
      <c r="G12648">
        <v>450.36</v>
      </c>
      <c r="H12648">
        <v>815.36</v>
      </c>
      <c r="I12648">
        <v>0.31</v>
      </c>
      <c r="J12648">
        <v>0.18</v>
      </c>
      <c r="K12648">
        <v>4.3899999999999997</v>
      </c>
    </row>
    <row r="12649" spans="1:11" x14ac:dyDescent="0.25">
      <c r="A12649" s="1">
        <v>43132</v>
      </c>
      <c r="B12649" t="s">
        <v>130</v>
      </c>
      <c r="C12649">
        <v>1112.3399999999999</v>
      </c>
      <c r="D12649">
        <v>616.22</v>
      </c>
      <c r="E12649">
        <v>496.12</v>
      </c>
      <c r="F12649">
        <v>620.15</v>
      </c>
      <c r="G12649">
        <v>469.24</v>
      </c>
      <c r="H12649">
        <v>1133.75</v>
      </c>
      <c r="I12649">
        <v>0.13</v>
      </c>
      <c r="J12649">
        <v>0.13</v>
      </c>
      <c r="K12649">
        <v>4.08</v>
      </c>
    </row>
    <row r="12650" spans="1:11" x14ac:dyDescent="0.25">
      <c r="A12650" s="1">
        <v>43132</v>
      </c>
      <c r="B12650" t="s">
        <v>131</v>
      </c>
      <c r="C12650">
        <v>1173.8699999999999</v>
      </c>
      <c r="D12650">
        <v>644.36</v>
      </c>
      <c r="E12650">
        <v>529.51</v>
      </c>
      <c r="F12650">
        <v>623.11</v>
      </c>
      <c r="G12650">
        <v>468.06</v>
      </c>
      <c r="H12650">
        <v>1090.42</v>
      </c>
      <c r="I12650">
        <v>-0.14000000000000001</v>
      </c>
      <c r="J12650">
        <v>-0.12</v>
      </c>
      <c r="K12650">
        <v>4.3</v>
      </c>
    </row>
    <row r="12651" spans="1:11" x14ac:dyDescent="0.25">
      <c r="A12651" s="1">
        <v>43132</v>
      </c>
      <c r="B12651" t="s">
        <v>132</v>
      </c>
      <c r="C12651">
        <v>1033.8499999999999</v>
      </c>
      <c r="D12651">
        <v>568.94000000000005</v>
      </c>
      <c r="E12651">
        <v>464.91</v>
      </c>
      <c r="F12651">
        <v>506.21</v>
      </c>
      <c r="G12651">
        <v>420.06</v>
      </c>
      <c r="H12651">
        <v>701.02</v>
      </c>
      <c r="I12651">
        <v>0</v>
      </c>
      <c r="J12651">
        <v>0.27</v>
      </c>
      <c r="K12651">
        <v>1.24</v>
      </c>
    </row>
    <row r="12652" spans="1:11" x14ac:dyDescent="0.25">
      <c r="A12652" s="1">
        <v>43132</v>
      </c>
      <c r="B12652" t="s">
        <v>133</v>
      </c>
      <c r="C12652">
        <v>1114.6600000000001</v>
      </c>
      <c r="D12652">
        <v>559.35</v>
      </c>
      <c r="E12652">
        <v>555.30999999999995</v>
      </c>
      <c r="F12652">
        <v>462.92</v>
      </c>
      <c r="G12652">
        <v>368.15</v>
      </c>
      <c r="H12652">
        <v>678.54</v>
      </c>
      <c r="I12652">
        <v>0.17</v>
      </c>
      <c r="J12652">
        <v>0.28000000000000003</v>
      </c>
      <c r="K12652">
        <v>2.33</v>
      </c>
    </row>
    <row r="12653" spans="1:11" x14ac:dyDescent="0.25">
      <c r="A12653" s="1">
        <v>43132</v>
      </c>
      <c r="B12653" t="s">
        <v>134</v>
      </c>
      <c r="C12653">
        <v>1051.1400000000001</v>
      </c>
      <c r="D12653">
        <v>570.1</v>
      </c>
      <c r="E12653">
        <v>481.04</v>
      </c>
      <c r="F12653">
        <v>503.84</v>
      </c>
      <c r="G12653">
        <v>424.36</v>
      </c>
      <c r="H12653">
        <v>669.2</v>
      </c>
      <c r="I12653">
        <v>0.34</v>
      </c>
      <c r="J12653">
        <v>0.34</v>
      </c>
      <c r="K12653">
        <v>0.92</v>
      </c>
    </row>
    <row r="12654" spans="1:11" x14ac:dyDescent="0.25">
      <c r="A12654" s="1">
        <v>43132</v>
      </c>
      <c r="B12654" t="s">
        <v>135</v>
      </c>
      <c r="C12654">
        <v>1063.8599999999999</v>
      </c>
      <c r="D12654">
        <v>595.62</v>
      </c>
      <c r="E12654">
        <v>468.24</v>
      </c>
      <c r="F12654">
        <v>516.77</v>
      </c>
      <c r="G12654">
        <v>410.01</v>
      </c>
      <c r="H12654">
        <v>810.81</v>
      </c>
      <c r="I12654">
        <v>0.14000000000000001</v>
      </c>
      <c r="J12654">
        <v>0.96</v>
      </c>
      <c r="K12654">
        <v>1.25</v>
      </c>
    </row>
    <row r="12655" spans="1:11" x14ac:dyDescent="0.25">
      <c r="A12655" s="1">
        <v>43132</v>
      </c>
      <c r="B12655" t="s">
        <v>136</v>
      </c>
      <c r="C12655">
        <v>1121.47</v>
      </c>
      <c r="D12655">
        <v>612.37</v>
      </c>
      <c r="E12655">
        <v>509.1</v>
      </c>
      <c r="F12655">
        <v>589.69000000000005</v>
      </c>
      <c r="G12655">
        <v>479.18</v>
      </c>
      <c r="H12655">
        <v>914.67</v>
      </c>
      <c r="I12655">
        <v>0.06</v>
      </c>
      <c r="J12655">
        <v>-0.02</v>
      </c>
      <c r="K12655">
        <v>2.95</v>
      </c>
    </row>
    <row r="12656" spans="1:11" x14ac:dyDescent="0.25">
      <c r="A12656" s="1">
        <v>43132</v>
      </c>
      <c r="B12656" t="s">
        <v>137</v>
      </c>
      <c r="C12656">
        <v>1021.67</v>
      </c>
      <c r="D12656">
        <v>563.67999999999995</v>
      </c>
      <c r="E12656">
        <v>457.99</v>
      </c>
      <c r="F12656">
        <v>538.22</v>
      </c>
      <c r="G12656">
        <v>387.92</v>
      </c>
      <c r="H12656">
        <v>1133.52</v>
      </c>
      <c r="I12656">
        <v>0.41</v>
      </c>
      <c r="J12656">
        <v>0.54</v>
      </c>
      <c r="K12656">
        <v>4.72</v>
      </c>
    </row>
    <row r="12657" spans="1:11" x14ac:dyDescent="0.25">
      <c r="A12657" s="1">
        <v>43132</v>
      </c>
      <c r="B12657" t="s">
        <v>138</v>
      </c>
      <c r="C12657">
        <v>1034.56</v>
      </c>
      <c r="D12657">
        <v>581.16</v>
      </c>
      <c r="E12657">
        <v>453.4</v>
      </c>
      <c r="F12657">
        <v>687.55</v>
      </c>
      <c r="G12657">
        <v>526.42999999999995</v>
      </c>
      <c r="H12657">
        <v>1194.1500000000001</v>
      </c>
      <c r="I12657">
        <v>1.63</v>
      </c>
      <c r="J12657">
        <v>2.06</v>
      </c>
      <c r="K12657">
        <v>4.25</v>
      </c>
    </row>
    <row r="12658" spans="1:11" x14ac:dyDescent="0.25">
      <c r="A12658" s="1">
        <v>43132</v>
      </c>
      <c r="B12658" t="s">
        <v>139</v>
      </c>
      <c r="C12658">
        <v>1002.9</v>
      </c>
      <c r="D12658">
        <v>556.9</v>
      </c>
      <c r="E12658">
        <v>446</v>
      </c>
      <c r="F12658">
        <v>579.26</v>
      </c>
      <c r="G12658">
        <v>448.31</v>
      </c>
      <c r="H12658">
        <v>1010.03</v>
      </c>
      <c r="I12658">
        <v>0.9</v>
      </c>
      <c r="J12658">
        <v>0.95</v>
      </c>
      <c r="K12658">
        <v>4.5999999999999996</v>
      </c>
    </row>
    <row r="12659" spans="1:11" x14ac:dyDescent="0.25">
      <c r="A12659" s="1">
        <v>43132</v>
      </c>
      <c r="B12659" t="s">
        <v>140</v>
      </c>
      <c r="C12659">
        <v>985.22</v>
      </c>
      <c r="D12659">
        <v>533.44000000000005</v>
      </c>
      <c r="E12659">
        <v>451.78</v>
      </c>
      <c r="F12659">
        <v>496.57</v>
      </c>
      <c r="G12659">
        <v>376.84</v>
      </c>
      <c r="H12659">
        <v>840.66</v>
      </c>
      <c r="I12659">
        <v>0.03</v>
      </c>
      <c r="J12659">
        <v>2.2000000000000002</v>
      </c>
      <c r="K12659">
        <v>7.55</v>
      </c>
    </row>
    <row r="12660" spans="1:11" x14ac:dyDescent="0.25">
      <c r="A12660" s="1">
        <v>43132</v>
      </c>
      <c r="B12660" t="s">
        <v>141</v>
      </c>
      <c r="C12660">
        <v>1039.2</v>
      </c>
      <c r="D12660">
        <v>572.28</v>
      </c>
      <c r="E12660">
        <v>466.92</v>
      </c>
      <c r="F12660">
        <v>574.61</v>
      </c>
      <c r="G12660">
        <v>455.15</v>
      </c>
      <c r="H12660">
        <v>911.74</v>
      </c>
      <c r="I12660">
        <v>0.08</v>
      </c>
      <c r="J12660">
        <v>0.14000000000000001</v>
      </c>
      <c r="K12660">
        <v>4.24</v>
      </c>
    </row>
    <row r="12661" spans="1:11" x14ac:dyDescent="0.25">
      <c r="A12661" s="1">
        <v>43132</v>
      </c>
      <c r="B12661" t="s">
        <v>142</v>
      </c>
      <c r="C12661">
        <v>981.31</v>
      </c>
      <c r="D12661">
        <v>526.04999999999995</v>
      </c>
      <c r="E12661">
        <v>455.26</v>
      </c>
      <c r="F12661">
        <v>524.67999999999995</v>
      </c>
      <c r="G12661">
        <v>392.07</v>
      </c>
      <c r="H12661">
        <v>909.33</v>
      </c>
      <c r="I12661">
        <v>0.48</v>
      </c>
      <c r="J12661">
        <v>0.47</v>
      </c>
      <c r="K12661">
        <v>2.52</v>
      </c>
    </row>
    <row r="12662" spans="1:11" x14ac:dyDescent="0.25">
      <c r="A12662" s="1">
        <v>43132</v>
      </c>
      <c r="B12662" t="s">
        <v>143</v>
      </c>
      <c r="C12662">
        <v>994.99</v>
      </c>
      <c r="D12662">
        <v>553.51</v>
      </c>
      <c r="E12662">
        <v>441.48</v>
      </c>
      <c r="F12662">
        <v>497.21</v>
      </c>
      <c r="G12662">
        <v>409.8</v>
      </c>
      <c r="H12662">
        <v>704.69</v>
      </c>
      <c r="I12662">
        <v>0.42</v>
      </c>
      <c r="J12662">
        <v>0.75</v>
      </c>
      <c r="K12662">
        <v>5.64</v>
      </c>
    </row>
    <row r="12663" spans="1:11" x14ac:dyDescent="0.25">
      <c r="A12663" s="1">
        <v>43132</v>
      </c>
      <c r="B12663" t="s">
        <v>144</v>
      </c>
      <c r="C12663">
        <v>932.94</v>
      </c>
      <c r="D12663">
        <v>504.93</v>
      </c>
      <c r="E12663">
        <v>428.01</v>
      </c>
      <c r="F12663">
        <v>495.83</v>
      </c>
      <c r="G12663">
        <v>376.93</v>
      </c>
      <c r="H12663">
        <v>861.09</v>
      </c>
      <c r="I12663">
        <v>-0.16</v>
      </c>
      <c r="J12663">
        <v>-0.19</v>
      </c>
      <c r="K12663">
        <v>2.67</v>
      </c>
    </row>
    <row r="12664" spans="1:11" x14ac:dyDescent="0.25">
      <c r="A12664" s="1">
        <v>43132</v>
      </c>
      <c r="B12664" t="s">
        <v>145</v>
      </c>
      <c r="C12664">
        <v>989.87</v>
      </c>
      <c r="D12664">
        <v>511.36</v>
      </c>
      <c r="E12664">
        <v>478.51</v>
      </c>
      <c r="F12664">
        <v>523.98</v>
      </c>
      <c r="G12664">
        <v>413.19</v>
      </c>
      <c r="H12664">
        <v>782.08</v>
      </c>
      <c r="I12664">
        <v>0.18</v>
      </c>
      <c r="J12664">
        <v>0.51</v>
      </c>
      <c r="K12664">
        <v>5</v>
      </c>
    </row>
    <row r="12665" spans="1:11" x14ac:dyDescent="0.25">
      <c r="A12665" s="1">
        <v>43132</v>
      </c>
      <c r="B12665" t="s">
        <v>146</v>
      </c>
      <c r="C12665">
        <v>1001.85</v>
      </c>
      <c r="D12665">
        <v>522.5</v>
      </c>
      <c r="E12665">
        <v>479.35</v>
      </c>
      <c r="F12665">
        <v>551.35</v>
      </c>
      <c r="G12665">
        <v>438.67</v>
      </c>
      <c r="H12665">
        <v>824.84</v>
      </c>
      <c r="I12665">
        <v>0.1</v>
      </c>
      <c r="J12665">
        <v>0.19</v>
      </c>
      <c r="K12665">
        <v>4.33</v>
      </c>
    </row>
    <row r="12666" spans="1:11" x14ac:dyDescent="0.25">
      <c r="A12666" s="1">
        <v>43132</v>
      </c>
      <c r="B12666" t="s">
        <v>2</v>
      </c>
      <c r="C12666">
        <v>979.75</v>
      </c>
      <c r="D12666">
        <v>504.61</v>
      </c>
      <c r="E12666">
        <v>475.14</v>
      </c>
      <c r="F12666">
        <v>543.44000000000005</v>
      </c>
      <c r="G12666">
        <v>401.73</v>
      </c>
      <c r="H12666">
        <v>916.27</v>
      </c>
      <c r="I12666">
        <v>0.43</v>
      </c>
      <c r="J12666">
        <v>0.83</v>
      </c>
      <c r="K12666">
        <v>3.21</v>
      </c>
    </row>
    <row r="12667" spans="1:11" x14ac:dyDescent="0.25">
      <c r="A12667" s="1">
        <v>43132</v>
      </c>
      <c r="B12667" t="s">
        <v>147</v>
      </c>
      <c r="C12667">
        <v>1196.17</v>
      </c>
      <c r="D12667">
        <v>559.82000000000005</v>
      </c>
      <c r="E12667">
        <v>636.35</v>
      </c>
      <c r="F12667">
        <v>545.11</v>
      </c>
      <c r="G12667">
        <v>394.58</v>
      </c>
      <c r="H12667">
        <v>870.25</v>
      </c>
      <c r="I12667">
        <v>-0.03</v>
      </c>
      <c r="J12667">
        <v>0.23</v>
      </c>
      <c r="K12667">
        <v>4.3</v>
      </c>
    </row>
    <row r="12668" spans="1:11" x14ac:dyDescent="0.25">
      <c r="A12668" s="1">
        <v>43132</v>
      </c>
      <c r="B12668" t="s">
        <v>148</v>
      </c>
      <c r="C12668">
        <v>1170.51</v>
      </c>
      <c r="D12668">
        <v>554.76</v>
      </c>
      <c r="E12668">
        <v>615.75</v>
      </c>
      <c r="F12668">
        <v>528.74</v>
      </c>
      <c r="G12668">
        <v>407.98</v>
      </c>
      <c r="H12668">
        <v>779.23</v>
      </c>
      <c r="I12668">
        <v>0.37</v>
      </c>
      <c r="J12668">
        <v>1.0900000000000001</v>
      </c>
      <c r="K12668">
        <v>3.37</v>
      </c>
    </row>
    <row r="12669" spans="1:11" x14ac:dyDescent="0.25">
      <c r="A12669" s="1">
        <v>43132</v>
      </c>
      <c r="B12669" t="s">
        <v>149</v>
      </c>
      <c r="C12669">
        <v>1082.6199999999999</v>
      </c>
      <c r="D12669">
        <v>504.71</v>
      </c>
      <c r="E12669">
        <v>577.91</v>
      </c>
      <c r="F12669">
        <v>517.77</v>
      </c>
      <c r="G12669">
        <v>394.84</v>
      </c>
      <c r="H12669">
        <v>770.14</v>
      </c>
      <c r="I12669">
        <v>0.12</v>
      </c>
      <c r="J12669">
        <v>0.39</v>
      </c>
      <c r="K12669">
        <v>2.21</v>
      </c>
    </row>
    <row r="12670" spans="1:11" x14ac:dyDescent="0.25">
      <c r="A12670" s="1">
        <v>43132</v>
      </c>
      <c r="B12670" t="s">
        <v>150</v>
      </c>
      <c r="C12670">
        <v>1207.52</v>
      </c>
      <c r="D12670">
        <v>569.80999999999995</v>
      </c>
      <c r="E12670">
        <v>637.71</v>
      </c>
      <c r="F12670">
        <v>654.08000000000004</v>
      </c>
      <c r="G12670">
        <v>473.07</v>
      </c>
      <c r="H12670">
        <v>1060.79</v>
      </c>
      <c r="I12670">
        <v>0.56999999999999995</v>
      </c>
      <c r="J12670">
        <v>0.5</v>
      </c>
      <c r="K12670">
        <v>5.75</v>
      </c>
    </row>
    <row r="12671" spans="1:11" x14ac:dyDescent="0.25">
      <c r="A12671" s="1">
        <v>43132</v>
      </c>
      <c r="B12671" t="s">
        <v>151</v>
      </c>
      <c r="C12671">
        <v>1064.5999999999999</v>
      </c>
      <c r="D12671">
        <v>586.83000000000004</v>
      </c>
      <c r="E12671">
        <v>477.77</v>
      </c>
      <c r="F12671">
        <v>483.25</v>
      </c>
      <c r="G12671">
        <v>379.06</v>
      </c>
      <c r="H12671">
        <v>773.64</v>
      </c>
      <c r="I12671">
        <v>0.49</v>
      </c>
      <c r="J12671">
        <v>0.6</v>
      </c>
      <c r="K12671">
        <v>3.95</v>
      </c>
    </row>
    <row r="12672" spans="1:11" x14ac:dyDescent="0.25">
      <c r="A12672" s="1">
        <v>43132</v>
      </c>
      <c r="B12672" t="s">
        <v>152</v>
      </c>
      <c r="C12672">
        <v>1059.6099999999999</v>
      </c>
      <c r="D12672">
        <v>586.27</v>
      </c>
      <c r="E12672">
        <v>473.34</v>
      </c>
      <c r="F12672">
        <v>498.23</v>
      </c>
      <c r="G12672">
        <v>405.72</v>
      </c>
      <c r="H12672">
        <v>728.34</v>
      </c>
      <c r="I12672">
        <v>0.13</v>
      </c>
      <c r="J12672">
        <v>-0.04</v>
      </c>
      <c r="K12672">
        <v>3.93</v>
      </c>
    </row>
    <row r="12673" spans="1:11" x14ac:dyDescent="0.25">
      <c r="A12673" s="1">
        <v>43132</v>
      </c>
      <c r="B12673" t="s">
        <v>153</v>
      </c>
      <c r="C12673">
        <v>1072.19</v>
      </c>
      <c r="D12673">
        <v>567.29999999999995</v>
      </c>
      <c r="E12673">
        <v>504.89</v>
      </c>
      <c r="F12673">
        <v>611.73</v>
      </c>
      <c r="G12673">
        <v>496.02</v>
      </c>
      <c r="H12673">
        <v>865.48</v>
      </c>
      <c r="I12673">
        <v>-0.2</v>
      </c>
      <c r="J12673">
        <v>-0.65</v>
      </c>
      <c r="K12673">
        <v>2.5099999999999998</v>
      </c>
    </row>
    <row r="12674" spans="1:11" x14ac:dyDescent="0.25">
      <c r="A12674" s="1">
        <v>43132</v>
      </c>
      <c r="B12674" t="s">
        <v>154</v>
      </c>
      <c r="C12674">
        <v>1076.22</v>
      </c>
      <c r="D12674">
        <v>590.26</v>
      </c>
      <c r="E12674">
        <v>485.96</v>
      </c>
      <c r="F12674">
        <v>568.46</v>
      </c>
      <c r="G12674">
        <v>456.65</v>
      </c>
      <c r="H12674">
        <v>882.81</v>
      </c>
      <c r="I12674">
        <v>0.66</v>
      </c>
      <c r="J12674">
        <v>0.63</v>
      </c>
      <c r="K12674">
        <v>5.36</v>
      </c>
    </row>
    <row r="12675" spans="1:11" x14ac:dyDescent="0.25">
      <c r="A12675" s="1">
        <v>43132</v>
      </c>
      <c r="B12675" t="s">
        <v>155</v>
      </c>
      <c r="C12675">
        <v>1132.19</v>
      </c>
      <c r="D12675">
        <v>627.62</v>
      </c>
      <c r="E12675">
        <v>504.57</v>
      </c>
      <c r="F12675">
        <v>499.94</v>
      </c>
      <c r="G12675">
        <v>416.15</v>
      </c>
      <c r="H12675">
        <v>708.5</v>
      </c>
      <c r="I12675">
        <v>0.63</v>
      </c>
      <c r="J12675">
        <v>0.82</v>
      </c>
      <c r="K12675">
        <v>5.8</v>
      </c>
    </row>
    <row r="12676" spans="1:11" x14ac:dyDescent="0.25">
      <c r="A12676" s="1">
        <v>43160</v>
      </c>
      <c r="B12676" t="s">
        <v>1</v>
      </c>
      <c r="C12676">
        <v>1074.4100000000001</v>
      </c>
      <c r="D12676">
        <v>553.35</v>
      </c>
      <c r="E12676">
        <v>521.05999999999995</v>
      </c>
      <c r="F12676">
        <v>537.76</v>
      </c>
      <c r="G12676">
        <v>419.21</v>
      </c>
      <c r="H12676">
        <v>822.46</v>
      </c>
      <c r="I12676">
        <v>0.14000000000000001</v>
      </c>
      <c r="J12676">
        <v>0.71</v>
      </c>
      <c r="K12676">
        <v>3.49</v>
      </c>
    </row>
    <row r="12677" spans="1:11" x14ac:dyDescent="0.25">
      <c r="A12677" s="1">
        <v>43160</v>
      </c>
      <c r="B12677" t="s">
        <v>126</v>
      </c>
      <c r="C12677">
        <v>1068.43</v>
      </c>
      <c r="D12677">
        <v>582.11</v>
      </c>
      <c r="E12677">
        <v>486.32</v>
      </c>
      <c r="F12677">
        <v>532.39</v>
      </c>
      <c r="G12677">
        <v>430.18</v>
      </c>
      <c r="H12677">
        <v>784.17</v>
      </c>
      <c r="I12677">
        <v>-0.02</v>
      </c>
      <c r="J12677">
        <v>0.27</v>
      </c>
      <c r="K12677">
        <v>1.54</v>
      </c>
    </row>
    <row r="12678" spans="1:11" x14ac:dyDescent="0.25">
      <c r="A12678" s="1">
        <v>43160</v>
      </c>
      <c r="B12678" t="s">
        <v>127</v>
      </c>
      <c r="C12678">
        <v>1002.21</v>
      </c>
      <c r="D12678">
        <v>543.88</v>
      </c>
      <c r="E12678">
        <v>458.33</v>
      </c>
      <c r="F12678">
        <v>541.37</v>
      </c>
      <c r="G12678">
        <v>419.65</v>
      </c>
      <c r="H12678">
        <v>886.49</v>
      </c>
      <c r="I12678">
        <v>0.32</v>
      </c>
      <c r="J12678">
        <v>1.03</v>
      </c>
      <c r="K12678">
        <v>4.3600000000000003</v>
      </c>
    </row>
    <row r="12679" spans="1:11" x14ac:dyDescent="0.25">
      <c r="A12679" s="1">
        <v>43160</v>
      </c>
      <c r="B12679" t="s">
        <v>113</v>
      </c>
      <c r="C12679">
        <v>1120.5</v>
      </c>
      <c r="D12679">
        <v>547.91999999999996</v>
      </c>
      <c r="E12679">
        <v>572.58000000000004</v>
      </c>
      <c r="F12679">
        <v>536.34</v>
      </c>
      <c r="G12679">
        <v>415.83</v>
      </c>
      <c r="H12679">
        <v>799.24</v>
      </c>
      <c r="I12679">
        <v>0.1</v>
      </c>
      <c r="J12679">
        <v>0.78</v>
      </c>
      <c r="K12679">
        <v>3.18</v>
      </c>
    </row>
    <row r="12680" spans="1:11" x14ac:dyDescent="0.25">
      <c r="A12680" s="1">
        <v>43160</v>
      </c>
      <c r="B12680" t="s">
        <v>128</v>
      </c>
      <c r="C12680">
        <v>1110.57</v>
      </c>
      <c r="D12680">
        <v>543.62</v>
      </c>
      <c r="E12680">
        <v>566.95000000000005</v>
      </c>
      <c r="F12680">
        <v>531.12</v>
      </c>
      <c r="G12680">
        <v>403.51</v>
      </c>
      <c r="H12680">
        <v>829.26</v>
      </c>
      <c r="I12680">
        <v>-0.01</v>
      </c>
      <c r="J12680">
        <v>0.47</v>
      </c>
      <c r="K12680">
        <v>3.41</v>
      </c>
    </row>
    <row r="12681" spans="1:11" x14ac:dyDescent="0.25">
      <c r="A12681" s="1">
        <v>43160</v>
      </c>
      <c r="B12681" t="s">
        <v>129</v>
      </c>
      <c r="C12681">
        <v>1086.8800000000001</v>
      </c>
      <c r="D12681">
        <v>592.78</v>
      </c>
      <c r="E12681">
        <v>494.1</v>
      </c>
      <c r="F12681">
        <v>554.89</v>
      </c>
      <c r="G12681">
        <v>451.62</v>
      </c>
      <c r="H12681">
        <v>815.6</v>
      </c>
      <c r="I12681">
        <v>0.17</v>
      </c>
      <c r="J12681">
        <v>0.35</v>
      </c>
      <c r="K12681">
        <v>4.3099999999999996</v>
      </c>
    </row>
    <row r="12682" spans="1:11" x14ac:dyDescent="0.25">
      <c r="A12682" s="1">
        <v>43160</v>
      </c>
      <c r="B12682" t="s">
        <v>130</v>
      </c>
      <c r="C12682">
        <v>1114.03</v>
      </c>
      <c r="D12682">
        <v>617.91</v>
      </c>
      <c r="E12682">
        <v>496.12</v>
      </c>
      <c r="F12682">
        <v>621.08000000000004</v>
      </c>
      <c r="G12682">
        <v>470.51</v>
      </c>
      <c r="H12682">
        <v>1133.75</v>
      </c>
      <c r="I12682">
        <v>0.15</v>
      </c>
      <c r="J12682">
        <v>0.28000000000000003</v>
      </c>
      <c r="K12682">
        <v>3.88</v>
      </c>
    </row>
    <row r="12683" spans="1:11" x14ac:dyDescent="0.25">
      <c r="A12683" s="1">
        <v>43160</v>
      </c>
      <c r="B12683" t="s">
        <v>131</v>
      </c>
      <c r="C12683">
        <v>1175.53</v>
      </c>
      <c r="D12683">
        <v>647.72</v>
      </c>
      <c r="E12683">
        <v>527.80999999999995</v>
      </c>
      <c r="F12683">
        <v>623.98</v>
      </c>
      <c r="G12683">
        <v>470.5</v>
      </c>
      <c r="H12683">
        <v>1086.93</v>
      </c>
      <c r="I12683">
        <v>0.14000000000000001</v>
      </c>
      <c r="J12683">
        <v>0.02</v>
      </c>
      <c r="K12683">
        <v>4.08</v>
      </c>
    </row>
    <row r="12684" spans="1:11" x14ac:dyDescent="0.25">
      <c r="A12684" s="1">
        <v>43160</v>
      </c>
      <c r="B12684" t="s">
        <v>132</v>
      </c>
      <c r="C12684">
        <v>1031.96</v>
      </c>
      <c r="D12684">
        <v>567.04999999999995</v>
      </c>
      <c r="E12684">
        <v>464.91</v>
      </c>
      <c r="F12684">
        <v>505.29</v>
      </c>
      <c r="G12684">
        <v>418.67</v>
      </c>
      <c r="H12684">
        <v>701.02</v>
      </c>
      <c r="I12684">
        <v>-0.18</v>
      </c>
      <c r="J12684">
        <v>0.09</v>
      </c>
      <c r="K12684">
        <v>0.6</v>
      </c>
    </row>
    <row r="12685" spans="1:11" x14ac:dyDescent="0.25">
      <c r="A12685" s="1">
        <v>43160</v>
      </c>
      <c r="B12685" t="s">
        <v>133</v>
      </c>
      <c r="C12685">
        <v>1114.1199999999999</v>
      </c>
      <c r="D12685">
        <v>558.80999999999995</v>
      </c>
      <c r="E12685">
        <v>555.30999999999995</v>
      </c>
      <c r="F12685">
        <v>462.69</v>
      </c>
      <c r="G12685">
        <v>367.78</v>
      </c>
      <c r="H12685">
        <v>678.54</v>
      </c>
      <c r="I12685">
        <v>-0.05</v>
      </c>
      <c r="J12685">
        <v>0.23</v>
      </c>
      <c r="K12685">
        <v>1.95</v>
      </c>
    </row>
    <row r="12686" spans="1:11" x14ac:dyDescent="0.25">
      <c r="A12686" s="1">
        <v>43160</v>
      </c>
      <c r="B12686" t="s">
        <v>134</v>
      </c>
      <c r="C12686">
        <v>1052.99</v>
      </c>
      <c r="D12686">
        <v>571.01</v>
      </c>
      <c r="E12686">
        <v>481.98</v>
      </c>
      <c r="F12686">
        <v>504.75</v>
      </c>
      <c r="G12686">
        <v>425.04</v>
      </c>
      <c r="H12686">
        <v>670.54</v>
      </c>
      <c r="I12686">
        <v>0.18</v>
      </c>
      <c r="J12686">
        <v>0.52</v>
      </c>
      <c r="K12686">
        <v>1.38</v>
      </c>
    </row>
    <row r="12687" spans="1:11" x14ac:dyDescent="0.25">
      <c r="A12687" s="1">
        <v>43160</v>
      </c>
      <c r="B12687" t="s">
        <v>135</v>
      </c>
      <c r="C12687">
        <v>1052.29</v>
      </c>
      <c r="D12687">
        <v>584.04999999999995</v>
      </c>
      <c r="E12687">
        <v>468.24</v>
      </c>
      <c r="F12687">
        <v>511.14</v>
      </c>
      <c r="G12687">
        <v>402.06</v>
      </c>
      <c r="H12687">
        <v>810.81</v>
      </c>
      <c r="I12687">
        <v>-1.0900000000000001</v>
      </c>
      <c r="J12687">
        <v>-0.14000000000000001</v>
      </c>
      <c r="K12687">
        <v>0.13</v>
      </c>
    </row>
    <row r="12688" spans="1:11" x14ac:dyDescent="0.25">
      <c r="A12688" s="1">
        <v>43160</v>
      </c>
      <c r="B12688" t="s">
        <v>136</v>
      </c>
      <c r="C12688">
        <v>1121.53</v>
      </c>
      <c r="D12688">
        <v>612.42999999999995</v>
      </c>
      <c r="E12688">
        <v>509.1</v>
      </c>
      <c r="F12688">
        <v>589.74</v>
      </c>
      <c r="G12688">
        <v>479.23</v>
      </c>
      <c r="H12688">
        <v>914.67</v>
      </c>
      <c r="I12688">
        <v>0.01</v>
      </c>
      <c r="J12688">
        <v>-0.01</v>
      </c>
      <c r="K12688">
        <v>1.8</v>
      </c>
    </row>
    <row r="12689" spans="1:11" x14ac:dyDescent="0.25">
      <c r="A12689" s="1">
        <v>43160</v>
      </c>
      <c r="B12689" t="s">
        <v>137</v>
      </c>
      <c r="C12689">
        <v>1025.08</v>
      </c>
      <c r="D12689">
        <v>567.1</v>
      </c>
      <c r="E12689">
        <v>457.98</v>
      </c>
      <c r="F12689">
        <v>539.99</v>
      </c>
      <c r="G12689">
        <v>390.28</v>
      </c>
      <c r="H12689">
        <v>1133.52</v>
      </c>
      <c r="I12689">
        <v>0.33</v>
      </c>
      <c r="J12689">
        <v>0.87</v>
      </c>
      <c r="K12689">
        <v>2.4900000000000002</v>
      </c>
    </row>
    <row r="12690" spans="1:11" x14ac:dyDescent="0.25">
      <c r="A12690" s="1">
        <v>43160</v>
      </c>
      <c r="B12690" t="s">
        <v>138</v>
      </c>
      <c r="C12690">
        <v>1038.56</v>
      </c>
      <c r="D12690">
        <v>585.16</v>
      </c>
      <c r="E12690">
        <v>453.4</v>
      </c>
      <c r="F12690">
        <v>690.23</v>
      </c>
      <c r="G12690">
        <v>530.05999999999995</v>
      </c>
      <c r="H12690">
        <v>1194.1500000000001</v>
      </c>
      <c r="I12690">
        <v>0.39</v>
      </c>
      <c r="J12690">
        <v>2.4500000000000002</v>
      </c>
      <c r="K12690">
        <v>4.34</v>
      </c>
    </row>
    <row r="12691" spans="1:11" x14ac:dyDescent="0.25">
      <c r="A12691" s="1">
        <v>43160</v>
      </c>
      <c r="B12691" t="s">
        <v>139</v>
      </c>
      <c r="C12691">
        <v>1005.05</v>
      </c>
      <c r="D12691">
        <v>567.42999999999995</v>
      </c>
      <c r="E12691">
        <v>437.62</v>
      </c>
      <c r="F12691">
        <v>580.47</v>
      </c>
      <c r="G12691">
        <v>456.78</v>
      </c>
      <c r="H12691">
        <v>991.04</v>
      </c>
      <c r="I12691">
        <v>0.21</v>
      </c>
      <c r="J12691">
        <v>1.1599999999999999</v>
      </c>
      <c r="K12691">
        <v>5.0199999999999996</v>
      </c>
    </row>
    <row r="12692" spans="1:11" x14ac:dyDescent="0.25">
      <c r="A12692" s="1">
        <v>43160</v>
      </c>
      <c r="B12692" t="s">
        <v>140</v>
      </c>
      <c r="C12692">
        <v>992.28</v>
      </c>
      <c r="D12692">
        <v>538.79999999999995</v>
      </c>
      <c r="E12692">
        <v>453.48</v>
      </c>
      <c r="F12692">
        <v>500.15</v>
      </c>
      <c r="G12692">
        <v>380.6</v>
      </c>
      <c r="H12692">
        <v>843.86</v>
      </c>
      <c r="I12692">
        <v>0.72</v>
      </c>
      <c r="J12692">
        <v>2.94</v>
      </c>
      <c r="K12692">
        <v>7.98</v>
      </c>
    </row>
    <row r="12693" spans="1:11" x14ac:dyDescent="0.25">
      <c r="A12693" s="1">
        <v>43160</v>
      </c>
      <c r="B12693" t="s">
        <v>141</v>
      </c>
      <c r="C12693">
        <v>1040.83</v>
      </c>
      <c r="D12693">
        <v>573.91</v>
      </c>
      <c r="E12693">
        <v>466.92</v>
      </c>
      <c r="F12693">
        <v>575.53</v>
      </c>
      <c r="G12693">
        <v>456.42</v>
      </c>
      <c r="H12693">
        <v>911.74</v>
      </c>
      <c r="I12693">
        <v>0.16</v>
      </c>
      <c r="J12693">
        <v>0.3</v>
      </c>
      <c r="K12693">
        <v>4.57</v>
      </c>
    </row>
    <row r="12694" spans="1:11" x14ac:dyDescent="0.25">
      <c r="A12694" s="1">
        <v>43160</v>
      </c>
      <c r="B12694" t="s">
        <v>142</v>
      </c>
      <c r="C12694">
        <v>987.27</v>
      </c>
      <c r="D12694">
        <v>532.01</v>
      </c>
      <c r="E12694">
        <v>455.26</v>
      </c>
      <c r="F12694">
        <v>527.88</v>
      </c>
      <c r="G12694">
        <v>396.5</v>
      </c>
      <c r="H12694">
        <v>909.33</v>
      </c>
      <c r="I12694">
        <v>0.61</v>
      </c>
      <c r="J12694">
        <v>1.08</v>
      </c>
      <c r="K12694">
        <v>3.16</v>
      </c>
    </row>
    <row r="12695" spans="1:11" x14ac:dyDescent="0.25">
      <c r="A12695" s="1">
        <v>43160</v>
      </c>
      <c r="B12695" t="s">
        <v>143</v>
      </c>
      <c r="C12695">
        <v>994.53</v>
      </c>
      <c r="D12695">
        <v>553.04999999999995</v>
      </c>
      <c r="E12695">
        <v>441.48</v>
      </c>
      <c r="F12695">
        <v>496.96</v>
      </c>
      <c r="G12695">
        <v>409.48</v>
      </c>
      <c r="H12695">
        <v>704.69</v>
      </c>
      <c r="I12695">
        <v>-0.05</v>
      </c>
      <c r="J12695">
        <v>0.7</v>
      </c>
      <c r="K12695">
        <v>5.16</v>
      </c>
    </row>
    <row r="12696" spans="1:11" x14ac:dyDescent="0.25">
      <c r="A12696" s="1">
        <v>43160</v>
      </c>
      <c r="B12696" t="s">
        <v>144</v>
      </c>
      <c r="C12696">
        <v>939.03</v>
      </c>
      <c r="D12696">
        <v>511.02</v>
      </c>
      <c r="E12696">
        <v>428.01</v>
      </c>
      <c r="F12696">
        <v>499.05</v>
      </c>
      <c r="G12696">
        <v>381.49</v>
      </c>
      <c r="H12696">
        <v>861.09</v>
      </c>
      <c r="I12696">
        <v>0.65</v>
      </c>
      <c r="J12696">
        <v>0.46</v>
      </c>
      <c r="K12696">
        <v>3.18</v>
      </c>
    </row>
    <row r="12697" spans="1:11" x14ac:dyDescent="0.25">
      <c r="A12697" s="1">
        <v>43160</v>
      </c>
      <c r="B12697" t="s">
        <v>145</v>
      </c>
      <c r="C12697">
        <v>991.64</v>
      </c>
      <c r="D12697">
        <v>513.13</v>
      </c>
      <c r="E12697">
        <v>478.51</v>
      </c>
      <c r="F12697">
        <v>524.91999999999996</v>
      </c>
      <c r="G12697">
        <v>414.64</v>
      </c>
      <c r="H12697">
        <v>782.08</v>
      </c>
      <c r="I12697">
        <v>0.18</v>
      </c>
      <c r="J12697">
        <v>0.69</v>
      </c>
      <c r="K12697">
        <v>4.9800000000000004</v>
      </c>
    </row>
    <row r="12698" spans="1:11" x14ac:dyDescent="0.25">
      <c r="A12698" s="1">
        <v>43160</v>
      </c>
      <c r="B12698" t="s">
        <v>146</v>
      </c>
      <c r="C12698">
        <v>1002.51</v>
      </c>
      <c r="D12698">
        <v>523.16</v>
      </c>
      <c r="E12698">
        <v>479.35</v>
      </c>
      <c r="F12698">
        <v>551.74</v>
      </c>
      <c r="G12698">
        <v>439.24</v>
      </c>
      <c r="H12698">
        <v>824.84</v>
      </c>
      <c r="I12698">
        <v>7.0000000000000007E-2</v>
      </c>
      <c r="J12698">
        <v>0.26</v>
      </c>
      <c r="K12698">
        <v>1.28</v>
      </c>
    </row>
    <row r="12699" spans="1:11" x14ac:dyDescent="0.25">
      <c r="A12699" s="1">
        <v>43160</v>
      </c>
      <c r="B12699" t="s">
        <v>2</v>
      </c>
      <c r="C12699">
        <v>979.24</v>
      </c>
      <c r="D12699">
        <v>504.1</v>
      </c>
      <c r="E12699">
        <v>475.14</v>
      </c>
      <c r="F12699">
        <v>543.16999999999996</v>
      </c>
      <c r="G12699">
        <v>401.33</v>
      </c>
      <c r="H12699">
        <v>916.27</v>
      </c>
      <c r="I12699">
        <v>-0.05</v>
      </c>
      <c r="J12699">
        <v>0.78</v>
      </c>
      <c r="K12699">
        <v>2.92</v>
      </c>
    </row>
    <row r="12700" spans="1:11" x14ac:dyDescent="0.25">
      <c r="A12700" s="1">
        <v>43160</v>
      </c>
      <c r="B12700" t="s">
        <v>147</v>
      </c>
      <c r="C12700">
        <v>1194.24</v>
      </c>
      <c r="D12700">
        <v>570.09</v>
      </c>
      <c r="E12700">
        <v>624.15</v>
      </c>
      <c r="F12700">
        <v>544.24</v>
      </c>
      <c r="G12700">
        <v>401.84</v>
      </c>
      <c r="H12700">
        <v>853.54</v>
      </c>
      <c r="I12700">
        <v>-0.16</v>
      </c>
      <c r="J12700">
        <v>7.0000000000000007E-2</v>
      </c>
      <c r="K12700">
        <v>4.2</v>
      </c>
    </row>
    <row r="12701" spans="1:11" x14ac:dyDescent="0.25">
      <c r="A12701" s="1">
        <v>43160</v>
      </c>
      <c r="B12701" t="s">
        <v>148</v>
      </c>
      <c r="C12701">
        <v>1173.22</v>
      </c>
      <c r="D12701">
        <v>557.46</v>
      </c>
      <c r="E12701">
        <v>615.76</v>
      </c>
      <c r="F12701">
        <v>529.95000000000005</v>
      </c>
      <c r="G12701">
        <v>409.98</v>
      </c>
      <c r="H12701">
        <v>779.23</v>
      </c>
      <c r="I12701">
        <v>0.23</v>
      </c>
      <c r="J12701">
        <v>1.33</v>
      </c>
      <c r="K12701">
        <v>3.78</v>
      </c>
    </row>
    <row r="12702" spans="1:11" x14ac:dyDescent="0.25">
      <c r="A12702" s="1">
        <v>43160</v>
      </c>
      <c r="B12702" t="s">
        <v>149</v>
      </c>
      <c r="C12702">
        <v>1080.04</v>
      </c>
      <c r="D12702">
        <v>502.13</v>
      </c>
      <c r="E12702">
        <v>577.91</v>
      </c>
      <c r="F12702">
        <v>516.53</v>
      </c>
      <c r="G12702">
        <v>392.82</v>
      </c>
      <c r="H12702">
        <v>770.14</v>
      </c>
      <c r="I12702">
        <v>-0.24</v>
      </c>
      <c r="J12702">
        <v>0.15</v>
      </c>
      <c r="K12702">
        <v>1.68</v>
      </c>
    </row>
    <row r="12703" spans="1:11" x14ac:dyDescent="0.25">
      <c r="A12703" s="1">
        <v>43160</v>
      </c>
      <c r="B12703" t="s">
        <v>150</v>
      </c>
      <c r="C12703">
        <v>1212.1500000000001</v>
      </c>
      <c r="D12703">
        <v>571.22</v>
      </c>
      <c r="E12703">
        <v>640.92999999999995</v>
      </c>
      <c r="F12703">
        <v>656.57</v>
      </c>
      <c r="G12703">
        <v>474.25</v>
      </c>
      <c r="H12703">
        <v>1066.0999999999999</v>
      </c>
      <c r="I12703">
        <v>0.38</v>
      </c>
      <c r="J12703">
        <v>0.88</v>
      </c>
      <c r="K12703">
        <v>6.11</v>
      </c>
    </row>
    <row r="12704" spans="1:11" x14ac:dyDescent="0.25">
      <c r="A12704" s="1">
        <v>43160</v>
      </c>
      <c r="B12704" t="s">
        <v>151</v>
      </c>
      <c r="C12704">
        <v>1063.9000000000001</v>
      </c>
      <c r="D12704">
        <v>586.66999999999996</v>
      </c>
      <c r="E12704">
        <v>477.23</v>
      </c>
      <c r="F12704">
        <v>482.91</v>
      </c>
      <c r="G12704">
        <v>378.94</v>
      </c>
      <c r="H12704">
        <v>772.79</v>
      </c>
      <c r="I12704">
        <v>-7.0000000000000007E-2</v>
      </c>
      <c r="J12704">
        <v>0.53</v>
      </c>
      <c r="K12704">
        <v>3.51</v>
      </c>
    </row>
    <row r="12705" spans="1:11" x14ac:dyDescent="0.25">
      <c r="A12705" s="1">
        <v>43160</v>
      </c>
      <c r="B12705" t="s">
        <v>152</v>
      </c>
      <c r="C12705">
        <v>1063.51</v>
      </c>
      <c r="D12705">
        <v>589.19000000000005</v>
      </c>
      <c r="E12705">
        <v>474.32</v>
      </c>
      <c r="F12705">
        <v>500.08</v>
      </c>
      <c r="G12705">
        <v>407.75</v>
      </c>
      <c r="H12705">
        <v>729.87</v>
      </c>
      <c r="I12705">
        <v>0.37</v>
      </c>
      <c r="J12705">
        <v>0.33</v>
      </c>
      <c r="K12705">
        <v>4.1500000000000004</v>
      </c>
    </row>
    <row r="12706" spans="1:11" x14ac:dyDescent="0.25">
      <c r="A12706" s="1">
        <v>43160</v>
      </c>
      <c r="B12706" t="s">
        <v>153</v>
      </c>
      <c r="C12706">
        <v>1075.05</v>
      </c>
      <c r="D12706">
        <v>570.16</v>
      </c>
      <c r="E12706">
        <v>504.89</v>
      </c>
      <c r="F12706">
        <v>613.38</v>
      </c>
      <c r="G12706">
        <v>498.5</v>
      </c>
      <c r="H12706">
        <v>865.48</v>
      </c>
      <c r="I12706">
        <v>0.27</v>
      </c>
      <c r="J12706">
        <v>-0.38</v>
      </c>
      <c r="K12706">
        <v>2.31</v>
      </c>
    </row>
    <row r="12707" spans="1:11" x14ac:dyDescent="0.25">
      <c r="A12707" s="1">
        <v>43160</v>
      </c>
      <c r="B12707" t="s">
        <v>154</v>
      </c>
      <c r="C12707">
        <v>1074.77</v>
      </c>
      <c r="D12707">
        <v>588.80999999999995</v>
      </c>
      <c r="E12707">
        <v>485.96</v>
      </c>
      <c r="F12707">
        <v>567.72</v>
      </c>
      <c r="G12707">
        <v>455.51</v>
      </c>
      <c r="H12707">
        <v>882.81</v>
      </c>
      <c r="I12707">
        <v>-0.13</v>
      </c>
      <c r="J12707">
        <v>0.5</v>
      </c>
      <c r="K12707">
        <v>5.18</v>
      </c>
    </row>
    <row r="12708" spans="1:11" x14ac:dyDescent="0.25">
      <c r="A12708" s="1">
        <v>43160</v>
      </c>
      <c r="B12708" t="s">
        <v>155</v>
      </c>
      <c r="C12708">
        <v>1135.6600000000001</v>
      </c>
      <c r="D12708">
        <v>631.09</v>
      </c>
      <c r="E12708">
        <v>504.57</v>
      </c>
      <c r="F12708">
        <v>501.49</v>
      </c>
      <c r="G12708">
        <v>418.44</v>
      </c>
      <c r="H12708">
        <v>708.5</v>
      </c>
      <c r="I12708">
        <v>0.31</v>
      </c>
      <c r="J12708">
        <v>1.1299999999999999</v>
      </c>
      <c r="K12708">
        <v>5.82</v>
      </c>
    </row>
    <row r="12709" spans="1:11" x14ac:dyDescent="0.25">
      <c r="A12709" s="1">
        <v>43191</v>
      </c>
      <c r="B12709" t="s">
        <v>1</v>
      </c>
      <c r="C12709">
        <v>1077.1600000000001</v>
      </c>
      <c r="D12709">
        <v>554.15</v>
      </c>
      <c r="E12709">
        <v>523.01</v>
      </c>
      <c r="F12709">
        <v>539.16</v>
      </c>
      <c r="G12709">
        <v>419.8</v>
      </c>
      <c r="H12709">
        <v>825.51</v>
      </c>
      <c r="I12709">
        <v>0.26</v>
      </c>
      <c r="J12709">
        <v>0.97</v>
      </c>
      <c r="K12709">
        <v>3.61</v>
      </c>
    </row>
    <row r="12710" spans="1:11" x14ac:dyDescent="0.25">
      <c r="A12710" s="1">
        <v>43191</v>
      </c>
      <c r="B12710" t="s">
        <v>126</v>
      </c>
      <c r="C12710">
        <v>1069.19</v>
      </c>
      <c r="D12710">
        <v>583.04999999999995</v>
      </c>
      <c r="E12710">
        <v>486.14</v>
      </c>
      <c r="F12710">
        <v>532.76</v>
      </c>
      <c r="G12710">
        <v>430.86</v>
      </c>
      <c r="H12710">
        <v>783.85</v>
      </c>
      <c r="I12710">
        <v>7.0000000000000007E-2</v>
      </c>
      <c r="J12710">
        <v>0.34</v>
      </c>
      <c r="K12710">
        <v>1.6</v>
      </c>
    </row>
    <row r="12711" spans="1:11" x14ac:dyDescent="0.25">
      <c r="A12711" s="1">
        <v>43191</v>
      </c>
      <c r="B12711" t="s">
        <v>127</v>
      </c>
      <c r="C12711">
        <v>1003.77</v>
      </c>
      <c r="D12711">
        <v>545.42999999999995</v>
      </c>
      <c r="E12711">
        <v>458.34</v>
      </c>
      <c r="F12711">
        <v>542.23</v>
      </c>
      <c r="G12711">
        <v>420.82</v>
      </c>
      <c r="H12711">
        <v>886.49</v>
      </c>
      <c r="I12711">
        <v>0.16</v>
      </c>
      <c r="J12711">
        <v>1.2</v>
      </c>
      <c r="K12711">
        <v>4.04</v>
      </c>
    </row>
    <row r="12712" spans="1:11" x14ac:dyDescent="0.25">
      <c r="A12712" s="1">
        <v>43191</v>
      </c>
      <c r="B12712" t="s">
        <v>113</v>
      </c>
      <c r="C12712">
        <v>1123.96</v>
      </c>
      <c r="D12712">
        <v>546.98</v>
      </c>
      <c r="E12712">
        <v>576.98</v>
      </c>
      <c r="F12712">
        <v>538</v>
      </c>
      <c r="G12712">
        <v>415.12</v>
      </c>
      <c r="H12712">
        <v>805.4</v>
      </c>
      <c r="I12712">
        <v>0.31</v>
      </c>
      <c r="J12712">
        <v>1.0900000000000001</v>
      </c>
      <c r="K12712">
        <v>3.48</v>
      </c>
    </row>
    <row r="12713" spans="1:11" x14ac:dyDescent="0.25">
      <c r="A12713" s="1">
        <v>43191</v>
      </c>
      <c r="B12713" t="s">
        <v>128</v>
      </c>
      <c r="C12713">
        <v>1115.02</v>
      </c>
      <c r="D12713">
        <v>545.69000000000005</v>
      </c>
      <c r="E12713">
        <v>569.33000000000004</v>
      </c>
      <c r="F12713">
        <v>533.25</v>
      </c>
      <c r="G12713">
        <v>405.04</v>
      </c>
      <c r="H12713">
        <v>832.74</v>
      </c>
      <c r="I12713">
        <v>0.4</v>
      </c>
      <c r="J12713">
        <v>0.87</v>
      </c>
      <c r="K12713">
        <v>3.78</v>
      </c>
    </row>
    <row r="12714" spans="1:11" x14ac:dyDescent="0.25">
      <c r="A12714" s="1">
        <v>43191</v>
      </c>
      <c r="B12714" t="s">
        <v>129</v>
      </c>
      <c r="C12714">
        <v>1090.29</v>
      </c>
      <c r="D12714">
        <v>596.19000000000005</v>
      </c>
      <c r="E12714">
        <v>494.1</v>
      </c>
      <c r="F12714">
        <v>556.61</v>
      </c>
      <c r="G12714">
        <v>454.24</v>
      </c>
      <c r="H12714">
        <v>815.6</v>
      </c>
      <c r="I12714">
        <v>0.31</v>
      </c>
      <c r="J12714">
        <v>0.66</v>
      </c>
      <c r="K12714">
        <v>4.6100000000000003</v>
      </c>
    </row>
    <row r="12715" spans="1:11" x14ac:dyDescent="0.25">
      <c r="A12715" s="1">
        <v>43191</v>
      </c>
      <c r="B12715" t="s">
        <v>130</v>
      </c>
      <c r="C12715">
        <v>1117.69</v>
      </c>
      <c r="D12715">
        <v>621.57000000000005</v>
      </c>
      <c r="E12715">
        <v>496.12</v>
      </c>
      <c r="F12715">
        <v>623.13</v>
      </c>
      <c r="G12715">
        <v>473.29</v>
      </c>
      <c r="H12715">
        <v>1133.75</v>
      </c>
      <c r="I12715">
        <v>0.33</v>
      </c>
      <c r="J12715">
        <v>0.61</v>
      </c>
      <c r="K12715">
        <v>4.6100000000000003</v>
      </c>
    </row>
    <row r="12716" spans="1:11" x14ac:dyDescent="0.25">
      <c r="A12716" s="1">
        <v>43191</v>
      </c>
      <c r="B12716" t="s">
        <v>131</v>
      </c>
      <c r="C12716">
        <v>1177.75</v>
      </c>
      <c r="D12716">
        <v>648.24</v>
      </c>
      <c r="E12716">
        <v>529.51</v>
      </c>
      <c r="F12716">
        <v>625.16999999999996</v>
      </c>
      <c r="G12716">
        <v>470.87</v>
      </c>
      <c r="H12716">
        <v>1090.4100000000001</v>
      </c>
      <c r="I12716">
        <v>0.19</v>
      </c>
      <c r="J12716">
        <v>0.21</v>
      </c>
      <c r="K12716">
        <v>4.32</v>
      </c>
    </row>
    <row r="12717" spans="1:11" x14ac:dyDescent="0.25">
      <c r="A12717" s="1">
        <v>43191</v>
      </c>
      <c r="B12717" t="s">
        <v>132</v>
      </c>
      <c r="C12717">
        <v>1034.07</v>
      </c>
      <c r="D12717">
        <v>568.71</v>
      </c>
      <c r="E12717">
        <v>465.36</v>
      </c>
      <c r="F12717">
        <v>506.31</v>
      </c>
      <c r="G12717">
        <v>419.89</v>
      </c>
      <c r="H12717">
        <v>701.72</v>
      </c>
      <c r="I12717">
        <v>0.2</v>
      </c>
      <c r="J12717">
        <v>0.28999999999999998</v>
      </c>
      <c r="K12717">
        <v>0.41</v>
      </c>
    </row>
    <row r="12718" spans="1:11" x14ac:dyDescent="0.25">
      <c r="A12718" s="1">
        <v>43191</v>
      </c>
      <c r="B12718" t="s">
        <v>133</v>
      </c>
      <c r="C12718">
        <v>1117.82</v>
      </c>
      <c r="D12718">
        <v>562.51</v>
      </c>
      <c r="E12718">
        <v>555.30999999999995</v>
      </c>
      <c r="F12718">
        <v>464.22</v>
      </c>
      <c r="G12718">
        <v>370.21</v>
      </c>
      <c r="H12718">
        <v>678.54</v>
      </c>
      <c r="I12718">
        <v>0.33</v>
      </c>
      <c r="J12718">
        <v>0.56000000000000005</v>
      </c>
      <c r="K12718">
        <v>2.14</v>
      </c>
    </row>
    <row r="12719" spans="1:11" x14ac:dyDescent="0.25">
      <c r="A12719" s="1">
        <v>43191</v>
      </c>
      <c r="B12719" t="s">
        <v>134</v>
      </c>
      <c r="C12719">
        <v>1052.1500000000001</v>
      </c>
      <c r="D12719">
        <v>571.11</v>
      </c>
      <c r="E12719">
        <v>481.04</v>
      </c>
      <c r="F12719">
        <v>504.34</v>
      </c>
      <c r="G12719">
        <v>425.12</v>
      </c>
      <c r="H12719">
        <v>669.19</v>
      </c>
      <c r="I12719">
        <v>-0.08</v>
      </c>
      <c r="J12719">
        <v>0.44</v>
      </c>
      <c r="K12719">
        <v>1.43</v>
      </c>
    </row>
    <row r="12720" spans="1:11" x14ac:dyDescent="0.25">
      <c r="A12720" s="1">
        <v>43191</v>
      </c>
      <c r="B12720" t="s">
        <v>135</v>
      </c>
      <c r="C12720">
        <v>1052.67</v>
      </c>
      <c r="D12720">
        <v>584.42999999999995</v>
      </c>
      <c r="E12720">
        <v>468.24</v>
      </c>
      <c r="F12720">
        <v>511.34</v>
      </c>
      <c r="G12720">
        <v>402.3</v>
      </c>
      <c r="H12720">
        <v>810.81</v>
      </c>
      <c r="I12720">
        <v>0.04</v>
      </c>
      <c r="J12720">
        <v>-0.1</v>
      </c>
      <c r="K12720">
        <v>0.25</v>
      </c>
    </row>
    <row r="12721" spans="1:11" x14ac:dyDescent="0.25">
      <c r="A12721" s="1">
        <v>43191</v>
      </c>
      <c r="B12721" t="s">
        <v>136</v>
      </c>
      <c r="C12721">
        <v>1121.83</v>
      </c>
      <c r="D12721">
        <v>612.73</v>
      </c>
      <c r="E12721">
        <v>509.1</v>
      </c>
      <c r="F12721">
        <v>589.91999999999996</v>
      </c>
      <c r="G12721">
        <v>479.47</v>
      </c>
      <c r="H12721">
        <v>914.67</v>
      </c>
      <c r="I12721">
        <v>0.03</v>
      </c>
      <c r="J12721">
        <v>0.02</v>
      </c>
      <c r="K12721">
        <v>1.8</v>
      </c>
    </row>
    <row r="12722" spans="1:11" x14ac:dyDescent="0.25">
      <c r="A12722" s="1">
        <v>43191</v>
      </c>
      <c r="B12722" t="s">
        <v>137</v>
      </c>
      <c r="C12722">
        <v>1028.58</v>
      </c>
      <c r="D12722">
        <v>570.59</v>
      </c>
      <c r="E12722">
        <v>457.99</v>
      </c>
      <c r="F12722">
        <v>541.83000000000004</v>
      </c>
      <c r="G12722">
        <v>392.7</v>
      </c>
      <c r="H12722">
        <v>1133.52</v>
      </c>
      <c r="I12722">
        <v>0.34</v>
      </c>
      <c r="J12722">
        <v>1.22</v>
      </c>
      <c r="K12722">
        <v>2.5299999999999998</v>
      </c>
    </row>
    <row r="12723" spans="1:11" x14ac:dyDescent="0.25">
      <c r="A12723" s="1">
        <v>43191</v>
      </c>
      <c r="B12723" t="s">
        <v>138</v>
      </c>
      <c r="C12723">
        <v>1041.47</v>
      </c>
      <c r="D12723">
        <v>588.07000000000005</v>
      </c>
      <c r="E12723">
        <v>453.4</v>
      </c>
      <c r="F12723">
        <v>692.17</v>
      </c>
      <c r="G12723">
        <v>532.71</v>
      </c>
      <c r="H12723">
        <v>1194.1500000000001</v>
      </c>
      <c r="I12723">
        <v>0.28000000000000003</v>
      </c>
      <c r="J12723">
        <v>2.74</v>
      </c>
      <c r="K12723">
        <v>4.1500000000000004</v>
      </c>
    </row>
    <row r="12724" spans="1:11" x14ac:dyDescent="0.25">
      <c r="A12724" s="1">
        <v>43191</v>
      </c>
      <c r="B12724" t="s">
        <v>139</v>
      </c>
      <c r="C12724">
        <v>1008.69</v>
      </c>
      <c r="D12724">
        <v>571.07000000000005</v>
      </c>
      <c r="E12724">
        <v>437.62</v>
      </c>
      <c r="F12724">
        <v>582.55999999999995</v>
      </c>
      <c r="G12724">
        <v>459.71</v>
      </c>
      <c r="H12724">
        <v>991.04</v>
      </c>
      <c r="I12724">
        <v>0.36</v>
      </c>
      <c r="J12724">
        <v>1.53</v>
      </c>
      <c r="K12724">
        <v>5.38</v>
      </c>
    </row>
    <row r="12725" spans="1:11" x14ac:dyDescent="0.25">
      <c r="A12725" s="1">
        <v>43191</v>
      </c>
      <c r="B12725" t="s">
        <v>140</v>
      </c>
      <c r="C12725">
        <v>998.2</v>
      </c>
      <c r="D12725">
        <v>544.73</v>
      </c>
      <c r="E12725">
        <v>453.47</v>
      </c>
      <c r="F12725">
        <v>503.15</v>
      </c>
      <c r="G12725">
        <v>384.79</v>
      </c>
      <c r="H12725">
        <v>843.86</v>
      </c>
      <c r="I12725">
        <v>0.6</v>
      </c>
      <c r="J12725">
        <v>3.55</v>
      </c>
      <c r="K12725">
        <v>7.98</v>
      </c>
    </row>
    <row r="12726" spans="1:11" x14ac:dyDescent="0.25">
      <c r="A12726" s="1">
        <v>43191</v>
      </c>
      <c r="B12726" t="s">
        <v>141</v>
      </c>
      <c r="C12726">
        <v>1043.77</v>
      </c>
      <c r="D12726">
        <v>576.85</v>
      </c>
      <c r="E12726">
        <v>466.92</v>
      </c>
      <c r="F12726">
        <v>577.14</v>
      </c>
      <c r="G12726">
        <v>458.75</v>
      </c>
      <c r="H12726">
        <v>911.74</v>
      </c>
      <c r="I12726">
        <v>0.28000000000000003</v>
      </c>
      <c r="J12726">
        <v>0.57999999999999996</v>
      </c>
      <c r="K12726">
        <v>2.1800000000000002</v>
      </c>
    </row>
    <row r="12727" spans="1:11" x14ac:dyDescent="0.25">
      <c r="A12727" s="1">
        <v>43191</v>
      </c>
      <c r="B12727" t="s">
        <v>142</v>
      </c>
      <c r="C12727">
        <v>987.86</v>
      </c>
      <c r="D12727">
        <v>532.6</v>
      </c>
      <c r="E12727">
        <v>455.26</v>
      </c>
      <c r="F12727">
        <v>528.19000000000005</v>
      </c>
      <c r="G12727">
        <v>396.94</v>
      </c>
      <c r="H12727">
        <v>909.33</v>
      </c>
      <c r="I12727">
        <v>0.06</v>
      </c>
      <c r="J12727">
        <v>1.1399999999999999</v>
      </c>
      <c r="K12727">
        <v>3.22</v>
      </c>
    </row>
    <row r="12728" spans="1:11" x14ac:dyDescent="0.25">
      <c r="A12728" s="1">
        <v>43191</v>
      </c>
      <c r="B12728" t="s">
        <v>143</v>
      </c>
      <c r="C12728">
        <v>996.56</v>
      </c>
      <c r="D12728">
        <v>555.08000000000004</v>
      </c>
      <c r="E12728">
        <v>441.48</v>
      </c>
      <c r="F12728">
        <v>497.96</v>
      </c>
      <c r="G12728">
        <v>410.99</v>
      </c>
      <c r="H12728">
        <v>704.69</v>
      </c>
      <c r="I12728">
        <v>0.2</v>
      </c>
      <c r="J12728">
        <v>0.9</v>
      </c>
      <c r="K12728">
        <v>4.75</v>
      </c>
    </row>
    <row r="12729" spans="1:11" x14ac:dyDescent="0.25">
      <c r="A12729" s="1">
        <v>43191</v>
      </c>
      <c r="B12729" t="s">
        <v>144</v>
      </c>
      <c r="C12729">
        <v>942.11</v>
      </c>
      <c r="D12729">
        <v>513.6</v>
      </c>
      <c r="E12729">
        <v>428.51</v>
      </c>
      <c r="F12729">
        <v>500.7</v>
      </c>
      <c r="G12729">
        <v>383.44</v>
      </c>
      <c r="H12729">
        <v>862.13</v>
      </c>
      <c r="I12729">
        <v>0.33</v>
      </c>
      <c r="J12729">
        <v>0.79</v>
      </c>
      <c r="K12729">
        <v>3.48</v>
      </c>
    </row>
    <row r="12730" spans="1:11" x14ac:dyDescent="0.25">
      <c r="A12730" s="1">
        <v>43191</v>
      </c>
      <c r="B12730" t="s">
        <v>145</v>
      </c>
      <c r="C12730">
        <v>989.92</v>
      </c>
      <c r="D12730">
        <v>511.41</v>
      </c>
      <c r="E12730">
        <v>478.51</v>
      </c>
      <c r="F12730">
        <v>524.03</v>
      </c>
      <c r="G12730">
        <v>413.23</v>
      </c>
      <c r="H12730">
        <v>782.08</v>
      </c>
      <c r="I12730">
        <v>-0.17</v>
      </c>
      <c r="J12730">
        <v>0.52</v>
      </c>
      <c r="K12730">
        <v>4.25</v>
      </c>
    </row>
    <row r="12731" spans="1:11" x14ac:dyDescent="0.25">
      <c r="A12731" s="1">
        <v>43191</v>
      </c>
      <c r="B12731" t="s">
        <v>146</v>
      </c>
      <c r="C12731">
        <v>1016.92</v>
      </c>
      <c r="D12731">
        <v>523.28</v>
      </c>
      <c r="E12731">
        <v>493.64</v>
      </c>
      <c r="F12731">
        <v>559.67999999999995</v>
      </c>
      <c r="G12731">
        <v>439.33</v>
      </c>
      <c r="H12731">
        <v>849.42</v>
      </c>
      <c r="I12731">
        <v>1.44</v>
      </c>
      <c r="J12731">
        <v>1.7</v>
      </c>
      <c r="K12731">
        <v>2.8</v>
      </c>
    </row>
    <row r="12732" spans="1:11" x14ac:dyDescent="0.25">
      <c r="A12732" s="1">
        <v>43191</v>
      </c>
      <c r="B12732" t="s">
        <v>2</v>
      </c>
      <c r="C12732">
        <v>984.06</v>
      </c>
      <c r="D12732">
        <v>508.92</v>
      </c>
      <c r="E12732">
        <v>475.14</v>
      </c>
      <c r="F12732">
        <v>545.83000000000004</v>
      </c>
      <c r="G12732">
        <v>405.18</v>
      </c>
      <c r="H12732">
        <v>916.27</v>
      </c>
      <c r="I12732">
        <v>0.49</v>
      </c>
      <c r="J12732">
        <v>1.28</v>
      </c>
      <c r="K12732">
        <v>3.39</v>
      </c>
    </row>
    <row r="12733" spans="1:11" x14ac:dyDescent="0.25">
      <c r="A12733" s="1">
        <v>43191</v>
      </c>
      <c r="B12733" t="s">
        <v>147</v>
      </c>
      <c r="C12733">
        <v>1191.8499999999999</v>
      </c>
      <c r="D12733">
        <v>567.70000000000005</v>
      </c>
      <c r="E12733">
        <v>624.15</v>
      </c>
      <c r="F12733">
        <v>543.15</v>
      </c>
      <c r="G12733">
        <v>400.16</v>
      </c>
      <c r="H12733">
        <v>853.54</v>
      </c>
      <c r="I12733">
        <v>-0.2</v>
      </c>
      <c r="J12733">
        <v>-0.13</v>
      </c>
      <c r="K12733">
        <v>3.77</v>
      </c>
    </row>
    <row r="12734" spans="1:11" x14ac:dyDescent="0.25">
      <c r="A12734" s="1">
        <v>43191</v>
      </c>
      <c r="B12734" t="s">
        <v>148</v>
      </c>
      <c r="C12734">
        <v>1172.33</v>
      </c>
      <c r="D12734">
        <v>555.99</v>
      </c>
      <c r="E12734">
        <v>616.34</v>
      </c>
      <c r="F12734">
        <v>529.53</v>
      </c>
      <c r="G12734">
        <v>408.91</v>
      </c>
      <c r="H12734">
        <v>779.93</v>
      </c>
      <c r="I12734">
        <v>-0.08</v>
      </c>
      <c r="J12734">
        <v>1.24</v>
      </c>
      <c r="K12734">
        <v>3.72</v>
      </c>
    </row>
    <row r="12735" spans="1:11" x14ac:dyDescent="0.25">
      <c r="A12735" s="1">
        <v>43191</v>
      </c>
      <c r="B12735" t="s">
        <v>149</v>
      </c>
      <c r="C12735">
        <v>1085.6600000000001</v>
      </c>
      <c r="D12735">
        <v>507.75</v>
      </c>
      <c r="E12735">
        <v>577.91</v>
      </c>
      <c r="F12735">
        <v>519.21</v>
      </c>
      <c r="G12735">
        <v>397.22</v>
      </c>
      <c r="H12735">
        <v>770.14</v>
      </c>
      <c r="I12735">
        <v>0.52</v>
      </c>
      <c r="J12735">
        <v>0.67</v>
      </c>
      <c r="K12735">
        <v>2.4</v>
      </c>
    </row>
    <row r="12736" spans="1:11" x14ac:dyDescent="0.25">
      <c r="A12736" s="1">
        <v>43191</v>
      </c>
      <c r="B12736" t="s">
        <v>150</v>
      </c>
      <c r="C12736">
        <v>1211.98</v>
      </c>
      <c r="D12736">
        <v>571.04999999999995</v>
      </c>
      <c r="E12736">
        <v>640.92999999999995</v>
      </c>
      <c r="F12736">
        <v>656.5</v>
      </c>
      <c r="G12736">
        <v>474.11</v>
      </c>
      <c r="H12736">
        <v>1066.0999999999999</v>
      </c>
      <c r="I12736">
        <v>-0.01</v>
      </c>
      <c r="J12736">
        <v>0.87</v>
      </c>
      <c r="K12736">
        <v>5.73</v>
      </c>
    </row>
    <row r="12737" spans="1:11" x14ac:dyDescent="0.25">
      <c r="A12737" s="1">
        <v>43191</v>
      </c>
      <c r="B12737" t="s">
        <v>151</v>
      </c>
      <c r="C12737">
        <v>1070.8499999999999</v>
      </c>
      <c r="D12737">
        <v>584.94000000000005</v>
      </c>
      <c r="E12737">
        <v>485.91</v>
      </c>
      <c r="F12737">
        <v>486.05</v>
      </c>
      <c r="G12737">
        <v>377.85</v>
      </c>
      <c r="H12737">
        <v>786.85</v>
      </c>
      <c r="I12737">
        <v>0.65</v>
      </c>
      <c r="J12737">
        <v>1.18</v>
      </c>
      <c r="K12737">
        <v>4.0199999999999996</v>
      </c>
    </row>
    <row r="12738" spans="1:11" x14ac:dyDescent="0.25">
      <c r="A12738" s="1">
        <v>43191</v>
      </c>
      <c r="B12738" t="s">
        <v>152</v>
      </c>
      <c r="C12738">
        <v>1063.08</v>
      </c>
      <c r="D12738">
        <v>588.76</v>
      </c>
      <c r="E12738">
        <v>474.32</v>
      </c>
      <c r="F12738">
        <v>499.88</v>
      </c>
      <c r="G12738">
        <v>407.46</v>
      </c>
      <c r="H12738">
        <v>729.87</v>
      </c>
      <c r="I12738">
        <v>-0.04</v>
      </c>
      <c r="J12738">
        <v>0.28999999999999998</v>
      </c>
      <c r="K12738">
        <v>4.0999999999999996</v>
      </c>
    </row>
    <row r="12739" spans="1:11" x14ac:dyDescent="0.25">
      <c r="A12739" s="1">
        <v>43191</v>
      </c>
      <c r="B12739" t="s">
        <v>153</v>
      </c>
      <c r="C12739">
        <v>1074.8399999999999</v>
      </c>
      <c r="D12739">
        <v>569.95000000000005</v>
      </c>
      <c r="E12739">
        <v>504.89</v>
      </c>
      <c r="F12739">
        <v>613.26</v>
      </c>
      <c r="G12739">
        <v>498.3</v>
      </c>
      <c r="H12739">
        <v>865.48</v>
      </c>
      <c r="I12739">
        <v>-0.02</v>
      </c>
      <c r="J12739">
        <v>-0.4</v>
      </c>
      <c r="K12739">
        <v>2.38</v>
      </c>
    </row>
    <row r="12740" spans="1:11" x14ac:dyDescent="0.25">
      <c r="A12740" s="1">
        <v>43191</v>
      </c>
      <c r="B12740" t="s">
        <v>154</v>
      </c>
      <c r="C12740">
        <v>1082.24</v>
      </c>
      <c r="D12740">
        <v>596.28</v>
      </c>
      <c r="E12740">
        <v>485.96</v>
      </c>
      <c r="F12740">
        <v>571.70000000000005</v>
      </c>
      <c r="G12740">
        <v>461.3</v>
      </c>
      <c r="H12740">
        <v>882.81</v>
      </c>
      <c r="I12740">
        <v>0.7</v>
      </c>
      <c r="J12740">
        <v>1.2</v>
      </c>
      <c r="K12740">
        <v>5.69</v>
      </c>
    </row>
    <row r="12741" spans="1:11" x14ac:dyDescent="0.25">
      <c r="A12741" s="1">
        <v>43191</v>
      </c>
      <c r="B12741" t="s">
        <v>155</v>
      </c>
      <c r="C12741">
        <v>1140.8599999999999</v>
      </c>
      <c r="D12741">
        <v>636.29</v>
      </c>
      <c r="E12741">
        <v>504.57</v>
      </c>
      <c r="F12741">
        <v>503.8</v>
      </c>
      <c r="G12741">
        <v>421.87</v>
      </c>
      <c r="H12741">
        <v>708.5</v>
      </c>
      <c r="I12741">
        <v>0.46</v>
      </c>
      <c r="J12741">
        <v>1.6</v>
      </c>
      <c r="K12741">
        <v>6.41</v>
      </c>
    </row>
    <row r="12742" spans="1:11" x14ac:dyDescent="0.25">
      <c r="A12742" s="1">
        <v>43221</v>
      </c>
      <c r="B12742" t="s">
        <v>1</v>
      </c>
      <c r="C12742">
        <v>1083.1300000000001</v>
      </c>
      <c r="D12742">
        <v>555.64</v>
      </c>
      <c r="E12742">
        <v>527.49</v>
      </c>
      <c r="F12742">
        <v>542.12</v>
      </c>
      <c r="G12742">
        <v>420.93</v>
      </c>
      <c r="H12742">
        <v>832.61</v>
      </c>
      <c r="I12742">
        <v>0.55000000000000004</v>
      </c>
      <c r="J12742">
        <v>1.53</v>
      </c>
      <c r="K12742">
        <v>3.87</v>
      </c>
    </row>
    <row r="12743" spans="1:11" x14ac:dyDescent="0.25">
      <c r="A12743" s="1">
        <v>43221</v>
      </c>
      <c r="B12743" t="s">
        <v>126</v>
      </c>
      <c r="C12743">
        <v>1072.1600000000001</v>
      </c>
      <c r="D12743">
        <v>585.61</v>
      </c>
      <c r="E12743">
        <v>486.55</v>
      </c>
      <c r="F12743">
        <v>534.25</v>
      </c>
      <c r="G12743">
        <v>432.76</v>
      </c>
      <c r="H12743">
        <v>784.48</v>
      </c>
      <c r="I12743">
        <v>0.28000000000000003</v>
      </c>
      <c r="J12743">
        <v>0.62</v>
      </c>
      <c r="K12743">
        <v>2.0099999999999998</v>
      </c>
    </row>
    <row r="12744" spans="1:11" x14ac:dyDescent="0.25">
      <c r="A12744" s="1">
        <v>43221</v>
      </c>
      <c r="B12744" t="s">
        <v>127</v>
      </c>
      <c r="C12744">
        <v>1008.88</v>
      </c>
      <c r="D12744">
        <v>550.53</v>
      </c>
      <c r="E12744">
        <v>458.35</v>
      </c>
      <c r="F12744">
        <v>545</v>
      </c>
      <c r="G12744">
        <v>424.78</v>
      </c>
      <c r="H12744">
        <v>886.49</v>
      </c>
      <c r="I12744">
        <v>0.51</v>
      </c>
      <c r="J12744">
        <v>1.71</v>
      </c>
      <c r="K12744">
        <v>3.76</v>
      </c>
    </row>
    <row r="12745" spans="1:11" x14ac:dyDescent="0.25">
      <c r="A12745" s="1">
        <v>43221</v>
      </c>
      <c r="B12745" t="s">
        <v>113</v>
      </c>
      <c r="C12745">
        <v>1133.68</v>
      </c>
      <c r="D12745">
        <v>544.07000000000005</v>
      </c>
      <c r="E12745">
        <v>589.61</v>
      </c>
      <c r="F12745">
        <v>542.63</v>
      </c>
      <c r="G12745">
        <v>412.92</v>
      </c>
      <c r="H12745">
        <v>823.04</v>
      </c>
      <c r="I12745">
        <v>0.86</v>
      </c>
      <c r="J12745">
        <v>1.96</v>
      </c>
      <c r="K12745">
        <v>4.18</v>
      </c>
    </row>
    <row r="12746" spans="1:11" x14ac:dyDescent="0.25">
      <c r="A12746" s="1">
        <v>43221</v>
      </c>
      <c r="B12746" t="s">
        <v>128</v>
      </c>
      <c r="C12746">
        <v>1117.3399999999999</v>
      </c>
      <c r="D12746">
        <v>548.52</v>
      </c>
      <c r="E12746">
        <v>568.82000000000005</v>
      </c>
      <c r="F12746">
        <v>534.37</v>
      </c>
      <c r="G12746">
        <v>407.14</v>
      </c>
      <c r="H12746">
        <v>831.99</v>
      </c>
      <c r="I12746">
        <v>0.21</v>
      </c>
      <c r="J12746">
        <v>1.08</v>
      </c>
      <c r="K12746">
        <v>3.89</v>
      </c>
    </row>
    <row r="12747" spans="1:11" x14ac:dyDescent="0.25">
      <c r="A12747" s="1">
        <v>43221</v>
      </c>
      <c r="B12747" t="s">
        <v>129</v>
      </c>
      <c r="C12747">
        <v>1091.76</v>
      </c>
      <c r="D12747">
        <v>600.61</v>
      </c>
      <c r="E12747">
        <v>491.15</v>
      </c>
      <c r="F12747">
        <v>557.33000000000004</v>
      </c>
      <c r="G12747">
        <v>457.6</v>
      </c>
      <c r="H12747">
        <v>810.71</v>
      </c>
      <c r="I12747">
        <v>0.13</v>
      </c>
      <c r="J12747">
        <v>0.79</v>
      </c>
      <c r="K12747">
        <v>4.6900000000000004</v>
      </c>
    </row>
    <row r="12748" spans="1:11" x14ac:dyDescent="0.25">
      <c r="A12748" s="1">
        <v>43221</v>
      </c>
      <c r="B12748" t="s">
        <v>130</v>
      </c>
      <c r="C12748">
        <v>1116.3499999999999</v>
      </c>
      <c r="D12748">
        <v>620.23</v>
      </c>
      <c r="E12748">
        <v>496.12</v>
      </c>
      <c r="F12748">
        <v>622.38</v>
      </c>
      <c r="G12748">
        <v>472.25</v>
      </c>
      <c r="H12748">
        <v>1133.75</v>
      </c>
      <c r="I12748">
        <v>-0.12</v>
      </c>
      <c r="J12748">
        <v>0.49</v>
      </c>
      <c r="K12748">
        <v>4.8</v>
      </c>
    </row>
    <row r="12749" spans="1:11" x14ac:dyDescent="0.25">
      <c r="A12749" s="1">
        <v>43221</v>
      </c>
      <c r="B12749" t="s">
        <v>131</v>
      </c>
      <c r="C12749">
        <v>1175.47</v>
      </c>
      <c r="D12749">
        <v>645.96</v>
      </c>
      <c r="E12749">
        <v>529.51</v>
      </c>
      <c r="F12749">
        <v>623.98</v>
      </c>
      <c r="G12749">
        <v>469.23</v>
      </c>
      <c r="H12749">
        <v>1090.4100000000001</v>
      </c>
      <c r="I12749">
        <v>-0.19</v>
      </c>
      <c r="J12749">
        <v>0.02</v>
      </c>
      <c r="K12749">
        <v>4.45</v>
      </c>
    </row>
    <row r="12750" spans="1:11" x14ac:dyDescent="0.25">
      <c r="A12750" s="1">
        <v>43221</v>
      </c>
      <c r="B12750" t="s">
        <v>132</v>
      </c>
      <c r="C12750">
        <v>1037.3599999999999</v>
      </c>
      <c r="D12750">
        <v>571.96</v>
      </c>
      <c r="E12750">
        <v>465.4</v>
      </c>
      <c r="F12750">
        <v>507.93</v>
      </c>
      <c r="G12750">
        <v>422.28</v>
      </c>
      <c r="H12750">
        <v>701.79</v>
      </c>
      <c r="I12750">
        <v>0.32</v>
      </c>
      <c r="J12750">
        <v>0.61</v>
      </c>
      <c r="K12750">
        <v>0.89</v>
      </c>
    </row>
    <row r="12751" spans="1:11" x14ac:dyDescent="0.25">
      <c r="A12751" s="1">
        <v>43221</v>
      </c>
      <c r="B12751" t="s">
        <v>133</v>
      </c>
      <c r="C12751">
        <v>1125.5899999999999</v>
      </c>
      <c r="D12751">
        <v>570.28</v>
      </c>
      <c r="E12751">
        <v>555.30999999999995</v>
      </c>
      <c r="F12751">
        <v>467.47</v>
      </c>
      <c r="G12751">
        <v>375.32</v>
      </c>
      <c r="H12751">
        <v>678.54</v>
      </c>
      <c r="I12751">
        <v>0.7</v>
      </c>
      <c r="J12751">
        <v>1.26</v>
      </c>
      <c r="K12751">
        <v>2.81</v>
      </c>
    </row>
    <row r="12752" spans="1:11" x14ac:dyDescent="0.25">
      <c r="A12752" s="1">
        <v>43221</v>
      </c>
      <c r="B12752" t="s">
        <v>134</v>
      </c>
      <c r="C12752">
        <v>1056.68</v>
      </c>
      <c r="D12752">
        <v>574.70000000000005</v>
      </c>
      <c r="E12752">
        <v>481.98</v>
      </c>
      <c r="F12752">
        <v>506.51</v>
      </c>
      <c r="G12752">
        <v>427.8</v>
      </c>
      <c r="H12752">
        <v>670.53</v>
      </c>
      <c r="I12752">
        <v>0.43</v>
      </c>
      <c r="J12752">
        <v>0.87</v>
      </c>
      <c r="K12752">
        <v>2.12</v>
      </c>
    </row>
    <row r="12753" spans="1:11" x14ac:dyDescent="0.25">
      <c r="A12753" s="1">
        <v>43221</v>
      </c>
      <c r="B12753" t="s">
        <v>135</v>
      </c>
      <c r="C12753">
        <v>1052.68</v>
      </c>
      <c r="D12753">
        <v>584.44000000000005</v>
      </c>
      <c r="E12753">
        <v>468.24</v>
      </c>
      <c r="F12753">
        <v>511.34</v>
      </c>
      <c r="G12753">
        <v>402.3</v>
      </c>
      <c r="H12753">
        <v>810.81</v>
      </c>
      <c r="I12753">
        <v>0</v>
      </c>
      <c r="J12753">
        <v>-0.1</v>
      </c>
      <c r="K12753">
        <v>-0.02</v>
      </c>
    </row>
    <row r="12754" spans="1:11" x14ac:dyDescent="0.25">
      <c r="A12754" s="1">
        <v>43221</v>
      </c>
      <c r="B12754" t="s">
        <v>136</v>
      </c>
      <c r="C12754">
        <v>1123.6300000000001</v>
      </c>
      <c r="D12754">
        <v>614.53</v>
      </c>
      <c r="E12754">
        <v>509.1</v>
      </c>
      <c r="F12754">
        <v>590.87</v>
      </c>
      <c r="G12754">
        <v>480.86</v>
      </c>
      <c r="H12754">
        <v>914.67</v>
      </c>
      <c r="I12754">
        <v>0.16</v>
      </c>
      <c r="J12754">
        <v>0.18</v>
      </c>
      <c r="K12754">
        <v>1.32</v>
      </c>
    </row>
    <row r="12755" spans="1:11" x14ac:dyDescent="0.25">
      <c r="A12755" s="1">
        <v>43221</v>
      </c>
      <c r="B12755" t="s">
        <v>137</v>
      </c>
      <c r="C12755">
        <v>1031.0899999999999</v>
      </c>
      <c r="D12755">
        <v>573.1</v>
      </c>
      <c r="E12755">
        <v>457.99</v>
      </c>
      <c r="F12755">
        <v>543.13</v>
      </c>
      <c r="G12755">
        <v>394.43</v>
      </c>
      <c r="H12755">
        <v>1133.52</v>
      </c>
      <c r="I12755">
        <v>0.24</v>
      </c>
      <c r="J12755">
        <v>1.46</v>
      </c>
      <c r="K12755">
        <v>2.31</v>
      </c>
    </row>
    <row r="12756" spans="1:11" x14ac:dyDescent="0.25">
      <c r="A12756" s="1">
        <v>43221</v>
      </c>
      <c r="B12756" t="s">
        <v>138</v>
      </c>
      <c r="C12756">
        <v>1044.0999999999999</v>
      </c>
      <c r="D12756">
        <v>590.70000000000005</v>
      </c>
      <c r="E12756">
        <v>453.4</v>
      </c>
      <c r="F12756">
        <v>693.9</v>
      </c>
      <c r="G12756">
        <v>535.11</v>
      </c>
      <c r="H12756">
        <v>1194.1500000000001</v>
      </c>
      <c r="I12756">
        <v>0.25</v>
      </c>
      <c r="J12756">
        <v>3</v>
      </c>
      <c r="K12756">
        <v>4.1500000000000004</v>
      </c>
    </row>
    <row r="12757" spans="1:11" x14ac:dyDescent="0.25">
      <c r="A12757" s="1">
        <v>43221</v>
      </c>
      <c r="B12757" t="s">
        <v>139</v>
      </c>
      <c r="C12757">
        <v>1015.4</v>
      </c>
      <c r="D12757">
        <v>577.79</v>
      </c>
      <c r="E12757">
        <v>437.61</v>
      </c>
      <c r="F12757">
        <v>586.47</v>
      </c>
      <c r="G12757">
        <v>465.13</v>
      </c>
      <c r="H12757">
        <v>991.04</v>
      </c>
      <c r="I12757">
        <v>0.67</v>
      </c>
      <c r="J12757">
        <v>2.21</v>
      </c>
      <c r="K12757">
        <v>6.1</v>
      </c>
    </row>
    <row r="12758" spans="1:11" x14ac:dyDescent="0.25">
      <c r="A12758" s="1">
        <v>43221</v>
      </c>
      <c r="B12758" t="s">
        <v>140</v>
      </c>
      <c r="C12758">
        <v>1004.36</v>
      </c>
      <c r="D12758">
        <v>550.88</v>
      </c>
      <c r="E12758">
        <v>453.48</v>
      </c>
      <c r="F12758">
        <v>506.27</v>
      </c>
      <c r="G12758">
        <v>389.14</v>
      </c>
      <c r="H12758">
        <v>843.86</v>
      </c>
      <c r="I12758">
        <v>0.62</v>
      </c>
      <c r="J12758">
        <v>4.2</v>
      </c>
      <c r="K12758">
        <v>8.25</v>
      </c>
    </row>
    <row r="12759" spans="1:11" x14ac:dyDescent="0.25">
      <c r="A12759" s="1">
        <v>43221</v>
      </c>
      <c r="B12759" t="s">
        <v>141</v>
      </c>
      <c r="C12759">
        <v>1045.29</v>
      </c>
      <c r="D12759">
        <v>578.37</v>
      </c>
      <c r="E12759">
        <v>466.92</v>
      </c>
      <c r="F12759">
        <v>578.01</v>
      </c>
      <c r="G12759">
        <v>459.94</v>
      </c>
      <c r="H12759">
        <v>911.74</v>
      </c>
      <c r="I12759">
        <v>0.15</v>
      </c>
      <c r="J12759">
        <v>0.73</v>
      </c>
      <c r="K12759">
        <v>1.97</v>
      </c>
    </row>
    <row r="12760" spans="1:11" x14ac:dyDescent="0.25">
      <c r="A12760" s="1">
        <v>43221</v>
      </c>
      <c r="B12760" t="s">
        <v>142</v>
      </c>
      <c r="C12760">
        <v>995.63</v>
      </c>
      <c r="D12760">
        <v>540.37</v>
      </c>
      <c r="E12760">
        <v>455.26</v>
      </c>
      <c r="F12760">
        <v>532.37</v>
      </c>
      <c r="G12760">
        <v>402.73</v>
      </c>
      <c r="H12760">
        <v>909.33</v>
      </c>
      <c r="I12760">
        <v>0.79</v>
      </c>
      <c r="J12760">
        <v>1.94</v>
      </c>
      <c r="K12760">
        <v>4.22</v>
      </c>
    </row>
    <row r="12761" spans="1:11" x14ac:dyDescent="0.25">
      <c r="A12761" s="1">
        <v>43221</v>
      </c>
      <c r="B12761" t="s">
        <v>143</v>
      </c>
      <c r="C12761">
        <v>994.5</v>
      </c>
      <c r="D12761">
        <v>552.89</v>
      </c>
      <c r="E12761">
        <v>441.61</v>
      </c>
      <c r="F12761">
        <v>496.91</v>
      </c>
      <c r="G12761">
        <v>409.35</v>
      </c>
      <c r="H12761">
        <v>704.91</v>
      </c>
      <c r="I12761">
        <v>-0.21</v>
      </c>
      <c r="J12761">
        <v>0.69</v>
      </c>
      <c r="K12761">
        <v>4.38</v>
      </c>
    </row>
    <row r="12762" spans="1:11" x14ac:dyDescent="0.25">
      <c r="A12762" s="1">
        <v>43221</v>
      </c>
      <c r="B12762" t="s">
        <v>144</v>
      </c>
      <c r="C12762">
        <v>941.95</v>
      </c>
      <c r="D12762">
        <v>513.44000000000005</v>
      </c>
      <c r="E12762">
        <v>428.51</v>
      </c>
      <c r="F12762">
        <v>500.6</v>
      </c>
      <c r="G12762">
        <v>383.32</v>
      </c>
      <c r="H12762">
        <v>862.13</v>
      </c>
      <c r="I12762">
        <v>-0.02</v>
      </c>
      <c r="J12762">
        <v>0.77</v>
      </c>
      <c r="K12762">
        <v>1.4</v>
      </c>
    </row>
    <row r="12763" spans="1:11" x14ac:dyDescent="0.25">
      <c r="A12763" s="1">
        <v>43221</v>
      </c>
      <c r="B12763" t="s">
        <v>145</v>
      </c>
      <c r="C12763">
        <v>996.73</v>
      </c>
      <c r="D12763">
        <v>518.22</v>
      </c>
      <c r="E12763">
        <v>478.51</v>
      </c>
      <c r="F12763">
        <v>527.65</v>
      </c>
      <c r="G12763">
        <v>418.73</v>
      </c>
      <c r="H12763">
        <v>782.08</v>
      </c>
      <c r="I12763">
        <v>0.69</v>
      </c>
      <c r="J12763">
        <v>1.21</v>
      </c>
      <c r="K12763">
        <v>2.6</v>
      </c>
    </row>
    <row r="12764" spans="1:11" x14ac:dyDescent="0.25">
      <c r="A12764" s="1">
        <v>43221</v>
      </c>
      <c r="B12764" t="s">
        <v>146</v>
      </c>
      <c r="C12764">
        <v>1018.78</v>
      </c>
      <c r="D12764">
        <v>525.14</v>
      </c>
      <c r="E12764">
        <v>493.64</v>
      </c>
      <c r="F12764">
        <v>560.69000000000005</v>
      </c>
      <c r="G12764">
        <v>440.86</v>
      </c>
      <c r="H12764">
        <v>849.42</v>
      </c>
      <c r="I12764">
        <v>0.18</v>
      </c>
      <c r="J12764">
        <v>1.89</v>
      </c>
      <c r="K12764">
        <v>2.6</v>
      </c>
    </row>
    <row r="12765" spans="1:11" x14ac:dyDescent="0.25">
      <c r="A12765" s="1">
        <v>43221</v>
      </c>
      <c r="B12765" t="s">
        <v>2</v>
      </c>
      <c r="C12765">
        <v>986.29</v>
      </c>
      <c r="D12765">
        <v>510.09</v>
      </c>
      <c r="E12765">
        <v>476.2</v>
      </c>
      <c r="F12765">
        <v>547.09</v>
      </c>
      <c r="G12765">
        <v>406.11</v>
      </c>
      <c r="H12765">
        <v>918.29</v>
      </c>
      <c r="I12765">
        <v>0.23</v>
      </c>
      <c r="J12765">
        <v>1.51</v>
      </c>
      <c r="K12765">
        <v>3.65</v>
      </c>
    </row>
    <row r="12766" spans="1:11" x14ac:dyDescent="0.25">
      <c r="A12766" s="1">
        <v>43221</v>
      </c>
      <c r="B12766" t="s">
        <v>147</v>
      </c>
      <c r="C12766">
        <v>1196.6199999999999</v>
      </c>
      <c r="D12766">
        <v>560.27</v>
      </c>
      <c r="E12766">
        <v>636.35</v>
      </c>
      <c r="F12766">
        <v>545.33000000000004</v>
      </c>
      <c r="G12766">
        <v>394.91</v>
      </c>
      <c r="H12766">
        <v>870.19</v>
      </c>
      <c r="I12766">
        <v>0.4</v>
      </c>
      <c r="J12766">
        <v>0.27</v>
      </c>
      <c r="K12766">
        <v>4.2300000000000004</v>
      </c>
    </row>
    <row r="12767" spans="1:11" x14ac:dyDescent="0.25">
      <c r="A12767" s="1">
        <v>43221</v>
      </c>
      <c r="B12767" t="s">
        <v>148</v>
      </c>
      <c r="C12767">
        <v>1189.3</v>
      </c>
      <c r="D12767">
        <v>551.69000000000005</v>
      </c>
      <c r="E12767">
        <v>637.61</v>
      </c>
      <c r="F12767">
        <v>537.21</v>
      </c>
      <c r="G12767">
        <v>405.76</v>
      </c>
      <c r="H12767">
        <v>806.83</v>
      </c>
      <c r="I12767">
        <v>1.45</v>
      </c>
      <c r="J12767">
        <v>2.71</v>
      </c>
      <c r="K12767">
        <v>5.03</v>
      </c>
    </row>
    <row r="12768" spans="1:11" x14ac:dyDescent="0.25">
      <c r="A12768" s="1">
        <v>43221</v>
      </c>
      <c r="B12768" t="s">
        <v>149</v>
      </c>
      <c r="C12768">
        <v>1090.79</v>
      </c>
      <c r="D12768">
        <v>512.88</v>
      </c>
      <c r="E12768">
        <v>577.91</v>
      </c>
      <c r="F12768">
        <v>521.66</v>
      </c>
      <c r="G12768">
        <v>401.23</v>
      </c>
      <c r="H12768">
        <v>770.14</v>
      </c>
      <c r="I12768">
        <v>0.47</v>
      </c>
      <c r="J12768">
        <v>1.1399999999999999</v>
      </c>
      <c r="K12768">
        <v>3.02</v>
      </c>
    </row>
    <row r="12769" spans="1:11" x14ac:dyDescent="0.25">
      <c r="A12769" s="1">
        <v>43221</v>
      </c>
      <c r="B12769" t="s">
        <v>150</v>
      </c>
      <c r="C12769">
        <v>1210.22</v>
      </c>
      <c r="D12769">
        <v>571.23</v>
      </c>
      <c r="E12769">
        <v>638.99</v>
      </c>
      <c r="F12769">
        <v>655.52</v>
      </c>
      <c r="G12769">
        <v>474.25</v>
      </c>
      <c r="H12769">
        <v>1062.9000000000001</v>
      </c>
      <c r="I12769">
        <v>-0.15</v>
      </c>
      <c r="J12769">
        <v>0.72</v>
      </c>
      <c r="K12769">
        <v>5.3</v>
      </c>
    </row>
    <row r="12770" spans="1:11" x14ac:dyDescent="0.25">
      <c r="A12770" s="1">
        <v>43221</v>
      </c>
      <c r="B12770" t="s">
        <v>151</v>
      </c>
      <c r="C12770">
        <v>1072.3900000000001</v>
      </c>
      <c r="D12770">
        <v>586.48</v>
      </c>
      <c r="E12770">
        <v>485.91</v>
      </c>
      <c r="F12770">
        <v>486.73</v>
      </c>
      <c r="G12770">
        <v>378.83</v>
      </c>
      <c r="H12770">
        <v>786.85</v>
      </c>
      <c r="I12770">
        <v>0.14000000000000001</v>
      </c>
      <c r="J12770">
        <v>1.33</v>
      </c>
      <c r="K12770">
        <v>3.81</v>
      </c>
    </row>
    <row r="12771" spans="1:11" x14ac:dyDescent="0.25">
      <c r="A12771" s="1">
        <v>43221</v>
      </c>
      <c r="B12771" t="s">
        <v>152</v>
      </c>
      <c r="C12771">
        <v>1061.9000000000001</v>
      </c>
      <c r="D12771">
        <v>587.58000000000004</v>
      </c>
      <c r="E12771">
        <v>474.32</v>
      </c>
      <c r="F12771">
        <v>499.33</v>
      </c>
      <c r="G12771">
        <v>406.64</v>
      </c>
      <c r="H12771">
        <v>729.87</v>
      </c>
      <c r="I12771">
        <v>-0.11</v>
      </c>
      <c r="J12771">
        <v>0.18</v>
      </c>
      <c r="K12771">
        <v>3.74</v>
      </c>
    </row>
    <row r="12772" spans="1:11" x14ac:dyDescent="0.25">
      <c r="A12772" s="1">
        <v>43221</v>
      </c>
      <c r="B12772" t="s">
        <v>153</v>
      </c>
      <c r="C12772">
        <v>1077.3900000000001</v>
      </c>
      <c r="D12772">
        <v>572.5</v>
      </c>
      <c r="E12772">
        <v>504.89</v>
      </c>
      <c r="F12772">
        <v>614.73</v>
      </c>
      <c r="G12772">
        <v>500.54</v>
      </c>
      <c r="H12772">
        <v>865.48</v>
      </c>
      <c r="I12772">
        <v>0.24</v>
      </c>
      <c r="J12772">
        <v>-0.16</v>
      </c>
      <c r="K12772">
        <v>2.86</v>
      </c>
    </row>
    <row r="12773" spans="1:11" x14ac:dyDescent="0.25">
      <c r="A12773" s="1">
        <v>43221</v>
      </c>
      <c r="B12773" t="s">
        <v>154</v>
      </c>
      <c r="C12773">
        <v>1081.49</v>
      </c>
      <c r="D12773">
        <v>604.85</v>
      </c>
      <c r="E12773">
        <v>476.64</v>
      </c>
      <c r="F12773">
        <v>571.29999999999995</v>
      </c>
      <c r="G12773">
        <v>467.94</v>
      </c>
      <c r="H12773">
        <v>865.86</v>
      </c>
      <c r="I12773">
        <v>-7.0000000000000007E-2</v>
      </c>
      <c r="J12773">
        <v>1.1299999999999999</v>
      </c>
      <c r="K12773">
        <v>5.47</v>
      </c>
    </row>
    <row r="12774" spans="1:11" x14ac:dyDescent="0.25">
      <c r="A12774" s="1">
        <v>43221</v>
      </c>
      <c r="B12774" t="s">
        <v>155</v>
      </c>
      <c r="C12774">
        <v>1145.79</v>
      </c>
      <c r="D12774">
        <v>641.23</v>
      </c>
      <c r="E12774">
        <v>504.56</v>
      </c>
      <c r="F12774">
        <v>505.97</v>
      </c>
      <c r="G12774">
        <v>425.16</v>
      </c>
      <c r="H12774">
        <v>708.5</v>
      </c>
      <c r="I12774">
        <v>0.43</v>
      </c>
      <c r="J12774">
        <v>2.04</v>
      </c>
      <c r="K12774">
        <v>6.7</v>
      </c>
    </row>
    <row r="12775" spans="1:11" x14ac:dyDescent="0.25">
      <c r="A12775" s="1">
        <v>43252</v>
      </c>
      <c r="B12775" t="s">
        <v>1</v>
      </c>
      <c r="C12775">
        <v>1089.46</v>
      </c>
      <c r="D12775">
        <v>558.75</v>
      </c>
      <c r="E12775">
        <v>530.71</v>
      </c>
      <c r="F12775">
        <v>545.27</v>
      </c>
      <c r="G12775">
        <v>423.29</v>
      </c>
      <c r="H12775">
        <v>837.68</v>
      </c>
      <c r="I12775">
        <v>0.57999999999999996</v>
      </c>
      <c r="J12775">
        <v>2.12</v>
      </c>
      <c r="K12775">
        <v>4.07</v>
      </c>
    </row>
    <row r="12776" spans="1:11" x14ac:dyDescent="0.25">
      <c r="A12776" s="1">
        <v>43252</v>
      </c>
      <c r="B12776" t="s">
        <v>126</v>
      </c>
      <c r="C12776">
        <v>1074.8699999999999</v>
      </c>
      <c r="D12776">
        <v>588.04999999999995</v>
      </c>
      <c r="E12776">
        <v>486.82</v>
      </c>
      <c r="F12776">
        <v>535.59</v>
      </c>
      <c r="G12776">
        <v>434.58</v>
      </c>
      <c r="H12776">
        <v>784.95</v>
      </c>
      <c r="I12776">
        <v>0.25</v>
      </c>
      <c r="J12776">
        <v>0.87</v>
      </c>
      <c r="K12776">
        <v>1.89</v>
      </c>
    </row>
    <row r="12777" spans="1:11" x14ac:dyDescent="0.25">
      <c r="A12777" s="1">
        <v>43252</v>
      </c>
      <c r="B12777" t="s">
        <v>127</v>
      </c>
      <c r="C12777">
        <v>1014.92</v>
      </c>
      <c r="D12777">
        <v>552.78</v>
      </c>
      <c r="E12777">
        <v>462.14</v>
      </c>
      <c r="F12777">
        <v>548.27</v>
      </c>
      <c r="G12777">
        <v>426.52</v>
      </c>
      <c r="H12777">
        <v>893.85</v>
      </c>
      <c r="I12777">
        <v>0.6</v>
      </c>
      <c r="J12777">
        <v>2.3199999999999998</v>
      </c>
      <c r="K12777">
        <v>4.37</v>
      </c>
    </row>
    <row r="12778" spans="1:11" x14ac:dyDescent="0.25">
      <c r="A12778" s="1">
        <v>43252</v>
      </c>
      <c r="B12778" t="s">
        <v>113</v>
      </c>
      <c r="C12778">
        <v>1140.77</v>
      </c>
      <c r="D12778">
        <v>548.12</v>
      </c>
      <c r="E12778">
        <v>592.65</v>
      </c>
      <c r="F12778">
        <v>546.04</v>
      </c>
      <c r="G12778">
        <v>415.98</v>
      </c>
      <c r="H12778">
        <v>827.32</v>
      </c>
      <c r="I12778">
        <v>0.63</v>
      </c>
      <c r="J12778">
        <v>2.61</v>
      </c>
      <c r="K12778">
        <v>4.37</v>
      </c>
    </row>
    <row r="12779" spans="1:11" x14ac:dyDescent="0.25">
      <c r="A12779" s="1">
        <v>43252</v>
      </c>
      <c r="B12779" t="s">
        <v>128</v>
      </c>
      <c r="C12779">
        <v>1127.22</v>
      </c>
      <c r="D12779">
        <v>553.41999999999996</v>
      </c>
      <c r="E12779">
        <v>573.79999999999995</v>
      </c>
      <c r="F12779">
        <v>539.07000000000005</v>
      </c>
      <c r="G12779">
        <v>410.77</v>
      </c>
      <c r="H12779">
        <v>839.31</v>
      </c>
      <c r="I12779">
        <v>0.88</v>
      </c>
      <c r="J12779">
        <v>1.97</v>
      </c>
      <c r="K12779">
        <v>4.08</v>
      </c>
    </row>
    <row r="12780" spans="1:11" x14ac:dyDescent="0.25">
      <c r="A12780" s="1">
        <v>43252</v>
      </c>
      <c r="B12780" t="s">
        <v>129</v>
      </c>
      <c r="C12780">
        <v>1094.67</v>
      </c>
      <c r="D12780">
        <v>600.99</v>
      </c>
      <c r="E12780">
        <v>493.68</v>
      </c>
      <c r="F12780">
        <v>558.84</v>
      </c>
      <c r="G12780">
        <v>457.87</v>
      </c>
      <c r="H12780">
        <v>814.92</v>
      </c>
      <c r="I12780">
        <v>0.27</v>
      </c>
      <c r="J12780">
        <v>1.06</v>
      </c>
      <c r="K12780">
        <v>4.12</v>
      </c>
    </row>
    <row r="12781" spans="1:11" x14ac:dyDescent="0.25">
      <c r="A12781" s="1">
        <v>43252</v>
      </c>
      <c r="B12781" t="s">
        <v>130</v>
      </c>
      <c r="C12781">
        <v>1123.49</v>
      </c>
      <c r="D12781">
        <v>627.37</v>
      </c>
      <c r="E12781">
        <v>496.12</v>
      </c>
      <c r="F12781">
        <v>626.36</v>
      </c>
      <c r="G12781">
        <v>477.68</v>
      </c>
      <c r="H12781">
        <v>1133.75</v>
      </c>
      <c r="I12781">
        <v>0.64</v>
      </c>
      <c r="J12781">
        <v>1.1299999999999999</v>
      </c>
      <c r="K12781">
        <v>3.21</v>
      </c>
    </row>
    <row r="12782" spans="1:11" x14ac:dyDescent="0.25">
      <c r="A12782" s="1">
        <v>43252</v>
      </c>
      <c r="B12782" t="s">
        <v>131</v>
      </c>
      <c r="C12782">
        <v>1174.7</v>
      </c>
      <c r="D12782">
        <v>645.19000000000005</v>
      </c>
      <c r="E12782">
        <v>529.51</v>
      </c>
      <c r="F12782">
        <v>623.54999999999995</v>
      </c>
      <c r="G12782">
        <v>468.66</v>
      </c>
      <c r="H12782">
        <v>1090.4100000000001</v>
      </c>
      <c r="I12782">
        <v>-7.0000000000000007E-2</v>
      </c>
      <c r="J12782">
        <v>-0.05</v>
      </c>
      <c r="K12782">
        <v>1.52</v>
      </c>
    </row>
    <row r="12783" spans="1:11" x14ac:dyDescent="0.25">
      <c r="A12783" s="1">
        <v>43252</v>
      </c>
      <c r="B12783" t="s">
        <v>132</v>
      </c>
      <c r="C12783">
        <v>1036.17</v>
      </c>
      <c r="D12783">
        <v>570.77</v>
      </c>
      <c r="E12783">
        <v>465.4</v>
      </c>
      <c r="F12783">
        <v>507.37</v>
      </c>
      <c r="G12783">
        <v>421.4</v>
      </c>
      <c r="H12783">
        <v>701.79</v>
      </c>
      <c r="I12783">
        <v>-0.11</v>
      </c>
      <c r="J12783">
        <v>0.5</v>
      </c>
      <c r="K12783">
        <v>0.62</v>
      </c>
    </row>
    <row r="12784" spans="1:11" x14ac:dyDescent="0.25">
      <c r="A12784" s="1">
        <v>43252</v>
      </c>
      <c r="B12784" t="s">
        <v>133</v>
      </c>
      <c r="C12784">
        <v>1131.21</v>
      </c>
      <c r="D12784">
        <v>575.9</v>
      </c>
      <c r="E12784">
        <v>555.30999999999995</v>
      </c>
      <c r="F12784">
        <v>469.8</v>
      </c>
      <c r="G12784">
        <v>379.04</v>
      </c>
      <c r="H12784">
        <v>678.54</v>
      </c>
      <c r="I12784">
        <v>0.5</v>
      </c>
      <c r="J12784">
        <v>1.77</v>
      </c>
      <c r="K12784">
        <v>3.29</v>
      </c>
    </row>
    <row r="12785" spans="1:11" x14ac:dyDescent="0.25">
      <c r="A12785" s="1">
        <v>43252</v>
      </c>
      <c r="B12785" t="s">
        <v>134</v>
      </c>
      <c r="C12785">
        <v>1060.32</v>
      </c>
      <c r="D12785">
        <v>578.33000000000004</v>
      </c>
      <c r="E12785">
        <v>481.99</v>
      </c>
      <c r="F12785">
        <v>508.24</v>
      </c>
      <c r="G12785">
        <v>430.49</v>
      </c>
      <c r="H12785">
        <v>670.53</v>
      </c>
      <c r="I12785">
        <v>0.34</v>
      </c>
      <c r="J12785">
        <v>1.22</v>
      </c>
      <c r="K12785">
        <v>2.5099999999999998</v>
      </c>
    </row>
    <row r="12786" spans="1:11" x14ac:dyDescent="0.25">
      <c r="A12786" s="1">
        <v>43252</v>
      </c>
      <c r="B12786" t="s">
        <v>135</v>
      </c>
      <c r="C12786">
        <v>1063.1199999999999</v>
      </c>
      <c r="D12786">
        <v>591.16</v>
      </c>
      <c r="E12786">
        <v>471.96</v>
      </c>
      <c r="F12786">
        <v>516.4</v>
      </c>
      <c r="G12786">
        <v>406.93</v>
      </c>
      <c r="H12786">
        <v>817.21</v>
      </c>
      <c r="I12786">
        <v>0.99</v>
      </c>
      <c r="J12786">
        <v>0.89</v>
      </c>
      <c r="K12786">
        <v>1.04</v>
      </c>
    </row>
    <row r="12787" spans="1:11" x14ac:dyDescent="0.25">
      <c r="A12787" s="1">
        <v>43252</v>
      </c>
      <c r="B12787" t="s">
        <v>136</v>
      </c>
      <c r="C12787">
        <v>1123.44</v>
      </c>
      <c r="D12787">
        <v>614.34</v>
      </c>
      <c r="E12787">
        <v>509.1</v>
      </c>
      <c r="F12787">
        <v>590.75</v>
      </c>
      <c r="G12787">
        <v>480.71</v>
      </c>
      <c r="H12787">
        <v>914.67</v>
      </c>
      <c r="I12787">
        <v>-0.02</v>
      </c>
      <c r="J12787">
        <v>0.16</v>
      </c>
      <c r="K12787">
        <v>1.48</v>
      </c>
    </row>
    <row r="12788" spans="1:11" x14ac:dyDescent="0.25">
      <c r="A12788" s="1">
        <v>43252</v>
      </c>
      <c r="B12788" t="s">
        <v>137</v>
      </c>
      <c r="C12788">
        <v>1030.9100000000001</v>
      </c>
      <c r="D12788">
        <v>572.91999999999996</v>
      </c>
      <c r="E12788">
        <v>457.99</v>
      </c>
      <c r="F12788">
        <v>543.02</v>
      </c>
      <c r="G12788">
        <v>394.31</v>
      </c>
      <c r="H12788">
        <v>1133.52</v>
      </c>
      <c r="I12788">
        <v>-0.02</v>
      </c>
      <c r="J12788">
        <v>1.44</v>
      </c>
      <c r="K12788">
        <v>2.62</v>
      </c>
    </row>
    <row r="12789" spans="1:11" x14ac:dyDescent="0.25">
      <c r="A12789" s="1">
        <v>43252</v>
      </c>
      <c r="B12789" t="s">
        <v>138</v>
      </c>
      <c r="C12789">
        <v>1044.3499999999999</v>
      </c>
      <c r="D12789">
        <v>590.95000000000005</v>
      </c>
      <c r="E12789">
        <v>453.4</v>
      </c>
      <c r="F12789">
        <v>694.03</v>
      </c>
      <c r="G12789">
        <v>535.32000000000005</v>
      </c>
      <c r="H12789">
        <v>1194.1500000000001</v>
      </c>
      <c r="I12789">
        <v>0.02</v>
      </c>
      <c r="J12789">
        <v>3.02</v>
      </c>
      <c r="K12789">
        <v>4.1100000000000003</v>
      </c>
    </row>
    <row r="12790" spans="1:11" x14ac:dyDescent="0.25">
      <c r="A12790" s="1">
        <v>43252</v>
      </c>
      <c r="B12790" t="s">
        <v>139</v>
      </c>
      <c r="C12790">
        <v>1016.32</v>
      </c>
      <c r="D12790">
        <v>578.70000000000005</v>
      </c>
      <c r="E12790">
        <v>437.62</v>
      </c>
      <c r="F12790">
        <v>586.99</v>
      </c>
      <c r="G12790">
        <v>465.88</v>
      </c>
      <c r="H12790">
        <v>991.04</v>
      </c>
      <c r="I12790">
        <v>0.09</v>
      </c>
      <c r="J12790">
        <v>2.2999999999999998</v>
      </c>
      <c r="K12790">
        <v>6.33</v>
      </c>
    </row>
    <row r="12791" spans="1:11" x14ac:dyDescent="0.25">
      <c r="A12791" s="1">
        <v>43252</v>
      </c>
      <c r="B12791" t="s">
        <v>140</v>
      </c>
      <c r="C12791">
        <v>1004.8</v>
      </c>
      <c r="D12791">
        <v>551.33000000000004</v>
      </c>
      <c r="E12791">
        <v>453.47</v>
      </c>
      <c r="F12791">
        <v>506.47</v>
      </c>
      <c r="G12791">
        <v>389.45</v>
      </c>
      <c r="H12791">
        <v>843.86</v>
      </c>
      <c r="I12791">
        <v>0.04</v>
      </c>
      <c r="J12791">
        <v>4.24</v>
      </c>
      <c r="K12791">
        <v>7.96</v>
      </c>
    </row>
    <row r="12792" spans="1:11" x14ac:dyDescent="0.25">
      <c r="A12792" s="1">
        <v>43252</v>
      </c>
      <c r="B12792" t="s">
        <v>141</v>
      </c>
      <c r="C12792">
        <v>1052.1099999999999</v>
      </c>
      <c r="D12792">
        <v>585.19000000000005</v>
      </c>
      <c r="E12792">
        <v>466.92</v>
      </c>
      <c r="F12792">
        <v>581.76</v>
      </c>
      <c r="G12792">
        <v>465.37</v>
      </c>
      <c r="H12792">
        <v>911.74</v>
      </c>
      <c r="I12792">
        <v>0.65</v>
      </c>
      <c r="J12792">
        <v>1.39</v>
      </c>
      <c r="K12792">
        <v>2.71</v>
      </c>
    </row>
    <row r="12793" spans="1:11" x14ac:dyDescent="0.25">
      <c r="A12793" s="1">
        <v>43252</v>
      </c>
      <c r="B12793" t="s">
        <v>142</v>
      </c>
      <c r="C12793">
        <v>1008.47</v>
      </c>
      <c r="D12793">
        <v>546.29999999999995</v>
      </c>
      <c r="E12793">
        <v>462.17</v>
      </c>
      <c r="F12793">
        <v>539.23</v>
      </c>
      <c r="G12793">
        <v>407.16</v>
      </c>
      <c r="H12793">
        <v>923.15</v>
      </c>
      <c r="I12793">
        <v>1.29</v>
      </c>
      <c r="J12793">
        <v>3.26</v>
      </c>
      <c r="K12793">
        <v>5.51</v>
      </c>
    </row>
    <row r="12794" spans="1:11" x14ac:dyDescent="0.25">
      <c r="A12794" s="1">
        <v>43252</v>
      </c>
      <c r="B12794" t="s">
        <v>143</v>
      </c>
      <c r="C12794">
        <v>993.63</v>
      </c>
      <c r="D12794">
        <v>551.88</v>
      </c>
      <c r="E12794">
        <v>441.75</v>
      </c>
      <c r="F12794">
        <v>496.46</v>
      </c>
      <c r="G12794">
        <v>408.61</v>
      </c>
      <c r="H12794">
        <v>705.12</v>
      </c>
      <c r="I12794">
        <v>-0.09</v>
      </c>
      <c r="J12794">
        <v>0.6</v>
      </c>
      <c r="K12794">
        <v>4.3600000000000003</v>
      </c>
    </row>
    <row r="12795" spans="1:11" x14ac:dyDescent="0.25">
      <c r="A12795" s="1">
        <v>43252</v>
      </c>
      <c r="B12795" t="s">
        <v>144</v>
      </c>
      <c r="C12795">
        <v>944.43</v>
      </c>
      <c r="D12795">
        <v>515.91999999999996</v>
      </c>
      <c r="E12795">
        <v>428.51</v>
      </c>
      <c r="F12795">
        <v>501.9</v>
      </c>
      <c r="G12795">
        <v>385.16</v>
      </c>
      <c r="H12795">
        <v>862.13</v>
      </c>
      <c r="I12795">
        <v>0.26</v>
      </c>
      <c r="J12795">
        <v>1.03</v>
      </c>
      <c r="K12795">
        <v>1.75</v>
      </c>
    </row>
    <row r="12796" spans="1:11" x14ac:dyDescent="0.25">
      <c r="A12796" s="1">
        <v>43252</v>
      </c>
      <c r="B12796" t="s">
        <v>145</v>
      </c>
      <c r="C12796">
        <v>1008.29</v>
      </c>
      <c r="D12796">
        <v>520.36</v>
      </c>
      <c r="E12796">
        <v>487.93</v>
      </c>
      <c r="F12796">
        <v>533.77</v>
      </c>
      <c r="G12796">
        <v>420.44</v>
      </c>
      <c r="H12796">
        <v>797.49</v>
      </c>
      <c r="I12796">
        <v>1.1599999999999999</v>
      </c>
      <c r="J12796">
        <v>2.39</v>
      </c>
      <c r="K12796">
        <v>3.58</v>
      </c>
    </row>
    <row r="12797" spans="1:11" x14ac:dyDescent="0.25">
      <c r="A12797" s="1">
        <v>43252</v>
      </c>
      <c r="B12797" t="s">
        <v>146</v>
      </c>
      <c r="C12797">
        <v>1025.68</v>
      </c>
      <c r="D12797">
        <v>532.04</v>
      </c>
      <c r="E12797">
        <v>493.64</v>
      </c>
      <c r="F12797">
        <v>564.5</v>
      </c>
      <c r="G12797">
        <v>446.64</v>
      </c>
      <c r="H12797">
        <v>849.42</v>
      </c>
      <c r="I12797">
        <v>0.68</v>
      </c>
      <c r="J12797">
        <v>2.58</v>
      </c>
      <c r="K12797">
        <v>2.85</v>
      </c>
    </row>
    <row r="12798" spans="1:11" x14ac:dyDescent="0.25">
      <c r="A12798" s="1">
        <v>43252</v>
      </c>
      <c r="B12798" t="s">
        <v>2</v>
      </c>
      <c r="C12798">
        <v>992.33</v>
      </c>
      <c r="D12798">
        <v>512.38</v>
      </c>
      <c r="E12798">
        <v>479.95</v>
      </c>
      <c r="F12798">
        <v>550.41999999999996</v>
      </c>
      <c r="G12798">
        <v>407.94</v>
      </c>
      <c r="H12798">
        <v>925.54</v>
      </c>
      <c r="I12798">
        <v>0.61</v>
      </c>
      <c r="J12798">
        <v>2.13</v>
      </c>
      <c r="K12798">
        <v>3.89</v>
      </c>
    </row>
    <row r="12799" spans="1:11" x14ac:dyDescent="0.25">
      <c r="A12799" s="1">
        <v>43252</v>
      </c>
      <c r="B12799" t="s">
        <v>147</v>
      </c>
      <c r="C12799">
        <v>1203.3399999999999</v>
      </c>
      <c r="D12799">
        <v>558.35</v>
      </c>
      <c r="E12799">
        <v>644.99</v>
      </c>
      <c r="F12799">
        <v>548.38</v>
      </c>
      <c r="G12799">
        <v>393.57</v>
      </c>
      <c r="H12799">
        <v>882.02</v>
      </c>
      <c r="I12799">
        <v>0.56000000000000005</v>
      </c>
      <c r="J12799">
        <v>0.83</v>
      </c>
      <c r="K12799">
        <v>4.26</v>
      </c>
    </row>
    <row r="12800" spans="1:11" x14ac:dyDescent="0.25">
      <c r="A12800" s="1">
        <v>43252</v>
      </c>
      <c r="B12800" t="s">
        <v>148</v>
      </c>
      <c r="C12800">
        <v>1196.73</v>
      </c>
      <c r="D12800">
        <v>556.54</v>
      </c>
      <c r="E12800">
        <v>640.19000000000005</v>
      </c>
      <c r="F12800">
        <v>540.54</v>
      </c>
      <c r="G12800">
        <v>409.33</v>
      </c>
      <c r="H12800">
        <v>810.06</v>
      </c>
      <c r="I12800">
        <v>0.62</v>
      </c>
      <c r="J12800">
        <v>3.35</v>
      </c>
      <c r="K12800">
        <v>5.22</v>
      </c>
    </row>
    <row r="12801" spans="1:11" x14ac:dyDescent="0.25">
      <c r="A12801" s="1">
        <v>43252</v>
      </c>
      <c r="B12801" t="s">
        <v>149</v>
      </c>
      <c r="C12801">
        <v>1091.49</v>
      </c>
      <c r="D12801">
        <v>513.58000000000004</v>
      </c>
      <c r="E12801">
        <v>577.91</v>
      </c>
      <c r="F12801">
        <v>521.97</v>
      </c>
      <c r="G12801">
        <v>401.8</v>
      </c>
      <c r="H12801">
        <v>770.14</v>
      </c>
      <c r="I12801">
        <v>0.06</v>
      </c>
      <c r="J12801">
        <v>1.2</v>
      </c>
      <c r="K12801">
        <v>3.06</v>
      </c>
    </row>
    <row r="12802" spans="1:11" x14ac:dyDescent="0.25">
      <c r="A12802" s="1">
        <v>43252</v>
      </c>
      <c r="B12802" t="s">
        <v>150</v>
      </c>
      <c r="C12802">
        <v>1228.7</v>
      </c>
      <c r="D12802">
        <v>576.05999999999995</v>
      </c>
      <c r="E12802">
        <v>652.64</v>
      </c>
      <c r="F12802">
        <v>665.55</v>
      </c>
      <c r="G12802">
        <v>478.24</v>
      </c>
      <c r="H12802">
        <v>1085.6400000000001</v>
      </c>
      <c r="I12802">
        <v>1.53</v>
      </c>
      <c r="J12802">
        <v>2.2599999999999998</v>
      </c>
      <c r="K12802">
        <v>4.1100000000000003</v>
      </c>
    </row>
    <row r="12803" spans="1:11" x14ac:dyDescent="0.25">
      <c r="A12803" s="1">
        <v>43252</v>
      </c>
      <c r="B12803" t="s">
        <v>151</v>
      </c>
      <c r="C12803">
        <v>1089.3900000000001</v>
      </c>
      <c r="D12803">
        <v>598.46</v>
      </c>
      <c r="E12803">
        <v>490.93</v>
      </c>
      <c r="F12803">
        <v>494.47</v>
      </c>
      <c r="G12803">
        <v>386.56</v>
      </c>
      <c r="H12803">
        <v>794.96</v>
      </c>
      <c r="I12803">
        <v>1.59</v>
      </c>
      <c r="J12803">
        <v>2.94</v>
      </c>
      <c r="K12803">
        <v>5.72</v>
      </c>
    </row>
    <row r="12804" spans="1:11" x14ac:dyDescent="0.25">
      <c r="A12804" s="1">
        <v>43252</v>
      </c>
      <c r="B12804" t="s">
        <v>152</v>
      </c>
      <c r="C12804">
        <v>1064.6400000000001</v>
      </c>
      <c r="D12804">
        <v>590.32000000000005</v>
      </c>
      <c r="E12804">
        <v>474.32</v>
      </c>
      <c r="F12804">
        <v>500.62</v>
      </c>
      <c r="G12804">
        <v>408.56</v>
      </c>
      <c r="H12804">
        <v>729.87</v>
      </c>
      <c r="I12804">
        <v>0.26</v>
      </c>
      <c r="J12804">
        <v>0.44</v>
      </c>
      <c r="K12804">
        <v>3.7</v>
      </c>
    </row>
    <row r="12805" spans="1:11" x14ac:dyDescent="0.25">
      <c r="A12805" s="1">
        <v>43252</v>
      </c>
      <c r="B12805" t="s">
        <v>153</v>
      </c>
      <c r="C12805">
        <v>1079.96</v>
      </c>
      <c r="D12805">
        <v>575.07000000000005</v>
      </c>
      <c r="E12805">
        <v>504.89</v>
      </c>
      <c r="F12805">
        <v>616.20000000000005</v>
      </c>
      <c r="G12805">
        <v>502.79</v>
      </c>
      <c r="H12805">
        <v>865.48</v>
      </c>
      <c r="I12805">
        <v>0.24</v>
      </c>
      <c r="J12805">
        <v>0.08</v>
      </c>
      <c r="K12805">
        <v>2.66</v>
      </c>
    </row>
    <row r="12806" spans="1:11" x14ac:dyDescent="0.25">
      <c r="A12806" s="1">
        <v>43252</v>
      </c>
      <c r="B12806" t="s">
        <v>154</v>
      </c>
      <c r="C12806">
        <v>1080.3800000000001</v>
      </c>
      <c r="D12806">
        <v>594.41999999999996</v>
      </c>
      <c r="E12806">
        <v>485.96</v>
      </c>
      <c r="F12806">
        <v>570.73</v>
      </c>
      <c r="G12806">
        <v>459.84</v>
      </c>
      <c r="H12806">
        <v>882.83</v>
      </c>
      <c r="I12806">
        <v>-0.1</v>
      </c>
      <c r="J12806">
        <v>1.03</v>
      </c>
      <c r="K12806">
        <v>4.87</v>
      </c>
    </row>
    <row r="12807" spans="1:11" x14ac:dyDescent="0.25">
      <c r="A12807" s="1">
        <v>43252</v>
      </c>
      <c r="B12807" t="s">
        <v>155</v>
      </c>
      <c r="C12807">
        <v>1154.92</v>
      </c>
      <c r="D12807">
        <v>652.19000000000005</v>
      </c>
      <c r="E12807">
        <v>502.73</v>
      </c>
      <c r="F12807">
        <v>510.01</v>
      </c>
      <c r="G12807">
        <v>432.43</v>
      </c>
      <c r="H12807">
        <v>705.95</v>
      </c>
      <c r="I12807">
        <v>0.8</v>
      </c>
      <c r="J12807">
        <v>2.85</v>
      </c>
      <c r="K12807">
        <v>5.31</v>
      </c>
    </row>
    <row r="12808" spans="1:11" x14ac:dyDescent="0.25">
      <c r="A12808" s="1">
        <v>43282</v>
      </c>
      <c r="B12808" t="s">
        <v>1</v>
      </c>
      <c r="C12808">
        <v>1095.0899999999999</v>
      </c>
      <c r="D12808">
        <v>563.69000000000005</v>
      </c>
      <c r="E12808">
        <v>531.4</v>
      </c>
      <c r="F12808">
        <v>548.1</v>
      </c>
      <c r="G12808">
        <v>427.01</v>
      </c>
      <c r="H12808">
        <v>838.77</v>
      </c>
      <c r="I12808">
        <v>0.52</v>
      </c>
      <c r="J12808">
        <v>2.65</v>
      </c>
      <c r="K12808">
        <v>4.01</v>
      </c>
    </row>
    <row r="12809" spans="1:11" x14ac:dyDescent="0.25">
      <c r="A12809" s="1">
        <v>43282</v>
      </c>
      <c r="B12809" t="s">
        <v>126</v>
      </c>
      <c r="C12809">
        <v>1079.3499999999999</v>
      </c>
      <c r="D12809">
        <v>591.98</v>
      </c>
      <c r="E12809">
        <v>487.37</v>
      </c>
      <c r="F12809">
        <v>537.84</v>
      </c>
      <c r="G12809">
        <v>437.49</v>
      </c>
      <c r="H12809">
        <v>785.81</v>
      </c>
      <c r="I12809">
        <v>0.42</v>
      </c>
      <c r="J12809">
        <v>1.3</v>
      </c>
      <c r="K12809">
        <v>2.5099999999999998</v>
      </c>
    </row>
    <row r="12810" spans="1:11" x14ac:dyDescent="0.25">
      <c r="A12810" s="1">
        <v>43282</v>
      </c>
      <c r="B12810" t="s">
        <v>127</v>
      </c>
      <c r="C12810">
        <v>1019.82</v>
      </c>
      <c r="D12810">
        <v>555.55999999999995</v>
      </c>
      <c r="E12810">
        <v>464.26</v>
      </c>
      <c r="F12810">
        <v>550.9</v>
      </c>
      <c r="G12810">
        <v>428.65</v>
      </c>
      <c r="H12810">
        <v>897.96</v>
      </c>
      <c r="I12810">
        <v>0.48</v>
      </c>
      <c r="J12810">
        <v>2.81</v>
      </c>
      <c r="K12810">
        <v>4.75</v>
      </c>
    </row>
    <row r="12811" spans="1:11" x14ac:dyDescent="0.25">
      <c r="A12811" s="1">
        <v>43282</v>
      </c>
      <c r="B12811" t="s">
        <v>113</v>
      </c>
      <c r="C12811">
        <v>1145.6300000000001</v>
      </c>
      <c r="D12811">
        <v>555.92999999999995</v>
      </c>
      <c r="E12811">
        <v>589.70000000000005</v>
      </c>
      <c r="F12811">
        <v>548.39</v>
      </c>
      <c r="G12811">
        <v>421.88</v>
      </c>
      <c r="H12811">
        <v>823.18</v>
      </c>
      <c r="I12811">
        <v>0.43</v>
      </c>
      <c r="J12811">
        <v>3.05</v>
      </c>
      <c r="K12811">
        <v>3.86</v>
      </c>
    </row>
    <row r="12812" spans="1:11" x14ac:dyDescent="0.25">
      <c r="A12812" s="1">
        <v>43282</v>
      </c>
      <c r="B12812" t="s">
        <v>128</v>
      </c>
      <c r="C12812">
        <v>1137.6300000000001</v>
      </c>
      <c r="D12812">
        <v>554.47</v>
      </c>
      <c r="E12812">
        <v>583.16</v>
      </c>
      <c r="F12812">
        <v>544.03</v>
      </c>
      <c r="G12812">
        <v>411.55</v>
      </c>
      <c r="H12812">
        <v>852.99</v>
      </c>
      <c r="I12812">
        <v>0.92</v>
      </c>
      <c r="J12812">
        <v>2.91</v>
      </c>
      <c r="K12812">
        <v>3.65</v>
      </c>
    </row>
    <row r="12813" spans="1:11" x14ac:dyDescent="0.25">
      <c r="A12813" s="1">
        <v>43282</v>
      </c>
      <c r="B12813" t="s">
        <v>129</v>
      </c>
      <c r="C12813">
        <v>1100.46</v>
      </c>
      <c r="D12813">
        <v>607.73</v>
      </c>
      <c r="E12813">
        <v>492.73</v>
      </c>
      <c r="F12813">
        <v>561.79999999999995</v>
      </c>
      <c r="G12813">
        <v>463</v>
      </c>
      <c r="H12813">
        <v>813.38</v>
      </c>
      <c r="I12813">
        <v>0.53</v>
      </c>
      <c r="J12813">
        <v>1.6</v>
      </c>
      <c r="K12813">
        <v>4.43</v>
      </c>
    </row>
    <row r="12814" spans="1:11" x14ac:dyDescent="0.25">
      <c r="A12814" s="1">
        <v>43282</v>
      </c>
      <c r="B12814" t="s">
        <v>130</v>
      </c>
      <c r="C12814">
        <v>1122</v>
      </c>
      <c r="D12814">
        <v>625.88</v>
      </c>
      <c r="E12814">
        <v>496.12</v>
      </c>
      <c r="F12814">
        <v>625.54999999999995</v>
      </c>
      <c r="G12814">
        <v>476.53</v>
      </c>
      <c r="H12814">
        <v>1133.75</v>
      </c>
      <c r="I12814">
        <v>-0.13</v>
      </c>
      <c r="J12814">
        <v>1</v>
      </c>
      <c r="K12814">
        <v>2.97</v>
      </c>
    </row>
    <row r="12815" spans="1:11" x14ac:dyDescent="0.25">
      <c r="A12815" s="1">
        <v>43282</v>
      </c>
      <c r="B12815" t="s">
        <v>131</v>
      </c>
      <c r="C12815">
        <v>1195.8699999999999</v>
      </c>
      <c r="D12815">
        <v>652.96</v>
      </c>
      <c r="E12815">
        <v>542.91</v>
      </c>
      <c r="F12815">
        <v>634.77</v>
      </c>
      <c r="G12815">
        <v>474.29</v>
      </c>
      <c r="H12815">
        <v>1118</v>
      </c>
      <c r="I12815">
        <v>1.8</v>
      </c>
      <c r="J12815">
        <v>1.75</v>
      </c>
      <c r="K12815">
        <v>3.63</v>
      </c>
    </row>
    <row r="12816" spans="1:11" x14ac:dyDescent="0.25">
      <c r="A12816" s="1">
        <v>43282</v>
      </c>
      <c r="B12816" t="s">
        <v>132</v>
      </c>
      <c r="C12816">
        <v>1040.46</v>
      </c>
      <c r="D12816">
        <v>574.88</v>
      </c>
      <c r="E12816">
        <v>465.58</v>
      </c>
      <c r="F12816">
        <v>509.45</v>
      </c>
      <c r="G12816">
        <v>424.43</v>
      </c>
      <c r="H12816">
        <v>702.07</v>
      </c>
      <c r="I12816">
        <v>0.41</v>
      </c>
      <c r="J12816">
        <v>0.91</v>
      </c>
      <c r="K12816">
        <v>1.21</v>
      </c>
    </row>
    <row r="12817" spans="1:11" x14ac:dyDescent="0.25">
      <c r="A12817" s="1">
        <v>43282</v>
      </c>
      <c r="B12817" t="s">
        <v>133</v>
      </c>
      <c r="C12817">
        <v>1133.6300000000001</v>
      </c>
      <c r="D12817">
        <v>578.32000000000005</v>
      </c>
      <c r="E12817">
        <v>555.30999999999995</v>
      </c>
      <c r="F12817">
        <v>470.79</v>
      </c>
      <c r="G12817">
        <v>380.63</v>
      </c>
      <c r="H12817">
        <v>678.54</v>
      </c>
      <c r="I12817">
        <v>0.21</v>
      </c>
      <c r="J12817">
        <v>1.98</v>
      </c>
      <c r="K12817">
        <v>3.43</v>
      </c>
    </row>
    <row r="12818" spans="1:11" x14ac:dyDescent="0.25">
      <c r="A12818" s="1">
        <v>43282</v>
      </c>
      <c r="B12818" t="s">
        <v>134</v>
      </c>
      <c r="C12818">
        <v>1063.67</v>
      </c>
      <c r="D12818">
        <v>582.33000000000004</v>
      </c>
      <c r="E12818">
        <v>481.34</v>
      </c>
      <c r="F12818">
        <v>509.86</v>
      </c>
      <c r="G12818">
        <v>433.46</v>
      </c>
      <c r="H12818">
        <v>669.59</v>
      </c>
      <c r="I12818">
        <v>0.32</v>
      </c>
      <c r="J12818">
        <v>1.54</v>
      </c>
      <c r="K12818">
        <v>3.26</v>
      </c>
    </row>
    <row r="12819" spans="1:11" x14ac:dyDescent="0.25">
      <c r="A12819" s="1">
        <v>43282</v>
      </c>
      <c r="B12819" t="s">
        <v>135</v>
      </c>
      <c r="C12819">
        <v>1066.5899999999999</v>
      </c>
      <c r="D12819">
        <v>594.79</v>
      </c>
      <c r="E12819">
        <v>471.8</v>
      </c>
      <c r="F12819">
        <v>518.11</v>
      </c>
      <c r="G12819">
        <v>409.41</v>
      </c>
      <c r="H12819">
        <v>816.97</v>
      </c>
      <c r="I12819">
        <v>0.33</v>
      </c>
      <c r="J12819">
        <v>1.22</v>
      </c>
      <c r="K12819">
        <v>1.88</v>
      </c>
    </row>
    <row r="12820" spans="1:11" x14ac:dyDescent="0.25">
      <c r="A12820" s="1">
        <v>43282</v>
      </c>
      <c r="B12820" t="s">
        <v>136</v>
      </c>
      <c r="C12820">
        <v>1127.4100000000001</v>
      </c>
      <c r="D12820">
        <v>620</v>
      </c>
      <c r="E12820">
        <v>507.41</v>
      </c>
      <c r="F12820">
        <v>592.80999999999995</v>
      </c>
      <c r="G12820">
        <v>485.13</v>
      </c>
      <c r="H12820">
        <v>911.65</v>
      </c>
      <c r="I12820">
        <v>0.35</v>
      </c>
      <c r="J12820">
        <v>0.51</v>
      </c>
      <c r="K12820">
        <v>0.78</v>
      </c>
    </row>
    <row r="12821" spans="1:11" x14ac:dyDescent="0.25">
      <c r="A12821" s="1">
        <v>43282</v>
      </c>
      <c r="B12821" t="s">
        <v>137</v>
      </c>
      <c r="C12821">
        <v>1037.2</v>
      </c>
      <c r="D12821">
        <v>567.19000000000005</v>
      </c>
      <c r="E12821">
        <v>470.01</v>
      </c>
      <c r="F12821">
        <v>546.33000000000004</v>
      </c>
      <c r="G12821">
        <v>390.37</v>
      </c>
      <c r="H12821">
        <v>1163.33</v>
      </c>
      <c r="I12821">
        <v>0.61</v>
      </c>
      <c r="J12821">
        <v>2.06</v>
      </c>
      <c r="K12821">
        <v>2.86</v>
      </c>
    </row>
    <row r="12822" spans="1:11" x14ac:dyDescent="0.25">
      <c r="A12822" s="1">
        <v>43282</v>
      </c>
      <c r="B12822" t="s">
        <v>138</v>
      </c>
      <c r="C12822">
        <v>1045.5899999999999</v>
      </c>
      <c r="D12822">
        <v>592.19000000000005</v>
      </c>
      <c r="E12822">
        <v>453.4</v>
      </c>
      <c r="F12822">
        <v>694.87</v>
      </c>
      <c r="G12822">
        <v>536.45000000000005</v>
      </c>
      <c r="H12822">
        <v>1194.1500000000001</v>
      </c>
      <c r="I12822">
        <v>0.12</v>
      </c>
      <c r="J12822">
        <v>3.14</v>
      </c>
      <c r="K12822">
        <v>4.2</v>
      </c>
    </row>
    <row r="12823" spans="1:11" x14ac:dyDescent="0.25">
      <c r="A12823" s="1">
        <v>43282</v>
      </c>
      <c r="B12823" t="s">
        <v>139</v>
      </c>
      <c r="C12823">
        <v>1019.59</v>
      </c>
      <c r="D12823">
        <v>581.97</v>
      </c>
      <c r="E12823">
        <v>437.62</v>
      </c>
      <c r="F12823">
        <v>588.87</v>
      </c>
      <c r="G12823">
        <v>468.53</v>
      </c>
      <c r="H12823">
        <v>991.04</v>
      </c>
      <c r="I12823">
        <v>0.32</v>
      </c>
      <c r="J12823">
        <v>2.63</v>
      </c>
      <c r="K12823">
        <v>6.65</v>
      </c>
    </row>
    <row r="12824" spans="1:11" x14ac:dyDescent="0.25">
      <c r="A12824" s="1">
        <v>43282</v>
      </c>
      <c r="B12824" t="s">
        <v>140</v>
      </c>
      <c r="C12824">
        <v>1016.02</v>
      </c>
      <c r="D12824">
        <v>562.54</v>
      </c>
      <c r="E12824">
        <v>453.48</v>
      </c>
      <c r="F12824">
        <v>512.14</v>
      </c>
      <c r="G12824">
        <v>397.36</v>
      </c>
      <c r="H12824">
        <v>843.86</v>
      </c>
      <c r="I12824">
        <v>1.1200000000000001</v>
      </c>
      <c r="J12824">
        <v>5.41</v>
      </c>
      <c r="K12824">
        <v>8.74</v>
      </c>
    </row>
    <row r="12825" spans="1:11" x14ac:dyDescent="0.25">
      <c r="A12825" s="1">
        <v>43282</v>
      </c>
      <c r="B12825" t="s">
        <v>141</v>
      </c>
      <c r="C12825">
        <v>1057.0899999999999</v>
      </c>
      <c r="D12825">
        <v>587.5</v>
      </c>
      <c r="E12825">
        <v>469.59</v>
      </c>
      <c r="F12825">
        <v>584.5</v>
      </c>
      <c r="G12825">
        <v>467.18</v>
      </c>
      <c r="H12825">
        <v>916.94</v>
      </c>
      <c r="I12825">
        <v>0.47</v>
      </c>
      <c r="J12825">
        <v>1.86</v>
      </c>
      <c r="K12825">
        <v>3.06</v>
      </c>
    </row>
    <row r="12826" spans="1:11" x14ac:dyDescent="0.25">
      <c r="A12826" s="1">
        <v>43282</v>
      </c>
      <c r="B12826" t="s">
        <v>142</v>
      </c>
      <c r="C12826">
        <v>1007.3</v>
      </c>
      <c r="D12826">
        <v>545.13</v>
      </c>
      <c r="E12826">
        <v>462.17</v>
      </c>
      <c r="F12826">
        <v>538.59</v>
      </c>
      <c r="G12826">
        <v>406.31</v>
      </c>
      <c r="H12826">
        <v>923.15</v>
      </c>
      <c r="I12826">
        <v>-0.12</v>
      </c>
      <c r="J12826">
        <v>3.13</v>
      </c>
      <c r="K12826">
        <v>5.75</v>
      </c>
    </row>
    <row r="12827" spans="1:11" x14ac:dyDescent="0.25">
      <c r="A12827" s="1">
        <v>43282</v>
      </c>
      <c r="B12827" t="s">
        <v>143</v>
      </c>
      <c r="C12827">
        <v>1002</v>
      </c>
      <c r="D12827">
        <v>560.25</v>
      </c>
      <c r="E12827">
        <v>441.75</v>
      </c>
      <c r="F12827">
        <v>500.63</v>
      </c>
      <c r="G12827">
        <v>414.82</v>
      </c>
      <c r="H12827">
        <v>705.12</v>
      </c>
      <c r="I12827">
        <v>0.84</v>
      </c>
      <c r="J12827">
        <v>1.44</v>
      </c>
      <c r="K12827">
        <v>3.53</v>
      </c>
    </row>
    <row r="12828" spans="1:11" x14ac:dyDescent="0.25">
      <c r="A12828" s="1">
        <v>43282</v>
      </c>
      <c r="B12828" t="s">
        <v>144</v>
      </c>
      <c r="C12828">
        <v>953.13</v>
      </c>
      <c r="D12828">
        <v>514.47</v>
      </c>
      <c r="E12828">
        <v>438.66</v>
      </c>
      <c r="F12828">
        <v>506.51</v>
      </c>
      <c r="G12828">
        <v>384.08</v>
      </c>
      <c r="H12828">
        <v>882.56</v>
      </c>
      <c r="I12828">
        <v>0.92</v>
      </c>
      <c r="J12828">
        <v>1.96</v>
      </c>
      <c r="K12828">
        <v>2.64</v>
      </c>
    </row>
    <row r="12829" spans="1:11" x14ac:dyDescent="0.25">
      <c r="A12829" s="1">
        <v>43282</v>
      </c>
      <c r="B12829" t="s">
        <v>145</v>
      </c>
      <c r="C12829">
        <v>1015.57</v>
      </c>
      <c r="D12829">
        <v>527.64</v>
      </c>
      <c r="E12829">
        <v>487.93</v>
      </c>
      <c r="F12829">
        <v>537.61</v>
      </c>
      <c r="G12829">
        <v>426.33</v>
      </c>
      <c r="H12829">
        <v>797.49</v>
      </c>
      <c r="I12829">
        <v>0.72</v>
      </c>
      <c r="J12829">
        <v>3.13</v>
      </c>
      <c r="K12829">
        <v>4.28</v>
      </c>
    </row>
    <row r="12830" spans="1:11" x14ac:dyDescent="0.25">
      <c r="A12830" s="1">
        <v>43282</v>
      </c>
      <c r="B12830" t="s">
        <v>146</v>
      </c>
      <c r="C12830">
        <v>1028.78</v>
      </c>
      <c r="D12830">
        <v>535.14</v>
      </c>
      <c r="E12830">
        <v>493.64</v>
      </c>
      <c r="F12830">
        <v>566.20000000000005</v>
      </c>
      <c r="G12830">
        <v>449.23</v>
      </c>
      <c r="H12830">
        <v>849.42</v>
      </c>
      <c r="I12830">
        <v>0.3</v>
      </c>
      <c r="J12830">
        <v>2.89</v>
      </c>
      <c r="K12830">
        <v>2.68</v>
      </c>
    </row>
    <row r="12831" spans="1:11" x14ac:dyDescent="0.25">
      <c r="A12831" s="1">
        <v>43282</v>
      </c>
      <c r="B12831" t="s">
        <v>2</v>
      </c>
      <c r="C12831">
        <v>1002.57</v>
      </c>
      <c r="D12831">
        <v>521.48</v>
      </c>
      <c r="E12831">
        <v>481.09</v>
      </c>
      <c r="F12831">
        <v>556.09</v>
      </c>
      <c r="G12831">
        <v>415.2</v>
      </c>
      <c r="H12831">
        <v>927.77</v>
      </c>
      <c r="I12831">
        <v>1.03</v>
      </c>
      <c r="J12831">
        <v>3.18</v>
      </c>
      <c r="K12831">
        <v>3.79</v>
      </c>
    </row>
    <row r="12832" spans="1:11" x14ac:dyDescent="0.25">
      <c r="A12832" s="1">
        <v>43282</v>
      </c>
      <c r="B12832" t="s">
        <v>147</v>
      </c>
      <c r="C12832">
        <v>1211.4000000000001</v>
      </c>
      <c r="D12832">
        <v>566.4</v>
      </c>
      <c r="E12832">
        <v>645</v>
      </c>
      <c r="F12832">
        <v>552.04999999999995</v>
      </c>
      <c r="G12832">
        <v>399.24</v>
      </c>
      <c r="H12832">
        <v>882.02</v>
      </c>
      <c r="I12832">
        <v>0.67</v>
      </c>
      <c r="J12832">
        <v>1.51</v>
      </c>
      <c r="K12832">
        <v>1.87</v>
      </c>
    </row>
    <row r="12833" spans="1:11" x14ac:dyDescent="0.25">
      <c r="A12833" s="1">
        <v>43282</v>
      </c>
      <c r="B12833" t="s">
        <v>148</v>
      </c>
      <c r="C12833">
        <v>1200.97</v>
      </c>
      <c r="D12833">
        <v>566.98</v>
      </c>
      <c r="E12833">
        <v>633.99</v>
      </c>
      <c r="F12833">
        <v>542.42999999999995</v>
      </c>
      <c r="G12833">
        <v>417.03</v>
      </c>
      <c r="H12833">
        <v>802.2</v>
      </c>
      <c r="I12833">
        <v>0.35</v>
      </c>
      <c r="J12833">
        <v>3.71</v>
      </c>
      <c r="K12833">
        <v>5.26</v>
      </c>
    </row>
    <row r="12834" spans="1:11" x14ac:dyDescent="0.25">
      <c r="A12834" s="1">
        <v>43282</v>
      </c>
      <c r="B12834" t="s">
        <v>149</v>
      </c>
      <c r="C12834">
        <v>1112.71</v>
      </c>
      <c r="D12834">
        <v>516.41999999999996</v>
      </c>
      <c r="E12834">
        <v>596.29</v>
      </c>
      <c r="F12834">
        <v>532.09</v>
      </c>
      <c r="G12834">
        <v>404.01</v>
      </c>
      <c r="H12834">
        <v>794.63</v>
      </c>
      <c r="I12834">
        <v>1.94</v>
      </c>
      <c r="J12834">
        <v>3.17</v>
      </c>
      <c r="K12834">
        <v>3.3</v>
      </c>
    </row>
    <row r="12835" spans="1:11" x14ac:dyDescent="0.25">
      <c r="A12835" s="1">
        <v>43282</v>
      </c>
      <c r="B12835" t="s">
        <v>150</v>
      </c>
      <c r="C12835">
        <v>1227.55</v>
      </c>
      <c r="D12835">
        <v>571.55999999999995</v>
      </c>
      <c r="E12835">
        <v>655.99</v>
      </c>
      <c r="F12835">
        <v>664.95</v>
      </c>
      <c r="G12835">
        <v>474.5</v>
      </c>
      <c r="H12835">
        <v>1091.18</v>
      </c>
      <c r="I12835">
        <v>-0.09</v>
      </c>
      <c r="J12835">
        <v>2.17</v>
      </c>
      <c r="K12835">
        <v>3.71</v>
      </c>
    </row>
    <row r="12836" spans="1:11" x14ac:dyDescent="0.25">
      <c r="A12836" s="1">
        <v>43282</v>
      </c>
      <c r="B12836" t="s">
        <v>151</v>
      </c>
      <c r="C12836">
        <v>1092.81</v>
      </c>
      <c r="D12836">
        <v>601.88</v>
      </c>
      <c r="E12836">
        <v>490.93</v>
      </c>
      <c r="F12836">
        <v>496</v>
      </c>
      <c r="G12836">
        <v>388.76</v>
      </c>
      <c r="H12836">
        <v>794.96</v>
      </c>
      <c r="I12836">
        <v>0.31</v>
      </c>
      <c r="J12836">
        <v>3.26</v>
      </c>
      <c r="K12836">
        <v>4.12</v>
      </c>
    </row>
    <row r="12837" spans="1:11" x14ac:dyDescent="0.25">
      <c r="A12837" s="1">
        <v>43282</v>
      </c>
      <c r="B12837" t="s">
        <v>152</v>
      </c>
      <c r="C12837">
        <v>1082.28</v>
      </c>
      <c r="D12837">
        <v>595.09</v>
      </c>
      <c r="E12837">
        <v>487.19</v>
      </c>
      <c r="F12837">
        <v>508.93</v>
      </c>
      <c r="G12837">
        <v>411.87</v>
      </c>
      <c r="H12837">
        <v>749.65</v>
      </c>
      <c r="I12837">
        <v>1.66</v>
      </c>
      <c r="J12837">
        <v>2.11</v>
      </c>
      <c r="K12837">
        <v>3.21</v>
      </c>
    </row>
    <row r="12838" spans="1:11" x14ac:dyDescent="0.25">
      <c r="A12838" s="1">
        <v>43282</v>
      </c>
      <c r="B12838" t="s">
        <v>153</v>
      </c>
      <c r="C12838">
        <v>1081.92</v>
      </c>
      <c r="D12838">
        <v>577.03</v>
      </c>
      <c r="E12838">
        <v>504.89</v>
      </c>
      <c r="F12838">
        <v>617.30999999999995</v>
      </c>
      <c r="G12838">
        <v>504.5</v>
      </c>
      <c r="H12838">
        <v>865.48</v>
      </c>
      <c r="I12838">
        <v>0.18</v>
      </c>
      <c r="J12838">
        <v>0.26</v>
      </c>
      <c r="K12838">
        <v>2.81</v>
      </c>
    </row>
    <row r="12839" spans="1:11" x14ac:dyDescent="0.25">
      <c r="A12839" s="1">
        <v>43282</v>
      </c>
      <c r="B12839" t="s">
        <v>154</v>
      </c>
      <c r="C12839">
        <v>1084.8699999999999</v>
      </c>
      <c r="D12839">
        <v>608.23</v>
      </c>
      <c r="E12839">
        <v>476.64</v>
      </c>
      <c r="F12839">
        <v>573.12</v>
      </c>
      <c r="G12839">
        <v>470.51</v>
      </c>
      <c r="H12839">
        <v>865.88</v>
      </c>
      <c r="I12839">
        <v>0.42</v>
      </c>
      <c r="J12839">
        <v>1.45</v>
      </c>
      <c r="K12839">
        <v>5.79</v>
      </c>
    </row>
    <row r="12840" spans="1:11" x14ac:dyDescent="0.25">
      <c r="A12840" s="1">
        <v>43282</v>
      </c>
      <c r="B12840" t="s">
        <v>155</v>
      </c>
      <c r="C12840">
        <v>1159.54</v>
      </c>
      <c r="D12840">
        <v>656.82</v>
      </c>
      <c r="E12840">
        <v>502.72</v>
      </c>
      <c r="F12840">
        <v>512.04999999999995</v>
      </c>
      <c r="G12840">
        <v>435.5</v>
      </c>
      <c r="H12840">
        <v>705.95</v>
      </c>
      <c r="I12840">
        <v>0.4</v>
      </c>
      <c r="J12840">
        <v>3.26</v>
      </c>
      <c r="K12840">
        <v>5.57</v>
      </c>
    </row>
    <row r="12841" spans="1:11" x14ac:dyDescent="0.25">
      <c r="A12841" s="1">
        <v>43313</v>
      </c>
      <c r="B12841" t="s">
        <v>1</v>
      </c>
      <c r="C12841">
        <v>1099.01</v>
      </c>
      <c r="D12841">
        <v>566.91</v>
      </c>
      <c r="E12841">
        <v>532.1</v>
      </c>
      <c r="F12841">
        <v>550.08000000000004</v>
      </c>
      <c r="G12841">
        <v>429.45</v>
      </c>
      <c r="H12841">
        <v>839.86</v>
      </c>
      <c r="I12841">
        <v>0.36</v>
      </c>
      <c r="J12841">
        <v>3.02</v>
      </c>
      <c r="K12841">
        <v>4.1500000000000004</v>
      </c>
    </row>
    <row r="12842" spans="1:11" x14ac:dyDescent="0.25">
      <c r="A12842" s="1">
        <v>43313</v>
      </c>
      <c r="B12842" t="s">
        <v>126</v>
      </c>
      <c r="C12842">
        <v>1083.47</v>
      </c>
      <c r="D12842">
        <v>595.59</v>
      </c>
      <c r="E12842">
        <v>487.88</v>
      </c>
      <c r="F12842">
        <v>539.88</v>
      </c>
      <c r="G12842">
        <v>440.16</v>
      </c>
      <c r="H12842">
        <v>786.6</v>
      </c>
      <c r="I12842">
        <v>0.38</v>
      </c>
      <c r="J12842">
        <v>1.68</v>
      </c>
      <c r="K12842">
        <v>2.93</v>
      </c>
    </row>
    <row r="12843" spans="1:11" x14ac:dyDescent="0.25">
      <c r="A12843" s="1">
        <v>43313</v>
      </c>
      <c r="B12843" t="s">
        <v>127</v>
      </c>
      <c r="C12843">
        <v>1021.46</v>
      </c>
      <c r="D12843">
        <v>557.17999999999995</v>
      </c>
      <c r="E12843">
        <v>464.28</v>
      </c>
      <c r="F12843">
        <v>551.78</v>
      </c>
      <c r="G12843">
        <v>429.89</v>
      </c>
      <c r="H12843">
        <v>897.96</v>
      </c>
      <c r="I12843">
        <v>0.16</v>
      </c>
      <c r="J12843">
        <v>2.98</v>
      </c>
      <c r="K12843">
        <v>4.33</v>
      </c>
    </row>
    <row r="12844" spans="1:11" x14ac:dyDescent="0.25">
      <c r="A12844" s="1">
        <v>43313</v>
      </c>
      <c r="B12844" t="s">
        <v>113</v>
      </c>
      <c r="C12844">
        <v>1151.72</v>
      </c>
      <c r="D12844">
        <v>561.22</v>
      </c>
      <c r="E12844">
        <v>590.5</v>
      </c>
      <c r="F12844">
        <v>551.29999999999995</v>
      </c>
      <c r="G12844">
        <v>425.89</v>
      </c>
      <c r="H12844">
        <v>824.33</v>
      </c>
      <c r="I12844">
        <v>0.53</v>
      </c>
      <c r="J12844">
        <v>3.59</v>
      </c>
      <c r="K12844">
        <v>4.3600000000000003</v>
      </c>
    </row>
    <row r="12845" spans="1:11" x14ac:dyDescent="0.25">
      <c r="A12845" s="1">
        <v>43313</v>
      </c>
      <c r="B12845" t="s">
        <v>128</v>
      </c>
      <c r="C12845">
        <v>1141</v>
      </c>
      <c r="D12845">
        <v>557.51</v>
      </c>
      <c r="E12845">
        <v>583.49</v>
      </c>
      <c r="F12845">
        <v>545.66</v>
      </c>
      <c r="G12845">
        <v>413.81</v>
      </c>
      <c r="H12845">
        <v>853.51</v>
      </c>
      <c r="I12845">
        <v>0.3</v>
      </c>
      <c r="J12845">
        <v>3.22</v>
      </c>
      <c r="K12845">
        <v>3.86</v>
      </c>
    </row>
    <row r="12846" spans="1:11" x14ac:dyDescent="0.25">
      <c r="A12846" s="1">
        <v>43313</v>
      </c>
      <c r="B12846" t="s">
        <v>129</v>
      </c>
      <c r="C12846">
        <v>1103.92</v>
      </c>
      <c r="D12846">
        <v>607.9</v>
      </c>
      <c r="E12846">
        <v>496.02</v>
      </c>
      <c r="F12846">
        <v>563.54</v>
      </c>
      <c r="G12846">
        <v>463.14</v>
      </c>
      <c r="H12846">
        <v>818.83</v>
      </c>
      <c r="I12846">
        <v>0.31</v>
      </c>
      <c r="J12846">
        <v>1.91</v>
      </c>
      <c r="K12846">
        <v>4.33</v>
      </c>
    </row>
    <row r="12847" spans="1:11" x14ac:dyDescent="0.25">
      <c r="A12847" s="1">
        <v>43313</v>
      </c>
      <c r="B12847" t="s">
        <v>130</v>
      </c>
      <c r="C12847">
        <v>1131.54</v>
      </c>
      <c r="D12847">
        <v>632.58000000000004</v>
      </c>
      <c r="E12847">
        <v>498.96</v>
      </c>
      <c r="F12847">
        <v>630.87</v>
      </c>
      <c r="G12847">
        <v>481.63</v>
      </c>
      <c r="H12847">
        <v>1140.21</v>
      </c>
      <c r="I12847">
        <v>0.85</v>
      </c>
      <c r="J12847">
        <v>1.86</v>
      </c>
      <c r="K12847">
        <v>3.52</v>
      </c>
    </row>
    <row r="12848" spans="1:11" x14ac:dyDescent="0.25">
      <c r="A12848" s="1">
        <v>43313</v>
      </c>
      <c r="B12848" t="s">
        <v>131</v>
      </c>
      <c r="C12848">
        <v>1196.27</v>
      </c>
      <c r="D12848">
        <v>650.07000000000005</v>
      </c>
      <c r="E12848">
        <v>546.20000000000005</v>
      </c>
      <c r="F12848">
        <v>634.96</v>
      </c>
      <c r="G12848">
        <v>472.2</v>
      </c>
      <c r="H12848">
        <v>1124.82</v>
      </c>
      <c r="I12848">
        <v>0.03</v>
      </c>
      <c r="J12848">
        <v>1.78</v>
      </c>
      <c r="K12848">
        <v>3.21</v>
      </c>
    </row>
    <row r="12849" spans="1:11" x14ac:dyDescent="0.25">
      <c r="A12849" s="1">
        <v>43313</v>
      </c>
      <c r="B12849" t="s">
        <v>132</v>
      </c>
      <c r="C12849">
        <v>1044.6400000000001</v>
      </c>
      <c r="D12849">
        <v>579.16999999999996</v>
      </c>
      <c r="E12849">
        <v>465.47</v>
      </c>
      <c r="F12849">
        <v>511.48</v>
      </c>
      <c r="G12849">
        <v>427.61</v>
      </c>
      <c r="H12849">
        <v>701.93</v>
      </c>
      <c r="I12849">
        <v>0.4</v>
      </c>
      <c r="J12849">
        <v>1.32</v>
      </c>
      <c r="K12849">
        <v>1.74</v>
      </c>
    </row>
    <row r="12850" spans="1:11" x14ac:dyDescent="0.25">
      <c r="A12850" s="1">
        <v>43313</v>
      </c>
      <c r="B12850" t="s">
        <v>133</v>
      </c>
      <c r="C12850">
        <v>1136.8599999999999</v>
      </c>
      <c r="D12850">
        <v>581.54999999999995</v>
      </c>
      <c r="E12850">
        <v>555.30999999999995</v>
      </c>
      <c r="F12850">
        <v>472.11</v>
      </c>
      <c r="G12850">
        <v>382.76</v>
      </c>
      <c r="H12850">
        <v>678.54</v>
      </c>
      <c r="I12850">
        <v>0.28000000000000003</v>
      </c>
      <c r="J12850">
        <v>2.27</v>
      </c>
      <c r="K12850">
        <v>3.91</v>
      </c>
    </row>
    <row r="12851" spans="1:11" x14ac:dyDescent="0.25">
      <c r="A12851" s="1">
        <v>43313</v>
      </c>
      <c r="B12851" t="s">
        <v>134</v>
      </c>
      <c r="C12851">
        <v>1067.8699999999999</v>
      </c>
      <c r="D12851">
        <v>586.54</v>
      </c>
      <c r="E12851">
        <v>481.33</v>
      </c>
      <c r="F12851">
        <v>511.85</v>
      </c>
      <c r="G12851">
        <v>436.59</v>
      </c>
      <c r="H12851">
        <v>669.59</v>
      </c>
      <c r="I12851">
        <v>0.39</v>
      </c>
      <c r="J12851">
        <v>1.93</v>
      </c>
      <c r="K12851">
        <v>3.87</v>
      </c>
    </row>
    <row r="12852" spans="1:11" x14ac:dyDescent="0.25">
      <c r="A12852" s="1">
        <v>43313</v>
      </c>
      <c r="B12852" t="s">
        <v>135</v>
      </c>
      <c r="C12852">
        <v>1069.33</v>
      </c>
      <c r="D12852">
        <v>597.53</v>
      </c>
      <c r="E12852">
        <v>471.8</v>
      </c>
      <c r="F12852">
        <v>519.45000000000005</v>
      </c>
      <c r="G12852">
        <v>411.29</v>
      </c>
      <c r="H12852">
        <v>816.97</v>
      </c>
      <c r="I12852">
        <v>0.26</v>
      </c>
      <c r="J12852">
        <v>1.49</v>
      </c>
      <c r="K12852">
        <v>1.92</v>
      </c>
    </row>
    <row r="12853" spans="1:11" x14ac:dyDescent="0.25">
      <c r="A12853" s="1">
        <v>43313</v>
      </c>
      <c r="B12853" t="s">
        <v>136</v>
      </c>
      <c r="C12853">
        <v>1131.17</v>
      </c>
      <c r="D12853">
        <v>622.07000000000005</v>
      </c>
      <c r="E12853">
        <v>509.1</v>
      </c>
      <c r="F12853">
        <v>594.77</v>
      </c>
      <c r="G12853">
        <v>486.74</v>
      </c>
      <c r="H12853">
        <v>914.66</v>
      </c>
      <c r="I12853">
        <v>0.33</v>
      </c>
      <c r="J12853">
        <v>0.84</v>
      </c>
      <c r="K12853">
        <v>0.88</v>
      </c>
    </row>
    <row r="12854" spans="1:11" x14ac:dyDescent="0.25">
      <c r="A12854" s="1">
        <v>43313</v>
      </c>
      <c r="B12854" t="s">
        <v>137</v>
      </c>
      <c r="C12854">
        <v>1038.51</v>
      </c>
      <c r="D12854">
        <v>568.5</v>
      </c>
      <c r="E12854">
        <v>470.01</v>
      </c>
      <c r="F12854">
        <v>547.04</v>
      </c>
      <c r="G12854">
        <v>391.27</v>
      </c>
      <c r="H12854">
        <v>1163.33</v>
      </c>
      <c r="I12854">
        <v>0.13</v>
      </c>
      <c r="J12854">
        <v>2.19</v>
      </c>
      <c r="K12854">
        <v>2.58</v>
      </c>
    </row>
    <row r="12855" spans="1:11" x14ac:dyDescent="0.25">
      <c r="A12855" s="1">
        <v>43313</v>
      </c>
      <c r="B12855" t="s">
        <v>138</v>
      </c>
      <c r="C12855">
        <v>1042.18</v>
      </c>
      <c r="D12855">
        <v>588.79</v>
      </c>
      <c r="E12855">
        <v>453.39</v>
      </c>
      <c r="F12855">
        <v>692.57</v>
      </c>
      <c r="G12855">
        <v>533.39</v>
      </c>
      <c r="H12855">
        <v>1194.1500000000001</v>
      </c>
      <c r="I12855">
        <v>-0.33</v>
      </c>
      <c r="J12855">
        <v>2.8</v>
      </c>
      <c r="K12855">
        <v>3.2</v>
      </c>
    </row>
    <row r="12856" spans="1:11" x14ac:dyDescent="0.25">
      <c r="A12856" s="1">
        <v>43313</v>
      </c>
      <c r="B12856" t="s">
        <v>139</v>
      </c>
      <c r="C12856">
        <v>1017.78</v>
      </c>
      <c r="D12856">
        <v>580.16999999999996</v>
      </c>
      <c r="E12856">
        <v>437.61</v>
      </c>
      <c r="F12856">
        <v>587.80999999999995</v>
      </c>
      <c r="G12856">
        <v>467.08</v>
      </c>
      <c r="H12856">
        <v>991.04</v>
      </c>
      <c r="I12856">
        <v>-0.18</v>
      </c>
      <c r="J12856">
        <v>2.44</v>
      </c>
      <c r="K12856">
        <v>3.59</v>
      </c>
    </row>
    <row r="12857" spans="1:11" x14ac:dyDescent="0.25">
      <c r="A12857" s="1">
        <v>43313</v>
      </c>
      <c r="B12857" t="s">
        <v>140</v>
      </c>
      <c r="C12857">
        <v>1019.32</v>
      </c>
      <c r="D12857">
        <v>565.85</v>
      </c>
      <c r="E12857">
        <v>453.47</v>
      </c>
      <c r="F12857">
        <v>513.78</v>
      </c>
      <c r="G12857">
        <v>399.7</v>
      </c>
      <c r="H12857">
        <v>843.86</v>
      </c>
      <c r="I12857">
        <v>0.32</v>
      </c>
      <c r="J12857">
        <v>5.74</v>
      </c>
      <c r="K12857">
        <v>8.4499999999999993</v>
      </c>
    </row>
    <row r="12858" spans="1:11" x14ac:dyDescent="0.25">
      <c r="A12858" s="1">
        <v>43313</v>
      </c>
      <c r="B12858" t="s">
        <v>141</v>
      </c>
      <c r="C12858">
        <v>1061.07</v>
      </c>
      <c r="D12858">
        <v>591.48</v>
      </c>
      <c r="E12858">
        <v>469.59</v>
      </c>
      <c r="F12858">
        <v>586.72</v>
      </c>
      <c r="G12858">
        <v>470.36</v>
      </c>
      <c r="H12858">
        <v>916.94</v>
      </c>
      <c r="I12858">
        <v>0.38</v>
      </c>
      <c r="J12858">
        <v>2.25</v>
      </c>
      <c r="K12858">
        <v>3.61</v>
      </c>
    </row>
    <row r="12859" spans="1:11" x14ac:dyDescent="0.25">
      <c r="A12859" s="1">
        <v>43313</v>
      </c>
      <c r="B12859" t="s">
        <v>142</v>
      </c>
      <c r="C12859">
        <v>1009.94</v>
      </c>
      <c r="D12859">
        <v>547.78</v>
      </c>
      <c r="E12859">
        <v>462.16</v>
      </c>
      <c r="F12859">
        <v>539.99</v>
      </c>
      <c r="G12859">
        <v>408.3</v>
      </c>
      <c r="H12859">
        <v>923.15</v>
      </c>
      <c r="I12859">
        <v>0.26</v>
      </c>
      <c r="J12859">
        <v>3.4</v>
      </c>
      <c r="K12859">
        <v>5.75</v>
      </c>
    </row>
    <row r="12860" spans="1:11" x14ac:dyDescent="0.25">
      <c r="A12860" s="1">
        <v>43313</v>
      </c>
      <c r="B12860" t="s">
        <v>143</v>
      </c>
      <c r="C12860">
        <v>1005.89</v>
      </c>
      <c r="D12860">
        <v>564.14</v>
      </c>
      <c r="E12860">
        <v>441.75</v>
      </c>
      <c r="F12860">
        <v>502.58</v>
      </c>
      <c r="G12860">
        <v>417.68</v>
      </c>
      <c r="H12860">
        <v>705.12</v>
      </c>
      <c r="I12860">
        <v>0.39</v>
      </c>
      <c r="J12860">
        <v>1.84</v>
      </c>
      <c r="K12860">
        <v>3.68</v>
      </c>
    </row>
    <row r="12861" spans="1:11" x14ac:dyDescent="0.25">
      <c r="A12861" s="1">
        <v>43313</v>
      </c>
      <c r="B12861" t="s">
        <v>144</v>
      </c>
      <c r="C12861">
        <v>957.64</v>
      </c>
      <c r="D12861">
        <v>519.49</v>
      </c>
      <c r="E12861">
        <v>438.15</v>
      </c>
      <c r="F12861">
        <v>508.9</v>
      </c>
      <c r="G12861">
        <v>387.85</v>
      </c>
      <c r="H12861">
        <v>881.5</v>
      </c>
      <c r="I12861">
        <v>0.47</v>
      </c>
      <c r="J12861">
        <v>2.44</v>
      </c>
      <c r="K12861">
        <v>3.12</v>
      </c>
    </row>
    <row r="12862" spans="1:11" x14ac:dyDescent="0.25">
      <c r="A12862" s="1">
        <v>43313</v>
      </c>
      <c r="B12862" t="s">
        <v>145</v>
      </c>
      <c r="C12862">
        <v>1018.12</v>
      </c>
      <c r="D12862">
        <v>530.05999999999995</v>
      </c>
      <c r="E12862">
        <v>488.06</v>
      </c>
      <c r="F12862">
        <v>538.95000000000005</v>
      </c>
      <c r="G12862">
        <v>428.29</v>
      </c>
      <c r="H12862">
        <v>797.73</v>
      </c>
      <c r="I12862">
        <v>0.25</v>
      </c>
      <c r="J12862">
        <v>3.38</v>
      </c>
      <c r="K12862">
        <v>4.72</v>
      </c>
    </row>
    <row r="12863" spans="1:11" x14ac:dyDescent="0.25">
      <c r="A12863" s="1">
        <v>43313</v>
      </c>
      <c r="B12863" t="s">
        <v>146</v>
      </c>
      <c r="C12863">
        <v>1031.28</v>
      </c>
      <c r="D12863">
        <v>537.64</v>
      </c>
      <c r="E12863">
        <v>493.64</v>
      </c>
      <c r="F12863">
        <v>567.55999999999995</v>
      </c>
      <c r="G12863">
        <v>451.34</v>
      </c>
      <c r="H12863">
        <v>849.42</v>
      </c>
      <c r="I12863">
        <v>0.24</v>
      </c>
      <c r="J12863">
        <v>3.13</v>
      </c>
      <c r="K12863">
        <v>3.07</v>
      </c>
    </row>
    <row r="12864" spans="1:11" x14ac:dyDescent="0.25">
      <c r="A12864" s="1">
        <v>43313</v>
      </c>
      <c r="B12864" t="s">
        <v>2</v>
      </c>
      <c r="C12864">
        <v>1006.3</v>
      </c>
      <c r="D12864">
        <v>522.59</v>
      </c>
      <c r="E12864">
        <v>483.71</v>
      </c>
      <c r="F12864">
        <v>558.15</v>
      </c>
      <c r="G12864">
        <v>416.07</v>
      </c>
      <c r="H12864">
        <v>932.78</v>
      </c>
      <c r="I12864">
        <v>0.37</v>
      </c>
      <c r="J12864">
        <v>3.56</v>
      </c>
      <c r="K12864">
        <v>4.38</v>
      </c>
    </row>
    <row r="12865" spans="1:11" x14ac:dyDescent="0.25">
      <c r="A12865" s="1">
        <v>43313</v>
      </c>
      <c r="B12865" t="s">
        <v>147</v>
      </c>
      <c r="C12865">
        <v>1212.94</v>
      </c>
      <c r="D12865">
        <v>567.94000000000005</v>
      </c>
      <c r="E12865">
        <v>645</v>
      </c>
      <c r="F12865">
        <v>552.77</v>
      </c>
      <c r="G12865">
        <v>400.32</v>
      </c>
      <c r="H12865">
        <v>882.02</v>
      </c>
      <c r="I12865">
        <v>0.13</v>
      </c>
      <c r="J12865">
        <v>1.64</v>
      </c>
      <c r="K12865">
        <v>1.96</v>
      </c>
    </row>
    <row r="12866" spans="1:11" x14ac:dyDescent="0.25">
      <c r="A12866" s="1">
        <v>43313</v>
      </c>
      <c r="B12866" t="s">
        <v>148</v>
      </c>
      <c r="C12866">
        <v>1211.19</v>
      </c>
      <c r="D12866">
        <v>575.76</v>
      </c>
      <c r="E12866">
        <v>635.42999999999995</v>
      </c>
      <c r="F12866">
        <v>547.04</v>
      </c>
      <c r="G12866">
        <v>423.49</v>
      </c>
      <c r="H12866">
        <v>804.05</v>
      </c>
      <c r="I12866">
        <v>0.85</v>
      </c>
      <c r="J12866">
        <v>4.59</v>
      </c>
      <c r="K12866">
        <v>5.98</v>
      </c>
    </row>
    <row r="12867" spans="1:11" x14ac:dyDescent="0.25">
      <c r="A12867" s="1">
        <v>43313</v>
      </c>
      <c r="B12867" t="s">
        <v>149</v>
      </c>
      <c r="C12867">
        <v>1120.8399999999999</v>
      </c>
      <c r="D12867">
        <v>524.54999999999995</v>
      </c>
      <c r="E12867">
        <v>596.29</v>
      </c>
      <c r="F12867">
        <v>535.98</v>
      </c>
      <c r="G12867">
        <v>410.39</v>
      </c>
      <c r="H12867">
        <v>794.63</v>
      </c>
      <c r="I12867">
        <v>0.73</v>
      </c>
      <c r="J12867">
        <v>3.92</v>
      </c>
      <c r="K12867">
        <v>4.2699999999999996</v>
      </c>
    </row>
    <row r="12868" spans="1:11" x14ac:dyDescent="0.25">
      <c r="A12868" s="1">
        <v>43313</v>
      </c>
      <c r="B12868" t="s">
        <v>150</v>
      </c>
      <c r="C12868">
        <v>1228.69</v>
      </c>
      <c r="D12868">
        <v>572.38</v>
      </c>
      <c r="E12868">
        <v>656.31</v>
      </c>
      <c r="F12868">
        <v>665.55</v>
      </c>
      <c r="G12868">
        <v>475.17</v>
      </c>
      <c r="H12868">
        <v>1091.73</v>
      </c>
      <c r="I12868">
        <v>0.09</v>
      </c>
      <c r="J12868">
        <v>2.2599999999999998</v>
      </c>
      <c r="K12868">
        <v>3.37</v>
      </c>
    </row>
    <row r="12869" spans="1:11" x14ac:dyDescent="0.25">
      <c r="A12869" s="1">
        <v>43313</v>
      </c>
      <c r="B12869" t="s">
        <v>151</v>
      </c>
      <c r="C12869">
        <v>1090.3399999999999</v>
      </c>
      <c r="D12869">
        <v>598.52</v>
      </c>
      <c r="E12869">
        <v>491.82</v>
      </c>
      <c r="F12869">
        <v>494.86</v>
      </c>
      <c r="G12869">
        <v>386.58</v>
      </c>
      <c r="H12869">
        <v>796.39</v>
      </c>
      <c r="I12869">
        <v>-0.23</v>
      </c>
      <c r="J12869">
        <v>3.02</v>
      </c>
      <c r="K12869">
        <v>3.61</v>
      </c>
    </row>
    <row r="12870" spans="1:11" x14ac:dyDescent="0.25">
      <c r="A12870" s="1">
        <v>43313</v>
      </c>
      <c r="B12870" t="s">
        <v>152</v>
      </c>
      <c r="C12870">
        <v>1083.18</v>
      </c>
      <c r="D12870">
        <v>596.4</v>
      </c>
      <c r="E12870">
        <v>486.78</v>
      </c>
      <c r="F12870">
        <v>509.34</v>
      </c>
      <c r="G12870">
        <v>412.77</v>
      </c>
      <c r="H12870">
        <v>749.05</v>
      </c>
      <c r="I12870">
        <v>0.08</v>
      </c>
      <c r="J12870">
        <v>2.19</v>
      </c>
      <c r="K12870">
        <v>3.12</v>
      </c>
    </row>
    <row r="12871" spans="1:11" x14ac:dyDescent="0.25">
      <c r="A12871" s="1">
        <v>43313</v>
      </c>
      <c r="B12871" t="s">
        <v>153</v>
      </c>
      <c r="C12871">
        <v>1088.98</v>
      </c>
      <c r="D12871">
        <v>584.09</v>
      </c>
      <c r="E12871">
        <v>504.89</v>
      </c>
      <c r="F12871">
        <v>621.32000000000005</v>
      </c>
      <c r="G12871">
        <v>510.66</v>
      </c>
      <c r="H12871">
        <v>865.48</v>
      </c>
      <c r="I12871">
        <v>0.65</v>
      </c>
      <c r="J12871">
        <v>0.91</v>
      </c>
      <c r="K12871">
        <v>3.3</v>
      </c>
    </row>
    <row r="12872" spans="1:11" x14ac:dyDescent="0.25">
      <c r="A12872" s="1">
        <v>43313</v>
      </c>
      <c r="B12872" t="s">
        <v>154</v>
      </c>
      <c r="C12872">
        <v>1087.76</v>
      </c>
      <c r="D12872">
        <v>601.79999999999995</v>
      </c>
      <c r="E12872">
        <v>485.96</v>
      </c>
      <c r="F12872">
        <v>574.66999999999996</v>
      </c>
      <c r="G12872">
        <v>465.52</v>
      </c>
      <c r="H12872">
        <v>882.85</v>
      </c>
      <c r="I12872">
        <v>0.27</v>
      </c>
      <c r="J12872">
        <v>1.73</v>
      </c>
      <c r="K12872">
        <v>5.32</v>
      </c>
    </row>
    <row r="12873" spans="1:11" x14ac:dyDescent="0.25">
      <c r="A12873" s="1">
        <v>43313</v>
      </c>
      <c r="B12873" t="s">
        <v>155</v>
      </c>
      <c r="C12873">
        <v>1160.75</v>
      </c>
      <c r="D12873">
        <v>656.2</v>
      </c>
      <c r="E12873">
        <v>504.55</v>
      </c>
      <c r="F12873">
        <v>512.57000000000005</v>
      </c>
      <c r="G12873">
        <v>435.11</v>
      </c>
      <c r="H12873">
        <v>708.49</v>
      </c>
      <c r="I12873">
        <v>0.1</v>
      </c>
      <c r="J12873">
        <v>3.37</v>
      </c>
      <c r="K12873">
        <v>5.21</v>
      </c>
    </row>
    <row r="12874" spans="1:11" x14ac:dyDescent="0.25">
      <c r="A12874" s="1">
        <v>43344</v>
      </c>
      <c r="B12874" t="s">
        <v>1</v>
      </c>
      <c r="C12874">
        <v>1103.98</v>
      </c>
      <c r="D12874">
        <v>570.79</v>
      </c>
      <c r="E12874">
        <v>533.19000000000005</v>
      </c>
      <c r="F12874">
        <v>552.54999999999995</v>
      </c>
      <c r="G12874">
        <v>432.37</v>
      </c>
      <c r="H12874">
        <v>841.54</v>
      </c>
      <c r="I12874">
        <v>0.45</v>
      </c>
      <c r="J12874">
        <v>3.48</v>
      </c>
      <c r="K12874">
        <v>4.33</v>
      </c>
    </row>
    <row r="12875" spans="1:11" x14ac:dyDescent="0.25">
      <c r="A12875" s="1">
        <v>43344</v>
      </c>
      <c r="B12875" t="s">
        <v>126</v>
      </c>
      <c r="C12875">
        <v>1091.98</v>
      </c>
      <c r="D12875">
        <v>599.04999999999995</v>
      </c>
      <c r="E12875">
        <v>492.93</v>
      </c>
      <c r="F12875">
        <v>544.14</v>
      </c>
      <c r="G12875">
        <v>442.71</v>
      </c>
      <c r="H12875">
        <v>794.78</v>
      </c>
      <c r="I12875">
        <v>0.79</v>
      </c>
      <c r="J12875">
        <v>2.48</v>
      </c>
      <c r="K12875">
        <v>3.06</v>
      </c>
    </row>
    <row r="12876" spans="1:11" x14ac:dyDescent="0.25">
      <c r="A12876" s="1">
        <v>43344</v>
      </c>
      <c r="B12876" t="s">
        <v>127</v>
      </c>
      <c r="C12876">
        <v>1027</v>
      </c>
      <c r="D12876">
        <v>562.04999999999995</v>
      </c>
      <c r="E12876">
        <v>464.95</v>
      </c>
      <c r="F12876">
        <v>554.76</v>
      </c>
      <c r="G12876">
        <v>433.63</v>
      </c>
      <c r="H12876">
        <v>899.21</v>
      </c>
      <c r="I12876">
        <v>0.54</v>
      </c>
      <c r="J12876">
        <v>3.53</v>
      </c>
      <c r="K12876">
        <v>4.49</v>
      </c>
    </row>
    <row r="12877" spans="1:11" x14ac:dyDescent="0.25">
      <c r="A12877" s="1">
        <v>43344</v>
      </c>
      <c r="B12877" t="s">
        <v>113</v>
      </c>
      <c r="C12877">
        <v>1156.05</v>
      </c>
      <c r="D12877">
        <v>564.35</v>
      </c>
      <c r="E12877">
        <v>591.70000000000005</v>
      </c>
      <c r="F12877">
        <v>553.39</v>
      </c>
      <c r="G12877">
        <v>428.28</v>
      </c>
      <c r="H12877">
        <v>825.98</v>
      </c>
      <c r="I12877">
        <v>0.38</v>
      </c>
      <c r="J12877">
        <v>3.99</v>
      </c>
      <c r="K12877">
        <v>4.6500000000000004</v>
      </c>
    </row>
    <row r="12878" spans="1:11" x14ac:dyDescent="0.25">
      <c r="A12878" s="1">
        <v>43344</v>
      </c>
      <c r="B12878" t="s">
        <v>128</v>
      </c>
      <c r="C12878">
        <v>1144.47</v>
      </c>
      <c r="D12878">
        <v>561.15</v>
      </c>
      <c r="E12878">
        <v>583.32000000000005</v>
      </c>
      <c r="F12878">
        <v>547.29999999999995</v>
      </c>
      <c r="G12878">
        <v>416.5</v>
      </c>
      <c r="H12878">
        <v>853.25</v>
      </c>
      <c r="I12878">
        <v>0.3</v>
      </c>
      <c r="J12878">
        <v>3.53</v>
      </c>
      <c r="K12878">
        <v>3.98</v>
      </c>
    </row>
    <row r="12879" spans="1:11" x14ac:dyDescent="0.25">
      <c r="A12879" s="1">
        <v>43344</v>
      </c>
      <c r="B12879" t="s">
        <v>129</v>
      </c>
      <c r="C12879">
        <v>1108.21</v>
      </c>
      <c r="D12879">
        <v>612.21</v>
      </c>
      <c r="E12879">
        <v>496</v>
      </c>
      <c r="F12879">
        <v>565.74</v>
      </c>
      <c r="G12879">
        <v>466.43</v>
      </c>
      <c r="H12879">
        <v>818.83</v>
      </c>
      <c r="I12879">
        <v>0.39</v>
      </c>
      <c r="J12879">
        <v>2.31</v>
      </c>
      <c r="K12879">
        <v>4.38</v>
      </c>
    </row>
    <row r="12880" spans="1:11" x14ac:dyDescent="0.25">
      <c r="A12880" s="1">
        <v>43344</v>
      </c>
      <c r="B12880" t="s">
        <v>130</v>
      </c>
      <c r="C12880">
        <v>1135.1300000000001</v>
      </c>
      <c r="D12880">
        <v>636.16999999999996</v>
      </c>
      <c r="E12880">
        <v>498.96</v>
      </c>
      <c r="F12880">
        <v>632.89</v>
      </c>
      <c r="G12880">
        <v>484.37</v>
      </c>
      <c r="H12880">
        <v>1140.21</v>
      </c>
      <c r="I12880">
        <v>0.32</v>
      </c>
      <c r="J12880">
        <v>2.19</v>
      </c>
      <c r="K12880">
        <v>3.44</v>
      </c>
    </row>
    <row r="12881" spans="1:11" x14ac:dyDescent="0.25">
      <c r="A12881" s="1">
        <v>43344</v>
      </c>
      <c r="B12881" t="s">
        <v>131</v>
      </c>
      <c r="C12881">
        <v>1203.04</v>
      </c>
      <c r="D12881">
        <v>656.84</v>
      </c>
      <c r="E12881">
        <v>546.20000000000005</v>
      </c>
      <c r="F12881">
        <v>638.58000000000004</v>
      </c>
      <c r="G12881">
        <v>477.11</v>
      </c>
      <c r="H12881">
        <v>1124.82</v>
      </c>
      <c r="I12881">
        <v>0.56999999999999995</v>
      </c>
      <c r="J12881">
        <v>2.36</v>
      </c>
      <c r="K12881">
        <v>3.31</v>
      </c>
    </row>
    <row r="12882" spans="1:11" x14ac:dyDescent="0.25">
      <c r="A12882" s="1">
        <v>43344</v>
      </c>
      <c r="B12882" t="s">
        <v>132</v>
      </c>
      <c r="C12882">
        <v>1072</v>
      </c>
      <c r="D12882">
        <v>583.53</v>
      </c>
      <c r="E12882">
        <v>488.47</v>
      </c>
      <c r="F12882">
        <v>524.89</v>
      </c>
      <c r="G12882">
        <v>430.82</v>
      </c>
      <c r="H12882">
        <v>736.61</v>
      </c>
      <c r="I12882">
        <v>2.62</v>
      </c>
      <c r="J12882">
        <v>3.97</v>
      </c>
      <c r="K12882">
        <v>4.4400000000000004</v>
      </c>
    </row>
    <row r="12883" spans="1:11" x14ac:dyDescent="0.25">
      <c r="A12883" s="1">
        <v>43344</v>
      </c>
      <c r="B12883" t="s">
        <v>133</v>
      </c>
      <c r="C12883">
        <v>1140.22</v>
      </c>
      <c r="D12883">
        <v>584.91</v>
      </c>
      <c r="E12883">
        <v>555.30999999999995</v>
      </c>
      <c r="F12883">
        <v>473.53</v>
      </c>
      <c r="G12883">
        <v>384.98</v>
      </c>
      <c r="H12883">
        <v>678.54</v>
      </c>
      <c r="I12883">
        <v>0.3</v>
      </c>
      <c r="J12883">
        <v>2.58</v>
      </c>
      <c r="K12883">
        <v>4.1100000000000003</v>
      </c>
    </row>
    <row r="12884" spans="1:11" x14ac:dyDescent="0.25">
      <c r="A12884" s="1">
        <v>43344</v>
      </c>
      <c r="B12884" t="s">
        <v>134</v>
      </c>
      <c r="C12884">
        <v>1069.56</v>
      </c>
      <c r="D12884">
        <v>589.24</v>
      </c>
      <c r="E12884">
        <v>480.32</v>
      </c>
      <c r="F12884">
        <v>512.66999999999996</v>
      </c>
      <c r="G12884">
        <v>438.59</v>
      </c>
      <c r="H12884">
        <v>668.19</v>
      </c>
      <c r="I12884">
        <v>0.16</v>
      </c>
      <c r="J12884">
        <v>2.1</v>
      </c>
      <c r="K12884">
        <v>2.5299999999999998</v>
      </c>
    </row>
    <row r="12885" spans="1:11" x14ac:dyDescent="0.25">
      <c r="A12885" s="1">
        <v>43344</v>
      </c>
      <c r="B12885" t="s">
        <v>135</v>
      </c>
      <c r="C12885">
        <v>1071.1300000000001</v>
      </c>
      <c r="D12885">
        <v>599.26</v>
      </c>
      <c r="E12885">
        <v>471.87</v>
      </c>
      <c r="F12885">
        <v>520.34</v>
      </c>
      <c r="G12885">
        <v>412.48</v>
      </c>
      <c r="H12885">
        <v>817.13</v>
      </c>
      <c r="I12885">
        <v>0.17</v>
      </c>
      <c r="J12885">
        <v>1.66</v>
      </c>
      <c r="K12885">
        <v>2.17</v>
      </c>
    </row>
    <row r="12886" spans="1:11" x14ac:dyDescent="0.25">
      <c r="A12886" s="1">
        <v>43344</v>
      </c>
      <c r="B12886" t="s">
        <v>136</v>
      </c>
      <c r="C12886">
        <v>1134.67</v>
      </c>
      <c r="D12886">
        <v>625.57000000000005</v>
      </c>
      <c r="E12886">
        <v>509.1</v>
      </c>
      <c r="F12886">
        <v>596.61</v>
      </c>
      <c r="G12886">
        <v>489.46</v>
      </c>
      <c r="H12886">
        <v>914.66</v>
      </c>
      <c r="I12886">
        <v>0.31</v>
      </c>
      <c r="J12886">
        <v>1.1499999999999999</v>
      </c>
      <c r="K12886">
        <v>1.5</v>
      </c>
    </row>
    <row r="12887" spans="1:11" x14ac:dyDescent="0.25">
      <c r="A12887" s="1">
        <v>43344</v>
      </c>
      <c r="B12887" t="s">
        <v>137</v>
      </c>
      <c r="C12887">
        <v>1050</v>
      </c>
      <c r="D12887">
        <v>577.55999999999995</v>
      </c>
      <c r="E12887">
        <v>472.44</v>
      </c>
      <c r="F12887">
        <v>553.11</v>
      </c>
      <c r="G12887">
        <v>397.49</v>
      </c>
      <c r="H12887">
        <v>1169.3800000000001</v>
      </c>
      <c r="I12887">
        <v>1.1100000000000001</v>
      </c>
      <c r="J12887">
        <v>3.32</v>
      </c>
      <c r="K12887">
        <v>3.39</v>
      </c>
    </row>
    <row r="12888" spans="1:11" x14ac:dyDescent="0.25">
      <c r="A12888" s="1">
        <v>43344</v>
      </c>
      <c r="B12888" t="s">
        <v>138</v>
      </c>
      <c r="C12888">
        <v>1045.8599999999999</v>
      </c>
      <c r="D12888">
        <v>592.47</v>
      </c>
      <c r="E12888">
        <v>453.39</v>
      </c>
      <c r="F12888">
        <v>695</v>
      </c>
      <c r="G12888">
        <v>536.70000000000005</v>
      </c>
      <c r="H12888">
        <v>1194.1500000000001</v>
      </c>
      <c r="I12888">
        <v>0.35</v>
      </c>
      <c r="J12888">
        <v>3.16</v>
      </c>
      <c r="K12888">
        <v>3.64</v>
      </c>
    </row>
    <row r="12889" spans="1:11" x14ac:dyDescent="0.25">
      <c r="A12889" s="1">
        <v>43344</v>
      </c>
      <c r="B12889" t="s">
        <v>139</v>
      </c>
      <c r="C12889">
        <v>1028.3800000000001</v>
      </c>
      <c r="D12889">
        <v>589.11</v>
      </c>
      <c r="E12889">
        <v>439.27</v>
      </c>
      <c r="F12889">
        <v>593.92999999999995</v>
      </c>
      <c r="G12889">
        <v>474.27</v>
      </c>
      <c r="H12889">
        <v>994.81</v>
      </c>
      <c r="I12889">
        <v>1.04</v>
      </c>
      <c r="J12889">
        <v>3.51</v>
      </c>
      <c r="K12889">
        <v>4.04</v>
      </c>
    </row>
    <row r="12890" spans="1:11" x14ac:dyDescent="0.25">
      <c r="A12890" s="1">
        <v>43344</v>
      </c>
      <c r="B12890" t="s">
        <v>140</v>
      </c>
      <c r="C12890">
        <v>1019.01</v>
      </c>
      <c r="D12890">
        <v>564.49</v>
      </c>
      <c r="E12890">
        <v>454.52</v>
      </c>
      <c r="F12890">
        <v>513.63</v>
      </c>
      <c r="G12890">
        <v>398.74</v>
      </c>
      <c r="H12890">
        <v>845.8</v>
      </c>
      <c r="I12890">
        <v>-0.03</v>
      </c>
      <c r="J12890">
        <v>5.71</v>
      </c>
      <c r="K12890">
        <v>8.48</v>
      </c>
    </row>
    <row r="12891" spans="1:11" x14ac:dyDescent="0.25">
      <c r="A12891" s="1">
        <v>43344</v>
      </c>
      <c r="B12891" t="s">
        <v>141</v>
      </c>
      <c r="C12891">
        <v>1070.0999999999999</v>
      </c>
      <c r="D12891">
        <v>600.51</v>
      </c>
      <c r="E12891">
        <v>469.59</v>
      </c>
      <c r="F12891">
        <v>591.71</v>
      </c>
      <c r="G12891">
        <v>477.56</v>
      </c>
      <c r="H12891">
        <v>916.94</v>
      </c>
      <c r="I12891">
        <v>0.85</v>
      </c>
      <c r="J12891">
        <v>3.12</v>
      </c>
      <c r="K12891">
        <v>4.0999999999999996</v>
      </c>
    </row>
    <row r="12892" spans="1:11" x14ac:dyDescent="0.25">
      <c r="A12892" s="1">
        <v>43344</v>
      </c>
      <c r="B12892" t="s">
        <v>142</v>
      </c>
      <c r="C12892">
        <v>1011.95</v>
      </c>
      <c r="D12892">
        <v>549.79</v>
      </c>
      <c r="E12892">
        <v>462.16</v>
      </c>
      <c r="F12892">
        <v>541.07000000000005</v>
      </c>
      <c r="G12892">
        <v>409.81</v>
      </c>
      <c r="H12892">
        <v>923.15</v>
      </c>
      <c r="I12892">
        <v>0.2</v>
      </c>
      <c r="J12892">
        <v>3.61</v>
      </c>
      <c r="K12892">
        <v>5.71</v>
      </c>
    </row>
    <row r="12893" spans="1:11" x14ac:dyDescent="0.25">
      <c r="A12893" s="1">
        <v>43344</v>
      </c>
      <c r="B12893" t="s">
        <v>143</v>
      </c>
      <c r="C12893">
        <v>1007.25</v>
      </c>
      <c r="D12893">
        <v>565.5</v>
      </c>
      <c r="E12893">
        <v>441.75</v>
      </c>
      <c r="F12893">
        <v>503.29</v>
      </c>
      <c r="G12893">
        <v>418.68</v>
      </c>
      <c r="H12893">
        <v>705.12</v>
      </c>
      <c r="I12893">
        <v>0.14000000000000001</v>
      </c>
      <c r="J12893">
        <v>1.98</v>
      </c>
      <c r="K12893">
        <v>3.17</v>
      </c>
    </row>
    <row r="12894" spans="1:11" x14ac:dyDescent="0.25">
      <c r="A12894" s="1">
        <v>43344</v>
      </c>
      <c r="B12894" t="s">
        <v>144</v>
      </c>
      <c r="C12894">
        <v>961.06</v>
      </c>
      <c r="D12894">
        <v>522.4</v>
      </c>
      <c r="E12894">
        <v>438.66</v>
      </c>
      <c r="F12894">
        <v>510.73</v>
      </c>
      <c r="G12894">
        <v>390.02</v>
      </c>
      <c r="H12894">
        <v>882.56</v>
      </c>
      <c r="I12894">
        <v>0.36</v>
      </c>
      <c r="J12894">
        <v>2.81</v>
      </c>
      <c r="K12894">
        <v>3.55</v>
      </c>
    </row>
    <row r="12895" spans="1:11" x14ac:dyDescent="0.25">
      <c r="A12895" s="1">
        <v>43344</v>
      </c>
      <c r="B12895" t="s">
        <v>145</v>
      </c>
      <c r="C12895">
        <v>1021.48</v>
      </c>
      <c r="D12895">
        <v>533.41999999999996</v>
      </c>
      <c r="E12895">
        <v>488.06</v>
      </c>
      <c r="F12895">
        <v>540.73</v>
      </c>
      <c r="G12895">
        <v>430.99</v>
      </c>
      <c r="H12895">
        <v>797.73</v>
      </c>
      <c r="I12895">
        <v>0.33</v>
      </c>
      <c r="J12895">
        <v>3.72</v>
      </c>
      <c r="K12895">
        <v>4.46</v>
      </c>
    </row>
    <row r="12896" spans="1:11" x14ac:dyDescent="0.25">
      <c r="A12896" s="1">
        <v>43344</v>
      </c>
      <c r="B12896" t="s">
        <v>146</v>
      </c>
      <c r="C12896">
        <v>1033.8900000000001</v>
      </c>
      <c r="D12896">
        <v>540.63</v>
      </c>
      <c r="E12896">
        <v>493.26</v>
      </c>
      <c r="F12896">
        <v>568.97</v>
      </c>
      <c r="G12896">
        <v>453.87</v>
      </c>
      <c r="H12896">
        <v>848.74</v>
      </c>
      <c r="I12896">
        <v>0.25</v>
      </c>
      <c r="J12896">
        <v>3.39</v>
      </c>
      <c r="K12896">
        <v>3.39</v>
      </c>
    </row>
    <row r="12897" spans="1:11" x14ac:dyDescent="0.25">
      <c r="A12897" s="1">
        <v>43344</v>
      </c>
      <c r="B12897" t="s">
        <v>2</v>
      </c>
      <c r="C12897">
        <v>1011.82</v>
      </c>
      <c r="D12897">
        <v>529.89</v>
      </c>
      <c r="E12897">
        <v>481.93</v>
      </c>
      <c r="F12897">
        <v>561.22</v>
      </c>
      <c r="G12897">
        <v>421.9</v>
      </c>
      <c r="H12897">
        <v>929.32</v>
      </c>
      <c r="I12897">
        <v>0.55000000000000004</v>
      </c>
      <c r="J12897">
        <v>4.13</v>
      </c>
      <c r="K12897">
        <v>4.63</v>
      </c>
    </row>
    <row r="12898" spans="1:11" x14ac:dyDescent="0.25">
      <c r="A12898" s="1">
        <v>43344</v>
      </c>
      <c r="B12898" t="s">
        <v>147</v>
      </c>
      <c r="C12898">
        <v>1222.42</v>
      </c>
      <c r="D12898">
        <v>576.20000000000005</v>
      </c>
      <c r="E12898">
        <v>646.22</v>
      </c>
      <c r="F12898">
        <v>557.08000000000004</v>
      </c>
      <c r="G12898">
        <v>406.12</v>
      </c>
      <c r="H12898">
        <v>883.7</v>
      </c>
      <c r="I12898">
        <v>0.78</v>
      </c>
      <c r="J12898">
        <v>2.4300000000000002</v>
      </c>
      <c r="K12898">
        <v>2.71</v>
      </c>
    </row>
    <row r="12899" spans="1:11" x14ac:dyDescent="0.25">
      <c r="A12899" s="1">
        <v>43344</v>
      </c>
      <c r="B12899" t="s">
        <v>148</v>
      </c>
      <c r="C12899">
        <v>1214.44</v>
      </c>
      <c r="D12899">
        <v>576.62</v>
      </c>
      <c r="E12899">
        <v>637.82000000000005</v>
      </c>
      <c r="F12899">
        <v>548.52</v>
      </c>
      <c r="G12899">
        <v>424.13</v>
      </c>
      <c r="H12899">
        <v>807.1</v>
      </c>
      <c r="I12899">
        <v>0.27</v>
      </c>
      <c r="J12899">
        <v>4.87</v>
      </c>
      <c r="K12899">
        <v>6.06</v>
      </c>
    </row>
    <row r="12900" spans="1:11" x14ac:dyDescent="0.25">
      <c r="A12900" s="1">
        <v>43344</v>
      </c>
      <c r="B12900" t="s">
        <v>149</v>
      </c>
      <c r="C12900">
        <v>1125.53</v>
      </c>
      <c r="D12900">
        <v>529.44000000000005</v>
      </c>
      <c r="E12900">
        <v>596.09</v>
      </c>
      <c r="F12900">
        <v>538.23</v>
      </c>
      <c r="G12900">
        <v>414.2</v>
      </c>
      <c r="H12900">
        <v>794.39</v>
      </c>
      <c r="I12900">
        <v>0.42</v>
      </c>
      <c r="J12900">
        <v>4.3600000000000003</v>
      </c>
      <c r="K12900">
        <v>4.68</v>
      </c>
    </row>
    <row r="12901" spans="1:11" x14ac:dyDescent="0.25">
      <c r="A12901" s="1">
        <v>43344</v>
      </c>
      <c r="B12901" t="s">
        <v>150</v>
      </c>
      <c r="C12901">
        <v>1228.8800000000001</v>
      </c>
      <c r="D12901">
        <v>572.89</v>
      </c>
      <c r="E12901">
        <v>655.99</v>
      </c>
      <c r="F12901">
        <v>665.68</v>
      </c>
      <c r="G12901">
        <v>475.6</v>
      </c>
      <c r="H12901">
        <v>1091.18</v>
      </c>
      <c r="I12901">
        <v>0.02</v>
      </c>
      <c r="J12901">
        <v>2.2799999999999998</v>
      </c>
      <c r="K12901">
        <v>3.02</v>
      </c>
    </row>
    <row r="12902" spans="1:11" x14ac:dyDescent="0.25">
      <c r="A12902" s="1">
        <v>43344</v>
      </c>
      <c r="B12902" t="s">
        <v>151</v>
      </c>
      <c r="C12902">
        <v>1094.9000000000001</v>
      </c>
      <c r="D12902">
        <v>603.08000000000004</v>
      </c>
      <c r="E12902">
        <v>491.82</v>
      </c>
      <c r="F12902">
        <v>496.94</v>
      </c>
      <c r="G12902">
        <v>389.52</v>
      </c>
      <c r="H12902">
        <v>796.39</v>
      </c>
      <c r="I12902">
        <v>0.42</v>
      </c>
      <c r="J12902">
        <v>3.45</v>
      </c>
      <c r="K12902">
        <v>3.76</v>
      </c>
    </row>
    <row r="12903" spans="1:11" x14ac:dyDescent="0.25">
      <c r="A12903" s="1">
        <v>43344</v>
      </c>
      <c r="B12903" t="s">
        <v>152</v>
      </c>
      <c r="C12903">
        <v>1088.01</v>
      </c>
      <c r="D12903">
        <v>601.37</v>
      </c>
      <c r="E12903">
        <v>486.64</v>
      </c>
      <c r="F12903">
        <v>511.63</v>
      </c>
      <c r="G12903">
        <v>416.2</v>
      </c>
      <c r="H12903">
        <v>748.83</v>
      </c>
      <c r="I12903">
        <v>0.45</v>
      </c>
      <c r="J12903">
        <v>2.65</v>
      </c>
      <c r="K12903">
        <v>3.14</v>
      </c>
    </row>
    <row r="12904" spans="1:11" x14ac:dyDescent="0.25">
      <c r="A12904" s="1">
        <v>43344</v>
      </c>
      <c r="B12904" t="s">
        <v>153</v>
      </c>
      <c r="C12904">
        <v>1094.4000000000001</v>
      </c>
      <c r="D12904">
        <v>589.51</v>
      </c>
      <c r="E12904">
        <v>504.89</v>
      </c>
      <c r="F12904">
        <v>624.42999999999995</v>
      </c>
      <c r="G12904">
        <v>515.41</v>
      </c>
      <c r="H12904">
        <v>865.48</v>
      </c>
      <c r="I12904">
        <v>0.5</v>
      </c>
      <c r="J12904">
        <v>1.41</v>
      </c>
      <c r="K12904">
        <v>3.77</v>
      </c>
    </row>
    <row r="12905" spans="1:11" x14ac:dyDescent="0.25">
      <c r="A12905" s="1">
        <v>43344</v>
      </c>
      <c r="B12905" t="s">
        <v>154</v>
      </c>
      <c r="C12905">
        <v>1090.3800000000001</v>
      </c>
      <c r="D12905">
        <v>604.41999999999996</v>
      </c>
      <c r="E12905">
        <v>485.96</v>
      </c>
      <c r="F12905">
        <v>576.04999999999995</v>
      </c>
      <c r="G12905">
        <v>467.57</v>
      </c>
      <c r="H12905">
        <v>882.85</v>
      </c>
      <c r="I12905">
        <v>0.24</v>
      </c>
      <c r="J12905">
        <v>1.97</v>
      </c>
      <c r="K12905">
        <v>5.19</v>
      </c>
    </row>
    <row r="12906" spans="1:11" x14ac:dyDescent="0.25">
      <c r="A12906" s="1">
        <v>43344</v>
      </c>
      <c r="B12906" t="s">
        <v>155</v>
      </c>
      <c r="C12906">
        <v>1165.45</v>
      </c>
      <c r="D12906">
        <v>660.9</v>
      </c>
      <c r="E12906">
        <v>504.55</v>
      </c>
      <c r="F12906">
        <v>514.62</v>
      </c>
      <c r="G12906">
        <v>438.24</v>
      </c>
      <c r="H12906">
        <v>708.49</v>
      </c>
      <c r="I12906">
        <v>0.4</v>
      </c>
      <c r="J12906">
        <v>3.78</v>
      </c>
      <c r="K12906">
        <v>5</v>
      </c>
    </row>
    <row r="12907" spans="1:11" x14ac:dyDescent="0.25">
      <c r="A12907" s="1">
        <v>43374</v>
      </c>
      <c r="B12907" t="s">
        <v>1</v>
      </c>
      <c r="C12907">
        <v>1108.75</v>
      </c>
      <c r="D12907">
        <v>574.70000000000005</v>
      </c>
      <c r="E12907">
        <v>534.04999999999995</v>
      </c>
      <c r="F12907">
        <v>554.92999999999995</v>
      </c>
      <c r="G12907">
        <v>435.35</v>
      </c>
      <c r="H12907">
        <v>842.89</v>
      </c>
      <c r="I12907">
        <v>0.43</v>
      </c>
      <c r="J12907">
        <v>3.93</v>
      </c>
      <c r="K12907">
        <v>4.6100000000000003</v>
      </c>
    </row>
    <row r="12908" spans="1:11" x14ac:dyDescent="0.25">
      <c r="A12908" s="1">
        <v>43374</v>
      </c>
      <c r="B12908" t="s">
        <v>126</v>
      </c>
      <c r="C12908">
        <v>1111.96</v>
      </c>
      <c r="D12908">
        <v>615.48</v>
      </c>
      <c r="E12908">
        <v>496.48</v>
      </c>
      <c r="F12908">
        <v>554.1</v>
      </c>
      <c r="G12908">
        <v>454.84</v>
      </c>
      <c r="H12908">
        <v>800.5</v>
      </c>
      <c r="I12908">
        <v>1.83</v>
      </c>
      <c r="J12908">
        <v>4.3600000000000003</v>
      </c>
      <c r="K12908">
        <v>4.66</v>
      </c>
    </row>
    <row r="12909" spans="1:11" x14ac:dyDescent="0.25">
      <c r="A12909" s="1">
        <v>43374</v>
      </c>
      <c r="B12909" t="s">
        <v>127</v>
      </c>
      <c r="C12909">
        <v>1031.17</v>
      </c>
      <c r="D12909">
        <v>565.99</v>
      </c>
      <c r="E12909">
        <v>465.18</v>
      </c>
      <c r="F12909">
        <v>557.04</v>
      </c>
      <c r="G12909">
        <v>436.67</v>
      </c>
      <c r="H12909">
        <v>899.66</v>
      </c>
      <c r="I12909">
        <v>0.41</v>
      </c>
      <c r="J12909">
        <v>3.96</v>
      </c>
      <c r="K12909">
        <v>4.82</v>
      </c>
    </row>
    <row r="12910" spans="1:11" x14ac:dyDescent="0.25">
      <c r="A12910" s="1">
        <v>43374</v>
      </c>
      <c r="B12910" t="s">
        <v>113</v>
      </c>
      <c r="C12910">
        <v>1156.76</v>
      </c>
      <c r="D12910">
        <v>565.97</v>
      </c>
      <c r="E12910">
        <v>590.79</v>
      </c>
      <c r="F12910">
        <v>553.73</v>
      </c>
      <c r="G12910">
        <v>429.52</v>
      </c>
      <c r="H12910">
        <v>824.74</v>
      </c>
      <c r="I12910">
        <v>0.06</v>
      </c>
      <c r="J12910">
        <v>4.05</v>
      </c>
      <c r="K12910">
        <v>4.71</v>
      </c>
    </row>
    <row r="12911" spans="1:11" x14ac:dyDescent="0.25">
      <c r="A12911" s="1">
        <v>43374</v>
      </c>
      <c r="B12911" t="s">
        <v>128</v>
      </c>
      <c r="C12911">
        <v>1147.4000000000001</v>
      </c>
      <c r="D12911">
        <v>563.17999999999995</v>
      </c>
      <c r="E12911">
        <v>584.22</v>
      </c>
      <c r="F12911">
        <v>548.72</v>
      </c>
      <c r="G12911">
        <v>418</v>
      </c>
      <c r="H12911">
        <v>854.53</v>
      </c>
      <c r="I12911">
        <v>0.26</v>
      </c>
      <c r="J12911">
        <v>3.8</v>
      </c>
      <c r="K12911">
        <v>4.1399999999999997</v>
      </c>
    </row>
    <row r="12912" spans="1:11" x14ac:dyDescent="0.25">
      <c r="A12912" s="1">
        <v>43374</v>
      </c>
      <c r="B12912" t="s">
        <v>129</v>
      </c>
      <c r="C12912">
        <v>1119.42</v>
      </c>
      <c r="D12912">
        <v>615.89</v>
      </c>
      <c r="E12912">
        <v>503.53</v>
      </c>
      <c r="F12912">
        <v>571.45000000000005</v>
      </c>
      <c r="G12912">
        <v>469.23</v>
      </c>
      <c r="H12912">
        <v>831.27</v>
      </c>
      <c r="I12912">
        <v>1.01</v>
      </c>
      <c r="J12912">
        <v>3.35</v>
      </c>
      <c r="K12912">
        <v>4.43</v>
      </c>
    </row>
    <row r="12913" spans="1:11" x14ac:dyDescent="0.25">
      <c r="A12913" s="1">
        <v>43374</v>
      </c>
      <c r="B12913" t="s">
        <v>130</v>
      </c>
      <c r="C12913">
        <v>1138.77</v>
      </c>
      <c r="D12913">
        <v>639.80999999999995</v>
      </c>
      <c r="E12913">
        <v>498.96</v>
      </c>
      <c r="F12913">
        <v>634.91</v>
      </c>
      <c r="G12913">
        <v>487.14</v>
      </c>
      <c r="H12913">
        <v>1140.21</v>
      </c>
      <c r="I12913">
        <v>0.32</v>
      </c>
      <c r="J12913">
        <v>2.5099999999999998</v>
      </c>
      <c r="K12913">
        <v>3.27</v>
      </c>
    </row>
    <row r="12914" spans="1:11" x14ac:dyDescent="0.25">
      <c r="A12914" s="1">
        <v>43374</v>
      </c>
      <c r="B12914" t="s">
        <v>131</v>
      </c>
      <c r="C12914">
        <v>1215.05</v>
      </c>
      <c r="D12914">
        <v>668.85</v>
      </c>
      <c r="E12914">
        <v>546.20000000000005</v>
      </c>
      <c r="F12914">
        <v>644.96</v>
      </c>
      <c r="G12914">
        <v>485.84</v>
      </c>
      <c r="H12914">
        <v>1124.82</v>
      </c>
      <c r="I12914">
        <v>1</v>
      </c>
      <c r="J12914">
        <v>3.38</v>
      </c>
      <c r="K12914">
        <v>3.85</v>
      </c>
    </row>
    <row r="12915" spans="1:11" x14ac:dyDescent="0.25">
      <c r="A12915" s="1">
        <v>43374</v>
      </c>
      <c r="B12915" t="s">
        <v>132</v>
      </c>
      <c r="C12915">
        <v>1076.69</v>
      </c>
      <c r="D12915">
        <v>588.22</v>
      </c>
      <c r="E12915">
        <v>488.47</v>
      </c>
      <c r="F12915">
        <v>527.20000000000005</v>
      </c>
      <c r="G12915">
        <v>434.27</v>
      </c>
      <c r="H12915">
        <v>736.61</v>
      </c>
      <c r="I12915">
        <v>0.44</v>
      </c>
      <c r="J12915">
        <v>4.43</v>
      </c>
      <c r="K12915">
        <v>4.51</v>
      </c>
    </row>
    <row r="12916" spans="1:11" x14ac:dyDescent="0.25">
      <c r="A12916" s="1">
        <v>43374</v>
      </c>
      <c r="B12916" t="s">
        <v>133</v>
      </c>
      <c r="C12916">
        <v>1151.6600000000001</v>
      </c>
      <c r="D12916">
        <v>584.14</v>
      </c>
      <c r="E12916">
        <v>567.52</v>
      </c>
      <c r="F12916">
        <v>478.26</v>
      </c>
      <c r="G12916">
        <v>384.48</v>
      </c>
      <c r="H12916">
        <v>693.47</v>
      </c>
      <c r="I12916">
        <v>1</v>
      </c>
      <c r="J12916">
        <v>3.6</v>
      </c>
      <c r="K12916">
        <v>3.75</v>
      </c>
    </row>
    <row r="12917" spans="1:11" x14ac:dyDescent="0.25">
      <c r="A12917" s="1">
        <v>43374</v>
      </c>
      <c r="B12917" t="s">
        <v>134</v>
      </c>
      <c r="C12917">
        <v>1103.3699999999999</v>
      </c>
      <c r="D12917">
        <v>617.66</v>
      </c>
      <c r="E12917">
        <v>485.71</v>
      </c>
      <c r="F12917">
        <v>528.87</v>
      </c>
      <c r="G12917">
        <v>459.73</v>
      </c>
      <c r="H12917">
        <v>675.67</v>
      </c>
      <c r="I12917">
        <v>3.16</v>
      </c>
      <c r="J12917">
        <v>5.32</v>
      </c>
      <c r="K12917">
        <v>5.76</v>
      </c>
    </row>
    <row r="12918" spans="1:11" x14ac:dyDescent="0.25">
      <c r="A12918" s="1">
        <v>43374</v>
      </c>
      <c r="B12918" t="s">
        <v>135</v>
      </c>
      <c r="C12918">
        <v>1083.06</v>
      </c>
      <c r="D12918">
        <v>611.19000000000005</v>
      </c>
      <c r="E12918">
        <v>471.87</v>
      </c>
      <c r="F12918">
        <v>526.11</v>
      </c>
      <c r="G12918">
        <v>420.69</v>
      </c>
      <c r="H12918">
        <v>817.13</v>
      </c>
      <c r="I12918">
        <v>1.1100000000000001</v>
      </c>
      <c r="J12918">
        <v>2.79</v>
      </c>
      <c r="K12918">
        <v>2.95</v>
      </c>
    </row>
    <row r="12919" spans="1:11" x14ac:dyDescent="0.25">
      <c r="A12919" s="1">
        <v>43374</v>
      </c>
      <c r="B12919" t="s">
        <v>136</v>
      </c>
      <c r="C12919">
        <v>1158.44</v>
      </c>
      <c r="D12919">
        <v>640.29999999999995</v>
      </c>
      <c r="E12919">
        <v>518.14</v>
      </c>
      <c r="F12919">
        <v>609.08000000000004</v>
      </c>
      <c r="G12919">
        <v>500.96</v>
      </c>
      <c r="H12919">
        <v>930.94</v>
      </c>
      <c r="I12919">
        <v>2.09</v>
      </c>
      <c r="J12919">
        <v>3.27</v>
      </c>
      <c r="K12919">
        <v>3.23</v>
      </c>
    </row>
    <row r="12920" spans="1:11" x14ac:dyDescent="0.25">
      <c r="A12920" s="1">
        <v>43374</v>
      </c>
      <c r="B12920" t="s">
        <v>137</v>
      </c>
      <c r="C12920">
        <v>1057.42</v>
      </c>
      <c r="D12920">
        <v>584.98</v>
      </c>
      <c r="E12920">
        <v>472.44</v>
      </c>
      <c r="F12920">
        <v>557.04</v>
      </c>
      <c r="G12920">
        <v>402.62</v>
      </c>
      <c r="H12920">
        <v>1169.3800000000001</v>
      </c>
      <c r="I12920">
        <v>0.71</v>
      </c>
      <c r="J12920">
        <v>4.0599999999999996</v>
      </c>
      <c r="K12920">
        <v>4.3499999999999996</v>
      </c>
    </row>
    <row r="12921" spans="1:11" x14ac:dyDescent="0.25">
      <c r="A12921" s="1">
        <v>43374</v>
      </c>
      <c r="B12921" t="s">
        <v>138</v>
      </c>
      <c r="C12921">
        <v>1046.83</v>
      </c>
      <c r="D12921">
        <v>593.44000000000005</v>
      </c>
      <c r="E12921">
        <v>453.39</v>
      </c>
      <c r="F12921">
        <v>695.62</v>
      </c>
      <c r="G12921">
        <v>537.54999999999995</v>
      </c>
      <c r="H12921">
        <v>1194.1500000000001</v>
      </c>
      <c r="I12921">
        <v>0.09</v>
      </c>
      <c r="J12921">
        <v>3.26</v>
      </c>
      <c r="K12921">
        <v>3.69</v>
      </c>
    </row>
    <row r="12922" spans="1:11" x14ac:dyDescent="0.25">
      <c r="A12922" s="1">
        <v>43374</v>
      </c>
      <c r="B12922" t="s">
        <v>139</v>
      </c>
      <c r="C12922">
        <v>1030.6099999999999</v>
      </c>
      <c r="D12922">
        <v>590.03</v>
      </c>
      <c r="E12922">
        <v>440.58</v>
      </c>
      <c r="F12922">
        <v>595.23</v>
      </c>
      <c r="G12922">
        <v>475.03</v>
      </c>
      <c r="H12922">
        <v>997.79</v>
      </c>
      <c r="I12922">
        <v>0.22</v>
      </c>
      <c r="J12922">
        <v>3.73</v>
      </c>
      <c r="K12922">
        <v>4.49</v>
      </c>
    </row>
    <row r="12923" spans="1:11" x14ac:dyDescent="0.25">
      <c r="A12923" s="1">
        <v>43374</v>
      </c>
      <c r="B12923" t="s">
        <v>140</v>
      </c>
      <c r="C12923">
        <v>1023.48</v>
      </c>
      <c r="D12923">
        <v>568.51</v>
      </c>
      <c r="E12923">
        <v>454.97</v>
      </c>
      <c r="F12923">
        <v>515.89</v>
      </c>
      <c r="G12923">
        <v>401.57</v>
      </c>
      <c r="H12923">
        <v>846.64</v>
      </c>
      <c r="I12923">
        <v>0.44</v>
      </c>
      <c r="J12923">
        <v>6.18</v>
      </c>
      <c r="K12923">
        <v>8.89</v>
      </c>
    </row>
    <row r="12924" spans="1:11" x14ac:dyDescent="0.25">
      <c r="A12924" s="1">
        <v>43374</v>
      </c>
      <c r="B12924" t="s">
        <v>141</v>
      </c>
      <c r="C12924">
        <v>1075.44</v>
      </c>
      <c r="D12924">
        <v>605.85</v>
      </c>
      <c r="E12924">
        <v>469.59</v>
      </c>
      <c r="F12924">
        <v>594.66</v>
      </c>
      <c r="G12924">
        <v>481.81</v>
      </c>
      <c r="H12924">
        <v>916.94</v>
      </c>
      <c r="I12924">
        <v>0.5</v>
      </c>
      <c r="J12924">
        <v>3.64</v>
      </c>
      <c r="K12924">
        <v>3.89</v>
      </c>
    </row>
    <row r="12925" spans="1:11" x14ac:dyDescent="0.25">
      <c r="A12925" s="1">
        <v>43374</v>
      </c>
      <c r="B12925" t="s">
        <v>142</v>
      </c>
      <c r="C12925">
        <v>1010.73</v>
      </c>
      <c r="D12925">
        <v>548.57000000000005</v>
      </c>
      <c r="E12925">
        <v>462.16</v>
      </c>
      <c r="F12925">
        <v>540.41999999999996</v>
      </c>
      <c r="G12925">
        <v>408.91</v>
      </c>
      <c r="H12925">
        <v>923.15</v>
      </c>
      <c r="I12925">
        <v>-0.12</v>
      </c>
      <c r="J12925">
        <v>3.48</v>
      </c>
      <c r="K12925">
        <v>5.46</v>
      </c>
    </row>
    <row r="12926" spans="1:11" x14ac:dyDescent="0.25">
      <c r="A12926" s="1">
        <v>43374</v>
      </c>
      <c r="B12926" t="s">
        <v>143</v>
      </c>
      <c r="C12926">
        <v>1017.9</v>
      </c>
      <c r="D12926">
        <v>576.15</v>
      </c>
      <c r="E12926">
        <v>441.75</v>
      </c>
      <c r="F12926">
        <v>508.62</v>
      </c>
      <c r="G12926">
        <v>426.56</v>
      </c>
      <c r="H12926">
        <v>705.12</v>
      </c>
      <c r="I12926">
        <v>1.06</v>
      </c>
      <c r="J12926">
        <v>3.06</v>
      </c>
      <c r="K12926">
        <v>3.66</v>
      </c>
    </row>
    <row r="12927" spans="1:11" x14ac:dyDescent="0.25">
      <c r="A12927" s="1">
        <v>43374</v>
      </c>
      <c r="B12927" t="s">
        <v>144</v>
      </c>
      <c r="C12927">
        <v>965.81</v>
      </c>
      <c r="D12927">
        <v>527.66</v>
      </c>
      <c r="E12927">
        <v>438.15</v>
      </c>
      <c r="F12927">
        <v>513.23</v>
      </c>
      <c r="G12927">
        <v>393.96</v>
      </c>
      <c r="H12927">
        <v>881.5</v>
      </c>
      <c r="I12927">
        <v>0.49</v>
      </c>
      <c r="J12927">
        <v>3.31</v>
      </c>
      <c r="K12927">
        <v>4.32</v>
      </c>
    </row>
    <row r="12928" spans="1:11" x14ac:dyDescent="0.25">
      <c r="A12928" s="1">
        <v>43374</v>
      </c>
      <c r="B12928" t="s">
        <v>145</v>
      </c>
      <c r="C12928">
        <v>1027.45</v>
      </c>
      <c r="D12928">
        <v>539.39</v>
      </c>
      <c r="E12928">
        <v>488.06</v>
      </c>
      <c r="F12928">
        <v>543.87</v>
      </c>
      <c r="G12928">
        <v>435.82</v>
      </c>
      <c r="H12928">
        <v>797.73</v>
      </c>
      <c r="I12928">
        <v>0.57999999999999996</v>
      </c>
      <c r="J12928">
        <v>4.33</v>
      </c>
      <c r="K12928">
        <v>4.84</v>
      </c>
    </row>
    <row r="12929" spans="1:11" x14ac:dyDescent="0.25">
      <c r="A12929" s="1">
        <v>43374</v>
      </c>
      <c r="B12929" t="s">
        <v>146</v>
      </c>
      <c r="C12929">
        <v>1040.1300000000001</v>
      </c>
      <c r="D12929">
        <v>546.87</v>
      </c>
      <c r="E12929">
        <v>493.26</v>
      </c>
      <c r="F12929">
        <v>572.39</v>
      </c>
      <c r="G12929">
        <v>459.13</v>
      </c>
      <c r="H12929">
        <v>848.74</v>
      </c>
      <c r="I12929">
        <v>0.6</v>
      </c>
      <c r="J12929">
        <v>4.01</v>
      </c>
      <c r="K12929">
        <v>4</v>
      </c>
    </row>
    <row r="12930" spans="1:11" x14ac:dyDescent="0.25">
      <c r="A12930" s="1">
        <v>43374</v>
      </c>
      <c r="B12930" t="s">
        <v>2</v>
      </c>
      <c r="C12930">
        <v>1013.27</v>
      </c>
      <c r="D12930">
        <v>531.27</v>
      </c>
      <c r="E12930">
        <v>482</v>
      </c>
      <c r="F12930">
        <v>562.01</v>
      </c>
      <c r="G12930">
        <v>423</v>
      </c>
      <c r="H12930">
        <v>929.42</v>
      </c>
      <c r="I12930">
        <v>0.14000000000000001</v>
      </c>
      <c r="J12930">
        <v>4.28</v>
      </c>
      <c r="K12930">
        <v>4.91</v>
      </c>
    </row>
    <row r="12931" spans="1:11" x14ac:dyDescent="0.25">
      <c r="A12931" s="1">
        <v>43374</v>
      </c>
      <c r="B12931" t="s">
        <v>147</v>
      </c>
      <c r="C12931">
        <v>1223.03</v>
      </c>
      <c r="D12931">
        <v>575.58000000000004</v>
      </c>
      <c r="E12931">
        <v>647.45000000000005</v>
      </c>
      <c r="F12931">
        <v>557.36</v>
      </c>
      <c r="G12931">
        <v>405.67</v>
      </c>
      <c r="H12931">
        <v>885.38</v>
      </c>
      <c r="I12931">
        <v>0.05</v>
      </c>
      <c r="J12931">
        <v>2.48</v>
      </c>
      <c r="K12931">
        <v>2.91</v>
      </c>
    </row>
    <row r="12932" spans="1:11" x14ac:dyDescent="0.25">
      <c r="A12932" s="1">
        <v>43374</v>
      </c>
      <c r="B12932" t="s">
        <v>148</v>
      </c>
      <c r="C12932">
        <v>1211.81</v>
      </c>
      <c r="D12932">
        <v>576.38</v>
      </c>
      <c r="E12932">
        <v>635.42999999999995</v>
      </c>
      <c r="F12932">
        <v>547.30999999999995</v>
      </c>
      <c r="G12932">
        <v>423.96</v>
      </c>
      <c r="H12932">
        <v>804.12</v>
      </c>
      <c r="I12932">
        <v>-0.22</v>
      </c>
      <c r="J12932">
        <v>4.6399999999999997</v>
      </c>
      <c r="K12932">
        <v>5.74</v>
      </c>
    </row>
    <row r="12933" spans="1:11" x14ac:dyDescent="0.25">
      <c r="A12933" s="1">
        <v>43374</v>
      </c>
      <c r="B12933" t="s">
        <v>149</v>
      </c>
      <c r="C12933">
        <v>1124.42</v>
      </c>
      <c r="D12933">
        <v>528.13</v>
      </c>
      <c r="E12933">
        <v>596.29</v>
      </c>
      <c r="F12933">
        <v>537.69000000000005</v>
      </c>
      <c r="G12933">
        <v>413.17</v>
      </c>
      <c r="H12933">
        <v>794.63</v>
      </c>
      <c r="I12933">
        <v>-0.1</v>
      </c>
      <c r="J12933">
        <v>4.25</v>
      </c>
      <c r="K12933">
        <v>4.43</v>
      </c>
    </row>
    <row r="12934" spans="1:11" x14ac:dyDescent="0.25">
      <c r="A12934" s="1">
        <v>43374</v>
      </c>
      <c r="B12934" t="s">
        <v>150</v>
      </c>
      <c r="C12934">
        <v>1234.2</v>
      </c>
      <c r="D12934">
        <v>578.21</v>
      </c>
      <c r="E12934">
        <v>655.99</v>
      </c>
      <c r="F12934">
        <v>668.54</v>
      </c>
      <c r="G12934">
        <v>480.02</v>
      </c>
      <c r="H12934">
        <v>1091.18</v>
      </c>
      <c r="I12934">
        <v>0.43</v>
      </c>
      <c r="J12934">
        <v>2.72</v>
      </c>
      <c r="K12934">
        <v>3.14</v>
      </c>
    </row>
    <row r="12935" spans="1:11" x14ac:dyDescent="0.25">
      <c r="A12935" s="1">
        <v>43374</v>
      </c>
      <c r="B12935" t="s">
        <v>151</v>
      </c>
      <c r="C12935">
        <v>1102.33</v>
      </c>
      <c r="D12935">
        <v>607.54999999999995</v>
      </c>
      <c r="E12935">
        <v>494.78</v>
      </c>
      <c r="F12935">
        <v>500.32</v>
      </c>
      <c r="G12935">
        <v>392.4</v>
      </c>
      <c r="H12935">
        <v>801.16</v>
      </c>
      <c r="I12935">
        <v>0.68</v>
      </c>
      <c r="J12935">
        <v>4.1500000000000004</v>
      </c>
      <c r="K12935">
        <v>4.68</v>
      </c>
    </row>
    <row r="12936" spans="1:11" x14ac:dyDescent="0.25">
      <c r="A12936" s="1">
        <v>43374</v>
      </c>
      <c r="B12936" t="s">
        <v>152</v>
      </c>
      <c r="C12936">
        <v>1091.8</v>
      </c>
      <c r="D12936">
        <v>605.02</v>
      </c>
      <c r="E12936">
        <v>486.78</v>
      </c>
      <c r="F12936">
        <v>513.41999999999996</v>
      </c>
      <c r="G12936">
        <v>418.74</v>
      </c>
      <c r="H12936">
        <v>749.05</v>
      </c>
      <c r="I12936">
        <v>0.35</v>
      </c>
      <c r="J12936">
        <v>3.01</v>
      </c>
      <c r="K12936">
        <v>3.39</v>
      </c>
    </row>
    <row r="12937" spans="1:11" x14ac:dyDescent="0.25">
      <c r="A12937" s="1">
        <v>43374</v>
      </c>
      <c r="B12937" t="s">
        <v>153</v>
      </c>
      <c r="C12937">
        <v>1114.74</v>
      </c>
      <c r="D12937">
        <v>592.59</v>
      </c>
      <c r="E12937">
        <v>522.15</v>
      </c>
      <c r="F12937">
        <v>636.04</v>
      </c>
      <c r="G12937">
        <v>518.09</v>
      </c>
      <c r="H12937">
        <v>895.07</v>
      </c>
      <c r="I12937">
        <v>1.86</v>
      </c>
      <c r="J12937">
        <v>3.3</v>
      </c>
      <c r="K12937">
        <v>5.0599999999999996</v>
      </c>
    </row>
    <row r="12938" spans="1:11" x14ac:dyDescent="0.25">
      <c r="A12938" s="1">
        <v>43374</v>
      </c>
      <c r="B12938" t="s">
        <v>154</v>
      </c>
      <c r="C12938">
        <v>1093.44</v>
      </c>
      <c r="D12938">
        <v>607.48</v>
      </c>
      <c r="E12938">
        <v>485.96</v>
      </c>
      <c r="F12938">
        <v>577.66</v>
      </c>
      <c r="G12938">
        <v>469.96</v>
      </c>
      <c r="H12938">
        <v>882.85</v>
      </c>
      <c r="I12938">
        <v>0.28000000000000003</v>
      </c>
      <c r="J12938">
        <v>2.2599999999999998</v>
      </c>
      <c r="K12938">
        <v>2.94</v>
      </c>
    </row>
    <row r="12939" spans="1:11" x14ac:dyDescent="0.25">
      <c r="A12939" s="1">
        <v>43374</v>
      </c>
      <c r="B12939" t="s">
        <v>155</v>
      </c>
      <c r="C12939">
        <v>1180.93</v>
      </c>
      <c r="D12939">
        <v>666.3</v>
      </c>
      <c r="E12939">
        <v>514.63</v>
      </c>
      <c r="F12939">
        <v>521.46</v>
      </c>
      <c r="G12939">
        <v>441.84</v>
      </c>
      <c r="H12939">
        <v>722.66</v>
      </c>
      <c r="I12939">
        <v>1.33</v>
      </c>
      <c r="J12939">
        <v>5.16</v>
      </c>
      <c r="K12939">
        <v>6.4</v>
      </c>
    </row>
    <row r="12940" spans="1:11" x14ac:dyDescent="0.25">
      <c r="A12940" s="1">
        <v>43405</v>
      </c>
      <c r="B12940" t="s">
        <v>1</v>
      </c>
      <c r="C12940">
        <v>1111.4100000000001</v>
      </c>
      <c r="D12940">
        <v>576.75</v>
      </c>
      <c r="E12940">
        <v>534.66</v>
      </c>
      <c r="F12940">
        <v>556.26</v>
      </c>
      <c r="G12940">
        <v>436.92</v>
      </c>
      <c r="H12940">
        <v>843.82</v>
      </c>
      <c r="I12940">
        <v>0.24</v>
      </c>
      <c r="J12940">
        <v>4.18</v>
      </c>
      <c r="K12940">
        <v>4.3600000000000003</v>
      </c>
    </row>
    <row r="12941" spans="1:11" x14ac:dyDescent="0.25">
      <c r="A12941" s="1">
        <v>43405</v>
      </c>
      <c r="B12941" t="s">
        <v>126</v>
      </c>
      <c r="C12941">
        <v>1117.6500000000001</v>
      </c>
      <c r="D12941">
        <v>620.34</v>
      </c>
      <c r="E12941">
        <v>497.31</v>
      </c>
      <c r="F12941">
        <v>556.92999999999995</v>
      </c>
      <c r="G12941">
        <v>458.44</v>
      </c>
      <c r="H12941">
        <v>801.86</v>
      </c>
      <c r="I12941">
        <v>0.51</v>
      </c>
      <c r="J12941">
        <v>4.8899999999999997</v>
      </c>
      <c r="K12941">
        <v>4.84</v>
      </c>
    </row>
    <row r="12942" spans="1:11" x14ac:dyDescent="0.25">
      <c r="A12942" s="1">
        <v>43405</v>
      </c>
      <c r="B12942" t="s">
        <v>127</v>
      </c>
      <c r="C12942">
        <v>1034.74</v>
      </c>
      <c r="D12942">
        <v>569.53</v>
      </c>
      <c r="E12942">
        <v>465.21</v>
      </c>
      <c r="F12942">
        <v>558.98</v>
      </c>
      <c r="G12942">
        <v>439.42</v>
      </c>
      <c r="H12942">
        <v>899.75</v>
      </c>
      <c r="I12942">
        <v>0.35</v>
      </c>
      <c r="J12942">
        <v>4.32</v>
      </c>
      <c r="K12942">
        <v>4.66</v>
      </c>
    </row>
    <row r="12943" spans="1:11" x14ac:dyDescent="0.25">
      <c r="A12943" s="1">
        <v>43405</v>
      </c>
      <c r="B12943" t="s">
        <v>113</v>
      </c>
      <c r="C12943">
        <v>1157.52</v>
      </c>
      <c r="D12943">
        <v>565.65</v>
      </c>
      <c r="E12943">
        <v>591.87</v>
      </c>
      <c r="F12943">
        <v>554.11</v>
      </c>
      <c r="G12943">
        <v>429.26</v>
      </c>
      <c r="H12943">
        <v>826.23</v>
      </c>
      <c r="I12943">
        <v>7.0000000000000007E-2</v>
      </c>
      <c r="J12943">
        <v>4.12</v>
      </c>
      <c r="K12943">
        <v>4.29</v>
      </c>
    </row>
    <row r="12944" spans="1:11" x14ac:dyDescent="0.25">
      <c r="A12944" s="1">
        <v>43405</v>
      </c>
      <c r="B12944" t="s">
        <v>128</v>
      </c>
      <c r="C12944">
        <v>1151.5999999999999</v>
      </c>
      <c r="D12944">
        <v>566.37</v>
      </c>
      <c r="E12944">
        <v>585.23</v>
      </c>
      <c r="F12944">
        <v>550.75</v>
      </c>
      <c r="G12944">
        <v>420.38</v>
      </c>
      <c r="H12944">
        <v>855.98</v>
      </c>
      <c r="I12944">
        <v>0.37</v>
      </c>
      <c r="J12944">
        <v>4.18</v>
      </c>
      <c r="K12944">
        <v>4.32</v>
      </c>
    </row>
    <row r="12945" spans="1:11" x14ac:dyDescent="0.25">
      <c r="A12945" s="1">
        <v>43405</v>
      </c>
      <c r="B12945" t="s">
        <v>129</v>
      </c>
      <c r="C12945">
        <v>1121.77</v>
      </c>
      <c r="D12945">
        <v>618.35</v>
      </c>
      <c r="E12945">
        <v>503.42</v>
      </c>
      <c r="F12945">
        <v>572.65</v>
      </c>
      <c r="G12945">
        <v>471.11</v>
      </c>
      <c r="H12945">
        <v>831.11</v>
      </c>
      <c r="I12945">
        <v>0.21</v>
      </c>
      <c r="J12945">
        <v>3.56</v>
      </c>
      <c r="K12945">
        <v>3.68</v>
      </c>
    </row>
    <row r="12946" spans="1:11" x14ac:dyDescent="0.25">
      <c r="A12946" s="1">
        <v>43405</v>
      </c>
      <c r="B12946" t="s">
        <v>130</v>
      </c>
      <c r="C12946">
        <v>1151.19</v>
      </c>
      <c r="D12946">
        <v>652.23</v>
      </c>
      <c r="E12946">
        <v>498.96</v>
      </c>
      <c r="F12946">
        <v>641.83000000000004</v>
      </c>
      <c r="G12946">
        <v>496.59</v>
      </c>
      <c r="H12946">
        <v>1140.21</v>
      </c>
      <c r="I12946">
        <v>1.0900000000000001</v>
      </c>
      <c r="J12946">
        <v>3.63</v>
      </c>
      <c r="K12946">
        <v>3.86</v>
      </c>
    </row>
    <row r="12947" spans="1:11" x14ac:dyDescent="0.25">
      <c r="A12947" s="1">
        <v>43405</v>
      </c>
      <c r="B12947" t="s">
        <v>131</v>
      </c>
      <c r="C12947">
        <v>1225.26</v>
      </c>
      <c r="D12947">
        <v>679.06</v>
      </c>
      <c r="E12947">
        <v>546.20000000000005</v>
      </c>
      <c r="F12947">
        <v>650.38</v>
      </c>
      <c r="G12947">
        <v>493.28</v>
      </c>
      <c r="H12947">
        <v>1124.82</v>
      </c>
      <c r="I12947">
        <v>0.84</v>
      </c>
      <c r="J12947">
        <v>4.25</v>
      </c>
      <c r="K12947">
        <v>4.5599999999999996</v>
      </c>
    </row>
    <row r="12948" spans="1:11" x14ac:dyDescent="0.25">
      <c r="A12948" s="1">
        <v>43405</v>
      </c>
      <c r="B12948" t="s">
        <v>132</v>
      </c>
      <c r="C12948">
        <v>1081.48</v>
      </c>
      <c r="D12948">
        <v>593</v>
      </c>
      <c r="E12948">
        <v>488.48</v>
      </c>
      <c r="F12948">
        <v>529.51</v>
      </c>
      <c r="G12948">
        <v>437.78</v>
      </c>
      <c r="H12948">
        <v>736.61</v>
      </c>
      <c r="I12948">
        <v>0.44</v>
      </c>
      <c r="J12948">
        <v>4.8899999999999997</v>
      </c>
      <c r="K12948">
        <v>4.7300000000000004</v>
      </c>
    </row>
    <row r="12949" spans="1:11" x14ac:dyDescent="0.25">
      <c r="A12949" s="1">
        <v>43405</v>
      </c>
      <c r="B12949" t="s">
        <v>133</v>
      </c>
      <c r="C12949">
        <v>1167.3800000000001</v>
      </c>
      <c r="D12949">
        <v>585.73</v>
      </c>
      <c r="E12949">
        <v>581.65</v>
      </c>
      <c r="F12949">
        <v>484.77</v>
      </c>
      <c r="G12949">
        <v>385.52</v>
      </c>
      <c r="H12949">
        <v>710.74</v>
      </c>
      <c r="I12949">
        <v>1.36</v>
      </c>
      <c r="J12949">
        <v>5.01</v>
      </c>
      <c r="K12949">
        <v>4.96</v>
      </c>
    </row>
    <row r="12950" spans="1:11" x14ac:dyDescent="0.25">
      <c r="A12950" s="1">
        <v>43405</v>
      </c>
      <c r="B12950" t="s">
        <v>134</v>
      </c>
      <c r="C12950">
        <v>1107.9000000000001</v>
      </c>
      <c r="D12950">
        <v>622.20000000000005</v>
      </c>
      <c r="E12950">
        <v>485.7</v>
      </c>
      <c r="F12950">
        <v>531.04</v>
      </c>
      <c r="G12950">
        <v>463.14</v>
      </c>
      <c r="H12950">
        <v>675.67</v>
      </c>
      <c r="I12950">
        <v>0.41</v>
      </c>
      <c r="J12950">
        <v>5.76</v>
      </c>
      <c r="K12950">
        <v>5.69</v>
      </c>
    </row>
    <row r="12951" spans="1:11" x14ac:dyDescent="0.25">
      <c r="A12951" s="1">
        <v>43405</v>
      </c>
      <c r="B12951" t="s">
        <v>135</v>
      </c>
      <c r="C12951">
        <v>1086.99</v>
      </c>
      <c r="D12951">
        <v>615.34</v>
      </c>
      <c r="E12951">
        <v>471.65</v>
      </c>
      <c r="F12951">
        <v>528.01</v>
      </c>
      <c r="G12951">
        <v>423.55</v>
      </c>
      <c r="H12951">
        <v>816.72</v>
      </c>
      <c r="I12951">
        <v>0.36</v>
      </c>
      <c r="J12951">
        <v>3.16</v>
      </c>
      <c r="K12951">
        <v>3.19</v>
      </c>
    </row>
    <row r="12952" spans="1:11" x14ac:dyDescent="0.25">
      <c r="A12952" s="1">
        <v>43405</v>
      </c>
      <c r="B12952" t="s">
        <v>136</v>
      </c>
      <c r="C12952">
        <v>1159.06</v>
      </c>
      <c r="D12952">
        <v>637.79</v>
      </c>
      <c r="E12952">
        <v>521.27</v>
      </c>
      <c r="F12952">
        <v>609.39</v>
      </c>
      <c r="G12952">
        <v>499.01</v>
      </c>
      <c r="H12952">
        <v>936.53</v>
      </c>
      <c r="I12952">
        <v>0.05</v>
      </c>
      <c r="J12952">
        <v>3.32</v>
      </c>
      <c r="K12952">
        <v>3.03</v>
      </c>
    </row>
    <row r="12953" spans="1:11" x14ac:dyDescent="0.25">
      <c r="A12953" s="1">
        <v>43405</v>
      </c>
      <c r="B12953" t="s">
        <v>137</v>
      </c>
      <c r="C12953">
        <v>1065.5</v>
      </c>
      <c r="D12953">
        <v>591.33000000000004</v>
      </c>
      <c r="E12953">
        <v>474.17</v>
      </c>
      <c r="F12953">
        <v>561.28</v>
      </c>
      <c r="G12953">
        <v>407</v>
      </c>
      <c r="H12953">
        <v>1173.71</v>
      </c>
      <c r="I12953">
        <v>0.76</v>
      </c>
      <c r="J12953">
        <v>4.8499999999999996</v>
      </c>
      <c r="K12953">
        <v>4.9400000000000004</v>
      </c>
    </row>
    <row r="12954" spans="1:11" x14ac:dyDescent="0.25">
      <c r="A12954" s="1">
        <v>43405</v>
      </c>
      <c r="B12954" t="s">
        <v>138</v>
      </c>
      <c r="C12954">
        <v>1051.6099999999999</v>
      </c>
      <c r="D12954">
        <v>598.22</v>
      </c>
      <c r="E12954">
        <v>453.39</v>
      </c>
      <c r="F12954">
        <v>698.82</v>
      </c>
      <c r="G12954">
        <v>541.91</v>
      </c>
      <c r="H12954">
        <v>1194.1500000000001</v>
      </c>
      <c r="I12954">
        <v>0.46</v>
      </c>
      <c r="J12954">
        <v>3.73</v>
      </c>
      <c r="K12954">
        <v>3.73</v>
      </c>
    </row>
    <row r="12955" spans="1:11" x14ac:dyDescent="0.25">
      <c r="A12955" s="1">
        <v>43405</v>
      </c>
      <c r="B12955" t="s">
        <v>139</v>
      </c>
      <c r="C12955">
        <v>1033.4000000000001</v>
      </c>
      <c r="D12955">
        <v>594.13</v>
      </c>
      <c r="E12955">
        <v>439.27</v>
      </c>
      <c r="F12955">
        <v>596.84</v>
      </c>
      <c r="G12955">
        <v>478.36</v>
      </c>
      <c r="H12955">
        <v>994.8</v>
      </c>
      <c r="I12955">
        <v>0.27</v>
      </c>
      <c r="J12955">
        <v>4.01</v>
      </c>
      <c r="K12955">
        <v>4.3</v>
      </c>
    </row>
    <row r="12956" spans="1:11" x14ac:dyDescent="0.25">
      <c r="A12956" s="1">
        <v>43405</v>
      </c>
      <c r="B12956" t="s">
        <v>140</v>
      </c>
      <c r="C12956">
        <v>1025.22</v>
      </c>
      <c r="D12956">
        <v>570.25</v>
      </c>
      <c r="E12956">
        <v>454.97</v>
      </c>
      <c r="F12956">
        <v>516.77</v>
      </c>
      <c r="G12956">
        <v>402.78</v>
      </c>
      <c r="H12956">
        <v>846.64</v>
      </c>
      <c r="I12956">
        <v>0.17</v>
      </c>
      <c r="J12956">
        <v>6.36</v>
      </c>
      <c r="K12956">
        <v>8.89</v>
      </c>
    </row>
    <row r="12957" spans="1:11" x14ac:dyDescent="0.25">
      <c r="A12957" s="1">
        <v>43405</v>
      </c>
      <c r="B12957" t="s">
        <v>141</v>
      </c>
      <c r="C12957">
        <v>1082.71</v>
      </c>
      <c r="D12957">
        <v>613.12</v>
      </c>
      <c r="E12957">
        <v>469.59</v>
      </c>
      <c r="F12957">
        <v>598.71</v>
      </c>
      <c r="G12957">
        <v>487.59</v>
      </c>
      <c r="H12957">
        <v>916.94</v>
      </c>
      <c r="I12957">
        <v>0.68</v>
      </c>
      <c r="J12957">
        <v>4.34</v>
      </c>
      <c r="K12957">
        <v>4.63</v>
      </c>
    </row>
    <row r="12958" spans="1:11" x14ac:dyDescent="0.25">
      <c r="A12958" s="1">
        <v>43405</v>
      </c>
      <c r="B12958" t="s">
        <v>142</v>
      </c>
      <c r="C12958">
        <v>1011.92</v>
      </c>
      <c r="D12958">
        <v>549.76</v>
      </c>
      <c r="E12958">
        <v>462.16</v>
      </c>
      <c r="F12958">
        <v>541.07000000000005</v>
      </c>
      <c r="G12958">
        <v>409.81</v>
      </c>
      <c r="H12958">
        <v>923.15</v>
      </c>
      <c r="I12958">
        <v>0.12</v>
      </c>
      <c r="J12958">
        <v>3.61</v>
      </c>
      <c r="K12958">
        <v>4.22</v>
      </c>
    </row>
    <row r="12959" spans="1:11" x14ac:dyDescent="0.25">
      <c r="A12959" s="1">
        <v>43405</v>
      </c>
      <c r="B12959" t="s">
        <v>143</v>
      </c>
      <c r="C12959">
        <v>1019.35</v>
      </c>
      <c r="D12959">
        <v>577.6</v>
      </c>
      <c r="E12959">
        <v>441.75</v>
      </c>
      <c r="F12959">
        <v>509.34</v>
      </c>
      <c r="G12959">
        <v>427.62</v>
      </c>
      <c r="H12959">
        <v>705.12</v>
      </c>
      <c r="I12959">
        <v>0.14000000000000001</v>
      </c>
      <c r="J12959">
        <v>3.21</v>
      </c>
      <c r="K12959">
        <v>3.22</v>
      </c>
    </row>
    <row r="12960" spans="1:11" x14ac:dyDescent="0.25">
      <c r="A12960" s="1">
        <v>43405</v>
      </c>
      <c r="B12960" t="s">
        <v>144</v>
      </c>
      <c r="C12960">
        <v>966.03</v>
      </c>
      <c r="D12960">
        <v>527.37</v>
      </c>
      <c r="E12960">
        <v>438.66</v>
      </c>
      <c r="F12960">
        <v>513.33000000000004</v>
      </c>
      <c r="G12960">
        <v>393.76</v>
      </c>
      <c r="H12960">
        <v>882.56</v>
      </c>
      <c r="I12960">
        <v>0.02</v>
      </c>
      <c r="J12960">
        <v>3.33</v>
      </c>
      <c r="K12960">
        <v>3.66</v>
      </c>
    </row>
    <row r="12961" spans="1:11" x14ac:dyDescent="0.25">
      <c r="A12961" s="1">
        <v>43405</v>
      </c>
      <c r="B12961" t="s">
        <v>145</v>
      </c>
      <c r="C12961">
        <v>1030.68</v>
      </c>
      <c r="D12961">
        <v>542.62</v>
      </c>
      <c r="E12961">
        <v>488.06</v>
      </c>
      <c r="F12961">
        <v>545.54999999999995</v>
      </c>
      <c r="G12961">
        <v>438.43</v>
      </c>
      <c r="H12961">
        <v>797.73</v>
      </c>
      <c r="I12961">
        <v>0.31</v>
      </c>
      <c r="J12961">
        <v>4.6500000000000004</v>
      </c>
      <c r="K12961">
        <v>4.7</v>
      </c>
    </row>
    <row r="12962" spans="1:11" x14ac:dyDescent="0.25">
      <c r="A12962" s="1">
        <v>43405</v>
      </c>
      <c r="B12962" t="s">
        <v>146</v>
      </c>
      <c r="C12962">
        <v>1041.49</v>
      </c>
      <c r="D12962">
        <v>548.23</v>
      </c>
      <c r="E12962">
        <v>493.26</v>
      </c>
      <c r="F12962">
        <v>573.13</v>
      </c>
      <c r="G12962">
        <v>460.28</v>
      </c>
      <c r="H12962">
        <v>848.74</v>
      </c>
      <c r="I12962">
        <v>0.13</v>
      </c>
      <c r="J12962">
        <v>4.1500000000000004</v>
      </c>
      <c r="K12962">
        <v>4.05</v>
      </c>
    </row>
    <row r="12963" spans="1:11" x14ac:dyDescent="0.25">
      <c r="A12963" s="1">
        <v>43405</v>
      </c>
      <c r="B12963" t="s">
        <v>2</v>
      </c>
      <c r="C12963">
        <v>1013.21</v>
      </c>
      <c r="D12963">
        <v>531.17999999999995</v>
      </c>
      <c r="E12963">
        <v>482.03</v>
      </c>
      <c r="F12963">
        <v>561.95000000000005</v>
      </c>
      <c r="G12963">
        <v>422.91</v>
      </c>
      <c r="H12963">
        <v>929.51</v>
      </c>
      <c r="I12963">
        <v>-0.01</v>
      </c>
      <c r="J12963">
        <v>4.2699999999999996</v>
      </c>
      <c r="K12963">
        <v>4.58</v>
      </c>
    </row>
    <row r="12964" spans="1:11" x14ac:dyDescent="0.25">
      <c r="A12964" s="1">
        <v>43405</v>
      </c>
      <c r="B12964" t="s">
        <v>147</v>
      </c>
      <c r="C12964">
        <v>1223.6500000000001</v>
      </c>
      <c r="D12964">
        <v>576.20000000000005</v>
      </c>
      <c r="E12964">
        <v>647.45000000000005</v>
      </c>
      <c r="F12964">
        <v>557.64</v>
      </c>
      <c r="G12964">
        <v>406.12</v>
      </c>
      <c r="H12964">
        <v>885.38</v>
      </c>
      <c r="I12964">
        <v>0.05</v>
      </c>
      <c r="J12964">
        <v>2.5299999999999998</v>
      </c>
      <c r="K12964">
        <v>2.75</v>
      </c>
    </row>
    <row r="12965" spans="1:11" x14ac:dyDescent="0.25">
      <c r="A12965" s="1">
        <v>43405</v>
      </c>
      <c r="B12965" t="s">
        <v>148</v>
      </c>
      <c r="C12965">
        <v>1212.32</v>
      </c>
      <c r="D12965">
        <v>574.66</v>
      </c>
      <c r="E12965">
        <v>637.66</v>
      </c>
      <c r="F12965">
        <v>547.53</v>
      </c>
      <c r="G12965">
        <v>422.69</v>
      </c>
      <c r="H12965">
        <v>806.93</v>
      </c>
      <c r="I12965">
        <v>0.04</v>
      </c>
      <c r="J12965">
        <v>4.6900000000000004</v>
      </c>
      <c r="K12965">
        <v>4.96</v>
      </c>
    </row>
    <row r="12966" spans="1:11" x14ac:dyDescent="0.25">
      <c r="A12966" s="1">
        <v>43405</v>
      </c>
      <c r="B12966" t="s">
        <v>149</v>
      </c>
      <c r="C12966">
        <v>1126.73</v>
      </c>
      <c r="D12966">
        <v>528.36</v>
      </c>
      <c r="E12966">
        <v>598.37</v>
      </c>
      <c r="F12966">
        <v>538.82000000000005</v>
      </c>
      <c r="G12966">
        <v>413.33</v>
      </c>
      <c r="H12966">
        <v>797.41</v>
      </c>
      <c r="I12966">
        <v>0.21</v>
      </c>
      <c r="J12966">
        <v>4.47</v>
      </c>
      <c r="K12966">
        <v>4.51</v>
      </c>
    </row>
    <row r="12967" spans="1:11" x14ac:dyDescent="0.25">
      <c r="A12967" s="1">
        <v>43405</v>
      </c>
      <c r="B12967" t="s">
        <v>150</v>
      </c>
      <c r="C12967">
        <v>1241.57</v>
      </c>
      <c r="D12967">
        <v>585.26</v>
      </c>
      <c r="E12967">
        <v>656.31</v>
      </c>
      <c r="F12967">
        <v>672.56</v>
      </c>
      <c r="G12967">
        <v>485.88</v>
      </c>
      <c r="H12967">
        <v>1091.73</v>
      </c>
      <c r="I12967">
        <v>0.6</v>
      </c>
      <c r="J12967">
        <v>3.34</v>
      </c>
      <c r="K12967">
        <v>3.56</v>
      </c>
    </row>
    <row r="12968" spans="1:11" x14ac:dyDescent="0.25">
      <c r="A12968" s="1">
        <v>43405</v>
      </c>
      <c r="B12968" t="s">
        <v>151</v>
      </c>
      <c r="C12968">
        <v>1106.6199999999999</v>
      </c>
      <c r="D12968">
        <v>611.97</v>
      </c>
      <c r="E12968">
        <v>494.65</v>
      </c>
      <c r="F12968">
        <v>502.27</v>
      </c>
      <c r="G12968">
        <v>395.27</v>
      </c>
      <c r="H12968">
        <v>800.92</v>
      </c>
      <c r="I12968">
        <v>0.39</v>
      </c>
      <c r="J12968">
        <v>4.5599999999999996</v>
      </c>
      <c r="K12968">
        <v>4.75</v>
      </c>
    </row>
    <row r="12969" spans="1:11" x14ac:dyDescent="0.25">
      <c r="A12969" s="1">
        <v>43405</v>
      </c>
      <c r="B12969" t="s">
        <v>152</v>
      </c>
      <c r="C12969">
        <v>1091.6199999999999</v>
      </c>
      <c r="D12969">
        <v>605.53</v>
      </c>
      <c r="E12969">
        <v>486.09</v>
      </c>
      <c r="F12969">
        <v>513.32000000000005</v>
      </c>
      <c r="G12969">
        <v>419.11</v>
      </c>
      <c r="H12969">
        <v>748</v>
      </c>
      <c r="I12969">
        <v>-0.02</v>
      </c>
      <c r="J12969">
        <v>2.99</v>
      </c>
      <c r="K12969">
        <v>2.69</v>
      </c>
    </row>
    <row r="12970" spans="1:11" x14ac:dyDescent="0.25">
      <c r="A12970" s="1">
        <v>43405</v>
      </c>
      <c r="B12970" t="s">
        <v>153</v>
      </c>
      <c r="C12970">
        <v>1120.8599999999999</v>
      </c>
      <c r="D12970">
        <v>598.71</v>
      </c>
      <c r="E12970">
        <v>522.15</v>
      </c>
      <c r="F12970">
        <v>639.54</v>
      </c>
      <c r="G12970">
        <v>523.41999999999996</v>
      </c>
      <c r="H12970">
        <v>895.07</v>
      </c>
      <c r="I12970">
        <v>0.55000000000000004</v>
      </c>
      <c r="J12970">
        <v>3.87</v>
      </c>
      <c r="K12970">
        <v>3.86</v>
      </c>
    </row>
    <row r="12971" spans="1:11" x14ac:dyDescent="0.25">
      <c r="A12971" s="1">
        <v>43405</v>
      </c>
      <c r="B12971" t="s">
        <v>154</v>
      </c>
      <c r="C12971">
        <v>1094.01</v>
      </c>
      <c r="D12971">
        <v>608.04999999999995</v>
      </c>
      <c r="E12971">
        <v>485.96</v>
      </c>
      <c r="F12971">
        <v>577.95000000000005</v>
      </c>
      <c r="G12971">
        <v>470.38</v>
      </c>
      <c r="H12971">
        <v>882.85</v>
      </c>
      <c r="I12971">
        <v>0.05</v>
      </c>
      <c r="J12971">
        <v>2.31</v>
      </c>
      <c r="K12971">
        <v>2.5099999999999998</v>
      </c>
    </row>
    <row r="12972" spans="1:11" x14ac:dyDescent="0.25">
      <c r="A12972" s="1">
        <v>43405</v>
      </c>
      <c r="B12972" t="s">
        <v>155</v>
      </c>
      <c r="C12972">
        <v>1182.46</v>
      </c>
      <c r="D12972">
        <v>667.83</v>
      </c>
      <c r="E12972">
        <v>514.63</v>
      </c>
      <c r="F12972">
        <v>522.14</v>
      </c>
      <c r="G12972">
        <v>442.85</v>
      </c>
      <c r="H12972">
        <v>722.66</v>
      </c>
      <c r="I12972">
        <v>0.13</v>
      </c>
      <c r="J12972">
        <v>5.3</v>
      </c>
      <c r="K12972">
        <v>5.73</v>
      </c>
    </row>
    <row r="12973" spans="1:11" x14ac:dyDescent="0.25">
      <c r="A12973" s="1">
        <v>43435</v>
      </c>
      <c r="B12973" t="s">
        <v>1</v>
      </c>
      <c r="C12973">
        <v>1113.8800000000001</v>
      </c>
      <c r="D12973">
        <v>579.33000000000004</v>
      </c>
      <c r="E12973">
        <v>534.54999999999995</v>
      </c>
      <c r="F12973">
        <v>557.48</v>
      </c>
      <c r="G12973">
        <v>438.88</v>
      </c>
      <c r="H12973">
        <v>843.65</v>
      </c>
      <c r="I12973">
        <v>0.22</v>
      </c>
      <c r="J12973">
        <v>4.41</v>
      </c>
      <c r="K12973">
        <v>4.41</v>
      </c>
    </row>
    <row r="12974" spans="1:11" x14ac:dyDescent="0.25">
      <c r="A12974" s="1">
        <v>43435</v>
      </c>
      <c r="B12974" t="s">
        <v>126</v>
      </c>
      <c r="C12974">
        <v>1122.05</v>
      </c>
      <c r="D12974">
        <v>624.54</v>
      </c>
      <c r="E12974">
        <v>497.51</v>
      </c>
      <c r="F12974">
        <v>559.1</v>
      </c>
      <c r="G12974">
        <v>461.55</v>
      </c>
      <c r="H12974">
        <v>802.18</v>
      </c>
      <c r="I12974">
        <v>0.39</v>
      </c>
      <c r="J12974">
        <v>5.3</v>
      </c>
      <c r="K12974">
        <v>5.3</v>
      </c>
    </row>
    <row r="12975" spans="1:11" x14ac:dyDescent="0.25">
      <c r="A12975" s="1">
        <v>43435</v>
      </c>
      <c r="B12975" t="s">
        <v>127</v>
      </c>
      <c r="C12975">
        <v>1037.3699999999999</v>
      </c>
      <c r="D12975">
        <v>571.74</v>
      </c>
      <c r="E12975">
        <v>465.63</v>
      </c>
      <c r="F12975">
        <v>560.38</v>
      </c>
      <c r="G12975">
        <v>441.13</v>
      </c>
      <c r="H12975">
        <v>900.56</v>
      </c>
      <c r="I12975">
        <v>0.25</v>
      </c>
      <c r="J12975">
        <v>4.58</v>
      </c>
      <c r="K12975">
        <v>4.58</v>
      </c>
    </row>
    <row r="12976" spans="1:11" x14ac:dyDescent="0.25">
      <c r="A12976" s="1">
        <v>43435</v>
      </c>
      <c r="B12976" t="s">
        <v>113</v>
      </c>
      <c r="C12976">
        <v>1158.29</v>
      </c>
      <c r="D12976">
        <v>567.33000000000004</v>
      </c>
      <c r="E12976">
        <v>590.96</v>
      </c>
      <c r="F12976">
        <v>554.5</v>
      </c>
      <c r="G12976">
        <v>430.55</v>
      </c>
      <c r="H12976">
        <v>824.99</v>
      </c>
      <c r="I12976">
        <v>7.0000000000000007E-2</v>
      </c>
      <c r="J12976">
        <v>4.2</v>
      </c>
      <c r="K12976">
        <v>4.2</v>
      </c>
    </row>
    <row r="12977" spans="1:11" x14ac:dyDescent="0.25">
      <c r="A12977" s="1">
        <v>43435</v>
      </c>
      <c r="B12977" t="s">
        <v>128</v>
      </c>
      <c r="C12977">
        <v>1157.3399999999999</v>
      </c>
      <c r="D12977">
        <v>570.96</v>
      </c>
      <c r="E12977">
        <v>586.38</v>
      </c>
      <c r="F12977">
        <v>553.5</v>
      </c>
      <c r="G12977">
        <v>423.79</v>
      </c>
      <c r="H12977">
        <v>857.69</v>
      </c>
      <c r="I12977">
        <v>0.5</v>
      </c>
      <c r="J12977">
        <v>4.7</v>
      </c>
      <c r="K12977">
        <v>4.7</v>
      </c>
    </row>
    <row r="12978" spans="1:11" x14ac:dyDescent="0.25">
      <c r="A12978" s="1">
        <v>43435</v>
      </c>
      <c r="B12978" t="s">
        <v>129</v>
      </c>
      <c r="C12978">
        <v>1124.32</v>
      </c>
      <c r="D12978">
        <v>621.55999999999995</v>
      </c>
      <c r="E12978">
        <v>502.76</v>
      </c>
      <c r="F12978">
        <v>573.97</v>
      </c>
      <c r="G12978">
        <v>473.55</v>
      </c>
      <c r="H12978">
        <v>830.02</v>
      </c>
      <c r="I12978">
        <v>0.23</v>
      </c>
      <c r="J12978">
        <v>3.8</v>
      </c>
      <c r="K12978">
        <v>3.8</v>
      </c>
    </row>
    <row r="12979" spans="1:11" x14ac:dyDescent="0.25">
      <c r="A12979" s="1">
        <v>43435</v>
      </c>
      <c r="B12979" t="s">
        <v>130</v>
      </c>
      <c r="C12979">
        <v>1154.81</v>
      </c>
      <c r="D12979">
        <v>655.85</v>
      </c>
      <c r="E12979">
        <v>498.96</v>
      </c>
      <c r="F12979">
        <v>643.82000000000005</v>
      </c>
      <c r="G12979">
        <v>499.37</v>
      </c>
      <c r="H12979">
        <v>1140.21</v>
      </c>
      <c r="I12979">
        <v>0.31</v>
      </c>
      <c r="J12979">
        <v>3.95</v>
      </c>
      <c r="K12979">
        <v>3.95</v>
      </c>
    </row>
    <row r="12980" spans="1:11" x14ac:dyDescent="0.25">
      <c r="A12980" s="1">
        <v>43435</v>
      </c>
      <c r="B12980" t="s">
        <v>131</v>
      </c>
      <c r="C12980">
        <v>1233.68</v>
      </c>
      <c r="D12980">
        <v>687.48</v>
      </c>
      <c r="E12980">
        <v>546.20000000000005</v>
      </c>
      <c r="F12980">
        <v>654.87</v>
      </c>
      <c r="G12980">
        <v>499.39</v>
      </c>
      <c r="H12980">
        <v>1124.82</v>
      </c>
      <c r="I12980">
        <v>0.69</v>
      </c>
      <c r="J12980">
        <v>4.97</v>
      </c>
      <c r="K12980">
        <v>4.97</v>
      </c>
    </row>
    <row r="12981" spans="1:11" x14ac:dyDescent="0.25">
      <c r="A12981" s="1">
        <v>43435</v>
      </c>
      <c r="B12981" t="s">
        <v>132</v>
      </c>
      <c r="C12981">
        <v>1084.24</v>
      </c>
      <c r="D12981">
        <v>594.95000000000005</v>
      </c>
      <c r="E12981">
        <v>489.29</v>
      </c>
      <c r="F12981">
        <v>530.89</v>
      </c>
      <c r="G12981">
        <v>439.23</v>
      </c>
      <c r="H12981">
        <v>737.86</v>
      </c>
      <c r="I12981">
        <v>0.26</v>
      </c>
      <c r="J12981">
        <v>5.16</v>
      </c>
      <c r="K12981">
        <v>5.16</v>
      </c>
    </row>
    <row r="12982" spans="1:11" x14ac:dyDescent="0.25">
      <c r="A12982" s="1">
        <v>43435</v>
      </c>
      <c r="B12982" t="s">
        <v>133</v>
      </c>
      <c r="C12982">
        <v>1174.3399999999999</v>
      </c>
      <c r="D12982">
        <v>593.14</v>
      </c>
      <c r="E12982">
        <v>581.20000000000005</v>
      </c>
      <c r="F12982">
        <v>487.67</v>
      </c>
      <c r="G12982">
        <v>390.41</v>
      </c>
      <c r="H12982">
        <v>710.17</v>
      </c>
      <c r="I12982">
        <v>0.6</v>
      </c>
      <c r="J12982">
        <v>5.64</v>
      </c>
      <c r="K12982">
        <v>5.64</v>
      </c>
    </row>
    <row r="12983" spans="1:11" x14ac:dyDescent="0.25">
      <c r="A12983" s="1">
        <v>43435</v>
      </c>
      <c r="B12983" t="s">
        <v>134</v>
      </c>
      <c r="C12983">
        <v>1113.23</v>
      </c>
      <c r="D12983">
        <v>627.53</v>
      </c>
      <c r="E12983">
        <v>485.7</v>
      </c>
      <c r="F12983">
        <v>533.59</v>
      </c>
      <c r="G12983">
        <v>467.12</v>
      </c>
      <c r="H12983">
        <v>675.67</v>
      </c>
      <c r="I12983">
        <v>0.48</v>
      </c>
      <c r="J12983">
        <v>6.26</v>
      </c>
      <c r="K12983">
        <v>6.26</v>
      </c>
    </row>
    <row r="12984" spans="1:11" x14ac:dyDescent="0.25">
      <c r="A12984" s="1">
        <v>43435</v>
      </c>
      <c r="B12984" t="s">
        <v>135</v>
      </c>
      <c r="C12984">
        <v>1088.67</v>
      </c>
      <c r="D12984">
        <v>616.9</v>
      </c>
      <c r="E12984">
        <v>471.77</v>
      </c>
      <c r="F12984">
        <v>528.79999999999995</v>
      </c>
      <c r="G12984">
        <v>424.61</v>
      </c>
      <c r="H12984">
        <v>816.97</v>
      </c>
      <c r="I12984">
        <v>0.15</v>
      </c>
      <c r="J12984">
        <v>3.31</v>
      </c>
      <c r="K12984">
        <v>3.31</v>
      </c>
    </row>
    <row r="12985" spans="1:11" x14ac:dyDescent="0.25">
      <c r="A12985" s="1">
        <v>43435</v>
      </c>
      <c r="B12985" t="s">
        <v>136</v>
      </c>
      <c r="C12985">
        <v>1161.3399999999999</v>
      </c>
      <c r="D12985">
        <v>639.95000000000005</v>
      </c>
      <c r="E12985">
        <v>521.39</v>
      </c>
      <c r="F12985">
        <v>610.61</v>
      </c>
      <c r="G12985">
        <v>500.71</v>
      </c>
      <c r="H12985">
        <v>936.71</v>
      </c>
      <c r="I12985">
        <v>0.2</v>
      </c>
      <c r="J12985">
        <v>3.53</v>
      </c>
      <c r="K12985">
        <v>3.53</v>
      </c>
    </row>
    <row r="12986" spans="1:11" x14ac:dyDescent="0.25">
      <c r="A12986" s="1">
        <v>43435</v>
      </c>
      <c r="B12986" t="s">
        <v>137</v>
      </c>
      <c r="C12986">
        <v>1067.74</v>
      </c>
      <c r="D12986">
        <v>593.57000000000005</v>
      </c>
      <c r="E12986">
        <v>474.17</v>
      </c>
      <c r="F12986">
        <v>562.45000000000005</v>
      </c>
      <c r="G12986">
        <v>408.55</v>
      </c>
      <c r="H12986">
        <v>1173.71</v>
      </c>
      <c r="I12986">
        <v>0.21</v>
      </c>
      <c r="J12986">
        <v>5.07</v>
      </c>
      <c r="K12986">
        <v>5.07</v>
      </c>
    </row>
    <row r="12987" spans="1:11" x14ac:dyDescent="0.25">
      <c r="A12987" s="1">
        <v>43435</v>
      </c>
      <c r="B12987" t="s">
        <v>138</v>
      </c>
      <c r="C12987">
        <v>1055.2</v>
      </c>
      <c r="D12987">
        <v>601.80999999999995</v>
      </c>
      <c r="E12987">
        <v>453.39</v>
      </c>
      <c r="F12987">
        <v>701.2</v>
      </c>
      <c r="G12987">
        <v>545.16</v>
      </c>
      <c r="H12987">
        <v>1194.1500000000001</v>
      </c>
      <c r="I12987">
        <v>0.34</v>
      </c>
      <c r="J12987">
        <v>4.08</v>
      </c>
      <c r="K12987">
        <v>4.08</v>
      </c>
    </row>
    <row r="12988" spans="1:11" x14ac:dyDescent="0.25">
      <c r="A12988" s="1">
        <v>43435</v>
      </c>
      <c r="B12988" t="s">
        <v>139</v>
      </c>
      <c r="C12988">
        <v>1035.47</v>
      </c>
      <c r="D12988">
        <v>596.20000000000005</v>
      </c>
      <c r="E12988">
        <v>439.27</v>
      </c>
      <c r="F12988">
        <v>598.03</v>
      </c>
      <c r="G12988">
        <v>480.03</v>
      </c>
      <c r="H12988">
        <v>994.8</v>
      </c>
      <c r="I12988">
        <v>0.2</v>
      </c>
      <c r="J12988">
        <v>4.22</v>
      </c>
      <c r="K12988">
        <v>4.22</v>
      </c>
    </row>
    <row r="12989" spans="1:11" x14ac:dyDescent="0.25">
      <c r="A12989" s="1">
        <v>43435</v>
      </c>
      <c r="B12989" t="s">
        <v>140</v>
      </c>
      <c r="C12989">
        <v>1024.77</v>
      </c>
      <c r="D12989">
        <v>569.79999999999995</v>
      </c>
      <c r="E12989">
        <v>454.97</v>
      </c>
      <c r="F12989">
        <v>516.55999999999995</v>
      </c>
      <c r="G12989">
        <v>402.45</v>
      </c>
      <c r="H12989">
        <v>846.64</v>
      </c>
      <c r="I12989">
        <v>-0.04</v>
      </c>
      <c r="J12989">
        <v>6.31</v>
      </c>
      <c r="K12989">
        <v>6.31</v>
      </c>
    </row>
    <row r="12990" spans="1:11" x14ac:dyDescent="0.25">
      <c r="A12990" s="1">
        <v>43435</v>
      </c>
      <c r="B12990" t="s">
        <v>141</v>
      </c>
      <c r="C12990">
        <v>1085.18</v>
      </c>
      <c r="D12990">
        <v>615.41999999999996</v>
      </c>
      <c r="E12990">
        <v>469.76</v>
      </c>
      <c r="F12990">
        <v>600.09</v>
      </c>
      <c r="G12990">
        <v>489.39</v>
      </c>
      <c r="H12990">
        <v>917.31</v>
      </c>
      <c r="I12990">
        <v>0.23</v>
      </c>
      <c r="J12990">
        <v>4.58</v>
      </c>
      <c r="K12990">
        <v>4.58</v>
      </c>
    </row>
    <row r="12991" spans="1:11" x14ac:dyDescent="0.25">
      <c r="A12991" s="1">
        <v>43435</v>
      </c>
      <c r="B12991" t="s">
        <v>142</v>
      </c>
      <c r="C12991">
        <v>1013.57</v>
      </c>
      <c r="D12991">
        <v>551.41</v>
      </c>
      <c r="E12991">
        <v>462.16</v>
      </c>
      <c r="F12991">
        <v>541.92999999999995</v>
      </c>
      <c r="G12991">
        <v>411.04</v>
      </c>
      <c r="H12991">
        <v>923.15</v>
      </c>
      <c r="I12991">
        <v>0.16</v>
      </c>
      <c r="J12991">
        <v>3.77</v>
      </c>
      <c r="K12991">
        <v>3.77</v>
      </c>
    </row>
    <row r="12992" spans="1:11" x14ac:dyDescent="0.25">
      <c r="A12992" s="1">
        <v>43435</v>
      </c>
      <c r="B12992" t="s">
        <v>143</v>
      </c>
      <c r="C12992">
        <v>1022.21</v>
      </c>
      <c r="D12992">
        <v>572.24</v>
      </c>
      <c r="E12992">
        <v>449.97</v>
      </c>
      <c r="F12992">
        <v>510.76</v>
      </c>
      <c r="G12992">
        <v>423.65</v>
      </c>
      <c r="H12992">
        <v>718.23</v>
      </c>
      <c r="I12992">
        <v>0.28000000000000003</v>
      </c>
      <c r="J12992">
        <v>3.5</v>
      </c>
      <c r="K12992">
        <v>3.5</v>
      </c>
    </row>
    <row r="12993" spans="1:11" x14ac:dyDescent="0.25">
      <c r="A12993" s="1">
        <v>43435</v>
      </c>
      <c r="B12993" t="s">
        <v>144</v>
      </c>
      <c r="C12993">
        <v>969.37</v>
      </c>
      <c r="D12993">
        <v>531.22</v>
      </c>
      <c r="E12993">
        <v>438.15</v>
      </c>
      <c r="F12993">
        <v>515.13</v>
      </c>
      <c r="G12993">
        <v>396.64</v>
      </c>
      <c r="H12993">
        <v>881.5</v>
      </c>
      <c r="I12993">
        <v>0.35</v>
      </c>
      <c r="J12993">
        <v>3.7</v>
      </c>
      <c r="K12993">
        <v>3.7</v>
      </c>
    </row>
    <row r="12994" spans="1:11" x14ac:dyDescent="0.25">
      <c r="A12994" s="1">
        <v>43435</v>
      </c>
      <c r="B12994" t="s">
        <v>145</v>
      </c>
      <c r="C12994">
        <v>1034.79</v>
      </c>
      <c r="D12994">
        <v>546.73</v>
      </c>
      <c r="E12994">
        <v>488.06</v>
      </c>
      <c r="F12994">
        <v>547.74</v>
      </c>
      <c r="G12994">
        <v>441.76</v>
      </c>
      <c r="H12994">
        <v>797.73</v>
      </c>
      <c r="I12994">
        <v>0.4</v>
      </c>
      <c r="J12994">
        <v>5.07</v>
      </c>
      <c r="K12994">
        <v>5.07</v>
      </c>
    </row>
    <row r="12995" spans="1:11" x14ac:dyDescent="0.25">
      <c r="A12995" s="1">
        <v>43435</v>
      </c>
      <c r="B12995" t="s">
        <v>146</v>
      </c>
      <c r="C12995">
        <v>1041.74</v>
      </c>
      <c r="D12995">
        <v>548.48</v>
      </c>
      <c r="E12995">
        <v>493.26</v>
      </c>
      <c r="F12995">
        <v>573.25</v>
      </c>
      <c r="G12995">
        <v>460.51</v>
      </c>
      <c r="H12995">
        <v>848.74</v>
      </c>
      <c r="I12995">
        <v>0.02</v>
      </c>
      <c r="J12995">
        <v>4.17</v>
      </c>
      <c r="K12995">
        <v>4.17</v>
      </c>
    </row>
    <row r="12996" spans="1:11" x14ac:dyDescent="0.25">
      <c r="A12996" s="1">
        <v>43435</v>
      </c>
      <c r="B12996" t="s">
        <v>2</v>
      </c>
      <c r="C12996">
        <v>1013.29</v>
      </c>
      <c r="D12996">
        <v>531.28</v>
      </c>
      <c r="E12996">
        <v>482.01</v>
      </c>
      <c r="F12996">
        <v>562.01</v>
      </c>
      <c r="G12996">
        <v>423</v>
      </c>
      <c r="H12996">
        <v>929.51</v>
      </c>
      <c r="I12996">
        <v>0.01</v>
      </c>
      <c r="J12996">
        <v>4.28</v>
      </c>
      <c r="K12996">
        <v>4.28</v>
      </c>
    </row>
    <row r="12997" spans="1:11" x14ac:dyDescent="0.25">
      <c r="A12997" s="1">
        <v>43435</v>
      </c>
      <c r="B12997" t="s">
        <v>147</v>
      </c>
      <c r="C12997">
        <v>1224.98</v>
      </c>
      <c r="D12997">
        <v>577.53</v>
      </c>
      <c r="E12997">
        <v>647.45000000000005</v>
      </c>
      <c r="F12997">
        <v>558.25</v>
      </c>
      <c r="G12997">
        <v>407.05</v>
      </c>
      <c r="H12997">
        <v>885.38</v>
      </c>
      <c r="I12997">
        <v>0.11</v>
      </c>
      <c r="J12997">
        <v>2.65</v>
      </c>
      <c r="K12997">
        <v>2.65</v>
      </c>
    </row>
    <row r="12998" spans="1:11" x14ac:dyDescent="0.25">
      <c r="A12998" s="1">
        <v>43435</v>
      </c>
      <c r="B12998" t="s">
        <v>148</v>
      </c>
      <c r="C12998">
        <v>1213.25</v>
      </c>
      <c r="D12998">
        <v>577.47</v>
      </c>
      <c r="E12998">
        <v>635.78</v>
      </c>
      <c r="F12998">
        <v>547.97</v>
      </c>
      <c r="G12998">
        <v>424.76</v>
      </c>
      <c r="H12998">
        <v>804.59</v>
      </c>
      <c r="I12998">
        <v>0.08</v>
      </c>
      <c r="J12998">
        <v>4.7699999999999996</v>
      </c>
      <c r="K12998">
        <v>4.7699999999999996</v>
      </c>
    </row>
    <row r="12999" spans="1:11" x14ac:dyDescent="0.25">
      <c r="A12999" s="1">
        <v>43435</v>
      </c>
      <c r="B12999" t="s">
        <v>149</v>
      </c>
      <c r="C12999">
        <v>1131.77</v>
      </c>
      <c r="D12999">
        <v>533.4</v>
      </c>
      <c r="E12999">
        <v>598.37</v>
      </c>
      <c r="F12999">
        <v>541.25</v>
      </c>
      <c r="G12999">
        <v>417.26</v>
      </c>
      <c r="H12999">
        <v>797.41</v>
      </c>
      <c r="I12999">
        <v>0.45</v>
      </c>
      <c r="J12999">
        <v>4.9400000000000004</v>
      </c>
      <c r="K12999">
        <v>4.9400000000000004</v>
      </c>
    </row>
    <row r="13000" spans="1:11" x14ac:dyDescent="0.25">
      <c r="A13000" s="1">
        <v>43435</v>
      </c>
      <c r="B13000" t="s">
        <v>150</v>
      </c>
      <c r="C13000">
        <v>1247.8800000000001</v>
      </c>
      <c r="D13000">
        <v>590.03</v>
      </c>
      <c r="E13000">
        <v>657.85</v>
      </c>
      <c r="F13000">
        <v>675.99</v>
      </c>
      <c r="G13000">
        <v>489.81</v>
      </c>
      <c r="H13000">
        <v>1094.24</v>
      </c>
      <c r="I13000">
        <v>0.51</v>
      </c>
      <c r="J13000">
        <v>3.86</v>
      </c>
      <c r="K13000">
        <v>3.86</v>
      </c>
    </row>
    <row r="13001" spans="1:11" x14ac:dyDescent="0.25">
      <c r="A13001" s="1">
        <v>43435</v>
      </c>
      <c r="B13001" t="s">
        <v>151</v>
      </c>
      <c r="C13001">
        <v>1113.03</v>
      </c>
      <c r="D13001">
        <v>615.65</v>
      </c>
      <c r="E13001">
        <v>497.38</v>
      </c>
      <c r="F13001">
        <v>505.18</v>
      </c>
      <c r="G13001">
        <v>397.64</v>
      </c>
      <c r="H13001">
        <v>805.33</v>
      </c>
      <c r="I13001">
        <v>0.57999999999999996</v>
      </c>
      <c r="J13001">
        <v>5.17</v>
      </c>
      <c r="K13001">
        <v>5.17</v>
      </c>
    </row>
    <row r="13002" spans="1:11" x14ac:dyDescent="0.25">
      <c r="A13002" s="1">
        <v>43435</v>
      </c>
      <c r="B13002" t="s">
        <v>152</v>
      </c>
      <c r="C13002">
        <v>1092.69</v>
      </c>
      <c r="D13002">
        <v>606.6</v>
      </c>
      <c r="E13002">
        <v>486.09</v>
      </c>
      <c r="F13002">
        <v>513.83000000000004</v>
      </c>
      <c r="G13002">
        <v>419.87</v>
      </c>
      <c r="H13002">
        <v>748</v>
      </c>
      <c r="I13002">
        <v>0.1</v>
      </c>
      <c r="J13002">
        <v>3.09</v>
      </c>
      <c r="K13002">
        <v>3.09</v>
      </c>
    </row>
    <row r="13003" spans="1:11" x14ac:dyDescent="0.25">
      <c r="A13003" s="1">
        <v>43435</v>
      </c>
      <c r="B13003" t="s">
        <v>153</v>
      </c>
      <c r="C13003">
        <v>1126.1500000000001</v>
      </c>
      <c r="D13003">
        <v>604</v>
      </c>
      <c r="E13003">
        <v>522.15</v>
      </c>
      <c r="F13003">
        <v>642.54999999999995</v>
      </c>
      <c r="G13003">
        <v>528.03</v>
      </c>
      <c r="H13003">
        <v>895.07</v>
      </c>
      <c r="I13003">
        <v>0.47</v>
      </c>
      <c r="J13003">
        <v>4.3600000000000003</v>
      </c>
      <c r="K13003">
        <v>4.3600000000000003</v>
      </c>
    </row>
    <row r="13004" spans="1:11" x14ac:dyDescent="0.25">
      <c r="A13004" s="1">
        <v>43435</v>
      </c>
      <c r="B13004" t="s">
        <v>154</v>
      </c>
      <c r="C13004">
        <v>1096.67</v>
      </c>
      <c r="D13004">
        <v>610.71</v>
      </c>
      <c r="E13004">
        <v>485.96</v>
      </c>
      <c r="F13004">
        <v>579.34</v>
      </c>
      <c r="G13004">
        <v>472.45</v>
      </c>
      <c r="H13004">
        <v>882.85</v>
      </c>
      <c r="I13004">
        <v>0.24</v>
      </c>
      <c r="J13004">
        <v>2.56</v>
      </c>
      <c r="K13004">
        <v>2.56</v>
      </c>
    </row>
    <row r="13005" spans="1:11" x14ac:dyDescent="0.25">
      <c r="A13005" s="1">
        <v>43435</v>
      </c>
      <c r="B13005" t="s">
        <v>155</v>
      </c>
      <c r="C13005">
        <v>1182.17</v>
      </c>
      <c r="D13005">
        <v>670.48</v>
      </c>
      <c r="E13005">
        <v>511.69</v>
      </c>
      <c r="F13005">
        <v>522.04</v>
      </c>
      <c r="G13005">
        <v>444.63</v>
      </c>
      <c r="H13005">
        <v>718.54</v>
      </c>
      <c r="I13005">
        <v>-0.02</v>
      </c>
      <c r="J13005">
        <v>5.28</v>
      </c>
      <c r="K13005">
        <v>5.28</v>
      </c>
    </row>
    <row r="13006" spans="1:11" x14ac:dyDescent="0.25">
      <c r="A13006" s="1">
        <v>43466</v>
      </c>
      <c r="B13006" t="s">
        <v>1</v>
      </c>
      <c r="C13006">
        <v>1118.5999999999999</v>
      </c>
      <c r="D13006">
        <v>580.41</v>
      </c>
      <c r="E13006">
        <v>538.19000000000005</v>
      </c>
      <c r="F13006">
        <v>559.83000000000004</v>
      </c>
      <c r="G13006">
        <v>439.72</v>
      </c>
      <c r="H13006">
        <v>849.39</v>
      </c>
      <c r="I13006">
        <v>0.42</v>
      </c>
      <c r="J13006">
        <v>0.42</v>
      </c>
      <c r="K13006">
        <v>4.5599999999999996</v>
      </c>
    </row>
    <row r="13007" spans="1:11" x14ac:dyDescent="0.25">
      <c r="A13007" s="1">
        <v>43466</v>
      </c>
      <c r="B13007" t="s">
        <v>126</v>
      </c>
      <c r="C13007">
        <v>1123.3800000000001</v>
      </c>
      <c r="D13007">
        <v>624.45000000000005</v>
      </c>
      <c r="E13007">
        <v>498.93</v>
      </c>
      <c r="F13007">
        <v>559.77</v>
      </c>
      <c r="G13007">
        <v>461.51</v>
      </c>
      <c r="H13007">
        <v>804.51</v>
      </c>
      <c r="I13007">
        <v>0.12</v>
      </c>
      <c r="J13007">
        <v>0.12</v>
      </c>
      <c r="K13007">
        <v>5.3</v>
      </c>
    </row>
    <row r="13008" spans="1:11" x14ac:dyDescent="0.25">
      <c r="A13008" s="1">
        <v>43466</v>
      </c>
      <c r="B13008" t="s">
        <v>127</v>
      </c>
      <c r="C13008">
        <v>1039.3900000000001</v>
      </c>
      <c r="D13008">
        <v>571.51</v>
      </c>
      <c r="E13008">
        <v>467.88</v>
      </c>
      <c r="F13008">
        <v>561.45000000000005</v>
      </c>
      <c r="G13008">
        <v>440.96</v>
      </c>
      <c r="H13008">
        <v>904.89</v>
      </c>
      <c r="I13008">
        <v>0.19</v>
      </c>
      <c r="J13008">
        <v>0.19</v>
      </c>
      <c r="K13008">
        <v>4.5</v>
      </c>
    </row>
    <row r="13009" spans="1:11" x14ac:dyDescent="0.25">
      <c r="A13009" s="1">
        <v>43466</v>
      </c>
      <c r="B13009" t="s">
        <v>113</v>
      </c>
      <c r="C13009">
        <v>1167.8699999999999</v>
      </c>
      <c r="D13009">
        <v>569.86</v>
      </c>
      <c r="E13009">
        <v>598.01</v>
      </c>
      <c r="F13009">
        <v>559.1</v>
      </c>
      <c r="G13009">
        <v>432.49</v>
      </c>
      <c r="H13009">
        <v>834.8</v>
      </c>
      <c r="I13009">
        <v>0.83</v>
      </c>
      <c r="J13009">
        <v>0.83</v>
      </c>
      <c r="K13009">
        <v>4.58</v>
      </c>
    </row>
    <row r="13010" spans="1:11" x14ac:dyDescent="0.25">
      <c r="A13010" s="1">
        <v>43466</v>
      </c>
      <c r="B13010" t="s">
        <v>128</v>
      </c>
      <c r="C13010">
        <v>1159.47</v>
      </c>
      <c r="D13010">
        <v>573.12</v>
      </c>
      <c r="E13010">
        <v>586.35</v>
      </c>
      <c r="F13010">
        <v>554.5</v>
      </c>
      <c r="G13010">
        <v>425.4</v>
      </c>
      <c r="H13010">
        <v>857.61</v>
      </c>
      <c r="I13010">
        <v>0.18</v>
      </c>
      <c r="J13010">
        <v>0.18</v>
      </c>
      <c r="K13010">
        <v>4.76</v>
      </c>
    </row>
    <row r="13011" spans="1:11" x14ac:dyDescent="0.25">
      <c r="A13011" s="1">
        <v>43466</v>
      </c>
      <c r="B13011" t="s">
        <v>129</v>
      </c>
      <c r="C13011">
        <v>1125.2</v>
      </c>
      <c r="D13011">
        <v>620.82000000000005</v>
      </c>
      <c r="E13011">
        <v>504.38</v>
      </c>
      <c r="F13011">
        <v>574.42999999999995</v>
      </c>
      <c r="G13011">
        <v>472.99</v>
      </c>
      <c r="H13011">
        <v>832.68</v>
      </c>
      <c r="I13011">
        <v>0.08</v>
      </c>
      <c r="J13011">
        <v>0.08</v>
      </c>
      <c r="K13011">
        <v>4.0199999999999996</v>
      </c>
    </row>
    <row r="13012" spans="1:11" x14ac:dyDescent="0.25">
      <c r="A13012" s="1">
        <v>43466</v>
      </c>
      <c r="B13012" t="s">
        <v>130</v>
      </c>
      <c r="C13012">
        <v>1164.47</v>
      </c>
      <c r="D13012">
        <v>648.61</v>
      </c>
      <c r="E13012">
        <v>515.86</v>
      </c>
      <c r="F13012">
        <v>649.23</v>
      </c>
      <c r="G13012">
        <v>493.87</v>
      </c>
      <c r="H13012">
        <v>1178.8699999999999</v>
      </c>
      <c r="I13012">
        <v>0.84</v>
      </c>
      <c r="J13012">
        <v>0.84</v>
      </c>
      <c r="K13012">
        <v>4.83</v>
      </c>
    </row>
    <row r="13013" spans="1:11" x14ac:dyDescent="0.25">
      <c r="A13013" s="1">
        <v>43466</v>
      </c>
      <c r="B13013" t="s">
        <v>131</v>
      </c>
      <c r="C13013">
        <v>1232.02</v>
      </c>
      <c r="D13013">
        <v>685.82</v>
      </c>
      <c r="E13013">
        <v>546.20000000000005</v>
      </c>
      <c r="F13013">
        <v>654.02</v>
      </c>
      <c r="G13013">
        <v>498.19</v>
      </c>
      <c r="H13013">
        <v>1124.82</v>
      </c>
      <c r="I13013">
        <v>-0.13</v>
      </c>
      <c r="J13013">
        <v>-0.13</v>
      </c>
      <c r="K13013">
        <v>4.8099999999999996</v>
      </c>
    </row>
    <row r="13014" spans="1:11" x14ac:dyDescent="0.25">
      <c r="A13014" s="1">
        <v>43466</v>
      </c>
      <c r="B13014" t="s">
        <v>132</v>
      </c>
      <c r="C13014">
        <v>1084.81</v>
      </c>
      <c r="D13014">
        <v>595.47</v>
      </c>
      <c r="E13014">
        <v>489.34</v>
      </c>
      <c r="F13014">
        <v>531.16</v>
      </c>
      <c r="G13014">
        <v>439.62</v>
      </c>
      <c r="H13014">
        <v>737.93</v>
      </c>
      <c r="I13014">
        <v>0.05</v>
      </c>
      <c r="J13014">
        <v>0.05</v>
      </c>
      <c r="K13014">
        <v>4.93</v>
      </c>
    </row>
    <row r="13015" spans="1:11" x14ac:dyDescent="0.25">
      <c r="A13015" s="1">
        <v>43466</v>
      </c>
      <c r="B13015" t="s">
        <v>133</v>
      </c>
      <c r="C13015">
        <v>1175.79</v>
      </c>
      <c r="D13015">
        <v>592.95000000000005</v>
      </c>
      <c r="E13015">
        <v>582.84</v>
      </c>
      <c r="F13015">
        <v>488.26</v>
      </c>
      <c r="G13015">
        <v>390.3</v>
      </c>
      <c r="H13015">
        <v>712.16</v>
      </c>
      <c r="I13015">
        <v>0.12</v>
      </c>
      <c r="J13015">
        <v>0.12</v>
      </c>
      <c r="K13015">
        <v>5.65</v>
      </c>
    </row>
    <row r="13016" spans="1:11" x14ac:dyDescent="0.25">
      <c r="A13016" s="1">
        <v>43466</v>
      </c>
      <c r="B13016" t="s">
        <v>134</v>
      </c>
      <c r="C13016">
        <v>1114.9100000000001</v>
      </c>
      <c r="D13016">
        <v>629.21</v>
      </c>
      <c r="E13016">
        <v>485.7</v>
      </c>
      <c r="F13016">
        <v>534.39</v>
      </c>
      <c r="G13016">
        <v>468.38</v>
      </c>
      <c r="H13016">
        <v>675.67</v>
      </c>
      <c r="I13016">
        <v>0.15</v>
      </c>
      <c r="J13016">
        <v>0.15</v>
      </c>
      <c r="K13016">
        <v>6.42</v>
      </c>
    </row>
    <row r="13017" spans="1:11" x14ac:dyDescent="0.25">
      <c r="A13017" s="1">
        <v>43466</v>
      </c>
      <c r="B13017" t="s">
        <v>135</v>
      </c>
      <c r="C13017">
        <v>1086.0899999999999</v>
      </c>
      <c r="D13017">
        <v>614.19000000000005</v>
      </c>
      <c r="E13017">
        <v>471.9</v>
      </c>
      <c r="F13017">
        <v>527.53</v>
      </c>
      <c r="G13017">
        <v>422.74</v>
      </c>
      <c r="H13017">
        <v>817.21</v>
      </c>
      <c r="I13017">
        <v>-0.24</v>
      </c>
      <c r="J13017">
        <v>-0.24</v>
      </c>
      <c r="K13017">
        <v>2.23</v>
      </c>
    </row>
    <row r="13018" spans="1:11" x14ac:dyDescent="0.25">
      <c r="A13018" s="1">
        <v>43466</v>
      </c>
      <c r="B13018" t="s">
        <v>136</v>
      </c>
      <c r="C13018">
        <v>1161.76</v>
      </c>
      <c r="D13018">
        <v>638.35</v>
      </c>
      <c r="E13018">
        <v>523.41</v>
      </c>
      <c r="F13018">
        <v>610.85</v>
      </c>
      <c r="G13018">
        <v>499.45</v>
      </c>
      <c r="H13018">
        <v>940.37</v>
      </c>
      <c r="I13018">
        <v>0.04</v>
      </c>
      <c r="J13018">
        <v>0.04</v>
      </c>
      <c r="K13018">
        <v>3.65</v>
      </c>
    </row>
    <row r="13019" spans="1:11" x14ac:dyDescent="0.25">
      <c r="A13019" s="1">
        <v>43466</v>
      </c>
      <c r="B13019" t="s">
        <v>137</v>
      </c>
      <c r="C13019">
        <v>1068.56</v>
      </c>
      <c r="D13019">
        <v>596.12</v>
      </c>
      <c r="E13019">
        <v>472.44</v>
      </c>
      <c r="F13019">
        <v>562.9</v>
      </c>
      <c r="G13019">
        <v>410.31</v>
      </c>
      <c r="H13019">
        <v>1169.48</v>
      </c>
      <c r="I13019">
        <v>0.08</v>
      </c>
      <c r="J13019">
        <v>0.08</v>
      </c>
      <c r="K13019">
        <v>5.0199999999999996</v>
      </c>
    </row>
    <row r="13020" spans="1:11" x14ac:dyDescent="0.25">
      <c r="A13020" s="1">
        <v>43466</v>
      </c>
      <c r="B13020" t="s">
        <v>138</v>
      </c>
      <c r="C13020">
        <v>1066.03</v>
      </c>
      <c r="D13020">
        <v>595.63</v>
      </c>
      <c r="E13020">
        <v>470.4</v>
      </c>
      <c r="F13020">
        <v>708.42</v>
      </c>
      <c r="G13020">
        <v>539.54</v>
      </c>
      <c r="H13020">
        <v>1238.93</v>
      </c>
      <c r="I13020">
        <v>1.03</v>
      </c>
      <c r="J13020">
        <v>1.03</v>
      </c>
      <c r="K13020">
        <v>4.72</v>
      </c>
    </row>
    <row r="13021" spans="1:11" x14ac:dyDescent="0.25">
      <c r="A13021" s="1">
        <v>43466</v>
      </c>
      <c r="B13021" t="s">
        <v>139</v>
      </c>
      <c r="C13021">
        <v>1040.3900000000001</v>
      </c>
      <c r="D13021">
        <v>596.03</v>
      </c>
      <c r="E13021">
        <v>444.36</v>
      </c>
      <c r="F13021">
        <v>600.9</v>
      </c>
      <c r="G13021">
        <v>479.89</v>
      </c>
      <c r="H13021">
        <v>1006.34</v>
      </c>
      <c r="I13021">
        <v>0.48</v>
      </c>
      <c r="J13021">
        <v>0.48</v>
      </c>
      <c r="K13021">
        <v>4.67</v>
      </c>
    </row>
    <row r="13022" spans="1:11" x14ac:dyDescent="0.25">
      <c r="A13022" s="1">
        <v>43466</v>
      </c>
      <c r="B13022" t="s">
        <v>140</v>
      </c>
      <c r="C13022">
        <v>1030.6400000000001</v>
      </c>
      <c r="D13022">
        <v>569.33000000000004</v>
      </c>
      <c r="E13022">
        <v>461.31</v>
      </c>
      <c r="F13022">
        <v>519.5</v>
      </c>
      <c r="G13022">
        <v>402.13</v>
      </c>
      <c r="H13022">
        <v>858.41</v>
      </c>
      <c r="I13022">
        <v>0.56999999999999995</v>
      </c>
      <c r="J13022">
        <v>0.56999999999999995</v>
      </c>
      <c r="K13022">
        <v>4.6500000000000004</v>
      </c>
    </row>
    <row r="13023" spans="1:11" x14ac:dyDescent="0.25">
      <c r="A13023" s="1">
        <v>43466</v>
      </c>
      <c r="B13023" t="s">
        <v>141</v>
      </c>
      <c r="C13023">
        <v>1087.02</v>
      </c>
      <c r="D13023">
        <v>617.26</v>
      </c>
      <c r="E13023">
        <v>469.76</v>
      </c>
      <c r="F13023">
        <v>601.11</v>
      </c>
      <c r="G13023">
        <v>490.86</v>
      </c>
      <c r="H13023">
        <v>917.31</v>
      </c>
      <c r="I13023">
        <v>0.17</v>
      </c>
      <c r="J13023">
        <v>0.17</v>
      </c>
      <c r="K13023">
        <v>4.6900000000000004</v>
      </c>
    </row>
    <row r="13024" spans="1:11" x14ac:dyDescent="0.25">
      <c r="A13024" s="1">
        <v>43466</v>
      </c>
      <c r="B13024" t="s">
        <v>142</v>
      </c>
      <c r="C13024">
        <v>1011.93</v>
      </c>
      <c r="D13024">
        <v>549.77</v>
      </c>
      <c r="E13024">
        <v>462.16</v>
      </c>
      <c r="F13024">
        <v>541.05999999999995</v>
      </c>
      <c r="G13024">
        <v>409.8</v>
      </c>
      <c r="H13024">
        <v>923.15</v>
      </c>
      <c r="I13024">
        <v>-0.16</v>
      </c>
      <c r="J13024">
        <v>-0.16</v>
      </c>
      <c r="K13024">
        <v>3.62</v>
      </c>
    </row>
    <row r="13025" spans="1:11" x14ac:dyDescent="0.25">
      <c r="A13025" s="1">
        <v>43466</v>
      </c>
      <c r="B13025" t="s">
        <v>143</v>
      </c>
      <c r="C13025">
        <v>1024.3599999999999</v>
      </c>
      <c r="D13025">
        <v>571.79</v>
      </c>
      <c r="E13025">
        <v>452.57</v>
      </c>
      <c r="F13025">
        <v>511.83</v>
      </c>
      <c r="G13025">
        <v>423.31</v>
      </c>
      <c r="H13025">
        <v>722.4</v>
      </c>
      <c r="I13025">
        <v>0.21</v>
      </c>
      <c r="J13025">
        <v>0.21</v>
      </c>
      <c r="K13025">
        <v>3.37</v>
      </c>
    </row>
    <row r="13026" spans="1:11" x14ac:dyDescent="0.25">
      <c r="A13026" s="1">
        <v>43466</v>
      </c>
      <c r="B13026" t="s">
        <v>144</v>
      </c>
      <c r="C13026">
        <v>977.3</v>
      </c>
      <c r="D13026">
        <v>535.99</v>
      </c>
      <c r="E13026">
        <v>441.31</v>
      </c>
      <c r="F13026">
        <v>519.35</v>
      </c>
      <c r="G13026">
        <v>400.21</v>
      </c>
      <c r="H13026">
        <v>887.84</v>
      </c>
      <c r="I13026">
        <v>0.82</v>
      </c>
      <c r="J13026">
        <v>0.82</v>
      </c>
      <c r="K13026">
        <v>4.58</v>
      </c>
    </row>
    <row r="13027" spans="1:11" x14ac:dyDescent="0.25">
      <c r="A13027" s="1">
        <v>43466</v>
      </c>
      <c r="B13027" t="s">
        <v>145</v>
      </c>
      <c r="C13027">
        <v>1035.02</v>
      </c>
      <c r="D13027">
        <v>546.08000000000004</v>
      </c>
      <c r="E13027">
        <v>488.94</v>
      </c>
      <c r="F13027">
        <v>547.85</v>
      </c>
      <c r="G13027">
        <v>441.23</v>
      </c>
      <c r="H13027">
        <v>799.16</v>
      </c>
      <c r="I13027">
        <v>0.02</v>
      </c>
      <c r="J13027">
        <v>0.02</v>
      </c>
      <c r="K13027">
        <v>4.74</v>
      </c>
    </row>
    <row r="13028" spans="1:11" x14ac:dyDescent="0.25">
      <c r="A13028" s="1">
        <v>43466</v>
      </c>
      <c r="B13028" t="s">
        <v>146</v>
      </c>
      <c r="C13028">
        <v>1068.1600000000001</v>
      </c>
      <c r="D13028">
        <v>554.88</v>
      </c>
      <c r="E13028">
        <v>513.28</v>
      </c>
      <c r="F13028">
        <v>587.80999999999995</v>
      </c>
      <c r="G13028">
        <v>465.9</v>
      </c>
      <c r="H13028">
        <v>883.2</v>
      </c>
      <c r="I13028">
        <v>2.54</v>
      </c>
      <c r="J13028">
        <v>2.54</v>
      </c>
      <c r="K13028">
        <v>6.72</v>
      </c>
    </row>
    <row r="13029" spans="1:11" x14ac:dyDescent="0.25">
      <c r="A13029" s="1">
        <v>43466</v>
      </c>
      <c r="B13029" t="s">
        <v>2</v>
      </c>
      <c r="C13029">
        <v>1015.07</v>
      </c>
      <c r="D13029">
        <v>532.23</v>
      </c>
      <c r="E13029">
        <v>482.84</v>
      </c>
      <c r="F13029">
        <v>563.02</v>
      </c>
      <c r="G13029">
        <v>423.76</v>
      </c>
      <c r="H13029">
        <v>931.09</v>
      </c>
      <c r="I13029">
        <v>0.18</v>
      </c>
      <c r="J13029">
        <v>0.18</v>
      </c>
      <c r="K13029">
        <v>4.05</v>
      </c>
    </row>
    <row r="13030" spans="1:11" x14ac:dyDescent="0.25">
      <c r="A13030" s="1">
        <v>43466</v>
      </c>
      <c r="B13030" t="s">
        <v>147</v>
      </c>
      <c r="C13030">
        <v>1230.6600000000001</v>
      </c>
      <c r="D13030">
        <v>583.21</v>
      </c>
      <c r="E13030">
        <v>647.45000000000005</v>
      </c>
      <c r="F13030">
        <v>560.82000000000005</v>
      </c>
      <c r="G13030">
        <v>411.04</v>
      </c>
      <c r="H13030">
        <v>885.38</v>
      </c>
      <c r="I13030">
        <v>0.46</v>
      </c>
      <c r="J13030">
        <v>0.46</v>
      </c>
      <c r="K13030">
        <v>2.85</v>
      </c>
    </row>
    <row r="13031" spans="1:11" x14ac:dyDescent="0.25">
      <c r="A13031" s="1">
        <v>43466</v>
      </c>
      <c r="B13031" t="s">
        <v>148</v>
      </c>
      <c r="C13031">
        <v>1214.9100000000001</v>
      </c>
      <c r="D13031">
        <v>576.54999999999995</v>
      </c>
      <c r="E13031">
        <v>638.36</v>
      </c>
      <c r="F13031">
        <v>548.74</v>
      </c>
      <c r="G13031">
        <v>424.08</v>
      </c>
      <c r="H13031">
        <v>807.89</v>
      </c>
      <c r="I13031">
        <v>0.14000000000000001</v>
      </c>
      <c r="J13031">
        <v>0.14000000000000001</v>
      </c>
      <c r="K13031">
        <v>4.17</v>
      </c>
    </row>
    <row r="13032" spans="1:11" x14ac:dyDescent="0.25">
      <c r="A13032" s="1">
        <v>43466</v>
      </c>
      <c r="B13032" t="s">
        <v>149</v>
      </c>
      <c r="C13032">
        <v>1133.29</v>
      </c>
      <c r="D13032">
        <v>534.91999999999996</v>
      </c>
      <c r="E13032">
        <v>598.37</v>
      </c>
      <c r="F13032">
        <v>541.95000000000005</v>
      </c>
      <c r="G13032">
        <v>418.43</v>
      </c>
      <c r="H13032">
        <v>797.41</v>
      </c>
      <c r="I13032">
        <v>0.13</v>
      </c>
      <c r="J13032">
        <v>0.13</v>
      </c>
      <c r="K13032">
        <v>4.8</v>
      </c>
    </row>
    <row r="13033" spans="1:11" x14ac:dyDescent="0.25">
      <c r="A13033" s="1">
        <v>43466</v>
      </c>
      <c r="B13033" t="s">
        <v>150</v>
      </c>
      <c r="C13033">
        <v>1250.52</v>
      </c>
      <c r="D13033">
        <v>592.66999999999996</v>
      </c>
      <c r="E13033">
        <v>657.85</v>
      </c>
      <c r="F13033">
        <v>677.41</v>
      </c>
      <c r="G13033">
        <v>492.02</v>
      </c>
      <c r="H13033">
        <v>1094.24</v>
      </c>
      <c r="I13033">
        <v>0.21</v>
      </c>
      <c r="J13033">
        <v>0.21</v>
      </c>
      <c r="K13033">
        <v>4.16</v>
      </c>
    </row>
    <row r="13034" spans="1:11" x14ac:dyDescent="0.25">
      <c r="A13034" s="1">
        <v>43466</v>
      </c>
      <c r="B13034" t="s">
        <v>151</v>
      </c>
      <c r="C13034">
        <v>1115.68</v>
      </c>
      <c r="D13034">
        <v>618.42999999999995</v>
      </c>
      <c r="E13034">
        <v>497.25</v>
      </c>
      <c r="F13034">
        <v>506.4</v>
      </c>
      <c r="G13034">
        <v>399.43</v>
      </c>
      <c r="H13034">
        <v>805.09</v>
      </c>
      <c r="I13034">
        <v>0.24</v>
      </c>
      <c r="J13034">
        <v>0.24</v>
      </c>
      <c r="K13034">
        <v>5.3</v>
      </c>
    </row>
    <row r="13035" spans="1:11" x14ac:dyDescent="0.25">
      <c r="A13035" s="1">
        <v>43466</v>
      </c>
      <c r="B13035" t="s">
        <v>152</v>
      </c>
      <c r="C13035">
        <v>1093.8800000000001</v>
      </c>
      <c r="D13035">
        <v>607.79</v>
      </c>
      <c r="E13035">
        <v>486.09</v>
      </c>
      <c r="F13035">
        <v>514.4</v>
      </c>
      <c r="G13035">
        <v>420.71</v>
      </c>
      <c r="H13035">
        <v>748</v>
      </c>
      <c r="I13035">
        <v>0.11</v>
      </c>
      <c r="J13035">
        <v>0.11</v>
      </c>
      <c r="K13035">
        <v>3.38</v>
      </c>
    </row>
    <row r="13036" spans="1:11" x14ac:dyDescent="0.25">
      <c r="A13036" s="1">
        <v>43466</v>
      </c>
      <c r="B13036" t="s">
        <v>153</v>
      </c>
      <c r="C13036">
        <v>1126.74</v>
      </c>
      <c r="D13036">
        <v>604.59</v>
      </c>
      <c r="E13036">
        <v>522.15</v>
      </c>
      <c r="F13036">
        <v>642.87</v>
      </c>
      <c r="G13036">
        <v>528.55999999999995</v>
      </c>
      <c r="H13036">
        <v>895.07</v>
      </c>
      <c r="I13036">
        <v>0.05</v>
      </c>
      <c r="J13036">
        <v>0.05</v>
      </c>
      <c r="K13036">
        <v>4.88</v>
      </c>
    </row>
    <row r="13037" spans="1:11" x14ac:dyDescent="0.25">
      <c r="A13037" s="1">
        <v>43466</v>
      </c>
      <c r="B13037" t="s">
        <v>154</v>
      </c>
      <c r="C13037">
        <v>1099.3599999999999</v>
      </c>
      <c r="D13037">
        <v>608.28</v>
      </c>
      <c r="E13037">
        <v>491.08</v>
      </c>
      <c r="F13037">
        <v>580.79</v>
      </c>
      <c r="G13037">
        <v>470.56</v>
      </c>
      <c r="H13037">
        <v>892.12</v>
      </c>
      <c r="I13037">
        <v>0.25</v>
      </c>
      <c r="J13037">
        <v>0.25</v>
      </c>
      <c r="K13037">
        <v>2.84</v>
      </c>
    </row>
    <row r="13038" spans="1:11" x14ac:dyDescent="0.25">
      <c r="A13038" s="1">
        <v>43466</v>
      </c>
      <c r="B13038" t="s">
        <v>155</v>
      </c>
      <c r="C13038">
        <v>1180.72</v>
      </c>
      <c r="D13038">
        <v>669.02</v>
      </c>
      <c r="E13038">
        <v>511.7</v>
      </c>
      <c r="F13038">
        <v>521.41</v>
      </c>
      <c r="G13038">
        <v>443.65</v>
      </c>
      <c r="H13038">
        <v>718.54</v>
      </c>
      <c r="I13038">
        <v>-0.12</v>
      </c>
      <c r="J13038">
        <v>-0.12</v>
      </c>
      <c r="K13038">
        <v>4.95</v>
      </c>
    </row>
    <row r="13039" spans="1:11" x14ac:dyDescent="0.25">
      <c r="A13039" s="1">
        <v>43497</v>
      </c>
      <c r="B13039" t="s">
        <v>1</v>
      </c>
      <c r="C13039">
        <v>1120.99</v>
      </c>
      <c r="D13039">
        <v>583.63</v>
      </c>
      <c r="E13039">
        <v>537.36</v>
      </c>
      <c r="F13039">
        <v>561</v>
      </c>
      <c r="G13039">
        <v>442.14</v>
      </c>
      <c r="H13039">
        <v>848.11</v>
      </c>
      <c r="I13039">
        <v>0.21</v>
      </c>
      <c r="J13039">
        <v>0.63</v>
      </c>
      <c r="K13039">
        <v>4.47</v>
      </c>
    </row>
    <row r="13040" spans="1:11" x14ac:dyDescent="0.25">
      <c r="A13040" s="1">
        <v>43497</v>
      </c>
      <c r="B13040" t="s">
        <v>126</v>
      </c>
      <c r="C13040">
        <v>1124.3399999999999</v>
      </c>
      <c r="D13040">
        <v>625.5</v>
      </c>
      <c r="E13040">
        <v>498.84</v>
      </c>
      <c r="F13040">
        <v>560.28</v>
      </c>
      <c r="G13040">
        <v>462.29</v>
      </c>
      <c r="H13040">
        <v>804.35</v>
      </c>
      <c r="I13040">
        <v>0.09</v>
      </c>
      <c r="J13040">
        <v>0.21</v>
      </c>
      <c r="K13040">
        <v>5.22</v>
      </c>
    </row>
    <row r="13041" spans="1:11" x14ac:dyDescent="0.25">
      <c r="A13041" s="1">
        <v>43497</v>
      </c>
      <c r="B13041" t="s">
        <v>127</v>
      </c>
      <c r="C13041">
        <v>1040.67</v>
      </c>
      <c r="D13041">
        <v>572.71</v>
      </c>
      <c r="E13041">
        <v>467.96</v>
      </c>
      <c r="F13041">
        <v>562.12</v>
      </c>
      <c r="G13041">
        <v>441.88</v>
      </c>
      <c r="H13041">
        <v>905.07</v>
      </c>
      <c r="I13041">
        <v>0.12</v>
      </c>
      <c r="J13041">
        <v>0.31</v>
      </c>
      <c r="K13041">
        <v>4.17</v>
      </c>
    </row>
    <row r="13042" spans="1:11" x14ac:dyDescent="0.25">
      <c r="A13042" s="1">
        <v>43497</v>
      </c>
      <c r="B13042" t="s">
        <v>113</v>
      </c>
      <c r="C13042">
        <v>1171.1199999999999</v>
      </c>
      <c r="D13042">
        <v>575.46</v>
      </c>
      <c r="E13042">
        <v>595.66</v>
      </c>
      <c r="F13042">
        <v>560.66999999999996</v>
      </c>
      <c r="G13042">
        <v>436.73</v>
      </c>
      <c r="H13042">
        <v>831.55</v>
      </c>
      <c r="I13042">
        <v>0.28000000000000003</v>
      </c>
      <c r="J13042">
        <v>1.1100000000000001</v>
      </c>
      <c r="K13042">
        <v>4.6399999999999997</v>
      </c>
    </row>
    <row r="13043" spans="1:11" x14ac:dyDescent="0.25">
      <c r="A13043" s="1">
        <v>43497</v>
      </c>
      <c r="B13043" t="s">
        <v>128</v>
      </c>
      <c r="C13043">
        <v>1162.51</v>
      </c>
      <c r="D13043">
        <v>575.87</v>
      </c>
      <c r="E13043">
        <v>586.64</v>
      </c>
      <c r="F13043">
        <v>555.94000000000005</v>
      </c>
      <c r="G13043">
        <v>427.44</v>
      </c>
      <c r="H13043">
        <v>858.04</v>
      </c>
      <c r="I13043">
        <v>0.26</v>
      </c>
      <c r="J13043">
        <v>0.44</v>
      </c>
      <c r="K13043">
        <v>4.66</v>
      </c>
    </row>
    <row r="13044" spans="1:11" x14ac:dyDescent="0.25">
      <c r="A13044" s="1">
        <v>43497</v>
      </c>
      <c r="B13044" t="s">
        <v>129</v>
      </c>
      <c r="C13044">
        <v>1128.33</v>
      </c>
      <c r="D13044">
        <v>623.91999999999996</v>
      </c>
      <c r="E13044">
        <v>504.41</v>
      </c>
      <c r="F13044">
        <v>576.04</v>
      </c>
      <c r="G13044">
        <v>475.35</v>
      </c>
      <c r="H13044">
        <v>832.76</v>
      </c>
      <c r="I13044">
        <v>0.28000000000000003</v>
      </c>
      <c r="J13044">
        <v>0.36</v>
      </c>
      <c r="K13044">
        <v>3.99</v>
      </c>
    </row>
    <row r="13045" spans="1:11" x14ac:dyDescent="0.25">
      <c r="A13045" s="1">
        <v>43497</v>
      </c>
      <c r="B13045" t="s">
        <v>130</v>
      </c>
      <c r="C13045">
        <v>1163.3699999999999</v>
      </c>
      <c r="D13045">
        <v>647.51</v>
      </c>
      <c r="E13045">
        <v>515.86</v>
      </c>
      <c r="F13045">
        <v>648.64</v>
      </c>
      <c r="G13045">
        <v>493.03</v>
      </c>
      <c r="H13045">
        <v>1178.8699999999999</v>
      </c>
      <c r="I13045">
        <v>-0.09</v>
      </c>
      <c r="J13045">
        <v>0.75</v>
      </c>
      <c r="K13045">
        <v>4.5999999999999996</v>
      </c>
    </row>
    <row r="13046" spans="1:11" x14ac:dyDescent="0.25">
      <c r="A13046" s="1">
        <v>43497</v>
      </c>
      <c r="B13046" t="s">
        <v>131</v>
      </c>
      <c r="C13046">
        <v>1236.4000000000001</v>
      </c>
      <c r="D13046">
        <v>690.2</v>
      </c>
      <c r="E13046">
        <v>546.20000000000005</v>
      </c>
      <c r="F13046">
        <v>656.37</v>
      </c>
      <c r="G13046">
        <v>501.38</v>
      </c>
      <c r="H13046">
        <v>1124.82</v>
      </c>
      <c r="I13046">
        <v>0.36</v>
      </c>
      <c r="J13046">
        <v>0.23</v>
      </c>
      <c r="K13046">
        <v>5.34</v>
      </c>
    </row>
    <row r="13047" spans="1:11" x14ac:dyDescent="0.25">
      <c r="A13047" s="1">
        <v>43497</v>
      </c>
      <c r="B13047" t="s">
        <v>132</v>
      </c>
      <c r="C13047">
        <v>1085.95</v>
      </c>
      <c r="D13047">
        <v>596.59</v>
      </c>
      <c r="E13047">
        <v>489.36</v>
      </c>
      <c r="F13047">
        <v>531.74</v>
      </c>
      <c r="G13047">
        <v>440.46</v>
      </c>
      <c r="H13047">
        <v>737.93</v>
      </c>
      <c r="I13047">
        <v>0.11</v>
      </c>
      <c r="J13047">
        <v>0.16</v>
      </c>
      <c r="K13047">
        <v>5.04</v>
      </c>
    </row>
    <row r="13048" spans="1:11" x14ac:dyDescent="0.25">
      <c r="A13048" s="1">
        <v>43497</v>
      </c>
      <c r="B13048" t="s">
        <v>133</v>
      </c>
      <c r="C13048">
        <v>1176.4100000000001</v>
      </c>
      <c r="D13048">
        <v>593.57000000000005</v>
      </c>
      <c r="E13048">
        <v>582.84</v>
      </c>
      <c r="F13048">
        <v>488.5</v>
      </c>
      <c r="G13048">
        <v>390.69</v>
      </c>
      <c r="H13048">
        <v>712.16</v>
      </c>
      <c r="I13048">
        <v>0.05</v>
      </c>
      <c r="J13048">
        <v>0.17</v>
      </c>
      <c r="K13048">
        <v>5.53</v>
      </c>
    </row>
    <row r="13049" spans="1:11" x14ac:dyDescent="0.25">
      <c r="A13049" s="1">
        <v>43497</v>
      </c>
      <c r="B13049" t="s">
        <v>134</v>
      </c>
      <c r="C13049">
        <v>1116.04</v>
      </c>
      <c r="D13049">
        <v>630.34</v>
      </c>
      <c r="E13049">
        <v>485.7</v>
      </c>
      <c r="F13049">
        <v>534.91999999999996</v>
      </c>
      <c r="G13049">
        <v>469.22</v>
      </c>
      <c r="H13049">
        <v>675.67</v>
      </c>
      <c r="I13049">
        <v>0.1</v>
      </c>
      <c r="J13049">
        <v>0.25</v>
      </c>
      <c r="K13049">
        <v>6.17</v>
      </c>
    </row>
    <row r="13050" spans="1:11" x14ac:dyDescent="0.25">
      <c r="A13050" s="1">
        <v>43497</v>
      </c>
      <c r="B13050" t="s">
        <v>135</v>
      </c>
      <c r="C13050">
        <v>1086.26</v>
      </c>
      <c r="D13050">
        <v>615.76</v>
      </c>
      <c r="E13050">
        <v>470.5</v>
      </c>
      <c r="F13050">
        <v>527.63</v>
      </c>
      <c r="G13050">
        <v>423.84</v>
      </c>
      <c r="H13050">
        <v>814.76</v>
      </c>
      <c r="I13050">
        <v>0.02</v>
      </c>
      <c r="J13050">
        <v>-0.22</v>
      </c>
      <c r="K13050">
        <v>2.1</v>
      </c>
    </row>
    <row r="13051" spans="1:11" x14ac:dyDescent="0.25">
      <c r="A13051" s="1">
        <v>43497</v>
      </c>
      <c r="B13051" t="s">
        <v>136</v>
      </c>
      <c r="C13051">
        <v>1160.8499999999999</v>
      </c>
      <c r="D13051">
        <v>637.44000000000005</v>
      </c>
      <c r="E13051">
        <v>523.41</v>
      </c>
      <c r="F13051">
        <v>610.36</v>
      </c>
      <c r="G13051">
        <v>498.75</v>
      </c>
      <c r="H13051">
        <v>940.37</v>
      </c>
      <c r="I13051">
        <v>-0.08</v>
      </c>
      <c r="J13051">
        <v>-0.04</v>
      </c>
      <c r="K13051">
        <v>3.51</v>
      </c>
    </row>
    <row r="13052" spans="1:11" x14ac:dyDescent="0.25">
      <c r="A13052" s="1">
        <v>43497</v>
      </c>
      <c r="B13052" t="s">
        <v>137</v>
      </c>
      <c r="C13052">
        <v>1067.76</v>
      </c>
      <c r="D13052">
        <v>593.02</v>
      </c>
      <c r="E13052">
        <v>474.74</v>
      </c>
      <c r="F13052">
        <v>562.51</v>
      </c>
      <c r="G13052">
        <v>408.17</v>
      </c>
      <c r="H13052">
        <v>1175.22</v>
      </c>
      <c r="I13052">
        <v>-7.0000000000000007E-2</v>
      </c>
      <c r="J13052">
        <v>0.01</v>
      </c>
      <c r="K13052">
        <v>4.51</v>
      </c>
    </row>
    <row r="13053" spans="1:11" x14ac:dyDescent="0.25">
      <c r="A13053" s="1">
        <v>43497</v>
      </c>
      <c r="B13053" t="s">
        <v>138</v>
      </c>
      <c r="C13053">
        <v>1076.5</v>
      </c>
      <c r="D13053">
        <v>606.1</v>
      </c>
      <c r="E13053">
        <v>470.4</v>
      </c>
      <c r="F13053">
        <v>715.36</v>
      </c>
      <c r="G13053">
        <v>549.04</v>
      </c>
      <c r="H13053">
        <v>1238.93</v>
      </c>
      <c r="I13053">
        <v>0.98</v>
      </c>
      <c r="J13053">
        <v>2.02</v>
      </c>
      <c r="K13053">
        <v>4.05</v>
      </c>
    </row>
    <row r="13054" spans="1:11" x14ac:dyDescent="0.25">
      <c r="A13054" s="1">
        <v>43497</v>
      </c>
      <c r="B13054" t="s">
        <v>139</v>
      </c>
      <c r="C13054">
        <v>1042.0899999999999</v>
      </c>
      <c r="D13054">
        <v>599.38</v>
      </c>
      <c r="E13054">
        <v>442.71</v>
      </c>
      <c r="F13054">
        <v>601.87</v>
      </c>
      <c r="G13054">
        <v>482.57</v>
      </c>
      <c r="H13054">
        <v>1002.61</v>
      </c>
      <c r="I13054">
        <v>0.16</v>
      </c>
      <c r="J13054">
        <v>0.64</v>
      </c>
      <c r="K13054">
        <v>3.9</v>
      </c>
    </row>
    <row r="13055" spans="1:11" x14ac:dyDescent="0.25">
      <c r="A13055" s="1">
        <v>43497</v>
      </c>
      <c r="B13055" t="s">
        <v>140</v>
      </c>
      <c r="C13055">
        <v>1034.6600000000001</v>
      </c>
      <c r="D13055">
        <v>573.35</v>
      </c>
      <c r="E13055">
        <v>461.31</v>
      </c>
      <c r="F13055">
        <v>521.53</v>
      </c>
      <c r="G13055">
        <v>404.99</v>
      </c>
      <c r="H13055">
        <v>858.41</v>
      </c>
      <c r="I13055">
        <v>0.39</v>
      </c>
      <c r="J13055">
        <v>0.96</v>
      </c>
      <c r="K13055">
        <v>5.03</v>
      </c>
    </row>
    <row r="13056" spans="1:11" x14ac:dyDescent="0.25">
      <c r="A13056" s="1">
        <v>43497</v>
      </c>
      <c r="B13056" t="s">
        <v>141</v>
      </c>
      <c r="C13056">
        <v>1086.98</v>
      </c>
      <c r="D13056">
        <v>617.22</v>
      </c>
      <c r="E13056">
        <v>469.76</v>
      </c>
      <c r="F13056">
        <v>601.11</v>
      </c>
      <c r="G13056">
        <v>490.81</v>
      </c>
      <c r="H13056">
        <v>917.31</v>
      </c>
      <c r="I13056">
        <v>0</v>
      </c>
      <c r="J13056">
        <v>0.17</v>
      </c>
      <c r="K13056">
        <v>4.6100000000000003</v>
      </c>
    </row>
    <row r="13057" spans="1:11" x14ac:dyDescent="0.25">
      <c r="A13057" s="1">
        <v>43497</v>
      </c>
      <c r="B13057" t="s">
        <v>142</v>
      </c>
      <c r="C13057">
        <v>1012.53</v>
      </c>
      <c r="D13057">
        <v>550.37</v>
      </c>
      <c r="E13057">
        <v>462.16</v>
      </c>
      <c r="F13057">
        <v>541.39</v>
      </c>
      <c r="G13057">
        <v>410.26</v>
      </c>
      <c r="H13057">
        <v>923.15</v>
      </c>
      <c r="I13057">
        <v>0.06</v>
      </c>
      <c r="J13057">
        <v>-0.1</v>
      </c>
      <c r="K13057">
        <v>3.19</v>
      </c>
    </row>
    <row r="13058" spans="1:11" x14ac:dyDescent="0.25">
      <c r="A13058" s="1">
        <v>43497</v>
      </c>
      <c r="B13058" t="s">
        <v>143</v>
      </c>
      <c r="C13058">
        <v>1025.6500000000001</v>
      </c>
      <c r="D13058">
        <v>573.11</v>
      </c>
      <c r="E13058">
        <v>452.54</v>
      </c>
      <c r="F13058">
        <v>512.5</v>
      </c>
      <c r="G13058">
        <v>424.28</v>
      </c>
      <c r="H13058">
        <v>722.33</v>
      </c>
      <c r="I13058">
        <v>0.13</v>
      </c>
      <c r="J13058">
        <v>0.34</v>
      </c>
      <c r="K13058">
        <v>3.08</v>
      </c>
    </row>
    <row r="13059" spans="1:11" x14ac:dyDescent="0.25">
      <c r="A13059" s="1">
        <v>43497</v>
      </c>
      <c r="B13059" t="s">
        <v>144</v>
      </c>
      <c r="C13059">
        <v>982.47</v>
      </c>
      <c r="D13059">
        <v>541.16</v>
      </c>
      <c r="E13059">
        <v>441.31</v>
      </c>
      <c r="F13059">
        <v>522.11</v>
      </c>
      <c r="G13059">
        <v>404.05</v>
      </c>
      <c r="H13059">
        <v>887.84</v>
      </c>
      <c r="I13059">
        <v>0.53</v>
      </c>
      <c r="J13059">
        <v>1.35</v>
      </c>
      <c r="K13059">
        <v>5.3</v>
      </c>
    </row>
    <row r="13060" spans="1:11" x14ac:dyDescent="0.25">
      <c r="A13060" s="1">
        <v>43497</v>
      </c>
      <c r="B13060" t="s">
        <v>145</v>
      </c>
      <c r="C13060">
        <v>1035.26</v>
      </c>
      <c r="D13060">
        <v>546.17999999999995</v>
      </c>
      <c r="E13060">
        <v>489.08</v>
      </c>
      <c r="F13060">
        <v>547.96</v>
      </c>
      <c r="G13060">
        <v>441.32</v>
      </c>
      <c r="H13060">
        <v>799.4</v>
      </c>
      <c r="I13060">
        <v>0.02</v>
      </c>
      <c r="J13060">
        <v>0.04</v>
      </c>
      <c r="K13060">
        <v>4.58</v>
      </c>
    </row>
    <row r="13061" spans="1:11" x14ac:dyDescent="0.25">
      <c r="A13061" s="1">
        <v>43497</v>
      </c>
      <c r="B13061" t="s">
        <v>146</v>
      </c>
      <c r="C13061">
        <v>1070.6199999999999</v>
      </c>
      <c r="D13061">
        <v>557.34</v>
      </c>
      <c r="E13061">
        <v>513.28</v>
      </c>
      <c r="F13061">
        <v>589.16</v>
      </c>
      <c r="G13061">
        <v>467.95</v>
      </c>
      <c r="H13061">
        <v>883.2</v>
      </c>
      <c r="I13061">
        <v>0.23</v>
      </c>
      <c r="J13061">
        <v>2.78</v>
      </c>
      <c r="K13061">
        <v>6.86</v>
      </c>
    </row>
    <row r="13062" spans="1:11" x14ac:dyDescent="0.25">
      <c r="A13062" s="1">
        <v>43497</v>
      </c>
      <c r="B13062" t="s">
        <v>2</v>
      </c>
      <c r="C13062">
        <v>1016.52</v>
      </c>
      <c r="D13062">
        <v>533.67999999999995</v>
      </c>
      <c r="E13062">
        <v>482.84</v>
      </c>
      <c r="F13062">
        <v>563.80999999999995</v>
      </c>
      <c r="G13062">
        <v>424.9</v>
      </c>
      <c r="H13062">
        <v>931.09</v>
      </c>
      <c r="I13062">
        <v>0.14000000000000001</v>
      </c>
      <c r="J13062">
        <v>0.32</v>
      </c>
      <c r="K13062">
        <v>3.75</v>
      </c>
    </row>
    <row r="13063" spans="1:11" x14ac:dyDescent="0.25">
      <c r="A13063" s="1">
        <v>43497</v>
      </c>
      <c r="B13063" t="s">
        <v>147</v>
      </c>
      <c r="C13063">
        <v>1238.1300000000001</v>
      </c>
      <c r="D13063">
        <v>603.02</v>
      </c>
      <c r="E13063">
        <v>635.11</v>
      </c>
      <c r="F13063">
        <v>564.24</v>
      </c>
      <c r="G13063">
        <v>425.02</v>
      </c>
      <c r="H13063">
        <v>868.47</v>
      </c>
      <c r="I13063">
        <v>0.61</v>
      </c>
      <c r="J13063">
        <v>1.07</v>
      </c>
      <c r="K13063">
        <v>3.51</v>
      </c>
    </row>
    <row r="13064" spans="1:11" x14ac:dyDescent="0.25">
      <c r="A13064" s="1">
        <v>43497</v>
      </c>
      <c r="B13064" t="s">
        <v>148</v>
      </c>
      <c r="C13064">
        <v>1217.0899999999999</v>
      </c>
      <c r="D13064">
        <v>578.73</v>
      </c>
      <c r="E13064">
        <v>638.36</v>
      </c>
      <c r="F13064">
        <v>549.72</v>
      </c>
      <c r="G13064">
        <v>425.69</v>
      </c>
      <c r="H13064">
        <v>807.89</v>
      </c>
      <c r="I13064">
        <v>0.18</v>
      </c>
      <c r="J13064">
        <v>0.32</v>
      </c>
      <c r="K13064">
        <v>3.97</v>
      </c>
    </row>
    <row r="13065" spans="1:11" x14ac:dyDescent="0.25">
      <c r="A13065" s="1">
        <v>43497</v>
      </c>
      <c r="B13065" t="s">
        <v>149</v>
      </c>
      <c r="C13065">
        <v>1134.2</v>
      </c>
      <c r="D13065">
        <v>535.83000000000004</v>
      </c>
      <c r="E13065">
        <v>598.37</v>
      </c>
      <c r="F13065">
        <v>542.38</v>
      </c>
      <c r="G13065">
        <v>419.14</v>
      </c>
      <c r="H13065">
        <v>797.41</v>
      </c>
      <c r="I13065">
        <v>0.08</v>
      </c>
      <c r="J13065">
        <v>0.21</v>
      </c>
      <c r="K13065">
        <v>4.75</v>
      </c>
    </row>
    <row r="13066" spans="1:11" x14ac:dyDescent="0.25">
      <c r="A13066" s="1">
        <v>43497</v>
      </c>
      <c r="B13066" t="s">
        <v>150</v>
      </c>
      <c r="C13066">
        <v>1256.2</v>
      </c>
      <c r="D13066">
        <v>597.24</v>
      </c>
      <c r="E13066">
        <v>658.96</v>
      </c>
      <c r="F13066">
        <v>680.45</v>
      </c>
      <c r="G13066">
        <v>495.8</v>
      </c>
      <c r="H13066">
        <v>1096.0999999999999</v>
      </c>
      <c r="I13066">
        <v>0.45</v>
      </c>
      <c r="J13066">
        <v>0.66</v>
      </c>
      <c r="K13066">
        <v>4.03</v>
      </c>
    </row>
    <row r="13067" spans="1:11" x14ac:dyDescent="0.25">
      <c r="A13067" s="1">
        <v>43497</v>
      </c>
      <c r="B13067" t="s">
        <v>151</v>
      </c>
      <c r="C13067">
        <v>1119.75</v>
      </c>
      <c r="D13067">
        <v>622.5</v>
      </c>
      <c r="E13067">
        <v>497.25</v>
      </c>
      <c r="F13067">
        <v>508.22</v>
      </c>
      <c r="G13067">
        <v>402.06</v>
      </c>
      <c r="H13067">
        <v>805.09</v>
      </c>
      <c r="I13067">
        <v>0.36</v>
      </c>
      <c r="J13067">
        <v>0.6</v>
      </c>
      <c r="K13067">
        <v>5.17</v>
      </c>
    </row>
    <row r="13068" spans="1:11" x14ac:dyDescent="0.25">
      <c r="A13068" s="1">
        <v>43497</v>
      </c>
      <c r="B13068" t="s">
        <v>152</v>
      </c>
      <c r="C13068">
        <v>1095.03</v>
      </c>
      <c r="D13068">
        <v>608.94000000000005</v>
      </c>
      <c r="E13068">
        <v>486.09</v>
      </c>
      <c r="F13068">
        <v>514.97</v>
      </c>
      <c r="G13068">
        <v>421.51</v>
      </c>
      <c r="H13068">
        <v>748</v>
      </c>
      <c r="I13068">
        <v>0.11</v>
      </c>
      <c r="J13068">
        <v>0.22</v>
      </c>
      <c r="K13068">
        <v>3.36</v>
      </c>
    </row>
    <row r="13069" spans="1:11" x14ac:dyDescent="0.25">
      <c r="A13069" s="1">
        <v>43497</v>
      </c>
      <c r="B13069" t="s">
        <v>153</v>
      </c>
      <c r="C13069">
        <v>1134.08</v>
      </c>
      <c r="D13069">
        <v>611.92999999999995</v>
      </c>
      <c r="E13069">
        <v>522.15</v>
      </c>
      <c r="F13069">
        <v>647.04999999999995</v>
      </c>
      <c r="G13069">
        <v>535.01</v>
      </c>
      <c r="H13069">
        <v>895.07</v>
      </c>
      <c r="I13069">
        <v>0.65</v>
      </c>
      <c r="J13069">
        <v>0.7</v>
      </c>
      <c r="K13069">
        <v>5.77</v>
      </c>
    </row>
    <row r="13070" spans="1:11" x14ac:dyDescent="0.25">
      <c r="A13070" s="1">
        <v>43497</v>
      </c>
      <c r="B13070" t="s">
        <v>154</v>
      </c>
      <c r="C13070">
        <v>1100.9100000000001</v>
      </c>
      <c r="D13070">
        <v>609.83000000000004</v>
      </c>
      <c r="E13070">
        <v>491.08</v>
      </c>
      <c r="F13070">
        <v>581.6</v>
      </c>
      <c r="G13070">
        <v>471.74</v>
      </c>
      <c r="H13070">
        <v>892.12</v>
      </c>
      <c r="I13070">
        <v>0.14000000000000001</v>
      </c>
      <c r="J13070">
        <v>0.39</v>
      </c>
      <c r="K13070">
        <v>2.31</v>
      </c>
    </row>
    <row r="13071" spans="1:11" x14ac:dyDescent="0.25">
      <c r="A13071" s="1">
        <v>43497</v>
      </c>
      <c r="B13071" t="s">
        <v>155</v>
      </c>
      <c r="C13071">
        <v>1181.75</v>
      </c>
      <c r="D13071">
        <v>669.92</v>
      </c>
      <c r="E13071">
        <v>511.83</v>
      </c>
      <c r="F13071">
        <v>521.88</v>
      </c>
      <c r="G13071">
        <v>444.22</v>
      </c>
      <c r="H13071">
        <v>718.68</v>
      </c>
      <c r="I13071">
        <v>0.09</v>
      </c>
      <c r="J13071">
        <v>-0.03</v>
      </c>
      <c r="K13071">
        <v>4.3899999999999997</v>
      </c>
    </row>
    <row r="13072" spans="1:11" x14ac:dyDescent="0.25">
      <c r="A13072" s="1">
        <v>43525</v>
      </c>
      <c r="B13072" t="s">
        <v>1</v>
      </c>
      <c r="C13072">
        <v>1126.82</v>
      </c>
      <c r="D13072">
        <v>588.23</v>
      </c>
      <c r="E13072">
        <v>538.59</v>
      </c>
      <c r="F13072">
        <v>563.91999999999996</v>
      </c>
      <c r="G13072">
        <v>445.63</v>
      </c>
      <c r="H13072">
        <v>850.06</v>
      </c>
      <c r="I13072">
        <v>0.52</v>
      </c>
      <c r="J13072">
        <v>1.1499999999999999</v>
      </c>
      <c r="K13072">
        <v>4.8600000000000003</v>
      </c>
    </row>
    <row r="13073" spans="1:11" x14ac:dyDescent="0.25">
      <c r="A13073" s="1">
        <v>43525</v>
      </c>
      <c r="B13073" t="s">
        <v>126</v>
      </c>
      <c r="C13073">
        <v>1129.0999999999999</v>
      </c>
      <c r="D13073">
        <v>629.24</v>
      </c>
      <c r="E13073">
        <v>499.86</v>
      </c>
      <c r="F13073">
        <v>562.63</v>
      </c>
      <c r="G13073">
        <v>465.06</v>
      </c>
      <c r="H13073">
        <v>805.96</v>
      </c>
      <c r="I13073">
        <v>0.42</v>
      </c>
      <c r="J13073">
        <v>0.63</v>
      </c>
      <c r="K13073">
        <v>5.68</v>
      </c>
    </row>
    <row r="13074" spans="1:11" x14ac:dyDescent="0.25">
      <c r="A13074" s="1">
        <v>43525</v>
      </c>
      <c r="B13074" t="s">
        <v>127</v>
      </c>
      <c r="C13074">
        <v>1045.73</v>
      </c>
      <c r="D13074">
        <v>574.28</v>
      </c>
      <c r="E13074">
        <v>471.45</v>
      </c>
      <c r="F13074">
        <v>564.88</v>
      </c>
      <c r="G13074">
        <v>443.08</v>
      </c>
      <c r="H13074">
        <v>911.86</v>
      </c>
      <c r="I13074">
        <v>0.49</v>
      </c>
      <c r="J13074">
        <v>0.8</v>
      </c>
      <c r="K13074">
        <v>4.34</v>
      </c>
    </row>
    <row r="13075" spans="1:11" x14ac:dyDescent="0.25">
      <c r="A13075" s="1">
        <v>43525</v>
      </c>
      <c r="B13075" t="s">
        <v>113</v>
      </c>
      <c r="C13075">
        <v>1177.76</v>
      </c>
      <c r="D13075">
        <v>582.66</v>
      </c>
      <c r="E13075">
        <v>595.1</v>
      </c>
      <c r="F13075">
        <v>563.87</v>
      </c>
      <c r="G13075">
        <v>442.18</v>
      </c>
      <c r="H13075">
        <v>830.8</v>
      </c>
      <c r="I13075">
        <v>0.56999999999999995</v>
      </c>
      <c r="J13075">
        <v>1.69</v>
      </c>
      <c r="K13075">
        <v>5.13</v>
      </c>
    </row>
    <row r="13076" spans="1:11" x14ac:dyDescent="0.25">
      <c r="A13076" s="1">
        <v>43525</v>
      </c>
      <c r="B13076" t="s">
        <v>128</v>
      </c>
      <c r="C13076">
        <v>1172.08</v>
      </c>
      <c r="D13076">
        <v>583.05999999999995</v>
      </c>
      <c r="E13076">
        <v>589.02</v>
      </c>
      <c r="F13076">
        <v>560.5</v>
      </c>
      <c r="G13076">
        <v>432.78</v>
      </c>
      <c r="H13076">
        <v>861.56</v>
      </c>
      <c r="I13076">
        <v>0.82</v>
      </c>
      <c r="J13076">
        <v>1.26</v>
      </c>
      <c r="K13076">
        <v>5.53</v>
      </c>
    </row>
    <row r="13077" spans="1:11" x14ac:dyDescent="0.25">
      <c r="A13077" s="1">
        <v>43525</v>
      </c>
      <c r="B13077" t="s">
        <v>129</v>
      </c>
      <c r="C13077">
        <v>1129.42</v>
      </c>
      <c r="D13077">
        <v>625.5</v>
      </c>
      <c r="E13077">
        <v>503.92</v>
      </c>
      <c r="F13077">
        <v>576.61</v>
      </c>
      <c r="G13077">
        <v>476.54</v>
      </c>
      <c r="H13077">
        <v>831.93</v>
      </c>
      <c r="I13077">
        <v>0.1</v>
      </c>
      <c r="J13077">
        <v>0.46</v>
      </c>
      <c r="K13077">
        <v>3.92</v>
      </c>
    </row>
    <row r="13078" spans="1:11" x14ac:dyDescent="0.25">
      <c r="A13078" s="1">
        <v>43525</v>
      </c>
      <c r="B13078" t="s">
        <v>130</v>
      </c>
      <c r="C13078">
        <v>1164.28</v>
      </c>
      <c r="D13078">
        <v>648.41999999999996</v>
      </c>
      <c r="E13078">
        <v>515.86</v>
      </c>
      <c r="F13078">
        <v>649.16</v>
      </c>
      <c r="G13078">
        <v>493.72</v>
      </c>
      <c r="H13078">
        <v>1178.8699999999999</v>
      </c>
      <c r="I13078">
        <v>0.08</v>
      </c>
      <c r="J13078">
        <v>0.83</v>
      </c>
      <c r="K13078">
        <v>4.5199999999999996</v>
      </c>
    </row>
    <row r="13079" spans="1:11" x14ac:dyDescent="0.25">
      <c r="A13079" s="1">
        <v>43525</v>
      </c>
      <c r="B13079" t="s">
        <v>131</v>
      </c>
      <c r="C13079">
        <v>1240.6400000000001</v>
      </c>
      <c r="D13079">
        <v>694.44</v>
      </c>
      <c r="E13079">
        <v>546.20000000000005</v>
      </c>
      <c r="F13079">
        <v>658.6</v>
      </c>
      <c r="G13079">
        <v>504.49</v>
      </c>
      <c r="H13079">
        <v>1124.82</v>
      </c>
      <c r="I13079">
        <v>0.34</v>
      </c>
      <c r="J13079">
        <v>0.56999999999999995</v>
      </c>
      <c r="K13079">
        <v>5.55</v>
      </c>
    </row>
    <row r="13080" spans="1:11" x14ac:dyDescent="0.25">
      <c r="A13080" s="1">
        <v>43525</v>
      </c>
      <c r="B13080" t="s">
        <v>132</v>
      </c>
      <c r="C13080">
        <v>1090.43</v>
      </c>
      <c r="D13080">
        <v>600.53</v>
      </c>
      <c r="E13080">
        <v>489.9</v>
      </c>
      <c r="F13080">
        <v>533.91999999999996</v>
      </c>
      <c r="G13080">
        <v>443.37</v>
      </c>
      <c r="H13080">
        <v>738.74</v>
      </c>
      <c r="I13080">
        <v>0.41</v>
      </c>
      <c r="J13080">
        <v>0.56999999999999995</v>
      </c>
      <c r="K13080">
        <v>5.67</v>
      </c>
    </row>
    <row r="13081" spans="1:11" x14ac:dyDescent="0.25">
      <c r="A13081" s="1">
        <v>43525</v>
      </c>
      <c r="B13081" t="s">
        <v>133</v>
      </c>
      <c r="C13081">
        <v>1185.47</v>
      </c>
      <c r="D13081">
        <v>604.61</v>
      </c>
      <c r="E13081">
        <v>580.86</v>
      </c>
      <c r="F13081">
        <v>492.26</v>
      </c>
      <c r="G13081">
        <v>397.95</v>
      </c>
      <c r="H13081">
        <v>709.74</v>
      </c>
      <c r="I13081">
        <v>0.77</v>
      </c>
      <c r="J13081">
        <v>0.94</v>
      </c>
      <c r="K13081">
        <v>6.39</v>
      </c>
    </row>
    <row r="13082" spans="1:11" x14ac:dyDescent="0.25">
      <c r="A13082" s="1">
        <v>43525</v>
      </c>
      <c r="B13082" t="s">
        <v>134</v>
      </c>
      <c r="C13082">
        <v>1122.07</v>
      </c>
      <c r="D13082">
        <v>634.34</v>
      </c>
      <c r="E13082">
        <v>487.73</v>
      </c>
      <c r="F13082">
        <v>537.80999999999995</v>
      </c>
      <c r="G13082">
        <v>472.18</v>
      </c>
      <c r="H13082">
        <v>678.51</v>
      </c>
      <c r="I13082">
        <v>0.54</v>
      </c>
      <c r="J13082">
        <v>0.79</v>
      </c>
      <c r="K13082">
        <v>6.55</v>
      </c>
    </row>
    <row r="13083" spans="1:11" x14ac:dyDescent="0.25">
      <c r="A13083" s="1">
        <v>43525</v>
      </c>
      <c r="B13083" t="s">
        <v>135</v>
      </c>
      <c r="C13083">
        <v>1086.8599999999999</v>
      </c>
      <c r="D13083">
        <v>614.96</v>
      </c>
      <c r="E13083">
        <v>471.9</v>
      </c>
      <c r="F13083">
        <v>527.95000000000005</v>
      </c>
      <c r="G13083">
        <v>423.29</v>
      </c>
      <c r="H13083">
        <v>817.2</v>
      </c>
      <c r="I13083">
        <v>0.06</v>
      </c>
      <c r="J13083">
        <v>-0.16</v>
      </c>
      <c r="K13083">
        <v>3.29</v>
      </c>
    </row>
    <row r="13084" spans="1:11" x14ac:dyDescent="0.25">
      <c r="A13084" s="1">
        <v>43525</v>
      </c>
      <c r="B13084" t="s">
        <v>136</v>
      </c>
      <c r="C13084">
        <v>1164.57</v>
      </c>
      <c r="D13084">
        <v>641.16</v>
      </c>
      <c r="E13084">
        <v>523.41</v>
      </c>
      <c r="F13084">
        <v>612.32000000000005</v>
      </c>
      <c r="G13084">
        <v>501.65</v>
      </c>
      <c r="H13084">
        <v>940.37</v>
      </c>
      <c r="I13084">
        <v>0.32</v>
      </c>
      <c r="J13084">
        <v>0.28000000000000003</v>
      </c>
      <c r="K13084">
        <v>3.83</v>
      </c>
    </row>
    <row r="13085" spans="1:11" x14ac:dyDescent="0.25">
      <c r="A13085" s="1">
        <v>43525</v>
      </c>
      <c r="B13085" t="s">
        <v>137</v>
      </c>
      <c r="C13085">
        <v>1067.04</v>
      </c>
      <c r="D13085">
        <v>596.46</v>
      </c>
      <c r="E13085">
        <v>470.58</v>
      </c>
      <c r="F13085">
        <v>562.12</v>
      </c>
      <c r="G13085">
        <v>410.54</v>
      </c>
      <c r="H13085">
        <v>1164.99</v>
      </c>
      <c r="I13085">
        <v>-7.0000000000000007E-2</v>
      </c>
      <c r="J13085">
        <v>-0.06</v>
      </c>
      <c r="K13085">
        <v>4.0999999999999996</v>
      </c>
    </row>
    <row r="13086" spans="1:11" x14ac:dyDescent="0.25">
      <c r="A13086" s="1">
        <v>43525</v>
      </c>
      <c r="B13086" t="s">
        <v>138</v>
      </c>
      <c r="C13086">
        <v>1078.05</v>
      </c>
      <c r="D13086">
        <v>607.65</v>
      </c>
      <c r="E13086">
        <v>470.4</v>
      </c>
      <c r="F13086">
        <v>716.37</v>
      </c>
      <c r="G13086">
        <v>550.47</v>
      </c>
      <c r="H13086">
        <v>1238.93</v>
      </c>
      <c r="I13086">
        <v>0.14000000000000001</v>
      </c>
      <c r="J13086">
        <v>2.16</v>
      </c>
      <c r="K13086">
        <v>3.79</v>
      </c>
    </row>
    <row r="13087" spans="1:11" x14ac:dyDescent="0.25">
      <c r="A13087" s="1">
        <v>43525</v>
      </c>
      <c r="B13087" t="s">
        <v>139</v>
      </c>
      <c r="C13087">
        <v>1038.32</v>
      </c>
      <c r="D13087">
        <v>595.61</v>
      </c>
      <c r="E13087">
        <v>442.71</v>
      </c>
      <c r="F13087">
        <v>599.70000000000005</v>
      </c>
      <c r="G13087">
        <v>479.53</v>
      </c>
      <c r="H13087">
        <v>1002.61</v>
      </c>
      <c r="I13087">
        <v>-0.36</v>
      </c>
      <c r="J13087">
        <v>0.28000000000000003</v>
      </c>
      <c r="K13087">
        <v>3.31</v>
      </c>
    </row>
    <row r="13088" spans="1:11" x14ac:dyDescent="0.25">
      <c r="A13088" s="1">
        <v>43525</v>
      </c>
      <c r="B13088" t="s">
        <v>140</v>
      </c>
      <c r="C13088">
        <v>1038.73</v>
      </c>
      <c r="D13088">
        <v>577.41999999999996</v>
      </c>
      <c r="E13088">
        <v>461.31</v>
      </c>
      <c r="F13088">
        <v>523.55999999999995</v>
      </c>
      <c r="G13088">
        <v>407.86</v>
      </c>
      <c r="H13088">
        <v>858.41</v>
      </c>
      <c r="I13088">
        <v>0.39</v>
      </c>
      <c r="J13088">
        <v>1.36</v>
      </c>
      <c r="K13088">
        <v>4.68</v>
      </c>
    </row>
    <row r="13089" spans="1:11" x14ac:dyDescent="0.25">
      <c r="A13089" s="1">
        <v>43525</v>
      </c>
      <c r="B13089" t="s">
        <v>141</v>
      </c>
      <c r="C13089">
        <v>1086.51</v>
      </c>
      <c r="D13089">
        <v>616.75</v>
      </c>
      <c r="E13089">
        <v>469.76</v>
      </c>
      <c r="F13089">
        <v>600.86</v>
      </c>
      <c r="G13089">
        <v>490.42</v>
      </c>
      <c r="H13089">
        <v>917.31</v>
      </c>
      <c r="I13089">
        <v>-0.04</v>
      </c>
      <c r="J13089">
        <v>0.13</v>
      </c>
      <c r="K13089">
        <v>4.4000000000000004</v>
      </c>
    </row>
    <row r="13090" spans="1:11" x14ac:dyDescent="0.25">
      <c r="A13090" s="1">
        <v>43525</v>
      </c>
      <c r="B13090" t="s">
        <v>142</v>
      </c>
      <c r="C13090">
        <v>1014.34</v>
      </c>
      <c r="D13090">
        <v>553.49</v>
      </c>
      <c r="E13090">
        <v>460.85</v>
      </c>
      <c r="F13090">
        <v>542.36</v>
      </c>
      <c r="G13090">
        <v>412.59</v>
      </c>
      <c r="H13090">
        <v>920.57</v>
      </c>
      <c r="I13090">
        <v>0.18</v>
      </c>
      <c r="J13090">
        <v>0.08</v>
      </c>
      <c r="K13090">
        <v>2.74</v>
      </c>
    </row>
    <row r="13091" spans="1:11" x14ac:dyDescent="0.25">
      <c r="A13091" s="1">
        <v>43525</v>
      </c>
      <c r="B13091" t="s">
        <v>143</v>
      </c>
      <c r="C13091">
        <v>1030.68</v>
      </c>
      <c r="D13091">
        <v>578.14</v>
      </c>
      <c r="E13091">
        <v>452.54</v>
      </c>
      <c r="F13091">
        <v>515.01</v>
      </c>
      <c r="G13091">
        <v>428.01</v>
      </c>
      <c r="H13091">
        <v>722.33</v>
      </c>
      <c r="I13091">
        <v>0.49</v>
      </c>
      <c r="J13091">
        <v>0.83</v>
      </c>
      <c r="K13091">
        <v>3.63</v>
      </c>
    </row>
    <row r="13092" spans="1:11" x14ac:dyDescent="0.25">
      <c r="A13092" s="1">
        <v>43525</v>
      </c>
      <c r="B13092" t="s">
        <v>144</v>
      </c>
      <c r="C13092">
        <v>982.79</v>
      </c>
      <c r="D13092">
        <v>541.48</v>
      </c>
      <c r="E13092">
        <v>441.31</v>
      </c>
      <c r="F13092">
        <v>522.26</v>
      </c>
      <c r="G13092">
        <v>404.29</v>
      </c>
      <c r="H13092">
        <v>887.84</v>
      </c>
      <c r="I13092">
        <v>0.03</v>
      </c>
      <c r="J13092">
        <v>1.38</v>
      </c>
      <c r="K13092">
        <v>4.6500000000000004</v>
      </c>
    </row>
    <row r="13093" spans="1:11" x14ac:dyDescent="0.25">
      <c r="A13093" s="1">
        <v>43525</v>
      </c>
      <c r="B13093" t="s">
        <v>145</v>
      </c>
      <c r="C13093">
        <v>1053.17</v>
      </c>
      <c r="D13093">
        <v>548.54999999999995</v>
      </c>
      <c r="E13093">
        <v>504.62</v>
      </c>
      <c r="F13093">
        <v>557.44000000000005</v>
      </c>
      <c r="G13093">
        <v>443.22</v>
      </c>
      <c r="H13093">
        <v>824.82</v>
      </c>
      <c r="I13093">
        <v>1.73</v>
      </c>
      <c r="J13093">
        <v>1.77</v>
      </c>
      <c r="K13093">
        <v>6.19</v>
      </c>
    </row>
    <row r="13094" spans="1:11" x14ac:dyDescent="0.25">
      <c r="A13094" s="1">
        <v>43525</v>
      </c>
      <c r="B13094" t="s">
        <v>146</v>
      </c>
      <c r="C13094">
        <v>1077.67</v>
      </c>
      <c r="D13094">
        <v>564.39</v>
      </c>
      <c r="E13094">
        <v>513.28</v>
      </c>
      <c r="F13094">
        <v>593.04999999999995</v>
      </c>
      <c r="G13094">
        <v>473.84</v>
      </c>
      <c r="H13094">
        <v>883.2</v>
      </c>
      <c r="I13094">
        <v>0.66</v>
      </c>
      <c r="J13094">
        <v>3.45</v>
      </c>
      <c r="K13094">
        <v>7.49</v>
      </c>
    </row>
    <row r="13095" spans="1:11" x14ac:dyDescent="0.25">
      <c r="A13095" s="1">
        <v>43525</v>
      </c>
      <c r="B13095" t="s">
        <v>2</v>
      </c>
      <c r="C13095">
        <v>1020.92</v>
      </c>
      <c r="D13095">
        <v>538.77</v>
      </c>
      <c r="E13095">
        <v>482.15</v>
      </c>
      <c r="F13095">
        <v>566.23</v>
      </c>
      <c r="G13095">
        <v>428.94</v>
      </c>
      <c r="H13095">
        <v>929.79</v>
      </c>
      <c r="I13095">
        <v>0.43</v>
      </c>
      <c r="J13095">
        <v>0.75</v>
      </c>
      <c r="K13095">
        <v>4.25</v>
      </c>
    </row>
    <row r="13096" spans="1:11" x14ac:dyDescent="0.25">
      <c r="A13096" s="1">
        <v>43525</v>
      </c>
      <c r="B13096" t="s">
        <v>147</v>
      </c>
      <c r="C13096">
        <v>1244.18</v>
      </c>
      <c r="D13096">
        <v>609.07000000000005</v>
      </c>
      <c r="E13096">
        <v>635.11</v>
      </c>
      <c r="F13096">
        <v>567.01</v>
      </c>
      <c r="G13096">
        <v>429.27</v>
      </c>
      <c r="H13096">
        <v>868.47</v>
      </c>
      <c r="I13096">
        <v>0.49</v>
      </c>
      <c r="J13096">
        <v>1.57</v>
      </c>
      <c r="K13096">
        <v>4.18</v>
      </c>
    </row>
    <row r="13097" spans="1:11" x14ac:dyDescent="0.25">
      <c r="A13097" s="1">
        <v>43525</v>
      </c>
      <c r="B13097" t="s">
        <v>148</v>
      </c>
      <c r="C13097">
        <v>1223.92</v>
      </c>
      <c r="D13097">
        <v>586.65</v>
      </c>
      <c r="E13097">
        <v>637.27</v>
      </c>
      <c r="F13097">
        <v>552.79999999999995</v>
      </c>
      <c r="G13097">
        <v>431.52</v>
      </c>
      <c r="H13097">
        <v>806.52</v>
      </c>
      <c r="I13097">
        <v>0.56000000000000005</v>
      </c>
      <c r="J13097">
        <v>0.88</v>
      </c>
      <c r="K13097">
        <v>4.3099999999999996</v>
      </c>
    </row>
    <row r="13098" spans="1:11" x14ac:dyDescent="0.25">
      <c r="A13098" s="1">
        <v>43525</v>
      </c>
      <c r="B13098" t="s">
        <v>149</v>
      </c>
      <c r="C13098">
        <v>1144.6400000000001</v>
      </c>
      <c r="D13098">
        <v>546.27</v>
      </c>
      <c r="E13098">
        <v>598.37</v>
      </c>
      <c r="F13098">
        <v>547.37</v>
      </c>
      <c r="G13098">
        <v>427.31</v>
      </c>
      <c r="H13098">
        <v>797.41</v>
      </c>
      <c r="I13098">
        <v>0.92</v>
      </c>
      <c r="J13098">
        <v>1.1299999999999999</v>
      </c>
      <c r="K13098">
        <v>5.97</v>
      </c>
    </row>
    <row r="13099" spans="1:11" x14ac:dyDescent="0.25">
      <c r="A13099" s="1">
        <v>43525</v>
      </c>
      <c r="B13099" t="s">
        <v>150</v>
      </c>
      <c r="C13099">
        <v>1268.1400000000001</v>
      </c>
      <c r="D13099">
        <v>609.46</v>
      </c>
      <c r="E13099">
        <v>658.68</v>
      </c>
      <c r="F13099">
        <v>686.92</v>
      </c>
      <c r="G13099">
        <v>505.97</v>
      </c>
      <c r="H13099">
        <v>1095.6600000000001</v>
      </c>
      <c r="I13099">
        <v>0.95</v>
      </c>
      <c r="J13099">
        <v>1.62</v>
      </c>
      <c r="K13099">
        <v>4.62</v>
      </c>
    </row>
    <row r="13100" spans="1:11" x14ac:dyDescent="0.25">
      <c r="A13100" s="1">
        <v>43525</v>
      </c>
      <c r="B13100" t="s">
        <v>151</v>
      </c>
      <c r="C13100">
        <v>1125.57</v>
      </c>
      <c r="D13100">
        <v>619.37</v>
      </c>
      <c r="E13100">
        <v>506.2</v>
      </c>
      <c r="F13100">
        <v>510.86</v>
      </c>
      <c r="G13100">
        <v>400.05</v>
      </c>
      <c r="H13100">
        <v>819.58</v>
      </c>
      <c r="I13100">
        <v>0.52</v>
      </c>
      <c r="J13100">
        <v>1.1200000000000001</v>
      </c>
      <c r="K13100">
        <v>5.79</v>
      </c>
    </row>
    <row r="13101" spans="1:11" x14ac:dyDescent="0.25">
      <c r="A13101" s="1">
        <v>43525</v>
      </c>
      <c r="B13101" t="s">
        <v>152</v>
      </c>
      <c r="C13101">
        <v>1091.5</v>
      </c>
      <c r="D13101">
        <v>605.41</v>
      </c>
      <c r="E13101">
        <v>486.09</v>
      </c>
      <c r="F13101">
        <v>513.32000000000005</v>
      </c>
      <c r="G13101">
        <v>419.06</v>
      </c>
      <c r="H13101">
        <v>748</v>
      </c>
      <c r="I13101">
        <v>-0.32</v>
      </c>
      <c r="J13101">
        <v>-0.1</v>
      </c>
      <c r="K13101">
        <v>2.65</v>
      </c>
    </row>
    <row r="13102" spans="1:11" x14ac:dyDescent="0.25">
      <c r="A13102" s="1">
        <v>43525</v>
      </c>
      <c r="B13102" t="s">
        <v>153</v>
      </c>
      <c r="C13102">
        <v>1135.98</v>
      </c>
      <c r="D13102">
        <v>615.4</v>
      </c>
      <c r="E13102">
        <v>520.58000000000004</v>
      </c>
      <c r="F13102">
        <v>648.15</v>
      </c>
      <c r="G13102">
        <v>538.05999999999995</v>
      </c>
      <c r="H13102">
        <v>892.39</v>
      </c>
      <c r="I13102">
        <v>0.17</v>
      </c>
      <c r="J13102">
        <v>0.87</v>
      </c>
      <c r="K13102">
        <v>5.67</v>
      </c>
    </row>
    <row r="13103" spans="1:11" x14ac:dyDescent="0.25">
      <c r="A13103" s="1">
        <v>43525</v>
      </c>
      <c r="B13103" t="s">
        <v>154</v>
      </c>
      <c r="C13103">
        <v>1103.82</v>
      </c>
      <c r="D13103">
        <v>612.74</v>
      </c>
      <c r="E13103">
        <v>491.08</v>
      </c>
      <c r="F13103">
        <v>583.11</v>
      </c>
      <c r="G13103">
        <v>474</v>
      </c>
      <c r="H13103">
        <v>892.12</v>
      </c>
      <c r="I13103">
        <v>0.26</v>
      </c>
      <c r="J13103">
        <v>0.65</v>
      </c>
      <c r="K13103">
        <v>2.71</v>
      </c>
    </row>
    <row r="13104" spans="1:11" x14ac:dyDescent="0.25">
      <c r="A13104" s="1">
        <v>43525</v>
      </c>
      <c r="B13104" t="s">
        <v>155</v>
      </c>
      <c r="C13104">
        <v>1182.3900000000001</v>
      </c>
      <c r="D13104">
        <v>670.62</v>
      </c>
      <c r="E13104">
        <v>511.77</v>
      </c>
      <c r="F13104">
        <v>522.14</v>
      </c>
      <c r="G13104">
        <v>444.67</v>
      </c>
      <c r="H13104">
        <v>718.61</v>
      </c>
      <c r="I13104">
        <v>0.05</v>
      </c>
      <c r="J13104">
        <v>0.02</v>
      </c>
      <c r="K13104">
        <v>4.12</v>
      </c>
    </row>
    <row r="13105" spans="1:11" x14ac:dyDescent="0.25">
      <c r="A13105" s="1">
        <v>43556</v>
      </c>
      <c r="B13105" t="s">
        <v>1</v>
      </c>
      <c r="C13105">
        <v>1130.67</v>
      </c>
      <c r="D13105">
        <v>590.15</v>
      </c>
      <c r="E13105">
        <v>540.52</v>
      </c>
      <c r="F13105">
        <v>565.84</v>
      </c>
      <c r="G13105">
        <v>447.1</v>
      </c>
      <c r="H13105">
        <v>853.12</v>
      </c>
      <c r="I13105">
        <v>0.34</v>
      </c>
      <c r="J13105">
        <v>1.5</v>
      </c>
      <c r="K13105">
        <v>4.95</v>
      </c>
    </row>
    <row r="13106" spans="1:11" x14ac:dyDescent="0.25">
      <c r="A13106" s="1">
        <v>43556</v>
      </c>
      <c r="B13106" t="s">
        <v>126</v>
      </c>
      <c r="C13106">
        <v>1135.07</v>
      </c>
      <c r="D13106">
        <v>633.19000000000005</v>
      </c>
      <c r="E13106">
        <v>501.88</v>
      </c>
      <c r="F13106">
        <v>565.61</v>
      </c>
      <c r="G13106">
        <v>467.99</v>
      </c>
      <c r="H13106">
        <v>809.18</v>
      </c>
      <c r="I13106">
        <v>0.53</v>
      </c>
      <c r="J13106">
        <v>1.1599999999999999</v>
      </c>
      <c r="K13106">
        <v>6.17</v>
      </c>
    </row>
    <row r="13107" spans="1:11" x14ac:dyDescent="0.25">
      <c r="A13107" s="1">
        <v>43556</v>
      </c>
      <c r="B13107" t="s">
        <v>127</v>
      </c>
      <c r="C13107">
        <v>1050.49</v>
      </c>
      <c r="D13107">
        <v>575.80999999999995</v>
      </c>
      <c r="E13107">
        <v>474.68</v>
      </c>
      <c r="F13107">
        <v>567.47</v>
      </c>
      <c r="G13107">
        <v>444.27</v>
      </c>
      <c r="H13107">
        <v>918.15</v>
      </c>
      <c r="I13107">
        <v>0.46</v>
      </c>
      <c r="J13107">
        <v>1.27</v>
      </c>
      <c r="K13107">
        <v>4.66</v>
      </c>
    </row>
    <row r="13108" spans="1:11" x14ac:dyDescent="0.25">
      <c r="A13108" s="1">
        <v>43556</v>
      </c>
      <c r="B13108" t="s">
        <v>113</v>
      </c>
      <c r="C13108">
        <v>1180.74</v>
      </c>
      <c r="D13108">
        <v>582.94000000000005</v>
      </c>
      <c r="E13108">
        <v>597.79999999999995</v>
      </c>
      <c r="F13108">
        <v>565.28</v>
      </c>
      <c r="G13108">
        <v>442.41</v>
      </c>
      <c r="H13108">
        <v>834.54</v>
      </c>
      <c r="I13108">
        <v>0.25</v>
      </c>
      <c r="J13108">
        <v>1.94</v>
      </c>
      <c r="K13108">
        <v>5.07</v>
      </c>
    </row>
    <row r="13109" spans="1:11" x14ac:dyDescent="0.25">
      <c r="A13109" s="1">
        <v>43556</v>
      </c>
      <c r="B13109" t="s">
        <v>128</v>
      </c>
      <c r="C13109">
        <v>1175.96</v>
      </c>
      <c r="D13109">
        <v>586.94000000000005</v>
      </c>
      <c r="E13109">
        <v>589.02</v>
      </c>
      <c r="F13109">
        <v>562.35</v>
      </c>
      <c r="G13109">
        <v>435.68</v>
      </c>
      <c r="H13109">
        <v>861.56</v>
      </c>
      <c r="I13109">
        <v>0.33</v>
      </c>
      <c r="J13109">
        <v>1.6</v>
      </c>
      <c r="K13109">
        <v>5.46</v>
      </c>
    </row>
    <row r="13110" spans="1:11" x14ac:dyDescent="0.25">
      <c r="A13110" s="1">
        <v>43556</v>
      </c>
      <c r="B13110" t="s">
        <v>129</v>
      </c>
      <c r="C13110">
        <v>1131.69</v>
      </c>
      <c r="D13110">
        <v>630.79</v>
      </c>
      <c r="E13110">
        <v>500.9</v>
      </c>
      <c r="F13110">
        <v>577.77</v>
      </c>
      <c r="G13110">
        <v>480.59</v>
      </c>
      <c r="H13110">
        <v>826.94</v>
      </c>
      <c r="I13110">
        <v>0.2</v>
      </c>
      <c r="J13110">
        <v>0.66</v>
      </c>
      <c r="K13110">
        <v>3.8</v>
      </c>
    </row>
    <row r="13111" spans="1:11" x14ac:dyDescent="0.25">
      <c r="A13111" s="1">
        <v>43556</v>
      </c>
      <c r="B13111" t="s">
        <v>130</v>
      </c>
      <c r="C13111">
        <v>1166.6099999999999</v>
      </c>
      <c r="D13111">
        <v>650.75</v>
      </c>
      <c r="E13111">
        <v>515.86</v>
      </c>
      <c r="F13111">
        <v>650.46</v>
      </c>
      <c r="G13111">
        <v>495.5</v>
      </c>
      <c r="H13111">
        <v>1178.8699999999999</v>
      </c>
      <c r="I13111">
        <v>0.2</v>
      </c>
      <c r="J13111">
        <v>1.03</v>
      </c>
      <c r="K13111">
        <v>4.3899999999999997</v>
      </c>
    </row>
    <row r="13112" spans="1:11" x14ac:dyDescent="0.25">
      <c r="A13112" s="1">
        <v>43556</v>
      </c>
      <c r="B13112" t="s">
        <v>131</v>
      </c>
      <c r="C13112">
        <v>1240.93</v>
      </c>
      <c r="D13112">
        <v>694.73</v>
      </c>
      <c r="E13112">
        <v>546.20000000000005</v>
      </c>
      <c r="F13112">
        <v>658.74</v>
      </c>
      <c r="G13112">
        <v>504.69</v>
      </c>
      <c r="H13112">
        <v>1124.82</v>
      </c>
      <c r="I13112">
        <v>0.02</v>
      </c>
      <c r="J13112">
        <v>0.59</v>
      </c>
      <c r="K13112">
        <v>5.37</v>
      </c>
    </row>
    <row r="13113" spans="1:11" x14ac:dyDescent="0.25">
      <c r="A13113" s="1">
        <v>43556</v>
      </c>
      <c r="B13113" t="s">
        <v>132</v>
      </c>
      <c r="C13113">
        <v>1096.74</v>
      </c>
      <c r="D13113">
        <v>605.33000000000004</v>
      </c>
      <c r="E13113">
        <v>491.41</v>
      </c>
      <c r="F13113">
        <v>537.02</v>
      </c>
      <c r="G13113">
        <v>446.91</v>
      </c>
      <c r="H13113">
        <v>741.03</v>
      </c>
      <c r="I13113">
        <v>0.57999999999999996</v>
      </c>
      <c r="J13113">
        <v>1.1499999999999999</v>
      </c>
      <c r="K13113">
        <v>6.07</v>
      </c>
    </row>
    <row r="13114" spans="1:11" x14ac:dyDescent="0.25">
      <c r="A13114" s="1">
        <v>43556</v>
      </c>
      <c r="B13114" t="s">
        <v>133</v>
      </c>
      <c r="C13114">
        <v>1184.03</v>
      </c>
      <c r="D13114">
        <v>603.16999999999996</v>
      </c>
      <c r="E13114">
        <v>580.86</v>
      </c>
      <c r="F13114">
        <v>491.67</v>
      </c>
      <c r="G13114">
        <v>397</v>
      </c>
      <c r="H13114">
        <v>709.74</v>
      </c>
      <c r="I13114">
        <v>-0.12</v>
      </c>
      <c r="J13114">
        <v>0.82</v>
      </c>
      <c r="K13114">
        <v>5.91</v>
      </c>
    </row>
    <row r="13115" spans="1:11" x14ac:dyDescent="0.25">
      <c r="A13115" s="1">
        <v>43556</v>
      </c>
      <c r="B13115" t="s">
        <v>134</v>
      </c>
      <c r="C13115">
        <v>1129.46</v>
      </c>
      <c r="D13115">
        <v>641.74</v>
      </c>
      <c r="E13115">
        <v>487.72</v>
      </c>
      <c r="F13115">
        <v>541.36</v>
      </c>
      <c r="G13115">
        <v>477.7</v>
      </c>
      <c r="H13115">
        <v>678.51</v>
      </c>
      <c r="I13115">
        <v>0.66</v>
      </c>
      <c r="J13115">
        <v>1.46</v>
      </c>
      <c r="K13115">
        <v>7.34</v>
      </c>
    </row>
    <row r="13116" spans="1:11" x14ac:dyDescent="0.25">
      <c r="A13116" s="1">
        <v>43556</v>
      </c>
      <c r="B13116" t="s">
        <v>135</v>
      </c>
      <c r="C13116">
        <v>1106.52</v>
      </c>
      <c r="D13116">
        <v>611.14</v>
      </c>
      <c r="E13116">
        <v>495.38</v>
      </c>
      <c r="F13116">
        <v>537.51</v>
      </c>
      <c r="G13116">
        <v>420.67</v>
      </c>
      <c r="H13116">
        <v>857.9</v>
      </c>
      <c r="I13116">
        <v>1.81</v>
      </c>
      <c r="J13116">
        <v>1.65</v>
      </c>
      <c r="K13116">
        <v>5.12</v>
      </c>
    </row>
    <row r="13117" spans="1:11" x14ac:dyDescent="0.25">
      <c r="A13117" s="1">
        <v>43556</v>
      </c>
      <c r="B13117" t="s">
        <v>136</v>
      </c>
      <c r="C13117">
        <v>1161.1500000000001</v>
      </c>
      <c r="D13117">
        <v>637.74</v>
      </c>
      <c r="E13117">
        <v>523.41</v>
      </c>
      <c r="F13117">
        <v>610.54</v>
      </c>
      <c r="G13117">
        <v>498.99</v>
      </c>
      <c r="H13117">
        <v>940.37</v>
      </c>
      <c r="I13117">
        <v>-0.28999999999999998</v>
      </c>
      <c r="J13117">
        <v>-0.01</v>
      </c>
      <c r="K13117">
        <v>3.5</v>
      </c>
    </row>
    <row r="13118" spans="1:11" x14ac:dyDescent="0.25">
      <c r="A13118" s="1">
        <v>43556</v>
      </c>
      <c r="B13118" t="s">
        <v>137</v>
      </c>
      <c r="C13118">
        <v>1096.4100000000001</v>
      </c>
      <c r="D13118">
        <v>607.82000000000005</v>
      </c>
      <c r="E13118">
        <v>488.59</v>
      </c>
      <c r="F13118">
        <v>577.57000000000005</v>
      </c>
      <c r="G13118">
        <v>418.38</v>
      </c>
      <c r="H13118">
        <v>1209.6099999999999</v>
      </c>
      <c r="I13118">
        <v>2.75</v>
      </c>
      <c r="J13118">
        <v>2.69</v>
      </c>
      <c r="K13118">
        <v>6.6</v>
      </c>
    </row>
    <row r="13119" spans="1:11" x14ac:dyDescent="0.25">
      <c r="A13119" s="1">
        <v>43556</v>
      </c>
      <c r="B13119" t="s">
        <v>138</v>
      </c>
      <c r="C13119">
        <v>1079.94</v>
      </c>
      <c r="D13119">
        <v>609.54</v>
      </c>
      <c r="E13119">
        <v>470.4</v>
      </c>
      <c r="F13119">
        <v>717.66</v>
      </c>
      <c r="G13119">
        <v>552.16999999999996</v>
      </c>
      <c r="H13119">
        <v>1238.93</v>
      </c>
      <c r="I13119">
        <v>0.18</v>
      </c>
      <c r="J13119">
        <v>2.35</v>
      </c>
      <c r="K13119">
        <v>3.68</v>
      </c>
    </row>
    <row r="13120" spans="1:11" x14ac:dyDescent="0.25">
      <c r="A13120" s="1">
        <v>43556</v>
      </c>
      <c r="B13120" t="s">
        <v>139</v>
      </c>
      <c r="C13120">
        <v>1038.3800000000001</v>
      </c>
      <c r="D13120">
        <v>594.02</v>
      </c>
      <c r="E13120">
        <v>444.36</v>
      </c>
      <c r="F13120">
        <v>599.76</v>
      </c>
      <c r="G13120">
        <v>478.24</v>
      </c>
      <c r="H13120">
        <v>1006.32</v>
      </c>
      <c r="I13120">
        <v>0.01</v>
      </c>
      <c r="J13120">
        <v>0.28999999999999998</v>
      </c>
      <c r="K13120">
        <v>2.95</v>
      </c>
    </row>
    <row r="13121" spans="1:11" x14ac:dyDescent="0.25">
      <c r="A13121" s="1">
        <v>43556</v>
      </c>
      <c r="B13121" t="s">
        <v>140</v>
      </c>
      <c r="C13121">
        <v>1034.56</v>
      </c>
      <c r="D13121">
        <v>573.25</v>
      </c>
      <c r="E13121">
        <v>461.31</v>
      </c>
      <c r="F13121">
        <v>521.47</v>
      </c>
      <c r="G13121">
        <v>404.93</v>
      </c>
      <c r="H13121">
        <v>858.41</v>
      </c>
      <c r="I13121">
        <v>-0.4</v>
      </c>
      <c r="J13121">
        <v>0.95</v>
      </c>
      <c r="K13121">
        <v>3.64</v>
      </c>
    </row>
    <row r="13122" spans="1:11" x14ac:dyDescent="0.25">
      <c r="A13122" s="1">
        <v>43556</v>
      </c>
      <c r="B13122" t="s">
        <v>141</v>
      </c>
      <c r="C13122">
        <v>1090.26</v>
      </c>
      <c r="D13122">
        <v>613.74</v>
      </c>
      <c r="E13122">
        <v>476.52</v>
      </c>
      <c r="F13122">
        <v>602.97</v>
      </c>
      <c r="G13122">
        <v>488.01</v>
      </c>
      <c r="H13122">
        <v>930.52</v>
      </c>
      <c r="I13122">
        <v>0.35</v>
      </c>
      <c r="J13122">
        <v>0.48</v>
      </c>
      <c r="K13122">
        <v>4.4800000000000004</v>
      </c>
    </row>
    <row r="13123" spans="1:11" x14ac:dyDescent="0.25">
      <c r="A13123" s="1">
        <v>43556</v>
      </c>
      <c r="B13123" t="s">
        <v>142</v>
      </c>
      <c r="C13123">
        <v>1016.18</v>
      </c>
      <c r="D13123">
        <v>555.33000000000004</v>
      </c>
      <c r="E13123">
        <v>460.85</v>
      </c>
      <c r="F13123">
        <v>543.34</v>
      </c>
      <c r="G13123">
        <v>413.96</v>
      </c>
      <c r="H13123">
        <v>920.57</v>
      </c>
      <c r="I13123">
        <v>0.18</v>
      </c>
      <c r="J13123">
        <v>0.26</v>
      </c>
      <c r="K13123">
        <v>2.87</v>
      </c>
    </row>
    <row r="13124" spans="1:11" x14ac:dyDescent="0.25">
      <c r="A13124" s="1">
        <v>43556</v>
      </c>
      <c r="B13124" t="s">
        <v>143</v>
      </c>
      <c r="C13124">
        <v>1033.45</v>
      </c>
      <c r="D13124">
        <v>580.91</v>
      </c>
      <c r="E13124">
        <v>452.54</v>
      </c>
      <c r="F13124">
        <v>516.4</v>
      </c>
      <c r="G13124">
        <v>430.07</v>
      </c>
      <c r="H13124">
        <v>722.33</v>
      </c>
      <c r="I13124">
        <v>0.27</v>
      </c>
      <c r="J13124">
        <v>1.1000000000000001</v>
      </c>
      <c r="K13124">
        <v>3.7</v>
      </c>
    </row>
    <row r="13125" spans="1:11" x14ac:dyDescent="0.25">
      <c r="A13125" s="1">
        <v>43556</v>
      </c>
      <c r="B13125" t="s">
        <v>144</v>
      </c>
      <c r="C13125">
        <v>985.31</v>
      </c>
      <c r="D13125">
        <v>544</v>
      </c>
      <c r="E13125">
        <v>441.31</v>
      </c>
      <c r="F13125">
        <v>523.62</v>
      </c>
      <c r="G13125">
        <v>406.15</v>
      </c>
      <c r="H13125">
        <v>887.84</v>
      </c>
      <c r="I13125">
        <v>0.26</v>
      </c>
      <c r="J13125">
        <v>1.65</v>
      </c>
      <c r="K13125">
        <v>4.58</v>
      </c>
    </row>
    <row r="13126" spans="1:11" x14ac:dyDescent="0.25">
      <c r="A13126" s="1">
        <v>43556</v>
      </c>
      <c r="B13126" t="s">
        <v>145</v>
      </c>
      <c r="C13126">
        <v>1053.31</v>
      </c>
      <c r="D13126">
        <v>548.69000000000005</v>
      </c>
      <c r="E13126">
        <v>504.62</v>
      </c>
      <c r="F13126">
        <v>557.49</v>
      </c>
      <c r="G13126">
        <v>443.35</v>
      </c>
      <c r="H13126">
        <v>824.82</v>
      </c>
      <c r="I13126">
        <v>0.01</v>
      </c>
      <c r="J13126">
        <v>1.78</v>
      </c>
      <c r="K13126">
        <v>6.39</v>
      </c>
    </row>
    <row r="13127" spans="1:11" x14ac:dyDescent="0.25">
      <c r="A13127" s="1">
        <v>43556</v>
      </c>
      <c r="B13127" t="s">
        <v>146</v>
      </c>
      <c r="C13127">
        <v>1084.03</v>
      </c>
      <c r="D13127">
        <v>570.75</v>
      </c>
      <c r="E13127">
        <v>513.28</v>
      </c>
      <c r="F13127">
        <v>596.54999999999995</v>
      </c>
      <c r="G13127">
        <v>479.2</v>
      </c>
      <c r="H13127">
        <v>883.2</v>
      </c>
      <c r="I13127">
        <v>0.59</v>
      </c>
      <c r="J13127">
        <v>4.0599999999999996</v>
      </c>
      <c r="K13127">
        <v>6.59</v>
      </c>
    </row>
    <row r="13128" spans="1:11" x14ac:dyDescent="0.25">
      <c r="A13128" s="1">
        <v>43556</v>
      </c>
      <c r="B13128" t="s">
        <v>2</v>
      </c>
      <c r="C13128">
        <v>1020.05</v>
      </c>
      <c r="D13128">
        <v>537.9</v>
      </c>
      <c r="E13128">
        <v>482.15</v>
      </c>
      <c r="F13128">
        <v>565.72</v>
      </c>
      <c r="G13128">
        <v>428.25</v>
      </c>
      <c r="H13128">
        <v>929.79</v>
      </c>
      <c r="I13128">
        <v>-0.09</v>
      </c>
      <c r="J13128">
        <v>0.66</v>
      </c>
      <c r="K13128">
        <v>3.64</v>
      </c>
    </row>
    <row r="13129" spans="1:11" x14ac:dyDescent="0.25">
      <c r="A13129" s="1">
        <v>43556</v>
      </c>
      <c r="B13129" t="s">
        <v>147</v>
      </c>
      <c r="C13129">
        <v>1249.18</v>
      </c>
      <c r="D13129">
        <v>601.73</v>
      </c>
      <c r="E13129">
        <v>647.45000000000005</v>
      </c>
      <c r="F13129">
        <v>569.28</v>
      </c>
      <c r="G13129">
        <v>424.12</v>
      </c>
      <c r="H13129">
        <v>885.31</v>
      </c>
      <c r="I13129">
        <v>0.4</v>
      </c>
      <c r="J13129">
        <v>1.97</v>
      </c>
      <c r="K13129">
        <v>4.8099999999999996</v>
      </c>
    </row>
    <row r="13130" spans="1:11" x14ac:dyDescent="0.25">
      <c r="A13130" s="1">
        <v>43556</v>
      </c>
      <c r="B13130" t="s">
        <v>148</v>
      </c>
      <c r="C13130">
        <v>1224.3599999999999</v>
      </c>
      <c r="D13130">
        <v>586.38</v>
      </c>
      <c r="E13130">
        <v>637.98</v>
      </c>
      <c r="F13130">
        <v>553.02</v>
      </c>
      <c r="G13130">
        <v>431.35</v>
      </c>
      <c r="H13130">
        <v>807.41</v>
      </c>
      <c r="I13130">
        <v>0.04</v>
      </c>
      <c r="J13130">
        <v>0.92</v>
      </c>
      <c r="K13130">
        <v>4.4400000000000004</v>
      </c>
    </row>
    <row r="13131" spans="1:11" x14ac:dyDescent="0.25">
      <c r="A13131" s="1">
        <v>43556</v>
      </c>
      <c r="B13131" t="s">
        <v>149</v>
      </c>
      <c r="C13131">
        <v>1151.19</v>
      </c>
      <c r="D13131">
        <v>552.82000000000005</v>
      </c>
      <c r="E13131">
        <v>598.37</v>
      </c>
      <c r="F13131">
        <v>550.49</v>
      </c>
      <c r="G13131">
        <v>432.44</v>
      </c>
      <c r="H13131">
        <v>797.41</v>
      </c>
      <c r="I13131">
        <v>0.56999999999999995</v>
      </c>
      <c r="J13131">
        <v>1.71</v>
      </c>
      <c r="K13131">
        <v>6.02</v>
      </c>
    </row>
    <row r="13132" spans="1:11" x14ac:dyDescent="0.25">
      <c r="A13132" s="1">
        <v>43556</v>
      </c>
      <c r="B13132" t="s">
        <v>150</v>
      </c>
      <c r="C13132">
        <v>1269.69</v>
      </c>
      <c r="D13132">
        <v>611.01</v>
      </c>
      <c r="E13132">
        <v>658.68</v>
      </c>
      <c r="F13132">
        <v>687.74</v>
      </c>
      <c r="G13132">
        <v>507.23</v>
      </c>
      <c r="H13132">
        <v>1095.6600000000001</v>
      </c>
      <c r="I13132">
        <v>0.12</v>
      </c>
      <c r="J13132">
        <v>1.74</v>
      </c>
      <c r="K13132">
        <v>4.76</v>
      </c>
    </row>
    <row r="13133" spans="1:11" x14ac:dyDescent="0.25">
      <c r="A13133" s="1">
        <v>43556</v>
      </c>
      <c r="B13133" t="s">
        <v>151</v>
      </c>
      <c r="C13133">
        <v>1127.22</v>
      </c>
      <c r="D13133">
        <v>621.02</v>
      </c>
      <c r="E13133">
        <v>506.2</v>
      </c>
      <c r="F13133">
        <v>511.63</v>
      </c>
      <c r="G13133">
        <v>401.13</v>
      </c>
      <c r="H13133">
        <v>819.58</v>
      </c>
      <c r="I13133">
        <v>0.15</v>
      </c>
      <c r="J13133">
        <v>1.28</v>
      </c>
      <c r="K13133">
        <v>5.26</v>
      </c>
    </row>
    <row r="13134" spans="1:11" x14ac:dyDescent="0.25">
      <c r="A13134" s="1">
        <v>43556</v>
      </c>
      <c r="B13134" t="s">
        <v>152</v>
      </c>
      <c r="C13134">
        <v>1087.51</v>
      </c>
      <c r="D13134">
        <v>601.41999999999996</v>
      </c>
      <c r="E13134">
        <v>486.09</v>
      </c>
      <c r="F13134">
        <v>511.42</v>
      </c>
      <c r="G13134">
        <v>416.3</v>
      </c>
      <c r="H13134">
        <v>748</v>
      </c>
      <c r="I13134">
        <v>-0.37</v>
      </c>
      <c r="J13134">
        <v>-0.47</v>
      </c>
      <c r="K13134">
        <v>2.31</v>
      </c>
    </row>
    <row r="13135" spans="1:11" x14ac:dyDescent="0.25">
      <c r="A13135" s="1">
        <v>43556</v>
      </c>
      <c r="B13135" t="s">
        <v>153</v>
      </c>
      <c r="C13135">
        <v>1136.69</v>
      </c>
      <c r="D13135">
        <v>616.11</v>
      </c>
      <c r="E13135">
        <v>520.58000000000004</v>
      </c>
      <c r="F13135">
        <v>648.54</v>
      </c>
      <c r="G13135">
        <v>538.70000000000005</v>
      </c>
      <c r="H13135">
        <v>892.39</v>
      </c>
      <c r="I13135">
        <v>0.06</v>
      </c>
      <c r="J13135">
        <v>0.93</v>
      </c>
      <c r="K13135">
        <v>5.75</v>
      </c>
    </row>
    <row r="13136" spans="1:11" x14ac:dyDescent="0.25">
      <c r="A13136" s="1">
        <v>43556</v>
      </c>
      <c r="B13136" t="s">
        <v>154</v>
      </c>
      <c r="C13136">
        <v>1104.95</v>
      </c>
      <c r="D13136">
        <v>623.16999999999996</v>
      </c>
      <c r="E13136">
        <v>481.78</v>
      </c>
      <c r="F13136">
        <v>583.70000000000005</v>
      </c>
      <c r="G13136">
        <v>482.06</v>
      </c>
      <c r="H13136">
        <v>875.17</v>
      </c>
      <c r="I13136">
        <v>0.1</v>
      </c>
      <c r="J13136">
        <v>0.75</v>
      </c>
      <c r="K13136">
        <v>2.1</v>
      </c>
    </row>
    <row r="13137" spans="1:11" x14ac:dyDescent="0.25">
      <c r="A13137" s="1">
        <v>43556</v>
      </c>
      <c r="B13137" t="s">
        <v>155</v>
      </c>
      <c r="C13137">
        <v>1192.6400000000001</v>
      </c>
      <c r="D13137">
        <v>681.22</v>
      </c>
      <c r="E13137">
        <v>511.42</v>
      </c>
      <c r="F13137">
        <v>526.67999999999995</v>
      </c>
      <c r="G13137">
        <v>451.69</v>
      </c>
      <c r="H13137">
        <v>718.11</v>
      </c>
      <c r="I13137">
        <v>0.87</v>
      </c>
      <c r="J13137">
        <v>0.89</v>
      </c>
      <c r="K13137">
        <v>4.54</v>
      </c>
    </row>
    <row r="13138" spans="1:11" x14ac:dyDescent="0.25">
      <c r="A13138" s="1">
        <v>43586</v>
      </c>
      <c r="B13138" t="s">
        <v>1</v>
      </c>
      <c r="C13138">
        <v>1131.8900000000001</v>
      </c>
      <c r="D13138">
        <v>592.48</v>
      </c>
      <c r="E13138">
        <v>539.41</v>
      </c>
      <c r="F13138">
        <v>566.46</v>
      </c>
      <c r="G13138">
        <v>448.84</v>
      </c>
      <c r="H13138">
        <v>851.33</v>
      </c>
      <c r="I13138">
        <v>0.11</v>
      </c>
      <c r="J13138">
        <v>1.61</v>
      </c>
      <c r="K13138">
        <v>4.49</v>
      </c>
    </row>
    <row r="13139" spans="1:11" x14ac:dyDescent="0.25">
      <c r="A13139" s="1">
        <v>43586</v>
      </c>
      <c r="B13139" t="s">
        <v>126</v>
      </c>
      <c r="C13139">
        <v>1137.6500000000001</v>
      </c>
      <c r="D13139">
        <v>636.13</v>
      </c>
      <c r="E13139">
        <v>501.52</v>
      </c>
      <c r="F13139">
        <v>566.91</v>
      </c>
      <c r="G13139">
        <v>470.15</v>
      </c>
      <c r="H13139">
        <v>808.62</v>
      </c>
      <c r="I13139">
        <v>0.23</v>
      </c>
      <c r="J13139">
        <v>1.4</v>
      </c>
      <c r="K13139">
        <v>6.11</v>
      </c>
    </row>
    <row r="13140" spans="1:11" x14ac:dyDescent="0.25">
      <c r="A13140" s="1">
        <v>43586</v>
      </c>
      <c r="B13140" t="s">
        <v>127</v>
      </c>
      <c r="C13140">
        <v>1052.9000000000001</v>
      </c>
      <c r="D13140">
        <v>578.25</v>
      </c>
      <c r="E13140">
        <v>474.65</v>
      </c>
      <c r="F13140">
        <v>568.78</v>
      </c>
      <c r="G13140">
        <v>446.14</v>
      </c>
      <c r="H13140">
        <v>918.06</v>
      </c>
      <c r="I13140">
        <v>0.23</v>
      </c>
      <c r="J13140">
        <v>1.5</v>
      </c>
      <c r="K13140">
        <v>4.3600000000000003</v>
      </c>
    </row>
    <row r="13141" spans="1:11" x14ac:dyDescent="0.25">
      <c r="A13141" s="1">
        <v>43586</v>
      </c>
      <c r="B13141" t="s">
        <v>113</v>
      </c>
      <c r="C13141">
        <v>1181.1199999999999</v>
      </c>
      <c r="D13141">
        <v>586.86</v>
      </c>
      <c r="E13141">
        <v>594.26</v>
      </c>
      <c r="F13141">
        <v>565.44000000000005</v>
      </c>
      <c r="G13141">
        <v>445.37</v>
      </c>
      <c r="H13141">
        <v>829.62</v>
      </c>
      <c r="I13141">
        <v>0.03</v>
      </c>
      <c r="J13141">
        <v>1.97</v>
      </c>
      <c r="K13141">
        <v>4.21</v>
      </c>
    </row>
    <row r="13142" spans="1:11" x14ac:dyDescent="0.25">
      <c r="A13142" s="1">
        <v>43586</v>
      </c>
      <c r="B13142" t="s">
        <v>128</v>
      </c>
      <c r="C13142">
        <v>1177.8499999999999</v>
      </c>
      <c r="D13142">
        <v>588.80999999999995</v>
      </c>
      <c r="E13142">
        <v>589.04</v>
      </c>
      <c r="F13142">
        <v>563.25</v>
      </c>
      <c r="G13142">
        <v>437.08</v>
      </c>
      <c r="H13142">
        <v>861.56</v>
      </c>
      <c r="I13142">
        <v>0.16</v>
      </c>
      <c r="J13142">
        <v>1.76</v>
      </c>
      <c r="K13142">
        <v>5.41</v>
      </c>
    </row>
    <row r="13143" spans="1:11" x14ac:dyDescent="0.25">
      <c r="A13143" s="1">
        <v>43586</v>
      </c>
      <c r="B13143" t="s">
        <v>129</v>
      </c>
      <c r="C13143">
        <v>1130.22</v>
      </c>
      <c r="D13143">
        <v>626.38</v>
      </c>
      <c r="E13143">
        <v>503.84</v>
      </c>
      <c r="F13143">
        <v>577.02</v>
      </c>
      <c r="G13143">
        <v>477.23</v>
      </c>
      <c r="H13143">
        <v>831.82</v>
      </c>
      <c r="I13143">
        <v>-0.13</v>
      </c>
      <c r="J13143">
        <v>0.53</v>
      </c>
      <c r="K13143">
        <v>3.53</v>
      </c>
    </row>
    <row r="13144" spans="1:11" x14ac:dyDescent="0.25">
      <c r="A13144" s="1">
        <v>43586</v>
      </c>
      <c r="B13144" t="s">
        <v>130</v>
      </c>
      <c r="C13144">
        <v>1162.29</v>
      </c>
      <c r="D13144">
        <v>646.42999999999995</v>
      </c>
      <c r="E13144">
        <v>515.86</v>
      </c>
      <c r="F13144">
        <v>648.05999999999995</v>
      </c>
      <c r="G13144">
        <v>492.23</v>
      </c>
      <c r="H13144">
        <v>1178.8699999999999</v>
      </c>
      <c r="I13144">
        <v>-0.37</v>
      </c>
      <c r="J13144">
        <v>0.66</v>
      </c>
      <c r="K13144">
        <v>4.13</v>
      </c>
    </row>
    <row r="13145" spans="1:11" x14ac:dyDescent="0.25">
      <c r="A13145" s="1">
        <v>43586</v>
      </c>
      <c r="B13145" t="s">
        <v>131</v>
      </c>
      <c r="C13145">
        <v>1247.92</v>
      </c>
      <c r="D13145">
        <v>701.72</v>
      </c>
      <c r="E13145">
        <v>546.20000000000005</v>
      </c>
      <c r="F13145">
        <v>662.43</v>
      </c>
      <c r="G13145">
        <v>509.79</v>
      </c>
      <c r="H13145">
        <v>1124.82</v>
      </c>
      <c r="I13145">
        <v>0.56000000000000005</v>
      </c>
      <c r="J13145">
        <v>1.1499999999999999</v>
      </c>
      <c r="K13145">
        <v>6.16</v>
      </c>
    </row>
    <row r="13146" spans="1:11" x14ac:dyDescent="0.25">
      <c r="A13146" s="1">
        <v>43586</v>
      </c>
      <c r="B13146" t="s">
        <v>132</v>
      </c>
      <c r="C13146">
        <v>1100.53</v>
      </c>
      <c r="D13146">
        <v>610.63</v>
      </c>
      <c r="E13146">
        <v>489.9</v>
      </c>
      <c r="F13146">
        <v>538.9</v>
      </c>
      <c r="G13146">
        <v>450.85</v>
      </c>
      <c r="H13146">
        <v>738.74</v>
      </c>
      <c r="I13146">
        <v>0.35</v>
      </c>
      <c r="J13146">
        <v>1.51</v>
      </c>
      <c r="K13146">
        <v>6.1</v>
      </c>
    </row>
    <row r="13147" spans="1:11" x14ac:dyDescent="0.25">
      <c r="A13147" s="1">
        <v>43586</v>
      </c>
      <c r="B13147" t="s">
        <v>133</v>
      </c>
      <c r="C13147">
        <v>1188.99</v>
      </c>
      <c r="D13147">
        <v>608.13</v>
      </c>
      <c r="E13147">
        <v>580.86</v>
      </c>
      <c r="F13147">
        <v>493.74</v>
      </c>
      <c r="G13147">
        <v>400.25</v>
      </c>
      <c r="H13147">
        <v>709.74</v>
      </c>
      <c r="I13147">
        <v>0.42</v>
      </c>
      <c r="J13147">
        <v>1.24</v>
      </c>
      <c r="K13147">
        <v>5.62</v>
      </c>
    </row>
    <row r="13148" spans="1:11" x14ac:dyDescent="0.25">
      <c r="A13148" s="1">
        <v>43586</v>
      </c>
      <c r="B13148" t="s">
        <v>134</v>
      </c>
      <c r="C13148">
        <v>1131.3599999999999</v>
      </c>
      <c r="D13148">
        <v>643.64</v>
      </c>
      <c r="E13148">
        <v>487.72</v>
      </c>
      <c r="F13148">
        <v>542.28</v>
      </c>
      <c r="G13148">
        <v>479.14</v>
      </c>
      <c r="H13148">
        <v>678.51</v>
      </c>
      <c r="I13148">
        <v>0.17</v>
      </c>
      <c r="J13148">
        <v>1.63</v>
      </c>
      <c r="K13148">
        <v>7.06</v>
      </c>
    </row>
    <row r="13149" spans="1:11" x14ac:dyDescent="0.25">
      <c r="A13149" s="1">
        <v>43586</v>
      </c>
      <c r="B13149" t="s">
        <v>135</v>
      </c>
      <c r="C13149">
        <v>1111.58</v>
      </c>
      <c r="D13149">
        <v>616.20000000000005</v>
      </c>
      <c r="E13149">
        <v>495.38</v>
      </c>
      <c r="F13149">
        <v>539.98</v>
      </c>
      <c r="G13149">
        <v>424.16</v>
      </c>
      <c r="H13149">
        <v>857.9</v>
      </c>
      <c r="I13149">
        <v>0.46</v>
      </c>
      <c r="J13149">
        <v>2.11</v>
      </c>
      <c r="K13149">
        <v>5.6</v>
      </c>
    </row>
    <row r="13150" spans="1:11" x14ac:dyDescent="0.25">
      <c r="A13150" s="1">
        <v>43586</v>
      </c>
      <c r="B13150" t="s">
        <v>136</v>
      </c>
      <c r="C13150">
        <v>1162.5</v>
      </c>
      <c r="D13150">
        <v>639.09</v>
      </c>
      <c r="E13150">
        <v>523.41</v>
      </c>
      <c r="F13150">
        <v>611.27</v>
      </c>
      <c r="G13150">
        <v>500.04</v>
      </c>
      <c r="H13150">
        <v>940.37</v>
      </c>
      <c r="I13150">
        <v>0.12</v>
      </c>
      <c r="J13150">
        <v>0.11</v>
      </c>
      <c r="K13150">
        <v>3.45</v>
      </c>
    </row>
    <row r="13151" spans="1:11" x14ac:dyDescent="0.25">
      <c r="A13151" s="1">
        <v>43586</v>
      </c>
      <c r="B13151" t="s">
        <v>137</v>
      </c>
      <c r="C13151">
        <v>1098.45</v>
      </c>
      <c r="D13151">
        <v>609.19000000000005</v>
      </c>
      <c r="E13151">
        <v>489.26</v>
      </c>
      <c r="F13151">
        <v>578.66999999999996</v>
      </c>
      <c r="G13151">
        <v>419.3</v>
      </c>
      <c r="H13151">
        <v>1211.3</v>
      </c>
      <c r="I13151">
        <v>0.19</v>
      </c>
      <c r="J13151">
        <v>2.88</v>
      </c>
      <c r="K13151">
        <v>6.54</v>
      </c>
    </row>
    <row r="13152" spans="1:11" x14ac:dyDescent="0.25">
      <c r="A13152" s="1">
        <v>43586</v>
      </c>
      <c r="B13152" t="s">
        <v>138</v>
      </c>
      <c r="C13152">
        <v>1084.04</v>
      </c>
      <c r="D13152">
        <v>613.64</v>
      </c>
      <c r="E13152">
        <v>470.4</v>
      </c>
      <c r="F13152">
        <v>720.38</v>
      </c>
      <c r="G13152">
        <v>555.87</v>
      </c>
      <c r="H13152">
        <v>1238.93</v>
      </c>
      <c r="I13152">
        <v>0.38</v>
      </c>
      <c r="J13152">
        <v>2.74</v>
      </c>
      <c r="K13152">
        <v>3.82</v>
      </c>
    </row>
    <row r="13153" spans="1:11" x14ac:dyDescent="0.25">
      <c r="A13153" s="1">
        <v>43586</v>
      </c>
      <c r="B13153" t="s">
        <v>139</v>
      </c>
      <c r="C13153">
        <v>1040.82</v>
      </c>
      <c r="D13153">
        <v>596.45000000000005</v>
      </c>
      <c r="E13153">
        <v>444.37</v>
      </c>
      <c r="F13153">
        <v>601.14</v>
      </c>
      <c r="G13153">
        <v>480.2</v>
      </c>
      <c r="H13153">
        <v>1006.32</v>
      </c>
      <c r="I13153">
        <v>0.23</v>
      </c>
      <c r="J13153">
        <v>0.52</v>
      </c>
      <c r="K13153">
        <v>2.5</v>
      </c>
    </row>
    <row r="13154" spans="1:11" x14ac:dyDescent="0.25">
      <c r="A13154" s="1">
        <v>43586</v>
      </c>
      <c r="B13154" t="s">
        <v>140</v>
      </c>
      <c r="C13154">
        <v>1039.3800000000001</v>
      </c>
      <c r="D13154">
        <v>578.07000000000005</v>
      </c>
      <c r="E13154">
        <v>461.31</v>
      </c>
      <c r="F13154">
        <v>523.91999999999996</v>
      </c>
      <c r="G13154">
        <v>408.33</v>
      </c>
      <c r="H13154">
        <v>858.41</v>
      </c>
      <c r="I13154">
        <v>0.47</v>
      </c>
      <c r="J13154">
        <v>1.43</v>
      </c>
      <c r="K13154">
        <v>3.49</v>
      </c>
    </row>
    <row r="13155" spans="1:11" x14ac:dyDescent="0.25">
      <c r="A13155" s="1">
        <v>43586</v>
      </c>
      <c r="B13155" t="s">
        <v>141</v>
      </c>
      <c r="C13155">
        <v>1093.31</v>
      </c>
      <c r="D13155">
        <v>616.79</v>
      </c>
      <c r="E13155">
        <v>476.52</v>
      </c>
      <c r="F13155">
        <v>604.66</v>
      </c>
      <c r="G13155">
        <v>490.46</v>
      </c>
      <c r="H13155">
        <v>930.52</v>
      </c>
      <c r="I13155">
        <v>0.28000000000000003</v>
      </c>
      <c r="J13155">
        <v>0.76</v>
      </c>
      <c r="K13155">
        <v>4.6100000000000003</v>
      </c>
    </row>
    <row r="13156" spans="1:11" x14ac:dyDescent="0.25">
      <c r="A13156" s="1">
        <v>43586</v>
      </c>
      <c r="B13156" t="s">
        <v>142</v>
      </c>
      <c r="C13156">
        <v>1016.99</v>
      </c>
      <c r="D13156">
        <v>556.14</v>
      </c>
      <c r="E13156">
        <v>460.85</v>
      </c>
      <c r="F13156">
        <v>543.77</v>
      </c>
      <c r="G13156">
        <v>414.58</v>
      </c>
      <c r="H13156">
        <v>920.57</v>
      </c>
      <c r="I13156">
        <v>0.08</v>
      </c>
      <c r="J13156">
        <v>0.34</v>
      </c>
      <c r="K13156">
        <v>2.14</v>
      </c>
    </row>
    <row r="13157" spans="1:11" x14ac:dyDescent="0.25">
      <c r="A13157" s="1">
        <v>43586</v>
      </c>
      <c r="B13157" t="s">
        <v>143</v>
      </c>
      <c r="C13157">
        <v>1032.6400000000001</v>
      </c>
      <c r="D13157">
        <v>580.1</v>
      </c>
      <c r="E13157">
        <v>452.54</v>
      </c>
      <c r="F13157">
        <v>515.99</v>
      </c>
      <c r="G13157">
        <v>429.47</v>
      </c>
      <c r="H13157">
        <v>722.33</v>
      </c>
      <c r="I13157">
        <v>-0.08</v>
      </c>
      <c r="J13157">
        <v>1.02</v>
      </c>
      <c r="K13157">
        <v>3.84</v>
      </c>
    </row>
    <row r="13158" spans="1:11" x14ac:dyDescent="0.25">
      <c r="A13158" s="1">
        <v>43586</v>
      </c>
      <c r="B13158" t="s">
        <v>144</v>
      </c>
      <c r="C13158">
        <v>985.79</v>
      </c>
      <c r="D13158">
        <v>544.48</v>
      </c>
      <c r="E13158">
        <v>441.31</v>
      </c>
      <c r="F13158">
        <v>523.88</v>
      </c>
      <c r="G13158">
        <v>406.52</v>
      </c>
      <c r="H13158">
        <v>887.84</v>
      </c>
      <c r="I13158">
        <v>0.05</v>
      </c>
      <c r="J13158">
        <v>1.7</v>
      </c>
      <c r="K13158">
        <v>4.6500000000000004</v>
      </c>
    </row>
    <row r="13159" spans="1:11" x14ac:dyDescent="0.25">
      <c r="A13159" s="1">
        <v>43586</v>
      </c>
      <c r="B13159" t="s">
        <v>145</v>
      </c>
      <c r="C13159">
        <v>1056.75</v>
      </c>
      <c r="D13159">
        <v>552.57000000000005</v>
      </c>
      <c r="E13159">
        <v>504.18</v>
      </c>
      <c r="F13159">
        <v>559.33000000000004</v>
      </c>
      <c r="G13159">
        <v>446.5</v>
      </c>
      <c r="H13159">
        <v>824.08</v>
      </c>
      <c r="I13159">
        <v>0.33</v>
      </c>
      <c r="J13159">
        <v>2.12</v>
      </c>
      <c r="K13159">
        <v>6</v>
      </c>
    </row>
    <row r="13160" spans="1:11" x14ac:dyDescent="0.25">
      <c r="A13160" s="1">
        <v>43586</v>
      </c>
      <c r="B13160" t="s">
        <v>146</v>
      </c>
      <c r="C13160">
        <v>1081.6300000000001</v>
      </c>
      <c r="D13160">
        <v>568.35</v>
      </c>
      <c r="E13160">
        <v>513.28</v>
      </c>
      <c r="F13160">
        <v>595.23</v>
      </c>
      <c r="G13160">
        <v>477.19</v>
      </c>
      <c r="H13160">
        <v>883.2</v>
      </c>
      <c r="I13160">
        <v>-0.22</v>
      </c>
      <c r="J13160">
        <v>3.84</v>
      </c>
      <c r="K13160">
        <v>6.16</v>
      </c>
    </row>
    <row r="13161" spans="1:11" x14ac:dyDescent="0.25">
      <c r="A13161" s="1">
        <v>43586</v>
      </c>
      <c r="B13161" t="s">
        <v>2</v>
      </c>
      <c r="C13161">
        <v>1021.16</v>
      </c>
      <c r="D13161">
        <v>534.15</v>
      </c>
      <c r="E13161">
        <v>487.01</v>
      </c>
      <c r="F13161">
        <v>566.34</v>
      </c>
      <c r="G13161">
        <v>425.25</v>
      </c>
      <c r="H13161">
        <v>939.18</v>
      </c>
      <c r="I13161">
        <v>0.11</v>
      </c>
      <c r="J13161">
        <v>0.77</v>
      </c>
      <c r="K13161">
        <v>3.52</v>
      </c>
    </row>
    <row r="13162" spans="1:11" x14ac:dyDescent="0.25">
      <c r="A13162" s="1">
        <v>43586</v>
      </c>
      <c r="B13162" t="s">
        <v>147</v>
      </c>
      <c r="C13162">
        <v>1249.17</v>
      </c>
      <c r="D13162">
        <v>614.05999999999995</v>
      </c>
      <c r="E13162">
        <v>635.11</v>
      </c>
      <c r="F13162">
        <v>569.28</v>
      </c>
      <c r="G13162">
        <v>432.81</v>
      </c>
      <c r="H13162">
        <v>868.41</v>
      </c>
      <c r="I13162">
        <v>0</v>
      </c>
      <c r="J13162">
        <v>1.97</v>
      </c>
      <c r="K13162">
        <v>4.3899999999999997</v>
      </c>
    </row>
    <row r="13163" spans="1:11" x14ac:dyDescent="0.25">
      <c r="A13163" s="1">
        <v>43586</v>
      </c>
      <c r="B13163" t="s">
        <v>148</v>
      </c>
      <c r="C13163">
        <v>1226.52</v>
      </c>
      <c r="D13163">
        <v>591.38</v>
      </c>
      <c r="E13163">
        <v>635.14</v>
      </c>
      <c r="F13163">
        <v>554.02</v>
      </c>
      <c r="G13163">
        <v>435.01</v>
      </c>
      <c r="H13163">
        <v>803.85</v>
      </c>
      <c r="I13163">
        <v>0.18</v>
      </c>
      <c r="J13163">
        <v>1.1000000000000001</v>
      </c>
      <c r="K13163">
        <v>3.13</v>
      </c>
    </row>
    <row r="13164" spans="1:11" x14ac:dyDescent="0.25">
      <c r="A13164" s="1">
        <v>43586</v>
      </c>
      <c r="B13164" t="s">
        <v>149</v>
      </c>
      <c r="C13164">
        <v>1151.43</v>
      </c>
      <c r="D13164">
        <v>553.05999999999995</v>
      </c>
      <c r="E13164">
        <v>598.37</v>
      </c>
      <c r="F13164">
        <v>550.6</v>
      </c>
      <c r="G13164">
        <v>432.62</v>
      </c>
      <c r="H13164">
        <v>797.41</v>
      </c>
      <c r="I13164">
        <v>0.02</v>
      </c>
      <c r="J13164">
        <v>1.73</v>
      </c>
      <c r="K13164">
        <v>5.55</v>
      </c>
    </row>
    <row r="13165" spans="1:11" x14ac:dyDescent="0.25">
      <c r="A13165" s="1">
        <v>43586</v>
      </c>
      <c r="B13165" t="s">
        <v>150</v>
      </c>
      <c r="C13165">
        <v>1274.6500000000001</v>
      </c>
      <c r="D13165">
        <v>616.4</v>
      </c>
      <c r="E13165">
        <v>658.25</v>
      </c>
      <c r="F13165">
        <v>690.42</v>
      </c>
      <c r="G13165">
        <v>511.7</v>
      </c>
      <c r="H13165">
        <v>1094.8900000000001</v>
      </c>
      <c r="I13165">
        <v>0.39</v>
      </c>
      <c r="J13165">
        <v>2.14</v>
      </c>
      <c r="K13165">
        <v>5.32</v>
      </c>
    </row>
    <row r="13166" spans="1:11" x14ac:dyDescent="0.25">
      <c r="A13166" s="1">
        <v>43586</v>
      </c>
      <c r="B13166" t="s">
        <v>151</v>
      </c>
      <c r="C13166">
        <v>1128.8900000000001</v>
      </c>
      <c r="D13166">
        <v>622.23</v>
      </c>
      <c r="E13166">
        <v>506.66</v>
      </c>
      <c r="F13166">
        <v>512.4</v>
      </c>
      <c r="G13166">
        <v>401.9</v>
      </c>
      <c r="H13166">
        <v>820.32</v>
      </c>
      <c r="I13166">
        <v>0.15</v>
      </c>
      <c r="J13166">
        <v>1.43</v>
      </c>
      <c r="K13166">
        <v>5.27</v>
      </c>
    </row>
    <row r="13167" spans="1:11" x14ac:dyDescent="0.25">
      <c r="A13167" s="1">
        <v>43586</v>
      </c>
      <c r="B13167" t="s">
        <v>152</v>
      </c>
      <c r="C13167">
        <v>1085.94</v>
      </c>
      <c r="D13167">
        <v>599.85</v>
      </c>
      <c r="E13167">
        <v>486.09</v>
      </c>
      <c r="F13167">
        <v>510.7</v>
      </c>
      <c r="G13167">
        <v>415.21</v>
      </c>
      <c r="H13167">
        <v>748</v>
      </c>
      <c r="I13167">
        <v>-0.14000000000000001</v>
      </c>
      <c r="J13167">
        <v>-0.61</v>
      </c>
      <c r="K13167">
        <v>2.2799999999999998</v>
      </c>
    </row>
    <row r="13168" spans="1:11" x14ac:dyDescent="0.25">
      <c r="A13168" s="1">
        <v>43586</v>
      </c>
      <c r="B13168" t="s">
        <v>153</v>
      </c>
      <c r="C13168">
        <v>1134.81</v>
      </c>
      <c r="D13168">
        <v>614.23</v>
      </c>
      <c r="E13168">
        <v>520.58000000000004</v>
      </c>
      <c r="F13168">
        <v>647.44000000000005</v>
      </c>
      <c r="G13168">
        <v>537.03</v>
      </c>
      <c r="H13168">
        <v>892.39</v>
      </c>
      <c r="I13168">
        <v>-0.17</v>
      </c>
      <c r="J13168">
        <v>0.76</v>
      </c>
      <c r="K13168">
        <v>5.32</v>
      </c>
    </row>
    <row r="13169" spans="1:11" x14ac:dyDescent="0.25">
      <c r="A13169" s="1">
        <v>43586</v>
      </c>
      <c r="B13169" t="s">
        <v>154</v>
      </c>
      <c r="C13169">
        <v>1103.8399999999999</v>
      </c>
      <c r="D13169">
        <v>612.76</v>
      </c>
      <c r="E13169">
        <v>491.08</v>
      </c>
      <c r="F13169">
        <v>583.11</v>
      </c>
      <c r="G13169">
        <v>474.01</v>
      </c>
      <c r="H13169">
        <v>892.06</v>
      </c>
      <c r="I13169">
        <v>-0.1</v>
      </c>
      <c r="J13169">
        <v>0.65</v>
      </c>
      <c r="K13169">
        <v>2.0699999999999998</v>
      </c>
    </row>
    <row r="13170" spans="1:11" x14ac:dyDescent="0.25">
      <c r="A13170" s="1">
        <v>43586</v>
      </c>
      <c r="B13170" t="s">
        <v>155</v>
      </c>
      <c r="C13170">
        <v>1191.29</v>
      </c>
      <c r="D13170">
        <v>679.86</v>
      </c>
      <c r="E13170">
        <v>511.43</v>
      </c>
      <c r="F13170">
        <v>526.1</v>
      </c>
      <c r="G13170">
        <v>450.79</v>
      </c>
      <c r="H13170">
        <v>718.11</v>
      </c>
      <c r="I13170">
        <v>-0.11</v>
      </c>
      <c r="J13170">
        <v>0.78</v>
      </c>
      <c r="K13170">
        <v>3.98</v>
      </c>
    </row>
    <row r="13171" spans="1:11" x14ac:dyDescent="0.25">
      <c r="A13171" s="1">
        <v>43617</v>
      </c>
      <c r="B13171" t="s">
        <v>1</v>
      </c>
      <c r="C13171">
        <v>1135.8800000000001</v>
      </c>
      <c r="D13171">
        <v>595.15</v>
      </c>
      <c r="E13171">
        <v>540.73</v>
      </c>
      <c r="F13171">
        <v>568.44000000000005</v>
      </c>
      <c r="G13171">
        <v>450.86</v>
      </c>
      <c r="H13171">
        <v>853.37</v>
      </c>
      <c r="I13171">
        <v>0.35</v>
      </c>
      <c r="J13171">
        <v>1.97</v>
      </c>
      <c r="K13171">
        <v>4.25</v>
      </c>
    </row>
    <row r="13172" spans="1:11" x14ac:dyDescent="0.25">
      <c r="A13172" s="1">
        <v>43617</v>
      </c>
      <c r="B13172" t="s">
        <v>126</v>
      </c>
      <c r="C13172">
        <v>1143.81</v>
      </c>
      <c r="D13172">
        <v>640.52</v>
      </c>
      <c r="E13172">
        <v>503.29</v>
      </c>
      <c r="F13172">
        <v>569.97</v>
      </c>
      <c r="G13172">
        <v>473.39</v>
      </c>
      <c r="H13172">
        <v>811.45</v>
      </c>
      <c r="I13172">
        <v>0.54</v>
      </c>
      <c r="J13172">
        <v>1.94</v>
      </c>
      <c r="K13172">
        <v>6.42</v>
      </c>
    </row>
    <row r="13173" spans="1:11" x14ac:dyDescent="0.25">
      <c r="A13173" s="1">
        <v>43617</v>
      </c>
      <c r="B13173" t="s">
        <v>127</v>
      </c>
      <c r="C13173">
        <v>1058.57</v>
      </c>
      <c r="D13173">
        <v>579.98</v>
      </c>
      <c r="E13173">
        <v>478.59</v>
      </c>
      <c r="F13173">
        <v>571.85</v>
      </c>
      <c r="G13173">
        <v>447.48</v>
      </c>
      <c r="H13173">
        <v>925.68</v>
      </c>
      <c r="I13173">
        <v>0.54</v>
      </c>
      <c r="J13173">
        <v>2.0499999999999998</v>
      </c>
      <c r="K13173">
        <v>4.3</v>
      </c>
    </row>
    <row r="13174" spans="1:11" x14ac:dyDescent="0.25">
      <c r="A13174" s="1">
        <v>43617</v>
      </c>
      <c r="B13174" t="s">
        <v>113</v>
      </c>
      <c r="C13174">
        <v>1183.2</v>
      </c>
      <c r="D13174">
        <v>589.04</v>
      </c>
      <c r="E13174">
        <v>594.16</v>
      </c>
      <c r="F13174">
        <v>566.46</v>
      </c>
      <c r="G13174">
        <v>447.02</v>
      </c>
      <c r="H13174">
        <v>829.45</v>
      </c>
      <c r="I13174">
        <v>0.18</v>
      </c>
      <c r="J13174">
        <v>2.16</v>
      </c>
      <c r="K13174">
        <v>3.74</v>
      </c>
    </row>
    <row r="13175" spans="1:11" x14ac:dyDescent="0.25">
      <c r="A13175" s="1">
        <v>43617</v>
      </c>
      <c r="B13175" t="s">
        <v>128</v>
      </c>
      <c r="C13175">
        <v>1182.7</v>
      </c>
      <c r="D13175">
        <v>593.41</v>
      </c>
      <c r="E13175">
        <v>589.29</v>
      </c>
      <c r="F13175">
        <v>565.55999999999995</v>
      </c>
      <c r="G13175">
        <v>440.49</v>
      </c>
      <c r="H13175">
        <v>861.9</v>
      </c>
      <c r="I13175">
        <v>0.41</v>
      </c>
      <c r="J13175">
        <v>2.1800000000000002</v>
      </c>
      <c r="K13175">
        <v>4.91</v>
      </c>
    </row>
    <row r="13176" spans="1:11" x14ac:dyDescent="0.25">
      <c r="A13176" s="1">
        <v>43617</v>
      </c>
      <c r="B13176" t="s">
        <v>129</v>
      </c>
      <c r="C13176">
        <v>1132.97</v>
      </c>
      <c r="D13176">
        <v>629.88</v>
      </c>
      <c r="E13176">
        <v>503.09</v>
      </c>
      <c r="F13176">
        <v>578.4</v>
      </c>
      <c r="G13176">
        <v>479.9</v>
      </c>
      <c r="H13176">
        <v>830.57</v>
      </c>
      <c r="I13176">
        <v>0.24</v>
      </c>
      <c r="J13176">
        <v>0.77</v>
      </c>
      <c r="K13176">
        <v>3.5</v>
      </c>
    </row>
    <row r="13177" spans="1:11" x14ac:dyDescent="0.25">
      <c r="A13177" s="1">
        <v>43617</v>
      </c>
      <c r="B13177" t="s">
        <v>130</v>
      </c>
      <c r="C13177">
        <v>1178.6400000000001</v>
      </c>
      <c r="D13177">
        <v>662.78</v>
      </c>
      <c r="E13177">
        <v>515.86</v>
      </c>
      <c r="F13177">
        <v>657.19</v>
      </c>
      <c r="G13177">
        <v>504.69</v>
      </c>
      <c r="H13177">
        <v>1178.8699999999999</v>
      </c>
      <c r="I13177">
        <v>1.41</v>
      </c>
      <c r="J13177">
        <v>2.08</v>
      </c>
      <c r="K13177">
        <v>4.92</v>
      </c>
    </row>
    <row r="13178" spans="1:11" x14ac:dyDescent="0.25">
      <c r="A13178" s="1">
        <v>43617</v>
      </c>
      <c r="B13178" t="s">
        <v>131</v>
      </c>
      <c r="C13178">
        <v>1267.6199999999999</v>
      </c>
      <c r="D13178">
        <v>693.8</v>
      </c>
      <c r="E13178">
        <v>573.82000000000005</v>
      </c>
      <c r="F13178">
        <v>672.89</v>
      </c>
      <c r="G13178">
        <v>504.03</v>
      </c>
      <c r="H13178">
        <v>1181.73</v>
      </c>
      <c r="I13178">
        <v>1.58</v>
      </c>
      <c r="J13178">
        <v>2.75</v>
      </c>
      <c r="K13178">
        <v>7.91</v>
      </c>
    </row>
    <row r="13179" spans="1:11" x14ac:dyDescent="0.25">
      <c r="A13179" s="1">
        <v>43617</v>
      </c>
      <c r="B13179" t="s">
        <v>132</v>
      </c>
      <c r="C13179">
        <v>1105.74</v>
      </c>
      <c r="D13179">
        <v>615.95000000000005</v>
      </c>
      <c r="E13179">
        <v>489.79</v>
      </c>
      <c r="F13179">
        <v>541.42999999999995</v>
      </c>
      <c r="G13179">
        <v>454.77</v>
      </c>
      <c r="H13179">
        <v>738.59</v>
      </c>
      <c r="I13179">
        <v>0.47</v>
      </c>
      <c r="J13179">
        <v>1.99</v>
      </c>
      <c r="K13179">
        <v>6.71</v>
      </c>
    </row>
    <row r="13180" spans="1:11" x14ac:dyDescent="0.25">
      <c r="A13180" s="1">
        <v>43617</v>
      </c>
      <c r="B13180" t="s">
        <v>133</v>
      </c>
      <c r="C13180">
        <v>1198.02</v>
      </c>
      <c r="D13180">
        <v>617.16</v>
      </c>
      <c r="E13180">
        <v>580.86</v>
      </c>
      <c r="F13180">
        <v>497.49</v>
      </c>
      <c r="G13180">
        <v>406.22</v>
      </c>
      <c r="H13180">
        <v>709.74</v>
      </c>
      <c r="I13180">
        <v>0.76</v>
      </c>
      <c r="J13180">
        <v>2.0099999999999998</v>
      </c>
      <c r="K13180">
        <v>5.89</v>
      </c>
    </row>
    <row r="13181" spans="1:11" x14ac:dyDescent="0.25">
      <c r="A13181" s="1">
        <v>43617</v>
      </c>
      <c r="B13181" t="s">
        <v>134</v>
      </c>
      <c r="C13181">
        <v>1134.8</v>
      </c>
      <c r="D13181">
        <v>647.24</v>
      </c>
      <c r="E13181">
        <v>487.56</v>
      </c>
      <c r="F13181">
        <v>543.91</v>
      </c>
      <c r="G13181">
        <v>481.82</v>
      </c>
      <c r="H13181">
        <v>678.31</v>
      </c>
      <c r="I13181">
        <v>0.3</v>
      </c>
      <c r="J13181">
        <v>1.93</v>
      </c>
      <c r="K13181">
        <v>7.02</v>
      </c>
    </row>
    <row r="13182" spans="1:11" x14ac:dyDescent="0.25">
      <c r="A13182" s="1">
        <v>43617</v>
      </c>
      <c r="B13182" t="s">
        <v>135</v>
      </c>
      <c r="C13182">
        <v>1117.4100000000001</v>
      </c>
      <c r="D13182">
        <v>622.22</v>
      </c>
      <c r="E13182">
        <v>495.19</v>
      </c>
      <c r="F13182">
        <v>542.79</v>
      </c>
      <c r="G13182">
        <v>428.32</v>
      </c>
      <c r="H13182">
        <v>857.56</v>
      </c>
      <c r="I13182">
        <v>0.52</v>
      </c>
      <c r="J13182">
        <v>2.65</v>
      </c>
      <c r="K13182">
        <v>5.1100000000000003</v>
      </c>
    </row>
    <row r="13183" spans="1:11" x14ac:dyDescent="0.25">
      <c r="A13183" s="1">
        <v>43617</v>
      </c>
      <c r="B13183" t="s">
        <v>136</v>
      </c>
      <c r="C13183">
        <v>1164.18</v>
      </c>
      <c r="D13183">
        <v>640.96</v>
      </c>
      <c r="E13183">
        <v>523.22</v>
      </c>
      <c r="F13183">
        <v>612.13</v>
      </c>
      <c r="G13183">
        <v>501.49</v>
      </c>
      <c r="H13183">
        <v>939.99</v>
      </c>
      <c r="I13183">
        <v>0.14000000000000001</v>
      </c>
      <c r="J13183">
        <v>0.25</v>
      </c>
      <c r="K13183">
        <v>3.62</v>
      </c>
    </row>
    <row r="13184" spans="1:11" x14ac:dyDescent="0.25">
      <c r="A13184" s="1">
        <v>43617</v>
      </c>
      <c r="B13184" t="s">
        <v>137</v>
      </c>
      <c r="C13184">
        <v>1104.52</v>
      </c>
      <c r="D13184">
        <v>615.41999999999996</v>
      </c>
      <c r="E13184">
        <v>489.1</v>
      </c>
      <c r="F13184">
        <v>581.85</v>
      </c>
      <c r="G13184">
        <v>423.58</v>
      </c>
      <c r="H13184">
        <v>1210.94</v>
      </c>
      <c r="I13184">
        <v>0.55000000000000004</v>
      </c>
      <c r="J13184">
        <v>3.45</v>
      </c>
      <c r="K13184">
        <v>7.15</v>
      </c>
    </row>
    <row r="13185" spans="1:11" x14ac:dyDescent="0.25">
      <c r="A13185" s="1">
        <v>43617</v>
      </c>
      <c r="B13185" t="s">
        <v>138</v>
      </c>
      <c r="C13185">
        <v>1084.6400000000001</v>
      </c>
      <c r="D13185">
        <v>614.42999999999995</v>
      </c>
      <c r="E13185">
        <v>470.21</v>
      </c>
      <c r="F13185">
        <v>720.81</v>
      </c>
      <c r="G13185">
        <v>556.6</v>
      </c>
      <c r="H13185">
        <v>1238.44</v>
      </c>
      <c r="I13185">
        <v>0.06</v>
      </c>
      <c r="J13185">
        <v>2.8</v>
      </c>
      <c r="K13185">
        <v>3.86</v>
      </c>
    </row>
    <row r="13186" spans="1:11" x14ac:dyDescent="0.25">
      <c r="A13186" s="1">
        <v>43617</v>
      </c>
      <c r="B13186" t="s">
        <v>139</v>
      </c>
      <c r="C13186">
        <v>1037.82</v>
      </c>
      <c r="D13186">
        <v>592.30999999999995</v>
      </c>
      <c r="E13186">
        <v>445.51</v>
      </c>
      <c r="F13186">
        <v>599.4</v>
      </c>
      <c r="G13186">
        <v>476.89</v>
      </c>
      <c r="H13186">
        <v>1008.94</v>
      </c>
      <c r="I13186">
        <v>-0.28999999999999998</v>
      </c>
      <c r="J13186">
        <v>0.23</v>
      </c>
      <c r="K13186">
        <v>2.11</v>
      </c>
    </row>
    <row r="13187" spans="1:11" x14ac:dyDescent="0.25">
      <c r="A13187" s="1">
        <v>43617</v>
      </c>
      <c r="B13187" t="s">
        <v>140</v>
      </c>
      <c r="C13187">
        <v>1040.56</v>
      </c>
      <c r="D13187">
        <v>579.39</v>
      </c>
      <c r="E13187">
        <v>461.17</v>
      </c>
      <c r="F13187">
        <v>524.5</v>
      </c>
      <c r="G13187">
        <v>409.27</v>
      </c>
      <c r="H13187">
        <v>858.15</v>
      </c>
      <c r="I13187">
        <v>0.11</v>
      </c>
      <c r="J13187">
        <v>1.54</v>
      </c>
      <c r="K13187">
        <v>3.56</v>
      </c>
    </row>
    <row r="13188" spans="1:11" x14ac:dyDescent="0.25">
      <c r="A13188" s="1">
        <v>43617</v>
      </c>
      <c r="B13188" t="s">
        <v>141</v>
      </c>
      <c r="C13188">
        <v>1094.55</v>
      </c>
      <c r="D13188">
        <v>619.30999999999995</v>
      </c>
      <c r="E13188">
        <v>475.24</v>
      </c>
      <c r="F13188">
        <v>605.32000000000005</v>
      </c>
      <c r="G13188">
        <v>492.47</v>
      </c>
      <c r="H13188">
        <v>928.01</v>
      </c>
      <c r="I13188">
        <v>0.11</v>
      </c>
      <c r="J13188">
        <v>0.87</v>
      </c>
      <c r="K13188">
        <v>4.05</v>
      </c>
    </row>
    <row r="13189" spans="1:11" x14ac:dyDescent="0.25">
      <c r="A13189" s="1">
        <v>43617</v>
      </c>
      <c r="B13189" t="s">
        <v>142</v>
      </c>
      <c r="C13189">
        <v>1041.0899999999999</v>
      </c>
      <c r="D13189">
        <v>557.44000000000005</v>
      </c>
      <c r="E13189">
        <v>483.65</v>
      </c>
      <c r="F13189">
        <v>556.66</v>
      </c>
      <c r="G13189">
        <v>415.53</v>
      </c>
      <c r="H13189">
        <v>966.13</v>
      </c>
      <c r="I13189">
        <v>2.37</v>
      </c>
      <c r="J13189">
        <v>2.72</v>
      </c>
      <c r="K13189">
        <v>3.23</v>
      </c>
    </row>
    <row r="13190" spans="1:11" x14ac:dyDescent="0.25">
      <c r="A13190" s="1">
        <v>43617</v>
      </c>
      <c r="B13190" t="s">
        <v>143</v>
      </c>
      <c r="C13190">
        <v>1030.1600000000001</v>
      </c>
      <c r="D13190">
        <v>577.72</v>
      </c>
      <c r="E13190">
        <v>452.44</v>
      </c>
      <c r="F13190">
        <v>514.75</v>
      </c>
      <c r="G13190">
        <v>427.71</v>
      </c>
      <c r="H13190">
        <v>722.18</v>
      </c>
      <c r="I13190">
        <v>-0.24</v>
      </c>
      <c r="J13190">
        <v>0.78</v>
      </c>
      <c r="K13190">
        <v>3.68</v>
      </c>
    </row>
    <row r="13191" spans="1:11" x14ac:dyDescent="0.25">
      <c r="A13191" s="1">
        <v>43617</v>
      </c>
      <c r="B13191" t="s">
        <v>144</v>
      </c>
      <c r="C13191">
        <v>983.96</v>
      </c>
      <c r="D13191">
        <v>542.65</v>
      </c>
      <c r="E13191">
        <v>441.31</v>
      </c>
      <c r="F13191">
        <v>522.89</v>
      </c>
      <c r="G13191">
        <v>405.13</v>
      </c>
      <c r="H13191">
        <v>887.84</v>
      </c>
      <c r="I13191">
        <v>-0.19</v>
      </c>
      <c r="J13191">
        <v>1.51</v>
      </c>
      <c r="K13191">
        <v>4.18</v>
      </c>
    </row>
    <row r="13192" spans="1:11" x14ac:dyDescent="0.25">
      <c r="A13192" s="1">
        <v>43617</v>
      </c>
      <c r="B13192" t="s">
        <v>145</v>
      </c>
      <c r="C13192">
        <v>1061.17</v>
      </c>
      <c r="D13192">
        <v>556.99</v>
      </c>
      <c r="E13192">
        <v>504.18</v>
      </c>
      <c r="F13192">
        <v>561.67999999999995</v>
      </c>
      <c r="G13192">
        <v>450.07</v>
      </c>
      <c r="H13192">
        <v>824.08</v>
      </c>
      <c r="I13192">
        <v>0.42</v>
      </c>
      <c r="J13192">
        <v>2.5499999999999998</v>
      </c>
      <c r="K13192">
        <v>5.23</v>
      </c>
    </row>
    <row r="13193" spans="1:11" x14ac:dyDescent="0.25">
      <c r="A13193" s="1">
        <v>43617</v>
      </c>
      <c r="B13193" t="s">
        <v>146</v>
      </c>
      <c r="C13193">
        <v>1083.28</v>
      </c>
      <c r="D13193">
        <v>570.19000000000005</v>
      </c>
      <c r="E13193">
        <v>513.09</v>
      </c>
      <c r="F13193">
        <v>596.13</v>
      </c>
      <c r="G13193">
        <v>478.71</v>
      </c>
      <c r="H13193">
        <v>882.85</v>
      </c>
      <c r="I13193">
        <v>0.15</v>
      </c>
      <c r="J13193">
        <v>3.99</v>
      </c>
      <c r="K13193">
        <v>5.6</v>
      </c>
    </row>
    <row r="13194" spans="1:11" x14ac:dyDescent="0.25">
      <c r="A13194" s="1">
        <v>43617</v>
      </c>
      <c r="B13194" t="s">
        <v>2</v>
      </c>
      <c r="C13194">
        <v>1028.8699999999999</v>
      </c>
      <c r="D13194">
        <v>535.05999999999995</v>
      </c>
      <c r="E13194">
        <v>493.81</v>
      </c>
      <c r="F13194">
        <v>570.65</v>
      </c>
      <c r="G13194">
        <v>425.98</v>
      </c>
      <c r="H13194">
        <v>952.33</v>
      </c>
      <c r="I13194">
        <v>0.76</v>
      </c>
      <c r="J13194">
        <v>1.54</v>
      </c>
      <c r="K13194">
        <v>3.67</v>
      </c>
    </row>
    <row r="13195" spans="1:11" x14ac:dyDescent="0.25">
      <c r="A13195" s="1">
        <v>43617</v>
      </c>
      <c r="B13195" t="s">
        <v>147</v>
      </c>
      <c r="C13195">
        <v>1256.27</v>
      </c>
      <c r="D13195">
        <v>615.52</v>
      </c>
      <c r="E13195">
        <v>640.75</v>
      </c>
      <c r="F13195">
        <v>572.52</v>
      </c>
      <c r="G13195">
        <v>433.85</v>
      </c>
      <c r="H13195">
        <v>876.13</v>
      </c>
      <c r="I13195">
        <v>0.56999999999999995</v>
      </c>
      <c r="J13195">
        <v>2.56</v>
      </c>
      <c r="K13195">
        <v>4.4000000000000004</v>
      </c>
    </row>
    <row r="13196" spans="1:11" x14ac:dyDescent="0.25">
      <c r="A13196" s="1">
        <v>43617</v>
      </c>
      <c r="B13196" t="s">
        <v>148</v>
      </c>
      <c r="C13196">
        <v>1226.4000000000001</v>
      </c>
      <c r="D13196">
        <v>594.15</v>
      </c>
      <c r="E13196">
        <v>632.25</v>
      </c>
      <c r="F13196">
        <v>553.96</v>
      </c>
      <c r="G13196">
        <v>437.06</v>
      </c>
      <c r="H13196">
        <v>800.24</v>
      </c>
      <c r="I13196">
        <v>-0.01</v>
      </c>
      <c r="J13196">
        <v>1.0900000000000001</v>
      </c>
      <c r="K13196">
        <v>2.48</v>
      </c>
    </row>
    <row r="13197" spans="1:11" x14ac:dyDescent="0.25">
      <c r="A13197" s="1">
        <v>43617</v>
      </c>
      <c r="B13197" t="s">
        <v>149</v>
      </c>
      <c r="C13197">
        <v>1153.95</v>
      </c>
      <c r="D13197">
        <v>557.29999999999995</v>
      </c>
      <c r="E13197">
        <v>596.65</v>
      </c>
      <c r="F13197">
        <v>551.80999999999995</v>
      </c>
      <c r="G13197">
        <v>435.95</v>
      </c>
      <c r="H13197">
        <v>795.1</v>
      </c>
      <c r="I13197">
        <v>0.22</v>
      </c>
      <c r="J13197">
        <v>1.95</v>
      </c>
      <c r="K13197">
        <v>5.72</v>
      </c>
    </row>
    <row r="13198" spans="1:11" x14ac:dyDescent="0.25">
      <c r="A13198" s="1">
        <v>43617</v>
      </c>
      <c r="B13198" t="s">
        <v>150</v>
      </c>
      <c r="C13198">
        <v>1285.33</v>
      </c>
      <c r="D13198">
        <v>621.36</v>
      </c>
      <c r="E13198">
        <v>663.97</v>
      </c>
      <c r="F13198">
        <v>696.22</v>
      </c>
      <c r="G13198">
        <v>515.79</v>
      </c>
      <c r="H13198">
        <v>1104.42</v>
      </c>
      <c r="I13198">
        <v>0.84</v>
      </c>
      <c r="J13198">
        <v>2.99</v>
      </c>
      <c r="K13198">
        <v>4.6100000000000003</v>
      </c>
    </row>
    <row r="13199" spans="1:11" x14ac:dyDescent="0.25">
      <c r="A13199" s="1">
        <v>43617</v>
      </c>
      <c r="B13199" t="s">
        <v>151</v>
      </c>
      <c r="C13199">
        <v>1132.04</v>
      </c>
      <c r="D13199">
        <v>627.09</v>
      </c>
      <c r="E13199">
        <v>504.95</v>
      </c>
      <c r="F13199">
        <v>513.83000000000004</v>
      </c>
      <c r="G13199">
        <v>405.03</v>
      </c>
      <c r="H13199">
        <v>817.53</v>
      </c>
      <c r="I13199">
        <v>0.28000000000000003</v>
      </c>
      <c r="J13199">
        <v>1.71</v>
      </c>
      <c r="K13199">
        <v>3.92</v>
      </c>
    </row>
    <row r="13200" spans="1:11" x14ac:dyDescent="0.25">
      <c r="A13200" s="1">
        <v>43617</v>
      </c>
      <c r="B13200" t="s">
        <v>152</v>
      </c>
      <c r="C13200">
        <v>1086.3900000000001</v>
      </c>
      <c r="D13200">
        <v>601.78</v>
      </c>
      <c r="E13200">
        <v>484.61</v>
      </c>
      <c r="F13200">
        <v>510.91</v>
      </c>
      <c r="G13200">
        <v>416.54</v>
      </c>
      <c r="H13200">
        <v>745.76</v>
      </c>
      <c r="I13200">
        <v>0.04</v>
      </c>
      <c r="J13200">
        <v>-0.56999999999999995</v>
      </c>
      <c r="K13200">
        <v>2.0499999999999998</v>
      </c>
    </row>
    <row r="13201" spans="1:11" x14ac:dyDescent="0.25">
      <c r="A13201" s="1">
        <v>43617</v>
      </c>
      <c r="B13201" t="s">
        <v>153</v>
      </c>
      <c r="C13201">
        <v>1133.5999999999999</v>
      </c>
      <c r="D13201">
        <v>613.16</v>
      </c>
      <c r="E13201">
        <v>520.44000000000005</v>
      </c>
      <c r="F13201">
        <v>646.72</v>
      </c>
      <c r="G13201">
        <v>536.12</v>
      </c>
      <c r="H13201">
        <v>892.12</v>
      </c>
      <c r="I13201">
        <v>-0.11</v>
      </c>
      <c r="J13201">
        <v>0.65</v>
      </c>
      <c r="K13201">
        <v>4.95</v>
      </c>
    </row>
    <row r="13202" spans="1:11" x14ac:dyDescent="0.25">
      <c r="A13202" s="1">
        <v>43617</v>
      </c>
      <c r="B13202" t="s">
        <v>154</v>
      </c>
      <c r="C13202">
        <v>1109.1600000000001</v>
      </c>
      <c r="D13202">
        <v>618.27</v>
      </c>
      <c r="E13202">
        <v>490.89</v>
      </c>
      <c r="F13202">
        <v>585.91</v>
      </c>
      <c r="G13202">
        <v>478.27</v>
      </c>
      <c r="H13202">
        <v>891.71</v>
      </c>
      <c r="I13202">
        <v>0.48</v>
      </c>
      <c r="J13202">
        <v>1.1299999999999999</v>
      </c>
      <c r="K13202">
        <v>2.66</v>
      </c>
    </row>
    <row r="13203" spans="1:11" x14ac:dyDescent="0.25">
      <c r="A13203" s="1">
        <v>43617</v>
      </c>
      <c r="B13203" t="s">
        <v>155</v>
      </c>
      <c r="C13203">
        <v>1197.32</v>
      </c>
      <c r="D13203">
        <v>687.75</v>
      </c>
      <c r="E13203">
        <v>509.57</v>
      </c>
      <c r="F13203">
        <v>528.79</v>
      </c>
      <c r="G13203">
        <v>456.02</v>
      </c>
      <c r="H13203">
        <v>715.52</v>
      </c>
      <c r="I13203">
        <v>0.51</v>
      </c>
      <c r="J13203">
        <v>1.29</v>
      </c>
      <c r="K13203">
        <v>3.68</v>
      </c>
    </row>
    <row r="13204" spans="1:11" x14ac:dyDescent="0.25">
      <c r="A13204" s="1">
        <v>43647</v>
      </c>
      <c r="B13204" t="s">
        <v>1</v>
      </c>
      <c r="C13204">
        <v>1143.6500000000001</v>
      </c>
      <c r="D13204">
        <v>597.91999999999996</v>
      </c>
      <c r="E13204">
        <v>545.73</v>
      </c>
      <c r="F13204">
        <v>572.30999999999995</v>
      </c>
      <c r="G13204">
        <v>452.98</v>
      </c>
      <c r="H13204">
        <v>861.22</v>
      </c>
      <c r="I13204">
        <v>0.68</v>
      </c>
      <c r="J13204">
        <v>2.66</v>
      </c>
      <c r="K13204">
        <v>4.42</v>
      </c>
    </row>
    <row r="13205" spans="1:11" x14ac:dyDescent="0.25">
      <c r="A13205" s="1">
        <v>43647</v>
      </c>
      <c r="B13205" t="s">
        <v>126</v>
      </c>
      <c r="C13205">
        <v>1146.07</v>
      </c>
      <c r="D13205">
        <v>640.1</v>
      </c>
      <c r="E13205">
        <v>505.97</v>
      </c>
      <c r="F13205">
        <v>571.11</v>
      </c>
      <c r="G13205">
        <v>473.06</v>
      </c>
      <c r="H13205">
        <v>815.75</v>
      </c>
      <c r="I13205">
        <v>0.2</v>
      </c>
      <c r="J13205">
        <v>2.15</v>
      </c>
      <c r="K13205">
        <v>6.19</v>
      </c>
    </row>
    <row r="13206" spans="1:11" x14ac:dyDescent="0.25">
      <c r="A13206" s="1">
        <v>43647</v>
      </c>
      <c r="B13206" t="s">
        <v>127</v>
      </c>
      <c r="C13206">
        <v>1060.26</v>
      </c>
      <c r="D13206">
        <v>580.36</v>
      </c>
      <c r="E13206">
        <v>479.9</v>
      </c>
      <c r="F13206">
        <v>572.77</v>
      </c>
      <c r="G13206">
        <v>447.79</v>
      </c>
      <c r="H13206">
        <v>928.17</v>
      </c>
      <c r="I13206">
        <v>0.16</v>
      </c>
      <c r="J13206">
        <v>2.21</v>
      </c>
      <c r="K13206">
        <v>3.97</v>
      </c>
    </row>
    <row r="13207" spans="1:11" x14ac:dyDescent="0.25">
      <c r="A13207" s="1">
        <v>43647</v>
      </c>
      <c r="B13207" t="s">
        <v>113</v>
      </c>
      <c r="C13207">
        <v>1196.52</v>
      </c>
      <c r="D13207">
        <v>595.55999999999995</v>
      </c>
      <c r="E13207">
        <v>600.96</v>
      </c>
      <c r="F13207">
        <v>572.86</v>
      </c>
      <c r="G13207">
        <v>451.98</v>
      </c>
      <c r="H13207">
        <v>838.9</v>
      </c>
      <c r="I13207">
        <v>1.1299999999999999</v>
      </c>
      <c r="J13207">
        <v>3.31</v>
      </c>
      <c r="K13207">
        <v>4.46</v>
      </c>
    </row>
    <row r="13208" spans="1:11" x14ac:dyDescent="0.25">
      <c r="A13208" s="1">
        <v>43647</v>
      </c>
      <c r="B13208" t="s">
        <v>128</v>
      </c>
      <c r="C13208">
        <v>1197.1400000000001</v>
      </c>
      <c r="D13208">
        <v>594.19000000000005</v>
      </c>
      <c r="E13208">
        <v>602.95000000000005</v>
      </c>
      <c r="F13208">
        <v>572.46</v>
      </c>
      <c r="G13208">
        <v>441.06</v>
      </c>
      <c r="H13208">
        <v>881.9</v>
      </c>
      <c r="I13208">
        <v>1.22</v>
      </c>
      <c r="J13208">
        <v>3.42</v>
      </c>
      <c r="K13208">
        <v>5.23</v>
      </c>
    </row>
    <row r="13209" spans="1:11" x14ac:dyDescent="0.25">
      <c r="A13209" s="1">
        <v>43647</v>
      </c>
      <c r="B13209" t="s">
        <v>129</v>
      </c>
      <c r="C13209">
        <v>1134.9100000000001</v>
      </c>
      <c r="D13209">
        <v>631.16999999999996</v>
      </c>
      <c r="E13209">
        <v>503.74</v>
      </c>
      <c r="F13209">
        <v>579.38</v>
      </c>
      <c r="G13209">
        <v>480.86</v>
      </c>
      <c r="H13209">
        <v>831.65</v>
      </c>
      <c r="I13209">
        <v>0.17</v>
      </c>
      <c r="J13209">
        <v>0.94</v>
      </c>
      <c r="K13209">
        <v>3.13</v>
      </c>
    </row>
    <row r="13210" spans="1:11" x14ac:dyDescent="0.25">
      <c r="A13210" s="1">
        <v>43647</v>
      </c>
      <c r="B13210" t="s">
        <v>130</v>
      </c>
      <c r="C13210">
        <v>1209.73</v>
      </c>
      <c r="D13210">
        <v>656.25</v>
      </c>
      <c r="E13210">
        <v>553.48</v>
      </c>
      <c r="F13210">
        <v>674.54</v>
      </c>
      <c r="G13210">
        <v>499.69</v>
      </c>
      <c r="H13210">
        <v>1264.8</v>
      </c>
      <c r="I13210">
        <v>2.64</v>
      </c>
      <c r="J13210">
        <v>4.7699999999999996</v>
      </c>
      <c r="K13210">
        <v>7.83</v>
      </c>
    </row>
    <row r="13211" spans="1:11" x14ac:dyDescent="0.25">
      <c r="A13211" s="1">
        <v>43647</v>
      </c>
      <c r="B13211" t="s">
        <v>131</v>
      </c>
      <c r="C13211">
        <v>1265.27</v>
      </c>
      <c r="D13211">
        <v>691.45</v>
      </c>
      <c r="E13211">
        <v>573.82000000000005</v>
      </c>
      <c r="F13211">
        <v>671.61</v>
      </c>
      <c r="G13211">
        <v>502.32</v>
      </c>
      <c r="H13211">
        <v>1181.73</v>
      </c>
      <c r="I13211">
        <v>-0.19</v>
      </c>
      <c r="J13211">
        <v>2.56</v>
      </c>
      <c r="K13211">
        <v>5.8</v>
      </c>
    </row>
    <row r="13212" spans="1:11" x14ac:dyDescent="0.25">
      <c r="A13212" s="1">
        <v>43647</v>
      </c>
      <c r="B13212" t="s">
        <v>132</v>
      </c>
      <c r="C13212">
        <v>1099.82</v>
      </c>
      <c r="D13212">
        <v>610.03</v>
      </c>
      <c r="E13212">
        <v>489.79</v>
      </c>
      <c r="F13212">
        <v>538.51</v>
      </c>
      <c r="G13212">
        <v>450.4</v>
      </c>
      <c r="H13212">
        <v>738.59</v>
      </c>
      <c r="I13212">
        <v>-0.54</v>
      </c>
      <c r="J13212">
        <v>1.43</v>
      </c>
      <c r="K13212">
        <v>5.7</v>
      </c>
    </row>
    <row r="13213" spans="1:11" x14ac:dyDescent="0.25">
      <c r="A13213" s="1">
        <v>43647</v>
      </c>
      <c r="B13213" t="s">
        <v>133</v>
      </c>
      <c r="C13213">
        <v>1203.8399999999999</v>
      </c>
      <c r="D13213">
        <v>622.08000000000004</v>
      </c>
      <c r="E13213">
        <v>581.76</v>
      </c>
      <c r="F13213">
        <v>499.93</v>
      </c>
      <c r="G13213">
        <v>409.47</v>
      </c>
      <c r="H13213">
        <v>710.8</v>
      </c>
      <c r="I13213">
        <v>0.49</v>
      </c>
      <c r="J13213">
        <v>2.5099999999999998</v>
      </c>
      <c r="K13213">
        <v>6.19</v>
      </c>
    </row>
    <row r="13214" spans="1:11" x14ac:dyDescent="0.25">
      <c r="A13214" s="1">
        <v>43647</v>
      </c>
      <c r="B13214" t="s">
        <v>134</v>
      </c>
      <c r="C13214">
        <v>1136.45</v>
      </c>
      <c r="D13214">
        <v>648.88</v>
      </c>
      <c r="E13214">
        <v>487.57</v>
      </c>
      <c r="F13214">
        <v>544.72</v>
      </c>
      <c r="G13214">
        <v>483.02</v>
      </c>
      <c r="H13214">
        <v>678.31</v>
      </c>
      <c r="I13214">
        <v>0.15</v>
      </c>
      <c r="J13214">
        <v>2.09</v>
      </c>
      <c r="K13214">
        <v>6.84</v>
      </c>
    </row>
    <row r="13215" spans="1:11" x14ac:dyDescent="0.25">
      <c r="A13215" s="1">
        <v>43647</v>
      </c>
      <c r="B13215" t="s">
        <v>135</v>
      </c>
      <c r="C13215">
        <v>1119.53</v>
      </c>
      <c r="D13215">
        <v>624.34</v>
      </c>
      <c r="E13215">
        <v>495.19</v>
      </c>
      <c r="F13215">
        <v>543.82000000000005</v>
      </c>
      <c r="G13215">
        <v>429.77</v>
      </c>
      <c r="H13215">
        <v>857.56</v>
      </c>
      <c r="I13215">
        <v>0.19</v>
      </c>
      <c r="J13215">
        <v>2.84</v>
      </c>
      <c r="K13215">
        <v>4.96</v>
      </c>
    </row>
    <row r="13216" spans="1:11" x14ac:dyDescent="0.25">
      <c r="A13216" s="1">
        <v>43647</v>
      </c>
      <c r="B13216" t="s">
        <v>136</v>
      </c>
      <c r="C13216">
        <v>1171.33</v>
      </c>
      <c r="D13216">
        <v>648.11</v>
      </c>
      <c r="E13216">
        <v>523.22</v>
      </c>
      <c r="F13216">
        <v>615.86</v>
      </c>
      <c r="G13216">
        <v>507.05</v>
      </c>
      <c r="H13216">
        <v>939.99</v>
      </c>
      <c r="I13216">
        <v>0.61</v>
      </c>
      <c r="J13216">
        <v>0.86</v>
      </c>
      <c r="K13216">
        <v>3.89</v>
      </c>
    </row>
    <row r="13217" spans="1:11" x14ac:dyDescent="0.25">
      <c r="A13217" s="1">
        <v>43647</v>
      </c>
      <c r="B13217" t="s">
        <v>137</v>
      </c>
      <c r="C13217">
        <v>1105.54</v>
      </c>
      <c r="D13217">
        <v>616.09</v>
      </c>
      <c r="E13217">
        <v>489.45</v>
      </c>
      <c r="F13217">
        <v>582.38</v>
      </c>
      <c r="G13217">
        <v>424.05</v>
      </c>
      <c r="H13217">
        <v>1211.79</v>
      </c>
      <c r="I13217">
        <v>0.09</v>
      </c>
      <c r="J13217">
        <v>3.54</v>
      </c>
      <c r="K13217">
        <v>6.6</v>
      </c>
    </row>
    <row r="13218" spans="1:11" x14ac:dyDescent="0.25">
      <c r="A13218" s="1">
        <v>43647</v>
      </c>
      <c r="B13218" t="s">
        <v>138</v>
      </c>
      <c r="C13218">
        <v>1084.57</v>
      </c>
      <c r="D13218">
        <v>614.13</v>
      </c>
      <c r="E13218">
        <v>470.44</v>
      </c>
      <c r="F13218">
        <v>720.74</v>
      </c>
      <c r="G13218">
        <v>556.32000000000005</v>
      </c>
      <c r="H13218">
        <v>1239.05</v>
      </c>
      <c r="I13218">
        <v>-0.01</v>
      </c>
      <c r="J13218">
        <v>2.79</v>
      </c>
      <c r="K13218">
        <v>3.72</v>
      </c>
    </row>
    <row r="13219" spans="1:11" x14ac:dyDescent="0.25">
      <c r="A13219" s="1">
        <v>43647</v>
      </c>
      <c r="B13219" t="s">
        <v>139</v>
      </c>
      <c r="C13219">
        <v>1035.6199999999999</v>
      </c>
      <c r="D13219">
        <v>591.41</v>
      </c>
      <c r="E13219">
        <v>444.21</v>
      </c>
      <c r="F13219">
        <v>598.14</v>
      </c>
      <c r="G13219">
        <v>476.17</v>
      </c>
      <c r="H13219">
        <v>1006.01</v>
      </c>
      <c r="I13219">
        <v>-0.21</v>
      </c>
      <c r="J13219">
        <v>0.02</v>
      </c>
      <c r="K13219">
        <v>1.57</v>
      </c>
    </row>
    <row r="13220" spans="1:11" x14ac:dyDescent="0.25">
      <c r="A13220" s="1">
        <v>43647</v>
      </c>
      <c r="B13220" t="s">
        <v>140</v>
      </c>
      <c r="C13220">
        <v>1037.46</v>
      </c>
      <c r="D13220">
        <v>576.29</v>
      </c>
      <c r="E13220">
        <v>461.17</v>
      </c>
      <c r="F13220">
        <v>522.91999999999996</v>
      </c>
      <c r="G13220">
        <v>407.06</v>
      </c>
      <c r="H13220">
        <v>858.15</v>
      </c>
      <c r="I13220">
        <v>-0.3</v>
      </c>
      <c r="J13220">
        <v>1.23</v>
      </c>
      <c r="K13220">
        <v>2.1</v>
      </c>
    </row>
    <row r="13221" spans="1:11" x14ac:dyDescent="0.25">
      <c r="A13221" s="1">
        <v>43647</v>
      </c>
      <c r="B13221" t="s">
        <v>141</v>
      </c>
      <c r="C13221">
        <v>1097.02</v>
      </c>
      <c r="D13221">
        <v>621.78</v>
      </c>
      <c r="E13221">
        <v>475.24</v>
      </c>
      <c r="F13221">
        <v>606.71</v>
      </c>
      <c r="G13221">
        <v>494.44</v>
      </c>
      <c r="H13221">
        <v>928.01</v>
      </c>
      <c r="I13221">
        <v>0.23</v>
      </c>
      <c r="J13221">
        <v>1.1000000000000001</v>
      </c>
      <c r="K13221">
        <v>3.8</v>
      </c>
    </row>
    <row r="13222" spans="1:11" x14ac:dyDescent="0.25">
      <c r="A13222" s="1">
        <v>43647</v>
      </c>
      <c r="B13222" t="s">
        <v>142</v>
      </c>
      <c r="C13222">
        <v>1039.32</v>
      </c>
      <c r="D13222">
        <v>554.29</v>
      </c>
      <c r="E13222">
        <v>485.03</v>
      </c>
      <c r="F13222">
        <v>555.72</v>
      </c>
      <c r="G13222">
        <v>413.2</v>
      </c>
      <c r="H13222">
        <v>968.84</v>
      </c>
      <c r="I13222">
        <v>-0.17</v>
      </c>
      <c r="J13222">
        <v>2.54</v>
      </c>
      <c r="K13222">
        <v>3.18</v>
      </c>
    </row>
    <row r="13223" spans="1:11" x14ac:dyDescent="0.25">
      <c r="A13223" s="1">
        <v>43647</v>
      </c>
      <c r="B13223" t="s">
        <v>143</v>
      </c>
      <c r="C13223">
        <v>1043.17</v>
      </c>
      <c r="D13223">
        <v>571.75</v>
      </c>
      <c r="E13223">
        <v>471.42</v>
      </c>
      <c r="F13223">
        <v>521.24</v>
      </c>
      <c r="G13223">
        <v>423.3</v>
      </c>
      <c r="H13223">
        <v>752.51</v>
      </c>
      <c r="I13223">
        <v>1.26</v>
      </c>
      <c r="J13223">
        <v>2.0499999999999998</v>
      </c>
      <c r="K13223">
        <v>4.12</v>
      </c>
    </row>
    <row r="13224" spans="1:11" x14ac:dyDescent="0.25">
      <c r="A13224" s="1">
        <v>43647</v>
      </c>
      <c r="B13224" t="s">
        <v>144</v>
      </c>
      <c r="C13224">
        <v>992.96</v>
      </c>
      <c r="D13224">
        <v>539.80999999999995</v>
      </c>
      <c r="E13224">
        <v>453.15</v>
      </c>
      <c r="F13224">
        <v>527.65</v>
      </c>
      <c r="G13224">
        <v>403.03</v>
      </c>
      <c r="H13224">
        <v>911.64</v>
      </c>
      <c r="I13224">
        <v>0.91</v>
      </c>
      <c r="J13224">
        <v>2.4300000000000002</v>
      </c>
      <c r="K13224">
        <v>4.17</v>
      </c>
    </row>
    <row r="13225" spans="1:11" x14ac:dyDescent="0.25">
      <c r="A13225" s="1">
        <v>43647</v>
      </c>
      <c r="B13225" t="s">
        <v>145</v>
      </c>
      <c r="C13225">
        <v>1065.9000000000001</v>
      </c>
      <c r="D13225">
        <v>561.94000000000005</v>
      </c>
      <c r="E13225">
        <v>503.96</v>
      </c>
      <c r="F13225">
        <v>564.21</v>
      </c>
      <c r="G13225">
        <v>454.08</v>
      </c>
      <c r="H13225">
        <v>823.75</v>
      </c>
      <c r="I13225">
        <v>0.45</v>
      </c>
      <c r="J13225">
        <v>3.01</v>
      </c>
      <c r="K13225">
        <v>4.95</v>
      </c>
    </row>
    <row r="13226" spans="1:11" x14ac:dyDescent="0.25">
      <c r="A13226" s="1">
        <v>43647</v>
      </c>
      <c r="B13226" t="s">
        <v>146</v>
      </c>
      <c r="C13226">
        <v>1093.78</v>
      </c>
      <c r="D13226">
        <v>580.69000000000005</v>
      </c>
      <c r="E13226">
        <v>513.09</v>
      </c>
      <c r="F13226">
        <v>601.91</v>
      </c>
      <c r="G13226">
        <v>487.52</v>
      </c>
      <c r="H13226">
        <v>882.85</v>
      </c>
      <c r="I13226">
        <v>0.97</v>
      </c>
      <c r="J13226">
        <v>5</v>
      </c>
      <c r="K13226">
        <v>6.31</v>
      </c>
    </row>
    <row r="13227" spans="1:11" x14ac:dyDescent="0.25">
      <c r="A13227" s="1">
        <v>43647</v>
      </c>
      <c r="B13227" t="s">
        <v>2</v>
      </c>
      <c r="C13227">
        <v>1035.8900000000001</v>
      </c>
      <c r="D13227">
        <v>534.16999999999996</v>
      </c>
      <c r="E13227">
        <v>501.72</v>
      </c>
      <c r="F13227">
        <v>574.53</v>
      </c>
      <c r="G13227">
        <v>425.25</v>
      </c>
      <c r="H13227">
        <v>967.56</v>
      </c>
      <c r="I13227">
        <v>0.68</v>
      </c>
      <c r="J13227">
        <v>2.23</v>
      </c>
      <c r="K13227">
        <v>3.32</v>
      </c>
    </row>
    <row r="13228" spans="1:11" x14ac:dyDescent="0.25">
      <c r="A13228" s="1">
        <v>43647</v>
      </c>
      <c r="B13228" t="s">
        <v>147</v>
      </c>
      <c r="C13228">
        <v>1257.71</v>
      </c>
      <c r="D13228">
        <v>616.96</v>
      </c>
      <c r="E13228">
        <v>640.75</v>
      </c>
      <c r="F13228">
        <v>573.15</v>
      </c>
      <c r="G13228">
        <v>434.85</v>
      </c>
      <c r="H13228">
        <v>876.13</v>
      </c>
      <c r="I13228">
        <v>0.11</v>
      </c>
      <c r="J13228">
        <v>2.67</v>
      </c>
      <c r="K13228">
        <v>3.82</v>
      </c>
    </row>
    <row r="13229" spans="1:11" x14ac:dyDescent="0.25">
      <c r="A13229" s="1">
        <v>43647</v>
      </c>
      <c r="B13229" t="s">
        <v>148</v>
      </c>
      <c r="C13229">
        <v>1246.6500000000001</v>
      </c>
      <c r="D13229">
        <v>600.9</v>
      </c>
      <c r="E13229">
        <v>645.75</v>
      </c>
      <c r="F13229">
        <v>563.1</v>
      </c>
      <c r="G13229">
        <v>442</v>
      </c>
      <c r="H13229">
        <v>817.28</v>
      </c>
      <c r="I13229">
        <v>1.65</v>
      </c>
      <c r="J13229">
        <v>2.76</v>
      </c>
      <c r="K13229">
        <v>3.81</v>
      </c>
    </row>
    <row r="13230" spans="1:11" x14ac:dyDescent="0.25">
      <c r="A13230" s="1">
        <v>43647</v>
      </c>
      <c r="B13230" t="s">
        <v>149</v>
      </c>
      <c r="C13230">
        <v>1183.24</v>
      </c>
      <c r="D13230">
        <v>557.92999999999995</v>
      </c>
      <c r="E13230">
        <v>625.30999999999995</v>
      </c>
      <c r="F13230">
        <v>565.83000000000004</v>
      </c>
      <c r="G13230">
        <v>436.43</v>
      </c>
      <c r="H13230">
        <v>833.26</v>
      </c>
      <c r="I13230">
        <v>2.54</v>
      </c>
      <c r="J13230">
        <v>4.54</v>
      </c>
      <c r="K13230">
        <v>6.34</v>
      </c>
    </row>
    <row r="13231" spans="1:11" x14ac:dyDescent="0.25">
      <c r="A13231" s="1">
        <v>43647</v>
      </c>
      <c r="B13231" t="s">
        <v>150</v>
      </c>
      <c r="C13231">
        <v>1287.27</v>
      </c>
      <c r="D13231">
        <v>621.6</v>
      </c>
      <c r="E13231">
        <v>665.67</v>
      </c>
      <c r="F13231">
        <v>697.27</v>
      </c>
      <c r="G13231">
        <v>516</v>
      </c>
      <c r="H13231">
        <v>1107.29</v>
      </c>
      <c r="I13231">
        <v>0.15</v>
      </c>
      <c r="J13231">
        <v>3.15</v>
      </c>
      <c r="K13231">
        <v>4.8600000000000003</v>
      </c>
    </row>
    <row r="13232" spans="1:11" x14ac:dyDescent="0.25">
      <c r="A13232" s="1">
        <v>43647</v>
      </c>
      <c r="B13232" t="s">
        <v>151</v>
      </c>
      <c r="C13232">
        <v>1133.5999999999999</v>
      </c>
      <c r="D13232">
        <v>628.65</v>
      </c>
      <c r="E13232">
        <v>504.95</v>
      </c>
      <c r="F13232">
        <v>514.54999999999995</v>
      </c>
      <c r="G13232">
        <v>406.04</v>
      </c>
      <c r="H13232">
        <v>817.53</v>
      </c>
      <c r="I13232">
        <v>0.14000000000000001</v>
      </c>
      <c r="J13232">
        <v>1.85</v>
      </c>
      <c r="K13232">
        <v>3.74</v>
      </c>
    </row>
    <row r="13233" spans="1:11" x14ac:dyDescent="0.25">
      <c r="A13233" s="1">
        <v>43647</v>
      </c>
      <c r="B13233" t="s">
        <v>152</v>
      </c>
      <c r="C13233">
        <v>1089.29</v>
      </c>
      <c r="D13233">
        <v>603.20000000000005</v>
      </c>
      <c r="E13233">
        <v>486.09</v>
      </c>
      <c r="F13233">
        <v>512.29</v>
      </c>
      <c r="G13233">
        <v>417.54</v>
      </c>
      <c r="H13233">
        <v>748.07</v>
      </c>
      <c r="I13233">
        <v>0.27</v>
      </c>
      <c r="J13233">
        <v>-0.3</v>
      </c>
      <c r="K13233">
        <v>0.66</v>
      </c>
    </row>
    <row r="13234" spans="1:11" x14ac:dyDescent="0.25">
      <c r="A13234" s="1">
        <v>43647</v>
      </c>
      <c r="B13234" t="s">
        <v>153</v>
      </c>
      <c r="C13234">
        <v>1134.31</v>
      </c>
      <c r="D13234">
        <v>613.87</v>
      </c>
      <c r="E13234">
        <v>520.44000000000005</v>
      </c>
      <c r="F13234">
        <v>647.11</v>
      </c>
      <c r="G13234">
        <v>536.76</v>
      </c>
      <c r="H13234">
        <v>892.12</v>
      </c>
      <c r="I13234">
        <v>0.06</v>
      </c>
      <c r="J13234">
        <v>0.71</v>
      </c>
      <c r="K13234">
        <v>4.83</v>
      </c>
    </row>
    <row r="13235" spans="1:11" x14ac:dyDescent="0.25">
      <c r="A13235" s="1">
        <v>43647</v>
      </c>
      <c r="B13235" t="s">
        <v>154</v>
      </c>
      <c r="C13235">
        <v>1107.3699999999999</v>
      </c>
      <c r="D13235">
        <v>616.48</v>
      </c>
      <c r="E13235">
        <v>490.89</v>
      </c>
      <c r="F13235">
        <v>584.97</v>
      </c>
      <c r="G13235">
        <v>476.89</v>
      </c>
      <c r="H13235">
        <v>891.71</v>
      </c>
      <c r="I13235">
        <v>-0.16</v>
      </c>
      <c r="J13235">
        <v>0.97</v>
      </c>
      <c r="K13235">
        <v>2.0699999999999998</v>
      </c>
    </row>
    <row r="13236" spans="1:11" x14ac:dyDescent="0.25">
      <c r="A13236" s="1">
        <v>43647</v>
      </c>
      <c r="B13236" t="s">
        <v>155</v>
      </c>
      <c r="C13236">
        <v>1205.48</v>
      </c>
      <c r="D13236">
        <v>694.03</v>
      </c>
      <c r="E13236">
        <v>511.45</v>
      </c>
      <c r="F13236">
        <v>532.38</v>
      </c>
      <c r="G13236">
        <v>460.17</v>
      </c>
      <c r="H13236">
        <v>718.17</v>
      </c>
      <c r="I13236">
        <v>0.68</v>
      </c>
      <c r="J13236">
        <v>1.98</v>
      </c>
      <c r="K13236">
        <v>3.97</v>
      </c>
    </row>
    <row r="13237" spans="1:11" x14ac:dyDescent="0.25">
      <c r="A13237" s="1">
        <v>43678</v>
      </c>
      <c r="B13237" t="s">
        <v>1</v>
      </c>
      <c r="C13237">
        <v>1148.6500000000001</v>
      </c>
      <c r="D13237">
        <v>602.23</v>
      </c>
      <c r="E13237">
        <v>546.41999999999996</v>
      </c>
      <c r="F13237">
        <v>574.82000000000005</v>
      </c>
      <c r="G13237">
        <v>456.24</v>
      </c>
      <c r="H13237">
        <v>862.34</v>
      </c>
      <c r="I13237">
        <v>0.44</v>
      </c>
      <c r="J13237">
        <v>3.11</v>
      </c>
      <c r="K13237">
        <v>4.5</v>
      </c>
    </row>
    <row r="13238" spans="1:11" x14ac:dyDescent="0.25">
      <c r="A13238" s="1">
        <v>43678</v>
      </c>
      <c r="B13238" t="s">
        <v>126</v>
      </c>
      <c r="C13238">
        <v>1147.7</v>
      </c>
      <c r="D13238">
        <v>640.75</v>
      </c>
      <c r="E13238">
        <v>506.95</v>
      </c>
      <c r="F13238">
        <v>571.91</v>
      </c>
      <c r="G13238">
        <v>473.53</v>
      </c>
      <c r="H13238">
        <v>817.3</v>
      </c>
      <c r="I13238">
        <v>0.14000000000000001</v>
      </c>
      <c r="J13238">
        <v>2.29</v>
      </c>
      <c r="K13238">
        <v>5.93</v>
      </c>
    </row>
    <row r="13239" spans="1:11" x14ac:dyDescent="0.25">
      <c r="A13239" s="1">
        <v>43678</v>
      </c>
      <c r="B13239" t="s">
        <v>127</v>
      </c>
      <c r="C13239">
        <v>1064.19</v>
      </c>
      <c r="D13239">
        <v>581.42999999999995</v>
      </c>
      <c r="E13239">
        <v>482.76</v>
      </c>
      <c r="F13239">
        <v>574.88</v>
      </c>
      <c r="G13239">
        <v>448.6</v>
      </c>
      <c r="H13239">
        <v>933.74</v>
      </c>
      <c r="I13239">
        <v>0.37</v>
      </c>
      <c r="J13239">
        <v>2.59</v>
      </c>
      <c r="K13239">
        <v>4.1900000000000004</v>
      </c>
    </row>
    <row r="13240" spans="1:11" x14ac:dyDescent="0.25">
      <c r="A13240" s="1">
        <v>43678</v>
      </c>
      <c r="B13240" t="s">
        <v>113</v>
      </c>
      <c r="C13240">
        <v>1196.6500000000001</v>
      </c>
      <c r="D13240">
        <v>603.04999999999995</v>
      </c>
      <c r="E13240">
        <v>593.6</v>
      </c>
      <c r="F13240">
        <v>572.91999999999996</v>
      </c>
      <c r="G13240">
        <v>457.67</v>
      </c>
      <c r="H13240">
        <v>828.67</v>
      </c>
      <c r="I13240">
        <v>0.01</v>
      </c>
      <c r="J13240">
        <v>3.32</v>
      </c>
      <c r="K13240">
        <v>3.92</v>
      </c>
    </row>
    <row r="13241" spans="1:11" x14ac:dyDescent="0.25">
      <c r="A13241" s="1">
        <v>43678</v>
      </c>
      <c r="B13241" t="s">
        <v>128</v>
      </c>
      <c r="C13241">
        <v>1215.17</v>
      </c>
      <c r="D13241">
        <v>597.69000000000005</v>
      </c>
      <c r="E13241">
        <v>617.48</v>
      </c>
      <c r="F13241">
        <v>581.1</v>
      </c>
      <c r="G13241">
        <v>443.66</v>
      </c>
      <c r="H13241">
        <v>903.15</v>
      </c>
      <c r="I13241">
        <v>1.51</v>
      </c>
      <c r="J13241">
        <v>4.99</v>
      </c>
      <c r="K13241">
        <v>6.5</v>
      </c>
    </row>
    <row r="13242" spans="1:11" x14ac:dyDescent="0.25">
      <c r="A13242" s="1">
        <v>43678</v>
      </c>
      <c r="B13242" t="s">
        <v>129</v>
      </c>
      <c r="C13242">
        <v>1148.9100000000001</v>
      </c>
      <c r="D13242">
        <v>638.07000000000005</v>
      </c>
      <c r="E13242">
        <v>510.84</v>
      </c>
      <c r="F13242">
        <v>586.51</v>
      </c>
      <c r="G13242">
        <v>486.1</v>
      </c>
      <c r="H13242">
        <v>843.38</v>
      </c>
      <c r="I13242">
        <v>1.23</v>
      </c>
      <c r="J13242">
        <v>2.1800000000000002</v>
      </c>
      <c r="K13242">
        <v>4.08</v>
      </c>
    </row>
    <row r="13243" spans="1:11" x14ac:dyDescent="0.25">
      <c r="A13243" s="1">
        <v>43678</v>
      </c>
      <c r="B13243" t="s">
        <v>130</v>
      </c>
      <c r="C13243">
        <v>1217.21</v>
      </c>
      <c r="D13243">
        <v>659.41</v>
      </c>
      <c r="E13243">
        <v>557.79999999999995</v>
      </c>
      <c r="F13243">
        <v>678.73</v>
      </c>
      <c r="G13243">
        <v>502.09</v>
      </c>
      <c r="H13243">
        <v>1274.67</v>
      </c>
      <c r="I13243">
        <v>0.62</v>
      </c>
      <c r="J13243">
        <v>5.42</v>
      </c>
      <c r="K13243">
        <v>7.59</v>
      </c>
    </row>
    <row r="13244" spans="1:11" x14ac:dyDescent="0.25">
      <c r="A13244" s="1">
        <v>43678</v>
      </c>
      <c r="B13244" t="s">
        <v>131</v>
      </c>
      <c r="C13244">
        <v>1271.6199999999999</v>
      </c>
      <c r="D13244">
        <v>699.64</v>
      </c>
      <c r="E13244">
        <v>571.98</v>
      </c>
      <c r="F13244">
        <v>674.97</v>
      </c>
      <c r="G13244">
        <v>508.24</v>
      </c>
      <c r="H13244">
        <v>1177.95</v>
      </c>
      <c r="I13244">
        <v>0.5</v>
      </c>
      <c r="J13244">
        <v>3.07</v>
      </c>
      <c r="K13244">
        <v>6.3</v>
      </c>
    </row>
    <row r="13245" spans="1:11" x14ac:dyDescent="0.25">
      <c r="A13245" s="1">
        <v>43678</v>
      </c>
      <c r="B13245" t="s">
        <v>132</v>
      </c>
      <c r="C13245">
        <v>1102.3800000000001</v>
      </c>
      <c r="D13245">
        <v>608.23</v>
      </c>
      <c r="E13245">
        <v>494.15</v>
      </c>
      <c r="F13245">
        <v>539.75</v>
      </c>
      <c r="G13245">
        <v>449.05</v>
      </c>
      <c r="H13245">
        <v>745.16</v>
      </c>
      <c r="I13245">
        <v>0.23</v>
      </c>
      <c r="J13245">
        <v>1.67</v>
      </c>
      <c r="K13245">
        <v>5.53</v>
      </c>
    </row>
    <row r="13246" spans="1:11" x14ac:dyDescent="0.25">
      <c r="A13246" s="1">
        <v>43678</v>
      </c>
      <c r="B13246" t="s">
        <v>133</v>
      </c>
      <c r="C13246">
        <v>1205.79</v>
      </c>
      <c r="D13246">
        <v>626.74</v>
      </c>
      <c r="E13246">
        <v>579.04999999999995</v>
      </c>
      <c r="F13246">
        <v>500.73</v>
      </c>
      <c r="G13246">
        <v>412.54</v>
      </c>
      <c r="H13246">
        <v>707.46</v>
      </c>
      <c r="I13246">
        <v>0.16</v>
      </c>
      <c r="J13246">
        <v>2.68</v>
      </c>
      <c r="K13246">
        <v>6.06</v>
      </c>
    </row>
    <row r="13247" spans="1:11" x14ac:dyDescent="0.25">
      <c r="A13247" s="1">
        <v>43678</v>
      </c>
      <c r="B13247" t="s">
        <v>134</v>
      </c>
      <c r="C13247">
        <v>1136.53</v>
      </c>
      <c r="D13247">
        <v>648.96</v>
      </c>
      <c r="E13247">
        <v>487.57</v>
      </c>
      <c r="F13247">
        <v>544.78</v>
      </c>
      <c r="G13247">
        <v>483.07</v>
      </c>
      <c r="H13247">
        <v>678.31</v>
      </c>
      <c r="I13247">
        <v>0.01</v>
      </c>
      <c r="J13247">
        <v>2.1</v>
      </c>
      <c r="K13247">
        <v>6.43</v>
      </c>
    </row>
    <row r="13248" spans="1:11" x14ac:dyDescent="0.25">
      <c r="A13248" s="1">
        <v>43678</v>
      </c>
      <c r="B13248" t="s">
        <v>135</v>
      </c>
      <c r="C13248">
        <v>1115.78</v>
      </c>
      <c r="D13248">
        <v>622.19000000000005</v>
      </c>
      <c r="E13248">
        <v>493.59</v>
      </c>
      <c r="F13248">
        <v>542.02</v>
      </c>
      <c r="G13248">
        <v>428.31</v>
      </c>
      <c r="H13248">
        <v>854.81</v>
      </c>
      <c r="I13248">
        <v>-0.33</v>
      </c>
      <c r="J13248">
        <v>2.5</v>
      </c>
      <c r="K13248">
        <v>4.3499999999999996</v>
      </c>
    </row>
    <row r="13249" spans="1:11" x14ac:dyDescent="0.25">
      <c r="A13249" s="1">
        <v>43678</v>
      </c>
      <c r="B13249" t="s">
        <v>136</v>
      </c>
      <c r="C13249">
        <v>1174.1300000000001</v>
      </c>
      <c r="D13249">
        <v>650.91</v>
      </c>
      <c r="E13249">
        <v>523.22</v>
      </c>
      <c r="F13249">
        <v>617.34</v>
      </c>
      <c r="G13249">
        <v>509.23</v>
      </c>
      <c r="H13249">
        <v>939.99</v>
      </c>
      <c r="I13249">
        <v>0.24</v>
      </c>
      <c r="J13249">
        <v>1.1000000000000001</v>
      </c>
      <c r="K13249">
        <v>3.79</v>
      </c>
    </row>
    <row r="13250" spans="1:11" x14ac:dyDescent="0.25">
      <c r="A13250" s="1">
        <v>43678</v>
      </c>
      <c r="B13250" t="s">
        <v>137</v>
      </c>
      <c r="C13250">
        <v>1108.0899999999999</v>
      </c>
      <c r="D13250">
        <v>618.64</v>
      </c>
      <c r="E13250">
        <v>489.45</v>
      </c>
      <c r="F13250">
        <v>583.72</v>
      </c>
      <c r="G13250">
        <v>425.78</v>
      </c>
      <c r="H13250">
        <v>1211.79</v>
      </c>
      <c r="I13250">
        <v>0.23</v>
      </c>
      <c r="J13250">
        <v>3.78</v>
      </c>
      <c r="K13250">
        <v>6.7</v>
      </c>
    </row>
    <row r="13251" spans="1:11" x14ac:dyDescent="0.25">
      <c r="A13251" s="1">
        <v>43678</v>
      </c>
      <c r="B13251" t="s">
        <v>138</v>
      </c>
      <c r="C13251">
        <v>1081.8499999999999</v>
      </c>
      <c r="D13251">
        <v>611.45000000000005</v>
      </c>
      <c r="E13251">
        <v>470.4</v>
      </c>
      <c r="F13251">
        <v>718.94</v>
      </c>
      <c r="G13251">
        <v>553.87</v>
      </c>
      <c r="H13251">
        <v>1238.93</v>
      </c>
      <c r="I13251">
        <v>-0.25</v>
      </c>
      <c r="J13251">
        <v>2.5299999999999998</v>
      </c>
      <c r="K13251">
        <v>3.81</v>
      </c>
    </row>
    <row r="13252" spans="1:11" x14ac:dyDescent="0.25">
      <c r="A13252" s="1">
        <v>43678</v>
      </c>
      <c r="B13252" t="s">
        <v>139</v>
      </c>
      <c r="C13252">
        <v>1052.1500000000001</v>
      </c>
      <c r="D13252">
        <v>589.29999999999995</v>
      </c>
      <c r="E13252">
        <v>462.85</v>
      </c>
      <c r="F13252">
        <v>607.71</v>
      </c>
      <c r="G13252">
        <v>474.46</v>
      </c>
      <c r="H13252">
        <v>1048.27</v>
      </c>
      <c r="I13252">
        <v>1.6</v>
      </c>
      <c r="J13252">
        <v>1.62</v>
      </c>
      <c r="K13252">
        <v>3.38</v>
      </c>
    </row>
    <row r="13253" spans="1:11" x14ac:dyDescent="0.25">
      <c r="A13253" s="1">
        <v>43678</v>
      </c>
      <c r="B13253" t="s">
        <v>140</v>
      </c>
      <c r="C13253">
        <v>1034.52</v>
      </c>
      <c r="D13253">
        <v>573.35</v>
      </c>
      <c r="E13253">
        <v>461.17</v>
      </c>
      <c r="F13253">
        <v>521.46</v>
      </c>
      <c r="G13253">
        <v>404.98</v>
      </c>
      <c r="H13253">
        <v>858.15</v>
      </c>
      <c r="I13253">
        <v>-0.28000000000000003</v>
      </c>
      <c r="J13253">
        <v>0.95</v>
      </c>
      <c r="K13253">
        <v>1.49</v>
      </c>
    </row>
    <row r="13254" spans="1:11" x14ac:dyDescent="0.25">
      <c r="A13254" s="1">
        <v>43678</v>
      </c>
      <c r="B13254" t="s">
        <v>141</v>
      </c>
      <c r="C13254">
        <v>1095.67</v>
      </c>
      <c r="D13254">
        <v>619.86</v>
      </c>
      <c r="E13254">
        <v>475.81</v>
      </c>
      <c r="F13254">
        <v>605.99</v>
      </c>
      <c r="G13254">
        <v>492.9</v>
      </c>
      <c r="H13254">
        <v>929.12</v>
      </c>
      <c r="I13254">
        <v>-0.12</v>
      </c>
      <c r="J13254">
        <v>0.98</v>
      </c>
      <c r="K13254">
        <v>3.28</v>
      </c>
    </row>
    <row r="13255" spans="1:11" x14ac:dyDescent="0.25">
      <c r="A13255" s="1">
        <v>43678</v>
      </c>
      <c r="B13255" t="s">
        <v>142</v>
      </c>
      <c r="C13255">
        <v>1039.8800000000001</v>
      </c>
      <c r="D13255">
        <v>556.23</v>
      </c>
      <c r="E13255">
        <v>483.65</v>
      </c>
      <c r="F13255">
        <v>555.99</v>
      </c>
      <c r="G13255">
        <v>414.65</v>
      </c>
      <c r="H13255">
        <v>966.13</v>
      </c>
      <c r="I13255">
        <v>0.05</v>
      </c>
      <c r="J13255">
        <v>2.59</v>
      </c>
      <c r="K13255">
        <v>2.96</v>
      </c>
    </row>
    <row r="13256" spans="1:11" x14ac:dyDescent="0.25">
      <c r="A13256" s="1">
        <v>43678</v>
      </c>
      <c r="B13256" t="s">
        <v>143</v>
      </c>
      <c r="C13256">
        <v>1044.42</v>
      </c>
      <c r="D13256">
        <v>573</v>
      </c>
      <c r="E13256">
        <v>471.42</v>
      </c>
      <c r="F13256">
        <v>521.86</v>
      </c>
      <c r="G13256">
        <v>424.23</v>
      </c>
      <c r="H13256">
        <v>752.51</v>
      </c>
      <c r="I13256">
        <v>0.12</v>
      </c>
      <c r="J13256">
        <v>2.17</v>
      </c>
      <c r="K13256">
        <v>3.84</v>
      </c>
    </row>
    <row r="13257" spans="1:11" x14ac:dyDescent="0.25">
      <c r="A13257" s="1">
        <v>43678</v>
      </c>
      <c r="B13257" t="s">
        <v>144</v>
      </c>
      <c r="C13257">
        <v>987.89</v>
      </c>
      <c r="D13257">
        <v>534.74</v>
      </c>
      <c r="E13257">
        <v>453.15</v>
      </c>
      <c r="F13257">
        <v>524.95000000000005</v>
      </c>
      <c r="G13257">
        <v>399.24</v>
      </c>
      <c r="H13257">
        <v>911.64</v>
      </c>
      <c r="I13257">
        <v>-0.51</v>
      </c>
      <c r="J13257">
        <v>1.91</v>
      </c>
      <c r="K13257">
        <v>3.16</v>
      </c>
    </row>
    <row r="13258" spans="1:11" x14ac:dyDescent="0.25">
      <c r="A13258" s="1">
        <v>43678</v>
      </c>
      <c r="B13258" t="s">
        <v>145</v>
      </c>
      <c r="C13258">
        <v>1070.3499999999999</v>
      </c>
      <c r="D13258">
        <v>566.39</v>
      </c>
      <c r="E13258">
        <v>503.96</v>
      </c>
      <c r="F13258">
        <v>566.58000000000004</v>
      </c>
      <c r="G13258">
        <v>457.67</v>
      </c>
      <c r="H13258">
        <v>823.75</v>
      </c>
      <c r="I13258">
        <v>0.42</v>
      </c>
      <c r="J13258">
        <v>3.44</v>
      </c>
      <c r="K13258">
        <v>5.13</v>
      </c>
    </row>
    <row r="13259" spans="1:11" x14ac:dyDescent="0.25">
      <c r="A13259" s="1">
        <v>43678</v>
      </c>
      <c r="B13259" t="s">
        <v>146</v>
      </c>
      <c r="C13259">
        <v>1092.31</v>
      </c>
      <c r="D13259">
        <v>579.22</v>
      </c>
      <c r="E13259">
        <v>513.09</v>
      </c>
      <c r="F13259">
        <v>601.13</v>
      </c>
      <c r="G13259">
        <v>486.3</v>
      </c>
      <c r="H13259">
        <v>882.85</v>
      </c>
      <c r="I13259">
        <v>-0.13</v>
      </c>
      <c r="J13259">
        <v>4.8600000000000003</v>
      </c>
      <c r="K13259">
        <v>5.92</v>
      </c>
    </row>
    <row r="13260" spans="1:11" x14ac:dyDescent="0.25">
      <c r="A13260" s="1">
        <v>43678</v>
      </c>
      <c r="B13260" t="s">
        <v>2</v>
      </c>
      <c r="C13260">
        <v>1043.67</v>
      </c>
      <c r="D13260">
        <v>541.95000000000005</v>
      </c>
      <c r="E13260">
        <v>501.72</v>
      </c>
      <c r="F13260">
        <v>578.84</v>
      </c>
      <c r="G13260">
        <v>431.46</v>
      </c>
      <c r="H13260">
        <v>967.56</v>
      </c>
      <c r="I13260">
        <v>0.75</v>
      </c>
      <c r="J13260">
        <v>2.99</v>
      </c>
      <c r="K13260">
        <v>3.71</v>
      </c>
    </row>
    <row r="13261" spans="1:11" x14ac:dyDescent="0.25">
      <c r="A13261" s="1">
        <v>43678</v>
      </c>
      <c r="B13261" t="s">
        <v>147</v>
      </c>
      <c r="C13261">
        <v>1258.8399999999999</v>
      </c>
      <c r="D13261">
        <v>617.12</v>
      </c>
      <c r="E13261">
        <v>641.72</v>
      </c>
      <c r="F13261">
        <v>573.66999999999996</v>
      </c>
      <c r="G13261">
        <v>434.98</v>
      </c>
      <c r="H13261">
        <v>877.45</v>
      </c>
      <c r="I13261">
        <v>0.09</v>
      </c>
      <c r="J13261">
        <v>2.76</v>
      </c>
      <c r="K13261">
        <v>3.78</v>
      </c>
    </row>
    <row r="13262" spans="1:11" x14ac:dyDescent="0.25">
      <c r="A13262" s="1">
        <v>43678</v>
      </c>
      <c r="B13262" t="s">
        <v>148</v>
      </c>
      <c r="C13262">
        <v>1246.72</v>
      </c>
      <c r="D13262">
        <v>616.63</v>
      </c>
      <c r="E13262">
        <v>630.09</v>
      </c>
      <c r="F13262">
        <v>563.16</v>
      </c>
      <c r="G13262">
        <v>453.58</v>
      </c>
      <c r="H13262">
        <v>797.42</v>
      </c>
      <c r="I13262">
        <v>0.01</v>
      </c>
      <c r="J13262">
        <v>2.77</v>
      </c>
      <c r="K13262">
        <v>2.95</v>
      </c>
    </row>
    <row r="13263" spans="1:11" x14ac:dyDescent="0.25">
      <c r="A13263" s="1">
        <v>43678</v>
      </c>
      <c r="B13263" t="s">
        <v>149</v>
      </c>
      <c r="C13263">
        <v>1187.1600000000001</v>
      </c>
      <c r="D13263">
        <v>561.85</v>
      </c>
      <c r="E13263">
        <v>625.30999999999995</v>
      </c>
      <c r="F13263">
        <v>567.70000000000005</v>
      </c>
      <c r="G13263">
        <v>439.48</v>
      </c>
      <c r="H13263">
        <v>833.26</v>
      </c>
      <c r="I13263">
        <v>0.33</v>
      </c>
      <c r="J13263">
        <v>4.8899999999999997</v>
      </c>
      <c r="K13263">
        <v>5.92</v>
      </c>
    </row>
    <row r="13264" spans="1:11" x14ac:dyDescent="0.25">
      <c r="A13264" s="1">
        <v>43678</v>
      </c>
      <c r="B13264" t="s">
        <v>150</v>
      </c>
      <c r="C13264">
        <v>1320.67</v>
      </c>
      <c r="D13264">
        <v>628.73</v>
      </c>
      <c r="E13264">
        <v>691.94</v>
      </c>
      <c r="F13264">
        <v>715.33</v>
      </c>
      <c r="G13264">
        <v>521.92999999999995</v>
      </c>
      <c r="H13264">
        <v>1151.03</v>
      </c>
      <c r="I13264">
        <v>2.59</v>
      </c>
      <c r="J13264">
        <v>5.82</v>
      </c>
      <c r="K13264">
        <v>7.48</v>
      </c>
    </row>
    <row r="13265" spans="1:11" x14ac:dyDescent="0.25">
      <c r="A13265" s="1">
        <v>43678</v>
      </c>
      <c r="B13265" t="s">
        <v>151</v>
      </c>
      <c r="C13265">
        <v>1160.51</v>
      </c>
      <c r="D13265">
        <v>627.94000000000005</v>
      </c>
      <c r="E13265">
        <v>532.57000000000005</v>
      </c>
      <c r="F13265">
        <v>526.75</v>
      </c>
      <c r="G13265">
        <v>405.6</v>
      </c>
      <c r="H13265">
        <v>862.25</v>
      </c>
      <c r="I13265">
        <v>2.37</v>
      </c>
      <c r="J13265">
        <v>4.2699999999999996</v>
      </c>
      <c r="K13265">
        <v>6.44</v>
      </c>
    </row>
    <row r="13266" spans="1:11" x14ac:dyDescent="0.25">
      <c r="A13266" s="1">
        <v>43678</v>
      </c>
      <c r="B13266" t="s">
        <v>152</v>
      </c>
      <c r="C13266">
        <v>1090.5</v>
      </c>
      <c r="D13266">
        <v>605.89</v>
      </c>
      <c r="E13266">
        <v>484.61</v>
      </c>
      <c r="F13266">
        <v>512.85</v>
      </c>
      <c r="G13266">
        <v>419.42</v>
      </c>
      <c r="H13266">
        <v>745.82</v>
      </c>
      <c r="I13266">
        <v>0.11</v>
      </c>
      <c r="J13266">
        <v>-0.19</v>
      </c>
      <c r="K13266">
        <v>0.69</v>
      </c>
    </row>
    <row r="13267" spans="1:11" x14ac:dyDescent="0.25">
      <c r="A13267" s="1">
        <v>43678</v>
      </c>
      <c r="B13267" t="s">
        <v>153</v>
      </c>
      <c r="C13267">
        <v>1140.43</v>
      </c>
      <c r="D13267">
        <v>634.24</v>
      </c>
      <c r="E13267">
        <v>506.19</v>
      </c>
      <c r="F13267">
        <v>650.61</v>
      </c>
      <c r="G13267">
        <v>554.58000000000004</v>
      </c>
      <c r="H13267">
        <v>867.68</v>
      </c>
      <c r="I13267">
        <v>0.54</v>
      </c>
      <c r="J13267">
        <v>1.25</v>
      </c>
      <c r="K13267">
        <v>4.71</v>
      </c>
    </row>
    <row r="13268" spans="1:11" x14ac:dyDescent="0.25">
      <c r="A13268" s="1">
        <v>43678</v>
      </c>
      <c r="B13268" t="s">
        <v>154</v>
      </c>
      <c r="C13268">
        <v>1131.83</v>
      </c>
      <c r="D13268">
        <v>621.35</v>
      </c>
      <c r="E13268">
        <v>510.48</v>
      </c>
      <c r="F13268">
        <v>597.9</v>
      </c>
      <c r="G13268">
        <v>480.66</v>
      </c>
      <c r="H13268">
        <v>927.28</v>
      </c>
      <c r="I13268">
        <v>2.21</v>
      </c>
      <c r="J13268">
        <v>3.2</v>
      </c>
      <c r="K13268">
        <v>4.04</v>
      </c>
    </row>
    <row r="13269" spans="1:11" x14ac:dyDescent="0.25">
      <c r="A13269" s="1">
        <v>43678</v>
      </c>
      <c r="B13269" t="s">
        <v>155</v>
      </c>
      <c r="C13269">
        <v>1224.1400000000001</v>
      </c>
      <c r="D13269">
        <v>688.61</v>
      </c>
      <c r="E13269">
        <v>535.53</v>
      </c>
      <c r="F13269">
        <v>540.63</v>
      </c>
      <c r="G13269">
        <v>456.58</v>
      </c>
      <c r="H13269">
        <v>752</v>
      </c>
      <c r="I13269">
        <v>1.55</v>
      </c>
      <c r="J13269">
        <v>3.56</v>
      </c>
      <c r="K13269">
        <v>5.48</v>
      </c>
    </row>
    <row r="13270" spans="1:11" x14ac:dyDescent="0.25">
      <c r="A13270" s="1">
        <v>43709</v>
      </c>
      <c r="B13270" t="s">
        <v>1</v>
      </c>
      <c r="C13270">
        <v>1152.8699999999999</v>
      </c>
      <c r="D13270">
        <v>603.87</v>
      </c>
      <c r="E13270">
        <v>549</v>
      </c>
      <c r="F13270">
        <v>576.95000000000005</v>
      </c>
      <c r="G13270">
        <v>457.47</v>
      </c>
      <c r="H13270">
        <v>866.4</v>
      </c>
      <c r="I13270">
        <v>0.37</v>
      </c>
      <c r="J13270">
        <v>3.49</v>
      </c>
      <c r="K13270">
        <v>4.42</v>
      </c>
    </row>
    <row r="13271" spans="1:11" x14ac:dyDescent="0.25">
      <c r="A13271" s="1">
        <v>43709</v>
      </c>
      <c r="B13271" t="s">
        <v>126</v>
      </c>
      <c r="C13271">
        <v>1157.07</v>
      </c>
      <c r="D13271">
        <v>646.96</v>
      </c>
      <c r="E13271">
        <v>510.11</v>
      </c>
      <c r="F13271">
        <v>576.6</v>
      </c>
      <c r="G13271">
        <v>478.13</v>
      </c>
      <c r="H13271">
        <v>822.36</v>
      </c>
      <c r="I13271">
        <v>0.82</v>
      </c>
      <c r="J13271">
        <v>3.13</v>
      </c>
      <c r="K13271">
        <v>5.96</v>
      </c>
    </row>
    <row r="13272" spans="1:11" x14ac:dyDescent="0.25">
      <c r="A13272" s="1">
        <v>43709</v>
      </c>
      <c r="B13272" t="s">
        <v>127</v>
      </c>
      <c r="C13272">
        <v>1064.53</v>
      </c>
      <c r="D13272">
        <v>583.04</v>
      </c>
      <c r="E13272">
        <v>481.49</v>
      </c>
      <c r="F13272">
        <v>575.05999999999995</v>
      </c>
      <c r="G13272">
        <v>449.85</v>
      </c>
      <c r="H13272">
        <v>931.32</v>
      </c>
      <c r="I13272">
        <v>0.03</v>
      </c>
      <c r="J13272">
        <v>2.62</v>
      </c>
      <c r="K13272">
        <v>3.66</v>
      </c>
    </row>
    <row r="13273" spans="1:11" x14ac:dyDescent="0.25">
      <c r="A13273" s="1">
        <v>43709</v>
      </c>
      <c r="B13273" t="s">
        <v>113</v>
      </c>
      <c r="C13273">
        <v>1203.2</v>
      </c>
      <c r="D13273">
        <v>604.41</v>
      </c>
      <c r="E13273">
        <v>598.79</v>
      </c>
      <c r="F13273">
        <v>576.07000000000005</v>
      </c>
      <c r="G13273">
        <v>458.73</v>
      </c>
      <c r="H13273">
        <v>835.88</v>
      </c>
      <c r="I13273">
        <v>0.55000000000000004</v>
      </c>
      <c r="J13273">
        <v>3.89</v>
      </c>
      <c r="K13273">
        <v>4.0999999999999996</v>
      </c>
    </row>
    <row r="13274" spans="1:11" x14ac:dyDescent="0.25">
      <c r="A13274" s="1">
        <v>43709</v>
      </c>
      <c r="B13274" t="s">
        <v>128</v>
      </c>
      <c r="C13274">
        <v>1217.74</v>
      </c>
      <c r="D13274">
        <v>600.20000000000005</v>
      </c>
      <c r="E13274">
        <v>617.54</v>
      </c>
      <c r="F13274">
        <v>582.32000000000005</v>
      </c>
      <c r="G13274">
        <v>445.53</v>
      </c>
      <c r="H13274">
        <v>903.24</v>
      </c>
      <c r="I13274">
        <v>0.21</v>
      </c>
      <c r="J13274">
        <v>5.21</v>
      </c>
      <c r="K13274">
        <v>6.4</v>
      </c>
    </row>
    <row r="13275" spans="1:11" x14ac:dyDescent="0.25">
      <c r="A13275" s="1">
        <v>43709</v>
      </c>
      <c r="B13275" t="s">
        <v>129</v>
      </c>
      <c r="C13275">
        <v>1154.06</v>
      </c>
      <c r="D13275">
        <v>635.42999999999995</v>
      </c>
      <c r="E13275">
        <v>518.63</v>
      </c>
      <c r="F13275">
        <v>589.15</v>
      </c>
      <c r="G13275">
        <v>484.11</v>
      </c>
      <c r="H13275">
        <v>856.2</v>
      </c>
      <c r="I13275">
        <v>0.45</v>
      </c>
      <c r="J13275">
        <v>2.64</v>
      </c>
      <c r="K13275">
        <v>4.1399999999999997</v>
      </c>
    </row>
    <row r="13276" spans="1:11" x14ac:dyDescent="0.25">
      <c r="A13276" s="1">
        <v>43709</v>
      </c>
      <c r="B13276" t="s">
        <v>130</v>
      </c>
      <c r="C13276">
        <v>1219.01</v>
      </c>
      <c r="D13276">
        <v>668.84</v>
      </c>
      <c r="E13276">
        <v>550.16999999999996</v>
      </c>
      <c r="F13276">
        <v>679.74</v>
      </c>
      <c r="G13276">
        <v>509.27</v>
      </c>
      <c r="H13276">
        <v>1257.21</v>
      </c>
      <c r="I13276">
        <v>0.15</v>
      </c>
      <c r="J13276">
        <v>5.58</v>
      </c>
      <c r="K13276">
        <v>7.4</v>
      </c>
    </row>
    <row r="13277" spans="1:11" x14ac:dyDescent="0.25">
      <c r="A13277" s="1">
        <v>43709</v>
      </c>
      <c r="B13277" t="s">
        <v>131</v>
      </c>
      <c r="C13277">
        <v>1274.8</v>
      </c>
      <c r="D13277">
        <v>702.82</v>
      </c>
      <c r="E13277">
        <v>571.98</v>
      </c>
      <c r="F13277">
        <v>676.66</v>
      </c>
      <c r="G13277">
        <v>510.53</v>
      </c>
      <c r="H13277">
        <v>1177.95</v>
      </c>
      <c r="I13277">
        <v>0.25</v>
      </c>
      <c r="J13277">
        <v>3.33</v>
      </c>
      <c r="K13277">
        <v>5.96</v>
      </c>
    </row>
    <row r="13278" spans="1:11" x14ac:dyDescent="0.25">
      <c r="A13278" s="1">
        <v>43709</v>
      </c>
      <c r="B13278" t="s">
        <v>132</v>
      </c>
      <c r="C13278">
        <v>1141.3499999999999</v>
      </c>
      <c r="D13278">
        <v>631.69000000000005</v>
      </c>
      <c r="E13278">
        <v>509.66</v>
      </c>
      <c r="F13278">
        <v>558.85</v>
      </c>
      <c r="G13278">
        <v>466.39</v>
      </c>
      <c r="H13278">
        <v>768.56</v>
      </c>
      <c r="I13278">
        <v>3.54</v>
      </c>
      <c r="J13278">
        <v>5.27</v>
      </c>
      <c r="K13278">
        <v>6.47</v>
      </c>
    </row>
    <row r="13279" spans="1:11" x14ac:dyDescent="0.25">
      <c r="A13279" s="1">
        <v>43709</v>
      </c>
      <c r="B13279" t="s">
        <v>133</v>
      </c>
      <c r="C13279">
        <v>1204.54</v>
      </c>
      <c r="D13279">
        <v>625.49</v>
      </c>
      <c r="E13279">
        <v>579.04999999999995</v>
      </c>
      <c r="F13279">
        <v>500.23</v>
      </c>
      <c r="G13279">
        <v>411.71</v>
      </c>
      <c r="H13279">
        <v>707.46</v>
      </c>
      <c r="I13279">
        <v>-0.1</v>
      </c>
      <c r="J13279">
        <v>2.57</v>
      </c>
      <c r="K13279">
        <v>5.64</v>
      </c>
    </row>
    <row r="13280" spans="1:11" x14ac:dyDescent="0.25">
      <c r="A13280" s="1">
        <v>43709</v>
      </c>
      <c r="B13280" t="s">
        <v>134</v>
      </c>
      <c r="C13280">
        <v>1135.7</v>
      </c>
      <c r="D13280">
        <v>648.14</v>
      </c>
      <c r="E13280">
        <v>487.56</v>
      </c>
      <c r="F13280">
        <v>544.4</v>
      </c>
      <c r="G13280">
        <v>482.44</v>
      </c>
      <c r="H13280">
        <v>678.31</v>
      </c>
      <c r="I13280">
        <v>-7.0000000000000007E-2</v>
      </c>
      <c r="J13280">
        <v>2.0299999999999998</v>
      </c>
      <c r="K13280">
        <v>6.19</v>
      </c>
    </row>
    <row r="13281" spans="1:11" x14ac:dyDescent="0.25">
      <c r="A13281" s="1">
        <v>43709</v>
      </c>
      <c r="B13281" t="s">
        <v>135</v>
      </c>
      <c r="C13281">
        <v>1114.47</v>
      </c>
      <c r="D13281">
        <v>620.88</v>
      </c>
      <c r="E13281">
        <v>493.59</v>
      </c>
      <c r="F13281">
        <v>541.37</v>
      </c>
      <c r="G13281">
        <v>427.41</v>
      </c>
      <c r="H13281">
        <v>854.81</v>
      </c>
      <c r="I13281">
        <v>-0.12</v>
      </c>
      <c r="J13281">
        <v>2.38</v>
      </c>
      <c r="K13281">
        <v>4.04</v>
      </c>
    </row>
    <row r="13282" spans="1:11" x14ac:dyDescent="0.25">
      <c r="A13282" s="1">
        <v>43709</v>
      </c>
      <c r="B13282" t="s">
        <v>136</v>
      </c>
      <c r="C13282">
        <v>1177.44</v>
      </c>
      <c r="D13282">
        <v>654.22</v>
      </c>
      <c r="E13282">
        <v>523.22</v>
      </c>
      <c r="F13282">
        <v>619.07000000000005</v>
      </c>
      <c r="G13282">
        <v>511.83</v>
      </c>
      <c r="H13282">
        <v>939.99</v>
      </c>
      <c r="I13282">
        <v>0.28000000000000003</v>
      </c>
      <c r="J13282">
        <v>1.39</v>
      </c>
      <c r="K13282">
        <v>3.76</v>
      </c>
    </row>
    <row r="13283" spans="1:11" x14ac:dyDescent="0.25">
      <c r="A13283" s="1">
        <v>43709</v>
      </c>
      <c r="B13283" t="s">
        <v>137</v>
      </c>
      <c r="C13283">
        <v>1108.4000000000001</v>
      </c>
      <c r="D13283">
        <v>618.95000000000005</v>
      </c>
      <c r="E13283">
        <v>489.45</v>
      </c>
      <c r="F13283">
        <v>583.89</v>
      </c>
      <c r="G13283">
        <v>426</v>
      </c>
      <c r="H13283">
        <v>1211.79</v>
      </c>
      <c r="I13283">
        <v>0.03</v>
      </c>
      <c r="J13283">
        <v>3.81</v>
      </c>
      <c r="K13283">
        <v>5.56</v>
      </c>
    </row>
    <row r="13284" spans="1:11" x14ac:dyDescent="0.25">
      <c r="A13284" s="1">
        <v>43709</v>
      </c>
      <c r="B13284" t="s">
        <v>138</v>
      </c>
      <c r="C13284">
        <v>1083.44</v>
      </c>
      <c r="D13284">
        <v>613.04</v>
      </c>
      <c r="E13284">
        <v>470.4</v>
      </c>
      <c r="F13284">
        <v>720.02</v>
      </c>
      <c r="G13284">
        <v>555.30999999999995</v>
      </c>
      <c r="H13284">
        <v>1238.93</v>
      </c>
      <c r="I13284">
        <v>0.15</v>
      </c>
      <c r="J13284">
        <v>2.68</v>
      </c>
      <c r="K13284">
        <v>3.6</v>
      </c>
    </row>
    <row r="13285" spans="1:11" x14ac:dyDescent="0.25">
      <c r="A13285" s="1">
        <v>43709</v>
      </c>
      <c r="B13285" t="s">
        <v>139</v>
      </c>
      <c r="C13285">
        <v>1059.45</v>
      </c>
      <c r="D13285">
        <v>594.85</v>
      </c>
      <c r="E13285">
        <v>464.6</v>
      </c>
      <c r="F13285">
        <v>611.9</v>
      </c>
      <c r="G13285">
        <v>478.92</v>
      </c>
      <c r="H13285">
        <v>1052.25</v>
      </c>
      <c r="I13285">
        <v>0.69</v>
      </c>
      <c r="J13285">
        <v>2.3199999999999998</v>
      </c>
      <c r="K13285">
        <v>3.03</v>
      </c>
    </row>
    <row r="13286" spans="1:11" x14ac:dyDescent="0.25">
      <c r="A13286" s="1">
        <v>43709</v>
      </c>
      <c r="B13286" t="s">
        <v>140</v>
      </c>
      <c r="C13286">
        <v>1036.33</v>
      </c>
      <c r="D13286">
        <v>576.35</v>
      </c>
      <c r="E13286">
        <v>459.98</v>
      </c>
      <c r="F13286">
        <v>522.35</v>
      </c>
      <c r="G13286">
        <v>407.09</v>
      </c>
      <c r="H13286">
        <v>855.92</v>
      </c>
      <c r="I13286">
        <v>0.17</v>
      </c>
      <c r="J13286">
        <v>1.1200000000000001</v>
      </c>
      <c r="K13286">
        <v>1.7</v>
      </c>
    </row>
    <row r="13287" spans="1:11" x14ac:dyDescent="0.25">
      <c r="A13287" s="1">
        <v>43709</v>
      </c>
      <c r="B13287" t="s">
        <v>141</v>
      </c>
      <c r="C13287">
        <v>1095.98</v>
      </c>
      <c r="D13287">
        <v>620.49</v>
      </c>
      <c r="E13287">
        <v>475.49</v>
      </c>
      <c r="F13287">
        <v>606.16999999999996</v>
      </c>
      <c r="G13287">
        <v>493.4</v>
      </c>
      <c r="H13287">
        <v>928.47</v>
      </c>
      <c r="I13287">
        <v>0.03</v>
      </c>
      <c r="J13287">
        <v>1.01</v>
      </c>
      <c r="K13287">
        <v>2.44</v>
      </c>
    </row>
    <row r="13288" spans="1:11" x14ac:dyDescent="0.25">
      <c r="A13288" s="1">
        <v>43709</v>
      </c>
      <c r="B13288" t="s">
        <v>142</v>
      </c>
      <c r="C13288">
        <v>1039.94</v>
      </c>
      <c r="D13288">
        <v>564.91</v>
      </c>
      <c r="E13288">
        <v>475.03</v>
      </c>
      <c r="F13288">
        <v>556.04999999999995</v>
      </c>
      <c r="G13288">
        <v>421.12</v>
      </c>
      <c r="H13288">
        <v>948.93</v>
      </c>
      <c r="I13288">
        <v>0.01</v>
      </c>
      <c r="J13288">
        <v>2.61</v>
      </c>
      <c r="K13288">
        <v>2.77</v>
      </c>
    </row>
    <row r="13289" spans="1:11" x14ac:dyDescent="0.25">
      <c r="A13289" s="1">
        <v>43709</v>
      </c>
      <c r="B13289" t="s">
        <v>143</v>
      </c>
      <c r="C13289">
        <v>1039.6199999999999</v>
      </c>
      <c r="D13289">
        <v>568.20000000000005</v>
      </c>
      <c r="E13289">
        <v>471.42</v>
      </c>
      <c r="F13289">
        <v>519.46</v>
      </c>
      <c r="G13289">
        <v>420.67</v>
      </c>
      <c r="H13289">
        <v>752.51</v>
      </c>
      <c r="I13289">
        <v>-0.46</v>
      </c>
      <c r="J13289">
        <v>1.7</v>
      </c>
      <c r="K13289">
        <v>3.21</v>
      </c>
    </row>
    <row r="13290" spans="1:11" x14ac:dyDescent="0.25">
      <c r="A13290" s="1">
        <v>43709</v>
      </c>
      <c r="B13290" t="s">
        <v>144</v>
      </c>
      <c r="C13290">
        <v>989.03</v>
      </c>
      <c r="D13290">
        <v>535.88</v>
      </c>
      <c r="E13290">
        <v>453.15</v>
      </c>
      <c r="F13290">
        <v>525.58000000000004</v>
      </c>
      <c r="G13290">
        <v>400.08</v>
      </c>
      <c r="H13290">
        <v>911.64</v>
      </c>
      <c r="I13290">
        <v>0.12</v>
      </c>
      <c r="J13290">
        <v>2.0299999999999998</v>
      </c>
      <c r="K13290">
        <v>2.91</v>
      </c>
    </row>
    <row r="13291" spans="1:11" x14ac:dyDescent="0.25">
      <c r="A13291" s="1">
        <v>43709</v>
      </c>
      <c r="B13291" t="s">
        <v>145</v>
      </c>
      <c r="C13291">
        <v>1067.1300000000001</v>
      </c>
      <c r="D13291">
        <v>563.16999999999996</v>
      </c>
      <c r="E13291">
        <v>503.96</v>
      </c>
      <c r="F13291">
        <v>564.88</v>
      </c>
      <c r="G13291">
        <v>455.06</v>
      </c>
      <c r="H13291">
        <v>823.75</v>
      </c>
      <c r="I13291">
        <v>-0.3</v>
      </c>
      <c r="J13291">
        <v>3.13</v>
      </c>
      <c r="K13291">
        <v>4.47</v>
      </c>
    </row>
    <row r="13292" spans="1:11" x14ac:dyDescent="0.25">
      <c r="A13292" s="1">
        <v>43709</v>
      </c>
      <c r="B13292" t="s">
        <v>146</v>
      </c>
      <c r="C13292">
        <v>1101.08</v>
      </c>
      <c r="D13292">
        <v>588.33000000000004</v>
      </c>
      <c r="E13292">
        <v>512.75</v>
      </c>
      <c r="F13292">
        <v>605.94000000000005</v>
      </c>
      <c r="G13292">
        <v>493.94</v>
      </c>
      <c r="H13292">
        <v>882.23</v>
      </c>
      <c r="I13292">
        <v>0.8</v>
      </c>
      <c r="J13292">
        <v>5.7</v>
      </c>
      <c r="K13292">
        <v>6.5</v>
      </c>
    </row>
    <row r="13293" spans="1:11" x14ac:dyDescent="0.25">
      <c r="A13293" s="1">
        <v>43709</v>
      </c>
      <c r="B13293" t="s">
        <v>2</v>
      </c>
      <c r="C13293">
        <v>1049.71</v>
      </c>
      <c r="D13293">
        <v>543.12</v>
      </c>
      <c r="E13293">
        <v>506.59</v>
      </c>
      <c r="F13293">
        <v>582.19000000000005</v>
      </c>
      <c r="G13293">
        <v>432.37</v>
      </c>
      <c r="H13293">
        <v>976.95</v>
      </c>
      <c r="I13293">
        <v>0.57999999999999996</v>
      </c>
      <c r="J13293">
        <v>3.59</v>
      </c>
      <c r="K13293">
        <v>3.74</v>
      </c>
    </row>
    <row r="13294" spans="1:11" x14ac:dyDescent="0.25">
      <c r="A13294" s="1">
        <v>43709</v>
      </c>
      <c r="B13294" t="s">
        <v>147</v>
      </c>
      <c r="C13294">
        <v>1280</v>
      </c>
      <c r="D13294">
        <v>617.96</v>
      </c>
      <c r="E13294">
        <v>662.04</v>
      </c>
      <c r="F13294">
        <v>583.29999999999995</v>
      </c>
      <c r="G13294">
        <v>435.59</v>
      </c>
      <c r="H13294">
        <v>905.26</v>
      </c>
      <c r="I13294">
        <v>1.68</v>
      </c>
      <c r="J13294">
        <v>4.49</v>
      </c>
      <c r="K13294">
        <v>4.71</v>
      </c>
    </row>
    <row r="13295" spans="1:11" x14ac:dyDescent="0.25">
      <c r="A13295" s="1">
        <v>43709</v>
      </c>
      <c r="B13295" t="s">
        <v>148</v>
      </c>
      <c r="C13295">
        <v>1246.19</v>
      </c>
      <c r="D13295">
        <v>613.58000000000004</v>
      </c>
      <c r="E13295">
        <v>632.61</v>
      </c>
      <c r="F13295">
        <v>562.94000000000005</v>
      </c>
      <c r="G13295">
        <v>451.36</v>
      </c>
      <c r="H13295">
        <v>800.61</v>
      </c>
      <c r="I13295">
        <v>-0.04</v>
      </c>
      <c r="J13295">
        <v>2.73</v>
      </c>
      <c r="K13295">
        <v>2.63</v>
      </c>
    </row>
    <row r="13296" spans="1:11" x14ac:dyDescent="0.25">
      <c r="A13296" s="1">
        <v>43709</v>
      </c>
      <c r="B13296" t="s">
        <v>149</v>
      </c>
      <c r="C13296">
        <v>1187.56</v>
      </c>
      <c r="D13296">
        <v>562.25</v>
      </c>
      <c r="E13296">
        <v>625.30999999999995</v>
      </c>
      <c r="F13296">
        <v>567.87</v>
      </c>
      <c r="G13296">
        <v>439.79</v>
      </c>
      <c r="H13296">
        <v>833.26</v>
      </c>
      <c r="I13296">
        <v>0.03</v>
      </c>
      <c r="J13296">
        <v>4.92</v>
      </c>
      <c r="K13296">
        <v>5.51</v>
      </c>
    </row>
    <row r="13297" spans="1:11" x14ac:dyDescent="0.25">
      <c r="A13297" s="1">
        <v>43709</v>
      </c>
      <c r="B13297" t="s">
        <v>150</v>
      </c>
      <c r="C13297">
        <v>1323.83</v>
      </c>
      <c r="D13297">
        <v>633.26</v>
      </c>
      <c r="E13297">
        <v>690.57</v>
      </c>
      <c r="F13297">
        <v>717.04</v>
      </c>
      <c r="G13297">
        <v>525.69000000000005</v>
      </c>
      <c r="H13297">
        <v>1148.73</v>
      </c>
      <c r="I13297">
        <v>0.24</v>
      </c>
      <c r="J13297">
        <v>6.07</v>
      </c>
      <c r="K13297">
        <v>7.72</v>
      </c>
    </row>
    <row r="13298" spans="1:11" x14ac:dyDescent="0.25">
      <c r="A13298" s="1">
        <v>43709</v>
      </c>
      <c r="B13298" t="s">
        <v>151</v>
      </c>
      <c r="C13298">
        <v>1166.1600000000001</v>
      </c>
      <c r="D13298">
        <v>632.05999999999995</v>
      </c>
      <c r="E13298">
        <v>534.1</v>
      </c>
      <c r="F13298">
        <v>529.33000000000004</v>
      </c>
      <c r="G13298">
        <v>408.27</v>
      </c>
      <c r="H13298">
        <v>864.75</v>
      </c>
      <c r="I13298">
        <v>0.49</v>
      </c>
      <c r="J13298">
        <v>4.78</v>
      </c>
      <c r="K13298">
        <v>6.52</v>
      </c>
    </row>
    <row r="13299" spans="1:11" x14ac:dyDescent="0.25">
      <c r="A13299" s="1">
        <v>43709</v>
      </c>
      <c r="B13299" t="s">
        <v>152</v>
      </c>
      <c r="C13299">
        <v>1109.3399999999999</v>
      </c>
      <c r="D13299">
        <v>600.38</v>
      </c>
      <c r="E13299">
        <v>508.96</v>
      </c>
      <c r="F13299">
        <v>521.72</v>
      </c>
      <c r="G13299">
        <v>415.6</v>
      </c>
      <c r="H13299">
        <v>783.27</v>
      </c>
      <c r="I13299">
        <v>1.73</v>
      </c>
      <c r="J13299">
        <v>1.54</v>
      </c>
      <c r="K13299">
        <v>1.97</v>
      </c>
    </row>
    <row r="13300" spans="1:11" x14ac:dyDescent="0.25">
      <c r="A13300" s="1">
        <v>43709</v>
      </c>
      <c r="B13300" t="s">
        <v>153</v>
      </c>
      <c r="C13300">
        <v>1141.33</v>
      </c>
      <c r="D13300">
        <v>625.87</v>
      </c>
      <c r="E13300">
        <v>515.46</v>
      </c>
      <c r="F13300">
        <v>651.13</v>
      </c>
      <c r="G13300">
        <v>547.26</v>
      </c>
      <c r="H13300">
        <v>883.56</v>
      </c>
      <c r="I13300">
        <v>0.08</v>
      </c>
      <c r="J13300">
        <v>1.33</v>
      </c>
      <c r="K13300">
        <v>4.28</v>
      </c>
    </row>
    <row r="13301" spans="1:11" x14ac:dyDescent="0.25">
      <c r="A13301" s="1">
        <v>43709</v>
      </c>
      <c r="B13301" t="s">
        <v>154</v>
      </c>
      <c r="C13301">
        <v>1137.07</v>
      </c>
      <c r="D13301">
        <v>626.59</v>
      </c>
      <c r="E13301">
        <v>510.48</v>
      </c>
      <c r="F13301">
        <v>600.65</v>
      </c>
      <c r="G13301">
        <v>484.69</v>
      </c>
      <c r="H13301">
        <v>927.28</v>
      </c>
      <c r="I13301">
        <v>0.46</v>
      </c>
      <c r="J13301">
        <v>3.68</v>
      </c>
      <c r="K13301">
        <v>4.2699999999999996</v>
      </c>
    </row>
    <row r="13302" spans="1:11" x14ac:dyDescent="0.25">
      <c r="A13302" s="1">
        <v>43709</v>
      </c>
      <c r="B13302" t="s">
        <v>155</v>
      </c>
      <c r="C13302">
        <v>1225.46</v>
      </c>
      <c r="D13302">
        <v>684.6</v>
      </c>
      <c r="E13302">
        <v>540.86</v>
      </c>
      <c r="F13302">
        <v>541.23</v>
      </c>
      <c r="G13302">
        <v>453.93</v>
      </c>
      <c r="H13302">
        <v>759.52</v>
      </c>
      <c r="I13302">
        <v>0.11</v>
      </c>
      <c r="J13302">
        <v>3.68</v>
      </c>
      <c r="K13302">
        <v>5.17</v>
      </c>
    </row>
    <row r="13303" spans="1:11" x14ac:dyDescent="0.25">
      <c r="A13303" s="1">
        <v>43739</v>
      </c>
      <c r="B13303" t="s">
        <v>1</v>
      </c>
      <c r="C13303">
        <v>1155.01</v>
      </c>
      <c r="D13303">
        <v>605.4</v>
      </c>
      <c r="E13303">
        <v>549.61</v>
      </c>
      <c r="F13303">
        <v>578.04999999999995</v>
      </c>
      <c r="G13303">
        <v>458.62</v>
      </c>
      <c r="H13303">
        <v>867.35</v>
      </c>
      <c r="I13303">
        <v>0.19</v>
      </c>
      <c r="J13303">
        <v>3.69</v>
      </c>
      <c r="K13303">
        <v>4.17</v>
      </c>
    </row>
    <row r="13304" spans="1:11" x14ac:dyDescent="0.25">
      <c r="A13304" s="1">
        <v>43739</v>
      </c>
      <c r="B13304" t="s">
        <v>126</v>
      </c>
      <c r="C13304">
        <v>1168.3399999999999</v>
      </c>
      <c r="D13304">
        <v>650.75</v>
      </c>
      <c r="E13304">
        <v>517.59</v>
      </c>
      <c r="F13304">
        <v>582.19000000000005</v>
      </c>
      <c r="G13304">
        <v>480.95</v>
      </c>
      <c r="H13304">
        <v>834.45</v>
      </c>
      <c r="I13304">
        <v>0.97</v>
      </c>
      <c r="J13304">
        <v>4.13</v>
      </c>
      <c r="K13304">
        <v>5.07</v>
      </c>
    </row>
    <row r="13305" spans="1:11" x14ac:dyDescent="0.25">
      <c r="A13305" s="1">
        <v>43739</v>
      </c>
      <c r="B13305" t="s">
        <v>127</v>
      </c>
      <c r="C13305">
        <v>1064.44</v>
      </c>
      <c r="D13305">
        <v>583.38</v>
      </c>
      <c r="E13305">
        <v>481.06</v>
      </c>
      <c r="F13305">
        <v>575</v>
      </c>
      <c r="G13305">
        <v>450.12</v>
      </c>
      <c r="H13305">
        <v>930.48</v>
      </c>
      <c r="I13305">
        <v>-0.01</v>
      </c>
      <c r="J13305">
        <v>2.61</v>
      </c>
      <c r="K13305">
        <v>3.22</v>
      </c>
    </row>
    <row r="13306" spans="1:11" x14ac:dyDescent="0.25">
      <c r="A13306" s="1">
        <v>43739</v>
      </c>
      <c r="B13306" t="s">
        <v>113</v>
      </c>
      <c r="C13306">
        <v>1204.23</v>
      </c>
      <c r="D13306">
        <v>605.23</v>
      </c>
      <c r="E13306">
        <v>599</v>
      </c>
      <c r="F13306">
        <v>576.59</v>
      </c>
      <c r="G13306">
        <v>459.37</v>
      </c>
      <c r="H13306">
        <v>836.21</v>
      </c>
      <c r="I13306">
        <v>0.09</v>
      </c>
      <c r="J13306">
        <v>3.98</v>
      </c>
      <c r="K13306">
        <v>4.13</v>
      </c>
    </row>
    <row r="13307" spans="1:11" x14ac:dyDescent="0.25">
      <c r="A13307" s="1">
        <v>43739</v>
      </c>
      <c r="B13307" t="s">
        <v>128</v>
      </c>
      <c r="C13307">
        <v>1220.73</v>
      </c>
      <c r="D13307">
        <v>603.20000000000005</v>
      </c>
      <c r="E13307">
        <v>617.53</v>
      </c>
      <c r="F13307">
        <v>583.78</v>
      </c>
      <c r="G13307">
        <v>447.75</v>
      </c>
      <c r="H13307">
        <v>903.24</v>
      </c>
      <c r="I13307">
        <v>0.25</v>
      </c>
      <c r="J13307">
        <v>5.47</v>
      </c>
      <c r="K13307">
        <v>6.39</v>
      </c>
    </row>
    <row r="13308" spans="1:11" x14ac:dyDescent="0.25">
      <c r="A13308" s="1">
        <v>43739</v>
      </c>
      <c r="B13308" t="s">
        <v>129</v>
      </c>
      <c r="C13308">
        <v>1158.31</v>
      </c>
      <c r="D13308">
        <v>639.67999999999995</v>
      </c>
      <c r="E13308">
        <v>518.63</v>
      </c>
      <c r="F13308">
        <v>591.33000000000004</v>
      </c>
      <c r="G13308">
        <v>487.35</v>
      </c>
      <c r="H13308">
        <v>856.2</v>
      </c>
      <c r="I13308">
        <v>0.37</v>
      </c>
      <c r="J13308">
        <v>3.02</v>
      </c>
      <c r="K13308">
        <v>3.48</v>
      </c>
    </row>
    <row r="13309" spans="1:11" x14ac:dyDescent="0.25">
      <c r="A13309" s="1">
        <v>43739</v>
      </c>
      <c r="B13309" t="s">
        <v>130</v>
      </c>
      <c r="C13309">
        <v>1220.6300000000001</v>
      </c>
      <c r="D13309">
        <v>670.46</v>
      </c>
      <c r="E13309">
        <v>550.16999999999996</v>
      </c>
      <c r="F13309">
        <v>680.63</v>
      </c>
      <c r="G13309">
        <v>510.49</v>
      </c>
      <c r="H13309">
        <v>1257.21</v>
      </c>
      <c r="I13309">
        <v>0.13</v>
      </c>
      <c r="J13309">
        <v>5.72</v>
      </c>
      <c r="K13309">
        <v>7.2</v>
      </c>
    </row>
    <row r="13310" spans="1:11" x14ac:dyDescent="0.25">
      <c r="A13310" s="1">
        <v>43739</v>
      </c>
      <c r="B13310" t="s">
        <v>131</v>
      </c>
      <c r="C13310">
        <v>1276.24</v>
      </c>
      <c r="D13310">
        <v>704.26</v>
      </c>
      <c r="E13310">
        <v>571.98</v>
      </c>
      <c r="F13310">
        <v>677.4</v>
      </c>
      <c r="G13310">
        <v>511.6</v>
      </c>
      <c r="H13310">
        <v>1177.95</v>
      </c>
      <c r="I13310">
        <v>0.11</v>
      </c>
      <c r="J13310">
        <v>3.44</v>
      </c>
      <c r="K13310">
        <v>5.03</v>
      </c>
    </row>
    <row r="13311" spans="1:11" x14ac:dyDescent="0.25">
      <c r="A13311" s="1">
        <v>43739</v>
      </c>
      <c r="B13311" t="s">
        <v>132</v>
      </c>
      <c r="C13311">
        <v>1144.23</v>
      </c>
      <c r="D13311">
        <v>632.96</v>
      </c>
      <c r="E13311">
        <v>511.27</v>
      </c>
      <c r="F13311">
        <v>560.25</v>
      </c>
      <c r="G13311">
        <v>467.32</v>
      </c>
      <c r="H13311">
        <v>771.02</v>
      </c>
      <c r="I13311">
        <v>0.25</v>
      </c>
      <c r="J13311">
        <v>5.53</v>
      </c>
      <c r="K13311">
        <v>6.27</v>
      </c>
    </row>
    <row r="13312" spans="1:11" x14ac:dyDescent="0.25">
      <c r="A13312" s="1">
        <v>43739</v>
      </c>
      <c r="B13312" t="s">
        <v>133</v>
      </c>
      <c r="C13312">
        <v>1219.97</v>
      </c>
      <c r="D13312">
        <v>627.27</v>
      </c>
      <c r="E13312">
        <v>592.70000000000005</v>
      </c>
      <c r="F13312">
        <v>506.63</v>
      </c>
      <c r="G13312">
        <v>412.87</v>
      </c>
      <c r="H13312">
        <v>724.16</v>
      </c>
      <c r="I13312">
        <v>1.28</v>
      </c>
      <c r="J13312">
        <v>3.89</v>
      </c>
      <c r="K13312">
        <v>5.93</v>
      </c>
    </row>
    <row r="13313" spans="1:11" x14ac:dyDescent="0.25">
      <c r="A13313" s="1">
        <v>43739</v>
      </c>
      <c r="B13313" t="s">
        <v>134</v>
      </c>
      <c r="C13313">
        <v>1157.8900000000001</v>
      </c>
      <c r="D13313">
        <v>655.11</v>
      </c>
      <c r="E13313">
        <v>502.78</v>
      </c>
      <c r="F13313">
        <v>555.01</v>
      </c>
      <c r="G13313">
        <v>487.66</v>
      </c>
      <c r="H13313">
        <v>699.47</v>
      </c>
      <c r="I13313">
        <v>1.95</v>
      </c>
      <c r="J13313">
        <v>4.0199999999999996</v>
      </c>
      <c r="K13313">
        <v>4.9400000000000004</v>
      </c>
    </row>
    <row r="13314" spans="1:11" x14ac:dyDescent="0.25">
      <c r="A13314" s="1">
        <v>43739</v>
      </c>
      <c r="B13314" t="s">
        <v>135</v>
      </c>
      <c r="C13314">
        <v>1121.3599999999999</v>
      </c>
      <c r="D13314">
        <v>629.24</v>
      </c>
      <c r="E13314">
        <v>492.12</v>
      </c>
      <c r="F13314">
        <v>544.73</v>
      </c>
      <c r="G13314">
        <v>433.18</v>
      </c>
      <c r="H13314">
        <v>852.25</v>
      </c>
      <c r="I13314">
        <v>0.62</v>
      </c>
      <c r="J13314">
        <v>3.01</v>
      </c>
      <c r="K13314">
        <v>3.54</v>
      </c>
    </row>
    <row r="13315" spans="1:11" x14ac:dyDescent="0.25">
      <c r="A13315" s="1">
        <v>43739</v>
      </c>
      <c r="B13315" t="s">
        <v>136</v>
      </c>
      <c r="C13315">
        <v>1171.82</v>
      </c>
      <c r="D13315">
        <v>648.6</v>
      </c>
      <c r="E13315">
        <v>523.22</v>
      </c>
      <c r="F13315">
        <v>616.1</v>
      </c>
      <c r="G13315">
        <v>507.43</v>
      </c>
      <c r="H13315">
        <v>939.99</v>
      </c>
      <c r="I13315">
        <v>-0.48</v>
      </c>
      <c r="J13315">
        <v>0.9</v>
      </c>
      <c r="K13315">
        <v>1.1499999999999999</v>
      </c>
    </row>
    <row r="13316" spans="1:11" x14ac:dyDescent="0.25">
      <c r="A13316" s="1">
        <v>43739</v>
      </c>
      <c r="B13316" t="s">
        <v>137</v>
      </c>
      <c r="C13316">
        <v>1107.9100000000001</v>
      </c>
      <c r="D13316">
        <v>618.46</v>
      </c>
      <c r="E13316">
        <v>489.45</v>
      </c>
      <c r="F13316">
        <v>583.66</v>
      </c>
      <c r="G13316">
        <v>425.66</v>
      </c>
      <c r="H13316">
        <v>1211.79</v>
      </c>
      <c r="I13316">
        <v>-0.04</v>
      </c>
      <c r="J13316">
        <v>3.77</v>
      </c>
      <c r="K13316">
        <v>4.78</v>
      </c>
    </row>
    <row r="13317" spans="1:11" x14ac:dyDescent="0.25">
      <c r="A13317" s="1">
        <v>43739</v>
      </c>
      <c r="B13317" t="s">
        <v>138</v>
      </c>
      <c r="C13317">
        <v>1089.24</v>
      </c>
      <c r="D13317">
        <v>618.84</v>
      </c>
      <c r="E13317">
        <v>470.4</v>
      </c>
      <c r="F13317">
        <v>723.91</v>
      </c>
      <c r="G13317">
        <v>560.59</v>
      </c>
      <c r="H13317">
        <v>1238.93</v>
      </c>
      <c r="I13317">
        <v>0.54</v>
      </c>
      <c r="J13317">
        <v>3.24</v>
      </c>
      <c r="K13317">
        <v>4.07</v>
      </c>
    </row>
    <row r="13318" spans="1:11" x14ac:dyDescent="0.25">
      <c r="A13318" s="1">
        <v>43739</v>
      </c>
      <c r="B13318" t="s">
        <v>139</v>
      </c>
      <c r="C13318">
        <v>1057.92</v>
      </c>
      <c r="D13318">
        <v>593.69000000000005</v>
      </c>
      <c r="E13318">
        <v>464.23</v>
      </c>
      <c r="F13318">
        <v>611.04</v>
      </c>
      <c r="G13318">
        <v>477.96</v>
      </c>
      <c r="H13318">
        <v>1051.4100000000001</v>
      </c>
      <c r="I13318">
        <v>-0.14000000000000001</v>
      </c>
      <c r="J13318">
        <v>2.1800000000000002</v>
      </c>
      <c r="K13318">
        <v>2.66</v>
      </c>
    </row>
    <row r="13319" spans="1:11" x14ac:dyDescent="0.25">
      <c r="A13319" s="1">
        <v>43739</v>
      </c>
      <c r="B13319" t="s">
        <v>140</v>
      </c>
      <c r="C13319">
        <v>1036.3900000000001</v>
      </c>
      <c r="D13319">
        <v>579.66</v>
      </c>
      <c r="E13319">
        <v>456.73</v>
      </c>
      <c r="F13319">
        <v>522.4</v>
      </c>
      <c r="G13319">
        <v>409.41</v>
      </c>
      <c r="H13319">
        <v>849.85</v>
      </c>
      <c r="I13319">
        <v>0.01</v>
      </c>
      <c r="J13319">
        <v>1.1299999999999999</v>
      </c>
      <c r="K13319">
        <v>1.26</v>
      </c>
    </row>
    <row r="13320" spans="1:11" x14ac:dyDescent="0.25">
      <c r="A13320" s="1">
        <v>43739</v>
      </c>
      <c r="B13320" t="s">
        <v>141</v>
      </c>
      <c r="C13320">
        <v>1096.55</v>
      </c>
      <c r="D13320">
        <v>623.76</v>
      </c>
      <c r="E13320">
        <v>472.79</v>
      </c>
      <c r="F13320">
        <v>606.47</v>
      </c>
      <c r="G13320">
        <v>496.01</v>
      </c>
      <c r="H13320">
        <v>923.18</v>
      </c>
      <c r="I13320">
        <v>0.05</v>
      </c>
      <c r="J13320">
        <v>1.06</v>
      </c>
      <c r="K13320">
        <v>1.99</v>
      </c>
    </row>
    <row r="13321" spans="1:11" x14ac:dyDescent="0.25">
      <c r="A13321" s="1">
        <v>43739</v>
      </c>
      <c r="B13321" t="s">
        <v>142</v>
      </c>
      <c r="C13321">
        <v>1038.1600000000001</v>
      </c>
      <c r="D13321">
        <v>563.13</v>
      </c>
      <c r="E13321">
        <v>475.03</v>
      </c>
      <c r="F13321">
        <v>555.1</v>
      </c>
      <c r="G13321">
        <v>419.77</v>
      </c>
      <c r="H13321">
        <v>948.93</v>
      </c>
      <c r="I13321">
        <v>-0.17</v>
      </c>
      <c r="J13321">
        <v>2.4300000000000002</v>
      </c>
      <c r="K13321">
        <v>2.72</v>
      </c>
    </row>
    <row r="13322" spans="1:11" x14ac:dyDescent="0.25">
      <c r="A13322" s="1">
        <v>43739</v>
      </c>
      <c r="B13322" t="s">
        <v>143</v>
      </c>
      <c r="C13322">
        <v>1041.6199999999999</v>
      </c>
      <c r="D13322">
        <v>570.20000000000005</v>
      </c>
      <c r="E13322">
        <v>471.42</v>
      </c>
      <c r="F13322">
        <v>520.45000000000005</v>
      </c>
      <c r="G13322">
        <v>422.14</v>
      </c>
      <c r="H13322">
        <v>752.51</v>
      </c>
      <c r="I13322">
        <v>0.19</v>
      </c>
      <c r="J13322">
        <v>1.9</v>
      </c>
      <c r="K13322">
        <v>2.3199999999999998</v>
      </c>
    </row>
    <row r="13323" spans="1:11" x14ac:dyDescent="0.25">
      <c r="A13323" s="1">
        <v>43739</v>
      </c>
      <c r="B13323" t="s">
        <v>144</v>
      </c>
      <c r="C13323">
        <v>985.51</v>
      </c>
      <c r="D13323">
        <v>532.36</v>
      </c>
      <c r="E13323">
        <v>453.15</v>
      </c>
      <c r="F13323">
        <v>523.69000000000005</v>
      </c>
      <c r="G13323">
        <v>397.44</v>
      </c>
      <c r="H13323">
        <v>911.64</v>
      </c>
      <c r="I13323">
        <v>-0.36</v>
      </c>
      <c r="J13323">
        <v>1.66</v>
      </c>
      <c r="K13323">
        <v>2.04</v>
      </c>
    </row>
    <row r="13324" spans="1:11" x14ac:dyDescent="0.25">
      <c r="A13324" s="1">
        <v>43739</v>
      </c>
      <c r="B13324" t="s">
        <v>145</v>
      </c>
      <c r="C13324">
        <v>1067.8</v>
      </c>
      <c r="D13324">
        <v>563.86</v>
      </c>
      <c r="E13324">
        <v>503.94</v>
      </c>
      <c r="F13324">
        <v>565.22</v>
      </c>
      <c r="G13324">
        <v>455.6</v>
      </c>
      <c r="H13324">
        <v>823.75</v>
      </c>
      <c r="I13324">
        <v>0.06</v>
      </c>
      <c r="J13324">
        <v>3.19</v>
      </c>
      <c r="K13324">
        <v>3.93</v>
      </c>
    </row>
    <row r="13325" spans="1:11" x14ac:dyDescent="0.25">
      <c r="A13325" s="1">
        <v>43739</v>
      </c>
      <c r="B13325" t="s">
        <v>146</v>
      </c>
      <c r="C13325">
        <v>1101.6500000000001</v>
      </c>
      <c r="D13325">
        <v>588.9</v>
      </c>
      <c r="E13325">
        <v>512.75</v>
      </c>
      <c r="F13325">
        <v>606.24</v>
      </c>
      <c r="G13325">
        <v>494.43</v>
      </c>
      <c r="H13325">
        <v>882.23</v>
      </c>
      <c r="I13325">
        <v>0.05</v>
      </c>
      <c r="J13325">
        <v>5.76</v>
      </c>
      <c r="K13325">
        <v>5.91</v>
      </c>
    </row>
    <row r="13326" spans="1:11" x14ac:dyDescent="0.25">
      <c r="A13326" s="1">
        <v>43739</v>
      </c>
      <c r="B13326" t="s">
        <v>2</v>
      </c>
      <c r="C13326">
        <v>1049.5899999999999</v>
      </c>
      <c r="D13326">
        <v>543</v>
      </c>
      <c r="E13326">
        <v>506.59</v>
      </c>
      <c r="F13326">
        <v>582.14</v>
      </c>
      <c r="G13326">
        <v>432.28</v>
      </c>
      <c r="H13326">
        <v>976.95</v>
      </c>
      <c r="I13326">
        <v>-0.01</v>
      </c>
      <c r="J13326">
        <v>3.58</v>
      </c>
      <c r="K13326">
        <v>3.58</v>
      </c>
    </row>
    <row r="13327" spans="1:11" x14ac:dyDescent="0.25">
      <c r="A13327" s="1">
        <v>43739</v>
      </c>
      <c r="B13327" t="s">
        <v>147</v>
      </c>
      <c r="C13327">
        <v>1286.33</v>
      </c>
      <c r="D13327">
        <v>623.19000000000005</v>
      </c>
      <c r="E13327">
        <v>663.14</v>
      </c>
      <c r="F13327">
        <v>586.16</v>
      </c>
      <c r="G13327">
        <v>439.29</v>
      </c>
      <c r="H13327">
        <v>906.8</v>
      </c>
      <c r="I13327">
        <v>0.49</v>
      </c>
      <c r="J13327">
        <v>5</v>
      </c>
      <c r="K13327">
        <v>5.17</v>
      </c>
    </row>
    <row r="13328" spans="1:11" x14ac:dyDescent="0.25">
      <c r="A13328" s="1">
        <v>43739</v>
      </c>
      <c r="B13328" t="s">
        <v>148</v>
      </c>
      <c r="C13328">
        <v>1245.47</v>
      </c>
      <c r="D13328">
        <v>612.86</v>
      </c>
      <c r="E13328">
        <v>632.61</v>
      </c>
      <c r="F13328">
        <v>562.6</v>
      </c>
      <c r="G13328">
        <v>450.81</v>
      </c>
      <c r="H13328">
        <v>800.61</v>
      </c>
      <c r="I13328">
        <v>-0.06</v>
      </c>
      <c r="J13328">
        <v>2.67</v>
      </c>
      <c r="K13328">
        <v>2.79</v>
      </c>
    </row>
    <row r="13329" spans="1:11" x14ac:dyDescent="0.25">
      <c r="A13329" s="1">
        <v>43739</v>
      </c>
      <c r="B13329" t="s">
        <v>149</v>
      </c>
      <c r="C13329">
        <v>1188.5</v>
      </c>
      <c r="D13329">
        <v>563.19000000000005</v>
      </c>
      <c r="E13329">
        <v>625.30999999999995</v>
      </c>
      <c r="F13329">
        <v>568.32000000000005</v>
      </c>
      <c r="G13329">
        <v>440.54</v>
      </c>
      <c r="H13329">
        <v>833.26</v>
      </c>
      <c r="I13329">
        <v>0.08</v>
      </c>
      <c r="J13329">
        <v>5</v>
      </c>
      <c r="K13329">
        <v>5.7</v>
      </c>
    </row>
    <row r="13330" spans="1:11" x14ac:dyDescent="0.25">
      <c r="A13330" s="1">
        <v>43739</v>
      </c>
      <c r="B13330" t="s">
        <v>150</v>
      </c>
      <c r="C13330">
        <v>1325.97</v>
      </c>
      <c r="D13330">
        <v>635</v>
      </c>
      <c r="E13330">
        <v>690.97</v>
      </c>
      <c r="F13330">
        <v>718.19</v>
      </c>
      <c r="G13330">
        <v>527.11</v>
      </c>
      <c r="H13330">
        <v>1149.42</v>
      </c>
      <c r="I13330">
        <v>0.16</v>
      </c>
      <c r="J13330">
        <v>6.24</v>
      </c>
      <c r="K13330">
        <v>7.43</v>
      </c>
    </row>
    <row r="13331" spans="1:11" x14ac:dyDescent="0.25">
      <c r="A13331" s="1">
        <v>43739</v>
      </c>
      <c r="B13331" t="s">
        <v>151</v>
      </c>
      <c r="C13331">
        <v>1173.3900000000001</v>
      </c>
      <c r="D13331">
        <v>639.71</v>
      </c>
      <c r="E13331">
        <v>533.67999999999995</v>
      </c>
      <c r="F13331">
        <v>532.61</v>
      </c>
      <c r="G13331">
        <v>413.21</v>
      </c>
      <c r="H13331">
        <v>864.06</v>
      </c>
      <c r="I13331">
        <v>0.62</v>
      </c>
      <c r="J13331">
        <v>5.43</v>
      </c>
      <c r="K13331">
        <v>6.45</v>
      </c>
    </row>
    <row r="13332" spans="1:11" x14ac:dyDescent="0.25">
      <c r="A13332" s="1">
        <v>43739</v>
      </c>
      <c r="B13332" t="s">
        <v>152</v>
      </c>
      <c r="C13332">
        <v>1116.19</v>
      </c>
      <c r="D13332">
        <v>607.23</v>
      </c>
      <c r="E13332">
        <v>508.96</v>
      </c>
      <c r="F13332">
        <v>524.96</v>
      </c>
      <c r="G13332">
        <v>420.34</v>
      </c>
      <c r="H13332">
        <v>783.27</v>
      </c>
      <c r="I13332">
        <v>0.62</v>
      </c>
      <c r="J13332">
        <v>2.16</v>
      </c>
      <c r="K13332">
        <v>2.25</v>
      </c>
    </row>
    <row r="13333" spans="1:11" x14ac:dyDescent="0.25">
      <c r="A13333" s="1">
        <v>43739</v>
      </c>
      <c r="B13333" t="s">
        <v>153</v>
      </c>
      <c r="C13333">
        <v>1142.1400000000001</v>
      </c>
      <c r="D13333">
        <v>626.67999999999995</v>
      </c>
      <c r="E13333">
        <v>515.46</v>
      </c>
      <c r="F13333">
        <v>651.58000000000004</v>
      </c>
      <c r="G13333">
        <v>547.97</v>
      </c>
      <c r="H13333">
        <v>883.56</v>
      </c>
      <c r="I13333">
        <v>7.0000000000000007E-2</v>
      </c>
      <c r="J13333">
        <v>1.41</v>
      </c>
      <c r="K13333">
        <v>2.44</v>
      </c>
    </row>
    <row r="13334" spans="1:11" x14ac:dyDescent="0.25">
      <c r="A13334" s="1">
        <v>43739</v>
      </c>
      <c r="B13334" t="s">
        <v>154</v>
      </c>
      <c r="C13334">
        <v>1145.78</v>
      </c>
      <c r="D13334">
        <v>635.29999999999995</v>
      </c>
      <c r="E13334">
        <v>510.48</v>
      </c>
      <c r="F13334">
        <v>605.28</v>
      </c>
      <c r="G13334">
        <v>491.43</v>
      </c>
      <c r="H13334">
        <v>927.28</v>
      </c>
      <c r="I13334">
        <v>0.77</v>
      </c>
      <c r="J13334">
        <v>4.4800000000000004</v>
      </c>
      <c r="K13334">
        <v>4.78</v>
      </c>
    </row>
    <row r="13335" spans="1:11" x14ac:dyDescent="0.25">
      <c r="A13335" s="1">
        <v>43739</v>
      </c>
      <c r="B13335" t="s">
        <v>155</v>
      </c>
      <c r="C13335">
        <v>1226.3399999999999</v>
      </c>
      <c r="D13335">
        <v>685.48</v>
      </c>
      <c r="E13335">
        <v>540.86</v>
      </c>
      <c r="F13335">
        <v>541.61</v>
      </c>
      <c r="G13335">
        <v>454.52</v>
      </c>
      <c r="H13335">
        <v>759.52</v>
      </c>
      <c r="I13335">
        <v>7.0000000000000007E-2</v>
      </c>
      <c r="J13335">
        <v>3.75</v>
      </c>
      <c r="K13335">
        <v>3.86</v>
      </c>
    </row>
    <row r="13336" spans="1:11" x14ac:dyDescent="0.25">
      <c r="A13336" s="1">
        <v>43770</v>
      </c>
      <c r="B13336" t="s">
        <v>1</v>
      </c>
      <c r="C13336">
        <v>1156.31</v>
      </c>
      <c r="D13336">
        <v>606.41</v>
      </c>
      <c r="E13336">
        <v>549.9</v>
      </c>
      <c r="F13336">
        <v>578.67999999999995</v>
      </c>
      <c r="G13336">
        <v>459.4</v>
      </c>
      <c r="H13336">
        <v>867.78</v>
      </c>
      <c r="I13336">
        <v>0.11</v>
      </c>
      <c r="J13336">
        <v>3.8</v>
      </c>
      <c r="K13336">
        <v>4.03</v>
      </c>
    </row>
    <row r="13337" spans="1:11" x14ac:dyDescent="0.25">
      <c r="A13337" s="1">
        <v>43770</v>
      </c>
      <c r="B13337" t="s">
        <v>126</v>
      </c>
      <c r="C13337">
        <v>1167.4100000000001</v>
      </c>
      <c r="D13337">
        <v>649.79999999999995</v>
      </c>
      <c r="E13337">
        <v>517.61</v>
      </c>
      <c r="F13337">
        <v>581.73</v>
      </c>
      <c r="G13337">
        <v>480.23</v>
      </c>
      <c r="H13337">
        <v>834.45</v>
      </c>
      <c r="I13337">
        <v>-0.08</v>
      </c>
      <c r="J13337">
        <v>4.05</v>
      </c>
      <c r="K13337">
        <v>4.45</v>
      </c>
    </row>
    <row r="13338" spans="1:11" x14ac:dyDescent="0.25">
      <c r="A13338" s="1">
        <v>43770</v>
      </c>
      <c r="B13338" t="s">
        <v>127</v>
      </c>
      <c r="C13338">
        <v>1065.52</v>
      </c>
      <c r="D13338">
        <v>584.55999999999995</v>
      </c>
      <c r="E13338">
        <v>480.96</v>
      </c>
      <c r="F13338">
        <v>575.57000000000005</v>
      </c>
      <c r="G13338">
        <v>451.02</v>
      </c>
      <c r="H13338">
        <v>930.29</v>
      </c>
      <c r="I13338">
        <v>0.1</v>
      </c>
      <c r="J13338">
        <v>2.71</v>
      </c>
      <c r="K13338">
        <v>2.97</v>
      </c>
    </row>
    <row r="13339" spans="1:11" x14ac:dyDescent="0.25">
      <c r="A13339" s="1">
        <v>43770</v>
      </c>
      <c r="B13339" t="s">
        <v>113</v>
      </c>
      <c r="C13339">
        <v>1205.1400000000001</v>
      </c>
      <c r="D13339">
        <v>606.15</v>
      </c>
      <c r="E13339">
        <v>598.99</v>
      </c>
      <c r="F13339">
        <v>577.04999999999995</v>
      </c>
      <c r="G13339">
        <v>460.06</v>
      </c>
      <c r="H13339">
        <v>836.21</v>
      </c>
      <c r="I13339">
        <v>0.08</v>
      </c>
      <c r="J13339">
        <v>4.07</v>
      </c>
      <c r="K13339">
        <v>4.1399999999999997</v>
      </c>
    </row>
    <row r="13340" spans="1:11" x14ac:dyDescent="0.25">
      <c r="A13340" s="1">
        <v>43770</v>
      </c>
      <c r="B13340" t="s">
        <v>128</v>
      </c>
      <c r="C13340">
        <v>1222.4100000000001</v>
      </c>
      <c r="D13340">
        <v>603.42999999999995</v>
      </c>
      <c r="E13340">
        <v>618.98</v>
      </c>
      <c r="F13340">
        <v>584.6</v>
      </c>
      <c r="G13340">
        <v>447.93</v>
      </c>
      <c r="H13340">
        <v>905.32</v>
      </c>
      <c r="I13340">
        <v>0.14000000000000001</v>
      </c>
      <c r="J13340">
        <v>5.62</v>
      </c>
      <c r="K13340">
        <v>6.15</v>
      </c>
    </row>
    <row r="13341" spans="1:11" x14ac:dyDescent="0.25">
      <c r="A13341" s="1">
        <v>43770</v>
      </c>
      <c r="B13341" t="s">
        <v>129</v>
      </c>
      <c r="C13341">
        <v>1163.57</v>
      </c>
      <c r="D13341">
        <v>643.46</v>
      </c>
      <c r="E13341">
        <v>520.11</v>
      </c>
      <c r="F13341">
        <v>593.99</v>
      </c>
      <c r="G13341">
        <v>490.23</v>
      </c>
      <c r="H13341">
        <v>858.68</v>
      </c>
      <c r="I13341">
        <v>0.45</v>
      </c>
      <c r="J13341">
        <v>3.49</v>
      </c>
      <c r="K13341">
        <v>3.73</v>
      </c>
    </row>
    <row r="13342" spans="1:11" x14ac:dyDescent="0.25">
      <c r="A13342" s="1">
        <v>43770</v>
      </c>
      <c r="B13342" t="s">
        <v>130</v>
      </c>
      <c r="C13342">
        <v>1220.3</v>
      </c>
      <c r="D13342">
        <v>671.76</v>
      </c>
      <c r="E13342">
        <v>548.54</v>
      </c>
      <c r="F13342">
        <v>680.42</v>
      </c>
      <c r="G13342">
        <v>511.46</v>
      </c>
      <c r="H13342">
        <v>1253.44</v>
      </c>
      <c r="I13342">
        <v>-0.03</v>
      </c>
      <c r="J13342">
        <v>5.69</v>
      </c>
      <c r="K13342">
        <v>6.01</v>
      </c>
    </row>
    <row r="13343" spans="1:11" x14ac:dyDescent="0.25">
      <c r="A13343" s="1">
        <v>43770</v>
      </c>
      <c r="B13343" t="s">
        <v>131</v>
      </c>
      <c r="C13343">
        <v>1280.3699999999999</v>
      </c>
      <c r="D13343">
        <v>708.39</v>
      </c>
      <c r="E13343">
        <v>571.98</v>
      </c>
      <c r="F13343">
        <v>679.57</v>
      </c>
      <c r="G13343">
        <v>514.62</v>
      </c>
      <c r="H13343">
        <v>1177.95</v>
      </c>
      <c r="I13343">
        <v>0.32</v>
      </c>
      <c r="J13343">
        <v>3.77</v>
      </c>
      <c r="K13343">
        <v>4.49</v>
      </c>
    </row>
    <row r="13344" spans="1:11" x14ac:dyDescent="0.25">
      <c r="A13344" s="1">
        <v>43770</v>
      </c>
      <c r="B13344" t="s">
        <v>132</v>
      </c>
      <c r="C13344">
        <v>1141.69</v>
      </c>
      <c r="D13344">
        <v>630.41999999999996</v>
      </c>
      <c r="E13344">
        <v>511.27</v>
      </c>
      <c r="F13344">
        <v>559.02</v>
      </c>
      <c r="G13344">
        <v>465.45</v>
      </c>
      <c r="H13344">
        <v>771.02</v>
      </c>
      <c r="I13344">
        <v>-0.22</v>
      </c>
      <c r="J13344">
        <v>5.3</v>
      </c>
      <c r="K13344">
        <v>5.57</v>
      </c>
    </row>
    <row r="13345" spans="1:11" x14ac:dyDescent="0.25">
      <c r="A13345" s="1">
        <v>43770</v>
      </c>
      <c r="B13345" t="s">
        <v>133</v>
      </c>
      <c r="C13345">
        <v>1220.83</v>
      </c>
      <c r="D13345">
        <v>628.13</v>
      </c>
      <c r="E13345">
        <v>592.70000000000005</v>
      </c>
      <c r="F13345">
        <v>506.99</v>
      </c>
      <c r="G13345">
        <v>413.44</v>
      </c>
      <c r="H13345">
        <v>724.16</v>
      </c>
      <c r="I13345">
        <v>7.0000000000000007E-2</v>
      </c>
      <c r="J13345">
        <v>3.96</v>
      </c>
      <c r="K13345">
        <v>4.58</v>
      </c>
    </row>
    <row r="13346" spans="1:11" x14ac:dyDescent="0.25">
      <c r="A13346" s="1">
        <v>43770</v>
      </c>
      <c r="B13346" t="s">
        <v>134</v>
      </c>
      <c r="C13346">
        <v>1154.3800000000001</v>
      </c>
      <c r="D13346">
        <v>651.6</v>
      </c>
      <c r="E13346">
        <v>502.78</v>
      </c>
      <c r="F13346">
        <v>553.35</v>
      </c>
      <c r="G13346">
        <v>485.02</v>
      </c>
      <c r="H13346">
        <v>699.47</v>
      </c>
      <c r="I13346">
        <v>-0.3</v>
      </c>
      <c r="J13346">
        <v>3.7</v>
      </c>
      <c r="K13346">
        <v>4.2</v>
      </c>
    </row>
    <row r="13347" spans="1:11" x14ac:dyDescent="0.25">
      <c r="A13347" s="1">
        <v>43770</v>
      </c>
      <c r="B13347" t="s">
        <v>135</v>
      </c>
      <c r="C13347">
        <v>1129.8</v>
      </c>
      <c r="D13347">
        <v>635.72</v>
      </c>
      <c r="E13347">
        <v>494.08</v>
      </c>
      <c r="F13347">
        <v>548.82000000000005</v>
      </c>
      <c r="G13347">
        <v>437.64</v>
      </c>
      <c r="H13347">
        <v>855.66</v>
      </c>
      <c r="I13347">
        <v>0.75</v>
      </c>
      <c r="J13347">
        <v>3.79</v>
      </c>
      <c r="K13347">
        <v>3.94</v>
      </c>
    </row>
    <row r="13348" spans="1:11" x14ac:dyDescent="0.25">
      <c r="A13348" s="1">
        <v>43770</v>
      </c>
      <c r="B13348" t="s">
        <v>136</v>
      </c>
      <c r="C13348">
        <v>1175.8599999999999</v>
      </c>
      <c r="D13348">
        <v>652.64</v>
      </c>
      <c r="E13348">
        <v>523.22</v>
      </c>
      <c r="F13348">
        <v>618.19000000000005</v>
      </c>
      <c r="G13348">
        <v>510.58</v>
      </c>
      <c r="H13348">
        <v>939.99</v>
      </c>
      <c r="I13348">
        <v>0.34</v>
      </c>
      <c r="J13348">
        <v>1.24</v>
      </c>
      <c r="K13348">
        <v>1.44</v>
      </c>
    </row>
    <row r="13349" spans="1:11" x14ac:dyDescent="0.25">
      <c r="A13349" s="1">
        <v>43770</v>
      </c>
      <c r="B13349" t="s">
        <v>137</v>
      </c>
      <c r="C13349">
        <v>1114.45</v>
      </c>
      <c r="D13349">
        <v>625</v>
      </c>
      <c r="E13349">
        <v>489.45</v>
      </c>
      <c r="F13349">
        <v>587.1</v>
      </c>
      <c r="G13349">
        <v>430.17</v>
      </c>
      <c r="H13349">
        <v>1211.79</v>
      </c>
      <c r="I13349">
        <v>0.59</v>
      </c>
      <c r="J13349">
        <v>4.38</v>
      </c>
      <c r="K13349">
        <v>4.5999999999999996</v>
      </c>
    </row>
    <row r="13350" spans="1:11" x14ac:dyDescent="0.25">
      <c r="A13350" s="1">
        <v>43770</v>
      </c>
      <c r="B13350" t="s">
        <v>138</v>
      </c>
      <c r="C13350">
        <v>1089.5</v>
      </c>
      <c r="D13350">
        <v>619.1</v>
      </c>
      <c r="E13350">
        <v>470.4</v>
      </c>
      <c r="F13350">
        <v>724.05</v>
      </c>
      <c r="G13350">
        <v>560.80999999999995</v>
      </c>
      <c r="H13350">
        <v>1238.93</v>
      </c>
      <c r="I13350">
        <v>0.02</v>
      </c>
      <c r="J13350">
        <v>3.26</v>
      </c>
      <c r="K13350">
        <v>3.61</v>
      </c>
    </row>
    <row r="13351" spans="1:11" x14ac:dyDescent="0.25">
      <c r="A13351" s="1">
        <v>43770</v>
      </c>
      <c r="B13351" t="s">
        <v>139</v>
      </c>
      <c r="C13351">
        <v>1061.82</v>
      </c>
      <c r="D13351">
        <v>597.59</v>
      </c>
      <c r="E13351">
        <v>464.23</v>
      </c>
      <c r="F13351">
        <v>613.29999999999995</v>
      </c>
      <c r="G13351">
        <v>481.11</v>
      </c>
      <c r="H13351">
        <v>1051.4100000000001</v>
      </c>
      <c r="I13351">
        <v>0.37</v>
      </c>
      <c r="J13351">
        <v>2.5499999999999998</v>
      </c>
      <c r="K13351">
        <v>2.76</v>
      </c>
    </row>
    <row r="13352" spans="1:11" x14ac:dyDescent="0.25">
      <c r="A13352" s="1">
        <v>43770</v>
      </c>
      <c r="B13352" t="s">
        <v>140</v>
      </c>
      <c r="C13352">
        <v>1039.77</v>
      </c>
      <c r="D13352">
        <v>584.75</v>
      </c>
      <c r="E13352">
        <v>455.02</v>
      </c>
      <c r="F13352">
        <v>524.12</v>
      </c>
      <c r="G13352">
        <v>413.01</v>
      </c>
      <c r="H13352">
        <v>846.7</v>
      </c>
      <c r="I13352">
        <v>0.33</v>
      </c>
      <c r="J13352">
        <v>1.46</v>
      </c>
      <c r="K13352">
        <v>1.42</v>
      </c>
    </row>
    <row r="13353" spans="1:11" x14ac:dyDescent="0.25">
      <c r="A13353" s="1">
        <v>43770</v>
      </c>
      <c r="B13353" t="s">
        <v>141</v>
      </c>
      <c r="C13353">
        <v>1097.97</v>
      </c>
      <c r="D13353">
        <v>625.17999999999995</v>
      </c>
      <c r="E13353">
        <v>472.79</v>
      </c>
      <c r="F13353">
        <v>607.26</v>
      </c>
      <c r="G13353">
        <v>497.15</v>
      </c>
      <c r="H13353">
        <v>923.18</v>
      </c>
      <c r="I13353">
        <v>0.13</v>
      </c>
      <c r="J13353">
        <v>1.2</v>
      </c>
      <c r="K13353">
        <v>1.43</v>
      </c>
    </row>
    <row r="13354" spans="1:11" x14ac:dyDescent="0.25">
      <c r="A13354" s="1">
        <v>43770</v>
      </c>
      <c r="B13354" t="s">
        <v>142</v>
      </c>
      <c r="C13354">
        <v>1035.22</v>
      </c>
      <c r="D13354">
        <v>560.19000000000005</v>
      </c>
      <c r="E13354">
        <v>475.03</v>
      </c>
      <c r="F13354">
        <v>553.54999999999995</v>
      </c>
      <c r="G13354">
        <v>417.59</v>
      </c>
      <c r="H13354">
        <v>948.93</v>
      </c>
      <c r="I13354">
        <v>-0.28000000000000003</v>
      </c>
      <c r="J13354">
        <v>2.14</v>
      </c>
      <c r="K13354">
        <v>2.31</v>
      </c>
    </row>
    <row r="13355" spans="1:11" x14ac:dyDescent="0.25">
      <c r="A13355" s="1">
        <v>43770</v>
      </c>
      <c r="B13355" t="s">
        <v>143</v>
      </c>
      <c r="C13355">
        <v>1043.77</v>
      </c>
      <c r="D13355">
        <v>572.35</v>
      </c>
      <c r="E13355">
        <v>471.42</v>
      </c>
      <c r="F13355">
        <v>521.54</v>
      </c>
      <c r="G13355">
        <v>423.74</v>
      </c>
      <c r="H13355">
        <v>752.51</v>
      </c>
      <c r="I13355">
        <v>0.21</v>
      </c>
      <c r="J13355">
        <v>2.11</v>
      </c>
      <c r="K13355">
        <v>2.4</v>
      </c>
    </row>
    <row r="13356" spans="1:11" x14ac:dyDescent="0.25">
      <c r="A13356" s="1">
        <v>43770</v>
      </c>
      <c r="B13356" t="s">
        <v>144</v>
      </c>
      <c r="C13356">
        <v>985.01</v>
      </c>
      <c r="D13356">
        <v>531.86</v>
      </c>
      <c r="E13356">
        <v>453.15</v>
      </c>
      <c r="F13356">
        <v>523.42999999999995</v>
      </c>
      <c r="G13356">
        <v>397.08</v>
      </c>
      <c r="H13356">
        <v>911.64</v>
      </c>
      <c r="I13356">
        <v>-0.05</v>
      </c>
      <c r="J13356">
        <v>1.61</v>
      </c>
      <c r="K13356">
        <v>1.97</v>
      </c>
    </row>
    <row r="13357" spans="1:11" x14ac:dyDescent="0.25">
      <c r="A13357" s="1">
        <v>43770</v>
      </c>
      <c r="B13357" t="s">
        <v>145</v>
      </c>
      <c r="C13357">
        <v>1066.5899999999999</v>
      </c>
      <c r="D13357">
        <v>562.65</v>
      </c>
      <c r="E13357">
        <v>503.94</v>
      </c>
      <c r="F13357">
        <v>564.6</v>
      </c>
      <c r="G13357">
        <v>454.65</v>
      </c>
      <c r="H13357">
        <v>823.75</v>
      </c>
      <c r="I13357">
        <v>-0.11</v>
      </c>
      <c r="J13357">
        <v>3.08</v>
      </c>
      <c r="K13357">
        <v>3.49</v>
      </c>
    </row>
    <row r="13358" spans="1:11" x14ac:dyDescent="0.25">
      <c r="A13358" s="1">
        <v>43770</v>
      </c>
      <c r="B13358" t="s">
        <v>146</v>
      </c>
      <c r="C13358">
        <v>1104.3399999999999</v>
      </c>
      <c r="D13358">
        <v>591.59</v>
      </c>
      <c r="E13358">
        <v>512.75</v>
      </c>
      <c r="F13358">
        <v>607.69000000000005</v>
      </c>
      <c r="G13358">
        <v>496.71</v>
      </c>
      <c r="H13358">
        <v>882.23</v>
      </c>
      <c r="I13358">
        <v>0.24</v>
      </c>
      <c r="J13358">
        <v>6.01</v>
      </c>
      <c r="K13358">
        <v>6.03</v>
      </c>
    </row>
    <row r="13359" spans="1:11" x14ac:dyDescent="0.25">
      <c r="A13359" s="1">
        <v>43770</v>
      </c>
      <c r="B13359" t="s">
        <v>2</v>
      </c>
      <c r="C13359">
        <v>1048.72</v>
      </c>
      <c r="D13359">
        <v>542.41</v>
      </c>
      <c r="E13359">
        <v>506.31</v>
      </c>
      <c r="F13359">
        <v>581.66999999999996</v>
      </c>
      <c r="G13359">
        <v>431.81</v>
      </c>
      <c r="H13359">
        <v>976.36</v>
      </c>
      <c r="I13359">
        <v>-0.08</v>
      </c>
      <c r="J13359">
        <v>3.5</v>
      </c>
      <c r="K13359">
        <v>3.51</v>
      </c>
    </row>
    <row r="13360" spans="1:11" x14ac:dyDescent="0.25">
      <c r="A13360" s="1">
        <v>43770</v>
      </c>
      <c r="B13360" t="s">
        <v>147</v>
      </c>
      <c r="C13360">
        <v>1288.0999999999999</v>
      </c>
      <c r="D13360">
        <v>624.96</v>
      </c>
      <c r="E13360">
        <v>663.14</v>
      </c>
      <c r="F13360">
        <v>586.98</v>
      </c>
      <c r="G13360">
        <v>440.52</v>
      </c>
      <c r="H13360">
        <v>906.8</v>
      </c>
      <c r="I13360">
        <v>0.14000000000000001</v>
      </c>
      <c r="J13360">
        <v>5.15</v>
      </c>
      <c r="K13360">
        <v>5.26</v>
      </c>
    </row>
    <row r="13361" spans="1:11" x14ac:dyDescent="0.25">
      <c r="A13361" s="1">
        <v>43770</v>
      </c>
      <c r="B13361" t="s">
        <v>148</v>
      </c>
      <c r="C13361">
        <v>1245.1099999999999</v>
      </c>
      <c r="D13361">
        <v>612.51</v>
      </c>
      <c r="E13361">
        <v>632.6</v>
      </c>
      <c r="F13361">
        <v>562.42999999999995</v>
      </c>
      <c r="G13361">
        <v>450.54</v>
      </c>
      <c r="H13361">
        <v>800.61</v>
      </c>
      <c r="I13361">
        <v>-0.03</v>
      </c>
      <c r="J13361">
        <v>2.64</v>
      </c>
      <c r="K13361">
        <v>2.72</v>
      </c>
    </row>
    <row r="13362" spans="1:11" x14ac:dyDescent="0.25">
      <c r="A13362" s="1">
        <v>43770</v>
      </c>
      <c r="B13362" t="s">
        <v>149</v>
      </c>
      <c r="C13362">
        <v>1189.8699999999999</v>
      </c>
      <c r="D13362">
        <v>564.55999999999995</v>
      </c>
      <c r="E13362">
        <v>625.30999999999995</v>
      </c>
      <c r="F13362">
        <v>569</v>
      </c>
      <c r="G13362">
        <v>441.59</v>
      </c>
      <c r="H13362">
        <v>833.26</v>
      </c>
      <c r="I13362">
        <v>0.12</v>
      </c>
      <c r="J13362">
        <v>5.13</v>
      </c>
      <c r="K13362">
        <v>5.6</v>
      </c>
    </row>
    <row r="13363" spans="1:11" x14ac:dyDescent="0.25">
      <c r="A13363" s="1">
        <v>43770</v>
      </c>
      <c r="B13363" t="s">
        <v>150</v>
      </c>
      <c r="C13363">
        <v>1330.98</v>
      </c>
      <c r="D13363">
        <v>634.53</v>
      </c>
      <c r="E13363">
        <v>696.45</v>
      </c>
      <c r="F13363">
        <v>720.92</v>
      </c>
      <c r="G13363">
        <v>526.74</v>
      </c>
      <c r="H13363">
        <v>1158.5</v>
      </c>
      <c r="I13363">
        <v>0.38</v>
      </c>
      <c r="J13363">
        <v>6.65</v>
      </c>
      <c r="K13363">
        <v>7.19</v>
      </c>
    </row>
    <row r="13364" spans="1:11" x14ac:dyDescent="0.25">
      <c r="A13364" s="1">
        <v>43770</v>
      </c>
      <c r="B13364" t="s">
        <v>151</v>
      </c>
      <c r="C13364">
        <v>1172.3800000000001</v>
      </c>
      <c r="D13364">
        <v>638.70000000000005</v>
      </c>
      <c r="E13364">
        <v>533.67999999999995</v>
      </c>
      <c r="F13364">
        <v>532.13</v>
      </c>
      <c r="G13364">
        <v>412.55</v>
      </c>
      <c r="H13364">
        <v>864.06</v>
      </c>
      <c r="I13364">
        <v>-0.09</v>
      </c>
      <c r="J13364">
        <v>5.33</v>
      </c>
      <c r="K13364">
        <v>5.94</v>
      </c>
    </row>
    <row r="13365" spans="1:11" x14ac:dyDescent="0.25">
      <c r="A13365" s="1">
        <v>43770</v>
      </c>
      <c r="B13365" t="s">
        <v>152</v>
      </c>
      <c r="C13365">
        <v>1115.32</v>
      </c>
      <c r="D13365">
        <v>603.91</v>
      </c>
      <c r="E13365">
        <v>511.41</v>
      </c>
      <c r="F13365">
        <v>524.54</v>
      </c>
      <c r="G13365">
        <v>418.03</v>
      </c>
      <c r="H13365">
        <v>787.02</v>
      </c>
      <c r="I13365">
        <v>-0.08</v>
      </c>
      <c r="J13365">
        <v>2.08</v>
      </c>
      <c r="K13365">
        <v>2.1800000000000002</v>
      </c>
    </row>
    <row r="13366" spans="1:11" x14ac:dyDescent="0.25">
      <c r="A13366" s="1">
        <v>43770</v>
      </c>
      <c r="B13366" t="s">
        <v>153</v>
      </c>
      <c r="C13366">
        <v>1147.27</v>
      </c>
      <c r="D13366">
        <v>631.80999999999995</v>
      </c>
      <c r="E13366">
        <v>515.46</v>
      </c>
      <c r="F13366">
        <v>654.51</v>
      </c>
      <c r="G13366">
        <v>552.47</v>
      </c>
      <c r="H13366">
        <v>883.56</v>
      </c>
      <c r="I13366">
        <v>0.45</v>
      </c>
      <c r="J13366">
        <v>1.86</v>
      </c>
      <c r="K13366">
        <v>2.34</v>
      </c>
    </row>
    <row r="13367" spans="1:11" x14ac:dyDescent="0.25">
      <c r="A13367" s="1">
        <v>43770</v>
      </c>
      <c r="B13367" t="s">
        <v>154</v>
      </c>
      <c r="C13367">
        <v>1157.3399999999999</v>
      </c>
      <c r="D13367">
        <v>643.37</v>
      </c>
      <c r="E13367">
        <v>513.97</v>
      </c>
      <c r="F13367">
        <v>611.39</v>
      </c>
      <c r="G13367">
        <v>497.67</v>
      </c>
      <c r="H13367">
        <v>933.59</v>
      </c>
      <c r="I13367">
        <v>1.01</v>
      </c>
      <c r="J13367">
        <v>5.53</v>
      </c>
      <c r="K13367">
        <v>5.79</v>
      </c>
    </row>
    <row r="13368" spans="1:11" x14ac:dyDescent="0.25">
      <c r="A13368" s="1">
        <v>43770</v>
      </c>
      <c r="B13368" t="s">
        <v>155</v>
      </c>
      <c r="C13368">
        <v>1227.18</v>
      </c>
      <c r="D13368">
        <v>686.32</v>
      </c>
      <c r="E13368">
        <v>540.86</v>
      </c>
      <c r="F13368">
        <v>541.99</v>
      </c>
      <c r="G13368">
        <v>455.07</v>
      </c>
      <c r="H13368">
        <v>759.52</v>
      </c>
      <c r="I13368">
        <v>7.0000000000000007E-2</v>
      </c>
      <c r="J13368">
        <v>3.82</v>
      </c>
      <c r="K13368">
        <v>3.8</v>
      </c>
    </row>
    <row r="13369" spans="1:11" x14ac:dyDescent="0.25">
      <c r="A13369" s="1">
        <v>43800</v>
      </c>
      <c r="B13369" t="s">
        <v>1</v>
      </c>
      <c r="C13369">
        <v>1158.81</v>
      </c>
      <c r="D13369">
        <v>605.64</v>
      </c>
      <c r="E13369">
        <v>553.16999999999996</v>
      </c>
      <c r="F13369">
        <v>579.96</v>
      </c>
      <c r="G13369">
        <v>458.8</v>
      </c>
      <c r="H13369">
        <v>872.9</v>
      </c>
      <c r="I13369">
        <v>0.22</v>
      </c>
      <c r="J13369">
        <v>4.03</v>
      </c>
      <c r="K13369">
        <v>4.03</v>
      </c>
    </row>
    <row r="13370" spans="1:11" x14ac:dyDescent="0.25">
      <c r="A13370" s="1">
        <v>43800</v>
      </c>
      <c r="B13370" t="s">
        <v>126</v>
      </c>
      <c r="C13370">
        <v>1169.45</v>
      </c>
      <c r="D13370">
        <v>651.96</v>
      </c>
      <c r="E13370">
        <v>517.49</v>
      </c>
      <c r="F13370">
        <v>582.72</v>
      </c>
      <c r="G13370">
        <v>481.81</v>
      </c>
      <c r="H13370">
        <v>834.29</v>
      </c>
      <c r="I13370">
        <v>0.17</v>
      </c>
      <c r="J13370">
        <v>4.22</v>
      </c>
      <c r="K13370">
        <v>4.22</v>
      </c>
    </row>
    <row r="13371" spans="1:11" x14ac:dyDescent="0.25">
      <c r="A13371" s="1">
        <v>43800</v>
      </c>
      <c r="B13371" t="s">
        <v>127</v>
      </c>
      <c r="C13371">
        <v>1067.68</v>
      </c>
      <c r="D13371">
        <v>585.52</v>
      </c>
      <c r="E13371">
        <v>482.16</v>
      </c>
      <c r="F13371">
        <v>576.73</v>
      </c>
      <c r="G13371">
        <v>451.74</v>
      </c>
      <c r="H13371">
        <v>932.62</v>
      </c>
      <c r="I13371">
        <v>0.2</v>
      </c>
      <c r="J13371">
        <v>2.92</v>
      </c>
      <c r="K13371">
        <v>2.92</v>
      </c>
    </row>
    <row r="13372" spans="1:11" x14ac:dyDescent="0.25">
      <c r="A13372" s="1">
        <v>43800</v>
      </c>
      <c r="B13372" t="s">
        <v>113</v>
      </c>
      <c r="C13372">
        <v>1208.8599999999999</v>
      </c>
      <c r="D13372">
        <v>603.04999999999995</v>
      </c>
      <c r="E13372">
        <v>605.80999999999995</v>
      </c>
      <c r="F13372">
        <v>578.84</v>
      </c>
      <c r="G13372">
        <v>457.71</v>
      </c>
      <c r="H13372">
        <v>845.75</v>
      </c>
      <c r="I13372">
        <v>0.31</v>
      </c>
      <c r="J13372">
        <v>4.3899999999999997</v>
      </c>
      <c r="K13372">
        <v>4.3899999999999997</v>
      </c>
    </row>
    <row r="13373" spans="1:11" x14ac:dyDescent="0.25">
      <c r="A13373" s="1">
        <v>43800</v>
      </c>
      <c r="B13373" t="s">
        <v>128</v>
      </c>
      <c r="C13373">
        <v>1222.6600000000001</v>
      </c>
      <c r="D13373">
        <v>603.67999999999995</v>
      </c>
      <c r="E13373">
        <v>618.98</v>
      </c>
      <c r="F13373">
        <v>584.71</v>
      </c>
      <c r="G13373">
        <v>448.11</v>
      </c>
      <c r="H13373">
        <v>905.32</v>
      </c>
      <c r="I13373">
        <v>0.02</v>
      </c>
      <c r="J13373">
        <v>5.64</v>
      </c>
      <c r="K13373">
        <v>5.64</v>
      </c>
    </row>
    <row r="13374" spans="1:11" x14ac:dyDescent="0.25">
      <c r="A13374" s="1">
        <v>43800</v>
      </c>
      <c r="B13374" t="s">
        <v>129</v>
      </c>
      <c r="C13374">
        <v>1165.74</v>
      </c>
      <c r="D13374">
        <v>642.1</v>
      </c>
      <c r="E13374">
        <v>523.64</v>
      </c>
      <c r="F13374">
        <v>595.12</v>
      </c>
      <c r="G13374">
        <v>489.2</v>
      </c>
      <c r="H13374">
        <v>864.52</v>
      </c>
      <c r="I13374">
        <v>0.19</v>
      </c>
      <c r="J13374">
        <v>3.68</v>
      </c>
      <c r="K13374">
        <v>3.68</v>
      </c>
    </row>
    <row r="13375" spans="1:11" x14ac:dyDescent="0.25">
      <c r="A13375" s="1">
        <v>43800</v>
      </c>
      <c r="B13375" t="s">
        <v>130</v>
      </c>
      <c r="C13375">
        <v>1221.6500000000001</v>
      </c>
      <c r="D13375">
        <v>676.06</v>
      </c>
      <c r="E13375">
        <v>545.59</v>
      </c>
      <c r="F13375">
        <v>681.17</v>
      </c>
      <c r="G13375">
        <v>514.73</v>
      </c>
      <c r="H13375">
        <v>1246.67</v>
      </c>
      <c r="I13375">
        <v>0.11</v>
      </c>
      <c r="J13375">
        <v>5.8</v>
      </c>
      <c r="K13375">
        <v>5.8</v>
      </c>
    </row>
    <row r="13376" spans="1:11" x14ac:dyDescent="0.25">
      <c r="A13376" s="1">
        <v>43800</v>
      </c>
      <c r="B13376" t="s">
        <v>131</v>
      </c>
      <c r="C13376">
        <v>1287.76</v>
      </c>
      <c r="D13376">
        <v>715.78</v>
      </c>
      <c r="E13376">
        <v>571.98</v>
      </c>
      <c r="F13376">
        <v>683.51</v>
      </c>
      <c r="G13376">
        <v>519.97</v>
      </c>
      <c r="H13376">
        <v>1177.95</v>
      </c>
      <c r="I13376">
        <v>0.57999999999999996</v>
      </c>
      <c r="J13376">
        <v>4.37</v>
      </c>
      <c r="K13376">
        <v>4.37</v>
      </c>
    </row>
    <row r="13377" spans="1:11" x14ac:dyDescent="0.25">
      <c r="A13377" s="1">
        <v>43800</v>
      </c>
      <c r="B13377" t="s">
        <v>132</v>
      </c>
      <c r="C13377">
        <v>1145.08</v>
      </c>
      <c r="D13377">
        <v>633.46</v>
      </c>
      <c r="E13377">
        <v>511.62</v>
      </c>
      <c r="F13377">
        <v>560.69000000000005</v>
      </c>
      <c r="G13377">
        <v>467.68</v>
      </c>
      <c r="H13377">
        <v>771.56</v>
      </c>
      <c r="I13377">
        <v>0.3</v>
      </c>
      <c r="J13377">
        <v>5.61</v>
      </c>
      <c r="K13377">
        <v>5.61</v>
      </c>
    </row>
    <row r="13378" spans="1:11" x14ac:dyDescent="0.25">
      <c r="A13378" s="1">
        <v>43800</v>
      </c>
      <c r="B13378" t="s">
        <v>133</v>
      </c>
      <c r="C13378">
        <v>1224.3499999999999</v>
      </c>
      <c r="D13378">
        <v>631.65</v>
      </c>
      <c r="E13378">
        <v>592.70000000000005</v>
      </c>
      <c r="F13378">
        <v>508.46</v>
      </c>
      <c r="G13378">
        <v>415.76</v>
      </c>
      <c r="H13378">
        <v>724.16</v>
      </c>
      <c r="I13378">
        <v>0.28999999999999998</v>
      </c>
      <c r="J13378">
        <v>4.26</v>
      </c>
      <c r="K13378">
        <v>4.26</v>
      </c>
    </row>
    <row r="13379" spans="1:11" x14ac:dyDescent="0.25">
      <c r="A13379" s="1">
        <v>43800</v>
      </c>
      <c r="B13379" t="s">
        <v>134</v>
      </c>
      <c r="C13379">
        <v>1155.05</v>
      </c>
      <c r="D13379">
        <v>652.27</v>
      </c>
      <c r="E13379">
        <v>502.78</v>
      </c>
      <c r="F13379">
        <v>553.67999999999995</v>
      </c>
      <c r="G13379">
        <v>485.51</v>
      </c>
      <c r="H13379">
        <v>699.47</v>
      </c>
      <c r="I13379">
        <v>0.06</v>
      </c>
      <c r="J13379">
        <v>3.77</v>
      </c>
      <c r="K13379">
        <v>3.77</v>
      </c>
    </row>
    <row r="13380" spans="1:11" x14ac:dyDescent="0.25">
      <c r="A13380" s="1">
        <v>43800</v>
      </c>
      <c r="B13380" t="s">
        <v>135</v>
      </c>
      <c r="C13380">
        <v>1132.01</v>
      </c>
      <c r="D13380">
        <v>637.92999999999995</v>
      </c>
      <c r="E13380">
        <v>494.08</v>
      </c>
      <c r="F13380">
        <v>549.91</v>
      </c>
      <c r="G13380">
        <v>439.17</v>
      </c>
      <c r="H13380">
        <v>855.66</v>
      </c>
      <c r="I13380">
        <v>0.2</v>
      </c>
      <c r="J13380">
        <v>3.99</v>
      </c>
      <c r="K13380">
        <v>3.99</v>
      </c>
    </row>
    <row r="13381" spans="1:11" x14ac:dyDescent="0.25">
      <c r="A13381" s="1">
        <v>43800</v>
      </c>
      <c r="B13381" t="s">
        <v>136</v>
      </c>
      <c r="C13381">
        <v>1176.24</v>
      </c>
      <c r="D13381">
        <v>653.02</v>
      </c>
      <c r="E13381">
        <v>523.22</v>
      </c>
      <c r="F13381">
        <v>618.38</v>
      </c>
      <c r="G13381">
        <v>510.88</v>
      </c>
      <c r="H13381">
        <v>939.99</v>
      </c>
      <c r="I13381">
        <v>0.03</v>
      </c>
      <c r="J13381">
        <v>1.27</v>
      </c>
      <c r="K13381">
        <v>1.27</v>
      </c>
    </row>
    <row r="13382" spans="1:11" x14ac:dyDescent="0.25">
      <c r="A13382" s="1">
        <v>43800</v>
      </c>
      <c r="B13382" t="s">
        <v>137</v>
      </c>
      <c r="C13382">
        <v>1115.3399999999999</v>
      </c>
      <c r="D13382">
        <v>625.89</v>
      </c>
      <c r="E13382">
        <v>489.45</v>
      </c>
      <c r="F13382">
        <v>587.57000000000005</v>
      </c>
      <c r="G13382">
        <v>430.77</v>
      </c>
      <c r="H13382">
        <v>1211.79</v>
      </c>
      <c r="I13382">
        <v>0.08</v>
      </c>
      <c r="J13382">
        <v>4.47</v>
      </c>
      <c r="K13382">
        <v>4.47</v>
      </c>
    </row>
    <row r="13383" spans="1:11" x14ac:dyDescent="0.25">
      <c r="A13383" s="1">
        <v>43800</v>
      </c>
      <c r="B13383" t="s">
        <v>138</v>
      </c>
      <c r="C13383">
        <v>1101.6099999999999</v>
      </c>
      <c r="D13383">
        <v>613.07000000000005</v>
      </c>
      <c r="E13383">
        <v>488.54</v>
      </c>
      <c r="F13383">
        <v>732.09</v>
      </c>
      <c r="G13383">
        <v>555.30999999999995</v>
      </c>
      <c r="H13383">
        <v>1286.75</v>
      </c>
      <c r="I13383">
        <v>1.1100000000000001</v>
      </c>
      <c r="J13383">
        <v>4.41</v>
      </c>
      <c r="K13383">
        <v>4.41</v>
      </c>
    </row>
    <row r="13384" spans="1:11" x14ac:dyDescent="0.25">
      <c r="A13384" s="1">
        <v>43800</v>
      </c>
      <c r="B13384" t="s">
        <v>139</v>
      </c>
      <c r="C13384">
        <v>1066.04</v>
      </c>
      <c r="D13384">
        <v>601.80999999999995</v>
      </c>
      <c r="E13384">
        <v>464.23</v>
      </c>
      <c r="F13384">
        <v>615.76</v>
      </c>
      <c r="G13384">
        <v>484.53</v>
      </c>
      <c r="H13384">
        <v>1051.4100000000001</v>
      </c>
      <c r="I13384">
        <v>0.4</v>
      </c>
      <c r="J13384">
        <v>2.96</v>
      </c>
      <c r="K13384">
        <v>2.96</v>
      </c>
    </row>
    <row r="13385" spans="1:11" x14ac:dyDescent="0.25">
      <c r="A13385" s="1">
        <v>43800</v>
      </c>
      <c r="B13385" t="s">
        <v>140</v>
      </c>
      <c r="C13385">
        <v>1040.49</v>
      </c>
      <c r="D13385">
        <v>585.37</v>
      </c>
      <c r="E13385">
        <v>455.12</v>
      </c>
      <c r="F13385">
        <v>524.49</v>
      </c>
      <c r="G13385">
        <v>413.46</v>
      </c>
      <c r="H13385">
        <v>846.87</v>
      </c>
      <c r="I13385">
        <v>7.0000000000000007E-2</v>
      </c>
      <c r="J13385">
        <v>1.54</v>
      </c>
      <c r="K13385">
        <v>1.54</v>
      </c>
    </row>
    <row r="13386" spans="1:11" x14ac:dyDescent="0.25">
      <c r="A13386" s="1">
        <v>43800</v>
      </c>
      <c r="B13386" t="s">
        <v>141</v>
      </c>
      <c r="C13386">
        <v>1101.57</v>
      </c>
      <c r="D13386">
        <v>624.71</v>
      </c>
      <c r="E13386">
        <v>476.86</v>
      </c>
      <c r="F13386">
        <v>609.26</v>
      </c>
      <c r="G13386">
        <v>496.75</v>
      </c>
      <c r="H13386">
        <v>931.12</v>
      </c>
      <c r="I13386">
        <v>0.33</v>
      </c>
      <c r="J13386">
        <v>1.53</v>
      </c>
      <c r="K13386">
        <v>1.53</v>
      </c>
    </row>
    <row r="13387" spans="1:11" x14ac:dyDescent="0.25">
      <c r="A13387" s="1">
        <v>43800</v>
      </c>
      <c r="B13387" t="s">
        <v>142</v>
      </c>
      <c r="C13387">
        <v>1035.54</v>
      </c>
      <c r="D13387">
        <v>560.51</v>
      </c>
      <c r="E13387">
        <v>475.03</v>
      </c>
      <c r="F13387">
        <v>553.72</v>
      </c>
      <c r="G13387">
        <v>417.84</v>
      </c>
      <c r="H13387">
        <v>948.93</v>
      </c>
      <c r="I13387">
        <v>0.03</v>
      </c>
      <c r="J13387">
        <v>2.17</v>
      </c>
      <c r="K13387">
        <v>2.17</v>
      </c>
    </row>
    <row r="13388" spans="1:11" x14ac:dyDescent="0.25">
      <c r="A13388" s="1">
        <v>43800</v>
      </c>
      <c r="B13388" t="s">
        <v>143</v>
      </c>
      <c r="C13388">
        <v>1044.3900000000001</v>
      </c>
      <c r="D13388">
        <v>572.97</v>
      </c>
      <c r="E13388">
        <v>471.42</v>
      </c>
      <c r="F13388">
        <v>521.85</v>
      </c>
      <c r="G13388">
        <v>424.21</v>
      </c>
      <c r="H13388">
        <v>752.51</v>
      </c>
      <c r="I13388">
        <v>0.06</v>
      </c>
      <c r="J13388">
        <v>2.17</v>
      </c>
      <c r="K13388">
        <v>2.17</v>
      </c>
    </row>
    <row r="13389" spans="1:11" x14ac:dyDescent="0.25">
      <c r="A13389" s="1">
        <v>43800</v>
      </c>
      <c r="B13389" t="s">
        <v>144</v>
      </c>
      <c r="C13389">
        <v>987.88</v>
      </c>
      <c r="D13389">
        <v>534.73</v>
      </c>
      <c r="E13389">
        <v>453.15</v>
      </c>
      <c r="F13389">
        <v>524.95000000000005</v>
      </c>
      <c r="G13389">
        <v>399.22</v>
      </c>
      <c r="H13389">
        <v>911.64</v>
      </c>
      <c r="I13389">
        <v>0.28999999999999998</v>
      </c>
      <c r="J13389">
        <v>1.91</v>
      </c>
      <c r="K13389">
        <v>1.91</v>
      </c>
    </row>
    <row r="13390" spans="1:11" x14ac:dyDescent="0.25">
      <c r="A13390" s="1">
        <v>43800</v>
      </c>
      <c r="B13390" t="s">
        <v>145</v>
      </c>
      <c r="C13390">
        <v>1067.6300000000001</v>
      </c>
      <c r="D13390">
        <v>563.69000000000005</v>
      </c>
      <c r="E13390">
        <v>503.94</v>
      </c>
      <c r="F13390">
        <v>565.16</v>
      </c>
      <c r="G13390">
        <v>455.46</v>
      </c>
      <c r="H13390">
        <v>823.75</v>
      </c>
      <c r="I13390">
        <v>0.1</v>
      </c>
      <c r="J13390">
        <v>3.18</v>
      </c>
      <c r="K13390">
        <v>3.18</v>
      </c>
    </row>
    <row r="13391" spans="1:11" x14ac:dyDescent="0.25">
      <c r="A13391" s="1">
        <v>43800</v>
      </c>
      <c r="B13391" t="s">
        <v>146</v>
      </c>
      <c r="C13391">
        <v>1111.8399999999999</v>
      </c>
      <c r="D13391">
        <v>583.83000000000004</v>
      </c>
      <c r="E13391">
        <v>528.01</v>
      </c>
      <c r="F13391">
        <v>611.83000000000004</v>
      </c>
      <c r="G13391">
        <v>490.2</v>
      </c>
      <c r="H13391">
        <v>908.52</v>
      </c>
      <c r="I13391">
        <v>0.68</v>
      </c>
      <c r="J13391">
        <v>6.73</v>
      </c>
      <c r="K13391">
        <v>6.73</v>
      </c>
    </row>
    <row r="13392" spans="1:11" x14ac:dyDescent="0.25">
      <c r="A13392" s="1">
        <v>43800</v>
      </c>
      <c r="B13392" t="s">
        <v>2</v>
      </c>
      <c r="C13392">
        <v>1051.2</v>
      </c>
      <c r="D13392">
        <v>544.89</v>
      </c>
      <c r="E13392">
        <v>506.31</v>
      </c>
      <c r="F13392">
        <v>583.07000000000005</v>
      </c>
      <c r="G13392">
        <v>433.79</v>
      </c>
      <c r="H13392">
        <v>976.36</v>
      </c>
      <c r="I13392">
        <v>0.24</v>
      </c>
      <c r="J13392">
        <v>3.75</v>
      </c>
      <c r="K13392">
        <v>3.75</v>
      </c>
    </row>
    <row r="13393" spans="1:11" x14ac:dyDescent="0.25">
      <c r="A13393" s="1">
        <v>43800</v>
      </c>
      <c r="B13393" t="s">
        <v>147</v>
      </c>
      <c r="C13393">
        <v>1288.96</v>
      </c>
      <c r="D13393">
        <v>624.79999999999995</v>
      </c>
      <c r="E13393">
        <v>664.16</v>
      </c>
      <c r="F13393">
        <v>587.39</v>
      </c>
      <c r="G13393">
        <v>440.39</v>
      </c>
      <c r="H13393">
        <v>908.16</v>
      </c>
      <c r="I13393">
        <v>7.0000000000000007E-2</v>
      </c>
      <c r="J13393">
        <v>5.22</v>
      </c>
      <c r="K13393">
        <v>5.22</v>
      </c>
    </row>
    <row r="13394" spans="1:11" x14ac:dyDescent="0.25">
      <c r="A13394" s="1">
        <v>43800</v>
      </c>
      <c r="B13394" t="s">
        <v>148</v>
      </c>
      <c r="C13394">
        <v>1247.81</v>
      </c>
      <c r="D13394">
        <v>610.59</v>
      </c>
      <c r="E13394">
        <v>637.22</v>
      </c>
      <c r="F13394">
        <v>563.66999999999996</v>
      </c>
      <c r="G13394">
        <v>449.15</v>
      </c>
      <c r="H13394">
        <v>806.45</v>
      </c>
      <c r="I13394">
        <v>0.22</v>
      </c>
      <c r="J13394">
        <v>2.86</v>
      </c>
      <c r="K13394">
        <v>2.86</v>
      </c>
    </row>
    <row r="13395" spans="1:11" x14ac:dyDescent="0.25">
      <c r="A13395" s="1">
        <v>43800</v>
      </c>
      <c r="B13395" t="s">
        <v>149</v>
      </c>
      <c r="C13395">
        <v>1190.3800000000001</v>
      </c>
      <c r="D13395">
        <v>565.07000000000005</v>
      </c>
      <c r="E13395">
        <v>625.30999999999995</v>
      </c>
      <c r="F13395">
        <v>569.23</v>
      </c>
      <c r="G13395">
        <v>441.99</v>
      </c>
      <c r="H13395">
        <v>833.26</v>
      </c>
      <c r="I13395">
        <v>0.04</v>
      </c>
      <c r="J13395">
        <v>5.17</v>
      </c>
      <c r="K13395">
        <v>5.17</v>
      </c>
    </row>
    <row r="13396" spans="1:11" x14ac:dyDescent="0.25">
      <c r="A13396" s="1">
        <v>43800</v>
      </c>
      <c r="B13396" t="s">
        <v>150</v>
      </c>
      <c r="C13396">
        <v>1331.05</v>
      </c>
      <c r="D13396">
        <v>634.6</v>
      </c>
      <c r="E13396">
        <v>696.45</v>
      </c>
      <c r="F13396">
        <v>720.99</v>
      </c>
      <c r="G13396">
        <v>526.79</v>
      </c>
      <c r="H13396">
        <v>1158.5</v>
      </c>
      <c r="I13396">
        <v>0.01</v>
      </c>
      <c r="J13396">
        <v>6.66</v>
      </c>
      <c r="K13396">
        <v>6.66</v>
      </c>
    </row>
    <row r="13397" spans="1:11" x14ac:dyDescent="0.25">
      <c r="A13397" s="1">
        <v>43800</v>
      </c>
      <c r="B13397" t="s">
        <v>151</v>
      </c>
      <c r="C13397">
        <v>1172.42</v>
      </c>
      <c r="D13397">
        <v>638.72</v>
      </c>
      <c r="E13397">
        <v>533.70000000000005</v>
      </c>
      <c r="F13397">
        <v>532.13</v>
      </c>
      <c r="G13397">
        <v>412.55</v>
      </c>
      <c r="H13397">
        <v>864.14</v>
      </c>
      <c r="I13397">
        <v>0</v>
      </c>
      <c r="J13397">
        <v>5.33</v>
      </c>
      <c r="K13397">
        <v>5.33</v>
      </c>
    </row>
    <row r="13398" spans="1:11" x14ac:dyDescent="0.25">
      <c r="A13398" s="1">
        <v>43800</v>
      </c>
      <c r="B13398" t="s">
        <v>152</v>
      </c>
      <c r="C13398">
        <v>1117.72</v>
      </c>
      <c r="D13398">
        <v>603.85</v>
      </c>
      <c r="E13398">
        <v>513.87</v>
      </c>
      <c r="F13398">
        <v>525.69000000000005</v>
      </c>
      <c r="G13398">
        <v>417.99</v>
      </c>
      <c r="H13398">
        <v>790.8</v>
      </c>
      <c r="I13398">
        <v>0.22</v>
      </c>
      <c r="J13398">
        <v>2.31</v>
      </c>
      <c r="K13398">
        <v>2.31</v>
      </c>
    </row>
    <row r="13399" spans="1:11" x14ac:dyDescent="0.25">
      <c r="A13399" s="1">
        <v>43800</v>
      </c>
      <c r="B13399" t="s">
        <v>153</v>
      </c>
      <c r="C13399">
        <v>1147.49</v>
      </c>
      <c r="D13399">
        <v>632.03</v>
      </c>
      <c r="E13399">
        <v>515.46</v>
      </c>
      <c r="F13399">
        <v>654.64</v>
      </c>
      <c r="G13399">
        <v>552.69000000000005</v>
      </c>
      <c r="H13399">
        <v>883.56</v>
      </c>
      <c r="I13399">
        <v>0.02</v>
      </c>
      <c r="J13399">
        <v>1.88</v>
      </c>
      <c r="K13399">
        <v>1.88</v>
      </c>
    </row>
    <row r="13400" spans="1:11" x14ac:dyDescent="0.25">
      <c r="A13400" s="1">
        <v>43800</v>
      </c>
      <c r="B13400" t="s">
        <v>154</v>
      </c>
      <c r="C13400">
        <v>1160.53</v>
      </c>
      <c r="D13400">
        <v>636.59</v>
      </c>
      <c r="E13400">
        <v>523.94000000000005</v>
      </c>
      <c r="F13400">
        <v>613.1</v>
      </c>
      <c r="G13400">
        <v>492.45</v>
      </c>
      <c r="H13400">
        <v>951.7</v>
      </c>
      <c r="I13400">
        <v>0.28000000000000003</v>
      </c>
      <c r="J13400">
        <v>5.83</v>
      </c>
      <c r="K13400">
        <v>5.83</v>
      </c>
    </row>
    <row r="13401" spans="1:11" x14ac:dyDescent="0.25">
      <c r="A13401" s="1">
        <v>43800</v>
      </c>
      <c r="B13401" t="s">
        <v>155</v>
      </c>
      <c r="C13401">
        <v>1230.3599999999999</v>
      </c>
      <c r="D13401">
        <v>689.5</v>
      </c>
      <c r="E13401">
        <v>540.86</v>
      </c>
      <c r="F13401">
        <v>543.39</v>
      </c>
      <c r="G13401">
        <v>457.16</v>
      </c>
      <c r="H13401">
        <v>759.52</v>
      </c>
      <c r="I13401">
        <v>0.26</v>
      </c>
      <c r="J13401">
        <v>4.09</v>
      </c>
      <c r="K13401">
        <v>4.09</v>
      </c>
    </row>
    <row r="13402" spans="1:11" x14ac:dyDescent="0.25">
      <c r="A13402" s="1">
        <v>43831</v>
      </c>
      <c r="B13402" t="s">
        <v>1</v>
      </c>
      <c r="C13402">
        <v>1162.24</v>
      </c>
      <c r="D13402">
        <v>609.39</v>
      </c>
      <c r="E13402">
        <v>552.85</v>
      </c>
      <c r="F13402">
        <v>581.70000000000005</v>
      </c>
      <c r="G13402">
        <v>461.65</v>
      </c>
      <c r="H13402">
        <v>872.38</v>
      </c>
      <c r="I13402">
        <v>0.3</v>
      </c>
      <c r="J13402">
        <v>0.3</v>
      </c>
      <c r="K13402">
        <v>3.91</v>
      </c>
    </row>
    <row r="13403" spans="1:11" x14ac:dyDescent="0.25">
      <c r="A13403" s="1">
        <v>43831</v>
      </c>
      <c r="B13403" t="s">
        <v>126</v>
      </c>
      <c r="C13403">
        <v>1175.74</v>
      </c>
      <c r="D13403">
        <v>657.66</v>
      </c>
      <c r="E13403">
        <v>518.08000000000004</v>
      </c>
      <c r="F13403">
        <v>585.86</v>
      </c>
      <c r="G13403">
        <v>486</v>
      </c>
      <c r="H13403">
        <v>835.2</v>
      </c>
      <c r="I13403">
        <v>0.54</v>
      </c>
      <c r="J13403">
        <v>0.54</v>
      </c>
      <c r="K13403">
        <v>4.66</v>
      </c>
    </row>
    <row r="13404" spans="1:11" x14ac:dyDescent="0.25">
      <c r="A13404" s="1">
        <v>43831</v>
      </c>
      <c r="B13404" t="s">
        <v>127</v>
      </c>
      <c r="C13404">
        <v>1072.56</v>
      </c>
      <c r="D13404">
        <v>588.21</v>
      </c>
      <c r="E13404">
        <v>484.35</v>
      </c>
      <c r="F13404">
        <v>579.38</v>
      </c>
      <c r="G13404">
        <v>453.82</v>
      </c>
      <c r="H13404">
        <v>936.81</v>
      </c>
      <c r="I13404">
        <v>0.46</v>
      </c>
      <c r="J13404">
        <v>0.46</v>
      </c>
      <c r="K13404">
        <v>3.19</v>
      </c>
    </row>
    <row r="13405" spans="1:11" x14ac:dyDescent="0.25">
      <c r="A13405" s="1">
        <v>43831</v>
      </c>
      <c r="B13405" t="s">
        <v>113</v>
      </c>
      <c r="C13405">
        <v>1210.8800000000001</v>
      </c>
      <c r="D13405">
        <v>607.29</v>
      </c>
      <c r="E13405">
        <v>603.59</v>
      </c>
      <c r="F13405">
        <v>579.82000000000005</v>
      </c>
      <c r="G13405">
        <v>460.92</v>
      </c>
      <c r="H13405">
        <v>842.62</v>
      </c>
      <c r="I13405">
        <v>0.17</v>
      </c>
      <c r="J13405">
        <v>0.17</v>
      </c>
      <c r="K13405">
        <v>3.71</v>
      </c>
    </row>
    <row r="13406" spans="1:11" x14ac:dyDescent="0.25">
      <c r="A13406" s="1">
        <v>43831</v>
      </c>
      <c r="B13406" t="s">
        <v>128</v>
      </c>
      <c r="C13406">
        <v>1223.27</v>
      </c>
      <c r="D13406">
        <v>604.38</v>
      </c>
      <c r="E13406">
        <v>618.89</v>
      </c>
      <c r="F13406">
        <v>585.01</v>
      </c>
      <c r="G13406">
        <v>448.65</v>
      </c>
      <c r="H13406">
        <v>905.23</v>
      </c>
      <c r="I13406">
        <v>0.05</v>
      </c>
      <c r="J13406">
        <v>0.05</v>
      </c>
      <c r="K13406">
        <v>5.5</v>
      </c>
    </row>
    <row r="13407" spans="1:11" x14ac:dyDescent="0.25">
      <c r="A13407" s="1">
        <v>43831</v>
      </c>
      <c r="B13407" t="s">
        <v>129</v>
      </c>
      <c r="C13407">
        <v>1171.04</v>
      </c>
      <c r="D13407">
        <v>649.66</v>
      </c>
      <c r="E13407">
        <v>521.38</v>
      </c>
      <c r="F13407">
        <v>597.79999999999995</v>
      </c>
      <c r="G13407">
        <v>494.97</v>
      </c>
      <c r="H13407">
        <v>860.8</v>
      </c>
      <c r="I13407">
        <v>0.45</v>
      </c>
      <c r="J13407">
        <v>0.45</v>
      </c>
      <c r="K13407">
        <v>4.07</v>
      </c>
    </row>
    <row r="13408" spans="1:11" x14ac:dyDescent="0.25">
      <c r="A13408" s="1">
        <v>43831</v>
      </c>
      <c r="B13408" t="s">
        <v>130</v>
      </c>
      <c r="C13408">
        <v>1226.48</v>
      </c>
      <c r="D13408">
        <v>680.89</v>
      </c>
      <c r="E13408">
        <v>545.59</v>
      </c>
      <c r="F13408">
        <v>683.9</v>
      </c>
      <c r="G13408">
        <v>518.39</v>
      </c>
      <c r="H13408">
        <v>1246.67</v>
      </c>
      <c r="I13408">
        <v>0.4</v>
      </c>
      <c r="J13408">
        <v>0.4</v>
      </c>
      <c r="K13408">
        <v>5.34</v>
      </c>
    </row>
    <row r="13409" spans="1:11" x14ac:dyDescent="0.25">
      <c r="A13409" s="1">
        <v>43831</v>
      </c>
      <c r="B13409" t="s">
        <v>131</v>
      </c>
      <c r="C13409">
        <v>1292.42</v>
      </c>
      <c r="D13409">
        <v>720.44</v>
      </c>
      <c r="E13409">
        <v>571.98</v>
      </c>
      <c r="F13409">
        <v>685.97</v>
      </c>
      <c r="G13409">
        <v>523.35</v>
      </c>
      <c r="H13409">
        <v>1177.95</v>
      </c>
      <c r="I13409">
        <v>0.36</v>
      </c>
      <c r="J13409">
        <v>0.36</v>
      </c>
      <c r="K13409">
        <v>4.8899999999999997</v>
      </c>
    </row>
    <row r="13410" spans="1:11" x14ac:dyDescent="0.25">
      <c r="A13410" s="1">
        <v>43831</v>
      </c>
      <c r="B13410" t="s">
        <v>132</v>
      </c>
      <c r="C13410">
        <v>1145.69</v>
      </c>
      <c r="D13410">
        <v>634.07000000000005</v>
      </c>
      <c r="E13410">
        <v>511.62</v>
      </c>
      <c r="F13410">
        <v>560.97</v>
      </c>
      <c r="G13410">
        <v>468.15</v>
      </c>
      <c r="H13410">
        <v>771.56</v>
      </c>
      <c r="I13410">
        <v>0.05</v>
      </c>
      <c r="J13410">
        <v>0.05</v>
      </c>
      <c r="K13410">
        <v>5.61</v>
      </c>
    </row>
    <row r="13411" spans="1:11" x14ac:dyDescent="0.25">
      <c r="A13411" s="1">
        <v>43831</v>
      </c>
      <c r="B13411" t="s">
        <v>133</v>
      </c>
      <c r="C13411">
        <v>1229.68</v>
      </c>
      <c r="D13411">
        <v>633.28</v>
      </c>
      <c r="E13411">
        <v>596.4</v>
      </c>
      <c r="F13411">
        <v>510.69</v>
      </c>
      <c r="G13411">
        <v>416.84</v>
      </c>
      <c r="H13411">
        <v>728.65</v>
      </c>
      <c r="I13411">
        <v>0.44</v>
      </c>
      <c r="J13411">
        <v>0.44</v>
      </c>
      <c r="K13411">
        <v>4.59</v>
      </c>
    </row>
    <row r="13412" spans="1:11" x14ac:dyDescent="0.25">
      <c r="A13412" s="1">
        <v>43831</v>
      </c>
      <c r="B13412" t="s">
        <v>134</v>
      </c>
      <c r="C13412">
        <v>1163.6300000000001</v>
      </c>
      <c r="D13412">
        <v>660.83</v>
      </c>
      <c r="E13412">
        <v>502.8</v>
      </c>
      <c r="F13412">
        <v>557.78</v>
      </c>
      <c r="G13412">
        <v>491.87</v>
      </c>
      <c r="H13412">
        <v>699.47</v>
      </c>
      <c r="I13412">
        <v>0.74</v>
      </c>
      <c r="J13412">
        <v>0.74</v>
      </c>
      <c r="K13412">
        <v>4.38</v>
      </c>
    </row>
    <row r="13413" spans="1:11" x14ac:dyDescent="0.25">
      <c r="A13413" s="1">
        <v>43831</v>
      </c>
      <c r="B13413" t="s">
        <v>135</v>
      </c>
      <c r="C13413">
        <v>1138.6099999999999</v>
      </c>
      <c r="D13413">
        <v>645.01</v>
      </c>
      <c r="E13413">
        <v>493.6</v>
      </c>
      <c r="F13413">
        <v>553.1</v>
      </c>
      <c r="G13413">
        <v>444.05</v>
      </c>
      <c r="H13413">
        <v>854.8</v>
      </c>
      <c r="I13413">
        <v>0.57999999999999996</v>
      </c>
      <c r="J13413">
        <v>0.57999999999999996</v>
      </c>
      <c r="K13413">
        <v>4.8499999999999996</v>
      </c>
    </row>
    <row r="13414" spans="1:11" x14ac:dyDescent="0.25">
      <c r="A13414" s="1">
        <v>43831</v>
      </c>
      <c r="B13414" t="s">
        <v>136</v>
      </c>
      <c r="C13414">
        <v>1190.47</v>
      </c>
      <c r="D13414">
        <v>661.17</v>
      </c>
      <c r="E13414">
        <v>529.29999999999995</v>
      </c>
      <c r="F13414">
        <v>625.86</v>
      </c>
      <c r="G13414">
        <v>517.27</v>
      </c>
      <c r="H13414">
        <v>950.89</v>
      </c>
      <c r="I13414">
        <v>1.21</v>
      </c>
      <c r="J13414">
        <v>1.21</v>
      </c>
      <c r="K13414">
        <v>2.46</v>
      </c>
    </row>
    <row r="13415" spans="1:11" x14ac:dyDescent="0.25">
      <c r="A13415" s="1">
        <v>43831</v>
      </c>
      <c r="B13415" t="s">
        <v>137</v>
      </c>
      <c r="C13415">
        <v>1121.31</v>
      </c>
      <c r="D13415">
        <v>631.86</v>
      </c>
      <c r="E13415">
        <v>489.45</v>
      </c>
      <c r="F13415">
        <v>590.75</v>
      </c>
      <c r="G13415">
        <v>434.86</v>
      </c>
      <c r="H13415">
        <v>1211.79</v>
      </c>
      <c r="I13415">
        <v>0.54</v>
      </c>
      <c r="J13415">
        <v>0.54</v>
      </c>
      <c r="K13415">
        <v>4.95</v>
      </c>
    </row>
    <row r="13416" spans="1:11" x14ac:dyDescent="0.25">
      <c r="A13416" s="1">
        <v>43831</v>
      </c>
      <c r="B13416" t="s">
        <v>138</v>
      </c>
      <c r="C13416">
        <v>1101.2</v>
      </c>
      <c r="D13416">
        <v>612.52</v>
      </c>
      <c r="E13416">
        <v>488.68</v>
      </c>
      <c r="F13416">
        <v>731.8</v>
      </c>
      <c r="G13416">
        <v>554.80999999999995</v>
      </c>
      <c r="H13416">
        <v>1287.1400000000001</v>
      </c>
      <c r="I13416">
        <v>-0.04</v>
      </c>
      <c r="J13416">
        <v>-0.04</v>
      </c>
      <c r="K13416">
        <v>3.3</v>
      </c>
    </row>
    <row r="13417" spans="1:11" x14ac:dyDescent="0.25">
      <c r="A13417" s="1">
        <v>43831</v>
      </c>
      <c r="B13417" t="s">
        <v>139</v>
      </c>
      <c r="C13417">
        <v>1078.6600000000001</v>
      </c>
      <c r="D13417">
        <v>609.94000000000005</v>
      </c>
      <c r="E13417">
        <v>468.72</v>
      </c>
      <c r="F13417">
        <v>623.02</v>
      </c>
      <c r="G13417">
        <v>491.07</v>
      </c>
      <c r="H13417">
        <v>1061.6099999999999</v>
      </c>
      <c r="I13417">
        <v>1.18</v>
      </c>
      <c r="J13417">
        <v>1.18</v>
      </c>
      <c r="K13417">
        <v>3.68</v>
      </c>
    </row>
    <row r="13418" spans="1:11" x14ac:dyDescent="0.25">
      <c r="A13418" s="1">
        <v>43831</v>
      </c>
      <c r="B13418" t="s">
        <v>140</v>
      </c>
      <c r="C13418">
        <v>1041.6099999999999</v>
      </c>
      <c r="D13418">
        <v>584.16</v>
      </c>
      <c r="E13418">
        <v>457.45</v>
      </c>
      <c r="F13418">
        <v>525.07000000000005</v>
      </c>
      <c r="G13418">
        <v>412.6</v>
      </c>
      <c r="H13418">
        <v>851.19</v>
      </c>
      <c r="I13418">
        <v>0.11</v>
      </c>
      <c r="J13418">
        <v>0.11</v>
      </c>
      <c r="K13418">
        <v>1.07</v>
      </c>
    </row>
    <row r="13419" spans="1:11" x14ac:dyDescent="0.25">
      <c r="A13419" s="1">
        <v>43831</v>
      </c>
      <c r="B13419" t="s">
        <v>141</v>
      </c>
      <c r="C13419">
        <v>1109.48</v>
      </c>
      <c r="D13419">
        <v>621.5</v>
      </c>
      <c r="E13419">
        <v>487.98</v>
      </c>
      <c r="F13419">
        <v>613.65</v>
      </c>
      <c r="G13419">
        <v>494.22</v>
      </c>
      <c r="H13419">
        <v>952.81</v>
      </c>
      <c r="I13419">
        <v>0.72</v>
      </c>
      <c r="J13419">
        <v>0.72</v>
      </c>
      <c r="K13419">
        <v>2.09</v>
      </c>
    </row>
    <row r="13420" spans="1:11" x14ac:dyDescent="0.25">
      <c r="A13420" s="1">
        <v>43831</v>
      </c>
      <c r="B13420" t="s">
        <v>142</v>
      </c>
      <c r="C13420">
        <v>1042.52</v>
      </c>
      <c r="D13420">
        <v>567.49</v>
      </c>
      <c r="E13420">
        <v>475.03</v>
      </c>
      <c r="F13420">
        <v>557.42999999999995</v>
      </c>
      <c r="G13420">
        <v>423.06</v>
      </c>
      <c r="H13420">
        <v>948.93</v>
      </c>
      <c r="I13420">
        <v>0.67</v>
      </c>
      <c r="J13420">
        <v>0.67</v>
      </c>
      <c r="K13420">
        <v>3.02</v>
      </c>
    </row>
    <row r="13421" spans="1:11" x14ac:dyDescent="0.25">
      <c r="A13421" s="1">
        <v>43831</v>
      </c>
      <c r="B13421" t="s">
        <v>143</v>
      </c>
      <c r="C13421">
        <v>1046.3800000000001</v>
      </c>
      <c r="D13421">
        <v>573.52</v>
      </c>
      <c r="E13421">
        <v>472.86</v>
      </c>
      <c r="F13421">
        <v>522.84</v>
      </c>
      <c r="G13421">
        <v>424.59</v>
      </c>
      <c r="H13421">
        <v>754.85</v>
      </c>
      <c r="I13421">
        <v>0.19</v>
      </c>
      <c r="J13421">
        <v>0.19</v>
      </c>
      <c r="K13421">
        <v>2.15</v>
      </c>
    </row>
    <row r="13422" spans="1:11" x14ac:dyDescent="0.25">
      <c r="A13422" s="1">
        <v>43831</v>
      </c>
      <c r="B13422" t="s">
        <v>144</v>
      </c>
      <c r="C13422">
        <v>997.79</v>
      </c>
      <c r="D13422">
        <v>540.70000000000005</v>
      </c>
      <c r="E13422">
        <v>457.09</v>
      </c>
      <c r="F13422">
        <v>530.20000000000005</v>
      </c>
      <c r="G13422">
        <v>403.69</v>
      </c>
      <c r="H13422">
        <v>919.57</v>
      </c>
      <c r="I13422">
        <v>1</v>
      </c>
      <c r="J13422">
        <v>1</v>
      </c>
      <c r="K13422">
        <v>2.09</v>
      </c>
    </row>
    <row r="13423" spans="1:11" x14ac:dyDescent="0.25">
      <c r="A13423" s="1">
        <v>43831</v>
      </c>
      <c r="B13423" t="s">
        <v>145</v>
      </c>
      <c r="C13423">
        <v>1067.03</v>
      </c>
      <c r="D13423">
        <v>561.77</v>
      </c>
      <c r="E13423">
        <v>505.26</v>
      </c>
      <c r="F13423">
        <v>564.82000000000005</v>
      </c>
      <c r="G13423">
        <v>453.92</v>
      </c>
      <c r="H13423">
        <v>825.89</v>
      </c>
      <c r="I13423">
        <v>-0.06</v>
      </c>
      <c r="J13423">
        <v>-0.06</v>
      </c>
      <c r="K13423">
        <v>3.1</v>
      </c>
    </row>
    <row r="13424" spans="1:11" x14ac:dyDescent="0.25">
      <c r="A13424" s="1">
        <v>43831</v>
      </c>
      <c r="B13424" t="s">
        <v>146</v>
      </c>
      <c r="C13424">
        <v>1117.18</v>
      </c>
      <c r="D13424">
        <v>599.05999999999995</v>
      </c>
      <c r="E13424">
        <v>518.12</v>
      </c>
      <c r="F13424">
        <v>614.76</v>
      </c>
      <c r="G13424">
        <v>502.99</v>
      </c>
      <c r="H13424">
        <v>891.53</v>
      </c>
      <c r="I13424">
        <v>0.48</v>
      </c>
      <c r="J13424">
        <v>0.48</v>
      </c>
      <c r="K13424">
        <v>4.59</v>
      </c>
    </row>
    <row r="13425" spans="1:11" x14ac:dyDescent="0.25">
      <c r="A13425" s="1">
        <v>43831</v>
      </c>
      <c r="B13425" t="s">
        <v>2</v>
      </c>
      <c r="C13425">
        <v>1051.18</v>
      </c>
      <c r="D13425">
        <v>544.9</v>
      </c>
      <c r="E13425">
        <v>506.28</v>
      </c>
      <c r="F13425">
        <v>583.07000000000005</v>
      </c>
      <c r="G13425">
        <v>433.79</v>
      </c>
      <c r="H13425">
        <v>976.26</v>
      </c>
      <c r="I13425">
        <v>0</v>
      </c>
      <c r="J13425">
        <v>0</v>
      </c>
      <c r="K13425">
        <v>3.56</v>
      </c>
    </row>
    <row r="13426" spans="1:11" x14ac:dyDescent="0.25">
      <c r="A13426" s="1">
        <v>43831</v>
      </c>
      <c r="B13426" t="s">
        <v>147</v>
      </c>
      <c r="C13426">
        <v>1291.72</v>
      </c>
      <c r="D13426">
        <v>627.55999999999995</v>
      </c>
      <c r="E13426">
        <v>664.16</v>
      </c>
      <c r="F13426">
        <v>588.63</v>
      </c>
      <c r="G13426">
        <v>442.33</v>
      </c>
      <c r="H13426">
        <v>908.16</v>
      </c>
      <c r="I13426">
        <v>0.21</v>
      </c>
      <c r="J13426">
        <v>0.21</v>
      </c>
      <c r="K13426">
        <v>4.96</v>
      </c>
    </row>
    <row r="13427" spans="1:11" x14ac:dyDescent="0.25">
      <c r="A13427" s="1">
        <v>43831</v>
      </c>
      <c r="B13427" t="s">
        <v>148</v>
      </c>
      <c r="C13427">
        <v>1247.7</v>
      </c>
      <c r="D13427">
        <v>609.16999999999996</v>
      </c>
      <c r="E13427">
        <v>638.53</v>
      </c>
      <c r="F13427">
        <v>563.61</v>
      </c>
      <c r="G13427">
        <v>448.11</v>
      </c>
      <c r="H13427">
        <v>808.15</v>
      </c>
      <c r="I13427">
        <v>-0.01</v>
      </c>
      <c r="J13427">
        <v>-0.01</v>
      </c>
      <c r="K13427">
        <v>2.71</v>
      </c>
    </row>
    <row r="13428" spans="1:11" x14ac:dyDescent="0.25">
      <c r="A13428" s="1">
        <v>43831</v>
      </c>
      <c r="B13428" t="s">
        <v>149</v>
      </c>
      <c r="C13428">
        <v>1189.01</v>
      </c>
      <c r="D13428">
        <v>563.70000000000005</v>
      </c>
      <c r="E13428">
        <v>625.30999999999995</v>
      </c>
      <c r="F13428">
        <v>568.54999999999995</v>
      </c>
      <c r="G13428">
        <v>440.93</v>
      </c>
      <c r="H13428">
        <v>833.26</v>
      </c>
      <c r="I13428">
        <v>-0.12</v>
      </c>
      <c r="J13428">
        <v>-0.12</v>
      </c>
      <c r="K13428">
        <v>4.91</v>
      </c>
    </row>
    <row r="13429" spans="1:11" x14ac:dyDescent="0.25">
      <c r="A13429" s="1">
        <v>43831</v>
      </c>
      <c r="B13429" t="s">
        <v>150</v>
      </c>
      <c r="C13429">
        <v>1329.8</v>
      </c>
      <c r="D13429">
        <v>633.66999999999996</v>
      </c>
      <c r="E13429">
        <v>696.13</v>
      </c>
      <c r="F13429">
        <v>720.34</v>
      </c>
      <c r="G13429">
        <v>526</v>
      </c>
      <c r="H13429">
        <v>1157.92</v>
      </c>
      <c r="I13429">
        <v>-0.09</v>
      </c>
      <c r="J13429">
        <v>-0.09</v>
      </c>
      <c r="K13429">
        <v>6.34</v>
      </c>
    </row>
    <row r="13430" spans="1:11" x14ac:dyDescent="0.25">
      <c r="A13430" s="1">
        <v>43831</v>
      </c>
      <c r="B13430" t="s">
        <v>151</v>
      </c>
      <c r="C13430">
        <v>1178.1199999999999</v>
      </c>
      <c r="D13430">
        <v>644.44000000000005</v>
      </c>
      <c r="E13430">
        <v>533.67999999999995</v>
      </c>
      <c r="F13430">
        <v>534.74</v>
      </c>
      <c r="G13430">
        <v>416.27</v>
      </c>
      <c r="H13430">
        <v>864.06</v>
      </c>
      <c r="I13430">
        <v>0.49</v>
      </c>
      <c r="J13430">
        <v>0.49</v>
      </c>
      <c r="K13430">
        <v>5.6</v>
      </c>
    </row>
    <row r="13431" spans="1:11" x14ac:dyDescent="0.25">
      <c r="A13431" s="1">
        <v>43831</v>
      </c>
      <c r="B13431" t="s">
        <v>152</v>
      </c>
      <c r="C13431">
        <v>1118.6500000000001</v>
      </c>
      <c r="D13431">
        <v>604.78</v>
      </c>
      <c r="E13431">
        <v>513.87</v>
      </c>
      <c r="F13431">
        <v>526.11</v>
      </c>
      <c r="G13431">
        <v>418.62</v>
      </c>
      <c r="H13431">
        <v>790.8</v>
      </c>
      <c r="I13431">
        <v>0.08</v>
      </c>
      <c r="J13431">
        <v>0.08</v>
      </c>
      <c r="K13431">
        <v>2.2799999999999998</v>
      </c>
    </row>
    <row r="13432" spans="1:11" x14ac:dyDescent="0.25">
      <c r="A13432" s="1">
        <v>43831</v>
      </c>
      <c r="B13432" t="s">
        <v>153</v>
      </c>
      <c r="C13432">
        <v>1163.48</v>
      </c>
      <c r="D13432">
        <v>648.02</v>
      </c>
      <c r="E13432">
        <v>515.46</v>
      </c>
      <c r="F13432">
        <v>663.74</v>
      </c>
      <c r="G13432">
        <v>566.66999999999996</v>
      </c>
      <c r="H13432">
        <v>883.56</v>
      </c>
      <c r="I13432">
        <v>1.39</v>
      </c>
      <c r="J13432">
        <v>1.39</v>
      </c>
      <c r="K13432">
        <v>3.25</v>
      </c>
    </row>
    <row r="13433" spans="1:11" x14ac:dyDescent="0.25">
      <c r="A13433" s="1">
        <v>43831</v>
      </c>
      <c r="B13433" t="s">
        <v>154</v>
      </c>
      <c r="C13433">
        <v>1163.6600000000001</v>
      </c>
      <c r="D13433">
        <v>646.86</v>
      </c>
      <c r="E13433">
        <v>516.79999999999995</v>
      </c>
      <c r="F13433">
        <v>614.76</v>
      </c>
      <c r="G13433">
        <v>500.37</v>
      </c>
      <c r="H13433">
        <v>938.76</v>
      </c>
      <c r="I13433">
        <v>0.27</v>
      </c>
      <c r="J13433">
        <v>0.27</v>
      </c>
      <c r="K13433">
        <v>5.85</v>
      </c>
    </row>
    <row r="13434" spans="1:11" x14ac:dyDescent="0.25">
      <c r="A13434" s="1">
        <v>43831</v>
      </c>
      <c r="B13434" t="s">
        <v>155</v>
      </c>
      <c r="C13434">
        <v>1227.4100000000001</v>
      </c>
      <c r="D13434">
        <v>686.55</v>
      </c>
      <c r="E13434">
        <v>540.86</v>
      </c>
      <c r="F13434">
        <v>542.09</v>
      </c>
      <c r="G13434">
        <v>455.19</v>
      </c>
      <c r="H13434">
        <v>759.52</v>
      </c>
      <c r="I13434">
        <v>-0.24</v>
      </c>
      <c r="J13434">
        <v>-0.24</v>
      </c>
      <c r="K13434">
        <v>3.97</v>
      </c>
    </row>
    <row r="13435" spans="1:11" x14ac:dyDescent="0.25">
      <c r="A13435" s="1">
        <v>43862</v>
      </c>
      <c r="B13435" t="s">
        <v>1</v>
      </c>
      <c r="C13435">
        <v>1165.1300000000001</v>
      </c>
      <c r="D13435">
        <v>612.61</v>
      </c>
      <c r="E13435">
        <v>552.52</v>
      </c>
      <c r="F13435">
        <v>583.15</v>
      </c>
      <c r="G13435">
        <v>464.09</v>
      </c>
      <c r="H13435">
        <v>871.86</v>
      </c>
      <c r="I13435">
        <v>0.25</v>
      </c>
      <c r="J13435">
        <v>0.55000000000000004</v>
      </c>
      <c r="K13435">
        <v>3.95</v>
      </c>
    </row>
    <row r="13436" spans="1:11" x14ac:dyDescent="0.25">
      <c r="A13436" s="1">
        <v>43862</v>
      </c>
      <c r="B13436" t="s">
        <v>126</v>
      </c>
      <c r="C13436">
        <v>1176.06</v>
      </c>
      <c r="D13436">
        <v>657.78</v>
      </c>
      <c r="E13436">
        <v>518.28</v>
      </c>
      <c r="F13436">
        <v>586.04</v>
      </c>
      <c r="G13436">
        <v>486.1</v>
      </c>
      <c r="H13436">
        <v>835.54</v>
      </c>
      <c r="I13436">
        <v>0.03</v>
      </c>
      <c r="J13436">
        <v>0.56999999999999995</v>
      </c>
      <c r="K13436">
        <v>4.5999999999999996</v>
      </c>
    </row>
    <row r="13437" spans="1:11" x14ac:dyDescent="0.25">
      <c r="A13437" s="1">
        <v>43862</v>
      </c>
      <c r="B13437" t="s">
        <v>127</v>
      </c>
      <c r="C13437">
        <v>1076.4000000000001</v>
      </c>
      <c r="D13437">
        <v>592.04</v>
      </c>
      <c r="E13437">
        <v>484.36</v>
      </c>
      <c r="F13437">
        <v>581.46</v>
      </c>
      <c r="G13437">
        <v>456.77</v>
      </c>
      <c r="H13437">
        <v>936.81</v>
      </c>
      <c r="I13437">
        <v>0.36</v>
      </c>
      <c r="J13437">
        <v>0.82</v>
      </c>
      <c r="K13437">
        <v>3.44</v>
      </c>
    </row>
    <row r="13438" spans="1:11" x14ac:dyDescent="0.25">
      <c r="A13438" s="1">
        <v>43862</v>
      </c>
      <c r="B13438" t="s">
        <v>113</v>
      </c>
      <c r="C13438">
        <v>1213.94</v>
      </c>
      <c r="D13438">
        <v>610.78</v>
      </c>
      <c r="E13438">
        <v>603.16</v>
      </c>
      <c r="F13438">
        <v>581.27</v>
      </c>
      <c r="G13438">
        <v>463.54</v>
      </c>
      <c r="H13438">
        <v>842.03</v>
      </c>
      <c r="I13438">
        <v>0.25</v>
      </c>
      <c r="J13438">
        <v>0.42</v>
      </c>
      <c r="K13438">
        <v>3.67</v>
      </c>
    </row>
    <row r="13439" spans="1:11" x14ac:dyDescent="0.25">
      <c r="A13439" s="1">
        <v>43862</v>
      </c>
      <c r="B13439" t="s">
        <v>128</v>
      </c>
      <c r="C13439">
        <v>1225.25</v>
      </c>
      <c r="D13439">
        <v>607.88</v>
      </c>
      <c r="E13439">
        <v>617.37</v>
      </c>
      <c r="F13439">
        <v>585.94000000000005</v>
      </c>
      <c r="G13439">
        <v>451.25</v>
      </c>
      <c r="H13439">
        <v>902.96</v>
      </c>
      <c r="I13439">
        <v>0.16</v>
      </c>
      <c r="J13439">
        <v>0.21</v>
      </c>
      <c r="K13439">
        <v>5.4</v>
      </c>
    </row>
    <row r="13440" spans="1:11" x14ac:dyDescent="0.25">
      <c r="A13440" s="1">
        <v>43862</v>
      </c>
      <c r="B13440" t="s">
        <v>129</v>
      </c>
      <c r="C13440">
        <v>1173.73</v>
      </c>
      <c r="D13440">
        <v>652.35</v>
      </c>
      <c r="E13440">
        <v>521.38</v>
      </c>
      <c r="F13440">
        <v>599.16999999999996</v>
      </c>
      <c r="G13440">
        <v>497</v>
      </c>
      <c r="H13440">
        <v>860.8</v>
      </c>
      <c r="I13440">
        <v>0.23</v>
      </c>
      <c r="J13440">
        <v>0.68</v>
      </c>
      <c r="K13440">
        <v>4.0199999999999996</v>
      </c>
    </row>
    <row r="13441" spans="1:11" x14ac:dyDescent="0.25">
      <c r="A13441" s="1">
        <v>43862</v>
      </c>
      <c r="B13441" t="s">
        <v>130</v>
      </c>
      <c r="C13441">
        <v>1228.27</v>
      </c>
      <c r="D13441">
        <v>679.62</v>
      </c>
      <c r="E13441">
        <v>548.65</v>
      </c>
      <c r="F13441">
        <v>684.92</v>
      </c>
      <c r="G13441">
        <v>517.4</v>
      </c>
      <c r="H13441">
        <v>1253.6500000000001</v>
      </c>
      <c r="I13441">
        <v>0.15</v>
      </c>
      <c r="J13441">
        <v>0.55000000000000004</v>
      </c>
      <c r="K13441">
        <v>5.59</v>
      </c>
    </row>
    <row r="13442" spans="1:11" x14ac:dyDescent="0.25">
      <c r="A13442" s="1">
        <v>43862</v>
      </c>
      <c r="B13442" t="s">
        <v>131</v>
      </c>
      <c r="C13442">
        <v>1295.8</v>
      </c>
      <c r="D13442">
        <v>723.82</v>
      </c>
      <c r="E13442">
        <v>571.98</v>
      </c>
      <c r="F13442">
        <v>687.76</v>
      </c>
      <c r="G13442">
        <v>525.80999999999995</v>
      </c>
      <c r="H13442">
        <v>1177.95</v>
      </c>
      <c r="I13442">
        <v>0.26</v>
      </c>
      <c r="J13442">
        <v>0.62</v>
      </c>
      <c r="K13442">
        <v>4.78</v>
      </c>
    </row>
    <row r="13443" spans="1:11" x14ac:dyDescent="0.25">
      <c r="A13443" s="1">
        <v>43862</v>
      </c>
      <c r="B13443" t="s">
        <v>132</v>
      </c>
      <c r="C13443">
        <v>1144.8900000000001</v>
      </c>
      <c r="D13443">
        <v>633.27</v>
      </c>
      <c r="E13443">
        <v>511.62</v>
      </c>
      <c r="F13443">
        <v>560.58000000000004</v>
      </c>
      <c r="G13443">
        <v>467.54</v>
      </c>
      <c r="H13443">
        <v>771.56</v>
      </c>
      <c r="I13443">
        <v>-7.0000000000000007E-2</v>
      </c>
      <c r="J13443">
        <v>-0.02</v>
      </c>
      <c r="K13443">
        <v>5.42</v>
      </c>
    </row>
    <row r="13444" spans="1:11" x14ac:dyDescent="0.25">
      <c r="A13444" s="1">
        <v>43862</v>
      </c>
      <c r="B13444" t="s">
        <v>133</v>
      </c>
      <c r="C13444">
        <v>1228.4000000000001</v>
      </c>
      <c r="D13444">
        <v>632</v>
      </c>
      <c r="E13444">
        <v>596.4</v>
      </c>
      <c r="F13444">
        <v>510.18</v>
      </c>
      <c r="G13444">
        <v>416.01</v>
      </c>
      <c r="H13444">
        <v>728.65</v>
      </c>
      <c r="I13444">
        <v>-0.1</v>
      </c>
      <c r="J13444">
        <v>0.34</v>
      </c>
      <c r="K13444">
        <v>4.4400000000000004</v>
      </c>
    </row>
    <row r="13445" spans="1:11" x14ac:dyDescent="0.25">
      <c r="A13445" s="1">
        <v>43862</v>
      </c>
      <c r="B13445" t="s">
        <v>134</v>
      </c>
      <c r="C13445">
        <v>1163.8499999999999</v>
      </c>
      <c r="D13445">
        <v>661.07</v>
      </c>
      <c r="E13445">
        <v>502.78</v>
      </c>
      <c r="F13445">
        <v>557.89</v>
      </c>
      <c r="G13445">
        <v>492.06</v>
      </c>
      <c r="H13445">
        <v>699.47</v>
      </c>
      <c r="I13445">
        <v>0.02</v>
      </c>
      <c r="J13445">
        <v>0.76</v>
      </c>
      <c r="K13445">
        <v>4.29</v>
      </c>
    </row>
    <row r="13446" spans="1:11" x14ac:dyDescent="0.25">
      <c r="A13446" s="1">
        <v>43862</v>
      </c>
      <c r="B13446" t="s">
        <v>135</v>
      </c>
      <c r="C13446">
        <v>1137.3900000000001</v>
      </c>
      <c r="D13446">
        <v>643.79</v>
      </c>
      <c r="E13446">
        <v>493.6</v>
      </c>
      <c r="F13446">
        <v>552.49</v>
      </c>
      <c r="G13446">
        <v>443.21</v>
      </c>
      <c r="H13446">
        <v>854.8</v>
      </c>
      <c r="I13446">
        <v>-0.11</v>
      </c>
      <c r="J13446">
        <v>0.47</v>
      </c>
      <c r="K13446">
        <v>4.71</v>
      </c>
    </row>
    <row r="13447" spans="1:11" x14ac:dyDescent="0.25">
      <c r="A13447" s="1">
        <v>43862</v>
      </c>
      <c r="B13447" t="s">
        <v>136</v>
      </c>
      <c r="C13447">
        <v>1193.1600000000001</v>
      </c>
      <c r="D13447">
        <v>663.98</v>
      </c>
      <c r="E13447">
        <v>529.17999999999995</v>
      </c>
      <c r="F13447">
        <v>627.29999999999995</v>
      </c>
      <c r="G13447">
        <v>519.49</v>
      </c>
      <c r="H13447">
        <v>950.7</v>
      </c>
      <c r="I13447">
        <v>0.23</v>
      </c>
      <c r="J13447">
        <v>1.44</v>
      </c>
      <c r="K13447">
        <v>2.77</v>
      </c>
    </row>
    <row r="13448" spans="1:11" x14ac:dyDescent="0.25">
      <c r="A13448" s="1">
        <v>43862</v>
      </c>
      <c r="B13448" t="s">
        <v>137</v>
      </c>
      <c r="C13448">
        <v>1125.17</v>
      </c>
      <c r="D13448">
        <v>635.72</v>
      </c>
      <c r="E13448">
        <v>489.45</v>
      </c>
      <c r="F13448">
        <v>592.75</v>
      </c>
      <c r="G13448">
        <v>437.52</v>
      </c>
      <c r="H13448">
        <v>1211.79</v>
      </c>
      <c r="I13448">
        <v>0.34</v>
      </c>
      <c r="J13448">
        <v>0.88</v>
      </c>
      <c r="K13448">
        <v>5.38</v>
      </c>
    </row>
    <row r="13449" spans="1:11" x14ac:dyDescent="0.25">
      <c r="A13449" s="1">
        <v>43862</v>
      </c>
      <c r="B13449" t="s">
        <v>138</v>
      </c>
      <c r="C13449">
        <v>1103.18</v>
      </c>
      <c r="D13449">
        <v>614.55999999999995</v>
      </c>
      <c r="E13449">
        <v>488.62</v>
      </c>
      <c r="F13449">
        <v>733.11</v>
      </c>
      <c r="G13449">
        <v>556.65</v>
      </c>
      <c r="H13449">
        <v>1287.01</v>
      </c>
      <c r="I13449">
        <v>0.18</v>
      </c>
      <c r="J13449">
        <v>0.14000000000000001</v>
      </c>
      <c r="K13449">
        <v>2.48</v>
      </c>
    </row>
    <row r="13450" spans="1:11" x14ac:dyDescent="0.25">
      <c r="A13450" s="1">
        <v>43862</v>
      </c>
      <c r="B13450" t="s">
        <v>139</v>
      </c>
      <c r="C13450">
        <v>1082.3599999999999</v>
      </c>
      <c r="D13450">
        <v>613.64</v>
      </c>
      <c r="E13450">
        <v>468.72</v>
      </c>
      <c r="F13450">
        <v>625.14</v>
      </c>
      <c r="G13450">
        <v>494.07</v>
      </c>
      <c r="H13450">
        <v>1061.6099999999999</v>
      </c>
      <c r="I13450">
        <v>0.34</v>
      </c>
      <c r="J13450">
        <v>1.52</v>
      </c>
      <c r="K13450">
        <v>3.87</v>
      </c>
    </row>
    <row r="13451" spans="1:11" x14ac:dyDescent="0.25">
      <c r="A13451" s="1">
        <v>43862</v>
      </c>
      <c r="B13451" t="s">
        <v>140</v>
      </c>
      <c r="C13451">
        <v>1041.98</v>
      </c>
      <c r="D13451">
        <v>584.53</v>
      </c>
      <c r="E13451">
        <v>457.45</v>
      </c>
      <c r="F13451">
        <v>525.28</v>
      </c>
      <c r="G13451">
        <v>412.84</v>
      </c>
      <c r="H13451">
        <v>851.19</v>
      </c>
      <c r="I13451">
        <v>0.04</v>
      </c>
      <c r="J13451">
        <v>0.15</v>
      </c>
      <c r="K13451">
        <v>0.72</v>
      </c>
    </row>
    <row r="13452" spans="1:11" x14ac:dyDescent="0.25">
      <c r="A13452" s="1">
        <v>43862</v>
      </c>
      <c r="B13452" t="s">
        <v>141</v>
      </c>
      <c r="C13452">
        <v>1110.47</v>
      </c>
      <c r="D13452">
        <v>622.49</v>
      </c>
      <c r="E13452">
        <v>487.98</v>
      </c>
      <c r="F13452">
        <v>614.20000000000005</v>
      </c>
      <c r="G13452">
        <v>495.01</v>
      </c>
      <c r="H13452">
        <v>952.81</v>
      </c>
      <c r="I13452">
        <v>0.09</v>
      </c>
      <c r="J13452">
        <v>0.81</v>
      </c>
      <c r="K13452">
        <v>2.1800000000000002</v>
      </c>
    </row>
    <row r="13453" spans="1:11" x14ac:dyDescent="0.25">
      <c r="A13453" s="1">
        <v>43862</v>
      </c>
      <c r="B13453" t="s">
        <v>142</v>
      </c>
      <c r="C13453">
        <v>1046.0899999999999</v>
      </c>
      <c r="D13453">
        <v>571.05999999999995</v>
      </c>
      <c r="E13453">
        <v>475.03</v>
      </c>
      <c r="F13453">
        <v>559.32000000000005</v>
      </c>
      <c r="G13453">
        <v>425.73</v>
      </c>
      <c r="H13453">
        <v>948.93</v>
      </c>
      <c r="I13453">
        <v>0.34</v>
      </c>
      <c r="J13453">
        <v>1.01</v>
      </c>
      <c r="K13453">
        <v>3.31</v>
      </c>
    </row>
    <row r="13454" spans="1:11" x14ac:dyDescent="0.25">
      <c r="A13454" s="1">
        <v>43862</v>
      </c>
      <c r="B13454" t="s">
        <v>143</v>
      </c>
      <c r="C13454">
        <v>1048.3699999999999</v>
      </c>
      <c r="D13454">
        <v>575.51</v>
      </c>
      <c r="E13454">
        <v>472.86</v>
      </c>
      <c r="F13454">
        <v>523.84</v>
      </c>
      <c r="G13454">
        <v>426.08</v>
      </c>
      <c r="H13454">
        <v>754.85</v>
      </c>
      <c r="I13454">
        <v>0.19</v>
      </c>
      <c r="J13454">
        <v>0.38</v>
      </c>
      <c r="K13454">
        <v>2.21</v>
      </c>
    </row>
    <row r="13455" spans="1:11" x14ac:dyDescent="0.25">
      <c r="A13455" s="1">
        <v>43862</v>
      </c>
      <c r="B13455" t="s">
        <v>144</v>
      </c>
      <c r="C13455">
        <v>1002.55</v>
      </c>
      <c r="D13455">
        <v>545.05999999999995</v>
      </c>
      <c r="E13455">
        <v>457.49</v>
      </c>
      <c r="F13455">
        <v>532.74</v>
      </c>
      <c r="G13455">
        <v>406.96</v>
      </c>
      <c r="H13455">
        <v>920.4</v>
      </c>
      <c r="I13455">
        <v>0.48</v>
      </c>
      <c r="J13455">
        <v>1.48</v>
      </c>
      <c r="K13455">
        <v>2.04</v>
      </c>
    </row>
    <row r="13456" spans="1:11" x14ac:dyDescent="0.25">
      <c r="A13456" s="1">
        <v>43862</v>
      </c>
      <c r="B13456" t="s">
        <v>145</v>
      </c>
      <c r="C13456">
        <v>1073.0899999999999</v>
      </c>
      <c r="D13456">
        <v>567.83000000000004</v>
      </c>
      <c r="E13456">
        <v>505.26</v>
      </c>
      <c r="F13456">
        <v>568.04</v>
      </c>
      <c r="G13456">
        <v>458.82</v>
      </c>
      <c r="H13456">
        <v>825.89</v>
      </c>
      <c r="I13456">
        <v>0.56999999999999995</v>
      </c>
      <c r="J13456">
        <v>0.51</v>
      </c>
      <c r="K13456">
        <v>3.67</v>
      </c>
    </row>
    <row r="13457" spans="1:11" x14ac:dyDescent="0.25">
      <c r="A13457" s="1">
        <v>43862</v>
      </c>
      <c r="B13457" t="s">
        <v>146</v>
      </c>
      <c r="C13457">
        <v>1121.48</v>
      </c>
      <c r="D13457">
        <v>603.36</v>
      </c>
      <c r="E13457">
        <v>518.12</v>
      </c>
      <c r="F13457">
        <v>617.1</v>
      </c>
      <c r="G13457">
        <v>506.62</v>
      </c>
      <c r="H13457">
        <v>891.53</v>
      </c>
      <c r="I13457">
        <v>0.38</v>
      </c>
      <c r="J13457">
        <v>0.86</v>
      </c>
      <c r="K13457">
        <v>4.74</v>
      </c>
    </row>
    <row r="13458" spans="1:11" x14ac:dyDescent="0.25">
      <c r="A13458" s="1">
        <v>43862</v>
      </c>
      <c r="B13458" t="s">
        <v>2</v>
      </c>
      <c r="C13458">
        <v>1056.8900000000001</v>
      </c>
      <c r="D13458">
        <v>550.61</v>
      </c>
      <c r="E13458">
        <v>506.28</v>
      </c>
      <c r="F13458">
        <v>586.21</v>
      </c>
      <c r="G13458">
        <v>438.35</v>
      </c>
      <c r="H13458">
        <v>976.26</v>
      </c>
      <c r="I13458">
        <v>0.54</v>
      </c>
      <c r="J13458">
        <v>0.54</v>
      </c>
      <c r="K13458">
        <v>3.97</v>
      </c>
    </row>
    <row r="13459" spans="1:11" x14ac:dyDescent="0.25">
      <c r="A13459" s="1">
        <v>43862</v>
      </c>
      <c r="B13459" t="s">
        <v>147</v>
      </c>
      <c r="C13459">
        <v>1292.22</v>
      </c>
      <c r="D13459">
        <v>627</v>
      </c>
      <c r="E13459">
        <v>665.22</v>
      </c>
      <c r="F13459">
        <v>588.86</v>
      </c>
      <c r="G13459">
        <v>441.93</v>
      </c>
      <c r="H13459">
        <v>909.62</v>
      </c>
      <c r="I13459">
        <v>0.04</v>
      </c>
      <c r="J13459">
        <v>0.25</v>
      </c>
      <c r="K13459">
        <v>4.3600000000000003</v>
      </c>
    </row>
    <row r="13460" spans="1:11" x14ac:dyDescent="0.25">
      <c r="A13460" s="1">
        <v>43862</v>
      </c>
      <c r="B13460" t="s">
        <v>148</v>
      </c>
      <c r="C13460">
        <v>1250.82</v>
      </c>
      <c r="D13460">
        <v>613.6</v>
      </c>
      <c r="E13460">
        <v>637.22</v>
      </c>
      <c r="F13460">
        <v>565.02</v>
      </c>
      <c r="G13460">
        <v>451.39</v>
      </c>
      <c r="H13460">
        <v>806.45</v>
      </c>
      <c r="I13460">
        <v>0.25</v>
      </c>
      <c r="J13460">
        <v>0.24</v>
      </c>
      <c r="K13460">
        <v>2.78</v>
      </c>
    </row>
    <row r="13461" spans="1:11" x14ac:dyDescent="0.25">
      <c r="A13461" s="1">
        <v>43862</v>
      </c>
      <c r="B13461" t="s">
        <v>149</v>
      </c>
      <c r="C13461">
        <v>1188.31</v>
      </c>
      <c r="D13461">
        <v>563</v>
      </c>
      <c r="E13461">
        <v>625.30999999999995</v>
      </c>
      <c r="F13461">
        <v>568.21</v>
      </c>
      <c r="G13461">
        <v>440.4</v>
      </c>
      <c r="H13461">
        <v>833.26</v>
      </c>
      <c r="I13461">
        <v>-0.06</v>
      </c>
      <c r="J13461">
        <v>-0.18</v>
      </c>
      <c r="K13461">
        <v>4.76</v>
      </c>
    </row>
    <row r="13462" spans="1:11" x14ac:dyDescent="0.25">
      <c r="A13462" s="1">
        <v>43862</v>
      </c>
      <c r="B13462" t="s">
        <v>150</v>
      </c>
      <c r="C13462">
        <v>1335.54</v>
      </c>
      <c r="D13462">
        <v>645.15</v>
      </c>
      <c r="E13462">
        <v>690.39</v>
      </c>
      <c r="F13462">
        <v>723.44</v>
      </c>
      <c r="G13462">
        <v>535.52</v>
      </c>
      <c r="H13462">
        <v>1148.42</v>
      </c>
      <c r="I13462">
        <v>0.43</v>
      </c>
      <c r="J13462">
        <v>0.34</v>
      </c>
      <c r="K13462">
        <v>6.32</v>
      </c>
    </row>
    <row r="13463" spans="1:11" x14ac:dyDescent="0.25">
      <c r="A13463" s="1">
        <v>43862</v>
      </c>
      <c r="B13463" t="s">
        <v>151</v>
      </c>
      <c r="C13463">
        <v>1180.99</v>
      </c>
      <c r="D13463">
        <v>647.30999999999995</v>
      </c>
      <c r="E13463">
        <v>533.67999999999995</v>
      </c>
      <c r="F13463">
        <v>536.02</v>
      </c>
      <c r="G13463">
        <v>418.14</v>
      </c>
      <c r="H13463">
        <v>864.06</v>
      </c>
      <c r="I13463">
        <v>0.24</v>
      </c>
      <c r="J13463">
        <v>0.73</v>
      </c>
      <c r="K13463">
        <v>5.47</v>
      </c>
    </row>
    <row r="13464" spans="1:11" x14ac:dyDescent="0.25">
      <c r="A13464" s="1">
        <v>43862</v>
      </c>
      <c r="B13464" t="s">
        <v>152</v>
      </c>
      <c r="C13464">
        <v>1123.99</v>
      </c>
      <c r="D13464">
        <v>610.12</v>
      </c>
      <c r="E13464">
        <v>513.87</v>
      </c>
      <c r="F13464">
        <v>528.64</v>
      </c>
      <c r="G13464">
        <v>422.3</v>
      </c>
      <c r="H13464">
        <v>790.8</v>
      </c>
      <c r="I13464">
        <v>0.48</v>
      </c>
      <c r="J13464">
        <v>0.56000000000000005</v>
      </c>
      <c r="K13464">
        <v>2.65</v>
      </c>
    </row>
    <row r="13465" spans="1:11" x14ac:dyDescent="0.25">
      <c r="A13465" s="1">
        <v>43862</v>
      </c>
      <c r="B13465" t="s">
        <v>153</v>
      </c>
      <c r="C13465">
        <v>1166.51</v>
      </c>
      <c r="D13465">
        <v>651.04999999999995</v>
      </c>
      <c r="E13465">
        <v>515.46</v>
      </c>
      <c r="F13465">
        <v>665.47</v>
      </c>
      <c r="G13465">
        <v>569.33000000000004</v>
      </c>
      <c r="H13465">
        <v>883.56</v>
      </c>
      <c r="I13465">
        <v>0.26</v>
      </c>
      <c r="J13465">
        <v>1.65</v>
      </c>
      <c r="K13465">
        <v>2.85</v>
      </c>
    </row>
    <row r="13466" spans="1:11" x14ac:dyDescent="0.25">
      <c r="A13466" s="1">
        <v>43862</v>
      </c>
      <c r="B13466" t="s">
        <v>154</v>
      </c>
      <c r="C13466">
        <v>1168.83</v>
      </c>
      <c r="D13466">
        <v>652.03</v>
      </c>
      <c r="E13466">
        <v>516.79999999999995</v>
      </c>
      <c r="F13466">
        <v>617.46</v>
      </c>
      <c r="G13466">
        <v>504.38</v>
      </c>
      <c r="H13466">
        <v>938.76</v>
      </c>
      <c r="I13466">
        <v>0.44</v>
      </c>
      <c r="J13466">
        <v>0.71</v>
      </c>
      <c r="K13466">
        <v>6.17</v>
      </c>
    </row>
    <row r="13467" spans="1:11" x14ac:dyDescent="0.25">
      <c r="A13467" s="1">
        <v>43862</v>
      </c>
      <c r="B13467" t="s">
        <v>155</v>
      </c>
      <c r="C13467">
        <v>1224.33</v>
      </c>
      <c r="D13467">
        <v>683.47</v>
      </c>
      <c r="E13467">
        <v>540.86</v>
      </c>
      <c r="F13467">
        <v>540.74</v>
      </c>
      <c r="G13467">
        <v>453.15</v>
      </c>
      <c r="H13467">
        <v>759.52</v>
      </c>
      <c r="I13467">
        <v>-0.25</v>
      </c>
      <c r="J13467">
        <v>-0.49</v>
      </c>
      <c r="K13467">
        <v>3.61</v>
      </c>
    </row>
    <row r="13468" spans="1:11" x14ac:dyDescent="0.25">
      <c r="A13468" s="1">
        <v>43891</v>
      </c>
      <c r="B13468" t="s">
        <v>1</v>
      </c>
      <c r="C13468">
        <v>1169.1500000000001</v>
      </c>
      <c r="D13468">
        <v>613.80999999999995</v>
      </c>
      <c r="E13468">
        <v>555.34</v>
      </c>
      <c r="F13468">
        <v>585.19000000000005</v>
      </c>
      <c r="G13468">
        <v>465.02</v>
      </c>
      <c r="H13468">
        <v>876.3</v>
      </c>
      <c r="I13468">
        <v>0.35</v>
      </c>
      <c r="J13468">
        <v>0.9</v>
      </c>
      <c r="K13468">
        <v>3.77</v>
      </c>
    </row>
    <row r="13469" spans="1:11" x14ac:dyDescent="0.25">
      <c r="A13469" s="1">
        <v>43891</v>
      </c>
      <c r="B13469" t="s">
        <v>126</v>
      </c>
      <c r="C13469">
        <v>1179.6199999999999</v>
      </c>
      <c r="D13469">
        <v>659.74</v>
      </c>
      <c r="E13469">
        <v>519.88</v>
      </c>
      <c r="F13469">
        <v>587.79999999999995</v>
      </c>
      <c r="G13469">
        <v>487.56</v>
      </c>
      <c r="H13469">
        <v>838.13</v>
      </c>
      <c r="I13469">
        <v>0.3</v>
      </c>
      <c r="J13469">
        <v>0.87</v>
      </c>
      <c r="K13469">
        <v>4.47</v>
      </c>
    </row>
    <row r="13470" spans="1:11" x14ac:dyDescent="0.25">
      <c r="A13470" s="1">
        <v>43891</v>
      </c>
      <c r="B13470" t="s">
        <v>127</v>
      </c>
      <c r="C13470">
        <v>1083.8599999999999</v>
      </c>
      <c r="D13470">
        <v>593.33000000000004</v>
      </c>
      <c r="E13470">
        <v>490.53</v>
      </c>
      <c r="F13470">
        <v>585.48</v>
      </c>
      <c r="G13470">
        <v>457.78</v>
      </c>
      <c r="H13470">
        <v>948.71</v>
      </c>
      <c r="I13470">
        <v>0.69</v>
      </c>
      <c r="J13470">
        <v>1.52</v>
      </c>
      <c r="K13470">
        <v>3.65</v>
      </c>
    </row>
    <row r="13471" spans="1:11" x14ac:dyDescent="0.25">
      <c r="A13471" s="1">
        <v>43891</v>
      </c>
      <c r="B13471" t="s">
        <v>113</v>
      </c>
      <c r="C13471">
        <v>1216.75</v>
      </c>
      <c r="D13471">
        <v>610.91999999999996</v>
      </c>
      <c r="E13471">
        <v>605.83000000000004</v>
      </c>
      <c r="F13471">
        <v>582.61</v>
      </c>
      <c r="G13471">
        <v>463.64</v>
      </c>
      <c r="H13471">
        <v>845.73</v>
      </c>
      <c r="I13471">
        <v>0.23</v>
      </c>
      <c r="J13471">
        <v>0.65</v>
      </c>
      <c r="K13471">
        <v>3.32</v>
      </c>
    </row>
    <row r="13472" spans="1:11" x14ac:dyDescent="0.25">
      <c r="A13472" s="1">
        <v>43891</v>
      </c>
      <c r="B13472" t="s">
        <v>128</v>
      </c>
      <c r="C13472">
        <v>1226.42</v>
      </c>
      <c r="D13472">
        <v>613.69000000000005</v>
      </c>
      <c r="E13472">
        <v>612.73</v>
      </c>
      <c r="F13472">
        <v>586.53</v>
      </c>
      <c r="G13472">
        <v>455.58</v>
      </c>
      <c r="H13472">
        <v>896.19</v>
      </c>
      <c r="I13472">
        <v>0.1</v>
      </c>
      <c r="J13472">
        <v>0.31</v>
      </c>
      <c r="K13472">
        <v>4.6399999999999997</v>
      </c>
    </row>
    <row r="13473" spans="1:11" x14ac:dyDescent="0.25">
      <c r="A13473" s="1">
        <v>43891</v>
      </c>
      <c r="B13473" t="s">
        <v>129</v>
      </c>
      <c r="C13473">
        <v>1175.45</v>
      </c>
      <c r="D13473">
        <v>650.64</v>
      </c>
      <c r="E13473">
        <v>524.80999999999995</v>
      </c>
      <c r="F13473">
        <v>600.07000000000005</v>
      </c>
      <c r="G13473">
        <v>495.71</v>
      </c>
      <c r="H13473">
        <v>866.48</v>
      </c>
      <c r="I13473">
        <v>0.15</v>
      </c>
      <c r="J13473">
        <v>0.83</v>
      </c>
      <c r="K13473">
        <v>4.07</v>
      </c>
    </row>
    <row r="13474" spans="1:11" x14ac:dyDescent="0.25">
      <c r="A13474" s="1">
        <v>43891</v>
      </c>
      <c r="B13474" t="s">
        <v>130</v>
      </c>
      <c r="C13474">
        <v>1235.32</v>
      </c>
      <c r="D13474">
        <v>686.67</v>
      </c>
      <c r="E13474">
        <v>548.65</v>
      </c>
      <c r="F13474">
        <v>688.83</v>
      </c>
      <c r="G13474">
        <v>522.78</v>
      </c>
      <c r="H13474">
        <v>1253.6500000000001</v>
      </c>
      <c r="I13474">
        <v>0.56999999999999995</v>
      </c>
      <c r="J13474">
        <v>1.1200000000000001</v>
      </c>
      <c r="K13474">
        <v>6.11</v>
      </c>
    </row>
    <row r="13475" spans="1:11" x14ac:dyDescent="0.25">
      <c r="A13475" s="1">
        <v>43891</v>
      </c>
      <c r="B13475" t="s">
        <v>131</v>
      </c>
      <c r="C13475">
        <v>1297.3</v>
      </c>
      <c r="D13475">
        <v>725.32</v>
      </c>
      <c r="E13475">
        <v>571.98</v>
      </c>
      <c r="F13475">
        <v>688.58</v>
      </c>
      <c r="G13475">
        <v>526.91999999999996</v>
      </c>
      <c r="H13475">
        <v>1177.95</v>
      </c>
      <c r="I13475">
        <v>0.12</v>
      </c>
      <c r="J13475">
        <v>0.74</v>
      </c>
      <c r="K13475">
        <v>4.55</v>
      </c>
    </row>
    <row r="13476" spans="1:11" x14ac:dyDescent="0.25">
      <c r="A13476" s="1">
        <v>43891</v>
      </c>
      <c r="B13476" t="s">
        <v>132</v>
      </c>
      <c r="C13476">
        <v>1147.06</v>
      </c>
      <c r="D13476">
        <v>635.44000000000005</v>
      </c>
      <c r="E13476">
        <v>511.62</v>
      </c>
      <c r="F13476">
        <v>561.65</v>
      </c>
      <c r="G13476">
        <v>469.13</v>
      </c>
      <c r="H13476">
        <v>771.56</v>
      </c>
      <c r="I13476">
        <v>0.19</v>
      </c>
      <c r="J13476">
        <v>0.17</v>
      </c>
      <c r="K13476">
        <v>5.19</v>
      </c>
    </row>
    <row r="13477" spans="1:11" x14ac:dyDescent="0.25">
      <c r="A13477" s="1">
        <v>43891</v>
      </c>
      <c r="B13477" t="s">
        <v>133</v>
      </c>
      <c r="C13477">
        <v>1226.3399999999999</v>
      </c>
      <c r="D13477">
        <v>629.94000000000005</v>
      </c>
      <c r="E13477">
        <v>596.4</v>
      </c>
      <c r="F13477">
        <v>509.32</v>
      </c>
      <c r="G13477">
        <v>414.63</v>
      </c>
      <c r="H13477">
        <v>728.65</v>
      </c>
      <c r="I13477">
        <v>-0.17</v>
      </c>
      <c r="J13477">
        <v>0.17</v>
      </c>
      <c r="K13477">
        <v>3.46</v>
      </c>
    </row>
    <row r="13478" spans="1:11" x14ac:dyDescent="0.25">
      <c r="A13478" s="1">
        <v>43891</v>
      </c>
      <c r="B13478" t="s">
        <v>134</v>
      </c>
      <c r="C13478">
        <v>1164.98</v>
      </c>
      <c r="D13478">
        <v>662.18</v>
      </c>
      <c r="E13478">
        <v>502.8</v>
      </c>
      <c r="F13478">
        <v>558.45000000000005</v>
      </c>
      <c r="G13478">
        <v>492.9</v>
      </c>
      <c r="H13478">
        <v>699.47</v>
      </c>
      <c r="I13478">
        <v>0.1</v>
      </c>
      <c r="J13478">
        <v>0.86</v>
      </c>
      <c r="K13478">
        <v>3.84</v>
      </c>
    </row>
    <row r="13479" spans="1:11" x14ac:dyDescent="0.25">
      <c r="A13479" s="1">
        <v>43891</v>
      </c>
      <c r="B13479" t="s">
        <v>135</v>
      </c>
      <c r="C13479">
        <v>1166.26</v>
      </c>
      <c r="D13479">
        <v>650.12</v>
      </c>
      <c r="E13479">
        <v>516.14</v>
      </c>
      <c r="F13479">
        <v>566.53</v>
      </c>
      <c r="G13479">
        <v>447.55</v>
      </c>
      <c r="H13479">
        <v>893.87</v>
      </c>
      <c r="I13479">
        <v>2.54</v>
      </c>
      <c r="J13479">
        <v>3.02</v>
      </c>
      <c r="K13479">
        <v>7.31</v>
      </c>
    </row>
    <row r="13480" spans="1:11" x14ac:dyDescent="0.25">
      <c r="A13480" s="1">
        <v>43891</v>
      </c>
      <c r="B13480" t="s">
        <v>136</v>
      </c>
      <c r="C13480">
        <v>1193.31</v>
      </c>
      <c r="D13480">
        <v>664.13</v>
      </c>
      <c r="E13480">
        <v>529.17999999999995</v>
      </c>
      <c r="F13480">
        <v>627.36</v>
      </c>
      <c r="G13480">
        <v>519.6</v>
      </c>
      <c r="H13480">
        <v>950.7</v>
      </c>
      <c r="I13480">
        <v>0.01</v>
      </c>
      <c r="J13480">
        <v>1.45</v>
      </c>
      <c r="K13480">
        <v>2.46</v>
      </c>
    </row>
    <row r="13481" spans="1:11" x14ac:dyDescent="0.25">
      <c r="A13481" s="1">
        <v>43891</v>
      </c>
      <c r="B13481" t="s">
        <v>137</v>
      </c>
      <c r="C13481">
        <v>1126.58</v>
      </c>
      <c r="D13481">
        <v>635.91999999999996</v>
      </c>
      <c r="E13481">
        <v>490.66</v>
      </c>
      <c r="F13481">
        <v>593.52</v>
      </c>
      <c r="G13481">
        <v>437.65</v>
      </c>
      <c r="H13481">
        <v>1214.82</v>
      </c>
      <c r="I13481">
        <v>0.13</v>
      </c>
      <c r="J13481">
        <v>1.01</v>
      </c>
      <c r="K13481">
        <v>5.59</v>
      </c>
    </row>
    <row r="13482" spans="1:11" x14ac:dyDescent="0.25">
      <c r="A13482" s="1">
        <v>43891</v>
      </c>
      <c r="B13482" t="s">
        <v>138</v>
      </c>
      <c r="C13482">
        <v>1104.46</v>
      </c>
      <c r="D13482">
        <v>615.78</v>
      </c>
      <c r="E13482">
        <v>488.68</v>
      </c>
      <c r="F13482">
        <v>733.99</v>
      </c>
      <c r="G13482">
        <v>557.76</v>
      </c>
      <c r="H13482">
        <v>1287.1400000000001</v>
      </c>
      <c r="I13482">
        <v>0.12</v>
      </c>
      <c r="J13482">
        <v>0.26</v>
      </c>
      <c r="K13482">
        <v>2.46</v>
      </c>
    </row>
    <row r="13483" spans="1:11" x14ac:dyDescent="0.25">
      <c r="A13483" s="1">
        <v>43891</v>
      </c>
      <c r="B13483" t="s">
        <v>139</v>
      </c>
      <c r="C13483">
        <v>1082.07</v>
      </c>
      <c r="D13483">
        <v>613.25</v>
      </c>
      <c r="E13483">
        <v>468.82</v>
      </c>
      <c r="F13483">
        <v>624.95000000000005</v>
      </c>
      <c r="G13483">
        <v>493.77</v>
      </c>
      <c r="H13483">
        <v>1061.82</v>
      </c>
      <c r="I13483">
        <v>-0.03</v>
      </c>
      <c r="J13483">
        <v>1.49</v>
      </c>
      <c r="K13483">
        <v>4.21</v>
      </c>
    </row>
    <row r="13484" spans="1:11" x14ac:dyDescent="0.25">
      <c r="A13484" s="1">
        <v>43891</v>
      </c>
      <c r="B13484" t="s">
        <v>140</v>
      </c>
      <c r="C13484">
        <v>1047.21</v>
      </c>
      <c r="D13484">
        <v>589.13</v>
      </c>
      <c r="E13484">
        <v>458.08</v>
      </c>
      <c r="F13484">
        <v>527.9</v>
      </c>
      <c r="G13484">
        <v>416.11</v>
      </c>
      <c r="H13484">
        <v>852.38</v>
      </c>
      <c r="I13484">
        <v>0.5</v>
      </c>
      <c r="J13484">
        <v>0.65</v>
      </c>
      <c r="K13484">
        <v>0.83</v>
      </c>
    </row>
    <row r="13485" spans="1:11" x14ac:dyDescent="0.25">
      <c r="A13485" s="1">
        <v>43891</v>
      </c>
      <c r="B13485" t="s">
        <v>141</v>
      </c>
      <c r="C13485">
        <v>1110.8599999999999</v>
      </c>
      <c r="D13485">
        <v>622.88</v>
      </c>
      <c r="E13485">
        <v>487.98</v>
      </c>
      <c r="F13485">
        <v>614.45000000000005</v>
      </c>
      <c r="G13485">
        <v>495.31</v>
      </c>
      <c r="H13485">
        <v>952.81</v>
      </c>
      <c r="I13485">
        <v>0.04</v>
      </c>
      <c r="J13485">
        <v>0.85</v>
      </c>
      <c r="K13485">
        <v>2.2599999999999998</v>
      </c>
    </row>
    <row r="13486" spans="1:11" x14ac:dyDescent="0.25">
      <c r="A13486" s="1">
        <v>43891</v>
      </c>
      <c r="B13486" t="s">
        <v>142</v>
      </c>
      <c r="C13486">
        <v>1046.1600000000001</v>
      </c>
      <c r="D13486">
        <v>571.13</v>
      </c>
      <c r="E13486">
        <v>475.03</v>
      </c>
      <c r="F13486">
        <v>559.38</v>
      </c>
      <c r="G13486">
        <v>425.77</v>
      </c>
      <c r="H13486">
        <v>948.93</v>
      </c>
      <c r="I13486">
        <v>0.01</v>
      </c>
      <c r="J13486">
        <v>1.02</v>
      </c>
      <c r="K13486">
        <v>3.14</v>
      </c>
    </row>
    <row r="13487" spans="1:11" x14ac:dyDescent="0.25">
      <c r="A13487" s="1">
        <v>43891</v>
      </c>
      <c r="B13487" t="s">
        <v>143</v>
      </c>
      <c r="C13487">
        <v>1051.53</v>
      </c>
      <c r="D13487">
        <v>578</v>
      </c>
      <c r="E13487">
        <v>473.53</v>
      </c>
      <c r="F13487">
        <v>525.41</v>
      </c>
      <c r="G13487">
        <v>427.91</v>
      </c>
      <c r="H13487">
        <v>755.9</v>
      </c>
      <c r="I13487">
        <v>0.3</v>
      </c>
      <c r="J13487">
        <v>0.68</v>
      </c>
      <c r="K13487">
        <v>2.02</v>
      </c>
    </row>
    <row r="13488" spans="1:11" x14ac:dyDescent="0.25">
      <c r="A13488" s="1">
        <v>43891</v>
      </c>
      <c r="B13488" t="s">
        <v>144</v>
      </c>
      <c r="C13488">
        <v>1002.65</v>
      </c>
      <c r="D13488">
        <v>544.77</v>
      </c>
      <c r="E13488">
        <v>457.88</v>
      </c>
      <c r="F13488">
        <v>532.79999999999995</v>
      </c>
      <c r="G13488">
        <v>406.76</v>
      </c>
      <c r="H13488">
        <v>921.23</v>
      </c>
      <c r="I13488">
        <v>0.01</v>
      </c>
      <c r="J13488">
        <v>1.49</v>
      </c>
      <c r="K13488">
        <v>2.02</v>
      </c>
    </row>
    <row r="13489" spans="1:11" x14ac:dyDescent="0.25">
      <c r="A13489" s="1">
        <v>43891</v>
      </c>
      <c r="B13489" t="s">
        <v>145</v>
      </c>
      <c r="C13489">
        <v>1097.5999999999999</v>
      </c>
      <c r="D13489">
        <v>570.91999999999996</v>
      </c>
      <c r="E13489">
        <v>526.67999999999995</v>
      </c>
      <c r="F13489">
        <v>580.99</v>
      </c>
      <c r="G13489">
        <v>461.3</v>
      </c>
      <c r="H13489">
        <v>860.91</v>
      </c>
      <c r="I13489">
        <v>2.2799999999999998</v>
      </c>
      <c r="J13489">
        <v>2.8</v>
      </c>
      <c r="K13489">
        <v>4.2300000000000004</v>
      </c>
    </row>
    <row r="13490" spans="1:11" x14ac:dyDescent="0.25">
      <c r="A13490" s="1">
        <v>43891</v>
      </c>
      <c r="B13490" t="s">
        <v>146</v>
      </c>
      <c r="C13490">
        <v>1123</v>
      </c>
      <c r="D13490">
        <v>594.99</v>
      </c>
      <c r="E13490">
        <v>528.01</v>
      </c>
      <c r="F13490">
        <v>617.96</v>
      </c>
      <c r="G13490">
        <v>499.57</v>
      </c>
      <c r="H13490">
        <v>908.56</v>
      </c>
      <c r="I13490">
        <v>0.14000000000000001</v>
      </c>
      <c r="J13490">
        <v>1</v>
      </c>
      <c r="K13490">
        <v>4.2</v>
      </c>
    </row>
    <row r="13491" spans="1:11" x14ac:dyDescent="0.25">
      <c r="A13491" s="1">
        <v>43891</v>
      </c>
      <c r="B13491" t="s">
        <v>2</v>
      </c>
      <c r="C13491">
        <v>1057.0999999999999</v>
      </c>
      <c r="D13491">
        <v>550.47</v>
      </c>
      <c r="E13491">
        <v>506.63</v>
      </c>
      <c r="F13491">
        <v>586.33000000000004</v>
      </c>
      <c r="G13491">
        <v>438.26</v>
      </c>
      <c r="H13491">
        <v>976.95</v>
      </c>
      <c r="I13491">
        <v>0.02</v>
      </c>
      <c r="J13491">
        <v>0.56000000000000005</v>
      </c>
      <c r="K13491">
        <v>3.55</v>
      </c>
    </row>
    <row r="13492" spans="1:11" x14ac:dyDescent="0.25">
      <c r="A13492" s="1">
        <v>43891</v>
      </c>
      <c r="B13492" t="s">
        <v>147</v>
      </c>
      <c r="C13492">
        <v>1295.77</v>
      </c>
      <c r="D13492">
        <v>631.55999999999995</v>
      </c>
      <c r="E13492">
        <v>664.21</v>
      </c>
      <c r="F13492">
        <v>590.45000000000005</v>
      </c>
      <c r="G13492">
        <v>445.15</v>
      </c>
      <c r="H13492">
        <v>908.25</v>
      </c>
      <c r="I13492">
        <v>0.27</v>
      </c>
      <c r="J13492">
        <v>0.52</v>
      </c>
      <c r="K13492">
        <v>4.13</v>
      </c>
    </row>
    <row r="13493" spans="1:11" x14ac:dyDescent="0.25">
      <c r="A13493" s="1">
        <v>43891</v>
      </c>
      <c r="B13493" t="s">
        <v>148</v>
      </c>
      <c r="C13493">
        <v>1254.32</v>
      </c>
      <c r="D13493">
        <v>617.1</v>
      </c>
      <c r="E13493">
        <v>637.22</v>
      </c>
      <c r="F13493">
        <v>566.6</v>
      </c>
      <c r="G13493">
        <v>453.96</v>
      </c>
      <c r="H13493">
        <v>806.45</v>
      </c>
      <c r="I13493">
        <v>0.28000000000000003</v>
      </c>
      <c r="J13493">
        <v>0.52</v>
      </c>
      <c r="K13493">
        <v>2.5</v>
      </c>
    </row>
    <row r="13494" spans="1:11" x14ac:dyDescent="0.25">
      <c r="A13494" s="1">
        <v>43891</v>
      </c>
      <c r="B13494" t="s">
        <v>149</v>
      </c>
      <c r="C13494">
        <v>1191</v>
      </c>
      <c r="D13494">
        <v>576.83000000000004</v>
      </c>
      <c r="E13494">
        <v>614.16999999999996</v>
      </c>
      <c r="F13494">
        <v>569.51</v>
      </c>
      <c r="G13494">
        <v>451.23</v>
      </c>
      <c r="H13494">
        <v>818.43</v>
      </c>
      <c r="I13494">
        <v>0.23</v>
      </c>
      <c r="J13494">
        <v>0.05</v>
      </c>
      <c r="K13494">
        <v>4.05</v>
      </c>
    </row>
    <row r="13495" spans="1:11" x14ac:dyDescent="0.25">
      <c r="A13495" s="1">
        <v>43891</v>
      </c>
      <c r="B13495" t="s">
        <v>150</v>
      </c>
      <c r="C13495">
        <v>1335.5</v>
      </c>
      <c r="D13495">
        <v>643.26</v>
      </c>
      <c r="E13495">
        <v>692.24</v>
      </c>
      <c r="F13495">
        <v>723.44</v>
      </c>
      <c r="G13495">
        <v>533.97</v>
      </c>
      <c r="H13495">
        <v>1151.52</v>
      </c>
      <c r="I13495">
        <v>0</v>
      </c>
      <c r="J13495">
        <v>0.34</v>
      </c>
      <c r="K13495">
        <v>5.32</v>
      </c>
    </row>
    <row r="13496" spans="1:11" x14ac:dyDescent="0.25">
      <c r="A13496" s="1">
        <v>43891</v>
      </c>
      <c r="B13496" t="s">
        <v>151</v>
      </c>
      <c r="C13496">
        <v>1180.74</v>
      </c>
      <c r="D13496">
        <v>647.05999999999995</v>
      </c>
      <c r="E13496">
        <v>533.67999999999995</v>
      </c>
      <c r="F13496">
        <v>535.91</v>
      </c>
      <c r="G13496">
        <v>417.97</v>
      </c>
      <c r="H13496">
        <v>864.06</v>
      </c>
      <c r="I13496">
        <v>-0.02</v>
      </c>
      <c r="J13496">
        <v>0.71</v>
      </c>
      <c r="K13496">
        <v>4.9000000000000004</v>
      </c>
    </row>
    <row r="13497" spans="1:11" x14ac:dyDescent="0.25">
      <c r="A13497" s="1">
        <v>43891</v>
      </c>
      <c r="B13497" t="s">
        <v>152</v>
      </c>
      <c r="C13497">
        <v>1123.9000000000001</v>
      </c>
      <c r="D13497">
        <v>608.23</v>
      </c>
      <c r="E13497">
        <v>515.66999999999996</v>
      </c>
      <c r="F13497">
        <v>528.58000000000004</v>
      </c>
      <c r="G13497">
        <v>420.99</v>
      </c>
      <c r="H13497">
        <v>793.57</v>
      </c>
      <c r="I13497">
        <v>-0.01</v>
      </c>
      <c r="J13497">
        <v>0.55000000000000004</v>
      </c>
      <c r="K13497">
        <v>2.97</v>
      </c>
    </row>
    <row r="13498" spans="1:11" x14ac:dyDescent="0.25">
      <c r="A13498" s="1">
        <v>43891</v>
      </c>
      <c r="B13498" t="s">
        <v>153</v>
      </c>
      <c r="C13498">
        <v>1172.57</v>
      </c>
      <c r="D13498">
        <v>657.11</v>
      </c>
      <c r="E13498">
        <v>515.46</v>
      </c>
      <c r="F13498">
        <v>668.93</v>
      </c>
      <c r="G13498">
        <v>574.63</v>
      </c>
      <c r="H13498">
        <v>883.56</v>
      </c>
      <c r="I13498">
        <v>0.52</v>
      </c>
      <c r="J13498">
        <v>2.1800000000000002</v>
      </c>
      <c r="K13498">
        <v>3.21</v>
      </c>
    </row>
    <row r="13499" spans="1:11" x14ac:dyDescent="0.25">
      <c r="A13499" s="1">
        <v>43891</v>
      </c>
      <c r="B13499" t="s">
        <v>154</v>
      </c>
      <c r="C13499">
        <v>1165.3800000000001</v>
      </c>
      <c r="D13499">
        <v>638.62</v>
      </c>
      <c r="E13499">
        <v>526.76</v>
      </c>
      <c r="F13499">
        <v>615.61</v>
      </c>
      <c r="G13499">
        <v>493.99</v>
      </c>
      <c r="H13499">
        <v>956.88</v>
      </c>
      <c r="I13499">
        <v>-0.3</v>
      </c>
      <c r="J13499">
        <v>0.41</v>
      </c>
      <c r="K13499">
        <v>5.57</v>
      </c>
    </row>
    <row r="13500" spans="1:11" x14ac:dyDescent="0.25">
      <c r="A13500" s="1">
        <v>43891</v>
      </c>
      <c r="B13500" t="s">
        <v>155</v>
      </c>
      <c r="C13500">
        <v>1228.7</v>
      </c>
      <c r="D13500">
        <v>687.84</v>
      </c>
      <c r="E13500">
        <v>540.86</v>
      </c>
      <c r="F13500">
        <v>542.67999999999995</v>
      </c>
      <c r="G13500">
        <v>456.05</v>
      </c>
      <c r="H13500">
        <v>759.52</v>
      </c>
      <c r="I13500">
        <v>0.36</v>
      </c>
      <c r="J13500">
        <v>-0.13</v>
      </c>
      <c r="K13500">
        <v>3.93</v>
      </c>
    </row>
    <row r="13501" spans="1:11" x14ac:dyDescent="0.25">
      <c r="A13501" s="1">
        <v>43922</v>
      </c>
      <c r="B13501" t="s">
        <v>1</v>
      </c>
      <c r="C13501">
        <v>1172.05</v>
      </c>
      <c r="D13501">
        <v>614.38</v>
      </c>
      <c r="E13501">
        <v>557.66999999999996</v>
      </c>
      <c r="F13501">
        <v>586.66</v>
      </c>
      <c r="G13501">
        <v>465.44</v>
      </c>
      <c r="H13501">
        <v>879.98</v>
      </c>
      <c r="I13501">
        <v>0.25</v>
      </c>
      <c r="J13501">
        <v>1.1499999999999999</v>
      </c>
      <c r="K13501">
        <v>3.68</v>
      </c>
    </row>
    <row r="13502" spans="1:11" x14ac:dyDescent="0.25">
      <c r="A13502" s="1">
        <v>43922</v>
      </c>
      <c r="B13502" t="s">
        <v>126</v>
      </c>
      <c r="C13502">
        <v>1179.6600000000001</v>
      </c>
      <c r="D13502">
        <v>659.52</v>
      </c>
      <c r="E13502">
        <v>520.14</v>
      </c>
      <c r="F13502">
        <v>587.79999999999995</v>
      </c>
      <c r="G13502">
        <v>487.41</v>
      </c>
      <c r="H13502">
        <v>838.55</v>
      </c>
      <c r="I13502">
        <v>0</v>
      </c>
      <c r="J13502">
        <v>0.87</v>
      </c>
      <c r="K13502">
        <v>3.92</v>
      </c>
    </row>
    <row r="13503" spans="1:11" x14ac:dyDescent="0.25">
      <c r="A13503" s="1">
        <v>43922</v>
      </c>
      <c r="B13503" t="s">
        <v>127</v>
      </c>
      <c r="C13503">
        <v>1086.49</v>
      </c>
      <c r="D13503">
        <v>594.97</v>
      </c>
      <c r="E13503">
        <v>491.52</v>
      </c>
      <c r="F13503">
        <v>586.88</v>
      </c>
      <c r="G13503">
        <v>459.06</v>
      </c>
      <c r="H13503">
        <v>950.61</v>
      </c>
      <c r="I13503">
        <v>0.24</v>
      </c>
      <c r="J13503">
        <v>1.76</v>
      </c>
      <c r="K13503">
        <v>3.42</v>
      </c>
    </row>
    <row r="13504" spans="1:11" x14ac:dyDescent="0.25">
      <c r="A13504" s="1">
        <v>43922</v>
      </c>
      <c r="B13504" t="s">
        <v>113</v>
      </c>
      <c r="C13504">
        <v>1221.51</v>
      </c>
      <c r="D13504">
        <v>611.48</v>
      </c>
      <c r="E13504">
        <v>610.03</v>
      </c>
      <c r="F13504">
        <v>584.88</v>
      </c>
      <c r="G13504">
        <v>464.05</v>
      </c>
      <c r="H13504">
        <v>851.57</v>
      </c>
      <c r="I13504">
        <v>0.39</v>
      </c>
      <c r="J13504">
        <v>1.04</v>
      </c>
      <c r="K13504">
        <v>3.47</v>
      </c>
    </row>
    <row r="13505" spans="1:11" x14ac:dyDescent="0.25">
      <c r="A13505" s="1">
        <v>43922</v>
      </c>
      <c r="B13505" t="s">
        <v>128</v>
      </c>
      <c r="C13505">
        <v>1228.32</v>
      </c>
      <c r="D13505">
        <v>610.32000000000005</v>
      </c>
      <c r="E13505">
        <v>618</v>
      </c>
      <c r="F13505">
        <v>587.41</v>
      </c>
      <c r="G13505">
        <v>453.08</v>
      </c>
      <c r="H13505">
        <v>903.9</v>
      </c>
      <c r="I13505">
        <v>0.15</v>
      </c>
      <c r="J13505">
        <v>0.46</v>
      </c>
      <c r="K13505">
        <v>4.46</v>
      </c>
    </row>
    <row r="13506" spans="1:11" x14ac:dyDescent="0.25">
      <c r="A13506" s="1">
        <v>43922</v>
      </c>
      <c r="B13506" t="s">
        <v>129</v>
      </c>
      <c r="C13506">
        <v>1175.8399999999999</v>
      </c>
      <c r="D13506">
        <v>653.71</v>
      </c>
      <c r="E13506">
        <v>522.13</v>
      </c>
      <c r="F13506">
        <v>600.25</v>
      </c>
      <c r="G13506">
        <v>498.04</v>
      </c>
      <c r="H13506">
        <v>862.06</v>
      </c>
      <c r="I13506">
        <v>0.03</v>
      </c>
      <c r="J13506">
        <v>0.86</v>
      </c>
      <c r="K13506">
        <v>3.89</v>
      </c>
    </row>
    <row r="13507" spans="1:11" x14ac:dyDescent="0.25">
      <c r="A13507" s="1">
        <v>43922</v>
      </c>
      <c r="B13507" t="s">
        <v>130</v>
      </c>
      <c r="C13507">
        <v>1237.33</v>
      </c>
      <c r="D13507">
        <v>688.68</v>
      </c>
      <c r="E13507">
        <v>548.65</v>
      </c>
      <c r="F13507">
        <v>689.93</v>
      </c>
      <c r="G13507">
        <v>524.29999999999995</v>
      </c>
      <c r="H13507">
        <v>1253.6500000000001</v>
      </c>
      <c r="I13507">
        <v>0.16</v>
      </c>
      <c r="J13507">
        <v>1.29</v>
      </c>
      <c r="K13507">
        <v>6.07</v>
      </c>
    </row>
    <row r="13508" spans="1:11" x14ac:dyDescent="0.25">
      <c r="A13508" s="1">
        <v>43922</v>
      </c>
      <c r="B13508" t="s">
        <v>131</v>
      </c>
      <c r="C13508">
        <v>1296.8800000000001</v>
      </c>
      <c r="D13508">
        <v>724.9</v>
      </c>
      <c r="E13508">
        <v>571.98</v>
      </c>
      <c r="F13508">
        <v>688.38</v>
      </c>
      <c r="G13508">
        <v>526.6</v>
      </c>
      <c r="H13508">
        <v>1177.95</v>
      </c>
      <c r="I13508">
        <v>-0.03</v>
      </c>
      <c r="J13508">
        <v>0.71</v>
      </c>
      <c r="K13508">
        <v>4.5</v>
      </c>
    </row>
    <row r="13509" spans="1:11" x14ac:dyDescent="0.25">
      <c r="A13509" s="1">
        <v>43922</v>
      </c>
      <c r="B13509" t="s">
        <v>132</v>
      </c>
      <c r="C13509">
        <v>1147.42</v>
      </c>
      <c r="D13509">
        <v>635.79999999999995</v>
      </c>
      <c r="E13509">
        <v>511.62</v>
      </c>
      <c r="F13509">
        <v>561.82000000000005</v>
      </c>
      <c r="G13509">
        <v>469.41</v>
      </c>
      <c r="H13509">
        <v>771.56</v>
      </c>
      <c r="I13509">
        <v>0.03</v>
      </c>
      <c r="J13509">
        <v>0.2</v>
      </c>
      <c r="K13509">
        <v>4.62</v>
      </c>
    </row>
    <row r="13510" spans="1:11" x14ac:dyDescent="0.25">
      <c r="A13510" s="1">
        <v>43922</v>
      </c>
      <c r="B13510" t="s">
        <v>133</v>
      </c>
      <c r="C13510">
        <v>1225.1600000000001</v>
      </c>
      <c r="D13510">
        <v>628.76</v>
      </c>
      <c r="E13510">
        <v>596.4</v>
      </c>
      <c r="F13510">
        <v>508.81</v>
      </c>
      <c r="G13510">
        <v>413.85</v>
      </c>
      <c r="H13510">
        <v>728.65</v>
      </c>
      <c r="I13510">
        <v>-0.1</v>
      </c>
      <c r="J13510">
        <v>7.0000000000000007E-2</v>
      </c>
      <c r="K13510">
        <v>3.48</v>
      </c>
    </row>
    <row r="13511" spans="1:11" x14ac:dyDescent="0.25">
      <c r="A13511" s="1">
        <v>43922</v>
      </c>
      <c r="B13511" t="s">
        <v>134</v>
      </c>
      <c r="C13511">
        <v>1161.32</v>
      </c>
      <c r="D13511">
        <v>658.52</v>
      </c>
      <c r="E13511">
        <v>502.8</v>
      </c>
      <c r="F13511">
        <v>556.71</v>
      </c>
      <c r="G13511">
        <v>490.19</v>
      </c>
      <c r="H13511">
        <v>699.47</v>
      </c>
      <c r="I13511">
        <v>-0.31</v>
      </c>
      <c r="J13511">
        <v>0.55000000000000004</v>
      </c>
      <c r="K13511">
        <v>2.84</v>
      </c>
    </row>
    <row r="13512" spans="1:11" x14ac:dyDescent="0.25">
      <c r="A13512" s="1">
        <v>43922</v>
      </c>
      <c r="B13512" t="s">
        <v>135</v>
      </c>
      <c r="C13512">
        <v>1176.56</v>
      </c>
      <c r="D13512">
        <v>657.97</v>
      </c>
      <c r="E13512">
        <v>518.59</v>
      </c>
      <c r="F13512">
        <v>571.51</v>
      </c>
      <c r="G13512">
        <v>452.96</v>
      </c>
      <c r="H13512">
        <v>898.07</v>
      </c>
      <c r="I13512">
        <v>0.88</v>
      </c>
      <c r="J13512">
        <v>3.93</v>
      </c>
      <c r="K13512">
        <v>6.33</v>
      </c>
    </row>
    <row r="13513" spans="1:11" x14ac:dyDescent="0.25">
      <c r="A13513" s="1">
        <v>43922</v>
      </c>
      <c r="B13513" t="s">
        <v>136</v>
      </c>
      <c r="C13513">
        <v>1203.28</v>
      </c>
      <c r="D13513">
        <v>672.97</v>
      </c>
      <c r="E13513">
        <v>530.30999999999995</v>
      </c>
      <c r="F13513">
        <v>632.63</v>
      </c>
      <c r="G13513">
        <v>526.51</v>
      </c>
      <c r="H13513">
        <v>952.7</v>
      </c>
      <c r="I13513">
        <v>0.84</v>
      </c>
      <c r="J13513">
        <v>2.31</v>
      </c>
      <c r="K13513">
        <v>3.62</v>
      </c>
    </row>
    <row r="13514" spans="1:11" x14ac:dyDescent="0.25">
      <c r="A13514" s="1">
        <v>43922</v>
      </c>
      <c r="B13514" t="s">
        <v>137</v>
      </c>
      <c r="C13514">
        <v>1127.3699999999999</v>
      </c>
      <c r="D13514">
        <v>636.58000000000004</v>
      </c>
      <c r="E13514">
        <v>490.79</v>
      </c>
      <c r="F13514">
        <v>593.94000000000005</v>
      </c>
      <c r="G13514">
        <v>438.08</v>
      </c>
      <c r="H13514">
        <v>1215.18</v>
      </c>
      <c r="I13514">
        <v>7.0000000000000007E-2</v>
      </c>
      <c r="J13514">
        <v>1.08</v>
      </c>
      <c r="K13514">
        <v>2.83</v>
      </c>
    </row>
    <row r="13515" spans="1:11" x14ac:dyDescent="0.25">
      <c r="A13515" s="1">
        <v>43922</v>
      </c>
      <c r="B13515" t="s">
        <v>138</v>
      </c>
      <c r="C13515">
        <v>1105.0899999999999</v>
      </c>
      <c r="D13515">
        <v>616.41</v>
      </c>
      <c r="E13515">
        <v>488.68</v>
      </c>
      <c r="F13515">
        <v>734.43</v>
      </c>
      <c r="G13515">
        <v>558.32000000000005</v>
      </c>
      <c r="H13515">
        <v>1287.1400000000001</v>
      </c>
      <c r="I13515">
        <v>0.06</v>
      </c>
      <c r="J13515">
        <v>0.32</v>
      </c>
      <c r="K13515">
        <v>2.34</v>
      </c>
    </row>
    <row r="13516" spans="1:11" x14ac:dyDescent="0.25">
      <c r="A13516" s="1">
        <v>43922</v>
      </c>
      <c r="B13516" t="s">
        <v>139</v>
      </c>
      <c r="C13516">
        <v>1085.8599999999999</v>
      </c>
      <c r="D13516">
        <v>618.02</v>
      </c>
      <c r="E13516">
        <v>467.84</v>
      </c>
      <c r="F13516">
        <v>627.14</v>
      </c>
      <c r="G13516">
        <v>497.62</v>
      </c>
      <c r="H13516">
        <v>1059.5899999999999</v>
      </c>
      <c r="I13516">
        <v>0.35</v>
      </c>
      <c r="J13516">
        <v>1.85</v>
      </c>
      <c r="K13516">
        <v>4.57</v>
      </c>
    </row>
    <row r="13517" spans="1:11" x14ac:dyDescent="0.25">
      <c r="A13517" s="1">
        <v>43922</v>
      </c>
      <c r="B13517" t="s">
        <v>140</v>
      </c>
      <c r="C13517">
        <v>1054.6600000000001</v>
      </c>
      <c r="D13517">
        <v>589.38</v>
      </c>
      <c r="E13517">
        <v>465.28</v>
      </c>
      <c r="F13517">
        <v>531.65</v>
      </c>
      <c r="G13517">
        <v>416.27</v>
      </c>
      <c r="H13517">
        <v>865.76</v>
      </c>
      <c r="I13517">
        <v>0.71</v>
      </c>
      <c r="J13517">
        <v>1.37</v>
      </c>
      <c r="K13517">
        <v>1.95</v>
      </c>
    </row>
    <row r="13518" spans="1:11" x14ac:dyDescent="0.25">
      <c r="A13518" s="1">
        <v>43922</v>
      </c>
      <c r="B13518" t="s">
        <v>141</v>
      </c>
      <c r="C13518">
        <v>1119.3499999999999</v>
      </c>
      <c r="D13518">
        <v>621.33000000000004</v>
      </c>
      <c r="E13518">
        <v>498.02</v>
      </c>
      <c r="F13518">
        <v>619.12</v>
      </c>
      <c r="G13518">
        <v>494.07</v>
      </c>
      <c r="H13518">
        <v>972.44</v>
      </c>
      <c r="I13518">
        <v>0.76</v>
      </c>
      <c r="J13518">
        <v>1.62</v>
      </c>
      <c r="K13518">
        <v>2.68</v>
      </c>
    </row>
    <row r="13519" spans="1:11" x14ac:dyDescent="0.25">
      <c r="A13519" s="1">
        <v>43922</v>
      </c>
      <c r="B13519" t="s">
        <v>142</v>
      </c>
      <c r="C13519">
        <v>1049.1300000000001</v>
      </c>
      <c r="D13519">
        <v>574.1</v>
      </c>
      <c r="E13519">
        <v>475.03</v>
      </c>
      <c r="F13519">
        <v>560.94000000000005</v>
      </c>
      <c r="G13519">
        <v>427.98</v>
      </c>
      <c r="H13519">
        <v>948.93</v>
      </c>
      <c r="I13519">
        <v>0.28000000000000003</v>
      </c>
      <c r="J13519">
        <v>1.31</v>
      </c>
      <c r="K13519">
        <v>3.24</v>
      </c>
    </row>
    <row r="13520" spans="1:11" x14ac:dyDescent="0.25">
      <c r="A13520" s="1">
        <v>43922</v>
      </c>
      <c r="B13520" t="s">
        <v>143</v>
      </c>
      <c r="C13520">
        <v>1053.07</v>
      </c>
      <c r="D13520">
        <v>578.66999999999996</v>
      </c>
      <c r="E13520">
        <v>474.4</v>
      </c>
      <c r="F13520">
        <v>526.20000000000005</v>
      </c>
      <c r="G13520">
        <v>428.42</v>
      </c>
      <c r="H13520">
        <v>757.26</v>
      </c>
      <c r="I13520">
        <v>0.15</v>
      </c>
      <c r="J13520">
        <v>0.83</v>
      </c>
      <c r="K13520">
        <v>1.9</v>
      </c>
    </row>
    <row r="13521" spans="1:11" x14ac:dyDescent="0.25">
      <c r="A13521" s="1">
        <v>43922</v>
      </c>
      <c r="B13521" t="s">
        <v>144</v>
      </c>
      <c r="C13521">
        <v>1000.93</v>
      </c>
      <c r="D13521">
        <v>543.04999999999995</v>
      </c>
      <c r="E13521">
        <v>457.88</v>
      </c>
      <c r="F13521">
        <v>531.89</v>
      </c>
      <c r="G13521">
        <v>405.46</v>
      </c>
      <c r="H13521">
        <v>921.23</v>
      </c>
      <c r="I13521">
        <v>-0.17</v>
      </c>
      <c r="J13521">
        <v>1.32</v>
      </c>
      <c r="K13521">
        <v>1.58</v>
      </c>
    </row>
    <row r="13522" spans="1:11" x14ac:dyDescent="0.25">
      <c r="A13522" s="1">
        <v>43922</v>
      </c>
      <c r="B13522" t="s">
        <v>145</v>
      </c>
      <c r="C13522">
        <v>1098.8399999999999</v>
      </c>
      <c r="D13522">
        <v>572.16</v>
      </c>
      <c r="E13522">
        <v>526.67999999999995</v>
      </c>
      <c r="F13522">
        <v>581.63</v>
      </c>
      <c r="G13522">
        <v>462.31</v>
      </c>
      <c r="H13522">
        <v>860.91</v>
      </c>
      <c r="I13522">
        <v>0.11</v>
      </c>
      <c r="J13522">
        <v>2.91</v>
      </c>
      <c r="K13522">
        <v>4.33</v>
      </c>
    </row>
    <row r="13523" spans="1:11" x14ac:dyDescent="0.25">
      <c r="A13523" s="1">
        <v>43922</v>
      </c>
      <c r="B13523" t="s">
        <v>146</v>
      </c>
      <c r="C13523">
        <v>1124.46</v>
      </c>
      <c r="D13523">
        <v>596.45000000000005</v>
      </c>
      <c r="E13523">
        <v>528.01</v>
      </c>
      <c r="F13523">
        <v>618.77</v>
      </c>
      <c r="G13523">
        <v>500.82</v>
      </c>
      <c r="H13523">
        <v>908.56</v>
      </c>
      <c r="I13523">
        <v>0.13</v>
      </c>
      <c r="J13523">
        <v>1.1299999999999999</v>
      </c>
      <c r="K13523">
        <v>3.72</v>
      </c>
    </row>
    <row r="13524" spans="1:11" x14ac:dyDescent="0.25">
      <c r="A13524" s="1">
        <v>43922</v>
      </c>
      <c r="B13524" t="s">
        <v>2</v>
      </c>
      <c r="C13524">
        <v>1057.42</v>
      </c>
      <c r="D13524">
        <v>550.79</v>
      </c>
      <c r="E13524">
        <v>506.63</v>
      </c>
      <c r="F13524">
        <v>586.51</v>
      </c>
      <c r="G13524">
        <v>438.52</v>
      </c>
      <c r="H13524">
        <v>976.95</v>
      </c>
      <c r="I13524">
        <v>0.03</v>
      </c>
      <c r="J13524">
        <v>0.59</v>
      </c>
      <c r="K13524">
        <v>3.67</v>
      </c>
    </row>
    <row r="13525" spans="1:11" x14ac:dyDescent="0.25">
      <c r="A13525" s="1">
        <v>43922</v>
      </c>
      <c r="B13525" t="s">
        <v>147</v>
      </c>
      <c r="C13525">
        <v>1320.2</v>
      </c>
      <c r="D13525">
        <v>634.04999999999995</v>
      </c>
      <c r="E13525">
        <v>686.15</v>
      </c>
      <c r="F13525">
        <v>601.61</v>
      </c>
      <c r="G13525">
        <v>446.89</v>
      </c>
      <c r="H13525">
        <v>938.22</v>
      </c>
      <c r="I13525">
        <v>1.89</v>
      </c>
      <c r="J13525">
        <v>2.42</v>
      </c>
      <c r="K13525">
        <v>5.68</v>
      </c>
    </row>
    <row r="13526" spans="1:11" x14ac:dyDescent="0.25">
      <c r="A13526" s="1">
        <v>43922</v>
      </c>
      <c r="B13526" t="s">
        <v>148</v>
      </c>
      <c r="C13526">
        <v>1253.6099999999999</v>
      </c>
      <c r="D13526">
        <v>616.39</v>
      </c>
      <c r="E13526">
        <v>637.22</v>
      </c>
      <c r="F13526">
        <v>566.26</v>
      </c>
      <c r="G13526">
        <v>453.46</v>
      </c>
      <c r="H13526">
        <v>806.45</v>
      </c>
      <c r="I13526">
        <v>-0.06</v>
      </c>
      <c r="J13526">
        <v>0.46</v>
      </c>
      <c r="K13526">
        <v>2.39</v>
      </c>
    </row>
    <row r="13527" spans="1:11" x14ac:dyDescent="0.25">
      <c r="A13527" s="1">
        <v>43922</v>
      </c>
      <c r="B13527" t="s">
        <v>149</v>
      </c>
      <c r="C13527">
        <v>1190.3699999999999</v>
      </c>
      <c r="D13527">
        <v>565.05999999999995</v>
      </c>
      <c r="E13527">
        <v>625.30999999999995</v>
      </c>
      <c r="F13527">
        <v>569.23</v>
      </c>
      <c r="G13527">
        <v>442.03</v>
      </c>
      <c r="H13527">
        <v>833.24</v>
      </c>
      <c r="I13527">
        <v>-0.05</v>
      </c>
      <c r="J13527">
        <v>0</v>
      </c>
      <c r="K13527">
        <v>3.4</v>
      </c>
    </row>
    <row r="13528" spans="1:11" x14ac:dyDescent="0.25">
      <c r="A13528" s="1">
        <v>43922</v>
      </c>
      <c r="B13528" t="s">
        <v>150</v>
      </c>
      <c r="C13528">
        <v>1338.08</v>
      </c>
      <c r="D13528">
        <v>645.52</v>
      </c>
      <c r="E13528">
        <v>692.56</v>
      </c>
      <c r="F13528">
        <v>724.82</v>
      </c>
      <c r="G13528">
        <v>535.84</v>
      </c>
      <c r="H13528">
        <v>1152.0999999999999</v>
      </c>
      <c r="I13528">
        <v>0.19</v>
      </c>
      <c r="J13528">
        <v>0.53</v>
      </c>
      <c r="K13528">
        <v>5.39</v>
      </c>
    </row>
    <row r="13529" spans="1:11" x14ac:dyDescent="0.25">
      <c r="A13529" s="1">
        <v>43922</v>
      </c>
      <c r="B13529" t="s">
        <v>151</v>
      </c>
      <c r="C13529">
        <v>1186.25</v>
      </c>
      <c r="D13529">
        <v>652.37</v>
      </c>
      <c r="E13529">
        <v>533.88</v>
      </c>
      <c r="F13529">
        <v>538.42999999999995</v>
      </c>
      <c r="G13529">
        <v>421.4</v>
      </c>
      <c r="H13529">
        <v>864.4</v>
      </c>
      <c r="I13529">
        <v>0.47</v>
      </c>
      <c r="J13529">
        <v>1.18</v>
      </c>
      <c r="K13529">
        <v>5.24</v>
      </c>
    </row>
    <row r="13530" spans="1:11" x14ac:dyDescent="0.25">
      <c r="A13530" s="1">
        <v>43922</v>
      </c>
      <c r="B13530" t="s">
        <v>152</v>
      </c>
      <c r="C13530">
        <v>1124.55</v>
      </c>
      <c r="D13530">
        <v>608.88</v>
      </c>
      <c r="E13530">
        <v>515.66999999999996</v>
      </c>
      <c r="F13530">
        <v>528.9</v>
      </c>
      <c r="G13530">
        <v>421.45</v>
      </c>
      <c r="H13530">
        <v>793.57</v>
      </c>
      <c r="I13530">
        <v>0.06</v>
      </c>
      <c r="J13530">
        <v>0.61</v>
      </c>
      <c r="K13530">
        <v>3.42</v>
      </c>
    </row>
    <row r="13531" spans="1:11" x14ac:dyDescent="0.25">
      <c r="A13531" s="1">
        <v>43922</v>
      </c>
      <c r="B13531" t="s">
        <v>153</v>
      </c>
      <c r="C13531">
        <v>1172.56</v>
      </c>
      <c r="D13531">
        <v>655.53</v>
      </c>
      <c r="E13531">
        <v>517.03</v>
      </c>
      <c r="F13531">
        <v>668.93</v>
      </c>
      <c r="G13531">
        <v>573.25</v>
      </c>
      <c r="H13531">
        <v>886.21</v>
      </c>
      <c r="I13531">
        <v>0</v>
      </c>
      <c r="J13531">
        <v>2.1800000000000002</v>
      </c>
      <c r="K13531">
        <v>3.14</v>
      </c>
    </row>
    <row r="13532" spans="1:11" x14ac:dyDescent="0.25">
      <c r="A13532" s="1">
        <v>43922</v>
      </c>
      <c r="B13532" t="s">
        <v>154</v>
      </c>
      <c r="C13532">
        <v>1167.3699999999999</v>
      </c>
      <c r="D13532">
        <v>650.57000000000005</v>
      </c>
      <c r="E13532">
        <v>516.79999999999995</v>
      </c>
      <c r="F13532">
        <v>616.66</v>
      </c>
      <c r="G13532">
        <v>503.22</v>
      </c>
      <c r="H13532">
        <v>938.79</v>
      </c>
      <c r="I13532">
        <v>0.17</v>
      </c>
      <c r="J13532">
        <v>0.57999999999999996</v>
      </c>
      <c r="K13532">
        <v>5.65</v>
      </c>
    </row>
    <row r="13533" spans="1:11" x14ac:dyDescent="0.25">
      <c r="A13533" s="1">
        <v>43922</v>
      </c>
      <c r="B13533" t="s">
        <v>155</v>
      </c>
      <c r="C13533">
        <v>1227.27</v>
      </c>
      <c r="D13533">
        <v>686.41</v>
      </c>
      <c r="E13533">
        <v>540.86</v>
      </c>
      <c r="F13533">
        <v>542.03</v>
      </c>
      <c r="G13533">
        <v>455.09</v>
      </c>
      <c r="H13533">
        <v>759.52</v>
      </c>
      <c r="I13533">
        <v>-0.12</v>
      </c>
      <c r="J13533">
        <v>-0.25</v>
      </c>
      <c r="K13533">
        <v>2.91</v>
      </c>
    </row>
    <row r="13534" spans="1:11" x14ac:dyDescent="0.25">
      <c r="A13534" s="1">
        <v>43952</v>
      </c>
      <c r="B13534" t="s">
        <v>1</v>
      </c>
      <c r="C13534">
        <v>1174.02</v>
      </c>
      <c r="D13534">
        <v>615.55999999999995</v>
      </c>
      <c r="E13534">
        <v>558.46</v>
      </c>
      <c r="F13534">
        <v>587.65</v>
      </c>
      <c r="G13534">
        <v>466.32</v>
      </c>
      <c r="H13534">
        <v>881.22</v>
      </c>
      <c r="I13534">
        <v>0.17</v>
      </c>
      <c r="J13534">
        <v>1.33</v>
      </c>
      <c r="K13534">
        <v>3.74</v>
      </c>
    </row>
    <row r="13535" spans="1:11" x14ac:dyDescent="0.25">
      <c r="A13535" s="1">
        <v>43952</v>
      </c>
      <c r="B13535" t="s">
        <v>126</v>
      </c>
      <c r="C13535">
        <v>1181.52</v>
      </c>
      <c r="D13535">
        <v>661.38</v>
      </c>
      <c r="E13535">
        <v>520.14</v>
      </c>
      <c r="F13535">
        <v>588.74</v>
      </c>
      <c r="G13535">
        <v>488.78</v>
      </c>
      <c r="H13535">
        <v>838.55</v>
      </c>
      <c r="I13535">
        <v>0.16</v>
      </c>
      <c r="J13535">
        <v>1.03</v>
      </c>
      <c r="K13535">
        <v>3.85</v>
      </c>
    </row>
    <row r="13536" spans="1:11" x14ac:dyDescent="0.25">
      <c r="A13536" s="1">
        <v>43952</v>
      </c>
      <c r="B13536" t="s">
        <v>127</v>
      </c>
      <c r="C13536">
        <v>1089.44</v>
      </c>
      <c r="D13536">
        <v>595.34</v>
      </c>
      <c r="E13536">
        <v>494.1</v>
      </c>
      <c r="F13536">
        <v>588.47</v>
      </c>
      <c r="G13536">
        <v>459.33</v>
      </c>
      <c r="H13536">
        <v>955.55</v>
      </c>
      <c r="I13536">
        <v>0.27</v>
      </c>
      <c r="J13536">
        <v>2.04</v>
      </c>
      <c r="K13536">
        <v>3.46</v>
      </c>
    </row>
    <row r="13537" spans="1:11" x14ac:dyDescent="0.25">
      <c r="A13537" s="1">
        <v>43952</v>
      </c>
      <c r="B13537" t="s">
        <v>113</v>
      </c>
      <c r="C13537">
        <v>1222.8399999999999</v>
      </c>
      <c r="D13537">
        <v>612.80999999999995</v>
      </c>
      <c r="E13537">
        <v>610.03</v>
      </c>
      <c r="F13537">
        <v>585.53</v>
      </c>
      <c r="G13537">
        <v>465.07</v>
      </c>
      <c r="H13537">
        <v>851.57</v>
      </c>
      <c r="I13537">
        <v>0.11</v>
      </c>
      <c r="J13537">
        <v>1.1599999999999999</v>
      </c>
      <c r="K13537">
        <v>3.55</v>
      </c>
    </row>
    <row r="13538" spans="1:11" x14ac:dyDescent="0.25">
      <c r="A13538" s="1">
        <v>43952</v>
      </c>
      <c r="B13538" t="s">
        <v>128</v>
      </c>
      <c r="C13538">
        <v>1230.98</v>
      </c>
      <c r="D13538">
        <v>612.80999999999995</v>
      </c>
      <c r="E13538">
        <v>618.16999999999996</v>
      </c>
      <c r="F13538">
        <v>588.70000000000005</v>
      </c>
      <c r="G13538">
        <v>454.94</v>
      </c>
      <c r="H13538">
        <v>904.17</v>
      </c>
      <c r="I13538">
        <v>0.22</v>
      </c>
      <c r="J13538">
        <v>0.68</v>
      </c>
      <c r="K13538">
        <v>4.5199999999999996</v>
      </c>
    </row>
    <row r="13539" spans="1:11" x14ac:dyDescent="0.25">
      <c r="A13539" s="1">
        <v>43952</v>
      </c>
      <c r="B13539" t="s">
        <v>129</v>
      </c>
      <c r="C13539">
        <v>1176.2</v>
      </c>
      <c r="D13539">
        <v>654.54</v>
      </c>
      <c r="E13539">
        <v>521.66</v>
      </c>
      <c r="F13539">
        <v>600.42999999999995</v>
      </c>
      <c r="G13539">
        <v>498.68</v>
      </c>
      <c r="H13539">
        <v>861.29</v>
      </c>
      <c r="I13539">
        <v>0.03</v>
      </c>
      <c r="J13539">
        <v>0.89</v>
      </c>
      <c r="K13539">
        <v>4.0599999999999996</v>
      </c>
    </row>
    <row r="13540" spans="1:11" x14ac:dyDescent="0.25">
      <c r="A13540" s="1">
        <v>43952</v>
      </c>
      <c r="B13540" t="s">
        <v>130</v>
      </c>
      <c r="C13540">
        <v>1242.04</v>
      </c>
      <c r="D13540">
        <v>693.39</v>
      </c>
      <c r="E13540">
        <v>548.65</v>
      </c>
      <c r="F13540">
        <v>692.55</v>
      </c>
      <c r="G13540">
        <v>527.86</v>
      </c>
      <c r="H13540">
        <v>1253.6500000000001</v>
      </c>
      <c r="I13540">
        <v>0.38</v>
      </c>
      <c r="J13540">
        <v>1.67</v>
      </c>
      <c r="K13540">
        <v>6.87</v>
      </c>
    </row>
    <row r="13541" spans="1:11" x14ac:dyDescent="0.25">
      <c r="A13541" s="1">
        <v>43952</v>
      </c>
      <c r="B13541" t="s">
        <v>131</v>
      </c>
      <c r="C13541">
        <v>1302.4100000000001</v>
      </c>
      <c r="D13541">
        <v>730.43</v>
      </c>
      <c r="E13541">
        <v>571.98</v>
      </c>
      <c r="F13541">
        <v>691.34</v>
      </c>
      <c r="G13541">
        <v>530.6</v>
      </c>
      <c r="H13541">
        <v>1177.95</v>
      </c>
      <c r="I13541">
        <v>0.43</v>
      </c>
      <c r="J13541">
        <v>1.1399999999999999</v>
      </c>
      <c r="K13541">
        <v>4.3600000000000003</v>
      </c>
    </row>
    <row r="13542" spans="1:11" x14ac:dyDescent="0.25">
      <c r="A13542" s="1">
        <v>43952</v>
      </c>
      <c r="B13542" t="s">
        <v>132</v>
      </c>
      <c r="C13542">
        <v>1147.97</v>
      </c>
      <c r="D13542">
        <v>636.35</v>
      </c>
      <c r="E13542">
        <v>511.62</v>
      </c>
      <c r="F13542">
        <v>562.1</v>
      </c>
      <c r="G13542">
        <v>469.84</v>
      </c>
      <c r="H13542">
        <v>771.56</v>
      </c>
      <c r="I13542">
        <v>0.05</v>
      </c>
      <c r="J13542">
        <v>0.25</v>
      </c>
      <c r="K13542">
        <v>4.3</v>
      </c>
    </row>
    <row r="13543" spans="1:11" x14ac:dyDescent="0.25">
      <c r="A13543" s="1">
        <v>43952</v>
      </c>
      <c r="B13543" t="s">
        <v>133</v>
      </c>
      <c r="C13543">
        <v>1231.76</v>
      </c>
      <c r="D13543">
        <v>635.36</v>
      </c>
      <c r="E13543">
        <v>596.4</v>
      </c>
      <c r="F13543">
        <v>511.55</v>
      </c>
      <c r="G13543">
        <v>418.19</v>
      </c>
      <c r="H13543">
        <v>728.65</v>
      </c>
      <c r="I13543">
        <v>0.54</v>
      </c>
      <c r="J13543">
        <v>0.61</v>
      </c>
      <c r="K13543">
        <v>3.61</v>
      </c>
    </row>
    <row r="13544" spans="1:11" x14ac:dyDescent="0.25">
      <c r="A13544" s="1">
        <v>43952</v>
      </c>
      <c r="B13544" t="s">
        <v>134</v>
      </c>
      <c r="C13544">
        <v>1160.82</v>
      </c>
      <c r="D13544">
        <v>658.02</v>
      </c>
      <c r="E13544">
        <v>502.8</v>
      </c>
      <c r="F13544">
        <v>556.49</v>
      </c>
      <c r="G13544">
        <v>489.8</v>
      </c>
      <c r="H13544">
        <v>699.47</v>
      </c>
      <c r="I13544">
        <v>-0.04</v>
      </c>
      <c r="J13544">
        <v>0.51</v>
      </c>
      <c r="K13544">
        <v>2.62</v>
      </c>
    </row>
    <row r="13545" spans="1:11" x14ac:dyDescent="0.25">
      <c r="A13545" s="1">
        <v>43952</v>
      </c>
      <c r="B13545" t="s">
        <v>135</v>
      </c>
      <c r="C13545">
        <v>1184.47</v>
      </c>
      <c r="D13545">
        <v>665.88</v>
      </c>
      <c r="E13545">
        <v>518.59</v>
      </c>
      <c r="F13545">
        <v>575.34</v>
      </c>
      <c r="G13545">
        <v>458.4</v>
      </c>
      <c r="H13545">
        <v>898.07</v>
      </c>
      <c r="I13545">
        <v>0.67</v>
      </c>
      <c r="J13545">
        <v>4.62</v>
      </c>
      <c r="K13545">
        <v>6.55</v>
      </c>
    </row>
    <row r="13546" spans="1:11" x14ac:dyDescent="0.25">
      <c r="A13546" s="1">
        <v>43952</v>
      </c>
      <c r="B13546" t="s">
        <v>136</v>
      </c>
      <c r="C13546">
        <v>1208.3800000000001</v>
      </c>
      <c r="D13546">
        <v>678.07</v>
      </c>
      <c r="E13546">
        <v>530.30999999999995</v>
      </c>
      <c r="F13546">
        <v>635.29</v>
      </c>
      <c r="G13546">
        <v>530.51</v>
      </c>
      <c r="H13546">
        <v>952.7</v>
      </c>
      <c r="I13546">
        <v>0.42</v>
      </c>
      <c r="J13546">
        <v>2.73</v>
      </c>
      <c r="K13546">
        <v>3.93</v>
      </c>
    </row>
    <row r="13547" spans="1:11" x14ac:dyDescent="0.25">
      <c r="A13547" s="1">
        <v>43952</v>
      </c>
      <c r="B13547" t="s">
        <v>137</v>
      </c>
      <c r="C13547">
        <v>1145.1099999999999</v>
      </c>
      <c r="D13547">
        <v>635.5</v>
      </c>
      <c r="E13547">
        <v>509.61</v>
      </c>
      <c r="F13547">
        <v>603.26</v>
      </c>
      <c r="G13547">
        <v>437.34</v>
      </c>
      <c r="H13547">
        <v>1261.8399999999999</v>
      </c>
      <c r="I13547">
        <v>1.57</v>
      </c>
      <c r="J13547">
        <v>2.67</v>
      </c>
      <c r="K13547">
        <v>4.25</v>
      </c>
    </row>
    <row r="13548" spans="1:11" x14ac:dyDescent="0.25">
      <c r="A13548" s="1">
        <v>43952</v>
      </c>
      <c r="B13548" t="s">
        <v>138</v>
      </c>
      <c r="C13548">
        <v>1109.05</v>
      </c>
      <c r="D13548">
        <v>620.37</v>
      </c>
      <c r="E13548">
        <v>488.68</v>
      </c>
      <c r="F13548">
        <v>737.08</v>
      </c>
      <c r="G13548">
        <v>561.89</v>
      </c>
      <c r="H13548">
        <v>1287.1400000000001</v>
      </c>
      <c r="I13548">
        <v>0.36</v>
      </c>
      <c r="J13548">
        <v>0.68</v>
      </c>
      <c r="K13548">
        <v>2.3199999999999998</v>
      </c>
    </row>
    <row r="13549" spans="1:11" x14ac:dyDescent="0.25">
      <c r="A13549" s="1">
        <v>43952</v>
      </c>
      <c r="B13549" t="s">
        <v>139</v>
      </c>
      <c r="C13549">
        <v>1086.44</v>
      </c>
      <c r="D13549">
        <v>618.6</v>
      </c>
      <c r="E13549">
        <v>467.84</v>
      </c>
      <c r="F13549">
        <v>627.46</v>
      </c>
      <c r="G13549">
        <v>498.07</v>
      </c>
      <c r="H13549">
        <v>1059.5899999999999</v>
      </c>
      <c r="I13549">
        <v>0.05</v>
      </c>
      <c r="J13549">
        <v>1.9</v>
      </c>
      <c r="K13549">
        <v>4.38</v>
      </c>
    </row>
    <row r="13550" spans="1:11" x14ac:dyDescent="0.25">
      <c r="A13550" s="1">
        <v>43952</v>
      </c>
      <c r="B13550" t="s">
        <v>140</v>
      </c>
      <c r="C13550">
        <v>1053.6500000000001</v>
      </c>
      <c r="D13550">
        <v>588.47</v>
      </c>
      <c r="E13550">
        <v>465.18</v>
      </c>
      <c r="F13550">
        <v>531.12</v>
      </c>
      <c r="G13550">
        <v>415.65</v>
      </c>
      <c r="H13550">
        <v>865.59</v>
      </c>
      <c r="I13550">
        <v>-0.1</v>
      </c>
      <c r="J13550">
        <v>1.26</v>
      </c>
      <c r="K13550">
        <v>1.37</v>
      </c>
    </row>
    <row r="13551" spans="1:11" x14ac:dyDescent="0.25">
      <c r="A13551" s="1">
        <v>43952</v>
      </c>
      <c r="B13551" t="s">
        <v>141</v>
      </c>
      <c r="C13551">
        <v>1119.3900000000001</v>
      </c>
      <c r="D13551">
        <v>621.48</v>
      </c>
      <c r="E13551">
        <v>497.91</v>
      </c>
      <c r="F13551">
        <v>619.12</v>
      </c>
      <c r="G13551">
        <v>494.17</v>
      </c>
      <c r="H13551">
        <v>972.24</v>
      </c>
      <c r="I13551">
        <v>0</v>
      </c>
      <c r="J13551">
        <v>1.62</v>
      </c>
      <c r="K13551">
        <v>2.39</v>
      </c>
    </row>
    <row r="13552" spans="1:11" x14ac:dyDescent="0.25">
      <c r="A13552" s="1">
        <v>43952</v>
      </c>
      <c r="B13552" t="s">
        <v>142</v>
      </c>
      <c r="C13552">
        <v>1050.6500000000001</v>
      </c>
      <c r="D13552">
        <v>575.41</v>
      </c>
      <c r="E13552">
        <v>475.24</v>
      </c>
      <c r="F13552">
        <v>561.73</v>
      </c>
      <c r="G13552">
        <v>428.97</v>
      </c>
      <c r="H13552">
        <v>949.31</v>
      </c>
      <c r="I13552">
        <v>0.14000000000000001</v>
      </c>
      <c r="J13552">
        <v>1.45</v>
      </c>
      <c r="K13552">
        <v>3.3</v>
      </c>
    </row>
    <row r="13553" spans="1:11" x14ac:dyDescent="0.25">
      <c r="A13553" s="1">
        <v>43952</v>
      </c>
      <c r="B13553" t="s">
        <v>143</v>
      </c>
      <c r="C13553">
        <v>1056.28</v>
      </c>
      <c r="D13553">
        <v>582.54999999999995</v>
      </c>
      <c r="E13553">
        <v>473.73</v>
      </c>
      <c r="F13553">
        <v>527.78</v>
      </c>
      <c r="G13553">
        <v>431.29</v>
      </c>
      <c r="H13553">
        <v>756.2</v>
      </c>
      <c r="I13553">
        <v>0.3</v>
      </c>
      <c r="J13553">
        <v>1.1399999999999999</v>
      </c>
      <c r="K13553">
        <v>2.2799999999999998</v>
      </c>
    </row>
    <row r="13554" spans="1:11" x14ac:dyDescent="0.25">
      <c r="A13554" s="1">
        <v>43952</v>
      </c>
      <c r="B13554" t="s">
        <v>144</v>
      </c>
      <c r="C13554">
        <v>1000.97</v>
      </c>
      <c r="D13554">
        <v>543.09</v>
      </c>
      <c r="E13554">
        <v>457.88</v>
      </c>
      <c r="F13554">
        <v>531.89</v>
      </c>
      <c r="G13554">
        <v>405.5</v>
      </c>
      <c r="H13554">
        <v>921.23</v>
      </c>
      <c r="I13554">
        <v>0</v>
      </c>
      <c r="J13554">
        <v>1.32</v>
      </c>
      <c r="K13554">
        <v>1.53</v>
      </c>
    </row>
    <row r="13555" spans="1:11" x14ac:dyDescent="0.25">
      <c r="A13555" s="1">
        <v>43952</v>
      </c>
      <c r="B13555" t="s">
        <v>145</v>
      </c>
      <c r="C13555">
        <v>1098.27</v>
      </c>
      <c r="D13555">
        <v>571.59</v>
      </c>
      <c r="E13555">
        <v>526.67999999999995</v>
      </c>
      <c r="F13555">
        <v>581.34</v>
      </c>
      <c r="G13555">
        <v>461.85</v>
      </c>
      <c r="H13555">
        <v>860.91</v>
      </c>
      <c r="I13555">
        <v>-0.05</v>
      </c>
      <c r="J13555">
        <v>2.86</v>
      </c>
      <c r="K13555">
        <v>3.93</v>
      </c>
    </row>
    <row r="13556" spans="1:11" x14ac:dyDescent="0.25">
      <c r="A13556" s="1">
        <v>43952</v>
      </c>
      <c r="B13556" t="s">
        <v>146</v>
      </c>
      <c r="C13556">
        <v>1125.8699999999999</v>
      </c>
      <c r="D13556">
        <v>597.86</v>
      </c>
      <c r="E13556">
        <v>528.01</v>
      </c>
      <c r="F13556">
        <v>619.57000000000005</v>
      </c>
      <c r="G13556">
        <v>502.02</v>
      </c>
      <c r="H13556">
        <v>908.56</v>
      </c>
      <c r="I13556">
        <v>0.13</v>
      </c>
      <c r="J13556">
        <v>1.27</v>
      </c>
      <c r="K13556">
        <v>4.09</v>
      </c>
    </row>
    <row r="13557" spans="1:11" x14ac:dyDescent="0.25">
      <c r="A13557" s="1">
        <v>43952</v>
      </c>
      <c r="B13557" t="s">
        <v>2</v>
      </c>
      <c r="C13557">
        <v>1059.92</v>
      </c>
      <c r="D13557">
        <v>553.29</v>
      </c>
      <c r="E13557">
        <v>506.63</v>
      </c>
      <c r="F13557">
        <v>587.91</v>
      </c>
      <c r="G13557">
        <v>440.5</v>
      </c>
      <c r="H13557">
        <v>976.95</v>
      </c>
      <c r="I13557">
        <v>0.24</v>
      </c>
      <c r="J13557">
        <v>0.83</v>
      </c>
      <c r="K13557">
        <v>3.81</v>
      </c>
    </row>
    <row r="13558" spans="1:11" x14ac:dyDescent="0.25">
      <c r="A13558" s="1">
        <v>43952</v>
      </c>
      <c r="B13558" t="s">
        <v>147</v>
      </c>
      <c r="C13558">
        <v>1320.17</v>
      </c>
      <c r="D13558">
        <v>634.02</v>
      </c>
      <c r="E13558">
        <v>686.15</v>
      </c>
      <c r="F13558">
        <v>601.61</v>
      </c>
      <c r="G13558">
        <v>446.89</v>
      </c>
      <c r="H13558">
        <v>938.22</v>
      </c>
      <c r="I13558">
        <v>0</v>
      </c>
      <c r="J13558">
        <v>2.42</v>
      </c>
      <c r="K13558">
        <v>5.68</v>
      </c>
    </row>
    <row r="13559" spans="1:11" x14ac:dyDescent="0.25">
      <c r="A13559" s="1">
        <v>43952</v>
      </c>
      <c r="B13559" t="s">
        <v>148</v>
      </c>
      <c r="C13559">
        <v>1255.33</v>
      </c>
      <c r="D13559">
        <v>618.11</v>
      </c>
      <c r="E13559">
        <v>637.22</v>
      </c>
      <c r="F13559">
        <v>567.04999999999995</v>
      </c>
      <c r="G13559">
        <v>454.73</v>
      </c>
      <c r="H13559">
        <v>806.45</v>
      </c>
      <c r="I13559">
        <v>0.14000000000000001</v>
      </c>
      <c r="J13559">
        <v>0.6</v>
      </c>
      <c r="K13559">
        <v>2.35</v>
      </c>
    </row>
    <row r="13560" spans="1:11" x14ac:dyDescent="0.25">
      <c r="A13560" s="1">
        <v>43952</v>
      </c>
      <c r="B13560" t="s">
        <v>149</v>
      </c>
      <c r="C13560">
        <v>1196.33</v>
      </c>
      <c r="D13560">
        <v>571.02</v>
      </c>
      <c r="E13560">
        <v>625.30999999999995</v>
      </c>
      <c r="F13560">
        <v>572.08000000000004</v>
      </c>
      <c r="G13560">
        <v>446.67</v>
      </c>
      <c r="H13560">
        <v>833.24</v>
      </c>
      <c r="I13560">
        <v>0.5</v>
      </c>
      <c r="J13560">
        <v>0.5</v>
      </c>
      <c r="K13560">
        <v>3.9</v>
      </c>
    </row>
    <row r="13561" spans="1:11" x14ac:dyDescent="0.25">
      <c r="A13561" s="1">
        <v>43952</v>
      </c>
      <c r="B13561" t="s">
        <v>150</v>
      </c>
      <c r="C13561">
        <v>1337.61</v>
      </c>
      <c r="D13561">
        <v>644.45000000000005</v>
      </c>
      <c r="E13561">
        <v>693.16</v>
      </c>
      <c r="F13561">
        <v>724.53</v>
      </c>
      <c r="G13561">
        <v>534.92999999999995</v>
      </c>
      <c r="H13561">
        <v>1153.1300000000001</v>
      </c>
      <c r="I13561">
        <v>-0.04</v>
      </c>
      <c r="J13561">
        <v>0.49</v>
      </c>
      <c r="K13561">
        <v>4.9400000000000004</v>
      </c>
    </row>
    <row r="13562" spans="1:11" x14ac:dyDescent="0.25">
      <c r="A13562" s="1">
        <v>43952</v>
      </c>
      <c r="B13562" t="s">
        <v>151</v>
      </c>
      <c r="C13562">
        <v>1186.3800000000001</v>
      </c>
      <c r="D13562">
        <v>652.46</v>
      </c>
      <c r="E13562">
        <v>533.91999999999996</v>
      </c>
      <c r="F13562">
        <v>538.49</v>
      </c>
      <c r="G13562">
        <v>421.44</v>
      </c>
      <c r="H13562">
        <v>864.49</v>
      </c>
      <c r="I13562">
        <v>0.01</v>
      </c>
      <c r="J13562">
        <v>1.19</v>
      </c>
      <c r="K13562">
        <v>5.09</v>
      </c>
    </row>
    <row r="13563" spans="1:11" x14ac:dyDescent="0.25">
      <c r="A13563" s="1">
        <v>43952</v>
      </c>
      <c r="B13563" t="s">
        <v>152</v>
      </c>
      <c r="C13563">
        <v>1126.71</v>
      </c>
      <c r="D13563">
        <v>611.04</v>
      </c>
      <c r="E13563">
        <v>515.66999999999996</v>
      </c>
      <c r="F13563">
        <v>529.91</v>
      </c>
      <c r="G13563">
        <v>422.93</v>
      </c>
      <c r="H13563">
        <v>793.57</v>
      </c>
      <c r="I13563">
        <v>0.19</v>
      </c>
      <c r="J13563">
        <v>0.8</v>
      </c>
      <c r="K13563">
        <v>3.76</v>
      </c>
    </row>
    <row r="13564" spans="1:11" x14ac:dyDescent="0.25">
      <c r="A13564" s="1">
        <v>43952</v>
      </c>
      <c r="B13564" t="s">
        <v>153</v>
      </c>
      <c r="C13564">
        <v>1172.6300000000001</v>
      </c>
      <c r="D13564">
        <v>657.17</v>
      </c>
      <c r="E13564">
        <v>515.46</v>
      </c>
      <c r="F13564">
        <v>669</v>
      </c>
      <c r="G13564">
        <v>574.67999999999995</v>
      </c>
      <c r="H13564">
        <v>883.55</v>
      </c>
      <c r="I13564">
        <v>0.01</v>
      </c>
      <c r="J13564">
        <v>2.19</v>
      </c>
      <c r="K13564">
        <v>3.33</v>
      </c>
    </row>
    <row r="13565" spans="1:11" x14ac:dyDescent="0.25">
      <c r="A13565" s="1">
        <v>43952</v>
      </c>
      <c r="B13565" t="s">
        <v>154</v>
      </c>
      <c r="C13565">
        <v>1167.05</v>
      </c>
      <c r="D13565">
        <v>650.25</v>
      </c>
      <c r="E13565">
        <v>516.79999999999995</v>
      </c>
      <c r="F13565">
        <v>616.47</v>
      </c>
      <c r="G13565">
        <v>502.97</v>
      </c>
      <c r="H13565">
        <v>938.79</v>
      </c>
      <c r="I13565">
        <v>-0.03</v>
      </c>
      <c r="J13565">
        <v>0.55000000000000004</v>
      </c>
      <c r="K13565">
        <v>5.72</v>
      </c>
    </row>
    <row r="13566" spans="1:11" x14ac:dyDescent="0.25">
      <c r="A13566" s="1">
        <v>43952</v>
      </c>
      <c r="B13566" t="s">
        <v>155</v>
      </c>
      <c r="C13566">
        <v>1227.69</v>
      </c>
      <c r="D13566">
        <v>686.83</v>
      </c>
      <c r="E13566">
        <v>540.86</v>
      </c>
      <c r="F13566">
        <v>542.19000000000005</v>
      </c>
      <c r="G13566">
        <v>455.36</v>
      </c>
      <c r="H13566">
        <v>759.52</v>
      </c>
      <c r="I13566">
        <v>0.03</v>
      </c>
      <c r="J13566">
        <v>-0.22</v>
      </c>
      <c r="K13566">
        <v>3.06</v>
      </c>
    </row>
    <row r="13567" spans="1:11" x14ac:dyDescent="0.25">
      <c r="A13567" s="1">
        <v>43983</v>
      </c>
      <c r="B13567" t="s">
        <v>1</v>
      </c>
      <c r="C13567">
        <v>1175.6199999999999</v>
      </c>
      <c r="D13567">
        <v>616.59</v>
      </c>
      <c r="E13567">
        <v>559.03</v>
      </c>
      <c r="F13567">
        <v>588.48</v>
      </c>
      <c r="G13567">
        <v>467.12</v>
      </c>
      <c r="H13567">
        <v>882.1</v>
      </c>
      <c r="I13567">
        <v>0.14000000000000001</v>
      </c>
      <c r="J13567">
        <v>1.47</v>
      </c>
      <c r="K13567">
        <v>3.52</v>
      </c>
    </row>
    <row r="13568" spans="1:11" x14ac:dyDescent="0.25">
      <c r="A13568" s="1">
        <v>43983</v>
      </c>
      <c r="B13568" t="s">
        <v>126</v>
      </c>
      <c r="C13568">
        <v>1185.1400000000001</v>
      </c>
      <c r="D13568">
        <v>665</v>
      </c>
      <c r="E13568">
        <v>520.14</v>
      </c>
      <c r="F13568">
        <v>590.55999999999995</v>
      </c>
      <c r="G13568">
        <v>491.46</v>
      </c>
      <c r="H13568">
        <v>838.55</v>
      </c>
      <c r="I13568">
        <v>0.31</v>
      </c>
      <c r="J13568">
        <v>1.35</v>
      </c>
      <c r="K13568">
        <v>3.61</v>
      </c>
    </row>
    <row r="13569" spans="1:11" x14ac:dyDescent="0.25">
      <c r="A13569" s="1">
        <v>43983</v>
      </c>
      <c r="B13569" t="s">
        <v>127</v>
      </c>
      <c r="C13569">
        <v>1091.56</v>
      </c>
      <c r="D13569">
        <v>597.34</v>
      </c>
      <c r="E13569">
        <v>494.22</v>
      </c>
      <c r="F13569">
        <v>589.58000000000004</v>
      </c>
      <c r="G13569">
        <v>460.9</v>
      </c>
      <c r="H13569">
        <v>955.74</v>
      </c>
      <c r="I13569">
        <v>0.19</v>
      </c>
      <c r="J13569">
        <v>2.23</v>
      </c>
      <c r="K13569">
        <v>3.1</v>
      </c>
    </row>
    <row r="13570" spans="1:11" x14ac:dyDescent="0.25">
      <c r="A13570" s="1">
        <v>43983</v>
      </c>
      <c r="B13570" t="s">
        <v>113</v>
      </c>
      <c r="C13570">
        <v>1224.52</v>
      </c>
      <c r="D13570">
        <v>613.89</v>
      </c>
      <c r="E13570">
        <v>610.63</v>
      </c>
      <c r="F13570">
        <v>586.35</v>
      </c>
      <c r="G13570">
        <v>465.91</v>
      </c>
      <c r="H13570">
        <v>852.42</v>
      </c>
      <c r="I13570">
        <v>0.14000000000000001</v>
      </c>
      <c r="J13570">
        <v>1.3</v>
      </c>
      <c r="K13570">
        <v>3.51</v>
      </c>
    </row>
    <row r="13571" spans="1:11" x14ac:dyDescent="0.25">
      <c r="A13571" s="1">
        <v>43983</v>
      </c>
      <c r="B13571" t="s">
        <v>128</v>
      </c>
      <c r="C13571">
        <v>1230.3499999999999</v>
      </c>
      <c r="D13571">
        <v>612.11</v>
      </c>
      <c r="E13571">
        <v>618.24</v>
      </c>
      <c r="F13571">
        <v>588.4</v>
      </c>
      <c r="G13571">
        <v>454.44</v>
      </c>
      <c r="H13571">
        <v>904.26</v>
      </c>
      <c r="I13571">
        <v>-0.05</v>
      </c>
      <c r="J13571">
        <v>0.63</v>
      </c>
      <c r="K13571">
        <v>4.04</v>
      </c>
    </row>
    <row r="13572" spans="1:11" x14ac:dyDescent="0.25">
      <c r="A13572" s="1">
        <v>43983</v>
      </c>
      <c r="B13572" t="s">
        <v>129</v>
      </c>
      <c r="C13572">
        <v>1176.8699999999999</v>
      </c>
      <c r="D13572">
        <v>652.05999999999995</v>
      </c>
      <c r="E13572">
        <v>524.80999999999995</v>
      </c>
      <c r="F13572">
        <v>600.79</v>
      </c>
      <c r="G13572">
        <v>496.79</v>
      </c>
      <c r="H13572">
        <v>866.45</v>
      </c>
      <c r="I13572">
        <v>0.06</v>
      </c>
      <c r="J13572">
        <v>0.95</v>
      </c>
      <c r="K13572">
        <v>3.87</v>
      </c>
    </row>
    <row r="13573" spans="1:11" x14ac:dyDescent="0.25">
      <c r="A13573" s="1">
        <v>43983</v>
      </c>
      <c r="B13573" t="s">
        <v>130</v>
      </c>
      <c r="C13573">
        <v>1242.6400000000001</v>
      </c>
      <c r="D13573">
        <v>693.99</v>
      </c>
      <c r="E13573">
        <v>548.65</v>
      </c>
      <c r="F13573">
        <v>692.9</v>
      </c>
      <c r="G13573">
        <v>528.34</v>
      </c>
      <c r="H13573">
        <v>1253.6500000000001</v>
      </c>
      <c r="I13573">
        <v>0.05</v>
      </c>
      <c r="J13573">
        <v>1.72</v>
      </c>
      <c r="K13573">
        <v>5.43</v>
      </c>
    </row>
    <row r="13574" spans="1:11" x14ac:dyDescent="0.25">
      <c r="A13574" s="1">
        <v>43983</v>
      </c>
      <c r="B13574" t="s">
        <v>131</v>
      </c>
      <c r="C13574">
        <v>1302.93</v>
      </c>
      <c r="D13574">
        <v>730.95</v>
      </c>
      <c r="E13574">
        <v>571.98</v>
      </c>
      <c r="F13574">
        <v>691.61</v>
      </c>
      <c r="G13574">
        <v>530.97</v>
      </c>
      <c r="H13574">
        <v>1177.95</v>
      </c>
      <c r="I13574">
        <v>0.04</v>
      </c>
      <c r="J13574">
        <v>1.18</v>
      </c>
      <c r="K13574">
        <v>2.78</v>
      </c>
    </row>
    <row r="13575" spans="1:11" x14ac:dyDescent="0.25">
      <c r="A13575" s="1">
        <v>43983</v>
      </c>
      <c r="B13575" t="s">
        <v>132</v>
      </c>
      <c r="C13575">
        <v>1152.52</v>
      </c>
      <c r="D13575">
        <v>640.9</v>
      </c>
      <c r="E13575">
        <v>511.62</v>
      </c>
      <c r="F13575">
        <v>564.34</v>
      </c>
      <c r="G13575">
        <v>473.22</v>
      </c>
      <c r="H13575">
        <v>771.56</v>
      </c>
      <c r="I13575">
        <v>0.4</v>
      </c>
      <c r="J13575">
        <v>0.65</v>
      </c>
      <c r="K13575">
        <v>4.2300000000000004</v>
      </c>
    </row>
    <row r="13576" spans="1:11" x14ac:dyDescent="0.25">
      <c r="A13576" s="1">
        <v>43983</v>
      </c>
      <c r="B13576" t="s">
        <v>133</v>
      </c>
      <c r="C13576">
        <v>1233.47</v>
      </c>
      <c r="D13576">
        <v>637.07000000000005</v>
      </c>
      <c r="E13576">
        <v>596.4</v>
      </c>
      <c r="F13576">
        <v>512.27</v>
      </c>
      <c r="G13576">
        <v>419.32</v>
      </c>
      <c r="H13576">
        <v>728.65</v>
      </c>
      <c r="I13576">
        <v>0.14000000000000001</v>
      </c>
      <c r="J13576">
        <v>0.75</v>
      </c>
      <c r="K13576">
        <v>2.97</v>
      </c>
    </row>
    <row r="13577" spans="1:11" x14ac:dyDescent="0.25">
      <c r="A13577" s="1">
        <v>43983</v>
      </c>
      <c r="B13577" t="s">
        <v>134</v>
      </c>
      <c r="C13577">
        <v>1165.1500000000001</v>
      </c>
      <c r="D13577">
        <v>662.35</v>
      </c>
      <c r="E13577">
        <v>502.8</v>
      </c>
      <c r="F13577">
        <v>558.54999999999995</v>
      </c>
      <c r="G13577">
        <v>493.03</v>
      </c>
      <c r="H13577">
        <v>699.47</v>
      </c>
      <c r="I13577">
        <v>0.37</v>
      </c>
      <c r="J13577">
        <v>0.88</v>
      </c>
      <c r="K13577">
        <v>2.69</v>
      </c>
    </row>
    <row r="13578" spans="1:11" x14ac:dyDescent="0.25">
      <c r="A13578" s="1">
        <v>43983</v>
      </c>
      <c r="B13578" t="s">
        <v>135</v>
      </c>
      <c r="C13578">
        <v>1192.6500000000001</v>
      </c>
      <c r="D13578">
        <v>674.06</v>
      </c>
      <c r="E13578">
        <v>518.59</v>
      </c>
      <c r="F13578">
        <v>579.30999999999995</v>
      </c>
      <c r="G13578">
        <v>464.04</v>
      </c>
      <c r="H13578">
        <v>898.07</v>
      </c>
      <c r="I13578">
        <v>0.69</v>
      </c>
      <c r="J13578">
        <v>5.35</v>
      </c>
      <c r="K13578">
        <v>6.73</v>
      </c>
    </row>
    <row r="13579" spans="1:11" x14ac:dyDescent="0.25">
      <c r="A13579" s="1">
        <v>43983</v>
      </c>
      <c r="B13579" t="s">
        <v>136</v>
      </c>
      <c r="C13579">
        <v>1207.44</v>
      </c>
      <c r="D13579">
        <v>677.13</v>
      </c>
      <c r="E13579">
        <v>530.30999999999995</v>
      </c>
      <c r="F13579">
        <v>634.78</v>
      </c>
      <c r="G13579">
        <v>529.77</v>
      </c>
      <c r="H13579">
        <v>952.7</v>
      </c>
      <c r="I13579">
        <v>-0.08</v>
      </c>
      <c r="J13579">
        <v>2.65</v>
      </c>
      <c r="K13579">
        <v>3.7</v>
      </c>
    </row>
    <row r="13580" spans="1:11" x14ac:dyDescent="0.25">
      <c r="A13580" s="1">
        <v>43983</v>
      </c>
      <c r="B13580" t="s">
        <v>137</v>
      </c>
      <c r="C13580">
        <v>1145.96</v>
      </c>
      <c r="D13580">
        <v>636.35</v>
      </c>
      <c r="E13580">
        <v>509.61</v>
      </c>
      <c r="F13580">
        <v>603.69000000000005</v>
      </c>
      <c r="G13580">
        <v>437.91</v>
      </c>
      <c r="H13580">
        <v>1261.8399999999999</v>
      </c>
      <c r="I13580">
        <v>7.0000000000000007E-2</v>
      </c>
      <c r="J13580">
        <v>2.74</v>
      </c>
      <c r="K13580">
        <v>3.75</v>
      </c>
    </row>
    <row r="13581" spans="1:11" x14ac:dyDescent="0.25">
      <c r="A13581" s="1">
        <v>43983</v>
      </c>
      <c r="B13581" t="s">
        <v>138</v>
      </c>
      <c r="C13581">
        <v>1112.46</v>
      </c>
      <c r="D13581">
        <v>623.63</v>
      </c>
      <c r="E13581">
        <v>488.83</v>
      </c>
      <c r="F13581">
        <v>739.36</v>
      </c>
      <c r="G13581">
        <v>564.87</v>
      </c>
      <c r="H13581">
        <v>1287.53</v>
      </c>
      <c r="I13581">
        <v>0.31</v>
      </c>
      <c r="J13581">
        <v>0.99</v>
      </c>
      <c r="K13581">
        <v>2.57</v>
      </c>
    </row>
    <row r="13582" spans="1:11" x14ac:dyDescent="0.25">
      <c r="A13582" s="1">
        <v>43983</v>
      </c>
      <c r="B13582" t="s">
        <v>139</v>
      </c>
      <c r="C13582">
        <v>1089.28</v>
      </c>
      <c r="D13582">
        <v>621.44000000000005</v>
      </c>
      <c r="E13582">
        <v>467.84</v>
      </c>
      <c r="F13582">
        <v>629.09</v>
      </c>
      <c r="G13582">
        <v>500.36</v>
      </c>
      <c r="H13582">
        <v>1059.5899999999999</v>
      </c>
      <c r="I13582">
        <v>0.26</v>
      </c>
      <c r="J13582">
        <v>2.16</v>
      </c>
      <c r="K13582">
        <v>4.95</v>
      </c>
    </row>
    <row r="13583" spans="1:11" x14ac:dyDescent="0.25">
      <c r="A13583" s="1">
        <v>43983</v>
      </c>
      <c r="B13583" t="s">
        <v>140</v>
      </c>
      <c r="C13583">
        <v>1056.3699999999999</v>
      </c>
      <c r="D13583">
        <v>591.05999999999995</v>
      </c>
      <c r="E13583">
        <v>465.31</v>
      </c>
      <c r="F13583">
        <v>532.5</v>
      </c>
      <c r="G13583">
        <v>417.48</v>
      </c>
      <c r="H13583">
        <v>865.85</v>
      </c>
      <c r="I13583">
        <v>0.26</v>
      </c>
      <c r="J13583">
        <v>1.53</v>
      </c>
      <c r="K13583">
        <v>1.53</v>
      </c>
    </row>
    <row r="13584" spans="1:11" x14ac:dyDescent="0.25">
      <c r="A13584" s="1">
        <v>43983</v>
      </c>
      <c r="B13584" t="s">
        <v>141</v>
      </c>
      <c r="C13584">
        <v>1122.6400000000001</v>
      </c>
      <c r="D13584">
        <v>623.64</v>
      </c>
      <c r="E13584">
        <v>499</v>
      </c>
      <c r="F13584">
        <v>620.91</v>
      </c>
      <c r="G13584">
        <v>495.9</v>
      </c>
      <c r="H13584">
        <v>974.38</v>
      </c>
      <c r="I13584">
        <v>0.28999999999999998</v>
      </c>
      <c r="J13584">
        <v>1.91</v>
      </c>
      <c r="K13584">
        <v>2.58</v>
      </c>
    </row>
    <row r="13585" spans="1:11" x14ac:dyDescent="0.25">
      <c r="A13585" s="1">
        <v>43983</v>
      </c>
      <c r="B13585" t="s">
        <v>142</v>
      </c>
      <c r="C13585">
        <v>1053.22</v>
      </c>
      <c r="D13585">
        <v>577.84</v>
      </c>
      <c r="E13585">
        <v>475.38</v>
      </c>
      <c r="F13585">
        <v>563.08000000000004</v>
      </c>
      <c r="G13585">
        <v>430.77</v>
      </c>
      <c r="H13585">
        <v>949.59</v>
      </c>
      <c r="I13585">
        <v>0.24</v>
      </c>
      <c r="J13585">
        <v>1.69</v>
      </c>
      <c r="K13585">
        <v>1.1499999999999999</v>
      </c>
    </row>
    <row r="13586" spans="1:11" x14ac:dyDescent="0.25">
      <c r="A13586" s="1">
        <v>43983</v>
      </c>
      <c r="B13586" t="s">
        <v>143</v>
      </c>
      <c r="C13586">
        <v>1059.4100000000001</v>
      </c>
      <c r="D13586">
        <v>585.55999999999995</v>
      </c>
      <c r="E13586">
        <v>473.85</v>
      </c>
      <c r="F13586">
        <v>529.36</v>
      </c>
      <c r="G13586">
        <v>433.54</v>
      </c>
      <c r="H13586">
        <v>756.35</v>
      </c>
      <c r="I13586">
        <v>0.3</v>
      </c>
      <c r="J13586">
        <v>1.44</v>
      </c>
      <c r="K13586">
        <v>2.84</v>
      </c>
    </row>
    <row r="13587" spans="1:11" x14ac:dyDescent="0.25">
      <c r="A13587" s="1">
        <v>43983</v>
      </c>
      <c r="B13587" t="s">
        <v>144</v>
      </c>
      <c r="C13587">
        <v>1004.54</v>
      </c>
      <c r="D13587">
        <v>546.66</v>
      </c>
      <c r="E13587">
        <v>457.88</v>
      </c>
      <c r="F13587">
        <v>533.80999999999995</v>
      </c>
      <c r="G13587">
        <v>408.18</v>
      </c>
      <c r="H13587">
        <v>921.23</v>
      </c>
      <c r="I13587">
        <v>0.36</v>
      </c>
      <c r="J13587">
        <v>1.69</v>
      </c>
      <c r="K13587">
        <v>2.09</v>
      </c>
    </row>
    <row r="13588" spans="1:11" x14ac:dyDescent="0.25">
      <c r="A13588" s="1">
        <v>43983</v>
      </c>
      <c r="B13588" t="s">
        <v>145</v>
      </c>
      <c r="C13588">
        <v>1099.3399999999999</v>
      </c>
      <c r="D13588">
        <v>572.66</v>
      </c>
      <c r="E13588">
        <v>526.67999999999995</v>
      </c>
      <c r="F13588">
        <v>581.91999999999996</v>
      </c>
      <c r="G13588">
        <v>462.73</v>
      </c>
      <c r="H13588">
        <v>860.91</v>
      </c>
      <c r="I13588">
        <v>0.1</v>
      </c>
      <c r="J13588">
        <v>2.97</v>
      </c>
      <c r="K13588">
        <v>3.6</v>
      </c>
    </row>
    <row r="13589" spans="1:11" x14ac:dyDescent="0.25">
      <c r="A13589" s="1">
        <v>43983</v>
      </c>
      <c r="B13589" t="s">
        <v>146</v>
      </c>
      <c r="C13589">
        <v>1125.5999999999999</v>
      </c>
      <c r="D13589">
        <v>597.59</v>
      </c>
      <c r="E13589">
        <v>528.01</v>
      </c>
      <c r="F13589">
        <v>619.45000000000005</v>
      </c>
      <c r="G13589">
        <v>501.77</v>
      </c>
      <c r="H13589">
        <v>908.56</v>
      </c>
      <c r="I13589">
        <v>-0.02</v>
      </c>
      <c r="J13589">
        <v>1.25</v>
      </c>
      <c r="K13589">
        <v>3.91</v>
      </c>
    </row>
    <row r="13590" spans="1:11" x14ac:dyDescent="0.25">
      <c r="A13590" s="1">
        <v>43983</v>
      </c>
      <c r="B13590" t="s">
        <v>2</v>
      </c>
      <c r="C13590">
        <v>1073.94</v>
      </c>
      <c r="D13590">
        <v>552.57000000000005</v>
      </c>
      <c r="E13590">
        <v>521.37</v>
      </c>
      <c r="F13590">
        <v>595.67999999999995</v>
      </c>
      <c r="G13590">
        <v>439.92</v>
      </c>
      <c r="H13590">
        <v>1005.38</v>
      </c>
      <c r="I13590">
        <v>1.32</v>
      </c>
      <c r="J13590">
        <v>2.16</v>
      </c>
      <c r="K13590">
        <v>4.3899999999999997</v>
      </c>
    </row>
    <row r="13591" spans="1:11" x14ac:dyDescent="0.25">
      <c r="A13591" s="1">
        <v>43983</v>
      </c>
      <c r="B13591" t="s">
        <v>147</v>
      </c>
      <c r="C13591">
        <v>1323.43</v>
      </c>
      <c r="D13591">
        <v>637.09</v>
      </c>
      <c r="E13591">
        <v>686.34</v>
      </c>
      <c r="F13591">
        <v>603.12</v>
      </c>
      <c r="G13591">
        <v>449.04</v>
      </c>
      <c r="H13591">
        <v>938.5</v>
      </c>
      <c r="I13591">
        <v>0.25</v>
      </c>
      <c r="J13591">
        <v>2.68</v>
      </c>
      <c r="K13591">
        <v>5.34</v>
      </c>
    </row>
    <row r="13592" spans="1:11" x14ac:dyDescent="0.25">
      <c r="A13592" s="1">
        <v>43983</v>
      </c>
      <c r="B13592" t="s">
        <v>148</v>
      </c>
      <c r="C13592">
        <v>1256.57</v>
      </c>
      <c r="D13592">
        <v>619.35</v>
      </c>
      <c r="E13592">
        <v>637.22</v>
      </c>
      <c r="F13592">
        <v>567.62</v>
      </c>
      <c r="G13592">
        <v>455.64</v>
      </c>
      <c r="H13592">
        <v>806.45</v>
      </c>
      <c r="I13592">
        <v>0.1</v>
      </c>
      <c r="J13592">
        <v>0.7</v>
      </c>
      <c r="K13592">
        <v>2.4700000000000002</v>
      </c>
    </row>
    <row r="13593" spans="1:11" x14ac:dyDescent="0.25">
      <c r="A13593" s="1">
        <v>43983</v>
      </c>
      <c r="B13593" t="s">
        <v>149</v>
      </c>
      <c r="C13593">
        <v>1195.6300000000001</v>
      </c>
      <c r="D13593">
        <v>570.17999999999995</v>
      </c>
      <c r="E13593">
        <v>625.45000000000005</v>
      </c>
      <c r="F13593">
        <v>571.73</v>
      </c>
      <c r="G13593">
        <v>446</v>
      </c>
      <c r="H13593">
        <v>833.41</v>
      </c>
      <c r="I13593">
        <v>-0.06</v>
      </c>
      <c r="J13593">
        <v>0.44</v>
      </c>
      <c r="K13593">
        <v>3.61</v>
      </c>
    </row>
    <row r="13594" spans="1:11" x14ac:dyDescent="0.25">
      <c r="A13594" s="1">
        <v>43983</v>
      </c>
      <c r="B13594" t="s">
        <v>150</v>
      </c>
      <c r="C13594">
        <v>1336.54</v>
      </c>
      <c r="D13594">
        <v>643.38</v>
      </c>
      <c r="E13594">
        <v>693.16</v>
      </c>
      <c r="F13594">
        <v>723.95</v>
      </c>
      <c r="G13594">
        <v>534.02</v>
      </c>
      <c r="H13594">
        <v>1153.1300000000001</v>
      </c>
      <c r="I13594">
        <v>-0.08</v>
      </c>
      <c r="J13594">
        <v>0.41</v>
      </c>
      <c r="K13594">
        <v>3.98</v>
      </c>
    </row>
    <row r="13595" spans="1:11" x14ac:dyDescent="0.25">
      <c r="A13595" s="1">
        <v>43983</v>
      </c>
      <c r="B13595" t="s">
        <v>151</v>
      </c>
      <c r="C13595">
        <v>1186.31</v>
      </c>
      <c r="D13595">
        <v>652.39</v>
      </c>
      <c r="E13595">
        <v>533.91999999999996</v>
      </c>
      <c r="F13595">
        <v>538.42999999999995</v>
      </c>
      <c r="G13595">
        <v>421.4</v>
      </c>
      <c r="H13595">
        <v>864.49</v>
      </c>
      <c r="I13595">
        <v>-0.01</v>
      </c>
      <c r="J13595">
        <v>1.18</v>
      </c>
      <c r="K13595">
        <v>4.79</v>
      </c>
    </row>
    <row r="13596" spans="1:11" x14ac:dyDescent="0.25">
      <c r="A13596" s="1">
        <v>43983</v>
      </c>
      <c r="B13596" t="s">
        <v>152</v>
      </c>
      <c r="C13596">
        <v>1127.51</v>
      </c>
      <c r="D13596">
        <v>611.84</v>
      </c>
      <c r="E13596">
        <v>515.66999999999996</v>
      </c>
      <c r="F13596">
        <v>530.28</v>
      </c>
      <c r="G13596">
        <v>423.48</v>
      </c>
      <c r="H13596">
        <v>793.57</v>
      </c>
      <c r="I13596">
        <v>7.0000000000000007E-2</v>
      </c>
      <c r="J13596">
        <v>0.87</v>
      </c>
      <c r="K13596">
        <v>3.79</v>
      </c>
    </row>
    <row r="13597" spans="1:11" x14ac:dyDescent="0.25">
      <c r="A13597" s="1">
        <v>43983</v>
      </c>
      <c r="B13597" t="s">
        <v>153</v>
      </c>
      <c r="C13597">
        <v>1171.82</v>
      </c>
      <c r="D13597">
        <v>656.36</v>
      </c>
      <c r="E13597">
        <v>515.46</v>
      </c>
      <c r="F13597">
        <v>668.53</v>
      </c>
      <c r="G13597">
        <v>573.99</v>
      </c>
      <c r="H13597">
        <v>883.55</v>
      </c>
      <c r="I13597">
        <v>-7.0000000000000007E-2</v>
      </c>
      <c r="J13597">
        <v>2.12</v>
      </c>
      <c r="K13597">
        <v>3.37</v>
      </c>
    </row>
    <row r="13598" spans="1:11" x14ac:dyDescent="0.25">
      <c r="A13598" s="1">
        <v>43983</v>
      </c>
      <c r="B13598" t="s">
        <v>154</v>
      </c>
      <c r="C13598">
        <v>1167.31</v>
      </c>
      <c r="D13598">
        <v>640.54999999999995</v>
      </c>
      <c r="E13598">
        <v>526.76</v>
      </c>
      <c r="F13598">
        <v>616.6</v>
      </c>
      <c r="G13598">
        <v>495.48</v>
      </c>
      <c r="H13598">
        <v>956.91</v>
      </c>
      <c r="I13598">
        <v>0.02</v>
      </c>
      <c r="J13598">
        <v>0.56999999999999995</v>
      </c>
      <c r="K13598">
        <v>5.24</v>
      </c>
    </row>
    <row r="13599" spans="1:11" x14ac:dyDescent="0.25">
      <c r="A13599" s="1">
        <v>43983</v>
      </c>
      <c r="B13599" t="s">
        <v>155</v>
      </c>
      <c r="C13599">
        <v>1230.8499999999999</v>
      </c>
      <c r="D13599">
        <v>689.99</v>
      </c>
      <c r="E13599">
        <v>540.86</v>
      </c>
      <c r="F13599">
        <v>543.6</v>
      </c>
      <c r="G13599">
        <v>457.46</v>
      </c>
      <c r="H13599">
        <v>759.52</v>
      </c>
      <c r="I13599">
        <v>0.26</v>
      </c>
      <c r="J13599">
        <v>0.04</v>
      </c>
      <c r="K13599">
        <v>2.8</v>
      </c>
    </row>
    <row r="13600" spans="1:11" x14ac:dyDescent="0.25">
      <c r="A13600" s="1">
        <v>44013</v>
      </c>
      <c r="B13600" t="s">
        <v>1</v>
      </c>
      <c r="C13600">
        <v>1181.4100000000001</v>
      </c>
      <c r="D13600">
        <v>619.58000000000004</v>
      </c>
      <c r="E13600">
        <v>561.83000000000004</v>
      </c>
      <c r="F13600">
        <v>591.36</v>
      </c>
      <c r="G13600">
        <v>469.36</v>
      </c>
      <c r="H13600">
        <v>886.51</v>
      </c>
      <c r="I13600">
        <v>0.49</v>
      </c>
      <c r="J13600">
        <v>1.97</v>
      </c>
      <c r="K13600">
        <v>3.33</v>
      </c>
    </row>
    <row r="13601" spans="1:11" x14ac:dyDescent="0.25">
      <c r="A13601" s="1">
        <v>44013</v>
      </c>
      <c r="B13601" t="s">
        <v>126</v>
      </c>
      <c r="C13601">
        <v>1188.8599999999999</v>
      </c>
      <c r="D13601">
        <v>668.6</v>
      </c>
      <c r="E13601">
        <v>520.26</v>
      </c>
      <c r="F13601">
        <v>592.39</v>
      </c>
      <c r="G13601">
        <v>494.12</v>
      </c>
      <c r="H13601">
        <v>838.72</v>
      </c>
      <c r="I13601">
        <v>0.31</v>
      </c>
      <c r="J13601">
        <v>1.66</v>
      </c>
      <c r="K13601">
        <v>3.73</v>
      </c>
    </row>
    <row r="13602" spans="1:11" x14ac:dyDescent="0.25">
      <c r="A13602" s="1">
        <v>44013</v>
      </c>
      <c r="B13602" t="s">
        <v>127</v>
      </c>
      <c r="C13602">
        <v>1096.97</v>
      </c>
      <c r="D13602">
        <v>600.38</v>
      </c>
      <c r="E13602">
        <v>496.59</v>
      </c>
      <c r="F13602">
        <v>592.53</v>
      </c>
      <c r="G13602">
        <v>463.25</v>
      </c>
      <c r="H13602">
        <v>960.33</v>
      </c>
      <c r="I13602">
        <v>0.5</v>
      </c>
      <c r="J13602">
        <v>2.74</v>
      </c>
      <c r="K13602">
        <v>3.45</v>
      </c>
    </row>
    <row r="13603" spans="1:11" x14ac:dyDescent="0.25">
      <c r="A13603" s="1">
        <v>44013</v>
      </c>
      <c r="B13603" t="s">
        <v>113</v>
      </c>
      <c r="C13603">
        <v>1233.0999999999999</v>
      </c>
      <c r="D13603">
        <v>616.49</v>
      </c>
      <c r="E13603">
        <v>616.61</v>
      </c>
      <c r="F13603">
        <v>590.45000000000005</v>
      </c>
      <c r="G13603">
        <v>467.87</v>
      </c>
      <c r="H13603">
        <v>860.77</v>
      </c>
      <c r="I13603">
        <v>0.7</v>
      </c>
      <c r="J13603">
        <v>2.0099999999999998</v>
      </c>
      <c r="K13603">
        <v>3.07</v>
      </c>
    </row>
    <row r="13604" spans="1:11" x14ac:dyDescent="0.25">
      <c r="A13604" s="1">
        <v>44013</v>
      </c>
      <c r="B13604" t="s">
        <v>128</v>
      </c>
      <c r="C13604">
        <v>1232.4000000000001</v>
      </c>
      <c r="D13604">
        <v>613.83000000000004</v>
      </c>
      <c r="E13604">
        <v>618.57000000000005</v>
      </c>
      <c r="F13604">
        <v>589.4</v>
      </c>
      <c r="G13604">
        <v>455.71</v>
      </c>
      <c r="H13604">
        <v>904.71</v>
      </c>
      <c r="I13604">
        <v>0.17</v>
      </c>
      <c r="J13604">
        <v>0.8</v>
      </c>
      <c r="K13604">
        <v>2.96</v>
      </c>
    </row>
    <row r="13605" spans="1:11" x14ac:dyDescent="0.25">
      <c r="A13605" s="1">
        <v>44013</v>
      </c>
      <c r="B13605" t="s">
        <v>129</v>
      </c>
      <c r="C13605">
        <v>1179.6600000000001</v>
      </c>
      <c r="D13605">
        <v>657.57</v>
      </c>
      <c r="E13605">
        <v>522.09</v>
      </c>
      <c r="F13605">
        <v>602.23</v>
      </c>
      <c r="G13605">
        <v>501.01</v>
      </c>
      <c r="H13605">
        <v>861.95</v>
      </c>
      <c r="I13605">
        <v>0.24</v>
      </c>
      <c r="J13605">
        <v>1.2</v>
      </c>
      <c r="K13605">
        <v>3.94</v>
      </c>
    </row>
    <row r="13606" spans="1:11" x14ac:dyDescent="0.25">
      <c r="A13606" s="1">
        <v>44013</v>
      </c>
      <c r="B13606" t="s">
        <v>130</v>
      </c>
      <c r="C13606">
        <v>1247.17</v>
      </c>
      <c r="D13606">
        <v>698.39</v>
      </c>
      <c r="E13606">
        <v>548.78</v>
      </c>
      <c r="F13606">
        <v>695.39</v>
      </c>
      <c r="G13606">
        <v>531.66999999999996</v>
      </c>
      <c r="H13606">
        <v>1253.9000000000001</v>
      </c>
      <c r="I13606">
        <v>0.36</v>
      </c>
      <c r="J13606">
        <v>2.09</v>
      </c>
      <c r="K13606">
        <v>3.09</v>
      </c>
    </row>
    <row r="13607" spans="1:11" x14ac:dyDescent="0.25">
      <c r="A13607" s="1">
        <v>44013</v>
      </c>
      <c r="B13607" t="s">
        <v>131</v>
      </c>
      <c r="C13607">
        <v>1314.18</v>
      </c>
      <c r="D13607">
        <v>742.35</v>
      </c>
      <c r="E13607">
        <v>571.83000000000004</v>
      </c>
      <c r="F13607">
        <v>697.56</v>
      </c>
      <c r="G13607">
        <v>539.26</v>
      </c>
      <c r="H13607">
        <v>1177.5999999999999</v>
      </c>
      <c r="I13607">
        <v>0.86</v>
      </c>
      <c r="J13607">
        <v>2.06</v>
      </c>
      <c r="K13607">
        <v>3.86</v>
      </c>
    </row>
    <row r="13608" spans="1:11" x14ac:dyDescent="0.25">
      <c r="A13608" s="1">
        <v>44013</v>
      </c>
      <c r="B13608" t="s">
        <v>132</v>
      </c>
      <c r="C13608">
        <v>1158.2</v>
      </c>
      <c r="D13608">
        <v>646.47</v>
      </c>
      <c r="E13608">
        <v>511.73</v>
      </c>
      <c r="F13608">
        <v>567.11</v>
      </c>
      <c r="G13608">
        <v>477.34</v>
      </c>
      <c r="H13608">
        <v>771.71</v>
      </c>
      <c r="I13608">
        <v>0.49</v>
      </c>
      <c r="J13608">
        <v>1.1399999999999999</v>
      </c>
      <c r="K13608">
        <v>5.31</v>
      </c>
    </row>
    <row r="13609" spans="1:11" x14ac:dyDescent="0.25">
      <c r="A13609" s="1">
        <v>44013</v>
      </c>
      <c r="B13609" t="s">
        <v>133</v>
      </c>
      <c r="C13609">
        <v>1234.26</v>
      </c>
      <c r="D13609">
        <v>637.86</v>
      </c>
      <c r="E13609">
        <v>596.4</v>
      </c>
      <c r="F13609">
        <v>512.58000000000004</v>
      </c>
      <c r="G13609">
        <v>419.82</v>
      </c>
      <c r="H13609">
        <v>728.65</v>
      </c>
      <c r="I13609">
        <v>0.06</v>
      </c>
      <c r="J13609">
        <v>0.81</v>
      </c>
      <c r="K13609">
        <v>2.5299999999999998</v>
      </c>
    </row>
    <row r="13610" spans="1:11" x14ac:dyDescent="0.25">
      <c r="A13610" s="1">
        <v>44013</v>
      </c>
      <c r="B13610" t="s">
        <v>134</v>
      </c>
      <c r="C13610">
        <v>1166.0899999999999</v>
      </c>
      <c r="D13610">
        <v>663.13</v>
      </c>
      <c r="E13610">
        <v>502.96</v>
      </c>
      <c r="F13610">
        <v>559</v>
      </c>
      <c r="G13610">
        <v>493.62</v>
      </c>
      <c r="H13610">
        <v>699.68</v>
      </c>
      <c r="I13610">
        <v>0.08</v>
      </c>
      <c r="J13610">
        <v>0.96</v>
      </c>
      <c r="K13610">
        <v>2.62</v>
      </c>
    </row>
    <row r="13611" spans="1:11" x14ac:dyDescent="0.25">
      <c r="A13611" s="1">
        <v>44013</v>
      </c>
      <c r="B13611" t="s">
        <v>135</v>
      </c>
      <c r="C13611">
        <v>1200.92</v>
      </c>
      <c r="D13611">
        <v>682.13</v>
      </c>
      <c r="E13611">
        <v>518.79</v>
      </c>
      <c r="F13611">
        <v>583.30999999999995</v>
      </c>
      <c r="G13611">
        <v>469.61</v>
      </c>
      <c r="H13611">
        <v>898.43</v>
      </c>
      <c r="I13611">
        <v>0.69</v>
      </c>
      <c r="J13611">
        <v>6.07</v>
      </c>
      <c r="K13611">
        <v>7.26</v>
      </c>
    </row>
    <row r="13612" spans="1:11" x14ac:dyDescent="0.25">
      <c r="A13612" s="1">
        <v>44013</v>
      </c>
      <c r="B13612" t="s">
        <v>136</v>
      </c>
      <c r="C13612">
        <v>1210.74</v>
      </c>
      <c r="D13612">
        <v>680.24</v>
      </c>
      <c r="E13612">
        <v>530.5</v>
      </c>
      <c r="F13612">
        <v>636.5</v>
      </c>
      <c r="G13612">
        <v>532.20000000000005</v>
      </c>
      <c r="H13612">
        <v>952.99</v>
      </c>
      <c r="I13612">
        <v>0.27</v>
      </c>
      <c r="J13612">
        <v>2.93</v>
      </c>
      <c r="K13612">
        <v>3.35</v>
      </c>
    </row>
    <row r="13613" spans="1:11" x14ac:dyDescent="0.25">
      <c r="A13613" s="1">
        <v>44013</v>
      </c>
      <c r="B13613" t="s">
        <v>137</v>
      </c>
      <c r="C13613">
        <v>1151.67</v>
      </c>
      <c r="D13613">
        <v>641.89</v>
      </c>
      <c r="E13613">
        <v>509.78</v>
      </c>
      <c r="F13613">
        <v>606.71</v>
      </c>
      <c r="G13613">
        <v>441.72</v>
      </c>
      <c r="H13613">
        <v>1262.22</v>
      </c>
      <c r="I13613">
        <v>0.5</v>
      </c>
      <c r="J13613">
        <v>3.26</v>
      </c>
      <c r="K13613">
        <v>4.18</v>
      </c>
    </row>
    <row r="13614" spans="1:11" x14ac:dyDescent="0.25">
      <c r="A13614" s="1">
        <v>44013</v>
      </c>
      <c r="B13614" t="s">
        <v>138</v>
      </c>
      <c r="C13614">
        <v>1115.49</v>
      </c>
      <c r="D13614">
        <v>626.66</v>
      </c>
      <c r="E13614">
        <v>488.83</v>
      </c>
      <c r="F13614">
        <v>741.36</v>
      </c>
      <c r="G13614">
        <v>567.64</v>
      </c>
      <c r="H13614">
        <v>1287.53</v>
      </c>
      <c r="I13614">
        <v>0.27</v>
      </c>
      <c r="J13614">
        <v>1.27</v>
      </c>
      <c r="K13614">
        <v>2.86</v>
      </c>
    </row>
    <row r="13615" spans="1:11" x14ac:dyDescent="0.25">
      <c r="A13615" s="1">
        <v>44013</v>
      </c>
      <c r="B13615" t="s">
        <v>139</v>
      </c>
      <c r="C13615">
        <v>1091.25</v>
      </c>
      <c r="D13615">
        <v>621.65</v>
      </c>
      <c r="E13615">
        <v>469.6</v>
      </c>
      <c r="F13615">
        <v>630.22</v>
      </c>
      <c r="G13615">
        <v>500.51</v>
      </c>
      <c r="H13615">
        <v>1063.6199999999999</v>
      </c>
      <c r="I13615">
        <v>0.18</v>
      </c>
      <c r="J13615">
        <v>2.35</v>
      </c>
      <c r="K13615">
        <v>5.36</v>
      </c>
    </row>
    <row r="13616" spans="1:11" x14ac:dyDescent="0.25">
      <c r="A13616" s="1">
        <v>44013</v>
      </c>
      <c r="B13616" t="s">
        <v>140</v>
      </c>
      <c r="C13616">
        <v>1059.8</v>
      </c>
      <c r="D13616">
        <v>594.39</v>
      </c>
      <c r="E13616">
        <v>465.41</v>
      </c>
      <c r="F13616">
        <v>534.20000000000005</v>
      </c>
      <c r="G13616">
        <v>419.81</v>
      </c>
      <c r="H13616">
        <v>866.02</v>
      </c>
      <c r="I13616">
        <v>0.32</v>
      </c>
      <c r="J13616">
        <v>1.85</v>
      </c>
      <c r="K13616">
        <v>2.16</v>
      </c>
    </row>
    <row r="13617" spans="1:11" x14ac:dyDescent="0.25">
      <c r="A13617" s="1">
        <v>44013</v>
      </c>
      <c r="B13617" t="s">
        <v>141</v>
      </c>
      <c r="C13617">
        <v>1147.8900000000001</v>
      </c>
      <c r="D13617">
        <v>620.30999999999995</v>
      </c>
      <c r="E13617">
        <v>527.58000000000004</v>
      </c>
      <c r="F13617">
        <v>634.88</v>
      </c>
      <c r="G13617">
        <v>493.27</v>
      </c>
      <c r="H13617">
        <v>1030.22</v>
      </c>
      <c r="I13617">
        <v>2.25</v>
      </c>
      <c r="J13617">
        <v>4.21</v>
      </c>
      <c r="K13617">
        <v>4.6399999999999997</v>
      </c>
    </row>
    <row r="13618" spans="1:11" x14ac:dyDescent="0.25">
      <c r="A13618" s="1">
        <v>44013</v>
      </c>
      <c r="B13618" t="s">
        <v>142</v>
      </c>
      <c r="C13618">
        <v>1055.9100000000001</v>
      </c>
      <c r="D13618">
        <v>580.53</v>
      </c>
      <c r="E13618">
        <v>475.38</v>
      </c>
      <c r="F13618">
        <v>564.54</v>
      </c>
      <c r="G13618">
        <v>432.79</v>
      </c>
      <c r="H13618">
        <v>949.59</v>
      </c>
      <c r="I13618">
        <v>0.26</v>
      </c>
      <c r="J13618">
        <v>1.95</v>
      </c>
      <c r="K13618">
        <v>1.59</v>
      </c>
    </row>
    <row r="13619" spans="1:11" x14ac:dyDescent="0.25">
      <c r="A13619" s="1">
        <v>44013</v>
      </c>
      <c r="B13619" t="s">
        <v>143</v>
      </c>
      <c r="C13619">
        <v>1065.68</v>
      </c>
      <c r="D13619">
        <v>591.83000000000004</v>
      </c>
      <c r="E13619">
        <v>473.85</v>
      </c>
      <c r="F13619">
        <v>532.48</v>
      </c>
      <c r="G13619">
        <v>438.18</v>
      </c>
      <c r="H13619">
        <v>756.35</v>
      </c>
      <c r="I13619">
        <v>0.59</v>
      </c>
      <c r="J13619">
        <v>2.04</v>
      </c>
      <c r="K13619">
        <v>2.16</v>
      </c>
    </row>
    <row r="13620" spans="1:11" x14ac:dyDescent="0.25">
      <c r="A13620" s="1">
        <v>44013</v>
      </c>
      <c r="B13620" t="s">
        <v>144</v>
      </c>
      <c r="C13620">
        <v>1006.98</v>
      </c>
      <c r="D13620">
        <v>549.1</v>
      </c>
      <c r="E13620">
        <v>457.88</v>
      </c>
      <c r="F13620">
        <v>535.09</v>
      </c>
      <c r="G13620">
        <v>410.01</v>
      </c>
      <c r="H13620">
        <v>921.23</v>
      </c>
      <c r="I13620">
        <v>0.24</v>
      </c>
      <c r="J13620">
        <v>1.93</v>
      </c>
      <c r="K13620">
        <v>1.41</v>
      </c>
    </row>
    <row r="13621" spans="1:11" x14ac:dyDescent="0.25">
      <c r="A13621" s="1">
        <v>44013</v>
      </c>
      <c r="B13621" t="s">
        <v>145</v>
      </c>
      <c r="C13621">
        <v>1104.27</v>
      </c>
      <c r="D13621">
        <v>577.36</v>
      </c>
      <c r="E13621">
        <v>526.91</v>
      </c>
      <c r="F13621">
        <v>584.54</v>
      </c>
      <c r="G13621">
        <v>466.52</v>
      </c>
      <c r="H13621">
        <v>861.26</v>
      </c>
      <c r="I13621">
        <v>0.45</v>
      </c>
      <c r="J13621">
        <v>3.43</v>
      </c>
      <c r="K13621">
        <v>3.6</v>
      </c>
    </row>
    <row r="13622" spans="1:11" x14ac:dyDescent="0.25">
      <c r="A13622" s="1">
        <v>44013</v>
      </c>
      <c r="B13622" t="s">
        <v>146</v>
      </c>
      <c r="C13622">
        <v>1127.94</v>
      </c>
      <c r="D13622">
        <v>599.92999999999995</v>
      </c>
      <c r="E13622">
        <v>528.01</v>
      </c>
      <c r="F13622">
        <v>620.75</v>
      </c>
      <c r="G13622">
        <v>503.73</v>
      </c>
      <c r="H13622">
        <v>908.56</v>
      </c>
      <c r="I13622">
        <v>0.21</v>
      </c>
      <c r="J13622">
        <v>1.46</v>
      </c>
      <c r="K13622">
        <v>3.13</v>
      </c>
    </row>
    <row r="13623" spans="1:11" x14ac:dyDescent="0.25">
      <c r="A13623" s="1">
        <v>44013</v>
      </c>
      <c r="B13623" t="s">
        <v>2</v>
      </c>
      <c r="C13623">
        <v>1076.3900000000001</v>
      </c>
      <c r="D13623">
        <v>555.04999999999995</v>
      </c>
      <c r="E13623">
        <v>521.34</v>
      </c>
      <c r="F13623">
        <v>597.04999999999995</v>
      </c>
      <c r="G13623">
        <v>441.9</v>
      </c>
      <c r="H13623">
        <v>1005.28</v>
      </c>
      <c r="I13623">
        <v>0.23</v>
      </c>
      <c r="J13623">
        <v>2.4</v>
      </c>
      <c r="K13623">
        <v>3.92</v>
      </c>
    </row>
    <row r="13624" spans="1:11" x14ac:dyDescent="0.25">
      <c r="A13624" s="1">
        <v>44013</v>
      </c>
      <c r="B13624" t="s">
        <v>147</v>
      </c>
      <c r="C13624">
        <v>1330.97</v>
      </c>
      <c r="D13624">
        <v>632.26</v>
      </c>
      <c r="E13624">
        <v>698.71</v>
      </c>
      <c r="F13624">
        <v>606.54999999999995</v>
      </c>
      <c r="G13624">
        <v>445.62</v>
      </c>
      <c r="H13624">
        <v>955.4</v>
      </c>
      <c r="I13624">
        <v>0.56999999999999995</v>
      </c>
      <c r="J13624">
        <v>3.26</v>
      </c>
      <c r="K13624">
        <v>5.83</v>
      </c>
    </row>
    <row r="13625" spans="1:11" x14ac:dyDescent="0.25">
      <c r="A13625" s="1">
        <v>44013</v>
      </c>
      <c r="B13625" t="s">
        <v>148</v>
      </c>
      <c r="C13625">
        <v>1269.8</v>
      </c>
      <c r="D13625">
        <v>625.07000000000005</v>
      </c>
      <c r="E13625">
        <v>644.73</v>
      </c>
      <c r="F13625">
        <v>573.58000000000004</v>
      </c>
      <c r="G13625">
        <v>459.83</v>
      </c>
      <c r="H13625">
        <v>815.97</v>
      </c>
      <c r="I13625">
        <v>1.05</v>
      </c>
      <c r="J13625">
        <v>1.76</v>
      </c>
      <c r="K13625">
        <v>1.86</v>
      </c>
    </row>
    <row r="13626" spans="1:11" x14ac:dyDescent="0.25">
      <c r="A13626" s="1">
        <v>44013</v>
      </c>
      <c r="B13626" t="s">
        <v>149</v>
      </c>
      <c r="C13626">
        <v>1196.48</v>
      </c>
      <c r="D13626">
        <v>571.03</v>
      </c>
      <c r="E13626">
        <v>625.45000000000005</v>
      </c>
      <c r="F13626">
        <v>572.13</v>
      </c>
      <c r="G13626">
        <v>446.67</v>
      </c>
      <c r="H13626">
        <v>833.41</v>
      </c>
      <c r="I13626">
        <v>7.0000000000000007E-2</v>
      </c>
      <c r="J13626">
        <v>0.51</v>
      </c>
      <c r="K13626">
        <v>1.1100000000000001</v>
      </c>
    </row>
    <row r="13627" spans="1:11" x14ac:dyDescent="0.25">
      <c r="A13627" s="1">
        <v>44013</v>
      </c>
      <c r="B13627" t="s">
        <v>150</v>
      </c>
      <c r="C13627">
        <v>1340.3</v>
      </c>
      <c r="D13627">
        <v>645.87</v>
      </c>
      <c r="E13627">
        <v>694.43</v>
      </c>
      <c r="F13627">
        <v>725.97</v>
      </c>
      <c r="G13627">
        <v>536.1</v>
      </c>
      <c r="H13627">
        <v>1155.21</v>
      </c>
      <c r="I13627">
        <v>0.28000000000000003</v>
      </c>
      <c r="J13627">
        <v>0.69</v>
      </c>
      <c r="K13627">
        <v>4.12</v>
      </c>
    </row>
    <row r="13628" spans="1:11" x14ac:dyDescent="0.25">
      <c r="A13628" s="1">
        <v>44013</v>
      </c>
      <c r="B13628" t="s">
        <v>151</v>
      </c>
      <c r="C13628">
        <v>1188.71</v>
      </c>
      <c r="D13628">
        <v>654.79</v>
      </c>
      <c r="E13628">
        <v>533.91999999999996</v>
      </c>
      <c r="F13628">
        <v>539.51</v>
      </c>
      <c r="G13628">
        <v>422.96</v>
      </c>
      <c r="H13628">
        <v>864.49</v>
      </c>
      <c r="I13628">
        <v>0.2</v>
      </c>
      <c r="J13628">
        <v>1.39</v>
      </c>
      <c r="K13628">
        <v>4.8499999999999996</v>
      </c>
    </row>
    <row r="13629" spans="1:11" x14ac:dyDescent="0.25">
      <c r="A13629" s="1">
        <v>44013</v>
      </c>
      <c r="B13629" t="s">
        <v>152</v>
      </c>
      <c r="C13629">
        <v>1128.98</v>
      </c>
      <c r="D13629">
        <v>610.51</v>
      </c>
      <c r="E13629">
        <v>518.47</v>
      </c>
      <c r="F13629">
        <v>530.97</v>
      </c>
      <c r="G13629">
        <v>422.55</v>
      </c>
      <c r="H13629">
        <v>797.86</v>
      </c>
      <c r="I13629">
        <v>0.13</v>
      </c>
      <c r="J13629">
        <v>1</v>
      </c>
      <c r="K13629">
        <v>3.65</v>
      </c>
    </row>
    <row r="13630" spans="1:11" x14ac:dyDescent="0.25">
      <c r="A13630" s="1">
        <v>44013</v>
      </c>
      <c r="B13630" t="s">
        <v>153</v>
      </c>
      <c r="C13630">
        <v>1175.1300000000001</v>
      </c>
      <c r="D13630">
        <v>659.67</v>
      </c>
      <c r="E13630">
        <v>515.46</v>
      </c>
      <c r="F13630">
        <v>670.4</v>
      </c>
      <c r="G13630">
        <v>576.86</v>
      </c>
      <c r="H13630">
        <v>883.55</v>
      </c>
      <c r="I13630">
        <v>0.28000000000000003</v>
      </c>
      <c r="J13630">
        <v>2.41</v>
      </c>
      <c r="K13630">
        <v>3.6</v>
      </c>
    </row>
    <row r="13631" spans="1:11" x14ac:dyDescent="0.25">
      <c r="A13631" s="1">
        <v>44013</v>
      </c>
      <c r="B13631" t="s">
        <v>154</v>
      </c>
      <c r="C13631">
        <v>1170.8399999999999</v>
      </c>
      <c r="D13631">
        <v>654.04</v>
      </c>
      <c r="E13631">
        <v>516.79999999999995</v>
      </c>
      <c r="F13631">
        <v>618.45000000000005</v>
      </c>
      <c r="G13631">
        <v>505.93</v>
      </c>
      <c r="H13631">
        <v>938.82</v>
      </c>
      <c r="I13631">
        <v>0.3</v>
      </c>
      <c r="J13631">
        <v>0.87</v>
      </c>
      <c r="K13631">
        <v>5.72</v>
      </c>
    </row>
    <row r="13632" spans="1:11" x14ac:dyDescent="0.25">
      <c r="A13632" s="1">
        <v>44013</v>
      </c>
      <c r="B13632" t="s">
        <v>155</v>
      </c>
      <c r="C13632">
        <v>1232.82</v>
      </c>
      <c r="D13632">
        <v>691.96</v>
      </c>
      <c r="E13632">
        <v>540.86</v>
      </c>
      <c r="F13632">
        <v>544.47</v>
      </c>
      <c r="G13632">
        <v>458.78</v>
      </c>
      <c r="H13632">
        <v>759.52</v>
      </c>
      <c r="I13632">
        <v>0.16</v>
      </c>
      <c r="J13632">
        <v>0.2</v>
      </c>
      <c r="K13632">
        <v>2.27</v>
      </c>
    </row>
    <row r="13633" spans="1:11" x14ac:dyDescent="0.25">
      <c r="A13633" s="1">
        <v>44044</v>
      </c>
      <c r="B13633" t="s">
        <v>1</v>
      </c>
      <c r="C13633">
        <v>1191.8399999999999</v>
      </c>
      <c r="D13633">
        <v>629.52</v>
      </c>
      <c r="E13633">
        <v>562.32000000000005</v>
      </c>
      <c r="F13633">
        <v>596.55999999999995</v>
      </c>
      <c r="G13633">
        <v>476.87</v>
      </c>
      <c r="H13633">
        <v>887.31</v>
      </c>
      <c r="I13633">
        <v>0.88</v>
      </c>
      <c r="J13633">
        <v>2.86</v>
      </c>
      <c r="K13633">
        <v>3.78</v>
      </c>
    </row>
    <row r="13634" spans="1:11" x14ac:dyDescent="0.25">
      <c r="A13634" s="1">
        <v>44044</v>
      </c>
      <c r="B13634" t="s">
        <v>126</v>
      </c>
      <c r="C13634">
        <v>1199.4000000000001</v>
      </c>
      <c r="D13634">
        <v>679.13</v>
      </c>
      <c r="E13634">
        <v>520.27</v>
      </c>
      <c r="F13634">
        <v>597.66999999999996</v>
      </c>
      <c r="G13634">
        <v>501.88</v>
      </c>
      <c r="H13634">
        <v>838.72</v>
      </c>
      <c r="I13634">
        <v>0.89</v>
      </c>
      <c r="J13634">
        <v>2.57</v>
      </c>
      <c r="K13634">
        <v>4.5</v>
      </c>
    </row>
    <row r="13635" spans="1:11" x14ac:dyDescent="0.25">
      <c r="A13635" s="1">
        <v>44044</v>
      </c>
      <c r="B13635" t="s">
        <v>127</v>
      </c>
      <c r="C13635">
        <v>1109.75</v>
      </c>
      <c r="D13635">
        <v>611.24</v>
      </c>
      <c r="E13635">
        <v>498.51</v>
      </c>
      <c r="F13635">
        <v>599.46</v>
      </c>
      <c r="G13635">
        <v>471.63</v>
      </c>
      <c r="H13635">
        <v>964.08</v>
      </c>
      <c r="I13635">
        <v>1.17</v>
      </c>
      <c r="J13635">
        <v>3.94</v>
      </c>
      <c r="K13635">
        <v>4.28</v>
      </c>
    </row>
    <row r="13636" spans="1:11" x14ac:dyDescent="0.25">
      <c r="A13636" s="1">
        <v>44044</v>
      </c>
      <c r="B13636" t="s">
        <v>113</v>
      </c>
      <c r="C13636">
        <v>1241.92</v>
      </c>
      <c r="D13636">
        <v>625.70000000000005</v>
      </c>
      <c r="E13636">
        <v>616.22</v>
      </c>
      <c r="F13636">
        <v>594.70000000000005</v>
      </c>
      <c r="G13636">
        <v>474.84</v>
      </c>
      <c r="H13636">
        <v>860.26</v>
      </c>
      <c r="I13636">
        <v>0.72</v>
      </c>
      <c r="J13636">
        <v>2.74</v>
      </c>
      <c r="K13636">
        <v>3.8</v>
      </c>
    </row>
    <row r="13637" spans="1:11" x14ac:dyDescent="0.25">
      <c r="A13637" s="1">
        <v>44044</v>
      </c>
      <c r="B13637" t="s">
        <v>128</v>
      </c>
      <c r="C13637">
        <v>1241.81</v>
      </c>
      <c r="D13637">
        <v>623.24</v>
      </c>
      <c r="E13637">
        <v>618.57000000000005</v>
      </c>
      <c r="F13637">
        <v>593.88</v>
      </c>
      <c r="G13637">
        <v>462.68</v>
      </c>
      <c r="H13637">
        <v>904.71</v>
      </c>
      <c r="I13637">
        <v>0.76</v>
      </c>
      <c r="J13637">
        <v>1.57</v>
      </c>
      <c r="K13637">
        <v>2.2000000000000002</v>
      </c>
    </row>
    <row r="13638" spans="1:11" x14ac:dyDescent="0.25">
      <c r="A13638" s="1">
        <v>44044</v>
      </c>
      <c r="B13638" t="s">
        <v>129</v>
      </c>
      <c r="C13638">
        <v>1189.95</v>
      </c>
      <c r="D13638">
        <v>667.53</v>
      </c>
      <c r="E13638">
        <v>522.41999999999996</v>
      </c>
      <c r="F13638">
        <v>607.47</v>
      </c>
      <c r="G13638">
        <v>508.58</v>
      </c>
      <c r="H13638">
        <v>862.47</v>
      </c>
      <c r="I13638">
        <v>0.87</v>
      </c>
      <c r="J13638">
        <v>2.08</v>
      </c>
      <c r="K13638">
        <v>3.57</v>
      </c>
    </row>
    <row r="13639" spans="1:11" x14ac:dyDescent="0.25">
      <c r="A13639" s="1">
        <v>44044</v>
      </c>
      <c r="B13639" t="s">
        <v>130</v>
      </c>
      <c r="C13639">
        <v>1249.9000000000001</v>
      </c>
      <c r="D13639">
        <v>701.12</v>
      </c>
      <c r="E13639">
        <v>548.78</v>
      </c>
      <c r="F13639">
        <v>696.92</v>
      </c>
      <c r="G13639">
        <v>533.74</v>
      </c>
      <c r="H13639">
        <v>1253.9000000000001</v>
      </c>
      <c r="I13639">
        <v>0.22</v>
      </c>
      <c r="J13639">
        <v>2.31</v>
      </c>
      <c r="K13639">
        <v>2.68</v>
      </c>
    </row>
    <row r="13640" spans="1:11" x14ac:dyDescent="0.25">
      <c r="A13640" s="1">
        <v>44044</v>
      </c>
      <c r="B13640" t="s">
        <v>131</v>
      </c>
      <c r="C13640">
        <v>1321.75</v>
      </c>
      <c r="D13640">
        <v>749.77</v>
      </c>
      <c r="E13640">
        <v>571.98</v>
      </c>
      <c r="F13640">
        <v>701.61</v>
      </c>
      <c r="G13640">
        <v>544.65</v>
      </c>
      <c r="H13640">
        <v>1177.95</v>
      </c>
      <c r="I13640">
        <v>0.57999999999999996</v>
      </c>
      <c r="J13640">
        <v>2.65</v>
      </c>
      <c r="K13640">
        <v>3.95</v>
      </c>
    </row>
    <row r="13641" spans="1:11" x14ac:dyDescent="0.25">
      <c r="A13641" s="1">
        <v>44044</v>
      </c>
      <c r="B13641" t="s">
        <v>132</v>
      </c>
      <c r="C13641">
        <v>1177.75</v>
      </c>
      <c r="D13641">
        <v>666.02</v>
      </c>
      <c r="E13641">
        <v>511.73</v>
      </c>
      <c r="F13641">
        <v>576.69000000000005</v>
      </c>
      <c r="G13641">
        <v>491.75</v>
      </c>
      <c r="H13641">
        <v>771.71</v>
      </c>
      <c r="I13641">
        <v>1.69</v>
      </c>
      <c r="J13641">
        <v>2.85</v>
      </c>
      <c r="K13641">
        <v>6.85</v>
      </c>
    </row>
    <row r="13642" spans="1:11" x14ac:dyDescent="0.25">
      <c r="A13642" s="1">
        <v>44044</v>
      </c>
      <c r="B13642" t="s">
        <v>133</v>
      </c>
      <c r="C13642">
        <v>1240.03</v>
      </c>
      <c r="D13642">
        <v>643.63</v>
      </c>
      <c r="E13642">
        <v>596.4</v>
      </c>
      <c r="F13642">
        <v>514.99</v>
      </c>
      <c r="G13642">
        <v>423.64</v>
      </c>
      <c r="H13642">
        <v>728.65</v>
      </c>
      <c r="I13642">
        <v>0.47</v>
      </c>
      <c r="J13642">
        <v>1.28</v>
      </c>
      <c r="K13642">
        <v>2.85</v>
      </c>
    </row>
    <row r="13643" spans="1:11" x14ac:dyDescent="0.25">
      <c r="A13643" s="1">
        <v>44044</v>
      </c>
      <c r="B13643" t="s">
        <v>134</v>
      </c>
      <c r="C13643">
        <v>1173.5</v>
      </c>
      <c r="D13643">
        <v>670.54</v>
      </c>
      <c r="E13643">
        <v>502.96</v>
      </c>
      <c r="F13643">
        <v>562.57000000000005</v>
      </c>
      <c r="G13643">
        <v>499.15</v>
      </c>
      <c r="H13643">
        <v>699.68</v>
      </c>
      <c r="I13643">
        <v>0.64</v>
      </c>
      <c r="J13643">
        <v>1.61</v>
      </c>
      <c r="K13643">
        <v>3.27</v>
      </c>
    </row>
    <row r="13644" spans="1:11" x14ac:dyDescent="0.25">
      <c r="A13644" s="1">
        <v>44044</v>
      </c>
      <c r="B13644" t="s">
        <v>135</v>
      </c>
      <c r="C13644">
        <v>1210.92</v>
      </c>
      <c r="D13644">
        <v>692.13</v>
      </c>
      <c r="E13644">
        <v>518.79</v>
      </c>
      <c r="F13644">
        <v>588.15</v>
      </c>
      <c r="G13644">
        <v>476.51</v>
      </c>
      <c r="H13644">
        <v>898.43</v>
      </c>
      <c r="I13644">
        <v>0.83</v>
      </c>
      <c r="J13644">
        <v>6.95</v>
      </c>
      <c r="K13644">
        <v>8.51</v>
      </c>
    </row>
    <row r="13645" spans="1:11" x14ac:dyDescent="0.25">
      <c r="A13645" s="1">
        <v>44044</v>
      </c>
      <c r="B13645" t="s">
        <v>136</v>
      </c>
      <c r="C13645">
        <v>1224.18</v>
      </c>
      <c r="D13645">
        <v>693.68</v>
      </c>
      <c r="E13645">
        <v>530.5</v>
      </c>
      <c r="F13645">
        <v>643.55999999999995</v>
      </c>
      <c r="G13645">
        <v>542.74</v>
      </c>
      <c r="H13645">
        <v>952.99</v>
      </c>
      <c r="I13645">
        <v>1.1100000000000001</v>
      </c>
      <c r="J13645">
        <v>4.07</v>
      </c>
      <c r="K13645">
        <v>4.25</v>
      </c>
    </row>
    <row r="13646" spans="1:11" x14ac:dyDescent="0.25">
      <c r="A13646" s="1">
        <v>44044</v>
      </c>
      <c r="B13646" t="s">
        <v>137</v>
      </c>
      <c r="C13646">
        <v>1162.22</v>
      </c>
      <c r="D13646">
        <v>650.55999999999995</v>
      </c>
      <c r="E13646">
        <v>511.66</v>
      </c>
      <c r="F13646">
        <v>612.29</v>
      </c>
      <c r="G13646">
        <v>447.68</v>
      </c>
      <c r="H13646">
        <v>1266.8900000000001</v>
      </c>
      <c r="I13646">
        <v>0.92</v>
      </c>
      <c r="J13646">
        <v>4.21</v>
      </c>
      <c r="K13646">
        <v>4.8899999999999997</v>
      </c>
    </row>
    <row r="13647" spans="1:11" x14ac:dyDescent="0.25">
      <c r="A13647" s="1">
        <v>44044</v>
      </c>
      <c r="B13647" t="s">
        <v>138</v>
      </c>
      <c r="C13647">
        <v>1126.8399999999999</v>
      </c>
      <c r="D13647">
        <v>638.16999999999996</v>
      </c>
      <c r="E13647">
        <v>488.67</v>
      </c>
      <c r="F13647">
        <v>748.92</v>
      </c>
      <c r="G13647">
        <v>578.08000000000004</v>
      </c>
      <c r="H13647">
        <v>1287.1400000000001</v>
      </c>
      <c r="I13647">
        <v>1.02</v>
      </c>
      <c r="J13647">
        <v>2.2999999999999998</v>
      </c>
      <c r="K13647">
        <v>4.17</v>
      </c>
    </row>
    <row r="13648" spans="1:11" x14ac:dyDescent="0.25">
      <c r="A13648" s="1">
        <v>44044</v>
      </c>
      <c r="B13648" t="s">
        <v>139</v>
      </c>
      <c r="C13648">
        <v>1107.6400000000001</v>
      </c>
      <c r="D13648">
        <v>639.63</v>
      </c>
      <c r="E13648">
        <v>468.01</v>
      </c>
      <c r="F13648">
        <v>639.66999999999996</v>
      </c>
      <c r="G13648">
        <v>514.98</v>
      </c>
      <c r="H13648">
        <v>1060</v>
      </c>
      <c r="I13648">
        <v>1.5</v>
      </c>
      <c r="J13648">
        <v>3.88</v>
      </c>
      <c r="K13648">
        <v>5.26</v>
      </c>
    </row>
    <row r="13649" spans="1:11" x14ac:dyDescent="0.25">
      <c r="A13649" s="1">
        <v>44044</v>
      </c>
      <c r="B13649" t="s">
        <v>140</v>
      </c>
      <c r="C13649">
        <v>1070.55</v>
      </c>
      <c r="D13649">
        <v>605.14</v>
      </c>
      <c r="E13649">
        <v>465.41</v>
      </c>
      <c r="F13649">
        <v>539.6</v>
      </c>
      <c r="G13649">
        <v>427.41</v>
      </c>
      <c r="H13649">
        <v>866.02</v>
      </c>
      <c r="I13649">
        <v>1.01</v>
      </c>
      <c r="J13649">
        <v>2.88</v>
      </c>
      <c r="K13649">
        <v>3.48</v>
      </c>
    </row>
    <row r="13650" spans="1:11" x14ac:dyDescent="0.25">
      <c r="A13650" s="1">
        <v>44044</v>
      </c>
      <c r="B13650" t="s">
        <v>141</v>
      </c>
      <c r="C13650">
        <v>1155.01</v>
      </c>
      <c r="D13650">
        <v>627.42999999999995</v>
      </c>
      <c r="E13650">
        <v>527.58000000000004</v>
      </c>
      <c r="F13650">
        <v>638.82000000000005</v>
      </c>
      <c r="G13650">
        <v>498.94</v>
      </c>
      <c r="H13650">
        <v>1030.22</v>
      </c>
      <c r="I13650">
        <v>0.62</v>
      </c>
      <c r="J13650">
        <v>4.8499999999999996</v>
      </c>
      <c r="K13650">
        <v>5.42</v>
      </c>
    </row>
    <row r="13651" spans="1:11" x14ac:dyDescent="0.25">
      <c r="A13651" s="1">
        <v>44044</v>
      </c>
      <c r="B13651" t="s">
        <v>142</v>
      </c>
      <c r="C13651">
        <v>1068.26</v>
      </c>
      <c r="D13651">
        <v>581.61</v>
      </c>
      <c r="E13651">
        <v>486.65</v>
      </c>
      <c r="F13651">
        <v>571.15</v>
      </c>
      <c r="G13651">
        <v>433.62</v>
      </c>
      <c r="H13651">
        <v>972.1</v>
      </c>
      <c r="I13651">
        <v>1.17</v>
      </c>
      <c r="J13651">
        <v>3.15</v>
      </c>
      <c r="K13651">
        <v>2.73</v>
      </c>
    </row>
    <row r="13652" spans="1:11" x14ac:dyDescent="0.25">
      <c r="A13652" s="1">
        <v>44044</v>
      </c>
      <c r="B13652" t="s">
        <v>143</v>
      </c>
      <c r="C13652">
        <v>1076.8499999999999</v>
      </c>
      <c r="D13652">
        <v>603</v>
      </c>
      <c r="E13652">
        <v>473.85</v>
      </c>
      <c r="F13652">
        <v>538.07000000000005</v>
      </c>
      <c r="G13652">
        <v>446.46</v>
      </c>
      <c r="H13652">
        <v>756.35</v>
      </c>
      <c r="I13652">
        <v>1.05</v>
      </c>
      <c r="J13652">
        <v>3.11</v>
      </c>
      <c r="K13652">
        <v>3.11</v>
      </c>
    </row>
    <row r="13653" spans="1:11" x14ac:dyDescent="0.25">
      <c r="A13653" s="1">
        <v>44044</v>
      </c>
      <c r="B13653" t="s">
        <v>144</v>
      </c>
      <c r="C13653">
        <v>1022.51</v>
      </c>
      <c r="D13653">
        <v>564.63</v>
      </c>
      <c r="E13653">
        <v>457.88</v>
      </c>
      <c r="F13653">
        <v>543.33000000000004</v>
      </c>
      <c r="G13653">
        <v>421.62</v>
      </c>
      <c r="H13653">
        <v>921.23</v>
      </c>
      <c r="I13653">
        <v>1.54</v>
      </c>
      <c r="J13653">
        <v>3.5</v>
      </c>
      <c r="K13653">
        <v>3.5</v>
      </c>
    </row>
    <row r="13654" spans="1:11" x14ac:dyDescent="0.25">
      <c r="A13654" s="1">
        <v>44044</v>
      </c>
      <c r="B13654" t="s">
        <v>145</v>
      </c>
      <c r="C13654">
        <v>1118.3900000000001</v>
      </c>
      <c r="D13654">
        <v>591.48</v>
      </c>
      <c r="E13654">
        <v>526.91</v>
      </c>
      <c r="F13654">
        <v>592.02</v>
      </c>
      <c r="G13654">
        <v>477.9</v>
      </c>
      <c r="H13654">
        <v>861.26</v>
      </c>
      <c r="I13654">
        <v>1.28</v>
      </c>
      <c r="J13654">
        <v>4.75</v>
      </c>
      <c r="K13654">
        <v>4.49</v>
      </c>
    </row>
    <row r="13655" spans="1:11" x14ac:dyDescent="0.25">
      <c r="A13655" s="1">
        <v>44044</v>
      </c>
      <c r="B13655" t="s">
        <v>146</v>
      </c>
      <c r="C13655">
        <v>1136.92</v>
      </c>
      <c r="D13655">
        <v>608.91</v>
      </c>
      <c r="E13655">
        <v>528.01</v>
      </c>
      <c r="F13655">
        <v>625.71</v>
      </c>
      <c r="G13655">
        <v>511.29</v>
      </c>
      <c r="H13655">
        <v>908.56</v>
      </c>
      <c r="I13655">
        <v>0.8</v>
      </c>
      <c r="J13655">
        <v>2.27</v>
      </c>
      <c r="K13655">
        <v>4.09</v>
      </c>
    </row>
    <row r="13656" spans="1:11" x14ac:dyDescent="0.25">
      <c r="A13656" s="1">
        <v>44044</v>
      </c>
      <c r="B13656" t="s">
        <v>2</v>
      </c>
      <c r="C13656">
        <v>1090.6600000000001</v>
      </c>
      <c r="D13656">
        <v>569.32000000000005</v>
      </c>
      <c r="E13656">
        <v>521.34</v>
      </c>
      <c r="F13656">
        <v>604.99</v>
      </c>
      <c r="G13656">
        <v>453.26</v>
      </c>
      <c r="H13656">
        <v>1005.28</v>
      </c>
      <c r="I13656">
        <v>1.33</v>
      </c>
      <c r="J13656">
        <v>3.76</v>
      </c>
      <c r="K13656">
        <v>4.5199999999999996</v>
      </c>
    </row>
    <row r="13657" spans="1:11" x14ac:dyDescent="0.25">
      <c r="A13657" s="1">
        <v>44044</v>
      </c>
      <c r="B13657" t="s">
        <v>147</v>
      </c>
      <c r="C13657">
        <v>1338.78</v>
      </c>
      <c r="D13657">
        <v>639.78</v>
      </c>
      <c r="E13657">
        <v>699</v>
      </c>
      <c r="F13657">
        <v>610.13</v>
      </c>
      <c r="G13657">
        <v>450.93</v>
      </c>
      <c r="H13657">
        <v>955.78</v>
      </c>
      <c r="I13657">
        <v>0.59</v>
      </c>
      <c r="J13657">
        <v>3.87</v>
      </c>
      <c r="K13657">
        <v>6.36</v>
      </c>
    </row>
    <row r="13658" spans="1:11" x14ac:dyDescent="0.25">
      <c r="A13658" s="1">
        <v>44044</v>
      </c>
      <c r="B13658" t="s">
        <v>148</v>
      </c>
      <c r="C13658">
        <v>1278.48</v>
      </c>
      <c r="D13658">
        <v>634.67999999999995</v>
      </c>
      <c r="E13658">
        <v>643.79999999999995</v>
      </c>
      <c r="F13658">
        <v>577.48</v>
      </c>
      <c r="G13658">
        <v>466.91</v>
      </c>
      <c r="H13658">
        <v>814.83</v>
      </c>
      <c r="I13658">
        <v>0.68</v>
      </c>
      <c r="J13658">
        <v>2.4500000000000002</v>
      </c>
      <c r="K13658">
        <v>2.54</v>
      </c>
    </row>
    <row r="13659" spans="1:11" x14ac:dyDescent="0.25">
      <c r="A13659" s="1">
        <v>44044</v>
      </c>
      <c r="B13659" t="s">
        <v>149</v>
      </c>
      <c r="C13659">
        <v>1207.8900000000001</v>
      </c>
      <c r="D13659">
        <v>582.44000000000005</v>
      </c>
      <c r="E13659">
        <v>625.45000000000005</v>
      </c>
      <c r="F13659">
        <v>577.57000000000005</v>
      </c>
      <c r="G13659">
        <v>455.6</v>
      </c>
      <c r="H13659">
        <v>833.41</v>
      </c>
      <c r="I13659">
        <v>0.95</v>
      </c>
      <c r="J13659">
        <v>1.46</v>
      </c>
      <c r="K13659">
        <v>1.74</v>
      </c>
    </row>
    <row r="13660" spans="1:11" x14ac:dyDescent="0.25">
      <c r="A13660" s="1">
        <v>44044</v>
      </c>
      <c r="B13660" t="s">
        <v>150</v>
      </c>
      <c r="C13660">
        <v>1352.85</v>
      </c>
      <c r="D13660">
        <v>658.42</v>
      </c>
      <c r="E13660">
        <v>694.43</v>
      </c>
      <c r="F13660">
        <v>732.8</v>
      </c>
      <c r="G13660">
        <v>546.5</v>
      </c>
      <c r="H13660">
        <v>1155.21</v>
      </c>
      <c r="I13660">
        <v>0.94</v>
      </c>
      <c r="J13660">
        <v>1.64</v>
      </c>
      <c r="K13660">
        <v>2.44</v>
      </c>
    </row>
    <row r="13661" spans="1:11" x14ac:dyDescent="0.25">
      <c r="A13661" s="1">
        <v>44044</v>
      </c>
      <c r="B13661" t="s">
        <v>151</v>
      </c>
      <c r="C13661">
        <v>1191.74</v>
      </c>
      <c r="D13661">
        <v>657.82</v>
      </c>
      <c r="E13661">
        <v>533.91999999999996</v>
      </c>
      <c r="F13661">
        <v>540.86</v>
      </c>
      <c r="G13661">
        <v>424.9</v>
      </c>
      <c r="H13661">
        <v>864.49</v>
      </c>
      <c r="I13661">
        <v>0.25</v>
      </c>
      <c r="J13661">
        <v>1.64</v>
      </c>
      <c r="K13661">
        <v>2.68</v>
      </c>
    </row>
    <row r="13662" spans="1:11" x14ac:dyDescent="0.25">
      <c r="A13662" s="1">
        <v>44044</v>
      </c>
      <c r="B13662" t="s">
        <v>152</v>
      </c>
      <c r="C13662">
        <v>1140.7</v>
      </c>
      <c r="D13662">
        <v>623.47</v>
      </c>
      <c r="E13662">
        <v>517.23</v>
      </c>
      <c r="F13662">
        <v>536.49</v>
      </c>
      <c r="G13662">
        <v>431.5</v>
      </c>
      <c r="H13662">
        <v>795.94</v>
      </c>
      <c r="I13662">
        <v>1.04</v>
      </c>
      <c r="J13662">
        <v>2.0499999999999998</v>
      </c>
      <c r="K13662">
        <v>4.6100000000000003</v>
      </c>
    </row>
    <row r="13663" spans="1:11" x14ac:dyDescent="0.25">
      <c r="A13663" s="1">
        <v>44044</v>
      </c>
      <c r="B13663" t="s">
        <v>153</v>
      </c>
      <c r="C13663">
        <v>1184.6300000000001</v>
      </c>
      <c r="D13663">
        <v>667.46</v>
      </c>
      <c r="E13663">
        <v>517.16999999999996</v>
      </c>
      <c r="F13663">
        <v>675.83</v>
      </c>
      <c r="G13663">
        <v>583.66999999999996</v>
      </c>
      <c r="H13663">
        <v>886.46</v>
      </c>
      <c r="I13663">
        <v>0.81</v>
      </c>
      <c r="J13663">
        <v>3.24</v>
      </c>
      <c r="K13663">
        <v>3.88</v>
      </c>
    </row>
    <row r="13664" spans="1:11" x14ac:dyDescent="0.25">
      <c r="A13664" s="1">
        <v>44044</v>
      </c>
      <c r="B13664" t="s">
        <v>154</v>
      </c>
      <c r="C13664">
        <v>1180.24</v>
      </c>
      <c r="D13664">
        <v>663.44</v>
      </c>
      <c r="E13664">
        <v>516.79999999999995</v>
      </c>
      <c r="F13664">
        <v>623.39</v>
      </c>
      <c r="G13664">
        <v>513.22</v>
      </c>
      <c r="H13664">
        <v>938.82</v>
      </c>
      <c r="I13664">
        <v>0.8</v>
      </c>
      <c r="J13664">
        <v>1.68</v>
      </c>
      <c r="K13664">
        <v>4.26</v>
      </c>
    </row>
    <row r="13665" spans="1:11" x14ac:dyDescent="0.25">
      <c r="A13665" s="1">
        <v>44044</v>
      </c>
      <c r="B13665" t="s">
        <v>155</v>
      </c>
      <c r="C13665">
        <v>1244.4000000000001</v>
      </c>
      <c r="D13665">
        <v>703.54</v>
      </c>
      <c r="E13665">
        <v>540.86</v>
      </c>
      <c r="F13665">
        <v>549.59</v>
      </c>
      <c r="G13665">
        <v>466.45</v>
      </c>
      <c r="H13665">
        <v>759.52</v>
      </c>
      <c r="I13665">
        <v>0.94</v>
      </c>
      <c r="J13665">
        <v>1.1399999999999999</v>
      </c>
      <c r="K13665">
        <v>1.66</v>
      </c>
    </row>
    <row r="13666" spans="1:11" x14ac:dyDescent="0.25">
      <c r="A13666" s="1">
        <v>44075</v>
      </c>
      <c r="B13666" t="s">
        <v>1</v>
      </c>
      <c r="C13666">
        <v>1209.02</v>
      </c>
      <c r="D13666">
        <v>645.55999999999995</v>
      </c>
      <c r="E13666">
        <v>563.46</v>
      </c>
      <c r="F13666">
        <v>605.15</v>
      </c>
      <c r="G13666">
        <v>489.03</v>
      </c>
      <c r="H13666">
        <v>889.08</v>
      </c>
      <c r="I13666">
        <v>1.44</v>
      </c>
      <c r="J13666">
        <v>4.34</v>
      </c>
      <c r="K13666">
        <v>4.8899999999999997</v>
      </c>
    </row>
    <row r="13667" spans="1:11" x14ac:dyDescent="0.25">
      <c r="A13667" s="1">
        <v>44075</v>
      </c>
      <c r="B13667" t="s">
        <v>126</v>
      </c>
      <c r="C13667">
        <v>1221.08</v>
      </c>
      <c r="D13667">
        <v>694.48</v>
      </c>
      <c r="E13667">
        <v>526.6</v>
      </c>
      <c r="F13667">
        <v>608.48</v>
      </c>
      <c r="G13667">
        <v>513.22</v>
      </c>
      <c r="H13667">
        <v>848.95</v>
      </c>
      <c r="I13667">
        <v>1.81</v>
      </c>
      <c r="J13667">
        <v>4.42</v>
      </c>
      <c r="K13667">
        <v>5.53</v>
      </c>
    </row>
    <row r="13668" spans="1:11" x14ac:dyDescent="0.25">
      <c r="A13668" s="1">
        <v>44075</v>
      </c>
      <c r="B13668" t="s">
        <v>127</v>
      </c>
      <c r="C13668">
        <v>1127.78</v>
      </c>
      <c r="D13668">
        <v>629.26</v>
      </c>
      <c r="E13668">
        <v>498.52</v>
      </c>
      <c r="F13668">
        <v>609.17999999999995</v>
      </c>
      <c r="G13668">
        <v>485.55</v>
      </c>
      <c r="H13668">
        <v>964.08</v>
      </c>
      <c r="I13668">
        <v>1.62</v>
      </c>
      <c r="J13668">
        <v>5.63</v>
      </c>
      <c r="K13668">
        <v>5.93</v>
      </c>
    </row>
    <row r="13669" spans="1:11" x14ac:dyDescent="0.25">
      <c r="A13669" s="1">
        <v>44075</v>
      </c>
      <c r="B13669" t="s">
        <v>113</v>
      </c>
      <c r="C13669">
        <v>1258.43</v>
      </c>
      <c r="D13669">
        <v>642.21</v>
      </c>
      <c r="E13669">
        <v>616.22</v>
      </c>
      <c r="F13669">
        <v>602.61</v>
      </c>
      <c r="G13669">
        <v>487.37</v>
      </c>
      <c r="H13669">
        <v>860.26</v>
      </c>
      <c r="I13669">
        <v>1.33</v>
      </c>
      <c r="J13669">
        <v>4.1100000000000003</v>
      </c>
      <c r="K13669">
        <v>4.6100000000000003</v>
      </c>
    </row>
    <row r="13670" spans="1:11" x14ac:dyDescent="0.25">
      <c r="A13670" s="1">
        <v>44075</v>
      </c>
      <c r="B13670" t="s">
        <v>128</v>
      </c>
      <c r="C13670">
        <v>1255.02</v>
      </c>
      <c r="D13670">
        <v>636.45000000000005</v>
      </c>
      <c r="E13670">
        <v>618.57000000000005</v>
      </c>
      <c r="F13670">
        <v>600.17999999999995</v>
      </c>
      <c r="G13670">
        <v>472.49</v>
      </c>
      <c r="H13670">
        <v>904.71</v>
      </c>
      <c r="I13670">
        <v>1.06</v>
      </c>
      <c r="J13670">
        <v>2.65</v>
      </c>
      <c r="K13670">
        <v>3.07</v>
      </c>
    </row>
    <row r="13671" spans="1:11" x14ac:dyDescent="0.25">
      <c r="A13671" s="1">
        <v>44075</v>
      </c>
      <c r="B13671" t="s">
        <v>129</v>
      </c>
      <c r="C13671">
        <v>1208.0899999999999</v>
      </c>
      <c r="D13671">
        <v>679.47</v>
      </c>
      <c r="E13671">
        <v>528.62</v>
      </c>
      <c r="F13671">
        <v>616.71</v>
      </c>
      <c r="G13671">
        <v>517.67999999999995</v>
      </c>
      <c r="H13671">
        <v>872.73</v>
      </c>
      <c r="I13671">
        <v>1.52</v>
      </c>
      <c r="J13671">
        <v>3.63</v>
      </c>
      <c r="K13671">
        <v>4.68</v>
      </c>
    </row>
    <row r="13672" spans="1:11" x14ac:dyDescent="0.25">
      <c r="A13672" s="1">
        <v>44075</v>
      </c>
      <c r="B13672" t="s">
        <v>130</v>
      </c>
      <c r="C13672">
        <v>1261.08</v>
      </c>
      <c r="D13672">
        <v>713.99</v>
      </c>
      <c r="E13672">
        <v>547.09</v>
      </c>
      <c r="F13672">
        <v>703.12</v>
      </c>
      <c r="G13672">
        <v>543.51</v>
      </c>
      <c r="H13672">
        <v>1250.01</v>
      </c>
      <c r="I13672">
        <v>0.89</v>
      </c>
      <c r="J13672">
        <v>3.22</v>
      </c>
      <c r="K13672">
        <v>3.44</v>
      </c>
    </row>
    <row r="13673" spans="1:11" x14ac:dyDescent="0.25">
      <c r="A13673" s="1">
        <v>44075</v>
      </c>
      <c r="B13673" t="s">
        <v>131</v>
      </c>
      <c r="C13673">
        <v>1348.26</v>
      </c>
      <c r="D13673">
        <v>776.28</v>
      </c>
      <c r="E13673">
        <v>571.98</v>
      </c>
      <c r="F13673">
        <v>715.71</v>
      </c>
      <c r="G13673">
        <v>563.92999999999995</v>
      </c>
      <c r="H13673">
        <v>1177.95</v>
      </c>
      <c r="I13673">
        <v>2.0099999999999998</v>
      </c>
      <c r="J13673">
        <v>4.71</v>
      </c>
      <c r="K13673">
        <v>5.77</v>
      </c>
    </row>
    <row r="13674" spans="1:11" x14ac:dyDescent="0.25">
      <c r="A13674" s="1">
        <v>44075</v>
      </c>
      <c r="B13674" t="s">
        <v>132</v>
      </c>
      <c r="C13674">
        <v>1191.99</v>
      </c>
      <c r="D13674">
        <v>678.89</v>
      </c>
      <c r="E13674">
        <v>513.1</v>
      </c>
      <c r="F13674">
        <v>583.66999999999996</v>
      </c>
      <c r="G13674">
        <v>501.24</v>
      </c>
      <c r="H13674">
        <v>773.8</v>
      </c>
      <c r="I13674">
        <v>1.21</v>
      </c>
      <c r="J13674">
        <v>4.0999999999999996</v>
      </c>
      <c r="K13674">
        <v>4.4400000000000004</v>
      </c>
    </row>
    <row r="13675" spans="1:11" x14ac:dyDescent="0.25">
      <c r="A13675" s="1">
        <v>44075</v>
      </c>
      <c r="B13675" t="s">
        <v>133</v>
      </c>
      <c r="C13675">
        <v>1262.8499999999999</v>
      </c>
      <c r="D13675">
        <v>664.45</v>
      </c>
      <c r="E13675">
        <v>598.4</v>
      </c>
      <c r="F13675">
        <v>524.46</v>
      </c>
      <c r="G13675">
        <v>437.33</v>
      </c>
      <c r="H13675">
        <v>731.13</v>
      </c>
      <c r="I13675">
        <v>1.84</v>
      </c>
      <c r="J13675">
        <v>3.15</v>
      </c>
      <c r="K13675">
        <v>4.84</v>
      </c>
    </row>
    <row r="13676" spans="1:11" x14ac:dyDescent="0.25">
      <c r="A13676" s="1">
        <v>44075</v>
      </c>
      <c r="B13676" t="s">
        <v>134</v>
      </c>
      <c r="C13676">
        <v>1201.82</v>
      </c>
      <c r="D13676">
        <v>684.96</v>
      </c>
      <c r="E13676">
        <v>516.86</v>
      </c>
      <c r="F13676">
        <v>576.13</v>
      </c>
      <c r="G13676">
        <v>509.88</v>
      </c>
      <c r="H13676">
        <v>718.99</v>
      </c>
      <c r="I13676">
        <v>2.41</v>
      </c>
      <c r="J13676">
        <v>4.0599999999999996</v>
      </c>
      <c r="K13676">
        <v>5.83</v>
      </c>
    </row>
    <row r="13677" spans="1:11" x14ac:dyDescent="0.25">
      <c r="A13677" s="1">
        <v>44075</v>
      </c>
      <c r="B13677" t="s">
        <v>135</v>
      </c>
      <c r="C13677">
        <v>1222.67</v>
      </c>
      <c r="D13677">
        <v>703.88</v>
      </c>
      <c r="E13677">
        <v>518.79</v>
      </c>
      <c r="F13677">
        <v>593.86</v>
      </c>
      <c r="G13677">
        <v>484.61</v>
      </c>
      <c r="H13677">
        <v>898.43</v>
      </c>
      <c r="I13677">
        <v>0.97</v>
      </c>
      <c r="J13677">
        <v>7.99</v>
      </c>
      <c r="K13677">
        <v>9.69</v>
      </c>
    </row>
    <row r="13678" spans="1:11" x14ac:dyDescent="0.25">
      <c r="A13678" s="1">
        <v>44075</v>
      </c>
      <c r="B13678" t="s">
        <v>136</v>
      </c>
      <c r="C13678">
        <v>1245.05</v>
      </c>
      <c r="D13678">
        <v>714.55</v>
      </c>
      <c r="E13678">
        <v>530.5</v>
      </c>
      <c r="F13678">
        <v>654.5</v>
      </c>
      <c r="G13678">
        <v>559.08000000000004</v>
      </c>
      <c r="H13678">
        <v>952.99</v>
      </c>
      <c r="I13678">
        <v>1.7</v>
      </c>
      <c r="J13678">
        <v>5.84</v>
      </c>
      <c r="K13678">
        <v>5.72</v>
      </c>
    </row>
    <row r="13679" spans="1:11" x14ac:dyDescent="0.25">
      <c r="A13679" s="1">
        <v>44075</v>
      </c>
      <c r="B13679" t="s">
        <v>137</v>
      </c>
      <c r="C13679">
        <v>1175.74</v>
      </c>
      <c r="D13679">
        <v>664.08</v>
      </c>
      <c r="E13679">
        <v>511.66</v>
      </c>
      <c r="F13679">
        <v>619.39</v>
      </c>
      <c r="G13679">
        <v>456.99</v>
      </c>
      <c r="H13679">
        <v>1266.8900000000001</v>
      </c>
      <c r="I13679">
        <v>1.1599999999999999</v>
      </c>
      <c r="J13679">
        <v>5.42</v>
      </c>
      <c r="K13679">
        <v>6.08</v>
      </c>
    </row>
    <row r="13680" spans="1:11" x14ac:dyDescent="0.25">
      <c r="A13680" s="1">
        <v>44075</v>
      </c>
      <c r="B13680" t="s">
        <v>138</v>
      </c>
      <c r="C13680">
        <v>1153.71</v>
      </c>
      <c r="D13680">
        <v>664.88</v>
      </c>
      <c r="E13680">
        <v>488.83</v>
      </c>
      <c r="F13680">
        <v>766.74</v>
      </c>
      <c r="G13680">
        <v>602.24</v>
      </c>
      <c r="H13680">
        <v>1287.53</v>
      </c>
      <c r="I13680">
        <v>2.38</v>
      </c>
      <c r="J13680">
        <v>4.7300000000000004</v>
      </c>
      <c r="K13680">
        <v>6.49</v>
      </c>
    </row>
    <row r="13681" spans="1:11" x14ac:dyDescent="0.25">
      <c r="A13681" s="1">
        <v>44075</v>
      </c>
      <c r="B13681" t="s">
        <v>139</v>
      </c>
      <c r="C13681">
        <v>1116.54</v>
      </c>
      <c r="D13681">
        <v>648.52</v>
      </c>
      <c r="E13681">
        <v>468.02</v>
      </c>
      <c r="F13681">
        <v>644.79</v>
      </c>
      <c r="G13681">
        <v>522.13</v>
      </c>
      <c r="H13681">
        <v>1060</v>
      </c>
      <c r="I13681">
        <v>0.8</v>
      </c>
      <c r="J13681">
        <v>4.71</v>
      </c>
      <c r="K13681">
        <v>5.37</v>
      </c>
    </row>
    <row r="13682" spans="1:11" x14ac:dyDescent="0.25">
      <c r="A13682" s="1">
        <v>44075</v>
      </c>
      <c r="B13682" t="s">
        <v>140</v>
      </c>
      <c r="C13682">
        <v>1084.45</v>
      </c>
      <c r="D13682">
        <v>619.04999999999995</v>
      </c>
      <c r="E13682">
        <v>465.4</v>
      </c>
      <c r="F13682">
        <v>546.61</v>
      </c>
      <c r="G13682">
        <v>437.24</v>
      </c>
      <c r="H13682">
        <v>866.02</v>
      </c>
      <c r="I13682">
        <v>1.3</v>
      </c>
      <c r="J13682">
        <v>4.22</v>
      </c>
      <c r="K13682">
        <v>4.6500000000000004</v>
      </c>
    </row>
    <row r="13683" spans="1:11" x14ac:dyDescent="0.25">
      <c r="A13683" s="1">
        <v>44075</v>
      </c>
      <c r="B13683" t="s">
        <v>141</v>
      </c>
      <c r="C13683">
        <v>1174.1099999999999</v>
      </c>
      <c r="D13683">
        <v>646.53</v>
      </c>
      <c r="E13683">
        <v>527.58000000000004</v>
      </c>
      <c r="F13683">
        <v>649.36</v>
      </c>
      <c r="G13683">
        <v>514.11</v>
      </c>
      <c r="H13683">
        <v>1030.22</v>
      </c>
      <c r="I13683">
        <v>1.65</v>
      </c>
      <c r="J13683">
        <v>6.58</v>
      </c>
      <c r="K13683">
        <v>7.13</v>
      </c>
    </row>
    <row r="13684" spans="1:11" x14ac:dyDescent="0.25">
      <c r="A13684" s="1">
        <v>44075</v>
      </c>
      <c r="B13684" t="s">
        <v>142</v>
      </c>
      <c r="C13684">
        <v>1082.3</v>
      </c>
      <c r="D13684">
        <v>595.65</v>
      </c>
      <c r="E13684">
        <v>486.65</v>
      </c>
      <c r="F13684">
        <v>578.63</v>
      </c>
      <c r="G13684">
        <v>444.07</v>
      </c>
      <c r="H13684">
        <v>972.1</v>
      </c>
      <c r="I13684">
        <v>1.31</v>
      </c>
      <c r="J13684">
        <v>4.5</v>
      </c>
      <c r="K13684">
        <v>4.0599999999999996</v>
      </c>
    </row>
    <row r="13685" spans="1:11" x14ac:dyDescent="0.25">
      <c r="A13685" s="1">
        <v>44075</v>
      </c>
      <c r="B13685" t="s">
        <v>143</v>
      </c>
      <c r="C13685">
        <v>1090.51</v>
      </c>
      <c r="D13685">
        <v>616.66</v>
      </c>
      <c r="E13685">
        <v>473.85</v>
      </c>
      <c r="F13685">
        <v>544.91</v>
      </c>
      <c r="G13685">
        <v>456.59</v>
      </c>
      <c r="H13685">
        <v>756.35</v>
      </c>
      <c r="I13685">
        <v>1.27</v>
      </c>
      <c r="J13685">
        <v>4.42</v>
      </c>
      <c r="K13685">
        <v>4.9000000000000004</v>
      </c>
    </row>
    <row r="13686" spans="1:11" x14ac:dyDescent="0.25">
      <c r="A13686" s="1">
        <v>44075</v>
      </c>
      <c r="B13686" t="s">
        <v>144</v>
      </c>
      <c r="C13686">
        <v>1052.28</v>
      </c>
      <c r="D13686">
        <v>594.4</v>
      </c>
      <c r="E13686">
        <v>457.88</v>
      </c>
      <c r="F13686">
        <v>559.14</v>
      </c>
      <c r="G13686">
        <v>443.84</v>
      </c>
      <c r="H13686">
        <v>921.23</v>
      </c>
      <c r="I13686">
        <v>2.91</v>
      </c>
      <c r="J13686">
        <v>6.51</v>
      </c>
      <c r="K13686">
        <v>6.38</v>
      </c>
    </row>
    <row r="13687" spans="1:11" x14ac:dyDescent="0.25">
      <c r="A13687" s="1">
        <v>44075</v>
      </c>
      <c r="B13687" t="s">
        <v>145</v>
      </c>
      <c r="C13687">
        <v>1145.1500000000001</v>
      </c>
      <c r="D13687">
        <v>618.24</v>
      </c>
      <c r="E13687">
        <v>526.91</v>
      </c>
      <c r="F13687">
        <v>606.16999999999996</v>
      </c>
      <c r="G13687">
        <v>499.5</v>
      </c>
      <c r="H13687">
        <v>861.26</v>
      </c>
      <c r="I13687">
        <v>2.39</v>
      </c>
      <c r="J13687">
        <v>7.26</v>
      </c>
      <c r="K13687">
        <v>7.31</v>
      </c>
    </row>
    <row r="13688" spans="1:11" x14ac:dyDescent="0.25">
      <c r="A13688" s="1">
        <v>44075</v>
      </c>
      <c r="B13688" t="s">
        <v>146</v>
      </c>
      <c r="C13688">
        <v>1150.68</v>
      </c>
      <c r="D13688">
        <v>622.66999999999996</v>
      </c>
      <c r="E13688">
        <v>528.01</v>
      </c>
      <c r="F13688">
        <v>633.29</v>
      </c>
      <c r="G13688">
        <v>522.84</v>
      </c>
      <c r="H13688">
        <v>908.56</v>
      </c>
      <c r="I13688">
        <v>1.21</v>
      </c>
      <c r="J13688">
        <v>3.51</v>
      </c>
      <c r="K13688">
        <v>4.51</v>
      </c>
    </row>
    <row r="13689" spans="1:11" x14ac:dyDescent="0.25">
      <c r="A13689" s="1">
        <v>44075</v>
      </c>
      <c r="B13689" t="s">
        <v>2</v>
      </c>
      <c r="C13689">
        <v>1106.71</v>
      </c>
      <c r="D13689">
        <v>585.37</v>
      </c>
      <c r="E13689">
        <v>521.34</v>
      </c>
      <c r="F13689">
        <v>613.88</v>
      </c>
      <c r="G13689">
        <v>466.04</v>
      </c>
      <c r="H13689">
        <v>1005.28</v>
      </c>
      <c r="I13689">
        <v>1.47</v>
      </c>
      <c r="J13689">
        <v>5.28</v>
      </c>
      <c r="K13689">
        <v>5.44</v>
      </c>
    </row>
    <row r="13690" spans="1:11" x14ac:dyDescent="0.25">
      <c r="A13690" s="1">
        <v>44075</v>
      </c>
      <c r="B13690" t="s">
        <v>147</v>
      </c>
      <c r="C13690">
        <v>1344.23</v>
      </c>
      <c r="D13690">
        <v>645.23</v>
      </c>
      <c r="E13690">
        <v>699</v>
      </c>
      <c r="F13690">
        <v>612.63</v>
      </c>
      <c r="G13690">
        <v>454.76</v>
      </c>
      <c r="H13690">
        <v>955.78</v>
      </c>
      <c r="I13690">
        <v>0.41</v>
      </c>
      <c r="J13690">
        <v>4.3</v>
      </c>
      <c r="K13690">
        <v>5.03</v>
      </c>
    </row>
    <row r="13691" spans="1:11" x14ac:dyDescent="0.25">
      <c r="A13691" s="1">
        <v>44075</v>
      </c>
      <c r="B13691" t="s">
        <v>148</v>
      </c>
      <c r="C13691">
        <v>1301.05</v>
      </c>
      <c r="D13691">
        <v>657.25</v>
      </c>
      <c r="E13691">
        <v>643.79999999999995</v>
      </c>
      <c r="F13691">
        <v>587.70000000000005</v>
      </c>
      <c r="G13691">
        <v>483.53</v>
      </c>
      <c r="H13691">
        <v>814.83</v>
      </c>
      <c r="I13691">
        <v>1.77</v>
      </c>
      <c r="J13691">
        <v>4.26</v>
      </c>
      <c r="K13691">
        <v>4.4000000000000004</v>
      </c>
    </row>
    <row r="13692" spans="1:11" x14ac:dyDescent="0.25">
      <c r="A13692" s="1">
        <v>44075</v>
      </c>
      <c r="B13692" t="s">
        <v>149</v>
      </c>
      <c r="C13692">
        <v>1224.1400000000001</v>
      </c>
      <c r="D13692">
        <v>598.69000000000005</v>
      </c>
      <c r="E13692">
        <v>625.45000000000005</v>
      </c>
      <c r="F13692">
        <v>585.36</v>
      </c>
      <c r="G13692">
        <v>468.31</v>
      </c>
      <c r="H13692">
        <v>833.41</v>
      </c>
      <c r="I13692">
        <v>1.35</v>
      </c>
      <c r="J13692">
        <v>2.83</v>
      </c>
      <c r="K13692">
        <v>3.08</v>
      </c>
    </row>
    <row r="13693" spans="1:11" x14ac:dyDescent="0.25">
      <c r="A13693" s="1">
        <v>44075</v>
      </c>
      <c r="B13693" t="s">
        <v>150</v>
      </c>
      <c r="C13693">
        <v>1362.83</v>
      </c>
      <c r="D13693">
        <v>668.4</v>
      </c>
      <c r="E13693">
        <v>694.43</v>
      </c>
      <c r="F13693">
        <v>738.22</v>
      </c>
      <c r="G13693">
        <v>554.80999999999995</v>
      </c>
      <c r="H13693">
        <v>1155.21</v>
      </c>
      <c r="I13693">
        <v>0.74</v>
      </c>
      <c r="J13693">
        <v>2.39</v>
      </c>
      <c r="K13693">
        <v>2.95</v>
      </c>
    </row>
    <row r="13694" spans="1:11" x14ac:dyDescent="0.25">
      <c r="A13694" s="1">
        <v>44075</v>
      </c>
      <c r="B13694" t="s">
        <v>151</v>
      </c>
      <c r="C13694">
        <v>1202.96</v>
      </c>
      <c r="D13694">
        <v>669.04</v>
      </c>
      <c r="E13694">
        <v>533.91999999999996</v>
      </c>
      <c r="F13694">
        <v>545.94000000000005</v>
      </c>
      <c r="G13694">
        <v>432.13</v>
      </c>
      <c r="H13694">
        <v>864.49</v>
      </c>
      <c r="I13694">
        <v>0.94</v>
      </c>
      <c r="J13694">
        <v>2.6</v>
      </c>
      <c r="K13694">
        <v>3.14</v>
      </c>
    </row>
    <row r="13695" spans="1:11" x14ac:dyDescent="0.25">
      <c r="A13695" s="1">
        <v>44075</v>
      </c>
      <c r="B13695" t="s">
        <v>152</v>
      </c>
      <c r="C13695">
        <v>1154.72</v>
      </c>
      <c r="D13695">
        <v>637.49</v>
      </c>
      <c r="E13695">
        <v>517.23</v>
      </c>
      <c r="F13695">
        <v>543.09</v>
      </c>
      <c r="G13695">
        <v>441.21</v>
      </c>
      <c r="H13695">
        <v>795.94</v>
      </c>
      <c r="I13695">
        <v>1.23</v>
      </c>
      <c r="J13695">
        <v>3.31</v>
      </c>
      <c r="K13695">
        <v>4.0999999999999996</v>
      </c>
    </row>
    <row r="13696" spans="1:11" x14ac:dyDescent="0.25">
      <c r="A13696" s="1">
        <v>44075</v>
      </c>
      <c r="B13696" t="s">
        <v>153</v>
      </c>
      <c r="C13696">
        <v>1198.1300000000001</v>
      </c>
      <c r="D13696">
        <v>680.96</v>
      </c>
      <c r="E13696">
        <v>517.16999999999996</v>
      </c>
      <c r="F13696">
        <v>683.54</v>
      </c>
      <c r="G13696">
        <v>595.46</v>
      </c>
      <c r="H13696">
        <v>886.46</v>
      </c>
      <c r="I13696">
        <v>1.1399999999999999</v>
      </c>
      <c r="J13696">
        <v>4.41</v>
      </c>
      <c r="K13696">
        <v>4.9800000000000004</v>
      </c>
    </row>
    <row r="13697" spans="1:11" x14ac:dyDescent="0.25">
      <c r="A13697" s="1">
        <v>44075</v>
      </c>
      <c r="B13697" t="s">
        <v>154</v>
      </c>
      <c r="C13697">
        <v>1195.18</v>
      </c>
      <c r="D13697">
        <v>668.42</v>
      </c>
      <c r="E13697">
        <v>526.76</v>
      </c>
      <c r="F13697">
        <v>631.30999999999995</v>
      </c>
      <c r="G13697">
        <v>517.07000000000005</v>
      </c>
      <c r="H13697">
        <v>956.94</v>
      </c>
      <c r="I13697">
        <v>1.27</v>
      </c>
      <c r="J13697">
        <v>2.97</v>
      </c>
      <c r="K13697">
        <v>5.0999999999999996</v>
      </c>
    </row>
    <row r="13698" spans="1:11" x14ac:dyDescent="0.25">
      <c r="A13698" s="1">
        <v>44075</v>
      </c>
      <c r="B13698" t="s">
        <v>155</v>
      </c>
      <c r="C13698">
        <v>1276.05</v>
      </c>
      <c r="D13698">
        <v>721.69</v>
      </c>
      <c r="E13698">
        <v>554.36</v>
      </c>
      <c r="F13698">
        <v>563.54999999999995</v>
      </c>
      <c r="G13698">
        <v>478.48</v>
      </c>
      <c r="H13698">
        <v>778.51</v>
      </c>
      <c r="I13698">
        <v>2.54</v>
      </c>
      <c r="J13698">
        <v>3.71</v>
      </c>
      <c r="K13698">
        <v>4.12</v>
      </c>
    </row>
    <row r="13699" spans="1:11" x14ac:dyDescent="0.25">
      <c r="A13699" s="1">
        <v>44105</v>
      </c>
      <c r="B13699" t="s">
        <v>1</v>
      </c>
      <c r="C13699">
        <v>1229.72</v>
      </c>
      <c r="D13699">
        <v>666.03</v>
      </c>
      <c r="E13699">
        <v>563.69000000000005</v>
      </c>
      <c r="F13699">
        <v>615.5</v>
      </c>
      <c r="G13699">
        <v>504.53</v>
      </c>
      <c r="H13699">
        <v>889.44</v>
      </c>
      <c r="I13699">
        <v>1.71</v>
      </c>
      <c r="J13699">
        <v>6.13</v>
      </c>
      <c r="K13699">
        <v>6.48</v>
      </c>
    </row>
    <row r="13700" spans="1:11" x14ac:dyDescent="0.25">
      <c r="A13700" s="1">
        <v>44105</v>
      </c>
      <c r="B13700" t="s">
        <v>126</v>
      </c>
      <c r="C13700">
        <v>1243.8499999999999</v>
      </c>
      <c r="D13700">
        <v>717.29</v>
      </c>
      <c r="E13700">
        <v>526.55999999999995</v>
      </c>
      <c r="F13700">
        <v>619.79999999999995</v>
      </c>
      <c r="G13700">
        <v>530.04999999999995</v>
      </c>
      <c r="H13700">
        <v>848.86</v>
      </c>
      <c r="I13700">
        <v>1.86</v>
      </c>
      <c r="J13700">
        <v>6.36</v>
      </c>
      <c r="K13700">
        <v>6.46</v>
      </c>
    </row>
    <row r="13701" spans="1:11" x14ac:dyDescent="0.25">
      <c r="A13701" s="1">
        <v>44105</v>
      </c>
      <c r="B13701" t="s">
        <v>127</v>
      </c>
      <c r="C13701">
        <v>1151.1099999999999</v>
      </c>
      <c r="D13701">
        <v>653.47</v>
      </c>
      <c r="E13701">
        <v>497.64</v>
      </c>
      <c r="F13701">
        <v>621.79</v>
      </c>
      <c r="G13701">
        <v>504.24</v>
      </c>
      <c r="H13701">
        <v>962.34</v>
      </c>
      <c r="I13701">
        <v>2.0699999999999998</v>
      </c>
      <c r="J13701">
        <v>7.81</v>
      </c>
      <c r="K13701">
        <v>8.14</v>
      </c>
    </row>
    <row r="13702" spans="1:11" x14ac:dyDescent="0.25">
      <c r="A13702" s="1">
        <v>44105</v>
      </c>
      <c r="B13702" t="s">
        <v>113</v>
      </c>
      <c r="C13702">
        <v>1277.56</v>
      </c>
      <c r="D13702">
        <v>660.56</v>
      </c>
      <c r="E13702">
        <v>617</v>
      </c>
      <c r="F13702">
        <v>611.77</v>
      </c>
      <c r="G13702">
        <v>501.31</v>
      </c>
      <c r="H13702">
        <v>861.38</v>
      </c>
      <c r="I13702">
        <v>1.52</v>
      </c>
      <c r="J13702">
        <v>5.69</v>
      </c>
      <c r="K13702">
        <v>6.1</v>
      </c>
    </row>
    <row r="13703" spans="1:11" x14ac:dyDescent="0.25">
      <c r="A13703" s="1">
        <v>44105</v>
      </c>
      <c r="B13703" t="s">
        <v>128</v>
      </c>
      <c r="C13703">
        <v>1277.25</v>
      </c>
      <c r="D13703">
        <v>657.2</v>
      </c>
      <c r="E13703">
        <v>620.04999999999995</v>
      </c>
      <c r="F13703">
        <v>610.79999999999995</v>
      </c>
      <c r="G13703">
        <v>487.89</v>
      </c>
      <c r="H13703">
        <v>906.88</v>
      </c>
      <c r="I13703">
        <v>1.77</v>
      </c>
      <c r="J13703">
        <v>4.46</v>
      </c>
      <c r="K13703">
        <v>4.63</v>
      </c>
    </row>
    <row r="13704" spans="1:11" x14ac:dyDescent="0.25">
      <c r="A13704" s="1">
        <v>44105</v>
      </c>
      <c r="B13704" t="s">
        <v>129</v>
      </c>
      <c r="C13704">
        <v>1222.25</v>
      </c>
      <c r="D13704">
        <v>693.37</v>
      </c>
      <c r="E13704">
        <v>528.88</v>
      </c>
      <c r="F13704">
        <v>623.91999999999996</v>
      </c>
      <c r="G13704">
        <v>528.29</v>
      </c>
      <c r="H13704">
        <v>873.17</v>
      </c>
      <c r="I13704">
        <v>1.17</v>
      </c>
      <c r="J13704">
        <v>4.84</v>
      </c>
      <c r="K13704">
        <v>5.51</v>
      </c>
    </row>
    <row r="13705" spans="1:11" x14ac:dyDescent="0.25">
      <c r="A13705" s="1">
        <v>44105</v>
      </c>
      <c r="B13705" t="s">
        <v>130</v>
      </c>
      <c r="C13705">
        <v>1284.04</v>
      </c>
      <c r="D13705">
        <v>736.95</v>
      </c>
      <c r="E13705">
        <v>547.09</v>
      </c>
      <c r="F13705">
        <v>715.92</v>
      </c>
      <c r="G13705">
        <v>561.01</v>
      </c>
      <c r="H13705">
        <v>1250.01</v>
      </c>
      <c r="I13705">
        <v>1.82</v>
      </c>
      <c r="J13705">
        <v>5.0999999999999996</v>
      </c>
      <c r="K13705">
        <v>5.19</v>
      </c>
    </row>
    <row r="13706" spans="1:11" x14ac:dyDescent="0.25">
      <c r="A13706" s="1">
        <v>44105</v>
      </c>
      <c r="B13706" t="s">
        <v>131</v>
      </c>
      <c r="C13706">
        <v>1362.14</v>
      </c>
      <c r="D13706">
        <v>790.16</v>
      </c>
      <c r="E13706">
        <v>571.98</v>
      </c>
      <c r="F13706">
        <v>723.08</v>
      </c>
      <c r="G13706">
        <v>574.03</v>
      </c>
      <c r="H13706">
        <v>1177.95</v>
      </c>
      <c r="I13706">
        <v>1.03</v>
      </c>
      <c r="J13706">
        <v>5.79</v>
      </c>
      <c r="K13706">
        <v>6.74</v>
      </c>
    </row>
    <row r="13707" spans="1:11" x14ac:dyDescent="0.25">
      <c r="A13707" s="1">
        <v>44105</v>
      </c>
      <c r="B13707" t="s">
        <v>132</v>
      </c>
      <c r="C13707">
        <v>1224.58</v>
      </c>
      <c r="D13707">
        <v>711.59</v>
      </c>
      <c r="E13707">
        <v>512.99</v>
      </c>
      <c r="F13707">
        <v>599.61</v>
      </c>
      <c r="G13707">
        <v>525.4</v>
      </c>
      <c r="H13707">
        <v>773.64</v>
      </c>
      <c r="I13707">
        <v>2.73</v>
      </c>
      <c r="J13707">
        <v>6.94</v>
      </c>
      <c r="K13707">
        <v>7.02</v>
      </c>
    </row>
    <row r="13708" spans="1:11" x14ac:dyDescent="0.25">
      <c r="A13708" s="1">
        <v>44105</v>
      </c>
      <c r="B13708" t="s">
        <v>133</v>
      </c>
      <c r="C13708">
        <v>1275.97</v>
      </c>
      <c r="D13708">
        <v>677.83</v>
      </c>
      <c r="E13708">
        <v>598.14</v>
      </c>
      <c r="F13708">
        <v>529.91999999999996</v>
      </c>
      <c r="G13708">
        <v>446.12</v>
      </c>
      <c r="H13708">
        <v>730.83</v>
      </c>
      <c r="I13708">
        <v>1.04</v>
      </c>
      <c r="J13708">
        <v>4.22</v>
      </c>
      <c r="K13708">
        <v>4.5999999999999996</v>
      </c>
    </row>
    <row r="13709" spans="1:11" x14ac:dyDescent="0.25">
      <c r="A13709" s="1">
        <v>44105</v>
      </c>
      <c r="B13709" t="s">
        <v>134</v>
      </c>
      <c r="C13709">
        <v>1224.52</v>
      </c>
      <c r="D13709">
        <v>707.66</v>
      </c>
      <c r="E13709">
        <v>516.86</v>
      </c>
      <c r="F13709">
        <v>587.02</v>
      </c>
      <c r="G13709">
        <v>526.76</v>
      </c>
      <c r="H13709">
        <v>718.99</v>
      </c>
      <c r="I13709">
        <v>1.89</v>
      </c>
      <c r="J13709">
        <v>6.02</v>
      </c>
      <c r="K13709">
        <v>5.77</v>
      </c>
    </row>
    <row r="13710" spans="1:11" x14ac:dyDescent="0.25">
      <c r="A13710" s="1">
        <v>44105</v>
      </c>
      <c r="B13710" t="s">
        <v>135</v>
      </c>
      <c r="C13710">
        <v>1234.49</v>
      </c>
      <c r="D13710">
        <v>715.7</v>
      </c>
      <c r="E13710">
        <v>518.79</v>
      </c>
      <c r="F13710">
        <v>599.62</v>
      </c>
      <c r="G13710">
        <v>492.75</v>
      </c>
      <c r="H13710">
        <v>898.43</v>
      </c>
      <c r="I13710">
        <v>0.97</v>
      </c>
      <c r="J13710">
        <v>9.0399999999999991</v>
      </c>
      <c r="K13710">
        <v>10.08</v>
      </c>
    </row>
    <row r="13711" spans="1:11" x14ac:dyDescent="0.25">
      <c r="A13711" s="1">
        <v>44105</v>
      </c>
      <c r="B13711" t="s">
        <v>136</v>
      </c>
      <c r="C13711">
        <v>1260.94</v>
      </c>
      <c r="D13711">
        <v>730.44</v>
      </c>
      <c r="E13711">
        <v>530.5</v>
      </c>
      <c r="F13711">
        <v>662.88</v>
      </c>
      <c r="G13711">
        <v>571.49</v>
      </c>
      <c r="H13711">
        <v>952.99</v>
      </c>
      <c r="I13711">
        <v>1.28</v>
      </c>
      <c r="J13711">
        <v>7.2</v>
      </c>
      <c r="K13711">
        <v>7.59</v>
      </c>
    </row>
    <row r="13712" spans="1:11" x14ac:dyDescent="0.25">
      <c r="A13712" s="1">
        <v>44105</v>
      </c>
      <c r="B13712" t="s">
        <v>137</v>
      </c>
      <c r="C13712">
        <v>1185.43</v>
      </c>
      <c r="D13712">
        <v>673.77</v>
      </c>
      <c r="E13712">
        <v>511.66</v>
      </c>
      <c r="F13712">
        <v>624.47</v>
      </c>
      <c r="G13712">
        <v>463.66</v>
      </c>
      <c r="H13712">
        <v>1266.8900000000001</v>
      </c>
      <c r="I13712">
        <v>0.82</v>
      </c>
      <c r="J13712">
        <v>6.28</v>
      </c>
      <c r="K13712">
        <v>6.99</v>
      </c>
    </row>
    <row r="13713" spans="1:11" x14ac:dyDescent="0.25">
      <c r="A13713" s="1">
        <v>44105</v>
      </c>
      <c r="B13713" t="s">
        <v>138</v>
      </c>
      <c r="C13713">
        <v>1170.8800000000001</v>
      </c>
      <c r="D13713">
        <v>682.05</v>
      </c>
      <c r="E13713">
        <v>488.83</v>
      </c>
      <c r="F13713">
        <v>778.17</v>
      </c>
      <c r="G13713">
        <v>617.78</v>
      </c>
      <c r="H13713">
        <v>1287.53</v>
      </c>
      <c r="I13713">
        <v>1.49</v>
      </c>
      <c r="J13713">
        <v>6.29</v>
      </c>
      <c r="K13713">
        <v>7.5</v>
      </c>
    </row>
    <row r="13714" spans="1:11" x14ac:dyDescent="0.25">
      <c r="A13714" s="1">
        <v>44105</v>
      </c>
      <c r="B13714" t="s">
        <v>139</v>
      </c>
      <c r="C13714">
        <v>1129.47</v>
      </c>
      <c r="D13714">
        <v>662.83</v>
      </c>
      <c r="E13714">
        <v>466.64</v>
      </c>
      <c r="F13714">
        <v>652.27</v>
      </c>
      <c r="G13714">
        <v>533.66999999999996</v>
      </c>
      <c r="H13714">
        <v>1056.82</v>
      </c>
      <c r="I13714">
        <v>1.1599999999999999</v>
      </c>
      <c r="J13714">
        <v>5.93</v>
      </c>
      <c r="K13714">
        <v>6.75</v>
      </c>
    </row>
    <row r="13715" spans="1:11" x14ac:dyDescent="0.25">
      <c r="A13715" s="1">
        <v>44105</v>
      </c>
      <c r="B13715" t="s">
        <v>140</v>
      </c>
      <c r="C13715">
        <v>1096.8900000000001</v>
      </c>
      <c r="D13715">
        <v>631.49</v>
      </c>
      <c r="E13715">
        <v>465.4</v>
      </c>
      <c r="F13715">
        <v>552.9</v>
      </c>
      <c r="G13715">
        <v>446.03</v>
      </c>
      <c r="H13715">
        <v>866.02</v>
      </c>
      <c r="I13715">
        <v>1.1499999999999999</v>
      </c>
      <c r="J13715">
        <v>5.42</v>
      </c>
      <c r="K13715">
        <v>5.84</v>
      </c>
    </row>
    <row r="13716" spans="1:11" x14ac:dyDescent="0.25">
      <c r="A13716" s="1">
        <v>44105</v>
      </c>
      <c r="B13716" t="s">
        <v>141</v>
      </c>
      <c r="C13716">
        <v>1194.3699999999999</v>
      </c>
      <c r="D13716">
        <v>676.15</v>
      </c>
      <c r="E13716">
        <v>518.22</v>
      </c>
      <c r="F13716">
        <v>660.59</v>
      </c>
      <c r="G13716">
        <v>537.66</v>
      </c>
      <c r="H13716">
        <v>1011.98</v>
      </c>
      <c r="I13716">
        <v>1.73</v>
      </c>
      <c r="J13716">
        <v>8.43</v>
      </c>
      <c r="K13716">
        <v>8.92</v>
      </c>
    </row>
    <row r="13717" spans="1:11" x14ac:dyDescent="0.25">
      <c r="A13717" s="1">
        <v>44105</v>
      </c>
      <c r="B13717" t="s">
        <v>142</v>
      </c>
      <c r="C13717">
        <v>1113.77</v>
      </c>
      <c r="D13717">
        <v>627.12</v>
      </c>
      <c r="E13717">
        <v>486.65</v>
      </c>
      <c r="F13717">
        <v>595.47</v>
      </c>
      <c r="G13717">
        <v>467.51</v>
      </c>
      <c r="H13717">
        <v>972.1</v>
      </c>
      <c r="I13717">
        <v>2.91</v>
      </c>
      <c r="J13717">
        <v>7.54</v>
      </c>
      <c r="K13717">
        <v>7.27</v>
      </c>
    </row>
    <row r="13718" spans="1:11" x14ac:dyDescent="0.25">
      <c r="A13718" s="1">
        <v>44105</v>
      </c>
      <c r="B13718" t="s">
        <v>143</v>
      </c>
      <c r="C13718">
        <v>1117.28</v>
      </c>
      <c r="D13718">
        <v>643.42999999999995</v>
      </c>
      <c r="E13718">
        <v>473.85</v>
      </c>
      <c r="F13718">
        <v>558.26</v>
      </c>
      <c r="G13718">
        <v>476.41</v>
      </c>
      <c r="H13718">
        <v>756.35</v>
      </c>
      <c r="I13718">
        <v>2.4500000000000002</v>
      </c>
      <c r="J13718">
        <v>6.98</v>
      </c>
      <c r="K13718">
        <v>7.26</v>
      </c>
    </row>
    <row r="13719" spans="1:11" x14ac:dyDescent="0.25">
      <c r="A13719" s="1">
        <v>44105</v>
      </c>
      <c r="B13719" t="s">
        <v>144</v>
      </c>
      <c r="C13719">
        <v>1086.33</v>
      </c>
      <c r="D13719">
        <v>628.45000000000005</v>
      </c>
      <c r="E13719">
        <v>457.88</v>
      </c>
      <c r="F13719">
        <v>577.25</v>
      </c>
      <c r="G13719">
        <v>469.27</v>
      </c>
      <c r="H13719">
        <v>921.23</v>
      </c>
      <c r="I13719">
        <v>3.24</v>
      </c>
      <c r="J13719">
        <v>9.9600000000000009</v>
      </c>
      <c r="K13719">
        <v>10.23</v>
      </c>
    </row>
    <row r="13720" spans="1:11" x14ac:dyDescent="0.25">
      <c r="A13720" s="1">
        <v>44105</v>
      </c>
      <c r="B13720" t="s">
        <v>145</v>
      </c>
      <c r="C13720">
        <v>1178.73</v>
      </c>
      <c r="D13720">
        <v>651.82000000000005</v>
      </c>
      <c r="E13720">
        <v>526.91</v>
      </c>
      <c r="F13720">
        <v>623.92999999999995</v>
      </c>
      <c r="G13720">
        <v>526.63</v>
      </c>
      <c r="H13720">
        <v>861.26</v>
      </c>
      <c r="I13720">
        <v>2.93</v>
      </c>
      <c r="J13720">
        <v>10.4</v>
      </c>
      <c r="K13720">
        <v>10.39</v>
      </c>
    </row>
    <row r="13721" spans="1:11" x14ac:dyDescent="0.25">
      <c r="A13721" s="1">
        <v>44105</v>
      </c>
      <c r="B13721" t="s">
        <v>146</v>
      </c>
      <c r="C13721">
        <v>1173.21</v>
      </c>
      <c r="D13721">
        <v>643.26</v>
      </c>
      <c r="E13721">
        <v>529.95000000000005</v>
      </c>
      <c r="F13721">
        <v>645.70000000000005</v>
      </c>
      <c r="G13721">
        <v>540.15</v>
      </c>
      <c r="H13721">
        <v>911.92</v>
      </c>
      <c r="I13721">
        <v>1.96</v>
      </c>
      <c r="J13721">
        <v>5.54</v>
      </c>
      <c r="K13721">
        <v>6.51</v>
      </c>
    </row>
    <row r="13722" spans="1:11" x14ac:dyDescent="0.25">
      <c r="A13722" s="1">
        <v>44105</v>
      </c>
      <c r="B13722" t="s">
        <v>2</v>
      </c>
      <c r="C13722">
        <v>1131.3399999999999</v>
      </c>
      <c r="D13722">
        <v>611.55999999999995</v>
      </c>
      <c r="E13722">
        <v>519.78</v>
      </c>
      <c r="F13722">
        <v>627.57000000000005</v>
      </c>
      <c r="G13722">
        <v>486.87</v>
      </c>
      <c r="H13722">
        <v>1002.26</v>
      </c>
      <c r="I13722">
        <v>2.23</v>
      </c>
      <c r="J13722">
        <v>7.63</v>
      </c>
      <c r="K13722">
        <v>7.8</v>
      </c>
    </row>
    <row r="13723" spans="1:11" x14ac:dyDescent="0.25">
      <c r="A13723" s="1">
        <v>44105</v>
      </c>
      <c r="B13723" t="s">
        <v>147</v>
      </c>
      <c r="C13723">
        <v>1358.99</v>
      </c>
      <c r="D13723">
        <v>659.99</v>
      </c>
      <c r="E13723">
        <v>699</v>
      </c>
      <c r="F13723">
        <v>619.37</v>
      </c>
      <c r="G13723">
        <v>465.17</v>
      </c>
      <c r="H13723">
        <v>955.78</v>
      </c>
      <c r="I13723">
        <v>1.1000000000000001</v>
      </c>
      <c r="J13723">
        <v>5.44</v>
      </c>
      <c r="K13723">
        <v>5.67</v>
      </c>
    </row>
    <row r="13724" spans="1:11" x14ac:dyDescent="0.25">
      <c r="A13724" s="1">
        <v>44105</v>
      </c>
      <c r="B13724" t="s">
        <v>148</v>
      </c>
      <c r="C13724">
        <v>1319.44</v>
      </c>
      <c r="D13724">
        <v>675.06</v>
      </c>
      <c r="E13724">
        <v>644.38</v>
      </c>
      <c r="F13724">
        <v>595.99</v>
      </c>
      <c r="G13724">
        <v>496.64</v>
      </c>
      <c r="H13724">
        <v>815.56</v>
      </c>
      <c r="I13724">
        <v>1.41</v>
      </c>
      <c r="J13724">
        <v>5.73</v>
      </c>
      <c r="K13724">
        <v>5.94</v>
      </c>
    </row>
    <row r="13725" spans="1:11" x14ac:dyDescent="0.25">
      <c r="A13725" s="1">
        <v>44105</v>
      </c>
      <c r="B13725" t="s">
        <v>149</v>
      </c>
      <c r="C13725">
        <v>1241.55</v>
      </c>
      <c r="D13725">
        <v>616.1</v>
      </c>
      <c r="E13725">
        <v>625.45000000000005</v>
      </c>
      <c r="F13725">
        <v>593.67999999999995</v>
      </c>
      <c r="G13725">
        <v>481.94</v>
      </c>
      <c r="H13725">
        <v>833.41</v>
      </c>
      <c r="I13725">
        <v>1.42</v>
      </c>
      <c r="J13725">
        <v>4.29</v>
      </c>
      <c r="K13725">
        <v>4.46</v>
      </c>
    </row>
    <row r="13726" spans="1:11" x14ac:dyDescent="0.25">
      <c r="A13726" s="1">
        <v>44105</v>
      </c>
      <c r="B13726" t="s">
        <v>150</v>
      </c>
      <c r="C13726">
        <v>1399.13</v>
      </c>
      <c r="D13726">
        <v>699.1</v>
      </c>
      <c r="E13726">
        <v>700.03</v>
      </c>
      <c r="F13726">
        <v>757.86</v>
      </c>
      <c r="G13726">
        <v>580.27</v>
      </c>
      <c r="H13726">
        <v>1164.57</v>
      </c>
      <c r="I13726">
        <v>2.66</v>
      </c>
      <c r="J13726">
        <v>5.1100000000000003</v>
      </c>
      <c r="K13726">
        <v>5.52</v>
      </c>
    </row>
    <row r="13727" spans="1:11" x14ac:dyDescent="0.25">
      <c r="A13727" s="1">
        <v>44105</v>
      </c>
      <c r="B13727" t="s">
        <v>151</v>
      </c>
      <c r="C13727">
        <v>1219.73</v>
      </c>
      <c r="D13727">
        <v>685.81</v>
      </c>
      <c r="E13727">
        <v>533.91999999999996</v>
      </c>
      <c r="F13727">
        <v>553.53</v>
      </c>
      <c r="G13727">
        <v>442.97</v>
      </c>
      <c r="H13727">
        <v>864.49</v>
      </c>
      <c r="I13727">
        <v>1.39</v>
      </c>
      <c r="J13727">
        <v>4.0199999999999996</v>
      </c>
      <c r="K13727">
        <v>3.93</v>
      </c>
    </row>
    <row r="13728" spans="1:11" x14ac:dyDescent="0.25">
      <c r="A13728" s="1">
        <v>44105</v>
      </c>
      <c r="B13728" t="s">
        <v>152</v>
      </c>
      <c r="C13728">
        <v>1176.19</v>
      </c>
      <c r="D13728">
        <v>657.72</v>
      </c>
      <c r="E13728">
        <v>518.47</v>
      </c>
      <c r="F13728">
        <v>553.19000000000005</v>
      </c>
      <c r="G13728">
        <v>455.2</v>
      </c>
      <c r="H13728">
        <v>797.85</v>
      </c>
      <c r="I13728">
        <v>1.86</v>
      </c>
      <c r="J13728">
        <v>5.23</v>
      </c>
      <c r="K13728">
        <v>5.38</v>
      </c>
    </row>
    <row r="13729" spans="1:11" x14ac:dyDescent="0.25">
      <c r="A13729" s="1">
        <v>44105</v>
      </c>
      <c r="B13729" t="s">
        <v>153</v>
      </c>
      <c r="C13729">
        <v>1207.04</v>
      </c>
      <c r="D13729">
        <v>689.87</v>
      </c>
      <c r="E13729">
        <v>517.16999999999996</v>
      </c>
      <c r="F13729">
        <v>688.59</v>
      </c>
      <c r="G13729">
        <v>603.26</v>
      </c>
      <c r="H13729">
        <v>886.46</v>
      </c>
      <c r="I13729">
        <v>0.74</v>
      </c>
      <c r="J13729">
        <v>5.19</v>
      </c>
      <c r="K13729">
        <v>5.68</v>
      </c>
    </row>
    <row r="13730" spans="1:11" x14ac:dyDescent="0.25">
      <c r="A13730" s="1">
        <v>44105</v>
      </c>
      <c r="B13730" t="s">
        <v>154</v>
      </c>
      <c r="C13730">
        <v>1210.9000000000001</v>
      </c>
      <c r="D13730">
        <v>683.93</v>
      </c>
      <c r="E13730">
        <v>526.97</v>
      </c>
      <c r="F13730">
        <v>639.64</v>
      </c>
      <c r="G13730">
        <v>529.05999999999995</v>
      </c>
      <c r="H13730">
        <v>957.33</v>
      </c>
      <c r="I13730">
        <v>1.32</v>
      </c>
      <c r="J13730">
        <v>4.33</v>
      </c>
      <c r="K13730">
        <v>5.68</v>
      </c>
    </row>
    <row r="13731" spans="1:11" x14ac:dyDescent="0.25">
      <c r="A13731" s="1">
        <v>44105</v>
      </c>
      <c r="B13731" t="s">
        <v>155</v>
      </c>
      <c r="C13731">
        <v>1290.07</v>
      </c>
      <c r="D13731">
        <v>735.7</v>
      </c>
      <c r="E13731">
        <v>554.37</v>
      </c>
      <c r="F13731">
        <v>569.75</v>
      </c>
      <c r="G13731">
        <v>487.76</v>
      </c>
      <c r="H13731">
        <v>778.51</v>
      </c>
      <c r="I13731">
        <v>1.1000000000000001</v>
      </c>
      <c r="J13731">
        <v>4.8499999999999996</v>
      </c>
      <c r="K13731">
        <v>5.2</v>
      </c>
    </row>
    <row r="13732" spans="1:11" x14ac:dyDescent="0.25">
      <c r="A13732" s="1">
        <v>44136</v>
      </c>
      <c r="B13732" t="s">
        <v>1</v>
      </c>
      <c r="C13732">
        <v>1252.0999999999999</v>
      </c>
      <c r="D13732">
        <v>687.02</v>
      </c>
      <c r="E13732">
        <v>565.08000000000004</v>
      </c>
      <c r="F13732">
        <v>626.70000000000005</v>
      </c>
      <c r="G13732">
        <v>520.41999999999996</v>
      </c>
      <c r="H13732">
        <v>891.66</v>
      </c>
      <c r="I13732">
        <v>1.82</v>
      </c>
      <c r="J13732">
        <v>8.06</v>
      </c>
      <c r="K13732">
        <v>8.3000000000000007</v>
      </c>
    </row>
    <row r="13733" spans="1:11" x14ac:dyDescent="0.25">
      <c r="A13733" s="1">
        <v>44136</v>
      </c>
      <c r="B13733" t="s">
        <v>126</v>
      </c>
      <c r="C13733">
        <v>1267.48</v>
      </c>
      <c r="D13733">
        <v>740.06</v>
      </c>
      <c r="E13733">
        <v>527.41999999999996</v>
      </c>
      <c r="F13733">
        <v>631.58000000000004</v>
      </c>
      <c r="G13733">
        <v>546.85</v>
      </c>
      <c r="H13733">
        <v>850.22</v>
      </c>
      <c r="I13733">
        <v>1.9</v>
      </c>
      <c r="J13733">
        <v>8.39</v>
      </c>
      <c r="K13733">
        <v>8.57</v>
      </c>
    </row>
    <row r="13734" spans="1:11" x14ac:dyDescent="0.25">
      <c r="A13734" s="1">
        <v>44136</v>
      </c>
      <c r="B13734" t="s">
        <v>127</v>
      </c>
      <c r="C13734">
        <v>1173.31</v>
      </c>
      <c r="D13734">
        <v>674.17</v>
      </c>
      <c r="E13734">
        <v>499.14</v>
      </c>
      <c r="F13734">
        <v>633.79</v>
      </c>
      <c r="G13734">
        <v>520.22</v>
      </c>
      <c r="H13734">
        <v>965.23</v>
      </c>
      <c r="I13734">
        <v>1.93</v>
      </c>
      <c r="J13734">
        <v>9.89</v>
      </c>
      <c r="K13734">
        <v>10.11</v>
      </c>
    </row>
    <row r="13735" spans="1:11" x14ac:dyDescent="0.25">
      <c r="A13735" s="1">
        <v>44136</v>
      </c>
      <c r="B13735" t="s">
        <v>113</v>
      </c>
      <c r="C13735">
        <v>1297.9000000000001</v>
      </c>
      <c r="D13735">
        <v>680.94</v>
      </c>
      <c r="E13735">
        <v>616.96</v>
      </c>
      <c r="F13735">
        <v>621.5</v>
      </c>
      <c r="G13735">
        <v>516.79999999999995</v>
      </c>
      <c r="H13735">
        <v>861.29</v>
      </c>
      <c r="I13735">
        <v>1.59</v>
      </c>
      <c r="J13735">
        <v>7.37</v>
      </c>
      <c r="K13735">
        <v>7.7</v>
      </c>
    </row>
    <row r="13736" spans="1:11" x14ac:dyDescent="0.25">
      <c r="A13736" s="1">
        <v>44136</v>
      </c>
      <c r="B13736" t="s">
        <v>128</v>
      </c>
      <c r="C13736">
        <v>1305.7</v>
      </c>
      <c r="D13736">
        <v>682.51</v>
      </c>
      <c r="E13736">
        <v>623.19000000000005</v>
      </c>
      <c r="F13736">
        <v>624.41999999999996</v>
      </c>
      <c r="G13736">
        <v>506.68</v>
      </c>
      <c r="H13736">
        <v>911.51</v>
      </c>
      <c r="I13736">
        <v>2.23</v>
      </c>
      <c r="J13736">
        <v>6.79</v>
      </c>
      <c r="K13736">
        <v>6.81</v>
      </c>
    </row>
    <row r="13737" spans="1:11" x14ac:dyDescent="0.25">
      <c r="A13737" s="1">
        <v>44136</v>
      </c>
      <c r="B13737" t="s">
        <v>129</v>
      </c>
      <c r="C13737">
        <v>1244.1199999999999</v>
      </c>
      <c r="D13737">
        <v>710.34</v>
      </c>
      <c r="E13737">
        <v>533.78</v>
      </c>
      <c r="F13737">
        <v>635.09</v>
      </c>
      <c r="G13737">
        <v>541.24</v>
      </c>
      <c r="H13737">
        <v>881.29</v>
      </c>
      <c r="I13737">
        <v>1.79</v>
      </c>
      <c r="J13737">
        <v>6.72</v>
      </c>
      <c r="K13737">
        <v>6.92</v>
      </c>
    </row>
    <row r="13738" spans="1:11" x14ac:dyDescent="0.25">
      <c r="A13738" s="1">
        <v>44136</v>
      </c>
      <c r="B13738" t="s">
        <v>130</v>
      </c>
      <c r="C13738">
        <v>1311.02</v>
      </c>
      <c r="D13738">
        <v>750.22</v>
      </c>
      <c r="E13738">
        <v>560.79999999999995</v>
      </c>
      <c r="F13738">
        <v>730.95</v>
      </c>
      <c r="G13738">
        <v>571.11</v>
      </c>
      <c r="H13738">
        <v>1281.3900000000001</v>
      </c>
      <c r="I13738">
        <v>2.1</v>
      </c>
      <c r="J13738">
        <v>7.31</v>
      </c>
      <c r="K13738">
        <v>7.43</v>
      </c>
    </row>
    <row r="13739" spans="1:11" x14ac:dyDescent="0.25">
      <c r="A13739" s="1">
        <v>44136</v>
      </c>
      <c r="B13739" t="s">
        <v>131</v>
      </c>
      <c r="C13739">
        <v>1383.16</v>
      </c>
      <c r="D13739">
        <v>811.18</v>
      </c>
      <c r="E13739">
        <v>571.98</v>
      </c>
      <c r="F13739">
        <v>734.21</v>
      </c>
      <c r="G13739">
        <v>589.29</v>
      </c>
      <c r="H13739">
        <v>1177.95</v>
      </c>
      <c r="I13739">
        <v>1.54</v>
      </c>
      <c r="J13739">
        <v>7.42</v>
      </c>
      <c r="K13739">
        <v>8.0399999999999991</v>
      </c>
    </row>
    <row r="13740" spans="1:11" x14ac:dyDescent="0.25">
      <c r="A13740" s="1">
        <v>44136</v>
      </c>
      <c r="B13740" t="s">
        <v>132</v>
      </c>
      <c r="C13740">
        <v>1253.6199999999999</v>
      </c>
      <c r="D13740">
        <v>740.64</v>
      </c>
      <c r="E13740">
        <v>512.98</v>
      </c>
      <c r="F13740">
        <v>613.82000000000005</v>
      </c>
      <c r="G13740">
        <v>546.84</v>
      </c>
      <c r="H13740">
        <v>773.64</v>
      </c>
      <c r="I13740">
        <v>2.37</v>
      </c>
      <c r="J13740">
        <v>9.4700000000000006</v>
      </c>
      <c r="K13740">
        <v>9.8000000000000007</v>
      </c>
    </row>
    <row r="13741" spans="1:11" x14ac:dyDescent="0.25">
      <c r="A13741" s="1">
        <v>44136</v>
      </c>
      <c r="B13741" t="s">
        <v>133</v>
      </c>
      <c r="C13741">
        <v>1295.98</v>
      </c>
      <c r="D13741">
        <v>697.84</v>
      </c>
      <c r="E13741">
        <v>598.14</v>
      </c>
      <c r="F13741">
        <v>538.24</v>
      </c>
      <c r="G13741">
        <v>459.28</v>
      </c>
      <c r="H13741">
        <v>730.83</v>
      </c>
      <c r="I13741">
        <v>1.57</v>
      </c>
      <c r="J13741">
        <v>5.86</v>
      </c>
      <c r="K13741">
        <v>6.16</v>
      </c>
    </row>
    <row r="13742" spans="1:11" x14ac:dyDescent="0.25">
      <c r="A13742" s="1">
        <v>44136</v>
      </c>
      <c r="B13742" t="s">
        <v>134</v>
      </c>
      <c r="C13742">
        <v>1248.29</v>
      </c>
      <c r="D13742">
        <v>731.59</v>
      </c>
      <c r="E13742">
        <v>516.70000000000005</v>
      </c>
      <c r="F13742">
        <v>598.41</v>
      </c>
      <c r="G13742">
        <v>544.55999999999995</v>
      </c>
      <c r="H13742">
        <v>718.77</v>
      </c>
      <c r="I13742">
        <v>1.94</v>
      </c>
      <c r="J13742">
        <v>8.08</v>
      </c>
      <c r="K13742">
        <v>8.14</v>
      </c>
    </row>
    <row r="13743" spans="1:11" x14ac:dyDescent="0.25">
      <c r="A13743" s="1">
        <v>44136</v>
      </c>
      <c r="B13743" t="s">
        <v>135</v>
      </c>
      <c r="C13743">
        <v>1249.82</v>
      </c>
      <c r="D13743">
        <v>731.23</v>
      </c>
      <c r="E13743">
        <v>518.59</v>
      </c>
      <c r="F13743">
        <v>607.04999999999995</v>
      </c>
      <c r="G13743">
        <v>503.45</v>
      </c>
      <c r="H13743">
        <v>898.07</v>
      </c>
      <c r="I13743">
        <v>1.24</v>
      </c>
      <c r="J13743">
        <v>10.39</v>
      </c>
      <c r="K13743">
        <v>10.61</v>
      </c>
    </row>
    <row r="13744" spans="1:11" x14ac:dyDescent="0.25">
      <c r="A13744" s="1">
        <v>44136</v>
      </c>
      <c r="B13744" t="s">
        <v>136</v>
      </c>
      <c r="C13744">
        <v>1275.9100000000001</v>
      </c>
      <c r="D13744">
        <v>745.6</v>
      </c>
      <c r="E13744">
        <v>530.30999999999995</v>
      </c>
      <c r="F13744">
        <v>670.77</v>
      </c>
      <c r="G13744">
        <v>583.37</v>
      </c>
      <c r="H13744">
        <v>952.7</v>
      </c>
      <c r="I13744">
        <v>1.19</v>
      </c>
      <c r="J13744">
        <v>8.4700000000000006</v>
      </c>
      <c r="K13744">
        <v>8.5</v>
      </c>
    </row>
    <row r="13745" spans="1:11" x14ac:dyDescent="0.25">
      <c r="A13745" s="1">
        <v>44136</v>
      </c>
      <c r="B13745" t="s">
        <v>137</v>
      </c>
      <c r="C13745">
        <v>1192.07</v>
      </c>
      <c r="D13745">
        <v>680.58</v>
      </c>
      <c r="E13745">
        <v>511.49</v>
      </c>
      <c r="F13745">
        <v>627.97</v>
      </c>
      <c r="G13745">
        <v>468.35</v>
      </c>
      <c r="H13745">
        <v>1266.51</v>
      </c>
      <c r="I13745">
        <v>0.56000000000000005</v>
      </c>
      <c r="J13745">
        <v>6.87</v>
      </c>
      <c r="K13745">
        <v>6.96</v>
      </c>
    </row>
    <row r="13746" spans="1:11" x14ac:dyDescent="0.25">
      <c r="A13746" s="1">
        <v>44136</v>
      </c>
      <c r="B13746" t="s">
        <v>138</v>
      </c>
      <c r="C13746">
        <v>1192.07</v>
      </c>
      <c r="D13746">
        <v>703.39</v>
      </c>
      <c r="E13746">
        <v>488.68</v>
      </c>
      <c r="F13746">
        <v>792.25</v>
      </c>
      <c r="G13746">
        <v>637.12</v>
      </c>
      <c r="H13746">
        <v>1287.1400000000001</v>
      </c>
      <c r="I13746">
        <v>1.81</v>
      </c>
      <c r="J13746">
        <v>8.2200000000000006</v>
      </c>
      <c r="K13746">
        <v>9.42</v>
      </c>
    </row>
    <row r="13747" spans="1:11" x14ac:dyDescent="0.25">
      <c r="A13747" s="1">
        <v>44136</v>
      </c>
      <c r="B13747" t="s">
        <v>139</v>
      </c>
      <c r="C13747">
        <v>1150.22</v>
      </c>
      <c r="D13747">
        <v>673.51</v>
      </c>
      <c r="E13747">
        <v>476.71</v>
      </c>
      <c r="F13747">
        <v>664.27</v>
      </c>
      <c r="G13747">
        <v>542.26</v>
      </c>
      <c r="H13747">
        <v>1079.6500000000001</v>
      </c>
      <c r="I13747">
        <v>1.84</v>
      </c>
      <c r="J13747">
        <v>7.88</v>
      </c>
      <c r="K13747">
        <v>8.31</v>
      </c>
    </row>
    <row r="13748" spans="1:11" x14ac:dyDescent="0.25">
      <c r="A13748" s="1">
        <v>44136</v>
      </c>
      <c r="B13748" t="s">
        <v>140</v>
      </c>
      <c r="C13748">
        <v>1106.31</v>
      </c>
      <c r="D13748">
        <v>641.04999999999995</v>
      </c>
      <c r="E13748">
        <v>465.26</v>
      </c>
      <c r="F13748">
        <v>557.65</v>
      </c>
      <c r="G13748">
        <v>452.77</v>
      </c>
      <c r="H13748">
        <v>865.76</v>
      </c>
      <c r="I13748">
        <v>0.86</v>
      </c>
      <c r="J13748">
        <v>6.32</v>
      </c>
      <c r="K13748">
        <v>6.4</v>
      </c>
    </row>
    <row r="13749" spans="1:11" x14ac:dyDescent="0.25">
      <c r="A13749" s="1">
        <v>44136</v>
      </c>
      <c r="B13749" t="s">
        <v>141</v>
      </c>
      <c r="C13749">
        <v>1207.73</v>
      </c>
      <c r="D13749">
        <v>689.66</v>
      </c>
      <c r="E13749">
        <v>518.07000000000005</v>
      </c>
      <c r="F13749">
        <v>667.99</v>
      </c>
      <c r="G13749">
        <v>548.41</v>
      </c>
      <c r="H13749">
        <v>1011.68</v>
      </c>
      <c r="I13749">
        <v>1.1200000000000001</v>
      </c>
      <c r="J13749">
        <v>9.64</v>
      </c>
      <c r="K13749">
        <v>10</v>
      </c>
    </row>
    <row r="13750" spans="1:11" x14ac:dyDescent="0.25">
      <c r="A13750" s="1">
        <v>44136</v>
      </c>
      <c r="B13750" t="s">
        <v>142</v>
      </c>
      <c r="C13750">
        <v>1140.9000000000001</v>
      </c>
      <c r="D13750">
        <v>654.4</v>
      </c>
      <c r="E13750">
        <v>486.5</v>
      </c>
      <c r="F13750">
        <v>610</v>
      </c>
      <c r="G13750">
        <v>487.85</v>
      </c>
      <c r="H13750">
        <v>971.81</v>
      </c>
      <c r="I13750">
        <v>2.44</v>
      </c>
      <c r="J13750">
        <v>10.16</v>
      </c>
      <c r="K13750">
        <v>10.199999999999999</v>
      </c>
    </row>
    <row r="13751" spans="1:11" x14ac:dyDescent="0.25">
      <c r="A13751" s="1">
        <v>44136</v>
      </c>
      <c r="B13751" t="s">
        <v>143</v>
      </c>
      <c r="C13751">
        <v>1133.3800000000001</v>
      </c>
      <c r="D13751">
        <v>659.65</v>
      </c>
      <c r="E13751">
        <v>473.73</v>
      </c>
      <c r="F13751">
        <v>566.29999999999995</v>
      </c>
      <c r="G13751">
        <v>488.41</v>
      </c>
      <c r="H13751">
        <v>756.2</v>
      </c>
      <c r="I13751">
        <v>1.44</v>
      </c>
      <c r="J13751">
        <v>8.52</v>
      </c>
      <c r="K13751">
        <v>8.58</v>
      </c>
    </row>
    <row r="13752" spans="1:11" x14ac:dyDescent="0.25">
      <c r="A13752" s="1">
        <v>44136</v>
      </c>
      <c r="B13752" t="s">
        <v>144</v>
      </c>
      <c r="C13752">
        <v>1101.6199999999999</v>
      </c>
      <c r="D13752">
        <v>643.74</v>
      </c>
      <c r="E13752">
        <v>457.88</v>
      </c>
      <c r="F13752">
        <v>585.39</v>
      </c>
      <c r="G13752">
        <v>480.67</v>
      </c>
      <c r="H13752">
        <v>921.23</v>
      </c>
      <c r="I13752">
        <v>1.41</v>
      </c>
      <c r="J13752">
        <v>11.51</v>
      </c>
      <c r="K13752">
        <v>11.84</v>
      </c>
    </row>
    <row r="13753" spans="1:11" x14ac:dyDescent="0.25">
      <c r="A13753" s="1">
        <v>44136</v>
      </c>
      <c r="B13753" t="s">
        <v>145</v>
      </c>
      <c r="C13753">
        <v>1213.26</v>
      </c>
      <c r="D13753">
        <v>686.58</v>
      </c>
      <c r="E13753">
        <v>526.67999999999995</v>
      </c>
      <c r="F13753">
        <v>642.21</v>
      </c>
      <c r="G13753">
        <v>554.70000000000005</v>
      </c>
      <c r="H13753">
        <v>860.91</v>
      </c>
      <c r="I13753">
        <v>2.93</v>
      </c>
      <c r="J13753">
        <v>13.63</v>
      </c>
      <c r="K13753">
        <v>13.75</v>
      </c>
    </row>
    <row r="13754" spans="1:11" x14ac:dyDescent="0.25">
      <c r="A13754" s="1">
        <v>44136</v>
      </c>
      <c r="B13754" t="s">
        <v>146</v>
      </c>
      <c r="C13754">
        <v>1196.72</v>
      </c>
      <c r="D13754">
        <v>666.74</v>
      </c>
      <c r="E13754">
        <v>529.98</v>
      </c>
      <c r="F13754">
        <v>658.61</v>
      </c>
      <c r="G13754">
        <v>559.86</v>
      </c>
      <c r="H13754">
        <v>912.01</v>
      </c>
      <c r="I13754">
        <v>2</v>
      </c>
      <c r="J13754">
        <v>7.65</v>
      </c>
      <c r="K13754">
        <v>8.3800000000000008</v>
      </c>
    </row>
    <row r="13755" spans="1:11" x14ac:dyDescent="0.25">
      <c r="A13755" s="1">
        <v>44136</v>
      </c>
      <c r="B13755" t="s">
        <v>2</v>
      </c>
      <c r="C13755">
        <v>1152.9000000000001</v>
      </c>
      <c r="D13755">
        <v>633.33000000000004</v>
      </c>
      <c r="E13755">
        <v>519.57000000000005</v>
      </c>
      <c r="F13755">
        <v>639.55999999999995</v>
      </c>
      <c r="G13755">
        <v>504.21</v>
      </c>
      <c r="H13755">
        <v>1001.86</v>
      </c>
      <c r="I13755">
        <v>1.91</v>
      </c>
      <c r="J13755">
        <v>9.69</v>
      </c>
      <c r="K13755">
        <v>9.9499999999999993</v>
      </c>
    </row>
    <row r="13756" spans="1:11" x14ac:dyDescent="0.25">
      <c r="A13756" s="1">
        <v>44136</v>
      </c>
      <c r="B13756" t="s">
        <v>147</v>
      </c>
      <c r="C13756">
        <v>1375.94</v>
      </c>
      <c r="D13756">
        <v>677.13</v>
      </c>
      <c r="E13756">
        <v>698.81</v>
      </c>
      <c r="F13756">
        <v>627.12</v>
      </c>
      <c r="G13756">
        <v>477.27</v>
      </c>
      <c r="H13756">
        <v>955.49</v>
      </c>
      <c r="I13756">
        <v>1.25</v>
      </c>
      <c r="J13756">
        <v>6.76</v>
      </c>
      <c r="K13756">
        <v>6.84</v>
      </c>
    </row>
    <row r="13757" spans="1:11" x14ac:dyDescent="0.25">
      <c r="A13757" s="1">
        <v>44136</v>
      </c>
      <c r="B13757" t="s">
        <v>148</v>
      </c>
      <c r="C13757">
        <v>1339.14</v>
      </c>
      <c r="D13757">
        <v>694.76</v>
      </c>
      <c r="E13757">
        <v>644.38</v>
      </c>
      <c r="F13757">
        <v>604.87</v>
      </c>
      <c r="G13757">
        <v>511.14</v>
      </c>
      <c r="H13757">
        <v>815.56</v>
      </c>
      <c r="I13757">
        <v>1.49</v>
      </c>
      <c r="J13757">
        <v>7.31</v>
      </c>
      <c r="K13757">
        <v>7.55</v>
      </c>
    </row>
    <row r="13758" spans="1:11" x14ac:dyDescent="0.25">
      <c r="A13758" s="1">
        <v>44136</v>
      </c>
      <c r="B13758" t="s">
        <v>149</v>
      </c>
      <c r="C13758">
        <v>1272.54</v>
      </c>
      <c r="D13758">
        <v>647.09</v>
      </c>
      <c r="E13758">
        <v>625.45000000000005</v>
      </c>
      <c r="F13758">
        <v>608.52</v>
      </c>
      <c r="G13758">
        <v>506.18</v>
      </c>
      <c r="H13758">
        <v>833.41</v>
      </c>
      <c r="I13758">
        <v>2.5</v>
      </c>
      <c r="J13758">
        <v>6.9</v>
      </c>
      <c r="K13758">
        <v>6.94</v>
      </c>
    </row>
    <row r="13759" spans="1:11" x14ac:dyDescent="0.25">
      <c r="A13759" s="1">
        <v>44136</v>
      </c>
      <c r="B13759" t="s">
        <v>150</v>
      </c>
      <c r="C13759">
        <v>1417.38</v>
      </c>
      <c r="D13759">
        <v>717.35</v>
      </c>
      <c r="E13759">
        <v>700.03</v>
      </c>
      <c r="F13759">
        <v>767.71</v>
      </c>
      <c r="G13759">
        <v>595.41999999999996</v>
      </c>
      <c r="H13759">
        <v>1164.57</v>
      </c>
      <c r="I13759">
        <v>1.3</v>
      </c>
      <c r="J13759">
        <v>6.48</v>
      </c>
      <c r="K13759">
        <v>6.49</v>
      </c>
    </row>
    <row r="13760" spans="1:11" x14ac:dyDescent="0.25">
      <c r="A13760" s="1">
        <v>44136</v>
      </c>
      <c r="B13760" t="s">
        <v>151</v>
      </c>
      <c r="C13760">
        <v>1253.75</v>
      </c>
      <c r="D13760">
        <v>708.39</v>
      </c>
      <c r="E13760">
        <v>545.36</v>
      </c>
      <c r="F13760">
        <v>568.97</v>
      </c>
      <c r="G13760">
        <v>457.55</v>
      </c>
      <c r="H13760">
        <v>882.99</v>
      </c>
      <c r="I13760">
        <v>2.79</v>
      </c>
      <c r="J13760">
        <v>6.92</v>
      </c>
      <c r="K13760">
        <v>6.92</v>
      </c>
    </row>
    <row r="13761" spans="1:11" x14ac:dyDescent="0.25">
      <c r="A13761" s="1">
        <v>44136</v>
      </c>
      <c r="B13761" t="s">
        <v>152</v>
      </c>
      <c r="C13761">
        <v>1192.43</v>
      </c>
      <c r="D13761">
        <v>673.96</v>
      </c>
      <c r="E13761">
        <v>518.47</v>
      </c>
      <c r="F13761">
        <v>560.82000000000005</v>
      </c>
      <c r="G13761">
        <v>466.44</v>
      </c>
      <c r="H13761">
        <v>797.85</v>
      </c>
      <c r="I13761">
        <v>1.38</v>
      </c>
      <c r="J13761">
        <v>6.68</v>
      </c>
      <c r="K13761">
        <v>6.92</v>
      </c>
    </row>
    <row r="13762" spans="1:11" x14ac:dyDescent="0.25">
      <c r="A13762" s="1">
        <v>44136</v>
      </c>
      <c r="B13762" t="s">
        <v>153</v>
      </c>
      <c r="C13762">
        <v>1215.19</v>
      </c>
      <c r="D13762">
        <v>698.16</v>
      </c>
      <c r="E13762">
        <v>517.03</v>
      </c>
      <c r="F13762">
        <v>693.28</v>
      </c>
      <c r="G13762">
        <v>610.5</v>
      </c>
      <c r="H13762">
        <v>886.2</v>
      </c>
      <c r="I13762">
        <v>0.68</v>
      </c>
      <c r="J13762">
        <v>5.9</v>
      </c>
      <c r="K13762">
        <v>5.92</v>
      </c>
    </row>
    <row r="13763" spans="1:11" x14ac:dyDescent="0.25">
      <c r="A13763" s="1">
        <v>44136</v>
      </c>
      <c r="B13763" t="s">
        <v>154</v>
      </c>
      <c r="C13763">
        <v>1251.32</v>
      </c>
      <c r="D13763">
        <v>708.69</v>
      </c>
      <c r="E13763">
        <v>542.63</v>
      </c>
      <c r="F13763">
        <v>661.01</v>
      </c>
      <c r="G13763">
        <v>548.22</v>
      </c>
      <c r="H13763">
        <v>985.76</v>
      </c>
      <c r="I13763">
        <v>3.34</v>
      </c>
      <c r="J13763">
        <v>7.81</v>
      </c>
      <c r="K13763">
        <v>8.1199999999999992</v>
      </c>
    </row>
    <row r="13764" spans="1:11" x14ac:dyDescent="0.25">
      <c r="A13764" s="1">
        <v>44136</v>
      </c>
      <c r="B13764" t="s">
        <v>155</v>
      </c>
      <c r="C13764">
        <v>1308.27</v>
      </c>
      <c r="D13764">
        <v>753.91</v>
      </c>
      <c r="E13764">
        <v>554.36</v>
      </c>
      <c r="F13764">
        <v>577.78</v>
      </c>
      <c r="G13764">
        <v>499.81</v>
      </c>
      <c r="H13764">
        <v>778.51</v>
      </c>
      <c r="I13764">
        <v>1.41</v>
      </c>
      <c r="J13764">
        <v>6.33</v>
      </c>
      <c r="K13764">
        <v>6.6</v>
      </c>
    </row>
    <row r="13765" spans="1:11" x14ac:dyDescent="0.25">
      <c r="A13765" s="1">
        <v>44166</v>
      </c>
      <c r="B13765" t="s">
        <v>1</v>
      </c>
      <c r="C13765">
        <v>1276.4000000000001</v>
      </c>
      <c r="D13765">
        <v>710.33</v>
      </c>
      <c r="E13765">
        <v>566.07000000000005</v>
      </c>
      <c r="F13765">
        <v>638.86</v>
      </c>
      <c r="G13765">
        <v>538.05999999999995</v>
      </c>
      <c r="H13765">
        <v>893.26</v>
      </c>
      <c r="I13765">
        <v>1.94</v>
      </c>
      <c r="J13765">
        <v>10.16</v>
      </c>
      <c r="K13765">
        <v>10.16</v>
      </c>
    </row>
    <row r="13766" spans="1:11" x14ac:dyDescent="0.25">
      <c r="A13766" s="1">
        <v>44166</v>
      </c>
      <c r="B13766" t="s">
        <v>126</v>
      </c>
      <c r="C13766">
        <v>1289.71</v>
      </c>
      <c r="D13766">
        <v>762.53</v>
      </c>
      <c r="E13766">
        <v>527.17999999999995</v>
      </c>
      <c r="F13766">
        <v>642.63</v>
      </c>
      <c r="G13766">
        <v>563.48</v>
      </c>
      <c r="H13766">
        <v>849.8</v>
      </c>
      <c r="I13766">
        <v>1.75</v>
      </c>
      <c r="J13766">
        <v>10.28</v>
      </c>
      <c r="K13766">
        <v>10.28</v>
      </c>
    </row>
    <row r="13767" spans="1:11" x14ac:dyDescent="0.25">
      <c r="A13767" s="1">
        <v>44166</v>
      </c>
      <c r="B13767" t="s">
        <v>127</v>
      </c>
      <c r="C13767">
        <v>1201.17</v>
      </c>
      <c r="D13767">
        <v>701.59</v>
      </c>
      <c r="E13767">
        <v>499.58</v>
      </c>
      <c r="F13767">
        <v>648.80999999999995</v>
      </c>
      <c r="G13767">
        <v>541.4</v>
      </c>
      <c r="H13767">
        <v>966.1</v>
      </c>
      <c r="I13767">
        <v>2.37</v>
      </c>
      <c r="J13767">
        <v>12.5</v>
      </c>
      <c r="K13767">
        <v>12.5</v>
      </c>
    </row>
    <row r="13768" spans="1:11" x14ac:dyDescent="0.25">
      <c r="A13768" s="1">
        <v>44166</v>
      </c>
      <c r="B13768" t="s">
        <v>113</v>
      </c>
      <c r="C13768">
        <v>1319.86</v>
      </c>
      <c r="D13768">
        <v>701.92</v>
      </c>
      <c r="E13768">
        <v>617.94000000000005</v>
      </c>
      <c r="F13768">
        <v>632</v>
      </c>
      <c r="G13768">
        <v>532.72</v>
      </c>
      <c r="H13768">
        <v>862.67</v>
      </c>
      <c r="I13768">
        <v>1.69</v>
      </c>
      <c r="J13768">
        <v>9.18</v>
      </c>
      <c r="K13768">
        <v>9.18</v>
      </c>
    </row>
    <row r="13769" spans="1:11" x14ac:dyDescent="0.25">
      <c r="A13769" s="1">
        <v>44166</v>
      </c>
      <c r="B13769" t="s">
        <v>128</v>
      </c>
      <c r="C13769">
        <v>1335.31</v>
      </c>
      <c r="D13769">
        <v>709.05</v>
      </c>
      <c r="E13769">
        <v>626.26</v>
      </c>
      <c r="F13769">
        <v>638.6</v>
      </c>
      <c r="G13769">
        <v>526.39</v>
      </c>
      <c r="H13769">
        <v>915.98</v>
      </c>
      <c r="I13769">
        <v>2.27</v>
      </c>
      <c r="J13769">
        <v>9.2200000000000006</v>
      </c>
      <c r="K13769">
        <v>9.2200000000000006</v>
      </c>
    </row>
    <row r="13770" spans="1:11" x14ac:dyDescent="0.25">
      <c r="A13770" s="1">
        <v>44166</v>
      </c>
      <c r="B13770" t="s">
        <v>129</v>
      </c>
      <c r="C13770">
        <v>1260.8699999999999</v>
      </c>
      <c r="D13770">
        <v>725.8</v>
      </c>
      <c r="E13770">
        <v>535.07000000000005</v>
      </c>
      <c r="F13770">
        <v>643.66</v>
      </c>
      <c r="G13770">
        <v>553.03</v>
      </c>
      <c r="H13770">
        <v>883.4</v>
      </c>
      <c r="I13770">
        <v>1.35</v>
      </c>
      <c r="J13770">
        <v>8.16</v>
      </c>
      <c r="K13770">
        <v>8.16</v>
      </c>
    </row>
    <row r="13771" spans="1:11" x14ac:dyDescent="0.25">
      <c r="A13771" s="1">
        <v>44166</v>
      </c>
      <c r="B13771" t="s">
        <v>130</v>
      </c>
      <c r="C13771">
        <v>1332.15</v>
      </c>
      <c r="D13771">
        <v>772.98</v>
      </c>
      <c r="E13771">
        <v>559.16999999999996</v>
      </c>
      <c r="F13771">
        <v>742.72</v>
      </c>
      <c r="G13771">
        <v>588.41</v>
      </c>
      <c r="H13771">
        <v>1277.67</v>
      </c>
      <c r="I13771">
        <v>1.61</v>
      </c>
      <c r="J13771">
        <v>9.0399999999999991</v>
      </c>
      <c r="K13771">
        <v>9.0399999999999991</v>
      </c>
    </row>
    <row r="13772" spans="1:11" x14ac:dyDescent="0.25">
      <c r="A13772" s="1">
        <v>44166</v>
      </c>
      <c r="B13772" t="s">
        <v>131</v>
      </c>
      <c r="C13772">
        <v>1398.14</v>
      </c>
      <c r="D13772">
        <v>826.16</v>
      </c>
      <c r="E13772">
        <v>571.98</v>
      </c>
      <c r="F13772">
        <v>742.14</v>
      </c>
      <c r="G13772">
        <v>600.20000000000005</v>
      </c>
      <c r="H13772">
        <v>1177.95</v>
      </c>
      <c r="I13772">
        <v>1.08</v>
      </c>
      <c r="J13772">
        <v>8.58</v>
      </c>
      <c r="K13772">
        <v>8.58</v>
      </c>
    </row>
    <row r="13773" spans="1:11" x14ac:dyDescent="0.25">
      <c r="A13773" s="1">
        <v>44166</v>
      </c>
      <c r="B13773" t="s">
        <v>132</v>
      </c>
      <c r="C13773">
        <v>1269.0899999999999</v>
      </c>
      <c r="D13773">
        <v>756.82</v>
      </c>
      <c r="E13773">
        <v>512.27</v>
      </c>
      <c r="F13773">
        <v>621.37</v>
      </c>
      <c r="G13773">
        <v>558.80999999999995</v>
      </c>
      <c r="H13773">
        <v>772.56</v>
      </c>
      <c r="I13773">
        <v>1.23</v>
      </c>
      <c r="J13773">
        <v>10.82</v>
      </c>
      <c r="K13773">
        <v>10.82</v>
      </c>
    </row>
    <row r="13774" spans="1:11" x14ac:dyDescent="0.25">
      <c r="A13774" s="1">
        <v>44166</v>
      </c>
      <c r="B13774" t="s">
        <v>133</v>
      </c>
      <c r="C13774">
        <v>1340.19</v>
      </c>
      <c r="D13774">
        <v>742.05</v>
      </c>
      <c r="E13774">
        <v>598.14</v>
      </c>
      <c r="F13774">
        <v>556.59</v>
      </c>
      <c r="G13774">
        <v>488.35</v>
      </c>
      <c r="H13774">
        <v>730.83</v>
      </c>
      <c r="I13774">
        <v>3.41</v>
      </c>
      <c r="J13774">
        <v>9.4700000000000006</v>
      </c>
      <c r="K13774">
        <v>9.4700000000000006</v>
      </c>
    </row>
    <row r="13775" spans="1:11" x14ac:dyDescent="0.25">
      <c r="A13775" s="1">
        <v>44166</v>
      </c>
      <c r="B13775" t="s">
        <v>134</v>
      </c>
      <c r="C13775">
        <v>1272.49</v>
      </c>
      <c r="D13775">
        <v>755.79</v>
      </c>
      <c r="E13775">
        <v>516.70000000000005</v>
      </c>
      <c r="F13775">
        <v>610.02</v>
      </c>
      <c r="G13775">
        <v>562.59</v>
      </c>
      <c r="H13775">
        <v>718.77</v>
      </c>
      <c r="I13775">
        <v>1.94</v>
      </c>
      <c r="J13775">
        <v>10.18</v>
      </c>
      <c r="K13775">
        <v>10.18</v>
      </c>
    </row>
    <row r="13776" spans="1:11" x14ac:dyDescent="0.25">
      <c r="A13776" s="1">
        <v>44166</v>
      </c>
      <c r="B13776" t="s">
        <v>135</v>
      </c>
      <c r="C13776">
        <v>1267.32</v>
      </c>
      <c r="D13776">
        <v>748.73</v>
      </c>
      <c r="E13776">
        <v>518.59</v>
      </c>
      <c r="F13776">
        <v>615.54999999999995</v>
      </c>
      <c r="G13776">
        <v>515.48</v>
      </c>
      <c r="H13776">
        <v>898.07</v>
      </c>
      <c r="I13776">
        <v>1.4</v>
      </c>
      <c r="J13776">
        <v>11.94</v>
      </c>
      <c r="K13776">
        <v>11.94</v>
      </c>
    </row>
    <row r="13777" spans="1:11" x14ac:dyDescent="0.25">
      <c r="A13777" s="1">
        <v>44166</v>
      </c>
      <c r="B13777" t="s">
        <v>136</v>
      </c>
      <c r="C13777">
        <v>1307.43</v>
      </c>
      <c r="D13777">
        <v>776.49</v>
      </c>
      <c r="E13777">
        <v>530.94000000000005</v>
      </c>
      <c r="F13777">
        <v>687.33</v>
      </c>
      <c r="G13777">
        <v>607.53</v>
      </c>
      <c r="H13777">
        <v>953.84</v>
      </c>
      <c r="I13777">
        <v>2.4700000000000002</v>
      </c>
      <c r="J13777">
        <v>11.15</v>
      </c>
      <c r="K13777">
        <v>11.15</v>
      </c>
    </row>
    <row r="13778" spans="1:11" x14ac:dyDescent="0.25">
      <c r="A13778" s="1">
        <v>44166</v>
      </c>
      <c r="B13778" t="s">
        <v>137</v>
      </c>
      <c r="C13778">
        <v>1214.97</v>
      </c>
      <c r="D13778">
        <v>705.36</v>
      </c>
      <c r="E13778">
        <v>509.61</v>
      </c>
      <c r="F13778">
        <v>640.02</v>
      </c>
      <c r="G13778">
        <v>485.4</v>
      </c>
      <c r="H13778">
        <v>1261.83</v>
      </c>
      <c r="I13778">
        <v>1.92</v>
      </c>
      <c r="J13778">
        <v>8.93</v>
      </c>
      <c r="K13778">
        <v>8.93</v>
      </c>
    </row>
    <row r="13779" spans="1:11" x14ac:dyDescent="0.25">
      <c r="A13779" s="1">
        <v>44166</v>
      </c>
      <c r="B13779" t="s">
        <v>138</v>
      </c>
      <c r="C13779">
        <v>1211.3599999999999</v>
      </c>
      <c r="D13779">
        <v>724.29</v>
      </c>
      <c r="E13779">
        <v>487.07</v>
      </c>
      <c r="F13779">
        <v>805.09</v>
      </c>
      <c r="G13779">
        <v>656.04</v>
      </c>
      <c r="H13779">
        <v>1282.8900000000001</v>
      </c>
      <c r="I13779">
        <v>1.62</v>
      </c>
      <c r="J13779">
        <v>9.9700000000000006</v>
      </c>
      <c r="K13779">
        <v>9.9700000000000006</v>
      </c>
    </row>
    <row r="13780" spans="1:11" x14ac:dyDescent="0.25">
      <c r="A13780" s="1">
        <v>44166</v>
      </c>
      <c r="B13780" t="s">
        <v>139</v>
      </c>
      <c r="C13780">
        <v>1182.73</v>
      </c>
      <c r="D13780">
        <v>706.02</v>
      </c>
      <c r="E13780">
        <v>476.71</v>
      </c>
      <c r="F13780">
        <v>683.07</v>
      </c>
      <c r="G13780">
        <v>568.46</v>
      </c>
      <c r="H13780">
        <v>1079.6500000000001</v>
      </c>
      <c r="I13780">
        <v>2.83</v>
      </c>
      <c r="J13780">
        <v>10.93</v>
      </c>
      <c r="K13780">
        <v>10.93</v>
      </c>
    </row>
    <row r="13781" spans="1:11" x14ac:dyDescent="0.25">
      <c r="A13781" s="1">
        <v>44166</v>
      </c>
      <c r="B13781" t="s">
        <v>140</v>
      </c>
      <c r="C13781">
        <v>1129.5899999999999</v>
      </c>
      <c r="D13781">
        <v>663.49</v>
      </c>
      <c r="E13781">
        <v>466.1</v>
      </c>
      <c r="F13781">
        <v>569.37</v>
      </c>
      <c r="G13781">
        <v>468.61</v>
      </c>
      <c r="H13781">
        <v>867.32</v>
      </c>
      <c r="I13781">
        <v>2.1</v>
      </c>
      <c r="J13781">
        <v>8.56</v>
      </c>
      <c r="K13781">
        <v>8.56</v>
      </c>
    </row>
    <row r="13782" spans="1:11" x14ac:dyDescent="0.25">
      <c r="A13782" s="1">
        <v>44166</v>
      </c>
      <c r="B13782" t="s">
        <v>141</v>
      </c>
      <c r="C13782">
        <v>1229.6500000000001</v>
      </c>
      <c r="D13782">
        <v>700.69</v>
      </c>
      <c r="E13782">
        <v>528.96</v>
      </c>
      <c r="F13782">
        <v>680.08</v>
      </c>
      <c r="G13782">
        <v>557.17999999999995</v>
      </c>
      <c r="H13782">
        <v>1032.92</v>
      </c>
      <c r="I13782">
        <v>1.81</v>
      </c>
      <c r="J13782">
        <v>11.62</v>
      </c>
      <c r="K13782">
        <v>11.62</v>
      </c>
    </row>
    <row r="13783" spans="1:11" x14ac:dyDescent="0.25">
      <c r="A13783" s="1">
        <v>44166</v>
      </c>
      <c r="B13783" t="s">
        <v>142</v>
      </c>
      <c r="C13783">
        <v>1163.45</v>
      </c>
      <c r="D13783">
        <v>676.93</v>
      </c>
      <c r="E13783">
        <v>486.52</v>
      </c>
      <c r="F13783">
        <v>622.07000000000005</v>
      </c>
      <c r="G13783">
        <v>504.63</v>
      </c>
      <c r="H13783">
        <v>971.81</v>
      </c>
      <c r="I13783">
        <v>1.98</v>
      </c>
      <c r="J13783">
        <v>12.35</v>
      </c>
      <c r="K13783">
        <v>12.35</v>
      </c>
    </row>
    <row r="13784" spans="1:11" x14ac:dyDescent="0.25">
      <c r="A13784" s="1">
        <v>44166</v>
      </c>
      <c r="B13784" t="s">
        <v>143</v>
      </c>
      <c r="C13784">
        <v>1155.45</v>
      </c>
      <c r="D13784">
        <v>681.57</v>
      </c>
      <c r="E13784">
        <v>473.88</v>
      </c>
      <c r="F13784">
        <v>577.34</v>
      </c>
      <c r="G13784">
        <v>504.63</v>
      </c>
      <c r="H13784">
        <v>756.43</v>
      </c>
      <c r="I13784">
        <v>1.95</v>
      </c>
      <c r="J13784">
        <v>10.63</v>
      </c>
      <c r="K13784">
        <v>10.63</v>
      </c>
    </row>
    <row r="13785" spans="1:11" x14ac:dyDescent="0.25">
      <c r="A13785" s="1">
        <v>44166</v>
      </c>
      <c r="B13785" t="s">
        <v>144</v>
      </c>
      <c r="C13785">
        <v>1120.3800000000001</v>
      </c>
      <c r="D13785">
        <v>662.6</v>
      </c>
      <c r="E13785">
        <v>457.78</v>
      </c>
      <c r="F13785">
        <v>595.34</v>
      </c>
      <c r="G13785">
        <v>494.75</v>
      </c>
      <c r="H13785">
        <v>921.04</v>
      </c>
      <c r="I13785">
        <v>1.7</v>
      </c>
      <c r="J13785">
        <v>13.41</v>
      </c>
      <c r="K13785">
        <v>13.41</v>
      </c>
    </row>
    <row r="13786" spans="1:11" x14ac:dyDescent="0.25">
      <c r="A13786" s="1">
        <v>44166</v>
      </c>
      <c r="B13786" t="s">
        <v>145</v>
      </c>
      <c r="C13786">
        <v>1250.07</v>
      </c>
      <c r="D13786">
        <v>723.52</v>
      </c>
      <c r="E13786">
        <v>526.54999999999995</v>
      </c>
      <c r="F13786">
        <v>661.67</v>
      </c>
      <c r="G13786">
        <v>584.54</v>
      </c>
      <c r="H13786">
        <v>860.74</v>
      </c>
      <c r="I13786">
        <v>3.03</v>
      </c>
      <c r="J13786">
        <v>17.079999999999998</v>
      </c>
      <c r="K13786">
        <v>17.079999999999998</v>
      </c>
    </row>
    <row r="13787" spans="1:11" x14ac:dyDescent="0.25">
      <c r="A13787" s="1">
        <v>44166</v>
      </c>
      <c r="B13787" t="s">
        <v>146</v>
      </c>
      <c r="C13787">
        <v>1218.52</v>
      </c>
      <c r="D13787">
        <v>688.54</v>
      </c>
      <c r="E13787">
        <v>529.98</v>
      </c>
      <c r="F13787">
        <v>670.6</v>
      </c>
      <c r="G13787">
        <v>578.16999999999996</v>
      </c>
      <c r="H13787">
        <v>912.01</v>
      </c>
      <c r="I13787">
        <v>1.82</v>
      </c>
      <c r="J13787">
        <v>9.61</v>
      </c>
      <c r="K13787">
        <v>9.61</v>
      </c>
    </row>
    <row r="13788" spans="1:11" x14ac:dyDescent="0.25">
      <c r="A13788" s="1">
        <v>44166</v>
      </c>
      <c r="B13788" t="s">
        <v>2</v>
      </c>
      <c r="C13788">
        <v>1173.8900000000001</v>
      </c>
      <c r="D13788">
        <v>654.32000000000005</v>
      </c>
      <c r="E13788">
        <v>519.57000000000005</v>
      </c>
      <c r="F13788">
        <v>651.20000000000005</v>
      </c>
      <c r="G13788">
        <v>520.9</v>
      </c>
      <c r="H13788">
        <v>1001.86</v>
      </c>
      <c r="I13788">
        <v>1.82</v>
      </c>
      <c r="J13788">
        <v>11.68</v>
      </c>
      <c r="K13788">
        <v>11.68</v>
      </c>
    </row>
    <row r="13789" spans="1:11" x14ac:dyDescent="0.25">
      <c r="A13789" s="1">
        <v>44166</v>
      </c>
      <c r="B13789" t="s">
        <v>147</v>
      </c>
      <c r="C13789">
        <v>1402.76</v>
      </c>
      <c r="D13789">
        <v>705.29</v>
      </c>
      <c r="E13789">
        <v>697.47</v>
      </c>
      <c r="F13789">
        <v>639.34</v>
      </c>
      <c r="G13789">
        <v>497.12</v>
      </c>
      <c r="H13789">
        <v>953.68</v>
      </c>
      <c r="I13789">
        <v>1.95</v>
      </c>
      <c r="J13789">
        <v>8.84</v>
      </c>
      <c r="K13789">
        <v>8.84</v>
      </c>
    </row>
    <row r="13790" spans="1:11" x14ac:dyDescent="0.25">
      <c r="A13790" s="1">
        <v>44166</v>
      </c>
      <c r="B13790" t="s">
        <v>148</v>
      </c>
      <c r="C13790">
        <v>1359.35</v>
      </c>
      <c r="D13790">
        <v>712.41</v>
      </c>
      <c r="E13790">
        <v>646.94000000000005</v>
      </c>
      <c r="F13790">
        <v>614</v>
      </c>
      <c r="G13790">
        <v>524.12</v>
      </c>
      <c r="H13790">
        <v>818.82</v>
      </c>
      <c r="I13790">
        <v>1.51</v>
      </c>
      <c r="J13790">
        <v>8.93</v>
      </c>
      <c r="K13790">
        <v>8.93</v>
      </c>
    </row>
    <row r="13791" spans="1:11" x14ac:dyDescent="0.25">
      <c r="A13791" s="1">
        <v>44166</v>
      </c>
      <c r="B13791" t="s">
        <v>149</v>
      </c>
      <c r="C13791">
        <v>1301.42</v>
      </c>
      <c r="D13791">
        <v>676.11</v>
      </c>
      <c r="E13791">
        <v>625.30999999999995</v>
      </c>
      <c r="F13791">
        <v>622.33000000000004</v>
      </c>
      <c r="G13791">
        <v>528.86</v>
      </c>
      <c r="H13791">
        <v>833.24</v>
      </c>
      <c r="I13791">
        <v>2.27</v>
      </c>
      <c r="J13791">
        <v>9.33</v>
      </c>
      <c r="K13791">
        <v>9.33</v>
      </c>
    </row>
    <row r="13792" spans="1:11" x14ac:dyDescent="0.25">
      <c r="A13792" s="1">
        <v>44166</v>
      </c>
      <c r="B13792" t="s">
        <v>150</v>
      </c>
      <c r="C13792">
        <v>1439.42</v>
      </c>
      <c r="D13792">
        <v>729.66</v>
      </c>
      <c r="E13792">
        <v>709.76</v>
      </c>
      <c r="F13792">
        <v>779.61</v>
      </c>
      <c r="G13792">
        <v>605.66</v>
      </c>
      <c r="H13792">
        <v>1180.75</v>
      </c>
      <c r="I13792">
        <v>1.55</v>
      </c>
      <c r="J13792">
        <v>8.1300000000000008</v>
      </c>
      <c r="K13792">
        <v>8.1300000000000008</v>
      </c>
    </row>
    <row r="13793" spans="1:11" x14ac:dyDescent="0.25">
      <c r="A13793" s="1">
        <v>44166</v>
      </c>
      <c r="B13793" t="s">
        <v>151</v>
      </c>
      <c r="C13793">
        <v>1291.8599999999999</v>
      </c>
      <c r="D13793">
        <v>744.48</v>
      </c>
      <c r="E13793">
        <v>547.38</v>
      </c>
      <c r="F13793">
        <v>586.27</v>
      </c>
      <c r="G13793">
        <v>480.84</v>
      </c>
      <c r="H13793">
        <v>886.25</v>
      </c>
      <c r="I13793">
        <v>3.04</v>
      </c>
      <c r="J13793">
        <v>10.17</v>
      </c>
      <c r="K13793">
        <v>10.17</v>
      </c>
    </row>
    <row r="13794" spans="1:11" x14ac:dyDescent="0.25">
      <c r="A13794" s="1">
        <v>44166</v>
      </c>
      <c r="B13794" t="s">
        <v>152</v>
      </c>
      <c r="C13794">
        <v>1197.8900000000001</v>
      </c>
      <c r="D13794">
        <v>682.22</v>
      </c>
      <c r="E13794">
        <v>515.66999999999996</v>
      </c>
      <c r="F13794">
        <v>563.4</v>
      </c>
      <c r="G13794">
        <v>472.18</v>
      </c>
      <c r="H13794">
        <v>793.54</v>
      </c>
      <c r="I13794">
        <v>0.46</v>
      </c>
      <c r="J13794">
        <v>7.17</v>
      </c>
      <c r="K13794">
        <v>7.17</v>
      </c>
    </row>
    <row r="13795" spans="1:11" x14ac:dyDescent="0.25">
      <c r="A13795" s="1">
        <v>44166</v>
      </c>
      <c r="B13795" t="s">
        <v>153</v>
      </c>
      <c r="C13795">
        <v>1226.76</v>
      </c>
      <c r="D13795">
        <v>704.76</v>
      </c>
      <c r="E13795">
        <v>522</v>
      </c>
      <c r="F13795">
        <v>699.86</v>
      </c>
      <c r="G13795">
        <v>616.29999999999995</v>
      </c>
      <c r="H13795">
        <v>894.71</v>
      </c>
      <c r="I13795">
        <v>0.95</v>
      </c>
      <c r="J13795">
        <v>6.91</v>
      </c>
      <c r="K13795">
        <v>6.91</v>
      </c>
    </row>
    <row r="13796" spans="1:11" x14ac:dyDescent="0.25">
      <c r="A13796" s="1">
        <v>44166</v>
      </c>
      <c r="B13796" t="s">
        <v>154</v>
      </c>
      <c r="C13796">
        <v>1279.22</v>
      </c>
      <c r="D13796">
        <v>736.59</v>
      </c>
      <c r="E13796">
        <v>542.63</v>
      </c>
      <c r="F13796">
        <v>675.75</v>
      </c>
      <c r="G13796">
        <v>569.82000000000005</v>
      </c>
      <c r="H13796">
        <v>985.76</v>
      </c>
      <c r="I13796">
        <v>2.23</v>
      </c>
      <c r="J13796">
        <v>10.220000000000001</v>
      </c>
      <c r="K13796">
        <v>10.220000000000001</v>
      </c>
    </row>
    <row r="13797" spans="1:11" x14ac:dyDescent="0.25">
      <c r="A13797" s="1">
        <v>44166</v>
      </c>
      <c r="B13797" t="s">
        <v>155</v>
      </c>
      <c r="C13797">
        <v>1324.1</v>
      </c>
      <c r="D13797">
        <v>768.77</v>
      </c>
      <c r="E13797">
        <v>555.33000000000004</v>
      </c>
      <c r="F13797">
        <v>584.77</v>
      </c>
      <c r="G13797">
        <v>509.66</v>
      </c>
      <c r="H13797">
        <v>779.83</v>
      </c>
      <c r="I13797">
        <v>1.21</v>
      </c>
      <c r="J13797">
        <v>7.61</v>
      </c>
      <c r="K13797">
        <v>7.61</v>
      </c>
    </row>
    <row r="13798" spans="1:11" x14ac:dyDescent="0.25">
      <c r="A13798" s="1">
        <v>44197</v>
      </c>
      <c r="B13798" t="s">
        <v>1</v>
      </c>
      <c r="C13798">
        <v>1301.8399999999999</v>
      </c>
      <c r="D13798">
        <v>731.37</v>
      </c>
      <c r="E13798">
        <v>570.47</v>
      </c>
      <c r="F13798">
        <v>651.57000000000005</v>
      </c>
      <c r="G13798">
        <v>553.99</v>
      </c>
      <c r="H13798">
        <v>900.23</v>
      </c>
      <c r="I13798">
        <v>1.99</v>
      </c>
      <c r="J13798">
        <v>1.99</v>
      </c>
      <c r="K13798">
        <v>12.01</v>
      </c>
    </row>
    <row r="13799" spans="1:11" x14ac:dyDescent="0.25">
      <c r="A13799" s="1">
        <v>44197</v>
      </c>
      <c r="B13799" t="s">
        <v>126</v>
      </c>
      <c r="C13799">
        <v>1306.1400000000001</v>
      </c>
      <c r="D13799">
        <v>777.61</v>
      </c>
      <c r="E13799">
        <v>528.53</v>
      </c>
      <c r="F13799">
        <v>650.79</v>
      </c>
      <c r="G13799">
        <v>574.64</v>
      </c>
      <c r="H13799">
        <v>852</v>
      </c>
      <c r="I13799">
        <v>1.27</v>
      </c>
      <c r="J13799">
        <v>1.27</v>
      </c>
      <c r="K13799">
        <v>11.08</v>
      </c>
    </row>
    <row r="13800" spans="1:11" x14ac:dyDescent="0.25">
      <c r="A13800" s="1">
        <v>44197</v>
      </c>
      <c r="B13800" t="s">
        <v>127</v>
      </c>
      <c r="C13800">
        <v>1229.05</v>
      </c>
      <c r="D13800">
        <v>724.54</v>
      </c>
      <c r="E13800">
        <v>504.51</v>
      </c>
      <c r="F13800">
        <v>663.86</v>
      </c>
      <c r="G13800">
        <v>559.1</v>
      </c>
      <c r="H13800">
        <v>975.66</v>
      </c>
      <c r="I13800">
        <v>2.3199999999999998</v>
      </c>
      <c r="J13800">
        <v>2.3199999999999998</v>
      </c>
      <c r="K13800">
        <v>14.58</v>
      </c>
    </row>
    <row r="13801" spans="1:11" x14ac:dyDescent="0.25">
      <c r="A13801" s="1">
        <v>44197</v>
      </c>
      <c r="B13801" t="s">
        <v>113</v>
      </c>
      <c r="C13801">
        <v>1347.06</v>
      </c>
      <c r="D13801">
        <v>721.83</v>
      </c>
      <c r="E13801">
        <v>625.23</v>
      </c>
      <c r="F13801">
        <v>645.02</v>
      </c>
      <c r="G13801">
        <v>547.85</v>
      </c>
      <c r="H13801">
        <v>872.85</v>
      </c>
      <c r="I13801">
        <v>2.06</v>
      </c>
      <c r="J13801">
        <v>2.06</v>
      </c>
      <c r="K13801">
        <v>11.24</v>
      </c>
    </row>
    <row r="13802" spans="1:11" x14ac:dyDescent="0.25">
      <c r="A13802" s="1">
        <v>44197</v>
      </c>
      <c r="B13802" t="s">
        <v>128</v>
      </c>
      <c r="C13802">
        <v>1359.87</v>
      </c>
      <c r="D13802">
        <v>734.29</v>
      </c>
      <c r="E13802">
        <v>625.58000000000004</v>
      </c>
      <c r="F13802">
        <v>650.35</v>
      </c>
      <c r="G13802">
        <v>545.12</v>
      </c>
      <c r="H13802">
        <v>914.97</v>
      </c>
      <c r="I13802">
        <v>1.84</v>
      </c>
      <c r="J13802">
        <v>1.84</v>
      </c>
      <c r="K13802">
        <v>11.17</v>
      </c>
    </row>
    <row r="13803" spans="1:11" x14ac:dyDescent="0.25">
      <c r="A13803" s="1">
        <v>44197</v>
      </c>
      <c r="B13803" t="s">
        <v>129</v>
      </c>
      <c r="C13803">
        <v>1280.81</v>
      </c>
      <c r="D13803">
        <v>745.06</v>
      </c>
      <c r="E13803">
        <v>535.75</v>
      </c>
      <c r="F13803">
        <v>653.83000000000004</v>
      </c>
      <c r="G13803">
        <v>567.69000000000005</v>
      </c>
      <c r="H13803">
        <v>884.55</v>
      </c>
      <c r="I13803">
        <v>1.58</v>
      </c>
      <c r="J13803">
        <v>1.58</v>
      </c>
      <c r="K13803">
        <v>9.3699999999999992</v>
      </c>
    </row>
    <row r="13804" spans="1:11" x14ac:dyDescent="0.25">
      <c r="A13804" s="1">
        <v>44197</v>
      </c>
      <c r="B13804" t="s">
        <v>130</v>
      </c>
      <c r="C13804">
        <v>1336.08</v>
      </c>
      <c r="D13804">
        <v>774.93</v>
      </c>
      <c r="E13804">
        <v>561.15</v>
      </c>
      <c r="F13804">
        <v>744.95</v>
      </c>
      <c r="G13804">
        <v>589.88</v>
      </c>
      <c r="H13804">
        <v>1282.1400000000001</v>
      </c>
      <c r="I13804">
        <v>0.3</v>
      </c>
      <c r="J13804">
        <v>0.3</v>
      </c>
      <c r="K13804">
        <v>8.93</v>
      </c>
    </row>
    <row r="13805" spans="1:11" x14ac:dyDescent="0.25">
      <c r="A13805" s="1">
        <v>44197</v>
      </c>
      <c r="B13805" t="s">
        <v>131</v>
      </c>
      <c r="C13805">
        <v>1413.47</v>
      </c>
      <c r="D13805">
        <v>839.12</v>
      </c>
      <c r="E13805">
        <v>574.35</v>
      </c>
      <c r="F13805">
        <v>750.31</v>
      </c>
      <c r="G13805">
        <v>609.62</v>
      </c>
      <c r="H13805">
        <v>1182.78</v>
      </c>
      <c r="I13805">
        <v>1.1000000000000001</v>
      </c>
      <c r="J13805">
        <v>1.1000000000000001</v>
      </c>
      <c r="K13805">
        <v>9.3800000000000008</v>
      </c>
    </row>
    <row r="13806" spans="1:11" x14ac:dyDescent="0.25">
      <c r="A13806" s="1">
        <v>44197</v>
      </c>
      <c r="B13806" t="s">
        <v>132</v>
      </c>
      <c r="C13806">
        <v>1279.97</v>
      </c>
      <c r="D13806">
        <v>767.06</v>
      </c>
      <c r="E13806">
        <v>512.91</v>
      </c>
      <c r="F13806">
        <v>626.71</v>
      </c>
      <c r="G13806">
        <v>566.36</v>
      </c>
      <c r="H13806">
        <v>773.49</v>
      </c>
      <c r="I13806">
        <v>0.86</v>
      </c>
      <c r="J13806">
        <v>0.86</v>
      </c>
      <c r="K13806">
        <v>11.72</v>
      </c>
    </row>
    <row r="13807" spans="1:11" x14ac:dyDescent="0.25">
      <c r="A13807" s="1">
        <v>44197</v>
      </c>
      <c r="B13807" t="s">
        <v>133</v>
      </c>
      <c r="C13807">
        <v>1359.6</v>
      </c>
      <c r="D13807">
        <v>755.4</v>
      </c>
      <c r="E13807">
        <v>604.20000000000005</v>
      </c>
      <c r="F13807">
        <v>564.66</v>
      </c>
      <c r="G13807">
        <v>497.14</v>
      </c>
      <c r="H13807">
        <v>738.21</v>
      </c>
      <c r="I13807">
        <v>1.45</v>
      </c>
      <c r="J13807">
        <v>1.45</v>
      </c>
      <c r="K13807">
        <v>10.57</v>
      </c>
    </row>
    <row r="13808" spans="1:11" x14ac:dyDescent="0.25">
      <c r="A13808" s="1">
        <v>44197</v>
      </c>
      <c r="B13808" t="s">
        <v>134</v>
      </c>
      <c r="C13808">
        <v>1294.5999999999999</v>
      </c>
      <c r="D13808">
        <v>777.9</v>
      </c>
      <c r="E13808">
        <v>516.70000000000005</v>
      </c>
      <c r="F13808">
        <v>620.63</v>
      </c>
      <c r="G13808">
        <v>579.02</v>
      </c>
      <c r="H13808">
        <v>718.77</v>
      </c>
      <c r="I13808">
        <v>1.74</v>
      </c>
      <c r="J13808">
        <v>1.74</v>
      </c>
      <c r="K13808">
        <v>11.27</v>
      </c>
    </row>
    <row r="13809" spans="1:11" x14ac:dyDescent="0.25">
      <c r="A13809" s="1">
        <v>44197</v>
      </c>
      <c r="B13809" t="s">
        <v>135</v>
      </c>
      <c r="C13809">
        <v>1277.98</v>
      </c>
      <c r="D13809">
        <v>759.39</v>
      </c>
      <c r="E13809">
        <v>518.59</v>
      </c>
      <c r="F13809">
        <v>620.72</v>
      </c>
      <c r="G13809">
        <v>522.79999999999995</v>
      </c>
      <c r="H13809">
        <v>898.07</v>
      </c>
      <c r="I13809">
        <v>0.84</v>
      </c>
      <c r="J13809">
        <v>0.84</v>
      </c>
      <c r="K13809">
        <v>12.23</v>
      </c>
    </row>
    <row r="13810" spans="1:11" x14ac:dyDescent="0.25">
      <c r="A13810" s="1">
        <v>44197</v>
      </c>
      <c r="B13810" t="s">
        <v>136</v>
      </c>
      <c r="C13810">
        <v>1325.18</v>
      </c>
      <c r="D13810">
        <v>785.79</v>
      </c>
      <c r="E13810">
        <v>539.39</v>
      </c>
      <c r="F13810">
        <v>696.68</v>
      </c>
      <c r="G13810">
        <v>614.82000000000005</v>
      </c>
      <c r="H13810">
        <v>969.01</v>
      </c>
      <c r="I13810">
        <v>1.36</v>
      </c>
      <c r="J13810">
        <v>1.36</v>
      </c>
      <c r="K13810">
        <v>11.32</v>
      </c>
    </row>
    <row r="13811" spans="1:11" x14ac:dyDescent="0.25">
      <c r="A13811" s="1">
        <v>44197</v>
      </c>
      <c r="B13811" t="s">
        <v>137</v>
      </c>
      <c r="C13811">
        <v>1251.1099999999999</v>
      </c>
      <c r="D13811">
        <v>730.08</v>
      </c>
      <c r="E13811">
        <v>521.03</v>
      </c>
      <c r="F13811">
        <v>659.03</v>
      </c>
      <c r="G13811">
        <v>502.43</v>
      </c>
      <c r="H13811">
        <v>1290.0899999999999</v>
      </c>
      <c r="I13811">
        <v>2.97</v>
      </c>
      <c r="J13811">
        <v>2.97</v>
      </c>
      <c r="K13811">
        <v>11.56</v>
      </c>
    </row>
    <row r="13812" spans="1:11" x14ac:dyDescent="0.25">
      <c r="A13812" s="1">
        <v>44197</v>
      </c>
      <c r="B13812" t="s">
        <v>138</v>
      </c>
      <c r="C13812">
        <v>1263.8599999999999</v>
      </c>
      <c r="D13812">
        <v>759.01</v>
      </c>
      <c r="E13812">
        <v>504.85</v>
      </c>
      <c r="F13812">
        <v>839.95</v>
      </c>
      <c r="G13812">
        <v>687.47</v>
      </c>
      <c r="H13812">
        <v>1329.72</v>
      </c>
      <c r="I13812">
        <v>4.33</v>
      </c>
      <c r="J13812">
        <v>4.33</v>
      </c>
      <c r="K13812">
        <v>14.78</v>
      </c>
    </row>
    <row r="13813" spans="1:11" x14ac:dyDescent="0.25">
      <c r="A13813" s="1">
        <v>44197</v>
      </c>
      <c r="B13813" t="s">
        <v>139</v>
      </c>
      <c r="C13813">
        <v>1205.68</v>
      </c>
      <c r="D13813">
        <v>722.54</v>
      </c>
      <c r="E13813">
        <v>483.14</v>
      </c>
      <c r="F13813">
        <v>696.32</v>
      </c>
      <c r="G13813">
        <v>581.76</v>
      </c>
      <c r="H13813">
        <v>1094.22</v>
      </c>
      <c r="I13813">
        <v>1.94</v>
      </c>
      <c r="J13813">
        <v>1.94</v>
      </c>
      <c r="K13813">
        <v>11.76</v>
      </c>
    </row>
    <row r="13814" spans="1:11" x14ac:dyDescent="0.25">
      <c r="A13814" s="1">
        <v>44197</v>
      </c>
      <c r="B13814" t="s">
        <v>140</v>
      </c>
      <c r="C13814">
        <v>1159.4100000000001</v>
      </c>
      <c r="D13814">
        <v>685.72</v>
      </c>
      <c r="E13814">
        <v>473.69</v>
      </c>
      <c r="F13814">
        <v>584.4</v>
      </c>
      <c r="G13814">
        <v>484.31</v>
      </c>
      <c r="H13814">
        <v>881.46</v>
      </c>
      <c r="I13814">
        <v>2.64</v>
      </c>
      <c r="J13814">
        <v>2.64</v>
      </c>
      <c r="K13814">
        <v>11.3</v>
      </c>
    </row>
    <row r="13815" spans="1:11" x14ac:dyDescent="0.25">
      <c r="A13815" s="1">
        <v>44197</v>
      </c>
      <c r="B13815" t="s">
        <v>141</v>
      </c>
      <c r="C13815">
        <v>1252.79</v>
      </c>
      <c r="D13815">
        <v>725.36</v>
      </c>
      <c r="E13815">
        <v>527.42999999999995</v>
      </c>
      <c r="F13815">
        <v>692.87</v>
      </c>
      <c r="G13815">
        <v>576.79999999999995</v>
      </c>
      <c r="H13815">
        <v>1029.93</v>
      </c>
      <c r="I13815">
        <v>1.88</v>
      </c>
      <c r="J13815">
        <v>1.88</v>
      </c>
      <c r="K13815">
        <v>12.91</v>
      </c>
    </row>
    <row r="13816" spans="1:11" x14ac:dyDescent="0.25">
      <c r="A13816" s="1">
        <v>44197</v>
      </c>
      <c r="B13816" t="s">
        <v>142</v>
      </c>
      <c r="C13816">
        <v>1179.5899999999999</v>
      </c>
      <c r="D13816">
        <v>693.09</v>
      </c>
      <c r="E13816">
        <v>486.5</v>
      </c>
      <c r="F13816">
        <v>630.72</v>
      </c>
      <c r="G13816">
        <v>516.69000000000005</v>
      </c>
      <c r="H13816">
        <v>971.81</v>
      </c>
      <c r="I13816">
        <v>1.39</v>
      </c>
      <c r="J13816">
        <v>1.39</v>
      </c>
      <c r="K13816">
        <v>13.15</v>
      </c>
    </row>
    <row r="13817" spans="1:11" x14ac:dyDescent="0.25">
      <c r="A13817" s="1">
        <v>44197</v>
      </c>
      <c r="B13817" t="s">
        <v>143</v>
      </c>
      <c r="C13817">
        <v>1192.57</v>
      </c>
      <c r="D13817">
        <v>711.61</v>
      </c>
      <c r="E13817">
        <v>480.96</v>
      </c>
      <c r="F13817">
        <v>595.87</v>
      </c>
      <c r="G13817">
        <v>526.88</v>
      </c>
      <c r="H13817">
        <v>767.78</v>
      </c>
      <c r="I13817">
        <v>3.21</v>
      </c>
      <c r="J13817">
        <v>3.21</v>
      </c>
      <c r="K13817">
        <v>13.97</v>
      </c>
    </row>
    <row r="13818" spans="1:11" x14ac:dyDescent="0.25">
      <c r="A13818" s="1">
        <v>44197</v>
      </c>
      <c r="B13818" t="s">
        <v>144</v>
      </c>
      <c r="C13818">
        <v>1157.3499999999999</v>
      </c>
      <c r="D13818">
        <v>692.99</v>
      </c>
      <c r="E13818">
        <v>464.36</v>
      </c>
      <c r="F13818">
        <v>614.99</v>
      </c>
      <c r="G13818">
        <v>517.46</v>
      </c>
      <c r="H13818">
        <v>934.3</v>
      </c>
      <c r="I13818">
        <v>3.3</v>
      </c>
      <c r="J13818">
        <v>3.3</v>
      </c>
      <c r="K13818">
        <v>15.99</v>
      </c>
    </row>
    <row r="13819" spans="1:11" x14ac:dyDescent="0.25">
      <c r="A13819" s="1">
        <v>44197</v>
      </c>
      <c r="B13819" t="s">
        <v>145</v>
      </c>
      <c r="C13819">
        <v>1277.72</v>
      </c>
      <c r="D13819">
        <v>749.1</v>
      </c>
      <c r="E13819">
        <v>528.62</v>
      </c>
      <c r="F13819">
        <v>676.3</v>
      </c>
      <c r="G13819">
        <v>605.23</v>
      </c>
      <c r="H13819">
        <v>864.1</v>
      </c>
      <c r="I13819">
        <v>2.21</v>
      </c>
      <c r="J13819">
        <v>2.21</v>
      </c>
      <c r="K13819">
        <v>19.739999999999998</v>
      </c>
    </row>
    <row r="13820" spans="1:11" x14ac:dyDescent="0.25">
      <c r="A13820" s="1">
        <v>44197</v>
      </c>
      <c r="B13820" t="s">
        <v>146</v>
      </c>
      <c r="C13820">
        <v>1267.4000000000001</v>
      </c>
      <c r="D13820">
        <v>713.17</v>
      </c>
      <c r="E13820">
        <v>554.23</v>
      </c>
      <c r="F13820">
        <v>697.49</v>
      </c>
      <c r="G13820">
        <v>598.87</v>
      </c>
      <c r="H13820">
        <v>953.78</v>
      </c>
      <c r="I13820">
        <v>4.01</v>
      </c>
      <c r="J13820">
        <v>4.01</v>
      </c>
      <c r="K13820">
        <v>13.46</v>
      </c>
    </row>
    <row r="13821" spans="1:11" x14ac:dyDescent="0.25">
      <c r="A13821" s="1">
        <v>44197</v>
      </c>
      <c r="B13821" t="s">
        <v>2</v>
      </c>
      <c r="C13821">
        <v>1190.27</v>
      </c>
      <c r="D13821">
        <v>670.7</v>
      </c>
      <c r="E13821">
        <v>519.57000000000005</v>
      </c>
      <c r="F13821">
        <v>660.31</v>
      </c>
      <c r="G13821">
        <v>533.91999999999996</v>
      </c>
      <c r="H13821">
        <v>1001.86</v>
      </c>
      <c r="I13821">
        <v>1.4</v>
      </c>
      <c r="J13821">
        <v>1.4</v>
      </c>
      <c r="K13821">
        <v>13.25</v>
      </c>
    </row>
    <row r="13822" spans="1:11" x14ac:dyDescent="0.25">
      <c r="A13822" s="1">
        <v>44197</v>
      </c>
      <c r="B13822" t="s">
        <v>147</v>
      </c>
      <c r="C13822">
        <v>1409.56</v>
      </c>
      <c r="D13822">
        <v>710.56</v>
      </c>
      <c r="E13822">
        <v>699</v>
      </c>
      <c r="F13822">
        <v>642.41</v>
      </c>
      <c r="G13822">
        <v>500.85</v>
      </c>
      <c r="H13822">
        <v>955.78</v>
      </c>
      <c r="I13822">
        <v>0.48</v>
      </c>
      <c r="J13822">
        <v>0.48</v>
      </c>
      <c r="K13822">
        <v>9.14</v>
      </c>
    </row>
    <row r="13823" spans="1:11" x14ac:dyDescent="0.25">
      <c r="A13823" s="1">
        <v>44197</v>
      </c>
      <c r="B13823" t="s">
        <v>148</v>
      </c>
      <c r="C13823">
        <v>1382.51</v>
      </c>
      <c r="D13823">
        <v>735.57</v>
      </c>
      <c r="E13823">
        <v>646.94000000000005</v>
      </c>
      <c r="F13823">
        <v>624.44000000000005</v>
      </c>
      <c r="G13823">
        <v>541.16</v>
      </c>
      <c r="H13823">
        <v>818.82</v>
      </c>
      <c r="I13823">
        <v>1.7</v>
      </c>
      <c r="J13823">
        <v>1.7</v>
      </c>
      <c r="K13823">
        <v>10.79</v>
      </c>
    </row>
    <row r="13824" spans="1:11" x14ac:dyDescent="0.25">
      <c r="A13824" s="1">
        <v>44197</v>
      </c>
      <c r="B13824" t="s">
        <v>149</v>
      </c>
      <c r="C13824">
        <v>1337.91</v>
      </c>
      <c r="D13824">
        <v>712.39</v>
      </c>
      <c r="E13824">
        <v>625.52</v>
      </c>
      <c r="F13824">
        <v>639.76</v>
      </c>
      <c r="G13824">
        <v>557.26</v>
      </c>
      <c r="H13824">
        <v>833.49</v>
      </c>
      <c r="I13824">
        <v>2.8</v>
      </c>
      <c r="J13824">
        <v>2.8</v>
      </c>
      <c r="K13824">
        <v>12.52</v>
      </c>
    </row>
    <row r="13825" spans="1:11" x14ac:dyDescent="0.25">
      <c r="A13825" s="1">
        <v>44197</v>
      </c>
      <c r="B13825" t="s">
        <v>150</v>
      </c>
      <c r="C13825">
        <v>1447.04</v>
      </c>
      <c r="D13825">
        <v>740.21</v>
      </c>
      <c r="E13825">
        <v>706.83</v>
      </c>
      <c r="F13825">
        <v>783.74</v>
      </c>
      <c r="G13825">
        <v>614.44000000000005</v>
      </c>
      <c r="H13825">
        <v>1175.9100000000001</v>
      </c>
      <c r="I13825">
        <v>0.53</v>
      </c>
      <c r="J13825">
        <v>0.53</v>
      </c>
      <c r="K13825">
        <v>8.8000000000000007</v>
      </c>
    </row>
    <row r="13826" spans="1:11" x14ac:dyDescent="0.25">
      <c r="A13826" s="1">
        <v>44197</v>
      </c>
      <c r="B13826" t="s">
        <v>151</v>
      </c>
      <c r="C13826">
        <v>1312.71</v>
      </c>
      <c r="D13826">
        <v>765.33</v>
      </c>
      <c r="E13826">
        <v>547.38</v>
      </c>
      <c r="F13826">
        <v>595.71</v>
      </c>
      <c r="G13826">
        <v>494.3</v>
      </c>
      <c r="H13826">
        <v>886.25</v>
      </c>
      <c r="I13826">
        <v>1.61</v>
      </c>
      <c r="J13826">
        <v>1.61</v>
      </c>
      <c r="K13826">
        <v>11.4</v>
      </c>
    </row>
    <row r="13827" spans="1:11" x14ac:dyDescent="0.25">
      <c r="A13827" s="1">
        <v>44197</v>
      </c>
      <c r="B13827" t="s">
        <v>152</v>
      </c>
      <c r="C13827">
        <v>1221.23</v>
      </c>
      <c r="D13827">
        <v>705.56</v>
      </c>
      <c r="E13827">
        <v>515.66999999999996</v>
      </c>
      <c r="F13827">
        <v>574.39</v>
      </c>
      <c r="G13827">
        <v>488.33</v>
      </c>
      <c r="H13827">
        <v>793.54</v>
      </c>
      <c r="I13827">
        <v>1.95</v>
      </c>
      <c r="J13827">
        <v>1.95</v>
      </c>
      <c r="K13827">
        <v>9.18</v>
      </c>
    </row>
    <row r="13828" spans="1:11" x14ac:dyDescent="0.25">
      <c r="A13828" s="1">
        <v>44197</v>
      </c>
      <c r="B13828" t="s">
        <v>153</v>
      </c>
      <c r="C13828">
        <v>1247.8499999999999</v>
      </c>
      <c r="D13828">
        <v>725.85</v>
      </c>
      <c r="E13828">
        <v>522</v>
      </c>
      <c r="F13828">
        <v>711.9</v>
      </c>
      <c r="G13828">
        <v>634.73</v>
      </c>
      <c r="H13828">
        <v>894.71</v>
      </c>
      <c r="I13828">
        <v>1.72</v>
      </c>
      <c r="J13828">
        <v>1.72</v>
      </c>
      <c r="K13828">
        <v>7.26</v>
      </c>
    </row>
    <row r="13829" spans="1:11" x14ac:dyDescent="0.25">
      <c r="A13829" s="1">
        <v>44197</v>
      </c>
      <c r="B13829" t="s">
        <v>154</v>
      </c>
      <c r="C13829">
        <v>1299.92</v>
      </c>
      <c r="D13829">
        <v>754.47</v>
      </c>
      <c r="E13829">
        <v>545.45000000000005</v>
      </c>
      <c r="F13829">
        <v>686.69</v>
      </c>
      <c r="G13829">
        <v>583.66</v>
      </c>
      <c r="H13829">
        <v>990.89</v>
      </c>
      <c r="I13829">
        <v>1.62</v>
      </c>
      <c r="J13829">
        <v>1.62</v>
      </c>
      <c r="K13829">
        <v>11.7</v>
      </c>
    </row>
    <row r="13830" spans="1:11" x14ac:dyDescent="0.25">
      <c r="A13830" s="1">
        <v>44197</v>
      </c>
      <c r="B13830" t="s">
        <v>155</v>
      </c>
      <c r="C13830">
        <v>1339.09</v>
      </c>
      <c r="D13830">
        <v>784.73</v>
      </c>
      <c r="E13830">
        <v>554.36</v>
      </c>
      <c r="F13830">
        <v>591.38</v>
      </c>
      <c r="G13830">
        <v>520.26</v>
      </c>
      <c r="H13830">
        <v>778.5</v>
      </c>
      <c r="I13830">
        <v>1.1299999999999999</v>
      </c>
      <c r="J13830">
        <v>1.1299999999999999</v>
      </c>
      <c r="K13830">
        <v>9.09</v>
      </c>
    </row>
    <row r="13831" spans="1:11" x14ac:dyDescent="0.25">
      <c r="A13831" s="1">
        <v>44228</v>
      </c>
      <c r="B13831" t="s">
        <v>1</v>
      </c>
      <c r="C13831">
        <v>1319.18</v>
      </c>
      <c r="D13831">
        <v>748.58</v>
      </c>
      <c r="E13831">
        <v>570.6</v>
      </c>
      <c r="F13831">
        <v>660.24</v>
      </c>
      <c r="G13831">
        <v>567.01</v>
      </c>
      <c r="H13831">
        <v>900.41</v>
      </c>
      <c r="I13831">
        <v>1.33</v>
      </c>
      <c r="J13831">
        <v>3.35</v>
      </c>
      <c r="K13831">
        <v>13.22</v>
      </c>
    </row>
    <row r="13832" spans="1:11" x14ac:dyDescent="0.25">
      <c r="A13832" s="1">
        <v>44228</v>
      </c>
      <c r="B13832" t="s">
        <v>126</v>
      </c>
      <c r="C13832">
        <v>1317.87</v>
      </c>
      <c r="D13832">
        <v>789.32</v>
      </c>
      <c r="E13832">
        <v>528.54999999999995</v>
      </c>
      <c r="F13832">
        <v>656.65</v>
      </c>
      <c r="G13832">
        <v>583.30999999999995</v>
      </c>
      <c r="H13832">
        <v>852</v>
      </c>
      <c r="I13832">
        <v>0.9</v>
      </c>
      <c r="J13832">
        <v>2.1800000000000002</v>
      </c>
      <c r="K13832">
        <v>12.05</v>
      </c>
    </row>
    <row r="13833" spans="1:11" x14ac:dyDescent="0.25">
      <c r="A13833" s="1">
        <v>44228</v>
      </c>
      <c r="B13833" t="s">
        <v>127</v>
      </c>
      <c r="C13833">
        <v>1246.23</v>
      </c>
      <c r="D13833">
        <v>739.5</v>
      </c>
      <c r="E13833">
        <v>506.73</v>
      </c>
      <c r="F13833">
        <v>673.15</v>
      </c>
      <c r="G13833">
        <v>570.62</v>
      </c>
      <c r="H13833">
        <v>979.95</v>
      </c>
      <c r="I13833">
        <v>1.4</v>
      </c>
      <c r="J13833">
        <v>3.75</v>
      </c>
      <c r="K13833">
        <v>15.77</v>
      </c>
    </row>
    <row r="13834" spans="1:11" x14ac:dyDescent="0.25">
      <c r="A13834" s="1">
        <v>44228</v>
      </c>
      <c r="B13834" t="s">
        <v>113</v>
      </c>
      <c r="C13834">
        <v>1364.56</v>
      </c>
      <c r="D13834">
        <v>742.14</v>
      </c>
      <c r="E13834">
        <v>622.41999999999996</v>
      </c>
      <c r="F13834">
        <v>653.41</v>
      </c>
      <c r="G13834">
        <v>563.25</v>
      </c>
      <c r="H13834">
        <v>868.92</v>
      </c>
      <c r="I13834">
        <v>1.3</v>
      </c>
      <c r="J13834">
        <v>3.39</v>
      </c>
      <c r="K13834">
        <v>12.41</v>
      </c>
    </row>
    <row r="13835" spans="1:11" x14ac:dyDescent="0.25">
      <c r="A13835" s="1">
        <v>44228</v>
      </c>
      <c r="B13835" t="s">
        <v>128</v>
      </c>
      <c r="C13835">
        <v>1381.65</v>
      </c>
      <c r="D13835">
        <v>752.39</v>
      </c>
      <c r="E13835">
        <v>629.26</v>
      </c>
      <c r="F13835">
        <v>660.75</v>
      </c>
      <c r="G13835">
        <v>558.53</v>
      </c>
      <c r="H13835">
        <v>920.37</v>
      </c>
      <c r="I13835">
        <v>1.6</v>
      </c>
      <c r="J13835">
        <v>3.47</v>
      </c>
      <c r="K13835">
        <v>12.77</v>
      </c>
    </row>
    <row r="13836" spans="1:11" x14ac:dyDescent="0.25">
      <c r="A13836" s="1">
        <v>44228</v>
      </c>
      <c r="B13836" t="s">
        <v>129</v>
      </c>
      <c r="C13836">
        <v>1297.3499999999999</v>
      </c>
      <c r="D13836">
        <v>761.27</v>
      </c>
      <c r="E13836">
        <v>536.08000000000004</v>
      </c>
      <c r="F13836">
        <v>662.27</v>
      </c>
      <c r="G13836">
        <v>580.07000000000005</v>
      </c>
      <c r="H13836">
        <v>885.08</v>
      </c>
      <c r="I13836">
        <v>1.29</v>
      </c>
      <c r="J13836">
        <v>2.89</v>
      </c>
      <c r="K13836">
        <v>10.53</v>
      </c>
    </row>
    <row r="13837" spans="1:11" x14ac:dyDescent="0.25">
      <c r="A13837" s="1">
        <v>44228</v>
      </c>
      <c r="B13837" t="s">
        <v>130</v>
      </c>
      <c r="C13837">
        <v>1342.76</v>
      </c>
      <c r="D13837">
        <v>781.49</v>
      </c>
      <c r="E13837">
        <v>561.27</v>
      </c>
      <c r="F13837">
        <v>748.68</v>
      </c>
      <c r="G13837">
        <v>594.9</v>
      </c>
      <c r="H13837">
        <v>1282.4000000000001</v>
      </c>
      <c r="I13837">
        <v>0.5</v>
      </c>
      <c r="J13837">
        <v>0.8</v>
      </c>
      <c r="K13837">
        <v>9.31</v>
      </c>
    </row>
    <row r="13838" spans="1:11" x14ac:dyDescent="0.25">
      <c r="A13838" s="1">
        <v>44228</v>
      </c>
      <c r="B13838" t="s">
        <v>131</v>
      </c>
      <c r="C13838">
        <v>1418.91</v>
      </c>
      <c r="D13838">
        <v>844.22</v>
      </c>
      <c r="E13838">
        <v>574.69000000000005</v>
      </c>
      <c r="F13838">
        <v>753.16</v>
      </c>
      <c r="G13838">
        <v>613.34</v>
      </c>
      <c r="H13838">
        <v>1183.49</v>
      </c>
      <c r="I13838">
        <v>0.38</v>
      </c>
      <c r="J13838">
        <v>1.48</v>
      </c>
      <c r="K13838">
        <v>9.51</v>
      </c>
    </row>
    <row r="13839" spans="1:11" x14ac:dyDescent="0.25">
      <c r="A13839" s="1">
        <v>44228</v>
      </c>
      <c r="B13839" t="s">
        <v>132</v>
      </c>
      <c r="C13839">
        <v>1291.26</v>
      </c>
      <c r="D13839">
        <v>778.24</v>
      </c>
      <c r="E13839">
        <v>513.02</v>
      </c>
      <c r="F13839">
        <v>632.23</v>
      </c>
      <c r="G13839">
        <v>574.63</v>
      </c>
      <c r="H13839">
        <v>773.64</v>
      </c>
      <c r="I13839">
        <v>0.88</v>
      </c>
      <c r="J13839">
        <v>1.75</v>
      </c>
      <c r="K13839">
        <v>12.78</v>
      </c>
    </row>
    <row r="13840" spans="1:11" x14ac:dyDescent="0.25">
      <c r="A13840" s="1">
        <v>44228</v>
      </c>
      <c r="B13840" t="s">
        <v>133</v>
      </c>
      <c r="C13840">
        <v>1371.66</v>
      </c>
      <c r="D13840">
        <v>770.56</v>
      </c>
      <c r="E13840">
        <v>601.1</v>
      </c>
      <c r="F13840">
        <v>569.69000000000005</v>
      </c>
      <c r="G13840">
        <v>507.13</v>
      </c>
      <c r="H13840">
        <v>734.45</v>
      </c>
      <c r="I13840">
        <v>0.89</v>
      </c>
      <c r="J13840">
        <v>2.35</v>
      </c>
      <c r="K13840">
        <v>11.66</v>
      </c>
    </row>
    <row r="13841" spans="1:11" x14ac:dyDescent="0.25">
      <c r="A13841" s="1">
        <v>44228</v>
      </c>
      <c r="B13841" t="s">
        <v>134</v>
      </c>
      <c r="C13841">
        <v>1307.01</v>
      </c>
      <c r="D13841">
        <v>790.16</v>
      </c>
      <c r="E13841">
        <v>516.85</v>
      </c>
      <c r="F13841">
        <v>626.59</v>
      </c>
      <c r="G13841">
        <v>588.16</v>
      </c>
      <c r="H13841">
        <v>718.99</v>
      </c>
      <c r="I13841">
        <v>0.96</v>
      </c>
      <c r="J13841">
        <v>2.72</v>
      </c>
      <c r="K13841">
        <v>12.32</v>
      </c>
    </row>
    <row r="13842" spans="1:11" x14ac:dyDescent="0.25">
      <c r="A13842" s="1">
        <v>44228</v>
      </c>
      <c r="B13842" t="s">
        <v>135</v>
      </c>
      <c r="C13842">
        <v>1291.67</v>
      </c>
      <c r="D13842">
        <v>772.88</v>
      </c>
      <c r="E13842">
        <v>518.79</v>
      </c>
      <c r="F13842">
        <v>627.36</v>
      </c>
      <c r="G13842">
        <v>532.1</v>
      </c>
      <c r="H13842">
        <v>898.43</v>
      </c>
      <c r="I13842">
        <v>1.07</v>
      </c>
      <c r="J13842">
        <v>1.92</v>
      </c>
      <c r="K13842">
        <v>13.55</v>
      </c>
    </row>
    <row r="13843" spans="1:11" x14ac:dyDescent="0.25">
      <c r="A13843" s="1">
        <v>44228</v>
      </c>
      <c r="B13843" t="s">
        <v>136</v>
      </c>
      <c r="C13843">
        <v>1342.76</v>
      </c>
      <c r="D13843">
        <v>803.16</v>
      </c>
      <c r="E13843">
        <v>539.6</v>
      </c>
      <c r="F13843">
        <v>705.95</v>
      </c>
      <c r="G13843">
        <v>628.4</v>
      </c>
      <c r="H13843">
        <v>969.4</v>
      </c>
      <c r="I13843">
        <v>1.33</v>
      </c>
      <c r="J13843">
        <v>2.71</v>
      </c>
      <c r="K13843">
        <v>12.54</v>
      </c>
    </row>
    <row r="13844" spans="1:11" x14ac:dyDescent="0.25">
      <c r="A13844" s="1">
        <v>44228</v>
      </c>
      <c r="B13844" t="s">
        <v>137</v>
      </c>
      <c r="C13844">
        <v>1270.0899999999999</v>
      </c>
      <c r="D13844">
        <v>748.89</v>
      </c>
      <c r="E13844">
        <v>521.20000000000005</v>
      </c>
      <c r="F13844">
        <v>669.05</v>
      </c>
      <c r="G13844">
        <v>515.4</v>
      </c>
      <c r="H13844">
        <v>1290.48</v>
      </c>
      <c r="I13844">
        <v>1.52</v>
      </c>
      <c r="J13844">
        <v>4.54</v>
      </c>
      <c r="K13844">
        <v>12.87</v>
      </c>
    </row>
    <row r="13845" spans="1:11" x14ac:dyDescent="0.25">
      <c r="A13845" s="1">
        <v>44228</v>
      </c>
      <c r="B13845" t="s">
        <v>138</v>
      </c>
      <c r="C13845">
        <v>1268.3</v>
      </c>
      <c r="D13845">
        <v>761.61</v>
      </c>
      <c r="E13845">
        <v>506.69</v>
      </c>
      <c r="F13845">
        <v>842.89</v>
      </c>
      <c r="G13845">
        <v>689.8</v>
      </c>
      <c r="H13845">
        <v>1334.5</v>
      </c>
      <c r="I13845">
        <v>0.35</v>
      </c>
      <c r="J13845">
        <v>4.7</v>
      </c>
      <c r="K13845">
        <v>14.97</v>
      </c>
    </row>
    <row r="13846" spans="1:11" x14ac:dyDescent="0.25">
      <c r="A13846" s="1">
        <v>44228</v>
      </c>
      <c r="B13846" t="s">
        <v>139</v>
      </c>
      <c r="C13846">
        <v>1215.3</v>
      </c>
      <c r="D13846">
        <v>732</v>
      </c>
      <c r="E13846">
        <v>483.3</v>
      </c>
      <c r="F13846">
        <v>701.89</v>
      </c>
      <c r="G13846">
        <v>589.38</v>
      </c>
      <c r="H13846">
        <v>1094.55</v>
      </c>
      <c r="I13846">
        <v>0.8</v>
      </c>
      <c r="J13846">
        <v>2.76</v>
      </c>
      <c r="K13846">
        <v>12.28</v>
      </c>
    </row>
    <row r="13847" spans="1:11" x14ac:dyDescent="0.25">
      <c r="A13847" s="1">
        <v>44228</v>
      </c>
      <c r="B13847" t="s">
        <v>140</v>
      </c>
      <c r="C13847">
        <v>1169.46</v>
      </c>
      <c r="D13847">
        <v>695.75</v>
      </c>
      <c r="E13847">
        <v>473.71</v>
      </c>
      <c r="F13847">
        <v>589.48</v>
      </c>
      <c r="G13847">
        <v>491.38</v>
      </c>
      <c r="H13847">
        <v>881.46</v>
      </c>
      <c r="I13847">
        <v>0.87</v>
      </c>
      <c r="J13847">
        <v>3.53</v>
      </c>
      <c r="K13847">
        <v>12.22</v>
      </c>
    </row>
    <row r="13848" spans="1:11" x14ac:dyDescent="0.25">
      <c r="A13848" s="1">
        <v>44228</v>
      </c>
      <c r="B13848" t="s">
        <v>141</v>
      </c>
      <c r="C13848">
        <v>1284.78</v>
      </c>
      <c r="D13848">
        <v>730.08</v>
      </c>
      <c r="E13848">
        <v>554.70000000000005</v>
      </c>
      <c r="F13848">
        <v>710.54</v>
      </c>
      <c r="G13848">
        <v>580.54999999999995</v>
      </c>
      <c r="H13848">
        <v>1083.17</v>
      </c>
      <c r="I13848">
        <v>2.5499999999999998</v>
      </c>
      <c r="J13848">
        <v>4.4800000000000004</v>
      </c>
      <c r="K13848">
        <v>15.68</v>
      </c>
    </row>
    <row r="13849" spans="1:11" x14ac:dyDescent="0.25">
      <c r="A13849" s="1">
        <v>44228</v>
      </c>
      <c r="B13849" t="s">
        <v>142</v>
      </c>
      <c r="C13849">
        <v>1199</v>
      </c>
      <c r="D13849">
        <v>712.35</v>
      </c>
      <c r="E13849">
        <v>486.65</v>
      </c>
      <c r="F13849">
        <v>641.13</v>
      </c>
      <c r="G13849">
        <v>531.05999999999995</v>
      </c>
      <c r="H13849">
        <v>972.1</v>
      </c>
      <c r="I13849">
        <v>1.65</v>
      </c>
      <c r="J13849">
        <v>3.06</v>
      </c>
      <c r="K13849">
        <v>14.63</v>
      </c>
    </row>
    <row r="13850" spans="1:11" x14ac:dyDescent="0.25">
      <c r="A13850" s="1">
        <v>44228</v>
      </c>
      <c r="B13850" t="s">
        <v>143</v>
      </c>
      <c r="C13850">
        <v>1210.02</v>
      </c>
      <c r="D13850">
        <v>727.26</v>
      </c>
      <c r="E13850">
        <v>482.76</v>
      </c>
      <c r="F13850">
        <v>604.57000000000005</v>
      </c>
      <c r="G13850">
        <v>538.47</v>
      </c>
      <c r="H13850">
        <v>770.62</v>
      </c>
      <c r="I13850">
        <v>1.46</v>
      </c>
      <c r="J13850">
        <v>4.72</v>
      </c>
      <c r="K13850">
        <v>15.41</v>
      </c>
    </row>
    <row r="13851" spans="1:11" x14ac:dyDescent="0.25">
      <c r="A13851" s="1">
        <v>44228</v>
      </c>
      <c r="B13851" t="s">
        <v>144</v>
      </c>
      <c r="C13851">
        <v>1180.68</v>
      </c>
      <c r="D13851">
        <v>716.32</v>
      </c>
      <c r="E13851">
        <v>464.36</v>
      </c>
      <c r="F13851">
        <v>627.41</v>
      </c>
      <c r="G13851">
        <v>534.9</v>
      </c>
      <c r="H13851">
        <v>934.3</v>
      </c>
      <c r="I13851">
        <v>2.02</v>
      </c>
      <c r="J13851">
        <v>5.39</v>
      </c>
      <c r="K13851">
        <v>17.77</v>
      </c>
    </row>
    <row r="13852" spans="1:11" x14ac:dyDescent="0.25">
      <c r="A13852" s="1">
        <v>44228</v>
      </c>
      <c r="B13852" t="s">
        <v>145</v>
      </c>
      <c r="C13852">
        <v>1296.42</v>
      </c>
      <c r="D13852">
        <v>767.57</v>
      </c>
      <c r="E13852">
        <v>528.85</v>
      </c>
      <c r="F13852">
        <v>686.17</v>
      </c>
      <c r="G13852">
        <v>620.17999999999995</v>
      </c>
      <c r="H13852">
        <v>864.44</v>
      </c>
      <c r="I13852">
        <v>1.46</v>
      </c>
      <c r="J13852">
        <v>3.7</v>
      </c>
      <c r="K13852">
        <v>20.8</v>
      </c>
    </row>
    <row r="13853" spans="1:11" x14ac:dyDescent="0.25">
      <c r="A13853" s="1">
        <v>44228</v>
      </c>
      <c r="B13853" t="s">
        <v>146</v>
      </c>
      <c r="C13853">
        <v>1287.3599999999999</v>
      </c>
      <c r="D13853">
        <v>743.49</v>
      </c>
      <c r="E13853">
        <v>543.87</v>
      </c>
      <c r="F13853">
        <v>708.44</v>
      </c>
      <c r="G13853">
        <v>624.32000000000005</v>
      </c>
      <c r="H13853">
        <v>935.95</v>
      </c>
      <c r="I13853">
        <v>1.57</v>
      </c>
      <c r="J13853">
        <v>5.64</v>
      </c>
      <c r="K13853">
        <v>14.8</v>
      </c>
    </row>
    <row r="13854" spans="1:11" x14ac:dyDescent="0.25">
      <c r="A13854" s="1">
        <v>44228</v>
      </c>
      <c r="B13854" t="s">
        <v>2</v>
      </c>
      <c r="C13854">
        <v>1213.0899999999999</v>
      </c>
      <c r="D13854">
        <v>691.45</v>
      </c>
      <c r="E13854">
        <v>521.64</v>
      </c>
      <c r="F13854">
        <v>672.99</v>
      </c>
      <c r="G13854">
        <v>550.41999999999996</v>
      </c>
      <c r="H13854">
        <v>1005.87</v>
      </c>
      <c r="I13854">
        <v>1.92</v>
      </c>
      <c r="J13854">
        <v>3.35</v>
      </c>
      <c r="K13854">
        <v>14.8</v>
      </c>
    </row>
    <row r="13855" spans="1:11" x14ac:dyDescent="0.25">
      <c r="A13855" s="1">
        <v>44228</v>
      </c>
      <c r="B13855" t="s">
        <v>147</v>
      </c>
      <c r="C13855">
        <v>1421.72</v>
      </c>
      <c r="D13855">
        <v>722.72</v>
      </c>
      <c r="E13855">
        <v>699</v>
      </c>
      <c r="F13855">
        <v>647.94000000000005</v>
      </c>
      <c r="G13855">
        <v>509.41</v>
      </c>
      <c r="H13855">
        <v>955.78</v>
      </c>
      <c r="I13855">
        <v>0.86</v>
      </c>
      <c r="J13855">
        <v>1.34</v>
      </c>
      <c r="K13855">
        <v>10.029999999999999</v>
      </c>
    </row>
    <row r="13856" spans="1:11" x14ac:dyDescent="0.25">
      <c r="A13856" s="1">
        <v>44228</v>
      </c>
      <c r="B13856" t="s">
        <v>148</v>
      </c>
      <c r="C13856">
        <v>1400.25</v>
      </c>
      <c r="D13856">
        <v>753.1</v>
      </c>
      <c r="E13856">
        <v>647.15</v>
      </c>
      <c r="F13856">
        <v>632.42999999999995</v>
      </c>
      <c r="G13856">
        <v>554.04</v>
      </c>
      <c r="H13856">
        <v>819.07</v>
      </c>
      <c r="I13856">
        <v>1.28</v>
      </c>
      <c r="J13856">
        <v>3</v>
      </c>
      <c r="K13856">
        <v>11.93</v>
      </c>
    </row>
    <row r="13857" spans="1:11" x14ac:dyDescent="0.25">
      <c r="A13857" s="1">
        <v>44228</v>
      </c>
      <c r="B13857" t="s">
        <v>149</v>
      </c>
      <c r="C13857">
        <v>1360.24</v>
      </c>
      <c r="D13857">
        <v>734.72</v>
      </c>
      <c r="E13857">
        <v>625.52</v>
      </c>
      <c r="F13857">
        <v>650.44000000000005</v>
      </c>
      <c r="G13857">
        <v>574.70000000000005</v>
      </c>
      <c r="H13857">
        <v>833.49</v>
      </c>
      <c r="I13857">
        <v>1.67</v>
      </c>
      <c r="J13857">
        <v>4.5199999999999996</v>
      </c>
      <c r="K13857">
        <v>14.47</v>
      </c>
    </row>
    <row r="13858" spans="1:11" x14ac:dyDescent="0.25">
      <c r="A13858" s="1">
        <v>44228</v>
      </c>
      <c r="B13858" t="s">
        <v>150</v>
      </c>
      <c r="C13858">
        <v>1474.57</v>
      </c>
      <c r="D13858">
        <v>753.82</v>
      </c>
      <c r="E13858">
        <v>720.75</v>
      </c>
      <c r="F13858">
        <v>798.63</v>
      </c>
      <c r="G13858">
        <v>625.75</v>
      </c>
      <c r="H13858">
        <v>1199.08</v>
      </c>
      <c r="I13858">
        <v>1.9</v>
      </c>
      <c r="J13858">
        <v>2.44</v>
      </c>
      <c r="K13858">
        <v>10.39</v>
      </c>
    </row>
    <row r="13859" spans="1:11" x14ac:dyDescent="0.25">
      <c r="A13859" s="1">
        <v>44228</v>
      </c>
      <c r="B13859" t="s">
        <v>151</v>
      </c>
      <c r="C13859">
        <v>1328.04</v>
      </c>
      <c r="D13859">
        <v>780.68</v>
      </c>
      <c r="E13859">
        <v>547.36</v>
      </c>
      <c r="F13859">
        <v>602.67999999999995</v>
      </c>
      <c r="G13859">
        <v>504.19</v>
      </c>
      <c r="H13859">
        <v>886.25</v>
      </c>
      <c r="I13859">
        <v>1.17</v>
      </c>
      <c r="J13859">
        <v>2.8</v>
      </c>
      <c r="K13859">
        <v>12.44</v>
      </c>
    </row>
    <row r="13860" spans="1:11" x14ac:dyDescent="0.25">
      <c r="A13860" s="1">
        <v>44228</v>
      </c>
      <c r="B13860" t="s">
        <v>152</v>
      </c>
      <c r="C13860">
        <v>1230.8399999999999</v>
      </c>
      <c r="D13860">
        <v>715.17</v>
      </c>
      <c r="E13860">
        <v>515.66999999999996</v>
      </c>
      <c r="F13860">
        <v>578.92999999999995</v>
      </c>
      <c r="G13860">
        <v>494.97</v>
      </c>
      <c r="H13860">
        <v>793.54</v>
      </c>
      <c r="I13860">
        <v>0.79</v>
      </c>
      <c r="J13860">
        <v>2.76</v>
      </c>
      <c r="K13860">
        <v>9.51</v>
      </c>
    </row>
    <row r="13861" spans="1:11" x14ac:dyDescent="0.25">
      <c r="A13861" s="1">
        <v>44228</v>
      </c>
      <c r="B13861" t="s">
        <v>153</v>
      </c>
      <c r="C13861">
        <v>1269.1400000000001</v>
      </c>
      <c r="D13861">
        <v>746.99</v>
      </c>
      <c r="E13861">
        <v>522.15</v>
      </c>
      <c r="F13861">
        <v>724.07</v>
      </c>
      <c r="G13861">
        <v>653.20000000000005</v>
      </c>
      <c r="H13861">
        <v>894.97</v>
      </c>
      <c r="I13861">
        <v>1.71</v>
      </c>
      <c r="J13861">
        <v>3.46</v>
      </c>
      <c r="K13861">
        <v>8.81</v>
      </c>
    </row>
    <row r="13862" spans="1:11" x14ac:dyDescent="0.25">
      <c r="A13862" s="1">
        <v>44228</v>
      </c>
      <c r="B13862" t="s">
        <v>154</v>
      </c>
      <c r="C13862">
        <v>1315.98</v>
      </c>
      <c r="D13862">
        <v>770.31</v>
      </c>
      <c r="E13862">
        <v>545.66999999999996</v>
      </c>
      <c r="F13862">
        <v>695.21</v>
      </c>
      <c r="G13862">
        <v>595.91999999999996</v>
      </c>
      <c r="H13862">
        <v>991.28</v>
      </c>
      <c r="I13862">
        <v>1.24</v>
      </c>
      <c r="J13862">
        <v>2.88</v>
      </c>
      <c r="K13862">
        <v>12.59</v>
      </c>
    </row>
    <row r="13863" spans="1:11" x14ac:dyDescent="0.25">
      <c r="A13863" s="1">
        <v>44228</v>
      </c>
      <c r="B13863" t="s">
        <v>155</v>
      </c>
      <c r="C13863">
        <v>1354.7</v>
      </c>
      <c r="D13863">
        <v>799.37</v>
      </c>
      <c r="E13863">
        <v>555.33000000000004</v>
      </c>
      <c r="F13863">
        <v>598.29999999999995</v>
      </c>
      <c r="G13863">
        <v>529.99</v>
      </c>
      <c r="H13863">
        <v>779.83</v>
      </c>
      <c r="I13863">
        <v>1.17</v>
      </c>
      <c r="J13863">
        <v>2.31</v>
      </c>
      <c r="K13863">
        <v>10.65</v>
      </c>
    </row>
    <row r="13864" spans="1:11" x14ac:dyDescent="0.25">
      <c r="A13864" s="1">
        <v>44256</v>
      </c>
      <c r="B13864" t="s">
        <v>1</v>
      </c>
      <c r="C13864">
        <v>1338.35</v>
      </c>
      <c r="D13864">
        <v>765.07</v>
      </c>
      <c r="E13864">
        <v>573.28</v>
      </c>
      <c r="F13864">
        <v>669.81</v>
      </c>
      <c r="G13864">
        <v>579.48</v>
      </c>
      <c r="H13864">
        <v>904.64</v>
      </c>
      <c r="I13864">
        <v>1.45</v>
      </c>
      <c r="J13864">
        <v>4.84</v>
      </c>
      <c r="K13864">
        <v>14.46</v>
      </c>
    </row>
    <row r="13865" spans="1:11" x14ac:dyDescent="0.25">
      <c r="A13865" s="1">
        <v>44256</v>
      </c>
      <c r="B13865" t="s">
        <v>126</v>
      </c>
      <c r="C13865">
        <v>1331.86</v>
      </c>
      <c r="D13865">
        <v>801.3</v>
      </c>
      <c r="E13865">
        <v>530.55999999999995</v>
      </c>
      <c r="F13865">
        <v>663.61</v>
      </c>
      <c r="G13865">
        <v>592.17999999999995</v>
      </c>
      <c r="H13865">
        <v>855.24</v>
      </c>
      <c r="I13865">
        <v>1.06</v>
      </c>
      <c r="J13865">
        <v>3.26</v>
      </c>
      <c r="K13865">
        <v>12.9</v>
      </c>
    </row>
    <row r="13866" spans="1:11" x14ac:dyDescent="0.25">
      <c r="A13866" s="1">
        <v>44256</v>
      </c>
      <c r="B13866" t="s">
        <v>127</v>
      </c>
      <c r="C13866">
        <v>1265.29</v>
      </c>
      <c r="D13866">
        <v>753.83</v>
      </c>
      <c r="E13866">
        <v>511.46</v>
      </c>
      <c r="F13866">
        <v>683.45</v>
      </c>
      <c r="G13866">
        <v>581.69000000000005</v>
      </c>
      <c r="H13866">
        <v>989.07</v>
      </c>
      <c r="I13866">
        <v>1.53</v>
      </c>
      <c r="J13866">
        <v>5.34</v>
      </c>
      <c r="K13866">
        <v>16.73</v>
      </c>
    </row>
    <row r="13867" spans="1:11" x14ac:dyDescent="0.25">
      <c r="A13867" s="1">
        <v>44256</v>
      </c>
      <c r="B13867" t="s">
        <v>113</v>
      </c>
      <c r="C13867">
        <v>1385.56</v>
      </c>
      <c r="D13867">
        <v>763.08</v>
      </c>
      <c r="E13867">
        <v>622.48</v>
      </c>
      <c r="F13867">
        <v>663.47</v>
      </c>
      <c r="G13867">
        <v>579.13</v>
      </c>
      <c r="H13867">
        <v>869.01</v>
      </c>
      <c r="I13867">
        <v>1.54</v>
      </c>
      <c r="J13867">
        <v>4.9800000000000004</v>
      </c>
      <c r="K13867">
        <v>13.88</v>
      </c>
    </row>
    <row r="13868" spans="1:11" x14ac:dyDescent="0.25">
      <c r="A13868" s="1">
        <v>44256</v>
      </c>
      <c r="B13868" t="s">
        <v>128</v>
      </c>
      <c r="C13868">
        <v>1394.91</v>
      </c>
      <c r="D13868">
        <v>765.36</v>
      </c>
      <c r="E13868">
        <v>629.54999999999995</v>
      </c>
      <c r="F13868">
        <v>667.1</v>
      </c>
      <c r="G13868">
        <v>568.14</v>
      </c>
      <c r="H13868">
        <v>920.83</v>
      </c>
      <c r="I13868">
        <v>0.96</v>
      </c>
      <c r="J13868">
        <v>4.46</v>
      </c>
      <c r="K13868">
        <v>13.74</v>
      </c>
    </row>
    <row r="13869" spans="1:11" x14ac:dyDescent="0.25">
      <c r="A13869" s="1">
        <v>44256</v>
      </c>
      <c r="B13869" t="s">
        <v>129</v>
      </c>
      <c r="C13869">
        <v>1322.36</v>
      </c>
      <c r="D13869">
        <v>776.04</v>
      </c>
      <c r="E13869">
        <v>546.32000000000005</v>
      </c>
      <c r="F13869">
        <v>675.05</v>
      </c>
      <c r="G13869">
        <v>591.32000000000005</v>
      </c>
      <c r="H13869">
        <v>901.99</v>
      </c>
      <c r="I13869">
        <v>1.93</v>
      </c>
      <c r="J13869">
        <v>4.88</v>
      </c>
      <c r="K13869">
        <v>12.49</v>
      </c>
    </row>
    <row r="13870" spans="1:11" x14ac:dyDescent="0.25">
      <c r="A13870" s="1">
        <v>44256</v>
      </c>
      <c r="B13870" t="s">
        <v>130</v>
      </c>
      <c r="C13870">
        <v>1348.49</v>
      </c>
      <c r="D13870">
        <v>787.22</v>
      </c>
      <c r="E13870">
        <v>561.27</v>
      </c>
      <c r="F13870">
        <v>751.89</v>
      </c>
      <c r="G13870">
        <v>599.24</v>
      </c>
      <c r="H13870">
        <v>1282.4000000000001</v>
      </c>
      <c r="I13870">
        <v>0.43</v>
      </c>
      <c r="J13870">
        <v>1.23</v>
      </c>
      <c r="K13870">
        <v>9.16</v>
      </c>
    </row>
    <row r="13871" spans="1:11" x14ac:dyDescent="0.25">
      <c r="A13871" s="1">
        <v>44256</v>
      </c>
      <c r="B13871" t="s">
        <v>131</v>
      </c>
      <c r="C13871">
        <v>1424.74</v>
      </c>
      <c r="D13871">
        <v>850.05</v>
      </c>
      <c r="E13871">
        <v>574.69000000000005</v>
      </c>
      <c r="F13871">
        <v>756.25</v>
      </c>
      <c r="G13871">
        <v>617.57000000000005</v>
      </c>
      <c r="H13871">
        <v>1183.49</v>
      </c>
      <c r="I13871">
        <v>0.41</v>
      </c>
      <c r="J13871">
        <v>1.9</v>
      </c>
      <c r="K13871">
        <v>9.83</v>
      </c>
    </row>
    <row r="13872" spans="1:11" x14ac:dyDescent="0.25">
      <c r="A13872" s="1">
        <v>44256</v>
      </c>
      <c r="B13872" t="s">
        <v>132</v>
      </c>
      <c r="C13872">
        <v>1302.28</v>
      </c>
      <c r="D13872">
        <v>789.21</v>
      </c>
      <c r="E13872">
        <v>513.07000000000005</v>
      </c>
      <c r="F13872">
        <v>637.6</v>
      </c>
      <c r="G13872">
        <v>582.73</v>
      </c>
      <c r="H13872">
        <v>773.72</v>
      </c>
      <c r="I13872">
        <v>0.85</v>
      </c>
      <c r="J13872">
        <v>2.61</v>
      </c>
      <c r="K13872">
        <v>13.52</v>
      </c>
    </row>
    <row r="13873" spans="1:11" x14ac:dyDescent="0.25">
      <c r="A13873" s="1">
        <v>44256</v>
      </c>
      <c r="B13873" t="s">
        <v>133</v>
      </c>
      <c r="C13873">
        <v>1379.3</v>
      </c>
      <c r="D13873">
        <v>778.2</v>
      </c>
      <c r="E13873">
        <v>601.1</v>
      </c>
      <c r="F13873">
        <v>572.88</v>
      </c>
      <c r="G13873">
        <v>512.15</v>
      </c>
      <c r="H13873">
        <v>734.45</v>
      </c>
      <c r="I13873">
        <v>0.56000000000000005</v>
      </c>
      <c r="J13873">
        <v>2.93</v>
      </c>
      <c r="K13873">
        <v>12.48</v>
      </c>
    </row>
    <row r="13874" spans="1:11" x14ac:dyDescent="0.25">
      <c r="A13874" s="1">
        <v>44256</v>
      </c>
      <c r="B13874" t="s">
        <v>134</v>
      </c>
      <c r="C13874">
        <v>1323.83</v>
      </c>
      <c r="D13874">
        <v>806.98</v>
      </c>
      <c r="E13874">
        <v>516.85</v>
      </c>
      <c r="F13874">
        <v>634.66999999999996</v>
      </c>
      <c r="G13874">
        <v>600.69000000000005</v>
      </c>
      <c r="H13874">
        <v>718.99</v>
      </c>
      <c r="I13874">
        <v>1.29</v>
      </c>
      <c r="J13874">
        <v>4.04</v>
      </c>
      <c r="K13874">
        <v>13.65</v>
      </c>
    </row>
    <row r="13875" spans="1:11" x14ac:dyDescent="0.25">
      <c r="A13875" s="1">
        <v>44256</v>
      </c>
      <c r="B13875" t="s">
        <v>135</v>
      </c>
      <c r="C13875">
        <v>1325.14</v>
      </c>
      <c r="D13875">
        <v>778.15</v>
      </c>
      <c r="E13875">
        <v>546.99</v>
      </c>
      <c r="F13875">
        <v>643.61</v>
      </c>
      <c r="G13875">
        <v>535.72</v>
      </c>
      <c r="H13875">
        <v>947.3</v>
      </c>
      <c r="I13875">
        <v>2.59</v>
      </c>
      <c r="J13875">
        <v>4.5599999999999996</v>
      </c>
      <c r="K13875">
        <v>13.61</v>
      </c>
    </row>
    <row r="13876" spans="1:11" x14ac:dyDescent="0.25">
      <c r="A13876" s="1">
        <v>44256</v>
      </c>
      <c r="B13876" t="s">
        <v>136</v>
      </c>
      <c r="C13876">
        <v>1350.29</v>
      </c>
      <c r="D13876">
        <v>810.69</v>
      </c>
      <c r="E13876">
        <v>539.6</v>
      </c>
      <c r="F13876">
        <v>709.9</v>
      </c>
      <c r="G13876">
        <v>634.30999999999995</v>
      </c>
      <c r="H13876">
        <v>969.4</v>
      </c>
      <c r="I13876">
        <v>0.56000000000000005</v>
      </c>
      <c r="J13876">
        <v>3.28</v>
      </c>
      <c r="K13876">
        <v>13.16</v>
      </c>
    </row>
    <row r="13877" spans="1:11" x14ac:dyDescent="0.25">
      <c r="A13877" s="1">
        <v>44256</v>
      </c>
      <c r="B13877" t="s">
        <v>137</v>
      </c>
      <c r="C13877">
        <v>1290.27</v>
      </c>
      <c r="D13877">
        <v>767.48</v>
      </c>
      <c r="E13877">
        <v>522.79</v>
      </c>
      <c r="F13877">
        <v>679.69</v>
      </c>
      <c r="G13877">
        <v>528.17999999999995</v>
      </c>
      <c r="H13877">
        <v>1294.3499999999999</v>
      </c>
      <c r="I13877">
        <v>1.59</v>
      </c>
      <c r="J13877">
        <v>6.2</v>
      </c>
      <c r="K13877">
        <v>14.52</v>
      </c>
    </row>
    <row r="13878" spans="1:11" x14ac:dyDescent="0.25">
      <c r="A13878" s="1">
        <v>44256</v>
      </c>
      <c r="B13878" t="s">
        <v>138</v>
      </c>
      <c r="C13878">
        <v>1278.56</v>
      </c>
      <c r="D13878">
        <v>771.87</v>
      </c>
      <c r="E13878">
        <v>506.69</v>
      </c>
      <c r="F13878">
        <v>849.72</v>
      </c>
      <c r="G13878">
        <v>699.11</v>
      </c>
      <c r="H13878">
        <v>1334.5</v>
      </c>
      <c r="I13878">
        <v>0.81</v>
      </c>
      <c r="J13878">
        <v>5.54</v>
      </c>
      <c r="K13878">
        <v>15.77</v>
      </c>
    </row>
    <row r="13879" spans="1:11" x14ac:dyDescent="0.25">
      <c r="A13879" s="1">
        <v>44256</v>
      </c>
      <c r="B13879" t="s">
        <v>139</v>
      </c>
      <c r="C13879">
        <v>1239.3599999999999</v>
      </c>
      <c r="D13879">
        <v>754.3</v>
      </c>
      <c r="E13879">
        <v>485.06</v>
      </c>
      <c r="F13879">
        <v>715.79</v>
      </c>
      <c r="G13879">
        <v>607.36</v>
      </c>
      <c r="H13879">
        <v>1098.49</v>
      </c>
      <c r="I13879">
        <v>1.98</v>
      </c>
      <c r="J13879">
        <v>4.79</v>
      </c>
      <c r="K13879">
        <v>14.53</v>
      </c>
    </row>
    <row r="13880" spans="1:11" x14ac:dyDescent="0.25">
      <c r="A13880" s="1">
        <v>44256</v>
      </c>
      <c r="B13880" t="s">
        <v>140</v>
      </c>
      <c r="C13880">
        <v>1194.18</v>
      </c>
      <c r="D13880">
        <v>719.62</v>
      </c>
      <c r="E13880">
        <v>474.56</v>
      </c>
      <c r="F13880">
        <v>601.91999999999996</v>
      </c>
      <c r="G13880">
        <v>508.24</v>
      </c>
      <c r="H13880">
        <v>883.05</v>
      </c>
      <c r="I13880">
        <v>2.11</v>
      </c>
      <c r="J13880">
        <v>5.72</v>
      </c>
      <c r="K13880">
        <v>14.02</v>
      </c>
    </row>
    <row r="13881" spans="1:11" x14ac:dyDescent="0.25">
      <c r="A13881" s="1">
        <v>44256</v>
      </c>
      <c r="B13881" t="s">
        <v>141</v>
      </c>
      <c r="C13881">
        <v>1300.82</v>
      </c>
      <c r="D13881">
        <v>748.12</v>
      </c>
      <c r="E13881">
        <v>552.70000000000005</v>
      </c>
      <c r="F13881">
        <v>719.42</v>
      </c>
      <c r="G13881">
        <v>594.89</v>
      </c>
      <c r="H13881">
        <v>1079.27</v>
      </c>
      <c r="I13881">
        <v>1.25</v>
      </c>
      <c r="J13881">
        <v>5.78</v>
      </c>
      <c r="K13881">
        <v>17.079999999999998</v>
      </c>
    </row>
    <row r="13882" spans="1:11" x14ac:dyDescent="0.25">
      <c r="A13882" s="1">
        <v>44256</v>
      </c>
      <c r="B13882" t="s">
        <v>142</v>
      </c>
      <c r="C13882">
        <v>1213.54</v>
      </c>
      <c r="D13882">
        <v>725.96</v>
      </c>
      <c r="E13882">
        <v>487.58</v>
      </c>
      <c r="F13882">
        <v>648.88</v>
      </c>
      <c r="G13882">
        <v>541.20000000000005</v>
      </c>
      <c r="H13882">
        <v>973.95</v>
      </c>
      <c r="I13882">
        <v>1.21</v>
      </c>
      <c r="J13882">
        <v>4.3099999999999996</v>
      </c>
      <c r="K13882">
        <v>16</v>
      </c>
    </row>
    <row r="13883" spans="1:11" x14ac:dyDescent="0.25">
      <c r="A13883" s="1">
        <v>44256</v>
      </c>
      <c r="B13883" t="s">
        <v>143</v>
      </c>
      <c r="C13883">
        <v>1227.24</v>
      </c>
      <c r="D13883">
        <v>744.48</v>
      </c>
      <c r="E13883">
        <v>482.76</v>
      </c>
      <c r="F13883">
        <v>613.16</v>
      </c>
      <c r="G13883">
        <v>551.24</v>
      </c>
      <c r="H13883">
        <v>770.62</v>
      </c>
      <c r="I13883">
        <v>1.42</v>
      </c>
      <c r="J13883">
        <v>6.2</v>
      </c>
      <c r="K13883">
        <v>16.7</v>
      </c>
    </row>
    <row r="13884" spans="1:11" x14ac:dyDescent="0.25">
      <c r="A13884" s="1">
        <v>44256</v>
      </c>
      <c r="B13884" t="s">
        <v>144</v>
      </c>
      <c r="C13884">
        <v>1194.6300000000001</v>
      </c>
      <c r="D13884">
        <v>728.55</v>
      </c>
      <c r="E13884">
        <v>466.08</v>
      </c>
      <c r="F13884">
        <v>634.82000000000005</v>
      </c>
      <c r="G13884">
        <v>544.04999999999995</v>
      </c>
      <c r="H13884">
        <v>937.76</v>
      </c>
      <c r="I13884">
        <v>1.18</v>
      </c>
      <c r="J13884">
        <v>6.63</v>
      </c>
      <c r="K13884">
        <v>19.149999999999999</v>
      </c>
    </row>
    <row r="13885" spans="1:11" x14ac:dyDescent="0.25">
      <c r="A13885" s="1">
        <v>44256</v>
      </c>
      <c r="B13885" t="s">
        <v>145</v>
      </c>
      <c r="C13885">
        <v>1316.87</v>
      </c>
      <c r="D13885">
        <v>773.11</v>
      </c>
      <c r="E13885">
        <v>543.76</v>
      </c>
      <c r="F13885">
        <v>697.01</v>
      </c>
      <c r="G13885">
        <v>624.65</v>
      </c>
      <c r="H13885">
        <v>888.82</v>
      </c>
      <c r="I13885">
        <v>1.58</v>
      </c>
      <c r="J13885">
        <v>5.34</v>
      </c>
      <c r="K13885">
        <v>19.97</v>
      </c>
    </row>
    <row r="13886" spans="1:11" x14ac:dyDescent="0.25">
      <c r="A13886" s="1">
        <v>44256</v>
      </c>
      <c r="B13886" t="s">
        <v>146</v>
      </c>
      <c r="C13886">
        <v>1314.87</v>
      </c>
      <c r="D13886">
        <v>770.79</v>
      </c>
      <c r="E13886">
        <v>544.08000000000004</v>
      </c>
      <c r="F13886">
        <v>723.6</v>
      </c>
      <c r="G13886">
        <v>647.23</v>
      </c>
      <c r="H13886">
        <v>936.32</v>
      </c>
      <c r="I13886">
        <v>2.14</v>
      </c>
      <c r="J13886">
        <v>7.9</v>
      </c>
      <c r="K13886">
        <v>17.09</v>
      </c>
    </row>
    <row r="13887" spans="1:11" x14ac:dyDescent="0.25">
      <c r="A13887" s="1">
        <v>44256</v>
      </c>
      <c r="B13887" t="s">
        <v>2</v>
      </c>
      <c r="C13887">
        <v>1226.67</v>
      </c>
      <c r="D13887">
        <v>705.03</v>
      </c>
      <c r="E13887">
        <v>521.64</v>
      </c>
      <c r="F13887">
        <v>680.53</v>
      </c>
      <c r="G13887">
        <v>561.20000000000005</v>
      </c>
      <c r="H13887">
        <v>1005.87</v>
      </c>
      <c r="I13887">
        <v>1.1200000000000001</v>
      </c>
      <c r="J13887">
        <v>4.5</v>
      </c>
      <c r="K13887">
        <v>16.07</v>
      </c>
    </row>
    <row r="13888" spans="1:11" x14ac:dyDescent="0.25">
      <c r="A13888" s="1">
        <v>44256</v>
      </c>
      <c r="B13888" t="s">
        <v>147</v>
      </c>
      <c r="C13888">
        <v>1447.42</v>
      </c>
      <c r="D13888">
        <v>748.42</v>
      </c>
      <c r="E13888">
        <v>699</v>
      </c>
      <c r="F13888">
        <v>659.67</v>
      </c>
      <c r="G13888">
        <v>527.54999999999995</v>
      </c>
      <c r="H13888">
        <v>955.78</v>
      </c>
      <c r="I13888">
        <v>1.81</v>
      </c>
      <c r="J13888">
        <v>3.18</v>
      </c>
      <c r="K13888">
        <v>11.72</v>
      </c>
    </row>
    <row r="13889" spans="1:11" x14ac:dyDescent="0.25">
      <c r="A13889" s="1">
        <v>44256</v>
      </c>
      <c r="B13889" t="s">
        <v>148</v>
      </c>
      <c r="C13889">
        <v>1416.08</v>
      </c>
      <c r="D13889">
        <v>768.93</v>
      </c>
      <c r="E13889">
        <v>647.15</v>
      </c>
      <c r="F13889">
        <v>639.58000000000004</v>
      </c>
      <c r="G13889">
        <v>565.66999999999996</v>
      </c>
      <c r="H13889">
        <v>819.07</v>
      </c>
      <c r="I13889">
        <v>1.1299999999999999</v>
      </c>
      <c r="J13889">
        <v>4.17</v>
      </c>
      <c r="K13889">
        <v>12.88</v>
      </c>
    </row>
    <row r="13890" spans="1:11" x14ac:dyDescent="0.25">
      <c r="A13890" s="1">
        <v>44256</v>
      </c>
      <c r="B13890" t="s">
        <v>149</v>
      </c>
      <c r="C13890">
        <v>1368.96</v>
      </c>
      <c r="D13890">
        <v>743.44</v>
      </c>
      <c r="E13890">
        <v>625.52</v>
      </c>
      <c r="F13890">
        <v>654.6</v>
      </c>
      <c r="G13890">
        <v>581.54</v>
      </c>
      <c r="H13890">
        <v>833.49</v>
      </c>
      <c r="I13890">
        <v>0.64</v>
      </c>
      <c r="J13890">
        <v>5.19</v>
      </c>
      <c r="K13890">
        <v>14.94</v>
      </c>
    </row>
    <row r="13891" spans="1:11" x14ac:dyDescent="0.25">
      <c r="A13891" s="1">
        <v>44256</v>
      </c>
      <c r="B13891" t="s">
        <v>150</v>
      </c>
      <c r="C13891">
        <v>1494.05</v>
      </c>
      <c r="D13891">
        <v>773.29</v>
      </c>
      <c r="E13891">
        <v>720.76</v>
      </c>
      <c r="F13891">
        <v>809.17</v>
      </c>
      <c r="G13891">
        <v>641.89</v>
      </c>
      <c r="H13891">
        <v>1199.08</v>
      </c>
      <c r="I13891">
        <v>1.32</v>
      </c>
      <c r="J13891">
        <v>3.79</v>
      </c>
      <c r="K13891">
        <v>11.85</v>
      </c>
    </row>
    <row r="13892" spans="1:11" x14ac:dyDescent="0.25">
      <c r="A13892" s="1">
        <v>44256</v>
      </c>
      <c r="B13892" t="s">
        <v>151</v>
      </c>
      <c r="C13892">
        <v>1342.93</v>
      </c>
      <c r="D13892">
        <v>794.51</v>
      </c>
      <c r="E13892">
        <v>548.41999999999996</v>
      </c>
      <c r="F13892">
        <v>609.42999999999995</v>
      </c>
      <c r="G13892">
        <v>513.11</v>
      </c>
      <c r="H13892">
        <v>887.94</v>
      </c>
      <c r="I13892">
        <v>1.1200000000000001</v>
      </c>
      <c r="J13892">
        <v>3.95</v>
      </c>
      <c r="K13892">
        <v>13.72</v>
      </c>
    </row>
    <row r="13893" spans="1:11" x14ac:dyDescent="0.25">
      <c r="A13893" s="1">
        <v>44256</v>
      </c>
      <c r="B13893" t="s">
        <v>152</v>
      </c>
      <c r="C13893">
        <v>1250.3399999999999</v>
      </c>
      <c r="D13893">
        <v>734.45</v>
      </c>
      <c r="E13893">
        <v>515.89</v>
      </c>
      <c r="F13893">
        <v>588.07000000000005</v>
      </c>
      <c r="G13893">
        <v>508.33</v>
      </c>
      <c r="H13893">
        <v>793.86</v>
      </c>
      <c r="I13893">
        <v>1.58</v>
      </c>
      <c r="J13893">
        <v>4.38</v>
      </c>
      <c r="K13893">
        <v>11.25</v>
      </c>
    </row>
    <row r="13894" spans="1:11" x14ac:dyDescent="0.25">
      <c r="A13894" s="1">
        <v>44256</v>
      </c>
      <c r="B13894" t="s">
        <v>153</v>
      </c>
      <c r="C13894">
        <v>1314.27</v>
      </c>
      <c r="D13894">
        <v>757.69</v>
      </c>
      <c r="E13894">
        <v>556.58000000000004</v>
      </c>
      <c r="F13894">
        <v>749.85</v>
      </c>
      <c r="G13894">
        <v>662.54</v>
      </c>
      <c r="H13894">
        <v>954.04</v>
      </c>
      <c r="I13894">
        <v>3.56</v>
      </c>
      <c r="J13894">
        <v>7.14</v>
      </c>
      <c r="K13894">
        <v>12.1</v>
      </c>
    </row>
    <row r="13895" spans="1:11" x14ac:dyDescent="0.25">
      <c r="A13895" s="1">
        <v>44256</v>
      </c>
      <c r="B13895" t="s">
        <v>154</v>
      </c>
      <c r="C13895">
        <v>1324</v>
      </c>
      <c r="D13895">
        <v>778.33</v>
      </c>
      <c r="E13895">
        <v>545.66999999999996</v>
      </c>
      <c r="F13895">
        <v>699.45</v>
      </c>
      <c r="G13895">
        <v>602.12</v>
      </c>
      <c r="H13895">
        <v>991.28</v>
      </c>
      <c r="I13895">
        <v>0.61</v>
      </c>
      <c r="J13895">
        <v>3.51</v>
      </c>
      <c r="K13895">
        <v>13.62</v>
      </c>
    </row>
    <row r="13896" spans="1:11" x14ac:dyDescent="0.25">
      <c r="A13896" s="1">
        <v>44256</v>
      </c>
      <c r="B13896" t="s">
        <v>155</v>
      </c>
      <c r="C13896">
        <v>1380.29</v>
      </c>
      <c r="D13896">
        <v>825.93</v>
      </c>
      <c r="E13896">
        <v>554.36</v>
      </c>
      <c r="F13896">
        <v>609.61</v>
      </c>
      <c r="G13896">
        <v>547.58000000000004</v>
      </c>
      <c r="H13896">
        <v>778.5</v>
      </c>
      <c r="I13896">
        <v>1.89</v>
      </c>
      <c r="J13896">
        <v>4.25</v>
      </c>
      <c r="K13896">
        <v>12.33</v>
      </c>
    </row>
    <row r="13897" spans="1:11" x14ac:dyDescent="0.25">
      <c r="A13897" s="1">
        <v>44287</v>
      </c>
      <c r="B13897" t="s">
        <v>1</v>
      </c>
      <c r="C13897">
        <v>1363.41</v>
      </c>
      <c r="D13897">
        <v>789.1</v>
      </c>
      <c r="E13897">
        <v>574.30999999999995</v>
      </c>
      <c r="F13897">
        <v>682.34</v>
      </c>
      <c r="G13897">
        <v>597.67999999999995</v>
      </c>
      <c r="H13897">
        <v>906.27</v>
      </c>
      <c r="I13897">
        <v>1.87</v>
      </c>
      <c r="J13897">
        <v>6.81</v>
      </c>
      <c r="K13897">
        <v>16.309999999999999</v>
      </c>
    </row>
    <row r="13898" spans="1:11" x14ac:dyDescent="0.25">
      <c r="A13898" s="1">
        <v>44287</v>
      </c>
      <c r="B13898" t="s">
        <v>126</v>
      </c>
      <c r="C13898">
        <v>1351.76</v>
      </c>
      <c r="D13898">
        <v>819.69</v>
      </c>
      <c r="E13898">
        <v>532.07000000000005</v>
      </c>
      <c r="F13898">
        <v>673.5</v>
      </c>
      <c r="G13898">
        <v>605.79999999999995</v>
      </c>
      <c r="H13898">
        <v>857.64</v>
      </c>
      <c r="I13898">
        <v>1.49</v>
      </c>
      <c r="J13898">
        <v>4.8</v>
      </c>
      <c r="K13898">
        <v>14.58</v>
      </c>
    </row>
    <row r="13899" spans="1:11" x14ac:dyDescent="0.25">
      <c r="A13899" s="1">
        <v>44287</v>
      </c>
      <c r="B13899" t="s">
        <v>127</v>
      </c>
      <c r="C13899">
        <v>1293.48</v>
      </c>
      <c r="D13899">
        <v>779.44</v>
      </c>
      <c r="E13899">
        <v>514.04</v>
      </c>
      <c r="F13899">
        <v>698.69</v>
      </c>
      <c r="G13899">
        <v>601.46</v>
      </c>
      <c r="H13899">
        <v>994.01</v>
      </c>
      <c r="I13899">
        <v>2.23</v>
      </c>
      <c r="J13899">
        <v>7.69</v>
      </c>
      <c r="K13899">
        <v>19.05</v>
      </c>
    </row>
    <row r="13900" spans="1:11" x14ac:dyDescent="0.25">
      <c r="A13900" s="1">
        <v>44287</v>
      </c>
      <c r="B13900" t="s">
        <v>113</v>
      </c>
      <c r="C13900">
        <v>1412.62</v>
      </c>
      <c r="D13900">
        <v>790.14</v>
      </c>
      <c r="E13900">
        <v>622.48</v>
      </c>
      <c r="F13900">
        <v>676.41</v>
      </c>
      <c r="G13900">
        <v>599.69000000000005</v>
      </c>
      <c r="H13900">
        <v>869.01</v>
      </c>
      <c r="I13900">
        <v>1.95</v>
      </c>
      <c r="J13900">
        <v>7.03</v>
      </c>
      <c r="K13900">
        <v>15.65</v>
      </c>
    </row>
    <row r="13901" spans="1:11" x14ac:dyDescent="0.25">
      <c r="A13901" s="1">
        <v>44287</v>
      </c>
      <c r="B13901" t="s">
        <v>128</v>
      </c>
      <c r="C13901">
        <v>1422.44</v>
      </c>
      <c r="D13901">
        <v>792.53</v>
      </c>
      <c r="E13901">
        <v>629.91</v>
      </c>
      <c r="F13901">
        <v>680.24</v>
      </c>
      <c r="G13901">
        <v>588.30999999999995</v>
      </c>
      <c r="H13901">
        <v>921.38</v>
      </c>
      <c r="I13901">
        <v>1.97</v>
      </c>
      <c r="J13901">
        <v>6.52</v>
      </c>
      <c r="K13901">
        <v>15.8</v>
      </c>
    </row>
    <row r="13902" spans="1:11" x14ac:dyDescent="0.25">
      <c r="A13902" s="1">
        <v>44287</v>
      </c>
      <c r="B13902" t="s">
        <v>129</v>
      </c>
      <c r="C13902">
        <v>1330.39</v>
      </c>
      <c r="D13902">
        <v>783.65</v>
      </c>
      <c r="E13902">
        <v>546.74</v>
      </c>
      <c r="F13902">
        <v>679.17</v>
      </c>
      <c r="G13902">
        <v>597.11</v>
      </c>
      <c r="H13902">
        <v>902.71</v>
      </c>
      <c r="I13902">
        <v>0.61</v>
      </c>
      <c r="J13902">
        <v>5.52</v>
      </c>
      <c r="K13902">
        <v>13.15</v>
      </c>
    </row>
    <row r="13903" spans="1:11" x14ac:dyDescent="0.25">
      <c r="A13903" s="1">
        <v>44287</v>
      </c>
      <c r="B13903" t="s">
        <v>130</v>
      </c>
      <c r="C13903">
        <v>1360.44</v>
      </c>
      <c r="D13903">
        <v>799.17</v>
      </c>
      <c r="E13903">
        <v>561.27</v>
      </c>
      <c r="F13903">
        <v>758.59</v>
      </c>
      <c r="G13903">
        <v>608.35</v>
      </c>
      <c r="H13903">
        <v>1282.4000000000001</v>
      </c>
      <c r="I13903">
        <v>0.89</v>
      </c>
      <c r="J13903">
        <v>2.14</v>
      </c>
      <c r="K13903">
        <v>9.9499999999999993</v>
      </c>
    </row>
    <row r="13904" spans="1:11" x14ac:dyDescent="0.25">
      <c r="A13904" s="1">
        <v>44287</v>
      </c>
      <c r="B13904" t="s">
        <v>131</v>
      </c>
      <c r="C13904">
        <v>1433.58</v>
      </c>
      <c r="D13904">
        <v>858.89</v>
      </c>
      <c r="E13904">
        <v>574.69000000000005</v>
      </c>
      <c r="F13904">
        <v>760.94</v>
      </c>
      <c r="G13904">
        <v>623.99</v>
      </c>
      <c r="H13904">
        <v>1183.49</v>
      </c>
      <c r="I13904">
        <v>0.62</v>
      </c>
      <c r="J13904">
        <v>2.5299999999999998</v>
      </c>
      <c r="K13904">
        <v>10.54</v>
      </c>
    </row>
    <row r="13905" spans="1:11" x14ac:dyDescent="0.25">
      <c r="A13905" s="1">
        <v>44287</v>
      </c>
      <c r="B13905" t="s">
        <v>132</v>
      </c>
      <c r="C13905">
        <v>1317.45</v>
      </c>
      <c r="D13905">
        <v>798.48</v>
      </c>
      <c r="E13905">
        <v>518.97</v>
      </c>
      <c r="F13905">
        <v>645</v>
      </c>
      <c r="G13905">
        <v>589.54999999999995</v>
      </c>
      <c r="H13905">
        <v>782.62</v>
      </c>
      <c r="I13905">
        <v>1.1599999999999999</v>
      </c>
      <c r="J13905">
        <v>3.8</v>
      </c>
      <c r="K13905">
        <v>14.81</v>
      </c>
    </row>
    <row r="13906" spans="1:11" x14ac:dyDescent="0.25">
      <c r="A13906" s="1">
        <v>44287</v>
      </c>
      <c r="B13906" t="s">
        <v>133</v>
      </c>
      <c r="C13906">
        <v>1402.91</v>
      </c>
      <c r="D13906">
        <v>799.06</v>
      </c>
      <c r="E13906">
        <v>603.85</v>
      </c>
      <c r="F13906">
        <v>582.66999999999996</v>
      </c>
      <c r="G13906">
        <v>525.88</v>
      </c>
      <c r="H13906">
        <v>737.83</v>
      </c>
      <c r="I13906">
        <v>1.71</v>
      </c>
      <c r="J13906">
        <v>4.6900000000000004</v>
      </c>
      <c r="K13906">
        <v>14.52</v>
      </c>
    </row>
    <row r="13907" spans="1:11" x14ac:dyDescent="0.25">
      <c r="A13907" s="1">
        <v>44287</v>
      </c>
      <c r="B13907" t="s">
        <v>134</v>
      </c>
      <c r="C13907">
        <v>1350.84</v>
      </c>
      <c r="D13907">
        <v>833.99</v>
      </c>
      <c r="E13907">
        <v>516.85</v>
      </c>
      <c r="F13907">
        <v>647.62</v>
      </c>
      <c r="G13907">
        <v>620.82000000000005</v>
      </c>
      <c r="H13907">
        <v>718.99</v>
      </c>
      <c r="I13907">
        <v>2.04</v>
      </c>
      <c r="J13907">
        <v>6.16</v>
      </c>
      <c r="K13907">
        <v>16.329999999999998</v>
      </c>
    </row>
    <row r="13908" spans="1:11" x14ac:dyDescent="0.25">
      <c r="A13908" s="1">
        <v>44287</v>
      </c>
      <c r="B13908" t="s">
        <v>135</v>
      </c>
      <c r="C13908">
        <v>1328.81</v>
      </c>
      <c r="D13908">
        <v>781.82</v>
      </c>
      <c r="E13908">
        <v>546.99</v>
      </c>
      <c r="F13908">
        <v>645.41</v>
      </c>
      <c r="G13908">
        <v>538.24</v>
      </c>
      <c r="H13908">
        <v>947.3</v>
      </c>
      <c r="I13908">
        <v>0.28000000000000003</v>
      </c>
      <c r="J13908">
        <v>4.8499999999999996</v>
      </c>
      <c r="K13908">
        <v>12.93</v>
      </c>
    </row>
    <row r="13909" spans="1:11" x14ac:dyDescent="0.25">
      <c r="A13909" s="1">
        <v>44287</v>
      </c>
      <c r="B13909" t="s">
        <v>136</v>
      </c>
      <c r="C13909">
        <v>1374.87</v>
      </c>
      <c r="D13909">
        <v>835.38</v>
      </c>
      <c r="E13909">
        <v>539.49</v>
      </c>
      <c r="F13909">
        <v>722.82</v>
      </c>
      <c r="G13909">
        <v>653.66</v>
      </c>
      <c r="H13909">
        <v>969.2</v>
      </c>
      <c r="I13909">
        <v>1.82</v>
      </c>
      <c r="J13909">
        <v>5.16</v>
      </c>
      <c r="K13909">
        <v>14.26</v>
      </c>
    </row>
    <row r="13910" spans="1:11" x14ac:dyDescent="0.25">
      <c r="A13910" s="1">
        <v>44287</v>
      </c>
      <c r="B13910" t="s">
        <v>137</v>
      </c>
      <c r="C13910">
        <v>1322.24</v>
      </c>
      <c r="D13910">
        <v>781.53</v>
      </c>
      <c r="E13910">
        <v>540.71</v>
      </c>
      <c r="F13910">
        <v>696.54</v>
      </c>
      <c r="G13910">
        <v>537.84</v>
      </c>
      <c r="H13910">
        <v>1338.75</v>
      </c>
      <c r="I13910">
        <v>2.48</v>
      </c>
      <c r="J13910">
        <v>8.83</v>
      </c>
      <c r="K13910">
        <v>17.27</v>
      </c>
    </row>
    <row r="13911" spans="1:11" x14ac:dyDescent="0.25">
      <c r="A13911" s="1">
        <v>44287</v>
      </c>
      <c r="B13911" t="s">
        <v>138</v>
      </c>
      <c r="C13911">
        <v>1286.48</v>
      </c>
      <c r="D13911">
        <v>779.79</v>
      </c>
      <c r="E13911">
        <v>506.69</v>
      </c>
      <c r="F13911">
        <v>854.98</v>
      </c>
      <c r="G13911">
        <v>706.32</v>
      </c>
      <c r="H13911">
        <v>1334.5</v>
      </c>
      <c r="I13911">
        <v>0.62</v>
      </c>
      <c r="J13911">
        <v>6.2</v>
      </c>
      <c r="K13911">
        <v>16.41</v>
      </c>
    </row>
    <row r="13912" spans="1:11" x14ac:dyDescent="0.25">
      <c r="A13912" s="1">
        <v>44287</v>
      </c>
      <c r="B13912" t="s">
        <v>139</v>
      </c>
      <c r="C13912">
        <v>1267.24</v>
      </c>
      <c r="D13912">
        <v>782.18</v>
      </c>
      <c r="E13912">
        <v>485.06</v>
      </c>
      <c r="F13912">
        <v>731.89</v>
      </c>
      <c r="G13912">
        <v>629.83000000000004</v>
      </c>
      <c r="H13912">
        <v>1098.49</v>
      </c>
      <c r="I13912">
        <v>2.25</v>
      </c>
      <c r="J13912">
        <v>7.15</v>
      </c>
      <c r="K13912">
        <v>16.7</v>
      </c>
    </row>
    <row r="13913" spans="1:11" x14ac:dyDescent="0.25">
      <c r="A13913" s="1">
        <v>44287</v>
      </c>
      <c r="B13913" t="s">
        <v>140</v>
      </c>
      <c r="C13913">
        <v>1214.28</v>
      </c>
      <c r="D13913">
        <v>739.29</v>
      </c>
      <c r="E13913">
        <v>474.99</v>
      </c>
      <c r="F13913">
        <v>612.03</v>
      </c>
      <c r="G13913">
        <v>522.11</v>
      </c>
      <c r="H13913">
        <v>883.84</v>
      </c>
      <c r="I13913">
        <v>1.68</v>
      </c>
      <c r="J13913">
        <v>7.49</v>
      </c>
      <c r="K13913">
        <v>15.12</v>
      </c>
    </row>
    <row r="13914" spans="1:11" x14ac:dyDescent="0.25">
      <c r="A13914" s="1">
        <v>44287</v>
      </c>
      <c r="B13914" t="s">
        <v>141</v>
      </c>
      <c r="C13914">
        <v>1327.26</v>
      </c>
      <c r="D13914">
        <v>772.56</v>
      </c>
      <c r="E13914">
        <v>554.70000000000005</v>
      </c>
      <c r="F13914">
        <v>734.02</v>
      </c>
      <c r="G13914">
        <v>614.34</v>
      </c>
      <c r="H13914">
        <v>1083.1600000000001</v>
      </c>
      <c r="I13914">
        <v>2.0299999999999998</v>
      </c>
      <c r="J13914">
        <v>7.93</v>
      </c>
      <c r="K13914">
        <v>18.559999999999999</v>
      </c>
    </row>
    <row r="13915" spans="1:11" x14ac:dyDescent="0.25">
      <c r="A13915" s="1">
        <v>44287</v>
      </c>
      <c r="B13915" t="s">
        <v>142</v>
      </c>
      <c r="C13915">
        <v>1242.31</v>
      </c>
      <c r="D13915">
        <v>754.73</v>
      </c>
      <c r="E13915">
        <v>487.58</v>
      </c>
      <c r="F13915">
        <v>664.26</v>
      </c>
      <c r="G13915">
        <v>562.63</v>
      </c>
      <c r="H13915">
        <v>973.95</v>
      </c>
      <c r="I13915">
        <v>2.37</v>
      </c>
      <c r="J13915">
        <v>6.78</v>
      </c>
      <c r="K13915">
        <v>18.420000000000002</v>
      </c>
    </row>
    <row r="13916" spans="1:11" x14ac:dyDescent="0.25">
      <c r="A13916" s="1">
        <v>44287</v>
      </c>
      <c r="B13916" t="s">
        <v>143</v>
      </c>
      <c r="C13916">
        <v>1253.77</v>
      </c>
      <c r="D13916">
        <v>771.01</v>
      </c>
      <c r="E13916">
        <v>482.76</v>
      </c>
      <c r="F13916">
        <v>626.4</v>
      </c>
      <c r="G13916">
        <v>570.86</v>
      </c>
      <c r="H13916">
        <v>770.62</v>
      </c>
      <c r="I13916">
        <v>2.16</v>
      </c>
      <c r="J13916">
        <v>8.5</v>
      </c>
      <c r="K13916">
        <v>19.04</v>
      </c>
    </row>
    <row r="13917" spans="1:11" x14ac:dyDescent="0.25">
      <c r="A13917" s="1">
        <v>44287</v>
      </c>
      <c r="B13917" t="s">
        <v>144</v>
      </c>
      <c r="C13917">
        <v>1213.6600000000001</v>
      </c>
      <c r="D13917">
        <v>749.3</v>
      </c>
      <c r="E13917">
        <v>464.36</v>
      </c>
      <c r="F13917">
        <v>644.91</v>
      </c>
      <c r="G13917">
        <v>559.54999999999995</v>
      </c>
      <c r="H13917">
        <v>934.29</v>
      </c>
      <c r="I13917">
        <v>1.59</v>
      </c>
      <c r="J13917">
        <v>8.33</v>
      </c>
      <c r="K13917">
        <v>21.25</v>
      </c>
    </row>
    <row r="13918" spans="1:11" x14ac:dyDescent="0.25">
      <c r="A13918" s="1">
        <v>44287</v>
      </c>
      <c r="B13918" t="s">
        <v>145</v>
      </c>
      <c r="C13918">
        <v>1349.92</v>
      </c>
      <c r="D13918">
        <v>806.16</v>
      </c>
      <c r="E13918">
        <v>543.76</v>
      </c>
      <c r="F13918">
        <v>714.51</v>
      </c>
      <c r="G13918">
        <v>651.32000000000005</v>
      </c>
      <c r="H13918">
        <v>888.82</v>
      </c>
      <c r="I13918">
        <v>2.5099999999999998</v>
      </c>
      <c r="J13918">
        <v>7.98</v>
      </c>
      <c r="K13918">
        <v>22.85</v>
      </c>
    </row>
    <row r="13919" spans="1:11" x14ac:dyDescent="0.25">
      <c r="A13919" s="1">
        <v>44287</v>
      </c>
      <c r="B13919" t="s">
        <v>146</v>
      </c>
      <c r="C13919">
        <v>1352.38</v>
      </c>
      <c r="D13919">
        <v>808.3</v>
      </c>
      <c r="E13919">
        <v>544.08000000000004</v>
      </c>
      <c r="F13919">
        <v>744.22</v>
      </c>
      <c r="G13919">
        <v>678.75</v>
      </c>
      <c r="H13919">
        <v>936.32</v>
      </c>
      <c r="I13919">
        <v>2.85</v>
      </c>
      <c r="J13919">
        <v>10.98</v>
      </c>
      <c r="K13919">
        <v>20.28</v>
      </c>
    </row>
    <row r="13920" spans="1:11" x14ac:dyDescent="0.25">
      <c r="A13920" s="1">
        <v>44287</v>
      </c>
      <c r="B13920" t="s">
        <v>2</v>
      </c>
      <c r="C13920">
        <v>1237.67</v>
      </c>
      <c r="D13920">
        <v>716.03</v>
      </c>
      <c r="E13920">
        <v>521.64</v>
      </c>
      <c r="F13920">
        <v>686.65</v>
      </c>
      <c r="G13920">
        <v>569.96</v>
      </c>
      <c r="H13920">
        <v>1005.87</v>
      </c>
      <c r="I13920">
        <v>0.9</v>
      </c>
      <c r="J13920">
        <v>5.44</v>
      </c>
      <c r="K13920">
        <v>17.07</v>
      </c>
    </row>
    <row r="13921" spans="1:11" x14ac:dyDescent="0.25">
      <c r="A13921" s="1">
        <v>44287</v>
      </c>
      <c r="B13921" t="s">
        <v>147</v>
      </c>
      <c r="C13921">
        <v>1474.57</v>
      </c>
      <c r="D13921">
        <v>775.57</v>
      </c>
      <c r="E13921">
        <v>699</v>
      </c>
      <c r="F13921">
        <v>672.07</v>
      </c>
      <c r="G13921">
        <v>546.70000000000005</v>
      </c>
      <c r="H13921">
        <v>955.78</v>
      </c>
      <c r="I13921">
        <v>1.88</v>
      </c>
      <c r="J13921">
        <v>5.12</v>
      </c>
      <c r="K13921">
        <v>11.71</v>
      </c>
    </row>
    <row r="13922" spans="1:11" x14ac:dyDescent="0.25">
      <c r="A13922" s="1">
        <v>44287</v>
      </c>
      <c r="B13922" t="s">
        <v>148</v>
      </c>
      <c r="C13922">
        <v>1438.12</v>
      </c>
      <c r="D13922">
        <v>790.98</v>
      </c>
      <c r="E13922">
        <v>647.14</v>
      </c>
      <c r="F13922">
        <v>649.55999999999995</v>
      </c>
      <c r="G13922">
        <v>581.9</v>
      </c>
      <c r="H13922">
        <v>819.07</v>
      </c>
      <c r="I13922">
        <v>1.56</v>
      </c>
      <c r="J13922">
        <v>5.79</v>
      </c>
      <c r="K13922">
        <v>14.71</v>
      </c>
    </row>
    <row r="13923" spans="1:11" x14ac:dyDescent="0.25">
      <c r="A13923" s="1">
        <v>44287</v>
      </c>
      <c r="B13923" t="s">
        <v>149</v>
      </c>
      <c r="C13923">
        <v>1400.86</v>
      </c>
      <c r="D13923">
        <v>773.85</v>
      </c>
      <c r="E13923">
        <v>627.01</v>
      </c>
      <c r="F13923">
        <v>669.86</v>
      </c>
      <c r="G13923">
        <v>605.33000000000004</v>
      </c>
      <c r="H13923">
        <v>835.49</v>
      </c>
      <c r="I13923">
        <v>2.33</v>
      </c>
      <c r="J13923">
        <v>7.64</v>
      </c>
      <c r="K13923">
        <v>17.68</v>
      </c>
    </row>
    <row r="13924" spans="1:11" x14ac:dyDescent="0.25">
      <c r="A13924" s="1">
        <v>44287</v>
      </c>
      <c r="B13924" t="s">
        <v>150</v>
      </c>
      <c r="C13924">
        <v>1514.03</v>
      </c>
      <c r="D13924">
        <v>793.27</v>
      </c>
      <c r="E13924">
        <v>720.76</v>
      </c>
      <c r="F13924">
        <v>820.02</v>
      </c>
      <c r="G13924">
        <v>658.45</v>
      </c>
      <c r="H13924">
        <v>1199.08</v>
      </c>
      <c r="I13924">
        <v>1.34</v>
      </c>
      <c r="J13924">
        <v>5.18</v>
      </c>
      <c r="K13924">
        <v>13.13</v>
      </c>
    </row>
    <row r="13925" spans="1:11" x14ac:dyDescent="0.25">
      <c r="A13925" s="1">
        <v>44287</v>
      </c>
      <c r="B13925" t="s">
        <v>151</v>
      </c>
      <c r="C13925">
        <v>1370.42</v>
      </c>
      <c r="D13925">
        <v>823.18</v>
      </c>
      <c r="E13925">
        <v>547.24</v>
      </c>
      <c r="F13925">
        <v>621.91999999999996</v>
      </c>
      <c r="G13925">
        <v>531.63</v>
      </c>
      <c r="H13925">
        <v>885.99</v>
      </c>
      <c r="I13925">
        <v>2.0499999999999998</v>
      </c>
      <c r="J13925">
        <v>6.08</v>
      </c>
      <c r="K13925">
        <v>15.51</v>
      </c>
    </row>
    <row r="13926" spans="1:11" x14ac:dyDescent="0.25">
      <c r="A13926" s="1">
        <v>44287</v>
      </c>
      <c r="B13926" t="s">
        <v>152</v>
      </c>
      <c r="C13926">
        <v>1256</v>
      </c>
      <c r="D13926">
        <v>737.43</v>
      </c>
      <c r="E13926">
        <v>518.57000000000005</v>
      </c>
      <c r="F13926">
        <v>590.72</v>
      </c>
      <c r="G13926">
        <v>510.37</v>
      </c>
      <c r="H13926">
        <v>797.99</v>
      </c>
      <c r="I13926">
        <v>0.45</v>
      </c>
      <c r="J13926">
        <v>4.8499999999999996</v>
      </c>
      <c r="K13926">
        <v>11.69</v>
      </c>
    </row>
    <row r="13927" spans="1:11" x14ac:dyDescent="0.25">
      <c r="A13927" s="1">
        <v>44287</v>
      </c>
      <c r="B13927" t="s">
        <v>153</v>
      </c>
      <c r="C13927">
        <v>1326.75</v>
      </c>
      <c r="D13927">
        <v>770.17</v>
      </c>
      <c r="E13927">
        <v>556.58000000000004</v>
      </c>
      <c r="F13927">
        <v>756.97</v>
      </c>
      <c r="G13927">
        <v>673.47</v>
      </c>
      <c r="H13927">
        <v>954.04</v>
      </c>
      <c r="I13927">
        <v>0.95</v>
      </c>
      <c r="J13927">
        <v>8.16</v>
      </c>
      <c r="K13927">
        <v>13.16</v>
      </c>
    </row>
    <row r="13928" spans="1:11" x14ac:dyDescent="0.25">
      <c r="A13928" s="1">
        <v>44287</v>
      </c>
      <c r="B13928" t="s">
        <v>154</v>
      </c>
      <c r="C13928">
        <v>1328.72</v>
      </c>
      <c r="D13928">
        <v>783.05</v>
      </c>
      <c r="E13928">
        <v>545.66999999999996</v>
      </c>
      <c r="F13928">
        <v>701.97</v>
      </c>
      <c r="G13928">
        <v>605.79</v>
      </c>
      <c r="H13928">
        <v>991.28</v>
      </c>
      <c r="I13928">
        <v>0.36</v>
      </c>
      <c r="J13928">
        <v>3.88</v>
      </c>
      <c r="K13928">
        <v>13.83</v>
      </c>
    </row>
    <row r="13929" spans="1:11" x14ac:dyDescent="0.25">
      <c r="A13929" s="1">
        <v>44287</v>
      </c>
      <c r="B13929" t="s">
        <v>155</v>
      </c>
      <c r="C13929">
        <v>1388.6</v>
      </c>
      <c r="D13929">
        <v>834.24</v>
      </c>
      <c r="E13929">
        <v>554.36</v>
      </c>
      <c r="F13929">
        <v>613.27</v>
      </c>
      <c r="G13929">
        <v>553.11</v>
      </c>
      <c r="H13929">
        <v>778.5</v>
      </c>
      <c r="I13929">
        <v>0.6</v>
      </c>
      <c r="J13929">
        <v>4.87</v>
      </c>
      <c r="K13929">
        <v>13.14</v>
      </c>
    </row>
    <row r="13930" spans="1:11" x14ac:dyDescent="0.25">
      <c r="A13930" s="1">
        <v>44317</v>
      </c>
      <c r="B13930" t="s">
        <v>1</v>
      </c>
      <c r="C13930">
        <v>1387.73</v>
      </c>
      <c r="D13930">
        <v>810.08</v>
      </c>
      <c r="E13930">
        <v>577.65</v>
      </c>
      <c r="F13930">
        <v>694.49</v>
      </c>
      <c r="G13930">
        <v>613.58000000000004</v>
      </c>
      <c r="H13930">
        <v>911.53</v>
      </c>
      <c r="I13930">
        <v>1.78</v>
      </c>
      <c r="J13930">
        <v>8.7100000000000009</v>
      </c>
      <c r="K13930">
        <v>18.18</v>
      </c>
    </row>
    <row r="13931" spans="1:11" x14ac:dyDescent="0.25">
      <c r="A13931" s="1">
        <v>44317</v>
      </c>
      <c r="B13931" t="s">
        <v>126</v>
      </c>
      <c r="C13931">
        <v>1367.38</v>
      </c>
      <c r="D13931">
        <v>836.15</v>
      </c>
      <c r="E13931">
        <v>531.23</v>
      </c>
      <c r="F13931">
        <v>681.31</v>
      </c>
      <c r="G13931">
        <v>617.98</v>
      </c>
      <c r="H13931">
        <v>856.27</v>
      </c>
      <c r="I13931">
        <v>1.1599999999999999</v>
      </c>
      <c r="J13931">
        <v>6.02</v>
      </c>
      <c r="K13931">
        <v>15.72</v>
      </c>
    </row>
    <row r="13932" spans="1:11" x14ac:dyDescent="0.25">
      <c r="A13932" s="1">
        <v>44317</v>
      </c>
      <c r="B13932" t="s">
        <v>127</v>
      </c>
      <c r="C13932">
        <v>1318.11</v>
      </c>
      <c r="D13932">
        <v>804.45</v>
      </c>
      <c r="E13932">
        <v>513.66</v>
      </c>
      <c r="F13932">
        <v>711.97</v>
      </c>
      <c r="G13932">
        <v>620.77</v>
      </c>
      <c r="H13932">
        <v>993.32</v>
      </c>
      <c r="I13932">
        <v>1.9</v>
      </c>
      <c r="J13932">
        <v>9.74</v>
      </c>
      <c r="K13932">
        <v>20.99</v>
      </c>
    </row>
    <row r="13933" spans="1:11" x14ac:dyDescent="0.25">
      <c r="A13933" s="1">
        <v>44317</v>
      </c>
      <c r="B13933" t="s">
        <v>113</v>
      </c>
      <c r="C13933">
        <v>1441.87</v>
      </c>
      <c r="D13933">
        <v>812.04</v>
      </c>
      <c r="E13933">
        <v>629.83000000000004</v>
      </c>
      <c r="F13933">
        <v>690.41</v>
      </c>
      <c r="G13933">
        <v>616.29999999999995</v>
      </c>
      <c r="H13933">
        <v>879.26</v>
      </c>
      <c r="I13933">
        <v>2.0699999999999998</v>
      </c>
      <c r="J13933">
        <v>9.24</v>
      </c>
      <c r="K13933">
        <v>17.91</v>
      </c>
    </row>
    <row r="13934" spans="1:11" x14ac:dyDescent="0.25">
      <c r="A13934" s="1">
        <v>44317</v>
      </c>
      <c r="B13934" t="s">
        <v>128</v>
      </c>
      <c r="C13934">
        <v>1438.67</v>
      </c>
      <c r="D13934">
        <v>807.76</v>
      </c>
      <c r="E13934">
        <v>630.91</v>
      </c>
      <c r="F13934">
        <v>687.99</v>
      </c>
      <c r="G13934">
        <v>599.61</v>
      </c>
      <c r="H13934">
        <v>922.85</v>
      </c>
      <c r="I13934">
        <v>1.1399999999999999</v>
      </c>
      <c r="J13934">
        <v>7.73</v>
      </c>
      <c r="K13934">
        <v>16.87</v>
      </c>
    </row>
    <row r="13935" spans="1:11" x14ac:dyDescent="0.25">
      <c r="A13935" s="1">
        <v>44317</v>
      </c>
      <c r="B13935" t="s">
        <v>129</v>
      </c>
      <c r="C13935">
        <v>1352.93</v>
      </c>
      <c r="D13935">
        <v>799.46</v>
      </c>
      <c r="E13935">
        <v>553.47</v>
      </c>
      <c r="F13935">
        <v>690.65</v>
      </c>
      <c r="G13935">
        <v>609.17999999999995</v>
      </c>
      <c r="H13935">
        <v>913.81</v>
      </c>
      <c r="I13935">
        <v>1.69</v>
      </c>
      <c r="J13935">
        <v>7.3</v>
      </c>
      <c r="K13935">
        <v>15.02</v>
      </c>
    </row>
    <row r="13936" spans="1:11" x14ac:dyDescent="0.25">
      <c r="A13936" s="1">
        <v>44317</v>
      </c>
      <c r="B13936" t="s">
        <v>130</v>
      </c>
      <c r="C13936">
        <v>1378.06</v>
      </c>
      <c r="D13936">
        <v>816.79</v>
      </c>
      <c r="E13936">
        <v>561.27</v>
      </c>
      <c r="F13936">
        <v>768.45</v>
      </c>
      <c r="G13936">
        <v>621.79</v>
      </c>
      <c r="H13936">
        <v>1282.4000000000001</v>
      </c>
      <c r="I13936">
        <v>1.3</v>
      </c>
      <c r="J13936">
        <v>3.46</v>
      </c>
      <c r="K13936">
        <v>10.96</v>
      </c>
    </row>
    <row r="13937" spans="1:11" x14ac:dyDescent="0.25">
      <c r="A13937" s="1">
        <v>44317</v>
      </c>
      <c r="B13937" t="s">
        <v>131</v>
      </c>
      <c r="C13937">
        <v>1445.84</v>
      </c>
      <c r="D13937">
        <v>874.61</v>
      </c>
      <c r="E13937">
        <v>571.23</v>
      </c>
      <c r="F13937">
        <v>767.48</v>
      </c>
      <c r="G13937">
        <v>635.41</v>
      </c>
      <c r="H13937">
        <v>1176.3900000000001</v>
      </c>
      <c r="I13937">
        <v>0.86</v>
      </c>
      <c r="J13937">
        <v>3.41</v>
      </c>
      <c r="K13937">
        <v>11.01</v>
      </c>
    </row>
    <row r="13938" spans="1:11" x14ac:dyDescent="0.25">
      <c r="A13938" s="1">
        <v>44317</v>
      </c>
      <c r="B13938" t="s">
        <v>132</v>
      </c>
      <c r="C13938">
        <v>1328.71</v>
      </c>
      <c r="D13938">
        <v>812.3</v>
      </c>
      <c r="E13938">
        <v>516.41</v>
      </c>
      <c r="F13938">
        <v>650.48</v>
      </c>
      <c r="G13938">
        <v>599.75</v>
      </c>
      <c r="H13938">
        <v>778.78</v>
      </c>
      <c r="I13938">
        <v>0.85</v>
      </c>
      <c r="J13938">
        <v>4.6900000000000004</v>
      </c>
      <c r="K13938">
        <v>15.72</v>
      </c>
    </row>
    <row r="13939" spans="1:11" x14ac:dyDescent="0.25">
      <c r="A13939" s="1">
        <v>44317</v>
      </c>
      <c r="B13939" t="s">
        <v>133</v>
      </c>
      <c r="C13939">
        <v>1414.38</v>
      </c>
      <c r="D13939">
        <v>810.53</v>
      </c>
      <c r="E13939">
        <v>603.85</v>
      </c>
      <c r="F13939">
        <v>587.45000000000005</v>
      </c>
      <c r="G13939">
        <v>533.45000000000005</v>
      </c>
      <c r="H13939">
        <v>737.83</v>
      </c>
      <c r="I13939">
        <v>0.82</v>
      </c>
      <c r="J13939">
        <v>5.54</v>
      </c>
      <c r="K13939">
        <v>14.84</v>
      </c>
    </row>
    <row r="13940" spans="1:11" x14ac:dyDescent="0.25">
      <c r="A13940" s="1">
        <v>44317</v>
      </c>
      <c r="B13940" t="s">
        <v>134</v>
      </c>
      <c r="C13940">
        <v>1369.53</v>
      </c>
      <c r="D13940">
        <v>852.68</v>
      </c>
      <c r="E13940">
        <v>516.85</v>
      </c>
      <c r="F13940">
        <v>656.56</v>
      </c>
      <c r="G13940">
        <v>634.72</v>
      </c>
      <c r="H13940">
        <v>718.99</v>
      </c>
      <c r="I13940">
        <v>1.38</v>
      </c>
      <c r="J13940">
        <v>7.63</v>
      </c>
      <c r="K13940">
        <v>17.98</v>
      </c>
    </row>
    <row r="13941" spans="1:11" x14ac:dyDescent="0.25">
      <c r="A13941" s="1">
        <v>44317</v>
      </c>
      <c r="B13941" t="s">
        <v>135</v>
      </c>
      <c r="C13941">
        <v>1332.95</v>
      </c>
      <c r="D13941">
        <v>785.96</v>
      </c>
      <c r="E13941">
        <v>546.99</v>
      </c>
      <c r="F13941">
        <v>647.41</v>
      </c>
      <c r="G13941">
        <v>541.09</v>
      </c>
      <c r="H13941">
        <v>947.3</v>
      </c>
      <c r="I13941">
        <v>0.31</v>
      </c>
      <c r="J13941">
        <v>5.18</v>
      </c>
      <c r="K13941">
        <v>12.53</v>
      </c>
    </row>
    <row r="13942" spans="1:11" x14ac:dyDescent="0.25">
      <c r="A13942" s="1">
        <v>44317</v>
      </c>
      <c r="B13942" t="s">
        <v>136</v>
      </c>
      <c r="C13942">
        <v>1401.09</v>
      </c>
      <c r="D13942">
        <v>861.49</v>
      </c>
      <c r="E13942">
        <v>539.6</v>
      </c>
      <c r="F13942">
        <v>736.63</v>
      </c>
      <c r="G13942">
        <v>674.12</v>
      </c>
      <c r="H13942">
        <v>969.4</v>
      </c>
      <c r="I13942">
        <v>1.91</v>
      </c>
      <c r="J13942">
        <v>7.17</v>
      </c>
      <c r="K13942">
        <v>15.95</v>
      </c>
    </row>
    <row r="13943" spans="1:11" x14ac:dyDescent="0.25">
      <c r="A13943" s="1">
        <v>44317</v>
      </c>
      <c r="B13943" t="s">
        <v>137</v>
      </c>
      <c r="C13943">
        <v>1342.96</v>
      </c>
      <c r="D13943">
        <v>802.25</v>
      </c>
      <c r="E13943">
        <v>540.71</v>
      </c>
      <c r="F13943">
        <v>707.48</v>
      </c>
      <c r="G13943">
        <v>552.1</v>
      </c>
      <c r="H13943">
        <v>1338.75</v>
      </c>
      <c r="I13943">
        <v>1.57</v>
      </c>
      <c r="J13943">
        <v>10.54</v>
      </c>
      <c r="K13943">
        <v>17.27</v>
      </c>
    </row>
    <row r="13944" spans="1:11" x14ac:dyDescent="0.25">
      <c r="A13944" s="1">
        <v>44317</v>
      </c>
      <c r="B13944" t="s">
        <v>138</v>
      </c>
      <c r="C13944">
        <v>1293.04</v>
      </c>
      <c r="D13944">
        <v>786.35</v>
      </c>
      <c r="E13944">
        <v>506.69</v>
      </c>
      <c r="F13944">
        <v>859.35</v>
      </c>
      <c r="G13944">
        <v>712.25</v>
      </c>
      <c r="H13944">
        <v>1334.5</v>
      </c>
      <c r="I13944">
        <v>0.51</v>
      </c>
      <c r="J13944">
        <v>6.74</v>
      </c>
      <c r="K13944">
        <v>16.59</v>
      </c>
    </row>
    <row r="13945" spans="1:11" x14ac:dyDescent="0.25">
      <c r="A13945" s="1">
        <v>44317</v>
      </c>
      <c r="B13945" t="s">
        <v>139</v>
      </c>
      <c r="C13945">
        <v>1283.02</v>
      </c>
      <c r="D13945">
        <v>799.34</v>
      </c>
      <c r="E13945">
        <v>483.68</v>
      </c>
      <c r="F13945">
        <v>741.04</v>
      </c>
      <c r="G13945">
        <v>643.62</v>
      </c>
      <c r="H13945">
        <v>1095.4100000000001</v>
      </c>
      <c r="I13945">
        <v>1.25</v>
      </c>
      <c r="J13945">
        <v>8.49</v>
      </c>
      <c r="K13945">
        <v>18.100000000000001</v>
      </c>
    </row>
    <row r="13946" spans="1:11" x14ac:dyDescent="0.25">
      <c r="A13946" s="1">
        <v>44317</v>
      </c>
      <c r="B13946" t="s">
        <v>140</v>
      </c>
      <c r="C13946">
        <v>1226.81</v>
      </c>
      <c r="D13946">
        <v>751.82</v>
      </c>
      <c r="E13946">
        <v>474.99</v>
      </c>
      <c r="F13946">
        <v>618.34</v>
      </c>
      <c r="G13946">
        <v>530.94000000000005</v>
      </c>
      <c r="H13946">
        <v>883.84</v>
      </c>
      <c r="I13946">
        <v>1.03</v>
      </c>
      <c r="J13946">
        <v>8.6</v>
      </c>
      <c r="K13946">
        <v>16.420000000000002</v>
      </c>
    </row>
    <row r="13947" spans="1:11" x14ac:dyDescent="0.25">
      <c r="A13947" s="1">
        <v>44317</v>
      </c>
      <c r="B13947" t="s">
        <v>141</v>
      </c>
      <c r="C13947">
        <v>1340.27</v>
      </c>
      <c r="D13947">
        <v>785.57</v>
      </c>
      <c r="E13947">
        <v>554.70000000000005</v>
      </c>
      <c r="F13947">
        <v>741.22</v>
      </c>
      <c r="G13947">
        <v>624.66</v>
      </c>
      <c r="H13947">
        <v>1083.1600000000001</v>
      </c>
      <c r="I13947">
        <v>0.98</v>
      </c>
      <c r="J13947">
        <v>8.99</v>
      </c>
      <c r="K13947">
        <v>19.72</v>
      </c>
    </row>
    <row r="13948" spans="1:11" x14ac:dyDescent="0.25">
      <c r="A13948" s="1">
        <v>44317</v>
      </c>
      <c r="B13948" t="s">
        <v>142</v>
      </c>
      <c r="C13948">
        <v>1268.45</v>
      </c>
      <c r="D13948">
        <v>781.79</v>
      </c>
      <c r="E13948">
        <v>486.66</v>
      </c>
      <c r="F13948">
        <v>678.21</v>
      </c>
      <c r="G13948">
        <v>582.83000000000004</v>
      </c>
      <c r="H13948">
        <v>972.1</v>
      </c>
      <c r="I13948">
        <v>2.1</v>
      </c>
      <c r="J13948">
        <v>9.02</v>
      </c>
      <c r="K13948">
        <v>20.74</v>
      </c>
    </row>
    <row r="13949" spans="1:11" x14ac:dyDescent="0.25">
      <c r="A13949" s="1">
        <v>44317</v>
      </c>
      <c r="B13949" t="s">
        <v>143</v>
      </c>
      <c r="C13949">
        <v>1276.3800000000001</v>
      </c>
      <c r="D13949">
        <v>793.62</v>
      </c>
      <c r="E13949">
        <v>482.76</v>
      </c>
      <c r="F13949">
        <v>637.67999999999995</v>
      </c>
      <c r="G13949">
        <v>587.59</v>
      </c>
      <c r="H13949">
        <v>770.62</v>
      </c>
      <c r="I13949">
        <v>1.8</v>
      </c>
      <c r="J13949">
        <v>10.45</v>
      </c>
      <c r="K13949">
        <v>20.82</v>
      </c>
    </row>
    <row r="13950" spans="1:11" x14ac:dyDescent="0.25">
      <c r="A13950" s="1">
        <v>44317</v>
      </c>
      <c r="B13950" t="s">
        <v>144</v>
      </c>
      <c r="C13950">
        <v>1238.56</v>
      </c>
      <c r="D13950">
        <v>774.2</v>
      </c>
      <c r="E13950">
        <v>464.36</v>
      </c>
      <c r="F13950">
        <v>658.13</v>
      </c>
      <c r="G13950">
        <v>578.13</v>
      </c>
      <c r="H13950">
        <v>934.29</v>
      </c>
      <c r="I13950">
        <v>2.0499999999999998</v>
      </c>
      <c r="J13950">
        <v>10.55</v>
      </c>
      <c r="K13950">
        <v>23.73</v>
      </c>
    </row>
    <row r="13951" spans="1:11" x14ac:dyDescent="0.25">
      <c r="A13951" s="1">
        <v>44317</v>
      </c>
      <c r="B13951" t="s">
        <v>145</v>
      </c>
      <c r="C13951">
        <v>1389.74</v>
      </c>
      <c r="D13951">
        <v>845.98</v>
      </c>
      <c r="E13951">
        <v>543.76</v>
      </c>
      <c r="F13951">
        <v>735.58</v>
      </c>
      <c r="G13951">
        <v>683.49</v>
      </c>
      <c r="H13951">
        <v>888.82</v>
      </c>
      <c r="I13951">
        <v>2.95</v>
      </c>
      <c r="J13951">
        <v>11.17</v>
      </c>
      <c r="K13951">
        <v>26.53</v>
      </c>
    </row>
    <row r="13952" spans="1:11" x14ac:dyDescent="0.25">
      <c r="A13952" s="1">
        <v>44317</v>
      </c>
      <c r="B13952" t="s">
        <v>146</v>
      </c>
      <c r="C13952">
        <v>1376.2</v>
      </c>
      <c r="D13952">
        <v>832.12</v>
      </c>
      <c r="E13952">
        <v>544.08000000000004</v>
      </c>
      <c r="F13952">
        <v>757.32</v>
      </c>
      <c r="G13952">
        <v>698.78</v>
      </c>
      <c r="H13952">
        <v>936.32</v>
      </c>
      <c r="I13952">
        <v>1.76</v>
      </c>
      <c r="J13952">
        <v>12.93</v>
      </c>
      <c r="K13952">
        <v>22.23</v>
      </c>
    </row>
    <row r="13953" spans="1:11" x14ac:dyDescent="0.25">
      <c r="A13953" s="1">
        <v>44317</v>
      </c>
      <c r="B13953" t="s">
        <v>2</v>
      </c>
      <c r="C13953">
        <v>1269.54</v>
      </c>
      <c r="D13953">
        <v>746.34</v>
      </c>
      <c r="E13953">
        <v>523.20000000000005</v>
      </c>
      <c r="F13953">
        <v>704.3</v>
      </c>
      <c r="G13953">
        <v>594.07000000000005</v>
      </c>
      <c r="H13953">
        <v>1008.89</v>
      </c>
      <c r="I13953">
        <v>2.57</v>
      </c>
      <c r="J13953">
        <v>8.15</v>
      </c>
      <c r="K13953">
        <v>19.8</v>
      </c>
    </row>
    <row r="13954" spans="1:11" x14ac:dyDescent="0.25">
      <c r="A13954" s="1">
        <v>44317</v>
      </c>
      <c r="B13954" t="s">
        <v>147</v>
      </c>
      <c r="C13954">
        <v>1529.58</v>
      </c>
      <c r="D13954">
        <v>792.44</v>
      </c>
      <c r="E13954">
        <v>737.14</v>
      </c>
      <c r="F13954">
        <v>697.14</v>
      </c>
      <c r="G13954">
        <v>558.62</v>
      </c>
      <c r="H13954">
        <v>1007.96</v>
      </c>
      <c r="I13954">
        <v>3.73</v>
      </c>
      <c r="J13954">
        <v>9.0399999999999991</v>
      </c>
      <c r="K13954">
        <v>15.88</v>
      </c>
    </row>
    <row r="13955" spans="1:11" x14ac:dyDescent="0.25">
      <c r="A13955" s="1">
        <v>44317</v>
      </c>
      <c r="B13955" t="s">
        <v>148</v>
      </c>
      <c r="C13955">
        <v>1460.18</v>
      </c>
      <c r="D13955">
        <v>813.04</v>
      </c>
      <c r="E13955">
        <v>647.14</v>
      </c>
      <c r="F13955">
        <v>659.5</v>
      </c>
      <c r="G13955">
        <v>598.14</v>
      </c>
      <c r="H13955">
        <v>819.07</v>
      </c>
      <c r="I13955">
        <v>1.53</v>
      </c>
      <c r="J13955">
        <v>7.41</v>
      </c>
      <c r="K13955">
        <v>16.3</v>
      </c>
    </row>
    <row r="13956" spans="1:11" x14ac:dyDescent="0.25">
      <c r="A13956" s="1">
        <v>44317</v>
      </c>
      <c r="B13956" t="s">
        <v>149</v>
      </c>
      <c r="C13956">
        <v>1422.15</v>
      </c>
      <c r="D13956">
        <v>792.09</v>
      </c>
      <c r="E13956">
        <v>630.05999999999995</v>
      </c>
      <c r="F13956">
        <v>680.04</v>
      </c>
      <c r="G13956">
        <v>619.61</v>
      </c>
      <c r="H13956">
        <v>839.59</v>
      </c>
      <c r="I13956">
        <v>1.52</v>
      </c>
      <c r="J13956">
        <v>9.27</v>
      </c>
      <c r="K13956">
        <v>18.87</v>
      </c>
    </row>
    <row r="13957" spans="1:11" x14ac:dyDescent="0.25">
      <c r="A13957" s="1">
        <v>44317</v>
      </c>
      <c r="B13957" t="s">
        <v>150</v>
      </c>
      <c r="C13957">
        <v>1521.7</v>
      </c>
      <c r="D13957">
        <v>800.94</v>
      </c>
      <c r="E13957">
        <v>720.76</v>
      </c>
      <c r="F13957">
        <v>824.2</v>
      </c>
      <c r="G13957">
        <v>664.84</v>
      </c>
      <c r="H13957">
        <v>1199.08</v>
      </c>
      <c r="I13957">
        <v>0.51</v>
      </c>
      <c r="J13957">
        <v>5.72</v>
      </c>
      <c r="K13957">
        <v>13.76</v>
      </c>
    </row>
    <row r="13958" spans="1:11" x14ac:dyDescent="0.25">
      <c r="A13958" s="1">
        <v>44317</v>
      </c>
      <c r="B13958" t="s">
        <v>151</v>
      </c>
      <c r="C13958">
        <v>1386.4</v>
      </c>
      <c r="D13958">
        <v>840.64</v>
      </c>
      <c r="E13958">
        <v>545.76</v>
      </c>
      <c r="F13958">
        <v>629.20000000000005</v>
      </c>
      <c r="G13958">
        <v>542.9</v>
      </c>
      <c r="H13958">
        <v>883.59</v>
      </c>
      <c r="I13958">
        <v>1.17</v>
      </c>
      <c r="J13958">
        <v>7.32</v>
      </c>
      <c r="K13958">
        <v>16.850000000000001</v>
      </c>
    </row>
    <row r="13959" spans="1:11" x14ac:dyDescent="0.25">
      <c r="A13959" s="1">
        <v>44317</v>
      </c>
      <c r="B13959" t="s">
        <v>152</v>
      </c>
      <c r="C13959">
        <v>1289.4000000000001</v>
      </c>
      <c r="D13959">
        <v>758.27</v>
      </c>
      <c r="E13959">
        <v>531.13</v>
      </c>
      <c r="F13959">
        <v>606.42999999999995</v>
      </c>
      <c r="G13959">
        <v>524.80999999999995</v>
      </c>
      <c r="H13959">
        <v>817.3</v>
      </c>
      <c r="I13959">
        <v>2.66</v>
      </c>
      <c r="J13959">
        <v>7.64</v>
      </c>
      <c r="K13959">
        <v>14.44</v>
      </c>
    </row>
    <row r="13960" spans="1:11" x14ac:dyDescent="0.25">
      <c r="A13960" s="1">
        <v>44317</v>
      </c>
      <c r="B13960" t="s">
        <v>153</v>
      </c>
      <c r="C13960">
        <v>1341.92</v>
      </c>
      <c r="D13960">
        <v>785.34</v>
      </c>
      <c r="E13960">
        <v>556.58000000000004</v>
      </c>
      <c r="F13960">
        <v>765.6</v>
      </c>
      <c r="G13960">
        <v>686.74</v>
      </c>
      <c r="H13960">
        <v>954.04</v>
      </c>
      <c r="I13960">
        <v>1.1399999999999999</v>
      </c>
      <c r="J13960">
        <v>9.39</v>
      </c>
      <c r="K13960">
        <v>14.44</v>
      </c>
    </row>
    <row r="13961" spans="1:11" x14ac:dyDescent="0.25">
      <c r="A13961" s="1">
        <v>44317</v>
      </c>
      <c r="B13961" t="s">
        <v>154</v>
      </c>
      <c r="C13961">
        <v>1345.31</v>
      </c>
      <c r="D13961">
        <v>799.64</v>
      </c>
      <c r="E13961">
        <v>545.66999999999996</v>
      </c>
      <c r="F13961">
        <v>710.74</v>
      </c>
      <c r="G13961">
        <v>618.63</v>
      </c>
      <c r="H13961">
        <v>991.28</v>
      </c>
      <c r="I13961">
        <v>1.25</v>
      </c>
      <c r="J13961">
        <v>5.18</v>
      </c>
      <c r="K13961">
        <v>15.29</v>
      </c>
    </row>
    <row r="13962" spans="1:11" x14ac:dyDescent="0.25">
      <c r="A13962" s="1">
        <v>44317</v>
      </c>
      <c r="B13962" t="s">
        <v>155</v>
      </c>
      <c r="C13962">
        <v>1421.89</v>
      </c>
      <c r="D13962">
        <v>846.35</v>
      </c>
      <c r="E13962">
        <v>575.54</v>
      </c>
      <c r="F13962">
        <v>627.99</v>
      </c>
      <c r="G13962">
        <v>561.13</v>
      </c>
      <c r="H13962">
        <v>808.24</v>
      </c>
      <c r="I13962">
        <v>2.4</v>
      </c>
      <c r="J13962">
        <v>7.39</v>
      </c>
      <c r="K13962">
        <v>15.82</v>
      </c>
    </row>
    <row r="13963" spans="1:11" x14ac:dyDescent="0.25">
      <c r="A13963" s="1">
        <v>44348</v>
      </c>
      <c r="B13963" t="s">
        <v>1</v>
      </c>
      <c r="C13963">
        <v>1421.87</v>
      </c>
      <c r="D13963">
        <v>829.19</v>
      </c>
      <c r="E13963">
        <v>592.67999999999995</v>
      </c>
      <c r="F13963">
        <v>711.57</v>
      </c>
      <c r="G13963">
        <v>628.05999999999995</v>
      </c>
      <c r="H13963">
        <v>935.23</v>
      </c>
      <c r="I13963">
        <v>2.46</v>
      </c>
      <c r="J13963">
        <v>11.38</v>
      </c>
      <c r="K13963">
        <v>20.92</v>
      </c>
    </row>
    <row r="13964" spans="1:11" x14ac:dyDescent="0.25">
      <c r="A13964" s="1">
        <v>44348</v>
      </c>
      <c r="B13964" t="s">
        <v>126</v>
      </c>
      <c r="C13964">
        <v>1382.99</v>
      </c>
      <c r="D13964">
        <v>846.2</v>
      </c>
      <c r="E13964">
        <v>536.79</v>
      </c>
      <c r="F13964">
        <v>689.08</v>
      </c>
      <c r="G13964">
        <v>625.39</v>
      </c>
      <c r="H13964">
        <v>865.26</v>
      </c>
      <c r="I13964">
        <v>1.1399999999999999</v>
      </c>
      <c r="J13964">
        <v>7.23</v>
      </c>
      <c r="K13964">
        <v>16.68</v>
      </c>
    </row>
    <row r="13965" spans="1:11" x14ac:dyDescent="0.25">
      <c r="A13965" s="1">
        <v>44348</v>
      </c>
      <c r="B13965" t="s">
        <v>127</v>
      </c>
      <c r="C13965">
        <v>1343.47</v>
      </c>
      <c r="D13965">
        <v>821.17</v>
      </c>
      <c r="E13965">
        <v>522.29999999999995</v>
      </c>
      <c r="F13965">
        <v>725.64</v>
      </c>
      <c r="G13965">
        <v>633.67999999999995</v>
      </c>
      <c r="H13965">
        <v>1010</v>
      </c>
      <c r="I13965">
        <v>1.92</v>
      </c>
      <c r="J13965">
        <v>11.84</v>
      </c>
      <c r="K13965">
        <v>23.08</v>
      </c>
    </row>
    <row r="13966" spans="1:11" x14ac:dyDescent="0.25">
      <c r="A13966" s="1">
        <v>44348</v>
      </c>
      <c r="B13966" t="s">
        <v>113</v>
      </c>
      <c r="C13966">
        <v>1482.71</v>
      </c>
      <c r="D13966">
        <v>834.73</v>
      </c>
      <c r="E13966">
        <v>647.98</v>
      </c>
      <c r="F13966">
        <v>709.95</v>
      </c>
      <c r="G13966">
        <v>633.49</v>
      </c>
      <c r="H13966">
        <v>904.58</v>
      </c>
      <c r="I13966">
        <v>2.83</v>
      </c>
      <c r="J13966">
        <v>12.33</v>
      </c>
      <c r="K13966">
        <v>21.08</v>
      </c>
    </row>
    <row r="13967" spans="1:11" x14ac:dyDescent="0.25">
      <c r="A13967" s="1">
        <v>44348</v>
      </c>
      <c r="B13967" t="s">
        <v>128</v>
      </c>
      <c r="C13967">
        <v>1493.35</v>
      </c>
      <c r="D13967">
        <v>827.55</v>
      </c>
      <c r="E13967">
        <v>665.8</v>
      </c>
      <c r="F13967">
        <v>714.14</v>
      </c>
      <c r="G13967">
        <v>614.29999999999995</v>
      </c>
      <c r="H13967">
        <v>973.89</v>
      </c>
      <c r="I13967">
        <v>3.8</v>
      </c>
      <c r="J13967">
        <v>11.83</v>
      </c>
      <c r="K13967">
        <v>21.37</v>
      </c>
    </row>
    <row r="13968" spans="1:11" x14ac:dyDescent="0.25">
      <c r="A13968" s="1">
        <v>44348</v>
      </c>
      <c r="B13968" t="s">
        <v>129</v>
      </c>
      <c r="C13968">
        <v>1379.39</v>
      </c>
      <c r="D13968">
        <v>819.76</v>
      </c>
      <c r="E13968">
        <v>559.63</v>
      </c>
      <c r="F13968">
        <v>704.18</v>
      </c>
      <c r="G13968">
        <v>624.65</v>
      </c>
      <c r="H13968">
        <v>923.95</v>
      </c>
      <c r="I13968">
        <v>1.96</v>
      </c>
      <c r="J13968">
        <v>9.4</v>
      </c>
      <c r="K13968">
        <v>17.21</v>
      </c>
    </row>
    <row r="13969" spans="1:11" x14ac:dyDescent="0.25">
      <c r="A13969" s="1">
        <v>44348</v>
      </c>
      <c r="B13969" t="s">
        <v>130</v>
      </c>
      <c r="C13969">
        <v>1428.86</v>
      </c>
      <c r="D13969">
        <v>827.89</v>
      </c>
      <c r="E13969">
        <v>600.97</v>
      </c>
      <c r="F13969">
        <v>796.8</v>
      </c>
      <c r="G13969">
        <v>630.25</v>
      </c>
      <c r="H13969">
        <v>1373.07</v>
      </c>
      <c r="I13969">
        <v>3.69</v>
      </c>
      <c r="J13969">
        <v>7.28</v>
      </c>
      <c r="K13969">
        <v>15</v>
      </c>
    </row>
    <row r="13970" spans="1:11" x14ac:dyDescent="0.25">
      <c r="A13970" s="1">
        <v>44348</v>
      </c>
      <c r="B13970" t="s">
        <v>131</v>
      </c>
      <c r="C13970">
        <v>1467.12</v>
      </c>
      <c r="D13970">
        <v>875.78</v>
      </c>
      <c r="E13970">
        <v>591.34</v>
      </c>
      <c r="F13970">
        <v>778.76</v>
      </c>
      <c r="G13970">
        <v>636.24</v>
      </c>
      <c r="H13970">
        <v>1217.8</v>
      </c>
      <c r="I13970">
        <v>1.47</v>
      </c>
      <c r="J13970">
        <v>4.93</v>
      </c>
      <c r="K13970">
        <v>12.6</v>
      </c>
    </row>
    <row r="13971" spans="1:11" x14ac:dyDescent="0.25">
      <c r="A13971" s="1">
        <v>44348</v>
      </c>
      <c r="B13971" t="s">
        <v>132</v>
      </c>
      <c r="C13971">
        <v>1349.11</v>
      </c>
      <c r="D13971">
        <v>829</v>
      </c>
      <c r="E13971">
        <v>520.11</v>
      </c>
      <c r="F13971">
        <v>660.5</v>
      </c>
      <c r="G13971">
        <v>612.1</v>
      </c>
      <c r="H13971">
        <v>784.39</v>
      </c>
      <c r="I13971">
        <v>1.54</v>
      </c>
      <c r="J13971">
        <v>6.3</v>
      </c>
      <c r="K13971">
        <v>17.04</v>
      </c>
    </row>
    <row r="13972" spans="1:11" x14ac:dyDescent="0.25">
      <c r="A13972" s="1">
        <v>44348</v>
      </c>
      <c r="B13972" t="s">
        <v>133</v>
      </c>
      <c r="C13972">
        <v>1423.66</v>
      </c>
      <c r="D13972">
        <v>819.81</v>
      </c>
      <c r="E13972">
        <v>603.85</v>
      </c>
      <c r="F13972">
        <v>591.33000000000004</v>
      </c>
      <c r="G13972">
        <v>539.53</v>
      </c>
      <c r="H13972">
        <v>737.83</v>
      </c>
      <c r="I13972">
        <v>0.66</v>
      </c>
      <c r="J13972">
        <v>6.24</v>
      </c>
      <c r="K13972">
        <v>15.43</v>
      </c>
    </row>
    <row r="13973" spans="1:11" x14ac:dyDescent="0.25">
      <c r="A13973" s="1">
        <v>44348</v>
      </c>
      <c r="B13973" t="s">
        <v>134</v>
      </c>
      <c r="C13973">
        <v>1376.77</v>
      </c>
      <c r="D13973">
        <v>858.18</v>
      </c>
      <c r="E13973">
        <v>518.59</v>
      </c>
      <c r="F13973">
        <v>660.04</v>
      </c>
      <c r="G13973">
        <v>638.78</v>
      </c>
      <c r="H13973">
        <v>721.43</v>
      </c>
      <c r="I13973">
        <v>0.53</v>
      </c>
      <c r="J13973">
        <v>8.1999999999999993</v>
      </c>
      <c r="K13973">
        <v>18.170000000000002</v>
      </c>
    </row>
    <row r="13974" spans="1:11" x14ac:dyDescent="0.25">
      <c r="A13974" s="1">
        <v>44348</v>
      </c>
      <c r="B13974" t="s">
        <v>135</v>
      </c>
      <c r="C13974">
        <v>1343.3</v>
      </c>
      <c r="D13974">
        <v>796.31</v>
      </c>
      <c r="E13974">
        <v>546.99</v>
      </c>
      <c r="F13974">
        <v>652.46</v>
      </c>
      <c r="G13974">
        <v>548.23</v>
      </c>
      <c r="H13974">
        <v>947.3</v>
      </c>
      <c r="I13974">
        <v>0.78</v>
      </c>
      <c r="J13974">
        <v>6</v>
      </c>
      <c r="K13974">
        <v>12.63</v>
      </c>
    </row>
    <row r="13975" spans="1:11" x14ac:dyDescent="0.25">
      <c r="A13975" s="1">
        <v>44348</v>
      </c>
      <c r="B13975" t="s">
        <v>136</v>
      </c>
      <c r="C13975">
        <v>1420.48</v>
      </c>
      <c r="D13975">
        <v>884.13</v>
      </c>
      <c r="E13975">
        <v>536.35</v>
      </c>
      <c r="F13975">
        <v>746.79</v>
      </c>
      <c r="G13975">
        <v>691.85</v>
      </c>
      <c r="H13975">
        <v>963.58</v>
      </c>
      <c r="I13975">
        <v>1.38</v>
      </c>
      <c r="J13975">
        <v>8.65</v>
      </c>
      <c r="K13975">
        <v>17.649999999999999</v>
      </c>
    </row>
    <row r="13976" spans="1:11" x14ac:dyDescent="0.25">
      <c r="A13976" s="1">
        <v>44348</v>
      </c>
      <c r="B13976" t="s">
        <v>137</v>
      </c>
      <c r="C13976">
        <v>1356.4</v>
      </c>
      <c r="D13976">
        <v>815.69</v>
      </c>
      <c r="E13976">
        <v>540.71</v>
      </c>
      <c r="F13976">
        <v>714.55</v>
      </c>
      <c r="G13976">
        <v>561.32000000000005</v>
      </c>
      <c r="H13976">
        <v>1338.75</v>
      </c>
      <c r="I13976">
        <v>1</v>
      </c>
      <c r="J13976">
        <v>11.64</v>
      </c>
      <c r="K13976">
        <v>18.36</v>
      </c>
    </row>
    <row r="13977" spans="1:11" x14ac:dyDescent="0.25">
      <c r="A13977" s="1">
        <v>44348</v>
      </c>
      <c r="B13977" t="s">
        <v>138</v>
      </c>
      <c r="C13977">
        <v>1301.8599999999999</v>
      </c>
      <c r="D13977">
        <v>795.17</v>
      </c>
      <c r="E13977">
        <v>506.69</v>
      </c>
      <c r="F13977">
        <v>865.19</v>
      </c>
      <c r="G13977">
        <v>720.23</v>
      </c>
      <c r="H13977">
        <v>1334.5</v>
      </c>
      <c r="I13977">
        <v>0.68</v>
      </c>
      <c r="J13977">
        <v>7.46</v>
      </c>
      <c r="K13977">
        <v>17.02</v>
      </c>
    </row>
    <row r="13978" spans="1:11" x14ac:dyDescent="0.25">
      <c r="A13978" s="1">
        <v>44348</v>
      </c>
      <c r="B13978" t="s">
        <v>139</v>
      </c>
      <c r="C13978">
        <v>1297.48</v>
      </c>
      <c r="D13978">
        <v>822.65</v>
      </c>
      <c r="E13978">
        <v>474.83</v>
      </c>
      <c r="F13978">
        <v>749.42</v>
      </c>
      <c r="G13978">
        <v>662.41</v>
      </c>
      <c r="H13978">
        <v>1075.3699999999999</v>
      </c>
      <c r="I13978">
        <v>1.1299999999999999</v>
      </c>
      <c r="J13978">
        <v>9.7100000000000009</v>
      </c>
      <c r="K13978">
        <v>19.13</v>
      </c>
    </row>
    <row r="13979" spans="1:11" x14ac:dyDescent="0.25">
      <c r="A13979" s="1">
        <v>44348</v>
      </c>
      <c r="B13979" t="s">
        <v>140</v>
      </c>
      <c r="C13979">
        <v>1261.25</v>
      </c>
      <c r="D13979">
        <v>771.47</v>
      </c>
      <c r="E13979">
        <v>489.78</v>
      </c>
      <c r="F13979">
        <v>635.71</v>
      </c>
      <c r="G13979">
        <v>544.79</v>
      </c>
      <c r="H13979">
        <v>911.33</v>
      </c>
      <c r="I13979">
        <v>2.81</v>
      </c>
      <c r="J13979">
        <v>11.65</v>
      </c>
      <c r="K13979">
        <v>19.38</v>
      </c>
    </row>
    <row r="13980" spans="1:11" x14ac:dyDescent="0.25">
      <c r="A13980" s="1">
        <v>44348</v>
      </c>
      <c r="B13980" t="s">
        <v>141</v>
      </c>
      <c r="C13980">
        <v>1362.31</v>
      </c>
      <c r="D13980">
        <v>807.61</v>
      </c>
      <c r="E13980">
        <v>554.70000000000005</v>
      </c>
      <c r="F13980">
        <v>753.37</v>
      </c>
      <c r="G13980">
        <v>642.21</v>
      </c>
      <c r="H13980">
        <v>1083.1600000000001</v>
      </c>
      <c r="I13980">
        <v>1.64</v>
      </c>
      <c r="J13980">
        <v>10.78</v>
      </c>
      <c r="K13980">
        <v>21.33</v>
      </c>
    </row>
    <row r="13981" spans="1:11" x14ac:dyDescent="0.25">
      <c r="A13981" s="1">
        <v>44348</v>
      </c>
      <c r="B13981" t="s">
        <v>142</v>
      </c>
      <c r="C13981">
        <v>1322.03</v>
      </c>
      <c r="D13981">
        <v>797.93</v>
      </c>
      <c r="E13981">
        <v>524.1</v>
      </c>
      <c r="F13981">
        <v>706.83</v>
      </c>
      <c r="G13981">
        <v>594.83000000000004</v>
      </c>
      <c r="H13981">
        <v>1046.8499999999999</v>
      </c>
      <c r="I13981">
        <v>4.22</v>
      </c>
      <c r="J13981">
        <v>13.63</v>
      </c>
      <c r="K13981">
        <v>25.53</v>
      </c>
    </row>
    <row r="13982" spans="1:11" x14ac:dyDescent="0.25">
      <c r="A13982" s="1">
        <v>44348</v>
      </c>
      <c r="B13982" t="s">
        <v>143</v>
      </c>
      <c r="C13982">
        <v>1288.24</v>
      </c>
      <c r="D13982">
        <v>805.48</v>
      </c>
      <c r="E13982">
        <v>482.76</v>
      </c>
      <c r="F13982">
        <v>643.61</v>
      </c>
      <c r="G13982">
        <v>596.34</v>
      </c>
      <c r="H13982">
        <v>770.62</v>
      </c>
      <c r="I13982">
        <v>0.93</v>
      </c>
      <c r="J13982">
        <v>11.48</v>
      </c>
      <c r="K13982">
        <v>21.58</v>
      </c>
    </row>
    <row r="13983" spans="1:11" x14ac:dyDescent="0.25">
      <c r="A13983" s="1">
        <v>44348</v>
      </c>
      <c r="B13983" t="s">
        <v>144</v>
      </c>
      <c r="C13983">
        <v>1245.76</v>
      </c>
      <c r="D13983">
        <v>779.68</v>
      </c>
      <c r="E13983">
        <v>466.08</v>
      </c>
      <c r="F13983">
        <v>661.95</v>
      </c>
      <c r="G13983">
        <v>582.24</v>
      </c>
      <c r="H13983">
        <v>937.75</v>
      </c>
      <c r="I13983">
        <v>0.57999999999999996</v>
      </c>
      <c r="J13983">
        <v>11.19</v>
      </c>
      <c r="K13983">
        <v>24.01</v>
      </c>
    </row>
    <row r="13984" spans="1:11" x14ac:dyDescent="0.25">
      <c r="A13984" s="1">
        <v>44348</v>
      </c>
      <c r="B13984" t="s">
        <v>145</v>
      </c>
      <c r="C13984">
        <v>1416.43</v>
      </c>
      <c r="D13984">
        <v>862.34</v>
      </c>
      <c r="E13984">
        <v>554.09</v>
      </c>
      <c r="F13984">
        <v>749.71</v>
      </c>
      <c r="G13984">
        <v>696.69</v>
      </c>
      <c r="H13984">
        <v>905.71</v>
      </c>
      <c r="I13984">
        <v>1.92</v>
      </c>
      <c r="J13984">
        <v>13.3</v>
      </c>
      <c r="K13984">
        <v>28.83</v>
      </c>
    </row>
    <row r="13985" spans="1:11" x14ac:dyDescent="0.25">
      <c r="A13985" s="1">
        <v>44348</v>
      </c>
      <c r="B13985" t="s">
        <v>146</v>
      </c>
      <c r="C13985">
        <v>1402.7</v>
      </c>
      <c r="D13985">
        <v>858.62</v>
      </c>
      <c r="E13985">
        <v>544.08000000000004</v>
      </c>
      <c r="F13985">
        <v>771.94</v>
      </c>
      <c r="G13985">
        <v>721</v>
      </c>
      <c r="H13985">
        <v>936.32</v>
      </c>
      <c r="I13985">
        <v>1.93</v>
      </c>
      <c r="J13985">
        <v>15.11</v>
      </c>
      <c r="K13985">
        <v>24.62</v>
      </c>
    </row>
    <row r="13986" spans="1:11" x14ac:dyDescent="0.25">
      <c r="A13986" s="1">
        <v>44348</v>
      </c>
      <c r="B13986" t="s">
        <v>2</v>
      </c>
      <c r="C13986">
        <v>1312.93</v>
      </c>
      <c r="D13986">
        <v>772.39</v>
      </c>
      <c r="E13986">
        <v>540.54</v>
      </c>
      <c r="F13986">
        <v>728.39</v>
      </c>
      <c r="G13986">
        <v>614.79999999999995</v>
      </c>
      <c r="H13986">
        <v>1042.28</v>
      </c>
      <c r="I13986">
        <v>3.42</v>
      </c>
      <c r="J13986">
        <v>11.85</v>
      </c>
      <c r="K13986">
        <v>22.28</v>
      </c>
    </row>
    <row r="13987" spans="1:11" x14ac:dyDescent="0.25">
      <c r="A13987" s="1">
        <v>44348</v>
      </c>
      <c r="B13987" t="s">
        <v>147</v>
      </c>
      <c r="C13987">
        <v>1552.27</v>
      </c>
      <c r="D13987">
        <v>813.48</v>
      </c>
      <c r="E13987">
        <v>738.79</v>
      </c>
      <c r="F13987">
        <v>707.45</v>
      </c>
      <c r="G13987">
        <v>573.41999999999996</v>
      </c>
      <c r="H13987">
        <v>1010.18</v>
      </c>
      <c r="I13987">
        <v>1.48</v>
      </c>
      <c r="J13987">
        <v>10.65</v>
      </c>
      <c r="K13987">
        <v>17.3</v>
      </c>
    </row>
    <row r="13988" spans="1:11" x14ac:dyDescent="0.25">
      <c r="A13988" s="1">
        <v>44348</v>
      </c>
      <c r="B13988" t="s">
        <v>148</v>
      </c>
      <c r="C13988">
        <v>1516.62</v>
      </c>
      <c r="D13988">
        <v>833.85</v>
      </c>
      <c r="E13988">
        <v>682.77</v>
      </c>
      <c r="F13988">
        <v>685.02</v>
      </c>
      <c r="G13988">
        <v>613.45000000000005</v>
      </c>
      <c r="H13988">
        <v>864.2</v>
      </c>
      <c r="I13988">
        <v>3.87</v>
      </c>
      <c r="J13988">
        <v>11.57</v>
      </c>
      <c r="K13988">
        <v>20.68</v>
      </c>
    </row>
    <row r="13989" spans="1:11" x14ac:dyDescent="0.25">
      <c r="A13989" s="1">
        <v>44348</v>
      </c>
      <c r="B13989" t="s">
        <v>149</v>
      </c>
      <c r="C13989">
        <v>1499.18</v>
      </c>
      <c r="D13989">
        <v>801.27</v>
      </c>
      <c r="E13989">
        <v>697.91</v>
      </c>
      <c r="F13989">
        <v>716.9</v>
      </c>
      <c r="G13989">
        <v>626.79999999999995</v>
      </c>
      <c r="H13989">
        <v>930.01</v>
      </c>
      <c r="I13989">
        <v>5.42</v>
      </c>
      <c r="J13989">
        <v>15.2</v>
      </c>
      <c r="K13989">
        <v>25.39</v>
      </c>
    </row>
    <row r="13990" spans="1:11" x14ac:dyDescent="0.25">
      <c r="A13990" s="1">
        <v>44348</v>
      </c>
      <c r="B13990" t="s">
        <v>150</v>
      </c>
      <c r="C13990">
        <v>1576.54</v>
      </c>
      <c r="D13990">
        <v>843.52</v>
      </c>
      <c r="E13990">
        <v>733.02</v>
      </c>
      <c r="F13990">
        <v>853.87</v>
      </c>
      <c r="G13990">
        <v>700.21</v>
      </c>
      <c r="H13990">
        <v>1219.46</v>
      </c>
      <c r="I13990">
        <v>3.6</v>
      </c>
      <c r="J13990">
        <v>9.5299999999999994</v>
      </c>
      <c r="K13990">
        <v>17.95</v>
      </c>
    </row>
    <row r="13991" spans="1:11" x14ac:dyDescent="0.25">
      <c r="A13991" s="1">
        <v>44348</v>
      </c>
      <c r="B13991" t="s">
        <v>151</v>
      </c>
      <c r="C13991">
        <v>1403.39</v>
      </c>
      <c r="D13991">
        <v>856.27</v>
      </c>
      <c r="E13991">
        <v>547.12</v>
      </c>
      <c r="F13991">
        <v>636.94000000000005</v>
      </c>
      <c r="G13991">
        <v>553</v>
      </c>
      <c r="H13991">
        <v>885.8</v>
      </c>
      <c r="I13991">
        <v>1.23</v>
      </c>
      <c r="J13991">
        <v>8.64</v>
      </c>
      <c r="K13991">
        <v>18.3</v>
      </c>
    </row>
    <row r="13992" spans="1:11" x14ac:dyDescent="0.25">
      <c r="A13992" s="1">
        <v>44348</v>
      </c>
      <c r="B13992" t="s">
        <v>152</v>
      </c>
      <c r="C13992">
        <v>1349.32</v>
      </c>
      <c r="D13992">
        <v>782.82</v>
      </c>
      <c r="E13992">
        <v>566.5</v>
      </c>
      <c r="F13992">
        <v>634.63</v>
      </c>
      <c r="G13992">
        <v>541.80999999999995</v>
      </c>
      <c r="H13992">
        <v>871.73</v>
      </c>
      <c r="I13992">
        <v>4.6500000000000004</v>
      </c>
      <c r="J13992">
        <v>12.64</v>
      </c>
      <c r="K13992">
        <v>19.68</v>
      </c>
    </row>
    <row r="13993" spans="1:11" x14ac:dyDescent="0.25">
      <c r="A13993" s="1">
        <v>44348</v>
      </c>
      <c r="B13993" t="s">
        <v>153</v>
      </c>
      <c r="C13993">
        <v>1364.91</v>
      </c>
      <c r="D13993">
        <v>808.33</v>
      </c>
      <c r="E13993">
        <v>556.58000000000004</v>
      </c>
      <c r="F13993">
        <v>778.7</v>
      </c>
      <c r="G13993">
        <v>706.86</v>
      </c>
      <c r="H13993">
        <v>954.04</v>
      </c>
      <c r="I13993">
        <v>1.71</v>
      </c>
      <c r="J13993">
        <v>11.26</v>
      </c>
      <c r="K13993">
        <v>16.48</v>
      </c>
    </row>
    <row r="13994" spans="1:11" x14ac:dyDescent="0.25">
      <c r="A13994" s="1">
        <v>44348</v>
      </c>
      <c r="B13994" t="s">
        <v>154</v>
      </c>
      <c r="C13994">
        <v>1359.26</v>
      </c>
      <c r="D13994">
        <v>812.19</v>
      </c>
      <c r="E13994">
        <v>547.07000000000005</v>
      </c>
      <c r="F13994">
        <v>718.13</v>
      </c>
      <c r="G13994">
        <v>628.34</v>
      </c>
      <c r="H13994">
        <v>993.86</v>
      </c>
      <c r="I13994">
        <v>1.04</v>
      </c>
      <c r="J13994">
        <v>6.27</v>
      </c>
      <c r="K13994">
        <v>16.47</v>
      </c>
    </row>
    <row r="13995" spans="1:11" x14ac:dyDescent="0.25">
      <c r="A13995" s="1">
        <v>44348</v>
      </c>
      <c r="B13995" t="s">
        <v>155</v>
      </c>
      <c r="C13995">
        <v>1447.51</v>
      </c>
      <c r="D13995">
        <v>870.97</v>
      </c>
      <c r="E13995">
        <v>576.54</v>
      </c>
      <c r="F13995">
        <v>639.29</v>
      </c>
      <c r="G13995">
        <v>577.46</v>
      </c>
      <c r="H13995">
        <v>809.61</v>
      </c>
      <c r="I13995">
        <v>1.8</v>
      </c>
      <c r="J13995">
        <v>9.32</v>
      </c>
      <c r="K13995">
        <v>17.600000000000001</v>
      </c>
    </row>
    <row r="13996" spans="1:11" x14ac:dyDescent="0.25">
      <c r="A13996" s="1">
        <v>44378</v>
      </c>
      <c r="B13996" t="s">
        <v>1</v>
      </c>
      <c r="C13996">
        <v>1448.78</v>
      </c>
      <c r="D13996">
        <v>853.03</v>
      </c>
      <c r="E13996">
        <v>595.75</v>
      </c>
      <c r="F13996">
        <v>725.02</v>
      </c>
      <c r="G13996">
        <v>646.15</v>
      </c>
      <c r="H13996">
        <v>940.09</v>
      </c>
      <c r="I13996">
        <v>1.89</v>
      </c>
      <c r="J13996">
        <v>13.49</v>
      </c>
      <c r="K13996">
        <v>22.6</v>
      </c>
    </row>
    <row r="13997" spans="1:11" x14ac:dyDescent="0.25">
      <c r="A13997" s="1">
        <v>44378</v>
      </c>
      <c r="B13997" t="s">
        <v>126</v>
      </c>
      <c r="C13997">
        <v>1400.82</v>
      </c>
      <c r="D13997">
        <v>863.63</v>
      </c>
      <c r="E13997">
        <v>537.19000000000005</v>
      </c>
      <c r="F13997">
        <v>697.97</v>
      </c>
      <c r="G13997">
        <v>638.27</v>
      </c>
      <c r="H13997">
        <v>865.86</v>
      </c>
      <c r="I13997">
        <v>1.29</v>
      </c>
      <c r="J13997">
        <v>8.61</v>
      </c>
      <c r="K13997">
        <v>17.82</v>
      </c>
    </row>
    <row r="13998" spans="1:11" x14ac:dyDescent="0.25">
      <c r="A13998" s="1">
        <v>44378</v>
      </c>
      <c r="B13998" t="s">
        <v>127</v>
      </c>
      <c r="C13998">
        <v>1364.47</v>
      </c>
      <c r="D13998">
        <v>836.1</v>
      </c>
      <c r="E13998">
        <v>528.37</v>
      </c>
      <c r="F13998">
        <v>736.96</v>
      </c>
      <c r="G13998">
        <v>645.22</v>
      </c>
      <c r="H13998">
        <v>1021.72</v>
      </c>
      <c r="I13998">
        <v>1.56</v>
      </c>
      <c r="J13998">
        <v>13.59</v>
      </c>
      <c r="K13998">
        <v>24.37</v>
      </c>
    </row>
    <row r="13999" spans="1:11" x14ac:dyDescent="0.25">
      <c r="A13999" s="1">
        <v>44378</v>
      </c>
      <c r="B13999" t="s">
        <v>113</v>
      </c>
      <c r="C13999">
        <v>1516.02</v>
      </c>
      <c r="D13999">
        <v>867.67</v>
      </c>
      <c r="E13999">
        <v>648.35</v>
      </c>
      <c r="F13999">
        <v>725.92</v>
      </c>
      <c r="G13999">
        <v>658.52</v>
      </c>
      <c r="H13999">
        <v>905.13</v>
      </c>
      <c r="I13999">
        <v>2.25</v>
      </c>
      <c r="J13999">
        <v>14.86</v>
      </c>
      <c r="K13999">
        <v>22.94</v>
      </c>
    </row>
    <row r="14000" spans="1:11" x14ac:dyDescent="0.25">
      <c r="A14000" s="1">
        <v>44378</v>
      </c>
      <c r="B14000" t="s">
        <v>128</v>
      </c>
      <c r="C14000">
        <v>1521.78</v>
      </c>
      <c r="D14000">
        <v>848.63</v>
      </c>
      <c r="E14000">
        <v>673.15</v>
      </c>
      <c r="F14000">
        <v>727.71</v>
      </c>
      <c r="G14000">
        <v>629.96</v>
      </c>
      <c r="H14000">
        <v>984.6</v>
      </c>
      <c r="I14000">
        <v>1.9</v>
      </c>
      <c r="J14000">
        <v>13.95</v>
      </c>
      <c r="K14000">
        <v>23.46</v>
      </c>
    </row>
    <row r="14001" spans="1:11" x14ac:dyDescent="0.25">
      <c r="A14001" s="1">
        <v>44378</v>
      </c>
      <c r="B14001" t="s">
        <v>129</v>
      </c>
      <c r="C14001">
        <v>1406.76</v>
      </c>
      <c r="D14001">
        <v>846.39</v>
      </c>
      <c r="E14001">
        <v>560.37</v>
      </c>
      <c r="F14001">
        <v>718.12</v>
      </c>
      <c r="G14001">
        <v>644.95000000000005</v>
      </c>
      <c r="H14001">
        <v>925.16</v>
      </c>
      <c r="I14001">
        <v>1.98</v>
      </c>
      <c r="J14001">
        <v>11.57</v>
      </c>
      <c r="K14001">
        <v>19.239999999999998</v>
      </c>
    </row>
    <row r="14002" spans="1:11" x14ac:dyDescent="0.25">
      <c r="A14002" s="1">
        <v>44378</v>
      </c>
      <c r="B14002" t="s">
        <v>130</v>
      </c>
      <c r="C14002">
        <v>1446.54</v>
      </c>
      <c r="D14002">
        <v>843.59</v>
      </c>
      <c r="E14002">
        <v>602.95000000000005</v>
      </c>
      <c r="F14002">
        <v>806.68</v>
      </c>
      <c r="G14002">
        <v>642.22</v>
      </c>
      <c r="H14002">
        <v>1377.6</v>
      </c>
      <c r="I14002">
        <v>1.24</v>
      </c>
      <c r="J14002">
        <v>8.61</v>
      </c>
      <c r="K14002">
        <v>16</v>
      </c>
    </row>
    <row r="14003" spans="1:11" x14ac:dyDescent="0.25">
      <c r="A14003" s="1">
        <v>44378</v>
      </c>
      <c r="B14003" t="s">
        <v>131</v>
      </c>
      <c r="C14003">
        <v>1503.67</v>
      </c>
      <c r="D14003">
        <v>912.1</v>
      </c>
      <c r="E14003">
        <v>591.57000000000005</v>
      </c>
      <c r="F14003">
        <v>798.15</v>
      </c>
      <c r="G14003">
        <v>662.64</v>
      </c>
      <c r="H14003">
        <v>1218.29</v>
      </c>
      <c r="I14003">
        <v>2.4900000000000002</v>
      </c>
      <c r="J14003">
        <v>7.55</v>
      </c>
      <c r="K14003">
        <v>14.42</v>
      </c>
    </row>
    <row r="14004" spans="1:11" x14ac:dyDescent="0.25">
      <c r="A14004" s="1">
        <v>44378</v>
      </c>
      <c r="B14004" t="s">
        <v>132</v>
      </c>
      <c r="C14004">
        <v>1360.47</v>
      </c>
      <c r="D14004">
        <v>840.36</v>
      </c>
      <c r="E14004">
        <v>520.11</v>
      </c>
      <c r="F14004">
        <v>666.04</v>
      </c>
      <c r="G14004">
        <v>620.49</v>
      </c>
      <c r="H14004">
        <v>784.39</v>
      </c>
      <c r="I14004">
        <v>0.84</v>
      </c>
      <c r="J14004">
        <v>7.19</v>
      </c>
      <c r="K14004">
        <v>17.45</v>
      </c>
    </row>
    <row r="14005" spans="1:11" x14ac:dyDescent="0.25">
      <c r="A14005" s="1">
        <v>44378</v>
      </c>
      <c r="B14005" t="s">
        <v>133</v>
      </c>
      <c r="C14005">
        <v>1447.77</v>
      </c>
      <c r="D14005">
        <v>843.92</v>
      </c>
      <c r="E14005">
        <v>603.85</v>
      </c>
      <c r="F14005">
        <v>601.32000000000005</v>
      </c>
      <c r="G14005">
        <v>555.4</v>
      </c>
      <c r="H14005">
        <v>737.83</v>
      </c>
      <c r="I14005">
        <v>1.69</v>
      </c>
      <c r="J14005">
        <v>8.0399999999999991</v>
      </c>
      <c r="K14005">
        <v>17.309999999999999</v>
      </c>
    </row>
    <row r="14006" spans="1:11" x14ac:dyDescent="0.25">
      <c r="A14006" s="1">
        <v>44378</v>
      </c>
      <c r="B14006" t="s">
        <v>134</v>
      </c>
      <c r="C14006">
        <v>1392.4</v>
      </c>
      <c r="D14006">
        <v>873.81</v>
      </c>
      <c r="E14006">
        <v>518.59</v>
      </c>
      <c r="F14006">
        <v>667.56</v>
      </c>
      <c r="G14006">
        <v>650.41</v>
      </c>
      <c r="H14006">
        <v>721.43</v>
      </c>
      <c r="I14006">
        <v>1.1399999999999999</v>
      </c>
      <c r="J14006">
        <v>9.43</v>
      </c>
      <c r="K14006">
        <v>19.420000000000002</v>
      </c>
    </row>
    <row r="14007" spans="1:11" x14ac:dyDescent="0.25">
      <c r="A14007" s="1">
        <v>44378</v>
      </c>
      <c r="B14007" t="s">
        <v>135</v>
      </c>
      <c r="C14007">
        <v>1364.76</v>
      </c>
      <c r="D14007">
        <v>817.77</v>
      </c>
      <c r="E14007">
        <v>546.99</v>
      </c>
      <c r="F14007">
        <v>662.9</v>
      </c>
      <c r="G14007">
        <v>562.98</v>
      </c>
      <c r="H14007">
        <v>947.3</v>
      </c>
      <c r="I14007">
        <v>1.6</v>
      </c>
      <c r="J14007">
        <v>7.69</v>
      </c>
      <c r="K14007">
        <v>13.65</v>
      </c>
    </row>
    <row r="14008" spans="1:11" x14ac:dyDescent="0.25">
      <c r="A14008" s="1">
        <v>44378</v>
      </c>
      <c r="B14008" t="s">
        <v>136</v>
      </c>
      <c r="C14008">
        <v>1447.41</v>
      </c>
      <c r="D14008">
        <v>907.81</v>
      </c>
      <c r="E14008">
        <v>539.6</v>
      </c>
      <c r="F14008">
        <v>760.98</v>
      </c>
      <c r="G14008">
        <v>710.39</v>
      </c>
      <c r="H14008">
        <v>969.46</v>
      </c>
      <c r="I14008">
        <v>1.9</v>
      </c>
      <c r="J14008">
        <v>10.71</v>
      </c>
      <c r="K14008">
        <v>19.559999999999999</v>
      </c>
    </row>
    <row r="14009" spans="1:11" x14ac:dyDescent="0.25">
      <c r="A14009" s="1">
        <v>44378</v>
      </c>
      <c r="B14009" t="s">
        <v>137</v>
      </c>
      <c r="C14009">
        <v>1375.23</v>
      </c>
      <c r="D14009">
        <v>825.67</v>
      </c>
      <c r="E14009">
        <v>549.55999999999995</v>
      </c>
      <c r="F14009">
        <v>724.49</v>
      </c>
      <c r="G14009">
        <v>568.16</v>
      </c>
      <c r="H14009">
        <v>1360.7</v>
      </c>
      <c r="I14009">
        <v>1.39</v>
      </c>
      <c r="J14009">
        <v>13.2</v>
      </c>
      <c r="K14009">
        <v>19.41</v>
      </c>
    </row>
    <row r="14010" spans="1:11" x14ac:dyDescent="0.25">
      <c r="A14010" s="1">
        <v>44378</v>
      </c>
      <c r="B14010" t="s">
        <v>138</v>
      </c>
      <c r="C14010">
        <v>1317.4</v>
      </c>
      <c r="D14010">
        <v>810.71</v>
      </c>
      <c r="E14010">
        <v>506.69</v>
      </c>
      <c r="F14010">
        <v>875.48</v>
      </c>
      <c r="G14010">
        <v>734.27</v>
      </c>
      <c r="H14010">
        <v>1334.5</v>
      </c>
      <c r="I14010">
        <v>1.19</v>
      </c>
      <c r="J14010">
        <v>8.74</v>
      </c>
      <c r="K14010">
        <v>18.09</v>
      </c>
    </row>
    <row r="14011" spans="1:11" x14ac:dyDescent="0.25">
      <c r="A14011" s="1">
        <v>44378</v>
      </c>
      <c r="B14011" t="s">
        <v>139</v>
      </c>
      <c r="C14011">
        <v>1340</v>
      </c>
      <c r="D14011">
        <v>838.7</v>
      </c>
      <c r="E14011">
        <v>501.3</v>
      </c>
      <c r="F14011">
        <v>774</v>
      </c>
      <c r="G14011">
        <v>675.33</v>
      </c>
      <c r="H14011">
        <v>1135.27</v>
      </c>
      <c r="I14011">
        <v>3.28</v>
      </c>
      <c r="J14011">
        <v>13.31</v>
      </c>
      <c r="K14011">
        <v>22.81</v>
      </c>
    </row>
    <row r="14012" spans="1:11" x14ac:dyDescent="0.25">
      <c r="A14012" s="1">
        <v>44378</v>
      </c>
      <c r="B14012" t="s">
        <v>140</v>
      </c>
      <c r="C14012">
        <v>1274.47</v>
      </c>
      <c r="D14012">
        <v>783.37</v>
      </c>
      <c r="E14012">
        <v>491.1</v>
      </c>
      <c r="F14012">
        <v>642.39</v>
      </c>
      <c r="G14012">
        <v>553.17999999999995</v>
      </c>
      <c r="H14012">
        <v>913.79</v>
      </c>
      <c r="I14012">
        <v>1.05</v>
      </c>
      <c r="J14012">
        <v>12.82</v>
      </c>
      <c r="K14012">
        <v>20.25</v>
      </c>
    </row>
    <row r="14013" spans="1:11" x14ac:dyDescent="0.25">
      <c r="A14013" s="1">
        <v>44378</v>
      </c>
      <c r="B14013" t="s">
        <v>141</v>
      </c>
      <c r="C14013">
        <v>1375.41</v>
      </c>
      <c r="D14013">
        <v>820.7</v>
      </c>
      <c r="E14013">
        <v>554.71</v>
      </c>
      <c r="F14013">
        <v>760.6</v>
      </c>
      <c r="G14013">
        <v>652.62</v>
      </c>
      <c r="H14013">
        <v>1083.1600000000001</v>
      </c>
      <c r="I14013">
        <v>0.96</v>
      </c>
      <c r="J14013">
        <v>11.84</v>
      </c>
      <c r="K14013">
        <v>19.8</v>
      </c>
    </row>
    <row r="14014" spans="1:11" x14ac:dyDescent="0.25">
      <c r="A14014" s="1">
        <v>44378</v>
      </c>
      <c r="B14014" t="s">
        <v>142</v>
      </c>
      <c r="C14014">
        <v>1330.43</v>
      </c>
      <c r="D14014">
        <v>807.3</v>
      </c>
      <c r="E14014">
        <v>523.13</v>
      </c>
      <c r="F14014">
        <v>711.36</v>
      </c>
      <c r="G14014">
        <v>601.79</v>
      </c>
      <c r="H14014">
        <v>1044.8599999999999</v>
      </c>
      <c r="I14014">
        <v>0.64</v>
      </c>
      <c r="J14014">
        <v>14.35</v>
      </c>
      <c r="K14014">
        <v>26.01</v>
      </c>
    </row>
    <row r="14015" spans="1:11" x14ac:dyDescent="0.25">
      <c r="A14015" s="1">
        <v>44378</v>
      </c>
      <c r="B14015" t="s">
        <v>143</v>
      </c>
      <c r="C14015">
        <v>1297.3599999999999</v>
      </c>
      <c r="D14015">
        <v>814.6</v>
      </c>
      <c r="E14015">
        <v>482.76</v>
      </c>
      <c r="F14015">
        <v>648.17999999999995</v>
      </c>
      <c r="G14015">
        <v>603.08000000000004</v>
      </c>
      <c r="H14015">
        <v>770.62</v>
      </c>
      <c r="I14015">
        <v>0.71</v>
      </c>
      <c r="J14015">
        <v>12.27</v>
      </c>
      <c r="K14015">
        <v>21.73</v>
      </c>
    </row>
    <row r="14016" spans="1:11" x14ac:dyDescent="0.25">
      <c r="A14016" s="1">
        <v>44378</v>
      </c>
      <c r="B14016" t="s">
        <v>144</v>
      </c>
      <c r="C14016">
        <v>1279.48</v>
      </c>
      <c r="D14016">
        <v>813.26</v>
      </c>
      <c r="E14016">
        <v>466.22</v>
      </c>
      <c r="F14016">
        <v>679.89</v>
      </c>
      <c r="G14016">
        <v>607.33000000000004</v>
      </c>
      <c r="H14016">
        <v>938.03</v>
      </c>
      <c r="I14016">
        <v>2.71</v>
      </c>
      <c r="J14016">
        <v>14.2</v>
      </c>
      <c r="K14016">
        <v>27.06</v>
      </c>
    </row>
    <row r="14017" spans="1:11" x14ac:dyDescent="0.25">
      <c r="A14017" s="1">
        <v>44378</v>
      </c>
      <c r="B14017" t="s">
        <v>145</v>
      </c>
      <c r="C14017">
        <v>1438.96</v>
      </c>
      <c r="D14017">
        <v>882.67</v>
      </c>
      <c r="E14017">
        <v>556.29</v>
      </c>
      <c r="F14017">
        <v>761.63</v>
      </c>
      <c r="G14017">
        <v>713.13</v>
      </c>
      <c r="H14017">
        <v>909.33</v>
      </c>
      <c r="I14017">
        <v>1.59</v>
      </c>
      <c r="J14017">
        <v>15.11</v>
      </c>
      <c r="K14017">
        <v>30.3</v>
      </c>
    </row>
    <row r="14018" spans="1:11" x14ac:dyDescent="0.25">
      <c r="A14018" s="1">
        <v>44378</v>
      </c>
      <c r="B14018" t="s">
        <v>146</v>
      </c>
      <c r="C14018">
        <v>1431.22</v>
      </c>
      <c r="D14018">
        <v>887.17</v>
      </c>
      <c r="E14018">
        <v>544.04999999999995</v>
      </c>
      <c r="F14018">
        <v>787.61</v>
      </c>
      <c r="G14018">
        <v>745.01</v>
      </c>
      <c r="H14018">
        <v>936.23</v>
      </c>
      <c r="I14018">
        <v>2.0299999999999998</v>
      </c>
      <c r="J14018">
        <v>17.45</v>
      </c>
      <c r="K14018">
        <v>26.88</v>
      </c>
    </row>
    <row r="14019" spans="1:11" x14ac:dyDescent="0.25">
      <c r="A14019" s="1">
        <v>44378</v>
      </c>
      <c r="B14019" t="s">
        <v>2</v>
      </c>
      <c r="C14019">
        <v>1349.41</v>
      </c>
      <c r="D14019">
        <v>798.85</v>
      </c>
      <c r="E14019">
        <v>550.55999999999995</v>
      </c>
      <c r="F14019">
        <v>748.64</v>
      </c>
      <c r="G14019">
        <v>635.89</v>
      </c>
      <c r="H14019">
        <v>1061.56</v>
      </c>
      <c r="I14019">
        <v>2.78</v>
      </c>
      <c r="J14019">
        <v>14.96</v>
      </c>
      <c r="K14019">
        <v>25.39</v>
      </c>
    </row>
    <row r="14020" spans="1:11" x14ac:dyDescent="0.25">
      <c r="A14020" s="1">
        <v>44378</v>
      </c>
      <c r="B14020" t="s">
        <v>147</v>
      </c>
      <c r="C14020">
        <v>1585.77</v>
      </c>
      <c r="D14020">
        <v>846.98</v>
      </c>
      <c r="E14020">
        <v>738.79</v>
      </c>
      <c r="F14020">
        <v>722.73</v>
      </c>
      <c r="G14020">
        <v>597.04999999999995</v>
      </c>
      <c r="H14020">
        <v>1010.18</v>
      </c>
      <c r="I14020">
        <v>2.16</v>
      </c>
      <c r="J14020">
        <v>13.04</v>
      </c>
      <c r="K14020">
        <v>19.149999999999999</v>
      </c>
    </row>
    <row r="14021" spans="1:11" x14ac:dyDescent="0.25">
      <c r="A14021" s="1">
        <v>44378</v>
      </c>
      <c r="B14021" t="s">
        <v>148</v>
      </c>
      <c r="C14021">
        <v>1552.48</v>
      </c>
      <c r="D14021">
        <v>869.71</v>
      </c>
      <c r="E14021">
        <v>682.77</v>
      </c>
      <c r="F14021">
        <v>701.18</v>
      </c>
      <c r="G14021">
        <v>639.83000000000004</v>
      </c>
      <c r="H14021">
        <v>864.2</v>
      </c>
      <c r="I14021">
        <v>2.36</v>
      </c>
      <c r="J14021">
        <v>14.2</v>
      </c>
      <c r="K14021">
        <v>22.25</v>
      </c>
    </row>
    <row r="14022" spans="1:11" x14ac:dyDescent="0.25">
      <c r="A14022" s="1">
        <v>44378</v>
      </c>
      <c r="B14022" t="s">
        <v>149</v>
      </c>
      <c r="C14022">
        <v>1519.07</v>
      </c>
      <c r="D14022">
        <v>820.95</v>
      </c>
      <c r="E14022">
        <v>698.12</v>
      </c>
      <c r="F14022">
        <v>726.43</v>
      </c>
      <c r="G14022">
        <v>642.22</v>
      </c>
      <c r="H14022">
        <v>930.29</v>
      </c>
      <c r="I14022">
        <v>1.33</v>
      </c>
      <c r="J14022">
        <v>16.73</v>
      </c>
      <c r="K14022">
        <v>26.97</v>
      </c>
    </row>
    <row r="14023" spans="1:11" x14ac:dyDescent="0.25">
      <c r="A14023" s="1">
        <v>44378</v>
      </c>
      <c r="B14023" t="s">
        <v>150</v>
      </c>
      <c r="C14023">
        <v>1608.14</v>
      </c>
      <c r="D14023">
        <v>875.28</v>
      </c>
      <c r="E14023">
        <v>732.86</v>
      </c>
      <c r="F14023">
        <v>870.95</v>
      </c>
      <c r="G14023">
        <v>726.61</v>
      </c>
      <c r="H14023">
        <v>1219.22</v>
      </c>
      <c r="I14023">
        <v>2</v>
      </c>
      <c r="J14023">
        <v>11.72</v>
      </c>
      <c r="K14023">
        <v>19.97</v>
      </c>
    </row>
    <row r="14024" spans="1:11" x14ac:dyDescent="0.25">
      <c r="A14024" s="1">
        <v>44378</v>
      </c>
      <c r="B14024" t="s">
        <v>151</v>
      </c>
      <c r="C14024">
        <v>1443.1</v>
      </c>
      <c r="D14024">
        <v>869.42</v>
      </c>
      <c r="E14024">
        <v>573.67999999999995</v>
      </c>
      <c r="F14024">
        <v>654.96</v>
      </c>
      <c r="G14024">
        <v>561.52</v>
      </c>
      <c r="H14024">
        <v>928.85</v>
      </c>
      <c r="I14024">
        <v>2.83</v>
      </c>
      <c r="J14024">
        <v>11.72</v>
      </c>
      <c r="K14024">
        <v>21.4</v>
      </c>
    </row>
    <row r="14025" spans="1:11" x14ac:dyDescent="0.25">
      <c r="A14025" s="1">
        <v>44378</v>
      </c>
      <c r="B14025" t="s">
        <v>152</v>
      </c>
      <c r="C14025">
        <v>1397.63</v>
      </c>
      <c r="D14025">
        <v>826.32</v>
      </c>
      <c r="E14025">
        <v>571.30999999999995</v>
      </c>
      <c r="F14025">
        <v>657.35</v>
      </c>
      <c r="G14025">
        <v>571.94000000000005</v>
      </c>
      <c r="H14025">
        <v>879.14</v>
      </c>
      <c r="I14025">
        <v>3.58</v>
      </c>
      <c r="J14025">
        <v>16.68</v>
      </c>
      <c r="K14025">
        <v>23.8</v>
      </c>
    </row>
    <row r="14026" spans="1:11" x14ac:dyDescent="0.25">
      <c r="A14026" s="1">
        <v>44378</v>
      </c>
      <c r="B14026" t="s">
        <v>153</v>
      </c>
      <c r="C14026">
        <v>1399.25</v>
      </c>
      <c r="D14026">
        <v>842.67</v>
      </c>
      <c r="E14026">
        <v>556.58000000000004</v>
      </c>
      <c r="F14026">
        <v>798.32</v>
      </c>
      <c r="G14026">
        <v>736.9</v>
      </c>
      <c r="H14026">
        <v>954.04</v>
      </c>
      <c r="I14026">
        <v>2.52</v>
      </c>
      <c r="J14026">
        <v>14.07</v>
      </c>
      <c r="K14026">
        <v>19.079999999999998</v>
      </c>
    </row>
    <row r="14027" spans="1:11" x14ac:dyDescent="0.25">
      <c r="A14027" s="1">
        <v>44378</v>
      </c>
      <c r="B14027" t="s">
        <v>154</v>
      </c>
      <c r="C14027">
        <v>1378.45</v>
      </c>
      <c r="D14027">
        <v>831.38</v>
      </c>
      <c r="E14027">
        <v>547.07000000000005</v>
      </c>
      <c r="F14027">
        <v>728.26</v>
      </c>
      <c r="G14027">
        <v>643.16999999999996</v>
      </c>
      <c r="H14027">
        <v>993.86</v>
      </c>
      <c r="I14027">
        <v>1.41</v>
      </c>
      <c r="J14027">
        <v>7.77</v>
      </c>
      <c r="K14027">
        <v>17.760000000000002</v>
      </c>
    </row>
    <row r="14028" spans="1:11" x14ac:dyDescent="0.25">
      <c r="A14028" s="1">
        <v>44378</v>
      </c>
      <c r="B14028" t="s">
        <v>155</v>
      </c>
      <c r="C14028">
        <v>1462.63</v>
      </c>
      <c r="D14028">
        <v>886.1</v>
      </c>
      <c r="E14028">
        <v>576.53</v>
      </c>
      <c r="F14028">
        <v>645.94000000000005</v>
      </c>
      <c r="G14028">
        <v>587.51</v>
      </c>
      <c r="H14028">
        <v>809.61</v>
      </c>
      <c r="I14028">
        <v>1.04</v>
      </c>
      <c r="J14028">
        <v>10.46</v>
      </c>
      <c r="K14028">
        <v>18.64</v>
      </c>
    </row>
    <row r="14029" spans="1:11" x14ac:dyDescent="0.25">
      <c r="A14029" s="1">
        <v>44409</v>
      </c>
      <c r="B14029" t="s">
        <v>1</v>
      </c>
      <c r="C14029">
        <v>1463.11</v>
      </c>
      <c r="D14029">
        <v>866.89</v>
      </c>
      <c r="E14029">
        <v>596.22</v>
      </c>
      <c r="F14029">
        <v>732.2</v>
      </c>
      <c r="G14029">
        <v>656.61</v>
      </c>
      <c r="H14029">
        <v>940.84</v>
      </c>
      <c r="I14029">
        <v>0.99</v>
      </c>
      <c r="J14029">
        <v>14.61</v>
      </c>
      <c r="K14029">
        <v>22.74</v>
      </c>
    </row>
    <row r="14030" spans="1:11" x14ac:dyDescent="0.25">
      <c r="A14030" s="1">
        <v>44409</v>
      </c>
      <c r="B14030" t="s">
        <v>126</v>
      </c>
      <c r="C14030">
        <v>1413.47</v>
      </c>
      <c r="D14030">
        <v>879.76</v>
      </c>
      <c r="E14030">
        <v>533.71</v>
      </c>
      <c r="F14030">
        <v>704.25</v>
      </c>
      <c r="G14030">
        <v>650.21</v>
      </c>
      <c r="H14030">
        <v>860.23</v>
      </c>
      <c r="I14030">
        <v>0.9</v>
      </c>
      <c r="J14030">
        <v>9.59</v>
      </c>
      <c r="K14030">
        <v>17.829999999999998</v>
      </c>
    </row>
    <row r="14031" spans="1:11" x14ac:dyDescent="0.25">
      <c r="A14031" s="1">
        <v>44409</v>
      </c>
      <c r="B14031" t="s">
        <v>127</v>
      </c>
      <c r="C14031">
        <v>1378.49</v>
      </c>
      <c r="D14031">
        <v>848.13</v>
      </c>
      <c r="E14031">
        <v>530.36</v>
      </c>
      <c r="F14031">
        <v>744.55</v>
      </c>
      <c r="G14031">
        <v>654.51</v>
      </c>
      <c r="H14031">
        <v>1025.5999999999999</v>
      </c>
      <c r="I14031">
        <v>1.03</v>
      </c>
      <c r="J14031">
        <v>14.76</v>
      </c>
      <c r="K14031">
        <v>24.2</v>
      </c>
    </row>
    <row r="14032" spans="1:11" x14ac:dyDescent="0.25">
      <c r="A14032" s="1">
        <v>44409</v>
      </c>
      <c r="B14032" t="s">
        <v>113</v>
      </c>
      <c r="C14032">
        <v>1526.39</v>
      </c>
      <c r="D14032">
        <v>878.79</v>
      </c>
      <c r="E14032">
        <v>647.6</v>
      </c>
      <c r="F14032">
        <v>730.86</v>
      </c>
      <c r="G14032">
        <v>666.95</v>
      </c>
      <c r="H14032">
        <v>904.04</v>
      </c>
      <c r="I14032">
        <v>0.68</v>
      </c>
      <c r="J14032">
        <v>15.64</v>
      </c>
      <c r="K14032">
        <v>22.89</v>
      </c>
    </row>
    <row r="14033" spans="1:11" x14ac:dyDescent="0.25">
      <c r="A14033" s="1">
        <v>44409</v>
      </c>
      <c r="B14033" t="s">
        <v>128</v>
      </c>
      <c r="C14033">
        <v>1547.75</v>
      </c>
      <c r="D14033">
        <v>870.82</v>
      </c>
      <c r="E14033">
        <v>676.93</v>
      </c>
      <c r="F14033">
        <v>740.15</v>
      </c>
      <c r="G14033">
        <v>646.4</v>
      </c>
      <c r="H14033">
        <v>990.11</v>
      </c>
      <c r="I14033">
        <v>1.71</v>
      </c>
      <c r="J14033">
        <v>15.9</v>
      </c>
      <c r="K14033">
        <v>24.63</v>
      </c>
    </row>
    <row r="14034" spans="1:11" x14ac:dyDescent="0.25">
      <c r="A14034" s="1">
        <v>44409</v>
      </c>
      <c r="B14034" t="s">
        <v>129</v>
      </c>
      <c r="C14034">
        <v>1424.02</v>
      </c>
      <c r="D14034">
        <v>864.09</v>
      </c>
      <c r="E14034">
        <v>559.92999999999995</v>
      </c>
      <c r="F14034">
        <v>726.96</v>
      </c>
      <c r="G14034">
        <v>658.43</v>
      </c>
      <c r="H14034">
        <v>924.42</v>
      </c>
      <c r="I14034">
        <v>1.23</v>
      </c>
      <c r="J14034">
        <v>12.94</v>
      </c>
      <c r="K14034">
        <v>19.670000000000002</v>
      </c>
    </row>
    <row r="14035" spans="1:11" x14ac:dyDescent="0.25">
      <c r="A14035" s="1">
        <v>44409</v>
      </c>
      <c r="B14035" t="s">
        <v>130</v>
      </c>
      <c r="C14035">
        <v>1464.91</v>
      </c>
      <c r="D14035">
        <v>872.29</v>
      </c>
      <c r="E14035">
        <v>592.62</v>
      </c>
      <c r="F14035">
        <v>816.93</v>
      </c>
      <c r="G14035">
        <v>664.06</v>
      </c>
      <c r="H14035">
        <v>1354.04</v>
      </c>
      <c r="I14035">
        <v>1.27</v>
      </c>
      <c r="J14035">
        <v>9.99</v>
      </c>
      <c r="K14035">
        <v>17.22</v>
      </c>
    </row>
    <row r="14036" spans="1:11" x14ac:dyDescent="0.25">
      <c r="A14036" s="1">
        <v>44409</v>
      </c>
      <c r="B14036" t="s">
        <v>131</v>
      </c>
      <c r="C14036">
        <v>1517.87</v>
      </c>
      <c r="D14036">
        <v>924.1</v>
      </c>
      <c r="E14036">
        <v>593.77</v>
      </c>
      <c r="F14036">
        <v>805.66</v>
      </c>
      <c r="G14036">
        <v>671.39</v>
      </c>
      <c r="H14036">
        <v>1222.79</v>
      </c>
      <c r="I14036">
        <v>0.94</v>
      </c>
      <c r="J14036">
        <v>8.56</v>
      </c>
      <c r="K14036">
        <v>14.83</v>
      </c>
    </row>
    <row r="14037" spans="1:11" x14ac:dyDescent="0.25">
      <c r="A14037" s="1">
        <v>44409</v>
      </c>
      <c r="B14037" t="s">
        <v>132</v>
      </c>
      <c r="C14037">
        <v>1375.15</v>
      </c>
      <c r="D14037">
        <v>863.86</v>
      </c>
      <c r="E14037">
        <v>511.29</v>
      </c>
      <c r="F14037">
        <v>673.24</v>
      </c>
      <c r="G14037">
        <v>637.86</v>
      </c>
      <c r="H14037">
        <v>771.06</v>
      </c>
      <c r="I14037">
        <v>1.08</v>
      </c>
      <c r="J14037">
        <v>8.35</v>
      </c>
      <c r="K14037">
        <v>16.739999999999998</v>
      </c>
    </row>
    <row r="14038" spans="1:11" x14ac:dyDescent="0.25">
      <c r="A14038" s="1">
        <v>44409</v>
      </c>
      <c r="B14038" t="s">
        <v>133</v>
      </c>
      <c r="C14038">
        <v>1455.41</v>
      </c>
      <c r="D14038">
        <v>863.4</v>
      </c>
      <c r="E14038">
        <v>592.01</v>
      </c>
      <c r="F14038">
        <v>604.51</v>
      </c>
      <c r="G14038">
        <v>568.22</v>
      </c>
      <c r="H14038">
        <v>723.37</v>
      </c>
      <c r="I14038">
        <v>0.53</v>
      </c>
      <c r="J14038">
        <v>8.61</v>
      </c>
      <c r="K14038">
        <v>17.38</v>
      </c>
    </row>
    <row r="14039" spans="1:11" x14ac:dyDescent="0.25">
      <c r="A14039" s="1">
        <v>44409</v>
      </c>
      <c r="B14039" t="s">
        <v>134</v>
      </c>
      <c r="C14039">
        <v>1404.27</v>
      </c>
      <c r="D14039">
        <v>884.65</v>
      </c>
      <c r="E14039">
        <v>519.62</v>
      </c>
      <c r="F14039">
        <v>673.24</v>
      </c>
      <c r="G14039">
        <v>658.47</v>
      </c>
      <c r="H14039">
        <v>722.88</v>
      </c>
      <c r="I14039">
        <v>0.85</v>
      </c>
      <c r="J14039">
        <v>10.36</v>
      </c>
      <c r="K14039">
        <v>19.670000000000002</v>
      </c>
    </row>
    <row r="14040" spans="1:11" x14ac:dyDescent="0.25">
      <c r="A14040" s="1">
        <v>44409</v>
      </c>
      <c r="B14040" t="s">
        <v>135</v>
      </c>
      <c r="C14040">
        <v>1371.1</v>
      </c>
      <c r="D14040">
        <v>824.11</v>
      </c>
      <c r="E14040">
        <v>546.99</v>
      </c>
      <c r="F14040">
        <v>665.95</v>
      </c>
      <c r="G14040">
        <v>567.32000000000005</v>
      </c>
      <c r="H14040">
        <v>947.3</v>
      </c>
      <c r="I14040">
        <v>0.46</v>
      </c>
      <c r="J14040">
        <v>8.19</v>
      </c>
      <c r="K14040">
        <v>13.23</v>
      </c>
    </row>
    <row r="14041" spans="1:11" x14ac:dyDescent="0.25">
      <c r="A14041" s="1">
        <v>44409</v>
      </c>
      <c r="B14041" t="s">
        <v>136</v>
      </c>
      <c r="C14041">
        <v>1460.37</v>
      </c>
      <c r="D14041">
        <v>930.53</v>
      </c>
      <c r="E14041">
        <v>529.84</v>
      </c>
      <c r="F14041">
        <v>767.83</v>
      </c>
      <c r="G14041">
        <v>728.15</v>
      </c>
      <c r="H14041">
        <v>951.91</v>
      </c>
      <c r="I14041">
        <v>0.9</v>
      </c>
      <c r="J14041">
        <v>11.71</v>
      </c>
      <c r="K14041">
        <v>19.309999999999999</v>
      </c>
    </row>
    <row r="14042" spans="1:11" x14ac:dyDescent="0.25">
      <c r="A14042" s="1">
        <v>44409</v>
      </c>
      <c r="B14042" t="s">
        <v>137</v>
      </c>
      <c r="C14042">
        <v>1388.24</v>
      </c>
      <c r="D14042">
        <v>838.68</v>
      </c>
      <c r="E14042">
        <v>549.55999999999995</v>
      </c>
      <c r="F14042">
        <v>731.37</v>
      </c>
      <c r="G14042">
        <v>577.14</v>
      </c>
      <c r="H14042">
        <v>1360.7</v>
      </c>
      <c r="I14042">
        <v>0.95</v>
      </c>
      <c r="J14042">
        <v>14.27</v>
      </c>
      <c r="K14042">
        <v>19.45</v>
      </c>
    </row>
    <row r="14043" spans="1:11" x14ac:dyDescent="0.25">
      <c r="A14043" s="1">
        <v>44409</v>
      </c>
      <c r="B14043" t="s">
        <v>138</v>
      </c>
      <c r="C14043">
        <v>1328.89</v>
      </c>
      <c r="D14043">
        <v>822.2</v>
      </c>
      <c r="E14043">
        <v>506.69</v>
      </c>
      <c r="F14043">
        <v>883.1</v>
      </c>
      <c r="G14043">
        <v>744.7</v>
      </c>
      <c r="H14043">
        <v>1334.5</v>
      </c>
      <c r="I14043">
        <v>0.87</v>
      </c>
      <c r="J14043">
        <v>9.69</v>
      </c>
      <c r="K14043">
        <v>17.920000000000002</v>
      </c>
    </row>
    <row r="14044" spans="1:11" x14ac:dyDescent="0.25">
      <c r="A14044" s="1">
        <v>44409</v>
      </c>
      <c r="B14044" t="s">
        <v>139</v>
      </c>
      <c r="C14044">
        <v>1367.46</v>
      </c>
      <c r="D14044">
        <v>854.16</v>
      </c>
      <c r="E14044">
        <v>513.29999999999995</v>
      </c>
      <c r="F14044">
        <v>789.86</v>
      </c>
      <c r="G14044">
        <v>687.76</v>
      </c>
      <c r="H14044">
        <v>1162.4000000000001</v>
      </c>
      <c r="I14044">
        <v>2.0499999999999998</v>
      </c>
      <c r="J14044">
        <v>15.63</v>
      </c>
      <c r="K14044">
        <v>23.48</v>
      </c>
    </row>
    <row r="14045" spans="1:11" x14ac:dyDescent="0.25">
      <c r="A14045" s="1">
        <v>44409</v>
      </c>
      <c r="B14045" t="s">
        <v>140</v>
      </c>
      <c r="C14045">
        <v>1285.8499999999999</v>
      </c>
      <c r="D14045">
        <v>794.26</v>
      </c>
      <c r="E14045">
        <v>491.59</v>
      </c>
      <c r="F14045">
        <v>648.1</v>
      </c>
      <c r="G14045">
        <v>560.87</v>
      </c>
      <c r="H14045">
        <v>914.7</v>
      </c>
      <c r="I14045">
        <v>0.89</v>
      </c>
      <c r="J14045">
        <v>13.83</v>
      </c>
      <c r="K14045">
        <v>20.11</v>
      </c>
    </row>
    <row r="14046" spans="1:11" x14ac:dyDescent="0.25">
      <c r="A14046" s="1">
        <v>44409</v>
      </c>
      <c r="B14046" t="s">
        <v>141</v>
      </c>
      <c r="C14046">
        <v>1386.88</v>
      </c>
      <c r="D14046">
        <v>832.17</v>
      </c>
      <c r="E14046">
        <v>554.71</v>
      </c>
      <c r="F14046">
        <v>766.92</v>
      </c>
      <c r="G14046">
        <v>661.75</v>
      </c>
      <c r="H14046">
        <v>1083.1600000000001</v>
      </c>
      <c r="I14046">
        <v>0.83</v>
      </c>
      <c r="J14046">
        <v>12.77</v>
      </c>
      <c r="K14046">
        <v>20.05</v>
      </c>
    </row>
    <row r="14047" spans="1:11" x14ac:dyDescent="0.25">
      <c r="A14047" s="1">
        <v>44409</v>
      </c>
      <c r="B14047" t="s">
        <v>142</v>
      </c>
      <c r="C14047">
        <v>1342.96</v>
      </c>
      <c r="D14047">
        <v>819.83</v>
      </c>
      <c r="E14047">
        <v>523.13</v>
      </c>
      <c r="F14047">
        <v>718.04</v>
      </c>
      <c r="G14047">
        <v>611.12</v>
      </c>
      <c r="H14047">
        <v>1044.8599999999999</v>
      </c>
      <c r="I14047">
        <v>0.94</v>
      </c>
      <c r="J14047">
        <v>15.43</v>
      </c>
      <c r="K14047">
        <v>25.72</v>
      </c>
    </row>
    <row r="14048" spans="1:11" x14ac:dyDescent="0.25">
      <c r="A14048" s="1">
        <v>44409</v>
      </c>
      <c r="B14048" t="s">
        <v>143</v>
      </c>
      <c r="C14048">
        <v>1315.54</v>
      </c>
      <c r="D14048">
        <v>832.78</v>
      </c>
      <c r="E14048">
        <v>482.76</v>
      </c>
      <c r="F14048">
        <v>657.25</v>
      </c>
      <c r="G14048">
        <v>616.53</v>
      </c>
      <c r="H14048">
        <v>770.62</v>
      </c>
      <c r="I14048">
        <v>1.4</v>
      </c>
      <c r="J14048">
        <v>13.84</v>
      </c>
      <c r="K14048">
        <v>22.15</v>
      </c>
    </row>
    <row r="14049" spans="1:11" x14ac:dyDescent="0.25">
      <c r="A14049" s="1">
        <v>44409</v>
      </c>
      <c r="B14049" t="s">
        <v>144</v>
      </c>
      <c r="C14049">
        <v>1296.93</v>
      </c>
      <c r="D14049">
        <v>830.71</v>
      </c>
      <c r="E14049">
        <v>466.22</v>
      </c>
      <c r="F14049">
        <v>689.13</v>
      </c>
      <c r="G14049">
        <v>620.39</v>
      </c>
      <c r="H14049">
        <v>938.03</v>
      </c>
      <c r="I14049">
        <v>1.36</v>
      </c>
      <c r="J14049">
        <v>15.75</v>
      </c>
      <c r="K14049">
        <v>26.84</v>
      </c>
    </row>
    <row r="14050" spans="1:11" x14ac:dyDescent="0.25">
      <c r="A14050" s="1">
        <v>44409</v>
      </c>
      <c r="B14050" t="s">
        <v>145</v>
      </c>
      <c r="C14050">
        <v>1446.93</v>
      </c>
      <c r="D14050">
        <v>890.64</v>
      </c>
      <c r="E14050">
        <v>556.29</v>
      </c>
      <c r="F14050">
        <v>765.82</v>
      </c>
      <c r="G14050">
        <v>719.55</v>
      </c>
      <c r="H14050">
        <v>909.33</v>
      </c>
      <c r="I14050">
        <v>0.55000000000000004</v>
      </c>
      <c r="J14050">
        <v>15.74</v>
      </c>
      <c r="K14050">
        <v>29.36</v>
      </c>
    </row>
    <row r="14051" spans="1:11" x14ac:dyDescent="0.25">
      <c r="A14051" s="1">
        <v>44409</v>
      </c>
      <c r="B14051" t="s">
        <v>146</v>
      </c>
      <c r="C14051">
        <v>1445.48</v>
      </c>
      <c r="D14051">
        <v>901.43</v>
      </c>
      <c r="E14051">
        <v>544.04999999999995</v>
      </c>
      <c r="F14051">
        <v>795.48</v>
      </c>
      <c r="G14051">
        <v>757</v>
      </c>
      <c r="H14051">
        <v>936.23</v>
      </c>
      <c r="I14051">
        <v>1</v>
      </c>
      <c r="J14051">
        <v>18.62</v>
      </c>
      <c r="K14051">
        <v>27.13</v>
      </c>
    </row>
    <row r="14052" spans="1:11" x14ac:dyDescent="0.25">
      <c r="A14052" s="1">
        <v>44409</v>
      </c>
      <c r="B14052" t="s">
        <v>2</v>
      </c>
      <c r="C14052">
        <v>1353.59</v>
      </c>
      <c r="D14052">
        <v>815.67</v>
      </c>
      <c r="E14052">
        <v>537.91999999999996</v>
      </c>
      <c r="F14052">
        <v>750.96</v>
      </c>
      <c r="G14052">
        <v>649.24</v>
      </c>
      <c r="H14052">
        <v>1037.1500000000001</v>
      </c>
      <c r="I14052">
        <v>0.31</v>
      </c>
      <c r="J14052">
        <v>15.32</v>
      </c>
      <c r="K14052">
        <v>24.13</v>
      </c>
    </row>
    <row r="14053" spans="1:11" x14ac:dyDescent="0.25">
      <c r="A14053" s="1">
        <v>44409</v>
      </c>
      <c r="B14053" t="s">
        <v>147</v>
      </c>
      <c r="C14053">
        <v>1611.26</v>
      </c>
      <c r="D14053">
        <v>873.89</v>
      </c>
      <c r="E14053">
        <v>737.37</v>
      </c>
      <c r="F14053">
        <v>734.37</v>
      </c>
      <c r="G14053">
        <v>616.03</v>
      </c>
      <c r="H14053">
        <v>1008.26</v>
      </c>
      <c r="I14053">
        <v>1.61</v>
      </c>
      <c r="J14053">
        <v>14.86</v>
      </c>
      <c r="K14053">
        <v>20.36</v>
      </c>
    </row>
    <row r="14054" spans="1:11" x14ac:dyDescent="0.25">
      <c r="A14054" s="1">
        <v>44409</v>
      </c>
      <c r="B14054" t="s">
        <v>148</v>
      </c>
      <c r="C14054">
        <v>1554.99</v>
      </c>
      <c r="D14054">
        <v>872.22</v>
      </c>
      <c r="E14054">
        <v>682.77</v>
      </c>
      <c r="F14054">
        <v>702.31</v>
      </c>
      <c r="G14054">
        <v>641.69000000000005</v>
      </c>
      <c r="H14054">
        <v>864.2</v>
      </c>
      <c r="I14054">
        <v>0.16</v>
      </c>
      <c r="J14054">
        <v>14.38</v>
      </c>
      <c r="K14054">
        <v>21.62</v>
      </c>
    </row>
    <row r="14055" spans="1:11" x14ac:dyDescent="0.25">
      <c r="A14055" s="1">
        <v>44409</v>
      </c>
      <c r="B14055" t="s">
        <v>149</v>
      </c>
      <c r="C14055">
        <v>1531.32</v>
      </c>
      <c r="D14055">
        <v>845.84</v>
      </c>
      <c r="E14055">
        <v>685.48</v>
      </c>
      <c r="F14055">
        <v>732.32</v>
      </c>
      <c r="G14055">
        <v>661.68</v>
      </c>
      <c r="H14055">
        <v>913.45</v>
      </c>
      <c r="I14055">
        <v>0.81</v>
      </c>
      <c r="J14055">
        <v>17.670000000000002</v>
      </c>
      <c r="K14055">
        <v>26.79</v>
      </c>
    </row>
    <row r="14056" spans="1:11" x14ac:dyDescent="0.25">
      <c r="A14056" s="1">
        <v>44409</v>
      </c>
      <c r="B14056" t="s">
        <v>150</v>
      </c>
      <c r="C14056">
        <v>1666.84</v>
      </c>
      <c r="D14056">
        <v>886.2</v>
      </c>
      <c r="E14056">
        <v>780.64</v>
      </c>
      <c r="F14056">
        <v>902.74</v>
      </c>
      <c r="G14056">
        <v>735.69</v>
      </c>
      <c r="H14056">
        <v>1298.71</v>
      </c>
      <c r="I14056">
        <v>3.65</v>
      </c>
      <c r="J14056">
        <v>15.79</v>
      </c>
      <c r="K14056">
        <v>23.19</v>
      </c>
    </row>
    <row r="14057" spans="1:11" x14ac:dyDescent="0.25">
      <c r="A14057" s="1">
        <v>44409</v>
      </c>
      <c r="B14057" t="s">
        <v>151</v>
      </c>
      <c r="C14057">
        <v>1460.53</v>
      </c>
      <c r="D14057">
        <v>897.92</v>
      </c>
      <c r="E14057">
        <v>562.61</v>
      </c>
      <c r="F14057">
        <v>662.89</v>
      </c>
      <c r="G14057">
        <v>579.94000000000005</v>
      </c>
      <c r="H14057">
        <v>910.93</v>
      </c>
      <c r="I14057">
        <v>1.21</v>
      </c>
      <c r="J14057">
        <v>13.07</v>
      </c>
      <c r="K14057">
        <v>22.56</v>
      </c>
    </row>
    <row r="14058" spans="1:11" x14ac:dyDescent="0.25">
      <c r="A14058" s="1">
        <v>44409</v>
      </c>
      <c r="B14058" t="s">
        <v>152</v>
      </c>
      <c r="C14058">
        <v>1418.12</v>
      </c>
      <c r="D14058">
        <v>846.81</v>
      </c>
      <c r="E14058">
        <v>571.30999999999995</v>
      </c>
      <c r="F14058">
        <v>667.02</v>
      </c>
      <c r="G14058">
        <v>586.12</v>
      </c>
      <c r="H14058">
        <v>879.14</v>
      </c>
      <c r="I14058">
        <v>1.47</v>
      </c>
      <c r="J14058">
        <v>18.39</v>
      </c>
      <c r="K14058">
        <v>24.33</v>
      </c>
    </row>
    <row r="14059" spans="1:11" x14ac:dyDescent="0.25">
      <c r="A14059" s="1">
        <v>44409</v>
      </c>
      <c r="B14059" t="s">
        <v>153</v>
      </c>
      <c r="C14059">
        <v>1414.69</v>
      </c>
      <c r="D14059">
        <v>858.11</v>
      </c>
      <c r="E14059">
        <v>556.58000000000004</v>
      </c>
      <c r="F14059">
        <v>807.1</v>
      </c>
      <c r="G14059">
        <v>750.39</v>
      </c>
      <c r="H14059">
        <v>954.04</v>
      </c>
      <c r="I14059">
        <v>1.1000000000000001</v>
      </c>
      <c r="J14059">
        <v>15.32</v>
      </c>
      <c r="K14059">
        <v>19.420000000000002</v>
      </c>
    </row>
    <row r="14060" spans="1:11" x14ac:dyDescent="0.25">
      <c r="A14060" s="1">
        <v>44409</v>
      </c>
      <c r="B14060" t="s">
        <v>154</v>
      </c>
      <c r="C14060">
        <v>1391.61</v>
      </c>
      <c r="D14060">
        <v>845.94</v>
      </c>
      <c r="E14060">
        <v>545.66999999999996</v>
      </c>
      <c r="F14060">
        <v>735.18</v>
      </c>
      <c r="G14060">
        <v>654.42999999999995</v>
      </c>
      <c r="H14060">
        <v>991.27</v>
      </c>
      <c r="I14060">
        <v>0.95</v>
      </c>
      <c r="J14060">
        <v>8.7899999999999991</v>
      </c>
      <c r="K14060">
        <v>17.93</v>
      </c>
    </row>
    <row r="14061" spans="1:11" x14ac:dyDescent="0.25">
      <c r="A14061" s="1">
        <v>44409</v>
      </c>
      <c r="B14061" t="s">
        <v>155</v>
      </c>
      <c r="C14061">
        <v>1485.86</v>
      </c>
      <c r="D14061">
        <v>909.33</v>
      </c>
      <c r="E14061">
        <v>576.53</v>
      </c>
      <c r="F14061">
        <v>656.21</v>
      </c>
      <c r="G14061">
        <v>602.9</v>
      </c>
      <c r="H14061">
        <v>809.61</v>
      </c>
      <c r="I14061">
        <v>1.59</v>
      </c>
      <c r="J14061">
        <v>12.22</v>
      </c>
      <c r="K14061">
        <v>19.399999999999999</v>
      </c>
    </row>
    <row r="14062" spans="1:11" x14ac:dyDescent="0.25">
      <c r="A14062" s="1">
        <v>44440</v>
      </c>
      <c r="B14062" t="s">
        <v>1</v>
      </c>
      <c r="C14062">
        <v>1475.96</v>
      </c>
      <c r="D14062">
        <v>877.35</v>
      </c>
      <c r="E14062">
        <v>598.61</v>
      </c>
      <c r="F14062">
        <v>738.64</v>
      </c>
      <c r="G14062">
        <v>664.56</v>
      </c>
      <c r="H14062">
        <v>944.61</v>
      </c>
      <c r="I14062">
        <v>0.88</v>
      </c>
      <c r="J14062">
        <v>15.62</v>
      </c>
      <c r="K14062">
        <v>22.06</v>
      </c>
    </row>
    <row r="14063" spans="1:11" x14ac:dyDescent="0.25">
      <c r="A14063" s="1">
        <v>44440</v>
      </c>
      <c r="B14063" t="s">
        <v>126</v>
      </c>
      <c r="C14063">
        <v>1438.32</v>
      </c>
      <c r="D14063">
        <v>897.22</v>
      </c>
      <c r="E14063">
        <v>541.1</v>
      </c>
      <c r="F14063">
        <v>716.64</v>
      </c>
      <c r="G14063">
        <v>663.08</v>
      </c>
      <c r="H14063">
        <v>872.1</v>
      </c>
      <c r="I14063">
        <v>1.76</v>
      </c>
      <c r="J14063">
        <v>11.52</v>
      </c>
      <c r="K14063">
        <v>17.78</v>
      </c>
    </row>
    <row r="14064" spans="1:11" x14ac:dyDescent="0.25">
      <c r="A14064" s="1">
        <v>44440</v>
      </c>
      <c r="B14064" t="s">
        <v>127</v>
      </c>
      <c r="C14064">
        <v>1386.06</v>
      </c>
      <c r="D14064">
        <v>855.13</v>
      </c>
      <c r="E14064">
        <v>530.92999999999995</v>
      </c>
      <c r="F14064">
        <v>748.64</v>
      </c>
      <c r="G14064">
        <v>659.94</v>
      </c>
      <c r="H14064">
        <v>1026.73</v>
      </c>
      <c r="I14064">
        <v>0.55000000000000004</v>
      </c>
      <c r="J14064">
        <v>15.39</v>
      </c>
      <c r="K14064">
        <v>22.89</v>
      </c>
    </row>
    <row r="14065" spans="1:11" x14ac:dyDescent="0.25">
      <c r="A14065" s="1">
        <v>44440</v>
      </c>
      <c r="B14065" t="s">
        <v>113</v>
      </c>
      <c r="C14065">
        <v>1535.22</v>
      </c>
      <c r="D14065">
        <v>889.98</v>
      </c>
      <c r="E14065">
        <v>645.24</v>
      </c>
      <c r="F14065">
        <v>735.1</v>
      </c>
      <c r="G14065">
        <v>675.42</v>
      </c>
      <c r="H14065">
        <v>900.79</v>
      </c>
      <c r="I14065">
        <v>0.57999999999999996</v>
      </c>
      <c r="J14065">
        <v>16.309999999999999</v>
      </c>
      <c r="K14065">
        <v>21.98</v>
      </c>
    </row>
    <row r="14066" spans="1:11" x14ac:dyDescent="0.25">
      <c r="A14066" s="1">
        <v>44440</v>
      </c>
      <c r="B14066" t="s">
        <v>128</v>
      </c>
      <c r="C14066">
        <v>1565.49</v>
      </c>
      <c r="D14066">
        <v>878.18</v>
      </c>
      <c r="E14066">
        <v>687.31</v>
      </c>
      <c r="F14066">
        <v>748.66</v>
      </c>
      <c r="G14066">
        <v>651.9</v>
      </c>
      <c r="H14066">
        <v>1005.26</v>
      </c>
      <c r="I14066">
        <v>1.1499999999999999</v>
      </c>
      <c r="J14066">
        <v>17.239999999999998</v>
      </c>
      <c r="K14066">
        <v>24.74</v>
      </c>
    </row>
    <row r="14067" spans="1:11" x14ac:dyDescent="0.25">
      <c r="A14067" s="1">
        <v>44440</v>
      </c>
      <c r="B14067" t="s">
        <v>129</v>
      </c>
      <c r="C14067">
        <v>1452.91</v>
      </c>
      <c r="D14067">
        <v>880.73</v>
      </c>
      <c r="E14067">
        <v>572.17999999999995</v>
      </c>
      <c r="F14067">
        <v>741.72</v>
      </c>
      <c r="G14067">
        <v>671.14</v>
      </c>
      <c r="H14067">
        <v>944.66</v>
      </c>
      <c r="I14067">
        <v>2.0299999999999998</v>
      </c>
      <c r="J14067">
        <v>15.23</v>
      </c>
      <c r="K14067">
        <v>20.27</v>
      </c>
    </row>
    <row r="14068" spans="1:11" x14ac:dyDescent="0.25">
      <c r="A14068" s="1">
        <v>44440</v>
      </c>
      <c r="B14068" t="s">
        <v>130</v>
      </c>
      <c r="C14068">
        <v>1467.3</v>
      </c>
      <c r="D14068">
        <v>874.68</v>
      </c>
      <c r="E14068">
        <v>592.62</v>
      </c>
      <c r="F14068">
        <v>818.24</v>
      </c>
      <c r="G14068">
        <v>665.85</v>
      </c>
      <c r="H14068">
        <v>1354.04</v>
      </c>
      <c r="I14068">
        <v>0.16</v>
      </c>
      <c r="J14068">
        <v>10.17</v>
      </c>
      <c r="K14068">
        <v>16.37</v>
      </c>
    </row>
    <row r="14069" spans="1:11" x14ac:dyDescent="0.25">
      <c r="A14069" s="1">
        <v>44440</v>
      </c>
      <c r="B14069" t="s">
        <v>131</v>
      </c>
      <c r="C14069">
        <v>1544.75</v>
      </c>
      <c r="D14069">
        <v>953.18</v>
      </c>
      <c r="E14069">
        <v>591.57000000000005</v>
      </c>
      <c r="F14069">
        <v>819.92</v>
      </c>
      <c r="G14069">
        <v>692.54</v>
      </c>
      <c r="H14069">
        <v>1218.27</v>
      </c>
      <c r="I14069">
        <v>1.77</v>
      </c>
      <c r="J14069">
        <v>10.48</v>
      </c>
      <c r="K14069">
        <v>14.56</v>
      </c>
    </row>
    <row r="14070" spans="1:11" x14ac:dyDescent="0.25">
      <c r="A14070" s="1">
        <v>44440</v>
      </c>
      <c r="B14070" t="s">
        <v>132</v>
      </c>
      <c r="C14070">
        <v>1417.92</v>
      </c>
      <c r="D14070">
        <v>867.9</v>
      </c>
      <c r="E14070">
        <v>550.02</v>
      </c>
      <c r="F14070">
        <v>694.17</v>
      </c>
      <c r="G14070">
        <v>640.86</v>
      </c>
      <c r="H14070">
        <v>829.5</v>
      </c>
      <c r="I14070">
        <v>3.11</v>
      </c>
      <c r="J14070">
        <v>11.72</v>
      </c>
      <c r="K14070">
        <v>18.93</v>
      </c>
    </row>
    <row r="14071" spans="1:11" x14ac:dyDescent="0.25">
      <c r="A14071" s="1">
        <v>44440</v>
      </c>
      <c r="B14071" t="s">
        <v>133</v>
      </c>
      <c r="C14071">
        <v>1472.05</v>
      </c>
      <c r="D14071">
        <v>880.04</v>
      </c>
      <c r="E14071">
        <v>592.01</v>
      </c>
      <c r="F14071">
        <v>611.4</v>
      </c>
      <c r="G14071">
        <v>579.19000000000005</v>
      </c>
      <c r="H14071">
        <v>723.37</v>
      </c>
      <c r="I14071">
        <v>1.1399999999999999</v>
      </c>
      <c r="J14071">
        <v>9.85</v>
      </c>
      <c r="K14071">
        <v>16.579999999999998</v>
      </c>
    </row>
    <row r="14072" spans="1:11" x14ac:dyDescent="0.25">
      <c r="A14072" s="1">
        <v>44440</v>
      </c>
      <c r="B14072" t="s">
        <v>134</v>
      </c>
      <c r="C14072">
        <v>1428</v>
      </c>
      <c r="D14072">
        <v>912.27</v>
      </c>
      <c r="E14072">
        <v>515.73</v>
      </c>
      <c r="F14072">
        <v>684.62</v>
      </c>
      <c r="G14072">
        <v>679.02</v>
      </c>
      <c r="H14072">
        <v>717.46</v>
      </c>
      <c r="I14072">
        <v>1.69</v>
      </c>
      <c r="J14072">
        <v>12.23</v>
      </c>
      <c r="K14072">
        <v>18.829999999999998</v>
      </c>
    </row>
    <row r="14073" spans="1:11" x14ac:dyDescent="0.25">
      <c r="A14073" s="1">
        <v>44440</v>
      </c>
      <c r="B14073" t="s">
        <v>135</v>
      </c>
      <c r="C14073">
        <v>1387.77</v>
      </c>
      <c r="D14073">
        <v>840.78</v>
      </c>
      <c r="E14073">
        <v>546.99</v>
      </c>
      <c r="F14073">
        <v>674.08</v>
      </c>
      <c r="G14073">
        <v>578.78</v>
      </c>
      <c r="H14073">
        <v>947.3</v>
      </c>
      <c r="I14073">
        <v>1.22</v>
      </c>
      <c r="J14073">
        <v>9.51</v>
      </c>
      <c r="K14073">
        <v>13.51</v>
      </c>
    </row>
    <row r="14074" spans="1:11" x14ac:dyDescent="0.25">
      <c r="A14074" s="1">
        <v>44440</v>
      </c>
      <c r="B14074" t="s">
        <v>136</v>
      </c>
      <c r="C14074">
        <v>1466.29</v>
      </c>
      <c r="D14074">
        <v>936.45</v>
      </c>
      <c r="E14074">
        <v>529.84</v>
      </c>
      <c r="F14074">
        <v>770.98</v>
      </c>
      <c r="G14074">
        <v>732.81</v>
      </c>
      <c r="H14074">
        <v>951.91</v>
      </c>
      <c r="I14074">
        <v>0.41</v>
      </c>
      <c r="J14074">
        <v>12.17</v>
      </c>
      <c r="K14074">
        <v>17.8</v>
      </c>
    </row>
    <row r="14075" spans="1:11" x14ac:dyDescent="0.25">
      <c r="A14075" s="1">
        <v>44440</v>
      </c>
      <c r="B14075" t="s">
        <v>137</v>
      </c>
      <c r="C14075">
        <v>1390.66</v>
      </c>
      <c r="D14075">
        <v>841.1</v>
      </c>
      <c r="E14075">
        <v>549.55999999999995</v>
      </c>
      <c r="F14075">
        <v>732.61</v>
      </c>
      <c r="G14075">
        <v>578.82000000000005</v>
      </c>
      <c r="H14075">
        <v>1360.7</v>
      </c>
      <c r="I14075">
        <v>0.17</v>
      </c>
      <c r="J14075">
        <v>14.47</v>
      </c>
      <c r="K14075">
        <v>18.28</v>
      </c>
    </row>
    <row r="14076" spans="1:11" x14ac:dyDescent="0.25">
      <c r="A14076" s="1">
        <v>44440</v>
      </c>
      <c r="B14076" t="s">
        <v>138</v>
      </c>
      <c r="C14076">
        <v>1341.28</v>
      </c>
      <c r="D14076">
        <v>836.27</v>
      </c>
      <c r="E14076">
        <v>505.01</v>
      </c>
      <c r="F14076">
        <v>891.31</v>
      </c>
      <c r="G14076">
        <v>757.43</v>
      </c>
      <c r="H14076">
        <v>1330.1</v>
      </c>
      <c r="I14076">
        <v>0.93</v>
      </c>
      <c r="J14076">
        <v>10.71</v>
      </c>
      <c r="K14076">
        <v>16.25</v>
      </c>
    </row>
    <row r="14077" spans="1:11" x14ac:dyDescent="0.25">
      <c r="A14077" s="1">
        <v>44440</v>
      </c>
      <c r="B14077" t="s">
        <v>139</v>
      </c>
      <c r="C14077">
        <v>1371.56</v>
      </c>
      <c r="D14077">
        <v>856.74</v>
      </c>
      <c r="E14077">
        <v>514.82000000000005</v>
      </c>
      <c r="F14077">
        <v>792.23</v>
      </c>
      <c r="G14077">
        <v>689.82</v>
      </c>
      <c r="H14077">
        <v>1165.8900000000001</v>
      </c>
      <c r="I14077">
        <v>0.3</v>
      </c>
      <c r="J14077">
        <v>15.98</v>
      </c>
      <c r="K14077">
        <v>22.87</v>
      </c>
    </row>
    <row r="14078" spans="1:11" x14ac:dyDescent="0.25">
      <c r="A14078" s="1">
        <v>44440</v>
      </c>
      <c r="B14078" t="s">
        <v>140</v>
      </c>
      <c r="C14078">
        <v>1289.58</v>
      </c>
      <c r="D14078">
        <v>797.99</v>
      </c>
      <c r="E14078">
        <v>491.59</v>
      </c>
      <c r="F14078">
        <v>649.98</v>
      </c>
      <c r="G14078">
        <v>563.51</v>
      </c>
      <c r="H14078">
        <v>914.7</v>
      </c>
      <c r="I14078">
        <v>0.28999999999999998</v>
      </c>
      <c r="J14078">
        <v>14.16</v>
      </c>
      <c r="K14078">
        <v>18.91</v>
      </c>
    </row>
    <row r="14079" spans="1:11" x14ac:dyDescent="0.25">
      <c r="A14079" s="1">
        <v>44440</v>
      </c>
      <c r="B14079" t="s">
        <v>141</v>
      </c>
      <c r="C14079">
        <v>1402.72</v>
      </c>
      <c r="D14079">
        <v>848.01</v>
      </c>
      <c r="E14079">
        <v>554.71</v>
      </c>
      <c r="F14079">
        <v>775.66</v>
      </c>
      <c r="G14079">
        <v>674.33</v>
      </c>
      <c r="H14079">
        <v>1083.1600000000001</v>
      </c>
      <c r="I14079">
        <v>1.1399999999999999</v>
      </c>
      <c r="J14079">
        <v>14.05</v>
      </c>
      <c r="K14079">
        <v>19.45</v>
      </c>
    </row>
    <row r="14080" spans="1:11" x14ac:dyDescent="0.25">
      <c r="A14080" s="1">
        <v>44440</v>
      </c>
      <c r="B14080" t="s">
        <v>142</v>
      </c>
      <c r="C14080">
        <v>1348.9</v>
      </c>
      <c r="D14080">
        <v>824.78</v>
      </c>
      <c r="E14080">
        <v>524.12</v>
      </c>
      <c r="F14080">
        <v>721.2</v>
      </c>
      <c r="G14080">
        <v>614.79</v>
      </c>
      <c r="H14080">
        <v>1046.8499999999999</v>
      </c>
      <c r="I14080">
        <v>0.44</v>
      </c>
      <c r="J14080">
        <v>15.94</v>
      </c>
      <c r="K14080">
        <v>24.64</v>
      </c>
    </row>
    <row r="14081" spans="1:11" x14ac:dyDescent="0.25">
      <c r="A14081" s="1">
        <v>44440</v>
      </c>
      <c r="B14081" t="s">
        <v>143</v>
      </c>
      <c r="C14081">
        <v>1323.3</v>
      </c>
      <c r="D14081">
        <v>840.65</v>
      </c>
      <c r="E14081">
        <v>482.65</v>
      </c>
      <c r="F14081">
        <v>661.13</v>
      </c>
      <c r="G14081">
        <v>622.39</v>
      </c>
      <c r="H14081">
        <v>770.46</v>
      </c>
      <c r="I14081">
        <v>0.59</v>
      </c>
      <c r="J14081">
        <v>14.51</v>
      </c>
      <c r="K14081">
        <v>21.33</v>
      </c>
    </row>
    <row r="14082" spans="1:11" x14ac:dyDescent="0.25">
      <c r="A14082" s="1">
        <v>44440</v>
      </c>
      <c r="B14082" t="s">
        <v>144</v>
      </c>
      <c r="C14082">
        <v>1311.77</v>
      </c>
      <c r="D14082">
        <v>847.28</v>
      </c>
      <c r="E14082">
        <v>464.49</v>
      </c>
      <c r="F14082">
        <v>696.99</v>
      </c>
      <c r="G14082">
        <v>632.73</v>
      </c>
      <c r="H14082">
        <v>934.56</v>
      </c>
      <c r="I14082">
        <v>1.1399999999999999</v>
      </c>
      <c r="J14082">
        <v>17.07</v>
      </c>
      <c r="K14082">
        <v>24.65</v>
      </c>
    </row>
    <row r="14083" spans="1:11" x14ac:dyDescent="0.25">
      <c r="A14083" s="1">
        <v>44440</v>
      </c>
      <c r="B14083" t="s">
        <v>145</v>
      </c>
      <c r="C14083">
        <v>1457.19</v>
      </c>
      <c r="D14083">
        <v>899.85</v>
      </c>
      <c r="E14083">
        <v>557.34</v>
      </c>
      <c r="F14083">
        <v>771.25</v>
      </c>
      <c r="G14083">
        <v>726.96</v>
      </c>
      <c r="H14083">
        <v>911.06</v>
      </c>
      <c r="I14083">
        <v>0.71</v>
      </c>
      <c r="J14083">
        <v>16.559999999999999</v>
      </c>
      <c r="K14083">
        <v>27.23</v>
      </c>
    </row>
    <row r="14084" spans="1:11" x14ac:dyDescent="0.25">
      <c r="A14084" s="1">
        <v>44440</v>
      </c>
      <c r="B14084" t="s">
        <v>146</v>
      </c>
      <c r="C14084">
        <v>1447.75</v>
      </c>
      <c r="D14084">
        <v>903.7</v>
      </c>
      <c r="E14084">
        <v>544.04999999999995</v>
      </c>
      <c r="F14084">
        <v>796.76</v>
      </c>
      <c r="G14084">
        <v>758.89</v>
      </c>
      <c r="H14084">
        <v>936.23</v>
      </c>
      <c r="I14084">
        <v>0.16</v>
      </c>
      <c r="J14084">
        <v>18.809999999999999</v>
      </c>
      <c r="K14084">
        <v>25.81</v>
      </c>
    </row>
    <row r="14085" spans="1:11" x14ac:dyDescent="0.25">
      <c r="A14085" s="1">
        <v>44440</v>
      </c>
      <c r="B14085" t="s">
        <v>2</v>
      </c>
      <c r="C14085">
        <v>1357.88</v>
      </c>
      <c r="D14085">
        <v>817.99</v>
      </c>
      <c r="E14085">
        <v>539.89</v>
      </c>
      <c r="F14085">
        <v>753.36</v>
      </c>
      <c r="G14085">
        <v>651.12</v>
      </c>
      <c r="H14085">
        <v>1040.98</v>
      </c>
      <c r="I14085">
        <v>0.32</v>
      </c>
      <c r="J14085">
        <v>15.69</v>
      </c>
      <c r="K14085">
        <v>22.72</v>
      </c>
    </row>
    <row r="14086" spans="1:11" x14ac:dyDescent="0.25">
      <c r="A14086" s="1">
        <v>44440</v>
      </c>
      <c r="B14086" t="s">
        <v>147</v>
      </c>
      <c r="C14086">
        <v>1623.92</v>
      </c>
      <c r="D14086">
        <v>899.27</v>
      </c>
      <c r="E14086">
        <v>724.65</v>
      </c>
      <c r="F14086">
        <v>740.17</v>
      </c>
      <c r="G14086">
        <v>633.9</v>
      </c>
      <c r="H14086">
        <v>990.82</v>
      </c>
      <c r="I14086">
        <v>0.79</v>
      </c>
      <c r="J14086">
        <v>15.77</v>
      </c>
      <c r="K14086">
        <v>20.82</v>
      </c>
    </row>
    <row r="14087" spans="1:11" x14ac:dyDescent="0.25">
      <c r="A14087" s="1">
        <v>44440</v>
      </c>
      <c r="B14087" t="s">
        <v>148</v>
      </c>
      <c r="C14087">
        <v>1566.6</v>
      </c>
      <c r="D14087">
        <v>883.83</v>
      </c>
      <c r="E14087">
        <v>682.77</v>
      </c>
      <c r="F14087">
        <v>707.57</v>
      </c>
      <c r="G14087">
        <v>650.22</v>
      </c>
      <c r="H14087">
        <v>864.2</v>
      </c>
      <c r="I14087">
        <v>0.75</v>
      </c>
      <c r="J14087">
        <v>15.24</v>
      </c>
      <c r="K14087">
        <v>20.399999999999999</v>
      </c>
    </row>
    <row r="14088" spans="1:11" x14ac:dyDescent="0.25">
      <c r="A14088" s="1">
        <v>44440</v>
      </c>
      <c r="B14088" t="s">
        <v>149</v>
      </c>
      <c r="C14088">
        <v>1543.12</v>
      </c>
      <c r="D14088">
        <v>845.21</v>
      </c>
      <c r="E14088">
        <v>697.91</v>
      </c>
      <c r="F14088">
        <v>737.95</v>
      </c>
      <c r="G14088">
        <v>661.22</v>
      </c>
      <c r="H14088">
        <v>929.99</v>
      </c>
      <c r="I14088">
        <v>0.77</v>
      </c>
      <c r="J14088">
        <v>18.579999999999998</v>
      </c>
      <c r="K14088">
        <v>26.07</v>
      </c>
    </row>
    <row r="14089" spans="1:11" x14ac:dyDescent="0.25">
      <c r="A14089" s="1">
        <v>44440</v>
      </c>
      <c r="B14089" t="s">
        <v>150</v>
      </c>
      <c r="C14089">
        <v>1685.99</v>
      </c>
      <c r="D14089">
        <v>904.01</v>
      </c>
      <c r="E14089">
        <v>781.98</v>
      </c>
      <c r="F14089">
        <v>913.12</v>
      </c>
      <c r="G14089">
        <v>750.48</v>
      </c>
      <c r="H14089">
        <v>1300.92</v>
      </c>
      <c r="I14089">
        <v>1.1499999999999999</v>
      </c>
      <c r="J14089">
        <v>17.13</v>
      </c>
      <c r="K14089">
        <v>23.69</v>
      </c>
    </row>
    <row r="14090" spans="1:11" x14ac:dyDescent="0.25">
      <c r="A14090" s="1">
        <v>44440</v>
      </c>
      <c r="B14090" t="s">
        <v>151</v>
      </c>
      <c r="C14090">
        <v>1486.92</v>
      </c>
      <c r="D14090">
        <v>908.64</v>
      </c>
      <c r="E14090">
        <v>578.28</v>
      </c>
      <c r="F14090">
        <v>674.89</v>
      </c>
      <c r="G14090">
        <v>586.84</v>
      </c>
      <c r="H14090">
        <v>936.34</v>
      </c>
      <c r="I14090">
        <v>1.81</v>
      </c>
      <c r="J14090">
        <v>15.12</v>
      </c>
      <c r="K14090">
        <v>23.62</v>
      </c>
    </row>
    <row r="14091" spans="1:11" x14ac:dyDescent="0.25">
      <c r="A14091" s="1">
        <v>44440</v>
      </c>
      <c r="B14091" t="s">
        <v>152</v>
      </c>
      <c r="C14091">
        <v>1444.08</v>
      </c>
      <c r="D14091">
        <v>869.69</v>
      </c>
      <c r="E14091">
        <v>574.39</v>
      </c>
      <c r="F14091">
        <v>679.22</v>
      </c>
      <c r="G14091">
        <v>601.95000000000005</v>
      </c>
      <c r="H14091">
        <v>883.89</v>
      </c>
      <c r="I14091">
        <v>1.83</v>
      </c>
      <c r="J14091">
        <v>20.56</v>
      </c>
      <c r="K14091">
        <v>25.07</v>
      </c>
    </row>
    <row r="14092" spans="1:11" x14ac:dyDescent="0.25">
      <c r="A14092" s="1">
        <v>44440</v>
      </c>
      <c r="B14092" t="s">
        <v>153</v>
      </c>
      <c r="C14092">
        <v>1435.65</v>
      </c>
      <c r="D14092">
        <v>875.57</v>
      </c>
      <c r="E14092">
        <v>560.08000000000004</v>
      </c>
      <c r="F14092">
        <v>819.05</v>
      </c>
      <c r="G14092">
        <v>765.69</v>
      </c>
      <c r="H14092">
        <v>960.05</v>
      </c>
      <c r="I14092">
        <v>1.48</v>
      </c>
      <c r="J14092">
        <v>17.03</v>
      </c>
      <c r="K14092">
        <v>19.82</v>
      </c>
    </row>
    <row r="14093" spans="1:11" x14ac:dyDescent="0.25">
      <c r="A14093" s="1">
        <v>44440</v>
      </c>
      <c r="B14093" t="s">
        <v>154</v>
      </c>
      <c r="C14093">
        <v>1435.17</v>
      </c>
      <c r="D14093">
        <v>855.6</v>
      </c>
      <c r="E14093">
        <v>579.57000000000005</v>
      </c>
      <c r="F14093">
        <v>758.19</v>
      </c>
      <c r="G14093">
        <v>661.89</v>
      </c>
      <c r="H14093">
        <v>1052.83</v>
      </c>
      <c r="I14093">
        <v>3.13</v>
      </c>
      <c r="J14093">
        <v>12.2</v>
      </c>
      <c r="K14093">
        <v>20.100000000000001</v>
      </c>
    </row>
    <row r="14094" spans="1:11" x14ac:dyDescent="0.25">
      <c r="A14094" s="1">
        <v>44440</v>
      </c>
      <c r="B14094" t="s">
        <v>155</v>
      </c>
      <c r="C14094">
        <v>1506.86</v>
      </c>
      <c r="D14094">
        <v>930.33</v>
      </c>
      <c r="E14094">
        <v>576.53</v>
      </c>
      <c r="F14094">
        <v>665.46</v>
      </c>
      <c r="G14094">
        <v>616.83000000000004</v>
      </c>
      <c r="H14094">
        <v>809.61</v>
      </c>
      <c r="I14094">
        <v>1.41</v>
      </c>
      <c r="J14094">
        <v>13.8</v>
      </c>
      <c r="K14094">
        <v>18.079999999999998</v>
      </c>
    </row>
    <row r="14095" spans="1:11" x14ac:dyDescent="0.25">
      <c r="A14095" s="1">
        <v>44470</v>
      </c>
      <c r="B14095" t="s">
        <v>1</v>
      </c>
      <c r="C14095">
        <v>1490.88</v>
      </c>
      <c r="D14095">
        <v>888.45</v>
      </c>
      <c r="E14095">
        <v>602.42999999999995</v>
      </c>
      <c r="F14095">
        <v>746.1</v>
      </c>
      <c r="G14095">
        <v>673</v>
      </c>
      <c r="H14095">
        <v>950.65</v>
      </c>
      <c r="I14095">
        <v>1.01</v>
      </c>
      <c r="J14095">
        <v>16.79</v>
      </c>
      <c r="K14095">
        <v>21.22</v>
      </c>
    </row>
    <row r="14096" spans="1:11" x14ac:dyDescent="0.25">
      <c r="A14096" s="1">
        <v>44470</v>
      </c>
      <c r="B14096" t="s">
        <v>126</v>
      </c>
      <c r="C14096">
        <v>1475.26</v>
      </c>
      <c r="D14096">
        <v>911.9</v>
      </c>
      <c r="E14096">
        <v>563.36</v>
      </c>
      <c r="F14096">
        <v>735.06</v>
      </c>
      <c r="G14096">
        <v>673.96</v>
      </c>
      <c r="H14096">
        <v>907.95</v>
      </c>
      <c r="I14096">
        <v>2.57</v>
      </c>
      <c r="J14096">
        <v>14.38</v>
      </c>
      <c r="K14096">
        <v>18.600000000000001</v>
      </c>
    </row>
    <row r="14097" spans="1:11" x14ac:dyDescent="0.25">
      <c r="A14097" s="1">
        <v>44470</v>
      </c>
      <c r="B14097" t="s">
        <v>127</v>
      </c>
      <c r="C14097">
        <v>1395.4</v>
      </c>
      <c r="D14097">
        <v>864.91</v>
      </c>
      <c r="E14097">
        <v>530.49</v>
      </c>
      <c r="F14097">
        <v>753.66</v>
      </c>
      <c r="G14097">
        <v>667.46</v>
      </c>
      <c r="H14097">
        <v>1025.9100000000001</v>
      </c>
      <c r="I14097">
        <v>0.67</v>
      </c>
      <c r="J14097">
        <v>16.16</v>
      </c>
      <c r="K14097">
        <v>21.21</v>
      </c>
    </row>
    <row r="14098" spans="1:11" x14ac:dyDescent="0.25">
      <c r="A14098" s="1">
        <v>44470</v>
      </c>
      <c r="B14098" t="s">
        <v>113</v>
      </c>
      <c r="C14098">
        <v>1551.51</v>
      </c>
      <c r="D14098">
        <v>901.95</v>
      </c>
      <c r="E14098">
        <v>649.55999999999995</v>
      </c>
      <c r="F14098">
        <v>742.89</v>
      </c>
      <c r="G14098">
        <v>684.47</v>
      </c>
      <c r="H14098">
        <v>906.82</v>
      </c>
      <c r="I14098">
        <v>1.06</v>
      </c>
      <c r="J14098">
        <v>17.55</v>
      </c>
      <c r="K14098">
        <v>21.43</v>
      </c>
    </row>
    <row r="14099" spans="1:11" x14ac:dyDescent="0.25">
      <c r="A14099" s="1">
        <v>44470</v>
      </c>
      <c r="B14099" t="s">
        <v>128</v>
      </c>
      <c r="C14099">
        <v>1572.52</v>
      </c>
      <c r="D14099">
        <v>882.96</v>
      </c>
      <c r="E14099">
        <v>689.56</v>
      </c>
      <c r="F14099">
        <v>752.03</v>
      </c>
      <c r="G14099">
        <v>655.42</v>
      </c>
      <c r="H14099">
        <v>1008.58</v>
      </c>
      <c r="I14099">
        <v>0.45</v>
      </c>
      <c r="J14099">
        <v>17.760000000000002</v>
      </c>
      <c r="K14099">
        <v>23.12</v>
      </c>
    </row>
    <row r="14100" spans="1:11" x14ac:dyDescent="0.25">
      <c r="A14100" s="1">
        <v>44470</v>
      </c>
      <c r="B14100" t="s">
        <v>129</v>
      </c>
      <c r="C14100">
        <v>1470.62</v>
      </c>
      <c r="D14100">
        <v>897.8</v>
      </c>
      <c r="E14100">
        <v>572.82000000000005</v>
      </c>
      <c r="F14100">
        <v>750.76</v>
      </c>
      <c r="G14100">
        <v>684.16</v>
      </c>
      <c r="H14100">
        <v>945.7</v>
      </c>
      <c r="I14100">
        <v>1.22</v>
      </c>
      <c r="J14100">
        <v>16.64</v>
      </c>
      <c r="K14100">
        <v>20.329999999999998</v>
      </c>
    </row>
    <row r="14101" spans="1:11" x14ac:dyDescent="0.25">
      <c r="A14101" s="1">
        <v>44470</v>
      </c>
      <c r="B14101" t="s">
        <v>130</v>
      </c>
      <c r="C14101">
        <v>1480.16</v>
      </c>
      <c r="D14101">
        <v>889.17</v>
      </c>
      <c r="E14101">
        <v>590.99</v>
      </c>
      <c r="F14101">
        <v>825.44</v>
      </c>
      <c r="G14101">
        <v>676.91</v>
      </c>
      <c r="H14101">
        <v>1350.38</v>
      </c>
      <c r="I14101">
        <v>0.88</v>
      </c>
      <c r="J14101">
        <v>11.14</v>
      </c>
      <c r="K14101">
        <v>15.3</v>
      </c>
    </row>
    <row r="14102" spans="1:11" x14ac:dyDescent="0.25">
      <c r="A14102" s="1">
        <v>44470</v>
      </c>
      <c r="B14102" t="s">
        <v>131</v>
      </c>
      <c r="C14102">
        <v>1570.6</v>
      </c>
      <c r="D14102">
        <v>975.47</v>
      </c>
      <c r="E14102">
        <v>595.13</v>
      </c>
      <c r="F14102">
        <v>833.61</v>
      </c>
      <c r="G14102">
        <v>708.74</v>
      </c>
      <c r="H14102">
        <v>1225.58</v>
      </c>
      <c r="I14102">
        <v>1.67</v>
      </c>
      <c r="J14102">
        <v>12.32</v>
      </c>
      <c r="K14102">
        <v>15.29</v>
      </c>
    </row>
    <row r="14103" spans="1:11" x14ac:dyDescent="0.25">
      <c r="A14103" s="1">
        <v>44470</v>
      </c>
      <c r="B14103" t="s">
        <v>132</v>
      </c>
      <c r="C14103">
        <v>1428.45</v>
      </c>
      <c r="D14103">
        <v>878.43</v>
      </c>
      <c r="E14103">
        <v>550.02</v>
      </c>
      <c r="F14103">
        <v>699.31</v>
      </c>
      <c r="G14103">
        <v>648.61</v>
      </c>
      <c r="H14103">
        <v>829.5</v>
      </c>
      <c r="I14103">
        <v>0.74</v>
      </c>
      <c r="J14103">
        <v>12.54</v>
      </c>
      <c r="K14103">
        <v>16.63</v>
      </c>
    </row>
    <row r="14104" spans="1:11" x14ac:dyDescent="0.25">
      <c r="A14104" s="1">
        <v>44470</v>
      </c>
      <c r="B14104" t="s">
        <v>133</v>
      </c>
      <c r="C14104">
        <v>1494.43</v>
      </c>
      <c r="D14104">
        <v>903.31</v>
      </c>
      <c r="E14104">
        <v>591.12</v>
      </c>
      <c r="F14104">
        <v>620.69000000000005</v>
      </c>
      <c r="G14104">
        <v>594.48</v>
      </c>
      <c r="H14104">
        <v>722.28</v>
      </c>
      <c r="I14104">
        <v>1.52</v>
      </c>
      <c r="J14104">
        <v>11.52</v>
      </c>
      <c r="K14104">
        <v>17.13</v>
      </c>
    </row>
    <row r="14105" spans="1:11" x14ac:dyDescent="0.25">
      <c r="A14105" s="1">
        <v>44470</v>
      </c>
      <c r="B14105" t="s">
        <v>134</v>
      </c>
      <c r="C14105">
        <v>1493.84</v>
      </c>
      <c r="D14105">
        <v>927.17</v>
      </c>
      <c r="E14105">
        <v>566.66999999999996</v>
      </c>
      <c r="F14105">
        <v>716.18</v>
      </c>
      <c r="G14105">
        <v>690.09</v>
      </c>
      <c r="H14105">
        <v>788.34</v>
      </c>
      <c r="I14105">
        <v>4.6100000000000003</v>
      </c>
      <c r="J14105">
        <v>17.399999999999999</v>
      </c>
      <c r="K14105">
        <v>22</v>
      </c>
    </row>
    <row r="14106" spans="1:11" x14ac:dyDescent="0.25">
      <c r="A14106" s="1">
        <v>44470</v>
      </c>
      <c r="B14106" t="s">
        <v>135</v>
      </c>
      <c r="C14106">
        <v>1406.14</v>
      </c>
      <c r="D14106">
        <v>858.08</v>
      </c>
      <c r="E14106">
        <v>548.05999999999995</v>
      </c>
      <c r="F14106">
        <v>682.98</v>
      </c>
      <c r="G14106">
        <v>590.70000000000005</v>
      </c>
      <c r="H14106">
        <v>949.2</v>
      </c>
      <c r="I14106">
        <v>1.32</v>
      </c>
      <c r="J14106">
        <v>10.95</v>
      </c>
      <c r="K14106">
        <v>13.9</v>
      </c>
    </row>
    <row r="14107" spans="1:11" x14ac:dyDescent="0.25">
      <c r="A14107" s="1">
        <v>44470</v>
      </c>
      <c r="B14107" t="s">
        <v>136</v>
      </c>
      <c r="C14107">
        <v>1478.57</v>
      </c>
      <c r="D14107">
        <v>948.73</v>
      </c>
      <c r="E14107">
        <v>529.84</v>
      </c>
      <c r="F14107">
        <v>777.46</v>
      </c>
      <c r="G14107">
        <v>742.41</v>
      </c>
      <c r="H14107">
        <v>951.91</v>
      </c>
      <c r="I14107">
        <v>0.84</v>
      </c>
      <c r="J14107">
        <v>13.11</v>
      </c>
      <c r="K14107">
        <v>17.28</v>
      </c>
    </row>
    <row r="14108" spans="1:11" x14ac:dyDescent="0.25">
      <c r="A14108" s="1">
        <v>44470</v>
      </c>
      <c r="B14108" t="s">
        <v>137</v>
      </c>
      <c r="C14108">
        <v>1396.16</v>
      </c>
      <c r="D14108">
        <v>846.6</v>
      </c>
      <c r="E14108">
        <v>549.55999999999995</v>
      </c>
      <c r="F14108">
        <v>735.54</v>
      </c>
      <c r="G14108">
        <v>582.58000000000004</v>
      </c>
      <c r="H14108">
        <v>1360.7</v>
      </c>
      <c r="I14108">
        <v>0.4</v>
      </c>
      <c r="J14108">
        <v>14.92</v>
      </c>
      <c r="K14108">
        <v>17.79</v>
      </c>
    </row>
    <row r="14109" spans="1:11" x14ac:dyDescent="0.25">
      <c r="A14109" s="1">
        <v>44470</v>
      </c>
      <c r="B14109" t="s">
        <v>138</v>
      </c>
      <c r="C14109">
        <v>1353.94</v>
      </c>
      <c r="D14109">
        <v>848.93</v>
      </c>
      <c r="E14109">
        <v>505.01</v>
      </c>
      <c r="F14109">
        <v>899.69</v>
      </c>
      <c r="G14109">
        <v>768.87</v>
      </c>
      <c r="H14109">
        <v>1330.1</v>
      </c>
      <c r="I14109">
        <v>0.94</v>
      </c>
      <c r="J14109">
        <v>11.75</v>
      </c>
      <c r="K14109">
        <v>15.62</v>
      </c>
    </row>
    <row r="14110" spans="1:11" x14ac:dyDescent="0.25">
      <c r="A14110" s="1">
        <v>44470</v>
      </c>
      <c r="B14110" t="s">
        <v>139</v>
      </c>
      <c r="C14110">
        <v>1379.18</v>
      </c>
      <c r="D14110">
        <v>865.88</v>
      </c>
      <c r="E14110">
        <v>513.29999999999995</v>
      </c>
      <c r="F14110">
        <v>796.67</v>
      </c>
      <c r="G14110">
        <v>697.2</v>
      </c>
      <c r="H14110">
        <v>1162.3900000000001</v>
      </c>
      <c r="I14110">
        <v>0.56000000000000005</v>
      </c>
      <c r="J14110">
        <v>16.63</v>
      </c>
      <c r="K14110">
        <v>22.14</v>
      </c>
    </row>
    <row r="14111" spans="1:11" x14ac:dyDescent="0.25">
      <c r="A14111" s="1">
        <v>44470</v>
      </c>
      <c r="B14111" t="s">
        <v>140</v>
      </c>
      <c r="C14111">
        <v>1303.56</v>
      </c>
      <c r="D14111">
        <v>812.21</v>
      </c>
      <c r="E14111">
        <v>491.35</v>
      </c>
      <c r="F14111">
        <v>657</v>
      </c>
      <c r="G14111">
        <v>573.54</v>
      </c>
      <c r="H14111">
        <v>914.25</v>
      </c>
      <c r="I14111">
        <v>1.08</v>
      </c>
      <c r="J14111">
        <v>15.39</v>
      </c>
      <c r="K14111">
        <v>18.829999999999998</v>
      </c>
    </row>
    <row r="14112" spans="1:11" x14ac:dyDescent="0.25">
      <c r="A14112" s="1">
        <v>44470</v>
      </c>
      <c r="B14112" t="s">
        <v>141</v>
      </c>
      <c r="C14112">
        <v>1415.94</v>
      </c>
      <c r="D14112">
        <v>861.23</v>
      </c>
      <c r="E14112">
        <v>554.71</v>
      </c>
      <c r="F14112">
        <v>782.95</v>
      </c>
      <c r="G14112">
        <v>684.85</v>
      </c>
      <c r="H14112">
        <v>1083.1600000000001</v>
      </c>
      <c r="I14112">
        <v>0.94</v>
      </c>
      <c r="J14112">
        <v>15.13</v>
      </c>
      <c r="K14112">
        <v>18.52</v>
      </c>
    </row>
    <row r="14113" spans="1:11" x14ac:dyDescent="0.25">
      <c r="A14113" s="1">
        <v>44470</v>
      </c>
      <c r="B14113" t="s">
        <v>142</v>
      </c>
      <c r="C14113">
        <v>1357.88</v>
      </c>
      <c r="D14113">
        <v>834.76</v>
      </c>
      <c r="E14113">
        <v>523.12</v>
      </c>
      <c r="F14113">
        <v>726.04</v>
      </c>
      <c r="G14113">
        <v>622.23</v>
      </c>
      <c r="H14113">
        <v>1044.8599999999999</v>
      </c>
      <c r="I14113">
        <v>0.67</v>
      </c>
      <c r="J14113">
        <v>16.71</v>
      </c>
      <c r="K14113">
        <v>21.93</v>
      </c>
    </row>
    <row r="14114" spans="1:11" x14ac:dyDescent="0.25">
      <c r="A14114" s="1">
        <v>44470</v>
      </c>
      <c r="B14114" t="s">
        <v>143</v>
      </c>
      <c r="C14114">
        <v>1341.2</v>
      </c>
      <c r="D14114">
        <v>858.55</v>
      </c>
      <c r="E14114">
        <v>482.65</v>
      </c>
      <c r="F14114">
        <v>670.05</v>
      </c>
      <c r="G14114">
        <v>635.64</v>
      </c>
      <c r="H14114">
        <v>770.46</v>
      </c>
      <c r="I14114">
        <v>1.35</v>
      </c>
      <c r="J14114">
        <v>16.059999999999999</v>
      </c>
      <c r="K14114">
        <v>20.03</v>
      </c>
    </row>
    <row r="14115" spans="1:11" x14ac:dyDescent="0.25">
      <c r="A14115" s="1">
        <v>44470</v>
      </c>
      <c r="B14115" t="s">
        <v>144</v>
      </c>
      <c r="C14115">
        <v>1320.86</v>
      </c>
      <c r="D14115">
        <v>856.37</v>
      </c>
      <c r="E14115">
        <v>464.49</v>
      </c>
      <c r="F14115">
        <v>701.8</v>
      </c>
      <c r="G14115">
        <v>639.5</v>
      </c>
      <c r="H14115">
        <v>934.56</v>
      </c>
      <c r="I14115">
        <v>0.69</v>
      </c>
      <c r="J14115">
        <v>17.88</v>
      </c>
      <c r="K14115">
        <v>21.58</v>
      </c>
    </row>
    <row r="14116" spans="1:11" x14ac:dyDescent="0.25">
      <c r="A14116" s="1">
        <v>44470</v>
      </c>
      <c r="B14116" t="s">
        <v>145</v>
      </c>
      <c r="C14116">
        <v>1465.66</v>
      </c>
      <c r="D14116">
        <v>908.32</v>
      </c>
      <c r="E14116">
        <v>557.34</v>
      </c>
      <c r="F14116">
        <v>775.73</v>
      </c>
      <c r="G14116">
        <v>733.79</v>
      </c>
      <c r="H14116">
        <v>911.06</v>
      </c>
      <c r="I14116">
        <v>0.57999999999999996</v>
      </c>
      <c r="J14116">
        <v>17.239999999999998</v>
      </c>
      <c r="K14116">
        <v>24.33</v>
      </c>
    </row>
    <row r="14117" spans="1:11" x14ac:dyDescent="0.25">
      <c r="A14117" s="1">
        <v>44470</v>
      </c>
      <c r="B14117" t="s">
        <v>146</v>
      </c>
      <c r="C14117">
        <v>1460.63</v>
      </c>
      <c r="D14117">
        <v>916.58</v>
      </c>
      <c r="E14117">
        <v>544.04999999999995</v>
      </c>
      <c r="F14117">
        <v>803.85</v>
      </c>
      <c r="G14117">
        <v>769.67</v>
      </c>
      <c r="H14117">
        <v>936.23</v>
      </c>
      <c r="I14117">
        <v>0.89</v>
      </c>
      <c r="J14117">
        <v>19.87</v>
      </c>
      <c r="K14117">
        <v>24.49</v>
      </c>
    </row>
    <row r="14118" spans="1:11" x14ac:dyDescent="0.25">
      <c r="A14118" s="1">
        <v>44470</v>
      </c>
      <c r="B14118" t="s">
        <v>2</v>
      </c>
      <c r="C14118">
        <v>1366.19</v>
      </c>
      <c r="D14118">
        <v>826.25</v>
      </c>
      <c r="E14118">
        <v>539.94000000000005</v>
      </c>
      <c r="F14118">
        <v>757.95</v>
      </c>
      <c r="G14118">
        <v>657.7</v>
      </c>
      <c r="H14118">
        <v>1041.0899999999999</v>
      </c>
      <c r="I14118">
        <v>0.61</v>
      </c>
      <c r="J14118">
        <v>16.39</v>
      </c>
      <c r="K14118">
        <v>20.78</v>
      </c>
    </row>
    <row r="14119" spans="1:11" x14ac:dyDescent="0.25">
      <c r="A14119" s="1">
        <v>44470</v>
      </c>
      <c r="B14119" t="s">
        <v>147</v>
      </c>
      <c r="C14119">
        <v>1643.26</v>
      </c>
      <c r="D14119">
        <v>918.61</v>
      </c>
      <c r="E14119">
        <v>724.65</v>
      </c>
      <c r="F14119">
        <v>748.98</v>
      </c>
      <c r="G14119">
        <v>647.53</v>
      </c>
      <c r="H14119">
        <v>990.82</v>
      </c>
      <c r="I14119">
        <v>1.19</v>
      </c>
      <c r="J14119">
        <v>17.149999999999999</v>
      </c>
      <c r="K14119">
        <v>20.93</v>
      </c>
    </row>
    <row r="14120" spans="1:11" x14ac:dyDescent="0.25">
      <c r="A14120" s="1">
        <v>44470</v>
      </c>
      <c r="B14120" t="s">
        <v>148</v>
      </c>
      <c r="C14120">
        <v>1584.37</v>
      </c>
      <c r="D14120">
        <v>892.65</v>
      </c>
      <c r="E14120">
        <v>691.72</v>
      </c>
      <c r="F14120">
        <v>715.57</v>
      </c>
      <c r="G14120">
        <v>656.72</v>
      </c>
      <c r="H14120">
        <v>875.52</v>
      </c>
      <c r="I14120">
        <v>1.1299999999999999</v>
      </c>
      <c r="J14120">
        <v>16.54</v>
      </c>
      <c r="K14120">
        <v>20.059999999999999</v>
      </c>
    </row>
    <row r="14121" spans="1:11" x14ac:dyDescent="0.25">
      <c r="A14121" s="1">
        <v>44470</v>
      </c>
      <c r="B14121" t="s">
        <v>149</v>
      </c>
      <c r="C14121">
        <v>1551.5</v>
      </c>
      <c r="D14121">
        <v>853.44</v>
      </c>
      <c r="E14121">
        <v>698.06</v>
      </c>
      <c r="F14121">
        <v>741.94</v>
      </c>
      <c r="G14121">
        <v>667.63</v>
      </c>
      <c r="H14121">
        <v>930.17</v>
      </c>
      <c r="I14121">
        <v>0.54</v>
      </c>
      <c r="J14121">
        <v>19.22</v>
      </c>
      <c r="K14121">
        <v>24.97</v>
      </c>
    </row>
    <row r="14122" spans="1:11" x14ac:dyDescent="0.25">
      <c r="A14122" s="1">
        <v>44470</v>
      </c>
      <c r="B14122" t="s">
        <v>150</v>
      </c>
      <c r="C14122">
        <v>1695.78</v>
      </c>
      <c r="D14122">
        <v>904.92</v>
      </c>
      <c r="E14122">
        <v>790.86</v>
      </c>
      <c r="F14122">
        <v>918.41</v>
      </c>
      <c r="G14122">
        <v>751.23</v>
      </c>
      <c r="H14122">
        <v>1315.75</v>
      </c>
      <c r="I14122">
        <v>0.57999999999999996</v>
      </c>
      <c r="J14122">
        <v>17.8</v>
      </c>
      <c r="K14122">
        <v>21.19</v>
      </c>
    </row>
    <row r="14123" spans="1:11" x14ac:dyDescent="0.25">
      <c r="A14123" s="1">
        <v>44470</v>
      </c>
      <c r="B14123" t="s">
        <v>151</v>
      </c>
      <c r="C14123">
        <v>1488.98</v>
      </c>
      <c r="D14123">
        <v>911.34</v>
      </c>
      <c r="E14123">
        <v>577.64</v>
      </c>
      <c r="F14123">
        <v>675.83</v>
      </c>
      <c r="G14123">
        <v>588.6</v>
      </c>
      <c r="H14123">
        <v>935.31</v>
      </c>
      <c r="I14123">
        <v>0.14000000000000001</v>
      </c>
      <c r="J14123">
        <v>15.28</v>
      </c>
      <c r="K14123">
        <v>22.09</v>
      </c>
    </row>
    <row r="14124" spans="1:11" x14ac:dyDescent="0.25">
      <c r="A14124" s="1">
        <v>44470</v>
      </c>
      <c r="B14124" t="s">
        <v>152</v>
      </c>
      <c r="C14124">
        <v>1463.21</v>
      </c>
      <c r="D14124">
        <v>888.82</v>
      </c>
      <c r="E14124">
        <v>574.39</v>
      </c>
      <c r="F14124">
        <v>688.19</v>
      </c>
      <c r="G14124">
        <v>615.19000000000005</v>
      </c>
      <c r="H14124">
        <v>883.89</v>
      </c>
      <c r="I14124">
        <v>1.32</v>
      </c>
      <c r="J14124">
        <v>22.15</v>
      </c>
      <c r="K14124">
        <v>24.4</v>
      </c>
    </row>
    <row r="14125" spans="1:11" x14ac:dyDescent="0.25">
      <c r="A14125" s="1">
        <v>44470</v>
      </c>
      <c r="B14125" t="s">
        <v>153</v>
      </c>
      <c r="C14125">
        <v>1448.77</v>
      </c>
      <c r="D14125">
        <v>885.81</v>
      </c>
      <c r="E14125">
        <v>562.96</v>
      </c>
      <c r="F14125">
        <v>826.5</v>
      </c>
      <c r="G14125">
        <v>774.65</v>
      </c>
      <c r="H14125">
        <v>964.95</v>
      </c>
      <c r="I14125">
        <v>0.91</v>
      </c>
      <c r="J14125">
        <v>18.09</v>
      </c>
      <c r="K14125">
        <v>20.03</v>
      </c>
    </row>
    <row r="14126" spans="1:11" x14ac:dyDescent="0.25">
      <c r="A14126" s="1">
        <v>44470</v>
      </c>
      <c r="B14126" t="s">
        <v>154</v>
      </c>
      <c r="C14126">
        <v>1456.61</v>
      </c>
      <c r="D14126">
        <v>877.04</v>
      </c>
      <c r="E14126">
        <v>579.57000000000005</v>
      </c>
      <c r="F14126">
        <v>769.49</v>
      </c>
      <c r="G14126">
        <v>678.5</v>
      </c>
      <c r="H14126">
        <v>1052.83</v>
      </c>
      <c r="I14126">
        <v>1.49</v>
      </c>
      <c r="J14126">
        <v>13.87</v>
      </c>
      <c r="K14126">
        <v>20.3</v>
      </c>
    </row>
    <row r="14127" spans="1:11" x14ac:dyDescent="0.25">
      <c r="A14127" s="1">
        <v>44470</v>
      </c>
      <c r="B14127" t="s">
        <v>155</v>
      </c>
      <c r="C14127">
        <v>1524.57</v>
      </c>
      <c r="D14127">
        <v>949.04</v>
      </c>
      <c r="E14127">
        <v>575.53</v>
      </c>
      <c r="F14127">
        <v>673.31</v>
      </c>
      <c r="G14127">
        <v>629.23</v>
      </c>
      <c r="H14127">
        <v>808.24</v>
      </c>
      <c r="I14127">
        <v>1.18</v>
      </c>
      <c r="J14127">
        <v>15.14</v>
      </c>
      <c r="K14127">
        <v>18.18</v>
      </c>
    </row>
    <row r="14128" spans="1:11" x14ac:dyDescent="0.25">
      <c r="A14128" s="1">
        <v>44501</v>
      </c>
      <c r="B14128" t="s">
        <v>1</v>
      </c>
      <c r="C14128">
        <v>1506.76</v>
      </c>
      <c r="D14128">
        <v>903.22</v>
      </c>
      <c r="E14128">
        <v>603.54</v>
      </c>
      <c r="F14128">
        <v>754.08</v>
      </c>
      <c r="G14128">
        <v>684.17</v>
      </c>
      <c r="H14128">
        <v>952.36</v>
      </c>
      <c r="I14128">
        <v>1.07</v>
      </c>
      <c r="J14128">
        <v>18.04</v>
      </c>
      <c r="K14128">
        <v>20.329999999999998</v>
      </c>
    </row>
    <row r="14129" spans="1:11" x14ac:dyDescent="0.25">
      <c r="A14129" s="1">
        <v>44501</v>
      </c>
      <c r="B14129" t="s">
        <v>126</v>
      </c>
      <c r="C14129">
        <v>1494.32</v>
      </c>
      <c r="D14129">
        <v>927.73</v>
      </c>
      <c r="E14129">
        <v>566.59</v>
      </c>
      <c r="F14129">
        <v>744.54</v>
      </c>
      <c r="G14129">
        <v>685.69</v>
      </c>
      <c r="H14129">
        <v>913.12</v>
      </c>
      <c r="I14129">
        <v>1.29</v>
      </c>
      <c r="J14129">
        <v>15.86</v>
      </c>
      <c r="K14129">
        <v>17.89</v>
      </c>
    </row>
    <row r="14130" spans="1:11" x14ac:dyDescent="0.25">
      <c r="A14130" s="1">
        <v>44501</v>
      </c>
      <c r="B14130" t="s">
        <v>127</v>
      </c>
      <c r="C14130">
        <v>1409.08</v>
      </c>
      <c r="D14130">
        <v>879.7</v>
      </c>
      <c r="E14130">
        <v>529.38</v>
      </c>
      <c r="F14130">
        <v>761.05</v>
      </c>
      <c r="G14130">
        <v>678.88</v>
      </c>
      <c r="H14130">
        <v>1023.76</v>
      </c>
      <c r="I14130">
        <v>0.98</v>
      </c>
      <c r="J14130">
        <v>17.3</v>
      </c>
      <c r="K14130">
        <v>20.079999999999998</v>
      </c>
    </row>
    <row r="14131" spans="1:11" x14ac:dyDescent="0.25">
      <c r="A14131" s="1">
        <v>44501</v>
      </c>
      <c r="B14131" t="s">
        <v>113</v>
      </c>
      <c r="C14131">
        <v>1567.24</v>
      </c>
      <c r="D14131">
        <v>913.69</v>
      </c>
      <c r="E14131">
        <v>653.54999999999995</v>
      </c>
      <c r="F14131">
        <v>750.39</v>
      </c>
      <c r="G14131">
        <v>693.37</v>
      </c>
      <c r="H14131">
        <v>912.35</v>
      </c>
      <c r="I14131">
        <v>1.01</v>
      </c>
      <c r="J14131">
        <v>18.73</v>
      </c>
      <c r="K14131">
        <v>20.74</v>
      </c>
    </row>
    <row r="14132" spans="1:11" x14ac:dyDescent="0.25">
      <c r="A14132" s="1">
        <v>44501</v>
      </c>
      <c r="B14132" t="s">
        <v>128</v>
      </c>
      <c r="C14132">
        <v>1586.39</v>
      </c>
      <c r="D14132">
        <v>902.03</v>
      </c>
      <c r="E14132">
        <v>684.36</v>
      </c>
      <c r="F14132">
        <v>758.65</v>
      </c>
      <c r="G14132">
        <v>669.57</v>
      </c>
      <c r="H14132">
        <v>1001.02</v>
      </c>
      <c r="I14132">
        <v>0.88</v>
      </c>
      <c r="J14132">
        <v>18.8</v>
      </c>
      <c r="K14132">
        <v>21.5</v>
      </c>
    </row>
    <row r="14133" spans="1:11" x14ac:dyDescent="0.25">
      <c r="A14133" s="1">
        <v>44501</v>
      </c>
      <c r="B14133" t="s">
        <v>129</v>
      </c>
      <c r="C14133">
        <v>1494.2</v>
      </c>
      <c r="D14133">
        <v>918.01</v>
      </c>
      <c r="E14133">
        <v>576.19000000000005</v>
      </c>
      <c r="F14133">
        <v>762.78</v>
      </c>
      <c r="G14133">
        <v>699.55</v>
      </c>
      <c r="H14133">
        <v>951.28</v>
      </c>
      <c r="I14133">
        <v>1.6</v>
      </c>
      <c r="J14133">
        <v>18.510000000000002</v>
      </c>
      <c r="K14133">
        <v>20.11</v>
      </c>
    </row>
    <row r="14134" spans="1:11" x14ac:dyDescent="0.25">
      <c r="A14134" s="1">
        <v>44501</v>
      </c>
      <c r="B14134" t="s">
        <v>130</v>
      </c>
      <c r="C14134">
        <v>1495.31</v>
      </c>
      <c r="D14134">
        <v>904.32</v>
      </c>
      <c r="E14134">
        <v>590.99</v>
      </c>
      <c r="F14134">
        <v>833.86</v>
      </c>
      <c r="G14134">
        <v>688.41</v>
      </c>
      <c r="H14134">
        <v>1350.38</v>
      </c>
      <c r="I14134">
        <v>1.02</v>
      </c>
      <c r="J14134">
        <v>12.27</v>
      </c>
      <c r="K14134">
        <v>14.08</v>
      </c>
    </row>
    <row r="14135" spans="1:11" x14ac:dyDescent="0.25">
      <c r="A14135" s="1">
        <v>44501</v>
      </c>
      <c r="B14135" t="s">
        <v>131</v>
      </c>
      <c r="C14135">
        <v>1595.92</v>
      </c>
      <c r="D14135">
        <v>1000.79</v>
      </c>
      <c r="E14135">
        <v>595.13</v>
      </c>
      <c r="F14135">
        <v>847.03</v>
      </c>
      <c r="G14135">
        <v>727.17</v>
      </c>
      <c r="H14135">
        <v>1225.58</v>
      </c>
      <c r="I14135">
        <v>1.61</v>
      </c>
      <c r="J14135">
        <v>14.13</v>
      </c>
      <c r="K14135">
        <v>15.37</v>
      </c>
    </row>
    <row r="14136" spans="1:11" x14ac:dyDescent="0.25">
      <c r="A14136" s="1">
        <v>44501</v>
      </c>
      <c r="B14136" t="s">
        <v>132</v>
      </c>
      <c r="C14136">
        <v>1441.68</v>
      </c>
      <c r="D14136">
        <v>888.53</v>
      </c>
      <c r="E14136">
        <v>553.15</v>
      </c>
      <c r="F14136">
        <v>705.82</v>
      </c>
      <c r="G14136">
        <v>656.07</v>
      </c>
      <c r="H14136">
        <v>834.23</v>
      </c>
      <c r="I14136">
        <v>0.93</v>
      </c>
      <c r="J14136">
        <v>13.59</v>
      </c>
      <c r="K14136">
        <v>14.99</v>
      </c>
    </row>
    <row r="14137" spans="1:11" x14ac:dyDescent="0.25">
      <c r="A14137" s="1">
        <v>44501</v>
      </c>
      <c r="B14137" t="s">
        <v>133</v>
      </c>
      <c r="C14137">
        <v>1563.78</v>
      </c>
      <c r="D14137">
        <v>916.05</v>
      </c>
      <c r="E14137">
        <v>647.73</v>
      </c>
      <c r="F14137">
        <v>649.49</v>
      </c>
      <c r="G14137">
        <v>602.86</v>
      </c>
      <c r="H14137">
        <v>791.48</v>
      </c>
      <c r="I14137">
        <v>4.6399999999999997</v>
      </c>
      <c r="J14137">
        <v>16.690000000000001</v>
      </c>
      <c r="K14137">
        <v>20.67</v>
      </c>
    </row>
    <row r="14138" spans="1:11" x14ac:dyDescent="0.25">
      <c r="A14138" s="1">
        <v>44501</v>
      </c>
      <c r="B14138" t="s">
        <v>134</v>
      </c>
      <c r="C14138">
        <v>1512.51</v>
      </c>
      <c r="D14138">
        <v>945.84</v>
      </c>
      <c r="E14138">
        <v>566.66999999999996</v>
      </c>
      <c r="F14138">
        <v>725.13</v>
      </c>
      <c r="G14138">
        <v>703.96</v>
      </c>
      <c r="H14138">
        <v>788.34</v>
      </c>
      <c r="I14138">
        <v>1.25</v>
      </c>
      <c r="J14138">
        <v>18.87</v>
      </c>
      <c r="K14138">
        <v>21.18</v>
      </c>
    </row>
    <row r="14139" spans="1:11" x14ac:dyDescent="0.25">
      <c r="A14139" s="1">
        <v>44501</v>
      </c>
      <c r="B14139" t="s">
        <v>135</v>
      </c>
      <c r="C14139">
        <v>1411.8</v>
      </c>
      <c r="D14139">
        <v>863.74</v>
      </c>
      <c r="E14139">
        <v>548.05999999999995</v>
      </c>
      <c r="F14139">
        <v>685.71</v>
      </c>
      <c r="G14139">
        <v>594.6</v>
      </c>
      <c r="H14139">
        <v>949.2</v>
      </c>
      <c r="I14139">
        <v>0.4</v>
      </c>
      <c r="J14139">
        <v>11.4</v>
      </c>
      <c r="K14139">
        <v>12.96</v>
      </c>
    </row>
    <row r="14140" spans="1:11" x14ac:dyDescent="0.25">
      <c r="A14140" s="1">
        <v>44501</v>
      </c>
      <c r="B14140" t="s">
        <v>136</v>
      </c>
      <c r="C14140">
        <v>1499.59</v>
      </c>
      <c r="D14140">
        <v>969.75</v>
      </c>
      <c r="E14140">
        <v>529.84</v>
      </c>
      <c r="F14140">
        <v>788.5</v>
      </c>
      <c r="G14140">
        <v>758.89</v>
      </c>
      <c r="H14140">
        <v>951.91</v>
      </c>
      <c r="I14140">
        <v>1.42</v>
      </c>
      <c r="J14140">
        <v>14.72</v>
      </c>
      <c r="K14140">
        <v>17.55</v>
      </c>
    </row>
    <row r="14141" spans="1:11" x14ac:dyDescent="0.25">
      <c r="A14141" s="1">
        <v>44501</v>
      </c>
      <c r="B14141" t="s">
        <v>137</v>
      </c>
      <c r="C14141">
        <v>1415.11</v>
      </c>
      <c r="D14141">
        <v>875.45</v>
      </c>
      <c r="E14141">
        <v>539.66</v>
      </c>
      <c r="F14141">
        <v>745.54</v>
      </c>
      <c r="G14141">
        <v>602.44000000000005</v>
      </c>
      <c r="H14141">
        <v>1336.21</v>
      </c>
      <c r="I14141">
        <v>1.36</v>
      </c>
      <c r="J14141">
        <v>16.489999999999998</v>
      </c>
      <c r="K14141">
        <v>18.72</v>
      </c>
    </row>
    <row r="14142" spans="1:11" x14ac:dyDescent="0.25">
      <c r="A14142" s="1">
        <v>44501</v>
      </c>
      <c r="B14142" t="s">
        <v>138</v>
      </c>
      <c r="C14142">
        <v>1375.73</v>
      </c>
      <c r="D14142">
        <v>870.72</v>
      </c>
      <c r="E14142">
        <v>505.01</v>
      </c>
      <c r="F14142">
        <v>914.18</v>
      </c>
      <c r="G14142">
        <v>788.63</v>
      </c>
      <c r="H14142">
        <v>1330.1</v>
      </c>
      <c r="I14142">
        <v>1.61</v>
      </c>
      <c r="J14142">
        <v>13.55</v>
      </c>
      <c r="K14142">
        <v>15.39</v>
      </c>
    </row>
    <row r="14143" spans="1:11" x14ac:dyDescent="0.25">
      <c r="A14143" s="1">
        <v>44501</v>
      </c>
      <c r="B14143" t="s">
        <v>139</v>
      </c>
      <c r="C14143">
        <v>1390.86</v>
      </c>
      <c r="D14143">
        <v>877.56</v>
      </c>
      <c r="E14143">
        <v>513.29999999999995</v>
      </c>
      <c r="F14143">
        <v>803.44</v>
      </c>
      <c r="G14143">
        <v>706.61</v>
      </c>
      <c r="H14143">
        <v>1162.3900000000001</v>
      </c>
      <c r="I14143">
        <v>0.85</v>
      </c>
      <c r="J14143">
        <v>17.62</v>
      </c>
      <c r="K14143">
        <v>20.95</v>
      </c>
    </row>
    <row r="14144" spans="1:11" x14ac:dyDescent="0.25">
      <c r="A14144" s="1">
        <v>44501</v>
      </c>
      <c r="B14144" t="s">
        <v>140</v>
      </c>
      <c r="C14144">
        <v>1314.23</v>
      </c>
      <c r="D14144">
        <v>822.88</v>
      </c>
      <c r="E14144">
        <v>491.35</v>
      </c>
      <c r="F14144">
        <v>662.39</v>
      </c>
      <c r="G14144">
        <v>581.04999999999995</v>
      </c>
      <c r="H14144">
        <v>914.25</v>
      </c>
      <c r="I14144">
        <v>0.82</v>
      </c>
      <c r="J14144">
        <v>16.34</v>
      </c>
      <c r="K14144">
        <v>18.78</v>
      </c>
    </row>
    <row r="14145" spans="1:11" x14ac:dyDescent="0.25">
      <c r="A14145" s="1">
        <v>44501</v>
      </c>
      <c r="B14145" t="s">
        <v>141</v>
      </c>
      <c r="C14145">
        <v>1428.02</v>
      </c>
      <c r="D14145">
        <v>873.31</v>
      </c>
      <c r="E14145">
        <v>554.71</v>
      </c>
      <c r="F14145">
        <v>789.61</v>
      </c>
      <c r="G14145">
        <v>694.43</v>
      </c>
      <c r="H14145">
        <v>1083.1600000000001</v>
      </c>
      <c r="I14145">
        <v>0.85</v>
      </c>
      <c r="J14145">
        <v>16.100000000000001</v>
      </c>
      <c r="K14145">
        <v>18.21</v>
      </c>
    </row>
    <row r="14146" spans="1:11" x14ac:dyDescent="0.25">
      <c r="A14146" s="1">
        <v>44501</v>
      </c>
      <c r="B14146" t="s">
        <v>142</v>
      </c>
      <c r="C14146">
        <v>1374.83</v>
      </c>
      <c r="D14146">
        <v>850.55</v>
      </c>
      <c r="E14146">
        <v>524.28</v>
      </c>
      <c r="F14146">
        <v>735.11</v>
      </c>
      <c r="G14146">
        <v>633.99</v>
      </c>
      <c r="H14146">
        <v>1047.1600000000001</v>
      </c>
      <c r="I14146">
        <v>1.25</v>
      </c>
      <c r="J14146">
        <v>18.170000000000002</v>
      </c>
      <c r="K14146">
        <v>20.51</v>
      </c>
    </row>
    <row r="14147" spans="1:11" x14ac:dyDescent="0.25">
      <c r="A14147" s="1">
        <v>44501</v>
      </c>
      <c r="B14147" t="s">
        <v>143</v>
      </c>
      <c r="C14147">
        <v>1350.73</v>
      </c>
      <c r="D14147">
        <v>868.08</v>
      </c>
      <c r="E14147">
        <v>482.65</v>
      </c>
      <c r="F14147">
        <v>674.81</v>
      </c>
      <c r="G14147">
        <v>642.70000000000005</v>
      </c>
      <c r="H14147">
        <v>770.46</v>
      </c>
      <c r="I14147">
        <v>0.71</v>
      </c>
      <c r="J14147">
        <v>16.88</v>
      </c>
      <c r="K14147">
        <v>19.16</v>
      </c>
    </row>
    <row r="14148" spans="1:11" x14ac:dyDescent="0.25">
      <c r="A14148" s="1">
        <v>44501</v>
      </c>
      <c r="B14148" t="s">
        <v>144</v>
      </c>
      <c r="C14148">
        <v>1341.25</v>
      </c>
      <c r="D14148">
        <v>875.03</v>
      </c>
      <c r="E14148">
        <v>466.22</v>
      </c>
      <c r="F14148">
        <v>712.61</v>
      </c>
      <c r="G14148">
        <v>653.44000000000005</v>
      </c>
      <c r="H14148">
        <v>938.02</v>
      </c>
      <c r="I14148">
        <v>1.54</v>
      </c>
      <c r="J14148">
        <v>19.7</v>
      </c>
      <c r="K14148">
        <v>21.73</v>
      </c>
    </row>
    <row r="14149" spans="1:11" x14ac:dyDescent="0.25">
      <c r="A14149" s="1">
        <v>44501</v>
      </c>
      <c r="B14149" t="s">
        <v>145</v>
      </c>
      <c r="C14149">
        <v>1475.46</v>
      </c>
      <c r="D14149">
        <v>918.12</v>
      </c>
      <c r="E14149">
        <v>557.34</v>
      </c>
      <c r="F14149">
        <v>780.92</v>
      </c>
      <c r="G14149">
        <v>741.71</v>
      </c>
      <c r="H14149">
        <v>911.06</v>
      </c>
      <c r="I14149">
        <v>0.67</v>
      </c>
      <c r="J14149">
        <v>18.02</v>
      </c>
      <c r="K14149">
        <v>21.6</v>
      </c>
    </row>
    <row r="14150" spans="1:11" x14ac:dyDescent="0.25">
      <c r="A14150" s="1">
        <v>44501</v>
      </c>
      <c r="B14150" t="s">
        <v>146</v>
      </c>
      <c r="C14150">
        <v>1465.03</v>
      </c>
      <c r="D14150">
        <v>921.1</v>
      </c>
      <c r="E14150">
        <v>543.92999999999995</v>
      </c>
      <c r="F14150">
        <v>806.26</v>
      </c>
      <c r="G14150">
        <v>773.44</v>
      </c>
      <c r="H14150">
        <v>936.04</v>
      </c>
      <c r="I14150">
        <v>0.3</v>
      </c>
      <c r="J14150">
        <v>20.23</v>
      </c>
      <c r="K14150">
        <v>22.42</v>
      </c>
    </row>
    <row r="14151" spans="1:11" x14ac:dyDescent="0.25">
      <c r="A14151" s="1">
        <v>44501</v>
      </c>
      <c r="B14151" t="s">
        <v>2</v>
      </c>
      <c r="C14151">
        <v>1388.92</v>
      </c>
      <c r="D14151">
        <v>838.2</v>
      </c>
      <c r="E14151">
        <v>550.72</v>
      </c>
      <c r="F14151">
        <v>770.54</v>
      </c>
      <c r="G14151">
        <v>667.24</v>
      </c>
      <c r="H14151">
        <v>1061.9100000000001</v>
      </c>
      <c r="I14151">
        <v>1.66</v>
      </c>
      <c r="J14151">
        <v>18.329999999999998</v>
      </c>
      <c r="K14151">
        <v>20.48</v>
      </c>
    </row>
    <row r="14152" spans="1:11" x14ac:dyDescent="0.25">
      <c r="A14152" s="1">
        <v>44501</v>
      </c>
      <c r="B14152" t="s">
        <v>147</v>
      </c>
      <c r="C14152">
        <v>1668.08</v>
      </c>
      <c r="D14152">
        <v>929.29</v>
      </c>
      <c r="E14152">
        <v>738.79</v>
      </c>
      <c r="F14152">
        <v>760.29</v>
      </c>
      <c r="G14152">
        <v>655.04</v>
      </c>
      <c r="H14152">
        <v>1010.14</v>
      </c>
      <c r="I14152">
        <v>1.51</v>
      </c>
      <c r="J14152">
        <v>18.920000000000002</v>
      </c>
      <c r="K14152">
        <v>21.24</v>
      </c>
    </row>
    <row r="14153" spans="1:11" x14ac:dyDescent="0.25">
      <c r="A14153" s="1">
        <v>44501</v>
      </c>
      <c r="B14153" t="s">
        <v>148</v>
      </c>
      <c r="C14153">
        <v>1602.73</v>
      </c>
      <c r="D14153">
        <v>909.12</v>
      </c>
      <c r="E14153">
        <v>693.61</v>
      </c>
      <c r="F14153">
        <v>723.87</v>
      </c>
      <c r="G14153">
        <v>668.87</v>
      </c>
      <c r="H14153">
        <v>877.88</v>
      </c>
      <c r="I14153">
        <v>1.1599999999999999</v>
      </c>
      <c r="J14153">
        <v>17.89</v>
      </c>
      <c r="K14153">
        <v>19.670000000000002</v>
      </c>
    </row>
    <row r="14154" spans="1:11" x14ac:dyDescent="0.25">
      <c r="A14154" s="1">
        <v>44501</v>
      </c>
      <c r="B14154" t="s">
        <v>149</v>
      </c>
      <c r="C14154">
        <v>1563.06</v>
      </c>
      <c r="D14154">
        <v>877.58</v>
      </c>
      <c r="E14154">
        <v>685.48</v>
      </c>
      <c r="F14154">
        <v>747.5</v>
      </c>
      <c r="G14154">
        <v>686.52</v>
      </c>
      <c r="H14154">
        <v>913.43</v>
      </c>
      <c r="I14154">
        <v>0.75</v>
      </c>
      <c r="J14154">
        <v>20.11</v>
      </c>
      <c r="K14154">
        <v>22.84</v>
      </c>
    </row>
    <row r="14155" spans="1:11" x14ac:dyDescent="0.25">
      <c r="A14155" s="1">
        <v>44501</v>
      </c>
      <c r="B14155" t="s">
        <v>150</v>
      </c>
      <c r="C14155">
        <v>1709.75</v>
      </c>
      <c r="D14155">
        <v>918.89</v>
      </c>
      <c r="E14155">
        <v>790.86</v>
      </c>
      <c r="F14155">
        <v>925.95</v>
      </c>
      <c r="G14155">
        <v>762.8</v>
      </c>
      <c r="H14155">
        <v>1315.75</v>
      </c>
      <c r="I14155">
        <v>0.82</v>
      </c>
      <c r="J14155">
        <v>18.77</v>
      </c>
      <c r="K14155">
        <v>20.61</v>
      </c>
    </row>
    <row r="14156" spans="1:11" x14ac:dyDescent="0.25">
      <c r="A14156" s="1">
        <v>44501</v>
      </c>
      <c r="B14156" t="s">
        <v>151</v>
      </c>
      <c r="C14156">
        <v>1506.68</v>
      </c>
      <c r="D14156">
        <v>926.84</v>
      </c>
      <c r="E14156">
        <v>579.84</v>
      </c>
      <c r="F14156">
        <v>683.87</v>
      </c>
      <c r="G14156">
        <v>598.6</v>
      </c>
      <c r="H14156">
        <v>938.86</v>
      </c>
      <c r="I14156">
        <v>1.19</v>
      </c>
      <c r="J14156">
        <v>16.649999999999999</v>
      </c>
      <c r="K14156">
        <v>20.190000000000001</v>
      </c>
    </row>
    <row r="14157" spans="1:11" x14ac:dyDescent="0.25">
      <c r="A14157" s="1">
        <v>44501</v>
      </c>
      <c r="B14157" t="s">
        <v>152</v>
      </c>
      <c r="C14157">
        <v>1480.76</v>
      </c>
      <c r="D14157">
        <v>911.44</v>
      </c>
      <c r="E14157">
        <v>569.32000000000005</v>
      </c>
      <c r="F14157">
        <v>696.45</v>
      </c>
      <c r="G14157">
        <v>630.88</v>
      </c>
      <c r="H14157">
        <v>876.11</v>
      </c>
      <c r="I14157">
        <v>1.2</v>
      </c>
      <c r="J14157">
        <v>23.61</v>
      </c>
      <c r="K14157">
        <v>24.18</v>
      </c>
    </row>
    <row r="14158" spans="1:11" x14ac:dyDescent="0.25">
      <c r="A14158" s="1">
        <v>44501</v>
      </c>
      <c r="B14158" t="s">
        <v>153</v>
      </c>
      <c r="C14158">
        <v>1463.39</v>
      </c>
      <c r="D14158">
        <v>903.31</v>
      </c>
      <c r="E14158">
        <v>560.08000000000004</v>
      </c>
      <c r="F14158">
        <v>834.85</v>
      </c>
      <c r="G14158">
        <v>789.99</v>
      </c>
      <c r="H14158">
        <v>960.03</v>
      </c>
      <c r="I14158">
        <v>1.01</v>
      </c>
      <c r="J14158">
        <v>19.29</v>
      </c>
      <c r="K14158">
        <v>20.420000000000002</v>
      </c>
    </row>
    <row r="14159" spans="1:11" x14ac:dyDescent="0.25">
      <c r="A14159" s="1">
        <v>44501</v>
      </c>
      <c r="B14159" t="s">
        <v>154</v>
      </c>
      <c r="C14159">
        <v>1476.26</v>
      </c>
      <c r="D14159">
        <v>896.69</v>
      </c>
      <c r="E14159">
        <v>579.57000000000005</v>
      </c>
      <c r="F14159">
        <v>779.88</v>
      </c>
      <c r="G14159">
        <v>693.7</v>
      </c>
      <c r="H14159">
        <v>1052.83</v>
      </c>
      <c r="I14159">
        <v>1.35</v>
      </c>
      <c r="J14159">
        <v>15.41</v>
      </c>
      <c r="K14159">
        <v>17.98</v>
      </c>
    </row>
    <row r="14160" spans="1:11" x14ac:dyDescent="0.25">
      <c r="A14160" s="1">
        <v>44501</v>
      </c>
      <c r="B14160" t="s">
        <v>155</v>
      </c>
      <c r="C14160">
        <v>1569.72</v>
      </c>
      <c r="D14160">
        <v>971.98</v>
      </c>
      <c r="E14160">
        <v>597.74</v>
      </c>
      <c r="F14160">
        <v>693.24</v>
      </c>
      <c r="G14160">
        <v>644.45000000000005</v>
      </c>
      <c r="H14160">
        <v>839.43</v>
      </c>
      <c r="I14160">
        <v>2.96</v>
      </c>
      <c r="J14160">
        <v>18.55</v>
      </c>
      <c r="K14160">
        <v>19.98</v>
      </c>
    </row>
    <row r="14161" spans="1:11" x14ac:dyDescent="0.25">
      <c r="A14161" s="1">
        <v>44531</v>
      </c>
      <c r="B14161" t="s">
        <v>1</v>
      </c>
      <c r="C14161">
        <v>1514.52</v>
      </c>
      <c r="D14161">
        <v>910.06</v>
      </c>
      <c r="E14161">
        <v>604.46</v>
      </c>
      <c r="F14161">
        <v>758</v>
      </c>
      <c r="G14161">
        <v>689.37</v>
      </c>
      <c r="H14161">
        <v>953.79</v>
      </c>
      <c r="I14161">
        <v>0.52</v>
      </c>
      <c r="J14161">
        <v>18.649999999999999</v>
      </c>
      <c r="K14161">
        <v>18.649999999999999</v>
      </c>
    </row>
    <row r="14162" spans="1:11" x14ac:dyDescent="0.25">
      <c r="A14162" s="1">
        <v>44531</v>
      </c>
      <c r="B14162" t="s">
        <v>126</v>
      </c>
      <c r="C14162">
        <v>1506.36</v>
      </c>
      <c r="D14162">
        <v>937.92</v>
      </c>
      <c r="E14162">
        <v>568.44000000000005</v>
      </c>
      <c r="F14162">
        <v>750.57</v>
      </c>
      <c r="G14162">
        <v>693.23</v>
      </c>
      <c r="H14162">
        <v>916.14</v>
      </c>
      <c r="I14162">
        <v>0.81</v>
      </c>
      <c r="J14162">
        <v>16.8</v>
      </c>
      <c r="K14162">
        <v>16.8</v>
      </c>
    </row>
    <row r="14163" spans="1:11" x14ac:dyDescent="0.25">
      <c r="A14163" s="1">
        <v>44531</v>
      </c>
      <c r="B14163" t="s">
        <v>127</v>
      </c>
      <c r="C14163">
        <v>1418.32</v>
      </c>
      <c r="D14163">
        <v>887.8</v>
      </c>
      <c r="E14163">
        <v>530.52</v>
      </c>
      <c r="F14163">
        <v>766.07</v>
      </c>
      <c r="G14163">
        <v>685.12</v>
      </c>
      <c r="H14163">
        <v>1026.01</v>
      </c>
      <c r="I14163">
        <v>0.66</v>
      </c>
      <c r="J14163">
        <v>18.07</v>
      </c>
      <c r="K14163">
        <v>18.07</v>
      </c>
    </row>
    <row r="14164" spans="1:11" x14ac:dyDescent="0.25">
      <c r="A14164" s="1">
        <v>44531</v>
      </c>
      <c r="B14164" t="s">
        <v>113</v>
      </c>
      <c r="C14164">
        <v>1572.22</v>
      </c>
      <c r="D14164">
        <v>917.68</v>
      </c>
      <c r="E14164">
        <v>654.54</v>
      </c>
      <c r="F14164">
        <v>752.79</v>
      </c>
      <c r="G14164">
        <v>696.42</v>
      </c>
      <c r="H14164">
        <v>913.72</v>
      </c>
      <c r="I14164">
        <v>0.32</v>
      </c>
      <c r="J14164">
        <v>19.11</v>
      </c>
      <c r="K14164">
        <v>19.11</v>
      </c>
    </row>
    <row r="14165" spans="1:11" x14ac:dyDescent="0.25">
      <c r="A14165" s="1">
        <v>44531</v>
      </c>
      <c r="B14165" t="s">
        <v>128</v>
      </c>
      <c r="C14165">
        <v>1594.85</v>
      </c>
      <c r="D14165">
        <v>910.49</v>
      </c>
      <c r="E14165">
        <v>684.36</v>
      </c>
      <c r="F14165">
        <v>762.67</v>
      </c>
      <c r="G14165">
        <v>675.87</v>
      </c>
      <c r="H14165">
        <v>1001.02</v>
      </c>
      <c r="I14165">
        <v>0.53</v>
      </c>
      <c r="J14165">
        <v>19.43</v>
      </c>
      <c r="K14165">
        <v>19.43</v>
      </c>
    </row>
    <row r="14166" spans="1:11" x14ac:dyDescent="0.25">
      <c r="A14166" s="1">
        <v>44531</v>
      </c>
      <c r="B14166" t="s">
        <v>129</v>
      </c>
      <c r="C14166">
        <v>1503.31</v>
      </c>
      <c r="D14166">
        <v>926.81</v>
      </c>
      <c r="E14166">
        <v>576.5</v>
      </c>
      <c r="F14166">
        <v>767.43</v>
      </c>
      <c r="G14166">
        <v>706.27</v>
      </c>
      <c r="H14166">
        <v>951.75</v>
      </c>
      <c r="I14166">
        <v>0.61</v>
      </c>
      <c r="J14166">
        <v>19.23</v>
      </c>
      <c r="K14166">
        <v>19.23</v>
      </c>
    </row>
    <row r="14167" spans="1:11" x14ac:dyDescent="0.25">
      <c r="A14167" s="1">
        <v>44531</v>
      </c>
      <c r="B14167" t="s">
        <v>130</v>
      </c>
      <c r="C14167">
        <v>1498.19</v>
      </c>
      <c r="D14167">
        <v>907.2</v>
      </c>
      <c r="E14167">
        <v>590.99</v>
      </c>
      <c r="F14167">
        <v>835.44</v>
      </c>
      <c r="G14167">
        <v>690.62</v>
      </c>
      <c r="H14167">
        <v>1350.38</v>
      </c>
      <c r="I14167">
        <v>0.19</v>
      </c>
      <c r="J14167">
        <v>12.48</v>
      </c>
      <c r="K14167">
        <v>12.48</v>
      </c>
    </row>
    <row r="14168" spans="1:11" x14ac:dyDescent="0.25">
      <c r="A14168" s="1">
        <v>44531</v>
      </c>
      <c r="B14168" t="s">
        <v>131</v>
      </c>
      <c r="C14168">
        <v>1613.45</v>
      </c>
      <c r="D14168">
        <v>1018.32</v>
      </c>
      <c r="E14168">
        <v>595.13</v>
      </c>
      <c r="F14168">
        <v>856.35</v>
      </c>
      <c r="G14168">
        <v>739.9</v>
      </c>
      <c r="H14168">
        <v>1225.58</v>
      </c>
      <c r="I14168">
        <v>1.1000000000000001</v>
      </c>
      <c r="J14168">
        <v>15.39</v>
      </c>
      <c r="K14168">
        <v>15.39</v>
      </c>
    </row>
    <row r="14169" spans="1:11" x14ac:dyDescent="0.25">
      <c r="A14169" s="1">
        <v>44531</v>
      </c>
      <c r="B14169" t="s">
        <v>132</v>
      </c>
      <c r="C14169">
        <v>1457.51</v>
      </c>
      <c r="D14169">
        <v>904.38</v>
      </c>
      <c r="E14169">
        <v>553.13</v>
      </c>
      <c r="F14169">
        <v>713.58</v>
      </c>
      <c r="G14169">
        <v>667.75</v>
      </c>
      <c r="H14169">
        <v>834.23</v>
      </c>
      <c r="I14169">
        <v>1.1000000000000001</v>
      </c>
      <c r="J14169">
        <v>14.84</v>
      </c>
      <c r="K14169">
        <v>14.84</v>
      </c>
    </row>
    <row r="14170" spans="1:11" x14ac:dyDescent="0.25">
      <c r="A14170" s="1">
        <v>44531</v>
      </c>
      <c r="B14170" t="s">
        <v>133</v>
      </c>
      <c r="C14170">
        <v>1573.51</v>
      </c>
      <c r="D14170">
        <v>925.78</v>
      </c>
      <c r="E14170">
        <v>647.73</v>
      </c>
      <c r="F14170">
        <v>653.52</v>
      </c>
      <c r="G14170">
        <v>609.25</v>
      </c>
      <c r="H14170">
        <v>791.48</v>
      </c>
      <c r="I14170">
        <v>0.62</v>
      </c>
      <c r="J14170">
        <v>17.41</v>
      </c>
      <c r="K14170">
        <v>17.41</v>
      </c>
    </row>
    <row r="14171" spans="1:11" x14ac:dyDescent="0.25">
      <c r="A14171" s="1">
        <v>44531</v>
      </c>
      <c r="B14171" t="s">
        <v>134</v>
      </c>
      <c r="C14171">
        <v>1520.61</v>
      </c>
      <c r="D14171">
        <v>949.66</v>
      </c>
      <c r="E14171">
        <v>570.95000000000005</v>
      </c>
      <c r="F14171">
        <v>729.04</v>
      </c>
      <c r="G14171">
        <v>706.77</v>
      </c>
      <c r="H14171">
        <v>794.33</v>
      </c>
      <c r="I14171">
        <v>0.54</v>
      </c>
      <c r="J14171">
        <v>19.510000000000002</v>
      </c>
      <c r="K14171">
        <v>19.510000000000002</v>
      </c>
    </row>
    <row r="14172" spans="1:11" x14ac:dyDescent="0.25">
      <c r="A14172" s="1">
        <v>44531</v>
      </c>
      <c r="B14172" t="s">
        <v>135</v>
      </c>
      <c r="C14172">
        <v>1427.51</v>
      </c>
      <c r="D14172">
        <v>879.45</v>
      </c>
      <c r="E14172">
        <v>548.05999999999995</v>
      </c>
      <c r="F14172">
        <v>693.32</v>
      </c>
      <c r="G14172">
        <v>605.41999999999996</v>
      </c>
      <c r="H14172">
        <v>949.2</v>
      </c>
      <c r="I14172">
        <v>1.1100000000000001</v>
      </c>
      <c r="J14172">
        <v>12.63</v>
      </c>
      <c r="K14172">
        <v>12.63</v>
      </c>
    </row>
    <row r="14173" spans="1:11" x14ac:dyDescent="0.25">
      <c r="A14173" s="1">
        <v>44531</v>
      </c>
      <c r="B14173" t="s">
        <v>136</v>
      </c>
      <c r="C14173">
        <v>1523.74</v>
      </c>
      <c r="D14173">
        <v>993.9</v>
      </c>
      <c r="E14173">
        <v>529.84</v>
      </c>
      <c r="F14173">
        <v>801.19</v>
      </c>
      <c r="G14173">
        <v>777.79</v>
      </c>
      <c r="H14173">
        <v>951.91</v>
      </c>
      <c r="I14173">
        <v>1.61</v>
      </c>
      <c r="J14173">
        <v>16.559999999999999</v>
      </c>
      <c r="K14173">
        <v>16.559999999999999</v>
      </c>
    </row>
    <row r="14174" spans="1:11" x14ac:dyDescent="0.25">
      <c r="A14174" s="1">
        <v>44531</v>
      </c>
      <c r="B14174" t="s">
        <v>137</v>
      </c>
      <c r="C14174">
        <v>1434.26</v>
      </c>
      <c r="D14174">
        <v>887.23</v>
      </c>
      <c r="E14174">
        <v>547.03</v>
      </c>
      <c r="F14174">
        <v>755.61</v>
      </c>
      <c r="G14174">
        <v>610.52</v>
      </c>
      <c r="H14174">
        <v>1354.52</v>
      </c>
      <c r="I14174">
        <v>1.35</v>
      </c>
      <c r="J14174">
        <v>18.059999999999999</v>
      </c>
      <c r="K14174">
        <v>18.059999999999999</v>
      </c>
    </row>
    <row r="14175" spans="1:11" x14ac:dyDescent="0.25">
      <c r="A14175" s="1">
        <v>44531</v>
      </c>
      <c r="B14175" t="s">
        <v>138</v>
      </c>
      <c r="C14175">
        <v>1384.82</v>
      </c>
      <c r="D14175">
        <v>879.81</v>
      </c>
      <c r="E14175">
        <v>505.01</v>
      </c>
      <c r="F14175">
        <v>920.21</v>
      </c>
      <c r="G14175">
        <v>796.83</v>
      </c>
      <c r="H14175">
        <v>1330.1</v>
      </c>
      <c r="I14175">
        <v>0.66</v>
      </c>
      <c r="J14175">
        <v>14.3</v>
      </c>
      <c r="K14175">
        <v>14.3</v>
      </c>
    </row>
    <row r="14176" spans="1:11" x14ac:dyDescent="0.25">
      <c r="A14176" s="1">
        <v>44531</v>
      </c>
      <c r="B14176" t="s">
        <v>139</v>
      </c>
      <c r="C14176">
        <v>1395.35</v>
      </c>
      <c r="D14176">
        <v>882.05</v>
      </c>
      <c r="E14176">
        <v>513.29999999999995</v>
      </c>
      <c r="F14176">
        <v>806.01</v>
      </c>
      <c r="G14176">
        <v>710.22</v>
      </c>
      <c r="H14176">
        <v>1162.3900000000001</v>
      </c>
      <c r="I14176">
        <v>0.32</v>
      </c>
      <c r="J14176">
        <v>18</v>
      </c>
      <c r="K14176">
        <v>18</v>
      </c>
    </row>
    <row r="14177" spans="1:11" x14ac:dyDescent="0.25">
      <c r="A14177" s="1">
        <v>44531</v>
      </c>
      <c r="B14177" t="s">
        <v>140</v>
      </c>
      <c r="C14177">
        <v>1319.17</v>
      </c>
      <c r="D14177">
        <v>827.82</v>
      </c>
      <c r="E14177">
        <v>491.35</v>
      </c>
      <c r="F14177">
        <v>664.91</v>
      </c>
      <c r="G14177">
        <v>584.54</v>
      </c>
      <c r="H14177">
        <v>914.25</v>
      </c>
      <c r="I14177">
        <v>0.38</v>
      </c>
      <c r="J14177">
        <v>16.78</v>
      </c>
      <c r="K14177">
        <v>16.78</v>
      </c>
    </row>
    <row r="14178" spans="1:11" x14ac:dyDescent="0.25">
      <c r="A14178" s="1">
        <v>44531</v>
      </c>
      <c r="B14178" t="s">
        <v>141</v>
      </c>
      <c r="C14178">
        <v>1434.64</v>
      </c>
      <c r="D14178">
        <v>878.38</v>
      </c>
      <c r="E14178">
        <v>556.26</v>
      </c>
      <c r="F14178">
        <v>793.24</v>
      </c>
      <c r="G14178">
        <v>698.46</v>
      </c>
      <c r="H14178">
        <v>1086.19</v>
      </c>
      <c r="I14178">
        <v>0.46</v>
      </c>
      <c r="J14178">
        <v>16.64</v>
      </c>
      <c r="K14178">
        <v>16.64</v>
      </c>
    </row>
    <row r="14179" spans="1:11" x14ac:dyDescent="0.25">
      <c r="A14179" s="1">
        <v>44531</v>
      </c>
      <c r="B14179" t="s">
        <v>142</v>
      </c>
      <c r="C14179">
        <v>1382.32</v>
      </c>
      <c r="D14179">
        <v>858.04</v>
      </c>
      <c r="E14179">
        <v>524.28</v>
      </c>
      <c r="F14179">
        <v>739.08</v>
      </c>
      <c r="G14179">
        <v>639.57000000000005</v>
      </c>
      <c r="H14179">
        <v>1047.1600000000001</v>
      </c>
      <c r="I14179">
        <v>0.54</v>
      </c>
      <c r="J14179">
        <v>18.809999999999999</v>
      </c>
      <c r="K14179">
        <v>18.809999999999999</v>
      </c>
    </row>
    <row r="14180" spans="1:11" x14ac:dyDescent="0.25">
      <c r="A14180" s="1">
        <v>44531</v>
      </c>
      <c r="B14180" t="s">
        <v>143</v>
      </c>
      <c r="C14180">
        <v>1359.69</v>
      </c>
      <c r="D14180">
        <v>876.71</v>
      </c>
      <c r="E14180">
        <v>482.98</v>
      </c>
      <c r="F14180">
        <v>679.26</v>
      </c>
      <c r="G14180">
        <v>649.05999999999995</v>
      </c>
      <c r="H14180">
        <v>771</v>
      </c>
      <c r="I14180">
        <v>0.66</v>
      </c>
      <c r="J14180">
        <v>17.649999999999999</v>
      </c>
      <c r="K14180">
        <v>17.649999999999999</v>
      </c>
    </row>
    <row r="14181" spans="1:11" x14ac:dyDescent="0.25">
      <c r="A14181" s="1">
        <v>44531</v>
      </c>
      <c r="B14181" t="s">
        <v>144</v>
      </c>
      <c r="C14181">
        <v>1348.77</v>
      </c>
      <c r="D14181">
        <v>882.55</v>
      </c>
      <c r="E14181">
        <v>466.22</v>
      </c>
      <c r="F14181">
        <v>716.6</v>
      </c>
      <c r="G14181">
        <v>659.06</v>
      </c>
      <c r="H14181">
        <v>938.02</v>
      </c>
      <c r="I14181">
        <v>0.56000000000000005</v>
      </c>
      <c r="J14181">
        <v>20.37</v>
      </c>
      <c r="K14181">
        <v>20.37</v>
      </c>
    </row>
    <row r="14182" spans="1:11" x14ac:dyDescent="0.25">
      <c r="A14182" s="1">
        <v>44531</v>
      </c>
      <c r="B14182" t="s">
        <v>145</v>
      </c>
      <c r="C14182">
        <v>1485.45</v>
      </c>
      <c r="D14182">
        <v>928.11</v>
      </c>
      <c r="E14182">
        <v>557.34</v>
      </c>
      <c r="F14182">
        <v>786.23</v>
      </c>
      <c r="G14182">
        <v>749.8</v>
      </c>
      <c r="H14182">
        <v>911.06</v>
      </c>
      <c r="I14182">
        <v>0.68</v>
      </c>
      <c r="J14182">
        <v>18.829999999999998</v>
      </c>
      <c r="K14182">
        <v>18.829999999999998</v>
      </c>
    </row>
    <row r="14183" spans="1:11" x14ac:dyDescent="0.25">
      <c r="A14183" s="1">
        <v>44531</v>
      </c>
      <c r="B14183" t="s">
        <v>146</v>
      </c>
      <c r="C14183">
        <v>1465.74</v>
      </c>
      <c r="D14183">
        <v>921.81</v>
      </c>
      <c r="E14183">
        <v>543.92999999999995</v>
      </c>
      <c r="F14183">
        <v>806.66</v>
      </c>
      <c r="G14183">
        <v>774.06</v>
      </c>
      <c r="H14183">
        <v>936.04</v>
      </c>
      <c r="I14183">
        <v>0.05</v>
      </c>
      <c r="J14183">
        <v>20.29</v>
      </c>
      <c r="K14183">
        <v>20.29</v>
      </c>
    </row>
    <row r="14184" spans="1:11" x14ac:dyDescent="0.25">
      <c r="A14184" s="1">
        <v>44531</v>
      </c>
      <c r="B14184" t="s">
        <v>2</v>
      </c>
      <c r="C14184">
        <v>1407.29</v>
      </c>
      <c r="D14184">
        <v>856.57</v>
      </c>
      <c r="E14184">
        <v>550.72</v>
      </c>
      <c r="F14184">
        <v>780.71</v>
      </c>
      <c r="G14184">
        <v>681.85</v>
      </c>
      <c r="H14184">
        <v>1061.9100000000001</v>
      </c>
      <c r="I14184">
        <v>1.32</v>
      </c>
      <c r="J14184">
        <v>19.89</v>
      </c>
      <c r="K14184">
        <v>19.89</v>
      </c>
    </row>
    <row r="14185" spans="1:11" x14ac:dyDescent="0.25">
      <c r="A14185" s="1">
        <v>44531</v>
      </c>
      <c r="B14185" t="s">
        <v>147</v>
      </c>
      <c r="C14185">
        <v>1675.02</v>
      </c>
      <c r="D14185">
        <v>936.23</v>
      </c>
      <c r="E14185">
        <v>738.79</v>
      </c>
      <c r="F14185">
        <v>763.48</v>
      </c>
      <c r="G14185">
        <v>659.95</v>
      </c>
      <c r="H14185">
        <v>1010.14</v>
      </c>
      <c r="I14185">
        <v>0.42</v>
      </c>
      <c r="J14185">
        <v>19.420000000000002</v>
      </c>
      <c r="K14185">
        <v>19.420000000000002</v>
      </c>
    </row>
    <row r="14186" spans="1:11" x14ac:dyDescent="0.25">
      <c r="A14186" s="1">
        <v>44531</v>
      </c>
      <c r="B14186" t="s">
        <v>148</v>
      </c>
      <c r="C14186">
        <v>1608.42</v>
      </c>
      <c r="D14186">
        <v>912.74</v>
      </c>
      <c r="E14186">
        <v>695.68</v>
      </c>
      <c r="F14186">
        <v>726.48</v>
      </c>
      <c r="G14186">
        <v>671.55</v>
      </c>
      <c r="H14186">
        <v>880.52</v>
      </c>
      <c r="I14186">
        <v>0.36</v>
      </c>
      <c r="J14186">
        <v>18.32</v>
      </c>
      <c r="K14186">
        <v>18.32</v>
      </c>
    </row>
    <row r="14187" spans="1:11" x14ac:dyDescent="0.25">
      <c r="A14187" s="1">
        <v>44531</v>
      </c>
      <c r="B14187" t="s">
        <v>149</v>
      </c>
      <c r="C14187">
        <v>1573.04</v>
      </c>
      <c r="D14187">
        <v>887.56</v>
      </c>
      <c r="E14187">
        <v>685.48</v>
      </c>
      <c r="F14187">
        <v>752.29</v>
      </c>
      <c r="G14187">
        <v>694.35</v>
      </c>
      <c r="H14187">
        <v>913.43</v>
      </c>
      <c r="I14187">
        <v>0.64</v>
      </c>
      <c r="J14187">
        <v>20.88</v>
      </c>
      <c r="K14187">
        <v>20.88</v>
      </c>
    </row>
    <row r="14188" spans="1:11" x14ac:dyDescent="0.25">
      <c r="A14188" s="1">
        <v>44531</v>
      </c>
      <c r="B14188" t="s">
        <v>150</v>
      </c>
      <c r="C14188">
        <v>1711.86</v>
      </c>
      <c r="D14188">
        <v>921</v>
      </c>
      <c r="E14188">
        <v>790.86</v>
      </c>
      <c r="F14188">
        <v>927.06</v>
      </c>
      <c r="G14188">
        <v>764.55</v>
      </c>
      <c r="H14188">
        <v>1315.75</v>
      </c>
      <c r="I14188">
        <v>0.12</v>
      </c>
      <c r="J14188">
        <v>18.91</v>
      </c>
      <c r="K14188">
        <v>18.91</v>
      </c>
    </row>
    <row r="14189" spans="1:11" x14ac:dyDescent="0.25">
      <c r="A14189" s="1">
        <v>44531</v>
      </c>
      <c r="B14189" t="s">
        <v>151</v>
      </c>
      <c r="C14189">
        <v>1518.71</v>
      </c>
      <c r="D14189">
        <v>938.87</v>
      </c>
      <c r="E14189">
        <v>579.84</v>
      </c>
      <c r="F14189">
        <v>689.34</v>
      </c>
      <c r="G14189">
        <v>606.39</v>
      </c>
      <c r="H14189">
        <v>938.86</v>
      </c>
      <c r="I14189">
        <v>0.8</v>
      </c>
      <c r="J14189">
        <v>17.579999999999998</v>
      </c>
      <c r="K14189">
        <v>17.579999999999998</v>
      </c>
    </row>
    <row r="14190" spans="1:11" x14ac:dyDescent="0.25">
      <c r="A14190" s="1">
        <v>44531</v>
      </c>
      <c r="B14190" t="s">
        <v>152</v>
      </c>
      <c r="C14190">
        <v>1490.96</v>
      </c>
      <c r="D14190">
        <v>919.65</v>
      </c>
      <c r="E14190">
        <v>571.30999999999995</v>
      </c>
      <c r="F14190">
        <v>701.25</v>
      </c>
      <c r="G14190">
        <v>636.55999999999995</v>
      </c>
      <c r="H14190">
        <v>879.18</v>
      </c>
      <c r="I14190">
        <v>0.69</v>
      </c>
      <c r="J14190">
        <v>24.47</v>
      </c>
      <c r="K14190">
        <v>24.47</v>
      </c>
    </row>
    <row r="14191" spans="1:11" x14ac:dyDescent="0.25">
      <c r="A14191" s="1">
        <v>44531</v>
      </c>
      <c r="B14191" t="s">
        <v>153</v>
      </c>
      <c r="C14191">
        <v>1468.89</v>
      </c>
      <c r="D14191">
        <v>908.81</v>
      </c>
      <c r="E14191">
        <v>560.08000000000004</v>
      </c>
      <c r="F14191">
        <v>838.02</v>
      </c>
      <c r="G14191">
        <v>794.81</v>
      </c>
      <c r="H14191">
        <v>960.03</v>
      </c>
      <c r="I14191">
        <v>0.38</v>
      </c>
      <c r="J14191">
        <v>19.739999999999998</v>
      </c>
      <c r="K14191">
        <v>19.739999999999998</v>
      </c>
    </row>
    <row r="14192" spans="1:11" x14ac:dyDescent="0.25">
      <c r="A14192" s="1">
        <v>44531</v>
      </c>
      <c r="B14192" t="s">
        <v>154</v>
      </c>
      <c r="C14192">
        <v>1485.01</v>
      </c>
      <c r="D14192">
        <v>905.44</v>
      </c>
      <c r="E14192">
        <v>579.57000000000005</v>
      </c>
      <c r="F14192">
        <v>784.48</v>
      </c>
      <c r="G14192">
        <v>700.5</v>
      </c>
      <c r="H14192">
        <v>1052.83</v>
      </c>
      <c r="I14192">
        <v>0.59</v>
      </c>
      <c r="J14192">
        <v>16.09</v>
      </c>
      <c r="K14192">
        <v>16.09</v>
      </c>
    </row>
    <row r="14193" spans="1:11" x14ac:dyDescent="0.25">
      <c r="A14193" s="1">
        <v>44531</v>
      </c>
      <c r="B14193" t="s">
        <v>155</v>
      </c>
      <c r="C14193">
        <v>1583.41</v>
      </c>
      <c r="D14193">
        <v>985.67</v>
      </c>
      <c r="E14193">
        <v>597.74</v>
      </c>
      <c r="F14193">
        <v>699.27</v>
      </c>
      <c r="G14193">
        <v>653.54</v>
      </c>
      <c r="H14193">
        <v>839.43</v>
      </c>
      <c r="I14193">
        <v>0.87</v>
      </c>
      <c r="J14193">
        <v>19.579999999999998</v>
      </c>
      <c r="K14193">
        <v>19.579999999999998</v>
      </c>
    </row>
    <row r="14194" spans="1:11" x14ac:dyDescent="0.25">
      <c r="A14194" s="1">
        <v>44562</v>
      </c>
      <c r="B14194" t="s">
        <v>1</v>
      </c>
      <c r="C14194">
        <v>1525.48</v>
      </c>
      <c r="D14194">
        <v>915.79</v>
      </c>
      <c r="E14194">
        <v>609.69000000000005</v>
      </c>
      <c r="F14194">
        <v>763.46</v>
      </c>
      <c r="G14194">
        <v>693.71</v>
      </c>
      <c r="H14194">
        <v>962.09</v>
      </c>
      <c r="I14194">
        <v>0.72</v>
      </c>
      <c r="J14194">
        <v>0.72</v>
      </c>
      <c r="K14194">
        <v>17.170000000000002</v>
      </c>
    </row>
    <row r="14195" spans="1:11" x14ac:dyDescent="0.25">
      <c r="A14195" s="1">
        <v>44562</v>
      </c>
      <c r="B14195" t="s">
        <v>126</v>
      </c>
      <c r="C14195">
        <v>1525.1</v>
      </c>
      <c r="D14195">
        <v>950.64</v>
      </c>
      <c r="E14195">
        <v>574.46</v>
      </c>
      <c r="F14195">
        <v>759.88</v>
      </c>
      <c r="G14195">
        <v>702.66</v>
      </c>
      <c r="H14195">
        <v>925.85</v>
      </c>
      <c r="I14195">
        <v>1.24</v>
      </c>
      <c r="J14195">
        <v>1.24</v>
      </c>
      <c r="K14195">
        <v>16.760000000000002</v>
      </c>
    </row>
    <row r="14196" spans="1:11" x14ac:dyDescent="0.25">
      <c r="A14196" s="1">
        <v>44562</v>
      </c>
      <c r="B14196" t="s">
        <v>127</v>
      </c>
      <c r="C14196">
        <v>1433.2</v>
      </c>
      <c r="D14196">
        <v>890.86</v>
      </c>
      <c r="E14196">
        <v>542.34</v>
      </c>
      <c r="F14196">
        <v>774.11</v>
      </c>
      <c r="G14196">
        <v>687.45</v>
      </c>
      <c r="H14196">
        <v>1048.8900000000001</v>
      </c>
      <c r="I14196">
        <v>1.05</v>
      </c>
      <c r="J14196">
        <v>1.05</v>
      </c>
      <c r="K14196">
        <v>16.61</v>
      </c>
    </row>
    <row r="14197" spans="1:11" x14ac:dyDescent="0.25">
      <c r="A14197" s="1">
        <v>44562</v>
      </c>
      <c r="B14197" t="s">
        <v>113</v>
      </c>
      <c r="C14197">
        <v>1579.8</v>
      </c>
      <c r="D14197">
        <v>924.8</v>
      </c>
      <c r="E14197">
        <v>655</v>
      </c>
      <c r="F14197">
        <v>756.41</v>
      </c>
      <c r="G14197">
        <v>701.85</v>
      </c>
      <c r="H14197">
        <v>914.36</v>
      </c>
      <c r="I14197">
        <v>0.48</v>
      </c>
      <c r="J14197">
        <v>0.48</v>
      </c>
      <c r="K14197">
        <v>17.27</v>
      </c>
    </row>
    <row r="14198" spans="1:11" x14ac:dyDescent="0.25">
      <c r="A14198" s="1">
        <v>44562</v>
      </c>
      <c r="B14198" t="s">
        <v>128</v>
      </c>
      <c r="C14198">
        <v>1599.93</v>
      </c>
      <c r="D14198">
        <v>911.41</v>
      </c>
      <c r="E14198">
        <v>688.52</v>
      </c>
      <c r="F14198">
        <v>765.11</v>
      </c>
      <c r="G14198">
        <v>676.54</v>
      </c>
      <c r="H14198">
        <v>1007.12</v>
      </c>
      <c r="I14198">
        <v>0.32</v>
      </c>
      <c r="J14198">
        <v>0.32</v>
      </c>
      <c r="K14198">
        <v>17.649999999999999</v>
      </c>
    </row>
    <row r="14199" spans="1:11" x14ac:dyDescent="0.25">
      <c r="A14199" s="1">
        <v>44562</v>
      </c>
      <c r="B14199" t="s">
        <v>129</v>
      </c>
      <c r="C14199">
        <v>1515.22</v>
      </c>
      <c r="D14199">
        <v>935.63</v>
      </c>
      <c r="E14199">
        <v>579.59</v>
      </c>
      <c r="F14199">
        <v>773.49</v>
      </c>
      <c r="G14199">
        <v>712.98</v>
      </c>
      <c r="H14199">
        <v>956.89</v>
      </c>
      <c r="I14199">
        <v>0.79</v>
      </c>
      <c r="J14199">
        <v>0.79</v>
      </c>
      <c r="K14199">
        <v>18.3</v>
      </c>
    </row>
    <row r="14200" spans="1:11" x14ac:dyDescent="0.25">
      <c r="A14200" s="1">
        <v>44562</v>
      </c>
      <c r="B14200" t="s">
        <v>130</v>
      </c>
      <c r="C14200">
        <v>1514.02</v>
      </c>
      <c r="D14200">
        <v>922.99</v>
      </c>
      <c r="E14200">
        <v>591.03</v>
      </c>
      <c r="F14200">
        <v>844.3</v>
      </c>
      <c r="G14200">
        <v>702.63</v>
      </c>
      <c r="H14200">
        <v>1350.52</v>
      </c>
      <c r="I14200">
        <v>1.06</v>
      </c>
      <c r="J14200">
        <v>1.06</v>
      </c>
      <c r="K14200">
        <v>13.34</v>
      </c>
    </row>
    <row r="14201" spans="1:11" x14ac:dyDescent="0.25">
      <c r="A14201" s="1">
        <v>44562</v>
      </c>
      <c r="B14201" t="s">
        <v>131</v>
      </c>
      <c r="C14201">
        <v>1629.39</v>
      </c>
      <c r="D14201">
        <v>1022.6</v>
      </c>
      <c r="E14201">
        <v>606.79</v>
      </c>
      <c r="F14201">
        <v>864.82</v>
      </c>
      <c r="G14201">
        <v>743</v>
      </c>
      <c r="H14201">
        <v>1249.5999999999999</v>
      </c>
      <c r="I14201">
        <v>0.99</v>
      </c>
      <c r="J14201">
        <v>0.99</v>
      </c>
      <c r="K14201">
        <v>15.26</v>
      </c>
    </row>
    <row r="14202" spans="1:11" x14ac:dyDescent="0.25">
      <c r="A14202" s="1">
        <v>44562</v>
      </c>
      <c r="B14202" t="s">
        <v>132</v>
      </c>
      <c r="C14202">
        <v>1475.32</v>
      </c>
      <c r="D14202">
        <v>917.65</v>
      </c>
      <c r="E14202">
        <v>557.66999999999996</v>
      </c>
      <c r="F14202">
        <v>722.28</v>
      </c>
      <c r="G14202">
        <v>677.56</v>
      </c>
      <c r="H14202">
        <v>841.07</v>
      </c>
      <c r="I14202">
        <v>1.22</v>
      </c>
      <c r="J14202">
        <v>1.22</v>
      </c>
      <c r="K14202">
        <v>15.25</v>
      </c>
    </row>
    <row r="14203" spans="1:11" x14ac:dyDescent="0.25">
      <c r="A14203" s="1">
        <v>44562</v>
      </c>
      <c r="B14203" t="s">
        <v>133</v>
      </c>
      <c r="C14203">
        <v>1580.41</v>
      </c>
      <c r="D14203">
        <v>929.95</v>
      </c>
      <c r="E14203">
        <v>650.46</v>
      </c>
      <c r="F14203">
        <v>656.4</v>
      </c>
      <c r="G14203">
        <v>612</v>
      </c>
      <c r="H14203">
        <v>794.8</v>
      </c>
      <c r="I14203">
        <v>0.44</v>
      </c>
      <c r="J14203">
        <v>0.44</v>
      </c>
      <c r="K14203">
        <v>16.25</v>
      </c>
    </row>
    <row r="14204" spans="1:11" x14ac:dyDescent="0.25">
      <c r="A14204" s="1">
        <v>44562</v>
      </c>
      <c r="B14204" t="s">
        <v>134</v>
      </c>
      <c r="C14204">
        <v>1535.76</v>
      </c>
      <c r="D14204">
        <v>964.8</v>
      </c>
      <c r="E14204">
        <v>570.96</v>
      </c>
      <c r="F14204">
        <v>736.33</v>
      </c>
      <c r="G14204">
        <v>718.01</v>
      </c>
      <c r="H14204">
        <v>794.33</v>
      </c>
      <c r="I14204">
        <v>1</v>
      </c>
      <c r="J14204">
        <v>1</v>
      </c>
      <c r="K14204">
        <v>18.64</v>
      </c>
    </row>
    <row r="14205" spans="1:11" x14ac:dyDescent="0.25">
      <c r="A14205" s="1">
        <v>44562</v>
      </c>
      <c r="B14205" t="s">
        <v>135</v>
      </c>
      <c r="C14205">
        <v>1437.4</v>
      </c>
      <c r="D14205">
        <v>882.4</v>
      </c>
      <c r="E14205">
        <v>555</v>
      </c>
      <c r="F14205">
        <v>698.1</v>
      </c>
      <c r="G14205">
        <v>607.48</v>
      </c>
      <c r="H14205">
        <v>961.25</v>
      </c>
      <c r="I14205">
        <v>0.69</v>
      </c>
      <c r="J14205">
        <v>0.69</v>
      </c>
      <c r="K14205">
        <v>12.47</v>
      </c>
    </row>
    <row r="14206" spans="1:11" x14ac:dyDescent="0.25">
      <c r="A14206" s="1">
        <v>44562</v>
      </c>
      <c r="B14206" t="s">
        <v>136</v>
      </c>
      <c r="C14206">
        <v>1586.89</v>
      </c>
      <c r="D14206">
        <v>1010.01</v>
      </c>
      <c r="E14206">
        <v>576.88</v>
      </c>
      <c r="F14206">
        <v>834.36</v>
      </c>
      <c r="G14206">
        <v>790.39</v>
      </c>
      <c r="H14206">
        <v>1036.44</v>
      </c>
      <c r="I14206">
        <v>4.1399999999999997</v>
      </c>
      <c r="J14206">
        <v>4.1399999999999997</v>
      </c>
      <c r="K14206">
        <v>19.760000000000002</v>
      </c>
    </row>
    <row r="14207" spans="1:11" x14ac:dyDescent="0.25">
      <c r="A14207" s="1">
        <v>44562</v>
      </c>
      <c r="B14207" t="s">
        <v>137</v>
      </c>
      <c r="C14207">
        <v>1443.88</v>
      </c>
      <c r="D14207">
        <v>897.12</v>
      </c>
      <c r="E14207">
        <v>546.76</v>
      </c>
      <c r="F14207">
        <v>760.67</v>
      </c>
      <c r="G14207">
        <v>617.29</v>
      </c>
      <c r="H14207">
        <v>1353.84</v>
      </c>
      <c r="I14207">
        <v>0.67</v>
      </c>
      <c r="J14207">
        <v>0.67</v>
      </c>
      <c r="K14207">
        <v>15.42</v>
      </c>
    </row>
    <row r="14208" spans="1:11" x14ac:dyDescent="0.25">
      <c r="A14208" s="1">
        <v>44562</v>
      </c>
      <c r="B14208" t="s">
        <v>138</v>
      </c>
      <c r="C14208">
        <v>1431.1</v>
      </c>
      <c r="D14208">
        <v>845.6</v>
      </c>
      <c r="E14208">
        <v>585.5</v>
      </c>
      <c r="F14208">
        <v>950.95</v>
      </c>
      <c r="G14208">
        <v>765.83</v>
      </c>
      <c r="H14208">
        <v>1542.12</v>
      </c>
      <c r="I14208">
        <v>3.34</v>
      </c>
      <c r="J14208">
        <v>3.34</v>
      </c>
      <c r="K14208">
        <v>13.21</v>
      </c>
    </row>
    <row r="14209" spans="1:11" x14ac:dyDescent="0.25">
      <c r="A14209" s="1">
        <v>44562</v>
      </c>
      <c r="B14209" t="s">
        <v>139</v>
      </c>
      <c r="C14209">
        <v>1417.43</v>
      </c>
      <c r="D14209">
        <v>893.32</v>
      </c>
      <c r="E14209">
        <v>524.11</v>
      </c>
      <c r="F14209">
        <v>818.75</v>
      </c>
      <c r="G14209">
        <v>719.31</v>
      </c>
      <c r="H14209">
        <v>1186.9100000000001</v>
      </c>
      <c r="I14209">
        <v>1.58</v>
      </c>
      <c r="J14209">
        <v>1.58</v>
      </c>
      <c r="K14209">
        <v>17.579999999999998</v>
      </c>
    </row>
    <row r="14210" spans="1:11" x14ac:dyDescent="0.25">
      <c r="A14210" s="1">
        <v>44562</v>
      </c>
      <c r="B14210" t="s">
        <v>140</v>
      </c>
      <c r="C14210">
        <v>1337.76</v>
      </c>
      <c r="D14210">
        <v>831.25</v>
      </c>
      <c r="E14210">
        <v>506.51</v>
      </c>
      <c r="F14210">
        <v>674.28</v>
      </c>
      <c r="G14210">
        <v>586.94000000000005</v>
      </c>
      <c r="H14210">
        <v>942.4</v>
      </c>
      <c r="I14210">
        <v>1.41</v>
      </c>
      <c r="J14210">
        <v>1.41</v>
      </c>
      <c r="K14210">
        <v>15.38</v>
      </c>
    </row>
    <row r="14211" spans="1:11" x14ac:dyDescent="0.25">
      <c r="A14211" s="1">
        <v>44562</v>
      </c>
      <c r="B14211" t="s">
        <v>141</v>
      </c>
      <c r="C14211">
        <v>1446.06</v>
      </c>
      <c r="D14211">
        <v>887.77</v>
      </c>
      <c r="E14211">
        <v>558.29</v>
      </c>
      <c r="F14211">
        <v>799.58</v>
      </c>
      <c r="G14211">
        <v>705.94</v>
      </c>
      <c r="H14211">
        <v>1090.0999999999999</v>
      </c>
      <c r="I14211">
        <v>0.8</v>
      </c>
      <c r="J14211">
        <v>0.8</v>
      </c>
      <c r="K14211">
        <v>15.4</v>
      </c>
    </row>
    <row r="14212" spans="1:11" x14ac:dyDescent="0.25">
      <c r="A14212" s="1">
        <v>44562</v>
      </c>
      <c r="B14212" t="s">
        <v>142</v>
      </c>
      <c r="C14212">
        <v>1385.31</v>
      </c>
      <c r="D14212">
        <v>861.03</v>
      </c>
      <c r="E14212">
        <v>524.28</v>
      </c>
      <c r="F14212">
        <v>740.71</v>
      </c>
      <c r="G14212">
        <v>641.80999999999995</v>
      </c>
      <c r="H14212">
        <v>1047.1600000000001</v>
      </c>
      <c r="I14212">
        <v>0.22</v>
      </c>
      <c r="J14212">
        <v>0.22</v>
      </c>
      <c r="K14212">
        <v>17.440000000000001</v>
      </c>
    </row>
    <row r="14213" spans="1:11" x14ac:dyDescent="0.25">
      <c r="A14213" s="1">
        <v>44562</v>
      </c>
      <c r="B14213" t="s">
        <v>143</v>
      </c>
      <c r="C14213">
        <v>1418.11</v>
      </c>
      <c r="D14213">
        <v>887.55</v>
      </c>
      <c r="E14213">
        <v>530.55999999999995</v>
      </c>
      <c r="F14213">
        <v>708.47</v>
      </c>
      <c r="G14213">
        <v>657.11</v>
      </c>
      <c r="H14213">
        <v>846.95</v>
      </c>
      <c r="I14213">
        <v>4.3</v>
      </c>
      <c r="J14213">
        <v>4.3</v>
      </c>
      <c r="K14213">
        <v>18.899999999999999</v>
      </c>
    </row>
    <row r="14214" spans="1:11" x14ac:dyDescent="0.25">
      <c r="A14214" s="1">
        <v>44562</v>
      </c>
      <c r="B14214" t="s">
        <v>144</v>
      </c>
      <c r="C14214">
        <v>1353.33</v>
      </c>
      <c r="D14214">
        <v>873.72</v>
      </c>
      <c r="E14214">
        <v>479.61</v>
      </c>
      <c r="F14214">
        <v>719.03</v>
      </c>
      <c r="G14214">
        <v>652.47</v>
      </c>
      <c r="H14214">
        <v>964.94</v>
      </c>
      <c r="I14214">
        <v>0.34</v>
      </c>
      <c r="J14214">
        <v>0.34</v>
      </c>
      <c r="K14214">
        <v>16.920000000000002</v>
      </c>
    </row>
    <row r="14215" spans="1:11" x14ac:dyDescent="0.25">
      <c r="A14215" s="1">
        <v>44562</v>
      </c>
      <c r="B14215" t="s">
        <v>145</v>
      </c>
      <c r="C14215">
        <v>1493.44</v>
      </c>
      <c r="D14215">
        <v>927.75</v>
      </c>
      <c r="E14215">
        <v>565.69000000000005</v>
      </c>
      <c r="F14215">
        <v>790.48</v>
      </c>
      <c r="G14215">
        <v>749.5</v>
      </c>
      <c r="H14215">
        <v>924.72</v>
      </c>
      <c r="I14215">
        <v>0.54</v>
      </c>
      <c r="J14215">
        <v>0.54</v>
      </c>
      <c r="K14215">
        <v>16.88</v>
      </c>
    </row>
    <row r="14216" spans="1:11" x14ac:dyDescent="0.25">
      <c r="A14216" s="1">
        <v>44562</v>
      </c>
      <c r="B14216" t="s">
        <v>146</v>
      </c>
      <c r="C14216">
        <v>1472.82</v>
      </c>
      <c r="D14216">
        <v>927.39</v>
      </c>
      <c r="E14216">
        <v>545.42999999999995</v>
      </c>
      <c r="F14216">
        <v>810.54</v>
      </c>
      <c r="G14216">
        <v>778.78</v>
      </c>
      <c r="H14216">
        <v>938.57</v>
      </c>
      <c r="I14216">
        <v>0.48</v>
      </c>
      <c r="J14216">
        <v>0.48</v>
      </c>
      <c r="K14216">
        <v>16.21</v>
      </c>
    </row>
    <row r="14217" spans="1:11" x14ac:dyDescent="0.25">
      <c r="A14217" s="1">
        <v>44562</v>
      </c>
      <c r="B14217" t="s">
        <v>2</v>
      </c>
      <c r="C14217">
        <v>1422.25</v>
      </c>
      <c r="D14217">
        <v>869.97</v>
      </c>
      <c r="E14217">
        <v>552.28</v>
      </c>
      <c r="F14217">
        <v>788.98</v>
      </c>
      <c r="G14217">
        <v>692.49</v>
      </c>
      <c r="H14217">
        <v>1064.8800000000001</v>
      </c>
      <c r="I14217">
        <v>1.06</v>
      </c>
      <c r="J14217">
        <v>1.06</v>
      </c>
      <c r="K14217">
        <v>19.489999999999998</v>
      </c>
    </row>
    <row r="14218" spans="1:11" x14ac:dyDescent="0.25">
      <c r="A14218" s="1">
        <v>44562</v>
      </c>
      <c r="B14218" t="s">
        <v>147</v>
      </c>
      <c r="C14218">
        <v>1683.89</v>
      </c>
      <c r="D14218">
        <v>945.29</v>
      </c>
      <c r="E14218">
        <v>738.6</v>
      </c>
      <c r="F14218">
        <v>767.53</v>
      </c>
      <c r="G14218">
        <v>666.35</v>
      </c>
      <c r="H14218">
        <v>1009.83</v>
      </c>
      <c r="I14218">
        <v>0.53</v>
      </c>
      <c r="J14218">
        <v>0.53</v>
      </c>
      <c r="K14218">
        <v>19.48</v>
      </c>
    </row>
    <row r="14219" spans="1:11" x14ac:dyDescent="0.25">
      <c r="A14219" s="1">
        <v>44562</v>
      </c>
      <c r="B14219" t="s">
        <v>148</v>
      </c>
      <c r="C14219">
        <v>1615.19</v>
      </c>
      <c r="D14219">
        <v>919.51</v>
      </c>
      <c r="E14219">
        <v>695.68</v>
      </c>
      <c r="F14219">
        <v>729.53</v>
      </c>
      <c r="G14219">
        <v>676.52</v>
      </c>
      <c r="H14219">
        <v>880.52</v>
      </c>
      <c r="I14219">
        <v>0.42</v>
      </c>
      <c r="J14219">
        <v>0.42</v>
      </c>
      <c r="K14219">
        <v>16.829999999999998</v>
      </c>
    </row>
    <row r="14220" spans="1:11" x14ac:dyDescent="0.25">
      <c r="A14220" s="1">
        <v>44562</v>
      </c>
      <c r="B14220" t="s">
        <v>149</v>
      </c>
      <c r="C14220">
        <v>1576.24</v>
      </c>
      <c r="D14220">
        <v>890.61</v>
      </c>
      <c r="E14220">
        <v>685.63</v>
      </c>
      <c r="F14220">
        <v>753.79</v>
      </c>
      <c r="G14220">
        <v>696.71</v>
      </c>
      <c r="H14220">
        <v>913.61</v>
      </c>
      <c r="I14220">
        <v>0.2</v>
      </c>
      <c r="J14220">
        <v>0.2</v>
      </c>
      <c r="K14220">
        <v>17.82</v>
      </c>
    </row>
    <row r="14221" spans="1:11" x14ac:dyDescent="0.25">
      <c r="A14221" s="1">
        <v>44562</v>
      </c>
      <c r="B14221" t="s">
        <v>150</v>
      </c>
      <c r="C14221">
        <v>1719.18</v>
      </c>
      <c r="D14221">
        <v>924.9</v>
      </c>
      <c r="E14221">
        <v>794.28</v>
      </c>
      <c r="F14221">
        <v>931.04</v>
      </c>
      <c r="G14221">
        <v>767.76</v>
      </c>
      <c r="H14221">
        <v>1321.41</v>
      </c>
      <c r="I14221">
        <v>0.43</v>
      </c>
      <c r="J14221">
        <v>0.43</v>
      </c>
      <c r="K14221">
        <v>18.79</v>
      </c>
    </row>
    <row r="14222" spans="1:11" x14ac:dyDescent="0.25">
      <c r="A14222" s="1">
        <v>44562</v>
      </c>
      <c r="B14222" t="s">
        <v>151</v>
      </c>
      <c r="C14222">
        <v>1524.77</v>
      </c>
      <c r="D14222">
        <v>933.33</v>
      </c>
      <c r="E14222">
        <v>591.44000000000005</v>
      </c>
      <c r="F14222">
        <v>692.1</v>
      </c>
      <c r="G14222">
        <v>602.80999999999995</v>
      </c>
      <c r="H14222">
        <v>957.64</v>
      </c>
      <c r="I14222">
        <v>0.4</v>
      </c>
      <c r="J14222">
        <v>0.4</v>
      </c>
      <c r="K14222">
        <v>16.18</v>
      </c>
    </row>
    <row r="14223" spans="1:11" x14ac:dyDescent="0.25">
      <c r="A14223" s="1">
        <v>44562</v>
      </c>
      <c r="B14223" t="s">
        <v>152</v>
      </c>
      <c r="C14223">
        <v>1501.78</v>
      </c>
      <c r="D14223">
        <v>930.47</v>
      </c>
      <c r="E14223">
        <v>571.30999999999995</v>
      </c>
      <c r="F14223">
        <v>706.37</v>
      </c>
      <c r="G14223">
        <v>644.07000000000005</v>
      </c>
      <c r="H14223">
        <v>879.18</v>
      </c>
      <c r="I14223">
        <v>0.73</v>
      </c>
      <c r="J14223">
        <v>0.73</v>
      </c>
      <c r="K14223">
        <v>22.98</v>
      </c>
    </row>
    <row r="14224" spans="1:11" x14ac:dyDescent="0.25">
      <c r="A14224" s="1">
        <v>44562</v>
      </c>
      <c r="B14224" t="s">
        <v>153</v>
      </c>
      <c r="C14224">
        <v>1478.76</v>
      </c>
      <c r="D14224">
        <v>918.68</v>
      </c>
      <c r="E14224">
        <v>560.08000000000004</v>
      </c>
      <c r="F14224">
        <v>843.63</v>
      </c>
      <c r="G14224">
        <v>803.47</v>
      </c>
      <c r="H14224">
        <v>960.03</v>
      </c>
      <c r="I14224">
        <v>0.67</v>
      </c>
      <c r="J14224">
        <v>0.67</v>
      </c>
      <c r="K14224">
        <v>18.5</v>
      </c>
    </row>
    <row r="14225" spans="1:11" x14ac:dyDescent="0.25">
      <c r="A14225" s="1">
        <v>44562</v>
      </c>
      <c r="B14225" t="s">
        <v>154</v>
      </c>
      <c r="C14225">
        <v>1504.06</v>
      </c>
      <c r="D14225">
        <v>913.98</v>
      </c>
      <c r="E14225">
        <v>590.08000000000004</v>
      </c>
      <c r="F14225">
        <v>794.52</v>
      </c>
      <c r="G14225">
        <v>707.08</v>
      </c>
      <c r="H14225">
        <v>1071.8900000000001</v>
      </c>
      <c r="I14225">
        <v>1.28</v>
      </c>
      <c r="J14225">
        <v>1.28</v>
      </c>
      <c r="K14225">
        <v>15.7</v>
      </c>
    </row>
    <row r="14226" spans="1:11" x14ac:dyDescent="0.25">
      <c r="A14226" s="1">
        <v>44562</v>
      </c>
      <c r="B14226" t="s">
        <v>155</v>
      </c>
      <c r="C14226">
        <v>1588.86</v>
      </c>
      <c r="D14226">
        <v>992.14</v>
      </c>
      <c r="E14226">
        <v>596.72</v>
      </c>
      <c r="F14226">
        <v>701.65</v>
      </c>
      <c r="G14226">
        <v>657.85</v>
      </c>
      <c r="H14226">
        <v>838.01</v>
      </c>
      <c r="I14226">
        <v>0.34</v>
      </c>
      <c r="J14226">
        <v>0.34</v>
      </c>
      <c r="K14226">
        <v>18.649999999999999</v>
      </c>
    </row>
    <row r="14227" spans="1:11" x14ac:dyDescent="0.25">
      <c r="A14227" s="1">
        <v>44593</v>
      </c>
      <c r="B14227" t="s">
        <v>1</v>
      </c>
      <c r="C14227">
        <v>1533.96</v>
      </c>
      <c r="D14227">
        <v>922.86</v>
      </c>
      <c r="E14227">
        <v>611.1</v>
      </c>
      <c r="F14227">
        <v>767.74</v>
      </c>
      <c r="G14227">
        <v>699.06</v>
      </c>
      <c r="H14227">
        <v>964.3</v>
      </c>
      <c r="I14227">
        <v>0.56000000000000005</v>
      </c>
      <c r="J14227">
        <v>1.28</v>
      </c>
      <c r="K14227">
        <v>16.28</v>
      </c>
    </row>
    <row r="14228" spans="1:11" x14ac:dyDescent="0.25">
      <c r="A14228" s="1">
        <v>44593</v>
      </c>
      <c r="B14228" t="s">
        <v>126</v>
      </c>
      <c r="C14228">
        <v>1536.33</v>
      </c>
      <c r="D14228">
        <v>955.63</v>
      </c>
      <c r="E14228">
        <v>580.70000000000005</v>
      </c>
      <c r="F14228">
        <v>765.5</v>
      </c>
      <c r="G14228">
        <v>706.31</v>
      </c>
      <c r="H14228">
        <v>935.94</v>
      </c>
      <c r="I14228">
        <v>0.74</v>
      </c>
      <c r="J14228">
        <v>1.99</v>
      </c>
      <c r="K14228">
        <v>16.579999999999998</v>
      </c>
    </row>
    <row r="14229" spans="1:11" x14ac:dyDescent="0.25">
      <c r="A14229" s="1">
        <v>44593</v>
      </c>
      <c r="B14229" t="s">
        <v>127</v>
      </c>
      <c r="C14229">
        <v>1441.22</v>
      </c>
      <c r="D14229">
        <v>896.78</v>
      </c>
      <c r="E14229">
        <v>544.44000000000005</v>
      </c>
      <c r="F14229">
        <v>778.45</v>
      </c>
      <c r="G14229">
        <v>691.99</v>
      </c>
      <c r="H14229">
        <v>1052.98</v>
      </c>
      <c r="I14229">
        <v>0.56000000000000005</v>
      </c>
      <c r="J14229">
        <v>1.62</v>
      </c>
      <c r="K14229">
        <v>15.64</v>
      </c>
    </row>
    <row r="14230" spans="1:11" x14ac:dyDescent="0.25">
      <c r="A14230" s="1">
        <v>44593</v>
      </c>
      <c r="B14230" t="s">
        <v>113</v>
      </c>
      <c r="C14230">
        <v>1588.16</v>
      </c>
      <c r="D14230">
        <v>932.71</v>
      </c>
      <c r="E14230">
        <v>655.45</v>
      </c>
      <c r="F14230">
        <v>760.41</v>
      </c>
      <c r="G14230">
        <v>707.88</v>
      </c>
      <c r="H14230">
        <v>915</v>
      </c>
      <c r="I14230">
        <v>0.53</v>
      </c>
      <c r="J14230">
        <v>1.01</v>
      </c>
      <c r="K14230">
        <v>16.38</v>
      </c>
    </row>
    <row r="14231" spans="1:11" x14ac:dyDescent="0.25">
      <c r="A14231" s="1">
        <v>44593</v>
      </c>
      <c r="B14231" t="s">
        <v>128</v>
      </c>
      <c r="C14231">
        <v>1608.41</v>
      </c>
      <c r="D14231">
        <v>919.79</v>
      </c>
      <c r="E14231">
        <v>688.62</v>
      </c>
      <c r="F14231">
        <v>769.16</v>
      </c>
      <c r="G14231">
        <v>682.77</v>
      </c>
      <c r="H14231">
        <v>1007.22</v>
      </c>
      <c r="I14231">
        <v>0.53</v>
      </c>
      <c r="J14231">
        <v>0.85</v>
      </c>
      <c r="K14231">
        <v>16.41</v>
      </c>
    </row>
    <row r="14232" spans="1:11" x14ac:dyDescent="0.25">
      <c r="A14232" s="1">
        <v>44593</v>
      </c>
      <c r="B14232" t="s">
        <v>129</v>
      </c>
      <c r="C14232">
        <v>1523.16</v>
      </c>
      <c r="D14232">
        <v>943.34</v>
      </c>
      <c r="E14232">
        <v>579.82000000000005</v>
      </c>
      <c r="F14232">
        <v>777.51</v>
      </c>
      <c r="G14232">
        <v>718.82</v>
      </c>
      <c r="H14232">
        <v>957.28</v>
      </c>
      <c r="I14232">
        <v>0.52</v>
      </c>
      <c r="J14232">
        <v>1.31</v>
      </c>
      <c r="K14232">
        <v>17.399999999999999</v>
      </c>
    </row>
    <row r="14233" spans="1:11" x14ac:dyDescent="0.25">
      <c r="A14233" s="1">
        <v>44593</v>
      </c>
      <c r="B14233" t="s">
        <v>130</v>
      </c>
      <c r="C14233">
        <v>1523.02</v>
      </c>
      <c r="D14233">
        <v>921.49</v>
      </c>
      <c r="E14233">
        <v>601.53</v>
      </c>
      <c r="F14233">
        <v>849.28</v>
      </c>
      <c r="G14233">
        <v>701.51</v>
      </c>
      <c r="H14233">
        <v>1374.56</v>
      </c>
      <c r="I14233">
        <v>0.59</v>
      </c>
      <c r="J14233">
        <v>1.66</v>
      </c>
      <c r="K14233">
        <v>13.44</v>
      </c>
    </row>
    <row r="14234" spans="1:11" x14ac:dyDescent="0.25">
      <c r="A14234" s="1">
        <v>44593</v>
      </c>
      <c r="B14234" t="s">
        <v>131</v>
      </c>
      <c r="C14234">
        <v>1632.71</v>
      </c>
      <c r="D14234">
        <v>1025.92</v>
      </c>
      <c r="E14234">
        <v>606.79</v>
      </c>
      <c r="F14234">
        <v>866.55</v>
      </c>
      <c r="G14234">
        <v>745.38</v>
      </c>
      <c r="H14234">
        <v>1249.5999999999999</v>
      </c>
      <c r="I14234">
        <v>0.2</v>
      </c>
      <c r="J14234">
        <v>1.19</v>
      </c>
      <c r="K14234">
        <v>15.06</v>
      </c>
    </row>
    <row r="14235" spans="1:11" x14ac:dyDescent="0.25">
      <c r="A14235" s="1">
        <v>44593</v>
      </c>
      <c r="B14235" t="s">
        <v>132</v>
      </c>
      <c r="C14235">
        <v>1479.37</v>
      </c>
      <c r="D14235">
        <v>914.81</v>
      </c>
      <c r="E14235">
        <v>564.55999999999995</v>
      </c>
      <c r="F14235">
        <v>724.24</v>
      </c>
      <c r="G14235">
        <v>675.46</v>
      </c>
      <c r="H14235">
        <v>851.5</v>
      </c>
      <c r="I14235">
        <v>0.27</v>
      </c>
      <c r="J14235">
        <v>1.49</v>
      </c>
      <c r="K14235">
        <v>14.55</v>
      </c>
    </row>
    <row r="14236" spans="1:11" x14ac:dyDescent="0.25">
      <c r="A14236" s="1">
        <v>44593</v>
      </c>
      <c r="B14236" t="s">
        <v>133</v>
      </c>
      <c r="C14236">
        <v>1587.48</v>
      </c>
      <c r="D14236">
        <v>937.02</v>
      </c>
      <c r="E14236">
        <v>650.46</v>
      </c>
      <c r="F14236">
        <v>659.35</v>
      </c>
      <c r="G14236">
        <v>616.65</v>
      </c>
      <c r="H14236">
        <v>794.8</v>
      </c>
      <c r="I14236">
        <v>0.45</v>
      </c>
      <c r="J14236">
        <v>0.89</v>
      </c>
      <c r="K14236">
        <v>15.74</v>
      </c>
    </row>
    <row r="14237" spans="1:11" x14ac:dyDescent="0.25">
      <c r="A14237" s="1">
        <v>44593</v>
      </c>
      <c r="B14237" t="s">
        <v>134</v>
      </c>
      <c r="C14237">
        <v>1542.66</v>
      </c>
      <c r="D14237">
        <v>972.84</v>
      </c>
      <c r="E14237">
        <v>569.82000000000005</v>
      </c>
      <c r="F14237">
        <v>739.65</v>
      </c>
      <c r="G14237">
        <v>723.97</v>
      </c>
      <c r="H14237">
        <v>792.74</v>
      </c>
      <c r="I14237">
        <v>0.45</v>
      </c>
      <c r="J14237">
        <v>1.45</v>
      </c>
      <c r="K14237">
        <v>18.04</v>
      </c>
    </row>
    <row r="14238" spans="1:11" x14ac:dyDescent="0.25">
      <c r="A14238" s="1">
        <v>44593</v>
      </c>
      <c r="B14238" t="s">
        <v>135</v>
      </c>
      <c r="C14238">
        <v>1507.91</v>
      </c>
      <c r="D14238">
        <v>897.35</v>
      </c>
      <c r="E14238">
        <v>610.55999999999995</v>
      </c>
      <c r="F14238">
        <v>732.38</v>
      </c>
      <c r="G14238">
        <v>617.74</v>
      </c>
      <c r="H14238">
        <v>1057.47</v>
      </c>
      <c r="I14238">
        <v>4.91</v>
      </c>
      <c r="J14238">
        <v>5.63</v>
      </c>
      <c r="K14238">
        <v>16.739999999999998</v>
      </c>
    </row>
    <row r="14239" spans="1:11" x14ac:dyDescent="0.25">
      <c r="A14239" s="1">
        <v>44593</v>
      </c>
      <c r="B14239" t="s">
        <v>136</v>
      </c>
      <c r="C14239">
        <v>1601.82</v>
      </c>
      <c r="D14239">
        <v>1019.25</v>
      </c>
      <c r="E14239">
        <v>582.57000000000005</v>
      </c>
      <c r="F14239">
        <v>842.2</v>
      </c>
      <c r="G14239">
        <v>797.58</v>
      </c>
      <c r="H14239">
        <v>1046.7</v>
      </c>
      <c r="I14239">
        <v>0.94</v>
      </c>
      <c r="J14239">
        <v>5.12</v>
      </c>
      <c r="K14239">
        <v>19.3</v>
      </c>
    </row>
    <row r="14240" spans="1:11" x14ac:dyDescent="0.25">
      <c r="A14240" s="1">
        <v>44593</v>
      </c>
      <c r="B14240" t="s">
        <v>137</v>
      </c>
      <c r="C14240">
        <v>1460.89</v>
      </c>
      <c r="D14240">
        <v>904.08</v>
      </c>
      <c r="E14240">
        <v>556.80999999999995</v>
      </c>
      <c r="F14240">
        <v>769.65</v>
      </c>
      <c r="G14240">
        <v>622.11</v>
      </c>
      <c r="H14240">
        <v>1378.75</v>
      </c>
      <c r="I14240">
        <v>1.18</v>
      </c>
      <c r="J14240">
        <v>1.86</v>
      </c>
      <c r="K14240">
        <v>15.04</v>
      </c>
    </row>
    <row r="14241" spans="1:11" x14ac:dyDescent="0.25">
      <c r="A14241" s="1">
        <v>44593</v>
      </c>
      <c r="B14241" t="s">
        <v>138</v>
      </c>
      <c r="C14241">
        <v>1432.75</v>
      </c>
      <c r="D14241">
        <v>845.4</v>
      </c>
      <c r="E14241">
        <v>587.35</v>
      </c>
      <c r="F14241">
        <v>952.09</v>
      </c>
      <c r="G14241">
        <v>765.68</v>
      </c>
      <c r="H14241">
        <v>1547.05</v>
      </c>
      <c r="I14241">
        <v>0.12</v>
      </c>
      <c r="J14241">
        <v>3.46</v>
      </c>
      <c r="K14241">
        <v>12.96</v>
      </c>
    </row>
    <row r="14242" spans="1:11" x14ac:dyDescent="0.25">
      <c r="A14242" s="1">
        <v>44593</v>
      </c>
      <c r="B14242" t="s">
        <v>139</v>
      </c>
      <c r="C14242">
        <v>1421.78</v>
      </c>
      <c r="D14242">
        <v>897.67</v>
      </c>
      <c r="E14242">
        <v>524.11</v>
      </c>
      <c r="F14242">
        <v>821.29</v>
      </c>
      <c r="G14242">
        <v>722.83</v>
      </c>
      <c r="H14242">
        <v>1186.9100000000001</v>
      </c>
      <c r="I14242">
        <v>0.31</v>
      </c>
      <c r="J14242">
        <v>1.89</v>
      </c>
      <c r="K14242">
        <v>17.010000000000002</v>
      </c>
    </row>
    <row r="14243" spans="1:11" x14ac:dyDescent="0.25">
      <c r="A14243" s="1">
        <v>44593</v>
      </c>
      <c r="B14243" t="s">
        <v>140</v>
      </c>
      <c r="C14243">
        <v>1351.86</v>
      </c>
      <c r="D14243">
        <v>845.35</v>
      </c>
      <c r="E14243">
        <v>506.51</v>
      </c>
      <c r="F14243">
        <v>681.36</v>
      </c>
      <c r="G14243">
        <v>596.91</v>
      </c>
      <c r="H14243">
        <v>942.4</v>
      </c>
      <c r="I14243">
        <v>1.05</v>
      </c>
      <c r="J14243">
        <v>2.4700000000000002</v>
      </c>
      <c r="K14243">
        <v>15.59</v>
      </c>
    </row>
    <row r="14244" spans="1:11" x14ac:dyDescent="0.25">
      <c r="A14244" s="1">
        <v>44593</v>
      </c>
      <c r="B14244" t="s">
        <v>141</v>
      </c>
      <c r="C14244">
        <v>1450.63</v>
      </c>
      <c r="D14244">
        <v>888.84</v>
      </c>
      <c r="E14244">
        <v>561.79</v>
      </c>
      <c r="F14244">
        <v>802.14</v>
      </c>
      <c r="G14244">
        <v>706.78</v>
      </c>
      <c r="H14244">
        <v>1096.97</v>
      </c>
      <c r="I14244">
        <v>0.32</v>
      </c>
      <c r="J14244">
        <v>1.1200000000000001</v>
      </c>
      <c r="K14244">
        <v>12.89</v>
      </c>
    </row>
    <row r="14245" spans="1:11" x14ac:dyDescent="0.25">
      <c r="A14245" s="1">
        <v>44593</v>
      </c>
      <c r="B14245" t="s">
        <v>142</v>
      </c>
      <c r="C14245">
        <v>1396.58</v>
      </c>
      <c r="D14245">
        <v>872.3</v>
      </c>
      <c r="E14245">
        <v>524.28</v>
      </c>
      <c r="F14245">
        <v>746.71</v>
      </c>
      <c r="G14245">
        <v>650.21</v>
      </c>
      <c r="H14245">
        <v>1047.1600000000001</v>
      </c>
      <c r="I14245">
        <v>0.81</v>
      </c>
      <c r="J14245">
        <v>1.03</v>
      </c>
      <c r="K14245">
        <v>16.47</v>
      </c>
    </row>
    <row r="14246" spans="1:11" x14ac:dyDescent="0.25">
      <c r="A14246" s="1">
        <v>44593</v>
      </c>
      <c r="B14246" t="s">
        <v>143</v>
      </c>
      <c r="C14246">
        <v>1422.11</v>
      </c>
      <c r="D14246">
        <v>891.55</v>
      </c>
      <c r="E14246">
        <v>530.55999999999995</v>
      </c>
      <c r="F14246">
        <v>710.46</v>
      </c>
      <c r="G14246">
        <v>660.07</v>
      </c>
      <c r="H14246">
        <v>846.95</v>
      </c>
      <c r="I14246">
        <v>0.28000000000000003</v>
      </c>
      <c r="J14246">
        <v>4.59</v>
      </c>
      <c r="K14246">
        <v>17.510000000000002</v>
      </c>
    </row>
    <row r="14247" spans="1:11" x14ac:dyDescent="0.25">
      <c r="A14247" s="1">
        <v>44593</v>
      </c>
      <c r="B14247" t="s">
        <v>144</v>
      </c>
      <c r="C14247">
        <v>1371.11</v>
      </c>
      <c r="D14247">
        <v>877.48</v>
      </c>
      <c r="E14247">
        <v>493.63</v>
      </c>
      <c r="F14247">
        <v>728.45</v>
      </c>
      <c r="G14247">
        <v>655.28</v>
      </c>
      <c r="H14247">
        <v>993.11</v>
      </c>
      <c r="I14247">
        <v>1.31</v>
      </c>
      <c r="J14247">
        <v>1.65</v>
      </c>
      <c r="K14247">
        <v>16.100000000000001</v>
      </c>
    </row>
    <row r="14248" spans="1:11" x14ac:dyDescent="0.25">
      <c r="A14248" s="1">
        <v>44593</v>
      </c>
      <c r="B14248" t="s">
        <v>145</v>
      </c>
      <c r="C14248">
        <v>1497.74</v>
      </c>
      <c r="D14248">
        <v>932.05</v>
      </c>
      <c r="E14248">
        <v>565.69000000000005</v>
      </c>
      <c r="F14248">
        <v>792.77</v>
      </c>
      <c r="G14248">
        <v>752.95</v>
      </c>
      <c r="H14248">
        <v>924.72</v>
      </c>
      <c r="I14248">
        <v>0.28999999999999998</v>
      </c>
      <c r="J14248">
        <v>0.83</v>
      </c>
      <c r="K14248">
        <v>15.54</v>
      </c>
    </row>
    <row r="14249" spans="1:11" x14ac:dyDescent="0.25">
      <c r="A14249" s="1">
        <v>44593</v>
      </c>
      <c r="B14249" t="s">
        <v>146</v>
      </c>
      <c r="C14249">
        <v>1484.8</v>
      </c>
      <c r="D14249">
        <v>939.37</v>
      </c>
      <c r="E14249">
        <v>545.42999999999995</v>
      </c>
      <c r="F14249">
        <v>817.1</v>
      </c>
      <c r="G14249">
        <v>788.83</v>
      </c>
      <c r="H14249">
        <v>938.57</v>
      </c>
      <c r="I14249">
        <v>0.81</v>
      </c>
      <c r="J14249">
        <v>1.29</v>
      </c>
      <c r="K14249">
        <v>15.34</v>
      </c>
    </row>
    <row r="14250" spans="1:11" x14ac:dyDescent="0.25">
      <c r="A14250" s="1">
        <v>44593</v>
      </c>
      <c r="B14250" t="s">
        <v>2</v>
      </c>
      <c r="C14250">
        <v>1426.13</v>
      </c>
      <c r="D14250">
        <v>873.84</v>
      </c>
      <c r="E14250">
        <v>552.29</v>
      </c>
      <c r="F14250">
        <v>791.11</v>
      </c>
      <c r="G14250">
        <v>695.6</v>
      </c>
      <c r="H14250">
        <v>1064.8800000000001</v>
      </c>
      <c r="I14250">
        <v>0.27</v>
      </c>
      <c r="J14250">
        <v>1.33</v>
      </c>
      <c r="K14250">
        <v>17.55</v>
      </c>
    </row>
    <row r="14251" spans="1:11" x14ac:dyDescent="0.25">
      <c r="A14251" s="1">
        <v>44593</v>
      </c>
      <c r="B14251" t="s">
        <v>147</v>
      </c>
      <c r="C14251">
        <v>1689.48</v>
      </c>
      <c r="D14251">
        <v>948.13</v>
      </c>
      <c r="E14251">
        <v>741.35</v>
      </c>
      <c r="F14251">
        <v>770.06</v>
      </c>
      <c r="G14251">
        <v>668.35</v>
      </c>
      <c r="H14251">
        <v>1013.57</v>
      </c>
      <c r="I14251">
        <v>0.33</v>
      </c>
      <c r="J14251">
        <v>0.86</v>
      </c>
      <c r="K14251">
        <v>18.850000000000001</v>
      </c>
    </row>
    <row r="14252" spans="1:11" x14ac:dyDescent="0.25">
      <c r="A14252" s="1">
        <v>44593</v>
      </c>
      <c r="B14252" t="s">
        <v>148</v>
      </c>
      <c r="C14252">
        <v>1622.83</v>
      </c>
      <c r="D14252">
        <v>927.31</v>
      </c>
      <c r="E14252">
        <v>695.52</v>
      </c>
      <c r="F14252">
        <v>732.96</v>
      </c>
      <c r="G14252">
        <v>682.27</v>
      </c>
      <c r="H14252">
        <v>880.34</v>
      </c>
      <c r="I14252">
        <v>0.47</v>
      </c>
      <c r="J14252">
        <v>0.89</v>
      </c>
      <c r="K14252">
        <v>15.89</v>
      </c>
    </row>
    <row r="14253" spans="1:11" x14ac:dyDescent="0.25">
      <c r="A14253" s="1">
        <v>44593</v>
      </c>
      <c r="B14253" t="s">
        <v>149</v>
      </c>
      <c r="C14253">
        <v>1589.84</v>
      </c>
      <c r="D14253">
        <v>904</v>
      </c>
      <c r="E14253">
        <v>685.84</v>
      </c>
      <c r="F14253">
        <v>760.27</v>
      </c>
      <c r="G14253">
        <v>707.16</v>
      </c>
      <c r="H14253">
        <v>913.89</v>
      </c>
      <c r="I14253">
        <v>0.86</v>
      </c>
      <c r="J14253">
        <v>1.06</v>
      </c>
      <c r="K14253">
        <v>16.89</v>
      </c>
    </row>
    <row r="14254" spans="1:11" x14ac:dyDescent="0.25">
      <c r="A14254" s="1">
        <v>44593</v>
      </c>
      <c r="B14254" t="s">
        <v>150</v>
      </c>
      <c r="C14254">
        <v>1725.77</v>
      </c>
      <c r="D14254">
        <v>931.49</v>
      </c>
      <c r="E14254">
        <v>794.28</v>
      </c>
      <c r="F14254">
        <v>934.58</v>
      </c>
      <c r="G14254">
        <v>773.21</v>
      </c>
      <c r="H14254">
        <v>1321.41</v>
      </c>
      <c r="I14254">
        <v>0.38</v>
      </c>
      <c r="J14254">
        <v>0.81</v>
      </c>
      <c r="K14254">
        <v>17.02</v>
      </c>
    </row>
    <row r="14255" spans="1:11" x14ac:dyDescent="0.25">
      <c r="A14255" s="1">
        <v>44593</v>
      </c>
      <c r="B14255" t="s">
        <v>151</v>
      </c>
      <c r="C14255">
        <v>1526.46</v>
      </c>
      <c r="D14255">
        <v>935.02</v>
      </c>
      <c r="E14255">
        <v>591.44000000000005</v>
      </c>
      <c r="F14255">
        <v>692.86</v>
      </c>
      <c r="G14255">
        <v>603.89</v>
      </c>
      <c r="H14255">
        <v>957.64</v>
      </c>
      <c r="I14255">
        <v>0.11</v>
      </c>
      <c r="J14255">
        <v>0.51</v>
      </c>
      <c r="K14255">
        <v>14.96</v>
      </c>
    </row>
    <row r="14256" spans="1:11" x14ac:dyDescent="0.25">
      <c r="A14256" s="1">
        <v>44593</v>
      </c>
      <c r="B14256" t="s">
        <v>152</v>
      </c>
      <c r="C14256">
        <v>1508.52</v>
      </c>
      <c r="D14256">
        <v>937.21</v>
      </c>
      <c r="E14256">
        <v>571.30999999999995</v>
      </c>
      <c r="F14256">
        <v>709.55</v>
      </c>
      <c r="G14256">
        <v>648.71</v>
      </c>
      <c r="H14256">
        <v>879.18</v>
      </c>
      <c r="I14256">
        <v>0.45</v>
      </c>
      <c r="J14256">
        <v>1.18</v>
      </c>
      <c r="K14256">
        <v>22.56</v>
      </c>
    </row>
    <row r="14257" spans="1:11" x14ac:dyDescent="0.25">
      <c r="A14257" s="1">
        <v>44593</v>
      </c>
      <c r="B14257" t="s">
        <v>153</v>
      </c>
      <c r="C14257">
        <v>1484.14</v>
      </c>
      <c r="D14257">
        <v>924.06</v>
      </c>
      <c r="E14257">
        <v>560.08000000000004</v>
      </c>
      <c r="F14257">
        <v>846.67</v>
      </c>
      <c r="G14257">
        <v>808.21</v>
      </c>
      <c r="H14257">
        <v>960.03</v>
      </c>
      <c r="I14257">
        <v>0.36</v>
      </c>
      <c r="J14257">
        <v>1.03</v>
      </c>
      <c r="K14257">
        <v>16.93</v>
      </c>
    </row>
    <row r="14258" spans="1:11" x14ac:dyDescent="0.25">
      <c r="A14258" s="1">
        <v>44593</v>
      </c>
      <c r="B14258" t="s">
        <v>154</v>
      </c>
      <c r="C14258">
        <v>1509.83</v>
      </c>
      <c r="D14258">
        <v>919.75</v>
      </c>
      <c r="E14258">
        <v>590.08000000000004</v>
      </c>
      <c r="F14258">
        <v>797.54</v>
      </c>
      <c r="G14258">
        <v>711.54</v>
      </c>
      <c r="H14258">
        <v>1071.8900000000001</v>
      </c>
      <c r="I14258">
        <v>0.38</v>
      </c>
      <c r="J14258">
        <v>1.66</v>
      </c>
      <c r="K14258">
        <v>14.72</v>
      </c>
    </row>
    <row r="14259" spans="1:11" x14ac:dyDescent="0.25">
      <c r="A14259" s="1">
        <v>44593</v>
      </c>
      <c r="B14259" t="s">
        <v>155</v>
      </c>
      <c r="C14259">
        <v>1604.06</v>
      </c>
      <c r="D14259">
        <v>1006.32</v>
      </c>
      <c r="E14259">
        <v>597.74</v>
      </c>
      <c r="F14259">
        <v>708.39</v>
      </c>
      <c r="G14259">
        <v>667.26</v>
      </c>
      <c r="H14259">
        <v>839.43</v>
      </c>
      <c r="I14259">
        <v>0.96</v>
      </c>
      <c r="J14259">
        <v>1.3</v>
      </c>
      <c r="K14259">
        <v>18.399999999999999</v>
      </c>
    </row>
    <row r="14260" spans="1:11" x14ac:dyDescent="0.25">
      <c r="A14260" s="1">
        <v>44621</v>
      </c>
      <c r="B14260" t="s">
        <v>1</v>
      </c>
      <c r="C14260">
        <v>1549.07</v>
      </c>
      <c r="D14260">
        <v>927.28</v>
      </c>
      <c r="E14260">
        <v>621.79</v>
      </c>
      <c r="F14260">
        <v>775.34</v>
      </c>
      <c r="G14260">
        <v>702.41</v>
      </c>
      <c r="H14260">
        <v>981.18</v>
      </c>
      <c r="I14260">
        <v>0.99</v>
      </c>
      <c r="J14260">
        <v>2.29</v>
      </c>
      <c r="K14260">
        <v>15.75</v>
      </c>
    </row>
    <row r="14261" spans="1:11" x14ac:dyDescent="0.25">
      <c r="A14261" s="1">
        <v>44621</v>
      </c>
      <c r="B14261" t="s">
        <v>126</v>
      </c>
      <c r="C14261">
        <v>1551.07</v>
      </c>
      <c r="D14261">
        <v>969.32</v>
      </c>
      <c r="E14261">
        <v>581.75</v>
      </c>
      <c r="F14261">
        <v>772.85</v>
      </c>
      <c r="G14261">
        <v>716.41</v>
      </c>
      <c r="H14261">
        <v>937.62</v>
      </c>
      <c r="I14261">
        <v>0.96</v>
      </c>
      <c r="J14261">
        <v>2.97</v>
      </c>
      <c r="K14261">
        <v>16.46</v>
      </c>
    </row>
    <row r="14262" spans="1:11" x14ac:dyDescent="0.25">
      <c r="A14262" s="1">
        <v>44621</v>
      </c>
      <c r="B14262" t="s">
        <v>127</v>
      </c>
      <c r="C14262">
        <v>1453.09</v>
      </c>
      <c r="D14262">
        <v>900.07</v>
      </c>
      <c r="E14262">
        <v>553.02</v>
      </c>
      <c r="F14262">
        <v>784.83</v>
      </c>
      <c r="G14262">
        <v>694.55</v>
      </c>
      <c r="H14262">
        <v>1069.6199999999999</v>
      </c>
      <c r="I14262">
        <v>0.82</v>
      </c>
      <c r="J14262">
        <v>2.4500000000000002</v>
      </c>
      <c r="K14262">
        <v>14.83</v>
      </c>
    </row>
    <row r="14263" spans="1:11" x14ac:dyDescent="0.25">
      <c r="A14263" s="1">
        <v>44621</v>
      </c>
      <c r="B14263" t="s">
        <v>113</v>
      </c>
      <c r="C14263">
        <v>1606.3</v>
      </c>
      <c r="D14263">
        <v>934.04</v>
      </c>
      <c r="E14263">
        <v>672.26</v>
      </c>
      <c r="F14263">
        <v>769.08</v>
      </c>
      <c r="G14263">
        <v>708.88</v>
      </c>
      <c r="H14263">
        <v>938.42</v>
      </c>
      <c r="I14263">
        <v>1.1399999999999999</v>
      </c>
      <c r="J14263">
        <v>2.16</v>
      </c>
      <c r="K14263">
        <v>15.92</v>
      </c>
    </row>
    <row r="14264" spans="1:11" x14ac:dyDescent="0.25">
      <c r="A14264" s="1">
        <v>44621</v>
      </c>
      <c r="B14264" t="s">
        <v>128</v>
      </c>
      <c r="C14264">
        <v>1614.83</v>
      </c>
      <c r="D14264">
        <v>924.71</v>
      </c>
      <c r="E14264">
        <v>690.12</v>
      </c>
      <c r="F14264">
        <v>772.24</v>
      </c>
      <c r="G14264">
        <v>686.39</v>
      </c>
      <c r="H14264">
        <v>1009.44</v>
      </c>
      <c r="I14264">
        <v>0.4</v>
      </c>
      <c r="J14264">
        <v>1.26</v>
      </c>
      <c r="K14264">
        <v>15.76</v>
      </c>
    </row>
    <row r="14265" spans="1:11" x14ac:dyDescent="0.25">
      <c r="A14265" s="1">
        <v>44621</v>
      </c>
      <c r="B14265" t="s">
        <v>129</v>
      </c>
      <c r="C14265">
        <v>1548.88</v>
      </c>
      <c r="D14265">
        <v>954.62</v>
      </c>
      <c r="E14265">
        <v>594.26</v>
      </c>
      <c r="F14265">
        <v>790.65</v>
      </c>
      <c r="G14265">
        <v>727.45</v>
      </c>
      <c r="H14265">
        <v>981.11</v>
      </c>
      <c r="I14265">
        <v>1.69</v>
      </c>
      <c r="J14265">
        <v>3.03</v>
      </c>
      <c r="K14265">
        <v>17.13</v>
      </c>
    </row>
    <row r="14266" spans="1:11" x14ac:dyDescent="0.25">
      <c r="A14266" s="1">
        <v>44621</v>
      </c>
      <c r="B14266" t="s">
        <v>130</v>
      </c>
      <c r="C14266">
        <v>1528.04</v>
      </c>
      <c r="D14266">
        <v>940.34</v>
      </c>
      <c r="E14266">
        <v>587.70000000000005</v>
      </c>
      <c r="F14266">
        <v>852.08</v>
      </c>
      <c r="G14266">
        <v>715.89</v>
      </c>
      <c r="H14266">
        <v>1342.94</v>
      </c>
      <c r="I14266">
        <v>0.33</v>
      </c>
      <c r="J14266">
        <v>1.99</v>
      </c>
      <c r="K14266">
        <v>13.32</v>
      </c>
    </row>
    <row r="14267" spans="1:11" x14ac:dyDescent="0.25">
      <c r="A14267" s="1">
        <v>44621</v>
      </c>
      <c r="B14267" t="s">
        <v>131</v>
      </c>
      <c r="C14267">
        <v>1648.13</v>
      </c>
      <c r="D14267">
        <v>1052.55</v>
      </c>
      <c r="E14267">
        <v>595.58000000000004</v>
      </c>
      <c r="F14267">
        <v>874.7</v>
      </c>
      <c r="G14267">
        <v>764.76</v>
      </c>
      <c r="H14267">
        <v>1226.48</v>
      </c>
      <c r="I14267">
        <v>0.94</v>
      </c>
      <c r="J14267">
        <v>2.14</v>
      </c>
      <c r="K14267">
        <v>15.66</v>
      </c>
    </row>
    <row r="14268" spans="1:11" x14ac:dyDescent="0.25">
      <c r="A14268" s="1">
        <v>44621</v>
      </c>
      <c r="B14268" t="s">
        <v>132</v>
      </c>
      <c r="C14268">
        <v>1507.93</v>
      </c>
      <c r="D14268">
        <v>933.73</v>
      </c>
      <c r="E14268">
        <v>574.20000000000005</v>
      </c>
      <c r="F14268">
        <v>738.21</v>
      </c>
      <c r="G14268">
        <v>689.45</v>
      </c>
      <c r="H14268">
        <v>866.06</v>
      </c>
      <c r="I14268">
        <v>1.93</v>
      </c>
      <c r="J14268">
        <v>3.45</v>
      </c>
      <c r="K14268">
        <v>15.78</v>
      </c>
    </row>
    <row r="14269" spans="1:11" x14ac:dyDescent="0.25">
      <c r="A14269" s="1">
        <v>44621</v>
      </c>
      <c r="B14269" t="s">
        <v>133</v>
      </c>
      <c r="C14269">
        <v>1595.53</v>
      </c>
      <c r="D14269">
        <v>945.07</v>
      </c>
      <c r="E14269">
        <v>650.46</v>
      </c>
      <c r="F14269">
        <v>662.71</v>
      </c>
      <c r="G14269">
        <v>621.95000000000005</v>
      </c>
      <c r="H14269">
        <v>794.8</v>
      </c>
      <c r="I14269">
        <v>0.51</v>
      </c>
      <c r="J14269">
        <v>1.41</v>
      </c>
      <c r="K14269">
        <v>15.68</v>
      </c>
    </row>
    <row r="14270" spans="1:11" x14ac:dyDescent="0.25">
      <c r="A14270" s="1">
        <v>44621</v>
      </c>
      <c r="B14270" t="s">
        <v>134</v>
      </c>
      <c r="C14270">
        <v>1554.73</v>
      </c>
      <c r="D14270">
        <v>983.77</v>
      </c>
      <c r="E14270">
        <v>570.96</v>
      </c>
      <c r="F14270">
        <v>745.42</v>
      </c>
      <c r="G14270">
        <v>732.08</v>
      </c>
      <c r="H14270">
        <v>794.33</v>
      </c>
      <c r="I14270">
        <v>0.78</v>
      </c>
      <c r="J14270">
        <v>2.25</v>
      </c>
      <c r="K14270">
        <v>17.45</v>
      </c>
    </row>
    <row r="14271" spans="1:11" x14ac:dyDescent="0.25">
      <c r="A14271" s="1">
        <v>44621</v>
      </c>
      <c r="B14271" t="s">
        <v>135</v>
      </c>
      <c r="C14271">
        <v>1520.33</v>
      </c>
      <c r="D14271">
        <v>909.77</v>
      </c>
      <c r="E14271">
        <v>610.55999999999995</v>
      </c>
      <c r="F14271">
        <v>738.39</v>
      </c>
      <c r="G14271">
        <v>626.27</v>
      </c>
      <c r="H14271">
        <v>1057.47</v>
      </c>
      <c r="I14271">
        <v>0.82</v>
      </c>
      <c r="J14271">
        <v>6.5</v>
      </c>
      <c r="K14271">
        <v>14.73</v>
      </c>
    </row>
    <row r="14272" spans="1:11" x14ac:dyDescent="0.25">
      <c r="A14272" s="1">
        <v>44621</v>
      </c>
      <c r="B14272" t="s">
        <v>136</v>
      </c>
      <c r="C14272">
        <v>1602.64</v>
      </c>
      <c r="D14272">
        <v>1020.04</v>
      </c>
      <c r="E14272">
        <v>582.6</v>
      </c>
      <c r="F14272">
        <v>842.62</v>
      </c>
      <c r="G14272">
        <v>798.22</v>
      </c>
      <c r="H14272">
        <v>1046.81</v>
      </c>
      <c r="I14272">
        <v>0.05</v>
      </c>
      <c r="J14272">
        <v>5.17</v>
      </c>
      <c r="K14272">
        <v>18.7</v>
      </c>
    </row>
    <row r="14273" spans="1:11" x14ac:dyDescent="0.25">
      <c r="A14273" s="1">
        <v>44621</v>
      </c>
      <c r="B14273" t="s">
        <v>137</v>
      </c>
      <c r="C14273">
        <v>1465.64</v>
      </c>
      <c r="D14273">
        <v>908.83</v>
      </c>
      <c r="E14273">
        <v>556.80999999999995</v>
      </c>
      <c r="F14273">
        <v>772.19</v>
      </c>
      <c r="G14273">
        <v>625.4</v>
      </c>
      <c r="H14273">
        <v>1378.75</v>
      </c>
      <c r="I14273">
        <v>0.33</v>
      </c>
      <c r="J14273">
        <v>2.19</v>
      </c>
      <c r="K14273">
        <v>13.61</v>
      </c>
    </row>
    <row r="14274" spans="1:11" x14ac:dyDescent="0.25">
      <c r="A14274" s="1">
        <v>44621</v>
      </c>
      <c r="B14274" t="s">
        <v>138</v>
      </c>
      <c r="C14274">
        <v>1436.37</v>
      </c>
      <c r="D14274">
        <v>849.02</v>
      </c>
      <c r="E14274">
        <v>587.35</v>
      </c>
      <c r="F14274">
        <v>954.47</v>
      </c>
      <c r="G14274">
        <v>768.97</v>
      </c>
      <c r="H14274">
        <v>1547.05</v>
      </c>
      <c r="I14274">
        <v>0.25</v>
      </c>
      <c r="J14274">
        <v>3.72</v>
      </c>
      <c r="K14274">
        <v>12.33</v>
      </c>
    </row>
    <row r="14275" spans="1:11" x14ac:dyDescent="0.25">
      <c r="A14275" s="1">
        <v>44621</v>
      </c>
      <c r="B14275" t="s">
        <v>139</v>
      </c>
      <c r="C14275">
        <v>1422.67</v>
      </c>
      <c r="D14275">
        <v>898.56</v>
      </c>
      <c r="E14275">
        <v>524.11</v>
      </c>
      <c r="F14275">
        <v>821.78</v>
      </c>
      <c r="G14275">
        <v>723.56</v>
      </c>
      <c r="H14275">
        <v>1186.9100000000001</v>
      </c>
      <c r="I14275">
        <v>0.06</v>
      </c>
      <c r="J14275">
        <v>1.96</v>
      </c>
      <c r="K14275">
        <v>14.81</v>
      </c>
    </row>
    <row r="14276" spans="1:11" x14ac:dyDescent="0.25">
      <c r="A14276" s="1">
        <v>44621</v>
      </c>
      <c r="B14276" t="s">
        <v>140</v>
      </c>
      <c r="C14276">
        <v>1375.82</v>
      </c>
      <c r="D14276">
        <v>846.44</v>
      </c>
      <c r="E14276">
        <v>529.38</v>
      </c>
      <c r="F14276">
        <v>693.42</v>
      </c>
      <c r="G14276">
        <v>597.69000000000005</v>
      </c>
      <c r="H14276">
        <v>985</v>
      </c>
      <c r="I14276">
        <v>1.77</v>
      </c>
      <c r="J14276">
        <v>4.29</v>
      </c>
      <c r="K14276">
        <v>15.2</v>
      </c>
    </row>
    <row r="14277" spans="1:11" x14ac:dyDescent="0.25">
      <c r="A14277" s="1">
        <v>44621</v>
      </c>
      <c r="B14277" t="s">
        <v>141</v>
      </c>
      <c r="C14277">
        <v>1462.37</v>
      </c>
      <c r="D14277">
        <v>897.49</v>
      </c>
      <c r="E14277">
        <v>564.88</v>
      </c>
      <c r="F14277">
        <v>808.64</v>
      </c>
      <c r="G14277">
        <v>713.64</v>
      </c>
      <c r="H14277">
        <v>1103</v>
      </c>
      <c r="I14277">
        <v>0.81</v>
      </c>
      <c r="J14277">
        <v>1.94</v>
      </c>
      <c r="K14277">
        <v>12.4</v>
      </c>
    </row>
    <row r="14278" spans="1:11" x14ac:dyDescent="0.25">
      <c r="A14278" s="1">
        <v>44621</v>
      </c>
      <c r="B14278" t="s">
        <v>142</v>
      </c>
      <c r="C14278">
        <v>1402.05</v>
      </c>
      <c r="D14278">
        <v>877.77</v>
      </c>
      <c r="E14278">
        <v>524.28</v>
      </c>
      <c r="F14278">
        <v>749.62</v>
      </c>
      <c r="G14278">
        <v>654.30999999999995</v>
      </c>
      <c r="H14278">
        <v>1047.1600000000001</v>
      </c>
      <c r="I14278">
        <v>0.39</v>
      </c>
      <c r="J14278">
        <v>1.43</v>
      </c>
      <c r="K14278">
        <v>15.52</v>
      </c>
    </row>
    <row r="14279" spans="1:11" x14ac:dyDescent="0.25">
      <c r="A14279" s="1">
        <v>44621</v>
      </c>
      <c r="B14279" t="s">
        <v>143</v>
      </c>
      <c r="C14279">
        <v>1429.86</v>
      </c>
      <c r="D14279">
        <v>899.3</v>
      </c>
      <c r="E14279">
        <v>530.55999999999995</v>
      </c>
      <c r="F14279">
        <v>714.29</v>
      </c>
      <c r="G14279">
        <v>665.81</v>
      </c>
      <c r="H14279">
        <v>846.95</v>
      </c>
      <c r="I14279">
        <v>0.54</v>
      </c>
      <c r="J14279">
        <v>5.16</v>
      </c>
      <c r="K14279">
        <v>16.489999999999998</v>
      </c>
    </row>
    <row r="14280" spans="1:11" x14ac:dyDescent="0.25">
      <c r="A14280" s="1">
        <v>44621</v>
      </c>
      <c r="B14280" t="s">
        <v>144</v>
      </c>
      <c r="C14280">
        <v>1378.32</v>
      </c>
      <c r="D14280">
        <v>883.96</v>
      </c>
      <c r="E14280">
        <v>494.36</v>
      </c>
      <c r="F14280">
        <v>732.31</v>
      </c>
      <c r="G14280">
        <v>660.13</v>
      </c>
      <c r="H14280">
        <v>994.6</v>
      </c>
      <c r="I14280">
        <v>0.53</v>
      </c>
      <c r="J14280">
        <v>2.19</v>
      </c>
      <c r="K14280">
        <v>15.36</v>
      </c>
    </row>
    <row r="14281" spans="1:11" x14ac:dyDescent="0.25">
      <c r="A14281" s="1">
        <v>44621</v>
      </c>
      <c r="B14281" t="s">
        <v>145</v>
      </c>
      <c r="C14281">
        <v>1524.04</v>
      </c>
      <c r="D14281">
        <v>932.59</v>
      </c>
      <c r="E14281">
        <v>591.45000000000005</v>
      </c>
      <c r="F14281">
        <v>806.73</v>
      </c>
      <c r="G14281">
        <v>753.4</v>
      </c>
      <c r="H14281">
        <v>966.8</v>
      </c>
      <c r="I14281">
        <v>1.76</v>
      </c>
      <c r="J14281">
        <v>2.61</v>
      </c>
      <c r="K14281">
        <v>15.74</v>
      </c>
    </row>
    <row r="14282" spans="1:11" x14ac:dyDescent="0.25">
      <c r="A14282" s="1">
        <v>44621</v>
      </c>
      <c r="B14282" t="s">
        <v>146</v>
      </c>
      <c r="C14282">
        <v>1541.81</v>
      </c>
      <c r="D14282">
        <v>936.56</v>
      </c>
      <c r="E14282">
        <v>605.25</v>
      </c>
      <c r="F14282">
        <v>848.48</v>
      </c>
      <c r="G14282">
        <v>786.46</v>
      </c>
      <c r="H14282">
        <v>1041.53</v>
      </c>
      <c r="I14282">
        <v>3.84</v>
      </c>
      <c r="J14282">
        <v>5.18</v>
      </c>
      <c r="K14282">
        <v>17.260000000000002</v>
      </c>
    </row>
    <row r="14283" spans="1:11" x14ac:dyDescent="0.25">
      <c r="A14283" s="1">
        <v>44621</v>
      </c>
      <c r="B14283" t="s">
        <v>2</v>
      </c>
      <c r="C14283">
        <v>1437.56</v>
      </c>
      <c r="D14283">
        <v>885.27</v>
      </c>
      <c r="E14283">
        <v>552.29</v>
      </c>
      <c r="F14283">
        <v>797.44</v>
      </c>
      <c r="G14283">
        <v>704.72</v>
      </c>
      <c r="H14283">
        <v>1064.8800000000001</v>
      </c>
      <c r="I14283">
        <v>0.8</v>
      </c>
      <c r="J14283">
        <v>2.14</v>
      </c>
      <c r="K14283">
        <v>17.18</v>
      </c>
    </row>
    <row r="14284" spans="1:11" x14ac:dyDescent="0.25">
      <c r="A14284" s="1">
        <v>44621</v>
      </c>
      <c r="B14284" t="s">
        <v>147</v>
      </c>
      <c r="C14284">
        <v>1691.76</v>
      </c>
      <c r="D14284">
        <v>953.16</v>
      </c>
      <c r="E14284">
        <v>738.6</v>
      </c>
      <c r="F14284">
        <v>771.06</v>
      </c>
      <c r="G14284">
        <v>671.89</v>
      </c>
      <c r="H14284">
        <v>1009.82</v>
      </c>
      <c r="I14284">
        <v>0.13</v>
      </c>
      <c r="J14284">
        <v>0.99</v>
      </c>
      <c r="K14284">
        <v>16.89</v>
      </c>
    </row>
    <row r="14285" spans="1:11" x14ac:dyDescent="0.25">
      <c r="A14285" s="1">
        <v>44621</v>
      </c>
      <c r="B14285" t="s">
        <v>148</v>
      </c>
      <c r="C14285">
        <v>1624.53</v>
      </c>
      <c r="D14285">
        <v>928.85</v>
      </c>
      <c r="E14285">
        <v>695.68</v>
      </c>
      <c r="F14285">
        <v>733.69</v>
      </c>
      <c r="G14285">
        <v>683.43</v>
      </c>
      <c r="H14285">
        <v>880.52</v>
      </c>
      <c r="I14285">
        <v>0.1</v>
      </c>
      <c r="J14285">
        <v>0.99</v>
      </c>
      <c r="K14285">
        <v>14.71</v>
      </c>
    </row>
    <row r="14286" spans="1:11" x14ac:dyDescent="0.25">
      <c r="A14286" s="1">
        <v>44621</v>
      </c>
      <c r="B14286" t="s">
        <v>149</v>
      </c>
      <c r="C14286">
        <v>1598.22</v>
      </c>
      <c r="D14286">
        <v>909.32</v>
      </c>
      <c r="E14286">
        <v>688.9</v>
      </c>
      <c r="F14286">
        <v>764.3</v>
      </c>
      <c r="G14286">
        <v>711.33</v>
      </c>
      <c r="H14286">
        <v>918</v>
      </c>
      <c r="I14286">
        <v>0.53</v>
      </c>
      <c r="J14286">
        <v>1.6</v>
      </c>
      <c r="K14286">
        <v>16.760000000000002</v>
      </c>
    </row>
    <row r="14287" spans="1:11" x14ac:dyDescent="0.25">
      <c r="A14287" s="1">
        <v>44621</v>
      </c>
      <c r="B14287" t="s">
        <v>150</v>
      </c>
      <c r="C14287">
        <v>1732.14</v>
      </c>
      <c r="D14287">
        <v>937.32</v>
      </c>
      <c r="E14287">
        <v>794.82</v>
      </c>
      <c r="F14287">
        <v>938.04</v>
      </c>
      <c r="G14287">
        <v>778.08</v>
      </c>
      <c r="H14287">
        <v>1322.33</v>
      </c>
      <c r="I14287">
        <v>0.37</v>
      </c>
      <c r="J14287">
        <v>1.18</v>
      </c>
      <c r="K14287">
        <v>15.93</v>
      </c>
    </row>
    <row r="14288" spans="1:11" x14ac:dyDescent="0.25">
      <c r="A14288" s="1">
        <v>44621</v>
      </c>
      <c r="B14288" t="s">
        <v>151</v>
      </c>
      <c r="C14288">
        <v>1529.63</v>
      </c>
      <c r="D14288">
        <v>938.38</v>
      </c>
      <c r="E14288">
        <v>591.25</v>
      </c>
      <c r="F14288">
        <v>694.32</v>
      </c>
      <c r="G14288">
        <v>606.07000000000005</v>
      </c>
      <c r="H14288">
        <v>957.35</v>
      </c>
      <c r="I14288">
        <v>0.21</v>
      </c>
      <c r="J14288">
        <v>0.72</v>
      </c>
      <c r="K14288">
        <v>13.93</v>
      </c>
    </row>
    <row r="14289" spans="1:11" x14ac:dyDescent="0.25">
      <c r="A14289" s="1">
        <v>44621</v>
      </c>
      <c r="B14289" t="s">
        <v>152</v>
      </c>
      <c r="C14289">
        <v>1518.45</v>
      </c>
      <c r="D14289">
        <v>947.14</v>
      </c>
      <c r="E14289">
        <v>571.30999999999995</v>
      </c>
      <c r="F14289">
        <v>714.23</v>
      </c>
      <c r="G14289">
        <v>655.58</v>
      </c>
      <c r="H14289">
        <v>879.18</v>
      </c>
      <c r="I14289">
        <v>0.66</v>
      </c>
      <c r="J14289">
        <v>1.85</v>
      </c>
      <c r="K14289">
        <v>21.45</v>
      </c>
    </row>
    <row r="14290" spans="1:11" x14ac:dyDescent="0.25">
      <c r="A14290" s="1">
        <v>44621</v>
      </c>
      <c r="B14290" t="s">
        <v>153</v>
      </c>
      <c r="C14290">
        <v>1545.52</v>
      </c>
      <c r="D14290">
        <v>940.1</v>
      </c>
      <c r="E14290">
        <v>605.41999999999996</v>
      </c>
      <c r="F14290">
        <v>881.72</v>
      </c>
      <c r="G14290">
        <v>822.28</v>
      </c>
      <c r="H14290">
        <v>1037.79</v>
      </c>
      <c r="I14290">
        <v>4.1399999999999997</v>
      </c>
      <c r="J14290">
        <v>5.22</v>
      </c>
      <c r="K14290">
        <v>17.59</v>
      </c>
    </row>
    <row r="14291" spans="1:11" x14ac:dyDescent="0.25">
      <c r="A14291" s="1">
        <v>44621</v>
      </c>
      <c r="B14291" t="s">
        <v>154</v>
      </c>
      <c r="C14291">
        <v>1520.94</v>
      </c>
      <c r="D14291">
        <v>928.04</v>
      </c>
      <c r="E14291">
        <v>592.9</v>
      </c>
      <c r="F14291">
        <v>803.44</v>
      </c>
      <c r="G14291">
        <v>717.94</v>
      </c>
      <c r="H14291">
        <v>1077.03</v>
      </c>
      <c r="I14291">
        <v>0.74</v>
      </c>
      <c r="J14291">
        <v>2.42</v>
      </c>
      <c r="K14291">
        <v>14.87</v>
      </c>
    </row>
    <row r="14292" spans="1:11" x14ac:dyDescent="0.25">
      <c r="A14292" s="1">
        <v>44621</v>
      </c>
      <c r="B14292" t="s">
        <v>155</v>
      </c>
      <c r="C14292">
        <v>1613.27</v>
      </c>
      <c r="D14292">
        <v>1016.32</v>
      </c>
      <c r="E14292">
        <v>596.95000000000005</v>
      </c>
      <c r="F14292">
        <v>712.43</v>
      </c>
      <c r="G14292">
        <v>673.87</v>
      </c>
      <c r="H14292">
        <v>838.34</v>
      </c>
      <c r="I14292">
        <v>0.56999999999999995</v>
      </c>
      <c r="J14292">
        <v>1.88</v>
      </c>
      <c r="K14292">
        <v>16.87</v>
      </c>
    </row>
    <row r="14293" spans="1:11" x14ac:dyDescent="0.25">
      <c r="A14293" s="1">
        <v>44652</v>
      </c>
      <c r="B14293" t="s">
        <v>1</v>
      </c>
      <c r="C14293">
        <v>1567.76</v>
      </c>
      <c r="D14293">
        <v>944.49</v>
      </c>
      <c r="E14293">
        <v>623.27</v>
      </c>
      <c r="F14293">
        <v>784.72</v>
      </c>
      <c r="G14293">
        <v>715.48</v>
      </c>
      <c r="H14293">
        <v>983.53</v>
      </c>
      <c r="I14293">
        <v>1.21</v>
      </c>
      <c r="J14293">
        <v>3.52</v>
      </c>
      <c r="K14293">
        <v>15</v>
      </c>
    </row>
    <row r="14294" spans="1:11" x14ac:dyDescent="0.25">
      <c r="A14294" s="1">
        <v>44652</v>
      </c>
      <c r="B14294" t="s">
        <v>126</v>
      </c>
      <c r="C14294">
        <v>1570.98</v>
      </c>
      <c r="D14294">
        <v>989.03</v>
      </c>
      <c r="E14294">
        <v>581.95000000000005</v>
      </c>
      <c r="F14294">
        <v>782.75</v>
      </c>
      <c r="G14294">
        <v>730.95</v>
      </c>
      <c r="H14294">
        <v>937.91</v>
      </c>
      <c r="I14294">
        <v>1.28</v>
      </c>
      <c r="J14294">
        <v>4.29</v>
      </c>
      <c r="K14294">
        <v>16.22</v>
      </c>
    </row>
    <row r="14295" spans="1:11" x14ac:dyDescent="0.25">
      <c r="A14295" s="1">
        <v>44652</v>
      </c>
      <c r="B14295" t="s">
        <v>127</v>
      </c>
      <c r="C14295">
        <v>1468.9</v>
      </c>
      <c r="D14295">
        <v>913.7</v>
      </c>
      <c r="E14295">
        <v>555.20000000000005</v>
      </c>
      <c r="F14295">
        <v>793.39</v>
      </c>
      <c r="G14295">
        <v>705.04</v>
      </c>
      <c r="H14295">
        <v>1073.79</v>
      </c>
      <c r="I14295">
        <v>1.0900000000000001</v>
      </c>
      <c r="J14295">
        <v>3.57</v>
      </c>
      <c r="K14295">
        <v>13.55</v>
      </c>
    </row>
    <row r="14296" spans="1:11" x14ac:dyDescent="0.25">
      <c r="A14296" s="1">
        <v>44652</v>
      </c>
      <c r="B14296" t="s">
        <v>113</v>
      </c>
      <c r="C14296">
        <v>1624.46</v>
      </c>
      <c r="D14296">
        <v>950.51</v>
      </c>
      <c r="E14296">
        <v>673.95</v>
      </c>
      <c r="F14296">
        <v>777.77</v>
      </c>
      <c r="G14296">
        <v>721.35</v>
      </c>
      <c r="H14296">
        <v>940.77</v>
      </c>
      <c r="I14296">
        <v>1.1299999999999999</v>
      </c>
      <c r="J14296">
        <v>3.32</v>
      </c>
      <c r="K14296">
        <v>14.99</v>
      </c>
    </row>
    <row r="14297" spans="1:11" x14ac:dyDescent="0.25">
      <c r="A14297" s="1">
        <v>44652</v>
      </c>
      <c r="B14297" t="s">
        <v>128</v>
      </c>
      <c r="C14297">
        <v>1637.91</v>
      </c>
      <c r="D14297">
        <v>944.31</v>
      </c>
      <c r="E14297">
        <v>693.6</v>
      </c>
      <c r="F14297">
        <v>783.28</v>
      </c>
      <c r="G14297">
        <v>700.94</v>
      </c>
      <c r="H14297">
        <v>1014.49</v>
      </c>
      <c r="I14297">
        <v>1.43</v>
      </c>
      <c r="J14297">
        <v>2.7</v>
      </c>
      <c r="K14297">
        <v>15.15</v>
      </c>
    </row>
    <row r="14298" spans="1:11" x14ac:dyDescent="0.25">
      <c r="A14298" s="1">
        <v>44652</v>
      </c>
      <c r="B14298" t="s">
        <v>129</v>
      </c>
      <c r="C14298">
        <v>1572.3</v>
      </c>
      <c r="D14298">
        <v>981.19</v>
      </c>
      <c r="E14298">
        <v>591.11</v>
      </c>
      <c r="F14298">
        <v>802.59</v>
      </c>
      <c r="G14298">
        <v>747.67</v>
      </c>
      <c r="H14298">
        <v>975.91</v>
      </c>
      <c r="I14298">
        <v>1.51</v>
      </c>
      <c r="J14298">
        <v>4.58</v>
      </c>
      <c r="K14298">
        <v>18.170000000000002</v>
      </c>
    </row>
    <row r="14299" spans="1:11" x14ac:dyDescent="0.25">
      <c r="A14299" s="1">
        <v>44652</v>
      </c>
      <c r="B14299" t="s">
        <v>130</v>
      </c>
      <c r="C14299">
        <v>1559.93</v>
      </c>
      <c r="D14299">
        <v>972.04</v>
      </c>
      <c r="E14299">
        <v>587.89</v>
      </c>
      <c r="F14299">
        <v>869.89</v>
      </c>
      <c r="G14299">
        <v>740.02</v>
      </c>
      <c r="H14299">
        <v>1343.35</v>
      </c>
      <c r="I14299">
        <v>2.09</v>
      </c>
      <c r="J14299">
        <v>4.12</v>
      </c>
      <c r="K14299">
        <v>14.67</v>
      </c>
    </row>
    <row r="14300" spans="1:11" x14ac:dyDescent="0.25">
      <c r="A14300" s="1">
        <v>44652</v>
      </c>
      <c r="B14300" t="s">
        <v>131</v>
      </c>
      <c r="C14300">
        <v>1673.57</v>
      </c>
      <c r="D14300">
        <v>1077.99</v>
      </c>
      <c r="E14300">
        <v>595.58000000000004</v>
      </c>
      <c r="F14300">
        <v>888.17</v>
      </c>
      <c r="G14300">
        <v>783.27</v>
      </c>
      <c r="H14300">
        <v>1226.48</v>
      </c>
      <c r="I14300">
        <v>1.54</v>
      </c>
      <c r="J14300">
        <v>3.72</v>
      </c>
      <c r="K14300">
        <v>16.72</v>
      </c>
    </row>
    <row r="14301" spans="1:11" x14ac:dyDescent="0.25">
      <c r="A14301" s="1">
        <v>44652</v>
      </c>
      <c r="B14301" t="s">
        <v>132</v>
      </c>
      <c r="C14301">
        <v>1528.16</v>
      </c>
      <c r="D14301">
        <v>952.88</v>
      </c>
      <c r="E14301">
        <v>575.28</v>
      </c>
      <c r="F14301">
        <v>748.1</v>
      </c>
      <c r="G14301">
        <v>703.58</v>
      </c>
      <c r="H14301">
        <v>867.71</v>
      </c>
      <c r="I14301">
        <v>1.34</v>
      </c>
      <c r="J14301">
        <v>4.84</v>
      </c>
      <c r="K14301">
        <v>15.99</v>
      </c>
    </row>
    <row r="14302" spans="1:11" x14ac:dyDescent="0.25">
      <c r="A14302" s="1">
        <v>44652</v>
      </c>
      <c r="B14302" t="s">
        <v>133</v>
      </c>
      <c r="C14302">
        <v>1600.71</v>
      </c>
      <c r="D14302">
        <v>952.12</v>
      </c>
      <c r="E14302">
        <v>648.59</v>
      </c>
      <c r="F14302">
        <v>664.83</v>
      </c>
      <c r="G14302">
        <v>626.62</v>
      </c>
      <c r="H14302">
        <v>792.49</v>
      </c>
      <c r="I14302">
        <v>0.32</v>
      </c>
      <c r="J14302">
        <v>1.73</v>
      </c>
      <c r="K14302">
        <v>14.1</v>
      </c>
    </row>
    <row r="14303" spans="1:11" x14ac:dyDescent="0.25">
      <c r="A14303" s="1">
        <v>44652</v>
      </c>
      <c r="B14303" t="s">
        <v>134</v>
      </c>
      <c r="C14303">
        <v>1573.51</v>
      </c>
      <c r="D14303">
        <v>1002.56</v>
      </c>
      <c r="E14303">
        <v>570.95000000000005</v>
      </c>
      <c r="F14303">
        <v>754.44</v>
      </c>
      <c r="G14303">
        <v>746.06</v>
      </c>
      <c r="H14303">
        <v>794.33</v>
      </c>
      <c r="I14303">
        <v>1.21</v>
      </c>
      <c r="J14303">
        <v>3.48</v>
      </c>
      <c r="K14303">
        <v>16.489999999999998</v>
      </c>
    </row>
    <row r="14304" spans="1:11" x14ac:dyDescent="0.25">
      <c r="A14304" s="1">
        <v>44652</v>
      </c>
      <c r="B14304" t="s">
        <v>135</v>
      </c>
      <c r="C14304">
        <v>1536.16</v>
      </c>
      <c r="D14304">
        <v>925.6</v>
      </c>
      <c r="E14304">
        <v>610.55999999999995</v>
      </c>
      <c r="F14304">
        <v>746.06</v>
      </c>
      <c r="G14304">
        <v>637.16999999999996</v>
      </c>
      <c r="H14304">
        <v>1057.47</v>
      </c>
      <c r="I14304">
        <v>1.04</v>
      </c>
      <c r="J14304">
        <v>7.61</v>
      </c>
      <c r="K14304">
        <v>15.59</v>
      </c>
    </row>
    <row r="14305" spans="1:11" x14ac:dyDescent="0.25">
      <c r="A14305" s="1">
        <v>44652</v>
      </c>
      <c r="B14305" t="s">
        <v>136</v>
      </c>
      <c r="C14305">
        <v>1624.35</v>
      </c>
      <c r="D14305">
        <v>1041.51</v>
      </c>
      <c r="E14305">
        <v>582.84</v>
      </c>
      <c r="F14305">
        <v>854</v>
      </c>
      <c r="G14305">
        <v>815.06</v>
      </c>
      <c r="H14305">
        <v>1047.23</v>
      </c>
      <c r="I14305">
        <v>1.35</v>
      </c>
      <c r="J14305">
        <v>6.59</v>
      </c>
      <c r="K14305">
        <v>18.149999999999999</v>
      </c>
    </row>
    <row r="14306" spans="1:11" x14ac:dyDescent="0.25">
      <c r="A14306" s="1">
        <v>44652</v>
      </c>
      <c r="B14306" t="s">
        <v>137</v>
      </c>
      <c r="C14306">
        <v>1474.3</v>
      </c>
      <c r="D14306">
        <v>927.67</v>
      </c>
      <c r="E14306">
        <v>546.63</v>
      </c>
      <c r="F14306">
        <v>776.74</v>
      </c>
      <c r="G14306">
        <v>638.35</v>
      </c>
      <c r="H14306">
        <v>1353.52</v>
      </c>
      <c r="I14306">
        <v>0.59</v>
      </c>
      <c r="J14306">
        <v>2.8</v>
      </c>
      <c r="K14306">
        <v>11.51</v>
      </c>
    </row>
    <row r="14307" spans="1:11" x14ac:dyDescent="0.25">
      <c r="A14307" s="1">
        <v>44652</v>
      </c>
      <c r="B14307" t="s">
        <v>138</v>
      </c>
      <c r="C14307">
        <v>1455.58</v>
      </c>
      <c r="D14307">
        <v>895.45</v>
      </c>
      <c r="E14307">
        <v>560.13</v>
      </c>
      <c r="F14307">
        <v>967.26</v>
      </c>
      <c r="G14307">
        <v>811.04</v>
      </c>
      <c r="H14307">
        <v>1475.42</v>
      </c>
      <c r="I14307">
        <v>1.34</v>
      </c>
      <c r="J14307">
        <v>5.1100000000000003</v>
      </c>
      <c r="K14307">
        <v>13.13</v>
      </c>
    </row>
    <row r="14308" spans="1:11" x14ac:dyDescent="0.25">
      <c r="A14308" s="1">
        <v>44652</v>
      </c>
      <c r="B14308" t="s">
        <v>139</v>
      </c>
      <c r="C14308">
        <v>1427.27</v>
      </c>
      <c r="D14308">
        <v>903.16</v>
      </c>
      <c r="E14308">
        <v>524.11</v>
      </c>
      <c r="F14308">
        <v>824.41</v>
      </c>
      <c r="G14308">
        <v>727.25</v>
      </c>
      <c r="H14308">
        <v>1186.9100000000001</v>
      </c>
      <c r="I14308">
        <v>0.32</v>
      </c>
      <c r="J14308">
        <v>2.2799999999999998</v>
      </c>
      <c r="K14308">
        <v>12.64</v>
      </c>
    </row>
    <row r="14309" spans="1:11" x14ac:dyDescent="0.25">
      <c r="A14309" s="1">
        <v>44652</v>
      </c>
      <c r="B14309" t="s">
        <v>140</v>
      </c>
      <c r="C14309">
        <v>1425.96</v>
      </c>
      <c r="D14309">
        <v>869.3</v>
      </c>
      <c r="E14309">
        <v>556.66</v>
      </c>
      <c r="F14309">
        <v>718.66</v>
      </c>
      <c r="G14309">
        <v>613.83000000000004</v>
      </c>
      <c r="H14309">
        <v>1035.73</v>
      </c>
      <c r="I14309">
        <v>3.64</v>
      </c>
      <c r="J14309">
        <v>8.08</v>
      </c>
      <c r="K14309">
        <v>17.420000000000002</v>
      </c>
    </row>
    <row r="14310" spans="1:11" x14ac:dyDescent="0.25">
      <c r="A14310" s="1">
        <v>44652</v>
      </c>
      <c r="B14310" t="s">
        <v>141</v>
      </c>
      <c r="C14310">
        <v>1529.15</v>
      </c>
      <c r="D14310">
        <v>914.52</v>
      </c>
      <c r="E14310">
        <v>614.63</v>
      </c>
      <c r="F14310">
        <v>845.6</v>
      </c>
      <c r="G14310">
        <v>727.2</v>
      </c>
      <c r="H14310">
        <v>1200.18</v>
      </c>
      <c r="I14310">
        <v>4.57</v>
      </c>
      <c r="J14310">
        <v>6.6</v>
      </c>
      <c r="K14310">
        <v>15.2</v>
      </c>
    </row>
    <row r="14311" spans="1:11" x14ac:dyDescent="0.25">
      <c r="A14311" s="1">
        <v>44652</v>
      </c>
      <c r="B14311" t="s">
        <v>142</v>
      </c>
      <c r="C14311">
        <v>1421.44</v>
      </c>
      <c r="D14311">
        <v>897.16</v>
      </c>
      <c r="E14311">
        <v>524.28</v>
      </c>
      <c r="F14311">
        <v>759.96</v>
      </c>
      <c r="G14311">
        <v>668.77</v>
      </c>
      <c r="H14311">
        <v>1047.1600000000001</v>
      </c>
      <c r="I14311">
        <v>1.38</v>
      </c>
      <c r="J14311">
        <v>2.83</v>
      </c>
      <c r="K14311">
        <v>14.41</v>
      </c>
    </row>
    <row r="14312" spans="1:11" x14ac:dyDescent="0.25">
      <c r="A14312" s="1">
        <v>44652</v>
      </c>
      <c r="B14312" t="s">
        <v>143</v>
      </c>
      <c r="C14312">
        <v>1434.4</v>
      </c>
      <c r="D14312">
        <v>903.84</v>
      </c>
      <c r="E14312">
        <v>530.55999999999995</v>
      </c>
      <c r="F14312">
        <v>716.58</v>
      </c>
      <c r="G14312">
        <v>669.14</v>
      </c>
      <c r="H14312">
        <v>846.95</v>
      </c>
      <c r="I14312">
        <v>0.32</v>
      </c>
      <c r="J14312">
        <v>5.49</v>
      </c>
      <c r="K14312">
        <v>14.4</v>
      </c>
    </row>
    <row r="14313" spans="1:11" x14ac:dyDescent="0.25">
      <c r="A14313" s="1">
        <v>44652</v>
      </c>
      <c r="B14313" t="s">
        <v>144</v>
      </c>
      <c r="C14313">
        <v>1379.54</v>
      </c>
      <c r="D14313">
        <v>885.18</v>
      </c>
      <c r="E14313">
        <v>494.36</v>
      </c>
      <c r="F14313">
        <v>732.97</v>
      </c>
      <c r="G14313">
        <v>661.05</v>
      </c>
      <c r="H14313">
        <v>994.6</v>
      </c>
      <c r="I14313">
        <v>0.09</v>
      </c>
      <c r="J14313">
        <v>2.29</v>
      </c>
      <c r="K14313">
        <v>13.65</v>
      </c>
    </row>
    <row r="14314" spans="1:11" x14ac:dyDescent="0.25">
      <c r="A14314" s="1">
        <v>44652</v>
      </c>
      <c r="B14314" t="s">
        <v>145</v>
      </c>
      <c r="C14314">
        <v>1531.13</v>
      </c>
      <c r="D14314">
        <v>939.68</v>
      </c>
      <c r="E14314">
        <v>591.45000000000005</v>
      </c>
      <c r="F14314">
        <v>810.52</v>
      </c>
      <c r="G14314">
        <v>759.12</v>
      </c>
      <c r="H14314">
        <v>966.8</v>
      </c>
      <c r="I14314">
        <v>0.47</v>
      </c>
      <c r="J14314">
        <v>3.09</v>
      </c>
      <c r="K14314">
        <v>13.44</v>
      </c>
    </row>
    <row r="14315" spans="1:11" x14ac:dyDescent="0.25">
      <c r="A14315" s="1">
        <v>44652</v>
      </c>
      <c r="B14315" t="s">
        <v>146</v>
      </c>
      <c r="C14315">
        <v>1567.83</v>
      </c>
      <c r="D14315">
        <v>962.58</v>
      </c>
      <c r="E14315">
        <v>605.25</v>
      </c>
      <c r="F14315">
        <v>862.82</v>
      </c>
      <c r="G14315">
        <v>808.33</v>
      </c>
      <c r="H14315">
        <v>1041.53</v>
      </c>
      <c r="I14315">
        <v>1.69</v>
      </c>
      <c r="J14315">
        <v>6.96</v>
      </c>
      <c r="K14315">
        <v>15.94</v>
      </c>
    </row>
    <row r="14316" spans="1:11" x14ac:dyDescent="0.25">
      <c r="A14316" s="1">
        <v>44652</v>
      </c>
      <c r="B14316" t="s">
        <v>2</v>
      </c>
      <c r="C14316">
        <v>1455.1</v>
      </c>
      <c r="D14316">
        <v>902.81</v>
      </c>
      <c r="E14316">
        <v>552.29</v>
      </c>
      <c r="F14316">
        <v>807.17</v>
      </c>
      <c r="G14316">
        <v>718.67</v>
      </c>
      <c r="H14316">
        <v>1064.8800000000001</v>
      </c>
      <c r="I14316">
        <v>1.22</v>
      </c>
      <c r="J14316">
        <v>3.39</v>
      </c>
      <c r="K14316">
        <v>17.55</v>
      </c>
    </row>
    <row r="14317" spans="1:11" x14ac:dyDescent="0.25">
      <c r="A14317" s="1">
        <v>44652</v>
      </c>
      <c r="B14317" t="s">
        <v>147</v>
      </c>
      <c r="C14317">
        <v>1700.68</v>
      </c>
      <c r="D14317">
        <v>952.86</v>
      </c>
      <c r="E14317">
        <v>747.82</v>
      </c>
      <c r="F14317">
        <v>775.15</v>
      </c>
      <c r="G14317">
        <v>671.69</v>
      </c>
      <c r="H14317">
        <v>1022.44</v>
      </c>
      <c r="I14317">
        <v>0.53</v>
      </c>
      <c r="J14317">
        <v>1.53</v>
      </c>
      <c r="K14317">
        <v>15.34</v>
      </c>
    </row>
    <row r="14318" spans="1:11" x14ac:dyDescent="0.25">
      <c r="A14318" s="1">
        <v>44652</v>
      </c>
      <c r="B14318" t="s">
        <v>148</v>
      </c>
      <c r="C14318">
        <v>1641.69</v>
      </c>
      <c r="D14318">
        <v>946.17</v>
      </c>
      <c r="E14318">
        <v>695.52</v>
      </c>
      <c r="F14318">
        <v>741.47</v>
      </c>
      <c r="G14318">
        <v>696.14</v>
      </c>
      <c r="H14318">
        <v>880.34</v>
      </c>
      <c r="I14318">
        <v>1.06</v>
      </c>
      <c r="J14318">
        <v>2.06</v>
      </c>
      <c r="K14318">
        <v>14.15</v>
      </c>
    </row>
    <row r="14319" spans="1:11" x14ac:dyDescent="0.25">
      <c r="A14319" s="1">
        <v>44652</v>
      </c>
      <c r="B14319" t="s">
        <v>149</v>
      </c>
      <c r="C14319">
        <v>1620.97</v>
      </c>
      <c r="D14319">
        <v>918.1</v>
      </c>
      <c r="E14319">
        <v>702.87</v>
      </c>
      <c r="F14319">
        <v>775.16</v>
      </c>
      <c r="G14319">
        <v>718.23</v>
      </c>
      <c r="H14319">
        <v>936.63</v>
      </c>
      <c r="I14319">
        <v>1.42</v>
      </c>
      <c r="J14319">
        <v>3.04</v>
      </c>
      <c r="K14319">
        <v>15.72</v>
      </c>
    </row>
    <row r="14320" spans="1:11" x14ac:dyDescent="0.25">
      <c r="A14320" s="1">
        <v>44652</v>
      </c>
      <c r="B14320" t="s">
        <v>150</v>
      </c>
      <c r="C14320">
        <v>1749.34</v>
      </c>
      <c r="D14320">
        <v>954.85</v>
      </c>
      <c r="E14320">
        <v>794.49</v>
      </c>
      <c r="F14320">
        <v>947.33</v>
      </c>
      <c r="G14320">
        <v>792.63</v>
      </c>
      <c r="H14320">
        <v>1321.81</v>
      </c>
      <c r="I14320">
        <v>0.99</v>
      </c>
      <c r="J14320">
        <v>2.19</v>
      </c>
      <c r="K14320">
        <v>15.53</v>
      </c>
    </row>
    <row r="14321" spans="1:11" x14ac:dyDescent="0.25">
      <c r="A14321" s="1">
        <v>44652</v>
      </c>
      <c r="B14321" t="s">
        <v>151</v>
      </c>
      <c r="C14321">
        <v>1558.98</v>
      </c>
      <c r="D14321">
        <v>978.17</v>
      </c>
      <c r="E14321">
        <v>580.80999999999995</v>
      </c>
      <c r="F14321">
        <v>707.65</v>
      </c>
      <c r="G14321">
        <v>631.76</v>
      </c>
      <c r="H14321">
        <v>940.41</v>
      </c>
      <c r="I14321">
        <v>1.92</v>
      </c>
      <c r="J14321">
        <v>2.66</v>
      </c>
      <c r="K14321">
        <v>13.78</v>
      </c>
    </row>
    <row r="14322" spans="1:11" x14ac:dyDescent="0.25">
      <c r="A14322" s="1">
        <v>44652</v>
      </c>
      <c r="B14322" t="s">
        <v>152</v>
      </c>
      <c r="C14322">
        <v>1542.22</v>
      </c>
      <c r="D14322">
        <v>971.04</v>
      </c>
      <c r="E14322">
        <v>571.17999999999995</v>
      </c>
      <c r="F14322">
        <v>725.45</v>
      </c>
      <c r="G14322">
        <v>672.1</v>
      </c>
      <c r="H14322">
        <v>879</v>
      </c>
      <c r="I14322">
        <v>1.57</v>
      </c>
      <c r="J14322">
        <v>3.45</v>
      </c>
      <c r="K14322">
        <v>22.81</v>
      </c>
    </row>
    <row r="14323" spans="1:11" x14ac:dyDescent="0.25">
      <c r="A14323" s="1">
        <v>44652</v>
      </c>
      <c r="B14323" t="s">
        <v>153</v>
      </c>
      <c r="C14323">
        <v>1576.02</v>
      </c>
      <c r="D14323">
        <v>981.32</v>
      </c>
      <c r="E14323">
        <v>594.70000000000005</v>
      </c>
      <c r="F14323">
        <v>899.09</v>
      </c>
      <c r="G14323">
        <v>858.29</v>
      </c>
      <c r="H14323">
        <v>1019.42</v>
      </c>
      <c r="I14323">
        <v>1.97</v>
      </c>
      <c r="J14323">
        <v>7.29</v>
      </c>
      <c r="K14323">
        <v>18.77</v>
      </c>
    </row>
    <row r="14324" spans="1:11" x14ac:dyDescent="0.25">
      <c r="A14324" s="1">
        <v>44652</v>
      </c>
      <c r="B14324" t="s">
        <v>154</v>
      </c>
      <c r="C14324">
        <v>1544.87</v>
      </c>
      <c r="D14324">
        <v>951.97</v>
      </c>
      <c r="E14324">
        <v>592.9</v>
      </c>
      <c r="F14324">
        <v>816.05</v>
      </c>
      <c r="G14324">
        <v>736.47</v>
      </c>
      <c r="H14324">
        <v>1077.03</v>
      </c>
      <c r="I14324">
        <v>1.57</v>
      </c>
      <c r="J14324">
        <v>4.03</v>
      </c>
      <c r="K14324">
        <v>16.25</v>
      </c>
    </row>
    <row r="14325" spans="1:11" x14ac:dyDescent="0.25">
      <c r="A14325" s="1">
        <v>44652</v>
      </c>
      <c r="B14325" t="s">
        <v>155</v>
      </c>
      <c r="C14325">
        <v>1626.25</v>
      </c>
      <c r="D14325">
        <v>1028.79</v>
      </c>
      <c r="E14325">
        <v>597.46</v>
      </c>
      <c r="F14325">
        <v>718.12</v>
      </c>
      <c r="G14325">
        <v>682.16</v>
      </c>
      <c r="H14325">
        <v>839.1</v>
      </c>
      <c r="I14325">
        <v>0.8</v>
      </c>
      <c r="J14325">
        <v>2.7</v>
      </c>
      <c r="K14325">
        <v>17.100000000000001</v>
      </c>
    </row>
    <row r="14326" spans="1:11" x14ac:dyDescent="0.25">
      <c r="A14326" s="1">
        <v>44682</v>
      </c>
      <c r="B14326" t="s">
        <v>1</v>
      </c>
      <c r="C14326">
        <v>1601.76</v>
      </c>
      <c r="D14326">
        <v>962.98</v>
      </c>
      <c r="E14326">
        <v>638.78</v>
      </c>
      <c r="F14326">
        <v>801.75</v>
      </c>
      <c r="G14326">
        <v>729.5</v>
      </c>
      <c r="H14326">
        <v>1008.02</v>
      </c>
      <c r="I14326">
        <v>2.17</v>
      </c>
      <c r="J14326">
        <v>5.77</v>
      </c>
      <c r="K14326">
        <v>15.44</v>
      </c>
    </row>
    <row r="14327" spans="1:11" x14ac:dyDescent="0.25">
      <c r="A14327" s="1">
        <v>44682</v>
      </c>
      <c r="B14327" t="s">
        <v>126</v>
      </c>
      <c r="C14327">
        <v>1590.14</v>
      </c>
      <c r="D14327">
        <v>1004</v>
      </c>
      <c r="E14327">
        <v>586.14</v>
      </c>
      <c r="F14327">
        <v>792.3</v>
      </c>
      <c r="G14327">
        <v>741.99</v>
      </c>
      <c r="H14327">
        <v>944.66</v>
      </c>
      <c r="I14327">
        <v>1.22</v>
      </c>
      <c r="J14327">
        <v>5.56</v>
      </c>
      <c r="K14327">
        <v>16.29</v>
      </c>
    </row>
    <row r="14328" spans="1:11" x14ac:dyDescent="0.25">
      <c r="A14328" s="1">
        <v>44682</v>
      </c>
      <c r="B14328" t="s">
        <v>127</v>
      </c>
      <c r="C14328">
        <v>1489.5</v>
      </c>
      <c r="D14328">
        <v>927.6</v>
      </c>
      <c r="E14328">
        <v>561.9</v>
      </c>
      <c r="F14328">
        <v>804.49</v>
      </c>
      <c r="G14328">
        <v>715.75</v>
      </c>
      <c r="H14328">
        <v>1086.78</v>
      </c>
      <c r="I14328">
        <v>1.4</v>
      </c>
      <c r="J14328">
        <v>5.0199999999999996</v>
      </c>
      <c r="K14328">
        <v>13</v>
      </c>
    </row>
    <row r="14329" spans="1:11" x14ac:dyDescent="0.25">
      <c r="A14329" s="1">
        <v>44682</v>
      </c>
      <c r="B14329" t="s">
        <v>113</v>
      </c>
      <c r="C14329">
        <v>1676.34</v>
      </c>
      <c r="D14329">
        <v>974.39</v>
      </c>
      <c r="E14329">
        <v>701.95</v>
      </c>
      <c r="F14329">
        <v>802.58</v>
      </c>
      <c r="G14329">
        <v>739.46</v>
      </c>
      <c r="H14329">
        <v>979.81</v>
      </c>
      <c r="I14329">
        <v>3.19</v>
      </c>
      <c r="J14329">
        <v>6.61</v>
      </c>
      <c r="K14329">
        <v>16.25</v>
      </c>
    </row>
    <row r="14330" spans="1:11" x14ac:dyDescent="0.25">
      <c r="A14330" s="1">
        <v>44682</v>
      </c>
      <c r="B14330" t="s">
        <v>128</v>
      </c>
      <c r="C14330">
        <v>1649.32</v>
      </c>
      <c r="D14330">
        <v>956.23</v>
      </c>
      <c r="E14330">
        <v>693.09</v>
      </c>
      <c r="F14330">
        <v>788.77</v>
      </c>
      <c r="G14330">
        <v>709.77</v>
      </c>
      <c r="H14330">
        <v>1013.78</v>
      </c>
      <c r="I14330">
        <v>0.7</v>
      </c>
      <c r="J14330">
        <v>3.42</v>
      </c>
      <c r="K14330">
        <v>14.65</v>
      </c>
    </row>
    <row r="14331" spans="1:11" x14ac:dyDescent="0.25">
      <c r="A14331" s="1">
        <v>44682</v>
      </c>
      <c r="B14331" t="s">
        <v>129</v>
      </c>
      <c r="C14331">
        <v>1623.17</v>
      </c>
      <c r="D14331">
        <v>1005.37</v>
      </c>
      <c r="E14331">
        <v>617.79999999999995</v>
      </c>
      <c r="F14331">
        <v>828.6</v>
      </c>
      <c r="G14331">
        <v>766.06</v>
      </c>
      <c r="H14331">
        <v>1020.02</v>
      </c>
      <c r="I14331">
        <v>3.24</v>
      </c>
      <c r="J14331">
        <v>7.97</v>
      </c>
      <c r="K14331">
        <v>19.97</v>
      </c>
    </row>
    <row r="14332" spans="1:11" x14ac:dyDescent="0.25">
      <c r="A14332" s="1">
        <v>44682</v>
      </c>
      <c r="B14332" t="s">
        <v>130</v>
      </c>
      <c r="C14332">
        <v>1589.76</v>
      </c>
      <c r="D14332">
        <v>998.73</v>
      </c>
      <c r="E14332">
        <v>591.03</v>
      </c>
      <c r="F14332">
        <v>886.5</v>
      </c>
      <c r="G14332">
        <v>760.37</v>
      </c>
      <c r="H14332">
        <v>1350.6</v>
      </c>
      <c r="I14332">
        <v>1.91</v>
      </c>
      <c r="J14332">
        <v>6.11</v>
      </c>
      <c r="K14332">
        <v>15.36</v>
      </c>
    </row>
    <row r="14333" spans="1:11" x14ac:dyDescent="0.25">
      <c r="A14333" s="1">
        <v>44682</v>
      </c>
      <c r="B14333" t="s">
        <v>131</v>
      </c>
      <c r="C14333">
        <v>1736.81</v>
      </c>
      <c r="D14333">
        <v>1108.79</v>
      </c>
      <c r="E14333">
        <v>628.02</v>
      </c>
      <c r="F14333">
        <v>921.74</v>
      </c>
      <c r="G14333">
        <v>805.67</v>
      </c>
      <c r="H14333">
        <v>1293.33</v>
      </c>
      <c r="I14333">
        <v>3.78</v>
      </c>
      <c r="J14333">
        <v>7.64</v>
      </c>
      <c r="K14333">
        <v>20.100000000000001</v>
      </c>
    </row>
    <row r="14334" spans="1:11" x14ac:dyDescent="0.25">
      <c r="A14334" s="1">
        <v>44682</v>
      </c>
      <c r="B14334" t="s">
        <v>132</v>
      </c>
      <c r="C14334">
        <v>1545.58</v>
      </c>
      <c r="D14334">
        <v>962.98</v>
      </c>
      <c r="E14334">
        <v>582.6</v>
      </c>
      <c r="F14334">
        <v>756.63</v>
      </c>
      <c r="G14334">
        <v>711.04</v>
      </c>
      <c r="H14334">
        <v>878.73</v>
      </c>
      <c r="I14334">
        <v>1.1399999999999999</v>
      </c>
      <c r="J14334">
        <v>6.03</v>
      </c>
      <c r="K14334">
        <v>16.32</v>
      </c>
    </row>
    <row r="14335" spans="1:11" x14ac:dyDescent="0.25">
      <c r="A14335" s="1">
        <v>44682</v>
      </c>
      <c r="B14335" t="s">
        <v>133</v>
      </c>
      <c r="C14335">
        <v>1615.66</v>
      </c>
      <c r="D14335">
        <v>967.07</v>
      </c>
      <c r="E14335">
        <v>648.59</v>
      </c>
      <c r="F14335">
        <v>671.02</v>
      </c>
      <c r="G14335">
        <v>636.45000000000005</v>
      </c>
      <c r="H14335">
        <v>792.49</v>
      </c>
      <c r="I14335">
        <v>0.93</v>
      </c>
      <c r="J14335">
        <v>2.68</v>
      </c>
      <c r="K14335">
        <v>14.23</v>
      </c>
    </row>
    <row r="14336" spans="1:11" x14ac:dyDescent="0.25">
      <c r="A14336" s="1">
        <v>44682</v>
      </c>
      <c r="B14336" t="s">
        <v>134</v>
      </c>
      <c r="C14336">
        <v>1587.91</v>
      </c>
      <c r="D14336">
        <v>1016.96</v>
      </c>
      <c r="E14336">
        <v>570.95000000000005</v>
      </c>
      <c r="F14336">
        <v>761.38</v>
      </c>
      <c r="G14336">
        <v>756.81</v>
      </c>
      <c r="H14336">
        <v>794.33</v>
      </c>
      <c r="I14336">
        <v>0.92</v>
      </c>
      <c r="J14336">
        <v>4.4400000000000004</v>
      </c>
      <c r="K14336">
        <v>15.96</v>
      </c>
    </row>
    <row r="14337" spans="1:11" x14ac:dyDescent="0.25">
      <c r="A14337" s="1">
        <v>44682</v>
      </c>
      <c r="B14337" t="s">
        <v>135</v>
      </c>
      <c r="C14337">
        <v>1543.96</v>
      </c>
      <c r="D14337">
        <v>933.4</v>
      </c>
      <c r="E14337">
        <v>610.55999999999995</v>
      </c>
      <c r="F14337">
        <v>749.87</v>
      </c>
      <c r="G14337">
        <v>642.52</v>
      </c>
      <c r="H14337">
        <v>1057.47</v>
      </c>
      <c r="I14337">
        <v>0.51</v>
      </c>
      <c r="J14337">
        <v>8.16</v>
      </c>
      <c r="K14337">
        <v>15.83</v>
      </c>
    </row>
    <row r="14338" spans="1:11" x14ac:dyDescent="0.25">
      <c r="A14338" s="1">
        <v>44682</v>
      </c>
      <c r="B14338" t="s">
        <v>136</v>
      </c>
      <c r="C14338">
        <v>1639.34</v>
      </c>
      <c r="D14338">
        <v>1056.5</v>
      </c>
      <c r="E14338">
        <v>582.84</v>
      </c>
      <c r="F14338">
        <v>861.86</v>
      </c>
      <c r="G14338">
        <v>826.79</v>
      </c>
      <c r="H14338">
        <v>1047.23</v>
      </c>
      <c r="I14338">
        <v>0.92</v>
      </c>
      <c r="J14338">
        <v>7.57</v>
      </c>
      <c r="K14338">
        <v>17</v>
      </c>
    </row>
    <row r="14339" spans="1:11" x14ac:dyDescent="0.25">
      <c r="A14339" s="1">
        <v>44682</v>
      </c>
      <c r="B14339" t="s">
        <v>137</v>
      </c>
      <c r="C14339">
        <v>1521.72</v>
      </c>
      <c r="D14339">
        <v>927.34</v>
      </c>
      <c r="E14339">
        <v>594.38</v>
      </c>
      <c r="F14339">
        <v>801.76</v>
      </c>
      <c r="G14339">
        <v>638.1</v>
      </c>
      <c r="H14339">
        <v>1471.68</v>
      </c>
      <c r="I14339">
        <v>3.22</v>
      </c>
      <c r="J14339">
        <v>6.11</v>
      </c>
      <c r="K14339">
        <v>13.33</v>
      </c>
    </row>
    <row r="14340" spans="1:11" x14ac:dyDescent="0.25">
      <c r="A14340" s="1">
        <v>44682</v>
      </c>
      <c r="B14340" t="s">
        <v>138</v>
      </c>
      <c r="C14340">
        <v>1473.2</v>
      </c>
      <c r="D14340">
        <v>915.72</v>
      </c>
      <c r="E14340">
        <v>557.48</v>
      </c>
      <c r="F14340">
        <v>978.96</v>
      </c>
      <c r="G14340">
        <v>829.37</v>
      </c>
      <c r="H14340">
        <v>1468.49</v>
      </c>
      <c r="I14340">
        <v>1.21</v>
      </c>
      <c r="J14340">
        <v>6.38</v>
      </c>
      <c r="K14340">
        <v>13.92</v>
      </c>
    </row>
    <row r="14341" spans="1:11" x14ac:dyDescent="0.25">
      <c r="A14341" s="1">
        <v>44682</v>
      </c>
      <c r="B14341" t="s">
        <v>139</v>
      </c>
      <c r="C14341">
        <v>1440.5</v>
      </c>
      <c r="D14341">
        <v>916.39</v>
      </c>
      <c r="E14341">
        <v>524.11</v>
      </c>
      <c r="F14341">
        <v>832.08</v>
      </c>
      <c r="G14341">
        <v>737.86</v>
      </c>
      <c r="H14341">
        <v>1186.9100000000001</v>
      </c>
      <c r="I14341">
        <v>0.93</v>
      </c>
      <c r="J14341">
        <v>3.23</v>
      </c>
      <c r="K14341">
        <v>12.28</v>
      </c>
    </row>
    <row r="14342" spans="1:11" x14ac:dyDescent="0.25">
      <c r="A14342" s="1">
        <v>44682</v>
      </c>
      <c r="B14342" t="s">
        <v>140</v>
      </c>
      <c r="C14342">
        <v>1445.48</v>
      </c>
      <c r="D14342">
        <v>888.82</v>
      </c>
      <c r="E14342">
        <v>556.66</v>
      </c>
      <c r="F14342">
        <v>728.51</v>
      </c>
      <c r="G14342">
        <v>627.64</v>
      </c>
      <c r="H14342">
        <v>1035.73</v>
      </c>
      <c r="I14342">
        <v>1.37</v>
      </c>
      <c r="J14342">
        <v>9.57</v>
      </c>
      <c r="K14342">
        <v>17.82</v>
      </c>
    </row>
    <row r="14343" spans="1:11" x14ac:dyDescent="0.25">
      <c r="A14343" s="1">
        <v>44682</v>
      </c>
      <c r="B14343" t="s">
        <v>141</v>
      </c>
      <c r="C14343">
        <v>1542.67</v>
      </c>
      <c r="D14343">
        <v>928.04</v>
      </c>
      <c r="E14343">
        <v>614.63</v>
      </c>
      <c r="F14343">
        <v>853.04</v>
      </c>
      <c r="G14343">
        <v>737.96</v>
      </c>
      <c r="H14343">
        <v>1200.18</v>
      </c>
      <c r="I14343">
        <v>0.88</v>
      </c>
      <c r="J14343">
        <v>7.54</v>
      </c>
      <c r="K14343">
        <v>15.09</v>
      </c>
    </row>
    <row r="14344" spans="1:11" x14ac:dyDescent="0.25">
      <c r="A14344" s="1">
        <v>44682</v>
      </c>
      <c r="B14344" t="s">
        <v>142</v>
      </c>
      <c r="C14344">
        <v>1431.22</v>
      </c>
      <c r="D14344">
        <v>907.92</v>
      </c>
      <c r="E14344">
        <v>523.29999999999995</v>
      </c>
      <c r="F14344">
        <v>765.21</v>
      </c>
      <c r="G14344">
        <v>676.79</v>
      </c>
      <c r="H14344">
        <v>1045.17</v>
      </c>
      <c r="I14344">
        <v>0.69</v>
      </c>
      <c r="J14344">
        <v>3.53</v>
      </c>
      <c r="K14344">
        <v>12.83</v>
      </c>
    </row>
    <row r="14345" spans="1:11" x14ac:dyDescent="0.25">
      <c r="A14345" s="1">
        <v>44682</v>
      </c>
      <c r="B14345" t="s">
        <v>143</v>
      </c>
      <c r="C14345">
        <v>1443.8</v>
      </c>
      <c r="D14345">
        <v>906.95</v>
      </c>
      <c r="E14345">
        <v>536.85</v>
      </c>
      <c r="F14345">
        <v>721.31</v>
      </c>
      <c r="G14345">
        <v>671.41</v>
      </c>
      <c r="H14345">
        <v>857.03</v>
      </c>
      <c r="I14345">
        <v>0.66</v>
      </c>
      <c r="J14345">
        <v>6.19</v>
      </c>
      <c r="K14345">
        <v>13.12</v>
      </c>
    </row>
    <row r="14346" spans="1:11" x14ac:dyDescent="0.25">
      <c r="A14346" s="1">
        <v>44682</v>
      </c>
      <c r="B14346" t="s">
        <v>144</v>
      </c>
      <c r="C14346">
        <v>1397.94</v>
      </c>
      <c r="D14346">
        <v>899.73</v>
      </c>
      <c r="E14346">
        <v>498.21</v>
      </c>
      <c r="F14346">
        <v>742.72</v>
      </c>
      <c r="G14346">
        <v>671.89</v>
      </c>
      <c r="H14346">
        <v>1002.36</v>
      </c>
      <c r="I14346">
        <v>1.33</v>
      </c>
      <c r="J14346">
        <v>3.65</v>
      </c>
      <c r="K14346">
        <v>12.85</v>
      </c>
    </row>
    <row r="14347" spans="1:11" x14ac:dyDescent="0.25">
      <c r="A14347" s="1">
        <v>44682</v>
      </c>
      <c r="B14347" t="s">
        <v>145</v>
      </c>
      <c r="C14347">
        <v>1554.28</v>
      </c>
      <c r="D14347">
        <v>962.8</v>
      </c>
      <c r="E14347">
        <v>591.48</v>
      </c>
      <c r="F14347">
        <v>822.76</v>
      </c>
      <c r="G14347">
        <v>777.8</v>
      </c>
      <c r="H14347">
        <v>966.9</v>
      </c>
      <c r="I14347">
        <v>1.51</v>
      </c>
      <c r="J14347">
        <v>4.6500000000000004</v>
      </c>
      <c r="K14347">
        <v>11.85</v>
      </c>
    </row>
    <row r="14348" spans="1:11" x14ac:dyDescent="0.25">
      <c r="A14348" s="1">
        <v>44682</v>
      </c>
      <c r="B14348" t="s">
        <v>146</v>
      </c>
      <c r="C14348">
        <v>1587</v>
      </c>
      <c r="D14348">
        <v>980.19</v>
      </c>
      <c r="E14348">
        <v>606.80999999999995</v>
      </c>
      <c r="F14348">
        <v>873.34</v>
      </c>
      <c r="G14348">
        <v>823.12</v>
      </c>
      <c r="H14348">
        <v>1044.24</v>
      </c>
      <c r="I14348">
        <v>1.22</v>
      </c>
      <c r="J14348">
        <v>8.27</v>
      </c>
      <c r="K14348">
        <v>15.32</v>
      </c>
    </row>
    <row r="14349" spans="1:11" x14ac:dyDescent="0.25">
      <c r="A14349" s="1">
        <v>44682</v>
      </c>
      <c r="B14349" t="s">
        <v>2</v>
      </c>
      <c r="C14349">
        <v>1505</v>
      </c>
      <c r="D14349">
        <v>920.18</v>
      </c>
      <c r="E14349">
        <v>584.82000000000005</v>
      </c>
      <c r="F14349">
        <v>834.86</v>
      </c>
      <c r="G14349">
        <v>732.47</v>
      </c>
      <c r="H14349">
        <v>1127.5999999999999</v>
      </c>
      <c r="I14349">
        <v>3.43</v>
      </c>
      <c r="J14349">
        <v>6.94</v>
      </c>
      <c r="K14349">
        <v>18.54</v>
      </c>
    </row>
    <row r="14350" spans="1:11" x14ac:dyDescent="0.25">
      <c r="A14350" s="1">
        <v>44682</v>
      </c>
      <c r="B14350" t="s">
        <v>147</v>
      </c>
      <c r="C14350">
        <v>1762.39</v>
      </c>
      <c r="D14350">
        <v>978.9</v>
      </c>
      <c r="E14350">
        <v>783.49</v>
      </c>
      <c r="F14350">
        <v>803.29</v>
      </c>
      <c r="G14350">
        <v>690.03</v>
      </c>
      <c r="H14350">
        <v>1071.21</v>
      </c>
      <c r="I14350">
        <v>3.63</v>
      </c>
      <c r="J14350">
        <v>5.21</v>
      </c>
      <c r="K14350">
        <v>15.23</v>
      </c>
    </row>
    <row r="14351" spans="1:11" x14ac:dyDescent="0.25">
      <c r="A14351" s="1">
        <v>44682</v>
      </c>
      <c r="B14351" t="s">
        <v>148</v>
      </c>
      <c r="C14351">
        <v>1709.43</v>
      </c>
      <c r="D14351">
        <v>973.46</v>
      </c>
      <c r="E14351">
        <v>735.97</v>
      </c>
      <c r="F14351">
        <v>772.09</v>
      </c>
      <c r="G14351">
        <v>716.19</v>
      </c>
      <c r="H14351">
        <v>931.58</v>
      </c>
      <c r="I14351">
        <v>4.13</v>
      </c>
      <c r="J14351">
        <v>6.28</v>
      </c>
      <c r="K14351">
        <v>17.07</v>
      </c>
    </row>
    <row r="14352" spans="1:11" x14ac:dyDescent="0.25">
      <c r="A14352" s="1">
        <v>44682</v>
      </c>
      <c r="B14352" t="s">
        <v>149</v>
      </c>
      <c r="C14352">
        <v>1630.04</v>
      </c>
      <c r="D14352">
        <v>927.17</v>
      </c>
      <c r="E14352">
        <v>702.87</v>
      </c>
      <c r="F14352">
        <v>779.5</v>
      </c>
      <c r="G14352">
        <v>725.34</v>
      </c>
      <c r="H14352">
        <v>936.63</v>
      </c>
      <c r="I14352">
        <v>0.56000000000000005</v>
      </c>
      <c r="J14352">
        <v>3.62</v>
      </c>
      <c r="K14352">
        <v>14.63</v>
      </c>
    </row>
    <row r="14353" spans="1:11" x14ac:dyDescent="0.25">
      <c r="A14353" s="1">
        <v>44682</v>
      </c>
      <c r="B14353" t="s">
        <v>150</v>
      </c>
      <c r="C14353">
        <v>1765.6</v>
      </c>
      <c r="D14353">
        <v>982.69</v>
      </c>
      <c r="E14353">
        <v>782.91</v>
      </c>
      <c r="F14353">
        <v>956.14</v>
      </c>
      <c r="G14353">
        <v>815.78</v>
      </c>
      <c r="H14353">
        <v>1302.51</v>
      </c>
      <c r="I14353">
        <v>0.93</v>
      </c>
      <c r="J14353">
        <v>3.14</v>
      </c>
      <c r="K14353">
        <v>16.010000000000002</v>
      </c>
    </row>
    <row r="14354" spans="1:11" x14ac:dyDescent="0.25">
      <c r="A14354" s="1">
        <v>44682</v>
      </c>
      <c r="B14354" t="s">
        <v>151</v>
      </c>
      <c r="C14354">
        <v>1569.62</v>
      </c>
      <c r="D14354">
        <v>979.52</v>
      </c>
      <c r="E14354">
        <v>590.1</v>
      </c>
      <c r="F14354">
        <v>712.46</v>
      </c>
      <c r="G14354">
        <v>632.65</v>
      </c>
      <c r="H14354">
        <v>955.46</v>
      </c>
      <c r="I14354">
        <v>0.68</v>
      </c>
      <c r="J14354">
        <v>3.35</v>
      </c>
      <c r="K14354">
        <v>13.23</v>
      </c>
    </row>
    <row r="14355" spans="1:11" x14ac:dyDescent="0.25">
      <c r="A14355" s="1">
        <v>44682</v>
      </c>
      <c r="B14355" t="s">
        <v>152</v>
      </c>
      <c r="C14355">
        <v>1562.71</v>
      </c>
      <c r="D14355">
        <v>991.53</v>
      </c>
      <c r="E14355">
        <v>571.17999999999995</v>
      </c>
      <c r="F14355">
        <v>735.09</v>
      </c>
      <c r="G14355">
        <v>686.28</v>
      </c>
      <c r="H14355">
        <v>879</v>
      </c>
      <c r="I14355">
        <v>1.33</v>
      </c>
      <c r="J14355">
        <v>4.83</v>
      </c>
      <c r="K14355">
        <v>21.22</v>
      </c>
    </row>
    <row r="14356" spans="1:11" x14ac:dyDescent="0.25">
      <c r="A14356" s="1">
        <v>44682</v>
      </c>
      <c r="B14356" t="s">
        <v>153</v>
      </c>
      <c r="C14356">
        <v>1609.66</v>
      </c>
      <c r="D14356">
        <v>1014.96</v>
      </c>
      <c r="E14356">
        <v>594.70000000000005</v>
      </c>
      <c r="F14356">
        <v>918.24</v>
      </c>
      <c r="G14356">
        <v>887.73</v>
      </c>
      <c r="H14356">
        <v>1019.42</v>
      </c>
      <c r="I14356">
        <v>2.13</v>
      </c>
      <c r="J14356">
        <v>9.57</v>
      </c>
      <c r="K14356">
        <v>19.940000000000001</v>
      </c>
    </row>
    <row r="14357" spans="1:11" x14ac:dyDescent="0.25">
      <c r="A14357" s="1">
        <v>44682</v>
      </c>
      <c r="B14357" t="s">
        <v>154</v>
      </c>
      <c r="C14357">
        <v>1624.64</v>
      </c>
      <c r="D14357">
        <v>973.84</v>
      </c>
      <c r="E14357">
        <v>650.79999999999995</v>
      </c>
      <c r="F14357">
        <v>858.16</v>
      </c>
      <c r="G14357">
        <v>753.4</v>
      </c>
      <c r="H14357">
        <v>1182.26</v>
      </c>
      <c r="I14357">
        <v>5.16</v>
      </c>
      <c r="J14357">
        <v>9.39</v>
      </c>
      <c r="K14357">
        <v>20.74</v>
      </c>
    </row>
    <row r="14358" spans="1:11" x14ac:dyDescent="0.25">
      <c r="A14358" s="1">
        <v>44682</v>
      </c>
      <c r="B14358" t="s">
        <v>155</v>
      </c>
      <c r="C14358">
        <v>1680.66</v>
      </c>
      <c r="D14358">
        <v>1046.07</v>
      </c>
      <c r="E14358">
        <v>634.59</v>
      </c>
      <c r="F14358">
        <v>742.18</v>
      </c>
      <c r="G14358">
        <v>693.62</v>
      </c>
      <c r="H14358">
        <v>891.2</v>
      </c>
      <c r="I14358">
        <v>3.35</v>
      </c>
      <c r="J14358">
        <v>6.14</v>
      </c>
      <c r="K14358">
        <v>18.18</v>
      </c>
    </row>
    <row r="14359" spans="1:11" x14ac:dyDescent="0.25">
      <c r="A14359" s="1">
        <v>44713</v>
      </c>
      <c r="B14359" t="s">
        <v>1</v>
      </c>
      <c r="C14359">
        <v>1628.25</v>
      </c>
      <c r="D14359">
        <v>974.47</v>
      </c>
      <c r="E14359">
        <v>653.78</v>
      </c>
      <c r="F14359">
        <v>814.98</v>
      </c>
      <c r="G14359">
        <v>738.18</v>
      </c>
      <c r="H14359">
        <v>1031.71</v>
      </c>
      <c r="I14359">
        <v>1.65</v>
      </c>
      <c r="J14359">
        <v>7.52</v>
      </c>
      <c r="K14359">
        <v>14.53</v>
      </c>
    </row>
    <row r="14360" spans="1:11" x14ac:dyDescent="0.25">
      <c r="A14360" s="1">
        <v>44713</v>
      </c>
      <c r="B14360" t="s">
        <v>126</v>
      </c>
      <c r="C14360">
        <v>1608.46</v>
      </c>
      <c r="D14360">
        <v>1021</v>
      </c>
      <c r="E14360">
        <v>587.46</v>
      </c>
      <c r="F14360">
        <v>801.41</v>
      </c>
      <c r="G14360">
        <v>754.53</v>
      </c>
      <c r="H14360">
        <v>946.83</v>
      </c>
      <c r="I14360">
        <v>1.1499999999999999</v>
      </c>
      <c r="J14360">
        <v>6.77</v>
      </c>
      <c r="K14360">
        <v>16.3</v>
      </c>
    </row>
    <row r="14361" spans="1:11" x14ac:dyDescent="0.25">
      <c r="A14361" s="1">
        <v>44713</v>
      </c>
      <c r="B14361" t="s">
        <v>127</v>
      </c>
      <c r="C14361">
        <v>1523.66</v>
      </c>
      <c r="D14361">
        <v>942.55</v>
      </c>
      <c r="E14361">
        <v>581.11</v>
      </c>
      <c r="F14361">
        <v>822.92</v>
      </c>
      <c r="G14361">
        <v>727.28</v>
      </c>
      <c r="H14361">
        <v>1123.95</v>
      </c>
      <c r="I14361">
        <v>2.29</v>
      </c>
      <c r="J14361">
        <v>7.42</v>
      </c>
      <c r="K14361">
        <v>13.41</v>
      </c>
    </row>
    <row r="14362" spans="1:11" x14ac:dyDescent="0.25">
      <c r="A14362" s="1">
        <v>44713</v>
      </c>
      <c r="B14362" t="s">
        <v>113</v>
      </c>
      <c r="C14362">
        <v>1705.96</v>
      </c>
      <c r="D14362">
        <v>984.37</v>
      </c>
      <c r="E14362">
        <v>721.59</v>
      </c>
      <c r="F14362">
        <v>816.79</v>
      </c>
      <c r="G14362">
        <v>747</v>
      </c>
      <c r="H14362">
        <v>1007.25</v>
      </c>
      <c r="I14362">
        <v>1.77</v>
      </c>
      <c r="J14362">
        <v>8.5</v>
      </c>
      <c r="K14362">
        <v>15.05</v>
      </c>
    </row>
    <row r="14363" spans="1:11" x14ac:dyDescent="0.25">
      <c r="A14363" s="1">
        <v>44713</v>
      </c>
      <c r="B14363" t="s">
        <v>128</v>
      </c>
      <c r="C14363">
        <v>1661.71</v>
      </c>
      <c r="D14363">
        <v>963.24</v>
      </c>
      <c r="E14363">
        <v>698.47</v>
      </c>
      <c r="F14363">
        <v>794.68</v>
      </c>
      <c r="G14363">
        <v>714.95</v>
      </c>
      <c r="H14363">
        <v>1021.68</v>
      </c>
      <c r="I14363">
        <v>0.75</v>
      </c>
      <c r="J14363">
        <v>4.2</v>
      </c>
      <c r="K14363">
        <v>11.28</v>
      </c>
    </row>
    <row r="14364" spans="1:11" x14ac:dyDescent="0.25">
      <c r="A14364" s="1">
        <v>44713</v>
      </c>
      <c r="B14364" t="s">
        <v>129</v>
      </c>
      <c r="C14364">
        <v>1637.98</v>
      </c>
      <c r="D14364">
        <v>1012.22</v>
      </c>
      <c r="E14364">
        <v>625.76</v>
      </c>
      <c r="F14364">
        <v>836.14</v>
      </c>
      <c r="G14364">
        <v>771.27</v>
      </c>
      <c r="H14364">
        <v>1033.18</v>
      </c>
      <c r="I14364">
        <v>0.91</v>
      </c>
      <c r="J14364">
        <v>8.9499999999999993</v>
      </c>
      <c r="K14364">
        <v>18.739999999999998</v>
      </c>
    </row>
    <row r="14365" spans="1:11" x14ac:dyDescent="0.25">
      <c r="A14365" s="1">
        <v>44713</v>
      </c>
      <c r="B14365" t="s">
        <v>130</v>
      </c>
      <c r="C14365">
        <v>1612.13</v>
      </c>
      <c r="D14365">
        <v>1020.9</v>
      </c>
      <c r="E14365">
        <v>591.23</v>
      </c>
      <c r="F14365">
        <v>899</v>
      </c>
      <c r="G14365">
        <v>777.25</v>
      </c>
      <c r="H14365">
        <v>1351.01</v>
      </c>
      <c r="I14365">
        <v>1.41</v>
      </c>
      <c r="J14365">
        <v>7.61</v>
      </c>
      <c r="K14365">
        <v>12.83</v>
      </c>
    </row>
    <row r="14366" spans="1:11" x14ac:dyDescent="0.25">
      <c r="A14366" s="1">
        <v>44713</v>
      </c>
      <c r="B14366" t="s">
        <v>131</v>
      </c>
      <c r="C14366">
        <v>1764.31</v>
      </c>
      <c r="D14366">
        <v>1136.29</v>
      </c>
      <c r="E14366">
        <v>628.02</v>
      </c>
      <c r="F14366">
        <v>936.31</v>
      </c>
      <c r="G14366">
        <v>825.65</v>
      </c>
      <c r="H14366">
        <v>1293.33</v>
      </c>
      <c r="I14366">
        <v>1.58</v>
      </c>
      <c r="J14366">
        <v>9.34</v>
      </c>
      <c r="K14366">
        <v>20.23</v>
      </c>
    </row>
    <row r="14367" spans="1:11" x14ac:dyDescent="0.25">
      <c r="A14367" s="1">
        <v>44713</v>
      </c>
      <c r="B14367" t="s">
        <v>132</v>
      </c>
      <c r="C14367">
        <v>1561.8</v>
      </c>
      <c r="D14367">
        <v>975.75</v>
      </c>
      <c r="E14367">
        <v>586.04999999999995</v>
      </c>
      <c r="F14367">
        <v>764.58</v>
      </c>
      <c r="G14367">
        <v>720.5</v>
      </c>
      <c r="H14367">
        <v>883.91</v>
      </c>
      <c r="I14367">
        <v>1.05</v>
      </c>
      <c r="J14367">
        <v>7.15</v>
      </c>
      <c r="K14367">
        <v>15.76</v>
      </c>
    </row>
    <row r="14368" spans="1:11" x14ac:dyDescent="0.25">
      <c r="A14368" s="1">
        <v>44713</v>
      </c>
      <c r="B14368" t="s">
        <v>133</v>
      </c>
      <c r="C14368">
        <v>1647.87</v>
      </c>
      <c r="D14368">
        <v>999.28</v>
      </c>
      <c r="E14368">
        <v>648.59</v>
      </c>
      <c r="F14368">
        <v>684.37</v>
      </c>
      <c r="G14368">
        <v>657.65</v>
      </c>
      <c r="H14368">
        <v>792.49</v>
      </c>
      <c r="I14368">
        <v>1.99</v>
      </c>
      <c r="J14368">
        <v>4.72</v>
      </c>
      <c r="K14368">
        <v>15.73</v>
      </c>
    </row>
    <row r="14369" spans="1:11" x14ac:dyDescent="0.25">
      <c r="A14369" s="1">
        <v>44713</v>
      </c>
      <c r="B14369" t="s">
        <v>134</v>
      </c>
      <c r="C14369">
        <v>1604.46</v>
      </c>
      <c r="D14369">
        <v>1033.51</v>
      </c>
      <c r="E14369">
        <v>570.95000000000005</v>
      </c>
      <c r="F14369">
        <v>769.3</v>
      </c>
      <c r="G14369">
        <v>769.14</v>
      </c>
      <c r="H14369">
        <v>794.33</v>
      </c>
      <c r="I14369">
        <v>1.04</v>
      </c>
      <c r="J14369">
        <v>5.52</v>
      </c>
      <c r="K14369">
        <v>16.55</v>
      </c>
    </row>
    <row r="14370" spans="1:11" x14ac:dyDescent="0.25">
      <c r="A14370" s="1">
        <v>44713</v>
      </c>
      <c r="B14370" t="s">
        <v>135</v>
      </c>
      <c r="C14370">
        <v>1557.11</v>
      </c>
      <c r="D14370">
        <v>946.55</v>
      </c>
      <c r="E14370">
        <v>610.55999999999995</v>
      </c>
      <c r="F14370">
        <v>756.24</v>
      </c>
      <c r="G14370">
        <v>651.58000000000004</v>
      </c>
      <c r="H14370">
        <v>1057.47</v>
      </c>
      <c r="I14370">
        <v>0.85</v>
      </c>
      <c r="J14370">
        <v>9.08</v>
      </c>
      <c r="K14370">
        <v>15.91</v>
      </c>
    </row>
    <row r="14371" spans="1:11" x14ac:dyDescent="0.25">
      <c r="A14371" s="1">
        <v>44713</v>
      </c>
      <c r="B14371" t="s">
        <v>136</v>
      </c>
      <c r="C14371">
        <v>1659.12</v>
      </c>
      <c r="D14371">
        <v>1069.8399999999999</v>
      </c>
      <c r="E14371">
        <v>589.28</v>
      </c>
      <c r="F14371">
        <v>872.28</v>
      </c>
      <c r="G14371">
        <v>837.21</v>
      </c>
      <c r="H14371">
        <v>1058.8499999999999</v>
      </c>
      <c r="I14371">
        <v>1.21</v>
      </c>
      <c r="J14371">
        <v>8.8699999999999992</v>
      </c>
      <c r="K14371">
        <v>16.8</v>
      </c>
    </row>
    <row r="14372" spans="1:11" x14ac:dyDescent="0.25">
      <c r="A14372" s="1">
        <v>44713</v>
      </c>
      <c r="B14372" t="s">
        <v>137</v>
      </c>
      <c r="C14372">
        <v>1540.09</v>
      </c>
      <c r="D14372">
        <v>947.89</v>
      </c>
      <c r="E14372">
        <v>592.20000000000005</v>
      </c>
      <c r="F14372">
        <v>811.46</v>
      </c>
      <c r="G14372">
        <v>652.26</v>
      </c>
      <c r="H14372">
        <v>1466.23</v>
      </c>
      <c r="I14372">
        <v>1.21</v>
      </c>
      <c r="J14372">
        <v>7.39</v>
      </c>
      <c r="K14372">
        <v>13.56</v>
      </c>
    </row>
    <row r="14373" spans="1:11" x14ac:dyDescent="0.25">
      <c r="A14373" s="1">
        <v>44713</v>
      </c>
      <c r="B14373" t="s">
        <v>138</v>
      </c>
      <c r="C14373">
        <v>1483.8</v>
      </c>
      <c r="D14373">
        <v>926.32</v>
      </c>
      <c r="E14373">
        <v>557.48</v>
      </c>
      <c r="F14373">
        <v>986.01</v>
      </c>
      <c r="G14373">
        <v>838.99</v>
      </c>
      <c r="H14373">
        <v>1468.49</v>
      </c>
      <c r="I14373">
        <v>0.72</v>
      </c>
      <c r="J14373">
        <v>7.15</v>
      </c>
      <c r="K14373">
        <v>13.96</v>
      </c>
    </row>
    <row r="14374" spans="1:11" x14ac:dyDescent="0.25">
      <c r="A14374" s="1">
        <v>44713</v>
      </c>
      <c r="B14374" t="s">
        <v>139</v>
      </c>
      <c r="C14374">
        <v>1505.84</v>
      </c>
      <c r="D14374">
        <v>937.03</v>
      </c>
      <c r="E14374">
        <v>568.80999999999995</v>
      </c>
      <c r="F14374">
        <v>869.85</v>
      </c>
      <c r="G14374">
        <v>754.47</v>
      </c>
      <c r="H14374">
        <v>1288.1600000000001</v>
      </c>
      <c r="I14374">
        <v>4.54</v>
      </c>
      <c r="J14374">
        <v>7.92</v>
      </c>
      <c r="K14374">
        <v>16.07</v>
      </c>
    </row>
    <row r="14375" spans="1:11" x14ac:dyDescent="0.25">
      <c r="A14375" s="1">
        <v>44713</v>
      </c>
      <c r="B14375" t="s">
        <v>140</v>
      </c>
      <c r="C14375">
        <v>1481.92</v>
      </c>
      <c r="D14375">
        <v>915.51</v>
      </c>
      <c r="E14375">
        <v>566.41</v>
      </c>
      <c r="F14375">
        <v>746.87</v>
      </c>
      <c r="G14375">
        <v>646.47</v>
      </c>
      <c r="H14375">
        <v>1053.8499999999999</v>
      </c>
      <c r="I14375">
        <v>2.52</v>
      </c>
      <c r="J14375">
        <v>12.33</v>
      </c>
      <c r="K14375">
        <v>17.489999999999998</v>
      </c>
    </row>
    <row r="14376" spans="1:11" x14ac:dyDescent="0.25">
      <c r="A14376" s="1">
        <v>44713</v>
      </c>
      <c r="B14376" t="s">
        <v>141</v>
      </c>
      <c r="C14376">
        <v>1552.41</v>
      </c>
      <c r="D14376">
        <v>937.78</v>
      </c>
      <c r="E14376">
        <v>614.63</v>
      </c>
      <c r="F14376">
        <v>858.41</v>
      </c>
      <c r="G14376">
        <v>745.71</v>
      </c>
      <c r="H14376">
        <v>1200.18</v>
      </c>
      <c r="I14376">
        <v>0.63</v>
      </c>
      <c r="J14376">
        <v>8.2200000000000006</v>
      </c>
      <c r="K14376">
        <v>13.94</v>
      </c>
    </row>
    <row r="14377" spans="1:11" x14ac:dyDescent="0.25">
      <c r="A14377" s="1">
        <v>44713</v>
      </c>
      <c r="B14377" t="s">
        <v>142</v>
      </c>
      <c r="C14377">
        <v>1513.9</v>
      </c>
      <c r="D14377">
        <v>925.88</v>
      </c>
      <c r="E14377">
        <v>588.02</v>
      </c>
      <c r="F14377">
        <v>809.44</v>
      </c>
      <c r="G14377">
        <v>690.2</v>
      </c>
      <c r="H14377">
        <v>1174.45</v>
      </c>
      <c r="I14377">
        <v>5.78</v>
      </c>
      <c r="J14377">
        <v>9.52</v>
      </c>
      <c r="K14377">
        <v>14.52</v>
      </c>
    </row>
    <row r="14378" spans="1:11" x14ac:dyDescent="0.25">
      <c r="A14378" s="1">
        <v>44713</v>
      </c>
      <c r="B14378" t="s">
        <v>143</v>
      </c>
      <c r="C14378">
        <v>1447.85</v>
      </c>
      <c r="D14378">
        <v>910.68</v>
      </c>
      <c r="E14378">
        <v>537.16999999999996</v>
      </c>
      <c r="F14378">
        <v>723.33</v>
      </c>
      <c r="G14378">
        <v>674.17</v>
      </c>
      <c r="H14378">
        <v>857.54</v>
      </c>
      <c r="I14378">
        <v>0.28000000000000003</v>
      </c>
      <c r="J14378">
        <v>6.49</v>
      </c>
      <c r="K14378">
        <v>12.39</v>
      </c>
    </row>
    <row r="14379" spans="1:11" x14ac:dyDescent="0.25">
      <c r="A14379" s="1">
        <v>44713</v>
      </c>
      <c r="B14379" t="s">
        <v>144</v>
      </c>
      <c r="C14379">
        <v>1420.81</v>
      </c>
      <c r="D14379">
        <v>903.13</v>
      </c>
      <c r="E14379">
        <v>517.67999999999995</v>
      </c>
      <c r="F14379">
        <v>754.9</v>
      </c>
      <c r="G14379">
        <v>674.45</v>
      </c>
      <c r="H14379">
        <v>1041.55</v>
      </c>
      <c r="I14379">
        <v>1.64</v>
      </c>
      <c r="J14379">
        <v>5.35</v>
      </c>
      <c r="K14379">
        <v>14.04</v>
      </c>
    </row>
    <row r="14380" spans="1:11" x14ac:dyDescent="0.25">
      <c r="A14380" s="1">
        <v>44713</v>
      </c>
      <c r="B14380" t="s">
        <v>145</v>
      </c>
      <c r="C14380">
        <v>1564.5</v>
      </c>
      <c r="D14380">
        <v>972.77</v>
      </c>
      <c r="E14380">
        <v>591.73</v>
      </c>
      <c r="F14380">
        <v>828.19</v>
      </c>
      <c r="G14380">
        <v>785.89</v>
      </c>
      <c r="H14380">
        <v>967.28</v>
      </c>
      <c r="I14380">
        <v>0.66</v>
      </c>
      <c r="J14380">
        <v>5.34</v>
      </c>
      <c r="K14380">
        <v>10.47</v>
      </c>
    </row>
    <row r="14381" spans="1:11" x14ac:dyDescent="0.25">
      <c r="A14381" s="1">
        <v>44713</v>
      </c>
      <c r="B14381" t="s">
        <v>146</v>
      </c>
      <c r="C14381">
        <v>1604.88</v>
      </c>
      <c r="D14381">
        <v>999.63</v>
      </c>
      <c r="E14381">
        <v>605.25</v>
      </c>
      <c r="F14381">
        <v>883.21</v>
      </c>
      <c r="G14381">
        <v>839.42</v>
      </c>
      <c r="H14381">
        <v>1041.52</v>
      </c>
      <c r="I14381">
        <v>1.1299999999999999</v>
      </c>
      <c r="J14381">
        <v>9.49</v>
      </c>
      <c r="K14381">
        <v>14.41</v>
      </c>
    </row>
    <row r="14382" spans="1:11" x14ac:dyDescent="0.25">
      <c r="A14382" s="1">
        <v>44713</v>
      </c>
      <c r="B14382" t="s">
        <v>2</v>
      </c>
      <c r="C14382">
        <v>1537.17</v>
      </c>
      <c r="D14382">
        <v>936.11</v>
      </c>
      <c r="E14382">
        <v>601.05999999999995</v>
      </c>
      <c r="F14382">
        <v>852.72</v>
      </c>
      <c r="G14382">
        <v>745.14</v>
      </c>
      <c r="H14382">
        <v>1158.95</v>
      </c>
      <c r="I14382">
        <v>2.14</v>
      </c>
      <c r="J14382">
        <v>9.2200000000000006</v>
      </c>
      <c r="K14382">
        <v>17.07</v>
      </c>
    </row>
    <row r="14383" spans="1:11" x14ac:dyDescent="0.25">
      <c r="A14383" s="1">
        <v>44713</v>
      </c>
      <c r="B14383" t="s">
        <v>147</v>
      </c>
      <c r="C14383">
        <v>1780.07</v>
      </c>
      <c r="D14383">
        <v>995.96</v>
      </c>
      <c r="E14383">
        <v>784.11</v>
      </c>
      <c r="F14383">
        <v>811.32</v>
      </c>
      <c r="G14383">
        <v>702.04</v>
      </c>
      <c r="H14383">
        <v>1072.07</v>
      </c>
      <c r="I14383">
        <v>1</v>
      </c>
      <c r="J14383">
        <v>6.27</v>
      </c>
      <c r="K14383">
        <v>14.68</v>
      </c>
    </row>
    <row r="14384" spans="1:11" x14ac:dyDescent="0.25">
      <c r="A14384" s="1">
        <v>44713</v>
      </c>
      <c r="B14384" t="s">
        <v>148</v>
      </c>
      <c r="C14384">
        <v>1750.6</v>
      </c>
      <c r="D14384">
        <v>974.5</v>
      </c>
      <c r="E14384">
        <v>776.1</v>
      </c>
      <c r="F14384">
        <v>790.7</v>
      </c>
      <c r="G14384">
        <v>716.98</v>
      </c>
      <c r="H14384">
        <v>982.35</v>
      </c>
      <c r="I14384">
        <v>2.41</v>
      </c>
      <c r="J14384">
        <v>8.84</v>
      </c>
      <c r="K14384">
        <v>15.43</v>
      </c>
    </row>
    <row r="14385" spans="1:11" x14ac:dyDescent="0.25">
      <c r="A14385" s="1">
        <v>44713</v>
      </c>
      <c r="B14385" t="s">
        <v>149</v>
      </c>
      <c r="C14385">
        <v>1633.61</v>
      </c>
      <c r="D14385">
        <v>933.84</v>
      </c>
      <c r="E14385">
        <v>699.77</v>
      </c>
      <c r="F14385">
        <v>781.21</v>
      </c>
      <c r="G14385">
        <v>730.57</v>
      </c>
      <c r="H14385">
        <v>932.51</v>
      </c>
      <c r="I14385">
        <v>0.22</v>
      </c>
      <c r="J14385">
        <v>3.85</v>
      </c>
      <c r="K14385">
        <v>8.9700000000000006</v>
      </c>
    </row>
    <row r="14386" spans="1:11" x14ac:dyDescent="0.25">
      <c r="A14386" s="1">
        <v>44713</v>
      </c>
      <c r="B14386" t="s">
        <v>150</v>
      </c>
      <c r="C14386">
        <v>1784.32</v>
      </c>
      <c r="D14386">
        <v>975.69</v>
      </c>
      <c r="E14386">
        <v>808.63</v>
      </c>
      <c r="F14386">
        <v>966.27</v>
      </c>
      <c r="G14386">
        <v>809.99</v>
      </c>
      <c r="H14386">
        <v>1345.36</v>
      </c>
      <c r="I14386">
        <v>1.06</v>
      </c>
      <c r="J14386">
        <v>4.2300000000000004</v>
      </c>
      <c r="K14386">
        <v>13.16</v>
      </c>
    </row>
    <row r="14387" spans="1:11" x14ac:dyDescent="0.25">
      <c r="A14387" s="1">
        <v>44713</v>
      </c>
      <c r="B14387" t="s">
        <v>151</v>
      </c>
      <c r="C14387">
        <v>1590.71</v>
      </c>
      <c r="D14387">
        <v>1000.61</v>
      </c>
      <c r="E14387">
        <v>590.1</v>
      </c>
      <c r="F14387">
        <v>722.01</v>
      </c>
      <c r="G14387">
        <v>646.25</v>
      </c>
      <c r="H14387">
        <v>955.46</v>
      </c>
      <c r="I14387">
        <v>1.34</v>
      </c>
      <c r="J14387">
        <v>4.74</v>
      </c>
      <c r="K14387">
        <v>13.36</v>
      </c>
    </row>
    <row r="14388" spans="1:11" x14ac:dyDescent="0.25">
      <c r="A14388" s="1">
        <v>44713</v>
      </c>
      <c r="B14388" t="s">
        <v>152</v>
      </c>
      <c r="C14388">
        <v>1580.5</v>
      </c>
      <c r="D14388">
        <v>1007.33</v>
      </c>
      <c r="E14388">
        <v>573.16999999999996</v>
      </c>
      <c r="F14388">
        <v>743.47</v>
      </c>
      <c r="G14388">
        <v>697.2</v>
      </c>
      <c r="H14388">
        <v>882.08</v>
      </c>
      <c r="I14388">
        <v>1.1399999999999999</v>
      </c>
      <c r="J14388">
        <v>6.02</v>
      </c>
      <c r="K14388">
        <v>17.149999999999999</v>
      </c>
    </row>
    <row r="14389" spans="1:11" x14ac:dyDescent="0.25">
      <c r="A14389" s="1">
        <v>44713</v>
      </c>
      <c r="B14389" t="s">
        <v>153</v>
      </c>
      <c r="C14389">
        <v>1630.6</v>
      </c>
      <c r="D14389">
        <v>1035.9000000000001</v>
      </c>
      <c r="E14389">
        <v>594.70000000000005</v>
      </c>
      <c r="F14389">
        <v>930.18</v>
      </c>
      <c r="G14389">
        <v>906.02</v>
      </c>
      <c r="H14389">
        <v>1019.42</v>
      </c>
      <c r="I14389">
        <v>1.3</v>
      </c>
      <c r="J14389">
        <v>11</v>
      </c>
      <c r="K14389">
        <v>19.45</v>
      </c>
    </row>
    <row r="14390" spans="1:11" x14ac:dyDescent="0.25">
      <c r="A14390" s="1">
        <v>44713</v>
      </c>
      <c r="B14390" t="s">
        <v>154</v>
      </c>
      <c r="C14390">
        <v>1634.3</v>
      </c>
      <c r="D14390">
        <v>958.91</v>
      </c>
      <c r="E14390">
        <v>675.39</v>
      </c>
      <c r="F14390">
        <v>863.22</v>
      </c>
      <c r="G14390">
        <v>741.88</v>
      </c>
      <c r="H14390">
        <v>1226.95</v>
      </c>
      <c r="I14390">
        <v>0.59</v>
      </c>
      <c r="J14390">
        <v>10.039999999999999</v>
      </c>
      <c r="K14390">
        <v>20.2</v>
      </c>
    </row>
    <row r="14391" spans="1:11" x14ac:dyDescent="0.25">
      <c r="A14391" s="1">
        <v>44713</v>
      </c>
      <c r="B14391" t="s">
        <v>155</v>
      </c>
      <c r="C14391">
        <v>1692.39</v>
      </c>
      <c r="D14391">
        <v>1058.3499999999999</v>
      </c>
      <c r="E14391">
        <v>634.04</v>
      </c>
      <c r="F14391">
        <v>747.38</v>
      </c>
      <c r="G14391">
        <v>701.73</v>
      </c>
      <c r="H14391">
        <v>890.4</v>
      </c>
      <c r="I14391">
        <v>0.7</v>
      </c>
      <c r="J14391">
        <v>6.88</v>
      </c>
      <c r="K14391">
        <v>16.91</v>
      </c>
    </row>
    <row r="14392" spans="1:11" x14ac:dyDescent="0.25">
      <c r="A14392" s="1">
        <v>44743</v>
      </c>
      <c r="B14392" t="s">
        <v>1</v>
      </c>
      <c r="C14392">
        <v>1652.27</v>
      </c>
      <c r="D14392">
        <v>987.88</v>
      </c>
      <c r="E14392">
        <v>664.39</v>
      </c>
      <c r="F14392">
        <v>827.04</v>
      </c>
      <c r="G14392">
        <v>748.37</v>
      </c>
      <c r="H14392">
        <v>1048.43</v>
      </c>
      <c r="I14392">
        <v>1.48</v>
      </c>
      <c r="J14392">
        <v>9.11</v>
      </c>
      <c r="K14392">
        <v>14.07</v>
      </c>
    </row>
    <row r="14393" spans="1:11" x14ac:dyDescent="0.25">
      <c r="A14393" s="1">
        <v>44743</v>
      </c>
      <c r="B14393" t="s">
        <v>126</v>
      </c>
      <c r="C14393">
        <v>1622.08</v>
      </c>
      <c r="D14393">
        <v>1030.42</v>
      </c>
      <c r="E14393">
        <v>591.66</v>
      </c>
      <c r="F14393">
        <v>808.22</v>
      </c>
      <c r="G14393">
        <v>761.47</v>
      </c>
      <c r="H14393">
        <v>953.55</v>
      </c>
      <c r="I14393">
        <v>0.85</v>
      </c>
      <c r="J14393">
        <v>7.68</v>
      </c>
      <c r="K14393">
        <v>15.8</v>
      </c>
    </row>
    <row r="14394" spans="1:11" x14ac:dyDescent="0.25">
      <c r="A14394" s="1">
        <v>44743</v>
      </c>
      <c r="B14394" t="s">
        <v>127</v>
      </c>
      <c r="C14394">
        <v>1546.52</v>
      </c>
      <c r="D14394">
        <v>957.7</v>
      </c>
      <c r="E14394">
        <v>588.82000000000005</v>
      </c>
      <c r="F14394">
        <v>835.26</v>
      </c>
      <c r="G14394">
        <v>738.99</v>
      </c>
      <c r="H14394">
        <v>1138.9000000000001</v>
      </c>
      <c r="I14394">
        <v>1.5</v>
      </c>
      <c r="J14394">
        <v>9.0299999999999994</v>
      </c>
      <c r="K14394">
        <v>13.34</v>
      </c>
    </row>
    <row r="14395" spans="1:11" x14ac:dyDescent="0.25">
      <c r="A14395" s="1">
        <v>44743</v>
      </c>
      <c r="B14395" t="s">
        <v>113</v>
      </c>
      <c r="C14395">
        <v>1723.94</v>
      </c>
      <c r="D14395">
        <v>995.95</v>
      </c>
      <c r="E14395">
        <v>727.99</v>
      </c>
      <c r="F14395">
        <v>825.37</v>
      </c>
      <c r="G14395">
        <v>755.81</v>
      </c>
      <c r="H14395">
        <v>1016.21</v>
      </c>
      <c r="I14395">
        <v>1.05</v>
      </c>
      <c r="J14395">
        <v>9.64</v>
      </c>
      <c r="K14395">
        <v>13.7</v>
      </c>
    </row>
    <row r="14396" spans="1:11" x14ac:dyDescent="0.25">
      <c r="A14396" s="1">
        <v>44743</v>
      </c>
      <c r="B14396" t="s">
        <v>128</v>
      </c>
      <c r="C14396">
        <v>1717.01</v>
      </c>
      <c r="D14396">
        <v>975.46</v>
      </c>
      <c r="E14396">
        <v>741.55</v>
      </c>
      <c r="F14396">
        <v>821.15</v>
      </c>
      <c r="G14396">
        <v>724.03</v>
      </c>
      <c r="H14396">
        <v>1084.72</v>
      </c>
      <c r="I14396">
        <v>3.33</v>
      </c>
      <c r="J14396">
        <v>7.67</v>
      </c>
      <c r="K14396">
        <v>12.84</v>
      </c>
    </row>
    <row r="14397" spans="1:11" x14ac:dyDescent="0.25">
      <c r="A14397" s="1">
        <v>44743</v>
      </c>
      <c r="B14397" t="s">
        <v>129</v>
      </c>
      <c r="C14397">
        <v>1658.26</v>
      </c>
      <c r="D14397">
        <v>1032.55</v>
      </c>
      <c r="E14397">
        <v>625.71</v>
      </c>
      <c r="F14397">
        <v>846.51</v>
      </c>
      <c r="G14397">
        <v>786.77</v>
      </c>
      <c r="H14397">
        <v>1033.08</v>
      </c>
      <c r="I14397">
        <v>1.24</v>
      </c>
      <c r="J14397">
        <v>10.3</v>
      </c>
      <c r="K14397">
        <v>17.88</v>
      </c>
    </row>
    <row r="14398" spans="1:11" x14ac:dyDescent="0.25">
      <c r="A14398" s="1">
        <v>44743</v>
      </c>
      <c r="B14398" t="s">
        <v>130</v>
      </c>
      <c r="C14398">
        <v>1634.39</v>
      </c>
      <c r="D14398">
        <v>1035.58</v>
      </c>
      <c r="E14398">
        <v>598.80999999999995</v>
      </c>
      <c r="F14398">
        <v>911.41</v>
      </c>
      <c r="G14398">
        <v>788.44</v>
      </c>
      <c r="H14398">
        <v>1368.3</v>
      </c>
      <c r="I14398">
        <v>1.38</v>
      </c>
      <c r="J14398">
        <v>9.09</v>
      </c>
      <c r="K14398">
        <v>12.98</v>
      </c>
    </row>
    <row r="14399" spans="1:11" x14ac:dyDescent="0.25">
      <c r="A14399" s="1">
        <v>44743</v>
      </c>
      <c r="B14399" t="s">
        <v>131</v>
      </c>
      <c r="C14399">
        <v>1766.3</v>
      </c>
      <c r="D14399">
        <v>1138.28</v>
      </c>
      <c r="E14399">
        <v>628.02</v>
      </c>
      <c r="F14399">
        <v>937.34</v>
      </c>
      <c r="G14399">
        <v>827.05</v>
      </c>
      <c r="H14399">
        <v>1293.33</v>
      </c>
      <c r="I14399">
        <v>0.11</v>
      </c>
      <c r="J14399">
        <v>9.4600000000000009</v>
      </c>
      <c r="K14399">
        <v>17.440000000000001</v>
      </c>
    </row>
    <row r="14400" spans="1:11" x14ac:dyDescent="0.25">
      <c r="A14400" s="1">
        <v>44743</v>
      </c>
      <c r="B14400" t="s">
        <v>132</v>
      </c>
      <c r="C14400">
        <v>1578.03</v>
      </c>
      <c r="D14400">
        <v>991.98</v>
      </c>
      <c r="E14400">
        <v>586.04999999999995</v>
      </c>
      <c r="F14400">
        <v>772.53</v>
      </c>
      <c r="G14400">
        <v>732.46</v>
      </c>
      <c r="H14400">
        <v>883.91</v>
      </c>
      <c r="I14400">
        <v>1.04</v>
      </c>
      <c r="J14400">
        <v>8.26</v>
      </c>
      <c r="K14400">
        <v>15.99</v>
      </c>
    </row>
    <row r="14401" spans="1:11" x14ac:dyDescent="0.25">
      <c r="A14401" s="1">
        <v>44743</v>
      </c>
      <c r="B14401" t="s">
        <v>133</v>
      </c>
      <c r="C14401">
        <v>1664.78</v>
      </c>
      <c r="D14401">
        <v>1015.84</v>
      </c>
      <c r="E14401">
        <v>648.94000000000005</v>
      </c>
      <c r="F14401">
        <v>691.42</v>
      </c>
      <c r="G14401">
        <v>668.56</v>
      </c>
      <c r="H14401">
        <v>792.89</v>
      </c>
      <c r="I14401">
        <v>1.03</v>
      </c>
      <c r="J14401">
        <v>5.8</v>
      </c>
      <c r="K14401">
        <v>14.98</v>
      </c>
    </row>
    <row r="14402" spans="1:11" x14ac:dyDescent="0.25">
      <c r="A14402" s="1">
        <v>44743</v>
      </c>
      <c r="B14402" t="s">
        <v>134</v>
      </c>
      <c r="C14402">
        <v>1610.35</v>
      </c>
      <c r="D14402">
        <v>1039.3900000000001</v>
      </c>
      <c r="E14402">
        <v>570.96</v>
      </c>
      <c r="F14402">
        <v>772.14</v>
      </c>
      <c r="G14402">
        <v>773.53</v>
      </c>
      <c r="H14402">
        <v>794.33</v>
      </c>
      <c r="I14402">
        <v>0.37</v>
      </c>
      <c r="J14402">
        <v>5.91</v>
      </c>
      <c r="K14402">
        <v>15.67</v>
      </c>
    </row>
    <row r="14403" spans="1:11" x14ac:dyDescent="0.25">
      <c r="A14403" s="1">
        <v>44743</v>
      </c>
      <c r="B14403" t="s">
        <v>135</v>
      </c>
      <c r="C14403">
        <v>1566.56</v>
      </c>
      <c r="D14403">
        <v>956</v>
      </c>
      <c r="E14403">
        <v>610.55999999999995</v>
      </c>
      <c r="F14403">
        <v>760.86</v>
      </c>
      <c r="G14403">
        <v>658.09</v>
      </c>
      <c r="H14403">
        <v>1057.47</v>
      </c>
      <c r="I14403">
        <v>0.61</v>
      </c>
      <c r="J14403">
        <v>9.74</v>
      </c>
      <c r="K14403">
        <v>14.78</v>
      </c>
    </row>
    <row r="14404" spans="1:11" x14ac:dyDescent="0.25">
      <c r="A14404" s="1">
        <v>44743</v>
      </c>
      <c r="B14404" t="s">
        <v>136</v>
      </c>
      <c r="C14404">
        <v>1713.88</v>
      </c>
      <c r="D14404">
        <v>1075.8399999999999</v>
      </c>
      <c r="E14404">
        <v>638.04</v>
      </c>
      <c r="F14404">
        <v>901.07</v>
      </c>
      <c r="G14404">
        <v>841.9</v>
      </c>
      <c r="H14404">
        <v>1146.42</v>
      </c>
      <c r="I14404">
        <v>3.3</v>
      </c>
      <c r="J14404">
        <v>12.47</v>
      </c>
      <c r="K14404">
        <v>18.41</v>
      </c>
    </row>
    <row r="14405" spans="1:11" x14ac:dyDescent="0.25">
      <c r="A14405" s="1">
        <v>44743</v>
      </c>
      <c r="B14405" t="s">
        <v>137</v>
      </c>
      <c r="C14405">
        <v>1560.74</v>
      </c>
      <c r="D14405">
        <v>961.13</v>
      </c>
      <c r="E14405">
        <v>599.61</v>
      </c>
      <c r="F14405">
        <v>822.33</v>
      </c>
      <c r="G14405">
        <v>661.39</v>
      </c>
      <c r="H14405">
        <v>1484.56</v>
      </c>
      <c r="I14405">
        <v>1.34</v>
      </c>
      <c r="J14405">
        <v>8.83</v>
      </c>
      <c r="K14405">
        <v>13.51</v>
      </c>
    </row>
    <row r="14406" spans="1:11" x14ac:dyDescent="0.25">
      <c r="A14406" s="1">
        <v>44743</v>
      </c>
      <c r="B14406" t="s">
        <v>138</v>
      </c>
      <c r="C14406">
        <v>1488.98</v>
      </c>
      <c r="D14406">
        <v>941.62</v>
      </c>
      <c r="E14406">
        <v>547.36</v>
      </c>
      <c r="F14406">
        <v>989.46</v>
      </c>
      <c r="G14406">
        <v>852.83</v>
      </c>
      <c r="H14406">
        <v>1441.91</v>
      </c>
      <c r="I14406">
        <v>0.35</v>
      </c>
      <c r="J14406">
        <v>7.53</v>
      </c>
      <c r="K14406">
        <v>13.02</v>
      </c>
    </row>
    <row r="14407" spans="1:11" x14ac:dyDescent="0.25">
      <c r="A14407" s="1">
        <v>44743</v>
      </c>
      <c r="B14407" t="s">
        <v>139</v>
      </c>
      <c r="C14407">
        <v>1528.15</v>
      </c>
      <c r="D14407">
        <v>959.34</v>
      </c>
      <c r="E14407">
        <v>568.80999999999995</v>
      </c>
      <c r="F14407">
        <v>882.73</v>
      </c>
      <c r="G14407">
        <v>772.42</v>
      </c>
      <c r="H14407">
        <v>1288.1600000000001</v>
      </c>
      <c r="I14407">
        <v>1.48</v>
      </c>
      <c r="J14407">
        <v>9.52</v>
      </c>
      <c r="K14407">
        <v>14.05</v>
      </c>
    </row>
    <row r="14408" spans="1:11" x14ac:dyDescent="0.25">
      <c r="A14408" s="1">
        <v>44743</v>
      </c>
      <c r="B14408" t="s">
        <v>140</v>
      </c>
      <c r="C14408">
        <v>1499.81</v>
      </c>
      <c r="D14408">
        <v>928.48</v>
      </c>
      <c r="E14408">
        <v>571.33000000000004</v>
      </c>
      <c r="F14408">
        <v>755.9</v>
      </c>
      <c r="G14408">
        <v>655.65</v>
      </c>
      <c r="H14408">
        <v>1063.02</v>
      </c>
      <c r="I14408">
        <v>1.21</v>
      </c>
      <c r="J14408">
        <v>13.69</v>
      </c>
      <c r="K14408">
        <v>17.670000000000002</v>
      </c>
    </row>
    <row r="14409" spans="1:11" x14ac:dyDescent="0.25">
      <c r="A14409" s="1">
        <v>44743</v>
      </c>
      <c r="B14409" t="s">
        <v>141</v>
      </c>
      <c r="C14409">
        <v>1562.7</v>
      </c>
      <c r="D14409">
        <v>948.07</v>
      </c>
      <c r="E14409">
        <v>614.63</v>
      </c>
      <c r="F14409">
        <v>864.08</v>
      </c>
      <c r="G14409">
        <v>753.91</v>
      </c>
      <c r="H14409">
        <v>1200.18</v>
      </c>
      <c r="I14409">
        <v>0.66</v>
      </c>
      <c r="J14409">
        <v>8.93</v>
      </c>
      <c r="K14409">
        <v>13.6</v>
      </c>
    </row>
    <row r="14410" spans="1:11" x14ac:dyDescent="0.25">
      <c r="A14410" s="1">
        <v>44743</v>
      </c>
      <c r="B14410" t="s">
        <v>142</v>
      </c>
      <c r="C14410">
        <v>1532.78</v>
      </c>
      <c r="D14410">
        <v>943.78</v>
      </c>
      <c r="E14410">
        <v>589</v>
      </c>
      <c r="F14410">
        <v>819.55</v>
      </c>
      <c r="G14410">
        <v>703.52</v>
      </c>
      <c r="H14410">
        <v>1176.45</v>
      </c>
      <c r="I14410">
        <v>1.25</v>
      </c>
      <c r="J14410">
        <v>10.89</v>
      </c>
      <c r="K14410">
        <v>15.21</v>
      </c>
    </row>
    <row r="14411" spans="1:11" x14ac:dyDescent="0.25">
      <c r="A14411" s="1">
        <v>44743</v>
      </c>
      <c r="B14411" t="s">
        <v>143</v>
      </c>
      <c r="C14411">
        <v>1455.45</v>
      </c>
      <c r="D14411">
        <v>918.28</v>
      </c>
      <c r="E14411">
        <v>537.16999999999996</v>
      </c>
      <c r="F14411">
        <v>727.09</v>
      </c>
      <c r="G14411">
        <v>679.76</v>
      </c>
      <c r="H14411">
        <v>857.54</v>
      </c>
      <c r="I14411">
        <v>0.52</v>
      </c>
      <c r="J14411">
        <v>7.04</v>
      </c>
      <c r="K14411">
        <v>12.17</v>
      </c>
    </row>
    <row r="14412" spans="1:11" x14ac:dyDescent="0.25">
      <c r="A14412" s="1">
        <v>44743</v>
      </c>
      <c r="B14412" t="s">
        <v>144</v>
      </c>
      <c r="C14412">
        <v>1446.76</v>
      </c>
      <c r="D14412">
        <v>910.02</v>
      </c>
      <c r="E14412">
        <v>536.74</v>
      </c>
      <c r="F14412">
        <v>768.72</v>
      </c>
      <c r="G14412">
        <v>679.57</v>
      </c>
      <c r="H14412">
        <v>1079.8800000000001</v>
      </c>
      <c r="I14412">
        <v>1.83</v>
      </c>
      <c r="J14412">
        <v>7.27</v>
      </c>
      <c r="K14412">
        <v>13.07</v>
      </c>
    </row>
    <row r="14413" spans="1:11" x14ac:dyDescent="0.25">
      <c r="A14413" s="1">
        <v>44743</v>
      </c>
      <c r="B14413" t="s">
        <v>145</v>
      </c>
      <c r="C14413">
        <v>1601.12</v>
      </c>
      <c r="D14413">
        <v>986.76</v>
      </c>
      <c r="E14413">
        <v>614.36</v>
      </c>
      <c r="F14413">
        <v>847.57</v>
      </c>
      <c r="G14413">
        <v>797.21</v>
      </c>
      <c r="H14413">
        <v>1004.23</v>
      </c>
      <c r="I14413">
        <v>2.34</v>
      </c>
      <c r="J14413">
        <v>7.8</v>
      </c>
      <c r="K14413">
        <v>11.28</v>
      </c>
    </row>
    <row r="14414" spans="1:11" x14ac:dyDescent="0.25">
      <c r="A14414" s="1">
        <v>44743</v>
      </c>
      <c r="B14414" t="s">
        <v>146</v>
      </c>
      <c r="C14414">
        <v>1607.87</v>
      </c>
      <c r="D14414">
        <v>1001.06</v>
      </c>
      <c r="E14414">
        <v>606.80999999999995</v>
      </c>
      <c r="F14414">
        <v>884.89</v>
      </c>
      <c r="G14414">
        <v>840.59</v>
      </c>
      <c r="H14414">
        <v>1044.23</v>
      </c>
      <c r="I14414">
        <v>0.19</v>
      </c>
      <c r="J14414">
        <v>9.6999999999999993</v>
      </c>
      <c r="K14414">
        <v>12.35</v>
      </c>
    </row>
    <row r="14415" spans="1:11" x14ac:dyDescent="0.25">
      <c r="A14415" s="1">
        <v>44743</v>
      </c>
      <c r="B14415" t="s">
        <v>2</v>
      </c>
      <c r="C14415">
        <v>1542.92</v>
      </c>
      <c r="D14415">
        <v>941.86</v>
      </c>
      <c r="E14415">
        <v>601.05999999999995</v>
      </c>
      <c r="F14415">
        <v>855.88</v>
      </c>
      <c r="G14415">
        <v>749.68</v>
      </c>
      <c r="H14415">
        <v>1158.95</v>
      </c>
      <c r="I14415">
        <v>0.37</v>
      </c>
      <c r="J14415">
        <v>9.6300000000000008</v>
      </c>
      <c r="K14415">
        <v>14.33</v>
      </c>
    </row>
    <row r="14416" spans="1:11" x14ac:dyDescent="0.25">
      <c r="A14416" s="1">
        <v>44743</v>
      </c>
      <c r="B14416" t="s">
        <v>147</v>
      </c>
      <c r="C14416">
        <v>1818.89</v>
      </c>
      <c r="D14416">
        <v>1012.06</v>
      </c>
      <c r="E14416">
        <v>806.83</v>
      </c>
      <c r="F14416">
        <v>829.01</v>
      </c>
      <c r="G14416">
        <v>713.41</v>
      </c>
      <c r="H14416">
        <v>1103.1600000000001</v>
      </c>
      <c r="I14416">
        <v>2.1800000000000002</v>
      </c>
      <c r="J14416">
        <v>8.58</v>
      </c>
      <c r="K14416">
        <v>14.7</v>
      </c>
    </row>
    <row r="14417" spans="1:11" x14ac:dyDescent="0.25">
      <c r="A14417" s="1">
        <v>44743</v>
      </c>
      <c r="B14417" t="s">
        <v>148</v>
      </c>
      <c r="C14417">
        <v>1770.29</v>
      </c>
      <c r="D14417">
        <v>990.84</v>
      </c>
      <c r="E14417">
        <v>779.45</v>
      </c>
      <c r="F14417">
        <v>799.55</v>
      </c>
      <c r="G14417">
        <v>729.02</v>
      </c>
      <c r="H14417">
        <v>986.57</v>
      </c>
      <c r="I14417">
        <v>1.1200000000000001</v>
      </c>
      <c r="J14417">
        <v>10.06</v>
      </c>
      <c r="K14417">
        <v>14.03</v>
      </c>
    </row>
    <row r="14418" spans="1:11" x14ac:dyDescent="0.25">
      <c r="A14418" s="1">
        <v>44743</v>
      </c>
      <c r="B14418" t="s">
        <v>149</v>
      </c>
      <c r="C14418">
        <v>1718.29</v>
      </c>
      <c r="D14418">
        <v>950.59</v>
      </c>
      <c r="E14418">
        <v>767.7</v>
      </c>
      <c r="F14418">
        <v>821.68</v>
      </c>
      <c r="G14418">
        <v>743.64</v>
      </c>
      <c r="H14418">
        <v>1023.06</v>
      </c>
      <c r="I14418">
        <v>5.18</v>
      </c>
      <c r="J14418">
        <v>9.2200000000000006</v>
      </c>
      <c r="K14418">
        <v>13.11</v>
      </c>
    </row>
    <row r="14419" spans="1:11" x14ac:dyDescent="0.25">
      <c r="A14419" s="1">
        <v>44743</v>
      </c>
      <c r="B14419" t="s">
        <v>150</v>
      </c>
      <c r="C14419">
        <v>1799.2</v>
      </c>
      <c r="D14419">
        <v>994.1</v>
      </c>
      <c r="E14419">
        <v>805.1</v>
      </c>
      <c r="F14419">
        <v>974.29</v>
      </c>
      <c r="G14419">
        <v>825.3</v>
      </c>
      <c r="H14419">
        <v>1339.44</v>
      </c>
      <c r="I14419">
        <v>0.83</v>
      </c>
      <c r="J14419">
        <v>5.0999999999999996</v>
      </c>
      <c r="K14419">
        <v>11.87</v>
      </c>
    </row>
    <row r="14420" spans="1:11" x14ac:dyDescent="0.25">
      <c r="A14420" s="1">
        <v>44743</v>
      </c>
      <c r="B14420" t="s">
        <v>151</v>
      </c>
      <c r="C14420">
        <v>1635.64</v>
      </c>
      <c r="D14420">
        <v>999.25</v>
      </c>
      <c r="E14420">
        <v>636.39</v>
      </c>
      <c r="F14420">
        <v>742.37</v>
      </c>
      <c r="G14420">
        <v>645.35</v>
      </c>
      <c r="H14420">
        <v>1030.3599999999999</v>
      </c>
      <c r="I14420">
        <v>2.82</v>
      </c>
      <c r="J14420">
        <v>7.69</v>
      </c>
      <c r="K14420">
        <v>13.35</v>
      </c>
    </row>
    <row r="14421" spans="1:11" x14ac:dyDescent="0.25">
      <c r="A14421" s="1">
        <v>44743</v>
      </c>
      <c r="B14421" t="s">
        <v>152</v>
      </c>
      <c r="C14421">
        <v>1603.12</v>
      </c>
      <c r="D14421">
        <v>1023.69</v>
      </c>
      <c r="E14421">
        <v>579.42999999999995</v>
      </c>
      <c r="F14421">
        <v>754.11</v>
      </c>
      <c r="G14421">
        <v>708.49</v>
      </c>
      <c r="H14421">
        <v>891.69</v>
      </c>
      <c r="I14421">
        <v>1.43</v>
      </c>
      <c r="J14421">
        <v>7.54</v>
      </c>
      <c r="K14421">
        <v>14.72</v>
      </c>
    </row>
    <row r="14422" spans="1:11" x14ac:dyDescent="0.25">
      <c r="A14422" s="1">
        <v>44743</v>
      </c>
      <c r="B14422" t="s">
        <v>153</v>
      </c>
      <c r="C14422">
        <v>1659.97</v>
      </c>
      <c r="D14422">
        <v>1069.05</v>
      </c>
      <c r="E14422">
        <v>590.91999999999996</v>
      </c>
      <c r="F14422">
        <v>946.92</v>
      </c>
      <c r="G14422">
        <v>935.01</v>
      </c>
      <c r="H14422">
        <v>1012.9</v>
      </c>
      <c r="I14422">
        <v>1.8</v>
      </c>
      <c r="J14422">
        <v>13</v>
      </c>
      <c r="K14422">
        <v>18.61</v>
      </c>
    </row>
    <row r="14423" spans="1:11" x14ac:dyDescent="0.25">
      <c r="A14423" s="1">
        <v>44743</v>
      </c>
      <c r="B14423" t="s">
        <v>154</v>
      </c>
      <c r="C14423">
        <v>1654.29</v>
      </c>
      <c r="D14423">
        <v>978.9</v>
      </c>
      <c r="E14423">
        <v>675.39</v>
      </c>
      <c r="F14423">
        <v>873.76</v>
      </c>
      <c r="G14423">
        <v>757.31</v>
      </c>
      <c r="H14423">
        <v>1226.95</v>
      </c>
      <c r="I14423">
        <v>1.22</v>
      </c>
      <c r="J14423">
        <v>11.38</v>
      </c>
      <c r="K14423">
        <v>19.98</v>
      </c>
    </row>
    <row r="14424" spans="1:11" x14ac:dyDescent="0.25">
      <c r="A14424" s="1">
        <v>44743</v>
      </c>
      <c r="B14424" t="s">
        <v>155</v>
      </c>
      <c r="C14424">
        <v>1699.31</v>
      </c>
      <c r="D14424">
        <v>1064.72</v>
      </c>
      <c r="E14424">
        <v>634.59</v>
      </c>
      <c r="F14424">
        <v>750.44</v>
      </c>
      <c r="G14424">
        <v>705.94</v>
      </c>
      <c r="H14424">
        <v>891.2</v>
      </c>
      <c r="I14424">
        <v>0.41</v>
      </c>
      <c r="J14424">
        <v>7.32</v>
      </c>
      <c r="K14424">
        <v>16.18</v>
      </c>
    </row>
    <row r="14425" spans="1:11" x14ac:dyDescent="0.25">
      <c r="A14425" s="1">
        <v>44774</v>
      </c>
      <c r="B14425" t="s">
        <v>1</v>
      </c>
      <c r="C14425">
        <v>1661.85</v>
      </c>
      <c r="D14425">
        <v>994.67</v>
      </c>
      <c r="E14425">
        <v>667.18</v>
      </c>
      <c r="F14425">
        <v>831.84</v>
      </c>
      <c r="G14425">
        <v>753.53</v>
      </c>
      <c r="H14425">
        <v>1052.83</v>
      </c>
      <c r="I14425">
        <v>0.57999999999999996</v>
      </c>
      <c r="J14425">
        <v>9.74</v>
      </c>
      <c r="K14425">
        <v>13.61</v>
      </c>
    </row>
    <row r="14426" spans="1:11" x14ac:dyDescent="0.25">
      <c r="A14426" s="1">
        <v>44774</v>
      </c>
      <c r="B14426" t="s">
        <v>126</v>
      </c>
      <c r="C14426">
        <v>1645.35</v>
      </c>
      <c r="D14426">
        <v>1036.1300000000001</v>
      </c>
      <c r="E14426">
        <v>609.22</v>
      </c>
      <c r="F14426">
        <v>819.78</v>
      </c>
      <c r="G14426">
        <v>765.66</v>
      </c>
      <c r="H14426">
        <v>981.87</v>
      </c>
      <c r="I14426">
        <v>1.43</v>
      </c>
      <c r="J14426">
        <v>9.2200000000000006</v>
      </c>
      <c r="K14426">
        <v>16.399999999999999</v>
      </c>
    </row>
    <row r="14427" spans="1:11" x14ac:dyDescent="0.25">
      <c r="A14427" s="1">
        <v>44774</v>
      </c>
      <c r="B14427" t="s">
        <v>127</v>
      </c>
      <c r="C14427">
        <v>1549.97</v>
      </c>
      <c r="D14427">
        <v>960.93</v>
      </c>
      <c r="E14427">
        <v>589.04</v>
      </c>
      <c r="F14427">
        <v>837.1</v>
      </c>
      <c r="G14427">
        <v>741.5</v>
      </c>
      <c r="H14427">
        <v>1139.3499999999999</v>
      </c>
      <c r="I14427">
        <v>0.22</v>
      </c>
      <c r="J14427">
        <v>9.27</v>
      </c>
      <c r="K14427">
        <v>12.43</v>
      </c>
    </row>
    <row r="14428" spans="1:11" x14ac:dyDescent="0.25">
      <c r="A14428" s="1">
        <v>44774</v>
      </c>
      <c r="B14428" t="s">
        <v>113</v>
      </c>
      <c r="C14428">
        <v>1732.44</v>
      </c>
      <c r="D14428">
        <v>1004.55</v>
      </c>
      <c r="E14428">
        <v>727.89</v>
      </c>
      <c r="F14428">
        <v>829.41</v>
      </c>
      <c r="G14428">
        <v>762.31</v>
      </c>
      <c r="H14428">
        <v>1016.11</v>
      </c>
      <c r="I14428">
        <v>0.49</v>
      </c>
      <c r="J14428">
        <v>10.18</v>
      </c>
      <c r="K14428">
        <v>13.48</v>
      </c>
    </row>
    <row r="14429" spans="1:11" x14ac:dyDescent="0.25">
      <c r="A14429" s="1">
        <v>44774</v>
      </c>
      <c r="B14429" t="s">
        <v>128</v>
      </c>
      <c r="C14429">
        <v>1729.3</v>
      </c>
      <c r="D14429">
        <v>979.59</v>
      </c>
      <c r="E14429">
        <v>749.71</v>
      </c>
      <c r="F14429">
        <v>827.06</v>
      </c>
      <c r="G14429">
        <v>727.07</v>
      </c>
      <c r="H14429">
        <v>1096.6500000000001</v>
      </c>
      <c r="I14429">
        <v>0.72</v>
      </c>
      <c r="J14429">
        <v>8.44</v>
      </c>
      <c r="K14429">
        <v>11.74</v>
      </c>
    </row>
    <row r="14430" spans="1:11" x14ac:dyDescent="0.25">
      <c r="A14430" s="1">
        <v>44774</v>
      </c>
      <c r="B14430" t="s">
        <v>129</v>
      </c>
      <c r="C14430">
        <v>1676.13</v>
      </c>
      <c r="D14430">
        <v>1048.57</v>
      </c>
      <c r="E14430">
        <v>627.55999999999995</v>
      </c>
      <c r="F14430">
        <v>855.65</v>
      </c>
      <c r="G14430">
        <v>798.97</v>
      </c>
      <c r="H14430">
        <v>1036.18</v>
      </c>
      <c r="I14430">
        <v>1.08</v>
      </c>
      <c r="J14430">
        <v>11.5</v>
      </c>
      <c r="K14430">
        <v>17.7</v>
      </c>
    </row>
    <row r="14431" spans="1:11" x14ac:dyDescent="0.25">
      <c r="A14431" s="1">
        <v>44774</v>
      </c>
      <c r="B14431" t="s">
        <v>130</v>
      </c>
      <c r="C14431">
        <v>1727.07</v>
      </c>
      <c r="D14431">
        <v>1064.68</v>
      </c>
      <c r="E14431">
        <v>662.39</v>
      </c>
      <c r="F14431">
        <v>963.09</v>
      </c>
      <c r="G14431">
        <v>810.59</v>
      </c>
      <c r="H14431">
        <v>1513.61</v>
      </c>
      <c r="I14431">
        <v>5.67</v>
      </c>
      <c r="J14431">
        <v>15.28</v>
      </c>
      <c r="K14431">
        <v>17.89</v>
      </c>
    </row>
    <row r="14432" spans="1:11" x14ac:dyDescent="0.25">
      <c r="A14432" s="1">
        <v>44774</v>
      </c>
      <c r="B14432" t="s">
        <v>131</v>
      </c>
      <c r="C14432">
        <v>1777.3</v>
      </c>
      <c r="D14432">
        <v>1136.76</v>
      </c>
      <c r="E14432">
        <v>640.54</v>
      </c>
      <c r="F14432">
        <v>943.15</v>
      </c>
      <c r="G14432">
        <v>825.98</v>
      </c>
      <c r="H14432">
        <v>1319.06</v>
      </c>
      <c r="I14432">
        <v>0.62</v>
      </c>
      <c r="J14432">
        <v>10.14</v>
      </c>
      <c r="K14432">
        <v>17.07</v>
      </c>
    </row>
    <row r="14433" spans="1:11" x14ac:dyDescent="0.25">
      <c r="A14433" s="1">
        <v>44774</v>
      </c>
      <c r="B14433" t="s">
        <v>132</v>
      </c>
      <c r="C14433">
        <v>1628.37</v>
      </c>
      <c r="D14433">
        <v>993.24</v>
      </c>
      <c r="E14433">
        <v>635.13</v>
      </c>
      <c r="F14433">
        <v>797.17</v>
      </c>
      <c r="G14433">
        <v>733.41</v>
      </c>
      <c r="H14433">
        <v>957.98</v>
      </c>
      <c r="I14433">
        <v>3.19</v>
      </c>
      <c r="J14433">
        <v>11.71</v>
      </c>
      <c r="K14433">
        <v>18.41</v>
      </c>
    </row>
    <row r="14434" spans="1:11" x14ac:dyDescent="0.25">
      <c r="A14434" s="1">
        <v>44774</v>
      </c>
      <c r="B14434" t="s">
        <v>133</v>
      </c>
      <c r="C14434">
        <v>1690.63</v>
      </c>
      <c r="D14434">
        <v>1028.8599999999999</v>
      </c>
      <c r="E14434">
        <v>661.77</v>
      </c>
      <c r="F14434">
        <v>702.13</v>
      </c>
      <c r="G14434">
        <v>677.12</v>
      </c>
      <c r="H14434">
        <v>808.59</v>
      </c>
      <c r="I14434">
        <v>1.55</v>
      </c>
      <c r="J14434">
        <v>7.44</v>
      </c>
      <c r="K14434">
        <v>16.149999999999999</v>
      </c>
    </row>
    <row r="14435" spans="1:11" x14ac:dyDescent="0.25">
      <c r="A14435" s="1">
        <v>44774</v>
      </c>
      <c r="B14435" t="s">
        <v>134</v>
      </c>
      <c r="C14435">
        <v>1612.85</v>
      </c>
      <c r="D14435">
        <v>1041.8900000000001</v>
      </c>
      <c r="E14435">
        <v>570.96</v>
      </c>
      <c r="F14435">
        <v>773.38</v>
      </c>
      <c r="G14435">
        <v>775.38</v>
      </c>
      <c r="H14435">
        <v>794.33</v>
      </c>
      <c r="I14435">
        <v>0.16</v>
      </c>
      <c r="J14435">
        <v>6.08</v>
      </c>
      <c r="K14435">
        <v>14.87</v>
      </c>
    </row>
    <row r="14436" spans="1:11" x14ac:dyDescent="0.25">
      <c r="A14436" s="1">
        <v>44774</v>
      </c>
      <c r="B14436" t="s">
        <v>135</v>
      </c>
      <c r="C14436">
        <v>1583.67</v>
      </c>
      <c r="D14436">
        <v>973.11</v>
      </c>
      <c r="E14436">
        <v>610.55999999999995</v>
      </c>
      <c r="F14436">
        <v>769.15</v>
      </c>
      <c r="G14436">
        <v>669.87</v>
      </c>
      <c r="H14436">
        <v>1057.47</v>
      </c>
      <c r="I14436">
        <v>1.0900000000000001</v>
      </c>
      <c r="J14436">
        <v>10.94</v>
      </c>
      <c r="K14436">
        <v>15.5</v>
      </c>
    </row>
    <row r="14437" spans="1:11" x14ac:dyDescent="0.25">
      <c r="A14437" s="1">
        <v>44774</v>
      </c>
      <c r="B14437" t="s">
        <v>136</v>
      </c>
      <c r="C14437">
        <v>1722.09</v>
      </c>
      <c r="D14437">
        <v>1084.05</v>
      </c>
      <c r="E14437">
        <v>638.04</v>
      </c>
      <c r="F14437">
        <v>905.39</v>
      </c>
      <c r="G14437">
        <v>848.3</v>
      </c>
      <c r="H14437">
        <v>1146.42</v>
      </c>
      <c r="I14437">
        <v>0.48</v>
      </c>
      <c r="J14437">
        <v>13.01</v>
      </c>
      <c r="K14437">
        <v>17.920000000000002</v>
      </c>
    </row>
    <row r="14438" spans="1:11" x14ac:dyDescent="0.25">
      <c r="A14438" s="1">
        <v>44774</v>
      </c>
      <c r="B14438" t="s">
        <v>137</v>
      </c>
      <c r="C14438">
        <v>1562.02</v>
      </c>
      <c r="D14438">
        <v>962.27</v>
      </c>
      <c r="E14438">
        <v>599.75</v>
      </c>
      <c r="F14438">
        <v>822.99</v>
      </c>
      <c r="G14438">
        <v>662.19</v>
      </c>
      <c r="H14438">
        <v>1484.86</v>
      </c>
      <c r="I14438">
        <v>0.08</v>
      </c>
      <c r="J14438">
        <v>8.92</v>
      </c>
      <c r="K14438">
        <v>12.53</v>
      </c>
    </row>
    <row r="14439" spans="1:11" x14ac:dyDescent="0.25">
      <c r="A14439" s="1">
        <v>44774</v>
      </c>
      <c r="B14439" t="s">
        <v>138</v>
      </c>
      <c r="C14439">
        <v>1498.33</v>
      </c>
      <c r="D14439">
        <v>950.97</v>
      </c>
      <c r="E14439">
        <v>547.36</v>
      </c>
      <c r="F14439">
        <v>995.69</v>
      </c>
      <c r="G14439">
        <v>861.27</v>
      </c>
      <c r="H14439">
        <v>1441.91</v>
      </c>
      <c r="I14439">
        <v>0.63</v>
      </c>
      <c r="J14439">
        <v>8.1999999999999993</v>
      </c>
      <c r="K14439">
        <v>12.75</v>
      </c>
    </row>
    <row r="14440" spans="1:11" x14ac:dyDescent="0.25">
      <c r="A14440" s="1">
        <v>44774</v>
      </c>
      <c r="B14440" t="s">
        <v>139</v>
      </c>
      <c r="C14440">
        <v>1529.03</v>
      </c>
      <c r="D14440">
        <v>960.22</v>
      </c>
      <c r="E14440">
        <v>568.80999999999995</v>
      </c>
      <c r="F14440">
        <v>883.26</v>
      </c>
      <c r="G14440">
        <v>773.12</v>
      </c>
      <c r="H14440">
        <v>1288.1600000000001</v>
      </c>
      <c r="I14440">
        <v>0.06</v>
      </c>
      <c r="J14440">
        <v>9.58</v>
      </c>
      <c r="K14440">
        <v>11.82</v>
      </c>
    </row>
    <row r="14441" spans="1:11" x14ac:dyDescent="0.25">
      <c r="A14441" s="1">
        <v>44774</v>
      </c>
      <c r="B14441" t="s">
        <v>140</v>
      </c>
      <c r="C14441">
        <v>1520.76</v>
      </c>
      <c r="D14441">
        <v>942.19</v>
      </c>
      <c r="E14441">
        <v>578.57000000000005</v>
      </c>
      <c r="F14441">
        <v>766.49</v>
      </c>
      <c r="G14441">
        <v>665.35</v>
      </c>
      <c r="H14441">
        <v>1076.52</v>
      </c>
      <c r="I14441">
        <v>1.4</v>
      </c>
      <c r="J14441">
        <v>15.28</v>
      </c>
      <c r="K14441">
        <v>18.27</v>
      </c>
    </row>
    <row r="14442" spans="1:11" x14ac:dyDescent="0.25">
      <c r="A14442" s="1">
        <v>44774</v>
      </c>
      <c r="B14442" t="s">
        <v>141</v>
      </c>
      <c r="C14442">
        <v>1564.03</v>
      </c>
      <c r="D14442">
        <v>949.4</v>
      </c>
      <c r="E14442">
        <v>614.63</v>
      </c>
      <c r="F14442">
        <v>864.85</v>
      </c>
      <c r="G14442">
        <v>754.97</v>
      </c>
      <c r="H14442">
        <v>1200.18</v>
      </c>
      <c r="I14442">
        <v>0.09</v>
      </c>
      <c r="J14442">
        <v>9.0299999999999994</v>
      </c>
      <c r="K14442">
        <v>12.77</v>
      </c>
    </row>
    <row r="14443" spans="1:11" x14ac:dyDescent="0.25">
      <c r="A14443" s="1">
        <v>44774</v>
      </c>
      <c r="B14443" t="s">
        <v>142</v>
      </c>
      <c r="C14443">
        <v>1532.94</v>
      </c>
      <c r="D14443">
        <v>945.05</v>
      </c>
      <c r="E14443">
        <v>587.89</v>
      </c>
      <c r="F14443">
        <v>819.64</v>
      </c>
      <c r="G14443">
        <v>704.43</v>
      </c>
      <c r="H14443">
        <v>1174.21</v>
      </c>
      <c r="I14443">
        <v>0.01</v>
      </c>
      <c r="J14443">
        <v>10.9</v>
      </c>
      <c r="K14443">
        <v>14.15</v>
      </c>
    </row>
    <row r="14444" spans="1:11" x14ac:dyDescent="0.25">
      <c r="A14444" s="1">
        <v>44774</v>
      </c>
      <c r="B14444" t="s">
        <v>143</v>
      </c>
      <c r="C14444">
        <v>1459.96</v>
      </c>
      <c r="D14444">
        <v>922.68</v>
      </c>
      <c r="E14444">
        <v>537.28</v>
      </c>
      <c r="F14444">
        <v>729.34</v>
      </c>
      <c r="G14444">
        <v>683.02</v>
      </c>
      <c r="H14444">
        <v>857.71</v>
      </c>
      <c r="I14444">
        <v>0.31</v>
      </c>
      <c r="J14444">
        <v>7.37</v>
      </c>
      <c r="K14444">
        <v>10.97</v>
      </c>
    </row>
    <row r="14445" spans="1:11" x14ac:dyDescent="0.25">
      <c r="A14445" s="1">
        <v>44774</v>
      </c>
      <c r="B14445" t="s">
        <v>144</v>
      </c>
      <c r="C14445">
        <v>1453.95</v>
      </c>
      <c r="D14445">
        <v>917.21</v>
      </c>
      <c r="E14445">
        <v>536.74</v>
      </c>
      <c r="F14445">
        <v>772.56</v>
      </c>
      <c r="G14445">
        <v>684.94</v>
      </c>
      <c r="H14445">
        <v>1079.8800000000001</v>
      </c>
      <c r="I14445">
        <v>0.5</v>
      </c>
      <c r="J14445">
        <v>7.81</v>
      </c>
      <c r="K14445">
        <v>12.11</v>
      </c>
    </row>
    <row r="14446" spans="1:11" x14ac:dyDescent="0.25">
      <c r="A14446" s="1">
        <v>44774</v>
      </c>
      <c r="B14446" t="s">
        <v>145</v>
      </c>
      <c r="C14446">
        <v>1604.68</v>
      </c>
      <c r="D14446">
        <v>990.32</v>
      </c>
      <c r="E14446">
        <v>614.36</v>
      </c>
      <c r="F14446">
        <v>849.43</v>
      </c>
      <c r="G14446">
        <v>800.08</v>
      </c>
      <c r="H14446">
        <v>1004.23</v>
      </c>
      <c r="I14446">
        <v>0.22</v>
      </c>
      <c r="J14446">
        <v>8.0399999999999991</v>
      </c>
      <c r="K14446">
        <v>10.92</v>
      </c>
    </row>
    <row r="14447" spans="1:11" x14ac:dyDescent="0.25">
      <c r="A14447" s="1">
        <v>44774</v>
      </c>
      <c r="B14447" t="s">
        <v>146</v>
      </c>
      <c r="C14447">
        <v>1613.9</v>
      </c>
      <c r="D14447">
        <v>1007.09</v>
      </c>
      <c r="E14447">
        <v>606.80999999999995</v>
      </c>
      <c r="F14447">
        <v>888.25</v>
      </c>
      <c r="G14447">
        <v>845.63</v>
      </c>
      <c r="H14447">
        <v>1044.23</v>
      </c>
      <c r="I14447">
        <v>0.38</v>
      </c>
      <c r="J14447">
        <v>10.11</v>
      </c>
      <c r="K14447">
        <v>11.66</v>
      </c>
    </row>
    <row r="14448" spans="1:11" x14ac:dyDescent="0.25">
      <c r="A14448" s="1">
        <v>44774</v>
      </c>
      <c r="B14448" t="s">
        <v>2</v>
      </c>
      <c r="C14448">
        <v>1549.66</v>
      </c>
      <c r="D14448">
        <v>948.6</v>
      </c>
      <c r="E14448">
        <v>601.05999999999995</v>
      </c>
      <c r="F14448">
        <v>859.64</v>
      </c>
      <c r="G14448">
        <v>755.08</v>
      </c>
      <c r="H14448">
        <v>1158.95</v>
      </c>
      <c r="I14448">
        <v>0.44</v>
      </c>
      <c r="J14448">
        <v>10.11</v>
      </c>
      <c r="K14448">
        <v>14.47</v>
      </c>
    </row>
    <row r="14449" spans="1:11" x14ac:dyDescent="0.25">
      <c r="A14449" s="1">
        <v>44774</v>
      </c>
      <c r="B14449" t="s">
        <v>147</v>
      </c>
      <c r="C14449">
        <v>1834.96</v>
      </c>
      <c r="D14449">
        <v>1028.6500000000001</v>
      </c>
      <c r="E14449">
        <v>806.31</v>
      </c>
      <c r="F14449">
        <v>836.3</v>
      </c>
      <c r="G14449">
        <v>725.11</v>
      </c>
      <c r="H14449">
        <v>1102.5</v>
      </c>
      <c r="I14449">
        <v>0.88</v>
      </c>
      <c r="J14449">
        <v>9.5399999999999991</v>
      </c>
      <c r="K14449">
        <v>13.88</v>
      </c>
    </row>
    <row r="14450" spans="1:11" x14ac:dyDescent="0.25">
      <c r="A14450" s="1">
        <v>44774</v>
      </c>
      <c r="B14450" t="s">
        <v>148</v>
      </c>
      <c r="C14450">
        <v>1777.39</v>
      </c>
      <c r="D14450">
        <v>997.94</v>
      </c>
      <c r="E14450">
        <v>779.45</v>
      </c>
      <c r="F14450">
        <v>802.75</v>
      </c>
      <c r="G14450">
        <v>734.27</v>
      </c>
      <c r="H14450">
        <v>986.57</v>
      </c>
      <c r="I14450">
        <v>0.4</v>
      </c>
      <c r="J14450">
        <v>10.5</v>
      </c>
      <c r="K14450">
        <v>14.3</v>
      </c>
    </row>
    <row r="14451" spans="1:11" x14ac:dyDescent="0.25">
      <c r="A14451" s="1">
        <v>44774</v>
      </c>
      <c r="B14451" t="s">
        <v>149</v>
      </c>
      <c r="C14451">
        <v>1721.7</v>
      </c>
      <c r="D14451">
        <v>950.57</v>
      </c>
      <c r="E14451">
        <v>771.13</v>
      </c>
      <c r="F14451">
        <v>823.32</v>
      </c>
      <c r="G14451">
        <v>743.64</v>
      </c>
      <c r="H14451">
        <v>1027.6600000000001</v>
      </c>
      <c r="I14451">
        <v>0.2</v>
      </c>
      <c r="J14451">
        <v>9.44</v>
      </c>
      <c r="K14451">
        <v>12.43</v>
      </c>
    </row>
    <row r="14452" spans="1:11" x14ac:dyDescent="0.25">
      <c r="A14452" s="1">
        <v>44774</v>
      </c>
      <c r="B14452" t="s">
        <v>150</v>
      </c>
      <c r="C14452">
        <v>1829.62</v>
      </c>
      <c r="D14452">
        <v>1003.53</v>
      </c>
      <c r="E14452">
        <v>826.09</v>
      </c>
      <c r="F14452">
        <v>990.76</v>
      </c>
      <c r="G14452">
        <v>833.14</v>
      </c>
      <c r="H14452">
        <v>1374.4</v>
      </c>
      <c r="I14452">
        <v>1.69</v>
      </c>
      <c r="J14452">
        <v>6.87</v>
      </c>
      <c r="K14452">
        <v>9.75</v>
      </c>
    </row>
    <row r="14453" spans="1:11" x14ac:dyDescent="0.25">
      <c r="A14453" s="1">
        <v>44774</v>
      </c>
      <c r="B14453" t="s">
        <v>151</v>
      </c>
      <c r="C14453">
        <v>1645.39</v>
      </c>
      <c r="D14453">
        <v>1005.25</v>
      </c>
      <c r="E14453">
        <v>640.14</v>
      </c>
      <c r="F14453">
        <v>746.82</v>
      </c>
      <c r="G14453">
        <v>649.22</v>
      </c>
      <c r="H14453">
        <v>1036.44</v>
      </c>
      <c r="I14453">
        <v>0.6</v>
      </c>
      <c r="J14453">
        <v>8.34</v>
      </c>
      <c r="K14453">
        <v>12.66</v>
      </c>
    </row>
    <row r="14454" spans="1:11" x14ac:dyDescent="0.25">
      <c r="A14454" s="1">
        <v>44774</v>
      </c>
      <c r="B14454" t="s">
        <v>152</v>
      </c>
      <c r="C14454">
        <v>1662.59</v>
      </c>
      <c r="D14454">
        <v>1027.19</v>
      </c>
      <c r="E14454">
        <v>635.4</v>
      </c>
      <c r="F14454">
        <v>782.08</v>
      </c>
      <c r="G14454">
        <v>710.9</v>
      </c>
      <c r="H14454">
        <v>977.83</v>
      </c>
      <c r="I14454">
        <v>3.71</v>
      </c>
      <c r="J14454">
        <v>11.53</v>
      </c>
      <c r="K14454">
        <v>17.25</v>
      </c>
    </row>
    <row r="14455" spans="1:11" x14ac:dyDescent="0.25">
      <c r="A14455" s="1">
        <v>44774</v>
      </c>
      <c r="B14455" t="s">
        <v>153</v>
      </c>
      <c r="C14455">
        <v>1672.43</v>
      </c>
      <c r="D14455">
        <v>1078.4000000000001</v>
      </c>
      <c r="E14455">
        <v>594.03</v>
      </c>
      <c r="F14455">
        <v>954.03</v>
      </c>
      <c r="G14455">
        <v>943.15</v>
      </c>
      <c r="H14455">
        <v>1018.27</v>
      </c>
      <c r="I14455">
        <v>0.75</v>
      </c>
      <c r="J14455">
        <v>13.84</v>
      </c>
      <c r="K14455">
        <v>18.2</v>
      </c>
    </row>
    <row r="14456" spans="1:11" x14ac:dyDescent="0.25">
      <c r="A14456" s="1">
        <v>44774</v>
      </c>
      <c r="B14456" t="s">
        <v>154</v>
      </c>
      <c r="C14456">
        <v>1666.09</v>
      </c>
      <c r="D14456">
        <v>1015.29</v>
      </c>
      <c r="E14456">
        <v>650.79999999999995</v>
      </c>
      <c r="F14456">
        <v>879.96</v>
      </c>
      <c r="G14456">
        <v>785.48</v>
      </c>
      <c r="H14456">
        <v>1182.29</v>
      </c>
      <c r="I14456">
        <v>0.71</v>
      </c>
      <c r="J14456">
        <v>12.17</v>
      </c>
      <c r="K14456">
        <v>19.690000000000001</v>
      </c>
    </row>
    <row r="14457" spans="1:11" x14ac:dyDescent="0.25">
      <c r="A14457" s="1">
        <v>44774</v>
      </c>
      <c r="B14457" t="s">
        <v>155</v>
      </c>
      <c r="C14457">
        <v>1704.38</v>
      </c>
      <c r="D14457">
        <v>1069.79</v>
      </c>
      <c r="E14457">
        <v>634.59</v>
      </c>
      <c r="F14457">
        <v>752.69</v>
      </c>
      <c r="G14457">
        <v>709.33</v>
      </c>
      <c r="H14457">
        <v>891.2</v>
      </c>
      <c r="I14457">
        <v>0.3</v>
      </c>
      <c r="J14457">
        <v>7.64</v>
      </c>
      <c r="K14457">
        <v>14.7</v>
      </c>
    </row>
    <row r="14458" spans="1:11" x14ac:dyDescent="0.25">
      <c r="A14458" s="1">
        <v>44805</v>
      </c>
      <c r="B14458" t="s">
        <v>1</v>
      </c>
      <c r="C14458">
        <v>1669.19</v>
      </c>
      <c r="D14458">
        <v>999.96</v>
      </c>
      <c r="E14458">
        <v>669.23</v>
      </c>
      <c r="F14458">
        <v>835.5</v>
      </c>
      <c r="G14458">
        <v>757.53</v>
      </c>
      <c r="H14458">
        <v>1056.0899999999999</v>
      </c>
      <c r="I14458">
        <v>0.44</v>
      </c>
      <c r="J14458">
        <v>10.220000000000001</v>
      </c>
      <c r="K14458">
        <v>13.11</v>
      </c>
    </row>
    <row r="14459" spans="1:11" x14ac:dyDescent="0.25">
      <c r="A14459" s="1">
        <v>44805</v>
      </c>
      <c r="B14459" t="s">
        <v>126</v>
      </c>
      <c r="C14459">
        <v>1653.98</v>
      </c>
      <c r="D14459">
        <v>1047.1500000000001</v>
      </c>
      <c r="E14459">
        <v>606.83000000000004</v>
      </c>
      <c r="F14459">
        <v>824.04</v>
      </c>
      <c r="G14459">
        <v>773.78</v>
      </c>
      <c r="H14459">
        <v>978.04</v>
      </c>
      <c r="I14459">
        <v>0.52</v>
      </c>
      <c r="J14459">
        <v>9.7899999999999991</v>
      </c>
      <c r="K14459">
        <v>14.99</v>
      </c>
    </row>
    <row r="14460" spans="1:11" x14ac:dyDescent="0.25">
      <c r="A14460" s="1">
        <v>44805</v>
      </c>
      <c r="B14460" t="s">
        <v>127</v>
      </c>
      <c r="C14460">
        <v>1556.52</v>
      </c>
      <c r="D14460">
        <v>967.58</v>
      </c>
      <c r="E14460">
        <v>588.94000000000005</v>
      </c>
      <c r="F14460">
        <v>840.61</v>
      </c>
      <c r="G14460">
        <v>746.62</v>
      </c>
      <c r="H14460">
        <v>1139.1199999999999</v>
      </c>
      <c r="I14460">
        <v>0.42</v>
      </c>
      <c r="J14460">
        <v>9.73</v>
      </c>
      <c r="K14460">
        <v>12.28</v>
      </c>
    </row>
    <row r="14461" spans="1:11" x14ac:dyDescent="0.25">
      <c r="A14461" s="1">
        <v>44805</v>
      </c>
      <c r="B14461" t="s">
        <v>113</v>
      </c>
      <c r="C14461">
        <v>1737.19</v>
      </c>
      <c r="D14461">
        <v>1005.26</v>
      </c>
      <c r="E14461">
        <v>731.93</v>
      </c>
      <c r="F14461">
        <v>831.65</v>
      </c>
      <c r="G14461">
        <v>762.85</v>
      </c>
      <c r="H14461">
        <v>1021.8</v>
      </c>
      <c r="I14461">
        <v>0.27</v>
      </c>
      <c r="J14461">
        <v>10.48</v>
      </c>
      <c r="K14461">
        <v>13.14</v>
      </c>
    </row>
    <row r="14462" spans="1:11" x14ac:dyDescent="0.25">
      <c r="A14462" s="1">
        <v>44805</v>
      </c>
      <c r="B14462" t="s">
        <v>128</v>
      </c>
      <c r="C14462">
        <v>1745.74</v>
      </c>
      <c r="D14462">
        <v>986.13</v>
      </c>
      <c r="E14462">
        <v>759.61</v>
      </c>
      <c r="F14462">
        <v>834.92</v>
      </c>
      <c r="G14462">
        <v>731.94</v>
      </c>
      <c r="H14462">
        <v>1111.1300000000001</v>
      </c>
      <c r="I14462">
        <v>0.95</v>
      </c>
      <c r="J14462">
        <v>9.4700000000000006</v>
      </c>
      <c r="K14462">
        <v>11.52</v>
      </c>
    </row>
    <row r="14463" spans="1:11" x14ac:dyDescent="0.25">
      <c r="A14463" s="1">
        <v>44805</v>
      </c>
      <c r="B14463" t="s">
        <v>129</v>
      </c>
      <c r="C14463">
        <v>1683.1</v>
      </c>
      <c r="D14463">
        <v>1060.6300000000001</v>
      </c>
      <c r="E14463">
        <v>622.47</v>
      </c>
      <c r="F14463">
        <v>859.24</v>
      </c>
      <c r="G14463">
        <v>808.16</v>
      </c>
      <c r="H14463">
        <v>1027.79</v>
      </c>
      <c r="I14463">
        <v>0.42</v>
      </c>
      <c r="J14463">
        <v>11.96</v>
      </c>
      <c r="K14463">
        <v>15.85</v>
      </c>
    </row>
    <row r="14464" spans="1:11" x14ac:dyDescent="0.25">
      <c r="A14464" s="1">
        <v>44805</v>
      </c>
      <c r="B14464" t="s">
        <v>130</v>
      </c>
      <c r="C14464">
        <v>1738.73</v>
      </c>
      <c r="D14464">
        <v>1078.45</v>
      </c>
      <c r="E14464">
        <v>660.28</v>
      </c>
      <c r="F14464">
        <v>969.64</v>
      </c>
      <c r="G14464">
        <v>821.05</v>
      </c>
      <c r="H14464">
        <v>1508.77</v>
      </c>
      <c r="I14464">
        <v>0.68</v>
      </c>
      <c r="J14464">
        <v>16.059999999999999</v>
      </c>
      <c r="K14464">
        <v>18.5</v>
      </c>
    </row>
    <row r="14465" spans="1:11" x14ac:dyDescent="0.25">
      <c r="A14465" s="1">
        <v>44805</v>
      </c>
      <c r="B14465" t="s">
        <v>131</v>
      </c>
      <c r="C14465">
        <v>1796.91</v>
      </c>
      <c r="D14465">
        <v>1168.8900000000001</v>
      </c>
      <c r="E14465">
        <v>628.02</v>
      </c>
      <c r="F14465">
        <v>953.52</v>
      </c>
      <c r="G14465">
        <v>849.35</v>
      </c>
      <c r="H14465">
        <v>1293.3399999999999</v>
      </c>
      <c r="I14465">
        <v>1.1000000000000001</v>
      </c>
      <c r="J14465">
        <v>11.35</v>
      </c>
      <c r="K14465">
        <v>16.3</v>
      </c>
    </row>
    <row r="14466" spans="1:11" x14ac:dyDescent="0.25">
      <c r="A14466" s="1">
        <v>44805</v>
      </c>
      <c r="B14466" t="s">
        <v>132</v>
      </c>
      <c r="C14466">
        <v>1639.92</v>
      </c>
      <c r="D14466">
        <v>1010.5</v>
      </c>
      <c r="E14466">
        <v>629.41999999999996</v>
      </c>
      <c r="F14466">
        <v>802.83</v>
      </c>
      <c r="G14466">
        <v>746.17</v>
      </c>
      <c r="H14466">
        <v>949.36</v>
      </c>
      <c r="I14466">
        <v>0.71</v>
      </c>
      <c r="J14466">
        <v>12.51</v>
      </c>
      <c r="K14466">
        <v>15.65</v>
      </c>
    </row>
    <row r="14467" spans="1:11" x14ac:dyDescent="0.25">
      <c r="A14467" s="1">
        <v>44805</v>
      </c>
      <c r="B14467" t="s">
        <v>133</v>
      </c>
      <c r="C14467">
        <v>1703.45</v>
      </c>
      <c r="D14467">
        <v>1049.73</v>
      </c>
      <c r="E14467">
        <v>653.72</v>
      </c>
      <c r="F14467">
        <v>707.47</v>
      </c>
      <c r="G14467">
        <v>690.87</v>
      </c>
      <c r="H14467">
        <v>798.73</v>
      </c>
      <c r="I14467">
        <v>0.76</v>
      </c>
      <c r="J14467">
        <v>8.26</v>
      </c>
      <c r="K14467">
        <v>15.71</v>
      </c>
    </row>
    <row r="14468" spans="1:11" x14ac:dyDescent="0.25">
      <c r="A14468" s="1">
        <v>44805</v>
      </c>
      <c r="B14468" t="s">
        <v>134</v>
      </c>
      <c r="C14468">
        <v>1616.98</v>
      </c>
      <c r="D14468">
        <v>1045.55</v>
      </c>
      <c r="E14468">
        <v>571.42999999999995</v>
      </c>
      <c r="F14468">
        <v>775.39</v>
      </c>
      <c r="G14468">
        <v>778.1</v>
      </c>
      <c r="H14468">
        <v>794.96</v>
      </c>
      <c r="I14468">
        <v>0.26</v>
      </c>
      <c r="J14468">
        <v>6.36</v>
      </c>
      <c r="K14468">
        <v>13.26</v>
      </c>
    </row>
    <row r="14469" spans="1:11" x14ac:dyDescent="0.25">
      <c r="A14469" s="1">
        <v>44805</v>
      </c>
      <c r="B14469" t="s">
        <v>135</v>
      </c>
      <c r="C14469">
        <v>1589.49</v>
      </c>
      <c r="D14469">
        <v>978.99</v>
      </c>
      <c r="E14469">
        <v>610.5</v>
      </c>
      <c r="F14469">
        <v>772</v>
      </c>
      <c r="G14469">
        <v>673.89</v>
      </c>
      <c r="H14469">
        <v>1057.3699999999999</v>
      </c>
      <c r="I14469">
        <v>0.37</v>
      </c>
      <c r="J14469">
        <v>11.35</v>
      </c>
      <c r="K14469">
        <v>14.53</v>
      </c>
    </row>
    <row r="14470" spans="1:11" x14ac:dyDescent="0.25">
      <c r="A14470" s="1">
        <v>44805</v>
      </c>
      <c r="B14470" t="s">
        <v>136</v>
      </c>
      <c r="C14470">
        <v>1734.52</v>
      </c>
      <c r="D14470">
        <v>1094.8699999999999</v>
      </c>
      <c r="E14470">
        <v>639.65</v>
      </c>
      <c r="F14470">
        <v>911.91</v>
      </c>
      <c r="G14470">
        <v>856.78</v>
      </c>
      <c r="H14470">
        <v>1149.28</v>
      </c>
      <c r="I14470">
        <v>0.72</v>
      </c>
      <c r="J14470">
        <v>13.82</v>
      </c>
      <c r="K14470">
        <v>18.28</v>
      </c>
    </row>
    <row r="14471" spans="1:11" x14ac:dyDescent="0.25">
      <c r="A14471" s="1">
        <v>44805</v>
      </c>
      <c r="B14471" t="s">
        <v>137</v>
      </c>
      <c r="C14471">
        <v>1572.93</v>
      </c>
      <c r="D14471">
        <v>973.32</v>
      </c>
      <c r="E14471">
        <v>599.61</v>
      </c>
      <c r="F14471">
        <v>828.75</v>
      </c>
      <c r="G14471">
        <v>669.8</v>
      </c>
      <c r="H14471">
        <v>1484.56</v>
      </c>
      <c r="I14471">
        <v>0.7</v>
      </c>
      <c r="J14471">
        <v>9.68</v>
      </c>
      <c r="K14471">
        <v>13.12</v>
      </c>
    </row>
    <row r="14472" spans="1:11" x14ac:dyDescent="0.25">
      <c r="A14472" s="1">
        <v>44805</v>
      </c>
      <c r="B14472" t="s">
        <v>138</v>
      </c>
      <c r="C14472">
        <v>1504.45</v>
      </c>
      <c r="D14472">
        <v>957.09</v>
      </c>
      <c r="E14472">
        <v>547.36</v>
      </c>
      <c r="F14472">
        <v>999.78</v>
      </c>
      <c r="G14472">
        <v>866.78</v>
      </c>
      <c r="H14472">
        <v>1441.91</v>
      </c>
      <c r="I14472">
        <v>0.41</v>
      </c>
      <c r="J14472">
        <v>8.65</v>
      </c>
      <c r="K14472">
        <v>12.17</v>
      </c>
    </row>
    <row r="14473" spans="1:11" x14ac:dyDescent="0.25">
      <c r="A14473" s="1">
        <v>44805</v>
      </c>
      <c r="B14473" t="s">
        <v>139</v>
      </c>
      <c r="C14473">
        <v>1542.54</v>
      </c>
      <c r="D14473">
        <v>973.73</v>
      </c>
      <c r="E14473">
        <v>568.80999999999995</v>
      </c>
      <c r="F14473">
        <v>891.03</v>
      </c>
      <c r="G14473">
        <v>784.02</v>
      </c>
      <c r="H14473">
        <v>1288.1600000000001</v>
      </c>
      <c r="I14473">
        <v>0.88</v>
      </c>
      <c r="J14473">
        <v>10.55</v>
      </c>
      <c r="K14473">
        <v>12.47</v>
      </c>
    </row>
    <row r="14474" spans="1:11" x14ac:dyDescent="0.25">
      <c r="A14474" s="1">
        <v>44805</v>
      </c>
      <c r="B14474" t="s">
        <v>140</v>
      </c>
      <c r="C14474">
        <v>1533.42</v>
      </c>
      <c r="D14474">
        <v>954.78</v>
      </c>
      <c r="E14474">
        <v>578.64</v>
      </c>
      <c r="F14474">
        <v>772.85</v>
      </c>
      <c r="G14474">
        <v>674.27</v>
      </c>
      <c r="H14474">
        <v>1076.6300000000001</v>
      </c>
      <c r="I14474">
        <v>0.83</v>
      </c>
      <c r="J14474">
        <v>16.23</v>
      </c>
      <c r="K14474">
        <v>18.899999999999999</v>
      </c>
    </row>
    <row r="14475" spans="1:11" x14ac:dyDescent="0.25">
      <c r="A14475" s="1">
        <v>44805</v>
      </c>
      <c r="B14475" t="s">
        <v>141</v>
      </c>
      <c r="C14475">
        <v>1571.88</v>
      </c>
      <c r="D14475">
        <v>960.67</v>
      </c>
      <c r="E14475">
        <v>611.21</v>
      </c>
      <c r="F14475">
        <v>869.18</v>
      </c>
      <c r="G14475">
        <v>763.95</v>
      </c>
      <c r="H14475">
        <v>1193.46</v>
      </c>
      <c r="I14475">
        <v>0.5</v>
      </c>
      <c r="J14475">
        <v>9.57</v>
      </c>
      <c r="K14475">
        <v>12.06</v>
      </c>
    </row>
    <row r="14476" spans="1:11" x14ac:dyDescent="0.25">
      <c r="A14476" s="1">
        <v>44805</v>
      </c>
      <c r="B14476" t="s">
        <v>142</v>
      </c>
      <c r="C14476">
        <v>1536.01</v>
      </c>
      <c r="D14476">
        <v>948.12</v>
      </c>
      <c r="E14476">
        <v>587.89</v>
      </c>
      <c r="F14476">
        <v>821.27</v>
      </c>
      <c r="G14476">
        <v>706.76</v>
      </c>
      <c r="H14476">
        <v>1174.21</v>
      </c>
      <c r="I14476">
        <v>0.2</v>
      </c>
      <c r="J14476">
        <v>11.12</v>
      </c>
      <c r="K14476">
        <v>13.88</v>
      </c>
    </row>
    <row r="14477" spans="1:11" x14ac:dyDescent="0.25">
      <c r="A14477" s="1">
        <v>44805</v>
      </c>
      <c r="B14477" t="s">
        <v>143</v>
      </c>
      <c r="C14477">
        <v>1471.2</v>
      </c>
      <c r="D14477">
        <v>931.09</v>
      </c>
      <c r="E14477">
        <v>540.11</v>
      </c>
      <c r="F14477">
        <v>734.96</v>
      </c>
      <c r="G14477">
        <v>689.24</v>
      </c>
      <c r="H14477">
        <v>862.26</v>
      </c>
      <c r="I14477">
        <v>0.77</v>
      </c>
      <c r="J14477">
        <v>8.1999999999999993</v>
      </c>
      <c r="K14477">
        <v>11.17</v>
      </c>
    </row>
    <row r="14478" spans="1:11" x14ac:dyDescent="0.25">
      <c r="A14478" s="1">
        <v>44805</v>
      </c>
      <c r="B14478" t="s">
        <v>144</v>
      </c>
      <c r="C14478">
        <v>1463.49</v>
      </c>
      <c r="D14478">
        <v>926.81</v>
      </c>
      <c r="E14478">
        <v>536.67999999999995</v>
      </c>
      <c r="F14478">
        <v>777.66</v>
      </c>
      <c r="G14478">
        <v>692.13</v>
      </c>
      <c r="H14478">
        <v>1079.78</v>
      </c>
      <c r="I14478">
        <v>0.66</v>
      </c>
      <c r="J14478">
        <v>8.52</v>
      </c>
      <c r="K14478">
        <v>11.57</v>
      </c>
    </row>
    <row r="14479" spans="1:11" x14ac:dyDescent="0.25">
      <c r="A14479" s="1">
        <v>44805</v>
      </c>
      <c r="B14479" t="s">
        <v>145</v>
      </c>
      <c r="C14479">
        <v>1604.45</v>
      </c>
      <c r="D14479">
        <v>990.09</v>
      </c>
      <c r="E14479">
        <v>614.36</v>
      </c>
      <c r="F14479">
        <v>849.34</v>
      </c>
      <c r="G14479">
        <v>799.92</v>
      </c>
      <c r="H14479">
        <v>1004.23</v>
      </c>
      <c r="I14479">
        <v>-0.01</v>
      </c>
      <c r="J14479">
        <v>8.0299999999999994</v>
      </c>
      <c r="K14479">
        <v>10.130000000000001</v>
      </c>
    </row>
    <row r="14480" spans="1:11" x14ac:dyDescent="0.25">
      <c r="A14480" s="1">
        <v>44805</v>
      </c>
      <c r="B14480" t="s">
        <v>146</v>
      </c>
      <c r="C14480">
        <v>1619.95</v>
      </c>
      <c r="D14480">
        <v>1013.14</v>
      </c>
      <c r="E14480">
        <v>606.80999999999995</v>
      </c>
      <c r="F14480">
        <v>891.54</v>
      </c>
      <c r="G14480">
        <v>850.71</v>
      </c>
      <c r="H14480">
        <v>1044.23</v>
      </c>
      <c r="I14480">
        <v>0.37</v>
      </c>
      <c r="J14480">
        <v>10.52</v>
      </c>
      <c r="K14480">
        <v>11.9</v>
      </c>
    </row>
    <row r="14481" spans="1:11" x14ac:dyDescent="0.25">
      <c r="A14481" s="1">
        <v>44805</v>
      </c>
      <c r="B14481" t="s">
        <v>2</v>
      </c>
      <c r="C14481">
        <v>1548.01</v>
      </c>
      <c r="D14481">
        <v>946.95</v>
      </c>
      <c r="E14481">
        <v>601.05999999999995</v>
      </c>
      <c r="F14481">
        <v>858.7</v>
      </c>
      <c r="G14481">
        <v>753.8</v>
      </c>
      <c r="H14481">
        <v>1158.95</v>
      </c>
      <c r="I14481">
        <v>-0.11</v>
      </c>
      <c r="J14481">
        <v>9.99</v>
      </c>
      <c r="K14481">
        <v>13.98</v>
      </c>
    </row>
    <row r="14482" spans="1:11" x14ac:dyDescent="0.25">
      <c r="A14482" s="1">
        <v>44805</v>
      </c>
      <c r="B14482" t="s">
        <v>147</v>
      </c>
      <c r="C14482">
        <v>1839.08</v>
      </c>
      <c r="D14482">
        <v>1034.82</v>
      </c>
      <c r="E14482">
        <v>804.26</v>
      </c>
      <c r="F14482">
        <v>838.14</v>
      </c>
      <c r="G14482">
        <v>729.46</v>
      </c>
      <c r="H14482">
        <v>1099.74</v>
      </c>
      <c r="I14482">
        <v>0.22</v>
      </c>
      <c r="J14482">
        <v>9.7799999999999994</v>
      </c>
      <c r="K14482">
        <v>13.24</v>
      </c>
    </row>
    <row r="14483" spans="1:11" x14ac:dyDescent="0.25">
      <c r="A14483" s="1">
        <v>44805</v>
      </c>
      <c r="B14483" t="s">
        <v>148</v>
      </c>
      <c r="C14483">
        <v>1782.14</v>
      </c>
      <c r="D14483">
        <v>993.49</v>
      </c>
      <c r="E14483">
        <v>788.65</v>
      </c>
      <c r="F14483">
        <v>804.92</v>
      </c>
      <c r="G14483">
        <v>730.97</v>
      </c>
      <c r="H14483">
        <v>998.21</v>
      </c>
      <c r="I14483">
        <v>0.27</v>
      </c>
      <c r="J14483">
        <v>10.8</v>
      </c>
      <c r="K14483">
        <v>13.76</v>
      </c>
    </row>
    <row r="14484" spans="1:11" x14ac:dyDescent="0.25">
      <c r="A14484" s="1">
        <v>44805</v>
      </c>
      <c r="B14484" t="s">
        <v>149</v>
      </c>
      <c r="C14484">
        <v>1723.58</v>
      </c>
      <c r="D14484">
        <v>952.45</v>
      </c>
      <c r="E14484">
        <v>771.13</v>
      </c>
      <c r="F14484">
        <v>824.23</v>
      </c>
      <c r="G14484">
        <v>745.13</v>
      </c>
      <c r="H14484">
        <v>1027.6600000000001</v>
      </c>
      <c r="I14484">
        <v>0.11</v>
      </c>
      <c r="J14484">
        <v>9.56</v>
      </c>
      <c r="K14484">
        <v>11.69</v>
      </c>
    </row>
    <row r="14485" spans="1:11" x14ac:dyDescent="0.25">
      <c r="A14485" s="1">
        <v>44805</v>
      </c>
      <c r="B14485" t="s">
        <v>150</v>
      </c>
      <c r="C14485">
        <v>1880.86</v>
      </c>
      <c r="D14485">
        <v>1019.75</v>
      </c>
      <c r="E14485">
        <v>861.11</v>
      </c>
      <c r="F14485">
        <v>1018.5</v>
      </c>
      <c r="G14485">
        <v>846.63</v>
      </c>
      <c r="H14485">
        <v>1432.67</v>
      </c>
      <c r="I14485">
        <v>2.8</v>
      </c>
      <c r="J14485">
        <v>9.86</v>
      </c>
      <c r="K14485">
        <v>11.54</v>
      </c>
    </row>
    <row r="14486" spans="1:11" x14ac:dyDescent="0.25">
      <c r="A14486" s="1">
        <v>44805</v>
      </c>
      <c r="B14486" t="s">
        <v>151</v>
      </c>
      <c r="C14486">
        <v>1652.71</v>
      </c>
      <c r="D14486">
        <v>1010.28</v>
      </c>
      <c r="E14486">
        <v>642.42999999999995</v>
      </c>
      <c r="F14486">
        <v>750.11</v>
      </c>
      <c r="G14486">
        <v>652.46</v>
      </c>
      <c r="H14486">
        <v>1040.17</v>
      </c>
      <c r="I14486">
        <v>0.44</v>
      </c>
      <c r="J14486">
        <v>8.81</v>
      </c>
      <c r="K14486">
        <v>11.15</v>
      </c>
    </row>
    <row r="14487" spans="1:11" x14ac:dyDescent="0.25">
      <c r="A14487" s="1">
        <v>44805</v>
      </c>
      <c r="B14487" t="s">
        <v>152</v>
      </c>
      <c r="C14487">
        <v>1668.47</v>
      </c>
      <c r="D14487">
        <v>1032.94</v>
      </c>
      <c r="E14487">
        <v>635.53</v>
      </c>
      <c r="F14487">
        <v>784.82</v>
      </c>
      <c r="G14487">
        <v>714.88</v>
      </c>
      <c r="H14487">
        <v>978.03</v>
      </c>
      <c r="I14487">
        <v>0.35</v>
      </c>
      <c r="J14487">
        <v>11.92</v>
      </c>
      <c r="K14487">
        <v>15.55</v>
      </c>
    </row>
    <row r="14488" spans="1:11" x14ac:dyDescent="0.25">
      <c r="A14488" s="1">
        <v>44805</v>
      </c>
      <c r="B14488" t="s">
        <v>153</v>
      </c>
      <c r="C14488">
        <v>1686.99</v>
      </c>
      <c r="D14488">
        <v>1098.7</v>
      </c>
      <c r="E14488">
        <v>588.29</v>
      </c>
      <c r="F14488">
        <v>962.33</v>
      </c>
      <c r="G14488">
        <v>960.88</v>
      </c>
      <c r="H14488">
        <v>1008.39</v>
      </c>
      <c r="I14488">
        <v>0.87</v>
      </c>
      <c r="J14488">
        <v>14.83</v>
      </c>
      <c r="K14488">
        <v>17.489999999999998</v>
      </c>
    </row>
    <row r="14489" spans="1:11" x14ac:dyDescent="0.25">
      <c r="A14489" s="1">
        <v>44805</v>
      </c>
      <c r="B14489" t="s">
        <v>154</v>
      </c>
      <c r="C14489">
        <v>1667.86</v>
      </c>
      <c r="D14489">
        <v>1029.6099999999999</v>
      </c>
      <c r="E14489">
        <v>638.25</v>
      </c>
      <c r="F14489">
        <v>880.93</v>
      </c>
      <c r="G14489">
        <v>796.56</v>
      </c>
      <c r="H14489">
        <v>1159.47</v>
      </c>
      <c r="I14489">
        <v>0.11</v>
      </c>
      <c r="J14489">
        <v>12.29</v>
      </c>
      <c r="K14489">
        <v>16.190000000000001</v>
      </c>
    </row>
    <row r="14490" spans="1:11" x14ac:dyDescent="0.25">
      <c r="A14490" s="1">
        <v>44805</v>
      </c>
      <c r="B14490" t="s">
        <v>155</v>
      </c>
      <c r="C14490">
        <v>1709.22</v>
      </c>
      <c r="D14490">
        <v>1071.99</v>
      </c>
      <c r="E14490">
        <v>637.23</v>
      </c>
      <c r="F14490">
        <v>754.8</v>
      </c>
      <c r="G14490">
        <v>710.82</v>
      </c>
      <c r="H14490">
        <v>894.95</v>
      </c>
      <c r="I14490">
        <v>0.28000000000000003</v>
      </c>
      <c r="J14490">
        <v>7.94</v>
      </c>
      <c r="K14490">
        <v>13.43</v>
      </c>
    </row>
    <row r="14491" spans="1:11" x14ac:dyDescent="0.25">
      <c r="A14491" s="1">
        <v>44835</v>
      </c>
      <c r="B14491" t="s">
        <v>1</v>
      </c>
      <c r="C14491">
        <v>1675.46</v>
      </c>
      <c r="D14491">
        <v>1000.36</v>
      </c>
      <c r="E14491">
        <v>675.1</v>
      </c>
      <c r="F14491">
        <v>838.67</v>
      </c>
      <c r="G14491">
        <v>757.83</v>
      </c>
      <c r="H14491">
        <v>1065.3900000000001</v>
      </c>
      <c r="I14491">
        <v>0.38</v>
      </c>
      <c r="J14491">
        <v>10.64</v>
      </c>
      <c r="K14491">
        <v>12.41</v>
      </c>
    </row>
    <row r="14492" spans="1:11" x14ac:dyDescent="0.25">
      <c r="A14492" s="1">
        <v>44835</v>
      </c>
      <c r="B14492" t="s">
        <v>126</v>
      </c>
      <c r="C14492">
        <v>1678.09</v>
      </c>
      <c r="D14492">
        <v>1041.01</v>
      </c>
      <c r="E14492">
        <v>637.08000000000004</v>
      </c>
      <c r="F14492">
        <v>836.07</v>
      </c>
      <c r="G14492">
        <v>769.21</v>
      </c>
      <c r="H14492">
        <v>1026.75</v>
      </c>
      <c r="I14492">
        <v>1.46</v>
      </c>
      <c r="J14492">
        <v>11.39</v>
      </c>
      <c r="K14492">
        <v>13.74</v>
      </c>
    </row>
    <row r="14493" spans="1:11" x14ac:dyDescent="0.25">
      <c r="A14493" s="1">
        <v>44835</v>
      </c>
      <c r="B14493" t="s">
        <v>127</v>
      </c>
      <c r="C14493">
        <v>1560.37</v>
      </c>
      <c r="D14493">
        <v>969.33</v>
      </c>
      <c r="E14493">
        <v>591.04</v>
      </c>
      <c r="F14493">
        <v>842.71</v>
      </c>
      <c r="G14493">
        <v>747.96</v>
      </c>
      <c r="H14493">
        <v>1143.23</v>
      </c>
      <c r="I14493">
        <v>0.25</v>
      </c>
      <c r="J14493">
        <v>10.01</v>
      </c>
      <c r="K14493">
        <v>11.82</v>
      </c>
    </row>
    <row r="14494" spans="1:11" x14ac:dyDescent="0.25">
      <c r="A14494" s="1">
        <v>44835</v>
      </c>
      <c r="B14494" t="s">
        <v>113</v>
      </c>
      <c r="C14494">
        <v>1736.74</v>
      </c>
      <c r="D14494">
        <v>1004.05</v>
      </c>
      <c r="E14494">
        <v>732.69</v>
      </c>
      <c r="F14494">
        <v>831.4</v>
      </c>
      <c r="G14494">
        <v>761.93</v>
      </c>
      <c r="H14494">
        <v>1022.82</v>
      </c>
      <c r="I14494">
        <v>-0.03</v>
      </c>
      <c r="J14494">
        <v>10.44</v>
      </c>
      <c r="K14494">
        <v>11.91</v>
      </c>
    </row>
    <row r="14495" spans="1:11" x14ac:dyDescent="0.25">
      <c r="A14495" s="1">
        <v>44835</v>
      </c>
      <c r="B14495" t="s">
        <v>128</v>
      </c>
      <c r="C14495">
        <v>1750.43</v>
      </c>
      <c r="D14495">
        <v>988.44</v>
      </c>
      <c r="E14495">
        <v>761.99</v>
      </c>
      <c r="F14495">
        <v>837.17</v>
      </c>
      <c r="G14495">
        <v>733.63</v>
      </c>
      <c r="H14495">
        <v>1114.57</v>
      </c>
      <c r="I14495">
        <v>0.27</v>
      </c>
      <c r="J14495">
        <v>9.77</v>
      </c>
      <c r="K14495">
        <v>11.32</v>
      </c>
    </row>
    <row r="14496" spans="1:11" x14ac:dyDescent="0.25">
      <c r="A14496" s="1">
        <v>44835</v>
      </c>
      <c r="B14496" t="s">
        <v>129</v>
      </c>
      <c r="C14496">
        <v>1709.83</v>
      </c>
      <c r="D14496">
        <v>1066.6600000000001</v>
      </c>
      <c r="E14496">
        <v>643.16999999999996</v>
      </c>
      <c r="F14496">
        <v>872.9</v>
      </c>
      <c r="G14496">
        <v>812.76</v>
      </c>
      <c r="H14496">
        <v>1062.01</v>
      </c>
      <c r="I14496">
        <v>1.59</v>
      </c>
      <c r="J14496">
        <v>13.74</v>
      </c>
      <c r="K14496">
        <v>16.27</v>
      </c>
    </row>
    <row r="14497" spans="1:11" x14ac:dyDescent="0.25">
      <c r="A14497" s="1">
        <v>44835</v>
      </c>
      <c r="B14497" t="s">
        <v>130</v>
      </c>
      <c r="C14497">
        <v>1743.26</v>
      </c>
      <c r="D14497">
        <v>1077.24</v>
      </c>
      <c r="E14497">
        <v>666.02</v>
      </c>
      <c r="F14497">
        <v>972.16</v>
      </c>
      <c r="G14497">
        <v>820.15</v>
      </c>
      <c r="H14497">
        <v>1521.89</v>
      </c>
      <c r="I14497">
        <v>0.26</v>
      </c>
      <c r="J14497">
        <v>16.36</v>
      </c>
      <c r="K14497">
        <v>17.77</v>
      </c>
    </row>
    <row r="14498" spans="1:11" x14ac:dyDescent="0.25">
      <c r="A14498" s="1">
        <v>44835</v>
      </c>
      <c r="B14498" t="s">
        <v>131</v>
      </c>
      <c r="C14498">
        <v>1800.13</v>
      </c>
      <c r="D14498">
        <v>1172.1099999999999</v>
      </c>
      <c r="E14498">
        <v>628.02</v>
      </c>
      <c r="F14498">
        <v>955.24</v>
      </c>
      <c r="G14498">
        <v>851.73</v>
      </c>
      <c r="H14498">
        <v>1293.3399999999999</v>
      </c>
      <c r="I14498">
        <v>0.18</v>
      </c>
      <c r="J14498">
        <v>11.55</v>
      </c>
      <c r="K14498">
        <v>14.59</v>
      </c>
    </row>
    <row r="14499" spans="1:11" x14ac:dyDescent="0.25">
      <c r="A14499" s="1">
        <v>44835</v>
      </c>
      <c r="B14499" t="s">
        <v>132</v>
      </c>
      <c r="C14499">
        <v>1650.43</v>
      </c>
      <c r="D14499">
        <v>1010.34</v>
      </c>
      <c r="E14499">
        <v>640.09</v>
      </c>
      <c r="F14499">
        <v>807.97</v>
      </c>
      <c r="G14499">
        <v>746.02</v>
      </c>
      <c r="H14499">
        <v>965.4</v>
      </c>
      <c r="I14499">
        <v>0.64</v>
      </c>
      <c r="J14499">
        <v>13.23</v>
      </c>
      <c r="K14499">
        <v>15.54</v>
      </c>
    </row>
    <row r="14500" spans="1:11" x14ac:dyDescent="0.25">
      <c r="A14500" s="1">
        <v>44835</v>
      </c>
      <c r="B14500" t="s">
        <v>133</v>
      </c>
      <c r="C14500">
        <v>1765.39</v>
      </c>
      <c r="D14500">
        <v>1052.67</v>
      </c>
      <c r="E14500">
        <v>712.72</v>
      </c>
      <c r="F14500">
        <v>733.22</v>
      </c>
      <c r="G14500">
        <v>692.8</v>
      </c>
      <c r="H14500">
        <v>870.77</v>
      </c>
      <c r="I14500">
        <v>3.64</v>
      </c>
      <c r="J14500">
        <v>12.2</v>
      </c>
      <c r="K14500">
        <v>18.13</v>
      </c>
    </row>
    <row r="14501" spans="1:11" x14ac:dyDescent="0.25">
      <c r="A14501" s="1">
        <v>44835</v>
      </c>
      <c r="B14501" t="s">
        <v>134</v>
      </c>
      <c r="C14501">
        <v>1658.27</v>
      </c>
      <c r="D14501">
        <v>1029.82</v>
      </c>
      <c r="E14501">
        <v>628.45000000000005</v>
      </c>
      <c r="F14501">
        <v>795.16</v>
      </c>
      <c r="G14501">
        <v>766.42</v>
      </c>
      <c r="H14501">
        <v>874.3</v>
      </c>
      <c r="I14501">
        <v>2.5499999999999998</v>
      </c>
      <c r="J14501">
        <v>9.07</v>
      </c>
      <c r="K14501">
        <v>11.03</v>
      </c>
    </row>
    <row r="14502" spans="1:11" x14ac:dyDescent="0.25">
      <c r="A14502" s="1">
        <v>44835</v>
      </c>
      <c r="B14502" t="s">
        <v>135</v>
      </c>
      <c r="C14502">
        <v>1594.38</v>
      </c>
      <c r="D14502">
        <v>983.88</v>
      </c>
      <c r="E14502">
        <v>610.5</v>
      </c>
      <c r="F14502">
        <v>774.39</v>
      </c>
      <c r="G14502">
        <v>677.26</v>
      </c>
      <c r="H14502">
        <v>1057.3699999999999</v>
      </c>
      <c r="I14502">
        <v>0.31</v>
      </c>
      <c r="J14502">
        <v>11.69</v>
      </c>
      <c r="K14502">
        <v>13.38</v>
      </c>
    </row>
    <row r="14503" spans="1:11" x14ac:dyDescent="0.25">
      <c r="A14503" s="1">
        <v>44835</v>
      </c>
      <c r="B14503" t="s">
        <v>136</v>
      </c>
      <c r="C14503">
        <v>1736.08</v>
      </c>
      <c r="D14503">
        <v>1096.43</v>
      </c>
      <c r="E14503">
        <v>639.65</v>
      </c>
      <c r="F14503">
        <v>912.73</v>
      </c>
      <c r="G14503">
        <v>857.98</v>
      </c>
      <c r="H14503">
        <v>1149.28</v>
      </c>
      <c r="I14503">
        <v>0.09</v>
      </c>
      <c r="J14503">
        <v>13.92</v>
      </c>
      <c r="K14503">
        <v>17.399999999999999</v>
      </c>
    </row>
    <row r="14504" spans="1:11" x14ac:dyDescent="0.25">
      <c r="A14504" s="1">
        <v>44835</v>
      </c>
      <c r="B14504" t="s">
        <v>137</v>
      </c>
      <c r="C14504">
        <v>1572.39</v>
      </c>
      <c r="D14504">
        <v>972.78</v>
      </c>
      <c r="E14504">
        <v>599.61</v>
      </c>
      <c r="F14504">
        <v>828.5</v>
      </c>
      <c r="G14504">
        <v>669.4</v>
      </c>
      <c r="H14504">
        <v>1484.56</v>
      </c>
      <c r="I14504">
        <v>-0.03</v>
      </c>
      <c r="J14504">
        <v>9.65</v>
      </c>
      <c r="K14504">
        <v>12.64</v>
      </c>
    </row>
    <row r="14505" spans="1:11" x14ac:dyDescent="0.25">
      <c r="A14505" s="1">
        <v>44835</v>
      </c>
      <c r="B14505" t="s">
        <v>138</v>
      </c>
      <c r="C14505">
        <v>1511.46</v>
      </c>
      <c r="D14505">
        <v>961.45</v>
      </c>
      <c r="E14505">
        <v>550.01</v>
      </c>
      <c r="F14505">
        <v>1004.48</v>
      </c>
      <c r="G14505">
        <v>870.77</v>
      </c>
      <c r="H14505">
        <v>1448.83</v>
      </c>
      <c r="I14505">
        <v>0.47</v>
      </c>
      <c r="J14505">
        <v>9.16</v>
      </c>
      <c r="K14505">
        <v>11.65</v>
      </c>
    </row>
    <row r="14506" spans="1:11" x14ac:dyDescent="0.25">
      <c r="A14506" s="1">
        <v>44835</v>
      </c>
      <c r="B14506" t="s">
        <v>139</v>
      </c>
      <c r="C14506">
        <v>1541.34</v>
      </c>
      <c r="D14506">
        <v>972.53</v>
      </c>
      <c r="E14506">
        <v>568.80999999999995</v>
      </c>
      <c r="F14506">
        <v>890.32</v>
      </c>
      <c r="G14506">
        <v>783.08</v>
      </c>
      <c r="H14506">
        <v>1288.1600000000001</v>
      </c>
      <c r="I14506">
        <v>-0.08</v>
      </c>
      <c r="J14506">
        <v>10.46</v>
      </c>
      <c r="K14506">
        <v>11.75</v>
      </c>
    </row>
    <row r="14507" spans="1:11" x14ac:dyDescent="0.25">
      <c r="A14507" s="1">
        <v>44835</v>
      </c>
      <c r="B14507" t="s">
        <v>140</v>
      </c>
      <c r="C14507">
        <v>1534.28</v>
      </c>
      <c r="D14507">
        <v>957.23</v>
      </c>
      <c r="E14507">
        <v>577.04999999999995</v>
      </c>
      <c r="F14507">
        <v>773.31</v>
      </c>
      <c r="G14507">
        <v>676.02</v>
      </c>
      <c r="H14507">
        <v>1073.6199999999999</v>
      </c>
      <c r="I14507">
        <v>0.06</v>
      </c>
      <c r="J14507">
        <v>16.3</v>
      </c>
      <c r="K14507">
        <v>17.7</v>
      </c>
    </row>
    <row r="14508" spans="1:11" x14ac:dyDescent="0.25">
      <c r="A14508" s="1">
        <v>44835</v>
      </c>
      <c r="B14508" t="s">
        <v>141</v>
      </c>
      <c r="C14508">
        <v>1583.73</v>
      </c>
      <c r="D14508">
        <v>972.52</v>
      </c>
      <c r="E14508">
        <v>611.21</v>
      </c>
      <c r="F14508">
        <v>875.7</v>
      </c>
      <c r="G14508">
        <v>773.35</v>
      </c>
      <c r="H14508">
        <v>1193.46</v>
      </c>
      <c r="I14508">
        <v>0.75</v>
      </c>
      <c r="J14508">
        <v>10.4</v>
      </c>
      <c r="K14508">
        <v>11.85</v>
      </c>
    </row>
    <row r="14509" spans="1:11" x14ac:dyDescent="0.25">
      <c r="A14509" s="1">
        <v>44835</v>
      </c>
      <c r="B14509" t="s">
        <v>142</v>
      </c>
      <c r="C14509">
        <v>1542.67</v>
      </c>
      <c r="D14509">
        <v>954.65</v>
      </c>
      <c r="E14509">
        <v>588.02</v>
      </c>
      <c r="F14509">
        <v>824.81</v>
      </c>
      <c r="G14509">
        <v>711.63</v>
      </c>
      <c r="H14509">
        <v>1174.45</v>
      </c>
      <c r="I14509">
        <v>0.43</v>
      </c>
      <c r="J14509">
        <v>11.6</v>
      </c>
      <c r="K14509">
        <v>13.6</v>
      </c>
    </row>
    <row r="14510" spans="1:11" x14ac:dyDescent="0.25">
      <c r="A14510" s="1">
        <v>44835</v>
      </c>
      <c r="B14510" t="s">
        <v>143</v>
      </c>
      <c r="C14510">
        <v>1510.03</v>
      </c>
      <c r="D14510">
        <v>930.02</v>
      </c>
      <c r="E14510">
        <v>580.01</v>
      </c>
      <c r="F14510">
        <v>754.36</v>
      </c>
      <c r="G14510">
        <v>688.48</v>
      </c>
      <c r="H14510">
        <v>925.98</v>
      </c>
      <c r="I14510">
        <v>2.64</v>
      </c>
      <c r="J14510">
        <v>11.06</v>
      </c>
      <c r="K14510">
        <v>12.58</v>
      </c>
    </row>
    <row r="14511" spans="1:11" x14ac:dyDescent="0.25">
      <c r="A14511" s="1">
        <v>44835</v>
      </c>
      <c r="B14511" t="s">
        <v>144</v>
      </c>
      <c r="C14511">
        <v>1471.81</v>
      </c>
      <c r="D14511">
        <v>935.07</v>
      </c>
      <c r="E14511">
        <v>536.74</v>
      </c>
      <c r="F14511">
        <v>782.09</v>
      </c>
      <c r="G14511">
        <v>698.29</v>
      </c>
      <c r="H14511">
        <v>1079.8800000000001</v>
      </c>
      <c r="I14511">
        <v>0.56999999999999995</v>
      </c>
      <c r="J14511">
        <v>9.14</v>
      </c>
      <c r="K14511">
        <v>11.44</v>
      </c>
    </row>
    <row r="14512" spans="1:11" x14ac:dyDescent="0.25">
      <c r="A14512" s="1">
        <v>44835</v>
      </c>
      <c r="B14512" t="s">
        <v>145</v>
      </c>
      <c r="C14512">
        <v>1602.82</v>
      </c>
      <c r="D14512">
        <v>988.46</v>
      </c>
      <c r="E14512">
        <v>614.36</v>
      </c>
      <c r="F14512">
        <v>848.5</v>
      </c>
      <c r="G14512">
        <v>798.56</v>
      </c>
      <c r="H14512">
        <v>1004.23</v>
      </c>
      <c r="I14512">
        <v>-0.1</v>
      </c>
      <c r="J14512">
        <v>7.92</v>
      </c>
      <c r="K14512">
        <v>9.3800000000000008</v>
      </c>
    </row>
    <row r="14513" spans="1:11" x14ac:dyDescent="0.25">
      <c r="A14513" s="1">
        <v>44835</v>
      </c>
      <c r="B14513" t="s">
        <v>146</v>
      </c>
      <c r="C14513">
        <v>1618.41</v>
      </c>
      <c r="D14513">
        <v>1011.6</v>
      </c>
      <c r="E14513">
        <v>606.80999999999995</v>
      </c>
      <c r="F14513">
        <v>890.65</v>
      </c>
      <c r="G14513">
        <v>849.43</v>
      </c>
      <c r="H14513">
        <v>1044.23</v>
      </c>
      <c r="I14513">
        <v>-0.1</v>
      </c>
      <c r="J14513">
        <v>10.41</v>
      </c>
      <c r="K14513">
        <v>10.8</v>
      </c>
    </row>
    <row r="14514" spans="1:11" x14ac:dyDescent="0.25">
      <c r="A14514" s="1">
        <v>44835</v>
      </c>
      <c r="B14514" t="s">
        <v>2</v>
      </c>
      <c r="C14514">
        <v>1548.48</v>
      </c>
      <c r="D14514">
        <v>947.42</v>
      </c>
      <c r="E14514">
        <v>601.05999999999995</v>
      </c>
      <c r="F14514">
        <v>858.96</v>
      </c>
      <c r="G14514">
        <v>754.18</v>
      </c>
      <c r="H14514">
        <v>1158.95</v>
      </c>
      <c r="I14514">
        <v>0.03</v>
      </c>
      <c r="J14514">
        <v>10.02</v>
      </c>
      <c r="K14514">
        <v>13.33</v>
      </c>
    </row>
    <row r="14515" spans="1:11" x14ac:dyDescent="0.25">
      <c r="A14515" s="1">
        <v>44835</v>
      </c>
      <c r="B14515" t="s">
        <v>147</v>
      </c>
      <c r="C14515">
        <v>1840.63</v>
      </c>
      <c r="D14515">
        <v>1035.8699999999999</v>
      </c>
      <c r="E14515">
        <v>804.76</v>
      </c>
      <c r="F14515">
        <v>838.81</v>
      </c>
      <c r="G14515">
        <v>730.19</v>
      </c>
      <c r="H14515">
        <v>1100.4000000000001</v>
      </c>
      <c r="I14515">
        <v>0.08</v>
      </c>
      <c r="J14515">
        <v>9.8699999999999992</v>
      </c>
      <c r="K14515">
        <v>11.99</v>
      </c>
    </row>
    <row r="14516" spans="1:11" x14ac:dyDescent="0.25">
      <c r="A14516" s="1">
        <v>44835</v>
      </c>
      <c r="B14516" t="s">
        <v>148</v>
      </c>
      <c r="C14516">
        <v>1781.46</v>
      </c>
      <c r="D14516">
        <v>991.43</v>
      </c>
      <c r="E14516">
        <v>790.03</v>
      </c>
      <c r="F14516">
        <v>804.6</v>
      </c>
      <c r="G14516">
        <v>729.43</v>
      </c>
      <c r="H14516">
        <v>999.91</v>
      </c>
      <c r="I14516">
        <v>-0.04</v>
      </c>
      <c r="J14516">
        <v>10.75</v>
      </c>
      <c r="K14516">
        <v>12.44</v>
      </c>
    </row>
    <row r="14517" spans="1:11" x14ac:dyDescent="0.25">
      <c r="A14517" s="1">
        <v>44835</v>
      </c>
      <c r="B14517" t="s">
        <v>149</v>
      </c>
      <c r="C14517">
        <v>1725.34</v>
      </c>
      <c r="D14517">
        <v>957.8</v>
      </c>
      <c r="E14517">
        <v>767.54</v>
      </c>
      <c r="F14517">
        <v>825.05</v>
      </c>
      <c r="G14517">
        <v>749.3</v>
      </c>
      <c r="H14517">
        <v>1022.83</v>
      </c>
      <c r="I14517">
        <v>0.1</v>
      </c>
      <c r="J14517">
        <v>9.67</v>
      </c>
      <c r="K14517">
        <v>11.2</v>
      </c>
    </row>
    <row r="14518" spans="1:11" x14ac:dyDescent="0.25">
      <c r="A14518" s="1">
        <v>44835</v>
      </c>
      <c r="B14518" t="s">
        <v>150</v>
      </c>
      <c r="C14518">
        <v>1888.26</v>
      </c>
      <c r="D14518">
        <v>1024.78</v>
      </c>
      <c r="E14518">
        <v>863.48</v>
      </c>
      <c r="F14518">
        <v>1022.47</v>
      </c>
      <c r="G14518">
        <v>850.78</v>
      </c>
      <c r="H14518">
        <v>1436.68</v>
      </c>
      <c r="I14518">
        <v>0.39</v>
      </c>
      <c r="J14518">
        <v>10.29</v>
      </c>
      <c r="K14518">
        <v>11.33</v>
      </c>
    </row>
    <row r="14519" spans="1:11" x14ac:dyDescent="0.25">
      <c r="A14519" s="1">
        <v>44835</v>
      </c>
      <c r="B14519" t="s">
        <v>151</v>
      </c>
      <c r="C14519">
        <v>1659.72</v>
      </c>
      <c r="D14519">
        <v>1004.86</v>
      </c>
      <c r="E14519">
        <v>654.86</v>
      </c>
      <c r="F14519">
        <v>753.26</v>
      </c>
      <c r="G14519">
        <v>648.94000000000005</v>
      </c>
      <c r="H14519">
        <v>1060.3499999999999</v>
      </c>
      <c r="I14519">
        <v>0.42</v>
      </c>
      <c r="J14519">
        <v>9.27</v>
      </c>
      <c r="K14519">
        <v>11.46</v>
      </c>
    </row>
    <row r="14520" spans="1:11" x14ac:dyDescent="0.25">
      <c r="A14520" s="1">
        <v>44835</v>
      </c>
      <c r="B14520" t="s">
        <v>152</v>
      </c>
      <c r="C14520">
        <v>1668.21</v>
      </c>
      <c r="D14520">
        <v>1036.0999999999999</v>
      </c>
      <c r="E14520">
        <v>632.11</v>
      </c>
      <c r="F14520">
        <v>784.66</v>
      </c>
      <c r="G14520">
        <v>717.1</v>
      </c>
      <c r="H14520">
        <v>972.74</v>
      </c>
      <c r="I14520">
        <v>-0.02</v>
      </c>
      <c r="J14520">
        <v>11.89</v>
      </c>
      <c r="K14520">
        <v>14.02</v>
      </c>
    </row>
    <row r="14521" spans="1:11" x14ac:dyDescent="0.25">
      <c r="A14521" s="1">
        <v>44835</v>
      </c>
      <c r="B14521" t="s">
        <v>153</v>
      </c>
      <c r="C14521">
        <v>1769.51</v>
      </c>
      <c r="D14521">
        <v>1111.24</v>
      </c>
      <c r="E14521">
        <v>658.27</v>
      </c>
      <c r="F14521">
        <v>1009.38</v>
      </c>
      <c r="G14521">
        <v>971.83</v>
      </c>
      <c r="H14521">
        <v>1128.3900000000001</v>
      </c>
      <c r="I14521">
        <v>4.8899999999999997</v>
      </c>
      <c r="J14521">
        <v>20.45</v>
      </c>
      <c r="K14521">
        <v>22.13</v>
      </c>
    </row>
    <row r="14522" spans="1:11" x14ac:dyDescent="0.25">
      <c r="A14522" s="1">
        <v>44835</v>
      </c>
      <c r="B14522" t="s">
        <v>154</v>
      </c>
      <c r="C14522">
        <v>1669.41</v>
      </c>
      <c r="D14522">
        <v>1031.1600000000001</v>
      </c>
      <c r="E14522">
        <v>638.25</v>
      </c>
      <c r="F14522">
        <v>881.72</v>
      </c>
      <c r="G14522">
        <v>797.75</v>
      </c>
      <c r="H14522">
        <v>1159.47</v>
      </c>
      <c r="I14522">
        <v>0.09</v>
      </c>
      <c r="J14522">
        <v>12.4</v>
      </c>
      <c r="K14522">
        <v>14.59</v>
      </c>
    </row>
    <row r="14523" spans="1:11" x14ac:dyDescent="0.25">
      <c r="A14523" s="1">
        <v>44835</v>
      </c>
      <c r="B14523" t="s">
        <v>155</v>
      </c>
      <c r="C14523">
        <v>1714.93</v>
      </c>
      <c r="D14523">
        <v>1077.53</v>
      </c>
      <c r="E14523">
        <v>637.4</v>
      </c>
      <c r="F14523">
        <v>757.29</v>
      </c>
      <c r="G14523">
        <v>714.52</v>
      </c>
      <c r="H14523">
        <v>895.21</v>
      </c>
      <c r="I14523">
        <v>0.33</v>
      </c>
      <c r="J14523">
        <v>8.3000000000000007</v>
      </c>
      <c r="K14523">
        <v>12.47</v>
      </c>
    </row>
    <row r="14524" spans="1:11" x14ac:dyDescent="0.25">
      <c r="A14524" s="1">
        <v>44866</v>
      </c>
      <c r="B14524" t="s">
        <v>1</v>
      </c>
      <c r="C14524">
        <v>1677.96</v>
      </c>
      <c r="D14524">
        <v>1000.47</v>
      </c>
      <c r="E14524">
        <v>677.49</v>
      </c>
      <c r="F14524">
        <v>839.93</v>
      </c>
      <c r="G14524">
        <v>757.9</v>
      </c>
      <c r="H14524">
        <v>1069.1099999999999</v>
      </c>
      <c r="I14524">
        <v>0.15</v>
      </c>
      <c r="J14524">
        <v>10.81</v>
      </c>
      <c r="K14524">
        <v>11.38</v>
      </c>
    </row>
    <row r="14525" spans="1:11" x14ac:dyDescent="0.25">
      <c r="A14525" s="1">
        <v>44866</v>
      </c>
      <c r="B14525" t="s">
        <v>126</v>
      </c>
      <c r="C14525">
        <v>1686.47</v>
      </c>
      <c r="D14525">
        <v>1052.19</v>
      </c>
      <c r="E14525">
        <v>634.28</v>
      </c>
      <c r="F14525">
        <v>840.25</v>
      </c>
      <c r="G14525">
        <v>777.44</v>
      </c>
      <c r="H14525">
        <v>1022.23</v>
      </c>
      <c r="I14525">
        <v>0.5</v>
      </c>
      <c r="J14525">
        <v>11.95</v>
      </c>
      <c r="K14525">
        <v>12.85</v>
      </c>
    </row>
    <row r="14526" spans="1:11" x14ac:dyDescent="0.25">
      <c r="A14526" s="1">
        <v>44866</v>
      </c>
      <c r="B14526" t="s">
        <v>127</v>
      </c>
      <c r="C14526">
        <v>1561.13</v>
      </c>
      <c r="D14526">
        <v>970.2</v>
      </c>
      <c r="E14526">
        <v>590.92999999999995</v>
      </c>
      <c r="F14526">
        <v>843.14</v>
      </c>
      <c r="G14526">
        <v>748.63</v>
      </c>
      <c r="H14526">
        <v>1143</v>
      </c>
      <c r="I14526">
        <v>0.05</v>
      </c>
      <c r="J14526">
        <v>10.06</v>
      </c>
      <c r="K14526">
        <v>10.79</v>
      </c>
    </row>
    <row r="14527" spans="1:11" x14ac:dyDescent="0.25">
      <c r="A14527" s="1">
        <v>44866</v>
      </c>
      <c r="B14527" t="s">
        <v>113</v>
      </c>
      <c r="C14527">
        <v>1736.53</v>
      </c>
      <c r="D14527">
        <v>1003.19</v>
      </c>
      <c r="E14527">
        <v>733.34</v>
      </c>
      <c r="F14527">
        <v>831.32</v>
      </c>
      <c r="G14527">
        <v>761.25</v>
      </c>
      <c r="H14527">
        <v>1023.74</v>
      </c>
      <c r="I14527">
        <v>-0.01</v>
      </c>
      <c r="J14527">
        <v>10.43</v>
      </c>
      <c r="K14527">
        <v>10.78</v>
      </c>
    </row>
    <row r="14528" spans="1:11" x14ac:dyDescent="0.25">
      <c r="A14528" s="1">
        <v>44866</v>
      </c>
      <c r="B14528" t="s">
        <v>128</v>
      </c>
      <c r="C14528">
        <v>1756.2</v>
      </c>
      <c r="D14528">
        <v>984.15</v>
      </c>
      <c r="E14528">
        <v>772.05</v>
      </c>
      <c r="F14528">
        <v>839.93</v>
      </c>
      <c r="G14528">
        <v>730.47</v>
      </c>
      <c r="H14528">
        <v>1129.29</v>
      </c>
      <c r="I14528">
        <v>0.33</v>
      </c>
      <c r="J14528">
        <v>10.130000000000001</v>
      </c>
      <c r="K14528">
        <v>10.71</v>
      </c>
    </row>
    <row r="14529" spans="1:11" x14ac:dyDescent="0.25">
      <c r="A14529" s="1">
        <v>44866</v>
      </c>
      <c r="B14529" t="s">
        <v>129</v>
      </c>
      <c r="C14529">
        <v>1719.1</v>
      </c>
      <c r="D14529">
        <v>1063.58</v>
      </c>
      <c r="E14529">
        <v>655.52</v>
      </c>
      <c r="F14529">
        <v>877.62</v>
      </c>
      <c r="G14529">
        <v>810.41</v>
      </c>
      <c r="H14529">
        <v>1082.4000000000001</v>
      </c>
      <c r="I14529">
        <v>0.54</v>
      </c>
      <c r="J14529">
        <v>14.36</v>
      </c>
      <c r="K14529">
        <v>15.06</v>
      </c>
    </row>
    <row r="14530" spans="1:11" x14ac:dyDescent="0.25">
      <c r="A14530" s="1">
        <v>44866</v>
      </c>
      <c r="B14530" t="s">
        <v>130</v>
      </c>
      <c r="C14530">
        <v>1745.38</v>
      </c>
      <c r="D14530">
        <v>1079.3399999999999</v>
      </c>
      <c r="E14530">
        <v>666.04</v>
      </c>
      <c r="F14530">
        <v>973.32</v>
      </c>
      <c r="G14530">
        <v>821.79</v>
      </c>
      <c r="H14530">
        <v>1521.89</v>
      </c>
      <c r="I14530">
        <v>0.12</v>
      </c>
      <c r="J14530">
        <v>16.5</v>
      </c>
      <c r="K14530">
        <v>16.73</v>
      </c>
    </row>
    <row r="14531" spans="1:11" x14ac:dyDescent="0.25">
      <c r="A14531" s="1">
        <v>44866</v>
      </c>
      <c r="B14531" t="s">
        <v>131</v>
      </c>
      <c r="C14531">
        <v>1803.24</v>
      </c>
      <c r="D14531">
        <v>1181.3499999999999</v>
      </c>
      <c r="E14531">
        <v>621.89</v>
      </c>
      <c r="F14531">
        <v>956.86</v>
      </c>
      <c r="G14531">
        <v>858.46</v>
      </c>
      <c r="H14531">
        <v>1280.67</v>
      </c>
      <c r="I14531">
        <v>0.17</v>
      </c>
      <c r="J14531">
        <v>11.74</v>
      </c>
      <c r="K14531">
        <v>12.97</v>
      </c>
    </row>
    <row r="14532" spans="1:11" x14ac:dyDescent="0.25">
      <c r="A14532" s="1">
        <v>44866</v>
      </c>
      <c r="B14532" t="s">
        <v>132</v>
      </c>
      <c r="C14532">
        <v>1660.85</v>
      </c>
      <c r="D14532">
        <v>1031.43</v>
      </c>
      <c r="E14532">
        <v>629.41999999999996</v>
      </c>
      <c r="F14532">
        <v>813.06</v>
      </c>
      <c r="G14532">
        <v>761.61</v>
      </c>
      <c r="H14532">
        <v>949.28</v>
      </c>
      <c r="I14532">
        <v>0.63</v>
      </c>
      <c r="J14532">
        <v>13.94</v>
      </c>
      <c r="K14532">
        <v>15.19</v>
      </c>
    </row>
    <row r="14533" spans="1:11" x14ac:dyDescent="0.25">
      <c r="A14533" s="1">
        <v>44866</v>
      </c>
      <c r="B14533" t="s">
        <v>133</v>
      </c>
      <c r="C14533">
        <v>1776.8</v>
      </c>
      <c r="D14533">
        <v>1060.32</v>
      </c>
      <c r="E14533">
        <v>716.48</v>
      </c>
      <c r="F14533">
        <v>737.99</v>
      </c>
      <c r="G14533">
        <v>697.86</v>
      </c>
      <c r="H14533">
        <v>875.39</v>
      </c>
      <c r="I14533">
        <v>0.65</v>
      </c>
      <c r="J14533">
        <v>12.93</v>
      </c>
      <c r="K14533">
        <v>13.63</v>
      </c>
    </row>
    <row r="14534" spans="1:11" x14ac:dyDescent="0.25">
      <c r="A14534" s="1">
        <v>44866</v>
      </c>
      <c r="B14534" t="s">
        <v>134</v>
      </c>
      <c r="C14534">
        <v>1669.74</v>
      </c>
      <c r="D14534">
        <v>1041</v>
      </c>
      <c r="E14534">
        <v>628.74</v>
      </c>
      <c r="F14534">
        <v>800.65</v>
      </c>
      <c r="G14534">
        <v>774.78</v>
      </c>
      <c r="H14534">
        <v>874.74</v>
      </c>
      <c r="I14534">
        <v>0.69</v>
      </c>
      <c r="J14534">
        <v>9.82</v>
      </c>
      <c r="K14534">
        <v>10.41</v>
      </c>
    </row>
    <row r="14535" spans="1:11" x14ac:dyDescent="0.25">
      <c r="A14535" s="1">
        <v>44866</v>
      </c>
      <c r="B14535" t="s">
        <v>135</v>
      </c>
      <c r="C14535">
        <v>1598.48</v>
      </c>
      <c r="D14535">
        <v>989.76</v>
      </c>
      <c r="E14535">
        <v>608.72</v>
      </c>
      <c r="F14535">
        <v>776.4</v>
      </c>
      <c r="G14535">
        <v>681.33</v>
      </c>
      <c r="H14535">
        <v>1054.3</v>
      </c>
      <c r="I14535">
        <v>0.26</v>
      </c>
      <c r="J14535">
        <v>11.98</v>
      </c>
      <c r="K14535">
        <v>13.23</v>
      </c>
    </row>
    <row r="14536" spans="1:11" x14ac:dyDescent="0.25">
      <c r="A14536" s="1">
        <v>44866</v>
      </c>
      <c r="B14536" t="s">
        <v>136</v>
      </c>
      <c r="C14536">
        <v>1733.05</v>
      </c>
      <c r="D14536">
        <v>1093.4000000000001</v>
      </c>
      <c r="E14536">
        <v>639.65</v>
      </c>
      <c r="F14536">
        <v>911.18</v>
      </c>
      <c r="G14536">
        <v>855.58</v>
      </c>
      <c r="H14536">
        <v>1149.28</v>
      </c>
      <c r="I14536">
        <v>-0.17</v>
      </c>
      <c r="J14536">
        <v>13.73</v>
      </c>
      <c r="K14536">
        <v>15.56</v>
      </c>
    </row>
    <row r="14537" spans="1:11" x14ac:dyDescent="0.25">
      <c r="A14537" s="1">
        <v>44866</v>
      </c>
      <c r="B14537" t="s">
        <v>137</v>
      </c>
      <c r="C14537">
        <v>1574.11</v>
      </c>
      <c r="D14537">
        <v>974.35</v>
      </c>
      <c r="E14537">
        <v>599.76</v>
      </c>
      <c r="F14537">
        <v>829.41</v>
      </c>
      <c r="G14537">
        <v>670.47</v>
      </c>
      <c r="H14537">
        <v>1485.01</v>
      </c>
      <c r="I14537">
        <v>0.11</v>
      </c>
      <c r="J14537">
        <v>9.77</v>
      </c>
      <c r="K14537">
        <v>11.25</v>
      </c>
    </row>
    <row r="14538" spans="1:11" x14ac:dyDescent="0.25">
      <c r="A14538" s="1">
        <v>44866</v>
      </c>
      <c r="B14538" t="s">
        <v>138</v>
      </c>
      <c r="C14538">
        <v>1508.12</v>
      </c>
      <c r="D14538">
        <v>960.76</v>
      </c>
      <c r="E14538">
        <v>547.36</v>
      </c>
      <c r="F14538">
        <v>1002.27</v>
      </c>
      <c r="G14538">
        <v>870.16</v>
      </c>
      <c r="H14538">
        <v>1441.88</v>
      </c>
      <c r="I14538">
        <v>-0.22</v>
      </c>
      <c r="J14538">
        <v>8.92</v>
      </c>
      <c r="K14538">
        <v>9.64</v>
      </c>
    </row>
    <row r="14539" spans="1:11" x14ac:dyDescent="0.25">
      <c r="A14539" s="1">
        <v>44866</v>
      </c>
      <c r="B14539" t="s">
        <v>139</v>
      </c>
      <c r="C14539">
        <v>1547.46</v>
      </c>
      <c r="D14539">
        <v>978.65</v>
      </c>
      <c r="E14539">
        <v>568.80999999999995</v>
      </c>
      <c r="F14539">
        <v>893.88</v>
      </c>
      <c r="G14539">
        <v>788.01</v>
      </c>
      <c r="H14539">
        <v>1288.1600000000001</v>
      </c>
      <c r="I14539">
        <v>0.4</v>
      </c>
      <c r="J14539">
        <v>10.9</v>
      </c>
      <c r="K14539">
        <v>11.26</v>
      </c>
    </row>
    <row r="14540" spans="1:11" x14ac:dyDescent="0.25">
      <c r="A14540" s="1">
        <v>44866</v>
      </c>
      <c r="B14540" t="s">
        <v>140</v>
      </c>
      <c r="C14540">
        <v>1533.35</v>
      </c>
      <c r="D14540">
        <v>956.3</v>
      </c>
      <c r="E14540">
        <v>577.04999999999995</v>
      </c>
      <c r="F14540">
        <v>772.85</v>
      </c>
      <c r="G14540">
        <v>675.34</v>
      </c>
      <c r="H14540">
        <v>1073.6199999999999</v>
      </c>
      <c r="I14540">
        <v>-0.06</v>
      </c>
      <c r="J14540">
        <v>16.23</v>
      </c>
      <c r="K14540">
        <v>16.68</v>
      </c>
    </row>
    <row r="14541" spans="1:11" x14ac:dyDescent="0.25">
      <c r="A14541" s="1">
        <v>44866</v>
      </c>
      <c r="B14541" t="s">
        <v>141</v>
      </c>
      <c r="C14541">
        <v>1584.17</v>
      </c>
      <c r="D14541">
        <v>972.96</v>
      </c>
      <c r="E14541">
        <v>611.21</v>
      </c>
      <c r="F14541">
        <v>875.96</v>
      </c>
      <c r="G14541">
        <v>773.73</v>
      </c>
      <c r="H14541">
        <v>1193.46</v>
      </c>
      <c r="I14541">
        <v>0.03</v>
      </c>
      <c r="J14541">
        <v>10.43</v>
      </c>
      <c r="K14541">
        <v>10.94</v>
      </c>
    </row>
    <row r="14542" spans="1:11" x14ac:dyDescent="0.25">
      <c r="A14542" s="1">
        <v>44866</v>
      </c>
      <c r="B14542" t="s">
        <v>142</v>
      </c>
      <c r="C14542">
        <v>1547.03</v>
      </c>
      <c r="D14542">
        <v>959.01</v>
      </c>
      <c r="E14542">
        <v>588.02</v>
      </c>
      <c r="F14542">
        <v>827.12</v>
      </c>
      <c r="G14542">
        <v>714.91</v>
      </c>
      <c r="H14542">
        <v>1174.45</v>
      </c>
      <c r="I14542">
        <v>0.28000000000000003</v>
      </c>
      <c r="J14542">
        <v>11.91</v>
      </c>
      <c r="K14542">
        <v>12.52</v>
      </c>
    </row>
    <row r="14543" spans="1:11" x14ac:dyDescent="0.25">
      <c r="A14543" s="1">
        <v>44866</v>
      </c>
      <c r="B14543" t="s">
        <v>143</v>
      </c>
      <c r="C14543">
        <v>1506.59</v>
      </c>
      <c r="D14543">
        <v>926.58</v>
      </c>
      <c r="E14543">
        <v>580.01</v>
      </c>
      <c r="F14543">
        <v>752.63</v>
      </c>
      <c r="G14543">
        <v>685.93</v>
      </c>
      <c r="H14543">
        <v>925.98</v>
      </c>
      <c r="I14543">
        <v>-0.23</v>
      </c>
      <c r="J14543">
        <v>10.8</v>
      </c>
      <c r="K14543">
        <v>11.53</v>
      </c>
    </row>
    <row r="14544" spans="1:11" x14ac:dyDescent="0.25">
      <c r="A14544" s="1">
        <v>44866</v>
      </c>
      <c r="B14544" t="s">
        <v>144</v>
      </c>
      <c r="C14544">
        <v>1472.26</v>
      </c>
      <c r="D14544">
        <v>935.58</v>
      </c>
      <c r="E14544">
        <v>536.67999999999995</v>
      </c>
      <c r="F14544">
        <v>782.33</v>
      </c>
      <c r="G14544">
        <v>698.71</v>
      </c>
      <c r="H14544">
        <v>1079.78</v>
      </c>
      <c r="I14544">
        <v>0.03</v>
      </c>
      <c r="J14544">
        <v>9.17</v>
      </c>
      <c r="K14544">
        <v>9.7799999999999994</v>
      </c>
    </row>
    <row r="14545" spans="1:11" x14ac:dyDescent="0.25">
      <c r="A14545" s="1">
        <v>44866</v>
      </c>
      <c r="B14545" t="s">
        <v>145</v>
      </c>
      <c r="C14545">
        <v>1599.67</v>
      </c>
      <c r="D14545">
        <v>985.31</v>
      </c>
      <c r="E14545">
        <v>614.36</v>
      </c>
      <c r="F14545">
        <v>846.8</v>
      </c>
      <c r="G14545">
        <v>796</v>
      </c>
      <c r="H14545">
        <v>1004.23</v>
      </c>
      <c r="I14545">
        <v>-0.2</v>
      </c>
      <c r="J14545">
        <v>7.7</v>
      </c>
      <c r="K14545">
        <v>8.44</v>
      </c>
    </row>
    <row r="14546" spans="1:11" x14ac:dyDescent="0.25">
      <c r="A14546" s="1">
        <v>44866</v>
      </c>
      <c r="B14546" t="s">
        <v>146</v>
      </c>
      <c r="C14546">
        <v>1616.97</v>
      </c>
      <c r="D14546">
        <v>1010.16</v>
      </c>
      <c r="E14546">
        <v>606.80999999999995</v>
      </c>
      <c r="F14546">
        <v>889.85</v>
      </c>
      <c r="G14546">
        <v>848.24</v>
      </c>
      <c r="H14546">
        <v>1044.23</v>
      </c>
      <c r="I14546">
        <v>-0.09</v>
      </c>
      <c r="J14546">
        <v>10.31</v>
      </c>
      <c r="K14546">
        <v>10.37</v>
      </c>
    </row>
    <row r="14547" spans="1:11" x14ac:dyDescent="0.25">
      <c r="A14547" s="1">
        <v>44866</v>
      </c>
      <c r="B14547" t="s">
        <v>2</v>
      </c>
      <c r="C14547">
        <v>1548.49</v>
      </c>
      <c r="D14547">
        <v>947.43</v>
      </c>
      <c r="E14547">
        <v>601.05999999999995</v>
      </c>
      <c r="F14547">
        <v>858.96</v>
      </c>
      <c r="G14547">
        <v>754.18</v>
      </c>
      <c r="H14547">
        <v>1158.95</v>
      </c>
      <c r="I14547">
        <v>0</v>
      </c>
      <c r="J14547">
        <v>10.02</v>
      </c>
      <c r="K14547">
        <v>11.48</v>
      </c>
    </row>
    <row r="14548" spans="1:11" x14ac:dyDescent="0.25">
      <c r="A14548" s="1">
        <v>44866</v>
      </c>
      <c r="B14548" t="s">
        <v>147</v>
      </c>
      <c r="C14548">
        <v>1838.57</v>
      </c>
      <c r="D14548">
        <v>1033.81</v>
      </c>
      <c r="E14548">
        <v>804.76</v>
      </c>
      <c r="F14548">
        <v>837.89</v>
      </c>
      <c r="G14548">
        <v>728.73</v>
      </c>
      <c r="H14548">
        <v>1100.4000000000001</v>
      </c>
      <c r="I14548">
        <v>-0.11</v>
      </c>
      <c r="J14548">
        <v>9.75</v>
      </c>
      <c r="K14548">
        <v>10.210000000000001</v>
      </c>
    </row>
    <row r="14549" spans="1:11" x14ac:dyDescent="0.25">
      <c r="A14549" s="1">
        <v>44866</v>
      </c>
      <c r="B14549" t="s">
        <v>148</v>
      </c>
      <c r="C14549">
        <v>1782.7</v>
      </c>
      <c r="D14549">
        <v>991.33</v>
      </c>
      <c r="E14549">
        <v>791.37</v>
      </c>
      <c r="F14549">
        <v>805.16</v>
      </c>
      <c r="G14549">
        <v>729.36</v>
      </c>
      <c r="H14549">
        <v>1001.61</v>
      </c>
      <c r="I14549">
        <v>7.0000000000000007E-2</v>
      </c>
      <c r="J14549">
        <v>10.83</v>
      </c>
      <c r="K14549">
        <v>11.23</v>
      </c>
    </row>
    <row r="14550" spans="1:11" x14ac:dyDescent="0.25">
      <c r="A14550" s="1">
        <v>44866</v>
      </c>
      <c r="B14550" t="s">
        <v>149</v>
      </c>
      <c r="C14550">
        <v>1729.59</v>
      </c>
      <c r="D14550">
        <v>947.97</v>
      </c>
      <c r="E14550">
        <v>781.62</v>
      </c>
      <c r="F14550">
        <v>827.12</v>
      </c>
      <c r="G14550">
        <v>741.59</v>
      </c>
      <c r="H14550">
        <v>1041.55</v>
      </c>
      <c r="I14550">
        <v>0.25</v>
      </c>
      <c r="J14550">
        <v>9.9499999999999993</v>
      </c>
      <c r="K14550">
        <v>10.65</v>
      </c>
    </row>
    <row r="14551" spans="1:11" x14ac:dyDescent="0.25">
      <c r="A14551" s="1">
        <v>44866</v>
      </c>
      <c r="B14551" t="s">
        <v>150</v>
      </c>
      <c r="C14551">
        <v>1896.05</v>
      </c>
      <c r="D14551">
        <v>1032.57</v>
      </c>
      <c r="E14551">
        <v>863.48</v>
      </c>
      <c r="F14551">
        <v>1026.6600000000001</v>
      </c>
      <c r="G14551">
        <v>857.25</v>
      </c>
      <c r="H14551">
        <v>1436.68</v>
      </c>
      <c r="I14551">
        <v>0.41</v>
      </c>
      <c r="J14551">
        <v>10.74</v>
      </c>
      <c r="K14551">
        <v>10.88</v>
      </c>
    </row>
    <row r="14552" spans="1:11" x14ac:dyDescent="0.25">
      <c r="A14552" s="1">
        <v>44866</v>
      </c>
      <c r="B14552" t="s">
        <v>151</v>
      </c>
      <c r="C14552">
        <v>1666.1</v>
      </c>
      <c r="D14552">
        <v>998.24</v>
      </c>
      <c r="E14552">
        <v>667.86</v>
      </c>
      <c r="F14552">
        <v>756.12</v>
      </c>
      <c r="G14552">
        <v>644.66</v>
      </c>
      <c r="H14552">
        <v>1081.3499999999999</v>
      </c>
      <c r="I14552">
        <v>0.38</v>
      </c>
      <c r="J14552">
        <v>9.69</v>
      </c>
      <c r="K14552">
        <v>10.56</v>
      </c>
    </row>
    <row r="14553" spans="1:11" x14ac:dyDescent="0.25">
      <c r="A14553" s="1">
        <v>44866</v>
      </c>
      <c r="B14553" t="s">
        <v>152</v>
      </c>
      <c r="C14553">
        <v>1669.63</v>
      </c>
      <c r="D14553">
        <v>1034.0999999999999</v>
      </c>
      <c r="E14553">
        <v>635.53</v>
      </c>
      <c r="F14553">
        <v>785.37</v>
      </c>
      <c r="G14553">
        <v>715.73</v>
      </c>
      <c r="H14553">
        <v>978</v>
      </c>
      <c r="I14553">
        <v>0.09</v>
      </c>
      <c r="J14553">
        <v>12</v>
      </c>
      <c r="K14553">
        <v>12.77</v>
      </c>
    </row>
    <row r="14554" spans="1:11" x14ac:dyDescent="0.25">
      <c r="A14554" s="1">
        <v>44866</v>
      </c>
      <c r="B14554" t="s">
        <v>153</v>
      </c>
      <c r="C14554">
        <v>1771.16</v>
      </c>
      <c r="D14554">
        <v>1112.8900000000001</v>
      </c>
      <c r="E14554">
        <v>658.27</v>
      </c>
      <c r="F14554">
        <v>1010.29</v>
      </c>
      <c r="G14554">
        <v>973.29</v>
      </c>
      <c r="H14554">
        <v>1128.3900000000001</v>
      </c>
      <c r="I14554">
        <v>0.09</v>
      </c>
      <c r="J14554">
        <v>20.56</v>
      </c>
      <c r="K14554">
        <v>21.02</v>
      </c>
    </row>
    <row r="14555" spans="1:11" x14ac:dyDescent="0.25">
      <c r="A14555" s="1">
        <v>44866</v>
      </c>
      <c r="B14555" t="s">
        <v>154</v>
      </c>
      <c r="C14555">
        <v>1672.27</v>
      </c>
      <c r="D14555">
        <v>1021.47</v>
      </c>
      <c r="E14555">
        <v>650.79999999999995</v>
      </c>
      <c r="F14555">
        <v>883.22</v>
      </c>
      <c r="G14555">
        <v>790.25</v>
      </c>
      <c r="H14555">
        <v>1182.31</v>
      </c>
      <c r="I14555">
        <v>0.17</v>
      </c>
      <c r="J14555">
        <v>12.59</v>
      </c>
      <c r="K14555">
        <v>13.25</v>
      </c>
    </row>
    <row r="14556" spans="1:11" x14ac:dyDescent="0.25">
      <c r="A14556" s="1">
        <v>44866</v>
      </c>
      <c r="B14556" t="s">
        <v>155</v>
      </c>
      <c r="C14556">
        <v>1748.75</v>
      </c>
      <c r="D14556">
        <v>1076.6300000000001</v>
      </c>
      <c r="E14556">
        <v>672.12</v>
      </c>
      <c r="F14556">
        <v>772.21</v>
      </c>
      <c r="G14556">
        <v>713.94</v>
      </c>
      <c r="H14556">
        <v>944</v>
      </c>
      <c r="I14556">
        <v>1.97</v>
      </c>
      <c r="J14556">
        <v>10.43</v>
      </c>
      <c r="K14556">
        <v>11.39</v>
      </c>
    </row>
    <row r="14557" spans="1:11" x14ac:dyDescent="0.25">
      <c r="A14557" s="1">
        <v>44896</v>
      </c>
      <c r="B14557" t="s">
        <v>1</v>
      </c>
      <c r="C14557">
        <v>1679.25</v>
      </c>
      <c r="D14557">
        <v>1001.2</v>
      </c>
      <c r="E14557">
        <v>678.05</v>
      </c>
      <c r="F14557">
        <v>840.6</v>
      </c>
      <c r="G14557">
        <v>758.43</v>
      </c>
      <c r="H14557">
        <v>1069.97</v>
      </c>
      <c r="I14557">
        <v>0.08</v>
      </c>
      <c r="J14557">
        <v>10.9</v>
      </c>
      <c r="K14557">
        <v>10.9</v>
      </c>
    </row>
    <row r="14558" spans="1:11" x14ac:dyDescent="0.25">
      <c r="A14558" s="1">
        <v>44896</v>
      </c>
      <c r="B14558" t="s">
        <v>126</v>
      </c>
      <c r="C14558">
        <v>1697.69</v>
      </c>
      <c r="D14558">
        <v>1064.49</v>
      </c>
      <c r="E14558">
        <v>633.20000000000005</v>
      </c>
      <c r="F14558">
        <v>845.88</v>
      </c>
      <c r="G14558">
        <v>786.54</v>
      </c>
      <c r="H14558">
        <v>1020.5</v>
      </c>
      <c r="I14558">
        <v>0.67</v>
      </c>
      <c r="J14558">
        <v>12.7</v>
      </c>
      <c r="K14558">
        <v>12.7</v>
      </c>
    </row>
    <row r="14559" spans="1:11" x14ac:dyDescent="0.25">
      <c r="A14559" s="1">
        <v>44896</v>
      </c>
      <c r="B14559" t="s">
        <v>127</v>
      </c>
      <c r="C14559">
        <v>1560.52</v>
      </c>
      <c r="D14559">
        <v>967.51</v>
      </c>
      <c r="E14559">
        <v>593.01</v>
      </c>
      <c r="F14559">
        <v>842.8</v>
      </c>
      <c r="G14559">
        <v>746.54</v>
      </c>
      <c r="H14559">
        <v>1147</v>
      </c>
      <c r="I14559">
        <v>-0.04</v>
      </c>
      <c r="J14559">
        <v>10.02</v>
      </c>
      <c r="K14559">
        <v>10.02</v>
      </c>
    </row>
    <row r="14560" spans="1:11" x14ac:dyDescent="0.25">
      <c r="A14560" s="1">
        <v>44896</v>
      </c>
      <c r="B14560" t="s">
        <v>113</v>
      </c>
      <c r="C14560">
        <v>1735.03</v>
      </c>
      <c r="D14560">
        <v>1001.44</v>
      </c>
      <c r="E14560">
        <v>733.59</v>
      </c>
      <c r="F14560">
        <v>830.57</v>
      </c>
      <c r="G14560">
        <v>759.95</v>
      </c>
      <c r="H14560">
        <v>1024.05</v>
      </c>
      <c r="I14560">
        <v>-0.09</v>
      </c>
      <c r="J14560">
        <v>10.33</v>
      </c>
      <c r="K14560">
        <v>10.33</v>
      </c>
    </row>
    <row r="14561" spans="1:11" x14ac:dyDescent="0.25">
      <c r="A14561" s="1">
        <v>44896</v>
      </c>
      <c r="B14561" t="s">
        <v>128</v>
      </c>
      <c r="C14561">
        <v>1761.89</v>
      </c>
      <c r="D14561">
        <v>990.2</v>
      </c>
      <c r="E14561">
        <v>771.69</v>
      </c>
      <c r="F14561">
        <v>842.62</v>
      </c>
      <c r="G14561">
        <v>734.93</v>
      </c>
      <c r="H14561">
        <v>1128.72</v>
      </c>
      <c r="I14561">
        <v>0.32</v>
      </c>
      <c r="J14561">
        <v>10.48</v>
      </c>
      <c r="K14561">
        <v>10.48</v>
      </c>
    </row>
    <row r="14562" spans="1:11" x14ac:dyDescent="0.25">
      <c r="A14562" s="1">
        <v>44896</v>
      </c>
      <c r="B14562" t="s">
        <v>129</v>
      </c>
      <c r="C14562">
        <v>1722.72</v>
      </c>
      <c r="D14562">
        <v>1067.6400000000001</v>
      </c>
      <c r="E14562">
        <v>655.08000000000004</v>
      </c>
      <c r="F14562">
        <v>879.46</v>
      </c>
      <c r="G14562">
        <v>813.49</v>
      </c>
      <c r="H14562">
        <v>1081.6400000000001</v>
      </c>
      <c r="I14562">
        <v>0.21</v>
      </c>
      <c r="J14562">
        <v>14.6</v>
      </c>
      <c r="K14562">
        <v>14.6</v>
      </c>
    </row>
    <row r="14563" spans="1:11" x14ac:dyDescent="0.25">
      <c r="A14563" s="1">
        <v>44896</v>
      </c>
      <c r="B14563" t="s">
        <v>130</v>
      </c>
      <c r="C14563">
        <v>1752.13</v>
      </c>
      <c r="D14563">
        <v>1086.0899999999999</v>
      </c>
      <c r="E14563">
        <v>666.04</v>
      </c>
      <c r="F14563">
        <v>977.12</v>
      </c>
      <c r="G14563">
        <v>826.97</v>
      </c>
      <c r="H14563">
        <v>1521.89</v>
      </c>
      <c r="I14563">
        <v>0.39</v>
      </c>
      <c r="J14563">
        <v>16.96</v>
      </c>
      <c r="K14563">
        <v>16.96</v>
      </c>
    </row>
    <row r="14564" spans="1:11" x14ac:dyDescent="0.25">
      <c r="A14564" s="1">
        <v>44896</v>
      </c>
      <c r="B14564" t="s">
        <v>131</v>
      </c>
      <c r="C14564">
        <v>1800.14</v>
      </c>
      <c r="D14564">
        <v>1178.25</v>
      </c>
      <c r="E14564">
        <v>621.89</v>
      </c>
      <c r="F14564">
        <v>955.24</v>
      </c>
      <c r="G14564">
        <v>856.23</v>
      </c>
      <c r="H14564">
        <v>1280.67</v>
      </c>
      <c r="I14564">
        <v>-0.17</v>
      </c>
      <c r="J14564">
        <v>11.55</v>
      </c>
      <c r="K14564">
        <v>11.55</v>
      </c>
    </row>
    <row r="14565" spans="1:11" x14ac:dyDescent="0.25">
      <c r="A14565" s="1">
        <v>44896</v>
      </c>
      <c r="B14565" t="s">
        <v>132</v>
      </c>
      <c r="C14565">
        <v>1678.77</v>
      </c>
      <c r="D14565">
        <v>1053.22</v>
      </c>
      <c r="E14565">
        <v>625.54999999999995</v>
      </c>
      <c r="F14565">
        <v>821.84</v>
      </c>
      <c r="G14565">
        <v>777.68</v>
      </c>
      <c r="H14565">
        <v>943.4</v>
      </c>
      <c r="I14565">
        <v>1.08</v>
      </c>
      <c r="J14565">
        <v>15.17</v>
      </c>
      <c r="K14565">
        <v>15.17</v>
      </c>
    </row>
    <row r="14566" spans="1:11" x14ac:dyDescent="0.25">
      <c r="A14566" s="1">
        <v>44896</v>
      </c>
      <c r="B14566" t="s">
        <v>133</v>
      </c>
      <c r="C14566">
        <v>1779.49</v>
      </c>
      <c r="D14566">
        <v>1066.77</v>
      </c>
      <c r="E14566">
        <v>712.72</v>
      </c>
      <c r="F14566">
        <v>739.1</v>
      </c>
      <c r="G14566">
        <v>702.12</v>
      </c>
      <c r="H14566">
        <v>870.75</v>
      </c>
      <c r="I14566">
        <v>0.15</v>
      </c>
      <c r="J14566">
        <v>13.09</v>
      </c>
      <c r="K14566">
        <v>13.09</v>
      </c>
    </row>
    <row r="14567" spans="1:11" x14ac:dyDescent="0.25">
      <c r="A14567" s="1">
        <v>44896</v>
      </c>
      <c r="B14567" t="s">
        <v>134</v>
      </c>
      <c r="C14567">
        <v>1681.38</v>
      </c>
      <c r="D14567">
        <v>1052.6400000000001</v>
      </c>
      <c r="E14567">
        <v>628.74</v>
      </c>
      <c r="F14567">
        <v>806.25</v>
      </c>
      <c r="G14567">
        <v>783.46</v>
      </c>
      <c r="H14567">
        <v>874.74</v>
      </c>
      <c r="I14567">
        <v>0.7</v>
      </c>
      <c r="J14567">
        <v>10.59</v>
      </c>
      <c r="K14567">
        <v>10.59</v>
      </c>
    </row>
    <row r="14568" spans="1:11" x14ac:dyDescent="0.25">
      <c r="A14568" s="1">
        <v>44896</v>
      </c>
      <c r="B14568" t="s">
        <v>135</v>
      </c>
      <c r="C14568">
        <v>1614.56</v>
      </c>
      <c r="D14568">
        <v>1005.84</v>
      </c>
      <c r="E14568">
        <v>608.72</v>
      </c>
      <c r="F14568">
        <v>784.24</v>
      </c>
      <c r="G14568">
        <v>692.43</v>
      </c>
      <c r="H14568">
        <v>1054.3</v>
      </c>
      <c r="I14568">
        <v>1.01</v>
      </c>
      <c r="J14568">
        <v>13.11</v>
      </c>
      <c r="K14568">
        <v>13.11</v>
      </c>
    </row>
    <row r="14569" spans="1:11" x14ac:dyDescent="0.25">
      <c r="A14569" s="1">
        <v>44896</v>
      </c>
      <c r="B14569" t="s">
        <v>136</v>
      </c>
      <c r="C14569">
        <v>1738.08</v>
      </c>
      <c r="D14569">
        <v>1098.43</v>
      </c>
      <c r="E14569">
        <v>639.65</v>
      </c>
      <c r="F14569">
        <v>913.82</v>
      </c>
      <c r="G14569">
        <v>859.52</v>
      </c>
      <c r="H14569">
        <v>1149.28</v>
      </c>
      <c r="I14569">
        <v>0.28999999999999998</v>
      </c>
      <c r="J14569">
        <v>14.06</v>
      </c>
      <c r="K14569">
        <v>14.06</v>
      </c>
    </row>
    <row r="14570" spans="1:11" x14ac:dyDescent="0.25">
      <c r="A14570" s="1">
        <v>44896</v>
      </c>
      <c r="B14570" t="s">
        <v>137</v>
      </c>
      <c r="C14570">
        <v>1574.63</v>
      </c>
      <c r="D14570">
        <v>972.62</v>
      </c>
      <c r="E14570">
        <v>602.01</v>
      </c>
      <c r="F14570">
        <v>829.66</v>
      </c>
      <c r="G14570">
        <v>669.26</v>
      </c>
      <c r="H14570">
        <v>1490.5</v>
      </c>
      <c r="I14570">
        <v>0.03</v>
      </c>
      <c r="J14570">
        <v>9.8000000000000007</v>
      </c>
      <c r="K14570">
        <v>9.8000000000000007</v>
      </c>
    </row>
    <row r="14571" spans="1:11" x14ac:dyDescent="0.25">
      <c r="A14571" s="1">
        <v>44896</v>
      </c>
      <c r="B14571" t="s">
        <v>138</v>
      </c>
      <c r="C14571">
        <v>1547.88</v>
      </c>
      <c r="D14571">
        <v>968.33</v>
      </c>
      <c r="E14571">
        <v>579.54999999999995</v>
      </c>
      <c r="F14571">
        <v>1028.73</v>
      </c>
      <c r="G14571">
        <v>877.04</v>
      </c>
      <c r="H14571">
        <v>1526.66</v>
      </c>
      <c r="I14571">
        <v>2.64</v>
      </c>
      <c r="J14571">
        <v>11.79</v>
      </c>
      <c r="K14571">
        <v>11.79</v>
      </c>
    </row>
    <row r="14572" spans="1:11" x14ac:dyDescent="0.25">
      <c r="A14572" s="1">
        <v>44896</v>
      </c>
      <c r="B14572" t="s">
        <v>139</v>
      </c>
      <c r="C14572">
        <v>1543.57</v>
      </c>
      <c r="D14572">
        <v>974.76</v>
      </c>
      <c r="E14572">
        <v>568.80999999999995</v>
      </c>
      <c r="F14572">
        <v>891.64</v>
      </c>
      <c r="G14572">
        <v>784.86</v>
      </c>
      <c r="H14572">
        <v>1288.1600000000001</v>
      </c>
      <c r="I14572">
        <v>-0.25</v>
      </c>
      <c r="J14572">
        <v>10.62</v>
      </c>
      <c r="K14572">
        <v>10.62</v>
      </c>
    </row>
    <row r="14573" spans="1:11" x14ac:dyDescent="0.25">
      <c r="A14573" s="1">
        <v>44896</v>
      </c>
      <c r="B14573" t="s">
        <v>140</v>
      </c>
      <c r="C14573">
        <v>1542.57</v>
      </c>
      <c r="D14573">
        <v>963.62</v>
      </c>
      <c r="E14573">
        <v>578.95000000000005</v>
      </c>
      <c r="F14573">
        <v>777.48</v>
      </c>
      <c r="G14573">
        <v>680.54</v>
      </c>
      <c r="H14573">
        <v>1077.1600000000001</v>
      </c>
      <c r="I14573">
        <v>0.6</v>
      </c>
      <c r="J14573">
        <v>16.93</v>
      </c>
      <c r="K14573">
        <v>16.93</v>
      </c>
    </row>
    <row r="14574" spans="1:11" x14ac:dyDescent="0.25">
      <c r="A14574" s="1">
        <v>44896</v>
      </c>
      <c r="B14574" t="s">
        <v>141</v>
      </c>
      <c r="C14574">
        <v>1591.4</v>
      </c>
      <c r="D14574">
        <v>980.19</v>
      </c>
      <c r="E14574">
        <v>611.21</v>
      </c>
      <c r="F14574">
        <v>879.99</v>
      </c>
      <c r="G14574">
        <v>779.46</v>
      </c>
      <c r="H14574">
        <v>1193.46</v>
      </c>
      <c r="I14574">
        <v>0.46</v>
      </c>
      <c r="J14574">
        <v>10.94</v>
      </c>
      <c r="K14574">
        <v>10.94</v>
      </c>
    </row>
    <row r="14575" spans="1:11" x14ac:dyDescent="0.25">
      <c r="A14575" s="1">
        <v>44896</v>
      </c>
      <c r="B14575" t="s">
        <v>142</v>
      </c>
      <c r="C14575">
        <v>1550.94</v>
      </c>
      <c r="D14575">
        <v>962.92</v>
      </c>
      <c r="E14575">
        <v>588.02</v>
      </c>
      <c r="F14575">
        <v>829.18</v>
      </c>
      <c r="G14575">
        <v>717.84</v>
      </c>
      <c r="H14575">
        <v>1174.45</v>
      </c>
      <c r="I14575">
        <v>0.25</v>
      </c>
      <c r="J14575">
        <v>12.19</v>
      </c>
      <c r="K14575">
        <v>12.19</v>
      </c>
    </row>
    <row r="14576" spans="1:11" x14ac:dyDescent="0.25">
      <c r="A14576" s="1">
        <v>44896</v>
      </c>
      <c r="B14576" t="s">
        <v>143</v>
      </c>
      <c r="C14576">
        <v>1505.81</v>
      </c>
      <c r="D14576">
        <v>924.76</v>
      </c>
      <c r="E14576">
        <v>581.04999999999995</v>
      </c>
      <c r="F14576">
        <v>752.25</v>
      </c>
      <c r="G14576">
        <v>684.56</v>
      </c>
      <c r="H14576">
        <v>927.64</v>
      </c>
      <c r="I14576">
        <v>-0.05</v>
      </c>
      <c r="J14576">
        <v>10.74</v>
      </c>
      <c r="K14576">
        <v>10.74</v>
      </c>
    </row>
    <row r="14577" spans="1:11" x14ac:dyDescent="0.25">
      <c r="A14577" s="1">
        <v>44896</v>
      </c>
      <c r="B14577" t="s">
        <v>144</v>
      </c>
      <c r="C14577">
        <v>1475.66</v>
      </c>
      <c r="D14577">
        <v>938.78</v>
      </c>
      <c r="E14577">
        <v>536.88</v>
      </c>
      <c r="F14577">
        <v>784.13</v>
      </c>
      <c r="G14577">
        <v>701.09</v>
      </c>
      <c r="H14577">
        <v>1080.21</v>
      </c>
      <c r="I14577">
        <v>0.23</v>
      </c>
      <c r="J14577">
        <v>9.42</v>
      </c>
      <c r="K14577">
        <v>9.42</v>
      </c>
    </row>
    <row r="14578" spans="1:11" x14ac:dyDescent="0.25">
      <c r="A14578" s="1">
        <v>44896</v>
      </c>
      <c r="B14578" t="s">
        <v>145</v>
      </c>
      <c r="C14578">
        <v>1586.05</v>
      </c>
      <c r="D14578">
        <v>971.69</v>
      </c>
      <c r="E14578">
        <v>614.36</v>
      </c>
      <c r="F14578">
        <v>839.6</v>
      </c>
      <c r="G14578">
        <v>785.02</v>
      </c>
      <c r="H14578">
        <v>1004.23</v>
      </c>
      <c r="I14578">
        <v>-0.85</v>
      </c>
      <c r="J14578">
        <v>6.79</v>
      </c>
      <c r="K14578">
        <v>6.79</v>
      </c>
    </row>
    <row r="14579" spans="1:11" x14ac:dyDescent="0.25">
      <c r="A14579" s="1">
        <v>44896</v>
      </c>
      <c r="B14579" t="s">
        <v>146</v>
      </c>
      <c r="C14579">
        <v>1609.26</v>
      </c>
      <c r="D14579">
        <v>1001.48</v>
      </c>
      <c r="E14579">
        <v>607.78</v>
      </c>
      <c r="F14579">
        <v>885.57</v>
      </c>
      <c r="G14579">
        <v>840.95</v>
      </c>
      <c r="H14579">
        <v>1045.9000000000001</v>
      </c>
      <c r="I14579">
        <v>-0.48</v>
      </c>
      <c r="J14579">
        <v>9.7799999999999994</v>
      </c>
      <c r="K14579">
        <v>9.7799999999999994</v>
      </c>
    </row>
    <row r="14580" spans="1:11" x14ac:dyDescent="0.25">
      <c r="A14580" s="1">
        <v>44896</v>
      </c>
      <c r="B14580" t="s">
        <v>2</v>
      </c>
      <c r="C14580">
        <v>1544.28</v>
      </c>
      <c r="D14580">
        <v>943.22</v>
      </c>
      <c r="E14580">
        <v>601.05999999999995</v>
      </c>
      <c r="F14580">
        <v>856.64</v>
      </c>
      <c r="G14580">
        <v>750.86</v>
      </c>
      <c r="H14580">
        <v>1158.95</v>
      </c>
      <c r="I14580">
        <v>-0.27</v>
      </c>
      <c r="J14580">
        <v>9.73</v>
      </c>
      <c r="K14580">
        <v>9.73</v>
      </c>
    </row>
    <row r="14581" spans="1:11" x14ac:dyDescent="0.25">
      <c r="A14581" s="1">
        <v>44896</v>
      </c>
      <c r="B14581" t="s">
        <v>147</v>
      </c>
      <c r="C14581">
        <v>1838.04</v>
      </c>
      <c r="D14581">
        <v>1033.45</v>
      </c>
      <c r="E14581">
        <v>804.59</v>
      </c>
      <c r="F14581">
        <v>837.64</v>
      </c>
      <c r="G14581">
        <v>728.44</v>
      </c>
      <c r="H14581">
        <v>1100.18</v>
      </c>
      <c r="I14581">
        <v>-0.03</v>
      </c>
      <c r="J14581">
        <v>9.7100000000000009</v>
      </c>
      <c r="K14581">
        <v>9.7100000000000009</v>
      </c>
    </row>
    <row r="14582" spans="1:11" x14ac:dyDescent="0.25">
      <c r="A14582" s="1">
        <v>44896</v>
      </c>
      <c r="B14582" t="s">
        <v>148</v>
      </c>
      <c r="C14582">
        <v>1784.75</v>
      </c>
      <c r="D14582">
        <v>993.38</v>
      </c>
      <c r="E14582">
        <v>791.37</v>
      </c>
      <c r="F14582">
        <v>806.04</v>
      </c>
      <c r="G14582">
        <v>730.89</v>
      </c>
      <c r="H14582">
        <v>1001.61</v>
      </c>
      <c r="I14582">
        <v>0.11</v>
      </c>
      <c r="J14582">
        <v>10.95</v>
      </c>
      <c r="K14582">
        <v>10.95</v>
      </c>
    </row>
    <row r="14583" spans="1:11" x14ac:dyDescent="0.25">
      <c r="A14583" s="1">
        <v>44896</v>
      </c>
      <c r="B14583" t="s">
        <v>149</v>
      </c>
      <c r="C14583">
        <v>1734.83</v>
      </c>
      <c r="D14583">
        <v>953.21</v>
      </c>
      <c r="E14583">
        <v>781.62</v>
      </c>
      <c r="F14583">
        <v>829.6</v>
      </c>
      <c r="G14583">
        <v>745.66</v>
      </c>
      <c r="H14583">
        <v>1041.55</v>
      </c>
      <c r="I14583">
        <v>0.3</v>
      </c>
      <c r="J14583">
        <v>10.28</v>
      </c>
      <c r="K14583">
        <v>10.28</v>
      </c>
    </row>
    <row r="14584" spans="1:11" x14ac:dyDescent="0.25">
      <c r="A14584" s="1">
        <v>44896</v>
      </c>
      <c r="B14584" t="s">
        <v>150</v>
      </c>
      <c r="C14584">
        <v>1906.77</v>
      </c>
      <c r="D14584">
        <v>1043.29</v>
      </c>
      <c r="E14584">
        <v>863.48</v>
      </c>
      <c r="F14584">
        <v>1032.51</v>
      </c>
      <c r="G14584">
        <v>866.16</v>
      </c>
      <c r="H14584">
        <v>1436.68</v>
      </c>
      <c r="I14584">
        <v>0.56999999999999995</v>
      </c>
      <c r="J14584">
        <v>11.38</v>
      </c>
      <c r="K14584">
        <v>11.38</v>
      </c>
    </row>
    <row r="14585" spans="1:11" x14ac:dyDescent="0.25">
      <c r="A14585" s="1">
        <v>44896</v>
      </c>
      <c r="B14585" t="s">
        <v>151</v>
      </c>
      <c r="C14585">
        <v>1667.7</v>
      </c>
      <c r="D14585">
        <v>1001.14</v>
      </c>
      <c r="E14585">
        <v>666.56</v>
      </c>
      <c r="F14585">
        <v>756.88</v>
      </c>
      <c r="G14585">
        <v>646.53</v>
      </c>
      <c r="H14585">
        <v>1079.29</v>
      </c>
      <c r="I14585">
        <v>0.1</v>
      </c>
      <c r="J14585">
        <v>9.8000000000000007</v>
      </c>
      <c r="K14585">
        <v>9.8000000000000007</v>
      </c>
    </row>
    <row r="14586" spans="1:11" x14ac:dyDescent="0.25">
      <c r="A14586" s="1">
        <v>44896</v>
      </c>
      <c r="B14586" t="s">
        <v>152</v>
      </c>
      <c r="C14586">
        <v>1673.61</v>
      </c>
      <c r="D14586">
        <v>1041.5</v>
      </c>
      <c r="E14586">
        <v>632.11</v>
      </c>
      <c r="F14586">
        <v>787.25</v>
      </c>
      <c r="G14586">
        <v>720.89</v>
      </c>
      <c r="H14586">
        <v>972.72</v>
      </c>
      <c r="I14586">
        <v>0.24</v>
      </c>
      <c r="J14586">
        <v>12.26</v>
      </c>
      <c r="K14586">
        <v>12.26</v>
      </c>
    </row>
    <row r="14587" spans="1:11" x14ac:dyDescent="0.25">
      <c r="A14587" s="1">
        <v>44896</v>
      </c>
      <c r="B14587" t="s">
        <v>153</v>
      </c>
      <c r="C14587">
        <v>1770.55</v>
      </c>
      <c r="D14587">
        <v>1112.28</v>
      </c>
      <c r="E14587">
        <v>658.27</v>
      </c>
      <c r="F14587">
        <v>1009.99</v>
      </c>
      <c r="G14587">
        <v>972.8</v>
      </c>
      <c r="H14587">
        <v>1128.3900000000001</v>
      </c>
      <c r="I14587">
        <v>-0.03</v>
      </c>
      <c r="J14587">
        <v>20.52</v>
      </c>
      <c r="K14587">
        <v>20.52</v>
      </c>
    </row>
    <row r="14588" spans="1:11" x14ac:dyDescent="0.25">
      <c r="A14588" s="1">
        <v>44896</v>
      </c>
      <c r="B14588" t="s">
        <v>154</v>
      </c>
      <c r="C14588">
        <v>1673.66</v>
      </c>
      <c r="D14588">
        <v>1022.86</v>
      </c>
      <c r="E14588">
        <v>650.79999999999995</v>
      </c>
      <c r="F14588">
        <v>883.93</v>
      </c>
      <c r="G14588">
        <v>791.36</v>
      </c>
      <c r="H14588">
        <v>1182.31</v>
      </c>
      <c r="I14588">
        <v>0.08</v>
      </c>
      <c r="J14588">
        <v>12.68</v>
      </c>
      <c r="K14588">
        <v>12.68</v>
      </c>
    </row>
    <row r="14589" spans="1:11" x14ac:dyDescent="0.25">
      <c r="A14589" s="1">
        <v>44896</v>
      </c>
      <c r="B14589" t="s">
        <v>155</v>
      </c>
      <c r="C14589">
        <v>1760.89</v>
      </c>
      <c r="D14589">
        <v>1088.3599999999999</v>
      </c>
      <c r="E14589">
        <v>672.53</v>
      </c>
      <c r="F14589">
        <v>777.54</v>
      </c>
      <c r="G14589">
        <v>721.73</v>
      </c>
      <c r="H14589">
        <v>944.57</v>
      </c>
      <c r="I14589">
        <v>0.69</v>
      </c>
      <c r="J14589">
        <v>11.19</v>
      </c>
      <c r="K14589">
        <v>11.19</v>
      </c>
    </row>
    <row r="14590" spans="1:11" x14ac:dyDescent="0.25">
      <c r="A14590" s="1">
        <v>44927</v>
      </c>
      <c r="B14590" t="s">
        <v>1</v>
      </c>
      <c r="C14590">
        <v>1684.45</v>
      </c>
      <c r="D14590">
        <v>1000.94</v>
      </c>
      <c r="E14590">
        <v>683.51</v>
      </c>
      <c r="F14590">
        <v>843.21</v>
      </c>
      <c r="G14590">
        <v>758.21</v>
      </c>
      <c r="H14590">
        <v>1078.6400000000001</v>
      </c>
      <c r="I14590">
        <v>0.31</v>
      </c>
      <c r="J14590">
        <v>0.31</v>
      </c>
      <c r="K14590">
        <v>10.45</v>
      </c>
    </row>
    <row r="14591" spans="1:11" x14ac:dyDescent="0.25">
      <c r="A14591" s="1">
        <v>44927</v>
      </c>
      <c r="B14591" t="s">
        <v>126</v>
      </c>
      <c r="C14591">
        <v>1709.77</v>
      </c>
      <c r="D14591">
        <v>1075.8900000000001</v>
      </c>
      <c r="E14591">
        <v>633.88</v>
      </c>
      <c r="F14591">
        <v>851.89</v>
      </c>
      <c r="G14591">
        <v>794.95</v>
      </c>
      <c r="H14591">
        <v>1021.62</v>
      </c>
      <c r="I14591">
        <v>0.71</v>
      </c>
      <c r="J14591">
        <v>0.71</v>
      </c>
      <c r="K14591">
        <v>12.11</v>
      </c>
    </row>
    <row r="14592" spans="1:11" x14ac:dyDescent="0.25">
      <c r="A14592" s="1">
        <v>44927</v>
      </c>
      <c r="B14592" t="s">
        <v>127</v>
      </c>
      <c r="C14592">
        <v>1561.05</v>
      </c>
      <c r="D14592">
        <v>963.82</v>
      </c>
      <c r="E14592">
        <v>597.23</v>
      </c>
      <c r="F14592">
        <v>843.05</v>
      </c>
      <c r="G14592">
        <v>743.7</v>
      </c>
      <c r="H14592">
        <v>1155.1400000000001</v>
      </c>
      <c r="I14592">
        <v>0.03</v>
      </c>
      <c r="J14592">
        <v>0.03</v>
      </c>
      <c r="K14592">
        <v>8.91</v>
      </c>
    </row>
    <row r="14593" spans="1:11" x14ac:dyDescent="0.25">
      <c r="A14593" s="1">
        <v>44927</v>
      </c>
      <c r="B14593" t="s">
        <v>113</v>
      </c>
      <c r="C14593">
        <v>1744.44</v>
      </c>
      <c r="D14593">
        <v>1001.14</v>
      </c>
      <c r="E14593">
        <v>743.3</v>
      </c>
      <c r="F14593">
        <v>835.05</v>
      </c>
      <c r="G14593">
        <v>759.72</v>
      </c>
      <c r="H14593">
        <v>1037.57</v>
      </c>
      <c r="I14593">
        <v>0.54</v>
      </c>
      <c r="J14593">
        <v>0.54</v>
      </c>
      <c r="K14593">
        <v>10.4</v>
      </c>
    </row>
    <row r="14594" spans="1:11" x14ac:dyDescent="0.25">
      <c r="A14594" s="1">
        <v>44927</v>
      </c>
      <c r="B14594" t="s">
        <v>128</v>
      </c>
      <c r="C14594">
        <v>1761.86</v>
      </c>
      <c r="D14594">
        <v>989.81</v>
      </c>
      <c r="E14594">
        <v>772.05</v>
      </c>
      <c r="F14594">
        <v>842.62</v>
      </c>
      <c r="G14594">
        <v>734.64</v>
      </c>
      <c r="H14594">
        <v>1129.28</v>
      </c>
      <c r="I14594">
        <v>0</v>
      </c>
      <c r="J14594">
        <v>0</v>
      </c>
      <c r="K14594">
        <v>10.130000000000001</v>
      </c>
    </row>
    <row r="14595" spans="1:11" x14ac:dyDescent="0.25">
      <c r="A14595" s="1">
        <v>44927</v>
      </c>
      <c r="B14595" t="s">
        <v>129</v>
      </c>
      <c r="C14595">
        <v>1727.02</v>
      </c>
      <c r="D14595">
        <v>1068.1600000000001</v>
      </c>
      <c r="E14595">
        <v>658.86</v>
      </c>
      <c r="F14595">
        <v>881.66</v>
      </c>
      <c r="G14595">
        <v>813.89</v>
      </c>
      <c r="H14595">
        <v>1087.92</v>
      </c>
      <c r="I14595">
        <v>0.25</v>
      </c>
      <c r="J14595">
        <v>0.25</v>
      </c>
      <c r="K14595">
        <v>13.98</v>
      </c>
    </row>
    <row r="14596" spans="1:11" x14ac:dyDescent="0.25">
      <c r="A14596" s="1">
        <v>44927</v>
      </c>
      <c r="B14596" t="s">
        <v>130</v>
      </c>
      <c r="C14596">
        <v>1754.44</v>
      </c>
      <c r="D14596">
        <v>1092.1099999999999</v>
      </c>
      <c r="E14596">
        <v>662.33</v>
      </c>
      <c r="F14596">
        <v>978.39</v>
      </c>
      <c r="G14596">
        <v>831.51</v>
      </c>
      <c r="H14596">
        <v>1513.37</v>
      </c>
      <c r="I14596">
        <v>0.13</v>
      </c>
      <c r="J14596">
        <v>0.13</v>
      </c>
      <c r="K14596">
        <v>15.88</v>
      </c>
    </row>
    <row r="14597" spans="1:11" x14ac:dyDescent="0.25">
      <c r="A14597" s="1">
        <v>44927</v>
      </c>
      <c r="B14597" t="s">
        <v>131</v>
      </c>
      <c r="C14597">
        <v>1802.17</v>
      </c>
      <c r="D14597">
        <v>1172.8399999999999</v>
      </c>
      <c r="E14597">
        <v>629.33000000000004</v>
      </c>
      <c r="F14597">
        <v>956.29</v>
      </c>
      <c r="G14597">
        <v>852.29</v>
      </c>
      <c r="H14597">
        <v>1296.03</v>
      </c>
      <c r="I14597">
        <v>0.11</v>
      </c>
      <c r="J14597">
        <v>0.11</v>
      </c>
      <c r="K14597">
        <v>10.58</v>
      </c>
    </row>
    <row r="14598" spans="1:11" x14ac:dyDescent="0.25">
      <c r="A14598" s="1">
        <v>44927</v>
      </c>
      <c r="B14598" t="s">
        <v>132</v>
      </c>
      <c r="C14598">
        <v>1696.73</v>
      </c>
      <c r="D14598">
        <v>1073.3599999999999</v>
      </c>
      <c r="E14598">
        <v>623.37</v>
      </c>
      <c r="F14598">
        <v>830.64</v>
      </c>
      <c r="G14598">
        <v>792.54</v>
      </c>
      <c r="H14598">
        <v>940.09</v>
      </c>
      <c r="I14598">
        <v>1.07</v>
      </c>
      <c r="J14598">
        <v>1.07</v>
      </c>
      <c r="K14598">
        <v>15</v>
      </c>
    </row>
    <row r="14599" spans="1:11" x14ac:dyDescent="0.25">
      <c r="A14599" s="1">
        <v>44927</v>
      </c>
      <c r="B14599" t="s">
        <v>133</v>
      </c>
      <c r="C14599">
        <v>1774.1</v>
      </c>
      <c r="D14599">
        <v>1061.3800000000001</v>
      </c>
      <c r="E14599">
        <v>712.72</v>
      </c>
      <c r="F14599">
        <v>736.88</v>
      </c>
      <c r="G14599">
        <v>698.54</v>
      </c>
      <c r="H14599">
        <v>870.75</v>
      </c>
      <c r="I14599">
        <v>-0.3</v>
      </c>
      <c r="J14599">
        <v>-0.3</v>
      </c>
      <c r="K14599">
        <v>12.26</v>
      </c>
    </row>
    <row r="14600" spans="1:11" x14ac:dyDescent="0.25">
      <c r="A14600" s="1">
        <v>44927</v>
      </c>
      <c r="B14600" t="s">
        <v>134</v>
      </c>
      <c r="C14600">
        <v>1696.38</v>
      </c>
      <c r="D14600">
        <v>1067.6500000000001</v>
      </c>
      <c r="E14600">
        <v>628.73</v>
      </c>
      <c r="F14600">
        <v>813.43</v>
      </c>
      <c r="G14600">
        <v>794.66</v>
      </c>
      <c r="H14600">
        <v>874.74</v>
      </c>
      <c r="I14600">
        <v>0.89</v>
      </c>
      <c r="J14600">
        <v>0.89</v>
      </c>
      <c r="K14600">
        <v>10.47</v>
      </c>
    </row>
    <row r="14601" spans="1:11" x14ac:dyDescent="0.25">
      <c r="A14601" s="1">
        <v>44927</v>
      </c>
      <c r="B14601" t="s">
        <v>135</v>
      </c>
      <c r="C14601">
        <v>1613</v>
      </c>
      <c r="D14601">
        <v>1002.5</v>
      </c>
      <c r="E14601">
        <v>610.5</v>
      </c>
      <c r="F14601">
        <v>783.46</v>
      </c>
      <c r="G14601">
        <v>690.15</v>
      </c>
      <c r="H14601">
        <v>1057.3599999999999</v>
      </c>
      <c r="I14601">
        <v>-0.1</v>
      </c>
      <c r="J14601">
        <v>-0.1</v>
      </c>
      <c r="K14601">
        <v>12.23</v>
      </c>
    </row>
    <row r="14602" spans="1:11" x14ac:dyDescent="0.25">
      <c r="A14602" s="1">
        <v>44927</v>
      </c>
      <c r="B14602" t="s">
        <v>136</v>
      </c>
      <c r="C14602">
        <v>1756.15</v>
      </c>
      <c r="D14602">
        <v>1105.3499999999999</v>
      </c>
      <c r="E14602">
        <v>650.79999999999995</v>
      </c>
      <c r="F14602">
        <v>923.33</v>
      </c>
      <c r="G14602">
        <v>864.93</v>
      </c>
      <c r="H14602">
        <v>1169.28</v>
      </c>
      <c r="I14602">
        <v>1.04</v>
      </c>
      <c r="J14602">
        <v>1.04</v>
      </c>
      <c r="K14602">
        <v>10.66</v>
      </c>
    </row>
    <row r="14603" spans="1:11" x14ac:dyDescent="0.25">
      <c r="A14603" s="1">
        <v>44927</v>
      </c>
      <c r="B14603" t="s">
        <v>137</v>
      </c>
      <c r="C14603">
        <v>1584.41</v>
      </c>
      <c r="D14603">
        <v>982.24</v>
      </c>
      <c r="E14603">
        <v>602.16999999999996</v>
      </c>
      <c r="F14603">
        <v>834.8</v>
      </c>
      <c r="G14603">
        <v>675.89</v>
      </c>
      <c r="H14603">
        <v>1490.95</v>
      </c>
      <c r="I14603">
        <v>0.62</v>
      </c>
      <c r="J14603">
        <v>0.62</v>
      </c>
      <c r="K14603">
        <v>9.75</v>
      </c>
    </row>
    <row r="14604" spans="1:11" x14ac:dyDescent="0.25">
      <c r="A14604" s="1">
        <v>44927</v>
      </c>
      <c r="B14604" t="s">
        <v>138</v>
      </c>
      <c r="C14604">
        <v>1548.32</v>
      </c>
      <c r="D14604">
        <v>960.03</v>
      </c>
      <c r="E14604">
        <v>588.29</v>
      </c>
      <c r="F14604">
        <v>1029.03</v>
      </c>
      <c r="G14604">
        <v>869.49</v>
      </c>
      <c r="H14604">
        <v>1549.71</v>
      </c>
      <c r="I14604">
        <v>0.03</v>
      </c>
      <c r="J14604">
        <v>0.03</v>
      </c>
      <c r="K14604">
        <v>8.2100000000000009</v>
      </c>
    </row>
    <row r="14605" spans="1:11" x14ac:dyDescent="0.25">
      <c r="A14605" s="1">
        <v>44927</v>
      </c>
      <c r="B14605" t="s">
        <v>139</v>
      </c>
      <c r="C14605">
        <v>1543.51</v>
      </c>
      <c r="D14605">
        <v>967.75</v>
      </c>
      <c r="E14605">
        <v>575.76</v>
      </c>
      <c r="F14605">
        <v>891.64</v>
      </c>
      <c r="G14605">
        <v>779.21</v>
      </c>
      <c r="H14605">
        <v>1303.8699999999999</v>
      </c>
      <c r="I14605">
        <v>0</v>
      </c>
      <c r="J14605">
        <v>0</v>
      </c>
      <c r="K14605">
        <v>8.9</v>
      </c>
    </row>
    <row r="14606" spans="1:11" x14ac:dyDescent="0.25">
      <c r="A14606" s="1">
        <v>44927</v>
      </c>
      <c r="B14606" t="s">
        <v>140</v>
      </c>
      <c r="C14606">
        <v>1548.15</v>
      </c>
      <c r="D14606">
        <v>965.56</v>
      </c>
      <c r="E14606">
        <v>582.59</v>
      </c>
      <c r="F14606">
        <v>780.28</v>
      </c>
      <c r="G14606">
        <v>681.9</v>
      </c>
      <c r="H14606">
        <v>1083.95</v>
      </c>
      <c r="I14606">
        <v>0.36</v>
      </c>
      <c r="J14606">
        <v>0.36</v>
      </c>
      <c r="K14606">
        <v>15.72</v>
      </c>
    </row>
    <row r="14607" spans="1:11" x14ac:dyDescent="0.25">
      <c r="A14607" s="1">
        <v>44927</v>
      </c>
      <c r="B14607" t="s">
        <v>141</v>
      </c>
      <c r="C14607">
        <v>1590.33</v>
      </c>
      <c r="D14607">
        <v>978.81</v>
      </c>
      <c r="E14607">
        <v>611.52</v>
      </c>
      <c r="F14607">
        <v>879.37</v>
      </c>
      <c r="G14607">
        <v>778.37</v>
      </c>
      <c r="H14607">
        <v>1194.05</v>
      </c>
      <c r="I14607">
        <v>-7.0000000000000007E-2</v>
      </c>
      <c r="J14607">
        <v>-7.0000000000000007E-2</v>
      </c>
      <c r="K14607">
        <v>9.98</v>
      </c>
    </row>
    <row r="14608" spans="1:11" x14ac:dyDescent="0.25">
      <c r="A14608" s="1">
        <v>44927</v>
      </c>
      <c r="B14608" t="s">
        <v>142</v>
      </c>
      <c r="C14608">
        <v>1549.6</v>
      </c>
      <c r="D14608">
        <v>961.58</v>
      </c>
      <c r="E14608">
        <v>588.02</v>
      </c>
      <c r="F14608">
        <v>828.44</v>
      </c>
      <c r="G14608">
        <v>716.83</v>
      </c>
      <c r="H14608">
        <v>1174.45</v>
      </c>
      <c r="I14608">
        <v>-0.09</v>
      </c>
      <c r="J14608">
        <v>-0.09</v>
      </c>
      <c r="K14608">
        <v>11.84</v>
      </c>
    </row>
    <row r="14609" spans="1:11" x14ac:dyDescent="0.25">
      <c r="A14609" s="1">
        <v>44927</v>
      </c>
      <c r="B14609" t="s">
        <v>143</v>
      </c>
      <c r="C14609">
        <v>1509.33</v>
      </c>
      <c r="D14609">
        <v>919.87</v>
      </c>
      <c r="E14609">
        <v>589.46</v>
      </c>
      <c r="F14609">
        <v>753.98</v>
      </c>
      <c r="G14609">
        <v>680.93</v>
      </c>
      <c r="H14609">
        <v>941.1</v>
      </c>
      <c r="I14609">
        <v>0.23</v>
      </c>
      <c r="J14609">
        <v>0.23</v>
      </c>
      <c r="K14609">
        <v>6.42</v>
      </c>
    </row>
    <row r="14610" spans="1:11" x14ac:dyDescent="0.25">
      <c r="A14610" s="1">
        <v>44927</v>
      </c>
      <c r="B14610" t="s">
        <v>144</v>
      </c>
      <c r="C14610">
        <v>1484.27</v>
      </c>
      <c r="D14610">
        <v>936.49</v>
      </c>
      <c r="E14610">
        <v>547.78</v>
      </c>
      <c r="F14610">
        <v>788.67</v>
      </c>
      <c r="G14610">
        <v>699.41</v>
      </c>
      <c r="H14610">
        <v>1102.1400000000001</v>
      </c>
      <c r="I14610">
        <v>0.57999999999999996</v>
      </c>
      <c r="J14610">
        <v>0.57999999999999996</v>
      </c>
      <c r="K14610">
        <v>9.69</v>
      </c>
    </row>
    <row r="14611" spans="1:11" x14ac:dyDescent="0.25">
      <c r="A14611" s="1">
        <v>44927</v>
      </c>
      <c r="B14611" t="s">
        <v>145</v>
      </c>
      <c r="C14611">
        <v>1581.54</v>
      </c>
      <c r="D14611">
        <v>961.1</v>
      </c>
      <c r="E14611">
        <v>620.44000000000005</v>
      </c>
      <c r="F14611">
        <v>837.25</v>
      </c>
      <c r="G14611">
        <v>776.46</v>
      </c>
      <c r="H14611">
        <v>1014.17</v>
      </c>
      <c r="I14611">
        <v>-0.28000000000000003</v>
      </c>
      <c r="J14611">
        <v>-0.28000000000000003</v>
      </c>
      <c r="K14611">
        <v>5.92</v>
      </c>
    </row>
    <row r="14612" spans="1:11" x14ac:dyDescent="0.25">
      <c r="A14612" s="1">
        <v>44927</v>
      </c>
      <c r="B14612" t="s">
        <v>146</v>
      </c>
      <c r="C14612">
        <v>1641.33</v>
      </c>
      <c r="D14612">
        <v>995.03</v>
      </c>
      <c r="E14612">
        <v>646.29999999999995</v>
      </c>
      <c r="F14612">
        <v>903.2</v>
      </c>
      <c r="G14612">
        <v>835.57</v>
      </c>
      <c r="H14612">
        <v>1112.21</v>
      </c>
      <c r="I14612">
        <v>1.99</v>
      </c>
      <c r="J14612">
        <v>1.99</v>
      </c>
      <c r="K14612">
        <v>11.43</v>
      </c>
    </row>
    <row r="14613" spans="1:11" x14ac:dyDescent="0.25">
      <c r="A14613" s="1">
        <v>44927</v>
      </c>
      <c r="B14613" t="s">
        <v>2</v>
      </c>
      <c r="C14613">
        <v>1534.67</v>
      </c>
      <c r="D14613">
        <v>933.61</v>
      </c>
      <c r="E14613">
        <v>601.05999999999995</v>
      </c>
      <c r="F14613">
        <v>851.33</v>
      </c>
      <c r="G14613">
        <v>743.2</v>
      </c>
      <c r="H14613">
        <v>1158.95</v>
      </c>
      <c r="I14613">
        <v>-0.62</v>
      </c>
      <c r="J14613">
        <v>-0.62</v>
      </c>
      <c r="K14613">
        <v>7.9</v>
      </c>
    </row>
    <row r="14614" spans="1:11" x14ac:dyDescent="0.25">
      <c r="A14614" s="1">
        <v>44927</v>
      </c>
      <c r="B14614" t="s">
        <v>147</v>
      </c>
      <c r="C14614">
        <v>1839.93</v>
      </c>
      <c r="D14614">
        <v>1033.93</v>
      </c>
      <c r="E14614">
        <v>806</v>
      </c>
      <c r="F14614">
        <v>838.48</v>
      </c>
      <c r="G14614">
        <v>728.8</v>
      </c>
      <c r="H14614">
        <v>1102.05</v>
      </c>
      <c r="I14614">
        <v>0.1</v>
      </c>
      <c r="J14614">
        <v>0.1</v>
      </c>
      <c r="K14614">
        <v>9.24</v>
      </c>
    </row>
    <row r="14615" spans="1:11" x14ac:dyDescent="0.25">
      <c r="A14615" s="1">
        <v>44927</v>
      </c>
      <c r="B14615" t="s">
        <v>148</v>
      </c>
      <c r="C14615">
        <v>1785.1</v>
      </c>
      <c r="D14615">
        <v>997.2</v>
      </c>
      <c r="E14615">
        <v>787.9</v>
      </c>
      <c r="F14615">
        <v>806.21</v>
      </c>
      <c r="G14615">
        <v>733.67</v>
      </c>
      <c r="H14615">
        <v>997.2</v>
      </c>
      <c r="I14615">
        <v>0.02</v>
      </c>
      <c r="J14615">
        <v>0.02</v>
      </c>
      <c r="K14615">
        <v>10.51</v>
      </c>
    </row>
    <row r="14616" spans="1:11" x14ac:dyDescent="0.25">
      <c r="A14616" s="1">
        <v>44927</v>
      </c>
      <c r="B14616" t="s">
        <v>149</v>
      </c>
      <c r="C14616">
        <v>1736.43</v>
      </c>
      <c r="D14616">
        <v>954.81</v>
      </c>
      <c r="E14616">
        <v>781.62</v>
      </c>
      <c r="F14616">
        <v>830.34</v>
      </c>
      <c r="G14616">
        <v>746.93</v>
      </c>
      <c r="H14616">
        <v>1041.55</v>
      </c>
      <c r="I14616">
        <v>0.09</v>
      </c>
      <c r="J14616">
        <v>0.09</v>
      </c>
      <c r="K14616">
        <v>10.16</v>
      </c>
    </row>
    <row r="14617" spans="1:11" x14ac:dyDescent="0.25">
      <c r="A14617" s="1">
        <v>44927</v>
      </c>
      <c r="B14617" t="s">
        <v>150</v>
      </c>
      <c r="C14617">
        <v>1905.86</v>
      </c>
      <c r="D14617">
        <v>1042.3800000000001</v>
      </c>
      <c r="E14617">
        <v>863.48</v>
      </c>
      <c r="F14617">
        <v>1032</v>
      </c>
      <c r="G14617">
        <v>865.38</v>
      </c>
      <c r="H14617">
        <v>1436.68</v>
      </c>
      <c r="I14617">
        <v>-0.05</v>
      </c>
      <c r="J14617">
        <v>-0.05</v>
      </c>
      <c r="K14617">
        <v>10.84</v>
      </c>
    </row>
    <row r="14618" spans="1:11" x14ac:dyDescent="0.25">
      <c r="A14618" s="1">
        <v>44927</v>
      </c>
      <c r="B14618" t="s">
        <v>151</v>
      </c>
      <c r="C14618">
        <v>1665.77</v>
      </c>
      <c r="D14618">
        <v>997.91</v>
      </c>
      <c r="E14618">
        <v>667.86</v>
      </c>
      <c r="F14618">
        <v>755.97</v>
      </c>
      <c r="G14618">
        <v>644.46</v>
      </c>
      <c r="H14618">
        <v>1081.3399999999999</v>
      </c>
      <c r="I14618">
        <v>-0.12</v>
      </c>
      <c r="J14618">
        <v>-0.12</v>
      </c>
      <c r="K14618">
        <v>9.23</v>
      </c>
    </row>
    <row r="14619" spans="1:11" x14ac:dyDescent="0.25">
      <c r="A14619" s="1">
        <v>44927</v>
      </c>
      <c r="B14619" t="s">
        <v>152</v>
      </c>
      <c r="C14619">
        <v>1678.87</v>
      </c>
      <c r="D14619">
        <v>1046.6199999999999</v>
      </c>
      <c r="E14619">
        <v>632.25</v>
      </c>
      <c r="F14619">
        <v>789.69</v>
      </c>
      <c r="G14619">
        <v>724.42</v>
      </c>
      <c r="H14619">
        <v>972.91</v>
      </c>
      <c r="I14619">
        <v>0.31</v>
      </c>
      <c r="J14619">
        <v>0.31</v>
      </c>
      <c r="K14619">
        <v>11.8</v>
      </c>
    </row>
    <row r="14620" spans="1:11" x14ac:dyDescent="0.25">
      <c r="A14620" s="1">
        <v>44927</v>
      </c>
      <c r="B14620" t="s">
        <v>153</v>
      </c>
      <c r="C14620">
        <v>1770.23</v>
      </c>
      <c r="D14620">
        <v>1107.7</v>
      </c>
      <c r="E14620">
        <v>662.53</v>
      </c>
      <c r="F14620">
        <v>1009.79</v>
      </c>
      <c r="G14620">
        <v>968.81</v>
      </c>
      <c r="H14620">
        <v>1135.72</v>
      </c>
      <c r="I14620">
        <v>-0.02</v>
      </c>
      <c r="J14620">
        <v>-0.02</v>
      </c>
      <c r="K14620">
        <v>19.690000000000001</v>
      </c>
    </row>
    <row r="14621" spans="1:11" x14ac:dyDescent="0.25">
      <c r="A14621" s="1">
        <v>44927</v>
      </c>
      <c r="B14621" t="s">
        <v>154</v>
      </c>
      <c r="C14621">
        <v>1688.83</v>
      </c>
      <c r="D14621">
        <v>1030.3399999999999</v>
      </c>
      <c r="E14621">
        <v>658.49</v>
      </c>
      <c r="F14621">
        <v>891.97</v>
      </c>
      <c r="G14621">
        <v>797.13</v>
      </c>
      <c r="H14621">
        <v>1196.26</v>
      </c>
      <c r="I14621">
        <v>0.91</v>
      </c>
      <c r="J14621">
        <v>0.91</v>
      </c>
      <c r="K14621">
        <v>12.27</v>
      </c>
    </row>
    <row r="14622" spans="1:11" x14ac:dyDescent="0.25">
      <c r="A14622" s="1">
        <v>44927</v>
      </c>
      <c r="B14622" t="s">
        <v>155</v>
      </c>
      <c r="C14622">
        <v>1755.54</v>
      </c>
      <c r="D14622">
        <v>1082.83</v>
      </c>
      <c r="E14622">
        <v>672.71</v>
      </c>
      <c r="F14622">
        <v>775.21</v>
      </c>
      <c r="G14622">
        <v>718.05</v>
      </c>
      <c r="H14622">
        <v>944.85</v>
      </c>
      <c r="I14622">
        <v>-0.3</v>
      </c>
      <c r="J14622">
        <v>-0.3</v>
      </c>
      <c r="K14622">
        <v>10.48</v>
      </c>
    </row>
    <row r="14623" spans="1:11" x14ac:dyDescent="0.25">
      <c r="A14623" s="1">
        <v>44958</v>
      </c>
      <c r="B14623" t="s">
        <v>1</v>
      </c>
      <c r="C14623">
        <v>1685.74</v>
      </c>
      <c r="D14623">
        <v>1001.94</v>
      </c>
      <c r="E14623">
        <v>683.8</v>
      </c>
      <c r="F14623">
        <v>843.88</v>
      </c>
      <c r="G14623">
        <v>758.97</v>
      </c>
      <c r="H14623">
        <v>1079.07</v>
      </c>
      <c r="I14623">
        <v>0.08</v>
      </c>
      <c r="J14623">
        <v>0.39</v>
      </c>
      <c r="K14623">
        <v>9.92</v>
      </c>
    </row>
    <row r="14624" spans="1:11" x14ac:dyDescent="0.25">
      <c r="A14624" s="1">
        <v>44958</v>
      </c>
      <c r="B14624" t="s">
        <v>126</v>
      </c>
      <c r="C14624">
        <v>1725.71</v>
      </c>
      <c r="D14624">
        <v>1089.6400000000001</v>
      </c>
      <c r="E14624">
        <v>636.07000000000005</v>
      </c>
      <c r="F14624">
        <v>859.81</v>
      </c>
      <c r="G14624">
        <v>805.13</v>
      </c>
      <c r="H14624">
        <v>1025.19</v>
      </c>
      <c r="I14624">
        <v>0.93</v>
      </c>
      <c r="J14624">
        <v>1.65</v>
      </c>
      <c r="K14624">
        <v>12.32</v>
      </c>
    </row>
    <row r="14625" spans="1:11" x14ac:dyDescent="0.25">
      <c r="A14625" s="1">
        <v>44958</v>
      </c>
      <c r="B14625" t="s">
        <v>127</v>
      </c>
      <c r="C14625">
        <v>1561.97</v>
      </c>
      <c r="D14625">
        <v>964.31</v>
      </c>
      <c r="E14625">
        <v>597.66</v>
      </c>
      <c r="F14625">
        <v>843.56</v>
      </c>
      <c r="G14625">
        <v>744.07</v>
      </c>
      <c r="H14625">
        <v>1155.95</v>
      </c>
      <c r="I14625">
        <v>0.06</v>
      </c>
      <c r="J14625">
        <v>0.09</v>
      </c>
      <c r="K14625">
        <v>8.36</v>
      </c>
    </row>
    <row r="14626" spans="1:11" x14ac:dyDescent="0.25">
      <c r="A14626" s="1">
        <v>44958</v>
      </c>
      <c r="B14626" t="s">
        <v>113</v>
      </c>
      <c r="C14626">
        <v>1742.11</v>
      </c>
      <c r="D14626">
        <v>998.81</v>
      </c>
      <c r="E14626">
        <v>743.3</v>
      </c>
      <c r="F14626">
        <v>833.97</v>
      </c>
      <c r="G14626">
        <v>757.98</v>
      </c>
      <c r="H14626">
        <v>1037.57</v>
      </c>
      <c r="I14626">
        <v>-0.13</v>
      </c>
      <c r="J14626">
        <v>0.41</v>
      </c>
      <c r="K14626">
        <v>9.67</v>
      </c>
    </row>
    <row r="14627" spans="1:11" x14ac:dyDescent="0.25">
      <c r="A14627" s="1">
        <v>44958</v>
      </c>
      <c r="B14627" t="s">
        <v>128</v>
      </c>
      <c r="C14627">
        <v>1764.72</v>
      </c>
      <c r="D14627">
        <v>993.35</v>
      </c>
      <c r="E14627">
        <v>771.37</v>
      </c>
      <c r="F14627">
        <v>843.97</v>
      </c>
      <c r="G14627">
        <v>737.28</v>
      </c>
      <c r="H14627">
        <v>1128.27</v>
      </c>
      <c r="I14627">
        <v>0.16</v>
      </c>
      <c r="J14627">
        <v>0.16</v>
      </c>
      <c r="K14627">
        <v>9.73</v>
      </c>
    </row>
    <row r="14628" spans="1:11" x14ac:dyDescent="0.25">
      <c r="A14628" s="1">
        <v>44958</v>
      </c>
      <c r="B14628" t="s">
        <v>129</v>
      </c>
      <c r="C14628">
        <v>1728.23</v>
      </c>
      <c r="D14628">
        <v>1068.82</v>
      </c>
      <c r="E14628">
        <v>659.41</v>
      </c>
      <c r="F14628">
        <v>882.28</v>
      </c>
      <c r="G14628">
        <v>814.38</v>
      </c>
      <c r="H14628">
        <v>1088.79</v>
      </c>
      <c r="I14628">
        <v>7.0000000000000007E-2</v>
      </c>
      <c r="J14628">
        <v>0.32</v>
      </c>
      <c r="K14628">
        <v>13.47</v>
      </c>
    </row>
    <row r="14629" spans="1:11" x14ac:dyDescent="0.25">
      <c r="A14629" s="1">
        <v>44958</v>
      </c>
      <c r="B14629" t="s">
        <v>130</v>
      </c>
      <c r="C14629">
        <v>1760.74</v>
      </c>
      <c r="D14629">
        <v>1098.4100000000001</v>
      </c>
      <c r="E14629">
        <v>662.33</v>
      </c>
      <c r="F14629">
        <v>981.91</v>
      </c>
      <c r="G14629">
        <v>836.34</v>
      </c>
      <c r="H14629">
        <v>1513.37</v>
      </c>
      <c r="I14629">
        <v>0.36</v>
      </c>
      <c r="J14629">
        <v>0.49</v>
      </c>
      <c r="K14629">
        <v>15.62</v>
      </c>
    </row>
    <row r="14630" spans="1:11" x14ac:dyDescent="0.25">
      <c r="A14630" s="1">
        <v>44958</v>
      </c>
      <c r="B14630" t="s">
        <v>131</v>
      </c>
      <c r="C14630">
        <v>1816.23</v>
      </c>
      <c r="D14630">
        <v>1186.9000000000001</v>
      </c>
      <c r="E14630">
        <v>629.33000000000004</v>
      </c>
      <c r="F14630">
        <v>963.75</v>
      </c>
      <c r="G14630">
        <v>862.52</v>
      </c>
      <c r="H14630">
        <v>1296.03</v>
      </c>
      <c r="I14630">
        <v>0.78</v>
      </c>
      <c r="J14630">
        <v>0.89</v>
      </c>
      <c r="K14630">
        <v>11.22</v>
      </c>
    </row>
    <row r="14631" spans="1:11" x14ac:dyDescent="0.25">
      <c r="A14631" s="1">
        <v>44958</v>
      </c>
      <c r="B14631" t="s">
        <v>132</v>
      </c>
      <c r="C14631">
        <v>1721.54</v>
      </c>
      <c r="D14631">
        <v>1098.17</v>
      </c>
      <c r="E14631">
        <v>623.37</v>
      </c>
      <c r="F14631">
        <v>842.76</v>
      </c>
      <c r="G14631">
        <v>810.84</v>
      </c>
      <c r="H14631">
        <v>940.09</v>
      </c>
      <c r="I14631">
        <v>1.46</v>
      </c>
      <c r="J14631">
        <v>2.5499999999999998</v>
      </c>
      <c r="K14631">
        <v>16.37</v>
      </c>
    </row>
    <row r="14632" spans="1:11" x14ac:dyDescent="0.25">
      <c r="A14632" s="1">
        <v>44958</v>
      </c>
      <c r="B14632" t="s">
        <v>133</v>
      </c>
      <c r="C14632">
        <v>1775.36</v>
      </c>
      <c r="D14632">
        <v>1062.6400000000001</v>
      </c>
      <c r="E14632">
        <v>712.72</v>
      </c>
      <c r="F14632">
        <v>737.39</v>
      </c>
      <c r="G14632">
        <v>699.37</v>
      </c>
      <c r="H14632">
        <v>870.75</v>
      </c>
      <c r="I14632">
        <v>7.0000000000000007E-2</v>
      </c>
      <c r="J14632">
        <v>-0.23</v>
      </c>
      <c r="K14632">
        <v>11.84</v>
      </c>
    </row>
    <row r="14633" spans="1:11" x14ac:dyDescent="0.25">
      <c r="A14633" s="1">
        <v>44958</v>
      </c>
      <c r="B14633" t="s">
        <v>134</v>
      </c>
      <c r="C14633">
        <v>1709.48</v>
      </c>
      <c r="D14633">
        <v>1080.75</v>
      </c>
      <c r="E14633">
        <v>628.73</v>
      </c>
      <c r="F14633">
        <v>819.69</v>
      </c>
      <c r="G14633">
        <v>804.43</v>
      </c>
      <c r="H14633">
        <v>874.74</v>
      </c>
      <c r="I14633">
        <v>0.77</v>
      </c>
      <c r="J14633">
        <v>1.67</v>
      </c>
      <c r="K14633">
        <v>10.82</v>
      </c>
    </row>
    <row r="14634" spans="1:11" x14ac:dyDescent="0.25">
      <c r="A14634" s="1">
        <v>44958</v>
      </c>
      <c r="B14634" t="s">
        <v>135</v>
      </c>
      <c r="C14634">
        <v>1645.98</v>
      </c>
      <c r="D14634">
        <v>1004.55</v>
      </c>
      <c r="E14634">
        <v>641.42999999999995</v>
      </c>
      <c r="F14634">
        <v>799.44</v>
      </c>
      <c r="G14634">
        <v>691.53</v>
      </c>
      <c r="H14634">
        <v>1110.97</v>
      </c>
      <c r="I14634">
        <v>2.04</v>
      </c>
      <c r="J14634">
        <v>1.94</v>
      </c>
      <c r="K14634">
        <v>9.16</v>
      </c>
    </row>
    <row r="14635" spans="1:11" x14ac:dyDescent="0.25">
      <c r="A14635" s="1">
        <v>44958</v>
      </c>
      <c r="B14635" t="s">
        <v>136</v>
      </c>
      <c r="C14635">
        <v>1763.52</v>
      </c>
      <c r="D14635">
        <v>1112.72</v>
      </c>
      <c r="E14635">
        <v>650.79999999999995</v>
      </c>
      <c r="F14635">
        <v>927.21</v>
      </c>
      <c r="G14635">
        <v>870.73</v>
      </c>
      <c r="H14635">
        <v>1169.28</v>
      </c>
      <c r="I14635">
        <v>0.42</v>
      </c>
      <c r="J14635">
        <v>1.46</v>
      </c>
      <c r="K14635">
        <v>10.09</v>
      </c>
    </row>
    <row r="14636" spans="1:11" x14ac:dyDescent="0.25">
      <c r="A14636" s="1">
        <v>44958</v>
      </c>
      <c r="B14636" t="s">
        <v>137</v>
      </c>
      <c r="C14636">
        <v>1590.83</v>
      </c>
      <c r="D14636">
        <v>985.52</v>
      </c>
      <c r="E14636">
        <v>605.30999999999995</v>
      </c>
      <c r="F14636">
        <v>838.23</v>
      </c>
      <c r="G14636">
        <v>678.12</v>
      </c>
      <c r="H14636">
        <v>1498.7</v>
      </c>
      <c r="I14636">
        <v>0.41</v>
      </c>
      <c r="J14636">
        <v>1.03</v>
      </c>
      <c r="K14636">
        <v>8.91</v>
      </c>
    </row>
    <row r="14637" spans="1:11" x14ac:dyDescent="0.25">
      <c r="A14637" s="1">
        <v>44958</v>
      </c>
      <c r="B14637" t="s">
        <v>138</v>
      </c>
      <c r="C14637">
        <v>1552.36</v>
      </c>
      <c r="D14637">
        <v>963.26</v>
      </c>
      <c r="E14637">
        <v>589.1</v>
      </c>
      <c r="F14637">
        <v>1031.71</v>
      </c>
      <c r="G14637">
        <v>872.45</v>
      </c>
      <c r="H14637">
        <v>1551.88</v>
      </c>
      <c r="I14637">
        <v>0.26</v>
      </c>
      <c r="J14637">
        <v>0.28999999999999998</v>
      </c>
      <c r="K14637">
        <v>8.36</v>
      </c>
    </row>
    <row r="14638" spans="1:11" x14ac:dyDescent="0.25">
      <c r="A14638" s="1">
        <v>44958</v>
      </c>
      <c r="B14638" t="s">
        <v>139</v>
      </c>
      <c r="C14638">
        <v>1549.39</v>
      </c>
      <c r="D14638">
        <v>973.63</v>
      </c>
      <c r="E14638">
        <v>575.76</v>
      </c>
      <c r="F14638">
        <v>895.03</v>
      </c>
      <c r="G14638">
        <v>783.96</v>
      </c>
      <c r="H14638">
        <v>1303.8699999999999</v>
      </c>
      <c r="I14638">
        <v>0.38</v>
      </c>
      <c r="J14638">
        <v>0.38</v>
      </c>
      <c r="K14638">
        <v>8.98</v>
      </c>
    </row>
    <row r="14639" spans="1:11" x14ac:dyDescent="0.25">
      <c r="A14639" s="1">
        <v>44958</v>
      </c>
      <c r="B14639" t="s">
        <v>140</v>
      </c>
      <c r="C14639">
        <v>1547.96</v>
      </c>
      <c r="D14639">
        <v>965.37</v>
      </c>
      <c r="E14639">
        <v>582.59</v>
      </c>
      <c r="F14639">
        <v>780.21</v>
      </c>
      <c r="G14639">
        <v>681.77</v>
      </c>
      <c r="H14639">
        <v>1083.95</v>
      </c>
      <c r="I14639">
        <v>-0.01</v>
      </c>
      <c r="J14639">
        <v>0.35</v>
      </c>
      <c r="K14639">
        <v>14.51</v>
      </c>
    </row>
    <row r="14640" spans="1:11" x14ac:dyDescent="0.25">
      <c r="A14640" s="1">
        <v>44958</v>
      </c>
      <c r="B14640" t="s">
        <v>141</v>
      </c>
      <c r="C14640">
        <v>1590.51</v>
      </c>
      <c r="D14640">
        <v>978.86</v>
      </c>
      <c r="E14640">
        <v>611.65</v>
      </c>
      <c r="F14640">
        <v>879.46</v>
      </c>
      <c r="G14640">
        <v>778.37</v>
      </c>
      <c r="H14640">
        <v>1194.29</v>
      </c>
      <c r="I14640">
        <v>0.01</v>
      </c>
      <c r="J14640">
        <v>-0.06</v>
      </c>
      <c r="K14640">
        <v>9.64</v>
      </c>
    </row>
    <row r="14641" spans="1:11" x14ac:dyDescent="0.25">
      <c r="A14641" s="1">
        <v>44958</v>
      </c>
      <c r="B14641" t="s">
        <v>142</v>
      </c>
      <c r="C14641">
        <v>1540.73</v>
      </c>
      <c r="D14641">
        <v>952.71</v>
      </c>
      <c r="E14641">
        <v>588.02</v>
      </c>
      <c r="F14641">
        <v>823.72</v>
      </c>
      <c r="G14641">
        <v>710.24</v>
      </c>
      <c r="H14641">
        <v>1174.45</v>
      </c>
      <c r="I14641">
        <v>-0.56999999999999995</v>
      </c>
      <c r="J14641">
        <v>-0.66</v>
      </c>
      <c r="K14641">
        <v>10.31</v>
      </c>
    </row>
    <row r="14642" spans="1:11" x14ac:dyDescent="0.25">
      <c r="A14642" s="1">
        <v>44958</v>
      </c>
      <c r="B14642" t="s">
        <v>143</v>
      </c>
      <c r="C14642">
        <v>1513.87</v>
      </c>
      <c r="D14642">
        <v>925.44</v>
      </c>
      <c r="E14642">
        <v>588.42999999999995</v>
      </c>
      <c r="F14642">
        <v>756.24</v>
      </c>
      <c r="G14642">
        <v>685.09</v>
      </c>
      <c r="H14642">
        <v>939.4</v>
      </c>
      <c r="I14642">
        <v>0.3</v>
      </c>
      <c r="J14642">
        <v>0.53</v>
      </c>
      <c r="K14642">
        <v>6.44</v>
      </c>
    </row>
    <row r="14643" spans="1:11" x14ac:dyDescent="0.25">
      <c r="A14643" s="1">
        <v>44958</v>
      </c>
      <c r="B14643" t="s">
        <v>144</v>
      </c>
      <c r="C14643">
        <v>1485.95</v>
      </c>
      <c r="D14643">
        <v>938.17</v>
      </c>
      <c r="E14643">
        <v>547.78</v>
      </c>
      <c r="F14643">
        <v>789.54</v>
      </c>
      <c r="G14643">
        <v>700.66</v>
      </c>
      <c r="H14643">
        <v>1102.1400000000001</v>
      </c>
      <c r="I14643">
        <v>0.11</v>
      </c>
      <c r="J14643">
        <v>0.69</v>
      </c>
      <c r="K14643">
        <v>8.39</v>
      </c>
    </row>
    <row r="14644" spans="1:11" x14ac:dyDescent="0.25">
      <c r="A14644" s="1">
        <v>44958</v>
      </c>
      <c r="B14644" t="s">
        <v>145</v>
      </c>
      <c r="C14644">
        <v>1581.92</v>
      </c>
      <c r="D14644">
        <v>961.48</v>
      </c>
      <c r="E14644">
        <v>620.44000000000005</v>
      </c>
      <c r="F14644">
        <v>837.42</v>
      </c>
      <c r="G14644">
        <v>776.77</v>
      </c>
      <c r="H14644">
        <v>1014.17</v>
      </c>
      <c r="I14644">
        <v>0.02</v>
      </c>
      <c r="J14644">
        <v>-0.26</v>
      </c>
      <c r="K14644">
        <v>5.63</v>
      </c>
    </row>
    <row r="14645" spans="1:11" x14ac:dyDescent="0.25">
      <c r="A14645" s="1">
        <v>44958</v>
      </c>
      <c r="B14645" t="s">
        <v>146</v>
      </c>
      <c r="C14645">
        <v>1638.08</v>
      </c>
      <c r="D14645">
        <v>991.78</v>
      </c>
      <c r="E14645">
        <v>646.29999999999995</v>
      </c>
      <c r="F14645">
        <v>901.39</v>
      </c>
      <c r="G14645">
        <v>832.81</v>
      </c>
      <c r="H14645">
        <v>1112.21</v>
      </c>
      <c r="I14645">
        <v>-0.2</v>
      </c>
      <c r="J14645">
        <v>1.79</v>
      </c>
      <c r="K14645">
        <v>10.32</v>
      </c>
    </row>
    <row r="14646" spans="1:11" x14ac:dyDescent="0.25">
      <c r="A14646" s="1">
        <v>44958</v>
      </c>
      <c r="B14646" t="s">
        <v>2</v>
      </c>
      <c r="C14646">
        <v>1539.2</v>
      </c>
      <c r="D14646">
        <v>938.14</v>
      </c>
      <c r="E14646">
        <v>601.05999999999995</v>
      </c>
      <c r="F14646">
        <v>853.88</v>
      </c>
      <c r="G14646">
        <v>746.77</v>
      </c>
      <c r="H14646">
        <v>1158.95</v>
      </c>
      <c r="I14646">
        <v>0.3</v>
      </c>
      <c r="J14646">
        <v>-0.32</v>
      </c>
      <c r="K14646">
        <v>7.93</v>
      </c>
    </row>
    <row r="14647" spans="1:11" x14ac:dyDescent="0.25">
      <c r="A14647" s="1">
        <v>44958</v>
      </c>
      <c r="B14647" t="s">
        <v>147</v>
      </c>
      <c r="C14647">
        <v>1840.63</v>
      </c>
      <c r="D14647">
        <v>1034.6300000000001</v>
      </c>
      <c r="E14647">
        <v>806</v>
      </c>
      <c r="F14647">
        <v>838.81</v>
      </c>
      <c r="G14647">
        <v>729.31</v>
      </c>
      <c r="H14647">
        <v>1102.05</v>
      </c>
      <c r="I14647">
        <v>0.04</v>
      </c>
      <c r="J14647">
        <v>0.14000000000000001</v>
      </c>
      <c r="K14647">
        <v>8.93</v>
      </c>
    </row>
    <row r="14648" spans="1:11" x14ac:dyDescent="0.25">
      <c r="A14648" s="1">
        <v>44958</v>
      </c>
      <c r="B14648" t="s">
        <v>148</v>
      </c>
      <c r="C14648">
        <v>1781.56</v>
      </c>
      <c r="D14648">
        <v>993.66</v>
      </c>
      <c r="E14648">
        <v>787.9</v>
      </c>
      <c r="F14648">
        <v>804.59</v>
      </c>
      <c r="G14648">
        <v>731.1</v>
      </c>
      <c r="H14648">
        <v>997.2</v>
      </c>
      <c r="I14648">
        <v>-0.2</v>
      </c>
      <c r="J14648">
        <v>-0.18</v>
      </c>
      <c r="K14648">
        <v>9.77</v>
      </c>
    </row>
    <row r="14649" spans="1:11" x14ac:dyDescent="0.25">
      <c r="A14649" s="1">
        <v>44958</v>
      </c>
      <c r="B14649" t="s">
        <v>149</v>
      </c>
      <c r="C14649">
        <v>1740.96</v>
      </c>
      <c r="D14649">
        <v>959.34</v>
      </c>
      <c r="E14649">
        <v>781.62</v>
      </c>
      <c r="F14649">
        <v>832.5</v>
      </c>
      <c r="G14649">
        <v>750.44</v>
      </c>
      <c r="H14649">
        <v>1041.55</v>
      </c>
      <c r="I14649">
        <v>0.26</v>
      </c>
      <c r="J14649">
        <v>0.35</v>
      </c>
      <c r="K14649">
        <v>9.5</v>
      </c>
    </row>
    <row r="14650" spans="1:11" x14ac:dyDescent="0.25">
      <c r="A14650" s="1">
        <v>44958</v>
      </c>
      <c r="B14650" t="s">
        <v>150</v>
      </c>
      <c r="C14650">
        <v>1906.26</v>
      </c>
      <c r="D14650">
        <v>1042.78</v>
      </c>
      <c r="E14650">
        <v>863.48</v>
      </c>
      <c r="F14650">
        <v>1032.2</v>
      </c>
      <c r="G14650">
        <v>865.73</v>
      </c>
      <c r="H14650">
        <v>1436.68</v>
      </c>
      <c r="I14650">
        <v>0.02</v>
      </c>
      <c r="J14650">
        <v>-0.03</v>
      </c>
      <c r="K14650">
        <v>10.45</v>
      </c>
    </row>
    <row r="14651" spans="1:11" x14ac:dyDescent="0.25">
      <c r="A14651" s="1">
        <v>44958</v>
      </c>
      <c r="B14651" t="s">
        <v>151</v>
      </c>
      <c r="C14651">
        <v>1668.21</v>
      </c>
      <c r="D14651">
        <v>1002.81</v>
      </c>
      <c r="E14651">
        <v>665.4</v>
      </c>
      <c r="F14651">
        <v>757.1</v>
      </c>
      <c r="G14651">
        <v>647.62</v>
      </c>
      <c r="H14651">
        <v>1077.3399999999999</v>
      </c>
      <c r="I14651">
        <v>0.15</v>
      </c>
      <c r="J14651">
        <v>0.03</v>
      </c>
      <c r="K14651">
        <v>9.27</v>
      </c>
    </row>
    <row r="14652" spans="1:11" x14ac:dyDescent="0.25">
      <c r="A14652" s="1">
        <v>44958</v>
      </c>
      <c r="B14652" t="s">
        <v>152</v>
      </c>
      <c r="C14652">
        <v>1672.87</v>
      </c>
      <c r="D14652">
        <v>1040.5899999999999</v>
      </c>
      <c r="E14652">
        <v>632.28</v>
      </c>
      <c r="F14652">
        <v>786.85</v>
      </c>
      <c r="G14652">
        <v>720.22</v>
      </c>
      <c r="H14652">
        <v>972.91</v>
      </c>
      <c r="I14652">
        <v>-0.36</v>
      </c>
      <c r="J14652">
        <v>-0.05</v>
      </c>
      <c r="K14652">
        <v>10.89</v>
      </c>
    </row>
    <row r="14653" spans="1:11" x14ac:dyDescent="0.25">
      <c r="A14653" s="1">
        <v>44958</v>
      </c>
      <c r="B14653" t="s">
        <v>153</v>
      </c>
      <c r="C14653">
        <v>1774.26</v>
      </c>
      <c r="D14653">
        <v>1111.73</v>
      </c>
      <c r="E14653">
        <v>662.53</v>
      </c>
      <c r="F14653">
        <v>1012.11</v>
      </c>
      <c r="G14653">
        <v>972.3</v>
      </c>
      <c r="H14653">
        <v>1135.72</v>
      </c>
      <c r="I14653">
        <v>0.23</v>
      </c>
      <c r="J14653">
        <v>0.21</v>
      </c>
      <c r="K14653">
        <v>19.54</v>
      </c>
    </row>
    <row r="14654" spans="1:11" x14ac:dyDescent="0.25">
      <c r="A14654" s="1">
        <v>44958</v>
      </c>
      <c r="B14654" t="s">
        <v>154</v>
      </c>
      <c r="C14654">
        <v>1690.5</v>
      </c>
      <c r="D14654">
        <v>1032.01</v>
      </c>
      <c r="E14654">
        <v>658.49</v>
      </c>
      <c r="F14654">
        <v>892.86</v>
      </c>
      <c r="G14654">
        <v>798.41</v>
      </c>
      <c r="H14654">
        <v>1196.26</v>
      </c>
      <c r="I14654">
        <v>0.1</v>
      </c>
      <c r="J14654">
        <v>1.01</v>
      </c>
      <c r="K14654">
        <v>11.95</v>
      </c>
    </row>
    <row r="14655" spans="1:11" x14ac:dyDescent="0.25">
      <c r="A14655" s="1">
        <v>44958</v>
      </c>
      <c r="B14655" t="s">
        <v>155</v>
      </c>
      <c r="C14655">
        <v>1757.31</v>
      </c>
      <c r="D14655">
        <v>1082.19</v>
      </c>
      <c r="E14655">
        <v>675.12</v>
      </c>
      <c r="F14655">
        <v>775.98</v>
      </c>
      <c r="G14655">
        <v>717.61</v>
      </c>
      <c r="H14655">
        <v>948.25</v>
      </c>
      <c r="I14655">
        <v>0.1</v>
      </c>
      <c r="J14655">
        <v>-0.2</v>
      </c>
      <c r="K14655">
        <v>9.5399999999999991</v>
      </c>
    </row>
    <row r="14656" spans="1:11" x14ac:dyDescent="0.25">
      <c r="A14656" s="1">
        <v>44986</v>
      </c>
      <c r="B14656" t="s">
        <v>1</v>
      </c>
      <c r="C14656">
        <v>1689.13</v>
      </c>
      <c r="D14656">
        <v>1002.6</v>
      </c>
      <c r="E14656">
        <v>686.53</v>
      </c>
      <c r="F14656">
        <v>845.57</v>
      </c>
      <c r="G14656">
        <v>759.5</v>
      </c>
      <c r="H14656">
        <v>1083.3800000000001</v>
      </c>
      <c r="I14656">
        <v>0.2</v>
      </c>
      <c r="J14656">
        <v>0.59</v>
      </c>
      <c r="K14656">
        <v>9.06</v>
      </c>
    </row>
    <row r="14657" spans="1:11" x14ac:dyDescent="0.25">
      <c r="A14657" s="1">
        <v>44986</v>
      </c>
      <c r="B14657" t="s">
        <v>126</v>
      </c>
      <c r="C14657">
        <v>1726.36</v>
      </c>
      <c r="D14657">
        <v>1090.28</v>
      </c>
      <c r="E14657">
        <v>636.08000000000004</v>
      </c>
      <c r="F14657">
        <v>860.15</v>
      </c>
      <c r="G14657">
        <v>805.61</v>
      </c>
      <c r="H14657">
        <v>1025.19</v>
      </c>
      <c r="I14657">
        <v>0.04</v>
      </c>
      <c r="J14657">
        <v>1.69</v>
      </c>
      <c r="K14657">
        <v>11.3</v>
      </c>
    </row>
    <row r="14658" spans="1:11" x14ac:dyDescent="0.25">
      <c r="A14658" s="1">
        <v>44986</v>
      </c>
      <c r="B14658" t="s">
        <v>127</v>
      </c>
      <c r="C14658">
        <v>1569.86</v>
      </c>
      <c r="D14658">
        <v>961.99</v>
      </c>
      <c r="E14658">
        <v>607.87</v>
      </c>
      <c r="F14658">
        <v>847.86</v>
      </c>
      <c r="G14658">
        <v>742.29</v>
      </c>
      <c r="H14658">
        <v>1175.72</v>
      </c>
      <c r="I14658">
        <v>0.51</v>
      </c>
      <c r="J14658">
        <v>0.6</v>
      </c>
      <c r="K14658">
        <v>8.0299999999999994</v>
      </c>
    </row>
    <row r="14659" spans="1:11" x14ac:dyDescent="0.25">
      <c r="A14659" s="1">
        <v>44986</v>
      </c>
      <c r="B14659" t="s">
        <v>113</v>
      </c>
      <c r="C14659">
        <v>1741.96</v>
      </c>
      <c r="D14659">
        <v>998.02</v>
      </c>
      <c r="E14659">
        <v>743.94</v>
      </c>
      <c r="F14659">
        <v>833.89</v>
      </c>
      <c r="G14659">
        <v>757.37</v>
      </c>
      <c r="H14659">
        <v>1038.5</v>
      </c>
      <c r="I14659">
        <v>-0.01</v>
      </c>
      <c r="J14659">
        <v>0.4</v>
      </c>
      <c r="K14659">
        <v>8.43</v>
      </c>
    </row>
    <row r="14660" spans="1:11" x14ac:dyDescent="0.25">
      <c r="A14660" s="1">
        <v>44986</v>
      </c>
      <c r="B14660" t="s">
        <v>128</v>
      </c>
      <c r="C14660">
        <v>1772.25</v>
      </c>
      <c r="D14660">
        <v>1006.97</v>
      </c>
      <c r="E14660">
        <v>765.28</v>
      </c>
      <c r="F14660">
        <v>847.6</v>
      </c>
      <c r="G14660">
        <v>747.38</v>
      </c>
      <c r="H14660">
        <v>1119.3599999999999</v>
      </c>
      <c r="I14660">
        <v>0.43</v>
      </c>
      <c r="J14660">
        <v>0.59</v>
      </c>
      <c r="K14660">
        <v>9.76</v>
      </c>
    </row>
    <row r="14661" spans="1:11" x14ac:dyDescent="0.25">
      <c r="A14661" s="1">
        <v>44986</v>
      </c>
      <c r="B14661" t="s">
        <v>129</v>
      </c>
      <c r="C14661">
        <v>1727.96</v>
      </c>
      <c r="D14661">
        <v>1068.02</v>
      </c>
      <c r="E14661">
        <v>659.94</v>
      </c>
      <c r="F14661">
        <v>882.1</v>
      </c>
      <c r="G14661">
        <v>813.81</v>
      </c>
      <c r="H14661">
        <v>1089.6600000000001</v>
      </c>
      <c r="I14661">
        <v>-0.02</v>
      </c>
      <c r="J14661">
        <v>0.3</v>
      </c>
      <c r="K14661">
        <v>11.57</v>
      </c>
    </row>
    <row r="14662" spans="1:11" x14ac:dyDescent="0.25">
      <c r="A14662" s="1">
        <v>44986</v>
      </c>
      <c r="B14662" t="s">
        <v>130</v>
      </c>
      <c r="C14662">
        <v>1771.99</v>
      </c>
      <c r="D14662">
        <v>1109.6600000000001</v>
      </c>
      <c r="E14662">
        <v>662.33</v>
      </c>
      <c r="F14662">
        <v>988.2</v>
      </c>
      <c r="G14662">
        <v>844.87</v>
      </c>
      <c r="H14662">
        <v>1513.37</v>
      </c>
      <c r="I14662">
        <v>0.64</v>
      </c>
      <c r="J14662">
        <v>1.1299999999999999</v>
      </c>
      <c r="K14662">
        <v>15.97</v>
      </c>
    </row>
    <row r="14663" spans="1:11" x14ac:dyDescent="0.25">
      <c r="A14663" s="1">
        <v>44986</v>
      </c>
      <c r="B14663" t="s">
        <v>131</v>
      </c>
      <c r="C14663">
        <v>1814.78</v>
      </c>
      <c r="D14663">
        <v>1185.45</v>
      </c>
      <c r="E14663">
        <v>629.33000000000004</v>
      </c>
      <c r="F14663">
        <v>962.98</v>
      </c>
      <c r="G14663">
        <v>861.48</v>
      </c>
      <c r="H14663">
        <v>1296.03</v>
      </c>
      <c r="I14663">
        <v>-0.08</v>
      </c>
      <c r="J14663">
        <v>0.81</v>
      </c>
      <c r="K14663">
        <v>10.09</v>
      </c>
    </row>
    <row r="14664" spans="1:11" x14ac:dyDescent="0.25">
      <c r="A14664" s="1">
        <v>44986</v>
      </c>
      <c r="B14664" t="s">
        <v>132</v>
      </c>
      <c r="C14664">
        <v>1726.21</v>
      </c>
      <c r="D14664">
        <v>1102.8399999999999</v>
      </c>
      <c r="E14664">
        <v>623.37</v>
      </c>
      <c r="F14664">
        <v>845.04</v>
      </c>
      <c r="G14664">
        <v>814.33</v>
      </c>
      <c r="H14664">
        <v>940.09</v>
      </c>
      <c r="I14664">
        <v>0.27</v>
      </c>
      <c r="J14664">
        <v>2.82</v>
      </c>
      <c r="K14664">
        <v>14.47</v>
      </c>
    </row>
    <row r="14665" spans="1:11" x14ac:dyDescent="0.25">
      <c r="A14665" s="1">
        <v>44986</v>
      </c>
      <c r="B14665" t="s">
        <v>133</v>
      </c>
      <c r="C14665">
        <v>1776.7</v>
      </c>
      <c r="D14665">
        <v>1063.98</v>
      </c>
      <c r="E14665">
        <v>712.72</v>
      </c>
      <c r="F14665">
        <v>737.98</v>
      </c>
      <c r="G14665">
        <v>700.28</v>
      </c>
      <c r="H14665">
        <v>870.75</v>
      </c>
      <c r="I14665">
        <v>0.08</v>
      </c>
      <c r="J14665">
        <v>-0.15</v>
      </c>
      <c r="K14665">
        <v>11.36</v>
      </c>
    </row>
    <row r="14666" spans="1:11" x14ac:dyDescent="0.25">
      <c r="A14666" s="1">
        <v>44986</v>
      </c>
      <c r="B14666" t="s">
        <v>134</v>
      </c>
      <c r="C14666">
        <v>1706.51</v>
      </c>
      <c r="D14666">
        <v>1077.78</v>
      </c>
      <c r="E14666">
        <v>628.73</v>
      </c>
      <c r="F14666">
        <v>818.3</v>
      </c>
      <c r="G14666">
        <v>802.18</v>
      </c>
      <c r="H14666">
        <v>874.74</v>
      </c>
      <c r="I14666">
        <v>-0.17</v>
      </c>
      <c r="J14666">
        <v>1.49</v>
      </c>
      <c r="K14666">
        <v>9.7799999999999994</v>
      </c>
    </row>
    <row r="14667" spans="1:11" x14ac:dyDescent="0.25">
      <c r="A14667" s="1">
        <v>44986</v>
      </c>
      <c r="B14667" t="s">
        <v>135</v>
      </c>
      <c r="C14667">
        <v>1646.97</v>
      </c>
      <c r="D14667">
        <v>1005.56</v>
      </c>
      <c r="E14667">
        <v>641.41</v>
      </c>
      <c r="F14667">
        <v>799.92</v>
      </c>
      <c r="G14667">
        <v>692.22</v>
      </c>
      <c r="H14667">
        <v>1110.97</v>
      </c>
      <c r="I14667">
        <v>0.06</v>
      </c>
      <c r="J14667">
        <v>2</v>
      </c>
      <c r="K14667">
        <v>8.33</v>
      </c>
    </row>
    <row r="14668" spans="1:11" x14ac:dyDescent="0.25">
      <c r="A14668" s="1">
        <v>44986</v>
      </c>
      <c r="B14668" t="s">
        <v>136</v>
      </c>
      <c r="C14668">
        <v>1763.67</v>
      </c>
      <c r="D14668">
        <v>1112.72</v>
      </c>
      <c r="E14668">
        <v>650.95000000000005</v>
      </c>
      <c r="F14668">
        <v>927.3</v>
      </c>
      <c r="G14668">
        <v>870.73</v>
      </c>
      <c r="H14668">
        <v>1169.51</v>
      </c>
      <c r="I14668">
        <v>0.01</v>
      </c>
      <c r="J14668">
        <v>1.47</v>
      </c>
      <c r="K14668">
        <v>10.050000000000001</v>
      </c>
    </row>
    <row r="14669" spans="1:11" x14ac:dyDescent="0.25">
      <c r="A14669" s="1">
        <v>44986</v>
      </c>
      <c r="B14669" t="s">
        <v>137</v>
      </c>
      <c r="C14669">
        <v>1593.94</v>
      </c>
      <c r="D14669">
        <v>975.72</v>
      </c>
      <c r="E14669">
        <v>618.22</v>
      </c>
      <c r="F14669">
        <v>839.9</v>
      </c>
      <c r="G14669">
        <v>671.41</v>
      </c>
      <c r="H14669">
        <v>1530.63</v>
      </c>
      <c r="I14669">
        <v>0.2</v>
      </c>
      <c r="J14669">
        <v>1.23</v>
      </c>
      <c r="K14669">
        <v>8.77</v>
      </c>
    </row>
    <row r="14670" spans="1:11" x14ac:dyDescent="0.25">
      <c r="A14670" s="1">
        <v>44986</v>
      </c>
      <c r="B14670" t="s">
        <v>138</v>
      </c>
      <c r="C14670">
        <v>1551.59</v>
      </c>
      <c r="D14670">
        <v>962.49</v>
      </c>
      <c r="E14670">
        <v>589.1</v>
      </c>
      <c r="F14670">
        <v>1031.19</v>
      </c>
      <c r="G14670">
        <v>871.75</v>
      </c>
      <c r="H14670">
        <v>1551.88</v>
      </c>
      <c r="I14670">
        <v>-0.05</v>
      </c>
      <c r="J14670">
        <v>0.24</v>
      </c>
      <c r="K14670">
        <v>8.0399999999999991</v>
      </c>
    </row>
    <row r="14671" spans="1:11" x14ac:dyDescent="0.25">
      <c r="A14671" s="1">
        <v>44986</v>
      </c>
      <c r="B14671" t="s">
        <v>139</v>
      </c>
      <c r="C14671">
        <v>1547.19</v>
      </c>
      <c r="D14671">
        <v>971.43</v>
      </c>
      <c r="E14671">
        <v>575.76</v>
      </c>
      <c r="F14671">
        <v>893.78</v>
      </c>
      <c r="G14671">
        <v>782.16</v>
      </c>
      <c r="H14671">
        <v>1303.8699999999999</v>
      </c>
      <c r="I14671">
        <v>-0.14000000000000001</v>
      </c>
      <c r="J14671">
        <v>0.24</v>
      </c>
      <c r="K14671">
        <v>8.76</v>
      </c>
    </row>
    <row r="14672" spans="1:11" x14ac:dyDescent="0.25">
      <c r="A14672" s="1">
        <v>44986</v>
      </c>
      <c r="B14672" t="s">
        <v>140</v>
      </c>
      <c r="C14672">
        <v>1553.68</v>
      </c>
      <c r="D14672">
        <v>970.23</v>
      </c>
      <c r="E14672">
        <v>583.45000000000005</v>
      </c>
      <c r="F14672">
        <v>783.09</v>
      </c>
      <c r="G14672">
        <v>685.18</v>
      </c>
      <c r="H14672">
        <v>1085.57</v>
      </c>
      <c r="I14672">
        <v>0.37</v>
      </c>
      <c r="J14672">
        <v>0.72</v>
      </c>
      <c r="K14672">
        <v>12.93</v>
      </c>
    </row>
    <row r="14673" spans="1:11" x14ac:dyDescent="0.25">
      <c r="A14673" s="1">
        <v>44986</v>
      </c>
      <c r="B14673" t="s">
        <v>141</v>
      </c>
      <c r="C14673">
        <v>1601.47</v>
      </c>
      <c r="D14673">
        <v>1000.81</v>
      </c>
      <c r="E14673">
        <v>600.66</v>
      </c>
      <c r="F14673">
        <v>885.53</v>
      </c>
      <c r="G14673">
        <v>795.8</v>
      </c>
      <c r="H14673">
        <v>1172.8</v>
      </c>
      <c r="I14673">
        <v>0.69</v>
      </c>
      <c r="J14673">
        <v>0.63</v>
      </c>
      <c r="K14673">
        <v>9.51</v>
      </c>
    </row>
    <row r="14674" spans="1:11" x14ac:dyDescent="0.25">
      <c r="A14674" s="1">
        <v>44986</v>
      </c>
      <c r="B14674" t="s">
        <v>142</v>
      </c>
      <c r="C14674">
        <v>1535.79</v>
      </c>
      <c r="D14674">
        <v>947.77</v>
      </c>
      <c r="E14674">
        <v>588.02</v>
      </c>
      <c r="F14674">
        <v>821.08</v>
      </c>
      <c r="G14674">
        <v>706.54</v>
      </c>
      <c r="H14674">
        <v>1174.45</v>
      </c>
      <c r="I14674">
        <v>-0.32</v>
      </c>
      <c r="J14674">
        <v>-0.98</v>
      </c>
      <c r="K14674">
        <v>9.5299999999999994</v>
      </c>
    </row>
    <row r="14675" spans="1:11" x14ac:dyDescent="0.25">
      <c r="A14675" s="1">
        <v>44986</v>
      </c>
      <c r="B14675" t="s">
        <v>143</v>
      </c>
      <c r="C14675">
        <v>1518.63</v>
      </c>
      <c r="D14675">
        <v>928</v>
      </c>
      <c r="E14675">
        <v>590.63</v>
      </c>
      <c r="F14675">
        <v>758.59</v>
      </c>
      <c r="G14675">
        <v>687.01</v>
      </c>
      <c r="H14675">
        <v>942.88</v>
      </c>
      <c r="I14675">
        <v>0.31</v>
      </c>
      <c r="J14675">
        <v>0.84</v>
      </c>
      <c r="K14675">
        <v>6.2</v>
      </c>
    </row>
    <row r="14676" spans="1:11" x14ac:dyDescent="0.25">
      <c r="A14676" s="1">
        <v>44986</v>
      </c>
      <c r="B14676" t="s">
        <v>144</v>
      </c>
      <c r="C14676">
        <v>1488.23</v>
      </c>
      <c r="D14676">
        <v>930.33</v>
      </c>
      <c r="E14676">
        <v>557.9</v>
      </c>
      <c r="F14676">
        <v>790.73</v>
      </c>
      <c r="G14676">
        <v>694.78</v>
      </c>
      <c r="H14676">
        <v>1122.53</v>
      </c>
      <c r="I14676">
        <v>0.15</v>
      </c>
      <c r="J14676">
        <v>0.84</v>
      </c>
      <c r="K14676">
        <v>7.98</v>
      </c>
    </row>
    <row r="14677" spans="1:11" x14ac:dyDescent="0.25">
      <c r="A14677" s="1">
        <v>44986</v>
      </c>
      <c r="B14677" t="s">
        <v>145</v>
      </c>
      <c r="C14677">
        <v>1608.47</v>
      </c>
      <c r="D14677">
        <v>956.26</v>
      </c>
      <c r="E14677">
        <v>652.21</v>
      </c>
      <c r="F14677">
        <v>851.49</v>
      </c>
      <c r="G14677">
        <v>772.57</v>
      </c>
      <c r="H14677">
        <v>1066.0999999999999</v>
      </c>
      <c r="I14677">
        <v>1.68</v>
      </c>
      <c r="J14677">
        <v>1.42</v>
      </c>
      <c r="K14677">
        <v>5.55</v>
      </c>
    </row>
    <row r="14678" spans="1:11" x14ac:dyDescent="0.25">
      <c r="A14678" s="1">
        <v>44986</v>
      </c>
      <c r="B14678" t="s">
        <v>146</v>
      </c>
      <c r="C14678">
        <v>1637.79</v>
      </c>
      <c r="D14678">
        <v>991.49</v>
      </c>
      <c r="E14678">
        <v>646.29999999999995</v>
      </c>
      <c r="F14678">
        <v>901.21</v>
      </c>
      <c r="G14678">
        <v>832.56</v>
      </c>
      <c r="H14678">
        <v>1112.21</v>
      </c>
      <c r="I14678">
        <v>-0.02</v>
      </c>
      <c r="J14678">
        <v>1.77</v>
      </c>
      <c r="K14678">
        <v>6.22</v>
      </c>
    </row>
    <row r="14679" spans="1:11" x14ac:dyDescent="0.25">
      <c r="A14679" s="1">
        <v>44986</v>
      </c>
      <c r="B14679" t="s">
        <v>2</v>
      </c>
      <c r="C14679">
        <v>1541.37</v>
      </c>
      <c r="D14679">
        <v>938.96</v>
      </c>
      <c r="E14679">
        <v>602.41</v>
      </c>
      <c r="F14679">
        <v>855.08</v>
      </c>
      <c r="G14679">
        <v>747.44</v>
      </c>
      <c r="H14679">
        <v>1161.6199999999999</v>
      </c>
      <c r="I14679">
        <v>0.14000000000000001</v>
      </c>
      <c r="J14679">
        <v>-0.18</v>
      </c>
      <c r="K14679">
        <v>7.23</v>
      </c>
    </row>
    <row r="14680" spans="1:11" x14ac:dyDescent="0.25">
      <c r="A14680" s="1">
        <v>44986</v>
      </c>
      <c r="B14680" t="s">
        <v>147</v>
      </c>
      <c r="C14680">
        <v>1836.58</v>
      </c>
      <c r="D14680">
        <v>1027.51</v>
      </c>
      <c r="E14680">
        <v>809.07</v>
      </c>
      <c r="F14680">
        <v>836.97</v>
      </c>
      <c r="G14680">
        <v>724.28</v>
      </c>
      <c r="H14680">
        <v>1106.24</v>
      </c>
      <c r="I14680">
        <v>-0.22</v>
      </c>
      <c r="J14680">
        <v>-0.08</v>
      </c>
      <c r="K14680">
        <v>8.5500000000000007</v>
      </c>
    </row>
    <row r="14681" spans="1:11" x14ac:dyDescent="0.25">
      <c r="A14681" s="1">
        <v>44986</v>
      </c>
      <c r="B14681" t="s">
        <v>148</v>
      </c>
      <c r="C14681">
        <v>1782.86</v>
      </c>
      <c r="D14681">
        <v>994.96</v>
      </c>
      <c r="E14681">
        <v>787.9</v>
      </c>
      <c r="F14681">
        <v>805.16</v>
      </c>
      <c r="G14681">
        <v>732.05</v>
      </c>
      <c r="H14681">
        <v>997.2</v>
      </c>
      <c r="I14681">
        <v>7.0000000000000007E-2</v>
      </c>
      <c r="J14681">
        <v>-0.11</v>
      </c>
      <c r="K14681">
        <v>9.74</v>
      </c>
    </row>
    <row r="14682" spans="1:11" x14ac:dyDescent="0.25">
      <c r="A14682" s="1">
        <v>44986</v>
      </c>
      <c r="B14682" t="s">
        <v>149</v>
      </c>
      <c r="C14682">
        <v>1754.7</v>
      </c>
      <c r="D14682">
        <v>987</v>
      </c>
      <c r="E14682">
        <v>767.7</v>
      </c>
      <c r="F14682">
        <v>839.08</v>
      </c>
      <c r="G14682">
        <v>772.06</v>
      </c>
      <c r="H14682">
        <v>1023.01</v>
      </c>
      <c r="I14682">
        <v>0.79</v>
      </c>
      <c r="J14682">
        <v>1.1399999999999999</v>
      </c>
      <c r="K14682">
        <v>9.7799999999999994</v>
      </c>
    </row>
    <row r="14683" spans="1:11" x14ac:dyDescent="0.25">
      <c r="A14683" s="1">
        <v>44986</v>
      </c>
      <c r="B14683" t="s">
        <v>150</v>
      </c>
      <c r="C14683">
        <v>1906.27</v>
      </c>
      <c r="D14683">
        <v>1042.79</v>
      </c>
      <c r="E14683">
        <v>863.48</v>
      </c>
      <c r="F14683">
        <v>1032.2</v>
      </c>
      <c r="G14683">
        <v>865.73</v>
      </c>
      <c r="H14683">
        <v>1436.68</v>
      </c>
      <c r="I14683">
        <v>0</v>
      </c>
      <c r="J14683">
        <v>-0.03</v>
      </c>
      <c r="K14683">
        <v>10.039999999999999</v>
      </c>
    </row>
    <row r="14684" spans="1:11" x14ac:dyDescent="0.25">
      <c r="A14684" s="1">
        <v>44986</v>
      </c>
      <c r="B14684" t="s">
        <v>151</v>
      </c>
      <c r="C14684">
        <v>1672.52</v>
      </c>
      <c r="D14684">
        <v>1005.96</v>
      </c>
      <c r="E14684">
        <v>666.56</v>
      </c>
      <c r="F14684">
        <v>759.07</v>
      </c>
      <c r="G14684">
        <v>649.62</v>
      </c>
      <c r="H14684">
        <v>1079.28</v>
      </c>
      <c r="I14684">
        <v>0.26</v>
      </c>
      <c r="J14684">
        <v>0.28999999999999998</v>
      </c>
      <c r="K14684">
        <v>9.33</v>
      </c>
    </row>
    <row r="14685" spans="1:11" x14ac:dyDescent="0.25">
      <c r="A14685" s="1">
        <v>44986</v>
      </c>
      <c r="B14685" t="s">
        <v>152</v>
      </c>
      <c r="C14685">
        <v>1670.96</v>
      </c>
      <c r="D14685">
        <v>1035.26</v>
      </c>
      <c r="E14685">
        <v>635.70000000000005</v>
      </c>
      <c r="F14685">
        <v>785.99</v>
      </c>
      <c r="G14685">
        <v>716.55</v>
      </c>
      <c r="H14685">
        <v>978.16</v>
      </c>
      <c r="I14685">
        <v>-0.11</v>
      </c>
      <c r="J14685">
        <v>-0.16</v>
      </c>
      <c r="K14685">
        <v>10.050000000000001</v>
      </c>
    </row>
    <row r="14686" spans="1:11" x14ac:dyDescent="0.25">
      <c r="A14686" s="1">
        <v>44986</v>
      </c>
      <c r="B14686" t="s">
        <v>153</v>
      </c>
      <c r="C14686">
        <v>1772.09</v>
      </c>
      <c r="D14686">
        <v>1109.56</v>
      </c>
      <c r="E14686">
        <v>662.53</v>
      </c>
      <c r="F14686">
        <v>1010.89</v>
      </c>
      <c r="G14686">
        <v>970.36</v>
      </c>
      <c r="H14686">
        <v>1135.72</v>
      </c>
      <c r="I14686">
        <v>-0.12</v>
      </c>
      <c r="J14686">
        <v>0.09</v>
      </c>
      <c r="K14686">
        <v>14.65</v>
      </c>
    </row>
    <row r="14687" spans="1:11" x14ac:dyDescent="0.25">
      <c r="A14687" s="1">
        <v>44986</v>
      </c>
      <c r="B14687" t="s">
        <v>154</v>
      </c>
      <c r="C14687">
        <v>1687.75</v>
      </c>
      <c r="D14687">
        <v>1029.26</v>
      </c>
      <c r="E14687">
        <v>658.49</v>
      </c>
      <c r="F14687">
        <v>891.43</v>
      </c>
      <c r="G14687">
        <v>796.25</v>
      </c>
      <c r="H14687">
        <v>1196.26</v>
      </c>
      <c r="I14687">
        <v>-0.16</v>
      </c>
      <c r="J14687">
        <v>0.85</v>
      </c>
      <c r="K14687">
        <v>10.95</v>
      </c>
    </row>
    <row r="14688" spans="1:11" x14ac:dyDescent="0.25">
      <c r="A14688" s="1">
        <v>44986</v>
      </c>
      <c r="B14688" t="s">
        <v>155</v>
      </c>
      <c r="C14688">
        <v>1764.12</v>
      </c>
      <c r="D14688">
        <v>1089</v>
      </c>
      <c r="E14688">
        <v>675.12</v>
      </c>
      <c r="F14688">
        <v>779.01</v>
      </c>
      <c r="G14688">
        <v>722.14</v>
      </c>
      <c r="H14688">
        <v>948.25</v>
      </c>
      <c r="I14688">
        <v>0.39</v>
      </c>
      <c r="J14688">
        <v>0.19</v>
      </c>
      <c r="K14688">
        <v>9.35</v>
      </c>
    </row>
    <row r="14689" spans="1:11" x14ac:dyDescent="0.25">
      <c r="A14689" s="1">
        <v>45017</v>
      </c>
      <c r="B14689" t="s">
        <v>1</v>
      </c>
      <c r="C14689">
        <v>1693.67</v>
      </c>
      <c r="D14689">
        <v>1006.82</v>
      </c>
      <c r="E14689">
        <v>686.85</v>
      </c>
      <c r="F14689">
        <v>847.85</v>
      </c>
      <c r="G14689">
        <v>762.69</v>
      </c>
      <c r="H14689">
        <v>1083.93</v>
      </c>
      <c r="I14689">
        <v>0.27</v>
      </c>
      <c r="J14689">
        <v>0.86</v>
      </c>
      <c r="K14689">
        <v>8.0500000000000007</v>
      </c>
    </row>
    <row r="14690" spans="1:11" x14ac:dyDescent="0.25">
      <c r="A14690" s="1">
        <v>45017</v>
      </c>
      <c r="B14690" t="s">
        <v>126</v>
      </c>
      <c r="C14690">
        <v>1727.61</v>
      </c>
      <c r="D14690">
        <v>1091.53</v>
      </c>
      <c r="E14690">
        <v>636.08000000000004</v>
      </c>
      <c r="F14690">
        <v>860.75</v>
      </c>
      <c r="G14690">
        <v>806.5</v>
      </c>
      <c r="H14690">
        <v>1025.19</v>
      </c>
      <c r="I14690">
        <v>7.0000000000000007E-2</v>
      </c>
      <c r="J14690">
        <v>1.76</v>
      </c>
      <c r="K14690">
        <v>9.9700000000000006</v>
      </c>
    </row>
    <row r="14691" spans="1:11" x14ac:dyDescent="0.25">
      <c r="A14691" s="1">
        <v>45017</v>
      </c>
      <c r="B14691" t="s">
        <v>127</v>
      </c>
      <c r="C14691">
        <v>1577.97</v>
      </c>
      <c r="D14691">
        <v>968.92</v>
      </c>
      <c r="E14691">
        <v>609.04999999999995</v>
      </c>
      <c r="F14691">
        <v>852.27</v>
      </c>
      <c r="G14691">
        <v>747.63</v>
      </c>
      <c r="H14691">
        <v>1177.95</v>
      </c>
      <c r="I14691">
        <v>0.52</v>
      </c>
      <c r="J14691">
        <v>1.1200000000000001</v>
      </c>
      <c r="K14691">
        <v>7.42</v>
      </c>
    </row>
    <row r="14692" spans="1:11" x14ac:dyDescent="0.25">
      <c r="A14692" s="1">
        <v>45017</v>
      </c>
      <c r="B14692" t="s">
        <v>113</v>
      </c>
      <c r="C14692">
        <v>1744</v>
      </c>
      <c r="D14692">
        <v>1000.65</v>
      </c>
      <c r="E14692">
        <v>743.35</v>
      </c>
      <c r="F14692">
        <v>834.89</v>
      </c>
      <c r="G14692">
        <v>759.34</v>
      </c>
      <c r="H14692">
        <v>1037.67</v>
      </c>
      <c r="I14692">
        <v>0.12</v>
      </c>
      <c r="J14692">
        <v>0.52</v>
      </c>
      <c r="K14692">
        <v>7.34</v>
      </c>
    </row>
    <row r="14693" spans="1:11" x14ac:dyDescent="0.25">
      <c r="A14693" s="1">
        <v>45017</v>
      </c>
      <c r="B14693" t="s">
        <v>128</v>
      </c>
      <c r="C14693">
        <v>1780.65</v>
      </c>
      <c r="D14693">
        <v>1015.37</v>
      </c>
      <c r="E14693">
        <v>765.28</v>
      </c>
      <c r="F14693">
        <v>851.58</v>
      </c>
      <c r="G14693">
        <v>753.58</v>
      </c>
      <c r="H14693">
        <v>1119.3599999999999</v>
      </c>
      <c r="I14693">
        <v>0.47</v>
      </c>
      <c r="J14693">
        <v>1.06</v>
      </c>
      <c r="K14693">
        <v>8.7200000000000006</v>
      </c>
    </row>
    <row r="14694" spans="1:11" x14ac:dyDescent="0.25">
      <c r="A14694" s="1">
        <v>45017</v>
      </c>
      <c r="B14694" t="s">
        <v>129</v>
      </c>
      <c r="C14694">
        <v>1728.52</v>
      </c>
      <c r="D14694">
        <v>1066.76</v>
      </c>
      <c r="E14694">
        <v>661.76</v>
      </c>
      <c r="F14694">
        <v>882.36</v>
      </c>
      <c r="G14694">
        <v>812.84</v>
      </c>
      <c r="H14694">
        <v>1092.71</v>
      </c>
      <c r="I14694">
        <v>0.03</v>
      </c>
      <c r="J14694">
        <v>0.33</v>
      </c>
      <c r="K14694">
        <v>9.94</v>
      </c>
    </row>
    <row r="14695" spans="1:11" x14ac:dyDescent="0.25">
      <c r="A14695" s="1">
        <v>45017</v>
      </c>
      <c r="B14695" t="s">
        <v>130</v>
      </c>
      <c r="C14695">
        <v>1770.63</v>
      </c>
      <c r="D14695">
        <v>1108.3</v>
      </c>
      <c r="E14695">
        <v>662.33</v>
      </c>
      <c r="F14695">
        <v>987.4</v>
      </c>
      <c r="G14695">
        <v>843.85</v>
      </c>
      <c r="H14695">
        <v>1513.37</v>
      </c>
      <c r="I14695">
        <v>-0.08</v>
      </c>
      <c r="J14695">
        <v>1.05</v>
      </c>
      <c r="K14695">
        <v>13.51</v>
      </c>
    </row>
    <row r="14696" spans="1:11" x14ac:dyDescent="0.25">
      <c r="A14696" s="1">
        <v>45017</v>
      </c>
      <c r="B14696" t="s">
        <v>131</v>
      </c>
      <c r="C14696">
        <v>1817.24</v>
      </c>
      <c r="D14696">
        <v>1187.9100000000001</v>
      </c>
      <c r="E14696">
        <v>629.33000000000004</v>
      </c>
      <c r="F14696">
        <v>964.32</v>
      </c>
      <c r="G14696">
        <v>863.29</v>
      </c>
      <c r="H14696">
        <v>1296.03</v>
      </c>
      <c r="I14696">
        <v>0.14000000000000001</v>
      </c>
      <c r="J14696">
        <v>0.95</v>
      </c>
      <c r="K14696">
        <v>8.57</v>
      </c>
    </row>
    <row r="14697" spans="1:11" x14ac:dyDescent="0.25">
      <c r="A14697" s="1">
        <v>45017</v>
      </c>
      <c r="B14697" t="s">
        <v>132</v>
      </c>
      <c r="C14697">
        <v>1728.42</v>
      </c>
      <c r="D14697">
        <v>1105.05</v>
      </c>
      <c r="E14697">
        <v>623.37</v>
      </c>
      <c r="F14697">
        <v>846.14</v>
      </c>
      <c r="G14697">
        <v>815.96</v>
      </c>
      <c r="H14697">
        <v>940.09</v>
      </c>
      <c r="I14697">
        <v>0.13</v>
      </c>
      <c r="J14697">
        <v>2.96</v>
      </c>
      <c r="K14697">
        <v>13.1</v>
      </c>
    </row>
    <row r="14698" spans="1:11" x14ac:dyDescent="0.25">
      <c r="A14698" s="1">
        <v>45017</v>
      </c>
      <c r="B14698" t="s">
        <v>133</v>
      </c>
      <c r="C14698">
        <v>1789.77</v>
      </c>
      <c r="D14698">
        <v>1077.05</v>
      </c>
      <c r="E14698">
        <v>712.72</v>
      </c>
      <c r="F14698">
        <v>743.45</v>
      </c>
      <c r="G14698">
        <v>708.9</v>
      </c>
      <c r="H14698">
        <v>870.75</v>
      </c>
      <c r="I14698">
        <v>0.74</v>
      </c>
      <c r="J14698">
        <v>0.59</v>
      </c>
      <c r="K14698">
        <v>11.82</v>
      </c>
    </row>
    <row r="14699" spans="1:11" x14ac:dyDescent="0.25">
      <c r="A14699" s="1">
        <v>45017</v>
      </c>
      <c r="B14699" t="s">
        <v>134</v>
      </c>
      <c r="C14699">
        <v>1704.59</v>
      </c>
      <c r="D14699">
        <v>1075.8599999999999</v>
      </c>
      <c r="E14699">
        <v>628.73</v>
      </c>
      <c r="F14699">
        <v>817.4</v>
      </c>
      <c r="G14699">
        <v>800.74</v>
      </c>
      <c r="H14699">
        <v>874.74</v>
      </c>
      <c r="I14699">
        <v>-0.11</v>
      </c>
      <c r="J14699">
        <v>1.38</v>
      </c>
      <c r="K14699">
        <v>8.35</v>
      </c>
    </row>
    <row r="14700" spans="1:11" x14ac:dyDescent="0.25">
      <c r="A14700" s="1">
        <v>45017</v>
      </c>
      <c r="B14700" t="s">
        <v>135</v>
      </c>
      <c r="C14700">
        <v>1649.04</v>
      </c>
      <c r="D14700">
        <v>1007.63</v>
      </c>
      <c r="E14700">
        <v>641.41</v>
      </c>
      <c r="F14700">
        <v>800.96</v>
      </c>
      <c r="G14700">
        <v>693.67</v>
      </c>
      <c r="H14700">
        <v>1110.97</v>
      </c>
      <c r="I14700">
        <v>0.13</v>
      </c>
      <c r="J14700">
        <v>2.13</v>
      </c>
      <c r="K14700">
        <v>7.36</v>
      </c>
    </row>
    <row r="14701" spans="1:11" x14ac:dyDescent="0.25">
      <c r="A14701" s="1">
        <v>45017</v>
      </c>
      <c r="B14701" t="s">
        <v>136</v>
      </c>
      <c r="C14701">
        <v>1773.84</v>
      </c>
      <c r="D14701">
        <v>1122.8900000000001</v>
      </c>
      <c r="E14701">
        <v>650.95000000000005</v>
      </c>
      <c r="F14701">
        <v>932.68</v>
      </c>
      <c r="G14701">
        <v>878.65</v>
      </c>
      <c r="H14701">
        <v>1169.51</v>
      </c>
      <c r="I14701">
        <v>0.57999999999999996</v>
      </c>
      <c r="J14701">
        <v>2.06</v>
      </c>
      <c r="K14701">
        <v>9.2100000000000009</v>
      </c>
    </row>
    <row r="14702" spans="1:11" x14ac:dyDescent="0.25">
      <c r="A14702" s="1">
        <v>45017</v>
      </c>
      <c r="B14702" t="s">
        <v>137</v>
      </c>
      <c r="C14702">
        <v>1592.6</v>
      </c>
      <c r="D14702">
        <v>974.23</v>
      </c>
      <c r="E14702">
        <v>618.37</v>
      </c>
      <c r="F14702">
        <v>839.23</v>
      </c>
      <c r="G14702">
        <v>670.4</v>
      </c>
      <c r="H14702">
        <v>1530.93</v>
      </c>
      <c r="I14702">
        <v>-0.08</v>
      </c>
      <c r="J14702">
        <v>1.1499999999999999</v>
      </c>
      <c r="K14702">
        <v>8.0399999999999991</v>
      </c>
    </row>
    <row r="14703" spans="1:11" x14ac:dyDescent="0.25">
      <c r="A14703" s="1">
        <v>45017</v>
      </c>
      <c r="B14703" t="s">
        <v>138</v>
      </c>
      <c r="C14703">
        <v>1555.31</v>
      </c>
      <c r="D14703">
        <v>966.21</v>
      </c>
      <c r="E14703">
        <v>589.1</v>
      </c>
      <c r="F14703">
        <v>1033.67</v>
      </c>
      <c r="G14703">
        <v>875.15</v>
      </c>
      <c r="H14703">
        <v>1551.88</v>
      </c>
      <c r="I14703">
        <v>0.24</v>
      </c>
      <c r="J14703">
        <v>0.48</v>
      </c>
      <c r="K14703">
        <v>6.87</v>
      </c>
    </row>
    <row r="14704" spans="1:11" x14ac:dyDescent="0.25">
      <c r="A14704" s="1">
        <v>45017</v>
      </c>
      <c r="B14704" t="s">
        <v>139</v>
      </c>
      <c r="C14704">
        <v>1551.96</v>
      </c>
      <c r="D14704">
        <v>976.2</v>
      </c>
      <c r="E14704">
        <v>575.76</v>
      </c>
      <c r="F14704">
        <v>896.55</v>
      </c>
      <c r="G14704">
        <v>785.99</v>
      </c>
      <c r="H14704">
        <v>1303.8699999999999</v>
      </c>
      <c r="I14704">
        <v>0.31</v>
      </c>
      <c r="J14704">
        <v>0.55000000000000004</v>
      </c>
      <c r="K14704">
        <v>8.75</v>
      </c>
    </row>
    <row r="14705" spans="1:11" x14ac:dyDescent="0.25">
      <c r="A14705" s="1">
        <v>45017</v>
      </c>
      <c r="B14705" t="s">
        <v>140</v>
      </c>
      <c r="C14705">
        <v>1559.21</v>
      </c>
      <c r="D14705">
        <v>973.24</v>
      </c>
      <c r="E14705">
        <v>585.97</v>
      </c>
      <c r="F14705">
        <v>785.91</v>
      </c>
      <c r="G14705">
        <v>687.3</v>
      </c>
      <c r="H14705">
        <v>1090.24</v>
      </c>
      <c r="I14705">
        <v>0.36</v>
      </c>
      <c r="J14705">
        <v>1.08</v>
      </c>
      <c r="K14705">
        <v>9.36</v>
      </c>
    </row>
    <row r="14706" spans="1:11" x14ac:dyDescent="0.25">
      <c r="A14706" s="1">
        <v>45017</v>
      </c>
      <c r="B14706" t="s">
        <v>141</v>
      </c>
      <c r="C14706">
        <v>1603.79</v>
      </c>
      <c r="D14706">
        <v>1003.13</v>
      </c>
      <c r="E14706">
        <v>600.66</v>
      </c>
      <c r="F14706">
        <v>886.77</v>
      </c>
      <c r="G14706">
        <v>797.63</v>
      </c>
      <c r="H14706">
        <v>1172.8</v>
      </c>
      <c r="I14706">
        <v>0.14000000000000001</v>
      </c>
      <c r="J14706">
        <v>0.77</v>
      </c>
      <c r="K14706">
        <v>4.87</v>
      </c>
    </row>
    <row r="14707" spans="1:11" x14ac:dyDescent="0.25">
      <c r="A14707" s="1">
        <v>45017</v>
      </c>
      <c r="B14707" t="s">
        <v>142</v>
      </c>
      <c r="C14707">
        <v>1550.21</v>
      </c>
      <c r="D14707">
        <v>962.19</v>
      </c>
      <c r="E14707">
        <v>588.02</v>
      </c>
      <c r="F14707">
        <v>828.8</v>
      </c>
      <c r="G14707">
        <v>717.28</v>
      </c>
      <c r="H14707">
        <v>1174.45</v>
      </c>
      <c r="I14707">
        <v>0.94</v>
      </c>
      <c r="J14707">
        <v>-0.05</v>
      </c>
      <c r="K14707">
        <v>9.06</v>
      </c>
    </row>
    <row r="14708" spans="1:11" x14ac:dyDescent="0.25">
      <c r="A14708" s="1">
        <v>45017</v>
      </c>
      <c r="B14708" t="s">
        <v>143</v>
      </c>
      <c r="C14708">
        <v>1528.62</v>
      </c>
      <c r="D14708">
        <v>937.99</v>
      </c>
      <c r="E14708">
        <v>590.63</v>
      </c>
      <c r="F14708">
        <v>763.59</v>
      </c>
      <c r="G14708">
        <v>694.43</v>
      </c>
      <c r="H14708">
        <v>942.88</v>
      </c>
      <c r="I14708">
        <v>0.66</v>
      </c>
      <c r="J14708">
        <v>1.51</v>
      </c>
      <c r="K14708">
        <v>6.56</v>
      </c>
    </row>
    <row r="14709" spans="1:11" x14ac:dyDescent="0.25">
      <c r="A14709" s="1">
        <v>45017</v>
      </c>
      <c r="B14709" t="s">
        <v>144</v>
      </c>
      <c r="C14709">
        <v>1522.93</v>
      </c>
      <c r="D14709">
        <v>927.43</v>
      </c>
      <c r="E14709">
        <v>595.5</v>
      </c>
      <c r="F14709">
        <v>809.15</v>
      </c>
      <c r="G14709">
        <v>692.63</v>
      </c>
      <c r="H14709">
        <v>1198.18</v>
      </c>
      <c r="I14709">
        <v>2.33</v>
      </c>
      <c r="J14709">
        <v>3.19</v>
      </c>
      <c r="K14709">
        <v>10.39</v>
      </c>
    </row>
    <row r="14710" spans="1:11" x14ac:dyDescent="0.25">
      <c r="A14710" s="1">
        <v>45017</v>
      </c>
      <c r="B14710" t="s">
        <v>145</v>
      </c>
      <c r="C14710">
        <v>1619.16</v>
      </c>
      <c r="D14710">
        <v>966.95</v>
      </c>
      <c r="E14710">
        <v>652.21</v>
      </c>
      <c r="F14710">
        <v>857.11</v>
      </c>
      <c r="G14710">
        <v>781.23</v>
      </c>
      <c r="H14710">
        <v>1066.0999999999999</v>
      </c>
      <c r="I14710">
        <v>0.66</v>
      </c>
      <c r="J14710">
        <v>2.08</v>
      </c>
      <c r="K14710">
        <v>5.75</v>
      </c>
    </row>
    <row r="14711" spans="1:11" x14ac:dyDescent="0.25">
      <c r="A14711" s="1">
        <v>45017</v>
      </c>
      <c r="B14711" t="s">
        <v>146</v>
      </c>
      <c r="C14711">
        <v>1636.29</v>
      </c>
      <c r="D14711">
        <v>989.99</v>
      </c>
      <c r="E14711">
        <v>646.29999999999995</v>
      </c>
      <c r="F14711">
        <v>900.4</v>
      </c>
      <c r="G14711">
        <v>831.31</v>
      </c>
      <c r="H14711">
        <v>1112.21</v>
      </c>
      <c r="I14711">
        <v>-0.09</v>
      </c>
      <c r="J14711">
        <v>1.67</v>
      </c>
      <c r="K14711">
        <v>4.3600000000000003</v>
      </c>
    </row>
    <row r="14712" spans="1:11" x14ac:dyDescent="0.25">
      <c r="A14712" s="1">
        <v>45017</v>
      </c>
      <c r="B14712" t="s">
        <v>2</v>
      </c>
      <c r="C14712">
        <v>1545.09</v>
      </c>
      <c r="D14712">
        <v>942.68</v>
      </c>
      <c r="E14712">
        <v>602.41</v>
      </c>
      <c r="F14712">
        <v>857.13</v>
      </c>
      <c r="G14712">
        <v>750.43</v>
      </c>
      <c r="H14712">
        <v>1161.6199999999999</v>
      </c>
      <c r="I14712">
        <v>0.24</v>
      </c>
      <c r="J14712">
        <v>0.06</v>
      </c>
      <c r="K14712">
        <v>6.19</v>
      </c>
    </row>
    <row r="14713" spans="1:11" x14ac:dyDescent="0.25">
      <c r="A14713" s="1">
        <v>45017</v>
      </c>
      <c r="B14713" t="s">
        <v>147</v>
      </c>
      <c r="C14713">
        <v>1841.4</v>
      </c>
      <c r="D14713">
        <v>1035.4000000000001</v>
      </c>
      <c r="E14713">
        <v>806</v>
      </c>
      <c r="F14713">
        <v>839.14</v>
      </c>
      <c r="G14713">
        <v>729.86</v>
      </c>
      <c r="H14713">
        <v>1102.04</v>
      </c>
      <c r="I14713">
        <v>0.26</v>
      </c>
      <c r="J14713">
        <v>0.18</v>
      </c>
      <c r="K14713">
        <v>8.26</v>
      </c>
    </row>
    <row r="14714" spans="1:11" x14ac:dyDescent="0.25">
      <c r="A14714" s="1">
        <v>45017</v>
      </c>
      <c r="B14714" t="s">
        <v>148</v>
      </c>
      <c r="C14714">
        <v>1785.8</v>
      </c>
      <c r="D14714">
        <v>997.9</v>
      </c>
      <c r="E14714">
        <v>787.9</v>
      </c>
      <c r="F14714">
        <v>806.44</v>
      </c>
      <c r="G14714">
        <v>734.25</v>
      </c>
      <c r="H14714">
        <v>997.2</v>
      </c>
      <c r="I14714">
        <v>0.16</v>
      </c>
      <c r="J14714">
        <v>0.05</v>
      </c>
      <c r="K14714">
        <v>8.76</v>
      </c>
    </row>
    <row r="14715" spans="1:11" x14ac:dyDescent="0.25">
      <c r="A14715" s="1">
        <v>45017</v>
      </c>
      <c r="B14715" t="s">
        <v>149</v>
      </c>
      <c r="C14715">
        <v>1763.41</v>
      </c>
      <c r="D14715">
        <v>995.71</v>
      </c>
      <c r="E14715">
        <v>767.7</v>
      </c>
      <c r="F14715">
        <v>843.27</v>
      </c>
      <c r="G14715">
        <v>778.85</v>
      </c>
      <c r="H14715">
        <v>1023.01</v>
      </c>
      <c r="I14715">
        <v>0.5</v>
      </c>
      <c r="J14715">
        <v>1.65</v>
      </c>
      <c r="K14715">
        <v>8.7899999999999991</v>
      </c>
    </row>
    <row r="14716" spans="1:11" x14ac:dyDescent="0.25">
      <c r="A14716" s="1">
        <v>45017</v>
      </c>
      <c r="B14716" t="s">
        <v>150</v>
      </c>
      <c r="C14716">
        <v>1916.43</v>
      </c>
      <c r="D14716">
        <v>1052.95</v>
      </c>
      <c r="E14716">
        <v>863.48</v>
      </c>
      <c r="F14716">
        <v>1037.67</v>
      </c>
      <c r="G14716">
        <v>874.13</v>
      </c>
      <c r="H14716">
        <v>1436.68</v>
      </c>
      <c r="I14716">
        <v>0.53</v>
      </c>
      <c r="J14716">
        <v>0.5</v>
      </c>
      <c r="K14716">
        <v>9.5399999999999991</v>
      </c>
    </row>
    <row r="14717" spans="1:11" x14ac:dyDescent="0.25">
      <c r="A14717" s="1">
        <v>45017</v>
      </c>
      <c r="B14717" t="s">
        <v>151</v>
      </c>
      <c r="C14717">
        <v>1678.7</v>
      </c>
      <c r="D14717">
        <v>1012.14</v>
      </c>
      <c r="E14717">
        <v>666.56</v>
      </c>
      <c r="F14717">
        <v>761.88</v>
      </c>
      <c r="G14717">
        <v>653.59</v>
      </c>
      <c r="H14717">
        <v>1079.28</v>
      </c>
      <c r="I14717">
        <v>0.37</v>
      </c>
      <c r="J14717">
        <v>0.66</v>
      </c>
      <c r="K14717">
        <v>7.66</v>
      </c>
    </row>
    <row r="14718" spans="1:11" x14ac:dyDescent="0.25">
      <c r="A14718" s="1">
        <v>45017</v>
      </c>
      <c r="B14718" t="s">
        <v>152</v>
      </c>
      <c r="C14718">
        <v>1669.84</v>
      </c>
      <c r="D14718">
        <v>1034.1400000000001</v>
      </c>
      <c r="E14718">
        <v>635.70000000000005</v>
      </c>
      <c r="F14718">
        <v>785.44</v>
      </c>
      <c r="G14718">
        <v>715.76</v>
      </c>
      <c r="H14718">
        <v>978.16</v>
      </c>
      <c r="I14718">
        <v>-7.0000000000000007E-2</v>
      </c>
      <c r="J14718">
        <v>-0.23</v>
      </c>
      <c r="K14718">
        <v>8.27</v>
      </c>
    </row>
    <row r="14719" spans="1:11" x14ac:dyDescent="0.25">
      <c r="A14719" s="1">
        <v>45017</v>
      </c>
      <c r="B14719" t="s">
        <v>153</v>
      </c>
      <c r="C14719">
        <v>1775.16</v>
      </c>
      <c r="D14719">
        <v>1106.17</v>
      </c>
      <c r="E14719">
        <v>668.99</v>
      </c>
      <c r="F14719">
        <v>1012.61</v>
      </c>
      <c r="G14719">
        <v>967.35</v>
      </c>
      <c r="H14719">
        <v>1146.8499999999999</v>
      </c>
      <c r="I14719">
        <v>0.17</v>
      </c>
      <c r="J14719">
        <v>0.26</v>
      </c>
      <c r="K14719">
        <v>12.63</v>
      </c>
    </row>
    <row r="14720" spans="1:11" x14ac:dyDescent="0.25">
      <c r="A14720" s="1">
        <v>45017</v>
      </c>
      <c r="B14720" t="s">
        <v>154</v>
      </c>
      <c r="C14720">
        <v>1686.9</v>
      </c>
      <c r="D14720">
        <v>1028.4100000000001</v>
      </c>
      <c r="E14720">
        <v>658.49</v>
      </c>
      <c r="F14720">
        <v>890.99</v>
      </c>
      <c r="G14720">
        <v>795.62</v>
      </c>
      <c r="H14720">
        <v>1196.26</v>
      </c>
      <c r="I14720">
        <v>-0.05</v>
      </c>
      <c r="J14720">
        <v>0.8</v>
      </c>
      <c r="K14720">
        <v>9.18</v>
      </c>
    </row>
    <row r="14721" spans="1:11" x14ac:dyDescent="0.25">
      <c r="A14721" s="1">
        <v>45017</v>
      </c>
      <c r="B14721" t="s">
        <v>155</v>
      </c>
      <c r="C14721">
        <v>1764.5</v>
      </c>
      <c r="D14721">
        <v>1089.96</v>
      </c>
      <c r="E14721">
        <v>674.54</v>
      </c>
      <c r="F14721">
        <v>779.16</v>
      </c>
      <c r="G14721">
        <v>722.79</v>
      </c>
      <c r="H14721">
        <v>947.4</v>
      </c>
      <c r="I14721">
        <v>0.02</v>
      </c>
      <c r="J14721">
        <v>0.21</v>
      </c>
      <c r="K14721">
        <v>8.5</v>
      </c>
    </row>
    <row r="14722" spans="1:11" x14ac:dyDescent="0.25">
      <c r="A14722" s="1">
        <v>45047</v>
      </c>
      <c r="B14722" t="s">
        <v>1</v>
      </c>
      <c r="C14722">
        <v>1699.79</v>
      </c>
      <c r="D14722">
        <v>1004.4</v>
      </c>
      <c r="E14722">
        <v>695.39</v>
      </c>
      <c r="F14722">
        <v>850.9</v>
      </c>
      <c r="G14722">
        <v>760.86</v>
      </c>
      <c r="H14722">
        <v>1097.3699999999999</v>
      </c>
      <c r="I14722">
        <v>0.36</v>
      </c>
      <c r="J14722">
        <v>1.23</v>
      </c>
      <c r="K14722">
        <v>6.13</v>
      </c>
    </row>
    <row r="14723" spans="1:11" x14ac:dyDescent="0.25">
      <c r="A14723" s="1">
        <v>45047</v>
      </c>
      <c r="B14723" t="s">
        <v>126</v>
      </c>
      <c r="C14723">
        <v>1731.85</v>
      </c>
      <c r="D14723">
        <v>1091.26</v>
      </c>
      <c r="E14723">
        <v>640.59</v>
      </c>
      <c r="F14723">
        <v>862.91</v>
      </c>
      <c r="G14723">
        <v>806.34</v>
      </c>
      <c r="H14723">
        <v>1032.47</v>
      </c>
      <c r="I14723">
        <v>0.25</v>
      </c>
      <c r="J14723">
        <v>2.0099999999999998</v>
      </c>
      <c r="K14723">
        <v>8.91</v>
      </c>
    </row>
    <row r="14724" spans="1:11" x14ac:dyDescent="0.25">
      <c r="A14724" s="1">
        <v>45047</v>
      </c>
      <c r="B14724" t="s">
        <v>127</v>
      </c>
      <c r="C14724">
        <v>1581.22</v>
      </c>
      <c r="D14724">
        <v>967.7</v>
      </c>
      <c r="E14724">
        <v>613.52</v>
      </c>
      <c r="F14724">
        <v>854.06</v>
      </c>
      <c r="G14724">
        <v>746.66</v>
      </c>
      <c r="H14724">
        <v>1186.55</v>
      </c>
      <c r="I14724">
        <v>0.21</v>
      </c>
      <c r="J14724">
        <v>1.34</v>
      </c>
      <c r="K14724">
        <v>6.16</v>
      </c>
    </row>
    <row r="14725" spans="1:11" x14ac:dyDescent="0.25">
      <c r="A14725" s="1">
        <v>45047</v>
      </c>
      <c r="B14725" t="s">
        <v>113</v>
      </c>
      <c r="C14725">
        <v>1754.28</v>
      </c>
      <c r="D14725">
        <v>995.17</v>
      </c>
      <c r="E14725">
        <v>759.11</v>
      </c>
      <c r="F14725">
        <v>839.81</v>
      </c>
      <c r="G14725">
        <v>755.16</v>
      </c>
      <c r="H14725">
        <v>1059.67</v>
      </c>
      <c r="I14725">
        <v>0.59</v>
      </c>
      <c r="J14725">
        <v>1.1100000000000001</v>
      </c>
      <c r="K14725">
        <v>4.6399999999999997</v>
      </c>
    </row>
    <row r="14726" spans="1:11" x14ac:dyDescent="0.25">
      <c r="A14726" s="1">
        <v>45047</v>
      </c>
      <c r="B14726" t="s">
        <v>128</v>
      </c>
      <c r="C14726">
        <v>1785.67</v>
      </c>
      <c r="D14726">
        <v>1019.99</v>
      </c>
      <c r="E14726">
        <v>765.68</v>
      </c>
      <c r="F14726">
        <v>853.97</v>
      </c>
      <c r="G14726">
        <v>757.05</v>
      </c>
      <c r="H14726">
        <v>1119.9100000000001</v>
      </c>
      <c r="I14726">
        <v>0.28000000000000003</v>
      </c>
      <c r="J14726">
        <v>1.35</v>
      </c>
      <c r="K14726">
        <v>8.27</v>
      </c>
    </row>
    <row r="14727" spans="1:11" x14ac:dyDescent="0.25">
      <c r="A14727" s="1">
        <v>45047</v>
      </c>
      <c r="B14727" t="s">
        <v>129</v>
      </c>
      <c r="C14727">
        <v>1730.74</v>
      </c>
      <c r="D14727">
        <v>1061.22</v>
      </c>
      <c r="E14727">
        <v>669.52</v>
      </c>
      <c r="F14727">
        <v>883.51</v>
      </c>
      <c r="G14727">
        <v>808.61</v>
      </c>
      <c r="H14727">
        <v>1105.49</v>
      </c>
      <c r="I14727">
        <v>0.13</v>
      </c>
      <c r="J14727">
        <v>0.46</v>
      </c>
      <c r="K14727">
        <v>6.63</v>
      </c>
    </row>
    <row r="14728" spans="1:11" x14ac:dyDescent="0.25">
      <c r="A14728" s="1">
        <v>45047</v>
      </c>
      <c r="B14728" t="s">
        <v>130</v>
      </c>
      <c r="C14728">
        <v>1783.76</v>
      </c>
      <c r="D14728">
        <v>1121.43</v>
      </c>
      <c r="E14728">
        <v>662.33</v>
      </c>
      <c r="F14728">
        <v>994.71</v>
      </c>
      <c r="G14728">
        <v>853.81</v>
      </c>
      <c r="H14728">
        <v>1513.37</v>
      </c>
      <c r="I14728">
        <v>0.74</v>
      </c>
      <c r="J14728">
        <v>1.8</v>
      </c>
      <c r="K14728">
        <v>12.21</v>
      </c>
    </row>
    <row r="14729" spans="1:11" x14ac:dyDescent="0.25">
      <c r="A14729" s="1">
        <v>45047</v>
      </c>
      <c r="B14729" t="s">
        <v>131</v>
      </c>
      <c r="C14729">
        <v>1829.92</v>
      </c>
      <c r="D14729">
        <v>1182.18</v>
      </c>
      <c r="E14729">
        <v>647.74</v>
      </c>
      <c r="F14729">
        <v>971.07</v>
      </c>
      <c r="G14729">
        <v>859.15</v>
      </c>
      <c r="H14729">
        <v>1334.01</v>
      </c>
      <c r="I14729">
        <v>0.7</v>
      </c>
      <c r="J14729">
        <v>1.66</v>
      </c>
      <c r="K14729">
        <v>5.35</v>
      </c>
    </row>
    <row r="14730" spans="1:11" x14ac:dyDescent="0.25">
      <c r="A14730" s="1">
        <v>45047</v>
      </c>
      <c r="B14730" t="s">
        <v>132</v>
      </c>
      <c r="C14730">
        <v>1739.91</v>
      </c>
      <c r="D14730">
        <v>1105.8800000000001</v>
      </c>
      <c r="E14730">
        <v>634.03</v>
      </c>
      <c r="F14730">
        <v>851.72</v>
      </c>
      <c r="G14730">
        <v>816.53</v>
      </c>
      <c r="H14730">
        <v>956.17</v>
      </c>
      <c r="I14730">
        <v>0.66</v>
      </c>
      <c r="J14730">
        <v>3.64</v>
      </c>
      <c r="K14730">
        <v>12.57</v>
      </c>
    </row>
    <row r="14731" spans="1:11" x14ac:dyDescent="0.25">
      <c r="A14731" s="1">
        <v>45047</v>
      </c>
      <c r="B14731" t="s">
        <v>133</v>
      </c>
      <c r="C14731">
        <v>1791.07</v>
      </c>
      <c r="D14731">
        <v>1066.8900000000001</v>
      </c>
      <c r="E14731">
        <v>724.18</v>
      </c>
      <c r="F14731">
        <v>743.97</v>
      </c>
      <c r="G14731">
        <v>702.23</v>
      </c>
      <c r="H14731">
        <v>884.77</v>
      </c>
      <c r="I14731">
        <v>7.0000000000000007E-2</v>
      </c>
      <c r="J14731">
        <v>0.66</v>
      </c>
      <c r="K14731">
        <v>10.87</v>
      </c>
    </row>
    <row r="14732" spans="1:11" x14ac:dyDescent="0.25">
      <c r="A14732" s="1">
        <v>45047</v>
      </c>
      <c r="B14732" t="s">
        <v>134</v>
      </c>
      <c r="C14732">
        <v>1703.75</v>
      </c>
      <c r="D14732">
        <v>1075.02</v>
      </c>
      <c r="E14732">
        <v>628.73</v>
      </c>
      <c r="F14732">
        <v>816.99</v>
      </c>
      <c r="G14732">
        <v>800.1</v>
      </c>
      <c r="H14732">
        <v>874.74</v>
      </c>
      <c r="I14732">
        <v>-0.05</v>
      </c>
      <c r="J14732">
        <v>1.33</v>
      </c>
      <c r="K14732">
        <v>7.3</v>
      </c>
    </row>
    <row r="14733" spans="1:11" x14ac:dyDescent="0.25">
      <c r="A14733" s="1">
        <v>45047</v>
      </c>
      <c r="B14733" t="s">
        <v>135</v>
      </c>
      <c r="C14733">
        <v>1650.77</v>
      </c>
      <c r="D14733">
        <v>1009.38</v>
      </c>
      <c r="E14733">
        <v>641.39</v>
      </c>
      <c r="F14733">
        <v>801.76</v>
      </c>
      <c r="G14733">
        <v>694.85</v>
      </c>
      <c r="H14733">
        <v>1110.97</v>
      </c>
      <c r="I14733">
        <v>0.1</v>
      </c>
      <c r="J14733">
        <v>2.23</v>
      </c>
      <c r="K14733">
        <v>6.92</v>
      </c>
    </row>
    <row r="14734" spans="1:11" x14ac:dyDescent="0.25">
      <c r="A14734" s="1">
        <v>45047</v>
      </c>
      <c r="B14734" t="s">
        <v>136</v>
      </c>
      <c r="C14734">
        <v>1772.56</v>
      </c>
      <c r="D14734">
        <v>1118.9100000000001</v>
      </c>
      <c r="E14734">
        <v>653.65</v>
      </c>
      <c r="F14734">
        <v>932.02</v>
      </c>
      <c r="G14734">
        <v>875.57</v>
      </c>
      <c r="H14734">
        <v>1174.43</v>
      </c>
      <c r="I14734">
        <v>-7.0000000000000007E-2</v>
      </c>
      <c r="J14734">
        <v>1.99</v>
      </c>
      <c r="K14734">
        <v>8.14</v>
      </c>
    </row>
    <row r="14735" spans="1:11" x14ac:dyDescent="0.25">
      <c r="A14735" s="1">
        <v>45047</v>
      </c>
      <c r="B14735" t="s">
        <v>137</v>
      </c>
      <c r="C14735">
        <v>1623.22</v>
      </c>
      <c r="D14735">
        <v>979.3</v>
      </c>
      <c r="E14735">
        <v>643.91999999999996</v>
      </c>
      <c r="F14735">
        <v>855.34</v>
      </c>
      <c r="G14735">
        <v>673.89</v>
      </c>
      <c r="H14735">
        <v>1594.16</v>
      </c>
      <c r="I14735">
        <v>1.92</v>
      </c>
      <c r="J14735">
        <v>3.1</v>
      </c>
      <c r="K14735">
        <v>6.68</v>
      </c>
    </row>
    <row r="14736" spans="1:11" x14ac:dyDescent="0.25">
      <c r="A14736" s="1">
        <v>45047</v>
      </c>
      <c r="B14736" t="s">
        <v>138</v>
      </c>
      <c r="C14736">
        <v>1557.8</v>
      </c>
      <c r="D14736">
        <v>966.93</v>
      </c>
      <c r="E14736">
        <v>590.87</v>
      </c>
      <c r="F14736">
        <v>1035.32</v>
      </c>
      <c r="G14736">
        <v>875.76</v>
      </c>
      <c r="H14736">
        <v>1556.54</v>
      </c>
      <c r="I14736">
        <v>0.16</v>
      </c>
      <c r="J14736">
        <v>0.64</v>
      </c>
      <c r="K14736">
        <v>5.76</v>
      </c>
    </row>
    <row r="14737" spans="1:11" x14ac:dyDescent="0.25">
      <c r="A14737" s="1">
        <v>45047</v>
      </c>
      <c r="B14737" t="s">
        <v>139</v>
      </c>
      <c r="C14737">
        <v>1560.61</v>
      </c>
      <c r="D14737">
        <v>981.44</v>
      </c>
      <c r="E14737">
        <v>579.16999999999996</v>
      </c>
      <c r="F14737">
        <v>901.57</v>
      </c>
      <c r="G14737">
        <v>790.23</v>
      </c>
      <c r="H14737">
        <v>1311.57</v>
      </c>
      <c r="I14737">
        <v>0.56000000000000005</v>
      </c>
      <c r="J14737">
        <v>1.1100000000000001</v>
      </c>
      <c r="K14737">
        <v>8.35</v>
      </c>
    </row>
    <row r="14738" spans="1:11" x14ac:dyDescent="0.25">
      <c r="A14738" s="1">
        <v>45047</v>
      </c>
      <c r="B14738" t="s">
        <v>140</v>
      </c>
      <c r="C14738">
        <v>1557.37</v>
      </c>
      <c r="D14738">
        <v>969.7</v>
      </c>
      <c r="E14738">
        <v>587.66999999999996</v>
      </c>
      <c r="F14738">
        <v>784.97</v>
      </c>
      <c r="G14738">
        <v>684.83</v>
      </c>
      <c r="H14738">
        <v>1093.4000000000001</v>
      </c>
      <c r="I14738">
        <v>-0.12</v>
      </c>
      <c r="J14738">
        <v>0.96</v>
      </c>
      <c r="K14738">
        <v>7.75</v>
      </c>
    </row>
    <row r="14739" spans="1:11" x14ac:dyDescent="0.25">
      <c r="A14739" s="1">
        <v>45047</v>
      </c>
      <c r="B14739" t="s">
        <v>141</v>
      </c>
      <c r="C14739">
        <v>1612.62</v>
      </c>
      <c r="D14739">
        <v>1011.96</v>
      </c>
      <c r="E14739">
        <v>600.66</v>
      </c>
      <c r="F14739">
        <v>891.65</v>
      </c>
      <c r="G14739">
        <v>804.65</v>
      </c>
      <c r="H14739">
        <v>1172.8</v>
      </c>
      <c r="I14739">
        <v>0.55000000000000004</v>
      </c>
      <c r="J14739">
        <v>1.32</v>
      </c>
      <c r="K14739">
        <v>4.53</v>
      </c>
    </row>
    <row r="14740" spans="1:11" x14ac:dyDescent="0.25">
      <c r="A14740" s="1">
        <v>45047</v>
      </c>
      <c r="B14740" t="s">
        <v>142</v>
      </c>
      <c r="C14740">
        <v>1544.13</v>
      </c>
      <c r="D14740">
        <v>956.11</v>
      </c>
      <c r="E14740">
        <v>588.02</v>
      </c>
      <c r="F14740">
        <v>825.56</v>
      </c>
      <c r="G14740">
        <v>712.76</v>
      </c>
      <c r="H14740">
        <v>1174.45</v>
      </c>
      <c r="I14740">
        <v>-0.39</v>
      </c>
      <c r="J14740">
        <v>-0.44</v>
      </c>
      <c r="K14740">
        <v>7.89</v>
      </c>
    </row>
    <row r="14741" spans="1:11" x14ac:dyDescent="0.25">
      <c r="A14741" s="1">
        <v>45047</v>
      </c>
      <c r="B14741" t="s">
        <v>143</v>
      </c>
      <c r="C14741">
        <v>1529.66</v>
      </c>
      <c r="D14741">
        <v>936.73</v>
      </c>
      <c r="E14741">
        <v>592.92999999999995</v>
      </c>
      <c r="F14741">
        <v>764.13</v>
      </c>
      <c r="G14741">
        <v>693.52</v>
      </c>
      <c r="H14741">
        <v>946.55</v>
      </c>
      <c r="I14741">
        <v>7.0000000000000007E-2</v>
      </c>
      <c r="J14741">
        <v>1.58</v>
      </c>
      <c r="K14741">
        <v>5.94</v>
      </c>
    </row>
    <row r="14742" spans="1:11" x14ac:dyDescent="0.25">
      <c r="A14742" s="1">
        <v>45047</v>
      </c>
      <c r="B14742" t="s">
        <v>144</v>
      </c>
      <c r="C14742">
        <v>1530.73</v>
      </c>
      <c r="D14742">
        <v>931.5</v>
      </c>
      <c r="E14742">
        <v>599.23</v>
      </c>
      <c r="F14742">
        <v>813.28</v>
      </c>
      <c r="G14742">
        <v>695.67</v>
      </c>
      <c r="H14742">
        <v>1205.73</v>
      </c>
      <c r="I14742">
        <v>0.51</v>
      </c>
      <c r="J14742">
        <v>3.72</v>
      </c>
      <c r="K14742">
        <v>9.5</v>
      </c>
    </row>
    <row r="14743" spans="1:11" x14ac:dyDescent="0.25">
      <c r="A14743" s="1">
        <v>45047</v>
      </c>
      <c r="B14743" t="s">
        <v>145</v>
      </c>
      <c r="C14743">
        <v>1611.04</v>
      </c>
      <c r="D14743">
        <v>958.83</v>
      </c>
      <c r="E14743">
        <v>652.21</v>
      </c>
      <c r="F14743">
        <v>852.82</v>
      </c>
      <c r="G14743">
        <v>774.67</v>
      </c>
      <c r="H14743">
        <v>1066.0999999999999</v>
      </c>
      <c r="I14743">
        <v>-0.5</v>
      </c>
      <c r="J14743">
        <v>1.57</v>
      </c>
      <c r="K14743">
        <v>3.65</v>
      </c>
    </row>
    <row r="14744" spans="1:11" x14ac:dyDescent="0.25">
      <c r="A14744" s="1">
        <v>45047</v>
      </c>
      <c r="B14744" t="s">
        <v>146</v>
      </c>
      <c r="C14744">
        <v>1632.23</v>
      </c>
      <c r="D14744">
        <v>987.58</v>
      </c>
      <c r="E14744">
        <v>644.65</v>
      </c>
      <c r="F14744">
        <v>898.15</v>
      </c>
      <c r="G14744">
        <v>829.31</v>
      </c>
      <c r="H14744">
        <v>1109.32</v>
      </c>
      <c r="I14744">
        <v>-0.25</v>
      </c>
      <c r="J14744">
        <v>1.42</v>
      </c>
      <c r="K14744">
        <v>2.84</v>
      </c>
    </row>
    <row r="14745" spans="1:11" x14ac:dyDescent="0.25">
      <c r="A14745" s="1">
        <v>45047</v>
      </c>
      <c r="B14745" t="s">
        <v>2</v>
      </c>
      <c r="C14745">
        <v>1545.47</v>
      </c>
      <c r="D14745">
        <v>943.06</v>
      </c>
      <c r="E14745">
        <v>602.41</v>
      </c>
      <c r="F14745">
        <v>857.3</v>
      </c>
      <c r="G14745">
        <v>750.73</v>
      </c>
      <c r="H14745">
        <v>1161.6199999999999</v>
      </c>
      <c r="I14745">
        <v>0.02</v>
      </c>
      <c r="J14745">
        <v>0.08</v>
      </c>
      <c r="K14745">
        <v>2.69</v>
      </c>
    </row>
    <row r="14746" spans="1:11" x14ac:dyDescent="0.25">
      <c r="A14746" s="1">
        <v>45047</v>
      </c>
      <c r="B14746" t="s">
        <v>147</v>
      </c>
      <c r="C14746">
        <v>1843.15</v>
      </c>
      <c r="D14746">
        <v>1037.1500000000001</v>
      </c>
      <c r="E14746">
        <v>806</v>
      </c>
      <c r="F14746">
        <v>839.98</v>
      </c>
      <c r="G14746">
        <v>731.1</v>
      </c>
      <c r="H14746">
        <v>1102.04</v>
      </c>
      <c r="I14746">
        <v>0.1</v>
      </c>
      <c r="J14746">
        <v>0.28000000000000003</v>
      </c>
      <c r="K14746">
        <v>4.57</v>
      </c>
    </row>
    <row r="14747" spans="1:11" x14ac:dyDescent="0.25">
      <c r="A14747" s="1">
        <v>45047</v>
      </c>
      <c r="B14747" t="s">
        <v>148</v>
      </c>
      <c r="C14747">
        <v>1808.83</v>
      </c>
      <c r="D14747">
        <v>987.23</v>
      </c>
      <c r="E14747">
        <v>821.6</v>
      </c>
      <c r="F14747">
        <v>816.85</v>
      </c>
      <c r="G14747">
        <v>726.39</v>
      </c>
      <c r="H14747">
        <v>1039.8800000000001</v>
      </c>
      <c r="I14747">
        <v>1.29</v>
      </c>
      <c r="J14747">
        <v>1.34</v>
      </c>
      <c r="K14747">
        <v>5.8</v>
      </c>
    </row>
    <row r="14748" spans="1:11" x14ac:dyDescent="0.25">
      <c r="A14748" s="1">
        <v>45047</v>
      </c>
      <c r="B14748" t="s">
        <v>149</v>
      </c>
      <c r="C14748">
        <v>1764.72</v>
      </c>
      <c r="D14748">
        <v>997.18</v>
      </c>
      <c r="E14748">
        <v>767.54</v>
      </c>
      <c r="F14748">
        <v>843.87</v>
      </c>
      <c r="G14748">
        <v>780.02</v>
      </c>
      <c r="H14748">
        <v>1022.81</v>
      </c>
      <c r="I14748">
        <v>7.0000000000000007E-2</v>
      </c>
      <c r="J14748">
        <v>1.72</v>
      </c>
      <c r="K14748">
        <v>8.26</v>
      </c>
    </row>
    <row r="14749" spans="1:11" x14ac:dyDescent="0.25">
      <c r="A14749" s="1">
        <v>45047</v>
      </c>
      <c r="B14749" t="s">
        <v>150</v>
      </c>
      <c r="C14749">
        <v>1927.39</v>
      </c>
      <c r="D14749">
        <v>1063.9100000000001</v>
      </c>
      <c r="E14749">
        <v>863.48</v>
      </c>
      <c r="F14749">
        <v>1043.5899999999999</v>
      </c>
      <c r="G14749">
        <v>883.22</v>
      </c>
      <c r="H14749">
        <v>1436.68</v>
      </c>
      <c r="I14749">
        <v>0.56999999999999995</v>
      </c>
      <c r="J14749">
        <v>1.07</v>
      </c>
      <c r="K14749">
        <v>9.15</v>
      </c>
    </row>
    <row r="14750" spans="1:11" x14ac:dyDescent="0.25">
      <c r="A14750" s="1">
        <v>45047</v>
      </c>
      <c r="B14750" t="s">
        <v>151</v>
      </c>
      <c r="C14750">
        <v>1684.29</v>
      </c>
      <c r="D14750">
        <v>1015.97</v>
      </c>
      <c r="E14750">
        <v>668.32</v>
      </c>
      <c r="F14750">
        <v>764.39</v>
      </c>
      <c r="G14750">
        <v>656.07</v>
      </c>
      <c r="H14750">
        <v>1082.0899999999999</v>
      </c>
      <c r="I14750">
        <v>0.33</v>
      </c>
      <c r="J14750">
        <v>0.99</v>
      </c>
      <c r="K14750">
        <v>7.29</v>
      </c>
    </row>
    <row r="14751" spans="1:11" x14ac:dyDescent="0.25">
      <c r="A14751" s="1">
        <v>45047</v>
      </c>
      <c r="B14751" t="s">
        <v>152</v>
      </c>
      <c r="C14751">
        <v>1669.13</v>
      </c>
      <c r="D14751">
        <v>1029.9100000000001</v>
      </c>
      <c r="E14751">
        <v>639.22</v>
      </c>
      <c r="F14751">
        <v>785.12</v>
      </c>
      <c r="G14751">
        <v>712.82</v>
      </c>
      <c r="H14751">
        <v>983.54</v>
      </c>
      <c r="I14751">
        <v>-0.04</v>
      </c>
      <c r="J14751">
        <v>-0.27</v>
      </c>
      <c r="K14751">
        <v>6.81</v>
      </c>
    </row>
    <row r="14752" spans="1:11" x14ac:dyDescent="0.25">
      <c r="A14752" s="1">
        <v>45047</v>
      </c>
      <c r="B14752" t="s">
        <v>153</v>
      </c>
      <c r="C14752">
        <v>1765.74</v>
      </c>
      <c r="D14752">
        <v>1096.75</v>
      </c>
      <c r="E14752">
        <v>668.99</v>
      </c>
      <c r="F14752">
        <v>1007.25</v>
      </c>
      <c r="G14752">
        <v>959.13</v>
      </c>
      <c r="H14752">
        <v>1146.8499999999999</v>
      </c>
      <c r="I14752">
        <v>-0.53</v>
      </c>
      <c r="J14752">
        <v>-0.27</v>
      </c>
      <c r="K14752">
        <v>9.69</v>
      </c>
    </row>
    <row r="14753" spans="1:11" x14ac:dyDescent="0.25">
      <c r="A14753" s="1">
        <v>45047</v>
      </c>
      <c r="B14753" t="s">
        <v>154</v>
      </c>
      <c r="C14753">
        <v>1682.68</v>
      </c>
      <c r="D14753">
        <v>1022.14</v>
      </c>
      <c r="E14753">
        <v>660.54</v>
      </c>
      <c r="F14753">
        <v>888.76</v>
      </c>
      <c r="G14753">
        <v>790.76</v>
      </c>
      <c r="H14753">
        <v>1199.97</v>
      </c>
      <c r="I14753">
        <v>-0.25</v>
      </c>
      <c r="J14753">
        <v>0.55000000000000004</v>
      </c>
      <c r="K14753">
        <v>3.57</v>
      </c>
    </row>
    <row r="14754" spans="1:11" x14ac:dyDescent="0.25">
      <c r="A14754" s="1">
        <v>45047</v>
      </c>
      <c r="B14754" t="s">
        <v>155</v>
      </c>
      <c r="C14754">
        <v>1793.3</v>
      </c>
      <c r="D14754">
        <v>1089.75</v>
      </c>
      <c r="E14754">
        <v>703.55</v>
      </c>
      <c r="F14754">
        <v>791.86</v>
      </c>
      <c r="G14754">
        <v>722.64</v>
      </c>
      <c r="H14754">
        <v>988.14</v>
      </c>
      <c r="I14754">
        <v>1.63</v>
      </c>
      <c r="J14754">
        <v>1.84</v>
      </c>
      <c r="K14754">
        <v>6.69</v>
      </c>
    </row>
    <row r="14755" spans="1:11" x14ac:dyDescent="0.25">
      <c r="A14755" s="1">
        <v>45078</v>
      </c>
      <c r="B14755" t="s">
        <v>1</v>
      </c>
      <c r="C14755">
        <v>1706.5</v>
      </c>
      <c r="D14755">
        <v>1001.63</v>
      </c>
      <c r="E14755">
        <v>704.87</v>
      </c>
      <c r="F14755">
        <v>854.22</v>
      </c>
      <c r="G14755">
        <v>758.73</v>
      </c>
      <c r="H14755">
        <v>1112.29</v>
      </c>
      <c r="I14755">
        <v>0.39</v>
      </c>
      <c r="J14755">
        <v>1.62</v>
      </c>
      <c r="K14755">
        <v>4.82</v>
      </c>
    </row>
    <row r="14756" spans="1:11" x14ac:dyDescent="0.25">
      <c r="A14756" s="1">
        <v>45078</v>
      </c>
      <c r="B14756" t="s">
        <v>126</v>
      </c>
      <c r="C14756">
        <v>1739.4</v>
      </c>
      <c r="D14756">
        <v>1094.28</v>
      </c>
      <c r="E14756">
        <v>645.12</v>
      </c>
      <c r="F14756">
        <v>866.7</v>
      </c>
      <c r="G14756">
        <v>808.6</v>
      </c>
      <c r="H14756">
        <v>1039.8</v>
      </c>
      <c r="I14756">
        <v>0.44</v>
      </c>
      <c r="J14756">
        <v>2.46</v>
      </c>
      <c r="K14756">
        <v>8.15</v>
      </c>
    </row>
    <row r="14757" spans="1:11" x14ac:dyDescent="0.25">
      <c r="A14757" s="1">
        <v>45078</v>
      </c>
      <c r="B14757" t="s">
        <v>127</v>
      </c>
      <c r="C14757">
        <v>1591.72</v>
      </c>
      <c r="D14757">
        <v>965.49</v>
      </c>
      <c r="E14757">
        <v>626.23</v>
      </c>
      <c r="F14757">
        <v>859.69</v>
      </c>
      <c r="G14757">
        <v>744.94</v>
      </c>
      <c r="H14757">
        <v>1211.1099999999999</v>
      </c>
      <c r="I14757">
        <v>0.66</v>
      </c>
      <c r="J14757">
        <v>2</v>
      </c>
      <c r="K14757">
        <v>4.47</v>
      </c>
    </row>
    <row r="14758" spans="1:11" x14ac:dyDescent="0.25">
      <c r="A14758" s="1">
        <v>45078</v>
      </c>
      <c r="B14758" t="s">
        <v>113</v>
      </c>
      <c r="C14758">
        <v>1753.66</v>
      </c>
      <c r="D14758">
        <v>987.17</v>
      </c>
      <c r="E14758">
        <v>766.49</v>
      </c>
      <c r="F14758">
        <v>839.48</v>
      </c>
      <c r="G14758">
        <v>749.12</v>
      </c>
      <c r="H14758">
        <v>1069.95</v>
      </c>
      <c r="I14758">
        <v>-0.04</v>
      </c>
      <c r="J14758">
        <v>1.07</v>
      </c>
      <c r="K14758">
        <v>2.78</v>
      </c>
    </row>
    <row r="14759" spans="1:11" x14ac:dyDescent="0.25">
      <c r="A14759" s="1">
        <v>45078</v>
      </c>
      <c r="B14759" t="s">
        <v>128</v>
      </c>
      <c r="C14759">
        <v>1803.11</v>
      </c>
      <c r="D14759">
        <v>1028.43</v>
      </c>
      <c r="E14759">
        <v>774.68</v>
      </c>
      <c r="F14759">
        <v>862.33</v>
      </c>
      <c r="G14759">
        <v>763.33</v>
      </c>
      <c r="H14759">
        <v>1133.1300000000001</v>
      </c>
      <c r="I14759">
        <v>0.98</v>
      </c>
      <c r="J14759">
        <v>2.34</v>
      </c>
      <c r="K14759">
        <v>8.51</v>
      </c>
    </row>
    <row r="14760" spans="1:11" x14ac:dyDescent="0.25">
      <c r="A14760" s="1">
        <v>45078</v>
      </c>
      <c r="B14760" t="s">
        <v>129</v>
      </c>
      <c r="C14760">
        <v>1739.19</v>
      </c>
      <c r="D14760">
        <v>1057.26</v>
      </c>
      <c r="E14760">
        <v>681.93</v>
      </c>
      <c r="F14760">
        <v>887.84</v>
      </c>
      <c r="G14760">
        <v>805.62</v>
      </c>
      <c r="H14760">
        <v>1125.95</v>
      </c>
      <c r="I14760">
        <v>0.49</v>
      </c>
      <c r="J14760">
        <v>0.95</v>
      </c>
      <c r="K14760">
        <v>6.18</v>
      </c>
    </row>
    <row r="14761" spans="1:11" x14ac:dyDescent="0.25">
      <c r="A14761" s="1">
        <v>45078</v>
      </c>
      <c r="B14761" t="s">
        <v>130</v>
      </c>
      <c r="C14761">
        <v>1812.38</v>
      </c>
      <c r="D14761">
        <v>1117.06</v>
      </c>
      <c r="E14761">
        <v>695.32</v>
      </c>
      <c r="F14761">
        <v>1010.63</v>
      </c>
      <c r="G14761">
        <v>850.48</v>
      </c>
      <c r="H14761">
        <v>1588.74</v>
      </c>
      <c r="I14761">
        <v>1.6</v>
      </c>
      <c r="J14761">
        <v>3.43</v>
      </c>
      <c r="K14761">
        <v>12.42</v>
      </c>
    </row>
    <row r="14762" spans="1:11" x14ac:dyDescent="0.25">
      <c r="A14762" s="1">
        <v>45078</v>
      </c>
      <c r="B14762" t="s">
        <v>131</v>
      </c>
      <c r="C14762">
        <v>1861.64</v>
      </c>
      <c r="D14762">
        <v>1181.56</v>
      </c>
      <c r="E14762">
        <v>680.08</v>
      </c>
      <c r="F14762">
        <v>987.87</v>
      </c>
      <c r="G14762">
        <v>858.72</v>
      </c>
      <c r="H14762">
        <v>1400.57</v>
      </c>
      <c r="I14762">
        <v>1.73</v>
      </c>
      <c r="J14762">
        <v>3.42</v>
      </c>
      <c r="K14762">
        <v>5.51</v>
      </c>
    </row>
    <row r="14763" spans="1:11" x14ac:dyDescent="0.25">
      <c r="A14763" s="1">
        <v>45078</v>
      </c>
      <c r="B14763" t="s">
        <v>132</v>
      </c>
      <c r="C14763">
        <v>1750.62</v>
      </c>
      <c r="D14763">
        <v>1116.5899999999999</v>
      </c>
      <c r="E14763">
        <v>634.03</v>
      </c>
      <c r="F14763">
        <v>857</v>
      </c>
      <c r="G14763">
        <v>824.45</v>
      </c>
      <c r="H14763">
        <v>956.17</v>
      </c>
      <c r="I14763">
        <v>0.62</v>
      </c>
      <c r="J14763">
        <v>4.28</v>
      </c>
      <c r="K14763">
        <v>12.09</v>
      </c>
    </row>
    <row r="14764" spans="1:11" x14ac:dyDescent="0.25">
      <c r="A14764" s="1">
        <v>45078</v>
      </c>
      <c r="B14764" t="s">
        <v>133</v>
      </c>
      <c r="C14764">
        <v>1797.43</v>
      </c>
      <c r="D14764">
        <v>1073.25</v>
      </c>
      <c r="E14764">
        <v>724.18</v>
      </c>
      <c r="F14764">
        <v>746.64</v>
      </c>
      <c r="G14764">
        <v>706.45</v>
      </c>
      <c r="H14764">
        <v>884.77</v>
      </c>
      <c r="I14764">
        <v>0.36</v>
      </c>
      <c r="J14764">
        <v>1.02</v>
      </c>
      <c r="K14764">
        <v>9.1</v>
      </c>
    </row>
    <row r="14765" spans="1:11" x14ac:dyDescent="0.25">
      <c r="A14765" s="1">
        <v>45078</v>
      </c>
      <c r="B14765" t="s">
        <v>134</v>
      </c>
      <c r="C14765">
        <v>1704.22</v>
      </c>
      <c r="D14765">
        <v>1075.49</v>
      </c>
      <c r="E14765">
        <v>628.73</v>
      </c>
      <c r="F14765">
        <v>817.23</v>
      </c>
      <c r="G14765">
        <v>800.42</v>
      </c>
      <c r="H14765">
        <v>874.74</v>
      </c>
      <c r="I14765">
        <v>0.03</v>
      </c>
      <c r="J14765">
        <v>1.36</v>
      </c>
      <c r="K14765">
        <v>6.23</v>
      </c>
    </row>
    <row r="14766" spans="1:11" x14ac:dyDescent="0.25">
      <c r="A14766" s="1">
        <v>45078</v>
      </c>
      <c r="B14766" t="s">
        <v>135</v>
      </c>
      <c r="C14766">
        <v>1656.64</v>
      </c>
      <c r="D14766">
        <v>1015.25</v>
      </c>
      <c r="E14766">
        <v>641.39</v>
      </c>
      <c r="F14766">
        <v>804.65</v>
      </c>
      <c r="G14766">
        <v>698.88</v>
      </c>
      <c r="H14766">
        <v>1110.97</v>
      </c>
      <c r="I14766">
        <v>0.36</v>
      </c>
      <c r="J14766">
        <v>2.6</v>
      </c>
      <c r="K14766">
        <v>6.4</v>
      </c>
    </row>
    <row r="14767" spans="1:11" x14ac:dyDescent="0.25">
      <c r="A14767" s="1">
        <v>45078</v>
      </c>
      <c r="B14767" t="s">
        <v>136</v>
      </c>
      <c r="C14767">
        <v>1771.4</v>
      </c>
      <c r="D14767">
        <v>1117.75</v>
      </c>
      <c r="E14767">
        <v>653.65</v>
      </c>
      <c r="F14767">
        <v>931.37</v>
      </c>
      <c r="G14767">
        <v>874.7</v>
      </c>
      <c r="H14767">
        <v>1174.43</v>
      </c>
      <c r="I14767">
        <v>-7.0000000000000007E-2</v>
      </c>
      <c r="J14767">
        <v>1.92</v>
      </c>
      <c r="K14767">
        <v>6.77</v>
      </c>
    </row>
    <row r="14768" spans="1:11" x14ac:dyDescent="0.25">
      <c r="A14768" s="1">
        <v>45078</v>
      </c>
      <c r="B14768" t="s">
        <v>137</v>
      </c>
      <c r="C14768">
        <v>1624.28</v>
      </c>
      <c r="D14768">
        <v>980.36</v>
      </c>
      <c r="E14768">
        <v>643.91999999999996</v>
      </c>
      <c r="F14768">
        <v>855.94</v>
      </c>
      <c r="G14768">
        <v>674.63</v>
      </c>
      <c r="H14768">
        <v>1594.16</v>
      </c>
      <c r="I14768">
        <v>7.0000000000000007E-2</v>
      </c>
      <c r="J14768">
        <v>3.17</v>
      </c>
      <c r="K14768">
        <v>5.48</v>
      </c>
    </row>
    <row r="14769" spans="1:11" x14ac:dyDescent="0.25">
      <c r="A14769" s="1">
        <v>45078</v>
      </c>
      <c r="B14769" t="s">
        <v>138</v>
      </c>
      <c r="C14769">
        <v>1558.49</v>
      </c>
      <c r="D14769">
        <v>967.62</v>
      </c>
      <c r="E14769">
        <v>590.87</v>
      </c>
      <c r="F14769">
        <v>1035.74</v>
      </c>
      <c r="G14769">
        <v>876.38</v>
      </c>
      <c r="H14769">
        <v>1556.54</v>
      </c>
      <c r="I14769">
        <v>0.04</v>
      </c>
      <c r="J14769">
        <v>0.68</v>
      </c>
      <c r="K14769">
        <v>5.04</v>
      </c>
    </row>
    <row r="14770" spans="1:11" x14ac:dyDescent="0.25">
      <c r="A14770" s="1">
        <v>45078</v>
      </c>
      <c r="B14770" t="s">
        <v>139</v>
      </c>
      <c r="C14770">
        <v>1582.88</v>
      </c>
      <c r="D14770">
        <v>977.51</v>
      </c>
      <c r="E14770">
        <v>605.37</v>
      </c>
      <c r="F14770">
        <v>914.46</v>
      </c>
      <c r="G14770">
        <v>787.07</v>
      </c>
      <c r="H14770">
        <v>1370.85</v>
      </c>
      <c r="I14770">
        <v>1.43</v>
      </c>
      <c r="J14770">
        <v>2.56</v>
      </c>
      <c r="K14770">
        <v>5.13</v>
      </c>
    </row>
    <row r="14771" spans="1:11" x14ac:dyDescent="0.25">
      <c r="A14771" s="1">
        <v>45078</v>
      </c>
      <c r="B14771" t="s">
        <v>140</v>
      </c>
      <c r="C14771">
        <v>1564.58</v>
      </c>
      <c r="D14771">
        <v>980.57</v>
      </c>
      <c r="E14771">
        <v>584.01</v>
      </c>
      <c r="F14771">
        <v>788.58</v>
      </c>
      <c r="G14771">
        <v>692.5</v>
      </c>
      <c r="H14771">
        <v>1086.6199999999999</v>
      </c>
      <c r="I14771">
        <v>0.46</v>
      </c>
      <c r="J14771">
        <v>1.43</v>
      </c>
      <c r="K14771">
        <v>5.59</v>
      </c>
    </row>
    <row r="14772" spans="1:11" x14ac:dyDescent="0.25">
      <c r="A14772" s="1">
        <v>45078</v>
      </c>
      <c r="B14772" t="s">
        <v>141</v>
      </c>
      <c r="C14772">
        <v>1644.52</v>
      </c>
      <c r="D14772">
        <v>1005.11</v>
      </c>
      <c r="E14772">
        <v>639.41</v>
      </c>
      <c r="F14772">
        <v>909.3</v>
      </c>
      <c r="G14772">
        <v>799.18</v>
      </c>
      <c r="H14772">
        <v>1248.44</v>
      </c>
      <c r="I14772">
        <v>1.98</v>
      </c>
      <c r="J14772">
        <v>3.33</v>
      </c>
      <c r="K14772">
        <v>5.93</v>
      </c>
    </row>
    <row r="14773" spans="1:11" x14ac:dyDescent="0.25">
      <c r="A14773" s="1">
        <v>45078</v>
      </c>
      <c r="B14773" t="s">
        <v>142</v>
      </c>
      <c r="C14773">
        <v>1577.86</v>
      </c>
      <c r="D14773">
        <v>955.21</v>
      </c>
      <c r="E14773">
        <v>622.65</v>
      </c>
      <c r="F14773">
        <v>843.56</v>
      </c>
      <c r="G14773">
        <v>712.12</v>
      </c>
      <c r="H14773">
        <v>1243.6199999999999</v>
      </c>
      <c r="I14773">
        <v>2.1800000000000002</v>
      </c>
      <c r="J14773">
        <v>1.73</v>
      </c>
      <c r="K14773">
        <v>4.22</v>
      </c>
    </row>
    <row r="14774" spans="1:11" x14ac:dyDescent="0.25">
      <c r="A14774" s="1">
        <v>45078</v>
      </c>
      <c r="B14774" t="s">
        <v>143</v>
      </c>
      <c r="C14774">
        <v>1528.83</v>
      </c>
      <c r="D14774">
        <v>935.9</v>
      </c>
      <c r="E14774">
        <v>592.92999999999995</v>
      </c>
      <c r="F14774">
        <v>763.75</v>
      </c>
      <c r="G14774">
        <v>692.9</v>
      </c>
      <c r="H14774">
        <v>946.55</v>
      </c>
      <c r="I14774">
        <v>-0.05</v>
      </c>
      <c r="J14774">
        <v>1.53</v>
      </c>
      <c r="K14774">
        <v>5.59</v>
      </c>
    </row>
    <row r="14775" spans="1:11" x14ac:dyDescent="0.25">
      <c r="A14775" s="1">
        <v>45078</v>
      </c>
      <c r="B14775" t="s">
        <v>144</v>
      </c>
      <c r="C14775">
        <v>1528.82</v>
      </c>
      <c r="D14775">
        <v>928</v>
      </c>
      <c r="E14775">
        <v>600.82000000000005</v>
      </c>
      <c r="F14775">
        <v>812.3</v>
      </c>
      <c r="G14775">
        <v>693.03</v>
      </c>
      <c r="H14775">
        <v>1208.8699999999999</v>
      </c>
      <c r="I14775">
        <v>-0.12</v>
      </c>
      <c r="J14775">
        <v>3.59</v>
      </c>
      <c r="K14775">
        <v>7.6</v>
      </c>
    </row>
    <row r="14776" spans="1:11" x14ac:dyDescent="0.25">
      <c r="A14776" s="1">
        <v>45078</v>
      </c>
      <c r="B14776" t="s">
        <v>145</v>
      </c>
      <c r="C14776">
        <v>1605.18</v>
      </c>
      <c r="D14776">
        <v>953.13</v>
      </c>
      <c r="E14776">
        <v>652.04999999999995</v>
      </c>
      <c r="F14776">
        <v>849.75</v>
      </c>
      <c r="G14776">
        <v>770.09</v>
      </c>
      <c r="H14776">
        <v>1065.8900000000001</v>
      </c>
      <c r="I14776">
        <v>-0.36</v>
      </c>
      <c r="J14776">
        <v>1.21</v>
      </c>
      <c r="K14776">
        <v>2.6</v>
      </c>
    </row>
    <row r="14777" spans="1:11" x14ac:dyDescent="0.25">
      <c r="A14777" s="1">
        <v>45078</v>
      </c>
      <c r="B14777" t="s">
        <v>146</v>
      </c>
      <c r="C14777">
        <v>1624.08</v>
      </c>
      <c r="D14777">
        <v>977.64</v>
      </c>
      <c r="E14777">
        <v>646.44000000000005</v>
      </c>
      <c r="F14777">
        <v>893.66</v>
      </c>
      <c r="G14777">
        <v>820.94</v>
      </c>
      <c r="H14777">
        <v>1112.42</v>
      </c>
      <c r="I14777">
        <v>-0.5</v>
      </c>
      <c r="J14777">
        <v>0.91</v>
      </c>
      <c r="K14777">
        <v>1.18</v>
      </c>
    </row>
    <row r="14778" spans="1:11" x14ac:dyDescent="0.25">
      <c r="A14778" s="1">
        <v>45078</v>
      </c>
      <c r="B14778" t="s">
        <v>2</v>
      </c>
      <c r="C14778">
        <v>1584.76</v>
      </c>
      <c r="D14778">
        <v>951.34</v>
      </c>
      <c r="E14778">
        <v>633.41999999999996</v>
      </c>
      <c r="F14778">
        <v>879.07</v>
      </c>
      <c r="G14778">
        <v>757.33</v>
      </c>
      <c r="H14778">
        <v>1221.44</v>
      </c>
      <c r="I14778">
        <v>2.54</v>
      </c>
      <c r="J14778">
        <v>2.62</v>
      </c>
      <c r="K14778">
        <v>3.09</v>
      </c>
    </row>
    <row r="14779" spans="1:11" x14ac:dyDescent="0.25">
      <c r="A14779" s="1">
        <v>45078</v>
      </c>
      <c r="B14779" t="s">
        <v>147</v>
      </c>
      <c r="C14779">
        <v>1840.77</v>
      </c>
      <c r="D14779">
        <v>1034.77</v>
      </c>
      <c r="E14779">
        <v>806</v>
      </c>
      <c r="F14779">
        <v>838.89</v>
      </c>
      <c r="G14779">
        <v>729.41</v>
      </c>
      <c r="H14779">
        <v>1102.04</v>
      </c>
      <c r="I14779">
        <v>-0.13</v>
      </c>
      <c r="J14779">
        <v>0.15</v>
      </c>
      <c r="K14779">
        <v>3.4</v>
      </c>
    </row>
    <row r="14780" spans="1:11" x14ac:dyDescent="0.25">
      <c r="A14780" s="1">
        <v>45078</v>
      </c>
      <c r="B14780" t="s">
        <v>148</v>
      </c>
      <c r="C14780">
        <v>1810.23</v>
      </c>
      <c r="D14780">
        <v>976.87</v>
      </c>
      <c r="E14780">
        <v>833.36</v>
      </c>
      <c r="F14780">
        <v>817.5</v>
      </c>
      <c r="G14780">
        <v>718.76</v>
      </c>
      <c r="H14780">
        <v>1054.75</v>
      </c>
      <c r="I14780">
        <v>0.08</v>
      </c>
      <c r="J14780">
        <v>1.42</v>
      </c>
      <c r="K14780">
        <v>3.39</v>
      </c>
    </row>
    <row r="14781" spans="1:11" x14ac:dyDescent="0.25">
      <c r="A14781" s="1">
        <v>45078</v>
      </c>
      <c r="B14781" t="s">
        <v>149</v>
      </c>
      <c r="C14781">
        <v>1768.61</v>
      </c>
      <c r="D14781">
        <v>998.56</v>
      </c>
      <c r="E14781">
        <v>770.05</v>
      </c>
      <c r="F14781">
        <v>845.72</v>
      </c>
      <c r="G14781">
        <v>781.11</v>
      </c>
      <c r="H14781">
        <v>1026.18</v>
      </c>
      <c r="I14781">
        <v>0.22</v>
      </c>
      <c r="J14781">
        <v>1.94</v>
      </c>
      <c r="K14781">
        <v>8.26</v>
      </c>
    </row>
    <row r="14782" spans="1:11" x14ac:dyDescent="0.25">
      <c r="A14782" s="1">
        <v>45078</v>
      </c>
      <c r="B14782" t="s">
        <v>150</v>
      </c>
      <c r="C14782">
        <v>1973.18</v>
      </c>
      <c r="D14782">
        <v>1079.58</v>
      </c>
      <c r="E14782">
        <v>893.6</v>
      </c>
      <c r="F14782">
        <v>1068.43</v>
      </c>
      <c r="G14782">
        <v>896.2</v>
      </c>
      <c r="H14782">
        <v>1486.83</v>
      </c>
      <c r="I14782">
        <v>2.38</v>
      </c>
      <c r="J14782">
        <v>3.48</v>
      </c>
      <c r="K14782">
        <v>10.57</v>
      </c>
    </row>
    <row r="14783" spans="1:11" x14ac:dyDescent="0.25">
      <c r="A14783" s="1">
        <v>45078</v>
      </c>
      <c r="B14783" t="s">
        <v>151</v>
      </c>
      <c r="C14783">
        <v>1697.13</v>
      </c>
      <c r="D14783">
        <v>1029.27</v>
      </c>
      <c r="E14783">
        <v>667.86</v>
      </c>
      <c r="F14783">
        <v>770.2</v>
      </c>
      <c r="G14783">
        <v>664.67</v>
      </c>
      <c r="H14783">
        <v>1081.33</v>
      </c>
      <c r="I14783">
        <v>0.76</v>
      </c>
      <c r="J14783">
        <v>1.76</v>
      </c>
      <c r="K14783">
        <v>6.68</v>
      </c>
    </row>
    <row r="14784" spans="1:11" x14ac:dyDescent="0.25">
      <c r="A14784" s="1">
        <v>45078</v>
      </c>
      <c r="B14784" t="s">
        <v>152</v>
      </c>
      <c r="C14784">
        <v>1662.22</v>
      </c>
      <c r="D14784">
        <v>1023</v>
      </c>
      <c r="E14784">
        <v>639.22</v>
      </c>
      <c r="F14784">
        <v>781.9</v>
      </c>
      <c r="G14784">
        <v>708.05</v>
      </c>
      <c r="H14784">
        <v>983.54</v>
      </c>
      <c r="I14784">
        <v>-0.41</v>
      </c>
      <c r="J14784">
        <v>-0.68</v>
      </c>
      <c r="K14784">
        <v>5.17</v>
      </c>
    </row>
    <row r="14785" spans="1:11" x14ac:dyDescent="0.25">
      <c r="A14785" s="1">
        <v>45078</v>
      </c>
      <c r="B14785" t="s">
        <v>153</v>
      </c>
      <c r="C14785">
        <v>1765.77</v>
      </c>
      <c r="D14785">
        <v>1096.78</v>
      </c>
      <c r="E14785">
        <v>668.99</v>
      </c>
      <c r="F14785">
        <v>1007.25</v>
      </c>
      <c r="G14785">
        <v>959.13</v>
      </c>
      <c r="H14785">
        <v>1146.8499999999999</v>
      </c>
      <c r="I14785">
        <v>0</v>
      </c>
      <c r="J14785">
        <v>-0.27</v>
      </c>
      <c r="K14785">
        <v>8.2899999999999991</v>
      </c>
    </row>
    <row r="14786" spans="1:11" x14ac:dyDescent="0.25">
      <c r="A14786" s="1">
        <v>45078</v>
      </c>
      <c r="B14786" t="s">
        <v>154</v>
      </c>
      <c r="C14786">
        <v>1710.73</v>
      </c>
      <c r="D14786">
        <v>1010.46</v>
      </c>
      <c r="E14786">
        <v>700.27</v>
      </c>
      <c r="F14786">
        <v>903.6</v>
      </c>
      <c r="G14786">
        <v>781.75</v>
      </c>
      <c r="H14786">
        <v>1272.0899999999999</v>
      </c>
      <c r="I14786">
        <v>1.67</v>
      </c>
      <c r="J14786">
        <v>2.23</v>
      </c>
      <c r="K14786">
        <v>4.68</v>
      </c>
    </row>
    <row r="14787" spans="1:11" x14ac:dyDescent="0.25">
      <c r="A14787" s="1">
        <v>45078</v>
      </c>
      <c r="B14787" t="s">
        <v>155</v>
      </c>
      <c r="C14787">
        <v>1796.19</v>
      </c>
      <c r="D14787">
        <v>1093.25</v>
      </c>
      <c r="E14787">
        <v>702.94</v>
      </c>
      <c r="F14787">
        <v>793.13</v>
      </c>
      <c r="G14787">
        <v>724.95</v>
      </c>
      <c r="H14787">
        <v>987.25</v>
      </c>
      <c r="I14787">
        <v>0.16</v>
      </c>
      <c r="J14787">
        <v>2.0099999999999998</v>
      </c>
      <c r="K14787">
        <v>6.12</v>
      </c>
    </row>
    <row r="14788" spans="1:11" x14ac:dyDescent="0.25">
      <c r="A14788" s="1">
        <v>45108</v>
      </c>
      <c r="B14788" t="s">
        <v>1</v>
      </c>
      <c r="C14788">
        <v>1710.37</v>
      </c>
      <c r="D14788">
        <v>1001.78</v>
      </c>
      <c r="E14788">
        <v>708.59</v>
      </c>
      <c r="F14788">
        <v>856.19</v>
      </c>
      <c r="G14788">
        <v>758.8</v>
      </c>
      <c r="H14788">
        <v>1118.19</v>
      </c>
      <c r="I14788">
        <v>0.23</v>
      </c>
      <c r="J14788">
        <v>1.85</v>
      </c>
      <c r="K14788">
        <v>3.52</v>
      </c>
    </row>
    <row r="14789" spans="1:11" x14ac:dyDescent="0.25">
      <c r="A14789" s="1">
        <v>45108</v>
      </c>
      <c r="B14789" t="s">
        <v>126</v>
      </c>
      <c r="C14789">
        <v>1740.81</v>
      </c>
      <c r="D14789">
        <v>1093.6600000000001</v>
      </c>
      <c r="E14789">
        <v>647.15</v>
      </c>
      <c r="F14789">
        <v>867.4</v>
      </c>
      <c r="G14789">
        <v>808.11</v>
      </c>
      <c r="H14789">
        <v>1043.03</v>
      </c>
      <c r="I14789">
        <v>0.08</v>
      </c>
      <c r="J14789">
        <v>2.54</v>
      </c>
      <c r="K14789">
        <v>7.32</v>
      </c>
    </row>
    <row r="14790" spans="1:11" x14ac:dyDescent="0.25">
      <c r="A14790" s="1">
        <v>45108</v>
      </c>
      <c r="B14790" t="s">
        <v>127</v>
      </c>
      <c r="C14790">
        <v>1593.03</v>
      </c>
      <c r="D14790">
        <v>965.18</v>
      </c>
      <c r="E14790">
        <v>627.85</v>
      </c>
      <c r="F14790">
        <v>860.38</v>
      </c>
      <c r="G14790">
        <v>744.72</v>
      </c>
      <c r="H14790">
        <v>1214.26</v>
      </c>
      <c r="I14790">
        <v>0.08</v>
      </c>
      <c r="J14790">
        <v>2.09</v>
      </c>
      <c r="K14790">
        <v>3.01</v>
      </c>
    </row>
    <row r="14791" spans="1:11" x14ac:dyDescent="0.25">
      <c r="A14791" s="1">
        <v>45108</v>
      </c>
      <c r="B14791" t="s">
        <v>113</v>
      </c>
      <c r="C14791">
        <v>1761.77</v>
      </c>
      <c r="D14791">
        <v>987.43</v>
      </c>
      <c r="E14791">
        <v>774.34</v>
      </c>
      <c r="F14791">
        <v>843.34</v>
      </c>
      <c r="G14791">
        <v>749.35</v>
      </c>
      <c r="H14791">
        <v>1080.8599999999999</v>
      </c>
      <c r="I14791">
        <v>0.46</v>
      </c>
      <c r="J14791">
        <v>1.54</v>
      </c>
      <c r="K14791">
        <v>2.1800000000000002</v>
      </c>
    </row>
    <row r="14792" spans="1:11" x14ac:dyDescent="0.25">
      <c r="A14792" s="1">
        <v>45108</v>
      </c>
      <c r="B14792" t="s">
        <v>128</v>
      </c>
      <c r="C14792">
        <v>1806.36</v>
      </c>
      <c r="D14792">
        <v>1031.25</v>
      </c>
      <c r="E14792">
        <v>775.11</v>
      </c>
      <c r="F14792">
        <v>863.89</v>
      </c>
      <c r="G14792">
        <v>765.39</v>
      </c>
      <c r="H14792">
        <v>1133.81</v>
      </c>
      <c r="I14792">
        <v>0.18</v>
      </c>
      <c r="J14792">
        <v>2.52</v>
      </c>
      <c r="K14792">
        <v>5.2</v>
      </c>
    </row>
    <row r="14793" spans="1:11" x14ac:dyDescent="0.25">
      <c r="A14793" s="1">
        <v>45108</v>
      </c>
      <c r="B14793" t="s">
        <v>129</v>
      </c>
      <c r="C14793">
        <v>1737.71</v>
      </c>
      <c r="D14793">
        <v>1055.6400000000001</v>
      </c>
      <c r="E14793">
        <v>682.07</v>
      </c>
      <c r="F14793">
        <v>887.04</v>
      </c>
      <c r="G14793">
        <v>804.41</v>
      </c>
      <c r="H14793">
        <v>1126.17</v>
      </c>
      <c r="I14793">
        <v>-0.09</v>
      </c>
      <c r="J14793">
        <v>0.86</v>
      </c>
      <c r="K14793">
        <v>4.79</v>
      </c>
    </row>
    <row r="14794" spans="1:11" x14ac:dyDescent="0.25">
      <c r="A14794" s="1">
        <v>45108</v>
      </c>
      <c r="B14794" t="s">
        <v>130</v>
      </c>
      <c r="C14794">
        <v>1808.67</v>
      </c>
      <c r="D14794">
        <v>1113.3499999999999</v>
      </c>
      <c r="E14794">
        <v>695.32</v>
      </c>
      <c r="F14794">
        <v>1008.61</v>
      </c>
      <c r="G14794">
        <v>847.67</v>
      </c>
      <c r="H14794">
        <v>1588.74</v>
      </c>
      <c r="I14794">
        <v>-0.2</v>
      </c>
      <c r="J14794">
        <v>3.22</v>
      </c>
      <c r="K14794">
        <v>10.66</v>
      </c>
    </row>
    <row r="14795" spans="1:11" x14ac:dyDescent="0.25">
      <c r="A14795" s="1">
        <v>45108</v>
      </c>
      <c r="B14795" t="s">
        <v>131</v>
      </c>
      <c r="C14795">
        <v>1866.25</v>
      </c>
      <c r="D14795">
        <v>1186.17</v>
      </c>
      <c r="E14795">
        <v>680.08</v>
      </c>
      <c r="F14795">
        <v>990.34</v>
      </c>
      <c r="G14795">
        <v>862.07</v>
      </c>
      <c r="H14795">
        <v>1400.57</v>
      </c>
      <c r="I14795">
        <v>0.25</v>
      </c>
      <c r="J14795">
        <v>3.68</v>
      </c>
      <c r="K14795">
        <v>5.65</v>
      </c>
    </row>
    <row r="14796" spans="1:11" x14ac:dyDescent="0.25">
      <c r="A14796" s="1">
        <v>45108</v>
      </c>
      <c r="B14796" t="s">
        <v>132</v>
      </c>
      <c r="C14796">
        <v>1754.01</v>
      </c>
      <c r="D14796">
        <v>1119.98</v>
      </c>
      <c r="E14796">
        <v>634.03</v>
      </c>
      <c r="F14796">
        <v>858.63</v>
      </c>
      <c r="G14796">
        <v>826.92</v>
      </c>
      <c r="H14796">
        <v>956.17</v>
      </c>
      <c r="I14796">
        <v>0.19</v>
      </c>
      <c r="J14796">
        <v>4.4800000000000004</v>
      </c>
      <c r="K14796">
        <v>11.15</v>
      </c>
    </row>
    <row r="14797" spans="1:11" x14ac:dyDescent="0.25">
      <c r="A14797" s="1">
        <v>45108</v>
      </c>
      <c r="B14797" t="s">
        <v>133</v>
      </c>
      <c r="C14797">
        <v>1802.61</v>
      </c>
      <c r="D14797">
        <v>1075.75</v>
      </c>
      <c r="E14797">
        <v>726.86</v>
      </c>
      <c r="F14797">
        <v>748.81</v>
      </c>
      <c r="G14797">
        <v>708.07</v>
      </c>
      <c r="H14797">
        <v>888.04</v>
      </c>
      <c r="I14797">
        <v>0.28999999999999998</v>
      </c>
      <c r="J14797">
        <v>1.31</v>
      </c>
      <c r="K14797">
        <v>8.3000000000000007</v>
      </c>
    </row>
    <row r="14798" spans="1:11" x14ac:dyDescent="0.25">
      <c r="A14798" s="1">
        <v>45108</v>
      </c>
      <c r="B14798" t="s">
        <v>134</v>
      </c>
      <c r="C14798">
        <v>1701.02</v>
      </c>
      <c r="D14798">
        <v>1072.28</v>
      </c>
      <c r="E14798">
        <v>628.74</v>
      </c>
      <c r="F14798">
        <v>815.68</v>
      </c>
      <c r="G14798">
        <v>798.02</v>
      </c>
      <c r="H14798">
        <v>874.74</v>
      </c>
      <c r="I14798">
        <v>-0.19</v>
      </c>
      <c r="J14798">
        <v>1.17</v>
      </c>
      <c r="K14798">
        <v>5.64</v>
      </c>
    </row>
    <row r="14799" spans="1:11" x14ac:dyDescent="0.25">
      <c r="A14799" s="1">
        <v>45108</v>
      </c>
      <c r="B14799" t="s">
        <v>135</v>
      </c>
      <c r="C14799">
        <v>1664.91</v>
      </c>
      <c r="D14799">
        <v>1023.52</v>
      </c>
      <c r="E14799">
        <v>641.39</v>
      </c>
      <c r="F14799">
        <v>808.67</v>
      </c>
      <c r="G14799">
        <v>704.54</v>
      </c>
      <c r="H14799">
        <v>1110.97</v>
      </c>
      <c r="I14799">
        <v>0.5</v>
      </c>
      <c r="J14799">
        <v>3.11</v>
      </c>
      <c r="K14799">
        <v>6.28</v>
      </c>
    </row>
    <row r="14800" spans="1:11" x14ac:dyDescent="0.25">
      <c r="A14800" s="1">
        <v>45108</v>
      </c>
      <c r="B14800" t="s">
        <v>136</v>
      </c>
      <c r="C14800">
        <v>1786.34</v>
      </c>
      <c r="D14800">
        <v>1107.17</v>
      </c>
      <c r="E14800">
        <v>679.17</v>
      </c>
      <c r="F14800">
        <v>939.2</v>
      </c>
      <c r="G14800">
        <v>866.39</v>
      </c>
      <c r="H14800">
        <v>1220.23</v>
      </c>
      <c r="I14800">
        <v>0.84</v>
      </c>
      <c r="J14800">
        <v>2.78</v>
      </c>
      <c r="K14800">
        <v>4.2300000000000004</v>
      </c>
    </row>
    <row r="14801" spans="1:11" x14ac:dyDescent="0.25">
      <c r="A14801" s="1">
        <v>45108</v>
      </c>
      <c r="B14801" t="s">
        <v>137</v>
      </c>
      <c r="C14801">
        <v>1624.28</v>
      </c>
      <c r="D14801">
        <v>980.36</v>
      </c>
      <c r="E14801">
        <v>643.91999999999996</v>
      </c>
      <c r="F14801">
        <v>855.94</v>
      </c>
      <c r="G14801">
        <v>674.63</v>
      </c>
      <c r="H14801">
        <v>1594.16</v>
      </c>
      <c r="I14801">
        <v>0</v>
      </c>
      <c r="J14801">
        <v>3.17</v>
      </c>
      <c r="K14801">
        <v>4.09</v>
      </c>
    </row>
    <row r="14802" spans="1:11" x14ac:dyDescent="0.25">
      <c r="A14802" s="1">
        <v>45108</v>
      </c>
      <c r="B14802" t="s">
        <v>138</v>
      </c>
      <c r="C14802">
        <v>1558.6</v>
      </c>
      <c r="D14802">
        <v>967.73</v>
      </c>
      <c r="E14802">
        <v>590.87</v>
      </c>
      <c r="F14802">
        <v>1035.8399999999999</v>
      </c>
      <c r="G14802">
        <v>876.46</v>
      </c>
      <c r="H14802">
        <v>1556.54</v>
      </c>
      <c r="I14802">
        <v>0.01</v>
      </c>
      <c r="J14802">
        <v>0.69</v>
      </c>
      <c r="K14802">
        <v>4.6900000000000004</v>
      </c>
    </row>
    <row r="14803" spans="1:11" x14ac:dyDescent="0.25">
      <c r="A14803" s="1">
        <v>45108</v>
      </c>
      <c r="B14803" t="s">
        <v>139</v>
      </c>
      <c r="C14803">
        <v>1589.42</v>
      </c>
      <c r="D14803">
        <v>984.05</v>
      </c>
      <c r="E14803">
        <v>605.37</v>
      </c>
      <c r="F14803">
        <v>918.21</v>
      </c>
      <c r="G14803">
        <v>792.35</v>
      </c>
      <c r="H14803">
        <v>1370.85</v>
      </c>
      <c r="I14803">
        <v>0.41</v>
      </c>
      <c r="J14803">
        <v>2.98</v>
      </c>
      <c r="K14803">
        <v>4.0199999999999996</v>
      </c>
    </row>
    <row r="14804" spans="1:11" x14ac:dyDescent="0.25">
      <c r="A14804" s="1">
        <v>45108</v>
      </c>
      <c r="B14804" t="s">
        <v>140</v>
      </c>
      <c r="C14804">
        <v>1583.6</v>
      </c>
      <c r="D14804">
        <v>976.86</v>
      </c>
      <c r="E14804">
        <v>606.74</v>
      </c>
      <c r="F14804">
        <v>798.2</v>
      </c>
      <c r="G14804">
        <v>689.87</v>
      </c>
      <c r="H14804">
        <v>1128.8900000000001</v>
      </c>
      <c r="I14804">
        <v>1.22</v>
      </c>
      <c r="J14804">
        <v>2.66</v>
      </c>
      <c r="K14804">
        <v>5.6</v>
      </c>
    </row>
    <row r="14805" spans="1:11" x14ac:dyDescent="0.25">
      <c r="A14805" s="1">
        <v>45108</v>
      </c>
      <c r="B14805" t="s">
        <v>141</v>
      </c>
      <c r="C14805">
        <v>1646.2</v>
      </c>
      <c r="D14805">
        <v>998.9</v>
      </c>
      <c r="E14805">
        <v>647.29999999999995</v>
      </c>
      <c r="F14805">
        <v>910.21</v>
      </c>
      <c r="G14805">
        <v>794.23</v>
      </c>
      <c r="H14805">
        <v>1263.8</v>
      </c>
      <c r="I14805">
        <v>0.1</v>
      </c>
      <c r="J14805">
        <v>3.43</v>
      </c>
      <c r="K14805">
        <v>5.34</v>
      </c>
    </row>
    <row r="14806" spans="1:11" x14ac:dyDescent="0.25">
      <c r="A14806" s="1">
        <v>45108</v>
      </c>
      <c r="B14806" t="s">
        <v>142</v>
      </c>
      <c r="C14806">
        <v>1585.88</v>
      </c>
      <c r="D14806">
        <v>963.23</v>
      </c>
      <c r="E14806">
        <v>622.65</v>
      </c>
      <c r="F14806">
        <v>847.86</v>
      </c>
      <c r="G14806">
        <v>718.1</v>
      </c>
      <c r="H14806">
        <v>1243.6199999999999</v>
      </c>
      <c r="I14806">
        <v>0.51</v>
      </c>
      <c r="J14806">
        <v>2.25</v>
      </c>
      <c r="K14806">
        <v>3.45</v>
      </c>
    </row>
    <row r="14807" spans="1:11" x14ac:dyDescent="0.25">
      <c r="A14807" s="1">
        <v>45108</v>
      </c>
      <c r="B14807" t="s">
        <v>143</v>
      </c>
      <c r="C14807">
        <v>1530.28</v>
      </c>
      <c r="D14807">
        <v>939.54</v>
      </c>
      <c r="E14807">
        <v>590.74</v>
      </c>
      <c r="F14807">
        <v>764.43</v>
      </c>
      <c r="G14807">
        <v>695.6</v>
      </c>
      <c r="H14807">
        <v>943.05</v>
      </c>
      <c r="I14807">
        <v>0.09</v>
      </c>
      <c r="J14807">
        <v>1.62</v>
      </c>
      <c r="K14807">
        <v>5.14</v>
      </c>
    </row>
    <row r="14808" spans="1:11" x14ac:dyDescent="0.25">
      <c r="A14808" s="1">
        <v>45108</v>
      </c>
      <c r="B14808" t="s">
        <v>144</v>
      </c>
      <c r="C14808">
        <v>1529.3</v>
      </c>
      <c r="D14808">
        <v>930.07</v>
      </c>
      <c r="E14808">
        <v>599.23</v>
      </c>
      <c r="F14808">
        <v>812.54</v>
      </c>
      <c r="G14808">
        <v>694.55</v>
      </c>
      <c r="H14808">
        <v>1205.72</v>
      </c>
      <c r="I14808">
        <v>0.03</v>
      </c>
      <c r="J14808">
        <v>3.62</v>
      </c>
      <c r="K14808">
        <v>5.7</v>
      </c>
    </row>
    <row r="14809" spans="1:11" x14ac:dyDescent="0.25">
      <c r="A14809" s="1">
        <v>45108</v>
      </c>
      <c r="B14809" t="s">
        <v>145</v>
      </c>
      <c r="C14809">
        <v>1596.61</v>
      </c>
      <c r="D14809">
        <v>944.56</v>
      </c>
      <c r="E14809">
        <v>652.04999999999995</v>
      </c>
      <c r="F14809">
        <v>845.25</v>
      </c>
      <c r="G14809">
        <v>763.16</v>
      </c>
      <c r="H14809">
        <v>1065.8900000000001</v>
      </c>
      <c r="I14809">
        <v>-0.53</v>
      </c>
      <c r="J14809">
        <v>0.67</v>
      </c>
      <c r="K14809">
        <v>-0.27</v>
      </c>
    </row>
    <row r="14810" spans="1:11" x14ac:dyDescent="0.25">
      <c r="A14810" s="1">
        <v>45108</v>
      </c>
      <c r="B14810" t="s">
        <v>146</v>
      </c>
      <c r="C14810">
        <v>1618.56</v>
      </c>
      <c r="D14810">
        <v>972.12</v>
      </c>
      <c r="E14810">
        <v>646.44000000000005</v>
      </c>
      <c r="F14810">
        <v>890.62</v>
      </c>
      <c r="G14810">
        <v>816.34</v>
      </c>
      <c r="H14810">
        <v>1112.42</v>
      </c>
      <c r="I14810">
        <v>-0.34</v>
      </c>
      <c r="J14810">
        <v>0.56999999999999995</v>
      </c>
      <c r="K14810">
        <v>0.65</v>
      </c>
    </row>
    <row r="14811" spans="1:11" x14ac:dyDescent="0.25">
      <c r="A14811" s="1">
        <v>45108</v>
      </c>
      <c r="B14811" t="s">
        <v>2</v>
      </c>
      <c r="C14811">
        <v>1582.65</v>
      </c>
      <c r="D14811">
        <v>947.66</v>
      </c>
      <c r="E14811">
        <v>634.99</v>
      </c>
      <c r="F14811">
        <v>877.93</v>
      </c>
      <c r="G14811">
        <v>754.38</v>
      </c>
      <c r="H14811">
        <v>1224.49</v>
      </c>
      <c r="I14811">
        <v>-0.13</v>
      </c>
      <c r="J14811">
        <v>2.4900000000000002</v>
      </c>
      <c r="K14811">
        <v>2.58</v>
      </c>
    </row>
    <row r="14812" spans="1:11" x14ac:dyDescent="0.25">
      <c r="A14812" s="1">
        <v>45108</v>
      </c>
      <c r="B14812" t="s">
        <v>147</v>
      </c>
      <c r="C14812">
        <v>1890.37</v>
      </c>
      <c r="D14812">
        <v>1043.6099999999999</v>
      </c>
      <c r="E14812">
        <v>846.76</v>
      </c>
      <c r="F14812">
        <v>861.46</v>
      </c>
      <c r="G14812">
        <v>735.61</v>
      </c>
      <c r="H14812">
        <v>1157.8</v>
      </c>
      <c r="I14812">
        <v>2.69</v>
      </c>
      <c r="J14812">
        <v>2.84</v>
      </c>
      <c r="K14812">
        <v>3.91</v>
      </c>
    </row>
    <row r="14813" spans="1:11" x14ac:dyDescent="0.25">
      <c r="A14813" s="1">
        <v>45108</v>
      </c>
      <c r="B14813" t="s">
        <v>148</v>
      </c>
      <c r="C14813">
        <v>1810.86</v>
      </c>
      <c r="D14813">
        <v>977.5</v>
      </c>
      <c r="E14813">
        <v>833.36</v>
      </c>
      <c r="F14813">
        <v>817.75</v>
      </c>
      <c r="G14813">
        <v>719.19</v>
      </c>
      <c r="H14813">
        <v>1054.75</v>
      </c>
      <c r="I14813">
        <v>0.03</v>
      </c>
      <c r="J14813">
        <v>1.45</v>
      </c>
      <c r="K14813">
        <v>2.2799999999999998</v>
      </c>
    </row>
    <row r="14814" spans="1:11" x14ac:dyDescent="0.25">
      <c r="A14814" s="1">
        <v>45108</v>
      </c>
      <c r="B14814" t="s">
        <v>149</v>
      </c>
      <c r="C14814">
        <v>1772.59</v>
      </c>
      <c r="D14814">
        <v>1001.62</v>
      </c>
      <c r="E14814">
        <v>770.97</v>
      </c>
      <c r="F14814">
        <v>847.67</v>
      </c>
      <c r="G14814">
        <v>783.53</v>
      </c>
      <c r="H14814">
        <v>1027.4100000000001</v>
      </c>
      <c r="I14814">
        <v>0.23</v>
      </c>
      <c r="J14814">
        <v>2.1800000000000002</v>
      </c>
      <c r="K14814">
        <v>3.16</v>
      </c>
    </row>
    <row r="14815" spans="1:11" x14ac:dyDescent="0.25">
      <c r="A14815" s="1">
        <v>45108</v>
      </c>
      <c r="B14815" t="s">
        <v>150</v>
      </c>
      <c r="C14815">
        <v>1971.92</v>
      </c>
      <c r="D14815">
        <v>1078.32</v>
      </c>
      <c r="E14815">
        <v>893.6</v>
      </c>
      <c r="F14815">
        <v>1067.79</v>
      </c>
      <c r="G14815">
        <v>895.13</v>
      </c>
      <c r="H14815">
        <v>1486.83</v>
      </c>
      <c r="I14815">
        <v>-0.06</v>
      </c>
      <c r="J14815">
        <v>3.42</v>
      </c>
      <c r="K14815">
        <v>9.6</v>
      </c>
    </row>
    <row r="14816" spans="1:11" x14ac:dyDescent="0.25">
      <c r="A14816" s="1">
        <v>45108</v>
      </c>
      <c r="B14816" t="s">
        <v>151</v>
      </c>
      <c r="C14816">
        <v>1703.47</v>
      </c>
      <c r="D14816">
        <v>1035.6099999999999</v>
      </c>
      <c r="E14816">
        <v>667.86</v>
      </c>
      <c r="F14816">
        <v>773.05</v>
      </c>
      <c r="G14816">
        <v>668.79</v>
      </c>
      <c r="H14816">
        <v>1081.33</v>
      </c>
      <c r="I14816">
        <v>0.37</v>
      </c>
      <c r="J14816">
        <v>2.14</v>
      </c>
      <c r="K14816">
        <v>4.13</v>
      </c>
    </row>
    <row r="14817" spans="1:11" x14ac:dyDescent="0.25">
      <c r="A14817" s="1">
        <v>45108</v>
      </c>
      <c r="B14817" t="s">
        <v>152</v>
      </c>
      <c r="C14817">
        <v>1662.38</v>
      </c>
      <c r="D14817">
        <v>1023.16</v>
      </c>
      <c r="E14817">
        <v>639.22</v>
      </c>
      <c r="F14817">
        <v>781.98</v>
      </c>
      <c r="G14817">
        <v>708.19</v>
      </c>
      <c r="H14817">
        <v>983.54</v>
      </c>
      <c r="I14817">
        <v>0.01</v>
      </c>
      <c r="J14817">
        <v>-0.67</v>
      </c>
      <c r="K14817">
        <v>3.7</v>
      </c>
    </row>
    <row r="14818" spans="1:11" x14ac:dyDescent="0.25">
      <c r="A14818" s="1">
        <v>45108</v>
      </c>
      <c r="B14818" t="s">
        <v>153</v>
      </c>
      <c r="C14818">
        <v>1762.57</v>
      </c>
      <c r="D14818">
        <v>1093.58</v>
      </c>
      <c r="E14818">
        <v>668.99</v>
      </c>
      <c r="F14818">
        <v>1005.43</v>
      </c>
      <c r="G14818">
        <v>956.35</v>
      </c>
      <c r="H14818">
        <v>1146.8499999999999</v>
      </c>
      <c r="I14818">
        <v>-0.18</v>
      </c>
      <c r="J14818">
        <v>-0.45</v>
      </c>
      <c r="K14818">
        <v>6.18</v>
      </c>
    </row>
    <row r="14819" spans="1:11" x14ac:dyDescent="0.25">
      <c r="A14819" s="1">
        <v>45108</v>
      </c>
      <c r="B14819" t="s">
        <v>154</v>
      </c>
      <c r="C14819">
        <v>1712.24</v>
      </c>
      <c r="D14819">
        <v>1011.97</v>
      </c>
      <c r="E14819">
        <v>700.27</v>
      </c>
      <c r="F14819">
        <v>904.41</v>
      </c>
      <c r="G14819">
        <v>782.92</v>
      </c>
      <c r="H14819">
        <v>1272.0899999999999</v>
      </c>
      <c r="I14819">
        <v>0.09</v>
      </c>
      <c r="J14819">
        <v>2.3199999999999998</v>
      </c>
      <c r="K14819">
        <v>3.51</v>
      </c>
    </row>
    <row r="14820" spans="1:11" x14ac:dyDescent="0.25">
      <c r="A14820" s="1">
        <v>45108</v>
      </c>
      <c r="B14820" t="s">
        <v>155</v>
      </c>
      <c r="C14820">
        <v>1791.68</v>
      </c>
      <c r="D14820">
        <v>1088.1300000000001</v>
      </c>
      <c r="E14820">
        <v>703.55</v>
      </c>
      <c r="F14820">
        <v>791.15</v>
      </c>
      <c r="G14820">
        <v>721.55</v>
      </c>
      <c r="H14820">
        <v>988.14</v>
      </c>
      <c r="I14820">
        <v>-0.25</v>
      </c>
      <c r="J14820">
        <v>1.75</v>
      </c>
      <c r="K14820">
        <v>5.42</v>
      </c>
    </row>
    <row r="14821" spans="1:11" x14ac:dyDescent="0.25">
      <c r="A14821" s="1">
        <v>45139</v>
      </c>
      <c r="B14821" t="s">
        <v>1</v>
      </c>
      <c r="C14821">
        <v>1713.52</v>
      </c>
      <c r="D14821">
        <v>1000.42</v>
      </c>
      <c r="E14821">
        <v>713.1</v>
      </c>
      <c r="F14821">
        <v>857.73</v>
      </c>
      <c r="G14821">
        <v>757.74</v>
      </c>
      <c r="H14821">
        <v>1125.3399999999999</v>
      </c>
      <c r="I14821">
        <v>0.18</v>
      </c>
      <c r="J14821">
        <v>2.04</v>
      </c>
      <c r="K14821">
        <v>3.11</v>
      </c>
    </row>
    <row r="14822" spans="1:11" x14ac:dyDescent="0.25">
      <c r="A14822" s="1">
        <v>45139</v>
      </c>
      <c r="B14822" t="s">
        <v>126</v>
      </c>
      <c r="C14822">
        <v>1741.51</v>
      </c>
      <c r="D14822">
        <v>1095.25</v>
      </c>
      <c r="E14822">
        <v>646.26</v>
      </c>
      <c r="F14822">
        <v>867.74</v>
      </c>
      <c r="G14822">
        <v>809.32</v>
      </c>
      <c r="H14822">
        <v>1041.57</v>
      </c>
      <c r="I14822">
        <v>0.04</v>
      </c>
      <c r="J14822">
        <v>2.58</v>
      </c>
      <c r="K14822">
        <v>5.85</v>
      </c>
    </row>
    <row r="14823" spans="1:11" x14ac:dyDescent="0.25">
      <c r="A14823" s="1">
        <v>45139</v>
      </c>
      <c r="B14823" t="s">
        <v>127</v>
      </c>
      <c r="C14823">
        <v>1592.25</v>
      </c>
      <c r="D14823">
        <v>964.56</v>
      </c>
      <c r="E14823">
        <v>627.69000000000005</v>
      </c>
      <c r="F14823">
        <v>859.95</v>
      </c>
      <c r="G14823">
        <v>744.27</v>
      </c>
      <c r="H14823">
        <v>1213.8900000000001</v>
      </c>
      <c r="I14823">
        <v>-0.05</v>
      </c>
      <c r="J14823">
        <v>2.04</v>
      </c>
      <c r="K14823">
        <v>2.73</v>
      </c>
    </row>
    <row r="14824" spans="1:11" x14ac:dyDescent="0.25">
      <c r="A14824" s="1">
        <v>45139</v>
      </c>
      <c r="B14824" t="s">
        <v>113</v>
      </c>
      <c r="C14824">
        <v>1760.79</v>
      </c>
      <c r="D14824">
        <v>985.1</v>
      </c>
      <c r="E14824">
        <v>775.69</v>
      </c>
      <c r="F14824">
        <v>842.83</v>
      </c>
      <c r="G14824">
        <v>747.55</v>
      </c>
      <c r="H14824">
        <v>1082.7</v>
      </c>
      <c r="I14824">
        <v>-0.06</v>
      </c>
      <c r="J14824">
        <v>1.48</v>
      </c>
      <c r="K14824">
        <v>1.62</v>
      </c>
    </row>
    <row r="14825" spans="1:11" x14ac:dyDescent="0.25">
      <c r="A14825" s="1">
        <v>45139</v>
      </c>
      <c r="B14825" t="s">
        <v>128</v>
      </c>
      <c r="C14825">
        <v>1832.8</v>
      </c>
      <c r="D14825">
        <v>1028.93</v>
      </c>
      <c r="E14825">
        <v>803.87</v>
      </c>
      <c r="F14825">
        <v>876.5</v>
      </c>
      <c r="G14825">
        <v>763.71</v>
      </c>
      <c r="H14825">
        <v>1175.8699999999999</v>
      </c>
      <c r="I14825">
        <v>1.46</v>
      </c>
      <c r="J14825">
        <v>4.0199999999999996</v>
      </c>
      <c r="K14825">
        <v>5.98</v>
      </c>
    </row>
    <row r="14826" spans="1:11" x14ac:dyDescent="0.25">
      <c r="A14826" s="1">
        <v>45139</v>
      </c>
      <c r="B14826" t="s">
        <v>129</v>
      </c>
      <c r="C14826">
        <v>1741.72</v>
      </c>
      <c r="D14826">
        <v>1054.21</v>
      </c>
      <c r="E14826">
        <v>687.51</v>
      </c>
      <c r="F14826">
        <v>889.08</v>
      </c>
      <c r="G14826">
        <v>803.28</v>
      </c>
      <c r="H14826">
        <v>1135.18</v>
      </c>
      <c r="I14826">
        <v>0.23</v>
      </c>
      <c r="J14826">
        <v>1.0900000000000001</v>
      </c>
      <c r="K14826">
        <v>3.91</v>
      </c>
    </row>
    <row r="14827" spans="1:11" x14ac:dyDescent="0.25">
      <c r="A14827" s="1">
        <v>45139</v>
      </c>
      <c r="B14827" t="s">
        <v>130</v>
      </c>
      <c r="C14827">
        <v>1804.89</v>
      </c>
      <c r="D14827">
        <v>1121.73</v>
      </c>
      <c r="E14827">
        <v>683.16</v>
      </c>
      <c r="F14827">
        <v>1006.49</v>
      </c>
      <c r="G14827">
        <v>854.03</v>
      </c>
      <c r="H14827">
        <v>1560.93</v>
      </c>
      <c r="I14827">
        <v>-0.21</v>
      </c>
      <c r="J14827">
        <v>3.01</v>
      </c>
      <c r="K14827">
        <v>4.51</v>
      </c>
    </row>
    <row r="14828" spans="1:11" x14ac:dyDescent="0.25">
      <c r="A14828" s="1">
        <v>45139</v>
      </c>
      <c r="B14828" t="s">
        <v>131</v>
      </c>
      <c r="C14828">
        <v>1866.94</v>
      </c>
      <c r="D14828">
        <v>1186.8599999999999</v>
      </c>
      <c r="E14828">
        <v>680.08</v>
      </c>
      <c r="F14828">
        <v>990.74</v>
      </c>
      <c r="G14828">
        <v>862.58</v>
      </c>
      <c r="H14828">
        <v>1400.57</v>
      </c>
      <c r="I14828">
        <v>0.04</v>
      </c>
      <c r="J14828">
        <v>3.72</v>
      </c>
      <c r="K14828">
        <v>5.05</v>
      </c>
    </row>
    <row r="14829" spans="1:11" x14ac:dyDescent="0.25">
      <c r="A14829" s="1">
        <v>45139</v>
      </c>
      <c r="B14829" t="s">
        <v>132</v>
      </c>
      <c r="C14829">
        <v>1750.57</v>
      </c>
      <c r="D14829">
        <v>1114.3599999999999</v>
      </c>
      <c r="E14829">
        <v>636.21</v>
      </c>
      <c r="F14829">
        <v>856.91</v>
      </c>
      <c r="G14829">
        <v>822.79</v>
      </c>
      <c r="H14829">
        <v>959.42</v>
      </c>
      <c r="I14829">
        <v>-0.2</v>
      </c>
      <c r="J14829">
        <v>4.2699999999999996</v>
      </c>
      <c r="K14829">
        <v>7.49</v>
      </c>
    </row>
    <row r="14830" spans="1:11" x14ac:dyDescent="0.25">
      <c r="A14830" s="1">
        <v>45139</v>
      </c>
      <c r="B14830" t="s">
        <v>133</v>
      </c>
      <c r="C14830">
        <v>1808.26</v>
      </c>
      <c r="D14830">
        <v>1093.98</v>
      </c>
      <c r="E14830">
        <v>714.28</v>
      </c>
      <c r="F14830">
        <v>751.13</v>
      </c>
      <c r="G14830">
        <v>720.04</v>
      </c>
      <c r="H14830">
        <v>872.68</v>
      </c>
      <c r="I14830">
        <v>0.31</v>
      </c>
      <c r="J14830">
        <v>1.63</v>
      </c>
      <c r="K14830">
        <v>6.98</v>
      </c>
    </row>
    <row r="14831" spans="1:11" x14ac:dyDescent="0.25">
      <c r="A14831" s="1">
        <v>45139</v>
      </c>
      <c r="B14831" t="s">
        <v>134</v>
      </c>
      <c r="C14831">
        <v>1702.77</v>
      </c>
      <c r="D14831">
        <v>1074.04</v>
      </c>
      <c r="E14831">
        <v>628.73</v>
      </c>
      <c r="F14831">
        <v>816.5</v>
      </c>
      <c r="G14831">
        <v>799.29</v>
      </c>
      <c r="H14831">
        <v>874.74</v>
      </c>
      <c r="I14831">
        <v>0.1</v>
      </c>
      <c r="J14831">
        <v>1.27</v>
      </c>
      <c r="K14831">
        <v>5.58</v>
      </c>
    </row>
    <row r="14832" spans="1:11" x14ac:dyDescent="0.25">
      <c r="A14832" s="1">
        <v>45139</v>
      </c>
      <c r="B14832" t="s">
        <v>135</v>
      </c>
      <c r="C14832">
        <v>1672.22</v>
      </c>
      <c r="D14832">
        <v>1030.83</v>
      </c>
      <c r="E14832">
        <v>641.39</v>
      </c>
      <c r="F14832">
        <v>812.23</v>
      </c>
      <c r="G14832">
        <v>709.54</v>
      </c>
      <c r="H14832">
        <v>1110.97</v>
      </c>
      <c r="I14832">
        <v>0.44</v>
      </c>
      <c r="J14832">
        <v>3.57</v>
      </c>
      <c r="K14832">
        <v>5.6</v>
      </c>
    </row>
    <row r="14833" spans="1:11" x14ac:dyDescent="0.25">
      <c r="A14833" s="1">
        <v>45139</v>
      </c>
      <c r="B14833" t="s">
        <v>136</v>
      </c>
      <c r="C14833">
        <v>1789.36</v>
      </c>
      <c r="D14833">
        <v>1110.19</v>
      </c>
      <c r="E14833">
        <v>679.17</v>
      </c>
      <c r="F14833">
        <v>940.79</v>
      </c>
      <c r="G14833">
        <v>868.73</v>
      </c>
      <c r="H14833">
        <v>1220.23</v>
      </c>
      <c r="I14833">
        <v>0.17</v>
      </c>
      <c r="J14833">
        <v>2.95</v>
      </c>
      <c r="K14833">
        <v>3.91</v>
      </c>
    </row>
    <row r="14834" spans="1:11" x14ac:dyDescent="0.25">
      <c r="A14834" s="1">
        <v>45139</v>
      </c>
      <c r="B14834" t="s">
        <v>137</v>
      </c>
      <c r="C14834">
        <v>1635.03</v>
      </c>
      <c r="D14834">
        <v>991.11</v>
      </c>
      <c r="E14834">
        <v>643.91999999999996</v>
      </c>
      <c r="F14834">
        <v>861.59</v>
      </c>
      <c r="G14834">
        <v>682.05</v>
      </c>
      <c r="H14834">
        <v>1594.16</v>
      </c>
      <c r="I14834">
        <v>0.66</v>
      </c>
      <c r="J14834">
        <v>3.85</v>
      </c>
      <c r="K14834">
        <v>4.6900000000000004</v>
      </c>
    </row>
    <row r="14835" spans="1:11" x14ac:dyDescent="0.25">
      <c r="A14835" s="1">
        <v>45139</v>
      </c>
      <c r="B14835" t="s">
        <v>138</v>
      </c>
      <c r="C14835">
        <v>1565.79</v>
      </c>
      <c r="D14835">
        <v>974.92</v>
      </c>
      <c r="E14835">
        <v>590.87</v>
      </c>
      <c r="F14835">
        <v>1040.5999999999999</v>
      </c>
      <c r="G14835">
        <v>882.95</v>
      </c>
      <c r="H14835">
        <v>1556.54</v>
      </c>
      <c r="I14835">
        <v>0.46</v>
      </c>
      <c r="J14835">
        <v>1.1499999999999999</v>
      </c>
      <c r="K14835">
        <v>4.51</v>
      </c>
    </row>
    <row r="14836" spans="1:11" x14ac:dyDescent="0.25">
      <c r="A14836" s="1">
        <v>45139</v>
      </c>
      <c r="B14836" t="s">
        <v>139</v>
      </c>
      <c r="C14836">
        <v>1581.77</v>
      </c>
      <c r="D14836">
        <v>976.4</v>
      </c>
      <c r="E14836">
        <v>605.37</v>
      </c>
      <c r="F14836">
        <v>913.8</v>
      </c>
      <c r="G14836">
        <v>786.17</v>
      </c>
      <c r="H14836">
        <v>1370.85</v>
      </c>
      <c r="I14836">
        <v>-0.48</v>
      </c>
      <c r="J14836">
        <v>2.4900000000000002</v>
      </c>
      <c r="K14836">
        <v>3.46</v>
      </c>
    </row>
    <row r="14837" spans="1:11" x14ac:dyDescent="0.25">
      <c r="A14837" s="1">
        <v>45139</v>
      </c>
      <c r="B14837" t="s">
        <v>140</v>
      </c>
      <c r="C14837">
        <v>1579.43</v>
      </c>
      <c r="D14837">
        <v>972.28</v>
      </c>
      <c r="E14837">
        <v>607.15</v>
      </c>
      <c r="F14837">
        <v>796.12</v>
      </c>
      <c r="G14837">
        <v>686.62</v>
      </c>
      <c r="H14837">
        <v>1129.68</v>
      </c>
      <c r="I14837">
        <v>-0.26</v>
      </c>
      <c r="J14837">
        <v>2.4</v>
      </c>
      <c r="K14837">
        <v>3.87</v>
      </c>
    </row>
    <row r="14838" spans="1:11" x14ac:dyDescent="0.25">
      <c r="A14838" s="1">
        <v>45139</v>
      </c>
      <c r="B14838" t="s">
        <v>141</v>
      </c>
      <c r="C14838">
        <v>1649.97</v>
      </c>
      <c r="D14838">
        <v>1005.31</v>
      </c>
      <c r="E14838">
        <v>644.66</v>
      </c>
      <c r="F14838">
        <v>912.3</v>
      </c>
      <c r="G14838">
        <v>799.31</v>
      </c>
      <c r="H14838">
        <v>1258.6199999999999</v>
      </c>
      <c r="I14838">
        <v>0.23</v>
      </c>
      <c r="J14838">
        <v>3.67</v>
      </c>
      <c r="K14838">
        <v>5.49</v>
      </c>
    </row>
    <row r="14839" spans="1:11" x14ac:dyDescent="0.25">
      <c r="A14839" s="1">
        <v>45139</v>
      </c>
      <c r="B14839" t="s">
        <v>142</v>
      </c>
      <c r="C14839">
        <v>1588.4</v>
      </c>
      <c r="D14839">
        <v>965.75</v>
      </c>
      <c r="E14839">
        <v>622.65</v>
      </c>
      <c r="F14839">
        <v>849.22</v>
      </c>
      <c r="G14839">
        <v>719.97</v>
      </c>
      <c r="H14839">
        <v>1243.6199999999999</v>
      </c>
      <c r="I14839">
        <v>0.16</v>
      </c>
      <c r="J14839">
        <v>2.42</v>
      </c>
      <c r="K14839">
        <v>3.61</v>
      </c>
    </row>
    <row r="14840" spans="1:11" x14ac:dyDescent="0.25">
      <c r="A14840" s="1">
        <v>45139</v>
      </c>
      <c r="B14840" t="s">
        <v>143</v>
      </c>
      <c r="C14840">
        <v>1530</v>
      </c>
      <c r="D14840">
        <v>939.26</v>
      </c>
      <c r="E14840">
        <v>590.74</v>
      </c>
      <c r="F14840">
        <v>764.28</v>
      </c>
      <c r="G14840">
        <v>695.39</v>
      </c>
      <c r="H14840">
        <v>943.05</v>
      </c>
      <c r="I14840">
        <v>-0.02</v>
      </c>
      <c r="J14840">
        <v>1.6</v>
      </c>
      <c r="K14840">
        <v>4.79</v>
      </c>
    </row>
    <row r="14841" spans="1:11" x14ac:dyDescent="0.25">
      <c r="A14841" s="1">
        <v>45139</v>
      </c>
      <c r="B14841" t="s">
        <v>144</v>
      </c>
      <c r="C14841">
        <v>1526.81</v>
      </c>
      <c r="D14841">
        <v>927.58</v>
      </c>
      <c r="E14841">
        <v>599.23</v>
      </c>
      <c r="F14841">
        <v>811.24</v>
      </c>
      <c r="G14841">
        <v>692.68</v>
      </c>
      <c r="H14841">
        <v>1205.72</v>
      </c>
      <c r="I14841">
        <v>-0.16</v>
      </c>
      <c r="J14841">
        <v>3.46</v>
      </c>
      <c r="K14841">
        <v>5.01</v>
      </c>
    </row>
    <row r="14842" spans="1:11" x14ac:dyDescent="0.25">
      <c r="A14842" s="1">
        <v>45139</v>
      </c>
      <c r="B14842" t="s">
        <v>145</v>
      </c>
      <c r="C14842">
        <v>1590.26</v>
      </c>
      <c r="D14842">
        <v>938.21</v>
      </c>
      <c r="E14842">
        <v>652.04999999999995</v>
      </c>
      <c r="F14842">
        <v>841.87</v>
      </c>
      <c r="G14842">
        <v>758.05</v>
      </c>
      <c r="H14842">
        <v>1065.8900000000001</v>
      </c>
      <c r="I14842">
        <v>-0.4</v>
      </c>
      <c r="J14842">
        <v>0.27</v>
      </c>
      <c r="K14842">
        <v>-0.89</v>
      </c>
    </row>
    <row r="14843" spans="1:11" x14ac:dyDescent="0.25">
      <c r="A14843" s="1">
        <v>45139</v>
      </c>
      <c r="B14843" t="s">
        <v>146</v>
      </c>
      <c r="C14843">
        <v>1616.28</v>
      </c>
      <c r="D14843">
        <v>969.84</v>
      </c>
      <c r="E14843">
        <v>646.44000000000005</v>
      </c>
      <c r="F14843">
        <v>889.37</v>
      </c>
      <c r="G14843">
        <v>814.46</v>
      </c>
      <c r="H14843">
        <v>1112.42</v>
      </c>
      <c r="I14843">
        <v>-0.14000000000000001</v>
      </c>
      <c r="J14843">
        <v>0.43</v>
      </c>
      <c r="K14843">
        <v>0.13</v>
      </c>
    </row>
    <row r="14844" spans="1:11" x14ac:dyDescent="0.25">
      <c r="A14844" s="1">
        <v>45139</v>
      </c>
      <c r="B14844" t="s">
        <v>2</v>
      </c>
      <c r="C14844">
        <v>1580.42</v>
      </c>
      <c r="D14844">
        <v>945.68</v>
      </c>
      <c r="E14844">
        <v>634.74</v>
      </c>
      <c r="F14844">
        <v>876.7</v>
      </c>
      <c r="G14844">
        <v>752.8</v>
      </c>
      <c r="H14844">
        <v>1224</v>
      </c>
      <c r="I14844">
        <v>-0.14000000000000001</v>
      </c>
      <c r="J14844">
        <v>2.34</v>
      </c>
      <c r="K14844">
        <v>1.98</v>
      </c>
    </row>
    <row r="14845" spans="1:11" x14ac:dyDescent="0.25">
      <c r="A14845" s="1">
        <v>45139</v>
      </c>
      <c r="B14845" t="s">
        <v>147</v>
      </c>
      <c r="C14845">
        <v>1889.12</v>
      </c>
      <c r="D14845">
        <v>1035.3499999999999</v>
      </c>
      <c r="E14845">
        <v>853.77</v>
      </c>
      <c r="F14845">
        <v>860.85</v>
      </c>
      <c r="G14845">
        <v>729.8</v>
      </c>
      <c r="H14845">
        <v>1167.4100000000001</v>
      </c>
      <c r="I14845">
        <v>-7.0000000000000007E-2</v>
      </c>
      <c r="J14845">
        <v>2.77</v>
      </c>
      <c r="K14845">
        <v>2.94</v>
      </c>
    </row>
    <row r="14846" spans="1:11" x14ac:dyDescent="0.25">
      <c r="A14846" s="1">
        <v>45139</v>
      </c>
      <c r="B14846" t="s">
        <v>148</v>
      </c>
      <c r="C14846">
        <v>1810.87</v>
      </c>
      <c r="D14846">
        <v>977.47</v>
      </c>
      <c r="E14846">
        <v>833.4</v>
      </c>
      <c r="F14846">
        <v>817.75</v>
      </c>
      <c r="G14846">
        <v>719.19</v>
      </c>
      <c r="H14846">
        <v>1054.75</v>
      </c>
      <c r="I14846">
        <v>0</v>
      </c>
      <c r="J14846">
        <v>1.45</v>
      </c>
      <c r="K14846">
        <v>1.87</v>
      </c>
    </row>
    <row r="14847" spans="1:11" x14ac:dyDescent="0.25">
      <c r="A14847" s="1">
        <v>45139</v>
      </c>
      <c r="B14847" t="s">
        <v>149</v>
      </c>
      <c r="C14847">
        <v>1813.3</v>
      </c>
      <c r="D14847">
        <v>995.74</v>
      </c>
      <c r="E14847">
        <v>817.56</v>
      </c>
      <c r="F14847">
        <v>867.16</v>
      </c>
      <c r="G14847">
        <v>778.91</v>
      </c>
      <c r="H14847">
        <v>1089.47</v>
      </c>
      <c r="I14847">
        <v>2.2999999999999998</v>
      </c>
      <c r="J14847">
        <v>4.53</v>
      </c>
      <c r="K14847">
        <v>5.32</v>
      </c>
    </row>
    <row r="14848" spans="1:11" x14ac:dyDescent="0.25">
      <c r="A14848" s="1">
        <v>45139</v>
      </c>
      <c r="B14848" t="s">
        <v>150</v>
      </c>
      <c r="C14848">
        <v>1975.52</v>
      </c>
      <c r="D14848">
        <v>1080.32</v>
      </c>
      <c r="E14848">
        <v>895.2</v>
      </c>
      <c r="F14848">
        <v>1069.71</v>
      </c>
      <c r="G14848">
        <v>896.83</v>
      </c>
      <c r="H14848">
        <v>1489.5</v>
      </c>
      <c r="I14848">
        <v>0.18</v>
      </c>
      <c r="J14848">
        <v>3.6</v>
      </c>
      <c r="K14848">
        <v>7.97</v>
      </c>
    </row>
    <row r="14849" spans="1:11" x14ac:dyDescent="0.25">
      <c r="A14849" s="1">
        <v>45139</v>
      </c>
      <c r="B14849" t="s">
        <v>151</v>
      </c>
      <c r="C14849">
        <v>1727.96</v>
      </c>
      <c r="D14849">
        <v>1035.1099999999999</v>
      </c>
      <c r="E14849">
        <v>692.85</v>
      </c>
      <c r="F14849">
        <v>784.19</v>
      </c>
      <c r="G14849">
        <v>668.45</v>
      </c>
      <c r="H14849">
        <v>1121.77</v>
      </c>
      <c r="I14849">
        <v>1.44</v>
      </c>
      <c r="J14849">
        <v>3.61</v>
      </c>
      <c r="K14849">
        <v>5</v>
      </c>
    </row>
    <row r="14850" spans="1:11" x14ac:dyDescent="0.25">
      <c r="A14850" s="1">
        <v>45139</v>
      </c>
      <c r="B14850" t="s">
        <v>152</v>
      </c>
      <c r="C14850">
        <v>1701.79</v>
      </c>
      <c r="D14850">
        <v>1026.6300000000001</v>
      </c>
      <c r="E14850">
        <v>675.16</v>
      </c>
      <c r="F14850">
        <v>800.51</v>
      </c>
      <c r="G14850">
        <v>710.6</v>
      </c>
      <c r="H14850">
        <v>1038.82</v>
      </c>
      <c r="I14850">
        <v>2.37</v>
      </c>
      <c r="J14850">
        <v>1.68</v>
      </c>
      <c r="K14850">
        <v>2.36</v>
      </c>
    </row>
    <row r="14851" spans="1:11" x14ac:dyDescent="0.25">
      <c r="A14851" s="1">
        <v>45139</v>
      </c>
      <c r="B14851" t="s">
        <v>153</v>
      </c>
      <c r="C14851">
        <v>1764.24</v>
      </c>
      <c r="D14851">
        <v>1095.25</v>
      </c>
      <c r="E14851">
        <v>668.99</v>
      </c>
      <c r="F14851">
        <v>1006.34</v>
      </c>
      <c r="G14851">
        <v>957.78</v>
      </c>
      <c r="H14851">
        <v>1146.8499999999999</v>
      </c>
      <c r="I14851">
        <v>0.09</v>
      </c>
      <c r="J14851">
        <v>-0.36</v>
      </c>
      <c r="K14851">
        <v>5.48</v>
      </c>
    </row>
    <row r="14852" spans="1:11" x14ac:dyDescent="0.25">
      <c r="A14852" s="1">
        <v>45139</v>
      </c>
      <c r="B14852" t="s">
        <v>154</v>
      </c>
      <c r="C14852">
        <v>1709.67</v>
      </c>
      <c r="D14852">
        <v>1009.4</v>
      </c>
      <c r="E14852">
        <v>700.27</v>
      </c>
      <c r="F14852">
        <v>903.06</v>
      </c>
      <c r="G14852">
        <v>780.96</v>
      </c>
      <c r="H14852">
        <v>1272.0899999999999</v>
      </c>
      <c r="I14852">
        <v>-0.15</v>
      </c>
      <c r="J14852">
        <v>2.16</v>
      </c>
      <c r="K14852">
        <v>2.63</v>
      </c>
    </row>
    <row r="14853" spans="1:11" x14ac:dyDescent="0.25">
      <c r="A14853" s="1">
        <v>45139</v>
      </c>
      <c r="B14853" t="s">
        <v>155</v>
      </c>
      <c r="C14853">
        <v>1783.74</v>
      </c>
      <c r="D14853">
        <v>1080.8</v>
      </c>
      <c r="E14853">
        <v>702.94</v>
      </c>
      <c r="F14853">
        <v>787.67</v>
      </c>
      <c r="G14853">
        <v>716.71</v>
      </c>
      <c r="H14853">
        <v>987.25</v>
      </c>
      <c r="I14853">
        <v>-0.44</v>
      </c>
      <c r="J14853">
        <v>1.3</v>
      </c>
      <c r="K14853">
        <v>4.6500000000000004</v>
      </c>
    </row>
    <row r="14854" spans="1:11" x14ac:dyDescent="0.25">
      <c r="A14854" s="1">
        <v>45170</v>
      </c>
      <c r="B14854" t="s">
        <v>1</v>
      </c>
      <c r="C14854">
        <v>1713.87</v>
      </c>
      <c r="D14854">
        <v>998.17</v>
      </c>
      <c r="E14854">
        <v>715.7</v>
      </c>
      <c r="F14854">
        <v>857.9</v>
      </c>
      <c r="G14854">
        <v>756.07</v>
      </c>
      <c r="H14854">
        <v>1129.3900000000001</v>
      </c>
      <c r="I14854">
        <v>0.02</v>
      </c>
      <c r="J14854">
        <v>2.06</v>
      </c>
      <c r="K14854">
        <v>2.68</v>
      </c>
    </row>
    <row r="14855" spans="1:11" x14ac:dyDescent="0.25">
      <c r="A14855" s="1">
        <v>45170</v>
      </c>
      <c r="B14855" t="s">
        <v>126</v>
      </c>
      <c r="C14855">
        <v>1750.02</v>
      </c>
      <c r="D14855">
        <v>1092.17</v>
      </c>
      <c r="E14855">
        <v>657.85</v>
      </c>
      <c r="F14855">
        <v>872</v>
      </c>
      <c r="G14855">
        <v>807.06</v>
      </c>
      <c r="H14855">
        <v>1060.21</v>
      </c>
      <c r="I14855">
        <v>0.49</v>
      </c>
      <c r="J14855">
        <v>3.09</v>
      </c>
      <c r="K14855">
        <v>5.82</v>
      </c>
    </row>
    <row r="14856" spans="1:11" x14ac:dyDescent="0.25">
      <c r="A14856" s="1">
        <v>45170</v>
      </c>
      <c r="B14856" t="s">
        <v>127</v>
      </c>
      <c r="C14856">
        <v>1590.83</v>
      </c>
      <c r="D14856">
        <v>962.32</v>
      </c>
      <c r="E14856">
        <v>628.51</v>
      </c>
      <c r="F14856">
        <v>859.18</v>
      </c>
      <c r="G14856">
        <v>742.56</v>
      </c>
      <c r="H14856">
        <v>1215.47</v>
      </c>
      <c r="I14856">
        <v>-0.09</v>
      </c>
      <c r="J14856">
        <v>1.94</v>
      </c>
      <c r="K14856">
        <v>2.21</v>
      </c>
    </row>
    <row r="14857" spans="1:11" x14ac:dyDescent="0.25">
      <c r="A14857" s="1">
        <v>45170</v>
      </c>
      <c r="B14857" t="s">
        <v>113</v>
      </c>
      <c r="C14857">
        <v>1760.23</v>
      </c>
      <c r="D14857">
        <v>980.94</v>
      </c>
      <c r="E14857">
        <v>779.29</v>
      </c>
      <c r="F14857">
        <v>842.58</v>
      </c>
      <c r="G14857">
        <v>744.41</v>
      </c>
      <c r="H14857">
        <v>1087.68</v>
      </c>
      <c r="I14857">
        <v>-0.03</v>
      </c>
      <c r="J14857">
        <v>1.45</v>
      </c>
      <c r="K14857">
        <v>1.31</v>
      </c>
    </row>
    <row r="14858" spans="1:11" x14ac:dyDescent="0.25">
      <c r="A14858" s="1">
        <v>45170</v>
      </c>
      <c r="B14858" t="s">
        <v>128</v>
      </c>
      <c r="C14858">
        <v>1833.64</v>
      </c>
      <c r="D14858">
        <v>1029.81</v>
      </c>
      <c r="E14858">
        <v>803.83</v>
      </c>
      <c r="F14858">
        <v>876.94</v>
      </c>
      <c r="G14858">
        <v>764.4</v>
      </c>
      <c r="H14858">
        <v>1175.8699999999999</v>
      </c>
      <c r="I14858">
        <v>0.05</v>
      </c>
      <c r="J14858">
        <v>4.07</v>
      </c>
      <c r="K14858">
        <v>5.03</v>
      </c>
    </row>
    <row r="14859" spans="1:11" x14ac:dyDescent="0.25">
      <c r="A14859" s="1">
        <v>45170</v>
      </c>
      <c r="B14859" t="s">
        <v>129</v>
      </c>
      <c r="C14859">
        <v>1743.37</v>
      </c>
      <c r="D14859">
        <v>1056.24</v>
      </c>
      <c r="E14859">
        <v>687.13</v>
      </c>
      <c r="F14859">
        <v>889.88</v>
      </c>
      <c r="G14859">
        <v>804.81</v>
      </c>
      <c r="H14859">
        <v>1134.5</v>
      </c>
      <c r="I14859">
        <v>0.09</v>
      </c>
      <c r="J14859">
        <v>1.18</v>
      </c>
      <c r="K14859">
        <v>3.57</v>
      </c>
    </row>
    <row r="14860" spans="1:11" x14ac:dyDescent="0.25">
      <c r="A14860" s="1">
        <v>45170</v>
      </c>
      <c r="B14860" t="s">
        <v>130</v>
      </c>
      <c r="C14860">
        <v>1813.7</v>
      </c>
      <c r="D14860">
        <v>1130.5899999999999</v>
      </c>
      <c r="E14860">
        <v>683.11</v>
      </c>
      <c r="F14860">
        <v>1011.42</v>
      </c>
      <c r="G14860">
        <v>860.78</v>
      </c>
      <c r="H14860">
        <v>1560.78</v>
      </c>
      <c r="I14860">
        <v>0.49</v>
      </c>
      <c r="J14860">
        <v>3.51</v>
      </c>
      <c r="K14860">
        <v>4.3099999999999996</v>
      </c>
    </row>
    <row r="14861" spans="1:11" x14ac:dyDescent="0.25">
      <c r="A14861" s="1">
        <v>45170</v>
      </c>
      <c r="B14861" t="s">
        <v>131</v>
      </c>
      <c r="C14861">
        <v>1872.14</v>
      </c>
      <c r="D14861">
        <v>1192.06</v>
      </c>
      <c r="E14861">
        <v>680.08</v>
      </c>
      <c r="F14861">
        <v>993.51</v>
      </c>
      <c r="G14861">
        <v>866.38</v>
      </c>
      <c r="H14861">
        <v>1400.57</v>
      </c>
      <c r="I14861">
        <v>0.28000000000000003</v>
      </c>
      <c r="J14861">
        <v>4.01</v>
      </c>
      <c r="K14861">
        <v>4.1900000000000004</v>
      </c>
    </row>
    <row r="14862" spans="1:11" x14ac:dyDescent="0.25">
      <c r="A14862" s="1">
        <v>45170</v>
      </c>
      <c r="B14862" t="s">
        <v>132</v>
      </c>
      <c r="C14862">
        <v>1779.03</v>
      </c>
      <c r="D14862">
        <v>1096.2</v>
      </c>
      <c r="E14862">
        <v>682.83</v>
      </c>
      <c r="F14862">
        <v>870.88</v>
      </c>
      <c r="G14862">
        <v>809.38</v>
      </c>
      <c r="H14862">
        <v>1029.75</v>
      </c>
      <c r="I14862">
        <v>1.63</v>
      </c>
      <c r="J14862">
        <v>5.97</v>
      </c>
      <c r="K14862">
        <v>8.48</v>
      </c>
    </row>
    <row r="14863" spans="1:11" x14ac:dyDescent="0.25">
      <c r="A14863" s="1">
        <v>45170</v>
      </c>
      <c r="B14863" t="s">
        <v>133</v>
      </c>
      <c r="C14863">
        <v>1823.16</v>
      </c>
      <c r="D14863">
        <v>1096.3499999999999</v>
      </c>
      <c r="E14863">
        <v>726.81</v>
      </c>
      <c r="F14863">
        <v>757.29</v>
      </c>
      <c r="G14863">
        <v>721.62</v>
      </c>
      <c r="H14863">
        <v>887.95</v>
      </c>
      <c r="I14863">
        <v>0.82</v>
      </c>
      <c r="J14863">
        <v>2.46</v>
      </c>
      <c r="K14863">
        <v>7.04</v>
      </c>
    </row>
    <row r="14864" spans="1:11" x14ac:dyDescent="0.25">
      <c r="A14864" s="1">
        <v>45170</v>
      </c>
      <c r="B14864" t="s">
        <v>134</v>
      </c>
      <c r="C14864">
        <v>1701.83</v>
      </c>
      <c r="D14864">
        <v>1073.0999999999999</v>
      </c>
      <c r="E14864">
        <v>628.73</v>
      </c>
      <c r="F14864">
        <v>816.01</v>
      </c>
      <c r="G14864">
        <v>798.57</v>
      </c>
      <c r="H14864">
        <v>874.74</v>
      </c>
      <c r="I14864">
        <v>-0.06</v>
      </c>
      <c r="J14864">
        <v>1.21</v>
      </c>
      <c r="K14864">
        <v>5.24</v>
      </c>
    </row>
    <row r="14865" spans="1:11" x14ac:dyDescent="0.25">
      <c r="A14865" s="1">
        <v>45170</v>
      </c>
      <c r="B14865" t="s">
        <v>135</v>
      </c>
      <c r="C14865">
        <v>1675.58</v>
      </c>
      <c r="D14865">
        <v>1034.19</v>
      </c>
      <c r="E14865">
        <v>641.39</v>
      </c>
      <c r="F14865">
        <v>813.85</v>
      </c>
      <c r="G14865">
        <v>711.89</v>
      </c>
      <c r="H14865">
        <v>1110.97</v>
      </c>
      <c r="I14865">
        <v>0.2</v>
      </c>
      <c r="J14865">
        <v>3.78</v>
      </c>
      <c r="K14865">
        <v>5.42</v>
      </c>
    </row>
    <row r="14866" spans="1:11" x14ac:dyDescent="0.25">
      <c r="A14866" s="1">
        <v>45170</v>
      </c>
      <c r="B14866" t="s">
        <v>136</v>
      </c>
      <c r="C14866">
        <v>1792.84</v>
      </c>
      <c r="D14866">
        <v>1114.57</v>
      </c>
      <c r="E14866">
        <v>678.27</v>
      </c>
      <c r="F14866">
        <v>942.58</v>
      </c>
      <c r="G14866">
        <v>872.12</v>
      </c>
      <c r="H14866">
        <v>1218.6400000000001</v>
      </c>
      <c r="I14866">
        <v>0.19</v>
      </c>
      <c r="J14866">
        <v>3.15</v>
      </c>
      <c r="K14866">
        <v>3.36</v>
      </c>
    </row>
    <row r="14867" spans="1:11" x14ac:dyDescent="0.25">
      <c r="A14867" s="1">
        <v>45170</v>
      </c>
      <c r="B14867" t="s">
        <v>137</v>
      </c>
      <c r="C14867">
        <v>1633.79</v>
      </c>
      <c r="D14867">
        <v>989.87</v>
      </c>
      <c r="E14867">
        <v>643.91999999999996</v>
      </c>
      <c r="F14867">
        <v>860.9</v>
      </c>
      <c r="G14867">
        <v>681.23</v>
      </c>
      <c r="H14867">
        <v>1594.16</v>
      </c>
      <c r="I14867">
        <v>-0.08</v>
      </c>
      <c r="J14867">
        <v>3.77</v>
      </c>
      <c r="K14867">
        <v>3.88</v>
      </c>
    </row>
    <row r="14868" spans="1:11" x14ac:dyDescent="0.25">
      <c r="A14868" s="1">
        <v>45170</v>
      </c>
      <c r="B14868" t="s">
        <v>138</v>
      </c>
      <c r="C14868">
        <v>1567.78</v>
      </c>
      <c r="D14868">
        <v>976.91</v>
      </c>
      <c r="E14868">
        <v>590.87</v>
      </c>
      <c r="F14868">
        <v>1041.96</v>
      </c>
      <c r="G14868">
        <v>884.72</v>
      </c>
      <c r="H14868">
        <v>1556.54</v>
      </c>
      <c r="I14868">
        <v>0.13</v>
      </c>
      <c r="J14868">
        <v>1.29</v>
      </c>
      <c r="K14868">
        <v>4.22</v>
      </c>
    </row>
    <row r="14869" spans="1:11" x14ac:dyDescent="0.25">
      <c r="A14869" s="1">
        <v>45170</v>
      </c>
      <c r="B14869" t="s">
        <v>139</v>
      </c>
      <c r="C14869">
        <v>1579.77</v>
      </c>
      <c r="D14869">
        <v>974.4</v>
      </c>
      <c r="E14869">
        <v>605.37</v>
      </c>
      <c r="F14869">
        <v>912.62</v>
      </c>
      <c r="G14869">
        <v>784.52</v>
      </c>
      <c r="H14869">
        <v>1370.85</v>
      </c>
      <c r="I14869">
        <v>-0.13</v>
      </c>
      <c r="J14869">
        <v>2.35</v>
      </c>
      <c r="K14869">
        <v>2.42</v>
      </c>
    </row>
    <row r="14870" spans="1:11" x14ac:dyDescent="0.25">
      <c r="A14870" s="1">
        <v>45170</v>
      </c>
      <c r="B14870" t="s">
        <v>140</v>
      </c>
      <c r="C14870">
        <v>1580.87</v>
      </c>
      <c r="D14870">
        <v>973.72</v>
      </c>
      <c r="E14870">
        <v>607.15</v>
      </c>
      <c r="F14870">
        <v>796.84</v>
      </c>
      <c r="G14870">
        <v>687.65</v>
      </c>
      <c r="H14870">
        <v>1129.68</v>
      </c>
      <c r="I14870">
        <v>0.09</v>
      </c>
      <c r="J14870">
        <v>2.4900000000000002</v>
      </c>
      <c r="K14870">
        <v>3.1</v>
      </c>
    </row>
    <row r="14871" spans="1:11" x14ac:dyDescent="0.25">
      <c r="A14871" s="1">
        <v>45170</v>
      </c>
      <c r="B14871" t="s">
        <v>141</v>
      </c>
      <c r="C14871">
        <v>1651.48</v>
      </c>
      <c r="D14871">
        <v>1006.82</v>
      </c>
      <c r="E14871">
        <v>644.66</v>
      </c>
      <c r="F14871">
        <v>913.13</v>
      </c>
      <c r="G14871">
        <v>800.51</v>
      </c>
      <c r="H14871">
        <v>1258.6199999999999</v>
      </c>
      <c r="I14871">
        <v>0.09</v>
      </c>
      <c r="J14871">
        <v>3.77</v>
      </c>
      <c r="K14871">
        <v>5.0599999999999996</v>
      </c>
    </row>
    <row r="14872" spans="1:11" x14ac:dyDescent="0.25">
      <c r="A14872" s="1">
        <v>45170</v>
      </c>
      <c r="B14872" t="s">
        <v>142</v>
      </c>
      <c r="C14872">
        <v>1578.75</v>
      </c>
      <c r="D14872">
        <v>956.1</v>
      </c>
      <c r="E14872">
        <v>622.65</v>
      </c>
      <c r="F14872">
        <v>844.04</v>
      </c>
      <c r="G14872">
        <v>712.77</v>
      </c>
      <c r="H14872">
        <v>1243.6199999999999</v>
      </c>
      <c r="I14872">
        <v>-0.61</v>
      </c>
      <c r="J14872">
        <v>1.79</v>
      </c>
      <c r="K14872">
        <v>2.77</v>
      </c>
    </row>
    <row r="14873" spans="1:11" x14ac:dyDescent="0.25">
      <c r="A14873" s="1">
        <v>45170</v>
      </c>
      <c r="B14873" t="s">
        <v>143</v>
      </c>
      <c r="C14873">
        <v>1557.17</v>
      </c>
      <c r="D14873">
        <v>946.24</v>
      </c>
      <c r="E14873">
        <v>610.92999999999995</v>
      </c>
      <c r="F14873">
        <v>777.89</v>
      </c>
      <c r="G14873">
        <v>700.54</v>
      </c>
      <c r="H14873">
        <v>975.3</v>
      </c>
      <c r="I14873">
        <v>1.78</v>
      </c>
      <c r="J14873">
        <v>3.41</v>
      </c>
      <c r="K14873">
        <v>5.84</v>
      </c>
    </row>
    <row r="14874" spans="1:11" x14ac:dyDescent="0.25">
      <c r="A14874" s="1">
        <v>45170</v>
      </c>
      <c r="B14874" t="s">
        <v>144</v>
      </c>
      <c r="C14874">
        <v>1522.85</v>
      </c>
      <c r="D14874">
        <v>933.02</v>
      </c>
      <c r="E14874">
        <v>589.83000000000004</v>
      </c>
      <c r="F14874">
        <v>809.13</v>
      </c>
      <c r="G14874">
        <v>696.77</v>
      </c>
      <c r="H14874">
        <v>1186.79</v>
      </c>
      <c r="I14874">
        <v>-0.26</v>
      </c>
      <c r="J14874">
        <v>3.19</v>
      </c>
      <c r="K14874">
        <v>4.05</v>
      </c>
    </row>
    <row r="14875" spans="1:11" x14ac:dyDescent="0.25">
      <c r="A14875" s="1">
        <v>45170</v>
      </c>
      <c r="B14875" t="s">
        <v>145</v>
      </c>
      <c r="C14875">
        <v>1587.21</v>
      </c>
      <c r="D14875">
        <v>935</v>
      </c>
      <c r="E14875">
        <v>652.21</v>
      </c>
      <c r="F14875">
        <v>840.27</v>
      </c>
      <c r="G14875">
        <v>755.47</v>
      </c>
      <c r="H14875">
        <v>1066.0999999999999</v>
      </c>
      <c r="I14875">
        <v>-0.19</v>
      </c>
      <c r="J14875">
        <v>0.08</v>
      </c>
      <c r="K14875">
        <v>-1.07</v>
      </c>
    </row>
    <row r="14876" spans="1:11" x14ac:dyDescent="0.25">
      <c r="A14876" s="1">
        <v>45170</v>
      </c>
      <c r="B14876" t="s">
        <v>146</v>
      </c>
      <c r="C14876">
        <v>1612.18</v>
      </c>
      <c r="D14876">
        <v>965.74</v>
      </c>
      <c r="E14876">
        <v>646.44000000000005</v>
      </c>
      <c r="F14876">
        <v>887.15</v>
      </c>
      <c r="G14876">
        <v>811.04</v>
      </c>
      <c r="H14876">
        <v>1112.42</v>
      </c>
      <c r="I14876">
        <v>-0.25</v>
      </c>
      <c r="J14876">
        <v>0.18</v>
      </c>
      <c r="K14876">
        <v>-0.49</v>
      </c>
    </row>
    <row r="14877" spans="1:11" x14ac:dyDescent="0.25">
      <c r="A14877" s="1">
        <v>45170</v>
      </c>
      <c r="B14877" t="s">
        <v>2</v>
      </c>
      <c r="C14877">
        <v>1578.2</v>
      </c>
      <c r="D14877">
        <v>943.46</v>
      </c>
      <c r="E14877">
        <v>634.74</v>
      </c>
      <c r="F14877">
        <v>875.48</v>
      </c>
      <c r="G14877">
        <v>751.07</v>
      </c>
      <c r="H14877">
        <v>1224</v>
      </c>
      <c r="I14877">
        <v>-0.14000000000000001</v>
      </c>
      <c r="J14877">
        <v>2.2000000000000002</v>
      </c>
      <c r="K14877">
        <v>1.95</v>
      </c>
    </row>
    <row r="14878" spans="1:11" x14ac:dyDescent="0.25">
      <c r="A14878" s="1">
        <v>45170</v>
      </c>
      <c r="B14878" t="s">
        <v>147</v>
      </c>
      <c r="C14878">
        <v>1892.67</v>
      </c>
      <c r="D14878">
        <v>1020.09</v>
      </c>
      <c r="E14878">
        <v>872.58</v>
      </c>
      <c r="F14878">
        <v>862.49</v>
      </c>
      <c r="G14878">
        <v>719.08</v>
      </c>
      <c r="H14878">
        <v>1193.0899999999999</v>
      </c>
      <c r="I14878">
        <v>0.19</v>
      </c>
      <c r="J14878">
        <v>2.97</v>
      </c>
      <c r="K14878">
        <v>2.9</v>
      </c>
    </row>
    <row r="14879" spans="1:11" x14ac:dyDescent="0.25">
      <c r="A14879" s="1">
        <v>45170</v>
      </c>
      <c r="B14879" t="s">
        <v>148</v>
      </c>
      <c r="C14879">
        <v>1810.91</v>
      </c>
      <c r="D14879">
        <v>977.51</v>
      </c>
      <c r="E14879">
        <v>833.4</v>
      </c>
      <c r="F14879">
        <v>817.75</v>
      </c>
      <c r="G14879">
        <v>719.19</v>
      </c>
      <c r="H14879">
        <v>1054.75</v>
      </c>
      <c r="I14879">
        <v>0</v>
      </c>
      <c r="J14879">
        <v>1.45</v>
      </c>
      <c r="K14879">
        <v>1.59</v>
      </c>
    </row>
    <row r="14880" spans="1:11" x14ac:dyDescent="0.25">
      <c r="A14880" s="1">
        <v>45170</v>
      </c>
      <c r="B14880" t="s">
        <v>149</v>
      </c>
      <c r="C14880">
        <v>1813.88</v>
      </c>
      <c r="D14880">
        <v>996.32</v>
      </c>
      <c r="E14880">
        <v>817.56</v>
      </c>
      <c r="F14880">
        <v>867.42</v>
      </c>
      <c r="G14880">
        <v>779.38</v>
      </c>
      <c r="H14880">
        <v>1089.47</v>
      </c>
      <c r="I14880">
        <v>0.03</v>
      </c>
      <c r="J14880">
        <v>4.5599999999999996</v>
      </c>
      <c r="K14880">
        <v>5.24</v>
      </c>
    </row>
    <row r="14881" spans="1:11" x14ac:dyDescent="0.25">
      <c r="A14881" s="1">
        <v>45170</v>
      </c>
      <c r="B14881" t="s">
        <v>150</v>
      </c>
      <c r="C14881">
        <v>1976.94</v>
      </c>
      <c r="D14881">
        <v>1081.74</v>
      </c>
      <c r="E14881">
        <v>895.2</v>
      </c>
      <c r="F14881">
        <v>1070.46</v>
      </c>
      <c r="G14881">
        <v>897.99</v>
      </c>
      <c r="H14881">
        <v>1489.5</v>
      </c>
      <c r="I14881">
        <v>7.0000000000000007E-2</v>
      </c>
      <c r="J14881">
        <v>3.67</v>
      </c>
      <c r="K14881">
        <v>5.0999999999999996</v>
      </c>
    </row>
    <row r="14882" spans="1:11" x14ac:dyDescent="0.25">
      <c r="A14882" s="1">
        <v>45170</v>
      </c>
      <c r="B14882" t="s">
        <v>151</v>
      </c>
      <c r="C14882">
        <v>1728.72</v>
      </c>
      <c r="D14882">
        <v>1036.01</v>
      </c>
      <c r="E14882">
        <v>692.71</v>
      </c>
      <c r="F14882">
        <v>784.5</v>
      </c>
      <c r="G14882">
        <v>669.05</v>
      </c>
      <c r="H14882">
        <v>1121.55</v>
      </c>
      <c r="I14882">
        <v>0.04</v>
      </c>
      <c r="J14882">
        <v>3.65</v>
      </c>
      <c r="K14882">
        <v>4.58</v>
      </c>
    </row>
    <row r="14883" spans="1:11" x14ac:dyDescent="0.25">
      <c r="A14883" s="1">
        <v>45170</v>
      </c>
      <c r="B14883" t="s">
        <v>152</v>
      </c>
      <c r="C14883">
        <v>1704.73</v>
      </c>
      <c r="D14883">
        <v>1032.02</v>
      </c>
      <c r="E14883">
        <v>672.71</v>
      </c>
      <c r="F14883">
        <v>801.87</v>
      </c>
      <c r="G14883">
        <v>714.29</v>
      </c>
      <c r="H14883">
        <v>1035.08</v>
      </c>
      <c r="I14883">
        <v>0.17</v>
      </c>
      <c r="J14883">
        <v>1.86</v>
      </c>
      <c r="K14883">
        <v>2.17</v>
      </c>
    </row>
    <row r="14884" spans="1:11" x14ac:dyDescent="0.25">
      <c r="A14884" s="1">
        <v>45170</v>
      </c>
      <c r="B14884" t="s">
        <v>153</v>
      </c>
      <c r="C14884">
        <v>1767.3</v>
      </c>
      <c r="D14884">
        <v>1098.31</v>
      </c>
      <c r="E14884">
        <v>668.99</v>
      </c>
      <c r="F14884">
        <v>1008.05</v>
      </c>
      <c r="G14884">
        <v>960.46</v>
      </c>
      <c r="H14884">
        <v>1146.8499999999999</v>
      </c>
      <c r="I14884">
        <v>0.17</v>
      </c>
      <c r="J14884">
        <v>-0.19</v>
      </c>
      <c r="K14884">
        <v>4.75</v>
      </c>
    </row>
    <row r="14885" spans="1:11" x14ac:dyDescent="0.25">
      <c r="A14885" s="1">
        <v>45170</v>
      </c>
      <c r="B14885" t="s">
        <v>154</v>
      </c>
      <c r="C14885">
        <v>1708.5</v>
      </c>
      <c r="D14885">
        <v>1008.23</v>
      </c>
      <c r="E14885">
        <v>700.27</v>
      </c>
      <c r="F14885">
        <v>902.43</v>
      </c>
      <c r="G14885">
        <v>780.03</v>
      </c>
      <c r="H14885">
        <v>1272.0899999999999</v>
      </c>
      <c r="I14885">
        <v>-7.0000000000000007E-2</v>
      </c>
      <c r="J14885">
        <v>2.09</v>
      </c>
      <c r="K14885">
        <v>2.44</v>
      </c>
    </row>
    <row r="14886" spans="1:11" x14ac:dyDescent="0.25">
      <c r="A14886" s="1">
        <v>45170</v>
      </c>
      <c r="B14886" t="s">
        <v>155</v>
      </c>
      <c r="C14886">
        <v>1786.57</v>
      </c>
      <c r="D14886">
        <v>1083.6300000000001</v>
      </c>
      <c r="E14886">
        <v>702.94</v>
      </c>
      <c r="F14886">
        <v>788.93</v>
      </c>
      <c r="G14886">
        <v>718.58</v>
      </c>
      <c r="H14886">
        <v>987.25</v>
      </c>
      <c r="I14886">
        <v>0.16</v>
      </c>
      <c r="J14886">
        <v>1.46</v>
      </c>
      <c r="K14886">
        <v>4.5199999999999996</v>
      </c>
    </row>
    <row r="14887" spans="1:11" x14ac:dyDescent="0.25">
      <c r="A14887" s="1">
        <v>45200</v>
      </c>
      <c r="B14887" t="s">
        <v>1</v>
      </c>
      <c r="C14887">
        <v>1716.3</v>
      </c>
      <c r="D14887">
        <v>998.35</v>
      </c>
      <c r="E14887">
        <v>717.95</v>
      </c>
      <c r="F14887">
        <v>859.1</v>
      </c>
      <c r="G14887">
        <v>756.22</v>
      </c>
      <c r="H14887">
        <v>1132.9000000000001</v>
      </c>
      <c r="I14887">
        <v>0.14000000000000001</v>
      </c>
      <c r="J14887">
        <v>2.2000000000000002</v>
      </c>
      <c r="K14887">
        <v>2.44</v>
      </c>
    </row>
    <row r="14888" spans="1:11" x14ac:dyDescent="0.25">
      <c r="A14888" s="1">
        <v>45200</v>
      </c>
      <c r="B14888" t="s">
        <v>126</v>
      </c>
      <c r="C14888">
        <v>1763.67</v>
      </c>
      <c r="D14888">
        <v>1093.1600000000001</v>
      </c>
      <c r="E14888">
        <v>670.51</v>
      </c>
      <c r="F14888">
        <v>878.8</v>
      </c>
      <c r="G14888">
        <v>807.78</v>
      </c>
      <c r="H14888">
        <v>1080.57</v>
      </c>
      <c r="I14888">
        <v>0.78</v>
      </c>
      <c r="J14888">
        <v>3.89</v>
      </c>
      <c r="K14888">
        <v>5.1100000000000003</v>
      </c>
    </row>
    <row r="14889" spans="1:11" x14ac:dyDescent="0.25">
      <c r="A14889" s="1">
        <v>45200</v>
      </c>
      <c r="B14889" t="s">
        <v>127</v>
      </c>
      <c r="C14889">
        <v>1593.63</v>
      </c>
      <c r="D14889">
        <v>963.46</v>
      </c>
      <c r="E14889">
        <v>630.16999999999996</v>
      </c>
      <c r="F14889">
        <v>860.72</v>
      </c>
      <c r="G14889">
        <v>743.45</v>
      </c>
      <c r="H14889">
        <v>1218.6300000000001</v>
      </c>
      <c r="I14889">
        <v>0.18</v>
      </c>
      <c r="J14889">
        <v>2.13</v>
      </c>
      <c r="K14889">
        <v>2.14</v>
      </c>
    </row>
    <row r="14890" spans="1:11" x14ac:dyDescent="0.25">
      <c r="A14890" s="1">
        <v>45200</v>
      </c>
      <c r="B14890" t="s">
        <v>113</v>
      </c>
      <c r="C14890">
        <v>1760.7</v>
      </c>
      <c r="D14890">
        <v>979.99</v>
      </c>
      <c r="E14890">
        <v>780.71</v>
      </c>
      <c r="F14890">
        <v>842.83</v>
      </c>
      <c r="G14890">
        <v>743.66</v>
      </c>
      <c r="H14890">
        <v>1089.6400000000001</v>
      </c>
      <c r="I14890">
        <v>0.03</v>
      </c>
      <c r="J14890">
        <v>1.48</v>
      </c>
      <c r="K14890">
        <v>1.37</v>
      </c>
    </row>
    <row r="14891" spans="1:11" x14ac:dyDescent="0.25">
      <c r="A14891" s="1">
        <v>45200</v>
      </c>
      <c r="B14891" t="s">
        <v>128</v>
      </c>
      <c r="C14891">
        <v>1835.7</v>
      </c>
      <c r="D14891">
        <v>1031.83</v>
      </c>
      <c r="E14891">
        <v>803.87</v>
      </c>
      <c r="F14891">
        <v>877.9</v>
      </c>
      <c r="G14891">
        <v>765.93</v>
      </c>
      <c r="H14891">
        <v>1175.8699999999999</v>
      </c>
      <c r="I14891">
        <v>0.11</v>
      </c>
      <c r="J14891">
        <v>4.1900000000000004</v>
      </c>
      <c r="K14891">
        <v>4.87</v>
      </c>
    </row>
    <row r="14892" spans="1:11" x14ac:dyDescent="0.25">
      <c r="A14892" s="1">
        <v>45200</v>
      </c>
      <c r="B14892" t="s">
        <v>129</v>
      </c>
      <c r="C14892">
        <v>1742.32</v>
      </c>
      <c r="D14892">
        <v>1054.52</v>
      </c>
      <c r="E14892">
        <v>687.8</v>
      </c>
      <c r="F14892">
        <v>889.35</v>
      </c>
      <c r="G14892">
        <v>803.52</v>
      </c>
      <c r="H14892">
        <v>1135.6300000000001</v>
      </c>
      <c r="I14892">
        <v>-0.06</v>
      </c>
      <c r="J14892">
        <v>1.1200000000000001</v>
      </c>
      <c r="K14892">
        <v>1.88</v>
      </c>
    </row>
    <row r="14893" spans="1:11" x14ac:dyDescent="0.25">
      <c r="A14893" s="1">
        <v>45200</v>
      </c>
      <c r="B14893" t="s">
        <v>130</v>
      </c>
      <c r="C14893">
        <v>1817.01</v>
      </c>
      <c r="D14893">
        <v>1130.01</v>
      </c>
      <c r="E14893">
        <v>687</v>
      </c>
      <c r="F14893">
        <v>1013.24</v>
      </c>
      <c r="G14893">
        <v>860.35</v>
      </c>
      <c r="H14893">
        <v>1569.67</v>
      </c>
      <c r="I14893">
        <v>0.18</v>
      </c>
      <c r="J14893">
        <v>3.7</v>
      </c>
      <c r="K14893">
        <v>4.2300000000000004</v>
      </c>
    </row>
    <row r="14894" spans="1:11" x14ac:dyDescent="0.25">
      <c r="A14894" s="1">
        <v>45200</v>
      </c>
      <c r="B14894" t="s">
        <v>131</v>
      </c>
      <c r="C14894">
        <v>1874.01</v>
      </c>
      <c r="D14894">
        <v>1193.93</v>
      </c>
      <c r="E14894">
        <v>680.08</v>
      </c>
      <c r="F14894">
        <v>994.51</v>
      </c>
      <c r="G14894">
        <v>867.77</v>
      </c>
      <c r="H14894">
        <v>1400.57</v>
      </c>
      <c r="I14894">
        <v>0.1</v>
      </c>
      <c r="J14894">
        <v>4.1100000000000003</v>
      </c>
      <c r="K14894">
        <v>4.1100000000000003</v>
      </c>
    </row>
    <row r="14895" spans="1:11" x14ac:dyDescent="0.25">
      <c r="A14895" s="1">
        <v>45200</v>
      </c>
      <c r="B14895" t="s">
        <v>132</v>
      </c>
      <c r="C14895">
        <v>1780.89</v>
      </c>
      <c r="D14895">
        <v>1094.78</v>
      </c>
      <c r="E14895">
        <v>686.11</v>
      </c>
      <c r="F14895">
        <v>871.75</v>
      </c>
      <c r="G14895">
        <v>808.32</v>
      </c>
      <c r="H14895">
        <v>1034.69</v>
      </c>
      <c r="I14895">
        <v>0.1</v>
      </c>
      <c r="J14895">
        <v>6.07</v>
      </c>
      <c r="K14895">
        <v>7.89</v>
      </c>
    </row>
    <row r="14896" spans="1:11" x14ac:dyDescent="0.25">
      <c r="A14896" s="1">
        <v>45200</v>
      </c>
      <c r="B14896" t="s">
        <v>133</v>
      </c>
      <c r="C14896">
        <v>1844.61</v>
      </c>
      <c r="D14896">
        <v>1097.57</v>
      </c>
      <c r="E14896">
        <v>747.04</v>
      </c>
      <c r="F14896">
        <v>766.23</v>
      </c>
      <c r="G14896">
        <v>722.42</v>
      </c>
      <c r="H14896">
        <v>912.63</v>
      </c>
      <c r="I14896">
        <v>1.18</v>
      </c>
      <c r="J14896">
        <v>3.67</v>
      </c>
      <c r="K14896">
        <v>4.5</v>
      </c>
    </row>
    <row r="14897" spans="1:11" x14ac:dyDescent="0.25">
      <c r="A14897" s="1">
        <v>45200</v>
      </c>
      <c r="B14897" t="s">
        <v>134</v>
      </c>
      <c r="C14897">
        <v>1725.03</v>
      </c>
      <c r="D14897">
        <v>1071.58</v>
      </c>
      <c r="E14897">
        <v>653.45000000000005</v>
      </c>
      <c r="F14897">
        <v>827.1</v>
      </c>
      <c r="G14897">
        <v>797.46</v>
      </c>
      <c r="H14897">
        <v>909.12</v>
      </c>
      <c r="I14897">
        <v>1.36</v>
      </c>
      <c r="J14897">
        <v>2.59</v>
      </c>
      <c r="K14897">
        <v>4.0199999999999996</v>
      </c>
    </row>
    <row r="14898" spans="1:11" x14ac:dyDescent="0.25">
      <c r="A14898" s="1">
        <v>45200</v>
      </c>
      <c r="B14898" t="s">
        <v>135</v>
      </c>
      <c r="C14898">
        <v>1689.87</v>
      </c>
      <c r="D14898">
        <v>1048.48</v>
      </c>
      <c r="E14898">
        <v>641.39</v>
      </c>
      <c r="F14898">
        <v>820.77</v>
      </c>
      <c r="G14898">
        <v>721.71</v>
      </c>
      <c r="H14898">
        <v>1110.97</v>
      </c>
      <c r="I14898">
        <v>0.85</v>
      </c>
      <c r="J14898">
        <v>4.66</v>
      </c>
      <c r="K14898">
        <v>5.99</v>
      </c>
    </row>
    <row r="14899" spans="1:11" x14ac:dyDescent="0.25">
      <c r="A14899" s="1">
        <v>45200</v>
      </c>
      <c r="B14899" t="s">
        <v>136</v>
      </c>
      <c r="C14899">
        <v>1803.98</v>
      </c>
      <c r="D14899">
        <v>1125.71</v>
      </c>
      <c r="E14899">
        <v>678.27</v>
      </c>
      <c r="F14899">
        <v>948.42</v>
      </c>
      <c r="G14899">
        <v>880.84</v>
      </c>
      <c r="H14899">
        <v>1218.6400000000001</v>
      </c>
      <c r="I14899">
        <v>0.62</v>
      </c>
      <c r="J14899">
        <v>3.79</v>
      </c>
      <c r="K14899">
        <v>3.91</v>
      </c>
    </row>
    <row r="14900" spans="1:11" x14ac:dyDescent="0.25">
      <c r="A14900" s="1">
        <v>45200</v>
      </c>
      <c r="B14900" t="s">
        <v>137</v>
      </c>
      <c r="C14900">
        <v>1636.27</v>
      </c>
      <c r="D14900">
        <v>992.34</v>
      </c>
      <c r="E14900">
        <v>643.92999999999995</v>
      </c>
      <c r="F14900">
        <v>862.19</v>
      </c>
      <c r="G14900">
        <v>682.93</v>
      </c>
      <c r="H14900">
        <v>1594.16</v>
      </c>
      <c r="I14900">
        <v>0.15</v>
      </c>
      <c r="J14900">
        <v>3.92</v>
      </c>
      <c r="K14900">
        <v>4.07</v>
      </c>
    </row>
    <row r="14901" spans="1:11" x14ac:dyDescent="0.25">
      <c r="A14901" s="1">
        <v>45200</v>
      </c>
      <c r="B14901" t="s">
        <v>138</v>
      </c>
      <c r="C14901">
        <v>1570.41</v>
      </c>
      <c r="D14901">
        <v>979.53</v>
      </c>
      <c r="E14901">
        <v>590.88</v>
      </c>
      <c r="F14901">
        <v>1043.73</v>
      </c>
      <c r="G14901">
        <v>887.11</v>
      </c>
      <c r="H14901">
        <v>1556.54</v>
      </c>
      <c r="I14901">
        <v>0.17</v>
      </c>
      <c r="J14901">
        <v>1.46</v>
      </c>
      <c r="K14901">
        <v>3.91</v>
      </c>
    </row>
    <row r="14902" spans="1:11" x14ac:dyDescent="0.25">
      <c r="A14902" s="1">
        <v>45200</v>
      </c>
      <c r="B14902" t="s">
        <v>139</v>
      </c>
      <c r="C14902">
        <v>1578.86</v>
      </c>
      <c r="D14902">
        <v>973.46</v>
      </c>
      <c r="E14902">
        <v>605.4</v>
      </c>
      <c r="F14902">
        <v>912.07</v>
      </c>
      <c r="G14902">
        <v>783.73</v>
      </c>
      <c r="H14902">
        <v>1370.99</v>
      </c>
      <c r="I14902">
        <v>-0.06</v>
      </c>
      <c r="J14902">
        <v>2.29</v>
      </c>
      <c r="K14902">
        <v>2.44</v>
      </c>
    </row>
    <row r="14903" spans="1:11" x14ac:dyDescent="0.25">
      <c r="A14903" s="1">
        <v>45200</v>
      </c>
      <c r="B14903" t="s">
        <v>140</v>
      </c>
      <c r="C14903">
        <v>1606.23</v>
      </c>
      <c r="D14903">
        <v>976.83</v>
      </c>
      <c r="E14903">
        <v>629.4</v>
      </c>
      <c r="F14903">
        <v>809.59</v>
      </c>
      <c r="G14903">
        <v>689.85</v>
      </c>
      <c r="H14903">
        <v>1171.03</v>
      </c>
      <c r="I14903">
        <v>1.6</v>
      </c>
      <c r="J14903">
        <v>4.13</v>
      </c>
      <c r="K14903">
        <v>4.6900000000000004</v>
      </c>
    </row>
    <row r="14904" spans="1:11" x14ac:dyDescent="0.25">
      <c r="A14904" s="1">
        <v>45200</v>
      </c>
      <c r="B14904" t="s">
        <v>141</v>
      </c>
      <c r="C14904">
        <v>1649.44</v>
      </c>
      <c r="D14904">
        <v>1004.78</v>
      </c>
      <c r="E14904">
        <v>644.66</v>
      </c>
      <c r="F14904">
        <v>912.03</v>
      </c>
      <c r="G14904">
        <v>798.91</v>
      </c>
      <c r="H14904">
        <v>1258.6199999999999</v>
      </c>
      <c r="I14904">
        <v>-0.12</v>
      </c>
      <c r="J14904">
        <v>3.64</v>
      </c>
      <c r="K14904">
        <v>4.1500000000000004</v>
      </c>
    </row>
    <row r="14905" spans="1:11" x14ac:dyDescent="0.25">
      <c r="A14905" s="1">
        <v>45200</v>
      </c>
      <c r="B14905" t="s">
        <v>142</v>
      </c>
      <c r="C14905">
        <v>1576.12</v>
      </c>
      <c r="D14905">
        <v>953.42</v>
      </c>
      <c r="E14905">
        <v>622.70000000000005</v>
      </c>
      <c r="F14905">
        <v>842.61</v>
      </c>
      <c r="G14905">
        <v>710.78</v>
      </c>
      <c r="H14905">
        <v>1243.75</v>
      </c>
      <c r="I14905">
        <v>-0.17</v>
      </c>
      <c r="J14905">
        <v>1.62</v>
      </c>
      <c r="K14905">
        <v>2.16</v>
      </c>
    </row>
    <row r="14906" spans="1:11" x14ac:dyDescent="0.25">
      <c r="A14906" s="1">
        <v>45200</v>
      </c>
      <c r="B14906" t="s">
        <v>143</v>
      </c>
      <c r="C14906">
        <v>1562.13</v>
      </c>
      <c r="D14906">
        <v>951.31</v>
      </c>
      <c r="E14906">
        <v>610.82000000000005</v>
      </c>
      <c r="F14906">
        <v>780.37</v>
      </c>
      <c r="G14906">
        <v>704.32</v>
      </c>
      <c r="H14906">
        <v>975.11</v>
      </c>
      <c r="I14906">
        <v>0.32</v>
      </c>
      <c r="J14906">
        <v>3.74</v>
      </c>
      <c r="K14906">
        <v>3.45</v>
      </c>
    </row>
    <row r="14907" spans="1:11" x14ac:dyDescent="0.25">
      <c r="A14907" s="1">
        <v>45200</v>
      </c>
      <c r="B14907" t="s">
        <v>144</v>
      </c>
      <c r="C14907">
        <v>1520.65</v>
      </c>
      <c r="D14907">
        <v>932.37</v>
      </c>
      <c r="E14907">
        <v>588.28</v>
      </c>
      <c r="F14907">
        <v>808</v>
      </c>
      <c r="G14907">
        <v>696.28</v>
      </c>
      <c r="H14907">
        <v>1183.71</v>
      </c>
      <c r="I14907">
        <v>-0.14000000000000001</v>
      </c>
      <c r="J14907">
        <v>3.04</v>
      </c>
      <c r="K14907">
        <v>3.31</v>
      </c>
    </row>
    <row r="14908" spans="1:11" x14ac:dyDescent="0.25">
      <c r="A14908" s="1">
        <v>45200</v>
      </c>
      <c r="B14908" t="s">
        <v>145</v>
      </c>
      <c r="C14908">
        <v>1592.69</v>
      </c>
      <c r="D14908">
        <v>938.69</v>
      </c>
      <c r="E14908">
        <v>654</v>
      </c>
      <c r="F14908">
        <v>843.21</v>
      </c>
      <c r="G14908">
        <v>758.42</v>
      </c>
      <c r="H14908">
        <v>1069.0899999999999</v>
      </c>
      <c r="I14908">
        <v>0.35</v>
      </c>
      <c r="J14908">
        <v>0.43</v>
      </c>
      <c r="K14908">
        <v>-0.62</v>
      </c>
    </row>
    <row r="14909" spans="1:11" x14ac:dyDescent="0.25">
      <c r="A14909" s="1">
        <v>45200</v>
      </c>
      <c r="B14909" t="s">
        <v>146</v>
      </c>
      <c r="C14909">
        <v>1606.01</v>
      </c>
      <c r="D14909">
        <v>959.53</v>
      </c>
      <c r="E14909">
        <v>646.48</v>
      </c>
      <c r="F14909">
        <v>883.78</v>
      </c>
      <c r="G14909">
        <v>805.85</v>
      </c>
      <c r="H14909">
        <v>1112.54</v>
      </c>
      <c r="I14909">
        <v>-0.38</v>
      </c>
      <c r="J14909">
        <v>-0.2</v>
      </c>
      <c r="K14909">
        <v>-0.77</v>
      </c>
    </row>
    <row r="14910" spans="1:11" x14ac:dyDescent="0.25">
      <c r="A14910" s="1">
        <v>45200</v>
      </c>
      <c r="B14910" t="s">
        <v>2</v>
      </c>
      <c r="C14910">
        <v>1580.35</v>
      </c>
      <c r="D14910">
        <v>945.61</v>
      </c>
      <c r="E14910">
        <v>634.74</v>
      </c>
      <c r="F14910">
        <v>876.7</v>
      </c>
      <c r="G14910">
        <v>752.79</v>
      </c>
      <c r="H14910">
        <v>1224</v>
      </c>
      <c r="I14910">
        <v>0.14000000000000001</v>
      </c>
      <c r="J14910">
        <v>2.34</v>
      </c>
      <c r="K14910">
        <v>2.0699999999999998</v>
      </c>
    </row>
    <row r="14911" spans="1:11" x14ac:dyDescent="0.25">
      <c r="A14911" s="1">
        <v>45200</v>
      </c>
      <c r="B14911" t="s">
        <v>147</v>
      </c>
      <c r="C14911">
        <v>1896.88</v>
      </c>
      <c r="D14911">
        <v>1017.72</v>
      </c>
      <c r="E14911">
        <v>879.16</v>
      </c>
      <c r="F14911">
        <v>864.39</v>
      </c>
      <c r="G14911">
        <v>717.42</v>
      </c>
      <c r="H14911">
        <v>1202.04</v>
      </c>
      <c r="I14911">
        <v>0.22</v>
      </c>
      <c r="J14911">
        <v>3.19</v>
      </c>
      <c r="K14911">
        <v>3.05</v>
      </c>
    </row>
    <row r="14912" spans="1:11" x14ac:dyDescent="0.25">
      <c r="A14912" s="1">
        <v>45200</v>
      </c>
      <c r="B14912" t="s">
        <v>148</v>
      </c>
      <c r="C14912">
        <v>1813.74</v>
      </c>
      <c r="D14912">
        <v>980.02</v>
      </c>
      <c r="E14912">
        <v>833.72</v>
      </c>
      <c r="F14912">
        <v>819.06</v>
      </c>
      <c r="G14912">
        <v>721.06</v>
      </c>
      <c r="H14912">
        <v>1055.17</v>
      </c>
      <c r="I14912">
        <v>0.16</v>
      </c>
      <c r="J14912">
        <v>1.61</v>
      </c>
      <c r="K14912">
        <v>1.8</v>
      </c>
    </row>
    <row r="14913" spans="1:11" x14ac:dyDescent="0.25">
      <c r="A14913" s="1">
        <v>45200</v>
      </c>
      <c r="B14913" t="s">
        <v>149</v>
      </c>
      <c r="C14913">
        <v>1816.19</v>
      </c>
      <c r="D14913">
        <v>998.6</v>
      </c>
      <c r="E14913">
        <v>817.59</v>
      </c>
      <c r="F14913">
        <v>868.55</v>
      </c>
      <c r="G14913">
        <v>781.17</v>
      </c>
      <c r="H14913">
        <v>1089.47</v>
      </c>
      <c r="I14913">
        <v>0.13</v>
      </c>
      <c r="J14913">
        <v>4.7</v>
      </c>
      <c r="K14913">
        <v>5.27</v>
      </c>
    </row>
    <row r="14914" spans="1:11" x14ac:dyDescent="0.25">
      <c r="A14914" s="1">
        <v>45200</v>
      </c>
      <c r="B14914" t="s">
        <v>150</v>
      </c>
      <c r="C14914">
        <v>1979.06</v>
      </c>
      <c r="D14914">
        <v>1083.81</v>
      </c>
      <c r="E14914">
        <v>895.25</v>
      </c>
      <c r="F14914">
        <v>1071.6300000000001</v>
      </c>
      <c r="G14914">
        <v>899.7</v>
      </c>
      <c r="H14914">
        <v>1489.65</v>
      </c>
      <c r="I14914">
        <v>0.11</v>
      </c>
      <c r="J14914">
        <v>3.79</v>
      </c>
      <c r="K14914">
        <v>4.8099999999999996</v>
      </c>
    </row>
    <row r="14915" spans="1:11" x14ac:dyDescent="0.25">
      <c r="A14915" s="1">
        <v>45200</v>
      </c>
      <c r="B14915" t="s">
        <v>151</v>
      </c>
      <c r="C14915">
        <v>1730.29</v>
      </c>
      <c r="D14915">
        <v>1037.51</v>
      </c>
      <c r="E14915">
        <v>692.78</v>
      </c>
      <c r="F14915">
        <v>785.21</v>
      </c>
      <c r="G14915">
        <v>670.06</v>
      </c>
      <c r="H14915">
        <v>1121.6600000000001</v>
      </c>
      <c r="I14915">
        <v>0.09</v>
      </c>
      <c r="J14915">
        <v>3.74</v>
      </c>
      <c r="K14915">
        <v>4.24</v>
      </c>
    </row>
    <row r="14916" spans="1:11" x14ac:dyDescent="0.25">
      <c r="A14916" s="1">
        <v>45200</v>
      </c>
      <c r="B14916" t="s">
        <v>152</v>
      </c>
      <c r="C14916">
        <v>1700.68</v>
      </c>
      <c r="D14916">
        <v>1027.96</v>
      </c>
      <c r="E14916">
        <v>672.72</v>
      </c>
      <c r="F14916">
        <v>799.95</v>
      </c>
      <c r="G14916">
        <v>711.51</v>
      </c>
      <c r="H14916">
        <v>1035.08</v>
      </c>
      <c r="I14916">
        <v>-0.24</v>
      </c>
      <c r="J14916">
        <v>1.61</v>
      </c>
      <c r="K14916">
        <v>1.95</v>
      </c>
    </row>
    <row r="14917" spans="1:11" x14ac:dyDescent="0.25">
      <c r="A14917" s="1">
        <v>45200</v>
      </c>
      <c r="B14917" t="s">
        <v>153</v>
      </c>
      <c r="C14917">
        <v>1766.05</v>
      </c>
      <c r="D14917">
        <v>1097.06</v>
      </c>
      <c r="E14917">
        <v>668.99</v>
      </c>
      <c r="F14917">
        <v>1007.34</v>
      </c>
      <c r="G14917">
        <v>959.41</v>
      </c>
      <c r="H14917">
        <v>1146.8499999999999</v>
      </c>
      <c r="I14917">
        <v>-7.0000000000000007E-2</v>
      </c>
      <c r="J14917">
        <v>-0.26</v>
      </c>
      <c r="K14917">
        <v>-0.2</v>
      </c>
    </row>
    <row r="14918" spans="1:11" x14ac:dyDescent="0.25">
      <c r="A14918" s="1">
        <v>45200</v>
      </c>
      <c r="B14918" t="s">
        <v>154</v>
      </c>
      <c r="C14918">
        <v>1707.39</v>
      </c>
      <c r="D14918">
        <v>1007.09</v>
      </c>
      <c r="E14918">
        <v>700.3</v>
      </c>
      <c r="F14918">
        <v>901.88</v>
      </c>
      <c r="G14918">
        <v>779.17</v>
      </c>
      <c r="H14918">
        <v>1272.0899999999999</v>
      </c>
      <c r="I14918">
        <v>-0.06</v>
      </c>
      <c r="J14918">
        <v>2.0299999999999998</v>
      </c>
      <c r="K14918">
        <v>2.29</v>
      </c>
    </row>
    <row r="14919" spans="1:11" x14ac:dyDescent="0.25">
      <c r="A14919" s="1">
        <v>45200</v>
      </c>
      <c r="B14919" t="s">
        <v>155</v>
      </c>
      <c r="C14919">
        <v>1787.93</v>
      </c>
      <c r="D14919">
        <v>1082.07</v>
      </c>
      <c r="E14919">
        <v>705.86</v>
      </c>
      <c r="F14919">
        <v>789.56</v>
      </c>
      <c r="G14919">
        <v>717.57</v>
      </c>
      <c r="H14919">
        <v>991.4</v>
      </c>
      <c r="I14919">
        <v>0.08</v>
      </c>
      <c r="J14919">
        <v>1.55</v>
      </c>
      <c r="K14919">
        <v>4.26</v>
      </c>
    </row>
    <row r="14920" spans="1:11" x14ac:dyDescent="0.25">
      <c r="A14920" s="1">
        <v>45231</v>
      </c>
      <c r="B14920" t="s">
        <v>1</v>
      </c>
      <c r="C14920">
        <v>1717.71</v>
      </c>
      <c r="D14920">
        <v>999.15</v>
      </c>
      <c r="E14920">
        <v>718.56</v>
      </c>
      <c r="F14920">
        <v>859.79</v>
      </c>
      <c r="G14920">
        <v>756.83</v>
      </c>
      <c r="H14920">
        <v>1133.8</v>
      </c>
      <c r="I14920">
        <v>0.08</v>
      </c>
      <c r="J14920">
        <v>2.2799999999999998</v>
      </c>
      <c r="K14920">
        <v>2.36</v>
      </c>
    </row>
    <row r="14921" spans="1:11" x14ac:dyDescent="0.25">
      <c r="A14921" s="1">
        <v>45231</v>
      </c>
      <c r="B14921" t="s">
        <v>126</v>
      </c>
      <c r="C14921">
        <v>1766.89</v>
      </c>
      <c r="D14921">
        <v>1094.07</v>
      </c>
      <c r="E14921">
        <v>672.82</v>
      </c>
      <c r="F14921">
        <v>880.38</v>
      </c>
      <c r="G14921">
        <v>808.43</v>
      </c>
      <c r="H14921">
        <v>1084.24</v>
      </c>
      <c r="I14921">
        <v>0.18</v>
      </c>
      <c r="J14921">
        <v>4.08</v>
      </c>
      <c r="K14921">
        <v>4.78</v>
      </c>
    </row>
    <row r="14922" spans="1:11" x14ac:dyDescent="0.25">
      <c r="A14922" s="1">
        <v>45231</v>
      </c>
      <c r="B14922" t="s">
        <v>127</v>
      </c>
      <c r="C14922">
        <v>1595.83</v>
      </c>
      <c r="D14922">
        <v>964.86</v>
      </c>
      <c r="E14922">
        <v>630.97</v>
      </c>
      <c r="F14922">
        <v>861.93</v>
      </c>
      <c r="G14922">
        <v>744.57</v>
      </c>
      <c r="H14922">
        <v>1220.22</v>
      </c>
      <c r="I14922">
        <v>0.14000000000000001</v>
      </c>
      <c r="J14922">
        <v>2.27</v>
      </c>
      <c r="K14922">
        <v>2.23</v>
      </c>
    </row>
    <row r="14923" spans="1:11" x14ac:dyDescent="0.25">
      <c r="A14923" s="1">
        <v>45231</v>
      </c>
      <c r="B14923" t="s">
        <v>113</v>
      </c>
      <c r="C14923">
        <v>1761.83</v>
      </c>
      <c r="D14923">
        <v>981.12</v>
      </c>
      <c r="E14923">
        <v>780.71</v>
      </c>
      <c r="F14923">
        <v>843.34</v>
      </c>
      <c r="G14923">
        <v>744.56</v>
      </c>
      <c r="H14923">
        <v>1089.6400000000001</v>
      </c>
      <c r="I14923">
        <v>0.06</v>
      </c>
      <c r="J14923">
        <v>1.54</v>
      </c>
      <c r="K14923">
        <v>1.45</v>
      </c>
    </row>
    <row r="14924" spans="1:11" x14ac:dyDescent="0.25">
      <c r="A14924" s="1">
        <v>45231</v>
      </c>
      <c r="B14924" t="s">
        <v>128</v>
      </c>
      <c r="C14924">
        <v>1838</v>
      </c>
      <c r="D14924">
        <v>1033.19</v>
      </c>
      <c r="E14924">
        <v>804.81</v>
      </c>
      <c r="F14924">
        <v>879.04</v>
      </c>
      <c r="G14924">
        <v>766.92</v>
      </c>
      <c r="H14924">
        <v>1177.29</v>
      </c>
      <c r="I14924">
        <v>0.13</v>
      </c>
      <c r="J14924">
        <v>4.32</v>
      </c>
      <c r="K14924">
        <v>4.66</v>
      </c>
    </row>
    <row r="14925" spans="1:11" x14ac:dyDescent="0.25">
      <c r="A14925" s="1">
        <v>45231</v>
      </c>
      <c r="B14925" t="s">
        <v>129</v>
      </c>
      <c r="C14925">
        <v>1739.31</v>
      </c>
      <c r="D14925">
        <v>1051.1099999999999</v>
      </c>
      <c r="E14925">
        <v>688.2</v>
      </c>
      <c r="F14925">
        <v>887.84</v>
      </c>
      <c r="G14925">
        <v>800.95</v>
      </c>
      <c r="H14925">
        <v>1136.31</v>
      </c>
      <c r="I14925">
        <v>-0.17</v>
      </c>
      <c r="J14925">
        <v>0.95</v>
      </c>
      <c r="K14925">
        <v>1.1599999999999999</v>
      </c>
    </row>
    <row r="14926" spans="1:11" x14ac:dyDescent="0.25">
      <c r="A14926" s="1">
        <v>45231</v>
      </c>
      <c r="B14926" t="s">
        <v>130</v>
      </c>
      <c r="C14926">
        <v>1818.32</v>
      </c>
      <c r="D14926">
        <v>1121.48</v>
      </c>
      <c r="E14926">
        <v>696.84</v>
      </c>
      <c r="F14926">
        <v>1013.95</v>
      </c>
      <c r="G14926">
        <v>853.9</v>
      </c>
      <c r="H14926">
        <v>1592.12</v>
      </c>
      <c r="I14926">
        <v>7.0000000000000007E-2</v>
      </c>
      <c r="J14926">
        <v>3.77</v>
      </c>
      <c r="K14926">
        <v>4.17</v>
      </c>
    </row>
    <row r="14927" spans="1:11" x14ac:dyDescent="0.25">
      <c r="A14927" s="1">
        <v>45231</v>
      </c>
      <c r="B14927" t="s">
        <v>131</v>
      </c>
      <c r="C14927">
        <v>1874.62</v>
      </c>
      <c r="D14927">
        <v>1194.54</v>
      </c>
      <c r="E14927">
        <v>680.08</v>
      </c>
      <c r="F14927">
        <v>994.8</v>
      </c>
      <c r="G14927">
        <v>868.2</v>
      </c>
      <c r="H14927">
        <v>1400.57</v>
      </c>
      <c r="I14927">
        <v>0.03</v>
      </c>
      <c r="J14927">
        <v>4.1399999999999997</v>
      </c>
      <c r="K14927">
        <v>3.97</v>
      </c>
    </row>
    <row r="14928" spans="1:11" x14ac:dyDescent="0.25">
      <c r="A14928" s="1">
        <v>45231</v>
      </c>
      <c r="B14928" t="s">
        <v>132</v>
      </c>
      <c r="C14928">
        <v>1786.31</v>
      </c>
      <c r="D14928">
        <v>1093.67</v>
      </c>
      <c r="E14928">
        <v>692.64</v>
      </c>
      <c r="F14928">
        <v>874.37</v>
      </c>
      <c r="G14928">
        <v>807.52</v>
      </c>
      <c r="H14928">
        <v>1044.52</v>
      </c>
      <c r="I14928">
        <v>0.3</v>
      </c>
      <c r="J14928">
        <v>6.39</v>
      </c>
      <c r="K14928">
        <v>7.54</v>
      </c>
    </row>
    <row r="14929" spans="1:11" x14ac:dyDescent="0.25">
      <c r="A14929" s="1">
        <v>45231</v>
      </c>
      <c r="B14929" t="s">
        <v>133</v>
      </c>
      <c r="C14929">
        <v>1855.63</v>
      </c>
      <c r="D14929">
        <v>1106.95</v>
      </c>
      <c r="E14929">
        <v>748.68</v>
      </c>
      <c r="F14929">
        <v>770.82</v>
      </c>
      <c r="G14929">
        <v>728.56</v>
      </c>
      <c r="H14929">
        <v>914.64</v>
      </c>
      <c r="I14929">
        <v>0.6</v>
      </c>
      <c r="J14929">
        <v>4.29</v>
      </c>
      <c r="K14929">
        <v>4.45</v>
      </c>
    </row>
    <row r="14930" spans="1:11" x14ac:dyDescent="0.25">
      <c r="A14930" s="1">
        <v>45231</v>
      </c>
      <c r="B14930" t="s">
        <v>134</v>
      </c>
      <c r="C14930">
        <v>1726.49</v>
      </c>
      <c r="D14930">
        <v>1073.04</v>
      </c>
      <c r="E14930">
        <v>653.45000000000005</v>
      </c>
      <c r="F14930">
        <v>827.77</v>
      </c>
      <c r="G14930">
        <v>798.57</v>
      </c>
      <c r="H14930">
        <v>909.12</v>
      </c>
      <c r="I14930">
        <v>0.08</v>
      </c>
      <c r="J14930">
        <v>2.67</v>
      </c>
      <c r="K14930">
        <v>3.39</v>
      </c>
    </row>
    <row r="14931" spans="1:11" x14ac:dyDescent="0.25">
      <c r="A14931" s="1">
        <v>45231</v>
      </c>
      <c r="B14931" t="s">
        <v>135</v>
      </c>
      <c r="C14931">
        <v>1698.3</v>
      </c>
      <c r="D14931">
        <v>1056.9100000000001</v>
      </c>
      <c r="E14931">
        <v>641.39</v>
      </c>
      <c r="F14931">
        <v>824.88</v>
      </c>
      <c r="G14931">
        <v>727.48</v>
      </c>
      <c r="H14931">
        <v>1110.97</v>
      </c>
      <c r="I14931">
        <v>0.5</v>
      </c>
      <c r="J14931">
        <v>5.18</v>
      </c>
      <c r="K14931">
        <v>6.24</v>
      </c>
    </row>
    <row r="14932" spans="1:11" x14ac:dyDescent="0.25">
      <c r="A14932" s="1">
        <v>45231</v>
      </c>
      <c r="B14932" t="s">
        <v>136</v>
      </c>
      <c r="C14932">
        <v>1805.16</v>
      </c>
      <c r="D14932">
        <v>1126.8900000000001</v>
      </c>
      <c r="E14932">
        <v>678.27</v>
      </c>
      <c r="F14932">
        <v>949.09</v>
      </c>
      <c r="G14932">
        <v>881.72</v>
      </c>
      <c r="H14932">
        <v>1218.6400000000001</v>
      </c>
      <c r="I14932">
        <v>7.0000000000000007E-2</v>
      </c>
      <c r="J14932">
        <v>3.86</v>
      </c>
      <c r="K14932">
        <v>4.16</v>
      </c>
    </row>
    <row r="14933" spans="1:11" x14ac:dyDescent="0.25">
      <c r="A14933" s="1">
        <v>45231</v>
      </c>
      <c r="B14933" t="s">
        <v>137</v>
      </c>
      <c r="C14933">
        <v>1648.16</v>
      </c>
      <c r="D14933">
        <v>1000.87</v>
      </c>
      <c r="E14933">
        <v>647.29</v>
      </c>
      <c r="F14933">
        <v>868.49</v>
      </c>
      <c r="G14933">
        <v>688.81</v>
      </c>
      <c r="H14933">
        <v>1602.45</v>
      </c>
      <c r="I14933">
        <v>0.73</v>
      </c>
      <c r="J14933">
        <v>4.68</v>
      </c>
      <c r="K14933">
        <v>4.71</v>
      </c>
    </row>
    <row r="14934" spans="1:11" x14ac:dyDescent="0.25">
      <c r="A14934" s="1">
        <v>45231</v>
      </c>
      <c r="B14934" t="s">
        <v>138</v>
      </c>
      <c r="C14934">
        <v>1576.18</v>
      </c>
      <c r="D14934">
        <v>985.3</v>
      </c>
      <c r="E14934">
        <v>590.88</v>
      </c>
      <c r="F14934">
        <v>1047.5899999999999</v>
      </c>
      <c r="G14934">
        <v>892.34</v>
      </c>
      <c r="H14934">
        <v>1556.54</v>
      </c>
      <c r="I14934">
        <v>0.37</v>
      </c>
      <c r="J14934">
        <v>1.83</v>
      </c>
      <c r="K14934">
        <v>4.5199999999999996</v>
      </c>
    </row>
    <row r="14935" spans="1:11" x14ac:dyDescent="0.25">
      <c r="A14935" s="1">
        <v>45231</v>
      </c>
      <c r="B14935" t="s">
        <v>139</v>
      </c>
      <c r="C14935">
        <v>1578.92</v>
      </c>
      <c r="D14935">
        <v>973.52</v>
      </c>
      <c r="E14935">
        <v>605.4</v>
      </c>
      <c r="F14935">
        <v>912.07</v>
      </c>
      <c r="G14935">
        <v>783.81</v>
      </c>
      <c r="H14935">
        <v>1370.99</v>
      </c>
      <c r="I14935">
        <v>0</v>
      </c>
      <c r="J14935">
        <v>2.29</v>
      </c>
      <c r="K14935">
        <v>2.04</v>
      </c>
    </row>
    <row r="14936" spans="1:11" x14ac:dyDescent="0.25">
      <c r="A14936" s="1">
        <v>45231</v>
      </c>
      <c r="B14936" t="s">
        <v>140</v>
      </c>
      <c r="C14936">
        <v>1611.76</v>
      </c>
      <c r="D14936">
        <v>982.14</v>
      </c>
      <c r="E14936">
        <v>629.62</v>
      </c>
      <c r="F14936">
        <v>812.34</v>
      </c>
      <c r="G14936">
        <v>693.58</v>
      </c>
      <c r="H14936">
        <v>1171.3800000000001</v>
      </c>
      <c r="I14936">
        <v>0.34</v>
      </c>
      <c r="J14936">
        <v>4.4800000000000004</v>
      </c>
      <c r="K14936">
        <v>5.1100000000000003</v>
      </c>
    </row>
    <row r="14937" spans="1:11" x14ac:dyDescent="0.25">
      <c r="A14937" s="1">
        <v>45231</v>
      </c>
      <c r="B14937" t="s">
        <v>141</v>
      </c>
      <c r="C14937">
        <v>1650.52</v>
      </c>
      <c r="D14937">
        <v>1005.86</v>
      </c>
      <c r="E14937">
        <v>644.66</v>
      </c>
      <c r="F14937">
        <v>912.67</v>
      </c>
      <c r="G14937">
        <v>799.79</v>
      </c>
      <c r="H14937">
        <v>1258.6199999999999</v>
      </c>
      <c r="I14937">
        <v>7.0000000000000007E-2</v>
      </c>
      <c r="J14937">
        <v>3.71</v>
      </c>
      <c r="K14937">
        <v>4.1900000000000004</v>
      </c>
    </row>
    <row r="14938" spans="1:11" x14ac:dyDescent="0.25">
      <c r="A14938" s="1">
        <v>45231</v>
      </c>
      <c r="B14938" t="s">
        <v>142</v>
      </c>
      <c r="C14938">
        <v>1570.43</v>
      </c>
      <c r="D14938">
        <v>946.56</v>
      </c>
      <c r="E14938">
        <v>623.87</v>
      </c>
      <c r="F14938">
        <v>839.57</v>
      </c>
      <c r="G14938">
        <v>705.66</v>
      </c>
      <c r="H14938">
        <v>1246.1099999999999</v>
      </c>
      <c r="I14938">
        <v>-0.36</v>
      </c>
      <c r="J14938">
        <v>1.25</v>
      </c>
      <c r="K14938">
        <v>1.51</v>
      </c>
    </row>
    <row r="14939" spans="1:11" x14ac:dyDescent="0.25">
      <c r="A14939" s="1">
        <v>45231</v>
      </c>
      <c r="B14939" t="s">
        <v>143</v>
      </c>
      <c r="C14939">
        <v>1562.77</v>
      </c>
      <c r="D14939">
        <v>949.54</v>
      </c>
      <c r="E14939">
        <v>613.23</v>
      </c>
      <c r="F14939">
        <v>780.69</v>
      </c>
      <c r="G14939">
        <v>702.98</v>
      </c>
      <c r="H14939">
        <v>978.91</v>
      </c>
      <c r="I14939">
        <v>0.04</v>
      </c>
      <c r="J14939">
        <v>3.78</v>
      </c>
      <c r="K14939">
        <v>3.73</v>
      </c>
    </row>
    <row r="14940" spans="1:11" x14ac:dyDescent="0.25">
      <c r="A14940" s="1">
        <v>45231</v>
      </c>
      <c r="B14940" t="s">
        <v>144</v>
      </c>
      <c r="C14940">
        <v>1521.91</v>
      </c>
      <c r="D14940">
        <v>933.63</v>
      </c>
      <c r="E14940">
        <v>588.28</v>
      </c>
      <c r="F14940">
        <v>808.65</v>
      </c>
      <c r="G14940">
        <v>697.18</v>
      </c>
      <c r="H14940">
        <v>1183.71</v>
      </c>
      <c r="I14940">
        <v>0.08</v>
      </c>
      <c r="J14940">
        <v>3.13</v>
      </c>
      <c r="K14940">
        <v>3.36</v>
      </c>
    </row>
    <row r="14941" spans="1:11" x14ac:dyDescent="0.25">
      <c r="A14941" s="1">
        <v>45231</v>
      </c>
      <c r="B14941" t="s">
        <v>145</v>
      </c>
      <c r="C14941">
        <v>1595.56</v>
      </c>
      <c r="D14941">
        <v>941.56</v>
      </c>
      <c r="E14941">
        <v>654</v>
      </c>
      <c r="F14941">
        <v>844.72</v>
      </c>
      <c r="G14941">
        <v>760.77</v>
      </c>
      <c r="H14941">
        <v>1069.0899999999999</v>
      </c>
      <c r="I14941">
        <v>0.18</v>
      </c>
      <c r="J14941">
        <v>0.61</v>
      </c>
      <c r="K14941">
        <v>-0.24</v>
      </c>
    </row>
    <row r="14942" spans="1:11" x14ac:dyDescent="0.25">
      <c r="A14942" s="1">
        <v>45231</v>
      </c>
      <c r="B14942" t="s">
        <v>146</v>
      </c>
      <c r="C14942">
        <v>1611.14</v>
      </c>
      <c r="D14942">
        <v>964.66</v>
      </c>
      <c r="E14942">
        <v>646.48</v>
      </c>
      <c r="F14942">
        <v>886.61</v>
      </c>
      <c r="G14942">
        <v>810.12</v>
      </c>
      <c r="H14942">
        <v>1112.54</v>
      </c>
      <c r="I14942">
        <v>0.32</v>
      </c>
      <c r="J14942">
        <v>0.12</v>
      </c>
      <c r="K14942">
        <v>-0.36</v>
      </c>
    </row>
    <row r="14943" spans="1:11" x14ac:dyDescent="0.25">
      <c r="A14943" s="1">
        <v>45231</v>
      </c>
      <c r="B14943" t="s">
        <v>2</v>
      </c>
      <c r="C14943">
        <v>1580.67</v>
      </c>
      <c r="D14943">
        <v>945.93</v>
      </c>
      <c r="E14943">
        <v>634.74</v>
      </c>
      <c r="F14943">
        <v>876.88</v>
      </c>
      <c r="G14943">
        <v>753.02</v>
      </c>
      <c r="H14943">
        <v>1224</v>
      </c>
      <c r="I14943">
        <v>0.02</v>
      </c>
      <c r="J14943">
        <v>2.36</v>
      </c>
      <c r="K14943">
        <v>2.09</v>
      </c>
    </row>
    <row r="14944" spans="1:11" x14ac:dyDescent="0.25">
      <c r="A14944" s="1">
        <v>45231</v>
      </c>
      <c r="B14944" t="s">
        <v>147</v>
      </c>
      <c r="C14944">
        <v>1893.94</v>
      </c>
      <c r="D14944">
        <v>1014.78</v>
      </c>
      <c r="E14944">
        <v>879.16</v>
      </c>
      <c r="F14944">
        <v>863.09</v>
      </c>
      <c r="G14944">
        <v>715.34</v>
      </c>
      <c r="H14944">
        <v>1202.04</v>
      </c>
      <c r="I14944">
        <v>-0.15</v>
      </c>
      <c r="J14944">
        <v>3.04</v>
      </c>
      <c r="K14944">
        <v>3.01</v>
      </c>
    </row>
    <row r="14945" spans="1:11" x14ac:dyDescent="0.25">
      <c r="A14945" s="1">
        <v>45231</v>
      </c>
      <c r="B14945" t="s">
        <v>148</v>
      </c>
      <c r="C14945">
        <v>1814.17</v>
      </c>
      <c r="D14945">
        <v>980.45</v>
      </c>
      <c r="E14945">
        <v>833.72</v>
      </c>
      <c r="F14945">
        <v>819.22</v>
      </c>
      <c r="G14945">
        <v>721.35</v>
      </c>
      <c r="H14945">
        <v>1055.17</v>
      </c>
      <c r="I14945">
        <v>0.02</v>
      </c>
      <c r="J14945">
        <v>1.63</v>
      </c>
      <c r="K14945">
        <v>1.75</v>
      </c>
    </row>
    <row r="14946" spans="1:11" x14ac:dyDescent="0.25">
      <c r="A14946" s="1">
        <v>45231</v>
      </c>
      <c r="B14946" t="s">
        <v>149</v>
      </c>
      <c r="C14946">
        <v>1817.42</v>
      </c>
      <c r="D14946">
        <v>999.44</v>
      </c>
      <c r="E14946">
        <v>817.98</v>
      </c>
      <c r="F14946">
        <v>869.16</v>
      </c>
      <c r="G14946">
        <v>781.79</v>
      </c>
      <c r="H14946">
        <v>1090.01</v>
      </c>
      <c r="I14946">
        <v>7.0000000000000007E-2</v>
      </c>
      <c r="J14946">
        <v>4.7699999999999996</v>
      </c>
      <c r="K14946">
        <v>5.08</v>
      </c>
    </row>
    <row r="14947" spans="1:11" x14ac:dyDescent="0.25">
      <c r="A14947" s="1">
        <v>45231</v>
      </c>
      <c r="B14947" t="s">
        <v>150</v>
      </c>
      <c r="C14947">
        <v>1984.4</v>
      </c>
      <c r="D14947">
        <v>1088.96</v>
      </c>
      <c r="E14947">
        <v>895.44</v>
      </c>
      <c r="F14947">
        <v>1074.53</v>
      </c>
      <c r="G14947">
        <v>904.02</v>
      </c>
      <c r="H14947">
        <v>1489.95</v>
      </c>
      <c r="I14947">
        <v>0.27</v>
      </c>
      <c r="J14947">
        <v>4.07</v>
      </c>
      <c r="K14947">
        <v>4.66</v>
      </c>
    </row>
    <row r="14948" spans="1:11" x14ac:dyDescent="0.25">
      <c r="A14948" s="1">
        <v>45231</v>
      </c>
      <c r="B14948" t="s">
        <v>151</v>
      </c>
      <c r="C14948">
        <v>1731.46</v>
      </c>
      <c r="D14948">
        <v>1036.1199999999999</v>
      </c>
      <c r="E14948">
        <v>695.34</v>
      </c>
      <c r="F14948">
        <v>785.76</v>
      </c>
      <c r="G14948">
        <v>669.19</v>
      </c>
      <c r="H14948">
        <v>1125.81</v>
      </c>
      <c r="I14948">
        <v>7.0000000000000007E-2</v>
      </c>
      <c r="J14948">
        <v>3.82</v>
      </c>
      <c r="K14948">
        <v>3.92</v>
      </c>
    </row>
    <row r="14949" spans="1:11" x14ac:dyDescent="0.25">
      <c r="A14949" s="1">
        <v>45231</v>
      </c>
      <c r="B14949" t="s">
        <v>152</v>
      </c>
      <c r="C14949">
        <v>1698.58</v>
      </c>
      <c r="D14949">
        <v>1025.8599999999999</v>
      </c>
      <c r="E14949">
        <v>672.72</v>
      </c>
      <c r="F14949">
        <v>798.99</v>
      </c>
      <c r="G14949">
        <v>710.08</v>
      </c>
      <c r="H14949">
        <v>1035.08</v>
      </c>
      <c r="I14949">
        <v>-0.12</v>
      </c>
      <c r="J14949">
        <v>1.49</v>
      </c>
      <c r="K14949">
        <v>1.73</v>
      </c>
    </row>
    <row r="14950" spans="1:11" x14ac:dyDescent="0.25">
      <c r="A14950" s="1">
        <v>45231</v>
      </c>
      <c r="B14950" t="s">
        <v>153</v>
      </c>
      <c r="C14950">
        <v>1759.62</v>
      </c>
      <c r="D14950">
        <v>1087.1300000000001</v>
      </c>
      <c r="E14950">
        <v>672.49</v>
      </c>
      <c r="F14950">
        <v>1003.72</v>
      </c>
      <c r="G14950">
        <v>950.67</v>
      </c>
      <c r="H14950">
        <v>1152.81</v>
      </c>
      <c r="I14950">
        <v>-0.36</v>
      </c>
      <c r="J14950">
        <v>-0.62</v>
      </c>
      <c r="K14950">
        <v>-0.65</v>
      </c>
    </row>
    <row r="14951" spans="1:11" x14ac:dyDescent="0.25">
      <c r="A14951" s="1">
        <v>45231</v>
      </c>
      <c r="B14951" t="s">
        <v>154</v>
      </c>
      <c r="C14951">
        <v>1705.76</v>
      </c>
      <c r="D14951">
        <v>1005.46</v>
      </c>
      <c r="E14951">
        <v>700.3</v>
      </c>
      <c r="F14951">
        <v>900.98</v>
      </c>
      <c r="G14951">
        <v>777.92</v>
      </c>
      <c r="H14951">
        <v>1272.0899999999999</v>
      </c>
      <c r="I14951">
        <v>-0.1</v>
      </c>
      <c r="J14951">
        <v>1.93</v>
      </c>
      <c r="K14951">
        <v>2.0099999999999998</v>
      </c>
    </row>
    <row r="14952" spans="1:11" x14ac:dyDescent="0.25">
      <c r="A14952" s="1">
        <v>45231</v>
      </c>
      <c r="B14952" t="s">
        <v>155</v>
      </c>
      <c r="C14952">
        <v>1786.94</v>
      </c>
      <c r="D14952">
        <v>1084</v>
      </c>
      <c r="E14952">
        <v>702.94</v>
      </c>
      <c r="F14952">
        <v>789.08</v>
      </c>
      <c r="G14952">
        <v>718.86</v>
      </c>
      <c r="H14952">
        <v>987.33</v>
      </c>
      <c r="I14952">
        <v>-0.06</v>
      </c>
      <c r="J14952">
        <v>1.48</v>
      </c>
      <c r="K14952">
        <v>2.19</v>
      </c>
    </row>
    <row r="14953" spans="1:11" x14ac:dyDescent="0.25">
      <c r="A14953" s="1">
        <v>45261</v>
      </c>
      <c r="B14953" t="s">
        <v>1</v>
      </c>
      <c r="C14953">
        <v>1722.19</v>
      </c>
      <c r="D14953">
        <v>1001.89</v>
      </c>
      <c r="E14953">
        <v>720.3</v>
      </c>
      <c r="F14953">
        <v>862.02</v>
      </c>
      <c r="G14953">
        <v>758.87</v>
      </c>
      <c r="H14953">
        <v>1136.52</v>
      </c>
      <c r="I14953">
        <v>0.26</v>
      </c>
      <c r="J14953">
        <v>2.5499999999999998</v>
      </c>
      <c r="K14953">
        <v>2.5499999999999998</v>
      </c>
    </row>
    <row r="14954" spans="1:11" x14ac:dyDescent="0.25">
      <c r="A14954" s="1">
        <v>45261</v>
      </c>
      <c r="B14954" t="s">
        <v>126</v>
      </c>
      <c r="C14954">
        <v>1772.31</v>
      </c>
      <c r="D14954">
        <v>1099.1199999999999</v>
      </c>
      <c r="E14954">
        <v>673.19</v>
      </c>
      <c r="F14954">
        <v>883.11</v>
      </c>
      <c r="G14954">
        <v>812.15</v>
      </c>
      <c r="H14954">
        <v>1084.78</v>
      </c>
      <c r="I14954">
        <v>0.31</v>
      </c>
      <c r="J14954">
        <v>4.4000000000000004</v>
      </c>
      <c r="K14954">
        <v>4.4000000000000004</v>
      </c>
    </row>
    <row r="14955" spans="1:11" x14ac:dyDescent="0.25">
      <c r="A14955" s="1">
        <v>45261</v>
      </c>
      <c r="B14955" t="s">
        <v>127</v>
      </c>
      <c r="C14955">
        <v>1599.14</v>
      </c>
      <c r="D14955">
        <v>966.41</v>
      </c>
      <c r="E14955">
        <v>632.73</v>
      </c>
      <c r="F14955">
        <v>863.74</v>
      </c>
      <c r="G14955">
        <v>745.76</v>
      </c>
      <c r="H14955">
        <v>1223.6300000000001</v>
      </c>
      <c r="I14955">
        <v>0.21</v>
      </c>
      <c r="J14955">
        <v>2.48</v>
      </c>
      <c r="K14955">
        <v>2.48</v>
      </c>
    </row>
    <row r="14956" spans="1:11" x14ac:dyDescent="0.25">
      <c r="A14956" s="1">
        <v>45261</v>
      </c>
      <c r="B14956" t="s">
        <v>113</v>
      </c>
      <c r="C14956">
        <v>1764.24</v>
      </c>
      <c r="D14956">
        <v>982.48</v>
      </c>
      <c r="E14956">
        <v>781.76</v>
      </c>
      <c r="F14956">
        <v>844.52</v>
      </c>
      <c r="G14956">
        <v>745.6</v>
      </c>
      <c r="H14956">
        <v>1091.05</v>
      </c>
      <c r="I14956">
        <v>0.14000000000000001</v>
      </c>
      <c r="J14956">
        <v>1.68</v>
      </c>
      <c r="K14956">
        <v>1.68</v>
      </c>
    </row>
    <row r="14957" spans="1:11" x14ac:dyDescent="0.25">
      <c r="A14957" s="1">
        <v>45261</v>
      </c>
      <c r="B14957" t="s">
        <v>128</v>
      </c>
      <c r="C14957">
        <v>1842.66</v>
      </c>
      <c r="D14957">
        <v>1041.42</v>
      </c>
      <c r="E14957">
        <v>801.24</v>
      </c>
      <c r="F14957">
        <v>881.24</v>
      </c>
      <c r="G14957">
        <v>773.06</v>
      </c>
      <c r="H14957">
        <v>1172.1099999999999</v>
      </c>
      <c r="I14957">
        <v>0.25</v>
      </c>
      <c r="J14957">
        <v>4.58</v>
      </c>
      <c r="K14957">
        <v>4.58</v>
      </c>
    </row>
    <row r="14958" spans="1:11" x14ac:dyDescent="0.25">
      <c r="A14958" s="1">
        <v>45261</v>
      </c>
      <c r="B14958" t="s">
        <v>129</v>
      </c>
      <c r="C14958">
        <v>1754.88</v>
      </c>
      <c r="D14958">
        <v>1053.8699999999999</v>
      </c>
      <c r="E14958">
        <v>701.01</v>
      </c>
      <c r="F14958">
        <v>895.83</v>
      </c>
      <c r="G14958">
        <v>803.03</v>
      </c>
      <c r="H14958">
        <v>1157.45</v>
      </c>
      <c r="I14958">
        <v>0.9</v>
      </c>
      <c r="J14958">
        <v>1.86</v>
      </c>
      <c r="K14958">
        <v>1.86</v>
      </c>
    </row>
    <row r="14959" spans="1:11" x14ac:dyDescent="0.25">
      <c r="A14959" s="1">
        <v>45261</v>
      </c>
      <c r="B14959" t="s">
        <v>130</v>
      </c>
      <c r="C14959">
        <v>1823.29</v>
      </c>
      <c r="D14959">
        <v>1126.4000000000001</v>
      </c>
      <c r="E14959">
        <v>696.89</v>
      </c>
      <c r="F14959">
        <v>1016.69</v>
      </c>
      <c r="G14959">
        <v>857.65</v>
      </c>
      <c r="H14959">
        <v>1592.28</v>
      </c>
      <c r="I14959">
        <v>0.27</v>
      </c>
      <c r="J14959">
        <v>4.05</v>
      </c>
      <c r="K14959">
        <v>4.05</v>
      </c>
    </row>
    <row r="14960" spans="1:11" x14ac:dyDescent="0.25">
      <c r="A14960" s="1">
        <v>45261</v>
      </c>
      <c r="B14960" t="s">
        <v>131</v>
      </c>
      <c r="C14960">
        <v>1875.68</v>
      </c>
      <c r="D14960">
        <v>1195.5999999999999</v>
      </c>
      <c r="E14960">
        <v>680.08</v>
      </c>
      <c r="F14960">
        <v>995.4</v>
      </c>
      <c r="G14960">
        <v>868.98</v>
      </c>
      <c r="H14960">
        <v>1400.57</v>
      </c>
      <c r="I14960">
        <v>0.06</v>
      </c>
      <c r="J14960">
        <v>4.2</v>
      </c>
      <c r="K14960">
        <v>4.2</v>
      </c>
    </row>
    <row r="14961" spans="1:11" x14ac:dyDescent="0.25">
      <c r="A14961" s="1">
        <v>45261</v>
      </c>
      <c r="B14961" t="s">
        <v>132</v>
      </c>
      <c r="C14961">
        <v>1793.08</v>
      </c>
      <c r="D14961">
        <v>1100.44</v>
      </c>
      <c r="E14961">
        <v>692.64</v>
      </c>
      <c r="F14961">
        <v>877.69</v>
      </c>
      <c r="G14961">
        <v>812.52</v>
      </c>
      <c r="H14961">
        <v>1044.52</v>
      </c>
      <c r="I14961">
        <v>0.38</v>
      </c>
      <c r="J14961">
        <v>6.8</v>
      </c>
      <c r="K14961">
        <v>6.8</v>
      </c>
    </row>
    <row r="14962" spans="1:11" x14ac:dyDescent="0.25">
      <c r="A14962" s="1">
        <v>45261</v>
      </c>
      <c r="B14962" t="s">
        <v>133</v>
      </c>
      <c r="C14962">
        <v>1872.78</v>
      </c>
      <c r="D14962">
        <v>1121.29</v>
      </c>
      <c r="E14962">
        <v>751.49</v>
      </c>
      <c r="F14962">
        <v>777.91</v>
      </c>
      <c r="G14962">
        <v>738.03</v>
      </c>
      <c r="H14962">
        <v>918.12</v>
      </c>
      <c r="I14962">
        <v>0.92</v>
      </c>
      <c r="J14962">
        <v>5.25</v>
      </c>
      <c r="K14962">
        <v>5.25</v>
      </c>
    </row>
    <row r="14963" spans="1:11" x14ac:dyDescent="0.25">
      <c r="A14963" s="1">
        <v>45261</v>
      </c>
      <c r="B14963" t="s">
        <v>134</v>
      </c>
      <c r="C14963">
        <v>1732.7</v>
      </c>
      <c r="D14963">
        <v>1079.25</v>
      </c>
      <c r="E14963">
        <v>653.45000000000005</v>
      </c>
      <c r="F14963">
        <v>830.75</v>
      </c>
      <c r="G14963">
        <v>803.2</v>
      </c>
      <c r="H14963">
        <v>909.12</v>
      </c>
      <c r="I14963">
        <v>0.36</v>
      </c>
      <c r="J14963">
        <v>3.04</v>
      </c>
      <c r="K14963">
        <v>3.04</v>
      </c>
    </row>
    <row r="14964" spans="1:11" x14ac:dyDescent="0.25">
      <c r="A14964" s="1">
        <v>45261</v>
      </c>
      <c r="B14964" t="s">
        <v>135</v>
      </c>
      <c r="C14964">
        <v>1696.73</v>
      </c>
      <c r="D14964">
        <v>1051.97</v>
      </c>
      <c r="E14964">
        <v>644.76</v>
      </c>
      <c r="F14964">
        <v>824.13</v>
      </c>
      <c r="G14964">
        <v>724.06</v>
      </c>
      <c r="H14964">
        <v>1116.8499999999999</v>
      </c>
      <c r="I14964">
        <v>-0.09</v>
      </c>
      <c r="J14964">
        <v>5.09</v>
      </c>
      <c r="K14964">
        <v>5.09</v>
      </c>
    </row>
    <row r="14965" spans="1:11" x14ac:dyDescent="0.25">
      <c r="A14965" s="1">
        <v>45261</v>
      </c>
      <c r="B14965" t="s">
        <v>136</v>
      </c>
      <c r="C14965">
        <v>1805.85</v>
      </c>
      <c r="D14965">
        <v>1127.58</v>
      </c>
      <c r="E14965">
        <v>678.27</v>
      </c>
      <c r="F14965">
        <v>949.47</v>
      </c>
      <c r="G14965">
        <v>882.25</v>
      </c>
      <c r="H14965">
        <v>1218.6400000000001</v>
      </c>
      <c r="I14965">
        <v>0.04</v>
      </c>
      <c r="J14965">
        <v>3.9</v>
      </c>
      <c r="K14965">
        <v>3.9</v>
      </c>
    </row>
    <row r="14966" spans="1:11" x14ac:dyDescent="0.25">
      <c r="A14966" s="1">
        <v>45261</v>
      </c>
      <c r="B14966" t="s">
        <v>137</v>
      </c>
      <c r="C14966">
        <v>1653.98</v>
      </c>
      <c r="D14966">
        <v>1006.69</v>
      </c>
      <c r="E14966">
        <v>647.29</v>
      </c>
      <c r="F14966">
        <v>871.53</v>
      </c>
      <c r="G14966">
        <v>692.8</v>
      </c>
      <c r="H14966">
        <v>1602.45</v>
      </c>
      <c r="I14966">
        <v>0.35</v>
      </c>
      <c r="J14966">
        <v>5.05</v>
      </c>
      <c r="K14966">
        <v>5.05</v>
      </c>
    </row>
    <row r="14967" spans="1:11" x14ac:dyDescent="0.25">
      <c r="A14967" s="1">
        <v>45261</v>
      </c>
      <c r="B14967" t="s">
        <v>138</v>
      </c>
      <c r="C14967">
        <v>1614.79</v>
      </c>
      <c r="D14967">
        <v>985.9</v>
      </c>
      <c r="E14967">
        <v>628.89</v>
      </c>
      <c r="F14967">
        <v>1073.26</v>
      </c>
      <c r="G14967">
        <v>892.87</v>
      </c>
      <c r="H14967">
        <v>1656.62</v>
      </c>
      <c r="I14967">
        <v>2.4500000000000002</v>
      </c>
      <c r="J14967">
        <v>4.33</v>
      </c>
      <c r="K14967">
        <v>4.33</v>
      </c>
    </row>
    <row r="14968" spans="1:11" x14ac:dyDescent="0.25">
      <c r="A14968" s="1">
        <v>45261</v>
      </c>
      <c r="B14968" t="s">
        <v>139</v>
      </c>
      <c r="C14968">
        <v>1581.77</v>
      </c>
      <c r="D14968">
        <v>978.64</v>
      </c>
      <c r="E14968">
        <v>603.13</v>
      </c>
      <c r="F14968">
        <v>913.71</v>
      </c>
      <c r="G14968">
        <v>787.96</v>
      </c>
      <c r="H14968">
        <v>1365.78</v>
      </c>
      <c r="I14968">
        <v>0.18</v>
      </c>
      <c r="J14968">
        <v>2.4700000000000002</v>
      </c>
      <c r="K14968">
        <v>2.4700000000000002</v>
      </c>
    </row>
    <row r="14969" spans="1:11" x14ac:dyDescent="0.25">
      <c r="A14969" s="1">
        <v>45261</v>
      </c>
      <c r="B14969" t="s">
        <v>140</v>
      </c>
      <c r="C14969">
        <v>1618.17</v>
      </c>
      <c r="D14969">
        <v>988.77</v>
      </c>
      <c r="E14969">
        <v>629.4</v>
      </c>
      <c r="F14969">
        <v>815.59</v>
      </c>
      <c r="G14969">
        <v>698.23</v>
      </c>
      <c r="H14969">
        <v>1171.03</v>
      </c>
      <c r="I14969">
        <v>0.4</v>
      </c>
      <c r="J14969">
        <v>4.9000000000000004</v>
      </c>
      <c r="K14969">
        <v>4.9000000000000004</v>
      </c>
    </row>
    <row r="14970" spans="1:11" x14ac:dyDescent="0.25">
      <c r="A14970" s="1">
        <v>45261</v>
      </c>
      <c r="B14970" t="s">
        <v>141</v>
      </c>
      <c r="C14970">
        <v>1651.47</v>
      </c>
      <c r="D14970">
        <v>1004.09</v>
      </c>
      <c r="E14970">
        <v>647.38</v>
      </c>
      <c r="F14970">
        <v>913.22</v>
      </c>
      <c r="G14970">
        <v>798.35</v>
      </c>
      <c r="H14970">
        <v>1263.9000000000001</v>
      </c>
      <c r="I14970">
        <v>0.06</v>
      </c>
      <c r="J14970">
        <v>3.78</v>
      </c>
      <c r="K14970">
        <v>3.78</v>
      </c>
    </row>
    <row r="14971" spans="1:11" x14ac:dyDescent="0.25">
      <c r="A14971" s="1">
        <v>45261</v>
      </c>
      <c r="B14971" t="s">
        <v>142</v>
      </c>
      <c r="C14971">
        <v>1569.36</v>
      </c>
      <c r="D14971">
        <v>945.49</v>
      </c>
      <c r="E14971">
        <v>623.87</v>
      </c>
      <c r="F14971">
        <v>838.98</v>
      </c>
      <c r="G14971">
        <v>704.88</v>
      </c>
      <c r="H14971">
        <v>1246.1099999999999</v>
      </c>
      <c r="I14971">
        <v>-7.0000000000000007E-2</v>
      </c>
      <c r="J14971">
        <v>1.18</v>
      </c>
      <c r="K14971">
        <v>1.18</v>
      </c>
    </row>
    <row r="14972" spans="1:11" x14ac:dyDescent="0.25">
      <c r="A14972" s="1">
        <v>45261</v>
      </c>
      <c r="B14972" t="s">
        <v>143</v>
      </c>
      <c r="C14972">
        <v>1563.47</v>
      </c>
      <c r="D14972">
        <v>950.24</v>
      </c>
      <c r="E14972">
        <v>613.23</v>
      </c>
      <c r="F14972">
        <v>781</v>
      </c>
      <c r="G14972">
        <v>703.48</v>
      </c>
      <c r="H14972">
        <v>978.91</v>
      </c>
      <c r="I14972">
        <v>0.04</v>
      </c>
      <c r="J14972">
        <v>3.82</v>
      </c>
      <c r="K14972">
        <v>3.82</v>
      </c>
    </row>
    <row r="14973" spans="1:11" x14ac:dyDescent="0.25">
      <c r="A14973" s="1">
        <v>45261</v>
      </c>
      <c r="B14973" t="s">
        <v>144</v>
      </c>
      <c r="C14973">
        <v>1529.64</v>
      </c>
      <c r="D14973">
        <v>939.77</v>
      </c>
      <c r="E14973">
        <v>589.87</v>
      </c>
      <c r="F14973">
        <v>812.77</v>
      </c>
      <c r="G14973">
        <v>701.78</v>
      </c>
      <c r="H14973">
        <v>1186.9000000000001</v>
      </c>
      <c r="I14973">
        <v>0.51</v>
      </c>
      <c r="J14973">
        <v>3.65</v>
      </c>
      <c r="K14973">
        <v>3.65</v>
      </c>
    </row>
    <row r="14974" spans="1:11" x14ac:dyDescent="0.25">
      <c r="A14974" s="1">
        <v>45261</v>
      </c>
      <c r="B14974" t="s">
        <v>145</v>
      </c>
      <c r="C14974">
        <v>1594.19</v>
      </c>
      <c r="D14974">
        <v>940.18</v>
      </c>
      <c r="E14974">
        <v>654.01</v>
      </c>
      <c r="F14974">
        <v>843.96</v>
      </c>
      <c r="G14974">
        <v>759.63</v>
      </c>
      <c r="H14974">
        <v>1069.0899999999999</v>
      </c>
      <c r="I14974">
        <v>-0.09</v>
      </c>
      <c r="J14974">
        <v>0.52</v>
      </c>
      <c r="K14974">
        <v>0.52</v>
      </c>
    </row>
    <row r="14975" spans="1:11" x14ac:dyDescent="0.25">
      <c r="A14975" s="1">
        <v>45261</v>
      </c>
      <c r="B14975" t="s">
        <v>146</v>
      </c>
      <c r="C14975">
        <v>1612.01</v>
      </c>
      <c r="D14975">
        <v>962.84</v>
      </c>
      <c r="E14975">
        <v>649.16999999999996</v>
      </c>
      <c r="F14975">
        <v>887.05</v>
      </c>
      <c r="G14975">
        <v>808.58</v>
      </c>
      <c r="H14975">
        <v>1117.21</v>
      </c>
      <c r="I14975">
        <v>0.05</v>
      </c>
      <c r="J14975">
        <v>0.17</v>
      </c>
      <c r="K14975">
        <v>0.17</v>
      </c>
    </row>
    <row r="14976" spans="1:11" x14ac:dyDescent="0.25">
      <c r="A14976" s="1">
        <v>45261</v>
      </c>
      <c r="B14976" t="s">
        <v>2</v>
      </c>
      <c r="C14976">
        <v>1578.77</v>
      </c>
      <c r="D14976">
        <v>944.06</v>
      </c>
      <c r="E14976">
        <v>634.71</v>
      </c>
      <c r="F14976">
        <v>875.82</v>
      </c>
      <c r="G14976">
        <v>751.51</v>
      </c>
      <c r="H14976">
        <v>1223.8800000000001</v>
      </c>
      <c r="I14976">
        <v>-0.12</v>
      </c>
      <c r="J14976">
        <v>2.2400000000000002</v>
      </c>
      <c r="K14976">
        <v>2.2400000000000002</v>
      </c>
    </row>
    <row r="14977" spans="1:11" x14ac:dyDescent="0.25">
      <c r="A14977" s="1">
        <v>45261</v>
      </c>
      <c r="B14977" t="s">
        <v>147</v>
      </c>
      <c r="C14977">
        <v>1894.47</v>
      </c>
      <c r="D14977">
        <v>1015.31</v>
      </c>
      <c r="E14977">
        <v>879.16</v>
      </c>
      <c r="F14977">
        <v>863.35</v>
      </c>
      <c r="G14977">
        <v>715.7</v>
      </c>
      <c r="H14977">
        <v>1202.04</v>
      </c>
      <c r="I14977">
        <v>0.03</v>
      </c>
      <c r="J14977">
        <v>3.07</v>
      </c>
      <c r="K14977">
        <v>3.07</v>
      </c>
    </row>
    <row r="14978" spans="1:11" x14ac:dyDescent="0.25">
      <c r="A14978" s="1">
        <v>45261</v>
      </c>
      <c r="B14978" t="s">
        <v>148</v>
      </c>
      <c r="C14978">
        <v>1818.57</v>
      </c>
      <c r="D14978">
        <v>984.29</v>
      </c>
      <c r="E14978">
        <v>834.28</v>
      </c>
      <c r="F14978">
        <v>821.19</v>
      </c>
      <c r="G14978">
        <v>724.16</v>
      </c>
      <c r="H14978">
        <v>1055.9100000000001</v>
      </c>
      <c r="I14978">
        <v>0.24</v>
      </c>
      <c r="J14978">
        <v>1.88</v>
      </c>
      <c r="K14978">
        <v>1.88</v>
      </c>
    </row>
    <row r="14979" spans="1:11" x14ac:dyDescent="0.25">
      <c r="A14979" s="1">
        <v>45261</v>
      </c>
      <c r="B14979" t="s">
        <v>149</v>
      </c>
      <c r="C14979">
        <v>1824.34</v>
      </c>
      <c r="D14979">
        <v>1006.35</v>
      </c>
      <c r="E14979">
        <v>817.99</v>
      </c>
      <c r="F14979">
        <v>872.46</v>
      </c>
      <c r="G14979">
        <v>787.19</v>
      </c>
      <c r="H14979">
        <v>1090.01</v>
      </c>
      <c r="I14979">
        <v>0.38</v>
      </c>
      <c r="J14979">
        <v>5.17</v>
      </c>
      <c r="K14979">
        <v>5.17</v>
      </c>
    </row>
    <row r="14980" spans="1:11" x14ac:dyDescent="0.25">
      <c r="A14980" s="1">
        <v>45261</v>
      </c>
      <c r="B14980" t="s">
        <v>150</v>
      </c>
      <c r="C14980">
        <v>1987.02</v>
      </c>
      <c r="D14980">
        <v>1106.46</v>
      </c>
      <c r="E14980">
        <v>880.56</v>
      </c>
      <c r="F14980">
        <v>1075.92</v>
      </c>
      <c r="G14980">
        <v>918.57</v>
      </c>
      <c r="H14980">
        <v>1465.22</v>
      </c>
      <c r="I14980">
        <v>0.13</v>
      </c>
      <c r="J14980">
        <v>4.2</v>
      </c>
      <c r="K14980">
        <v>4.2</v>
      </c>
    </row>
    <row r="14981" spans="1:11" x14ac:dyDescent="0.25">
      <c r="A14981" s="1">
        <v>45261</v>
      </c>
      <c r="B14981" t="s">
        <v>151</v>
      </c>
      <c r="C14981">
        <v>1734.32</v>
      </c>
      <c r="D14981">
        <v>1037.6300000000001</v>
      </c>
      <c r="E14981">
        <v>696.69</v>
      </c>
      <c r="F14981">
        <v>787.09</v>
      </c>
      <c r="G14981">
        <v>670.19</v>
      </c>
      <c r="H14981">
        <v>1127.95</v>
      </c>
      <c r="I14981">
        <v>0.17</v>
      </c>
      <c r="J14981">
        <v>3.99</v>
      </c>
      <c r="K14981">
        <v>3.99</v>
      </c>
    </row>
    <row r="14982" spans="1:11" x14ac:dyDescent="0.25">
      <c r="A14982" s="1">
        <v>45261</v>
      </c>
      <c r="B14982" t="s">
        <v>152</v>
      </c>
      <c r="C14982">
        <v>1701.66</v>
      </c>
      <c r="D14982">
        <v>1028.94</v>
      </c>
      <c r="E14982">
        <v>672.72</v>
      </c>
      <c r="F14982">
        <v>800.43</v>
      </c>
      <c r="G14982">
        <v>712.21</v>
      </c>
      <c r="H14982">
        <v>1035.08</v>
      </c>
      <c r="I14982">
        <v>0.18</v>
      </c>
      <c r="J14982">
        <v>1.67</v>
      </c>
      <c r="K14982">
        <v>1.67</v>
      </c>
    </row>
    <row r="14983" spans="1:11" x14ac:dyDescent="0.25">
      <c r="A14983" s="1">
        <v>45261</v>
      </c>
      <c r="B14983" t="s">
        <v>153</v>
      </c>
      <c r="C14983">
        <v>1801.53</v>
      </c>
      <c r="D14983">
        <v>1088.8900000000001</v>
      </c>
      <c r="E14983">
        <v>712.64</v>
      </c>
      <c r="F14983">
        <v>1027.6099999999999</v>
      </c>
      <c r="G14983">
        <v>952.2</v>
      </c>
      <c r="H14983">
        <v>1221.6400000000001</v>
      </c>
      <c r="I14983">
        <v>2.38</v>
      </c>
      <c r="J14983">
        <v>1.74</v>
      </c>
      <c r="K14983">
        <v>1.74</v>
      </c>
    </row>
    <row r="14984" spans="1:11" x14ac:dyDescent="0.25">
      <c r="A14984" s="1">
        <v>45261</v>
      </c>
      <c r="B14984" t="s">
        <v>154</v>
      </c>
      <c r="C14984">
        <v>1709.09</v>
      </c>
      <c r="D14984">
        <v>1008.79</v>
      </c>
      <c r="E14984">
        <v>700.3</v>
      </c>
      <c r="F14984">
        <v>902.78</v>
      </c>
      <c r="G14984">
        <v>780.49</v>
      </c>
      <c r="H14984">
        <v>1272.0899999999999</v>
      </c>
      <c r="I14984">
        <v>0.2</v>
      </c>
      <c r="J14984">
        <v>2.13</v>
      </c>
      <c r="K14984">
        <v>2.13</v>
      </c>
    </row>
    <row r="14985" spans="1:11" x14ac:dyDescent="0.25">
      <c r="A14985" s="1">
        <v>45261</v>
      </c>
      <c r="B14985" t="s">
        <v>155</v>
      </c>
      <c r="C14985">
        <v>1792.96</v>
      </c>
      <c r="D14985">
        <v>1087.0999999999999</v>
      </c>
      <c r="E14985">
        <v>705.86</v>
      </c>
      <c r="F14985">
        <v>791.77</v>
      </c>
      <c r="G14985">
        <v>720.95</v>
      </c>
      <c r="H14985">
        <v>991.48</v>
      </c>
      <c r="I14985">
        <v>0.34</v>
      </c>
      <c r="J14985">
        <v>1.83</v>
      </c>
      <c r="K14985">
        <v>1.83</v>
      </c>
    </row>
    <row r="14986" spans="1:11" x14ac:dyDescent="0.25">
      <c r="A14986" s="1">
        <v>45292</v>
      </c>
      <c r="B14986" t="s">
        <v>1</v>
      </c>
      <c r="C14986">
        <v>1725.52</v>
      </c>
      <c r="D14986">
        <v>1003.26</v>
      </c>
      <c r="E14986">
        <v>722.26</v>
      </c>
      <c r="F14986">
        <v>863.66</v>
      </c>
      <c r="G14986">
        <v>759.93</v>
      </c>
      <c r="H14986">
        <v>1139.5899999999999</v>
      </c>
      <c r="I14986">
        <v>0.19</v>
      </c>
      <c r="J14986">
        <v>0.19</v>
      </c>
      <c r="K14986">
        <v>2.4300000000000002</v>
      </c>
    </row>
    <row r="14987" spans="1:11" x14ac:dyDescent="0.25">
      <c r="A14987" s="1">
        <v>45292</v>
      </c>
      <c r="B14987" t="s">
        <v>126</v>
      </c>
      <c r="C14987">
        <v>1782.91</v>
      </c>
      <c r="D14987">
        <v>1109.67</v>
      </c>
      <c r="E14987">
        <v>673.24</v>
      </c>
      <c r="F14987">
        <v>888.41</v>
      </c>
      <c r="G14987">
        <v>819.94</v>
      </c>
      <c r="H14987">
        <v>1084.8900000000001</v>
      </c>
      <c r="I14987">
        <v>0.6</v>
      </c>
      <c r="J14987">
        <v>0.6</v>
      </c>
      <c r="K14987">
        <v>4.29</v>
      </c>
    </row>
    <row r="14988" spans="1:11" x14ac:dyDescent="0.25">
      <c r="A14988" s="1">
        <v>45292</v>
      </c>
      <c r="B14988" t="s">
        <v>127</v>
      </c>
      <c r="C14988">
        <v>1606.98</v>
      </c>
      <c r="D14988">
        <v>969.86</v>
      </c>
      <c r="E14988">
        <v>637.12</v>
      </c>
      <c r="F14988">
        <v>867.97</v>
      </c>
      <c r="G14988">
        <v>748.44</v>
      </c>
      <c r="H14988">
        <v>1232.08</v>
      </c>
      <c r="I14988">
        <v>0.49</v>
      </c>
      <c r="J14988">
        <v>0.49</v>
      </c>
      <c r="K14988">
        <v>2.96</v>
      </c>
    </row>
    <row r="14989" spans="1:11" x14ac:dyDescent="0.25">
      <c r="A14989" s="1">
        <v>45292</v>
      </c>
      <c r="B14989" t="s">
        <v>113</v>
      </c>
      <c r="C14989">
        <v>1763.58</v>
      </c>
      <c r="D14989">
        <v>981.82</v>
      </c>
      <c r="E14989">
        <v>781.76</v>
      </c>
      <c r="F14989">
        <v>844.18</v>
      </c>
      <c r="G14989">
        <v>745.08</v>
      </c>
      <c r="H14989">
        <v>1091.05</v>
      </c>
      <c r="I14989">
        <v>-0.04</v>
      </c>
      <c r="J14989">
        <v>-0.04</v>
      </c>
      <c r="K14989">
        <v>1.0900000000000001</v>
      </c>
    </row>
    <row r="14990" spans="1:11" x14ac:dyDescent="0.25">
      <c r="A14990" s="1">
        <v>45292</v>
      </c>
      <c r="B14990" t="s">
        <v>128</v>
      </c>
      <c r="C14990">
        <v>1843.86</v>
      </c>
      <c r="D14990">
        <v>1035.3399999999999</v>
      </c>
      <c r="E14990">
        <v>808.52</v>
      </c>
      <c r="F14990">
        <v>881.86</v>
      </c>
      <c r="G14990">
        <v>768.57</v>
      </c>
      <c r="H14990">
        <v>1182.77</v>
      </c>
      <c r="I14990">
        <v>7.0000000000000007E-2</v>
      </c>
      <c r="J14990">
        <v>7.0000000000000007E-2</v>
      </c>
      <c r="K14990">
        <v>4.66</v>
      </c>
    </row>
    <row r="14991" spans="1:11" x14ac:dyDescent="0.25">
      <c r="A14991" s="1">
        <v>45292</v>
      </c>
      <c r="B14991" t="s">
        <v>129</v>
      </c>
      <c r="C14991">
        <v>1755.14</v>
      </c>
      <c r="D14991">
        <v>1057.73</v>
      </c>
      <c r="E14991">
        <v>697.41</v>
      </c>
      <c r="F14991">
        <v>895.92</v>
      </c>
      <c r="G14991">
        <v>806</v>
      </c>
      <c r="H14991">
        <v>1151.55</v>
      </c>
      <c r="I14991">
        <v>0.01</v>
      </c>
      <c r="J14991">
        <v>0.01</v>
      </c>
      <c r="K14991">
        <v>1.62</v>
      </c>
    </row>
    <row r="14992" spans="1:11" x14ac:dyDescent="0.25">
      <c r="A14992" s="1">
        <v>45292</v>
      </c>
      <c r="B14992" t="s">
        <v>130</v>
      </c>
      <c r="C14992">
        <v>1823.92</v>
      </c>
      <c r="D14992">
        <v>1122.5899999999999</v>
      </c>
      <c r="E14992">
        <v>701.33</v>
      </c>
      <c r="F14992">
        <v>1016.99</v>
      </c>
      <c r="G14992">
        <v>854.74</v>
      </c>
      <c r="H14992">
        <v>1602.47</v>
      </c>
      <c r="I14992">
        <v>0.03</v>
      </c>
      <c r="J14992">
        <v>0.03</v>
      </c>
      <c r="K14992">
        <v>3.95</v>
      </c>
    </row>
    <row r="14993" spans="1:11" x14ac:dyDescent="0.25">
      <c r="A14993" s="1">
        <v>45292</v>
      </c>
      <c r="B14993" t="s">
        <v>131</v>
      </c>
      <c r="C14993">
        <v>1888.46</v>
      </c>
      <c r="D14993">
        <v>1212.8900000000001</v>
      </c>
      <c r="E14993">
        <v>675.57</v>
      </c>
      <c r="F14993">
        <v>1002.17</v>
      </c>
      <c r="G14993">
        <v>881.58</v>
      </c>
      <c r="H14993">
        <v>1391.33</v>
      </c>
      <c r="I14993">
        <v>0.68</v>
      </c>
      <c r="J14993">
        <v>0.68</v>
      </c>
      <c r="K14993">
        <v>4.8</v>
      </c>
    </row>
    <row r="14994" spans="1:11" x14ac:dyDescent="0.25">
      <c r="A14994" s="1">
        <v>45292</v>
      </c>
      <c r="B14994" t="s">
        <v>132</v>
      </c>
      <c r="C14994">
        <v>1807.25</v>
      </c>
      <c r="D14994">
        <v>1121.1400000000001</v>
      </c>
      <c r="E14994">
        <v>686.11</v>
      </c>
      <c r="F14994">
        <v>884.62</v>
      </c>
      <c r="G14994">
        <v>827.8</v>
      </c>
      <c r="H14994">
        <v>1034.7</v>
      </c>
      <c r="I14994">
        <v>0.79</v>
      </c>
      <c r="J14994">
        <v>0.79</v>
      </c>
      <c r="K14994">
        <v>6.5</v>
      </c>
    </row>
    <row r="14995" spans="1:11" x14ac:dyDescent="0.25">
      <c r="A14995" s="1">
        <v>45292</v>
      </c>
      <c r="B14995" t="s">
        <v>133</v>
      </c>
      <c r="C14995">
        <v>1878.48</v>
      </c>
      <c r="D14995">
        <v>1123.0999999999999</v>
      </c>
      <c r="E14995">
        <v>755.38</v>
      </c>
      <c r="F14995">
        <v>780.25</v>
      </c>
      <c r="G14995">
        <v>739.21</v>
      </c>
      <c r="H14995">
        <v>922.89</v>
      </c>
      <c r="I14995">
        <v>0.3</v>
      </c>
      <c r="J14995">
        <v>0.3</v>
      </c>
      <c r="K14995">
        <v>5.89</v>
      </c>
    </row>
    <row r="14996" spans="1:11" x14ac:dyDescent="0.25">
      <c r="A14996" s="1">
        <v>45292</v>
      </c>
      <c r="B14996" t="s">
        <v>134</v>
      </c>
      <c r="C14996">
        <v>1742.26</v>
      </c>
      <c r="D14996">
        <v>1088.81</v>
      </c>
      <c r="E14996">
        <v>653.45000000000005</v>
      </c>
      <c r="F14996">
        <v>835.32</v>
      </c>
      <c r="G14996">
        <v>810.35</v>
      </c>
      <c r="H14996">
        <v>909.12</v>
      </c>
      <c r="I14996">
        <v>0.55000000000000004</v>
      </c>
      <c r="J14996">
        <v>0.55000000000000004</v>
      </c>
      <c r="K14996">
        <v>2.69</v>
      </c>
    </row>
    <row r="14997" spans="1:11" x14ac:dyDescent="0.25">
      <c r="A14997" s="1">
        <v>45292</v>
      </c>
      <c r="B14997" t="s">
        <v>135</v>
      </c>
      <c r="C14997">
        <v>1705.57</v>
      </c>
      <c r="D14997">
        <v>1055.5899999999999</v>
      </c>
      <c r="E14997">
        <v>649.98</v>
      </c>
      <c r="F14997">
        <v>828.42</v>
      </c>
      <c r="G14997">
        <v>726.53</v>
      </c>
      <c r="H14997">
        <v>1125.9000000000001</v>
      </c>
      <c r="I14997">
        <v>0.52</v>
      </c>
      <c r="J14997">
        <v>0.52</v>
      </c>
      <c r="K14997">
        <v>5.74</v>
      </c>
    </row>
    <row r="14998" spans="1:11" x14ac:dyDescent="0.25">
      <c r="A14998" s="1">
        <v>45292</v>
      </c>
      <c r="B14998" t="s">
        <v>136</v>
      </c>
      <c r="C14998">
        <v>1823</v>
      </c>
      <c r="D14998">
        <v>1130.53</v>
      </c>
      <c r="E14998">
        <v>692.47</v>
      </c>
      <c r="F14998">
        <v>958.49</v>
      </c>
      <c r="G14998">
        <v>884.54</v>
      </c>
      <c r="H14998">
        <v>1244.1099999999999</v>
      </c>
      <c r="I14998">
        <v>0.95</v>
      </c>
      <c r="J14998">
        <v>0.95</v>
      </c>
      <c r="K14998">
        <v>3.81</v>
      </c>
    </row>
    <row r="14999" spans="1:11" x14ac:dyDescent="0.25">
      <c r="A14999" s="1">
        <v>45292</v>
      </c>
      <c r="B14999" t="s">
        <v>137</v>
      </c>
      <c r="C14999">
        <v>1661.13</v>
      </c>
      <c r="D14999">
        <v>1011.3</v>
      </c>
      <c r="E14999">
        <v>649.83000000000004</v>
      </c>
      <c r="F14999">
        <v>875.28</v>
      </c>
      <c r="G14999">
        <v>695.99</v>
      </c>
      <c r="H14999">
        <v>1608.7</v>
      </c>
      <c r="I14999">
        <v>0.43</v>
      </c>
      <c r="J14999">
        <v>0.43</v>
      </c>
      <c r="K14999">
        <v>4.8499999999999996</v>
      </c>
    </row>
    <row r="15000" spans="1:11" x14ac:dyDescent="0.25">
      <c r="A15000" s="1">
        <v>45292</v>
      </c>
      <c r="B15000" t="s">
        <v>138</v>
      </c>
      <c r="C15000">
        <v>1614.8</v>
      </c>
      <c r="D15000">
        <v>982.68</v>
      </c>
      <c r="E15000">
        <v>632.12</v>
      </c>
      <c r="F15000">
        <v>1073.26</v>
      </c>
      <c r="G15000">
        <v>889.93</v>
      </c>
      <c r="H15000">
        <v>1665.07</v>
      </c>
      <c r="I15000">
        <v>0</v>
      </c>
      <c r="J15000">
        <v>0</v>
      </c>
      <c r="K15000">
        <v>4.3</v>
      </c>
    </row>
    <row r="15001" spans="1:11" x14ac:dyDescent="0.25">
      <c r="A15001" s="1">
        <v>45292</v>
      </c>
      <c r="B15001" t="s">
        <v>139</v>
      </c>
      <c r="C15001">
        <v>1593.8</v>
      </c>
      <c r="D15001">
        <v>981.66</v>
      </c>
      <c r="E15001">
        <v>612.14</v>
      </c>
      <c r="F15001">
        <v>920.65</v>
      </c>
      <c r="G15001">
        <v>790.41</v>
      </c>
      <c r="H15001">
        <v>1386.13</v>
      </c>
      <c r="I15001">
        <v>0.76</v>
      </c>
      <c r="J15001">
        <v>0.76</v>
      </c>
      <c r="K15001">
        <v>3.25</v>
      </c>
    </row>
    <row r="15002" spans="1:11" x14ac:dyDescent="0.25">
      <c r="A15002" s="1">
        <v>45292</v>
      </c>
      <c r="B15002" t="s">
        <v>140</v>
      </c>
      <c r="C15002">
        <v>1624.41</v>
      </c>
      <c r="D15002">
        <v>995.01</v>
      </c>
      <c r="E15002">
        <v>629.4</v>
      </c>
      <c r="F15002">
        <v>818.77</v>
      </c>
      <c r="G15002">
        <v>702.62</v>
      </c>
      <c r="H15002">
        <v>1171.03</v>
      </c>
      <c r="I15002">
        <v>0.39</v>
      </c>
      <c r="J15002">
        <v>0.39</v>
      </c>
      <c r="K15002">
        <v>4.93</v>
      </c>
    </row>
    <row r="15003" spans="1:11" x14ac:dyDescent="0.25">
      <c r="A15003" s="1">
        <v>45292</v>
      </c>
      <c r="B15003" t="s">
        <v>141</v>
      </c>
      <c r="C15003">
        <v>1654.28</v>
      </c>
      <c r="D15003">
        <v>1006.9</v>
      </c>
      <c r="E15003">
        <v>647.38</v>
      </c>
      <c r="F15003">
        <v>914.77</v>
      </c>
      <c r="G15003">
        <v>800.58</v>
      </c>
      <c r="H15003">
        <v>1263.9000000000001</v>
      </c>
      <c r="I15003">
        <v>0.17</v>
      </c>
      <c r="J15003">
        <v>0.17</v>
      </c>
      <c r="K15003">
        <v>4.0199999999999996</v>
      </c>
    </row>
    <row r="15004" spans="1:11" x14ac:dyDescent="0.25">
      <c r="A15004" s="1">
        <v>45292</v>
      </c>
      <c r="B15004" t="s">
        <v>142</v>
      </c>
      <c r="C15004">
        <v>1570.89</v>
      </c>
      <c r="D15004">
        <v>947.02</v>
      </c>
      <c r="E15004">
        <v>623.87</v>
      </c>
      <c r="F15004">
        <v>839.82</v>
      </c>
      <c r="G15004">
        <v>706.01</v>
      </c>
      <c r="H15004">
        <v>1246.1099999999999</v>
      </c>
      <c r="I15004">
        <v>0.1</v>
      </c>
      <c r="J15004">
        <v>0.1</v>
      </c>
      <c r="K15004">
        <v>1.37</v>
      </c>
    </row>
    <row r="15005" spans="1:11" x14ac:dyDescent="0.25">
      <c r="A15005" s="1">
        <v>45292</v>
      </c>
      <c r="B15005" t="s">
        <v>143</v>
      </c>
      <c r="C15005">
        <v>1573.18</v>
      </c>
      <c r="D15005">
        <v>951.87</v>
      </c>
      <c r="E15005">
        <v>621.30999999999995</v>
      </c>
      <c r="F15005">
        <v>785.84</v>
      </c>
      <c r="G15005">
        <v>704.67</v>
      </c>
      <c r="H15005">
        <v>991.83</v>
      </c>
      <c r="I15005">
        <v>0.62</v>
      </c>
      <c r="J15005">
        <v>0.62</v>
      </c>
      <c r="K15005">
        <v>4.2300000000000004</v>
      </c>
    </row>
    <row r="15006" spans="1:11" x14ac:dyDescent="0.25">
      <c r="A15006" s="1">
        <v>45292</v>
      </c>
      <c r="B15006" t="s">
        <v>144</v>
      </c>
      <c r="C15006">
        <v>1542.08</v>
      </c>
      <c r="D15006">
        <v>941.18</v>
      </c>
      <c r="E15006">
        <v>600.9</v>
      </c>
      <c r="F15006">
        <v>819.36</v>
      </c>
      <c r="G15006">
        <v>702.84</v>
      </c>
      <c r="H15006">
        <v>1209.0999999999999</v>
      </c>
      <c r="I15006">
        <v>0.81</v>
      </c>
      <c r="J15006">
        <v>0.81</v>
      </c>
      <c r="K15006">
        <v>3.89</v>
      </c>
    </row>
    <row r="15007" spans="1:11" x14ac:dyDescent="0.25">
      <c r="A15007" s="1">
        <v>45292</v>
      </c>
      <c r="B15007" t="s">
        <v>145</v>
      </c>
      <c r="C15007">
        <v>1606.04</v>
      </c>
      <c r="D15007">
        <v>945.88</v>
      </c>
      <c r="E15007">
        <v>660.16</v>
      </c>
      <c r="F15007">
        <v>850.21</v>
      </c>
      <c r="G15007">
        <v>764.26</v>
      </c>
      <c r="H15007">
        <v>1079.1300000000001</v>
      </c>
      <c r="I15007">
        <v>0.74</v>
      </c>
      <c r="J15007">
        <v>0.74</v>
      </c>
      <c r="K15007">
        <v>1.55</v>
      </c>
    </row>
    <row r="15008" spans="1:11" x14ac:dyDescent="0.25">
      <c r="A15008" s="1">
        <v>45292</v>
      </c>
      <c r="B15008" t="s">
        <v>146</v>
      </c>
      <c r="C15008">
        <v>1612.58</v>
      </c>
      <c r="D15008">
        <v>963.41</v>
      </c>
      <c r="E15008">
        <v>649.16999999999996</v>
      </c>
      <c r="F15008">
        <v>887.4</v>
      </c>
      <c r="G15008">
        <v>809.07</v>
      </c>
      <c r="H15008">
        <v>1117.21</v>
      </c>
      <c r="I15008">
        <v>0.04</v>
      </c>
      <c r="J15008">
        <v>0.04</v>
      </c>
      <c r="K15008">
        <v>-1.75</v>
      </c>
    </row>
    <row r="15009" spans="1:11" x14ac:dyDescent="0.25">
      <c r="A15009" s="1">
        <v>45292</v>
      </c>
      <c r="B15009" t="s">
        <v>2</v>
      </c>
      <c r="C15009">
        <v>1578.04</v>
      </c>
      <c r="D15009">
        <v>943.33</v>
      </c>
      <c r="E15009">
        <v>634.71</v>
      </c>
      <c r="F15009">
        <v>875.39</v>
      </c>
      <c r="G15009">
        <v>750.91</v>
      </c>
      <c r="H15009">
        <v>1223.8800000000001</v>
      </c>
      <c r="I15009">
        <v>-0.05</v>
      </c>
      <c r="J15009">
        <v>-0.05</v>
      </c>
      <c r="K15009">
        <v>2.83</v>
      </c>
    </row>
    <row r="15010" spans="1:11" x14ac:dyDescent="0.25">
      <c r="A15010" s="1">
        <v>45292</v>
      </c>
      <c r="B15010" t="s">
        <v>147</v>
      </c>
      <c r="C15010">
        <v>1893.15</v>
      </c>
      <c r="D15010">
        <v>1013.99</v>
      </c>
      <c r="E15010">
        <v>879.16</v>
      </c>
      <c r="F15010">
        <v>862.74</v>
      </c>
      <c r="G15010">
        <v>714.77</v>
      </c>
      <c r="H15010">
        <v>1202.04</v>
      </c>
      <c r="I15010">
        <v>-7.0000000000000007E-2</v>
      </c>
      <c r="J15010">
        <v>-7.0000000000000007E-2</v>
      </c>
      <c r="K15010">
        <v>2.89</v>
      </c>
    </row>
    <row r="15011" spans="1:11" x14ac:dyDescent="0.25">
      <c r="A15011" s="1">
        <v>45292</v>
      </c>
      <c r="B15011" t="s">
        <v>148</v>
      </c>
      <c r="C15011">
        <v>1817.44</v>
      </c>
      <c r="D15011">
        <v>983.16</v>
      </c>
      <c r="E15011">
        <v>834.28</v>
      </c>
      <c r="F15011">
        <v>820.69</v>
      </c>
      <c r="G15011">
        <v>723.37</v>
      </c>
      <c r="H15011">
        <v>1055.9100000000001</v>
      </c>
      <c r="I15011">
        <v>-0.06</v>
      </c>
      <c r="J15011">
        <v>-0.06</v>
      </c>
      <c r="K15011">
        <v>1.8</v>
      </c>
    </row>
    <row r="15012" spans="1:11" x14ac:dyDescent="0.25">
      <c r="A15012" s="1">
        <v>45292</v>
      </c>
      <c r="B15012" t="s">
        <v>149</v>
      </c>
      <c r="C15012">
        <v>1826.91</v>
      </c>
      <c r="D15012">
        <v>994.17</v>
      </c>
      <c r="E15012">
        <v>832.74</v>
      </c>
      <c r="F15012">
        <v>873.68</v>
      </c>
      <c r="G15012">
        <v>777.66</v>
      </c>
      <c r="H15012">
        <v>1109.6300000000001</v>
      </c>
      <c r="I15012">
        <v>0.14000000000000001</v>
      </c>
      <c r="J15012">
        <v>0.14000000000000001</v>
      </c>
      <c r="K15012">
        <v>5.22</v>
      </c>
    </row>
    <row r="15013" spans="1:11" x14ac:dyDescent="0.25">
      <c r="A15013" s="1">
        <v>45292</v>
      </c>
      <c r="B15013" t="s">
        <v>150</v>
      </c>
      <c r="C15013">
        <v>1985.7</v>
      </c>
      <c r="D15013">
        <v>1105.1400000000001</v>
      </c>
      <c r="E15013">
        <v>880.56</v>
      </c>
      <c r="F15013">
        <v>1075.17</v>
      </c>
      <c r="G15013">
        <v>917.47</v>
      </c>
      <c r="H15013">
        <v>1465.22</v>
      </c>
      <c r="I15013">
        <v>-7.0000000000000007E-2</v>
      </c>
      <c r="J15013">
        <v>-7.0000000000000007E-2</v>
      </c>
      <c r="K15013">
        <v>4.18</v>
      </c>
    </row>
    <row r="15014" spans="1:11" x14ac:dyDescent="0.25">
      <c r="A15014" s="1">
        <v>45292</v>
      </c>
      <c r="B15014" t="s">
        <v>151</v>
      </c>
      <c r="C15014">
        <v>1735.61</v>
      </c>
      <c r="D15014">
        <v>1037.2</v>
      </c>
      <c r="E15014">
        <v>698.41</v>
      </c>
      <c r="F15014">
        <v>787.64</v>
      </c>
      <c r="G15014">
        <v>669.92</v>
      </c>
      <c r="H15014">
        <v>1130.77</v>
      </c>
      <c r="I15014">
        <v>7.0000000000000007E-2</v>
      </c>
      <c r="J15014">
        <v>7.0000000000000007E-2</v>
      </c>
      <c r="K15014">
        <v>4.1900000000000004</v>
      </c>
    </row>
    <row r="15015" spans="1:11" x14ac:dyDescent="0.25">
      <c r="A15015" s="1">
        <v>45292</v>
      </c>
      <c r="B15015" t="s">
        <v>152</v>
      </c>
      <c r="C15015">
        <v>1702.07</v>
      </c>
      <c r="D15015">
        <v>1029.3499999999999</v>
      </c>
      <c r="E15015">
        <v>672.72</v>
      </c>
      <c r="F15015">
        <v>800.59</v>
      </c>
      <c r="G15015">
        <v>712.5</v>
      </c>
      <c r="H15015">
        <v>1035.08</v>
      </c>
      <c r="I15015">
        <v>0.02</v>
      </c>
      <c r="J15015">
        <v>0.02</v>
      </c>
      <c r="K15015">
        <v>1.38</v>
      </c>
    </row>
    <row r="15016" spans="1:11" x14ac:dyDescent="0.25">
      <c r="A15016" s="1">
        <v>45292</v>
      </c>
      <c r="B15016" t="s">
        <v>153</v>
      </c>
      <c r="C15016">
        <v>1801.67</v>
      </c>
      <c r="D15016">
        <v>1092.74</v>
      </c>
      <c r="E15016">
        <v>708.93</v>
      </c>
      <c r="F15016">
        <v>1027.71</v>
      </c>
      <c r="G15016">
        <v>955.53</v>
      </c>
      <c r="H15016">
        <v>1215.28</v>
      </c>
      <c r="I15016">
        <v>0.01</v>
      </c>
      <c r="J15016">
        <v>0.01</v>
      </c>
      <c r="K15016">
        <v>1.77</v>
      </c>
    </row>
    <row r="15017" spans="1:11" x14ac:dyDescent="0.25">
      <c r="A15017" s="1">
        <v>45292</v>
      </c>
      <c r="B15017" t="s">
        <v>154</v>
      </c>
      <c r="C15017">
        <v>1710.25</v>
      </c>
      <c r="D15017">
        <v>1015.7</v>
      </c>
      <c r="E15017">
        <v>694.55</v>
      </c>
      <c r="F15017">
        <v>903.42</v>
      </c>
      <c r="G15017">
        <v>785.8</v>
      </c>
      <c r="H15017">
        <v>1261.6600000000001</v>
      </c>
      <c r="I15017">
        <v>7.0000000000000007E-2</v>
      </c>
      <c r="J15017">
        <v>7.0000000000000007E-2</v>
      </c>
      <c r="K15017">
        <v>1.28</v>
      </c>
    </row>
    <row r="15018" spans="1:11" x14ac:dyDescent="0.25">
      <c r="A15018" s="1">
        <v>45292</v>
      </c>
      <c r="B15018" t="s">
        <v>155</v>
      </c>
      <c r="C15018">
        <v>1791.98</v>
      </c>
      <c r="D15018">
        <v>1089.04</v>
      </c>
      <c r="E15018">
        <v>702.94</v>
      </c>
      <c r="F15018">
        <v>791.37</v>
      </c>
      <c r="G15018">
        <v>722.24</v>
      </c>
      <c r="H15018">
        <v>987.41</v>
      </c>
      <c r="I15018">
        <v>-0.05</v>
      </c>
      <c r="J15018">
        <v>-0.05</v>
      </c>
      <c r="K15018">
        <v>2.09</v>
      </c>
    </row>
    <row r="15019" spans="1:11" x14ac:dyDescent="0.25">
      <c r="A15019" s="1">
        <v>45323</v>
      </c>
      <c r="B15019" t="s">
        <v>1</v>
      </c>
      <c r="C15019">
        <v>1728.11</v>
      </c>
      <c r="D15019">
        <v>1004.92</v>
      </c>
      <c r="E15019">
        <v>723.19</v>
      </c>
      <c r="F15019">
        <v>864.96</v>
      </c>
      <c r="G15019">
        <v>761.23</v>
      </c>
      <c r="H15019">
        <v>1141.07</v>
      </c>
      <c r="I15019">
        <v>0.15</v>
      </c>
      <c r="J15019">
        <v>0.34</v>
      </c>
      <c r="K15019">
        <v>2.5</v>
      </c>
    </row>
    <row r="15020" spans="1:11" x14ac:dyDescent="0.25">
      <c r="A15020" s="1">
        <v>45323</v>
      </c>
      <c r="B15020" t="s">
        <v>126</v>
      </c>
      <c r="C15020">
        <v>1785.43</v>
      </c>
      <c r="D15020">
        <v>1112.07</v>
      </c>
      <c r="E15020">
        <v>673.36</v>
      </c>
      <c r="F15020">
        <v>889.65</v>
      </c>
      <c r="G15020">
        <v>821.75</v>
      </c>
      <c r="H15020">
        <v>1085.1099999999999</v>
      </c>
      <c r="I15020">
        <v>0.14000000000000001</v>
      </c>
      <c r="J15020">
        <v>0.74</v>
      </c>
      <c r="K15020">
        <v>3.47</v>
      </c>
    </row>
    <row r="15021" spans="1:11" x14ac:dyDescent="0.25">
      <c r="A15021" s="1">
        <v>45323</v>
      </c>
      <c r="B15021" t="s">
        <v>127</v>
      </c>
      <c r="C15021">
        <v>1609.65</v>
      </c>
      <c r="D15021">
        <v>971.04</v>
      </c>
      <c r="E15021">
        <v>638.61</v>
      </c>
      <c r="F15021">
        <v>869.45</v>
      </c>
      <c r="G15021">
        <v>749.34</v>
      </c>
      <c r="H15021">
        <v>1234.9100000000001</v>
      </c>
      <c r="I15021">
        <v>0.17</v>
      </c>
      <c r="J15021">
        <v>0.66</v>
      </c>
      <c r="K15021">
        <v>3.07</v>
      </c>
    </row>
    <row r="15022" spans="1:11" x14ac:dyDescent="0.25">
      <c r="A15022" s="1">
        <v>45323</v>
      </c>
      <c r="B15022" t="s">
        <v>113</v>
      </c>
      <c r="C15022">
        <v>1765.45</v>
      </c>
      <c r="D15022">
        <v>984.05</v>
      </c>
      <c r="E15022">
        <v>781.4</v>
      </c>
      <c r="F15022">
        <v>845.11</v>
      </c>
      <c r="G15022">
        <v>746.79</v>
      </c>
      <c r="H15022">
        <v>1090.51</v>
      </c>
      <c r="I15022">
        <v>0.11</v>
      </c>
      <c r="J15022">
        <v>7.0000000000000007E-2</v>
      </c>
      <c r="K15022">
        <v>1.34</v>
      </c>
    </row>
    <row r="15023" spans="1:11" x14ac:dyDescent="0.25">
      <c r="A15023" s="1">
        <v>45323</v>
      </c>
      <c r="B15023" t="s">
        <v>128</v>
      </c>
      <c r="C15023">
        <v>1845.73</v>
      </c>
      <c r="D15023">
        <v>1033.01</v>
      </c>
      <c r="E15023">
        <v>812.72</v>
      </c>
      <c r="F15023">
        <v>882.74</v>
      </c>
      <c r="G15023">
        <v>766.81</v>
      </c>
      <c r="H15023">
        <v>1188.92</v>
      </c>
      <c r="I15023">
        <v>0.1</v>
      </c>
      <c r="J15023">
        <v>0.17</v>
      </c>
      <c r="K15023">
        <v>4.59</v>
      </c>
    </row>
    <row r="15024" spans="1:11" x14ac:dyDescent="0.25">
      <c r="A15024" s="1">
        <v>45323</v>
      </c>
      <c r="B15024" t="s">
        <v>129</v>
      </c>
      <c r="C15024">
        <v>1761.49</v>
      </c>
      <c r="D15024">
        <v>1063.42</v>
      </c>
      <c r="E15024">
        <v>698.07</v>
      </c>
      <c r="F15024">
        <v>899.14</v>
      </c>
      <c r="G15024">
        <v>810.36</v>
      </c>
      <c r="H15024">
        <v>1152.58</v>
      </c>
      <c r="I15024">
        <v>0.36</v>
      </c>
      <c r="J15024">
        <v>0.37</v>
      </c>
      <c r="K15024">
        <v>1.91</v>
      </c>
    </row>
    <row r="15025" spans="1:11" x14ac:dyDescent="0.25">
      <c r="A15025" s="1">
        <v>45323</v>
      </c>
      <c r="B15025" t="s">
        <v>130</v>
      </c>
      <c r="C15025">
        <v>1828.23</v>
      </c>
      <c r="D15025">
        <v>1126.9000000000001</v>
      </c>
      <c r="E15025">
        <v>701.33</v>
      </c>
      <c r="F15025">
        <v>1019.43</v>
      </c>
      <c r="G15025">
        <v>857.98</v>
      </c>
      <c r="H15025">
        <v>1602.47</v>
      </c>
      <c r="I15025">
        <v>0.24</v>
      </c>
      <c r="J15025">
        <v>0.27</v>
      </c>
      <c r="K15025">
        <v>3.82</v>
      </c>
    </row>
    <row r="15026" spans="1:11" x14ac:dyDescent="0.25">
      <c r="A15026" s="1">
        <v>45323</v>
      </c>
      <c r="B15026" t="s">
        <v>131</v>
      </c>
      <c r="C15026">
        <v>1892.13</v>
      </c>
      <c r="D15026">
        <v>1216.56</v>
      </c>
      <c r="E15026">
        <v>675.57</v>
      </c>
      <c r="F15026">
        <v>1004.07</v>
      </c>
      <c r="G15026">
        <v>884.23</v>
      </c>
      <c r="H15026">
        <v>1391.33</v>
      </c>
      <c r="I15026">
        <v>0.19</v>
      </c>
      <c r="J15026">
        <v>0.87</v>
      </c>
      <c r="K15026">
        <v>4.18</v>
      </c>
    </row>
    <row r="15027" spans="1:11" x14ac:dyDescent="0.25">
      <c r="A15027" s="1">
        <v>45323</v>
      </c>
      <c r="B15027" t="s">
        <v>132</v>
      </c>
      <c r="C15027">
        <v>1807.6</v>
      </c>
      <c r="D15027">
        <v>1121.49</v>
      </c>
      <c r="E15027">
        <v>686.11</v>
      </c>
      <c r="F15027">
        <v>884.8</v>
      </c>
      <c r="G15027">
        <v>828.05</v>
      </c>
      <c r="H15027">
        <v>1034.7</v>
      </c>
      <c r="I15027">
        <v>0.02</v>
      </c>
      <c r="J15027">
        <v>0.81</v>
      </c>
      <c r="K15027">
        <v>4.99</v>
      </c>
    </row>
    <row r="15028" spans="1:11" x14ac:dyDescent="0.25">
      <c r="A15028" s="1">
        <v>45323</v>
      </c>
      <c r="B15028" t="s">
        <v>133</v>
      </c>
      <c r="C15028">
        <v>1885.96</v>
      </c>
      <c r="D15028">
        <v>1124.6199999999999</v>
      </c>
      <c r="E15028">
        <v>761.34</v>
      </c>
      <c r="F15028">
        <v>783.37</v>
      </c>
      <c r="G15028">
        <v>740.24</v>
      </c>
      <c r="H15028">
        <v>930.18</v>
      </c>
      <c r="I15028">
        <v>0.4</v>
      </c>
      <c r="J15028">
        <v>0.7</v>
      </c>
      <c r="K15028">
        <v>6.23</v>
      </c>
    </row>
    <row r="15029" spans="1:11" x14ac:dyDescent="0.25">
      <c r="A15029" s="1">
        <v>45323</v>
      </c>
      <c r="B15029" t="s">
        <v>134</v>
      </c>
      <c r="C15029">
        <v>1741.89</v>
      </c>
      <c r="D15029">
        <v>1088.44</v>
      </c>
      <c r="E15029">
        <v>653.45000000000005</v>
      </c>
      <c r="F15029">
        <v>835.15</v>
      </c>
      <c r="G15029">
        <v>810.11</v>
      </c>
      <c r="H15029">
        <v>909.12</v>
      </c>
      <c r="I15029">
        <v>-0.02</v>
      </c>
      <c r="J15029">
        <v>0.53</v>
      </c>
      <c r="K15029">
        <v>1.89</v>
      </c>
    </row>
    <row r="15030" spans="1:11" x14ac:dyDescent="0.25">
      <c r="A15030" s="1">
        <v>45323</v>
      </c>
      <c r="B15030" t="s">
        <v>135</v>
      </c>
      <c r="C15030">
        <v>1715.88</v>
      </c>
      <c r="D15030">
        <v>1067.8</v>
      </c>
      <c r="E15030">
        <v>648.08000000000004</v>
      </c>
      <c r="F15030">
        <v>833.39</v>
      </c>
      <c r="G15030">
        <v>734.95</v>
      </c>
      <c r="H15030">
        <v>1122.6300000000001</v>
      </c>
      <c r="I15030">
        <v>0.6</v>
      </c>
      <c r="J15030">
        <v>1.1200000000000001</v>
      </c>
      <c r="K15030">
        <v>4.25</v>
      </c>
    </row>
    <row r="15031" spans="1:11" x14ac:dyDescent="0.25">
      <c r="A15031" s="1">
        <v>45323</v>
      </c>
      <c r="B15031" t="s">
        <v>136</v>
      </c>
      <c r="C15031">
        <v>1836.18</v>
      </c>
      <c r="D15031">
        <v>1143.71</v>
      </c>
      <c r="E15031">
        <v>692.47</v>
      </c>
      <c r="F15031">
        <v>965.39</v>
      </c>
      <c r="G15031">
        <v>894.89</v>
      </c>
      <c r="H15031">
        <v>1244.1099999999999</v>
      </c>
      <c r="I15031">
        <v>0.72</v>
      </c>
      <c r="J15031">
        <v>1.68</v>
      </c>
      <c r="K15031">
        <v>4.12</v>
      </c>
    </row>
    <row r="15032" spans="1:11" x14ac:dyDescent="0.25">
      <c r="A15032" s="1">
        <v>45323</v>
      </c>
      <c r="B15032" t="s">
        <v>137</v>
      </c>
      <c r="C15032">
        <v>1667.23</v>
      </c>
      <c r="D15032">
        <v>1017.4</v>
      </c>
      <c r="E15032">
        <v>649.83000000000004</v>
      </c>
      <c r="F15032">
        <v>878.51</v>
      </c>
      <c r="G15032">
        <v>700.16</v>
      </c>
      <c r="H15032">
        <v>1608.7</v>
      </c>
      <c r="I15032">
        <v>0.37</v>
      </c>
      <c r="J15032">
        <v>0.8</v>
      </c>
      <c r="K15032">
        <v>4.8099999999999996</v>
      </c>
    </row>
    <row r="15033" spans="1:11" x14ac:dyDescent="0.25">
      <c r="A15033" s="1">
        <v>45323</v>
      </c>
      <c r="B15033" t="s">
        <v>138</v>
      </c>
      <c r="C15033">
        <v>1622.09</v>
      </c>
      <c r="D15033">
        <v>986.74</v>
      </c>
      <c r="E15033">
        <v>635.35</v>
      </c>
      <c r="F15033">
        <v>1078.0899999999999</v>
      </c>
      <c r="G15033">
        <v>893.58</v>
      </c>
      <c r="H15033">
        <v>1673.56</v>
      </c>
      <c r="I15033">
        <v>0.45</v>
      </c>
      <c r="J15033">
        <v>0.45</v>
      </c>
      <c r="K15033">
        <v>4.5</v>
      </c>
    </row>
    <row r="15034" spans="1:11" x14ac:dyDescent="0.25">
      <c r="A15034" s="1">
        <v>45323</v>
      </c>
      <c r="B15034" t="s">
        <v>139</v>
      </c>
      <c r="C15034">
        <v>1608.44</v>
      </c>
      <c r="D15034">
        <v>994.02</v>
      </c>
      <c r="E15034">
        <v>614.41999999999996</v>
      </c>
      <c r="F15034">
        <v>929.12</v>
      </c>
      <c r="G15034">
        <v>800.37</v>
      </c>
      <c r="H15034">
        <v>1391.26</v>
      </c>
      <c r="I15034">
        <v>0.92</v>
      </c>
      <c r="J15034">
        <v>1.69</v>
      </c>
      <c r="K15034">
        <v>3.81</v>
      </c>
    </row>
    <row r="15035" spans="1:11" x14ac:dyDescent="0.25">
      <c r="A15035" s="1">
        <v>45323</v>
      </c>
      <c r="B15035" t="s">
        <v>140</v>
      </c>
      <c r="C15035">
        <v>1632.99</v>
      </c>
      <c r="D15035">
        <v>994.47</v>
      </c>
      <c r="E15035">
        <v>638.52</v>
      </c>
      <c r="F15035">
        <v>823.11</v>
      </c>
      <c r="G15035">
        <v>702.27</v>
      </c>
      <c r="H15035">
        <v>1188.01</v>
      </c>
      <c r="I15035">
        <v>0.53</v>
      </c>
      <c r="J15035">
        <v>0.92</v>
      </c>
      <c r="K15035">
        <v>5.5</v>
      </c>
    </row>
    <row r="15036" spans="1:11" x14ac:dyDescent="0.25">
      <c r="A15036" s="1">
        <v>45323</v>
      </c>
      <c r="B15036" t="s">
        <v>141</v>
      </c>
      <c r="C15036">
        <v>1660.41</v>
      </c>
      <c r="D15036">
        <v>1006.48</v>
      </c>
      <c r="E15036">
        <v>653.92999999999995</v>
      </c>
      <c r="F15036">
        <v>918.15</v>
      </c>
      <c r="G15036">
        <v>800.26</v>
      </c>
      <c r="H15036">
        <v>1276.67</v>
      </c>
      <c r="I15036">
        <v>0.37</v>
      </c>
      <c r="J15036">
        <v>0.54</v>
      </c>
      <c r="K15036">
        <v>4.4000000000000004</v>
      </c>
    </row>
    <row r="15037" spans="1:11" x14ac:dyDescent="0.25">
      <c r="A15037" s="1">
        <v>45323</v>
      </c>
      <c r="B15037" t="s">
        <v>142</v>
      </c>
      <c r="C15037">
        <v>1570.3</v>
      </c>
      <c r="D15037">
        <v>946.43</v>
      </c>
      <c r="E15037">
        <v>623.87</v>
      </c>
      <c r="F15037">
        <v>839.49</v>
      </c>
      <c r="G15037">
        <v>705.59</v>
      </c>
      <c r="H15037">
        <v>1246.1099999999999</v>
      </c>
      <c r="I15037">
        <v>-0.04</v>
      </c>
      <c r="J15037">
        <v>0.06</v>
      </c>
      <c r="K15037">
        <v>1.91</v>
      </c>
    </row>
    <row r="15038" spans="1:11" x14ac:dyDescent="0.25">
      <c r="A15038" s="1">
        <v>45323</v>
      </c>
      <c r="B15038" t="s">
        <v>143</v>
      </c>
      <c r="C15038">
        <v>1575.73</v>
      </c>
      <c r="D15038">
        <v>954.42</v>
      </c>
      <c r="E15038">
        <v>621.30999999999995</v>
      </c>
      <c r="F15038">
        <v>787.1</v>
      </c>
      <c r="G15038">
        <v>706.57</v>
      </c>
      <c r="H15038">
        <v>991.83</v>
      </c>
      <c r="I15038">
        <v>0.16</v>
      </c>
      <c r="J15038">
        <v>0.78</v>
      </c>
      <c r="K15038">
        <v>4.08</v>
      </c>
    </row>
    <row r="15039" spans="1:11" x14ac:dyDescent="0.25">
      <c r="A15039" s="1">
        <v>45323</v>
      </c>
      <c r="B15039" t="s">
        <v>144</v>
      </c>
      <c r="C15039">
        <v>1547.16</v>
      </c>
      <c r="D15039">
        <v>946.26</v>
      </c>
      <c r="E15039">
        <v>600.9</v>
      </c>
      <c r="F15039">
        <v>822.06</v>
      </c>
      <c r="G15039">
        <v>706.63</v>
      </c>
      <c r="H15039">
        <v>1209.0999999999999</v>
      </c>
      <c r="I15039">
        <v>0.33</v>
      </c>
      <c r="J15039">
        <v>1.1399999999999999</v>
      </c>
      <c r="K15039">
        <v>4.12</v>
      </c>
    </row>
    <row r="15040" spans="1:11" x14ac:dyDescent="0.25">
      <c r="A15040" s="1">
        <v>45323</v>
      </c>
      <c r="B15040" t="s">
        <v>145</v>
      </c>
      <c r="C15040">
        <v>1598.81</v>
      </c>
      <c r="D15040">
        <v>938.65</v>
      </c>
      <c r="E15040">
        <v>660.16</v>
      </c>
      <c r="F15040">
        <v>846.38</v>
      </c>
      <c r="G15040">
        <v>758.38</v>
      </c>
      <c r="H15040">
        <v>1079.1300000000001</v>
      </c>
      <c r="I15040">
        <v>-0.45</v>
      </c>
      <c r="J15040">
        <v>0.28999999999999998</v>
      </c>
      <c r="K15040">
        <v>1.07</v>
      </c>
    </row>
    <row r="15041" spans="1:11" x14ac:dyDescent="0.25">
      <c r="A15041" s="1">
        <v>45323</v>
      </c>
      <c r="B15041" t="s">
        <v>146</v>
      </c>
      <c r="C15041">
        <v>1617.35</v>
      </c>
      <c r="D15041">
        <v>968.18</v>
      </c>
      <c r="E15041">
        <v>649.16999999999996</v>
      </c>
      <c r="F15041">
        <v>890.07</v>
      </c>
      <c r="G15041">
        <v>813.11</v>
      </c>
      <c r="H15041">
        <v>1117.21</v>
      </c>
      <c r="I15041">
        <v>0.3</v>
      </c>
      <c r="J15041">
        <v>0.34</v>
      </c>
      <c r="K15041">
        <v>-1.26</v>
      </c>
    </row>
    <row r="15042" spans="1:11" x14ac:dyDescent="0.25">
      <c r="A15042" s="1">
        <v>45323</v>
      </c>
      <c r="B15042" t="s">
        <v>2</v>
      </c>
      <c r="C15042">
        <v>1577.37</v>
      </c>
      <c r="D15042">
        <v>942.66</v>
      </c>
      <c r="E15042">
        <v>634.71</v>
      </c>
      <c r="F15042">
        <v>875.04</v>
      </c>
      <c r="G15042">
        <v>750.39</v>
      </c>
      <c r="H15042">
        <v>1223.8800000000001</v>
      </c>
      <c r="I15042">
        <v>-0.04</v>
      </c>
      <c r="J15042">
        <v>-0.09</v>
      </c>
      <c r="K15042">
        <v>2.48</v>
      </c>
    </row>
    <row r="15043" spans="1:11" x14ac:dyDescent="0.25">
      <c r="A15043" s="1">
        <v>45323</v>
      </c>
      <c r="B15043" t="s">
        <v>147</v>
      </c>
      <c r="C15043">
        <v>1899.42</v>
      </c>
      <c r="D15043">
        <v>1021.6</v>
      </c>
      <c r="E15043">
        <v>877.82</v>
      </c>
      <c r="F15043">
        <v>865.59</v>
      </c>
      <c r="G15043">
        <v>720.13</v>
      </c>
      <c r="H15043">
        <v>1200.24</v>
      </c>
      <c r="I15043">
        <v>0.33</v>
      </c>
      <c r="J15043">
        <v>0.26</v>
      </c>
      <c r="K15043">
        <v>3.19</v>
      </c>
    </row>
    <row r="15044" spans="1:11" x14ac:dyDescent="0.25">
      <c r="A15044" s="1">
        <v>45323</v>
      </c>
      <c r="B15044" t="s">
        <v>148</v>
      </c>
      <c r="C15044">
        <v>1816.04</v>
      </c>
      <c r="D15044">
        <v>981.97</v>
      </c>
      <c r="E15044">
        <v>834.07</v>
      </c>
      <c r="F15044">
        <v>820.04</v>
      </c>
      <c r="G15044">
        <v>722.5</v>
      </c>
      <c r="H15044">
        <v>1055.5999999999999</v>
      </c>
      <c r="I15044">
        <v>-0.08</v>
      </c>
      <c r="J15044">
        <v>-0.14000000000000001</v>
      </c>
      <c r="K15044">
        <v>1.92</v>
      </c>
    </row>
    <row r="15045" spans="1:11" x14ac:dyDescent="0.25">
      <c r="A15045" s="1">
        <v>45323</v>
      </c>
      <c r="B15045" t="s">
        <v>149</v>
      </c>
      <c r="C15045">
        <v>1832.05</v>
      </c>
      <c r="D15045">
        <v>999.31</v>
      </c>
      <c r="E15045">
        <v>832.74</v>
      </c>
      <c r="F15045">
        <v>876.13</v>
      </c>
      <c r="G15045">
        <v>781.71</v>
      </c>
      <c r="H15045">
        <v>1109.6300000000001</v>
      </c>
      <c r="I15045">
        <v>0.28000000000000003</v>
      </c>
      <c r="J15045">
        <v>0.42</v>
      </c>
      <c r="K15045">
        <v>5.24</v>
      </c>
    </row>
    <row r="15046" spans="1:11" x14ac:dyDescent="0.25">
      <c r="A15046" s="1">
        <v>45323</v>
      </c>
      <c r="B15046" t="s">
        <v>150</v>
      </c>
      <c r="C15046">
        <v>1983.8</v>
      </c>
      <c r="D15046">
        <v>1087.3499999999999</v>
      </c>
      <c r="E15046">
        <v>896.45</v>
      </c>
      <c r="F15046">
        <v>1074.0999999999999</v>
      </c>
      <c r="G15046">
        <v>902.7</v>
      </c>
      <c r="H15046">
        <v>1491.59</v>
      </c>
      <c r="I15046">
        <v>-0.1</v>
      </c>
      <c r="J15046">
        <v>-0.17</v>
      </c>
      <c r="K15046">
        <v>4.0599999999999996</v>
      </c>
    </row>
    <row r="15047" spans="1:11" x14ac:dyDescent="0.25">
      <c r="A15047" s="1">
        <v>45323</v>
      </c>
      <c r="B15047" t="s">
        <v>151</v>
      </c>
      <c r="C15047">
        <v>1735.64</v>
      </c>
      <c r="D15047">
        <v>1037.23</v>
      </c>
      <c r="E15047">
        <v>698.41</v>
      </c>
      <c r="F15047">
        <v>787.64</v>
      </c>
      <c r="G15047">
        <v>669.92</v>
      </c>
      <c r="H15047">
        <v>1130.77</v>
      </c>
      <c r="I15047">
        <v>0</v>
      </c>
      <c r="J15047">
        <v>7.0000000000000007E-2</v>
      </c>
      <c r="K15047">
        <v>4.03</v>
      </c>
    </row>
    <row r="15048" spans="1:11" x14ac:dyDescent="0.25">
      <c r="A15048" s="1">
        <v>45323</v>
      </c>
      <c r="B15048" t="s">
        <v>152</v>
      </c>
      <c r="C15048">
        <v>1697.63</v>
      </c>
      <c r="D15048">
        <v>1024.9100000000001</v>
      </c>
      <c r="E15048">
        <v>672.72</v>
      </c>
      <c r="F15048">
        <v>798.51</v>
      </c>
      <c r="G15048">
        <v>709.43</v>
      </c>
      <c r="H15048">
        <v>1035.08</v>
      </c>
      <c r="I15048">
        <v>-0.26</v>
      </c>
      <c r="J15048">
        <v>-0.24</v>
      </c>
      <c r="K15048">
        <v>1.48</v>
      </c>
    </row>
    <row r="15049" spans="1:11" x14ac:dyDescent="0.25">
      <c r="A15049" s="1">
        <v>45323</v>
      </c>
      <c r="B15049" t="s">
        <v>153</v>
      </c>
      <c r="C15049">
        <v>1815.75</v>
      </c>
      <c r="D15049">
        <v>1106.82</v>
      </c>
      <c r="E15049">
        <v>708.93</v>
      </c>
      <c r="F15049">
        <v>1035.72</v>
      </c>
      <c r="G15049">
        <v>967.86</v>
      </c>
      <c r="H15049">
        <v>1215.28</v>
      </c>
      <c r="I15049">
        <v>0.78</v>
      </c>
      <c r="J15049">
        <v>0.79</v>
      </c>
      <c r="K15049">
        <v>2.33</v>
      </c>
    </row>
    <row r="15050" spans="1:11" x14ac:dyDescent="0.25">
      <c r="A15050" s="1">
        <v>45323</v>
      </c>
      <c r="B15050" t="s">
        <v>154</v>
      </c>
      <c r="C15050">
        <v>1718.69</v>
      </c>
      <c r="D15050">
        <v>1024.1400000000001</v>
      </c>
      <c r="E15050">
        <v>694.55</v>
      </c>
      <c r="F15050">
        <v>907.84</v>
      </c>
      <c r="G15050">
        <v>792.32</v>
      </c>
      <c r="H15050">
        <v>1261.6600000000001</v>
      </c>
      <c r="I15050">
        <v>0.49</v>
      </c>
      <c r="J15050">
        <v>0.56000000000000005</v>
      </c>
      <c r="K15050">
        <v>1.68</v>
      </c>
    </row>
    <row r="15051" spans="1:11" x14ac:dyDescent="0.25">
      <c r="A15051" s="1">
        <v>45323</v>
      </c>
      <c r="B15051" t="s">
        <v>155</v>
      </c>
      <c r="C15051">
        <v>1792.46</v>
      </c>
      <c r="D15051">
        <v>1086.5999999999999</v>
      </c>
      <c r="E15051">
        <v>705.86</v>
      </c>
      <c r="F15051">
        <v>791.61</v>
      </c>
      <c r="G15051">
        <v>720.65</v>
      </c>
      <c r="H15051">
        <v>991.56</v>
      </c>
      <c r="I15051">
        <v>0.03</v>
      </c>
      <c r="J15051">
        <v>-0.02</v>
      </c>
      <c r="K15051">
        <v>2.0099999999999998</v>
      </c>
    </row>
    <row r="15052" spans="1:11" x14ac:dyDescent="0.25">
      <c r="A15052" s="1">
        <v>45352</v>
      </c>
      <c r="B15052" t="s">
        <v>1</v>
      </c>
      <c r="C15052">
        <v>1729.25</v>
      </c>
      <c r="D15052">
        <v>1006.19</v>
      </c>
      <c r="E15052">
        <v>723.06</v>
      </c>
      <c r="F15052">
        <v>865.56</v>
      </c>
      <c r="G15052">
        <v>762.22</v>
      </c>
      <c r="H15052">
        <v>1140.8399999999999</v>
      </c>
      <c r="I15052">
        <v>7.0000000000000007E-2</v>
      </c>
      <c r="J15052">
        <v>0.41</v>
      </c>
      <c r="K15052">
        <v>2.36</v>
      </c>
    </row>
    <row r="15053" spans="1:11" x14ac:dyDescent="0.25">
      <c r="A15053" s="1">
        <v>45352</v>
      </c>
      <c r="B15053" t="s">
        <v>126</v>
      </c>
      <c r="C15053">
        <v>1787.75</v>
      </c>
      <c r="D15053">
        <v>1114.55</v>
      </c>
      <c r="E15053">
        <v>673.2</v>
      </c>
      <c r="F15053">
        <v>890.81</v>
      </c>
      <c r="G15053">
        <v>823.56</v>
      </c>
      <c r="H15053">
        <v>1084.8900000000001</v>
      </c>
      <c r="I15053">
        <v>0.13</v>
      </c>
      <c r="J15053">
        <v>0.87</v>
      </c>
      <c r="K15053">
        <v>3.56</v>
      </c>
    </row>
    <row r="15054" spans="1:11" x14ac:dyDescent="0.25">
      <c r="A15054" s="1">
        <v>45352</v>
      </c>
      <c r="B15054" t="s">
        <v>127</v>
      </c>
      <c r="C15054">
        <v>1611.39</v>
      </c>
      <c r="D15054">
        <v>971.91</v>
      </c>
      <c r="E15054">
        <v>639.48</v>
      </c>
      <c r="F15054">
        <v>870.4</v>
      </c>
      <c r="G15054">
        <v>750.01</v>
      </c>
      <c r="H15054">
        <v>1236.6400000000001</v>
      </c>
      <c r="I15054">
        <v>0.11</v>
      </c>
      <c r="J15054">
        <v>0.77</v>
      </c>
      <c r="K15054">
        <v>2.66</v>
      </c>
    </row>
    <row r="15055" spans="1:11" x14ac:dyDescent="0.25">
      <c r="A15055" s="1">
        <v>45352</v>
      </c>
      <c r="B15055" t="s">
        <v>113</v>
      </c>
      <c r="C15055">
        <v>1767.73</v>
      </c>
      <c r="D15055">
        <v>985.96</v>
      </c>
      <c r="E15055">
        <v>781.77</v>
      </c>
      <c r="F15055">
        <v>846.21</v>
      </c>
      <c r="G15055">
        <v>748.21</v>
      </c>
      <c r="H15055">
        <v>1091.05</v>
      </c>
      <c r="I15055">
        <v>0.13</v>
      </c>
      <c r="J15055">
        <v>0.2</v>
      </c>
      <c r="K15055">
        <v>1.48</v>
      </c>
    </row>
    <row r="15056" spans="1:11" x14ac:dyDescent="0.25">
      <c r="A15056" s="1">
        <v>45352</v>
      </c>
      <c r="B15056" t="s">
        <v>128</v>
      </c>
      <c r="C15056">
        <v>1845.48</v>
      </c>
      <c r="D15056">
        <v>1037.28</v>
      </c>
      <c r="E15056">
        <v>808.2</v>
      </c>
      <c r="F15056">
        <v>882.65</v>
      </c>
      <c r="G15056">
        <v>769.95</v>
      </c>
      <c r="H15056">
        <v>1182.26</v>
      </c>
      <c r="I15056">
        <v>-0.01</v>
      </c>
      <c r="J15056">
        <v>0.16</v>
      </c>
      <c r="K15056">
        <v>4.1399999999999997</v>
      </c>
    </row>
    <row r="15057" spans="1:11" x14ac:dyDescent="0.25">
      <c r="A15057" s="1">
        <v>45352</v>
      </c>
      <c r="B15057" t="s">
        <v>129</v>
      </c>
      <c r="C15057">
        <v>1756.78</v>
      </c>
      <c r="D15057">
        <v>1058.24</v>
      </c>
      <c r="E15057">
        <v>698.54</v>
      </c>
      <c r="F15057">
        <v>896.71</v>
      </c>
      <c r="G15057">
        <v>806.39</v>
      </c>
      <c r="H15057">
        <v>1153.3900000000001</v>
      </c>
      <c r="I15057">
        <v>-0.27</v>
      </c>
      <c r="J15057">
        <v>0.1</v>
      </c>
      <c r="K15057">
        <v>1.66</v>
      </c>
    </row>
    <row r="15058" spans="1:11" x14ac:dyDescent="0.25">
      <c r="A15058" s="1">
        <v>45352</v>
      </c>
      <c r="B15058" t="s">
        <v>130</v>
      </c>
      <c r="C15058">
        <v>1836.08</v>
      </c>
      <c r="D15058">
        <v>1137.08</v>
      </c>
      <c r="E15058">
        <v>699</v>
      </c>
      <c r="F15058">
        <v>1023.82</v>
      </c>
      <c r="G15058">
        <v>865.71</v>
      </c>
      <c r="H15058">
        <v>1597.18</v>
      </c>
      <c r="I15058">
        <v>0.43</v>
      </c>
      <c r="J15058">
        <v>0.7</v>
      </c>
      <c r="K15058">
        <v>3.6</v>
      </c>
    </row>
    <row r="15059" spans="1:11" x14ac:dyDescent="0.25">
      <c r="A15059" s="1">
        <v>45352</v>
      </c>
      <c r="B15059" t="s">
        <v>131</v>
      </c>
      <c r="C15059">
        <v>1895.78</v>
      </c>
      <c r="D15059">
        <v>1220.21</v>
      </c>
      <c r="E15059">
        <v>675.57</v>
      </c>
      <c r="F15059">
        <v>1005.98</v>
      </c>
      <c r="G15059">
        <v>886.88</v>
      </c>
      <c r="H15059">
        <v>1391.33</v>
      </c>
      <c r="I15059">
        <v>0.19</v>
      </c>
      <c r="J15059">
        <v>1.06</v>
      </c>
      <c r="K15059">
        <v>4.47</v>
      </c>
    </row>
    <row r="15060" spans="1:11" x14ac:dyDescent="0.25">
      <c r="A15060" s="1">
        <v>45352</v>
      </c>
      <c r="B15060" t="s">
        <v>132</v>
      </c>
      <c r="C15060">
        <v>1806.66</v>
      </c>
      <c r="D15060">
        <v>1120.55</v>
      </c>
      <c r="E15060">
        <v>686.11</v>
      </c>
      <c r="F15060">
        <v>884.36</v>
      </c>
      <c r="G15060">
        <v>827.38</v>
      </c>
      <c r="H15060">
        <v>1034.7</v>
      </c>
      <c r="I15060">
        <v>-0.05</v>
      </c>
      <c r="J15060">
        <v>0.76</v>
      </c>
      <c r="K15060">
        <v>4.6500000000000004</v>
      </c>
    </row>
    <row r="15061" spans="1:11" x14ac:dyDescent="0.25">
      <c r="A15061" s="1">
        <v>45352</v>
      </c>
      <c r="B15061" t="s">
        <v>133</v>
      </c>
      <c r="C15061">
        <v>1896.41</v>
      </c>
      <c r="D15061">
        <v>1135.1400000000001</v>
      </c>
      <c r="E15061">
        <v>761.27</v>
      </c>
      <c r="F15061">
        <v>787.68</v>
      </c>
      <c r="G15061">
        <v>747.2</v>
      </c>
      <c r="H15061">
        <v>930.09</v>
      </c>
      <c r="I15061">
        <v>0.55000000000000004</v>
      </c>
      <c r="J15061">
        <v>1.26</v>
      </c>
      <c r="K15061">
        <v>6.73</v>
      </c>
    </row>
    <row r="15062" spans="1:11" x14ac:dyDescent="0.25">
      <c r="A15062" s="1">
        <v>45352</v>
      </c>
      <c r="B15062" t="s">
        <v>134</v>
      </c>
      <c r="C15062">
        <v>1743.06</v>
      </c>
      <c r="D15062">
        <v>1089.6099999999999</v>
      </c>
      <c r="E15062">
        <v>653.45000000000005</v>
      </c>
      <c r="F15062">
        <v>835.73</v>
      </c>
      <c r="G15062">
        <v>811</v>
      </c>
      <c r="H15062">
        <v>909.12</v>
      </c>
      <c r="I15062">
        <v>7.0000000000000007E-2</v>
      </c>
      <c r="J15062">
        <v>0.6</v>
      </c>
      <c r="K15062">
        <v>2.13</v>
      </c>
    </row>
    <row r="15063" spans="1:11" x14ac:dyDescent="0.25">
      <c r="A15063" s="1">
        <v>45352</v>
      </c>
      <c r="B15063" t="s">
        <v>135</v>
      </c>
      <c r="C15063">
        <v>1724.1</v>
      </c>
      <c r="D15063">
        <v>1076.01</v>
      </c>
      <c r="E15063">
        <v>648.09</v>
      </c>
      <c r="F15063">
        <v>837.39</v>
      </c>
      <c r="G15063">
        <v>740.61</v>
      </c>
      <c r="H15063">
        <v>1122.6300000000001</v>
      </c>
      <c r="I15063">
        <v>0.48</v>
      </c>
      <c r="J15063">
        <v>1.61</v>
      </c>
      <c r="K15063">
        <v>4.68</v>
      </c>
    </row>
    <row r="15064" spans="1:11" x14ac:dyDescent="0.25">
      <c r="A15064" s="1">
        <v>45352</v>
      </c>
      <c r="B15064" t="s">
        <v>136</v>
      </c>
      <c r="C15064">
        <v>1838.71</v>
      </c>
      <c r="D15064">
        <v>1146.24</v>
      </c>
      <c r="E15064">
        <v>692.47</v>
      </c>
      <c r="F15064">
        <v>966.74</v>
      </c>
      <c r="G15064">
        <v>896.86</v>
      </c>
      <c r="H15064">
        <v>1244.1099999999999</v>
      </c>
      <c r="I15064">
        <v>0.14000000000000001</v>
      </c>
      <c r="J15064">
        <v>1.82</v>
      </c>
      <c r="K15064">
        <v>4.25</v>
      </c>
    </row>
    <row r="15065" spans="1:11" x14ac:dyDescent="0.25">
      <c r="A15065" s="1">
        <v>45352</v>
      </c>
      <c r="B15065" t="s">
        <v>137</v>
      </c>
      <c r="C15065">
        <v>1667.97</v>
      </c>
      <c r="D15065">
        <v>1022.43</v>
      </c>
      <c r="E15065">
        <v>645.54</v>
      </c>
      <c r="F15065">
        <v>878.87</v>
      </c>
      <c r="G15065">
        <v>703.59</v>
      </c>
      <c r="H15065">
        <v>1598.08</v>
      </c>
      <c r="I15065">
        <v>0.04</v>
      </c>
      <c r="J15065">
        <v>0.84</v>
      </c>
      <c r="K15065">
        <v>4.6399999999999997</v>
      </c>
    </row>
    <row r="15066" spans="1:11" x14ac:dyDescent="0.25">
      <c r="A15066" s="1">
        <v>45352</v>
      </c>
      <c r="B15066" t="s">
        <v>138</v>
      </c>
      <c r="C15066">
        <v>1632.05</v>
      </c>
      <c r="D15066">
        <v>996.7</v>
      </c>
      <c r="E15066">
        <v>635.35</v>
      </c>
      <c r="F15066">
        <v>1084.6600000000001</v>
      </c>
      <c r="G15066">
        <v>902.6</v>
      </c>
      <c r="H15066">
        <v>1673.56</v>
      </c>
      <c r="I15066">
        <v>0.61</v>
      </c>
      <c r="J15066">
        <v>1.06</v>
      </c>
      <c r="K15066">
        <v>5.19</v>
      </c>
    </row>
    <row r="15067" spans="1:11" x14ac:dyDescent="0.25">
      <c r="A15067" s="1">
        <v>45352</v>
      </c>
      <c r="B15067" t="s">
        <v>139</v>
      </c>
      <c r="C15067">
        <v>1611.38</v>
      </c>
      <c r="D15067">
        <v>995.17</v>
      </c>
      <c r="E15067">
        <v>616.21</v>
      </c>
      <c r="F15067">
        <v>930.8</v>
      </c>
      <c r="G15067">
        <v>801.33</v>
      </c>
      <c r="H15067">
        <v>1395.29</v>
      </c>
      <c r="I15067">
        <v>0.18</v>
      </c>
      <c r="J15067">
        <v>1.87</v>
      </c>
      <c r="K15067">
        <v>4.1399999999999997</v>
      </c>
    </row>
    <row r="15068" spans="1:11" x14ac:dyDescent="0.25">
      <c r="A15068" s="1">
        <v>45352</v>
      </c>
      <c r="B15068" t="s">
        <v>140</v>
      </c>
      <c r="C15068">
        <v>1649.76</v>
      </c>
      <c r="D15068">
        <v>992.59</v>
      </c>
      <c r="E15068">
        <v>657.17</v>
      </c>
      <c r="F15068">
        <v>831.59</v>
      </c>
      <c r="G15068">
        <v>700.94</v>
      </c>
      <c r="H15068">
        <v>1222.7</v>
      </c>
      <c r="I15068">
        <v>1.03</v>
      </c>
      <c r="J15068">
        <v>1.96</v>
      </c>
      <c r="K15068">
        <v>6.19</v>
      </c>
    </row>
    <row r="15069" spans="1:11" x14ac:dyDescent="0.25">
      <c r="A15069" s="1">
        <v>45352</v>
      </c>
      <c r="B15069" t="s">
        <v>141</v>
      </c>
      <c r="C15069">
        <v>1660.85</v>
      </c>
      <c r="D15069">
        <v>1006.14</v>
      </c>
      <c r="E15069">
        <v>654.71</v>
      </c>
      <c r="F15069">
        <v>918.43</v>
      </c>
      <c r="G15069">
        <v>800.02</v>
      </c>
      <c r="H15069">
        <v>1278.2</v>
      </c>
      <c r="I15069">
        <v>0.03</v>
      </c>
      <c r="J15069">
        <v>0.56999999999999995</v>
      </c>
      <c r="K15069">
        <v>3.72</v>
      </c>
    </row>
    <row r="15070" spans="1:11" x14ac:dyDescent="0.25">
      <c r="A15070" s="1">
        <v>45352</v>
      </c>
      <c r="B15070" t="s">
        <v>142</v>
      </c>
      <c r="C15070">
        <v>1569.4</v>
      </c>
      <c r="D15070">
        <v>945.53</v>
      </c>
      <c r="E15070">
        <v>623.87</v>
      </c>
      <c r="F15070">
        <v>838.98</v>
      </c>
      <c r="G15070">
        <v>704.95</v>
      </c>
      <c r="H15070">
        <v>1246.1099999999999</v>
      </c>
      <c r="I15070">
        <v>-0.06</v>
      </c>
      <c r="J15070">
        <v>0</v>
      </c>
      <c r="K15070">
        <v>2.1800000000000002</v>
      </c>
    </row>
    <row r="15071" spans="1:11" x14ac:dyDescent="0.25">
      <c r="A15071" s="1">
        <v>45352</v>
      </c>
      <c r="B15071" t="s">
        <v>143</v>
      </c>
      <c r="C15071">
        <v>1576.28</v>
      </c>
      <c r="D15071">
        <v>954.97</v>
      </c>
      <c r="E15071">
        <v>621.30999999999995</v>
      </c>
      <c r="F15071">
        <v>787.33</v>
      </c>
      <c r="G15071">
        <v>707</v>
      </c>
      <c r="H15071">
        <v>991.83</v>
      </c>
      <c r="I15071">
        <v>0.03</v>
      </c>
      <c r="J15071">
        <v>0.81</v>
      </c>
      <c r="K15071">
        <v>3.79</v>
      </c>
    </row>
    <row r="15072" spans="1:11" x14ac:dyDescent="0.25">
      <c r="A15072" s="1">
        <v>45352</v>
      </c>
      <c r="B15072" t="s">
        <v>144</v>
      </c>
      <c r="C15072">
        <v>1553.14</v>
      </c>
      <c r="D15072">
        <v>953.83</v>
      </c>
      <c r="E15072">
        <v>599.30999999999995</v>
      </c>
      <c r="F15072">
        <v>825.27</v>
      </c>
      <c r="G15072">
        <v>712.29</v>
      </c>
      <c r="H15072">
        <v>1205.96</v>
      </c>
      <c r="I15072">
        <v>0.39</v>
      </c>
      <c r="J15072">
        <v>1.54</v>
      </c>
      <c r="K15072">
        <v>4.37</v>
      </c>
    </row>
    <row r="15073" spans="1:11" x14ac:dyDescent="0.25">
      <c r="A15073" s="1">
        <v>45352</v>
      </c>
      <c r="B15073" t="s">
        <v>145</v>
      </c>
      <c r="C15073">
        <v>1597.66</v>
      </c>
      <c r="D15073">
        <v>936.94</v>
      </c>
      <c r="E15073">
        <v>660.72</v>
      </c>
      <c r="F15073">
        <v>845.79</v>
      </c>
      <c r="G15073">
        <v>757.01</v>
      </c>
      <c r="H15073">
        <v>1080.1099999999999</v>
      </c>
      <c r="I15073">
        <v>-7.0000000000000007E-2</v>
      </c>
      <c r="J15073">
        <v>0.22</v>
      </c>
      <c r="K15073">
        <v>-0.67</v>
      </c>
    </row>
    <row r="15074" spans="1:11" x14ac:dyDescent="0.25">
      <c r="A15074" s="1">
        <v>45352</v>
      </c>
      <c r="B15074" t="s">
        <v>146</v>
      </c>
      <c r="C15074">
        <v>1619.46</v>
      </c>
      <c r="D15074">
        <v>971.95</v>
      </c>
      <c r="E15074">
        <v>647.51</v>
      </c>
      <c r="F15074">
        <v>891.22</v>
      </c>
      <c r="G15074">
        <v>816.29</v>
      </c>
      <c r="H15074">
        <v>1114.3</v>
      </c>
      <c r="I15074">
        <v>0.13</v>
      </c>
      <c r="J15074">
        <v>0.47</v>
      </c>
      <c r="K15074">
        <v>-1.1100000000000001</v>
      </c>
    </row>
    <row r="15075" spans="1:11" x14ac:dyDescent="0.25">
      <c r="A15075" s="1">
        <v>45352</v>
      </c>
      <c r="B15075" t="s">
        <v>2</v>
      </c>
      <c r="C15075">
        <v>1575.03</v>
      </c>
      <c r="D15075">
        <v>940.32</v>
      </c>
      <c r="E15075">
        <v>634.71</v>
      </c>
      <c r="F15075">
        <v>873.72</v>
      </c>
      <c r="G15075">
        <v>748.51</v>
      </c>
      <c r="H15075">
        <v>1223.8800000000001</v>
      </c>
      <c r="I15075">
        <v>-0.15</v>
      </c>
      <c r="J15075">
        <v>-0.24</v>
      </c>
      <c r="K15075">
        <v>2.1800000000000002</v>
      </c>
    </row>
    <row r="15076" spans="1:11" x14ac:dyDescent="0.25">
      <c r="A15076" s="1">
        <v>45352</v>
      </c>
      <c r="B15076" t="s">
        <v>147</v>
      </c>
      <c r="C15076">
        <v>1908.56</v>
      </c>
      <c r="D15076">
        <v>1022.07</v>
      </c>
      <c r="E15076">
        <v>886.49</v>
      </c>
      <c r="F15076">
        <v>869.75</v>
      </c>
      <c r="G15076">
        <v>720.49</v>
      </c>
      <c r="H15076">
        <v>1212.1199999999999</v>
      </c>
      <c r="I15076">
        <v>0.48</v>
      </c>
      <c r="J15076">
        <v>0.74</v>
      </c>
      <c r="K15076">
        <v>3.92</v>
      </c>
    </row>
    <row r="15077" spans="1:11" x14ac:dyDescent="0.25">
      <c r="A15077" s="1">
        <v>45352</v>
      </c>
      <c r="B15077" t="s">
        <v>148</v>
      </c>
      <c r="C15077">
        <v>1816.09</v>
      </c>
      <c r="D15077">
        <v>983.68</v>
      </c>
      <c r="E15077">
        <v>832.41</v>
      </c>
      <c r="F15077">
        <v>820.04</v>
      </c>
      <c r="G15077">
        <v>723.73</v>
      </c>
      <c r="H15077">
        <v>1053.48</v>
      </c>
      <c r="I15077">
        <v>0</v>
      </c>
      <c r="J15077">
        <v>-0.14000000000000001</v>
      </c>
      <c r="K15077">
        <v>1.85</v>
      </c>
    </row>
    <row r="15078" spans="1:11" x14ac:dyDescent="0.25">
      <c r="A15078" s="1">
        <v>45352</v>
      </c>
      <c r="B15078" t="s">
        <v>149</v>
      </c>
      <c r="C15078">
        <v>1827.9</v>
      </c>
      <c r="D15078">
        <v>995.16</v>
      </c>
      <c r="E15078">
        <v>832.74</v>
      </c>
      <c r="F15078">
        <v>874.11</v>
      </c>
      <c r="G15078">
        <v>778.42</v>
      </c>
      <c r="H15078">
        <v>1109.6300000000001</v>
      </c>
      <c r="I15078">
        <v>-0.23</v>
      </c>
      <c r="J15078">
        <v>0.19</v>
      </c>
      <c r="K15078">
        <v>4.18</v>
      </c>
    </row>
    <row r="15079" spans="1:11" x14ac:dyDescent="0.25">
      <c r="A15079" s="1">
        <v>45352</v>
      </c>
      <c r="B15079" t="s">
        <v>150</v>
      </c>
      <c r="C15079">
        <v>1990.18</v>
      </c>
      <c r="D15079">
        <v>1110.82</v>
      </c>
      <c r="E15079">
        <v>879.36</v>
      </c>
      <c r="F15079">
        <v>1077.53</v>
      </c>
      <c r="G15079">
        <v>922.2</v>
      </c>
      <c r="H15079">
        <v>1463.1</v>
      </c>
      <c r="I15079">
        <v>0.32</v>
      </c>
      <c r="J15079">
        <v>0.15</v>
      </c>
      <c r="K15079">
        <v>4.3899999999999997</v>
      </c>
    </row>
    <row r="15080" spans="1:11" x14ac:dyDescent="0.25">
      <c r="A15080" s="1">
        <v>45352</v>
      </c>
      <c r="B15080" t="s">
        <v>151</v>
      </c>
      <c r="C15080">
        <v>1735.52</v>
      </c>
      <c r="D15080">
        <v>1037.1099999999999</v>
      </c>
      <c r="E15080">
        <v>698.41</v>
      </c>
      <c r="F15080">
        <v>787.56</v>
      </c>
      <c r="G15080">
        <v>669.85</v>
      </c>
      <c r="H15080">
        <v>1130.77</v>
      </c>
      <c r="I15080">
        <v>-0.01</v>
      </c>
      <c r="J15080">
        <v>0.06</v>
      </c>
      <c r="K15080">
        <v>3.75</v>
      </c>
    </row>
    <row r="15081" spans="1:11" x14ac:dyDescent="0.25">
      <c r="A15081" s="1">
        <v>45352</v>
      </c>
      <c r="B15081" t="s">
        <v>152</v>
      </c>
      <c r="C15081">
        <v>1689.45</v>
      </c>
      <c r="D15081">
        <v>1016.73</v>
      </c>
      <c r="E15081">
        <v>672.72</v>
      </c>
      <c r="F15081">
        <v>794.67</v>
      </c>
      <c r="G15081">
        <v>703.76</v>
      </c>
      <c r="H15081">
        <v>1035.08</v>
      </c>
      <c r="I15081">
        <v>-0.48</v>
      </c>
      <c r="J15081">
        <v>-0.72</v>
      </c>
      <c r="K15081">
        <v>1.1100000000000001</v>
      </c>
    </row>
    <row r="15082" spans="1:11" x14ac:dyDescent="0.25">
      <c r="A15082" s="1">
        <v>45352</v>
      </c>
      <c r="B15082" t="s">
        <v>153</v>
      </c>
      <c r="C15082">
        <v>1821.39</v>
      </c>
      <c r="D15082">
        <v>1108.75</v>
      </c>
      <c r="E15082">
        <v>712.64</v>
      </c>
      <c r="F15082">
        <v>1038.94</v>
      </c>
      <c r="G15082">
        <v>969.5</v>
      </c>
      <c r="H15082">
        <v>1221.5999999999999</v>
      </c>
      <c r="I15082">
        <v>0.31</v>
      </c>
      <c r="J15082">
        <v>1.1000000000000001</v>
      </c>
      <c r="K15082">
        <v>2.77</v>
      </c>
    </row>
    <row r="15083" spans="1:11" x14ac:dyDescent="0.25">
      <c r="A15083" s="1">
        <v>45352</v>
      </c>
      <c r="B15083" t="s">
        <v>154</v>
      </c>
      <c r="C15083">
        <v>1710.3</v>
      </c>
      <c r="D15083">
        <v>1015.75</v>
      </c>
      <c r="E15083">
        <v>694.55</v>
      </c>
      <c r="F15083">
        <v>903.39</v>
      </c>
      <c r="G15083">
        <v>785.82</v>
      </c>
      <c r="H15083">
        <v>1261.6600000000001</v>
      </c>
      <c r="I15083">
        <v>-0.49</v>
      </c>
      <c r="J15083">
        <v>7.0000000000000007E-2</v>
      </c>
      <c r="K15083">
        <v>1.34</v>
      </c>
    </row>
    <row r="15084" spans="1:11" x14ac:dyDescent="0.25">
      <c r="A15084" s="1">
        <v>45352</v>
      </c>
      <c r="B15084" t="s">
        <v>155</v>
      </c>
      <c r="C15084">
        <v>1781.38</v>
      </c>
      <c r="D15084">
        <v>1078.44</v>
      </c>
      <c r="E15084">
        <v>702.94</v>
      </c>
      <c r="F15084">
        <v>786.7</v>
      </c>
      <c r="G15084">
        <v>715.25</v>
      </c>
      <c r="H15084">
        <v>987.49</v>
      </c>
      <c r="I15084">
        <v>-0.62</v>
      </c>
      <c r="J15084">
        <v>-0.64</v>
      </c>
      <c r="K15084">
        <v>0.99</v>
      </c>
    </row>
    <row r="15085" spans="1:11" x14ac:dyDescent="0.25">
      <c r="A15085" s="1">
        <v>45383</v>
      </c>
      <c r="B15085" t="s">
        <v>1</v>
      </c>
      <c r="C15085">
        <v>1736.37</v>
      </c>
      <c r="D15085">
        <v>1007.3</v>
      </c>
      <c r="E15085">
        <v>729.07</v>
      </c>
      <c r="F15085">
        <v>869.11</v>
      </c>
      <c r="G15085">
        <v>763.05</v>
      </c>
      <c r="H15085">
        <v>1150.31</v>
      </c>
      <c r="I15085">
        <v>0.41</v>
      </c>
      <c r="J15085">
        <v>0.82</v>
      </c>
      <c r="K15085">
        <v>2.5099999999999998</v>
      </c>
    </row>
    <row r="15086" spans="1:11" x14ac:dyDescent="0.25">
      <c r="A15086" s="1">
        <v>45383</v>
      </c>
      <c r="B15086" t="s">
        <v>126</v>
      </c>
      <c r="C15086">
        <v>1790.99</v>
      </c>
      <c r="D15086">
        <v>1115.6300000000001</v>
      </c>
      <c r="E15086">
        <v>675.36</v>
      </c>
      <c r="F15086">
        <v>892.41</v>
      </c>
      <c r="G15086">
        <v>824.38</v>
      </c>
      <c r="H15086">
        <v>1088.3599999999999</v>
      </c>
      <c r="I15086">
        <v>0.18</v>
      </c>
      <c r="J15086">
        <v>1.05</v>
      </c>
      <c r="K15086">
        <v>3.68</v>
      </c>
    </row>
    <row r="15087" spans="1:11" x14ac:dyDescent="0.25">
      <c r="A15087" s="1">
        <v>45383</v>
      </c>
      <c r="B15087" t="s">
        <v>127</v>
      </c>
      <c r="C15087">
        <v>1618.44</v>
      </c>
      <c r="D15087">
        <v>970.9</v>
      </c>
      <c r="E15087">
        <v>647.54</v>
      </c>
      <c r="F15087">
        <v>874.23</v>
      </c>
      <c r="G15087">
        <v>749.26</v>
      </c>
      <c r="H15087">
        <v>1252.22</v>
      </c>
      <c r="I15087">
        <v>0.44</v>
      </c>
      <c r="J15087">
        <v>1.21</v>
      </c>
      <c r="K15087">
        <v>2.58</v>
      </c>
    </row>
    <row r="15088" spans="1:11" x14ac:dyDescent="0.25">
      <c r="A15088" s="1">
        <v>45383</v>
      </c>
      <c r="B15088" t="s">
        <v>113</v>
      </c>
      <c r="C15088">
        <v>1779.23</v>
      </c>
      <c r="D15088">
        <v>987.44</v>
      </c>
      <c r="E15088">
        <v>791.79</v>
      </c>
      <c r="F15088">
        <v>851.71</v>
      </c>
      <c r="G15088">
        <v>749.33</v>
      </c>
      <c r="H15088">
        <v>1105.02</v>
      </c>
      <c r="I15088">
        <v>0.65</v>
      </c>
      <c r="J15088">
        <v>0.85</v>
      </c>
      <c r="K15088">
        <v>2.0099999999999998</v>
      </c>
    </row>
    <row r="15089" spans="1:11" x14ac:dyDescent="0.25">
      <c r="A15089" s="1">
        <v>45383</v>
      </c>
      <c r="B15089" t="s">
        <v>128</v>
      </c>
      <c r="C15089">
        <v>1847.03</v>
      </c>
      <c r="D15089">
        <v>1045.68</v>
      </c>
      <c r="E15089">
        <v>801.35</v>
      </c>
      <c r="F15089">
        <v>883.36</v>
      </c>
      <c r="G15089">
        <v>776.19</v>
      </c>
      <c r="H15089">
        <v>1172.21</v>
      </c>
      <c r="I15089">
        <v>0.08</v>
      </c>
      <c r="J15089">
        <v>0.24</v>
      </c>
      <c r="K15089">
        <v>3.73</v>
      </c>
    </row>
    <row r="15090" spans="1:11" x14ac:dyDescent="0.25">
      <c r="A15090" s="1">
        <v>45383</v>
      </c>
      <c r="B15090" t="s">
        <v>129</v>
      </c>
      <c r="C15090">
        <v>1757.56</v>
      </c>
      <c r="D15090">
        <v>1055.1600000000001</v>
      </c>
      <c r="E15090">
        <v>702.4</v>
      </c>
      <c r="F15090">
        <v>897.07</v>
      </c>
      <c r="G15090">
        <v>804.05</v>
      </c>
      <c r="H15090">
        <v>1159.73</v>
      </c>
      <c r="I15090">
        <v>0.04</v>
      </c>
      <c r="J15090">
        <v>0.14000000000000001</v>
      </c>
      <c r="K15090">
        <v>1.67</v>
      </c>
    </row>
    <row r="15091" spans="1:11" x14ac:dyDescent="0.25">
      <c r="A15091" s="1">
        <v>45383</v>
      </c>
      <c r="B15091" t="s">
        <v>130</v>
      </c>
      <c r="C15091">
        <v>1840.43</v>
      </c>
      <c r="D15091">
        <v>1139.0999999999999</v>
      </c>
      <c r="E15091">
        <v>701.33</v>
      </c>
      <c r="F15091">
        <v>1026.27</v>
      </c>
      <c r="G15091">
        <v>867.26</v>
      </c>
      <c r="H15091">
        <v>1602.45</v>
      </c>
      <c r="I15091">
        <v>0.24</v>
      </c>
      <c r="J15091">
        <v>0.94</v>
      </c>
      <c r="K15091">
        <v>3.94</v>
      </c>
    </row>
    <row r="15092" spans="1:11" x14ac:dyDescent="0.25">
      <c r="A15092" s="1">
        <v>45383</v>
      </c>
      <c r="B15092" t="s">
        <v>131</v>
      </c>
      <c r="C15092">
        <v>1894.79</v>
      </c>
      <c r="D15092">
        <v>1219.22</v>
      </c>
      <c r="E15092">
        <v>675.57</v>
      </c>
      <c r="F15092">
        <v>1005.48</v>
      </c>
      <c r="G15092">
        <v>886.17</v>
      </c>
      <c r="H15092">
        <v>1391.33</v>
      </c>
      <c r="I15092">
        <v>-0.05</v>
      </c>
      <c r="J15092">
        <v>1.01</v>
      </c>
      <c r="K15092">
        <v>4.2699999999999996</v>
      </c>
    </row>
    <row r="15093" spans="1:11" x14ac:dyDescent="0.25">
      <c r="A15093" s="1">
        <v>45383</v>
      </c>
      <c r="B15093" t="s">
        <v>132</v>
      </c>
      <c r="C15093">
        <v>1806.97</v>
      </c>
      <c r="D15093">
        <v>1120.8599999999999</v>
      </c>
      <c r="E15093">
        <v>686.11</v>
      </c>
      <c r="F15093">
        <v>884.54</v>
      </c>
      <c r="G15093">
        <v>827.63</v>
      </c>
      <c r="H15093">
        <v>1034.7</v>
      </c>
      <c r="I15093">
        <v>0.02</v>
      </c>
      <c r="J15093">
        <v>0.78</v>
      </c>
      <c r="K15093">
        <v>4.54</v>
      </c>
    </row>
    <row r="15094" spans="1:11" x14ac:dyDescent="0.25">
      <c r="A15094" s="1">
        <v>45383</v>
      </c>
      <c r="B15094" t="s">
        <v>133</v>
      </c>
      <c r="C15094">
        <v>1901.89</v>
      </c>
      <c r="D15094">
        <v>1142.79</v>
      </c>
      <c r="E15094">
        <v>759.1</v>
      </c>
      <c r="F15094">
        <v>789.96</v>
      </c>
      <c r="G15094">
        <v>752.21</v>
      </c>
      <c r="H15094">
        <v>927.48</v>
      </c>
      <c r="I15094">
        <v>0.28999999999999998</v>
      </c>
      <c r="J15094">
        <v>1.55</v>
      </c>
      <c r="K15094">
        <v>6.26</v>
      </c>
    </row>
    <row r="15095" spans="1:11" x14ac:dyDescent="0.25">
      <c r="A15095" s="1">
        <v>45383</v>
      </c>
      <c r="B15095" t="s">
        <v>134</v>
      </c>
      <c r="C15095">
        <v>1744.44</v>
      </c>
      <c r="D15095">
        <v>1090.99</v>
      </c>
      <c r="E15095">
        <v>653.45000000000005</v>
      </c>
      <c r="F15095">
        <v>836.4</v>
      </c>
      <c r="G15095">
        <v>812.05</v>
      </c>
      <c r="H15095">
        <v>909.12</v>
      </c>
      <c r="I15095">
        <v>0.08</v>
      </c>
      <c r="J15095">
        <v>0.68</v>
      </c>
      <c r="K15095">
        <v>2.3199999999999998</v>
      </c>
    </row>
    <row r="15096" spans="1:11" x14ac:dyDescent="0.25">
      <c r="A15096" s="1">
        <v>45383</v>
      </c>
      <c r="B15096" t="s">
        <v>135</v>
      </c>
      <c r="C15096">
        <v>1750.17</v>
      </c>
      <c r="D15096">
        <v>1072.49</v>
      </c>
      <c r="E15096">
        <v>677.68</v>
      </c>
      <c r="F15096">
        <v>850.04</v>
      </c>
      <c r="G15096">
        <v>738.17</v>
      </c>
      <c r="H15096">
        <v>1173.94</v>
      </c>
      <c r="I15096">
        <v>1.51</v>
      </c>
      <c r="J15096">
        <v>3.14</v>
      </c>
      <c r="K15096">
        <v>6.13</v>
      </c>
    </row>
    <row r="15097" spans="1:11" x14ac:dyDescent="0.25">
      <c r="A15097" s="1">
        <v>45383</v>
      </c>
      <c r="B15097" t="s">
        <v>136</v>
      </c>
      <c r="C15097">
        <v>1842.03</v>
      </c>
      <c r="D15097">
        <v>1149.56</v>
      </c>
      <c r="E15097">
        <v>692.47</v>
      </c>
      <c r="F15097">
        <v>968.48</v>
      </c>
      <c r="G15097">
        <v>899.46</v>
      </c>
      <c r="H15097">
        <v>1244.1099999999999</v>
      </c>
      <c r="I15097">
        <v>0.18</v>
      </c>
      <c r="J15097">
        <v>2</v>
      </c>
      <c r="K15097">
        <v>3.84</v>
      </c>
    </row>
    <row r="15098" spans="1:11" x14ac:dyDescent="0.25">
      <c r="A15098" s="1">
        <v>45383</v>
      </c>
      <c r="B15098" t="s">
        <v>137</v>
      </c>
      <c r="C15098">
        <v>1670.08</v>
      </c>
      <c r="D15098">
        <v>1020.25</v>
      </c>
      <c r="E15098">
        <v>649.83000000000004</v>
      </c>
      <c r="F15098">
        <v>880.01</v>
      </c>
      <c r="G15098">
        <v>702.12</v>
      </c>
      <c r="H15098">
        <v>1608.63</v>
      </c>
      <c r="I15098">
        <v>0.13</v>
      </c>
      <c r="J15098">
        <v>0.97</v>
      </c>
      <c r="K15098">
        <v>4.8600000000000003</v>
      </c>
    </row>
    <row r="15099" spans="1:11" x14ac:dyDescent="0.25">
      <c r="A15099" s="1">
        <v>45383</v>
      </c>
      <c r="B15099" t="s">
        <v>138</v>
      </c>
      <c r="C15099">
        <v>1633.17</v>
      </c>
      <c r="D15099">
        <v>994.78</v>
      </c>
      <c r="E15099">
        <v>638.39</v>
      </c>
      <c r="F15099">
        <v>1085.42</v>
      </c>
      <c r="G15099">
        <v>900.89</v>
      </c>
      <c r="H15099">
        <v>1681.6</v>
      </c>
      <c r="I15099">
        <v>7.0000000000000007E-2</v>
      </c>
      <c r="J15099">
        <v>1.1299999999999999</v>
      </c>
      <c r="K15099">
        <v>5.01</v>
      </c>
    </row>
    <row r="15100" spans="1:11" x14ac:dyDescent="0.25">
      <c r="A15100" s="1">
        <v>45383</v>
      </c>
      <c r="B15100" t="s">
        <v>139</v>
      </c>
      <c r="C15100">
        <v>1611.66</v>
      </c>
      <c r="D15100">
        <v>995.45</v>
      </c>
      <c r="E15100">
        <v>616.21</v>
      </c>
      <c r="F15100">
        <v>930.98</v>
      </c>
      <c r="G15100">
        <v>801.57</v>
      </c>
      <c r="H15100">
        <v>1395.29</v>
      </c>
      <c r="I15100">
        <v>0.02</v>
      </c>
      <c r="J15100">
        <v>1.89</v>
      </c>
      <c r="K15100">
        <v>3.84</v>
      </c>
    </row>
    <row r="15101" spans="1:11" x14ac:dyDescent="0.25">
      <c r="A15101" s="1">
        <v>45383</v>
      </c>
      <c r="B15101" t="s">
        <v>140</v>
      </c>
      <c r="C15101">
        <v>1652.05</v>
      </c>
      <c r="D15101">
        <v>994.88</v>
      </c>
      <c r="E15101">
        <v>657.17</v>
      </c>
      <c r="F15101">
        <v>832.76</v>
      </c>
      <c r="G15101">
        <v>702.55</v>
      </c>
      <c r="H15101">
        <v>1222.7</v>
      </c>
      <c r="I15101">
        <v>0.14000000000000001</v>
      </c>
      <c r="J15101">
        <v>2.1</v>
      </c>
      <c r="K15101">
        <v>5.96</v>
      </c>
    </row>
    <row r="15102" spans="1:11" x14ac:dyDescent="0.25">
      <c r="A15102" s="1">
        <v>45383</v>
      </c>
      <c r="B15102" t="s">
        <v>141</v>
      </c>
      <c r="C15102">
        <v>1671.41</v>
      </c>
      <c r="D15102">
        <v>1012.93</v>
      </c>
      <c r="E15102">
        <v>658.48</v>
      </c>
      <c r="F15102">
        <v>924.31</v>
      </c>
      <c r="G15102">
        <v>805.38</v>
      </c>
      <c r="H15102">
        <v>1285.48</v>
      </c>
      <c r="I15102">
        <v>0.64</v>
      </c>
      <c r="J15102">
        <v>1.21</v>
      </c>
      <c r="K15102">
        <v>4.2300000000000004</v>
      </c>
    </row>
    <row r="15103" spans="1:11" x14ac:dyDescent="0.25">
      <c r="A15103" s="1">
        <v>45383</v>
      </c>
      <c r="B15103" t="s">
        <v>142</v>
      </c>
      <c r="C15103">
        <v>1564.52</v>
      </c>
      <c r="D15103">
        <v>940.65</v>
      </c>
      <c r="E15103">
        <v>623.87</v>
      </c>
      <c r="F15103">
        <v>836.38</v>
      </c>
      <c r="G15103">
        <v>701.29</v>
      </c>
      <c r="H15103">
        <v>1246.1099999999999</v>
      </c>
      <c r="I15103">
        <v>-0.31</v>
      </c>
      <c r="J15103">
        <v>-0.31</v>
      </c>
      <c r="K15103">
        <v>0.92</v>
      </c>
    </row>
    <row r="15104" spans="1:11" x14ac:dyDescent="0.25">
      <c r="A15104" s="1">
        <v>45383</v>
      </c>
      <c r="B15104" t="s">
        <v>143</v>
      </c>
      <c r="C15104">
        <v>1574.87</v>
      </c>
      <c r="D15104">
        <v>953.56</v>
      </c>
      <c r="E15104">
        <v>621.30999999999995</v>
      </c>
      <c r="F15104">
        <v>786.63</v>
      </c>
      <c r="G15104">
        <v>705.94</v>
      </c>
      <c r="H15104">
        <v>991.83</v>
      </c>
      <c r="I15104">
        <v>-0.09</v>
      </c>
      <c r="J15104">
        <v>0.72</v>
      </c>
      <c r="K15104">
        <v>3.02</v>
      </c>
    </row>
    <row r="15105" spans="1:11" x14ac:dyDescent="0.25">
      <c r="A15105" s="1">
        <v>45383</v>
      </c>
      <c r="B15105" t="s">
        <v>144</v>
      </c>
      <c r="C15105">
        <v>1549.25</v>
      </c>
      <c r="D15105">
        <v>949.94</v>
      </c>
      <c r="E15105">
        <v>599.30999999999995</v>
      </c>
      <c r="F15105">
        <v>823.2</v>
      </c>
      <c r="G15105">
        <v>709.36</v>
      </c>
      <c r="H15105">
        <v>1205.96</v>
      </c>
      <c r="I15105">
        <v>-0.25</v>
      </c>
      <c r="J15105">
        <v>1.28</v>
      </c>
      <c r="K15105">
        <v>1.74</v>
      </c>
    </row>
    <row r="15106" spans="1:11" x14ac:dyDescent="0.25">
      <c r="A15106" s="1">
        <v>45383</v>
      </c>
      <c r="B15106" t="s">
        <v>145</v>
      </c>
      <c r="C15106">
        <v>1622.34</v>
      </c>
      <c r="D15106">
        <v>936.05</v>
      </c>
      <c r="E15106">
        <v>686.29</v>
      </c>
      <c r="F15106">
        <v>858.82</v>
      </c>
      <c r="G15106">
        <v>756.33</v>
      </c>
      <c r="H15106">
        <v>1121.9100000000001</v>
      </c>
      <c r="I15106">
        <v>1.54</v>
      </c>
      <c r="J15106">
        <v>1.76</v>
      </c>
      <c r="K15106">
        <v>0.2</v>
      </c>
    </row>
    <row r="15107" spans="1:11" x14ac:dyDescent="0.25">
      <c r="A15107" s="1">
        <v>45383</v>
      </c>
      <c r="B15107" t="s">
        <v>146</v>
      </c>
      <c r="C15107">
        <v>1648.61</v>
      </c>
      <c r="D15107">
        <v>969.79</v>
      </c>
      <c r="E15107">
        <v>678.82</v>
      </c>
      <c r="F15107">
        <v>907.27</v>
      </c>
      <c r="G15107">
        <v>814.49</v>
      </c>
      <c r="H15107">
        <v>1168.24</v>
      </c>
      <c r="I15107">
        <v>1.8</v>
      </c>
      <c r="J15107">
        <v>2.2799999999999998</v>
      </c>
      <c r="K15107">
        <v>0.76</v>
      </c>
    </row>
    <row r="15108" spans="1:11" x14ac:dyDescent="0.25">
      <c r="A15108" s="1">
        <v>45383</v>
      </c>
      <c r="B15108" t="s">
        <v>2</v>
      </c>
      <c r="C15108">
        <v>1581.43</v>
      </c>
      <c r="D15108">
        <v>921.27</v>
      </c>
      <c r="E15108">
        <v>660.16</v>
      </c>
      <c r="F15108">
        <v>877.31</v>
      </c>
      <c r="G15108">
        <v>733.31</v>
      </c>
      <c r="H15108">
        <v>1272.96</v>
      </c>
      <c r="I15108">
        <v>0.41</v>
      </c>
      <c r="J15108">
        <v>0.17</v>
      </c>
      <c r="K15108">
        <v>2.35</v>
      </c>
    </row>
    <row r="15109" spans="1:11" x14ac:dyDescent="0.25">
      <c r="A15109" s="1">
        <v>45383</v>
      </c>
      <c r="B15109" t="s">
        <v>147</v>
      </c>
      <c r="C15109">
        <v>1909.57</v>
      </c>
      <c r="D15109">
        <v>1023.08</v>
      </c>
      <c r="E15109">
        <v>886.49</v>
      </c>
      <c r="F15109">
        <v>870.18</v>
      </c>
      <c r="G15109">
        <v>721.21</v>
      </c>
      <c r="H15109">
        <v>1212.1199999999999</v>
      </c>
      <c r="I15109">
        <v>0.05</v>
      </c>
      <c r="J15109">
        <v>0.79</v>
      </c>
      <c r="K15109">
        <v>3.7</v>
      </c>
    </row>
    <row r="15110" spans="1:11" x14ac:dyDescent="0.25">
      <c r="A15110" s="1">
        <v>45383</v>
      </c>
      <c r="B15110" t="s">
        <v>148</v>
      </c>
      <c r="C15110">
        <v>1821.57</v>
      </c>
      <c r="D15110">
        <v>989.16</v>
      </c>
      <c r="E15110">
        <v>832.41</v>
      </c>
      <c r="F15110">
        <v>822.5</v>
      </c>
      <c r="G15110">
        <v>727.78</v>
      </c>
      <c r="H15110">
        <v>1053.48</v>
      </c>
      <c r="I15110">
        <v>0.3</v>
      </c>
      <c r="J15110">
        <v>0.16</v>
      </c>
      <c r="K15110">
        <v>1.99</v>
      </c>
    </row>
    <row r="15111" spans="1:11" x14ac:dyDescent="0.25">
      <c r="A15111" s="1">
        <v>45383</v>
      </c>
      <c r="B15111" t="s">
        <v>149</v>
      </c>
      <c r="C15111">
        <v>1830.16</v>
      </c>
      <c r="D15111">
        <v>1012.17</v>
      </c>
      <c r="E15111">
        <v>817.99</v>
      </c>
      <c r="F15111">
        <v>875.16</v>
      </c>
      <c r="G15111">
        <v>791.73</v>
      </c>
      <c r="H15111">
        <v>1089.99</v>
      </c>
      <c r="I15111">
        <v>0.12</v>
      </c>
      <c r="J15111">
        <v>0.31</v>
      </c>
      <c r="K15111">
        <v>3.78</v>
      </c>
    </row>
    <row r="15112" spans="1:11" x14ac:dyDescent="0.25">
      <c r="A15112" s="1">
        <v>45383</v>
      </c>
      <c r="B15112" t="s">
        <v>150</v>
      </c>
      <c r="C15112">
        <v>1992.16</v>
      </c>
      <c r="D15112">
        <v>1112.99</v>
      </c>
      <c r="E15112">
        <v>879.17</v>
      </c>
      <c r="F15112">
        <v>1078.6099999999999</v>
      </c>
      <c r="G15112">
        <v>923.95</v>
      </c>
      <c r="H15112">
        <v>1462.81</v>
      </c>
      <c r="I15112">
        <v>0.1</v>
      </c>
      <c r="J15112">
        <v>0.25</v>
      </c>
      <c r="K15112">
        <v>3.94</v>
      </c>
    </row>
    <row r="15113" spans="1:11" x14ac:dyDescent="0.25">
      <c r="A15113" s="1">
        <v>45383</v>
      </c>
      <c r="B15113" t="s">
        <v>151</v>
      </c>
      <c r="C15113">
        <v>1735.48</v>
      </c>
      <c r="D15113">
        <v>1037.07</v>
      </c>
      <c r="E15113">
        <v>698.41</v>
      </c>
      <c r="F15113">
        <v>787.56</v>
      </c>
      <c r="G15113">
        <v>669.85</v>
      </c>
      <c r="H15113">
        <v>1130.77</v>
      </c>
      <c r="I15113">
        <v>0</v>
      </c>
      <c r="J15113">
        <v>0.06</v>
      </c>
      <c r="K15113">
        <v>3.37</v>
      </c>
    </row>
    <row r="15114" spans="1:11" x14ac:dyDescent="0.25">
      <c r="A15114" s="1">
        <v>45383</v>
      </c>
      <c r="B15114" t="s">
        <v>152</v>
      </c>
      <c r="C15114">
        <v>1689.49</v>
      </c>
      <c r="D15114">
        <v>1016.77</v>
      </c>
      <c r="E15114">
        <v>672.72</v>
      </c>
      <c r="F15114">
        <v>794.67</v>
      </c>
      <c r="G15114">
        <v>703.76</v>
      </c>
      <c r="H15114">
        <v>1035.08</v>
      </c>
      <c r="I15114">
        <v>0</v>
      </c>
      <c r="J15114">
        <v>-0.72</v>
      </c>
      <c r="K15114">
        <v>1.18</v>
      </c>
    </row>
    <row r="15115" spans="1:11" x14ac:dyDescent="0.25">
      <c r="A15115" s="1">
        <v>45383</v>
      </c>
      <c r="B15115" t="s">
        <v>153</v>
      </c>
      <c r="C15115">
        <v>1823.83</v>
      </c>
      <c r="D15115">
        <v>1098.42</v>
      </c>
      <c r="E15115">
        <v>725.41</v>
      </c>
      <c r="F15115">
        <v>1040.29</v>
      </c>
      <c r="G15115">
        <v>960.48</v>
      </c>
      <c r="H15115">
        <v>1243.47</v>
      </c>
      <c r="I15115">
        <v>0.13</v>
      </c>
      <c r="J15115">
        <v>1.23</v>
      </c>
      <c r="K15115">
        <v>2.73</v>
      </c>
    </row>
    <row r="15116" spans="1:11" x14ac:dyDescent="0.25">
      <c r="A15116" s="1">
        <v>45383</v>
      </c>
      <c r="B15116" t="s">
        <v>154</v>
      </c>
      <c r="C15116">
        <v>1710.62</v>
      </c>
      <c r="D15116">
        <v>1016.07</v>
      </c>
      <c r="E15116">
        <v>694.55</v>
      </c>
      <c r="F15116">
        <v>903.58</v>
      </c>
      <c r="G15116">
        <v>786.06</v>
      </c>
      <c r="H15116">
        <v>1261.6600000000001</v>
      </c>
      <c r="I15116">
        <v>0.02</v>
      </c>
      <c r="J15116">
        <v>0.09</v>
      </c>
      <c r="K15116">
        <v>1.41</v>
      </c>
    </row>
    <row r="15117" spans="1:11" x14ac:dyDescent="0.25">
      <c r="A15117" s="1">
        <v>45383</v>
      </c>
      <c r="B15117" t="s">
        <v>155</v>
      </c>
      <c r="C15117">
        <v>1781.12</v>
      </c>
      <c r="D15117">
        <v>1078.18</v>
      </c>
      <c r="E15117">
        <v>702.94</v>
      </c>
      <c r="F15117">
        <v>786.62</v>
      </c>
      <c r="G15117">
        <v>715.11</v>
      </c>
      <c r="H15117">
        <v>987.49</v>
      </c>
      <c r="I15117">
        <v>-0.01</v>
      </c>
      <c r="J15117">
        <v>-0.65</v>
      </c>
      <c r="K15117">
        <v>0.96</v>
      </c>
    </row>
    <row r="15118" spans="1:11" x14ac:dyDescent="0.25">
      <c r="A15118" s="1">
        <v>45413</v>
      </c>
      <c r="B15118" t="s">
        <v>1</v>
      </c>
      <c r="C15118">
        <v>1739.26</v>
      </c>
      <c r="D15118">
        <v>1006.8</v>
      </c>
      <c r="E15118">
        <v>732.46</v>
      </c>
      <c r="F15118">
        <v>870.59</v>
      </c>
      <c r="G15118">
        <v>762.67</v>
      </c>
      <c r="H15118">
        <v>1155.5999999999999</v>
      </c>
      <c r="I15118">
        <v>0.17</v>
      </c>
      <c r="J15118">
        <v>0.99</v>
      </c>
      <c r="K15118">
        <v>2.31</v>
      </c>
    </row>
    <row r="15119" spans="1:11" x14ac:dyDescent="0.25">
      <c r="A15119" s="1">
        <v>45413</v>
      </c>
      <c r="B15119" t="s">
        <v>126</v>
      </c>
      <c r="C15119">
        <v>1797.02</v>
      </c>
      <c r="D15119">
        <v>1117.77</v>
      </c>
      <c r="E15119">
        <v>679.25</v>
      </c>
      <c r="F15119">
        <v>895.44</v>
      </c>
      <c r="G15119">
        <v>825.95</v>
      </c>
      <c r="H15119">
        <v>1094.68</v>
      </c>
      <c r="I15119">
        <v>0.34</v>
      </c>
      <c r="J15119">
        <v>1.4</v>
      </c>
      <c r="K15119">
        <v>3.77</v>
      </c>
    </row>
    <row r="15120" spans="1:11" x14ac:dyDescent="0.25">
      <c r="A15120" s="1">
        <v>45413</v>
      </c>
      <c r="B15120" t="s">
        <v>127</v>
      </c>
      <c r="C15120">
        <v>1623.23</v>
      </c>
      <c r="D15120">
        <v>969.77</v>
      </c>
      <c r="E15120">
        <v>653.46</v>
      </c>
      <c r="F15120">
        <v>876.86</v>
      </c>
      <c r="G15120">
        <v>748.36</v>
      </c>
      <c r="H15120">
        <v>1263.6199999999999</v>
      </c>
      <c r="I15120">
        <v>0.3</v>
      </c>
      <c r="J15120">
        <v>1.52</v>
      </c>
      <c r="K15120">
        <v>2.67</v>
      </c>
    </row>
    <row r="15121" spans="1:11" x14ac:dyDescent="0.25">
      <c r="A15121" s="1">
        <v>45413</v>
      </c>
      <c r="B15121" t="s">
        <v>113</v>
      </c>
      <c r="C15121">
        <v>1780.28</v>
      </c>
      <c r="D15121">
        <v>989.28</v>
      </c>
      <c r="E15121">
        <v>791</v>
      </c>
      <c r="F15121">
        <v>852.22</v>
      </c>
      <c r="G15121">
        <v>750.76</v>
      </c>
      <c r="H15121">
        <v>1103.9100000000001</v>
      </c>
      <c r="I15121">
        <v>0.06</v>
      </c>
      <c r="J15121">
        <v>0.91</v>
      </c>
      <c r="K15121">
        <v>1.48</v>
      </c>
    </row>
    <row r="15122" spans="1:11" x14ac:dyDescent="0.25">
      <c r="A15122" s="1">
        <v>45413</v>
      </c>
      <c r="B15122" t="s">
        <v>128</v>
      </c>
      <c r="C15122">
        <v>1846.4</v>
      </c>
      <c r="D15122">
        <v>1038.25</v>
      </c>
      <c r="E15122">
        <v>808.15</v>
      </c>
      <c r="F15122">
        <v>883.09</v>
      </c>
      <c r="G15122">
        <v>770.68</v>
      </c>
      <c r="H15122">
        <v>1182.18</v>
      </c>
      <c r="I15122">
        <v>-0.03</v>
      </c>
      <c r="J15122">
        <v>0.21</v>
      </c>
      <c r="K15122">
        <v>3.41</v>
      </c>
    </row>
    <row r="15123" spans="1:11" x14ac:dyDescent="0.25">
      <c r="A15123" s="1">
        <v>45413</v>
      </c>
      <c r="B15123" t="s">
        <v>129</v>
      </c>
      <c r="C15123">
        <v>1763.22</v>
      </c>
      <c r="D15123">
        <v>1054.1300000000001</v>
      </c>
      <c r="E15123">
        <v>709.09</v>
      </c>
      <c r="F15123">
        <v>899.94</v>
      </c>
      <c r="G15123">
        <v>803.24</v>
      </c>
      <c r="H15123">
        <v>1170.75</v>
      </c>
      <c r="I15123">
        <v>0.32</v>
      </c>
      <c r="J15123">
        <v>0.46</v>
      </c>
      <c r="K15123">
        <v>1.86</v>
      </c>
    </row>
    <row r="15124" spans="1:11" x14ac:dyDescent="0.25">
      <c r="A15124" s="1">
        <v>45413</v>
      </c>
      <c r="B15124" t="s">
        <v>130</v>
      </c>
      <c r="C15124">
        <v>1847.05</v>
      </c>
      <c r="D15124">
        <v>1145.67</v>
      </c>
      <c r="E15124">
        <v>701.38</v>
      </c>
      <c r="F15124">
        <v>1029.97</v>
      </c>
      <c r="G15124">
        <v>872.29</v>
      </c>
      <c r="H15124">
        <v>1602.61</v>
      </c>
      <c r="I15124">
        <v>0.36</v>
      </c>
      <c r="J15124">
        <v>1.31</v>
      </c>
      <c r="K15124">
        <v>3.54</v>
      </c>
    </row>
    <row r="15125" spans="1:11" x14ac:dyDescent="0.25">
      <c r="A15125" s="1">
        <v>45413</v>
      </c>
      <c r="B15125" t="s">
        <v>131</v>
      </c>
      <c r="C15125">
        <v>1935.76</v>
      </c>
      <c r="D15125">
        <v>1218.48</v>
      </c>
      <c r="E15125">
        <v>717.28</v>
      </c>
      <c r="F15125">
        <v>1027.2</v>
      </c>
      <c r="G15125">
        <v>885.64</v>
      </c>
      <c r="H15125">
        <v>1477.18</v>
      </c>
      <c r="I15125">
        <v>2.16</v>
      </c>
      <c r="J15125">
        <v>3.19</v>
      </c>
      <c r="K15125">
        <v>5.78</v>
      </c>
    </row>
    <row r="15126" spans="1:11" x14ac:dyDescent="0.25">
      <c r="A15126" s="1">
        <v>45413</v>
      </c>
      <c r="B15126" t="s">
        <v>132</v>
      </c>
      <c r="C15126">
        <v>1802.84</v>
      </c>
      <c r="D15126">
        <v>1110.2</v>
      </c>
      <c r="E15126">
        <v>692.64</v>
      </c>
      <c r="F15126">
        <v>882.5</v>
      </c>
      <c r="G15126">
        <v>819.77</v>
      </c>
      <c r="H15126">
        <v>1044.53</v>
      </c>
      <c r="I15126">
        <v>-0.23</v>
      </c>
      <c r="J15126">
        <v>0.55000000000000004</v>
      </c>
      <c r="K15126">
        <v>3.61</v>
      </c>
    </row>
    <row r="15127" spans="1:11" x14ac:dyDescent="0.25">
      <c r="A15127" s="1">
        <v>45413</v>
      </c>
      <c r="B15127" t="s">
        <v>133</v>
      </c>
      <c r="C15127">
        <v>1901.39</v>
      </c>
      <c r="D15127">
        <v>1141.5999999999999</v>
      </c>
      <c r="E15127">
        <v>759.79</v>
      </c>
      <c r="F15127">
        <v>789.73</v>
      </c>
      <c r="G15127">
        <v>751.45</v>
      </c>
      <c r="H15127">
        <v>928.32</v>
      </c>
      <c r="I15127">
        <v>-0.03</v>
      </c>
      <c r="J15127">
        <v>1.52</v>
      </c>
      <c r="K15127">
        <v>6.15</v>
      </c>
    </row>
    <row r="15128" spans="1:11" x14ac:dyDescent="0.25">
      <c r="A15128" s="1">
        <v>45413</v>
      </c>
      <c r="B15128" t="s">
        <v>134</v>
      </c>
      <c r="C15128">
        <v>1753.1</v>
      </c>
      <c r="D15128">
        <v>1100.95</v>
      </c>
      <c r="E15128">
        <v>652.15</v>
      </c>
      <c r="F15128">
        <v>840.58</v>
      </c>
      <c r="G15128">
        <v>819.44</v>
      </c>
      <c r="H15128">
        <v>907.3</v>
      </c>
      <c r="I15128">
        <v>0.5</v>
      </c>
      <c r="J15128">
        <v>1.18</v>
      </c>
      <c r="K15128">
        <v>2.89</v>
      </c>
    </row>
    <row r="15129" spans="1:11" x14ac:dyDescent="0.25">
      <c r="A15129" s="1">
        <v>45413</v>
      </c>
      <c r="B15129" t="s">
        <v>135</v>
      </c>
      <c r="C15129">
        <v>1752.23</v>
      </c>
      <c r="D15129">
        <v>1074.55</v>
      </c>
      <c r="E15129">
        <v>677.68</v>
      </c>
      <c r="F15129">
        <v>851.06</v>
      </c>
      <c r="G15129">
        <v>739.57</v>
      </c>
      <c r="H15129">
        <v>1173.94</v>
      </c>
      <c r="I15129">
        <v>0.12</v>
      </c>
      <c r="J15129">
        <v>3.27</v>
      </c>
      <c r="K15129">
        <v>6.15</v>
      </c>
    </row>
    <row r="15130" spans="1:11" x14ac:dyDescent="0.25">
      <c r="A15130" s="1">
        <v>45413</v>
      </c>
      <c r="B15130" t="s">
        <v>136</v>
      </c>
      <c r="C15130">
        <v>1840.17</v>
      </c>
      <c r="D15130">
        <v>1147.7</v>
      </c>
      <c r="E15130">
        <v>692.47</v>
      </c>
      <c r="F15130">
        <v>967.51</v>
      </c>
      <c r="G15130">
        <v>898.02</v>
      </c>
      <c r="H15130">
        <v>1244.1099999999999</v>
      </c>
      <c r="I15130">
        <v>-0.1</v>
      </c>
      <c r="J15130">
        <v>1.9</v>
      </c>
      <c r="K15130">
        <v>3.81</v>
      </c>
    </row>
    <row r="15131" spans="1:11" x14ac:dyDescent="0.25">
      <c r="A15131" s="1">
        <v>45413</v>
      </c>
      <c r="B15131" t="s">
        <v>137</v>
      </c>
      <c r="C15131">
        <v>1701.49</v>
      </c>
      <c r="D15131">
        <v>1018.68</v>
      </c>
      <c r="E15131">
        <v>682.81</v>
      </c>
      <c r="F15131">
        <v>896.55</v>
      </c>
      <c r="G15131">
        <v>701.06</v>
      </c>
      <c r="H15131">
        <v>1690.19</v>
      </c>
      <c r="I15131">
        <v>1.88</v>
      </c>
      <c r="J15131">
        <v>2.87</v>
      </c>
      <c r="K15131">
        <v>4.82</v>
      </c>
    </row>
    <row r="15132" spans="1:11" x14ac:dyDescent="0.25">
      <c r="A15132" s="1">
        <v>45413</v>
      </c>
      <c r="B15132" t="s">
        <v>138</v>
      </c>
      <c r="C15132">
        <v>1630.6</v>
      </c>
      <c r="D15132">
        <v>964.33</v>
      </c>
      <c r="E15132">
        <v>666.27</v>
      </c>
      <c r="F15132">
        <v>1083.69</v>
      </c>
      <c r="G15132">
        <v>873.32</v>
      </c>
      <c r="H15132">
        <v>1755.08</v>
      </c>
      <c r="I15132">
        <v>-0.16</v>
      </c>
      <c r="J15132">
        <v>0.97</v>
      </c>
      <c r="K15132">
        <v>4.67</v>
      </c>
    </row>
    <row r="15133" spans="1:11" x14ac:dyDescent="0.25">
      <c r="A15133" s="1">
        <v>45413</v>
      </c>
      <c r="B15133" t="s">
        <v>139</v>
      </c>
      <c r="C15133">
        <v>1613.5</v>
      </c>
      <c r="D15133">
        <v>997.29</v>
      </c>
      <c r="E15133">
        <v>616.21</v>
      </c>
      <c r="F15133">
        <v>932.01</v>
      </c>
      <c r="G15133">
        <v>803.01</v>
      </c>
      <c r="H15133">
        <v>1395.29</v>
      </c>
      <c r="I15133">
        <v>0.11</v>
      </c>
      <c r="J15133">
        <v>2</v>
      </c>
      <c r="K15133">
        <v>3.38</v>
      </c>
    </row>
    <row r="15134" spans="1:11" x14ac:dyDescent="0.25">
      <c r="A15134" s="1">
        <v>45413</v>
      </c>
      <c r="B15134" t="s">
        <v>140</v>
      </c>
      <c r="C15134">
        <v>1659.14</v>
      </c>
      <c r="D15134">
        <v>1002.28</v>
      </c>
      <c r="E15134">
        <v>656.86</v>
      </c>
      <c r="F15134">
        <v>836.34</v>
      </c>
      <c r="G15134">
        <v>707.75</v>
      </c>
      <c r="H15134">
        <v>1222.0899999999999</v>
      </c>
      <c r="I15134">
        <v>0.43</v>
      </c>
      <c r="J15134">
        <v>2.54</v>
      </c>
      <c r="K15134">
        <v>6.54</v>
      </c>
    </row>
    <row r="15135" spans="1:11" x14ac:dyDescent="0.25">
      <c r="A15135" s="1">
        <v>45413</v>
      </c>
      <c r="B15135" t="s">
        <v>141</v>
      </c>
      <c r="C15135">
        <v>1670.56</v>
      </c>
      <c r="D15135">
        <v>1012.08</v>
      </c>
      <c r="E15135">
        <v>658.48</v>
      </c>
      <c r="F15135">
        <v>923.84</v>
      </c>
      <c r="G15135">
        <v>804.74</v>
      </c>
      <c r="H15135">
        <v>1285.48</v>
      </c>
      <c r="I15135">
        <v>-0.05</v>
      </c>
      <c r="J15135">
        <v>1.1599999999999999</v>
      </c>
      <c r="K15135">
        <v>3.61</v>
      </c>
    </row>
    <row r="15136" spans="1:11" x14ac:dyDescent="0.25">
      <c r="A15136" s="1">
        <v>45413</v>
      </c>
      <c r="B15136" t="s">
        <v>142</v>
      </c>
      <c r="C15136">
        <v>1561.54</v>
      </c>
      <c r="D15136">
        <v>937.67</v>
      </c>
      <c r="E15136">
        <v>623.87</v>
      </c>
      <c r="F15136">
        <v>834.79</v>
      </c>
      <c r="G15136">
        <v>699.04</v>
      </c>
      <c r="H15136">
        <v>1246.1099999999999</v>
      </c>
      <c r="I15136">
        <v>-0.19</v>
      </c>
      <c r="J15136">
        <v>-0.5</v>
      </c>
      <c r="K15136">
        <v>1.1200000000000001</v>
      </c>
    </row>
    <row r="15137" spans="1:11" x14ac:dyDescent="0.25">
      <c r="A15137" s="1">
        <v>45413</v>
      </c>
      <c r="B15137" t="s">
        <v>143</v>
      </c>
      <c r="C15137">
        <v>1575.97</v>
      </c>
      <c r="D15137">
        <v>954.66</v>
      </c>
      <c r="E15137">
        <v>621.30999999999995</v>
      </c>
      <c r="F15137">
        <v>787.18</v>
      </c>
      <c r="G15137">
        <v>706.71</v>
      </c>
      <c r="H15137">
        <v>991.83</v>
      </c>
      <c r="I15137">
        <v>7.0000000000000007E-2</v>
      </c>
      <c r="J15137">
        <v>0.79</v>
      </c>
      <c r="K15137">
        <v>3.02</v>
      </c>
    </row>
    <row r="15138" spans="1:11" x14ac:dyDescent="0.25">
      <c r="A15138" s="1">
        <v>45413</v>
      </c>
      <c r="B15138" t="s">
        <v>144</v>
      </c>
      <c r="C15138">
        <v>1549.41</v>
      </c>
      <c r="D15138">
        <v>950.1</v>
      </c>
      <c r="E15138">
        <v>599.30999999999995</v>
      </c>
      <c r="F15138">
        <v>823.28</v>
      </c>
      <c r="G15138">
        <v>709.51</v>
      </c>
      <c r="H15138">
        <v>1205.96</v>
      </c>
      <c r="I15138">
        <v>0.01</v>
      </c>
      <c r="J15138">
        <v>1.29</v>
      </c>
      <c r="K15138">
        <v>1.23</v>
      </c>
    </row>
    <row r="15139" spans="1:11" x14ac:dyDescent="0.25">
      <c r="A15139" s="1">
        <v>45413</v>
      </c>
      <c r="B15139" t="s">
        <v>145</v>
      </c>
      <c r="C15139">
        <v>1623.85</v>
      </c>
      <c r="D15139">
        <v>937.56</v>
      </c>
      <c r="E15139">
        <v>686.29</v>
      </c>
      <c r="F15139">
        <v>859.59</v>
      </c>
      <c r="G15139">
        <v>757.54</v>
      </c>
      <c r="H15139">
        <v>1121.9100000000001</v>
      </c>
      <c r="I15139">
        <v>0.09</v>
      </c>
      <c r="J15139">
        <v>1.85</v>
      </c>
      <c r="K15139">
        <v>0.79</v>
      </c>
    </row>
    <row r="15140" spans="1:11" x14ac:dyDescent="0.25">
      <c r="A15140" s="1">
        <v>45413</v>
      </c>
      <c r="B15140" t="s">
        <v>146</v>
      </c>
      <c r="C15140">
        <v>1648.85</v>
      </c>
      <c r="D15140">
        <v>970.03</v>
      </c>
      <c r="E15140">
        <v>678.82</v>
      </c>
      <c r="F15140">
        <v>907.36</v>
      </c>
      <c r="G15140">
        <v>814.65</v>
      </c>
      <c r="H15140">
        <v>1168.24</v>
      </c>
      <c r="I15140">
        <v>0.01</v>
      </c>
      <c r="J15140">
        <v>2.29</v>
      </c>
      <c r="K15140">
        <v>1.03</v>
      </c>
    </row>
    <row r="15141" spans="1:11" x14ac:dyDescent="0.25">
      <c r="A15141" s="1">
        <v>45413</v>
      </c>
      <c r="B15141" t="s">
        <v>2</v>
      </c>
      <c r="C15141">
        <v>1589.69</v>
      </c>
      <c r="D15141">
        <v>924.96</v>
      </c>
      <c r="E15141">
        <v>664.73</v>
      </c>
      <c r="F15141">
        <v>881.87</v>
      </c>
      <c r="G15141">
        <v>736.25</v>
      </c>
      <c r="H15141">
        <v>1281.74</v>
      </c>
      <c r="I15141">
        <v>0.52</v>
      </c>
      <c r="J15141">
        <v>0.69</v>
      </c>
      <c r="K15141">
        <v>2.87</v>
      </c>
    </row>
    <row r="15142" spans="1:11" x14ac:dyDescent="0.25">
      <c r="A15142" s="1">
        <v>45413</v>
      </c>
      <c r="B15142" t="s">
        <v>147</v>
      </c>
      <c r="C15142">
        <v>1910.26</v>
      </c>
      <c r="D15142">
        <v>1023.77</v>
      </c>
      <c r="E15142">
        <v>886.49</v>
      </c>
      <c r="F15142">
        <v>870.53</v>
      </c>
      <c r="G15142">
        <v>721.71</v>
      </c>
      <c r="H15142">
        <v>1212.1199999999999</v>
      </c>
      <c r="I15142">
        <v>0.04</v>
      </c>
      <c r="J15142">
        <v>0.83</v>
      </c>
      <c r="K15142">
        <v>3.64</v>
      </c>
    </row>
    <row r="15143" spans="1:11" x14ac:dyDescent="0.25">
      <c r="A15143" s="1">
        <v>45413</v>
      </c>
      <c r="B15143" t="s">
        <v>148</v>
      </c>
      <c r="C15143">
        <v>1822.67</v>
      </c>
      <c r="D15143">
        <v>992.28</v>
      </c>
      <c r="E15143">
        <v>830.39</v>
      </c>
      <c r="F15143">
        <v>822.99</v>
      </c>
      <c r="G15143">
        <v>730.11</v>
      </c>
      <c r="H15143">
        <v>1050.96</v>
      </c>
      <c r="I15143">
        <v>0.06</v>
      </c>
      <c r="J15143">
        <v>0.22</v>
      </c>
      <c r="K15143">
        <v>0.75</v>
      </c>
    </row>
    <row r="15144" spans="1:11" x14ac:dyDescent="0.25">
      <c r="A15144" s="1">
        <v>45413</v>
      </c>
      <c r="B15144" t="s">
        <v>149</v>
      </c>
      <c r="C15144">
        <v>1831.64</v>
      </c>
      <c r="D15144">
        <v>998.9</v>
      </c>
      <c r="E15144">
        <v>832.74</v>
      </c>
      <c r="F15144">
        <v>875.86</v>
      </c>
      <c r="G15144">
        <v>781.36</v>
      </c>
      <c r="H15144">
        <v>1109.6099999999999</v>
      </c>
      <c r="I15144">
        <v>0.08</v>
      </c>
      <c r="J15144">
        <v>0.39</v>
      </c>
      <c r="K15144">
        <v>3.79</v>
      </c>
    </row>
    <row r="15145" spans="1:11" x14ac:dyDescent="0.25">
      <c r="A15145" s="1">
        <v>45413</v>
      </c>
      <c r="B15145" t="s">
        <v>150</v>
      </c>
      <c r="C15145">
        <v>1987.01</v>
      </c>
      <c r="D15145">
        <v>1107.8399999999999</v>
      </c>
      <c r="E15145">
        <v>879.17</v>
      </c>
      <c r="F15145">
        <v>1075.81</v>
      </c>
      <c r="G15145">
        <v>919.7</v>
      </c>
      <c r="H15145">
        <v>1462.81</v>
      </c>
      <c r="I15145">
        <v>-0.26</v>
      </c>
      <c r="J15145">
        <v>-0.01</v>
      </c>
      <c r="K15145">
        <v>3.09</v>
      </c>
    </row>
    <row r="15146" spans="1:11" x14ac:dyDescent="0.25">
      <c r="A15146" s="1">
        <v>45413</v>
      </c>
      <c r="B15146" t="s">
        <v>151</v>
      </c>
      <c r="C15146">
        <v>1735.65</v>
      </c>
      <c r="D15146">
        <v>1037.24</v>
      </c>
      <c r="E15146">
        <v>698.41</v>
      </c>
      <c r="F15146">
        <v>787.64</v>
      </c>
      <c r="G15146">
        <v>669.99</v>
      </c>
      <c r="H15146">
        <v>1130.77</v>
      </c>
      <c r="I15146">
        <v>0.01</v>
      </c>
      <c r="J15146">
        <v>7.0000000000000007E-2</v>
      </c>
      <c r="K15146">
        <v>3.04</v>
      </c>
    </row>
    <row r="15147" spans="1:11" x14ac:dyDescent="0.25">
      <c r="A15147" s="1">
        <v>45413</v>
      </c>
      <c r="B15147" t="s">
        <v>152</v>
      </c>
      <c r="C15147">
        <v>1691.83</v>
      </c>
      <c r="D15147">
        <v>1019.11</v>
      </c>
      <c r="E15147">
        <v>672.72</v>
      </c>
      <c r="F15147">
        <v>795.79</v>
      </c>
      <c r="G15147">
        <v>705.38</v>
      </c>
      <c r="H15147">
        <v>1035.08</v>
      </c>
      <c r="I15147">
        <v>0.14000000000000001</v>
      </c>
      <c r="J15147">
        <v>-0.57999999999999996</v>
      </c>
      <c r="K15147">
        <v>1.36</v>
      </c>
    </row>
    <row r="15148" spans="1:11" x14ac:dyDescent="0.25">
      <c r="A15148" s="1">
        <v>45413</v>
      </c>
      <c r="B15148" t="s">
        <v>153</v>
      </c>
      <c r="C15148">
        <v>1822.29</v>
      </c>
      <c r="D15148">
        <v>1096.8800000000001</v>
      </c>
      <c r="E15148">
        <v>725.41</v>
      </c>
      <c r="F15148">
        <v>1039.45</v>
      </c>
      <c r="G15148">
        <v>959.14</v>
      </c>
      <c r="H15148">
        <v>1243.47</v>
      </c>
      <c r="I15148">
        <v>-0.08</v>
      </c>
      <c r="J15148">
        <v>1.1499999999999999</v>
      </c>
      <c r="K15148">
        <v>3.2</v>
      </c>
    </row>
    <row r="15149" spans="1:11" x14ac:dyDescent="0.25">
      <c r="A15149" s="1">
        <v>45413</v>
      </c>
      <c r="B15149" t="s">
        <v>154</v>
      </c>
      <c r="C15149">
        <v>1708.48</v>
      </c>
      <c r="D15149">
        <v>1013.93</v>
      </c>
      <c r="E15149">
        <v>694.55</v>
      </c>
      <c r="F15149">
        <v>902.4</v>
      </c>
      <c r="G15149">
        <v>784.41</v>
      </c>
      <c r="H15149">
        <v>1261.6600000000001</v>
      </c>
      <c r="I15149">
        <v>-0.13</v>
      </c>
      <c r="J15149">
        <v>-0.04</v>
      </c>
      <c r="K15149">
        <v>1.53</v>
      </c>
    </row>
    <row r="15150" spans="1:11" x14ac:dyDescent="0.25">
      <c r="A15150" s="1">
        <v>45413</v>
      </c>
      <c r="B15150" t="s">
        <v>155</v>
      </c>
      <c r="C15150">
        <v>1809.6</v>
      </c>
      <c r="D15150">
        <v>1077.0999999999999</v>
      </c>
      <c r="E15150">
        <v>732.5</v>
      </c>
      <c r="F15150">
        <v>799.21</v>
      </c>
      <c r="G15150">
        <v>714.39</v>
      </c>
      <c r="H15150">
        <v>1029.07</v>
      </c>
      <c r="I15150">
        <v>1.6</v>
      </c>
      <c r="J15150">
        <v>0.94</v>
      </c>
      <c r="K15150">
        <v>0.93</v>
      </c>
    </row>
    <row r="15151" spans="1:11" x14ac:dyDescent="0.25">
      <c r="A15151" s="1">
        <v>45444</v>
      </c>
      <c r="B15151" t="s">
        <v>1</v>
      </c>
      <c r="C15151">
        <v>1748.99</v>
      </c>
      <c r="D15151">
        <v>1006.25</v>
      </c>
      <c r="E15151">
        <v>742.74</v>
      </c>
      <c r="F15151">
        <v>875.46</v>
      </c>
      <c r="G15151">
        <v>762.29</v>
      </c>
      <c r="H15151">
        <v>1171.78</v>
      </c>
      <c r="I15151">
        <v>0.56000000000000005</v>
      </c>
      <c r="J15151">
        <v>1.56</v>
      </c>
      <c r="K15151">
        <v>2.4900000000000002</v>
      </c>
    </row>
    <row r="15152" spans="1:11" x14ac:dyDescent="0.25">
      <c r="A15152" s="1">
        <v>45444</v>
      </c>
      <c r="B15152" t="s">
        <v>126</v>
      </c>
      <c r="C15152">
        <v>1804.11</v>
      </c>
      <c r="D15152">
        <v>1117.6500000000001</v>
      </c>
      <c r="E15152">
        <v>686.46</v>
      </c>
      <c r="F15152">
        <v>898.94</v>
      </c>
      <c r="G15152">
        <v>825.86</v>
      </c>
      <c r="H15152">
        <v>1106.28</v>
      </c>
      <c r="I15152">
        <v>0.39</v>
      </c>
      <c r="J15152">
        <v>1.79</v>
      </c>
      <c r="K15152">
        <v>3.72</v>
      </c>
    </row>
    <row r="15153" spans="1:11" x14ac:dyDescent="0.25">
      <c r="A15153" s="1">
        <v>45444</v>
      </c>
      <c r="B15153" t="s">
        <v>127</v>
      </c>
      <c r="C15153">
        <v>1627.22</v>
      </c>
      <c r="D15153">
        <v>966.85</v>
      </c>
      <c r="E15153">
        <v>660.37</v>
      </c>
      <c r="F15153">
        <v>879.05</v>
      </c>
      <c r="G15153">
        <v>746.12</v>
      </c>
      <c r="H15153">
        <v>1277.01</v>
      </c>
      <c r="I15153">
        <v>0.25</v>
      </c>
      <c r="J15153">
        <v>1.77</v>
      </c>
      <c r="K15153">
        <v>2.25</v>
      </c>
    </row>
    <row r="15154" spans="1:11" x14ac:dyDescent="0.25">
      <c r="A15154" s="1">
        <v>45444</v>
      </c>
      <c r="B15154" t="s">
        <v>113</v>
      </c>
      <c r="C15154">
        <v>1794</v>
      </c>
      <c r="D15154">
        <v>988.07</v>
      </c>
      <c r="E15154">
        <v>805.93</v>
      </c>
      <c r="F15154">
        <v>858.78</v>
      </c>
      <c r="G15154">
        <v>749.86</v>
      </c>
      <c r="H15154">
        <v>1124.78</v>
      </c>
      <c r="I15154">
        <v>0.77</v>
      </c>
      <c r="J15154">
        <v>1.69</v>
      </c>
      <c r="K15154">
        <v>2.2999999999999998</v>
      </c>
    </row>
    <row r="15155" spans="1:11" x14ac:dyDescent="0.25">
      <c r="A15155" s="1">
        <v>45444</v>
      </c>
      <c r="B15155" t="s">
        <v>128</v>
      </c>
      <c r="C15155">
        <v>1855.99</v>
      </c>
      <c r="D15155">
        <v>1044.17</v>
      </c>
      <c r="E15155">
        <v>811.82</v>
      </c>
      <c r="F15155">
        <v>887.68</v>
      </c>
      <c r="G15155">
        <v>775.07</v>
      </c>
      <c r="H15155">
        <v>1187.5</v>
      </c>
      <c r="I15155">
        <v>0.52</v>
      </c>
      <c r="J15155">
        <v>0.73</v>
      </c>
      <c r="K15155">
        <v>2.94</v>
      </c>
    </row>
    <row r="15156" spans="1:11" x14ac:dyDescent="0.25">
      <c r="A15156" s="1">
        <v>45444</v>
      </c>
      <c r="B15156" t="s">
        <v>129</v>
      </c>
      <c r="C15156">
        <v>1778.82</v>
      </c>
      <c r="D15156">
        <v>1055.1500000000001</v>
      </c>
      <c r="E15156">
        <v>723.67</v>
      </c>
      <c r="F15156">
        <v>907.86</v>
      </c>
      <c r="G15156">
        <v>804.05</v>
      </c>
      <c r="H15156">
        <v>1194.8699999999999</v>
      </c>
      <c r="I15156">
        <v>0.88</v>
      </c>
      <c r="J15156">
        <v>1.34</v>
      </c>
      <c r="K15156">
        <v>2.2599999999999998</v>
      </c>
    </row>
    <row r="15157" spans="1:11" x14ac:dyDescent="0.25">
      <c r="A15157" s="1">
        <v>45444</v>
      </c>
      <c r="B15157" t="s">
        <v>130</v>
      </c>
      <c r="C15157">
        <v>1929.03</v>
      </c>
      <c r="D15157">
        <v>1137.67</v>
      </c>
      <c r="E15157">
        <v>791.36</v>
      </c>
      <c r="F15157">
        <v>1075.7</v>
      </c>
      <c r="G15157">
        <v>866.19</v>
      </c>
      <c r="H15157">
        <v>1808.23</v>
      </c>
      <c r="I15157">
        <v>4.4400000000000004</v>
      </c>
      <c r="J15157">
        <v>5.8</v>
      </c>
      <c r="K15157">
        <v>6.44</v>
      </c>
    </row>
    <row r="15158" spans="1:11" x14ac:dyDescent="0.25">
      <c r="A15158" s="1">
        <v>45444</v>
      </c>
      <c r="B15158" t="s">
        <v>131</v>
      </c>
      <c r="C15158">
        <v>1941.72</v>
      </c>
      <c r="D15158">
        <v>1210.99</v>
      </c>
      <c r="E15158">
        <v>730.73</v>
      </c>
      <c r="F15158">
        <v>1030.3800000000001</v>
      </c>
      <c r="G15158">
        <v>880.23</v>
      </c>
      <c r="H15158">
        <v>1504.95</v>
      </c>
      <c r="I15158">
        <v>0.31</v>
      </c>
      <c r="J15158">
        <v>3.51</v>
      </c>
      <c r="K15158">
        <v>4.3</v>
      </c>
    </row>
    <row r="15159" spans="1:11" x14ac:dyDescent="0.25">
      <c r="A15159" s="1">
        <v>45444</v>
      </c>
      <c r="B15159" t="s">
        <v>132</v>
      </c>
      <c r="C15159">
        <v>1804.25</v>
      </c>
      <c r="D15159">
        <v>1111.6099999999999</v>
      </c>
      <c r="E15159">
        <v>692.64</v>
      </c>
      <c r="F15159">
        <v>883.21</v>
      </c>
      <c r="G15159">
        <v>820.84</v>
      </c>
      <c r="H15159">
        <v>1044.53</v>
      </c>
      <c r="I15159">
        <v>0.08</v>
      </c>
      <c r="J15159">
        <v>0.63</v>
      </c>
      <c r="K15159">
        <v>3.06</v>
      </c>
    </row>
    <row r="15160" spans="1:11" x14ac:dyDescent="0.25">
      <c r="A15160" s="1">
        <v>45444</v>
      </c>
      <c r="B15160" t="s">
        <v>133</v>
      </c>
      <c r="C15160">
        <v>1905.4</v>
      </c>
      <c r="D15160">
        <v>1145.6099999999999</v>
      </c>
      <c r="E15160">
        <v>759.79</v>
      </c>
      <c r="F15160">
        <v>791.38</v>
      </c>
      <c r="G15160">
        <v>754.08</v>
      </c>
      <c r="H15160">
        <v>928.32</v>
      </c>
      <c r="I15160">
        <v>0.21</v>
      </c>
      <c r="J15160">
        <v>1.73</v>
      </c>
      <c r="K15160">
        <v>5.99</v>
      </c>
    </row>
    <row r="15161" spans="1:11" x14ac:dyDescent="0.25">
      <c r="A15161" s="1">
        <v>45444</v>
      </c>
      <c r="B15161" t="s">
        <v>134</v>
      </c>
      <c r="C15161">
        <v>1753.09</v>
      </c>
      <c r="D15161">
        <v>1100.94</v>
      </c>
      <c r="E15161">
        <v>652.15</v>
      </c>
      <c r="F15161">
        <v>840.58</v>
      </c>
      <c r="G15161">
        <v>819.44</v>
      </c>
      <c r="H15161">
        <v>907.3</v>
      </c>
      <c r="I15161">
        <v>0</v>
      </c>
      <c r="J15161">
        <v>1.18</v>
      </c>
      <c r="K15161">
        <v>2.86</v>
      </c>
    </row>
    <row r="15162" spans="1:11" x14ac:dyDescent="0.25">
      <c r="A15162" s="1">
        <v>45444</v>
      </c>
      <c r="B15162" t="s">
        <v>135</v>
      </c>
      <c r="C15162">
        <v>1755.41</v>
      </c>
      <c r="D15162">
        <v>1077.73</v>
      </c>
      <c r="E15162">
        <v>677.68</v>
      </c>
      <c r="F15162">
        <v>852.59</v>
      </c>
      <c r="G15162">
        <v>741.79</v>
      </c>
      <c r="H15162">
        <v>1173.94</v>
      </c>
      <c r="I15162">
        <v>0.18</v>
      </c>
      <c r="J15162">
        <v>3.45</v>
      </c>
      <c r="K15162">
        <v>5.96</v>
      </c>
    </row>
    <row r="15163" spans="1:11" x14ac:dyDescent="0.25">
      <c r="A15163" s="1">
        <v>45444</v>
      </c>
      <c r="B15163" t="s">
        <v>136</v>
      </c>
      <c r="C15163">
        <v>1843.07</v>
      </c>
      <c r="D15163">
        <v>1150.75</v>
      </c>
      <c r="E15163">
        <v>692.32</v>
      </c>
      <c r="F15163">
        <v>969.06</v>
      </c>
      <c r="G15163">
        <v>900.44</v>
      </c>
      <c r="H15163">
        <v>1243.8599999999999</v>
      </c>
      <c r="I15163">
        <v>0.16</v>
      </c>
      <c r="J15163">
        <v>2.06</v>
      </c>
      <c r="K15163">
        <v>4.05</v>
      </c>
    </row>
    <row r="15164" spans="1:11" x14ac:dyDescent="0.25">
      <c r="A15164" s="1">
        <v>45444</v>
      </c>
      <c r="B15164" t="s">
        <v>137</v>
      </c>
      <c r="C15164">
        <v>1700.26</v>
      </c>
      <c r="D15164">
        <v>1017.45</v>
      </c>
      <c r="E15164">
        <v>682.81</v>
      </c>
      <c r="F15164">
        <v>895.92</v>
      </c>
      <c r="G15164">
        <v>700.22</v>
      </c>
      <c r="H15164">
        <v>1690.19</v>
      </c>
      <c r="I15164">
        <v>-7.0000000000000007E-2</v>
      </c>
      <c r="J15164">
        <v>2.8</v>
      </c>
      <c r="K15164">
        <v>4.67</v>
      </c>
    </row>
    <row r="15165" spans="1:11" x14ac:dyDescent="0.25">
      <c r="A15165" s="1">
        <v>45444</v>
      </c>
      <c r="B15165" t="s">
        <v>138</v>
      </c>
      <c r="C15165">
        <v>1635.92</v>
      </c>
      <c r="D15165">
        <v>969.48</v>
      </c>
      <c r="E15165">
        <v>666.44</v>
      </c>
      <c r="F15165">
        <v>1087.26</v>
      </c>
      <c r="G15165">
        <v>877.95</v>
      </c>
      <c r="H15165">
        <v>1755.43</v>
      </c>
      <c r="I15165">
        <v>0.33</v>
      </c>
      <c r="J15165">
        <v>1.3</v>
      </c>
      <c r="K15165">
        <v>4.97</v>
      </c>
    </row>
    <row r="15166" spans="1:11" x14ac:dyDescent="0.25">
      <c r="A15166" s="1">
        <v>45444</v>
      </c>
      <c r="B15166" t="s">
        <v>139</v>
      </c>
      <c r="C15166">
        <v>1614.8</v>
      </c>
      <c r="D15166">
        <v>998.59</v>
      </c>
      <c r="E15166">
        <v>616.21</v>
      </c>
      <c r="F15166">
        <v>932.75</v>
      </c>
      <c r="G15166">
        <v>804.05</v>
      </c>
      <c r="H15166">
        <v>1395.29</v>
      </c>
      <c r="I15166">
        <v>0.08</v>
      </c>
      <c r="J15166">
        <v>2.08</v>
      </c>
      <c r="K15166">
        <v>2</v>
      </c>
    </row>
    <row r="15167" spans="1:11" x14ac:dyDescent="0.25">
      <c r="A15167" s="1">
        <v>45444</v>
      </c>
      <c r="B15167" t="s">
        <v>140</v>
      </c>
      <c r="C15167">
        <v>1659.53</v>
      </c>
      <c r="D15167">
        <v>1002.67</v>
      </c>
      <c r="E15167">
        <v>656.86</v>
      </c>
      <c r="F15167">
        <v>836.5</v>
      </c>
      <c r="G15167">
        <v>708.03</v>
      </c>
      <c r="H15167">
        <v>1222.0899999999999</v>
      </c>
      <c r="I15167">
        <v>0.02</v>
      </c>
      <c r="J15167">
        <v>2.56</v>
      </c>
      <c r="K15167">
        <v>6.08</v>
      </c>
    </row>
    <row r="15168" spans="1:11" x14ac:dyDescent="0.25">
      <c r="A15168" s="1">
        <v>45444</v>
      </c>
      <c r="B15168" t="s">
        <v>141</v>
      </c>
      <c r="C15168">
        <v>1683.1</v>
      </c>
      <c r="D15168">
        <v>989.31</v>
      </c>
      <c r="E15168">
        <v>693.79</v>
      </c>
      <c r="F15168">
        <v>930.77</v>
      </c>
      <c r="G15168">
        <v>786.63</v>
      </c>
      <c r="H15168">
        <v>1354.39</v>
      </c>
      <c r="I15168">
        <v>0.75</v>
      </c>
      <c r="J15168">
        <v>1.92</v>
      </c>
      <c r="K15168">
        <v>2.36</v>
      </c>
    </row>
    <row r="15169" spans="1:11" x14ac:dyDescent="0.25">
      <c r="A15169" s="1">
        <v>45444</v>
      </c>
      <c r="B15169" t="s">
        <v>142</v>
      </c>
      <c r="C15169">
        <v>1569.48</v>
      </c>
      <c r="D15169">
        <v>922.57</v>
      </c>
      <c r="E15169">
        <v>646.91</v>
      </c>
      <c r="F15169">
        <v>839.05</v>
      </c>
      <c r="G15169">
        <v>687.79</v>
      </c>
      <c r="H15169">
        <v>1292.0899999999999</v>
      </c>
      <c r="I15169">
        <v>0.51</v>
      </c>
      <c r="J15169">
        <v>0.01</v>
      </c>
      <c r="K15169">
        <v>-0.53</v>
      </c>
    </row>
    <row r="15170" spans="1:11" x14ac:dyDescent="0.25">
      <c r="A15170" s="1">
        <v>45444</v>
      </c>
      <c r="B15170" t="s">
        <v>143</v>
      </c>
      <c r="C15170">
        <v>1576.66</v>
      </c>
      <c r="D15170">
        <v>957.63</v>
      </c>
      <c r="E15170">
        <v>619.03</v>
      </c>
      <c r="F15170">
        <v>787.49</v>
      </c>
      <c r="G15170">
        <v>708.9</v>
      </c>
      <c r="H15170">
        <v>988.16</v>
      </c>
      <c r="I15170">
        <v>0.04</v>
      </c>
      <c r="J15170">
        <v>0.83</v>
      </c>
      <c r="K15170">
        <v>3.11</v>
      </c>
    </row>
    <row r="15171" spans="1:11" x14ac:dyDescent="0.25">
      <c r="A15171" s="1">
        <v>45444</v>
      </c>
      <c r="B15171" t="s">
        <v>144</v>
      </c>
      <c r="C15171">
        <v>1570.24</v>
      </c>
      <c r="D15171">
        <v>948.04</v>
      </c>
      <c r="E15171">
        <v>622.20000000000005</v>
      </c>
      <c r="F15171">
        <v>834.32</v>
      </c>
      <c r="G15171">
        <v>707.95</v>
      </c>
      <c r="H15171">
        <v>1252.02</v>
      </c>
      <c r="I15171">
        <v>1.34</v>
      </c>
      <c r="J15171">
        <v>2.65</v>
      </c>
      <c r="K15171">
        <v>2.71</v>
      </c>
    </row>
    <row r="15172" spans="1:11" x14ac:dyDescent="0.25">
      <c r="A15172" s="1">
        <v>45444</v>
      </c>
      <c r="B15172" t="s">
        <v>145</v>
      </c>
      <c r="C15172">
        <v>1626.84</v>
      </c>
      <c r="D15172">
        <v>940.55</v>
      </c>
      <c r="E15172">
        <v>686.29</v>
      </c>
      <c r="F15172">
        <v>861.14</v>
      </c>
      <c r="G15172">
        <v>759.97</v>
      </c>
      <c r="H15172">
        <v>1121.9100000000001</v>
      </c>
      <c r="I15172">
        <v>0.18</v>
      </c>
      <c r="J15172">
        <v>2.0299999999999998</v>
      </c>
      <c r="K15172">
        <v>1.34</v>
      </c>
    </row>
    <row r="15173" spans="1:11" x14ac:dyDescent="0.25">
      <c r="A15173" s="1">
        <v>45444</v>
      </c>
      <c r="B15173" t="s">
        <v>146</v>
      </c>
      <c r="C15173">
        <v>1653.42</v>
      </c>
      <c r="D15173">
        <v>974.6</v>
      </c>
      <c r="E15173">
        <v>678.82</v>
      </c>
      <c r="F15173">
        <v>909.9</v>
      </c>
      <c r="G15173">
        <v>818.48</v>
      </c>
      <c r="H15173">
        <v>1168.24</v>
      </c>
      <c r="I15173">
        <v>0.28000000000000003</v>
      </c>
      <c r="J15173">
        <v>2.58</v>
      </c>
      <c r="K15173">
        <v>1.82</v>
      </c>
    </row>
    <row r="15174" spans="1:11" x14ac:dyDescent="0.25">
      <c r="A15174" s="1">
        <v>45444</v>
      </c>
      <c r="B15174" t="s">
        <v>2</v>
      </c>
      <c r="C15174">
        <v>1592.81</v>
      </c>
      <c r="D15174">
        <v>923.31</v>
      </c>
      <c r="E15174">
        <v>669.5</v>
      </c>
      <c r="F15174">
        <v>883.63</v>
      </c>
      <c r="G15174">
        <v>734.92</v>
      </c>
      <c r="H15174">
        <v>1290.97</v>
      </c>
      <c r="I15174">
        <v>0.2</v>
      </c>
      <c r="J15174">
        <v>0.89</v>
      </c>
      <c r="K15174">
        <v>0.52</v>
      </c>
    </row>
    <row r="15175" spans="1:11" x14ac:dyDescent="0.25">
      <c r="A15175" s="1">
        <v>45444</v>
      </c>
      <c r="B15175" t="s">
        <v>147</v>
      </c>
      <c r="C15175">
        <v>1915.98</v>
      </c>
      <c r="D15175">
        <v>1030.8699999999999</v>
      </c>
      <c r="E15175">
        <v>885.11</v>
      </c>
      <c r="F15175">
        <v>873.14</v>
      </c>
      <c r="G15175">
        <v>726.69</v>
      </c>
      <c r="H15175">
        <v>1210.18</v>
      </c>
      <c r="I15175">
        <v>0.3</v>
      </c>
      <c r="J15175">
        <v>1.1299999999999999</v>
      </c>
      <c r="K15175">
        <v>4.08</v>
      </c>
    </row>
    <row r="15176" spans="1:11" x14ac:dyDescent="0.25">
      <c r="A15176" s="1">
        <v>45444</v>
      </c>
      <c r="B15176" t="s">
        <v>148</v>
      </c>
      <c r="C15176">
        <v>1845.9</v>
      </c>
      <c r="D15176">
        <v>984.34</v>
      </c>
      <c r="E15176">
        <v>861.56</v>
      </c>
      <c r="F15176">
        <v>833.44</v>
      </c>
      <c r="G15176">
        <v>724.27</v>
      </c>
      <c r="H15176">
        <v>1090.3699999999999</v>
      </c>
      <c r="I15176">
        <v>1.27</v>
      </c>
      <c r="J15176">
        <v>1.49</v>
      </c>
      <c r="K15176">
        <v>1.95</v>
      </c>
    </row>
    <row r="15177" spans="1:11" x14ac:dyDescent="0.25">
      <c r="A15177" s="1">
        <v>45444</v>
      </c>
      <c r="B15177" t="s">
        <v>149</v>
      </c>
      <c r="C15177">
        <v>1841.56</v>
      </c>
      <c r="D15177">
        <v>1008.82</v>
      </c>
      <c r="E15177">
        <v>832.74</v>
      </c>
      <c r="F15177">
        <v>880.59</v>
      </c>
      <c r="G15177">
        <v>789.1</v>
      </c>
      <c r="H15177">
        <v>1109.6099999999999</v>
      </c>
      <c r="I15177">
        <v>0.54</v>
      </c>
      <c r="J15177">
        <v>0.93</v>
      </c>
      <c r="K15177">
        <v>4.12</v>
      </c>
    </row>
    <row r="15178" spans="1:11" x14ac:dyDescent="0.25">
      <c r="A15178" s="1">
        <v>45444</v>
      </c>
      <c r="B15178" t="s">
        <v>150</v>
      </c>
      <c r="C15178">
        <v>1997.42</v>
      </c>
      <c r="D15178">
        <v>1102.5999999999999</v>
      </c>
      <c r="E15178">
        <v>894.82</v>
      </c>
      <c r="F15178">
        <v>1081.4000000000001</v>
      </c>
      <c r="G15178">
        <v>915.38</v>
      </c>
      <c r="H15178">
        <v>1488.85</v>
      </c>
      <c r="I15178">
        <v>0.52</v>
      </c>
      <c r="J15178">
        <v>0.51</v>
      </c>
      <c r="K15178">
        <v>1.21</v>
      </c>
    </row>
    <row r="15179" spans="1:11" x14ac:dyDescent="0.25">
      <c r="A15179" s="1">
        <v>45444</v>
      </c>
      <c r="B15179" t="s">
        <v>151</v>
      </c>
      <c r="C15179">
        <v>1743.89</v>
      </c>
      <c r="D15179">
        <v>1047.2</v>
      </c>
      <c r="E15179">
        <v>696.69</v>
      </c>
      <c r="F15179">
        <v>791.34</v>
      </c>
      <c r="G15179">
        <v>676.42</v>
      </c>
      <c r="H15179">
        <v>1127.94</v>
      </c>
      <c r="I15179">
        <v>0.47</v>
      </c>
      <c r="J15179">
        <v>0.54</v>
      </c>
      <c r="K15179">
        <v>2.74</v>
      </c>
    </row>
    <row r="15180" spans="1:11" x14ac:dyDescent="0.25">
      <c r="A15180" s="1">
        <v>45444</v>
      </c>
      <c r="B15180" t="s">
        <v>152</v>
      </c>
      <c r="C15180">
        <v>1727.97</v>
      </c>
      <c r="D15180">
        <v>1021.3</v>
      </c>
      <c r="E15180">
        <v>706.67</v>
      </c>
      <c r="F15180">
        <v>812.82</v>
      </c>
      <c r="G15180">
        <v>706.86</v>
      </c>
      <c r="H15180">
        <v>1087.3499999999999</v>
      </c>
      <c r="I15180">
        <v>2.14</v>
      </c>
      <c r="J15180">
        <v>1.55</v>
      </c>
      <c r="K15180">
        <v>3.95</v>
      </c>
    </row>
    <row r="15181" spans="1:11" x14ac:dyDescent="0.25">
      <c r="A15181" s="1">
        <v>45444</v>
      </c>
      <c r="B15181" t="s">
        <v>153</v>
      </c>
      <c r="C15181">
        <v>1822.54</v>
      </c>
      <c r="D15181">
        <v>1100.8399999999999</v>
      </c>
      <c r="E15181">
        <v>721.7</v>
      </c>
      <c r="F15181">
        <v>1039.56</v>
      </c>
      <c r="G15181">
        <v>962.59</v>
      </c>
      <c r="H15181">
        <v>1237.1300000000001</v>
      </c>
      <c r="I15181">
        <v>0.01</v>
      </c>
      <c r="J15181">
        <v>1.1599999999999999</v>
      </c>
      <c r="K15181">
        <v>3.21</v>
      </c>
    </row>
    <row r="15182" spans="1:11" x14ac:dyDescent="0.25">
      <c r="A15182" s="1">
        <v>45444</v>
      </c>
      <c r="B15182" t="s">
        <v>154</v>
      </c>
      <c r="C15182">
        <v>1739.01</v>
      </c>
      <c r="D15182">
        <v>1011.41</v>
      </c>
      <c r="E15182">
        <v>727.6</v>
      </c>
      <c r="F15182">
        <v>918.55</v>
      </c>
      <c r="G15182">
        <v>782.45</v>
      </c>
      <c r="H15182">
        <v>1321.71</v>
      </c>
      <c r="I15182">
        <v>1.79</v>
      </c>
      <c r="J15182">
        <v>1.75</v>
      </c>
      <c r="K15182">
        <v>1.65</v>
      </c>
    </row>
    <row r="15183" spans="1:11" x14ac:dyDescent="0.25">
      <c r="A15183" s="1">
        <v>45444</v>
      </c>
      <c r="B15183" t="s">
        <v>155</v>
      </c>
      <c r="C15183">
        <v>1810.78</v>
      </c>
      <c r="D15183">
        <v>1078.28</v>
      </c>
      <c r="E15183">
        <v>732.5</v>
      </c>
      <c r="F15183">
        <v>799.77</v>
      </c>
      <c r="G15183">
        <v>715.18</v>
      </c>
      <c r="H15183">
        <v>1029.07</v>
      </c>
      <c r="I15183">
        <v>7.0000000000000007E-2</v>
      </c>
      <c r="J15183">
        <v>1.01</v>
      </c>
      <c r="K15183">
        <v>0.84</v>
      </c>
    </row>
    <row r="15184" spans="1:11" x14ac:dyDescent="0.25">
      <c r="A15184" s="1">
        <v>45474</v>
      </c>
      <c r="B15184" t="s">
        <v>1</v>
      </c>
      <c r="C15184">
        <v>1756.01</v>
      </c>
      <c r="D15184">
        <v>1009.31</v>
      </c>
      <c r="E15184">
        <v>746.7</v>
      </c>
      <c r="F15184">
        <v>878.97</v>
      </c>
      <c r="G15184">
        <v>764.58</v>
      </c>
      <c r="H15184">
        <v>1177.99</v>
      </c>
      <c r="I15184">
        <v>0.4</v>
      </c>
      <c r="J15184">
        <v>1.97</v>
      </c>
      <c r="K15184">
        <v>2.66</v>
      </c>
    </row>
    <row r="15185" spans="1:11" x14ac:dyDescent="0.25">
      <c r="A15185" s="1">
        <v>45474</v>
      </c>
      <c r="B15185" t="s">
        <v>126</v>
      </c>
      <c r="C15185">
        <v>1808.48</v>
      </c>
      <c r="D15185">
        <v>1119.95</v>
      </c>
      <c r="E15185">
        <v>688.53</v>
      </c>
      <c r="F15185">
        <v>901.09</v>
      </c>
      <c r="G15185">
        <v>827.6</v>
      </c>
      <c r="H15185">
        <v>1109.5999999999999</v>
      </c>
      <c r="I15185">
        <v>0.24</v>
      </c>
      <c r="J15185">
        <v>2.04</v>
      </c>
      <c r="K15185">
        <v>3.88</v>
      </c>
    </row>
    <row r="15186" spans="1:11" x14ac:dyDescent="0.25">
      <c r="A15186" s="1">
        <v>45474</v>
      </c>
      <c r="B15186" t="s">
        <v>127</v>
      </c>
      <c r="C15186">
        <v>1636.95</v>
      </c>
      <c r="D15186">
        <v>972.3</v>
      </c>
      <c r="E15186">
        <v>664.65</v>
      </c>
      <c r="F15186">
        <v>884.32</v>
      </c>
      <c r="G15186">
        <v>750.3</v>
      </c>
      <c r="H15186">
        <v>1285.31</v>
      </c>
      <c r="I15186">
        <v>0.6</v>
      </c>
      <c r="J15186">
        <v>2.38</v>
      </c>
      <c r="K15186">
        <v>2.78</v>
      </c>
    </row>
    <row r="15187" spans="1:11" x14ac:dyDescent="0.25">
      <c r="A15187" s="1">
        <v>45474</v>
      </c>
      <c r="B15187" t="s">
        <v>113</v>
      </c>
      <c r="C15187">
        <v>1802.02</v>
      </c>
      <c r="D15187">
        <v>989.69</v>
      </c>
      <c r="E15187">
        <v>812.33</v>
      </c>
      <c r="F15187">
        <v>862.65</v>
      </c>
      <c r="G15187">
        <v>751.05</v>
      </c>
      <c r="H15187">
        <v>1133.6600000000001</v>
      </c>
      <c r="I15187">
        <v>0.45</v>
      </c>
      <c r="J15187">
        <v>2.15</v>
      </c>
      <c r="K15187">
        <v>2.29</v>
      </c>
    </row>
    <row r="15188" spans="1:11" x14ac:dyDescent="0.25">
      <c r="A15188" s="1">
        <v>45474</v>
      </c>
      <c r="B15188" t="s">
        <v>128</v>
      </c>
      <c r="C15188">
        <v>1857.7</v>
      </c>
      <c r="D15188">
        <v>1048.02</v>
      </c>
      <c r="E15188">
        <v>809.68</v>
      </c>
      <c r="F15188">
        <v>888.48</v>
      </c>
      <c r="G15188">
        <v>777.94</v>
      </c>
      <c r="H15188">
        <v>1184.4100000000001</v>
      </c>
      <c r="I15188">
        <v>0.09</v>
      </c>
      <c r="J15188">
        <v>0.82</v>
      </c>
      <c r="K15188">
        <v>2.85</v>
      </c>
    </row>
    <row r="15189" spans="1:11" x14ac:dyDescent="0.25">
      <c r="A15189" s="1">
        <v>45474</v>
      </c>
      <c r="B15189" t="s">
        <v>129</v>
      </c>
      <c r="C15189">
        <v>1782.38</v>
      </c>
      <c r="D15189">
        <v>1055.69</v>
      </c>
      <c r="E15189">
        <v>726.69</v>
      </c>
      <c r="F15189">
        <v>909.68</v>
      </c>
      <c r="G15189">
        <v>804.45</v>
      </c>
      <c r="H15189">
        <v>1199.8900000000001</v>
      </c>
      <c r="I15189">
        <v>0.2</v>
      </c>
      <c r="J15189">
        <v>1.55</v>
      </c>
      <c r="K15189">
        <v>2.5499999999999998</v>
      </c>
    </row>
    <row r="15190" spans="1:11" x14ac:dyDescent="0.25">
      <c r="A15190" s="1">
        <v>45474</v>
      </c>
      <c r="B15190" t="s">
        <v>130</v>
      </c>
      <c r="C15190">
        <v>1938.9</v>
      </c>
      <c r="D15190">
        <v>1144.92</v>
      </c>
      <c r="E15190">
        <v>793.98</v>
      </c>
      <c r="F15190">
        <v>1081.18</v>
      </c>
      <c r="G15190">
        <v>871.73</v>
      </c>
      <c r="H15190">
        <v>1814.2</v>
      </c>
      <c r="I15190">
        <v>0.51</v>
      </c>
      <c r="J15190">
        <v>6.34</v>
      </c>
      <c r="K15190">
        <v>7.2</v>
      </c>
    </row>
    <row r="15191" spans="1:11" x14ac:dyDescent="0.25">
      <c r="A15191" s="1">
        <v>45474</v>
      </c>
      <c r="B15191" t="s">
        <v>131</v>
      </c>
      <c r="C15191">
        <v>1942.63</v>
      </c>
      <c r="D15191">
        <v>1211.9000000000001</v>
      </c>
      <c r="E15191">
        <v>730.73</v>
      </c>
      <c r="F15191">
        <v>1030.9000000000001</v>
      </c>
      <c r="G15191">
        <v>880.85</v>
      </c>
      <c r="H15191">
        <v>1504.95</v>
      </c>
      <c r="I15191">
        <v>0.05</v>
      </c>
      <c r="J15191">
        <v>3.57</v>
      </c>
      <c r="K15191">
        <v>4.09</v>
      </c>
    </row>
    <row r="15192" spans="1:11" x14ac:dyDescent="0.25">
      <c r="A15192" s="1">
        <v>45474</v>
      </c>
      <c r="B15192" t="s">
        <v>132</v>
      </c>
      <c r="C15192">
        <v>1806.96</v>
      </c>
      <c r="D15192">
        <v>1113.79</v>
      </c>
      <c r="E15192">
        <v>693.17</v>
      </c>
      <c r="F15192">
        <v>884.53</v>
      </c>
      <c r="G15192">
        <v>822.48</v>
      </c>
      <c r="H15192">
        <v>1045.3699999999999</v>
      </c>
      <c r="I15192">
        <v>0.15</v>
      </c>
      <c r="J15192">
        <v>0.78</v>
      </c>
      <c r="K15192">
        <v>3.02</v>
      </c>
    </row>
    <row r="15193" spans="1:11" x14ac:dyDescent="0.25">
      <c r="A15193" s="1">
        <v>45474</v>
      </c>
      <c r="B15193" t="s">
        <v>133</v>
      </c>
      <c r="C15193">
        <v>1907.9</v>
      </c>
      <c r="D15193">
        <v>1146.69</v>
      </c>
      <c r="E15193">
        <v>761.21</v>
      </c>
      <c r="F15193">
        <v>792.41</v>
      </c>
      <c r="G15193">
        <v>754.76</v>
      </c>
      <c r="H15193">
        <v>930.08</v>
      </c>
      <c r="I15193">
        <v>0.13</v>
      </c>
      <c r="J15193">
        <v>1.86</v>
      </c>
      <c r="K15193">
        <v>5.82</v>
      </c>
    </row>
    <row r="15194" spans="1:11" x14ac:dyDescent="0.25">
      <c r="A15194" s="1">
        <v>45474</v>
      </c>
      <c r="B15194" t="s">
        <v>134</v>
      </c>
      <c r="C15194">
        <v>1755.33</v>
      </c>
      <c r="D15194">
        <v>1103.18</v>
      </c>
      <c r="E15194">
        <v>652.15</v>
      </c>
      <c r="F15194">
        <v>841.68</v>
      </c>
      <c r="G15194">
        <v>821.08</v>
      </c>
      <c r="H15194">
        <v>907.3</v>
      </c>
      <c r="I15194">
        <v>0.13</v>
      </c>
      <c r="J15194">
        <v>1.32</v>
      </c>
      <c r="K15194">
        <v>3.19</v>
      </c>
    </row>
    <row r="15195" spans="1:11" x14ac:dyDescent="0.25">
      <c r="A15195" s="1">
        <v>45474</v>
      </c>
      <c r="B15195" t="s">
        <v>135</v>
      </c>
      <c r="C15195">
        <v>1761.31</v>
      </c>
      <c r="D15195">
        <v>1083.6300000000001</v>
      </c>
      <c r="E15195">
        <v>677.68</v>
      </c>
      <c r="F15195">
        <v>855.49</v>
      </c>
      <c r="G15195">
        <v>745.87</v>
      </c>
      <c r="H15195">
        <v>1173.94</v>
      </c>
      <c r="I15195">
        <v>0.34</v>
      </c>
      <c r="J15195">
        <v>3.8</v>
      </c>
      <c r="K15195">
        <v>5.79</v>
      </c>
    </row>
    <row r="15196" spans="1:11" x14ac:dyDescent="0.25">
      <c r="A15196" s="1">
        <v>45474</v>
      </c>
      <c r="B15196" t="s">
        <v>136</v>
      </c>
      <c r="C15196">
        <v>1862.63</v>
      </c>
      <c r="D15196">
        <v>1147.6300000000001</v>
      </c>
      <c r="E15196">
        <v>715</v>
      </c>
      <c r="F15196">
        <v>979.33</v>
      </c>
      <c r="G15196">
        <v>898.01</v>
      </c>
      <c r="H15196">
        <v>1284.6600000000001</v>
      </c>
      <c r="I15196">
        <v>1.06</v>
      </c>
      <c r="J15196">
        <v>3.15</v>
      </c>
      <c r="K15196">
        <v>4.2699999999999996</v>
      </c>
    </row>
    <row r="15197" spans="1:11" x14ac:dyDescent="0.25">
      <c r="A15197" s="1">
        <v>45474</v>
      </c>
      <c r="B15197" t="s">
        <v>137</v>
      </c>
      <c r="C15197">
        <v>1717.29</v>
      </c>
      <c r="D15197">
        <v>1039.18</v>
      </c>
      <c r="E15197">
        <v>678.11</v>
      </c>
      <c r="F15197">
        <v>904.88</v>
      </c>
      <c r="G15197">
        <v>715.21</v>
      </c>
      <c r="H15197">
        <v>1678.52</v>
      </c>
      <c r="I15197">
        <v>1</v>
      </c>
      <c r="J15197">
        <v>3.83</v>
      </c>
      <c r="K15197">
        <v>5.72</v>
      </c>
    </row>
    <row r="15198" spans="1:11" x14ac:dyDescent="0.25">
      <c r="A15198" s="1">
        <v>45474</v>
      </c>
      <c r="B15198" t="s">
        <v>138</v>
      </c>
      <c r="C15198">
        <v>1644.21</v>
      </c>
      <c r="D15198">
        <v>977.77</v>
      </c>
      <c r="E15198">
        <v>666.44</v>
      </c>
      <c r="F15198">
        <v>1092.81</v>
      </c>
      <c r="G15198">
        <v>885.41</v>
      </c>
      <c r="H15198">
        <v>1755.43</v>
      </c>
      <c r="I15198">
        <v>0.51</v>
      </c>
      <c r="J15198">
        <v>1.82</v>
      </c>
      <c r="K15198">
        <v>5.5</v>
      </c>
    </row>
    <row r="15199" spans="1:11" x14ac:dyDescent="0.25">
      <c r="A15199" s="1">
        <v>45474</v>
      </c>
      <c r="B15199" t="s">
        <v>139</v>
      </c>
      <c r="C15199">
        <v>1628.21</v>
      </c>
      <c r="D15199">
        <v>987.83</v>
      </c>
      <c r="E15199">
        <v>640.38</v>
      </c>
      <c r="F15199">
        <v>940.49</v>
      </c>
      <c r="G15199">
        <v>795.37</v>
      </c>
      <c r="H15199">
        <v>1449.99</v>
      </c>
      <c r="I15199">
        <v>0.83</v>
      </c>
      <c r="J15199">
        <v>2.93</v>
      </c>
      <c r="K15199">
        <v>2.4300000000000002</v>
      </c>
    </row>
    <row r="15200" spans="1:11" x14ac:dyDescent="0.25">
      <c r="A15200" s="1">
        <v>45474</v>
      </c>
      <c r="B15200" t="s">
        <v>140</v>
      </c>
      <c r="C15200">
        <v>1666.68</v>
      </c>
      <c r="D15200">
        <v>1012.24</v>
      </c>
      <c r="E15200">
        <v>654.44000000000005</v>
      </c>
      <c r="F15200">
        <v>840.1</v>
      </c>
      <c r="G15200">
        <v>714.76</v>
      </c>
      <c r="H15200">
        <v>1217.56</v>
      </c>
      <c r="I15200">
        <v>0.43</v>
      </c>
      <c r="J15200">
        <v>3</v>
      </c>
      <c r="K15200">
        <v>5.25</v>
      </c>
    </row>
    <row r="15201" spans="1:11" x14ac:dyDescent="0.25">
      <c r="A15201" s="1">
        <v>45474</v>
      </c>
      <c r="B15201" t="s">
        <v>141</v>
      </c>
      <c r="C15201">
        <v>1694.43</v>
      </c>
      <c r="D15201">
        <v>1000.64</v>
      </c>
      <c r="E15201">
        <v>693.79</v>
      </c>
      <c r="F15201">
        <v>937.01</v>
      </c>
      <c r="G15201">
        <v>795.6</v>
      </c>
      <c r="H15201">
        <v>1354.39</v>
      </c>
      <c r="I15201">
        <v>0.67</v>
      </c>
      <c r="J15201">
        <v>2.61</v>
      </c>
      <c r="K15201">
        <v>2.94</v>
      </c>
    </row>
    <row r="15202" spans="1:11" x14ac:dyDescent="0.25">
      <c r="A15202" s="1">
        <v>45474</v>
      </c>
      <c r="B15202" t="s">
        <v>142</v>
      </c>
      <c r="C15202">
        <v>1573.63</v>
      </c>
      <c r="D15202">
        <v>919.68</v>
      </c>
      <c r="E15202">
        <v>653.95000000000005</v>
      </c>
      <c r="F15202">
        <v>841.23</v>
      </c>
      <c r="G15202">
        <v>685.65</v>
      </c>
      <c r="H15202">
        <v>1306.18</v>
      </c>
      <c r="I15202">
        <v>0.26</v>
      </c>
      <c r="J15202">
        <v>0.27</v>
      </c>
      <c r="K15202">
        <v>-0.78</v>
      </c>
    </row>
    <row r="15203" spans="1:11" x14ac:dyDescent="0.25">
      <c r="A15203" s="1">
        <v>45474</v>
      </c>
      <c r="B15203" t="s">
        <v>143</v>
      </c>
      <c r="C15203">
        <v>1586.72</v>
      </c>
      <c r="D15203">
        <v>969.86</v>
      </c>
      <c r="E15203">
        <v>616.86</v>
      </c>
      <c r="F15203">
        <v>792.53</v>
      </c>
      <c r="G15203">
        <v>717.98</v>
      </c>
      <c r="H15203">
        <v>984.71</v>
      </c>
      <c r="I15203">
        <v>0.64</v>
      </c>
      <c r="J15203">
        <v>1.48</v>
      </c>
      <c r="K15203">
        <v>3.68</v>
      </c>
    </row>
    <row r="15204" spans="1:11" x14ac:dyDescent="0.25">
      <c r="A15204" s="1">
        <v>45474</v>
      </c>
      <c r="B15204" t="s">
        <v>144</v>
      </c>
      <c r="C15204">
        <v>1576.57</v>
      </c>
      <c r="D15204">
        <v>953.98</v>
      </c>
      <c r="E15204">
        <v>622.59</v>
      </c>
      <c r="F15204">
        <v>837.65</v>
      </c>
      <c r="G15204">
        <v>712.41</v>
      </c>
      <c r="H15204">
        <v>1252.77</v>
      </c>
      <c r="I15204">
        <v>0.4</v>
      </c>
      <c r="J15204">
        <v>3.06</v>
      </c>
      <c r="K15204">
        <v>3.09</v>
      </c>
    </row>
    <row r="15205" spans="1:11" x14ac:dyDescent="0.25">
      <c r="A15205" s="1">
        <v>45474</v>
      </c>
      <c r="B15205" t="s">
        <v>145</v>
      </c>
      <c r="C15205">
        <v>1634.86</v>
      </c>
      <c r="D15205">
        <v>948.57</v>
      </c>
      <c r="E15205">
        <v>686.29</v>
      </c>
      <c r="F15205">
        <v>865.36</v>
      </c>
      <c r="G15205">
        <v>766.43</v>
      </c>
      <c r="H15205">
        <v>1121.9100000000001</v>
      </c>
      <c r="I15205">
        <v>0.49</v>
      </c>
      <c r="J15205">
        <v>2.5299999999999998</v>
      </c>
      <c r="K15205">
        <v>2.38</v>
      </c>
    </row>
    <row r="15206" spans="1:11" x14ac:dyDescent="0.25">
      <c r="A15206" s="1">
        <v>45474</v>
      </c>
      <c r="B15206" t="s">
        <v>146</v>
      </c>
      <c r="C15206">
        <v>1655.29</v>
      </c>
      <c r="D15206">
        <v>977.04</v>
      </c>
      <c r="E15206">
        <v>678.25</v>
      </c>
      <c r="F15206">
        <v>910.9</v>
      </c>
      <c r="G15206">
        <v>820.53</v>
      </c>
      <c r="H15206">
        <v>1167.18</v>
      </c>
      <c r="I15206">
        <v>0.11</v>
      </c>
      <c r="J15206">
        <v>2.69</v>
      </c>
      <c r="K15206">
        <v>2.2799999999999998</v>
      </c>
    </row>
    <row r="15207" spans="1:11" x14ac:dyDescent="0.25">
      <c r="A15207" s="1">
        <v>45474</v>
      </c>
      <c r="B15207" t="s">
        <v>2</v>
      </c>
      <c r="C15207">
        <v>1596.91</v>
      </c>
      <c r="D15207">
        <v>925.41</v>
      </c>
      <c r="E15207">
        <v>671.5</v>
      </c>
      <c r="F15207">
        <v>885.93</v>
      </c>
      <c r="G15207">
        <v>736.61</v>
      </c>
      <c r="H15207">
        <v>1294.8399999999999</v>
      </c>
      <c r="I15207">
        <v>0.26</v>
      </c>
      <c r="J15207">
        <v>1.1499999999999999</v>
      </c>
      <c r="K15207">
        <v>0.91</v>
      </c>
    </row>
    <row r="15208" spans="1:11" x14ac:dyDescent="0.25">
      <c r="A15208" s="1">
        <v>45474</v>
      </c>
      <c r="B15208" t="s">
        <v>147</v>
      </c>
      <c r="C15208">
        <v>1946.77</v>
      </c>
      <c r="D15208">
        <v>1025.28</v>
      </c>
      <c r="E15208">
        <v>921.49</v>
      </c>
      <c r="F15208">
        <v>887.2</v>
      </c>
      <c r="G15208">
        <v>722.77</v>
      </c>
      <c r="H15208">
        <v>1259.92</v>
      </c>
      <c r="I15208">
        <v>1.61</v>
      </c>
      <c r="J15208">
        <v>2.76</v>
      </c>
      <c r="K15208">
        <v>2.99</v>
      </c>
    </row>
    <row r="15209" spans="1:11" x14ac:dyDescent="0.25">
      <c r="A15209" s="1">
        <v>45474</v>
      </c>
      <c r="B15209" t="s">
        <v>148</v>
      </c>
      <c r="C15209">
        <v>1848.88</v>
      </c>
      <c r="D15209">
        <v>988.29</v>
      </c>
      <c r="E15209">
        <v>860.59</v>
      </c>
      <c r="F15209">
        <v>834.77</v>
      </c>
      <c r="G15209">
        <v>727.17</v>
      </c>
      <c r="H15209">
        <v>1089.17</v>
      </c>
      <c r="I15209">
        <v>0.16</v>
      </c>
      <c r="J15209">
        <v>1.65</v>
      </c>
      <c r="K15209">
        <v>2.08</v>
      </c>
    </row>
    <row r="15210" spans="1:11" x14ac:dyDescent="0.25">
      <c r="A15210" s="1">
        <v>45474</v>
      </c>
      <c r="B15210" t="s">
        <v>149</v>
      </c>
      <c r="C15210">
        <v>1843.52</v>
      </c>
      <c r="D15210">
        <v>1024.95</v>
      </c>
      <c r="E15210">
        <v>818.57</v>
      </c>
      <c r="F15210">
        <v>881.56</v>
      </c>
      <c r="G15210">
        <v>801.72</v>
      </c>
      <c r="H15210">
        <v>1090.75</v>
      </c>
      <c r="I15210">
        <v>0.11</v>
      </c>
      <c r="J15210">
        <v>1.04</v>
      </c>
      <c r="K15210">
        <v>4</v>
      </c>
    </row>
    <row r="15211" spans="1:11" x14ac:dyDescent="0.25">
      <c r="A15211" s="1">
        <v>45474</v>
      </c>
      <c r="B15211" t="s">
        <v>150</v>
      </c>
      <c r="C15211">
        <v>2000.2</v>
      </c>
      <c r="D15211">
        <v>1088.75</v>
      </c>
      <c r="E15211">
        <v>911.45</v>
      </c>
      <c r="F15211">
        <v>1082.9100000000001</v>
      </c>
      <c r="G15211">
        <v>903.84</v>
      </c>
      <c r="H15211">
        <v>1516.54</v>
      </c>
      <c r="I15211">
        <v>0.14000000000000001</v>
      </c>
      <c r="J15211">
        <v>0.65</v>
      </c>
      <c r="K15211">
        <v>1.42</v>
      </c>
    </row>
    <row r="15212" spans="1:11" x14ac:dyDescent="0.25">
      <c r="A15212" s="1">
        <v>45474</v>
      </c>
      <c r="B15212" t="s">
        <v>151</v>
      </c>
      <c r="C15212">
        <v>1744.18</v>
      </c>
      <c r="D15212">
        <v>1047.49</v>
      </c>
      <c r="E15212">
        <v>696.69</v>
      </c>
      <c r="F15212">
        <v>791.5</v>
      </c>
      <c r="G15212">
        <v>676.62</v>
      </c>
      <c r="H15212">
        <v>1127.94</v>
      </c>
      <c r="I15212">
        <v>0.02</v>
      </c>
      <c r="J15212">
        <v>0.56000000000000005</v>
      </c>
      <c r="K15212">
        <v>2.39</v>
      </c>
    </row>
    <row r="15213" spans="1:11" x14ac:dyDescent="0.25">
      <c r="A15213" s="1">
        <v>45474</v>
      </c>
      <c r="B15213" t="s">
        <v>152</v>
      </c>
      <c r="C15213">
        <v>1734.85</v>
      </c>
      <c r="D15213">
        <v>1021.86</v>
      </c>
      <c r="E15213">
        <v>712.99</v>
      </c>
      <c r="F15213">
        <v>816.07</v>
      </c>
      <c r="G15213">
        <v>707.21</v>
      </c>
      <c r="H15213">
        <v>1097.1400000000001</v>
      </c>
      <c r="I15213">
        <v>0.4</v>
      </c>
      <c r="J15213">
        <v>1.95</v>
      </c>
      <c r="K15213">
        <v>4.3600000000000003</v>
      </c>
    </row>
    <row r="15214" spans="1:11" x14ac:dyDescent="0.25">
      <c r="A15214" s="1">
        <v>45474</v>
      </c>
      <c r="B15214" t="s">
        <v>153</v>
      </c>
      <c r="C15214">
        <v>1823.16</v>
      </c>
      <c r="D15214">
        <v>1097.75</v>
      </c>
      <c r="E15214">
        <v>725.41</v>
      </c>
      <c r="F15214">
        <v>1039.8699999999999</v>
      </c>
      <c r="G15214">
        <v>959.9</v>
      </c>
      <c r="H15214">
        <v>1243.44</v>
      </c>
      <c r="I15214">
        <v>0.03</v>
      </c>
      <c r="J15214">
        <v>1.19</v>
      </c>
      <c r="K15214">
        <v>3.42</v>
      </c>
    </row>
    <row r="15215" spans="1:11" x14ac:dyDescent="0.25">
      <c r="A15215" s="1">
        <v>45474</v>
      </c>
      <c r="B15215" t="s">
        <v>154</v>
      </c>
      <c r="C15215">
        <v>1742.52</v>
      </c>
      <c r="D15215">
        <v>1012.05</v>
      </c>
      <c r="E15215">
        <v>730.47</v>
      </c>
      <c r="F15215">
        <v>920.39</v>
      </c>
      <c r="G15215">
        <v>782.92</v>
      </c>
      <c r="H15215">
        <v>1326.87</v>
      </c>
      <c r="I15215">
        <v>0.2</v>
      </c>
      <c r="J15215">
        <v>1.95</v>
      </c>
      <c r="K15215">
        <v>1.77</v>
      </c>
    </row>
    <row r="15216" spans="1:11" x14ac:dyDescent="0.25">
      <c r="A15216" s="1">
        <v>45474</v>
      </c>
      <c r="B15216" t="s">
        <v>155</v>
      </c>
      <c r="C15216">
        <v>1816.04</v>
      </c>
      <c r="D15216">
        <v>1083.54</v>
      </c>
      <c r="E15216">
        <v>732.5</v>
      </c>
      <c r="F15216">
        <v>802.09</v>
      </c>
      <c r="G15216">
        <v>718.68</v>
      </c>
      <c r="H15216">
        <v>1029.07</v>
      </c>
      <c r="I15216">
        <v>0.28999999999999998</v>
      </c>
      <c r="J15216">
        <v>1.3</v>
      </c>
      <c r="K15216">
        <v>1.38</v>
      </c>
    </row>
    <row r="15217" spans="1:11" x14ac:dyDescent="0.25">
      <c r="A15217" s="1">
        <v>45505</v>
      </c>
      <c r="B15217" t="s">
        <v>1</v>
      </c>
      <c r="C15217">
        <v>1767.09</v>
      </c>
      <c r="D15217">
        <v>1014.31</v>
      </c>
      <c r="E15217">
        <v>752.78</v>
      </c>
      <c r="F15217">
        <v>884.5</v>
      </c>
      <c r="G15217">
        <v>768.4</v>
      </c>
      <c r="H15217">
        <v>1187.54</v>
      </c>
      <c r="I15217">
        <v>0.63</v>
      </c>
      <c r="J15217">
        <v>2.61</v>
      </c>
      <c r="K15217">
        <v>3.12</v>
      </c>
    </row>
    <row r="15218" spans="1:11" x14ac:dyDescent="0.25">
      <c r="A15218" s="1">
        <v>45505</v>
      </c>
      <c r="B15218" t="s">
        <v>126</v>
      </c>
      <c r="C15218">
        <v>1815.94</v>
      </c>
      <c r="D15218">
        <v>1120.75</v>
      </c>
      <c r="E15218">
        <v>695.19</v>
      </c>
      <c r="F15218">
        <v>904.79</v>
      </c>
      <c r="G15218">
        <v>828.18</v>
      </c>
      <c r="H15218">
        <v>1120.3599999999999</v>
      </c>
      <c r="I15218">
        <v>0.41</v>
      </c>
      <c r="J15218">
        <v>2.46</v>
      </c>
      <c r="K15218">
        <v>4.2699999999999996</v>
      </c>
    </row>
    <row r="15219" spans="1:11" x14ac:dyDescent="0.25">
      <c r="A15219" s="1">
        <v>45505</v>
      </c>
      <c r="B15219" t="s">
        <v>127</v>
      </c>
      <c r="C15219">
        <v>1643.19</v>
      </c>
      <c r="D15219">
        <v>979.22</v>
      </c>
      <c r="E15219">
        <v>663.97</v>
      </c>
      <c r="F15219">
        <v>887.68</v>
      </c>
      <c r="G15219">
        <v>755.62</v>
      </c>
      <c r="H15219">
        <v>1284.03</v>
      </c>
      <c r="I15219">
        <v>0.38</v>
      </c>
      <c r="J15219">
        <v>2.77</v>
      </c>
      <c r="K15219">
        <v>3.22</v>
      </c>
    </row>
    <row r="15220" spans="1:11" x14ac:dyDescent="0.25">
      <c r="A15220" s="1">
        <v>45505</v>
      </c>
      <c r="B15220" t="s">
        <v>113</v>
      </c>
      <c r="C15220">
        <v>1812.5</v>
      </c>
      <c r="D15220">
        <v>998.69</v>
      </c>
      <c r="E15220">
        <v>813.81</v>
      </c>
      <c r="F15220">
        <v>867.65</v>
      </c>
      <c r="G15220">
        <v>757.89</v>
      </c>
      <c r="H15220">
        <v>1135.7</v>
      </c>
      <c r="I15220">
        <v>0.57999999999999996</v>
      </c>
      <c r="J15220">
        <v>2.74</v>
      </c>
      <c r="K15220">
        <v>2.94</v>
      </c>
    </row>
    <row r="15221" spans="1:11" x14ac:dyDescent="0.25">
      <c r="A15221" s="1">
        <v>45505</v>
      </c>
      <c r="B15221" t="s">
        <v>128</v>
      </c>
      <c r="C15221">
        <v>1891.57</v>
      </c>
      <c r="D15221">
        <v>1040.95</v>
      </c>
      <c r="E15221">
        <v>850.62</v>
      </c>
      <c r="F15221">
        <v>904.65</v>
      </c>
      <c r="G15221">
        <v>772.72</v>
      </c>
      <c r="H15221">
        <v>1244.3399999999999</v>
      </c>
      <c r="I15221">
        <v>1.82</v>
      </c>
      <c r="J15221">
        <v>2.66</v>
      </c>
      <c r="K15221">
        <v>3.21</v>
      </c>
    </row>
    <row r="15222" spans="1:11" x14ac:dyDescent="0.25">
      <c r="A15222" s="1">
        <v>45505</v>
      </c>
      <c r="B15222" t="s">
        <v>129</v>
      </c>
      <c r="C15222">
        <v>1784.93</v>
      </c>
      <c r="D15222">
        <v>1058.24</v>
      </c>
      <c r="E15222">
        <v>726.69</v>
      </c>
      <c r="F15222">
        <v>910.95</v>
      </c>
      <c r="G15222">
        <v>806.38</v>
      </c>
      <c r="H15222">
        <v>1199.8900000000001</v>
      </c>
      <c r="I15222">
        <v>0.14000000000000001</v>
      </c>
      <c r="J15222">
        <v>1.69</v>
      </c>
      <c r="K15222">
        <v>2.46</v>
      </c>
    </row>
    <row r="15223" spans="1:11" x14ac:dyDescent="0.25">
      <c r="A15223" s="1">
        <v>45505</v>
      </c>
      <c r="B15223" t="s">
        <v>130</v>
      </c>
      <c r="C15223">
        <v>1950.39</v>
      </c>
      <c r="D15223">
        <v>1156.43</v>
      </c>
      <c r="E15223">
        <v>793.96</v>
      </c>
      <c r="F15223">
        <v>1087.56</v>
      </c>
      <c r="G15223">
        <v>880.54</v>
      </c>
      <c r="H15223">
        <v>1814.2</v>
      </c>
      <c r="I15223">
        <v>0.59</v>
      </c>
      <c r="J15223">
        <v>6.97</v>
      </c>
      <c r="K15223">
        <v>8.06</v>
      </c>
    </row>
    <row r="15224" spans="1:11" x14ac:dyDescent="0.25">
      <c r="A15224" s="1">
        <v>45505</v>
      </c>
      <c r="B15224" t="s">
        <v>131</v>
      </c>
      <c r="C15224">
        <v>1950.92</v>
      </c>
      <c r="D15224">
        <v>1217.54</v>
      </c>
      <c r="E15224">
        <v>733.38</v>
      </c>
      <c r="F15224">
        <v>1035.33</v>
      </c>
      <c r="G15224">
        <v>884.99</v>
      </c>
      <c r="H15224">
        <v>1510.36</v>
      </c>
      <c r="I15224">
        <v>0.43</v>
      </c>
      <c r="J15224">
        <v>4.01</v>
      </c>
      <c r="K15224">
        <v>4.5</v>
      </c>
    </row>
    <row r="15225" spans="1:11" x14ac:dyDescent="0.25">
      <c r="A15225" s="1">
        <v>45505</v>
      </c>
      <c r="B15225" t="s">
        <v>132</v>
      </c>
      <c r="C15225">
        <v>1816.93</v>
      </c>
      <c r="D15225">
        <v>1096.47</v>
      </c>
      <c r="E15225">
        <v>720.46</v>
      </c>
      <c r="F15225">
        <v>889.4</v>
      </c>
      <c r="G15225">
        <v>809.65</v>
      </c>
      <c r="H15225">
        <v>1086.55</v>
      </c>
      <c r="I15225">
        <v>0.55000000000000004</v>
      </c>
      <c r="J15225">
        <v>1.33</v>
      </c>
      <c r="K15225">
        <v>3.79</v>
      </c>
    </row>
    <row r="15226" spans="1:11" x14ac:dyDescent="0.25">
      <c r="A15226" s="1">
        <v>45505</v>
      </c>
      <c r="B15226" t="s">
        <v>133</v>
      </c>
      <c r="C15226">
        <v>1911.46</v>
      </c>
      <c r="D15226">
        <v>1151.7</v>
      </c>
      <c r="E15226">
        <v>759.76</v>
      </c>
      <c r="F15226">
        <v>793.92</v>
      </c>
      <c r="G15226">
        <v>758.08</v>
      </c>
      <c r="H15226">
        <v>928.32</v>
      </c>
      <c r="I15226">
        <v>0.19</v>
      </c>
      <c r="J15226">
        <v>2.06</v>
      </c>
      <c r="K15226">
        <v>5.7</v>
      </c>
    </row>
    <row r="15227" spans="1:11" x14ac:dyDescent="0.25">
      <c r="A15227" s="1">
        <v>45505</v>
      </c>
      <c r="B15227" t="s">
        <v>134</v>
      </c>
      <c r="C15227">
        <v>1761.57</v>
      </c>
      <c r="D15227">
        <v>1109.42</v>
      </c>
      <c r="E15227">
        <v>652.15</v>
      </c>
      <c r="F15227">
        <v>844.71</v>
      </c>
      <c r="G15227">
        <v>825.76</v>
      </c>
      <c r="H15227">
        <v>907.3</v>
      </c>
      <c r="I15227">
        <v>0.36</v>
      </c>
      <c r="J15227">
        <v>1.68</v>
      </c>
      <c r="K15227">
        <v>3.45</v>
      </c>
    </row>
    <row r="15228" spans="1:11" x14ac:dyDescent="0.25">
      <c r="A15228" s="1">
        <v>45505</v>
      </c>
      <c r="B15228" t="s">
        <v>135</v>
      </c>
      <c r="C15228">
        <v>1761.39</v>
      </c>
      <c r="D15228">
        <v>1083.1199999999999</v>
      </c>
      <c r="E15228">
        <v>678.27</v>
      </c>
      <c r="F15228">
        <v>855.49</v>
      </c>
      <c r="G15228">
        <v>745.5</v>
      </c>
      <c r="H15228">
        <v>1175</v>
      </c>
      <c r="I15228">
        <v>0</v>
      </c>
      <c r="J15228">
        <v>3.8</v>
      </c>
      <c r="K15228">
        <v>5.33</v>
      </c>
    </row>
    <row r="15229" spans="1:11" x14ac:dyDescent="0.25">
      <c r="A15229" s="1">
        <v>45505</v>
      </c>
      <c r="B15229" t="s">
        <v>136</v>
      </c>
      <c r="C15229">
        <v>1873.88</v>
      </c>
      <c r="D15229">
        <v>1158.8800000000001</v>
      </c>
      <c r="E15229">
        <v>715</v>
      </c>
      <c r="F15229">
        <v>985.21</v>
      </c>
      <c r="G15229">
        <v>906.81</v>
      </c>
      <c r="H15229">
        <v>1284.6600000000001</v>
      </c>
      <c r="I15229">
        <v>0.6</v>
      </c>
      <c r="J15229">
        <v>3.76</v>
      </c>
      <c r="K15229">
        <v>4.72</v>
      </c>
    </row>
    <row r="15230" spans="1:11" x14ac:dyDescent="0.25">
      <c r="A15230" s="1">
        <v>45505</v>
      </c>
      <c r="B15230" t="s">
        <v>137</v>
      </c>
      <c r="C15230">
        <v>1720.99</v>
      </c>
      <c r="D15230">
        <v>1040.4000000000001</v>
      </c>
      <c r="E15230">
        <v>680.59</v>
      </c>
      <c r="F15230">
        <v>906.87</v>
      </c>
      <c r="G15230">
        <v>716.07</v>
      </c>
      <c r="H15230">
        <v>1684.73</v>
      </c>
      <c r="I15230">
        <v>0.22</v>
      </c>
      <c r="J15230">
        <v>4.0599999999999996</v>
      </c>
      <c r="K15230">
        <v>5.26</v>
      </c>
    </row>
    <row r="15231" spans="1:11" x14ac:dyDescent="0.25">
      <c r="A15231" s="1">
        <v>45505</v>
      </c>
      <c r="B15231" t="s">
        <v>138</v>
      </c>
      <c r="C15231">
        <v>1647.04</v>
      </c>
      <c r="D15231">
        <v>1008.81</v>
      </c>
      <c r="E15231">
        <v>638.23</v>
      </c>
      <c r="F15231">
        <v>1094.6600000000001</v>
      </c>
      <c r="G15231">
        <v>913.57</v>
      </c>
      <c r="H15231">
        <v>1681.18</v>
      </c>
      <c r="I15231">
        <v>0.17</v>
      </c>
      <c r="J15231">
        <v>1.99</v>
      </c>
      <c r="K15231">
        <v>5.2</v>
      </c>
    </row>
    <row r="15232" spans="1:11" x14ac:dyDescent="0.25">
      <c r="A15232" s="1">
        <v>45505</v>
      </c>
      <c r="B15232" t="s">
        <v>139</v>
      </c>
      <c r="C15232">
        <v>1646.06</v>
      </c>
      <c r="D15232">
        <v>1005.68</v>
      </c>
      <c r="E15232">
        <v>640.38</v>
      </c>
      <c r="F15232">
        <v>950.84</v>
      </c>
      <c r="G15232">
        <v>809.77</v>
      </c>
      <c r="H15232">
        <v>1449.99</v>
      </c>
      <c r="I15232">
        <v>1.1000000000000001</v>
      </c>
      <c r="J15232">
        <v>4.0599999999999996</v>
      </c>
      <c r="K15232">
        <v>4.05</v>
      </c>
    </row>
    <row r="15233" spans="1:11" x14ac:dyDescent="0.25">
      <c r="A15233" s="1">
        <v>45505</v>
      </c>
      <c r="B15233" t="s">
        <v>140</v>
      </c>
      <c r="C15233">
        <v>1670.74</v>
      </c>
      <c r="D15233">
        <v>1017.21</v>
      </c>
      <c r="E15233">
        <v>653.53</v>
      </c>
      <c r="F15233">
        <v>842.12</v>
      </c>
      <c r="G15233">
        <v>718.26</v>
      </c>
      <c r="H15233">
        <v>1215.8599999999999</v>
      </c>
      <c r="I15233">
        <v>0.24</v>
      </c>
      <c r="J15233">
        <v>3.25</v>
      </c>
      <c r="K15233">
        <v>5.78</v>
      </c>
    </row>
    <row r="15234" spans="1:11" x14ac:dyDescent="0.25">
      <c r="A15234" s="1">
        <v>45505</v>
      </c>
      <c r="B15234" t="s">
        <v>141</v>
      </c>
      <c r="C15234">
        <v>1694.91</v>
      </c>
      <c r="D15234">
        <v>1001.12</v>
      </c>
      <c r="E15234">
        <v>693.79</v>
      </c>
      <c r="F15234">
        <v>937.29</v>
      </c>
      <c r="G15234">
        <v>796</v>
      </c>
      <c r="H15234">
        <v>1354.39</v>
      </c>
      <c r="I15234">
        <v>0.03</v>
      </c>
      <c r="J15234">
        <v>2.64</v>
      </c>
      <c r="K15234">
        <v>2.74</v>
      </c>
    </row>
    <row r="15235" spans="1:11" x14ac:dyDescent="0.25">
      <c r="A15235" s="1">
        <v>45505</v>
      </c>
      <c r="B15235" t="s">
        <v>142</v>
      </c>
      <c r="C15235">
        <v>1580.17</v>
      </c>
      <c r="D15235">
        <v>924.99</v>
      </c>
      <c r="E15235">
        <v>655.17999999999995</v>
      </c>
      <c r="F15235">
        <v>844.77</v>
      </c>
      <c r="G15235">
        <v>689.63</v>
      </c>
      <c r="H15235">
        <v>1308.6600000000001</v>
      </c>
      <c r="I15235">
        <v>0.42</v>
      </c>
      <c r="J15235">
        <v>0.69</v>
      </c>
      <c r="K15235">
        <v>-0.52</v>
      </c>
    </row>
    <row r="15236" spans="1:11" x14ac:dyDescent="0.25">
      <c r="A15236" s="1">
        <v>45505</v>
      </c>
      <c r="B15236" t="s">
        <v>143</v>
      </c>
      <c r="C15236">
        <v>1588.38</v>
      </c>
      <c r="D15236">
        <v>967.07</v>
      </c>
      <c r="E15236">
        <v>621.30999999999995</v>
      </c>
      <c r="F15236">
        <v>793.32</v>
      </c>
      <c r="G15236">
        <v>715.9</v>
      </c>
      <c r="H15236">
        <v>991.8</v>
      </c>
      <c r="I15236">
        <v>0.1</v>
      </c>
      <c r="J15236">
        <v>1.58</v>
      </c>
      <c r="K15236">
        <v>3.8</v>
      </c>
    </row>
    <row r="15237" spans="1:11" x14ac:dyDescent="0.25">
      <c r="A15237" s="1">
        <v>45505</v>
      </c>
      <c r="B15237" t="s">
        <v>144</v>
      </c>
      <c r="C15237">
        <v>1576.94</v>
      </c>
      <c r="D15237">
        <v>954.35</v>
      </c>
      <c r="E15237">
        <v>622.59</v>
      </c>
      <c r="F15237">
        <v>837.82</v>
      </c>
      <c r="G15237">
        <v>712.69</v>
      </c>
      <c r="H15237">
        <v>1252.77</v>
      </c>
      <c r="I15237">
        <v>0.02</v>
      </c>
      <c r="J15237">
        <v>3.08</v>
      </c>
      <c r="K15237">
        <v>3.28</v>
      </c>
    </row>
    <row r="15238" spans="1:11" x14ac:dyDescent="0.25">
      <c r="A15238" s="1">
        <v>45505</v>
      </c>
      <c r="B15238" t="s">
        <v>145</v>
      </c>
      <c r="C15238">
        <v>1639.2</v>
      </c>
      <c r="D15238">
        <v>952.91</v>
      </c>
      <c r="E15238">
        <v>686.29</v>
      </c>
      <c r="F15238">
        <v>867.69</v>
      </c>
      <c r="G15238">
        <v>769.95</v>
      </c>
      <c r="H15238">
        <v>1121.9100000000001</v>
      </c>
      <c r="I15238">
        <v>0.27</v>
      </c>
      <c r="J15238">
        <v>2.81</v>
      </c>
      <c r="K15238">
        <v>3.07</v>
      </c>
    </row>
    <row r="15239" spans="1:11" x14ac:dyDescent="0.25">
      <c r="A15239" s="1">
        <v>45505</v>
      </c>
      <c r="B15239" t="s">
        <v>146</v>
      </c>
      <c r="C15239">
        <v>1655.62</v>
      </c>
      <c r="D15239">
        <v>976.8</v>
      </c>
      <c r="E15239">
        <v>678.82</v>
      </c>
      <c r="F15239">
        <v>911.08</v>
      </c>
      <c r="G15239">
        <v>820.36</v>
      </c>
      <c r="H15239">
        <v>1168.23</v>
      </c>
      <c r="I15239">
        <v>0.02</v>
      </c>
      <c r="J15239">
        <v>2.71</v>
      </c>
      <c r="K15239">
        <v>2.44</v>
      </c>
    </row>
    <row r="15240" spans="1:11" x14ac:dyDescent="0.25">
      <c r="A15240" s="1">
        <v>45505</v>
      </c>
      <c r="B15240" t="s">
        <v>2</v>
      </c>
      <c r="C15240">
        <v>1602.59</v>
      </c>
      <c r="D15240">
        <v>927.16</v>
      </c>
      <c r="E15240">
        <v>675.43</v>
      </c>
      <c r="F15240">
        <v>889.12</v>
      </c>
      <c r="G15240">
        <v>738.01</v>
      </c>
      <c r="H15240">
        <v>1302.48</v>
      </c>
      <c r="I15240">
        <v>0.36</v>
      </c>
      <c r="J15240">
        <v>1.52</v>
      </c>
      <c r="K15240">
        <v>1.42</v>
      </c>
    </row>
    <row r="15241" spans="1:11" x14ac:dyDescent="0.25">
      <c r="A15241" s="1">
        <v>45505</v>
      </c>
      <c r="B15241" t="s">
        <v>147</v>
      </c>
      <c r="C15241">
        <v>1952.14</v>
      </c>
      <c r="D15241">
        <v>1030.6500000000001</v>
      </c>
      <c r="E15241">
        <v>921.49</v>
      </c>
      <c r="F15241">
        <v>889.68</v>
      </c>
      <c r="G15241">
        <v>726.53</v>
      </c>
      <c r="H15241">
        <v>1259.92</v>
      </c>
      <c r="I15241">
        <v>0.28000000000000003</v>
      </c>
      <c r="J15241">
        <v>3.05</v>
      </c>
      <c r="K15241">
        <v>3.35</v>
      </c>
    </row>
    <row r="15242" spans="1:11" x14ac:dyDescent="0.25">
      <c r="A15242" s="1">
        <v>45505</v>
      </c>
      <c r="B15242" t="s">
        <v>148</v>
      </c>
      <c r="C15242">
        <v>1867.85</v>
      </c>
      <c r="D15242">
        <v>1004.85</v>
      </c>
      <c r="E15242">
        <v>863</v>
      </c>
      <c r="F15242">
        <v>843.37</v>
      </c>
      <c r="G15242">
        <v>739.38</v>
      </c>
      <c r="H15242">
        <v>1092.22</v>
      </c>
      <c r="I15242">
        <v>1.03</v>
      </c>
      <c r="J15242">
        <v>2.7</v>
      </c>
      <c r="K15242">
        <v>3.13</v>
      </c>
    </row>
    <row r="15243" spans="1:11" x14ac:dyDescent="0.25">
      <c r="A15243" s="1">
        <v>45505</v>
      </c>
      <c r="B15243" t="s">
        <v>149</v>
      </c>
      <c r="C15243">
        <v>1895.83</v>
      </c>
      <c r="D15243">
        <v>1012.91</v>
      </c>
      <c r="E15243">
        <v>882.92</v>
      </c>
      <c r="F15243">
        <v>906.6</v>
      </c>
      <c r="G15243">
        <v>792.34</v>
      </c>
      <c r="H15243">
        <v>1176.48</v>
      </c>
      <c r="I15243">
        <v>2.84</v>
      </c>
      <c r="J15243">
        <v>3.91</v>
      </c>
      <c r="K15243">
        <v>4.55</v>
      </c>
    </row>
    <row r="15244" spans="1:11" x14ac:dyDescent="0.25">
      <c r="A15244" s="1">
        <v>45505</v>
      </c>
      <c r="B15244" t="s">
        <v>150</v>
      </c>
      <c r="C15244">
        <v>2011.3</v>
      </c>
      <c r="D15244">
        <v>1083.8900000000001</v>
      </c>
      <c r="E15244">
        <v>927.41</v>
      </c>
      <c r="F15244">
        <v>1088.8699999999999</v>
      </c>
      <c r="G15244">
        <v>899.78</v>
      </c>
      <c r="H15244">
        <v>1543.08</v>
      </c>
      <c r="I15244">
        <v>0.55000000000000004</v>
      </c>
      <c r="J15244">
        <v>1.2</v>
      </c>
      <c r="K15244">
        <v>1.79</v>
      </c>
    </row>
    <row r="15245" spans="1:11" x14ac:dyDescent="0.25">
      <c r="A15245" s="1">
        <v>45505</v>
      </c>
      <c r="B15245" t="s">
        <v>151</v>
      </c>
      <c r="C15245">
        <v>1769.02</v>
      </c>
      <c r="D15245">
        <v>1046.6300000000001</v>
      </c>
      <c r="E15245">
        <v>722.39</v>
      </c>
      <c r="F15245">
        <v>802.74</v>
      </c>
      <c r="G15245">
        <v>676.08</v>
      </c>
      <c r="H15245">
        <v>1169.56</v>
      </c>
      <c r="I15245">
        <v>1.42</v>
      </c>
      <c r="J15245">
        <v>1.99</v>
      </c>
      <c r="K15245">
        <v>2.37</v>
      </c>
    </row>
    <row r="15246" spans="1:11" x14ac:dyDescent="0.25">
      <c r="A15246" s="1">
        <v>45505</v>
      </c>
      <c r="B15246" t="s">
        <v>152</v>
      </c>
      <c r="C15246">
        <v>1738.68</v>
      </c>
      <c r="D15246">
        <v>1025.69</v>
      </c>
      <c r="E15246">
        <v>712.99</v>
      </c>
      <c r="F15246">
        <v>817.86</v>
      </c>
      <c r="G15246">
        <v>709.83</v>
      </c>
      <c r="H15246">
        <v>1097.1400000000001</v>
      </c>
      <c r="I15246">
        <v>0.22</v>
      </c>
      <c r="J15246">
        <v>2.1800000000000002</v>
      </c>
      <c r="K15246">
        <v>2.17</v>
      </c>
    </row>
    <row r="15247" spans="1:11" x14ac:dyDescent="0.25">
      <c r="A15247" s="1">
        <v>45505</v>
      </c>
      <c r="B15247" t="s">
        <v>153</v>
      </c>
      <c r="C15247">
        <v>1828.81</v>
      </c>
      <c r="D15247">
        <v>1103.4000000000001</v>
      </c>
      <c r="E15247">
        <v>725.41</v>
      </c>
      <c r="F15247">
        <v>1043.0899999999999</v>
      </c>
      <c r="G15247">
        <v>964.89</v>
      </c>
      <c r="H15247">
        <v>1243.44</v>
      </c>
      <c r="I15247">
        <v>0.31</v>
      </c>
      <c r="J15247">
        <v>1.51</v>
      </c>
      <c r="K15247">
        <v>3.65</v>
      </c>
    </row>
    <row r="15248" spans="1:11" x14ac:dyDescent="0.25">
      <c r="A15248" s="1">
        <v>45505</v>
      </c>
      <c r="B15248" t="s">
        <v>154</v>
      </c>
      <c r="C15248">
        <v>1742.71</v>
      </c>
      <c r="D15248">
        <v>1012.24</v>
      </c>
      <c r="E15248">
        <v>730.47</v>
      </c>
      <c r="F15248">
        <v>920.48</v>
      </c>
      <c r="G15248">
        <v>783.07</v>
      </c>
      <c r="H15248">
        <v>1326.87</v>
      </c>
      <c r="I15248">
        <v>0.01</v>
      </c>
      <c r="J15248">
        <v>1.96</v>
      </c>
      <c r="K15248">
        <v>1.93</v>
      </c>
    </row>
    <row r="15249" spans="1:11" x14ac:dyDescent="0.25">
      <c r="A15249" s="1">
        <v>45505</v>
      </c>
      <c r="B15249" t="s">
        <v>155</v>
      </c>
      <c r="C15249">
        <v>1816.88</v>
      </c>
      <c r="D15249">
        <v>1084.3800000000001</v>
      </c>
      <c r="E15249">
        <v>732.5</v>
      </c>
      <c r="F15249">
        <v>802.49</v>
      </c>
      <c r="G15249">
        <v>719.26</v>
      </c>
      <c r="H15249">
        <v>1029.07</v>
      </c>
      <c r="I15249">
        <v>0.05</v>
      </c>
      <c r="J15249">
        <v>1.35</v>
      </c>
      <c r="K15249">
        <v>1.88</v>
      </c>
    </row>
    <row r="15250" spans="1:11" x14ac:dyDescent="0.25">
      <c r="A15250" s="1">
        <v>45536</v>
      </c>
      <c r="B15250" t="s">
        <v>1</v>
      </c>
      <c r="C15250">
        <v>1773.2</v>
      </c>
      <c r="D15250">
        <v>1019.25</v>
      </c>
      <c r="E15250">
        <v>753.95</v>
      </c>
      <c r="F15250">
        <v>887.6</v>
      </c>
      <c r="G15250">
        <v>772.17</v>
      </c>
      <c r="H15250">
        <v>1189.44</v>
      </c>
      <c r="I15250">
        <v>0.35</v>
      </c>
      <c r="J15250">
        <v>2.97</v>
      </c>
      <c r="K15250">
        <v>3.46</v>
      </c>
    </row>
    <row r="15251" spans="1:11" x14ac:dyDescent="0.25">
      <c r="A15251" s="1">
        <v>45536</v>
      </c>
      <c r="B15251" t="s">
        <v>126</v>
      </c>
      <c r="C15251">
        <v>1820.93</v>
      </c>
      <c r="D15251">
        <v>1124.1400000000001</v>
      </c>
      <c r="E15251">
        <v>696.79</v>
      </c>
      <c r="F15251">
        <v>907.23</v>
      </c>
      <c r="G15251">
        <v>830.66</v>
      </c>
      <c r="H15251">
        <v>1122.94</v>
      </c>
      <c r="I15251">
        <v>0.27</v>
      </c>
      <c r="J15251">
        <v>2.73</v>
      </c>
      <c r="K15251">
        <v>4.04</v>
      </c>
    </row>
    <row r="15252" spans="1:11" x14ac:dyDescent="0.25">
      <c r="A15252" s="1">
        <v>45536</v>
      </c>
      <c r="B15252" t="s">
        <v>127</v>
      </c>
      <c r="C15252">
        <v>1651.2</v>
      </c>
      <c r="D15252">
        <v>988.44</v>
      </c>
      <c r="E15252">
        <v>662.76</v>
      </c>
      <c r="F15252">
        <v>892.03</v>
      </c>
      <c r="G15252">
        <v>762.73</v>
      </c>
      <c r="H15252">
        <v>1281.72</v>
      </c>
      <c r="I15252">
        <v>0.49</v>
      </c>
      <c r="J15252">
        <v>3.28</v>
      </c>
      <c r="K15252">
        <v>3.82</v>
      </c>
    </row>
    <row r="15253" spans="1:11" x14ac:dyDescent="0.25">
      <c r="A15253" s="1">
        <v>45536</v>
      </c>
      <c r="B15253" t="s">
        <v>113</v>
      </c>
      <c r="C15253">
        <v>1818.71</v>
      </c>
      <c r="D15253">
        <v>1002.19</v>
      </c>
      <c r="E15253">
        <v>816.52</v>
      </c>
      <c r="F15253">
        <v>870.6</v>
      </c>
      <c r="G15253">
        <v>760.54</v>
      </c>
      <c r="H15253">
        <v>1139.45</v>
      </c>
      <c r="I15253">
        <v>0.34</v>
      </c>
      <c r="J15253">
        <v>3.09</v>
      </c>
      <c r="K15253">
        <v>3.33</v>
      </c>
    </row>
    <row r="15254" spans="1:11" x14ac:dyDescent="0.25">
      <c r="A15254" s="1">
        <v>45536</v>
      </c>
      <c r="B15254" t="s">
        <v>128</v>
      </c>
      <c r="C15254">
        <v>1893.82</v>
      </c>
      <c r="D15254">
        <v>1042.3699999999999</v>
      </c>
      <c r="E15254">
        <v>851.45</v>
      </c>
      <c r="F15254">
        <v>905.74</v>
      </c>
      <c r="G15254">
        <v>773.81</v>
      </c>
      <c r="H15254">
        <v>1245.5899999999999</v>
      </c>
      <c r="I15254">
        <v>0.12</v>
      </c>
      <c r="J15254">
        <v>2.78</v>
      </c>
      <c r="K15254">
        <v>3.28</v>
      </c>
    </row>
    <row r="15255" spans="1:11" x14ac:dyDescent="0.25">
      <c r="A15255" s="1">
        <v>45536</v>
      </c>
      <c r="B15255" t="s">
        <v>129</v>
      </c>
      <c r="C15255">
        <v>1790.49</v>
      </c>
      <c r="D15255">
        <v>1060.8399999999999</v>
      </c>
      <c r="E15255">
        <v>729.65</v>
      </c>
      <c r="F15255">
        <v>913.78</v>
      </c>
      <c r="G15255">
        <v>808.39</v>
      </c>
      <c r="H15255">
        <v>1204.81</v>
      </c>
      <c r="I15255">
        <v>0.31</v>
      </c>
      <c r="J15255">
        <v>2</v>
      </c>
      <c r="K15255">
        <v>2.69</v>
      </c>
    </row>
    <row r="15256" spans="1:11" x14ac:dyDescent="0.25">
      <c r="A15256" s="1">
        <v>45536</v>
      </c>
      <c r="B15256" t="s">
        <v>130</v>
      </c>
      <c r="C15256">
        <v>1961.07</v>
      </c>
      <c r="D15256">
        <v>1169.71</v>
      </c>
      <c r="E15256">
        <v>791.36</v>
      </c>
      <c r="F15256">
        <v>1093.55</v>
      </c>
      <c r="G15256">
        <v>890.66</v>
      </c>
      <c r="H15256">
        <v>1808.21</v>
      </c>
      <c r="I15256">
        <v>0.55000000000000004</v>
      </c>
      <c r="J15256">
        <v>7.56</v>
      </c>
      <c r="K15256">
        <v>8.1199999999999992</v>
      </c>
    </row>
    <row r="15257" spans="1:11" x14ac:dyDescent="0.25">
      <c r="A15257" s="1">
        <v>45536</v>
      </c>
      <c r="B15257" t="s">
        <v>131</v>
      </c>
      <c r="C15257">
        <v>1951.21</v>
      </c>
      <c r="D15257">
        <v>1217.83</v>
      </c>
      <c r="E15257">
        <v>733.38</v>
      </c>
      <c r="F15257">
        <v>1035.43</v>
      </c>
      <c r="G15257">
        <v>885.17</v>
      </c>
      <c r="H15257">
        <v>1510.36</v>
      </c>
      <c r="I15257">
        <v>0.01</v>
      </c>
      <c r="J15257">
        <v>4.0199999999999996</v>
      </c>
      <c r="K15257">
        <v>4.22</v>
      </c>
    </row>
    <row r="15258" spans="1:11" x14ac:dyDescent="0.25">
      <c r="A15258" s="1">
        <v>45536</v>
      </c>
      <c r="B15258" t="s">
        <v>132</v>
      </c>
      <c r="C15258">
        <v>1819.54</v>
      </c>
      <c r="D15258">
        <v>1091.81</v>
      </c>
      <c r="E15258">
        <v>727.73</v>
      </c>
      <c r="F15258">
        <v>890.64</v>
      </c>
      <c r="G15258">
        <v>806.25</v>
      </c>
      <c r="H15258">
        <v>1097.53</v>
      </c>
      <c r="I15258">
        <v>0.14000000000000001</v>
      </c>
      <c r="J15258">
        <v>1.48</v>
      </c>
      <c r="K15258">
        <v>2.27</v>
      </c>
    </row>
    <row r="15259" spans="1:11" x14ac:dyDescent="0.25">
      <c r="A15259" s="1">
        <v>45536</v>
      </c>
      <c r="B15259" t="s">
        <v>133</v>
      </c>
      <c r="C15259">
        <v>1920.43</v>
      </c>
      <c r="D15259">
        <v>1159.5899999999999</v>
      </c>
      <c r="E15259">
        <v>760.84</v>
      </c>
      <c r="F15259">
        <v>797.65</v>
      </c>
      <c r="G15259">
        <v>763.32</v>
      </c>
      <c r="H15259">
        <v>929.61</v>
      </c>
      <c r="I15259">
        <v>0.47</v>
      </c>
      <c r="J15259">
        <v>2.54</v>
      </c>
      <c r="K15259">
        <v>5.33</v>
      </c>
    </row>
    <row r="15260" spans="1:11" x14ac:dyDescent="0.25">
      <c r="A15260" s="1">
        <v>45536</v>
      </c>
      <c r="B15260" t="s">
        <v>134</v>
      </c>
      <c r="C15260">
        <v>1767.38</v>
      </c>
      <c r="D15260">
        <v>1115.23</v>
      </c>
      <c r="E15260">
        <v>652.15</v>
      </c>
      <c r="F15260">
        <v>847.49</v>
      </c>
      <c r="G15260">
        <v>830.06</v>
      </c>
      <c r="H15260">
        <v>907.3</v>
      </c>
      <c r="I15260">
        <v>0.33</v>
      </c>
      <c r="J15260">
        <v>2.02</v>
      </c>
      <c r="K15260">
        <v>3.86</v>
      </c>
    </row>
    <row r="15261" spans="1:11" x14ac:dyDescent="0.25">
      <c r="A15261" s="1">
        <v>45536</v>
      </c>
      <c r="B15261" t="s">
        <v>135</v>
      </c>
      <c r="C15261">
        <v>1767.87</v>
      </c>
      <c r="D15261">
        <v>1089.5999999999999</v>
      </c>
      <c r="E15261">
        <v>678.27</v>
      </c>
      <c r="F15261">
        <v>858.65</v>
      </c>
      <c r="G15261">
        <v>749.97</v>
      </c>
      <c r="H15261">
        <v>1175</v>
      </c>
      <c r="I15261">
        <v>0.37</v>
      </c>
      <c r="J15261">
        <v>4.1900000000000004</v>
      </c>
      <c r="K15261">
        <v>5.5</v>
      </c>
    </row>
    <row r="15262" spans="1:11" x14ac:dyDescent="0.25">
      <c r="A15262" s="1">
        <v>45536</v>
      </c>
      <c r="B15262" t="s">
        <v>136</v>
      </c>
      <c r="C15262">
        <v>1876.88</v>
      </c>
      <c r="D15262">
        <v>1161.8800000000001</v>
      </c>
      <c r="E15262">
        <v>715</v>
      </c>
      <c r="F15262">
        <v>986.78</v>
      </c>
      <c r="G15262">
        <v>909.17</v>
      </c>
      <c r="H15262">
        <v>1284.6600000000001</v>
      </c>
      <c r="I15262">
        <v>0.16</v>
      </c>
      <c r="J15262">
        <v>3.93</v>
      </c>
      <c r="K15262">
        <v>4.6900000000000004</v>
      </c>
    </row>
    <row r="15263" spans="1:11" x14ac:dyDescent="0.25">
      <c r="A15263" s="1">
        <v>45536</v>
      </c>
      <c r="B15263" t="s">
        <v>137</v>
      </c>
      <c r="C15263">
        <v>1721.31</v>
      </c>
      <c r="D15263">
        <v>1042.1199999999999</v>
      </c>
      <c r="E15263">
        <v>679.19</v>
      </c>
      <c r="F15263">
        <v>907.06</v>
      </c>
      <c r="G15263">
        <v>717.28</v>
      </c>
      <c r="H15263">
        <v>1681.2</v>
      </c>
      <c r="I15263">
        <v>0.02</v>
      </c>
      <c r="J15263">
        <v>4.08</v>
      </c>
      <c r="K15263">
        <v>5.36</v>
      </c>
    </row>
    <row r="15264" spans="1:11" x14ac:dyDescent="0.25">
      <c r="A15264" s="1">
        <v>45536</v>
      </c>
      <c r="B15264" t="s">
        <v>138</v>
      </c>
      <c r="C15264">
        <v>1651.69</v>
      </c>
      <c r="D15264">
        <v>1013.46</v>
      </c>
      <c r="E15264">
        <v>638.23</v>
      </c>
      <c r="F15264">
        <v>1097.73</v>
      </c>
      <c r="G15264">
        <v>917.77</v>
      </c>
      <c r="H15264">
        <v>1681.18</v>
      </c>
      <c r="I15264">
        <v>0.28000000000000003</v>
      </c>
      <c r="J15264">
        <v>2.2799999999999998</v>
      </c>
      <c r="K15264">
        <v>5.35</v>
      </c>
    </row>
    <row r="15265" spans="1:11" x14ac:dyDescent="0.25">
      <c r="A15265" s="1">
        <v>45536</v>
      </c>
      <c r="B15265" t="s">
        <v>139</v>
      </c>
      <c r="C15265">
        <v>1658.02</v>
      </c>
      <c r="D15265">
        <v>1017.64</v>
      </c>
      <c r="E15265">
        <v>640.38</v>
      </c>
      <c r="F15265">
        <v>957.78</v>
      </c>
      <c r="G15265">
        <v>819.4</v>
      </c>
      <c r="H15265">
        <v>1449.99</v>
      </c>
      <c r="I15265">
        <v>0.73</v>
      </c>
      <c r="J15265">
        <v>4.82</v>
      </c>
      <c r="K15265">
        <v>4.95</v>
      </c>
    </row>
    <row r="15266" spans="1:11" x14ac:dyDescent="0.25">
      <c r="A15266" s="1">
        <v>45536</v>
      </c>
      <c r="B15266" t="s">
        <v>140</v>
      </c>
      <c r="C15266">
        <v>1676.01</v>
      </c>
      <c r="D15266">
        <v>1025.55</v>
      </c>
      <c r="E15266">
        <v>650.46</v>
      </c>
      <c r="F15266">
        <v>844.81</v>
      </c>
      <c r="G15266">
        <v>724.15</v>
      </c>
      <c r="H15266">
        <v>1210.1500000000001</v>
      </c>
      <c r="I15266">
        <v>0.32</v>
      </c>
      <c r="J15266">
        <v>3.58</v>
      </c>
      <c r="K15266">
        <v>6.02</v>
      </c>
    </row>
    <row r="15267" spans="1:11" x14ac:dyDescent="0.25">
      <c r="A15267" s="1">
        <v>45536</v>
      </c>
      <c r="B15267" t="s">
        <v>141</v>
      </c>
      <c r="C15267">
        <v>1701.15</v>
      </c>
      <c r="D15267">
        <v>1007.36</v>
      </c>
      <c r="E15267">
        <v>693.79</v>
      </c>
      <c r="F15267">
        <v>940.76</v>
      </c>
      <c r="G15267">
        <v>800.93</v>
      </c>
      <c r="H15267">
        <v>1354.39</v>
      </c>
      <c r="I15267">
        <v>0.37</v>
      </c>
      <c r="J15267">
        <v>3.02</v>
      </c>
      <c r="K15267">
        <v>3.03</v>
      </c>
    </row>
    <row r="15268" spans="1:11" x14ac:dyDescent="0.25">
      <c r="A15268" s="1">
        <v>45536</v>
      </c>
      <c r="B15268" t="s">
        <v>142</v>
      </c>
      <c r="C15268">
        <v>1591.08</v>
      </c>
      <c r="D15268">
        <v>935.9</v>
      </c>
      <c r="E15268">
        <v>655.17999999999995</v>
      </c>
      <c r="F15268">
        <v>850.6</v>
      </c>
      <c r="G15268">
        <v>697.77</v>
      </c>
      <c r="H15268">
        <v>1308.6600000000001</v>
      </c>
      <c r="I15268">
        <v>0.69</v>
      </c>
      <c r="J15268">
        <v>1.38</v>
      </c>
      <c r="K15268">
        <v>0.78</v>
      </c>
    </row>
    <row r="15269" spans="1:11" x14ac:dyDescent="0.25">
      <c r="A15269" s="1">
        <v>45536</v>
      </c>
      <c r="B15269" t="s">
        <v>143</v>
      </c>
      <c r="C15269">
        <v>1594.14</v>
      </c>
      <c r="D15269">
        <v>975.11</v>
      </c>
      <c r="E15269">
        <v>619.03</v>
      </c>
      <c r="F15269">
        <v>796.18</v>
      </c>
      <c r="G15269">
        <v>721.84</v>
      </c>
      <c r="H15269">
        <v>988.13</v>
      </c>
      <c r="I15269">
        <v>0.36</v>
      </c>
      <c r="J15269">
        <v>1.94</v>
      </c>
      <c r="K15269">
        <v>2.35</v>
      </c>
    </row>
    <row r="15270" spans="1:11" x14ac:dyDescent="0.25">
      <c r="A15270" s="1">
        <v>45536</v>
      </c>
      <c r="B15270" t="s">
        <v>144</v>
      </c>
      <c r="C15270">
        <v>1581.91</v>
      </c>
      <c r="D15270">
        <v>959.18</v>
      </c>
      <c r="E15270">
        <v>622.73</v>
      </c>
      <c r="F15270">
        <v>840.5</v>
      </c>
      <c r="G15270">
        <v>716.33</v>
      </c>
      <c r="H15270">
        <v>1253.03</v>
      </c>
      <c r="I15270">
        <v>0.32</v>
      </c>
      <c r="J15270">
        <v>3.41</v>
      </c>
      <c r="K15270">
        <v>3.88</v>
      </c>
    </row>
    <row r="15271" spans="1:11" x14ac:dyDescent="0.25">
      <c r="A15271" s="1">
        <v>45536</v>
      </c>
      <c r="B15271" t="s">
        <v>145</v>
      </c>
      <c r="C15271">
        <v>1649.24</v>
      </c>
      <c r="D15271">
        <v>965.63</v>
      </c>
      <c r="E15271">
        <v>683.61</v>
      </c>
      <c r="F15271">
        <v>872.99</v>
      </c>
      <c r="G15271">
        <v>780.27</v>
      </c>
      <c r="H15271">
        <v>1117.53</v>
      </c>
      <c r="I15271">
        <v>0.61</v>
      </c>
      <c r="J15271">
        <v>3.44</v>
      </c>
      <c r="K15271">
        <v>3.89</v>
      </c>
    </row>
    <row r="15272" spans="1:11" x14ac:dyDescent="0.25">
      <c r="A15272" s="1">
        <v>45536</v>
      </c>
      <c r="B15272" t="s">
        <v>146</v>
      </c>
      <c r="C15272">
        <v>1666.55</v>
      </c>
      <c r="D15272">
        <v>987.73</v>
      </c>
      <c r="E15272">
        <v>678.82</v>
      </c>
      <c r="F15272">
        <v>917.09</v>
      </c>
      <c r="G15272">
        <v>829.55</v>
      </c>
      <c r="H15272">
        <v>1168.23</v>
      </c>
      <c r="I15272">
        <v>0.66</v>
      </c>
      <c r="J15272">
        <v>3.39</v>
      </c>
      <c r="K15272">
        <v>3.38</v>
      </c>
    </row>
    <row r="15273" spans="1:11" x14ac:dyDescent="0.25">
      <c r="A15273" s="1">
        <v>45536</v>
      </c>
      <c r="B15273" t="s">
        <v>2</v>
      </c>
      <c r="C15273">
        <v>1608.28</v>
      </c>
      <c r="D15273">
        <v>932.9</v>
      </c>
      <c r="E15273">
        <v>675.38</v>
      </c>
      <c r="F15273">
        <v>892.32</v>
      </c>
      <c r="G15273">
        <v>742.59</v>
      </c>
      <c r="H15273">
        <v>1302.3499999999999</v>
      </c>
      <c r="I15273">
        <v>0.36</v>
      </c>
      <c r="J15273">
        <v>1.88</v>
      </c>
      <c r="K15273">
        <v>1.92</v>
      </c>
    </row>
    <row r="15274" spans="1:11" x14ac:dyDescent="0.25">
      <c r="A15274" s="1">
        <v>45536</v>
      </c>
      <c r="B15274" t="s">
        <v>147</v>
      </c>
      <c r="C15274">
        <v>1959.49</v>
      </c>
      <c r="D15274">
        <v>1038</v>
      </c>
      <c r="E15274">
        <v>921.49</v>
      </c>
      <c r="F15274">
        <v>893.06</v>
      </c>
      <c r="G15274">
        <v>731.69</v>
      </c>
      <c r="H15274">
        <v>1259.92</v>
      </c>
      <c r="I15274">
        <v>0.38</v>
      </c>
      <c r="J15274">
        <v>3.44</v>
      </c>
      <c r="K15274">
        <v>3.54</v>
      </c>
    </row>
    <row r="15275" spans="1:11" x14ac:dyDescent="0.25">
      <c r="A15275" s="1">
        <v>45536</v>
      </c>
      <c r="B15275" t="s">
        <v>148</v>
      </c>
      <c r="C15275">
        <v>1870.82</v>
      </c>
      <c r="D15275">
        <v>1002.19</v>
      </c>
      <c r="E15275">
        <v>868.63</v>
      </c>
      <c r="F15275">
        <v>844.72</v>
      </c>
      <c r="G15275">
        <v>737.39</v>
      </c>
      <c r="H15275">
        <v>1099.32</v>
      </c>
      <c r="I15275">
        <v>0.16</v>
      </c>
      <c r="J15275">
        <v>2.87</v>
      </c>
      <c r="K15275">
        <v>3.3</v>
      </c>
    </row>
    <row r="15276" spans="1:11" x14ac:dyDescent="0.25">
      <c r="A15276" s="1">
        <v>45536</v>
      </c>
      <c r="B15276" t="s">
        <v>149</v>
      </c>
      <c r="C15276">
        <v>1899.71</v>
      </c>
      <c r="D15276">
        <v>1016.79</v>
      </c>
      <c r="E15276">
        <v>882.92</v>
      </c>
      <c r="F15276">
        <v>908.41</v>
      </c>
      <c r="G15276">
        <v>795.35</v>
      </c>
      <c r="H15276">
        <v>1176.48</v>
      </c>
      <c r="I15276">
        <v>0.2</v>
      </c>
      <c r="J15276">
        <v>4.12</v>
      </c>
      <c r="K15276">
        <v>4.7300000000000004</v>
      </c>
    </row>
    <row r="15277" spans="1:11" x14ac:dyDescent="0.25">
      <c r="A15277" s="1">
        <v>45536</v>
      </c>
      <c r="B15277" t="s">
        <v>150</v>
      </c>
      <c r="C15277">
        <v>2012.88</v>
      </c>
      <c r="D15277">
        <v>1084.93</v>
      </c>
      <c r="E15277">
        <v>927.95</v>
      </c>
      <c r="F15277">
        <v>1089.74</v>
      </c>
      <c r="G15277">
        <v>900.67</v>
      </c>
      <c r="H15277">
        <v>1544</v>
      </c>
      <c r="I15277">
        <v>0.08</v>
      </c>
      <c r="J15277">
        <v>1.28</v>
      </c>
      <c r="K15277">
        <v>1.8</v>
      </c>
    </row>
    <row r="15278" spans="1:11" x14ac:dyDescent="0.25">
      <c r="A15278" s="1">
        <v>45536</v>
      </c>
      <c r="B15278" t="s">
        <v>151</v>
      </c>
      <c r="C15278">
        <v>1769.19</v>
      </c>
      <c r="D15278">
        <v>1044.31</v>
      </c>
      <c r="E15278">
        <v>724.88</v>
      </c>
      <c r="F15278">
        <v>802.82</v>
      </c>
      <c r="G15278">
        <v>674.59</v>
      </c>
      <c r="H15278">
        <v>1173.54</v>
      </c>
      <c r="I15278">
        <v>0.01</v>
      </c>
      <c r="J15278">
        <v>2</v>
      </c>
      <c r="K15278">
        <v>2.34</v>
      </c>
    </row>
    <row r="15279" spans="1:11" x14ac:dyDescent="0.25">
      <c r="A15279" s="1">
        <v>45536</v>
      </c>
      <c r="B15279" t="s">
        <v>152</v>
      </c>
      <c r="C15279">
        <v>1742.36</v>
      </c>
      <c r="D15279">
        <v>1031.8499999999999</v>
      </c>
      <c r="E15279">
        <v>710.51</v>
      </c>
      <c r="F15279">
        <v>819.58</v>
      </c>
      <c r="G15279">
        <v>714.09</v>
      </c>
      <c r="H15279">
        <v>1093.3</v>
      </c>
      <c r="I15279">
        <v>0.21</v>
      </c>
      <c r="J15279">
        <v>2.39</v>
      </c>
      <c r="K15279">
        <v>2.21</v>
      </c>
    </row>
    <row r="15280" spans="1:11" x14ac:dyDescent="0.25">
      <c r="A15280" s="1">
        <v>45536</v>
      </c>
      <c r="B15280" t="s">
        <v>153</v>
      </c>
      <c r="C15280">
        <v>1841.33</v>
      </c>
      <c r="D15280">
        <v>1119.6300000000001</v>
      </c>
      <c r="E15280">
        <v>721.7</v>
      </c>
      <c r="F15280">
        <v>1050.19</v>
      </c>
      <c r="G15280">
        <v>979.07</v>
      </c>
      <c r="H15280">
        <v>1237.0999999999999</v>
      </c>
      <c r="I15280">
        <v>0.68</v>
      </c>
      <c r="J15280">
        <v>2.2000000000000002</v>
      </c>
      <c r="K15280">
        <v>4.18</v>
      </c>
    </row>
    <row r="15281" spans="1:11" x14ac:dyDescent="0.25">
      <c r="A15281" s="1">
        <v>45536</v>
      </c>
      <c r="B15281" t="s">
        <v>154</v>
      </c>
      <c r="C15281">
        <v>1746.13</v>
      </c>
      <c r="D15281">
        <v>1001.51</v>
      </c>
      <c r="E15281">
        <v>744.62</v>
      </c>
      <c r="F15281">
        <v>922.32</v>
      </c>
      <c r="G15281">
        <v>774.77</v>
      </c>
      <c r="H15281">
        <v>1352.61</v>
      </c>
      <c r="I15281">
        <v>0.2</v>
      </c>
      <c r="J15281">
        <v>2.16</v>
      </c>
      <c r="K15281">
        <v>2.2000000000000002</v>
      </c>
    </row>
    <row r="15282" spans="1:11" x14ac:dyDescent="0.25">
      <c r="A15282" s="1">
        <v>45536</v>
      </c>
      <c r="B15282" t="s">
        <v>155</v>
      </c>
      <c r="C15282">
        <v>1817.42</v>
      </c>
      <c r="D15282">
        <v>1084.92</v>
      </c>
      <c r="E15282">
        <v>732.5</v>
      </c>
      <c r="F15282">
        <v>802.73</v>
      </c>
      <c r="G15282">
        <v>719.62</v>
      </c>
      <c r="H15282">
        <v>1029.07</v>
      </c>
      <c r="I15282">
        <v>0.03</v>
      </c>
      <c r="J15282">
        <v>1.38</v>
      </c>
      <c r="K15282">
        <v>1.75</v>
      </c>
    </row>
    <row r="15283" spans="1:11" x14ac:dyDescent="0.25">
      <c r="A15283" s="1">
        <v>45566</v>
      </c>
      <c r="B15283" t="s">
        <v>1</v>
      </c>
      <c r="C15283">
        <v>1782.51</v>
      </c>
      <c r="D15283">
        <v>1027.32</v>
      </c>
      <c r="E15283">
        <v>755.19</v>
      </c>
      <c r="F15283">
        <v>892.3</v>
      </c>
      <c r="G15283">
        <v>778.27</v>
      </c>
      <c r="H15283">
        <v>1191.3399999999999</v>
      </c>
      <c r="I15283">
        <v>0.53</v>
      </c>
      <c r="J15283">
        <v>3.51</v>
      </c>
      <c r="K15283">
        <v>3.86</v>
      </c>
    </row>
    <row r="15284" spans="1:11" x14ac:dyDescent="0.25">
      <c r="A15284" s="1">
        <v>45566</v>
      </c>
      <c r="B15284" t="s">
        <v>126</v>
      </c>
      <c r="C15284">
        <v>1849.69</v>
      </c>
      <c r="D15284">
        <v>1136.53</v>
      </c>
      <c r="E15284">
        <v>713.16</v>
      </c>
      <c r="F15284">
        <v>921.57</v>
      </c>
      <c r="G15284">
        <v>839.8</v>
      </c>
      <c r="H15284">
        <v>1149.33</v>
      </c>
      <c r="I15284">
        <v>1.58</v>
      </c>
      <c r="J15284">
        <v>4.3499999999999996</v>
      </c>
      <c r="K15284">
        <v>4.87</v>
      </c>
    </row>
    <row r="15285" spans="1:11" x14ac:dyDescent="0.25">
      <c r="A15285" s="1">
        <v>45566</v>
      </c>
      <c r="B15285" t="s">
        <v>127</v>
      </c>
      <c r="C15285">
        <v>1657.78</v>
      </c>
      <c r="D15285">
        <v>994.89</v>
      </c>
      <c r="E15285">
        <v>662.89</v>
      </c>
      <c r="F15285">
        <v>895.6</v>
      </c>
      <c r="G15285">
        <v>767.69</v>
      </c>
      <c r="H15285">
        <v>1281.97</v>
      </c>
      <c r="I15285">
        <v>0.4</v>
      </c>
      <c r="J15285">
        <v>3.69</v>
      </c>
      <c r="K15285">
        <v>4.05</v>
      </c>
    </row>
    <row r="15286" spans="1:11" x14ac:dyDescent="0.25">
      <c r="A15286" s="1">
        <v>45566</v>
      </c>
      <c r="B15286" t="s">
        <v>113</v>
      </c>
      <c r="C15286">
        <v>1827.75</v>
      </c>
      <c r="D15286">
        <v>1011.54</v>
      </c>
      <c r="E15286">
        <v>816.21</v>
      </c>
      <c r="F15286">
        <v>874.95</v>
      </c>
      <c r="G15286">
        <v>767.62</v>
      </c>
      <c r="H15286">
        <v>1139</v>
      </c>
      <c r="I15286">
        <v>0.5</v>
      </c>
      <c r="J15286">
        <v>3.6</v>
      </c>
      <c r="K15286">
        <v>3.81</v>
      </c>
    </row>
    <row r="15287" spans="1:11" x14ac:dyDescent="0.25">
      <c r="A15287" s="1">
        <v>45566</v>
      </c>
      <c r="B15287" t="s">
        <v>128</v>
      </c>
      <c r="C15287">
        <v>1901.72</v>
      </c>
      <c r="D15287">
        <v>1048.9100000000001</v>
      </c>
      <c r="E15287">
        <v>852.81</v>
      </c>
      <c r="F15287">
        <v>909.54</v>
      </c>
      <c r="G15287">
        <v>778.68</v>
      </c>
      <c r="H15287">
        <v>1247.58</v>
      </c>
      <c r="I15287">
        <v>0.42</v>
      </c>
      <c r="J15287">
        <v>3.21</v>
      </c>
      <c r="K15287">
        <v>3.6</v>
      </c>
    </row>
    <row r="15288" spans="1:11" x14ac:dyDescent="0.25">
      <c r="A15288" s="1">
        <v>45566</v>
      </c>
      <c r="B15288" t="s">
        <v>129</v>
      </c>
      <c r="C15288">
        <v>1793.46</v>
      </c>
      <c r="D15288">
        <v>1067.1600000000001</v>
      </c>
      <c r="E15288">
        <v>726.3</v>
      </c>
      <c r="F15288">
        <v>915.33</v>
      </c>
      <c r="G15288">
        <v>813.24</v>
      </c>
      <c r="H15288">
        <v>1199.27</v>
      </c>
      <c r="I15288">
        <v>0.17</v>
      </c>
      <c r="J15288">
        <v>2.1800000000000002</v>
      </c>
      <c r="K15288">
        <v>2.92</v>
      </c>
    </row>
    <row r="15289" spans="1:11" x14ac:dyDescent="0.25">
      <c r="A15289" s="1">
        <v>45566</v>
      </c>
      <c r="B15289" t="s">
        <v>130</v>
      </c>
      <c r="C15289">
        <v>1970.77</v>
      </c>
      <c r="D15289">
        <v>1176.79</v>
      </c>
      <c r="E15289">
        <v>793.98</v>
      </c>
      <c r="F15289">
        <v>1098.9000000000001</v>
      </c>
      <c r="G15289">
        <v>896.1</v>
      </c>
      <c r="H15289">
        <v>1814.18</v>
      </c>
      <c r="I15289">
        <v>0.49</v>
      </c>
      <c r="J15289">
        <v>8.09</v>
      </c>
      <c r="K15289">
        <v>8.4499999999999993</v>
      </c>
    </row>
    <row r="15290" spans="1:11" x14ac:dyDescent="0.25">
      <c r="A15290" s="1">
        <v>45566</v>
      </c>
      <c r="B15290" t="s">
        <v>131</v>
      </c>
      <c r="C15290">
        <v>1956.1</v>
      </c>
      <c r="D15290">
        <v>1222.72</v>
      </c>
      <c r="E15290">
        <v>733.38</v>
      </c>
      <c r="F15290">
        <v>1038.02</v>
      </c>
      <c r="G15290">
        <v>888.71</v>
      </c>
      <c r="H15290">
        <v>1510.36</v>
      </c>
      <c r="I15290">
        <v>0.25</v>
      </c>
      <c r="J15290">
        <v>4.28</v>
      </c>
      <c r="K15290">
        <v>4.38</v>
      </c>
    </row>
    <row r="15291" spans="1:11" x14ac:dyDescent="0.25">
      <c r="A15291" s="1">
        <v>45566</v>
      </c>
      <c r="B15291" t="s">
        <v>132</v>
      </c>
      <c r="C15291">
        <v>1824.1</v>
      </c>
      <c r="D15291">
        <v>1095.33</v>
      </c>
      <c r="E15291">
        <v>728.77</v>
      </c>
      <c r="F15291">
        <v>892.87</v>
      </c>
      <c r="G15291">
        <v>808.83</v>
      </c>
      <c r="H15291">
        <v>1099.06</v>
      </c>
      <c r="I15291">
        <v>0.25</v>
      </c>
      <c r="J15291">
        <v>1.73</v>
      </c>
      <c r="K15291">
        <v>2.42</v>
      </c>
    </row>
    <row r="15292" spans="1:11" x14ac:dyDescent="0.25">
      <c r="A15292" s="1">
        <v>45566</v>
      </c>
      <c r="B15292" t="s">
        <v>133</v>
      </c>
      <c r="C15292">
        <v>1979.67</v>
      </c>
      <c r="D15292">
        <v>1181.6099999999999</v>
      </c>
      <c r="E15292">
        <v>798.06</v>
      </c>
      <c r="F15292">
        <v>822.22</v>
      </c>
      <c r="G15292">
        <v>777.82</v>
      </c>
      <c r="H15292">
        <v>975.07</v>
      </c>
      <c r="I15292">
        <v>3.08</v>
      </c>
      <c r="J15292">
        <v>5.7</v>
      </c>
      <c r="K15292">
        <v>7.31</v>
      </c>
    </row>
    <row r="15293" spans="1:11" x14ac:dyDescent="0.25">
      <c r="A15293" s="1">
        <v>45566</v>
      </c>
      <c r="B15293" t="s">
        <v>134</v>
      </c>
      <c r="C15293">
        <v>1820.13</v>
      </c>
      <c r="D15293">
        <v>1134.99</v>
      </c>
      <c r="E15293">
        <v>685.14</v>
      </c>
      <c r="F15293">
        <v>872.75</v>
      </c>
      <c r="G15293">
        <v>844.75</v>
      </c>
      <c r="H15293">
        <v>953.21</v>
      </c>
      <c r="I15293">
        <v>2.98</v>
      </c>
      <c r="J15293">
        <v>5.0599999999999996</v>
      </c>
      <c r="K15293">
        <v>5.52</v>
      </c>
    </row>
    <row r="15294" spans="1:11" x14ac:dyDescent="0.25">
      <c r="A15294" s="1">
        <v>45566</v>
      </c>
      <c r="B15294" t="s">
        <v>135</v>
      </c>
      <c r="C15294">
        <v>1774.64</v>
      </c>
      <c r="D15294">
        <v>1096.3800000000001</v>
      </c>
      <c r="E15294">
        <v>678.26</v>
      </c>
      <c r="F15294">
        <v>861.91</v>
      </c>
      <c r="G15294">
        <v>754.62</v>
      </c>
      <c r="H15294">
        <v>1175</v>
      </c>
      <c r="I15294">
        <v>0.38</v>
      </c>
      <c r="J15294">
        <v>4.58</v>
      </c>
      <c r="K15294">
        <v>5.01</v>
      </c>
    </row>
    <row r="15295" spans="1:11" x14ac:dyDescent="0.25">
      <c r="A15295" s="1">
        <v>45566</v>
      </c>
      <c r="B15295" t="s">
        <v>136</v>
      </c>
      <c r="C15295">
        <v>1886.37</v>
      </c>
      <c r="D15295">
        <v>1171.3699999999999</v>
      </c>
      <c r="E15295">
        <v>715</v>
      </c>
      <c r="F15295">
        <v>991.82</v>
      </c>
      <c r="G15295">
        <v>916.63</v>
      </c>
      <c r="H15295">
        <v>1284.6600000000001</v>
      </c>
      <c r="I15295">
        <v>0.51</v>
      </c>
      <c r="J15295">
        <v>4.46</v>
      </c>
      <c r="K15295">
        <v>4.58</v>
      </c>
    </row>
    <row r="15296" spans="1:11" x14ac:dyDescent="0.25">
      <c r="A15296" s="1">
        <v>45566</v>
      </c>
      <c r="B15296" t="s">
        <v>137</v>
      </c>
      <c r="C15296">
        <v>1727.66</v>
      </c>
      <c r="D15296">
        <v>1045.31</v>
      </c>
      <c r="E15296">
        <v>682.35</v>
      </c>
      <c r="F15296">
        <v>910.41</v>
      </c>
      <c r="G15296">
        <v>719.51</v>
      </c>
      <c r="H15296">
        <v>1689.1</v>
      </c>
      <c r="I15296">
        <v>0.37</v>
      </c>
      <c r="J15296">
        <v>4.46</v>
      </c>
      <c r="K15296">
        <v>5.59</v>
      </c>
    </row>
    <row r="15297" spans="1:11" x14ac:dyDescent="0.25">
      <c r="A15297" s="1">
        <v>45566</v>
      </c>
      <c r="B15297" t="s">
        <v>138</v>
      </c>
      <c r="C15297">
        <v>1656.96</v>
      </c>
      <c r="D15297">
        <v>1021.77</v>
      </c>
      <c r="E15297">
        <v>635.19000000000005</v>
      </c>
      <c r="F15297">
        <v>1101.24</v>
      </c>
      <c r="G15297">
        <v>925.3</v>
      </c>
      <c r="H15297">
        <v>1673.11</v>
      </c>
      <c r="I15297">
        <v>0.32</v>
      </c>
      <c r="J15297">
        <v>2.61</v>
      </c>
      <c r="K15297">
        <v>5.51</v>
      </c>
    </row>
    <row r="15298" spans="1:11" x14ac:dyDescent="0.25">
      <c r="A15298" s="1">
        <v>45566</v>
      </c>
      <c r="B15298" t="s">
        <v>139</v>
      </c>
      <c r="C15298">
        <v>1661.97</v>
      </c>
      <c r="D15298">
        <v>1021.59</v>
      </c>
      <c r="E15298">
        <v>640.38</v>
      </c>
      <c r="F15298">
        <v>960.08</v>
      </c>
      <c r="G15298">
        <v>822.6</v>
      </c>
      <c r="H15298">
        <v>1449.99</v>
      </c>
      <c r="I15298">
        <v>0.24</v>
      </c>
      <c r="J15298">
        <v>5.07</v>
      </c>
      <c r="K15298">
        <v>5.26</v>
      </c>
    </row>
    <row r="15299" spans="1:11" x14ac:dyDescent="0.25">
      <c r="A15299" s="1">
        <v>45566</v>
      </c>
      <c r="B15299" t="s">
        <v>140</v>
      </c>
      <c r="C15299">
        <v>1677.74</v>
      </c>
      <c r="D15299">
        <v>1027.28</v>
      </c>
      <c r="E15299">
        <v>650.46</v>
      </c>
      <c r="F15299">
        <v>845.66</v>
      </c>
      <c r="G15299">
        <v>725.38</v>
      </c>
      <c r="H15299">
        <v>1210.1500000000001</v>
      </c>
      <c r="I15299">
        <v>0.1</v>
      </c>
      <c r="J15299">
        <v>3.69</v>
      </c>
      <c r="K15299">
        <v>4.45</v>
      </c>
    </row>
    <row r="15300" spans="1:11" x14ac:dyDescent="0.25">
      <c r="A15300" s="1">
        <v>45566</v>
      </c>
      <c r="B15300" t="s">
        <v>141</v>
      </c>
      <c r="C15300">
        <v>1716.51</v>
      </c>
      <c r="D15300">
        <v>1035.08</v>
      </c>
      <c r="E15300">
        <v>681.43</v>
      </c>
      <c r="F15300">
        <v>949.22</v>
      </c>
      <c r="G15300">
        <v>822.96</v>
      </c>
      <c r="H15300">
        <v>1330.28</v>
      </c>
      <c r="I15300">
        <v>0.9</v>
      </c>
      <c r="J15300">
        <v>3.94</v>
      </c>
      <c r="K15300">
        <v>4.08</v>
      </c>
    </row>
    <row r="15301" spans="1:11" x14ac:dyDescent="0.25">
      <c r="A15301" s="1">
        <v>45566</v>
      </c>
      <c r="B15301" t="s">
        <v>142</v>
      </c>
      <c r="C15301">
        <v>1596.87</v>
      </c>
      <c r="D15301">
        <v>941.83</v>
      </c>
      <c r="E15301">
        <v>655.04</v>
      </c>
      <c r="F15301">
        <v>853.66</v>
      </c>
      <c r="G15301">
        <v>702.17</v>
      </c>
      <c r="H15301">
        <v>1308.4000000000001</v>
      </c>
      <c r="I15301">
        <v>0.36</v>
      </c>
      <c r="J15301">
        <v>1.75</v>
      </c>
      <c r="K15301">
        <v>1.31</v>
      </c>
    </row>
    <row r="15302" spans="1:11" x14ac:dyDescent="0.25">
      <c r="A15302" s="1">
        <v>45566</v>
      </c>
      <c r="B15302" t="s">
        <v>143</v>
      </c>
      <c r="C15302">
        <v>1597.09</v>
      </c>
      <c r="D15302">
        <v>978.06</v>
      </c>
      <c r="E15302">
        <v>619.03</v>
      </c>
      <c r="F15302">
        <v>797.69</v>
      </c>
      <c r="G15302">
        <v>724</v>
      </c>
      <c r="H15302">
        <v>988.13</v>
      </c>
      <c r="I15302">
        <v>0.19</v>
      </c>
      <c r="J15302">
        <v>2.14</v>
      </c>
      <c r="K15302">
        <v>2.2200000000000002</v>
      </c>
    </row>
    <row r="15303" spans="1:11" x14ac:dyDescent="0.25">
      <c r="A15303" s="1">
        <v>45566</v>
      </c>
      <c r="B15303" t="s">
        <v>144</v>
      </c>
      <c r="C15303">
        <v>1592.24</v>
      </c>
      <c r="D15303">
        <v>969.51</v>
      </c>
      <c r="E15303">
        <v>622.73</v>
      </c>
      <c r="F15303">
        <v>845.97</v>
      </c>
      <c r="G15303">
        <v>724.06</v>
      </c>
      <c r="H15303">
        <v>1253.03</v>
      </c>
      <c r="I15303">
        <v>0.65</v>
      </c>
      <c r="J15303">
        <v>4.08</v>
      </c>
      <c r="K15303">
        <v>4.7</v>
      </c>
    </row>
    <row r="15304" spans="1:11" x14ac:dyDescent="0.25">
      <c r="A15304" s="1">
        <v>45566</v>
      </c>
      <c r="B15304" t="s">
        <v>145</v>
      </c>
      <c r="C15304">
        <v>1657.27</v>
      </c>
      <c r="D15304">
        <v>970.98</v>
      </c>
      <c r="E15304">
        <v>686.29</v>
      </c>
      <c r="F15304">
        <v>877.26</v>
      </c>
      <c r="G15304">
        <v>784.56</v>
      </c>
      <c r="H15304">
        <v>1121.8900000000001</v>
      </c>
      <c r="I15304">
        <v>0.49</v>
      </c>
      <c r="J15304">
        <v>3.95</v>
      </c>
      <c r="K15304">
        <v>4.04</v>
      </c>
    </row>
    <row r="15305" spans="1:11" x14ac:dyDescent="0.25">
      <c r="A15305" s="1">
        <v>45566</v>
      </c>
      <c r="B15305" t="s">
        <v>146</v>
      </c>
      <c r="C15305">
        <v>1675.74</v>
      </c>
      <c r="D15305">
        <v>996.92</v>
      </c>
      <c r="E15305">
        <v>678.82</v>
      </c>
      <c r="F15305">
        <v>922.14</v>
      </c>
      <c r="G15305">
        <v>837.27</v>
      </c>
      <c r="H15305">
        <v>1168.23</v>
      </c>
      <c r="I15305">
        <v>0.55000000000000004</v>
      </c>
      <c r="J15305">
        <v>3.96</v>
      </c>
      <c r="K15305">
        <v>4.34</v>
      </c>
    </row>
    <row r="15306" spans="1:11" x14ac:dyDescent="0.25">
      <c r="A15306" s="1">
        <v>45566</v>
      </c>
      <c r="B15306" t="s">
        <v>2</v>
      </c>
      <c r="C15306">
        <v>1615.77</v>
      </c>
      <c r="D15306">
        <v>940.39</v>
      </c>
      <c r="E15306">
        <v>675.38</v>
      </c>
      <c r="F15306">
        <v>896.51</v>
      </c>
      <c r="G15306">
        <v>748.53</v>
      </c>
      <c r="H15306">
        <v>1302.3499999999999</v>
      </c>
      <c r="I15306">
        <v>0.47</v>
      </c>
      <c r="J15306">
        <v>2.36</v>
      </c>
      <c r="K15306">
        <v>2.2599999999999998</v>
      </c>
    </row>
    <row r="15307" spans="1:11" x14ac:dyDescent="0.25">
      <c r="A15307" s="1">
        <v>45566</v>
      </c>
      <c r="B15307" t="s">
        <v>147</v>
      </c>
      <c r="C15307">
        <v>1966.33</v>
      </c>
      <c r="D15307">
        <v>1044.8399999999999</v>
      </c>
      <c r="E15307">
        <v>921.49</v>
      </c>
      <c r="F15307">
        <v>896.19</v>
      </c>
      <c r="G15307">
        <v>736.52</v>
      </c>
      <c r="H15307">
        <v>1259.92</v>
      </c>
      <c r="I15307">
        <v>0.35</v>
      </c>
      <c r="J15307">
        <v>3.8</v>
      </c>
      <c r="K15307">
        <v>3.68</v>
      </c>
    </row>
    <row r="15308" spans="1:11" x14ac:dyDescent="0.25">
      <c r="A15308" s="1">
        <v>45566</v>
      </c>
      <c r="B15308" t="s">
        <v>148</v>
      </c>
      <c r="C15308">
        <v>1880.77</v>
      </c>
      <c r="D15308">
        <v>1012.78</v>
      </c>
      <c r="E15308">
        <v>867.99</v>
      </c>
      <c r="F15308">
        <v>849.2</v>
      </c>
      <c r="G15308">
        <v>745.2</v>
      </c>
      <c r="H15308">
        <v>1098.55</v>
      </c>
      <c r="I15308">
        <v>0.53</v>
      </c>
      <c r="J15308">
        <v>3.41</v>
      </c>
      <c r="K15308">
        <v>3.68</v>
      </c>
    </row>
    <row r="15309" spans="1:11" x14ac:dyDescent="0.25">
      <c r="A15309" s="1">
        <v>45566</v>
      </c>
      <c r="B15309" t="s">
        <v>149</v>
      </c>
      <c r="C15309">
        <v>1906.55</v>
      </c>
      <c r="D15309">
        <v>1023.75</v>
      </c>
      <c r="E15309">
        <v>882.8</v>
      </c>
      <c r="F15309">
        <v>911.68</v>
      </c>
      <c r="G15309">
        <v>800.76</v>
      </c>
      <c r="H15309">
        <v>1176.3699999999999</v>
      </c>
      <c r="I15309">
        <v>0.36</v>
      </c>
      <c r="J15309">
        <v>4.5</v>
      </c>
      <c r="K15309">
        <v>4.97</v>
      </c>
    </row>
    <row r="15310" spans="1:11" x14ac:dyDescent="0.25">
      <c r="A15310" s="1">
        <v>45566</v>
      </c>
      <c r="B15310" t="s">
        <v>150</v>
      </c>
      <c r="C15310">
        <v>2020.86</v>
      </c>
      <c r="D15310">
        <v>1087.57</v>
      </c>
      <c r="E15310">
        <v>933.29</v>
      </c>
      <c r="F15310">
        <v>1094.0999999999999</v>
      </c>
      <c r="G15310">
        <v>902.84</v>
      </c>
      <c r="H15310">
        <v>1552.96</v>
      </c>
      <c r="I15310">
        <v>0.4</v>
      </c>
      <c r="J15310">
        <v>1.69</v>
      </c>
      <c r="K15310">
        <v>2.1</v>
      </c>
    </row>
    <row r="15311" spans="1:11" x14ac:dyDescent="0.25">
      <c r="A15311" s="1">
        <v>45566</v>
      </c>
      <c r="B15311" t="s">
        <v>151</v>
      </c>
      <c r="C15311">
        <v>1778.76</v>
      </c>
      <c r="D15311">
        <v>1053.8800000000001</v>
      </c>
      <c r="E15311">
        <v>724.88</v>
      </c>
      <c r="F15311">
        <v>807.16</v>
      </c>
      <c r="G15311">
        <v>680.8</v>
      </c>
      <c r="H15311">
        <v>1173.54</v>
      </c>
      <c r="I15311">
        <v>0.54</v>
      </c>
      <c r="J15311">
        <v>2.5499999999999998</v>
      </c>
      <c r="K15311">
        <v>2.8</v>
      </c>
    </row>
    <row r="15312" spans="1:11" x14ac:dyDescent="0.25">
      <c r="A15312" s="1">
        <v>45566</v>
      </c>
      <c r="B15312" t="s">
        <v>152</v>
      </c>
      <c r="C15312">
        <v>1741.3</v>
      </c>
      <c r="D15312">
        <v>1030.79</v>
      </c>
      <c r="E15312">
        <v>710.51</v>
      </c>
      <c r="F15312">
        <v>819.09</v>
      </c>
      <c r="G15312">
        <v>713.37</v>
      </c>
      <c r="H15312">
        <v>1093.3</v>
      </c>
      <c r="I15312">
        <v>-0.06</v>
      </c>
      <c r="J15312">
        <v>2.33</v>
      </c>
      <c r="K15312">
        <v>2.39</v>
      </c>
    </row>
    <row r="15313" spans="1:11" x14ac:dyDescent="0.25">
      <c r="A15313" s="1">
        <v>45566</v>
      </c>
      <c r="B15313" t="s">
        <v>153</v>
      </c>
      <c r="C15313">
        <v>1841.5</v>
      </c>
      <c r="D15313">
        <v>1116.0899999999999</v>
      </c>
      <c r="E15313">
        <v>725.41</v>
      </c>
      <c r="F15313">
        <v>1050.29</v>
      </c>
      <c r="G15313">
        <v>975.94</v>
      </c>
      <c r="H15313">
        <v>1243.4100000000001</v>
      </c>
      <c r="I15313">
        <v>0.01</v>
      </c>
      <c r="J15313">
        <v>2.21</v>
      </c>
      <c r="K15313">
        <v>4.26</v>
      </c>
    </row>
    <row r="15314" spans="1:11" x14ac:dyDescent="0.25">
      <c r="A15314" s="1">
        <v>45566</v>
      </c>
      <c r="B15314" t="s">
        <v>154</v>
      </c>
      <c r="C15314">
        <v>1750.1</v>
      </c>
      <c r="D15314">
        <v>1019.63</v>
      </c>
      <c r="E15314">
        <v>730.47</v>
      </c>
      <c r="F15314">
        <v>924.45</v>
      </c>
      <c r="G15314">
        <v>788.8</v>
      </c>
      <c r="H15314">
        <v>1326.91</v>
      </c>
      <c r="I15314">
        <v>0.23</v>
      </c>
      <c r="J15314">
        <v>2.4</v>
      </c>
      <c r="K15314">
        <v>2.5</v>
      </c>
    </row>
    <row r="15315" spans="1:11" x14ac:dyDescent="0.25">
      <c r="A15315" s="1">
        <v>45566</v>
      </c>
      <c r="B15315" t="s">
        <v>155</v>
      </c>
      <c r="C15315">
        <v>1825.53</v>
      </c>
      <c r="D15315">
        <v>1093.03</v>
      </c>
      <c r="E15315">
        <v>732.5</v>
      </c>
      <c r="F15315">
        <v>806.34</v>
      </c>
      <c r="G15315">
        <v>725.01</v>
      </c>
      <c r="H15315">
        <v>1029.07</v>
      </c>
      <c r="I15315">
        <v>0.45</v>
      </c>
      <c r="J15315">
        <v>1.84</v>
      </c>
      <c r="K15315">
        <v>2.13</v>
      </c>
    </row>
    <row r="15316" spans="1:11" x14ac:dyDescent="0.25">
      <c r="A15316" s="1">
        <v>45597</v>
      </c>
      <c r="B15316" t="s">
        <v>1</v>
      </c>
      <c r="C15316">
        <v>1786.82</v>
      </c>
      <c r="D15316">
        <v>1031.57</v>
      </c>
      <c r="E15316">
        <v>755.25</v>
      </c>
      <c r="F15316">
        <v>894.44</v>
      </c>
      <c r="G15316">
        <v>781.46</v>
      </c>
      <c r="H15316">
        <v>1191.46</v>
      </c>
      <c r="I15316">
        <v>0.24</v>
      </c>
      <c r="J15316">
        <v>3.76</v>
      </c>
      <c r="K15316">
        <v>4.03</v>
      </c>
    </row>
    <row r="15317" spans="1:11" x14ac:dyDescent="0.25">
      <c r="A15317" s="1">
        <v>45597</v>
      </c>
      <c r="B15317" t="s">
        <v>126</v>
      </c>
      <c r="C15317">
        <v>1852.56</v>
      </c>
      <c r="D15317">
        <v>1141.78</v>
      </c>
      <c r="E15317">
        <v>710.78</v>
      </c>
      <c r="F15317">
        <v>923.04</v>
      </c>
      <c r="G15317">
        <v>843.66</v>
      </c>
      <c r="H15317">
        <v>1145.53</v>
      </c>
      <c r="I15317">
        <v>0.16</v>
      </c>
      <c r="J15317">
        <v>4.5199999999999996</v>
      </c>
      <c r="K15317">
        <v>4.8499999999999996</v>
      </c>
    </row>
    <row r="15318" spans="1:11" x14ac:dyDescent="0.25">
      <c r="A15318" s="1">
        <v>45597</v>
      </c>
      <c r="B15318" t="s">
        <v>127</v>
      </c>
      <c r="C15318">
        <v>1661.51</v>
      </c>
      <c r="D15318">
        <v>998.43</v>
      </c>
      <c r="E15318">
        <v>663.08</v>
      </c>
      <c r="F15318">
        <v>897.57</v>
      </c>
      <c r="G15318">
        <v>770.45</v>
      </c>
      <c r="H15318">
        <v>1282.3599999999999</v>
      </c>
      <c r="I15318">
        <v>0.22</v>
      </c>
      <c r="J15318">
        <v>3.92</v>
      </c>
      <c r="K15318">
        <v>4.1399999999999997</v>
      </c>
    </row>
    <row r="15319" spans="1:11" x14ac:dyDescent="0.25">
      <c r="A15319" s="1">
        <v>45597</v>
      </c>
      <c r="B15319" t="s">
        <v>113</v>
      </c>
      <c r="C15319">
        <v>1833.32</v>
      </c>
      <c r="D15319">
        <v>1017.22</v>
      </c>
      <c r="E15319">
        <v>816.1</v>
      </c>
      <c r="F15319">
        <v>877.58</v>
      </c>
      <c r="G15319">
        <v>771.91</v>
      </c>
      <c r="H15319">
        <v>1138.8800000000001</v>
      </c>
      <c r="I15319">
        <v>0.3</v>
      </c>
      <c r="J15319">
        <v>3.91</v>
      </c>
      <c r="K15319">
        <v>4.0599999999999996</v>
      </c>
    </row>
    <row r="15320" spans="1:11" x14ac:dyDescent="0.25">
      <c r="A15320" s="1">
        <v>45597</v>
      </c>
      <c r="B15320" t="s">
        <v>128</v>
      </c>
      <c r="C15320">
        <v>1906.57</v>
      </c>
      <c r="D15320">
        <v>1049.3</v>
      </c>
      <c r="E15320">
        <v>857.27</v>
      </c>
      <c r="F15320">
        <v>911.91</v>
      </c>
      <c r="G15320">
        <v>778.99</v>
      </c>
      <c r="H15320">
        <v>1254.07</v>
      </c>
      <c r="I15320">
        <v>0.26</v>
      </c>
      <c r="J15320">
        <v>3.48</v>
      </c>
      <c r="K15320">
        <v>3.74</v>
      </c>
    </row>
    <row r="15321" spans="1:11" x14ac:dyDescent="0.25">
      <c r="A15321" s="1">
        <v>45597</v>
      </c>
      <c r="B15321" t="s">
        <v>129</v>
      </c>
      <c r="C15321">
        <v>1795.33</v>
      </c>
      <c r="D15321">
        <v>1072.22</v>
      </c>
      <c r="E15321">
        <v>723.11</v>
      </c>
      <c r="F15321">
        <v>916.24</v>
      </c>
      <c r="G15321">
        <v>817.07</v>
      </c>
      <c r="H15321">
        <v>1193.99</v>
      </c>
      <c r="I15321">
        <v>0.1</v>
      </c>
      <c r="J15321">
        <v>2.2799999999999998</v>
      </c>
      <c r="K15321">
        <v>3.2</v>
      </c>
    </row>
    <row r="15322" spans="1:11" x14ac:dyDescent="0.25">
      <c r="A15322" s="1">
        <v>45597</v>
      </c>
      <c r="B15322" t="s">
        <v>130</v>
      </c>
      <c r="C15322">
        <v>1983.25</v>
      </c>
      <c r="D15322">
        <v>1193.6500000000001</v>
      </c>
      <c r="E15322">
        <v>789.6</v>
      </c>
      <c r="F15322">
        <v>1105.83</v>
      </c>
      <c r="G15322">
        <v>908.91</v>
      </c>
      <c r="H15322">
        <v>1804.2</v>
      </c>
      <c r="I15322">
        <v>0.63</v>
      </c>
      <c r="J15322">
        <v>8.77</v>
      </c>
      <c r="K15322">
        <v>9.06</v>
      </c>
    </row>
    <row r="15323" spans="1:11" x14ac:dyDescent="0.25">
      <c r="A15323" s="1">
        <v>45597</v>
      </c>
      <c r="B15323" t="s">
        <v>131</v>
      </c>
      <c r="C15323">
        <v>1963.94</v>
      </c>
      <c r="D15323">
        <v>1230.56</v>
      </c>
      <c r="E15323">
        <v>733.38</v>
      </c>
      <c r="F15323">
        <v>1042.17</v>
      </c>
      <c r="G15323">
        <v>894.4</v>
      </c>
      <c r="H15323">
        <v>1510.36</v>
      </c>
      <c r="I15323">
        <v>0.4</v>
      </c>
      <c r="J15323">
        <v>4.7</v>
      </c>
      <c r="K15323">
        <v>4.76</v>
      </c>
    </row>
    <row r="15324" spans="1:11" x14ac:dyDescent="0.25">
      <c r="A15324" s="1">
        <v>45597</v>
      </c>
      <c r="B15324" t="s">
        <v>132</v>
      </c>
      <c r="C15324">
        <v>1825.28</v>
      </c>
      <c r="D15324">
        <v>1096.51</v>
      </c>
      <c r="E15324">
        <v>728.77</v>
      </c>
      <c r="F15324">
        <v>893.4</v>
      </c>
      <c r="G15324">
        <v>809.72</v>
      </c>
      <c r="H15324">
        <v>1099.06</v>
      </c>
      <c r="I15324">
        <v>0.06</v>
      </c>
      <c r="J15324">
        <v>1.79</v>
      </c>
      <c r="K15324">
        <v>2.1800000000000002</v>
      </c>
    </row>
    <row r="15325" spans="1:11" x14ac:dyDescent="0.25">
      <c r="A15325" s="1">
        <v>45597</v>
      </c>
      <c r="B15325" t="s">
        <v>133</v>
      </c>
      <c r="C15325">
        <v>1987.66</v>
      </c>
      <c r="D15325">
        <v>1185.81</v>
      </c>
      <c r="E15325">
        <v>801.85</v>
      </c>
      <c r="F15325">
        <v>825.51</v>
      </c>
      <c r="G15325">
        <v>780.62</v>
      </c>
      <c r="H15325">
        <v>979.66</v>
      </c>
      <c r="I15325">
        <v>0.4</v>
      </c>
      <c r="J15325">
        <v>6.12</v>
      </c>
      <c r="K15325">
        <v>7.09</v>
      </c>
    </row>
    <row r="15326" spans="1:11" x14ac:dyDescent="0.25">
      <c r="A15326" s="1">
        <v>45597</v>
      </c>
      <c r="B15326" t="s">
        <v>134</v>
      </c>
      <c r="C15326">
        <v>1821.75</v>
      </c>
      <c r="D15326">
        <v>1141.75</v>
      </c>
      <c r="E15326">
        <v>680</v>
      </c>
      <c r="F15326">
        <v>873.53</v>
      </c>
      <c r="G15326">
        <v>849.82</v>
      </c>
      <c r="H15326">
        <v>946.06</v>
      </c>
      <c r="I15326">
        <v>0.09</v>
      </c>
      <c r="J15326">
        <v>5.15</v>
      </c>
      <c r="K15326">
        <v>5.53</v>
      </c>
    </row>
    <row r="15327" spans="1:11" x14ac:dyDescent="0.25">
      <c r="A15327" s="1">
        <v>45597</v>
      </c>
      <c r="B15327" t="s">
        <v>135</v>
      </c>
      <c r="C15327">
        <v>1779.71</v>
      </c>
      <c r="D15327">
        <v>1101.45</v>
      </c>
      <c r="E15327">
        <v>678.26</v>
      </c>
      <c r="F15327">
        <v>864.41</v>
      </c>
      <c r="G15327">
        <v>758.09</v>
      </c>
      <c r="H15327">
        <v>1175</v>
      </c>
      <c r="I15327">
        <v>0.28999999999999998</v>
      </c>
      <c r="J15327">
        <v>4.8899999999999997</v>
      </c>
      <c r="K15327">
        <v>4.79</v>
      </c>
    </row>
    <row r="15328" spans="1:11" x14ac:dyDescent="0.25">
      <c r="A15328" s="1">
        <v>45597</v>
      </c>
      <c r="B15328" t="s">
        <v>136</v>
      </c>
      <c r="C15328">
        <v>1883.32</v>
      </c>
      <c r="D15328">
        <v>1168.32</v>
      </c>
      <c r="E15328">
        <v>715</v>
      </c>
      <c r="F15328">
        <v>990.23</v>
      </c>
      <c r="G15328">
        <v>914.24</v>
      </c>
      <c r="H15328">
        <v>1284.6600000000001</v>
      </c>
      <c r="I15328">
        <v>-0.16</v>
      </c>
      <c r="J15328">
        <v>4.29</v>
      </c>
      <c r="K15328">
        <v>4.33</v>
      </c>
    </row>
    <row r="15329" spans="1:11" x14ac:dyDescent="0.25">
      <c r="A15329" s="1">
        <v>45597</v>
      </c>
      <c r="B15329" t="s">
        <v>137</v>
      </c>
      <c r="C15329">
        <v>1731.3</v>
      </c>
      <c r="D15329">
        <v>1051.48</v>
      </c>
      <c r="E15329">
        <v>679.82</v>
      </c>
      <c r="F15329">
        <v>912.32</v>
      </c>
      <c r="G15329">
        <v>723.75</v>
      </c>
      <c r="H15329">
        <v>1682.85</v>
      </c>
      <c r="I15329">
        <v>0.21</v>
      </c>
      <c r="J15329">
        <v>4.68</v>
      </c>
      <c r="K15329">
        <v>5.05</v>
      </c>
    </row>
    <row r="15330" spans="1:11" x14ac:dyDescent="0.25">
      <c r="A15330" s="1">
        <v>45597</v>
      </c>
      <c r="B15330" t="s">
        <v>138</v>
      </c>
      <c r="C15330">
        <v>1663.61</v>
      </c>
      <c r="D15330">
        <v>1025.1199999999999</v>
      </c>
      <c r="E15330">
        <v>638.49</v>
      </c>
      <c r="F15330">
        <v>1105.6500000000001</v>
      </c>
      <c r="G15330">
        <v>928.35</v>
      </c>
      <c r="H15330">
        <v>1681.81</v>
      </c>
      <c r="I15330">
        <v>0.4</v>
      </c>
      <c r="J15330">
        <v>3.02</v>
      </c>
      <c r="K15330">
        <v>5.54</v>
      </c>
    </row>
    <row r="15331" spans="1:11" x14ac:dyDescent="0.25">
      <c r="A15331" s="1">
        <v>45597</v>
      </c>
      <c r="B15331" t="s">
        <v>139</v>
      </c>
      <c r="C15331">
        <v>1662.95</v>
      </c>
      <c r="D15331">
        <v>1022.57</v>
      </c>
      <c r="E15331">
        <v>640.38</v>
      </c>
      <c r="F15331">
        <v>960.65</v>
      </c>
      <c r="G15331">
        <v>823.42</v>
      </c>
      <c r="H15331">
        <v>1449.99</v>
      </c>
      <c r="I15331">
        <v>0.06</v>
      </c>
      <c r="J15331">
        <v>5.14</v>
      </c>
      <c r="K15331">
        <v>5.33</v>
      </c>
    </row>
    <row r="15332" spans="1:11" x14ac:dyDescent="0.25">
      <c r="A15332" s="1">
        <v>45597</v>
      </c>
      <c r="B15332" t="s">
        <v>140</v>
      </c>
      <c r="C15332">
        <v>1685.06</v>
      </c>
      <c r="D15332">
        <v>1031.58</v>
      </c>
      <c r="E15332">
        <v>653.48</v>
      </c>
      <c r="F15332">
        <v>849.38</v>
      </c>
      <c r="G15332">
        <v>728.43</v>
      </c>
      <c r="H15332">
        <v>1215.83</v>
      </c>
      <c r="I15332">
        <v>0.44</v>
      </c>
      <c r="J15332">
        <v>4.1399999999999997</v>
      </c>
      <c r="K15332">
        <v>4.5599999999999996</v>
      </c>
    </row>
    <row r="15333" spans="1:11" x14ac:dyDescent="0.25">
      <c r="A15333" s="1">
        <v>45597</v>
      </c>
      <c r="B15333" t="s">
        <v>141</v>
      </c>
      <c r="C15333">
        <v>1724.84</v>
      </c>
      <c r="D15333">
        <v>1040.44</v>
      </c>
      <c r="E15333">
        <v>684.4</v>
      </c>
      <c r="F15333">
        <v>953.88</v>
      </c>
      <c r="G15333">
        <v>827.24</v>
      </c>
      <c r="H15333">
        <v>1336.13</v>
      </c>
      <c r="I15333">
        <v>0.49</v>
      </c>
      <c r="J15333">
        <v>4.45</v>
      </c>
      <c r="K15333">
        <v>4.5199999999999996</v>
      </c>
    </row>
    <row r="15334" spans="1:11" x14ac:dyDescent="0.25">
      <c r="A15334" s="1">
        <v>45597</v>
      </c>
      <c r="B15334" t="s">
        <v>142</v>
      </c>
      <c r="C15334">
        <v>1600.23</v>
      </c>
      <c r="D15334">
        <v>945.19</v>
      </c>
      <c r="E15334">
        <v>655.04</v>
      </c>
      <c r="F15334">
        <v>855.45</v>
      </c>
      <c r="G15334">
        <v>704.69</v>
      </c>
      <c r="H15334">
        <v>1308.4000000000001</v>
      </c>
      <c r="I15334">
        <v>0.21</v>
      </c>
      <c r="J15334">
        <v>1.96</v>
      </c>
      <c r="K15334">
        <v>1.89</v>
      </c>
    </row>
    <row r="15335" spans="1:11" x14ac:dyDescent="0.25">
      <c r="A15335" s="1">
        <v>45597</v>
      </c>
      <c r="B15335" t="s">
        <v>143</v>
      </c>
      <c r="C15335">
        <v>1605.19</v>
      </c>
      <c r="D15335">
        <v>986.16</v>
      </c>
      <c r="E15335">
        <v>619.03</v>
      </c>
      <c r="F15335">
        <v>801.76</v>
      </c>
      <c r="G15335">
        <v>730.01</v>
      </c>
      <c r="H15335">
        <v>988.13</v>
      </c>
      <c r="I15335">
        <v>0.51</v>
      </c>
      <c r="J15335">
        <v>2.66</v>
      </c>
      <c r="K15335">
        <v>2.7</v>
      </c>
    </row>
    <row r="15336" spans="1:11" x14ac:dyDescent="0.25">
      <c r="A15336" s="1">
        <v>45597</v>
      </c>
      <c r="B15336" t="s">
        <v>144</v>
      </c>
      <c r="C15336">
        <v>1592.84</v>
      </c>
      <c r="D15336">
        <v>970.11</v>
      </c>
      <c r="E15336">
        <v>622.73</v>
      </c>
      <c r="F15336">
        <v>846.3</v>
      </c>
      <c r="G15336">
        <v>724.5</v>
      </c>
      <c r="H15336">
        <v>1253.03</v>
      </c>
      <c r="I15336">
        <v>0.04</v>
      </c>
      <c r="J15336">
        <v>4.13</v>
      </c>
      <c r="K15336">
        <v>4.66</v>
      </c>
    </row>
    <row r="15337" spans="1:11" x14ac:dyDescent="0.25">
      <c r="A15337" s="1">
        <v>45597</v>
      </c>
      <c r="B15337" t="s">
        <v>145</v>
      </c>
      <c r="C15337">
        <v>1660.01</v>
      </c>
      <c r="D15337">
        <v>973.72</v>
      </c>
      <c r="E15337">
        <v>686.29</v>
      </c>
      <c r="F15337">
        <v>878.75</v>
      </c>
      <c r="G15337">
        <v>786.76</v>
      </c>
      <c r="H15337">
        <v>1121.8900000000001</v>
      </c>
      <c r="I15337">
        <v>0.17</v>
      </c>
      <c r="J15337">
        <v>4.12</v>
      </c>
      <c r="K15337">
        <v>4.03</v>
      </c>
    </row>
    <row r="15338" spans="1:11" x14ac:dyDescent="0.25">
      <c r="A15338" s="1">
        <v>45597</v>
      </c>
      <c r="B15338" t="s">
        <v>146</v>
      </c>
      <c r="C15338">
        <v>1684.62</v>
      </c>
      <c r="D15338">
        <v>1007.53</v>
      </c>
      <c r="E15338">
        <v>677.09</v>
      </c>
      <c r="F15338">
        <v>927.02</v>
      </c>
      <c r="G15338">
        <v>846.14</v>
      </c>
      <c r="H15338">
        <v>1165.2</v>
      </c>
      <c r="I15338">
        <v>0.53</v>
      </c>
      <c r="J15338">
        <v>4.51</v>
      </c>
      <c r="K15338">
        <v>4.5599999999999996</v>
      </c>
    </row>
    <row r="15339" spans="1:11" x14ac:dyDescent="0.25">
      <c r="A15339" s="1">
        <v>45597</v>
      </c>
      <c r="B15339" t="s">
        <v>2</v>
      </c>
      <c r="C15339">
        <v>1626.78</v>
      </c>
      <c r="D15339">
        <v>948.98</v>
      </c>
      <c r="E15339">
        <v>677.8</v>
      </c>
      <c r="F15339">
        <v>902.61</v>
      </c>
      <c r="G15339">
        <v>755.34</v>
      </c>
      <c r="H15339">
        <v>1307.04</v>
      </c>
      <c r="I15339">
        <v>0.68</v>
      </c>
      <c r="J15339">
        <v>3.06</v>
      </c>
      <c r="K15339">
        <v>2.93</v>
      </c>
    </row>
    <row r="15340" spans="1:11" x14ac:dyDescent="0.25">
      <c r="A15340" s="1">
        <v>45597</v>
      </c>
      <c r="B15340" t="s">
        <v>147</v>
      </c>
      <c r="C15340">
        <v>1968.41</v>
      </c>
      <c r="D15340">
        <v>1046.92</v>
      </c>
      <c r="E15340">
        <v>921.49</v>
      </c>
      <c r="F15340">
        <v>897.17</v>
      </c>
      <c r="G15340">
        <v>737.99</v>
      </c>
      <c r="H15340">
        <v>1259.92</v>
      </c>
      <c r="I15340">
        <v>0.11</v>
      </c>
      <c r="J15340">
        <v>3.92</v>
      </c>
      <c r="K15340">
        <v>3.95</v>
      </c>
    </row>
    <row r="15341" spans="1:11" x14ac:dyDescent="0.25">
      <c r="A15341" s="1">
        <v>45597</v>
      </c>
      <c r="B15341" t="s">
        <v>148</v>
      </c>
      <c r="C15341">
        <v>1885.33</v>
      </c>
      <c r="D15341">
        <v>1016.72</v>
      </c>
      <c r="E15341">
        <v>868.61</v>
      </c>
      <c r="F15341">
        <v>851.24</v>
      </c>
      <c r="G15341">
        <v>748.11</v>
      </c>
      <c r="H15341">
        <v>1099.32</v>
      </c>
      <c r="I15341">
        <v>0.24</v>
      </c>
      <c r="J15341">
        <v>3.66</v>
      </c>
      <c r="K15341">
        <v>3.91</v>
      </c>
    </row>
    <row r="15342" spans="1:11" x14ac:dyDescent="0.25">
      <c r="A15342" s="1">
        <v>45597</v>
      </c>
      <c r="B15342" t="s">
        <v>149</v>
      </c>
      <c r="C15342">
        <v>1913.78</v>
      </c>
      <c r="D15342">
        <v>1030.98</v>
      </c>
      <c r="E15342">
        <v>882.8</v>
      </c>
      <c r="F15342">
        <v>915.15</v>
      </c>
      <c r="G15342">
        <v>806.45</v>
      </c>
      <c r="H15342">
        <v>1176.3699999999999</v>
      </c>
      <c r="I15342">
        <v>0.38</v>
      </c>
      <c r="J15342">
        <v>4.8899999999999997</v>
      </c>
      <c r="K15342">
        <v>5.29</v>
      </c>
    </row>
    <row r="15343" spans="1:11" x14ac:dyDescent="0.25">
      <c r="A15343" s="1">
        <v>45597</v>
      </c>
      <c r="B15343" t="s">
        <v>150</v>
      </c>
      <c r="C15343">
        <v>2027.09</v>
      </c>
      <c r="D15343">
        <v>1076.95</v>
      </c>
      <c r="E15343">
        <v>950.14</v>
      </c>
      <c r="F15343">
        <v>1097.49</v>
      </c>
      <c r="G15343">
        <v>893.99</v>
      </c>
      <c r="H15343">
        <v>1581.07</v>
      </c>
      <c r="I15343">
        <v>0.31</v>
      </c>
      <c r="J15343">
        <v>2</v>
      </c>
      <c r="K15343">
        <v>2.14</v>
      </c>
    </row>
    <row r="15344" spans="1:11" x14ac:dyDescent="0.25">
      <c r="A15344" s="1">
        <v>45597</v>
      </c>
      <c r="B15344" t="s">
        <v>151</v>
      </c>
      <c r="C15344">
        <v>1778.27</v>
      </c>
      <c r="D15344">
        <v>1053.3900000000001</v>
      </c>
      <c r="E15344">
        <v>724.88</v>
      </c>
      <c r="F15344">
        <v>806.91</v>
      </c>
      <c r="G15344">
        <v>680.46</v>
      </c>
      <c r="H15344">
        <v>1173.54</v>
      </c>
      <c r="I15344">
        <v>-0.03</v>
      </c>
      <c r="J15344">
        <v>2.52</v>
      </c>
      <c r="K15344">
        <v>2.69</v>
      </c>
    </row>
    <row r="15345" spans="1:11" x14ac:dyDescent="0.25">
      <c r="A15345" s="1">
        <v>45597</v>
      </c>
      <c r="B15345" t="s">
        <v>152</v>
      </c>
      <c r="C15345">
        <v>1737.5</v>
      </c>
      <c r="D15345">
        <v>1026.99</v>
      </c>
      <c r="E15345">
        <v>710.51</v>
      </c>
      <c r="F15345">
        <v>817.29</v>
      </c>
      <c r="G15345">
        <v>710.73</v>
      </c>
      <c r="H15345">
        <v>1093.3</v>
      </c>
      <c r="I15345">
        <v>-0.22</v>
      </c>
      <c r="J15345">
        <v>2.11</v>
      </c>
      <c r="K15345">
        <v>2.29</v>
      </c>
    </row>
    <row r="15346" spans="1:11" x14ac:dyDescent="0.25">
      <c r="A15346" s="1">
        <v>45597</v>
      </c>
      <c r="B15346" t="s">
        <v>153</v>
      </c>
      <c r="C15346">
        <v>1845.92</v>
      </c>
      <c r="D15346">
        <v>1131.07</v>
      </c>
      <c r="E15346">
        <v>714.85</v>
      </c>
      <c r="F15346">
        <v>1052.81</v>
      </c>
      <c r="G15346">
        <v>989.02</v>
      </c>
      <c r="H15346">
        <v>1225.25</v>
      </c>
      <c r="I15346">
        <v>0.24</v>
      </c>
      <c r="J15346">
        <v>2.4500000000000002</v>
      </c>
      <c r="K15346">
        <v>4.8899999999999997</v>
      </c>
    </row>
    <row r="15347" spans="1:11" x14ac:dyDescent="0.25">
      <c r="A15347" s="1">
        <v>45597</v>
      </c>
      <c r="B15347" t="s">
        <v>154</v>
      </c>
      <c r="C15347">
        <v>1754.52</v>
      </c>
      <c r="D15347">
        <v>1024.05</v>
      </c>
      <c r="E15347">
        <v>730.47</v>
      </c>
      <c r="F15347">
        <v>926.76</v>
      </c>
      <c r="G15347">
        <v>792.19</v>
      </c>
      <c r="H15347">
        <v>1326.91</v>
      </c>
      <c r="I15347">
        <v>0.25</v>
      </c>
      <c r="J15347">
        <v>2.66</v>
      </c>
      <c r="K15347">
        <v>2.86</v>
      </c>
    </row>
    <row r="15348" spans="1:11" x14ac:dyDescent="0.25">
      <c r="A15348" s="1">
        <v>45597</v>
      </c>
      <c r="B15348" t="s">
        <v>155</v>
      </c>
      <c r="C15348">
        <v>1824.24</v>
      </c>
      <c r="D15348">
        <v>1091.74</v>
      </c>
      <c r="E15348">
        <v>732.5</v>
      </c>
      <c r="F15348">
        <v>805.78</v>
      </c>
      <c r="G15348">
        <v>724.14</v>
      </c>
      <c r="H15348">
        <v>1029.07</v>
      </c>
      <c r="I15348">
        <v>-7.0000000000000007E-2</v>
      </c>
      <c r="J15348">
        <v>1.77</v>
      </c>
      <c r="K15348">
        <v>2.12</v>
      </c>
    </row>
    <row r="15349" spans="1:11" x14ac:dyDescent="0.25">
      <c r="A15349" s="1">
        <v>45627</v>
      </c>
      <c r="B15349" t="s">
        <v>1</v>
      </c>
      <c r="C15349">
        <v>1790.66</v>
      </c>
      <c r="D15349">
        <v>1034.95</v>
      </c>
      <c r="E15349">
        <v>755.71</v>
      </c>
      <c r="F15349">
        <v>896.32</v>
      </c>
      <c r="G15349">
        <v>784.04</v>
      </c>
      <c r="H15349">
        <v>1192.17</v>
      </c>
      <c r="I15349">
        <v>0.21</v>
      </c>
      <c r="J15349">
        <v>3.98</v>
      </c>
      <c r="K15349">
        <v>3.98</v>
      </c>
    </row>
    <row r="15350" spans="1:11" x14ac:dyDescent="0.25">
      <c r="A15350" s="1">
        <v>45627</v>
      </c>
      <c r="B15350" t="s">
        <v>126</v>
      </c>
      <c r="C15350">
        <v>1857.81</v>
      </c>
      <c r="D15350">
        <v>1147.01</v>
      </c>
      <c r="E15350">
        <v>710.8</v>
      </c>
      <c r="F15350">
        <v>925.62</v>
      </c>
      <c r="G15350">
        <v>847.54</v>
      </c>
      <c r="H15350">
        <v>1145.53</v>
      </c>
      <c r="I15350">
        <v>0.28000000000000003</v>
      </c>
      <c r="J15350">
        <v>4.8099999999999996</v>
      </c>
      <c r="K15350">
        <v>4.8099999999999996</v>
      </c>
    </row>
    <row r="15351" spans="1:11" x14ac:dyDescent="0.25">
      <c r="A15351" s="1">
        <v>45627</v>
      </c>
      <c r="B15351" t="s">
        <v>127</v>
      </c>
      <c r="C15351">
        <v>1664.21</v>
      </c>
      <c r="D15351">
        <v>1000.19</v>
      </c>
      <c r="E15351">
        <v>664.02</v>
      </c>
      <c r="F15351">
        <v>899.01</v>
      </c>
      <c r="G15351">
        <v>771.84</v>
      </c>
      <c r="H15351">
        <v>1284.1500000000001</v>
      </c>
      <c r="I15351">
        <v>0.16</v>
      </c>
      <c r="J15351">
        <v>4.08</v>
      </c>
      <c r="K15351">
        <v>4.08</v>
      </c>
    </row>
    <row r="15352" spans="1:11" x14ac:dyDescent="0.25">
      <c r="A15352" s="1">
        <v>45627</v>
      </c>
      <c r="B15352" t="s">
        <v>113</v>
      </c>
      <c r="C15352">
        <v>1837.08</v>
      </c>
      <c r="D15352">
        <v>1019.46</v>
      </c>
      <c r="E15352">
        <v>817.62</v>
      </c>
      <c r="F15352">
        <v>879.42</v>
      </c>
      <c r="G15352">
        <v>773.61</v>
      </c>
      <c r="H15352">
        <v>1141.05</v>
      </c>
      <c r="I15352">
        <v>0.21</v>
      </c>
      <c r="J15352">
        <v>4.13</v>
      </c>
      <c r="K15352">
        <v>4.13</v>
      </c>
    </row>
    <row r="15353" spans="1:11" x14ac:dyDescent="0.25">
      <c r="A15353" s="1">
        <v>45627</v>
      </c>
      <c r="B15353" t="s">
        <v>128</v>
      </c>
      <c r="C15353">
        <v>1912</v>
      </c>
      <c r="D15353">
        <v>1059.29</v>
      </c>
      <c r="E15353">
        <v>852.71</v>
      </c>
      <c r="F15353">
        <v>914.46</v>
      </c>
      <c r="G15353">
        <v>786.39</v>
      </c>
      <c r="H15353">
        <v>1247.42</v>
      </c>
      <c r="I15353">
        <v>0.28000000000000003</v>
      </c>
      <c r="J15353">
        <v>3.77</v>
      </c>
      <c r="K15353">
        <v>3.77</v>
      </c>
    </row>
    <row r="15354" spans="1:11" x14ac:dyDescent="0.25">
      <c r="A15354" s="1">
        <v>45627</v>
      </c>
      <c r="B15354" t="s">
        <v>129</v>
      </c>
      <c r="C15354">
        <v>1799.86</v>
      </c>
      <c r="D15354">
        <v>1075.03</v>
      </c>
      <c r="E15354">
        <v>724.83</v>
      </c>
      <c r="F15354">
        <v>918.53</v>
      </c>
      <c r="G15354">
        <v>819.19</v>
      </c>
      <c r="H15354">
        <v>1196.8499999999999</v>
      </c>
      <c r="I15354">
        <v>0.25</v>
      </c>
      <c r="J15354">
        <v>2.5299999999999998</v>
      </c>
      <c r="K15354">
        <v>2.5299999999999998</v>
      </c>
    </row>
    <row r="15355" spans="1:11" x14ac:dyDescent="0.25">
      <c r="A15355" s="1">
        <v>45627</v>
      </c>
      <c r="B15355" t="s">
        <v>130</v>
      </c>
      <c r="C15355">
        <v>1983.87</v>
      </c>
      <c r="D15355">
        <v>1194.29</v>
      </c>
      <c r="E15355">
        <v>789.58</v>
      </c>
      <c r="F15355">
        <v>1106.1600000000001</v>
      </c>
      <c r="G15355">
        <v>909.36</v>
      </c>
      <c r="H15355">
        <v>1804.2</v>
      </c>
      <c r="I15355">
        <v>0.03</v>
      </c>
      <c r="J15355">
        <v>8.8000000000000007</v>
      </c>
      <c r="K15355">
        <v>8.8000000000000007</v>
      </c>
    </row>
    <row r="15356" spans="1:11" x14ac:dyDescent="0.25">
      <c r="A15356" s="1">
        <v>45627</v>
      </c>
      <c r="B15356" t="s">
        <v>131</v>
      </c>
      <c r="C15356">
        <v>1972.35</v>
      </c>
      <c r="D15356">
        <v>1238.97</v>
      </c>
      <c r="E15356">
        <v>733.38</v>
      </c>
      <c r="F15356">
        <v>1046.6600000000001</v>
      </c>
      <c r="G15356">
        <v>900.48</v>
      </c>
      <c r="H15356">
        <v>1510.36</v>
      </c>
      <c r="I15356">
        <v>0.43</v>
      </c>
      <c r="J15356">
        <v>5.15</v>
      </c>
      <c r="K15356">
        <v>5.15</v>
      </c>
    </row>
    <row r="15357" spans="1:11" x14ac:dyDescent="0.25">
      <c r="A15357" s="1">
        <v>45627</v>
      </c>
      <c r="B15357" t="s">
        <v>132</v>
      </c>
      <c r="C15357">
        <v>1824.02</v>
      </c>
      <c r="D15357">
        <v>1095.25</v>
      </c>
      <c r="E15357">
        <v>728.77</v>
      </c>
      <c r="F15357">
        <v>892.78</v>
      </c>
      <c r="G15357">
        <v>808.74</v>
      </c>
      <c r="H15357">
        <v>1099.06</v>
      </c>
      <c r="I15357">
        <v>-7.0000000000000007E-2</v>
      </c>
      <c r="J15357">
        <v>1.72</v>
      </c>
      <c r="K15357">
        <v>1.72</v>
      </c>
    </row>
    <row r="15358" spans="1:11" x14ac:dyDescent="0.25">
      <c r="A15358" s="1">
        <v>45627</v>
      </c>
      <c r="B15358" t="s">
        <v>133</v>
      </c>
      <c r="C15358">
        <v>1989.73</v>
      </c>
      <c r="D15358">
        <v>1186.51</v>
      </c>
      <c r="E15358">
        <v>803.22</v>
      </c>
      <c r="F15358">
        <v>826.33</v>
      </c>
      <c r="G15358">
        <v>781.09</v>
      </c>
      <c r="H15358">
        <v>981.32</v>
      </c>
      <c r="I15358">
        <v>0.1</v>
      </c>
      <c r="J15358">
        <v>6.22</v>
      </c>
      <c r="K15358">
        <v>6.22</v>
      </c>
    </row>
    <row r="15359" spans="1:11" x14ac:dyDescent="0.25">
      <c r="A15359" s="1">
        <v>45627</v>
      </c>
      <c r="B15359" t="s">
        <v>134</v>
      </c>
      <c r="C15359">
        <v>1831.84</v>
      </c>
      <c r="D15359">
        <v>1151.8399999999999</v>
      </c>
      <c r="E15359">
        <v>680</v>
      </c>
      <c r="F15359">
        <v>878.34</v>
      </c>
      <c r="G15359">
        <v>857.3</v>
      </c>
      <c r="H15359">
        <v>946.06</v>
      </c>
      <c r="I15359">
        <v>0.55000000000000004</v>
      </c>
      <c r="J15359">
        <v>5.73</v>
      </c>
      <c r="K15359">
        <v>5.73</v>
      </c>
    </row>
    <row r="15360" spans="1:11" x14ac:dyDescent="0.25">
      <c r="A15360" s="1">
        <v>45627</v>
      </c>
      <c r="B15360" t="s">
        <v>135</v>
      </c>
      <c r="C15360">
        <v>1790.87</v>
      </c>
      <c r="D15360">
        <v>1113.19</v>
      </c>
      <c r="E15360">
        <v>677.68</v>
      </c>
      <c r="F15360">
        <v>869.86</v>
      </c>
      <c r="G15360">
        <v>766.2</v>
      </c>
      <c r="H15360">
        <v>1173.94</v>
      </c>
      <c r="I15360">
        <v>0.63</v>
      </c>
      <c r="J15360">
        <v>5.55</v>
      </c>
      <c r="K15360">
        <v>5.55</v>
      </c>
    </row>
    <row r="15361" spans="1:11" x14ac:dyDescent="0.25">
      <c r="A15361" s="1">
        <v>45627</v>
      </c>
      <c r="B15361" t="s">
        <v>136</v>
      </c>
      <c r="C15361">
        <v>1878.91</v>
      </c>
      <c r="D15361">
        <v>1163.9100000000001</v>
      </c>
      <c r="E15361">
        <v>715</v>
      </c>
      <c r="F15361">
        <v>987.95</v>
      </c>
      <c r="G15361">
        <v>910.77</v>
      </c>
      <c r="H15361">
        <v>1284.6600000000001</v>
      </c>
      <c r="I15361">
        <v>-0.23</v>
      </c>
      <c r="J15361">
        <v>4.05</v>
      </c>
      <c r="K15361">
        <v>4.05</v>
      </c>
    </row>
    <row r="15362" spans="1:11" x14ac:dyDescent="0.25">
      <c r="A15362" s="1">
        <v>45627</v>
      </c>
      <c r="B15362" t="s">
        <v>137</v>
      </c>
      <c r="C15362">
        <v>1741.01</v>
      </c>
      <c r="D15362">
        <v>1058.6600000000001</v>
      </c>
      <c r="E15362">
        <v>682.35</v>
      </c>
      <c r="F15362">
        <v>917.43</v>
      </c>
      <c r="G15362">
        <v>728.67</v>
      </c>
      <c r="H15362">
        <v>1689.07</v>
      </c>
      <c r="I15362">
        <v>0.56000000000000005</v>
      </c>
      <c r="J15362">
        <v>5.27</v>
      </c>
      <c r="K15362">
        <v>5.27</v>
      </c>
    </row>
    <row r="15363" spans="1:11" x14ac:dyDescent="0.25">
      <c r="A15363" s="1">
        <v>45627</v>
      </c>
      <c r="B15363" t="s">
        <v>138</v>
      </c>
      <c r="C15363">
        <v>1695.3</v>
      </c>
      <c r="D15363">
        <v>1037.68</v>
      </c>
      <c r="E15363">
        <v>657.62</v>
      </c>
      <c r="F15363">
        <v>1126.6500000000001</v>
      </c>
      <c r="G15363">
        <v>939.67</v>
      </c>
      <c r="H15363">
        <v>1732.26</v>
      </c>
      <c r="I15363">
        <v>1.9</v>
      </c>
      <c r="J15363">
        <v>4.9800000000000004</v>
      </c>
      <c r="K15363">
        <v>4.9800000000000004</v>
      </c>
    </row>
    <row r="15364" spans="1:11" x14ac:dyDescent="0.25">
      <c r="A15364" s="1">
        <v>45627</v>
      </c>
      <c r="B15364" t="s">
        <v>139</v>
      </c>
      <c r="C15364">
        <v>1663.69</v>
      </c>
      <c r="D15364">
        <v>1023.31</v>
      </c>
      <c r="E15364">
        <v>640.38</v>
      </c>
      <c r="F15364">
        <v>961.04</v>
      </c>
      <c r="G15364">
        <v>824</v>
      </c>
      <c r="H15364">
        <v>1449.99</v>
      </c>
      <c r="I15364">
        <v>0.04</v>
      </c>
      <c r="J15364">
        <v>5.18</v>
      </c>
      <c r="K15364">
        <v>5.18</v>
      </c>
    </row>
    <row r="15365" spans="1:11" x14ac:dyDescent="0.25">
      <c r="A15365" s="1">
        <v>45627</v>
      </c>
      <c r="B15365" t="s">
        <v>140</v>
      </c>
      <c r="C15365">
        <v>1685</v>
      </c>
      <c r="D15365">
        <v>1031.21</v>
      </c>
      <c r="E15365">
        <v>653.79</v>
      </c>
      <c r="F15365">
        <v>849.38</v>
      </c>
      <c r="G15365">
        <v>728.14</v>
      </c>
      <c r="H15365">
        <v>1216.44</v>
      </c>
      <c r="I15365">
        <v>0</v>
      </c>
      <c r="J15365">
        <v>4.1399999999999997</v>
      </c>
      <c r="K15365">
        <v>4.1399999999999997</v>
      </c>
    </row>
    <row r="15366" spans="1:11" x14ac:dyDescent="0.25">
      <c r="A15366" s="1">
        <v>45627</v>
      </c>
      <c r="B15366" t="s">
        <v>141</v>
      </c>
      <c r="C15366">
        <v>1726.93</v>
      </c>
      <c r="D15366">
        <v>1043.72</v>
      </c>
      <c r="E15366">
        <v>683.21</v>
      </c>
      <c r="F15366">
        <v>955.02</v>
      </c>
      <c r="G15366">
        <v>829.8</v>
      </c>
      <c r="H15366">
        <v>1333.86</v>
      </c>
      <c r="I15366">
        <v>0.12</v>
      </c>
      <c r="J15366">
        <v>4.58</v>
      </c>
      <c r="K15366">
        <v>4.58</v>
      </c>
    </row>
    <row r="15367" spans="1:11" x14ac:dyDescent="0.25">
      <c r="A15367" s="1">
        <v>45627</v>
      </c>
      <c r="B15367" t="s">
        <v>142</v>
      </c>
      <c r="C15367">
        <v>1600.62</v>
      </c>
      <c r="D15367">
        <v>946.67</v>
      </c>
      <c r="E15367">
        <v>653.95000000000005</v>
      </c>
      <c r="F15367">
        <v>855.62</v>
      </c>
      <c r="G15367">
        <v>705.82</v>
      </c>
      <c r="H15367">
        <v>1306.17</v>
      </c>
      <c r="I15367">
        <v>0.02</v>
      </c>
      <c r="J15367">
        <v>1.98</v>
      </c>
      <c r="K15367">
        <v>1.98</v>
      </c>
    </row>
    <row r="15368" spans="1:11" x14ac:dyDescent="0.25">
      <c r="A15368" s="1">
        <v>45627</v>
      </c>
      <c r="B15368" t="s">
        <v>143</v>
      </c>
      <c r="C15368">
        <v>1609.13</v>
      </c>
      <c r="D15368">
        <v>992.27</v>
      </c>
      <c r="E15368">
        <v>616.86</v>
      </c>
      <c r="F15368">
        <v>803.77</v>
      </c>
      <c r="G15368">
        <v>734.54</v>
      </c>
      <c r="H15368">
        <v>984.67</v>
      </c>
      <c r="I15368">
        <v>0.25</v>
      </c>
      <c r="J15368">
        <v>2.92</v>
      </c>
      <c r="K15368">
        <v>2.92</v>
      </c>
    </row>
    <row r="15369" spans="1:11" x14ac:dyDescent="0.25">
      <c r="A15369" s="1">
        <v>45627</v>
      </c>
      <c r="B15369" t="s">
        <v>144</v>
      </c>
      <c r="C15369">
        <v>1594.97</v>
      </c>
      <c r="D15369">
        <v>972.24</v>
      </c>
      <c r="E15369">
        <v>622.73</v>
      </c>
      <c r="F15369">
        <v>847.4</v>
      </c>
      <c r="G15369">
        <v>726.09</v>
      </c>
      <c r="H15369">
        <v>1253.03</v>
      </c>
      <c r="I15369">
        <v>0.13</v>
      </c>
      <c r="J15369">
        <v>4.26</v>
      </c>
      <c r="K15369">
        <v>4.26</v>
      </c>
    </row>
    <row r="15370" spans="1:11" x14ac:dyDescent="0.25">
      <c r="A15370" s="1">
        <v>45627</v>
      </c>
      <c r="B15370" t="s">
        <v>145</v>
      </c>
      <c r="C15370">
        <v>1657.08</v>
      </c>
      <c r="D15370">
        <v>970.79</v>
      </c>
      <c r="E15370">
        <v>686.29</v>
      </c>
      <c r="F15370">
        <v>877.17</v>
      </c>
      <c r="G15370">
        <v>784.4</v>
      </c>
      <c r="H15370">
        <v>1121.8900000000001</v>
      </c>
      <c r="I15370">
        <v>-0.18</v>
      </c>
      <c r="J15370">
        <v>3.93</v>
      </c>
      <c r="K15370">
        <v>3.93</v>
      </c>
    </row>
    <row r="15371" spans="1:11" x14ac:dyDescent="0.25">
      <c r="A15371" s="1">
        <v>45627</v>
      </c>
      <c r="B15371" t="s">
        <v>146</v>
      </c>
      <c r="C15371">
        <v>1685.23</v>
      </c>
      <c r="D15371">
        <v>1005.21</v>
      </c>
      <c r="E15371">
        <v>680.02</v>
      </c>
      <c r="F15371">
        <v>927.4</v>
      </c>
      <c r="G15371">
        <v>844.2</v>
      </c>
      <c r="H15371">
        <v>1170.21</v>
      </c>
      <c r="I15371">
        <v>0.04</v>
      </c>
      <c r="J15371">
        <v>4.55</v>
      </c>
      <c r="K15371">
        <v>4.55</v>
      </c>
    </row>
    <row r="15372" spans="1:11" x14ac:dyDescent="0.25">
      <c r="A15372" s="1">
        <v>45627</v>
      </c>
      <c r="B15372" t="s">
        <v>2</v>
      </c>
      <c r="C15372">
        <v>1627.04</v>
      </c>
      <c r="D15372">
        <v>948.57</v>
      </c>
      <c r="E15372">
        <v>678.47</v>
      </c>
      <c r="F15372">
        <v>902.79</v>
      </c>
      <c r="G15372">
        <v>755.04</v>
      </c>
      <c r="H15372">
        <v>1308.3499999999999</v>
      </c>
      <c r="I15372">
        <v>0.02</v>
      </c>
      <c r="J15372">
        <v>3.08</v>
      </c>
      <c r="K15372">
        <v>3.08</v>
      </c>
    </row>
    <row r="15373" spans="1:11" x14ac:dyDescent="0.25">
      <c r="A15373" s="1">
        <v>45627</v>
      </c>
      <c r="B15373" t="s">
        <v>147</v>
      </c>
      <c r="C15373">
        <v>1972.27</v>
      </c>
      <c r="D15373">
        <v>1050.78</v>
      </c>
      <c r="E15373">
        <v>921.49</v>
      </c>
      <c r="F15373">
        <v>898.97</v>
      </c>
      <c r="G15373">
        <v>740.72</v>
      </c>
      <c r="H15373">
        <v>1259.92</v>
      </c>
      <c r="I15373">
        <v>0.2</v>
      </c>
      <c r="J15373">
        <v>4.13</v>
      </c>
      <c r="K15373">
        <v>4.13</v>
      </c>
    </row>
    <row r="15374" spans="1:11" x14ac:dyDescent="0.25">
      <c r="A15374" s="1">
        <v>45627</v>
      </c>
      <c r="B15374" t="s">
        <v>148</v>
      </c>
      <c r="C15374">
        <v>1891.2</v>
      </c>
      <c r="D15374">
        <v>1021.25</v>
      </c>
      <c r="E15374">
        <v>869.95</v>
      </c>
      <c r="F15374">
        <v>853.88</v>
      </c>
      <c r="G15374">
        <v>751.48</v>
      </c>
      <c r="H15374">
        <v>1100.96</v>
      </c>
      <c r="I15374">
        <v>0.31</v>
      </c>
      <c r="J15374">
        <v>3.98</v>
      </c>
      <c r="K15374">
        <v>3.98</v>
      </c>
    </row>
    <row r="15375" spans="1:11" x14ac:dyDescent="0.25">
      <c r="A15375" s="1">
        <v>45627</v>
      </c>
      <c r="B15375" t="s">
        <v>149</v>
      </c>
      <c r="C15375">
        <v>1921.12</v>
      </c>
      <c r="D15375">
        <v>1038.32</v>
      </c>
      <c r="E15375">
        <v>882.8</v>
      </c>
      <c r="F15375">
        <v>918.62</v>
      </c>
      <c r="G15375">
        <v>812.17</v>
      </c>
      <c r="H15375">
        <v>1176.3699999999999</v>
      </c>
      <c r="I15375">
        <v>0.38</v>
      </c>
      <c r="J15375">
        <v>5.29</v>
      </c>
      <c r="K15375">
        <v>5.29</v>
      </c>
    </row>
    <row r="15376" spans="1:11" x14ac:dyDescent="0.25">
      <c r="A15376" s="1">
        <v>45627</v>
      </c>
      <c r="B15376" t="s">
        <v>150</v>
      </c>
      <c r="C15376">
        <v>2029.4</v>
      </c>
      <c r="D15376">
        <v>1096.49</v>
      </c>
      <c r="E15376">
        <v>932.91</v>
      </c>
      <c r="F15376">
        <v>1098.7</v>
      </c>
      <c r="G15376">
        <v>910.17</v>
      </c>
      <c r="H15376">
        <v>1552.45</v>
      </c>
      <c r="I15376">
        <v>0.11</v>
      </c>
      <c r="J15376">
        <v>2.12</v>
      </c>
      <c r="K15376">
        <v>2.12</v>
      </c>
    </row>
    <row r="15377" spans="1:11" x14ac:dyDescent="0.25">
      <c r="A15377" s="1">
        <v>45627</v>
      </c>
      <c r="B15377" t="s">
        <v>151</v>
      </c>
      <c r="C15377">
        <v>1783.52</v>
      </c>
      <c r="D15377">
        <v>1058.6400000000001</v>
      </c>
      <c r="E15377">
        <v>724.88</v>
      </c>
      <c r="F15377">
        <v>809.34</v>
      </c>
      <c r="G15377">
        <v>683.86</v>
      </c>
      <c r="H15377">
        <v>1173.54</v>
      </c>
      <c r="I15377">
        <v>0.3</v>
      </c>
      <c r="J15377">
        <v>2.83</v>
      </c>
      <c r="K15377">
        <v>2.83</v>
      </c>
    </row>
    <row r="15378" spans="1:11" x14ac:dyDescent="0.25">
      <c r="A15378" s="1">
        <v>45627</v>
      </c>
      <c r="B15378" t="s">
        <v>152</v>
      </c>
      <c r="C15378">
        <v>1738.72</v>
      </c>
      <c r="D15378">
        <v>1028.21</v>
      </c>
      <c r="E15378">
        <v>710.51</v>
      </c>
      <c r="F15378">
        <v>817.86</v>
      </c>
      <c r="G15378">
        <v>711.59</v>
      </c>
      <c r="H15378">
        <v>1093.3</v>
      </c>
      <c r="I15378">
        <v>7.0000000000000007E-2</v>
      </c>
      <c r="J15378">
        <v>2.1800000000000002</v>
      </c>
      <c r="K15378">
        <v>2.1800000000000002</v>
      </c>
    </row>
    <row r="15379" spans="1:11" x14ac:dyDescent="0.25">
      <c r="A15379" s="1">
        <v>45627</v>
      </c>
      <c r="B15379" t="s">
        <v>153</v>
      </c>
      <c r="C15379">
        <v>1853.08</v>
      </c>
      <c r="D15379">
        <v>1147.29</v>
      </c>
      <c r="E15379">
        <v>705.79</v>
      </c>
      <c r="F15379">
        <v>1056.92</v>
      </c>
      <c r="G15379">
        <v>1003.16</v>
      </c>
      <c r="H15379">
        <v>1209.69</v>
      </c>
      <c r="I15379">
        <v>0.39</v>
      </c>
      <c r="J15379">
        <v>2.85</v>
      </c>
      <c r="K15379">
        <v>2.85</v>
      </c>
    </row>
    <row r="15380" spans="1:11" x14ac:dyDescent="0.25">
      <c r="A15380" s="1">
        <v>45627</v>
      </c>
      <c r="B15380" t="s">
        <v>154</v>
      </c>
      <c r="C15380">
        <v>1759.06</v>
      </c>
      <c r="D15380">
        <v>1014.44</v>
      </c>
      <c r="E15380">
        <v>744.62</v>
      </c>
      <c r="F15380">
        <v>929.17</v>
      </c>
      <c r="G15380">
        <v>784.74</v>
      </c>
      <c r="H15380">
        <v>1352.65</v>
      </c>
      <c r="I15380">
        <v>0.26</v>
      </c>
      <c r="J15380">
        <v>2.92</v>
      </c>
      <c r="K15380">
        <v>2.92</v>
      </c>
    </row>
    <row r="15381" spans="1:11" x14ac:dyDescent="0.25">
      <c r="A15381" s="1">
        <v>45627</v>
      </c>
      <c r="B15381" t="s">
        <v>155</v>
      </c>
      <c r="C15381">
        <v>1827.58</v>
      </c>
      <c r="D15381">
        <v>1095.08</v>
      </c>
      <c r="E15381">
        <v>732.5</v>
      </c>
      <c r="F15381">
        <v>807.23</v>
      </c>
      <c r="G15381">
        <v>726.39</v>
      </c>
      <c r="H15381">
        <v>1029.07</v>
      </c>
      <c r="I15381">
        <v>0.18</v>
      </c>
      <c r="J15381">
        <v>1.95</v>
      </c>
      <c r="K15381">
        <v>1.95</v>
      </c>
    </row>
    <row r="15382" spans="1:11" x14ac:dyDescent="0.25">
      <c r="A15382" s="1">
        <v>45658</v>
      </c>
      <c r="B15382" t="s">
        <v>1</v>
      </c>
      <c r="C15382">
        <v>1799.82</v>
      </c>
      <c r="D15382">
        <v>1036.8</v>
      </c>
      <c r="E15382">
        <v>763.02</v>
      </c>
      <c r="F15382">
        <v>900.89</v>
      </c>
      <c r="G15382">
        <v>785.45</v>
      </c>
      <c r="H15382">
        <v>1203.74</v>
      </c>
      <c r="I15382">
        <v>0.51</v>
      </c>
      <c r="J15382">
        <v>0.51</v>
      </c>
      <c r="K15382">
        <v>4.3099999999999996</v>
      </c>
    </row>
    <row r="15383" spans="1:11" x14ac:dyDescent="0.25">
      <c r="A15383" s="1">
        <v>45658</v>
      </c>
      <c r="B15383" t="s">
        <v>126</v>
      </c>
      <c r="C15383">
        <v>1866.7</v>
      </c>
      <c r="D15383">
        <v>1150.49</v>
      </c>
      <c r="E15383">
        <v>716.21</v>
      </c>
      <c r="F15383">
        <v>930.07</v>
      </c>
      <c r="G15383">
        <v>850.09</v>
      </c>
      <c r="H15383">
        <v>1154.24</v>
      </c>
      <c r="I15383">
        <v>0.48</v>
      </c>
      <c r="J15383">
        <v>0.48</v>
      </c>
      <c r="K15383">
        <v>4.6900000000000004</v>
      </c>
    </row>
    <row r="15384" spans="1:11" x14ac:dyDescent="0.25">
      <c r="A15384" s="1">
        <v>45658</v>
      </c>
      <c r="B15384" t="s">
        <v>127</v>
      </c>
      <c r="C15384">
        <v>1674.3</v>
      </c>
      <c r="D15384">
        <v>1003.16</v>
      </c>
      <c r="E15384">
        <v>671.14</v>
      </c>
      <c r="F15384">
        <v>904.49</v>
      </c>
      <c r="G15384">
        <v>774.15</v>
      </c>
      <c r="H15384">
        <v>1297.8900000000001</v>
      </c>
      <c r="I15384">
        <v>0.61</v>
      </c>
      <c r="J15384">
        <v>0.61</v>
      </c>
      <c r="K15384">
        <v>4.21</v>
      </c>
    </row>
    <row r="15385" spans="1:11" x14ac:dyDescent="0.25">
      <c r="A15385" s="1">
        <v>45658</v>
      </c>
      <c r="B15385" t="s">
        <v>113</v>
      </c>
      <c r="C15385">
        <v>1847.11</v>
      </c>
      <c r="D15385">
        <v>1015.4</v>
      </c>
      <c r="E15385">
        <v>831.71</v>
      </c>
      <c r="F15385">
        <v>884.26</v>
      </c>
      <c r="G15385">
        <v>770.52</v>
      </c>
      <c r="H15385">
        <v>1160.67</v>
      </c>
      <c r="I15385">
        <v>0.55000000000000004</v>
      </c>
      <c r="J15385">
        <v>0.55000000000000004</v>
      </c>
      <c r="K15385">
        <v>4.75</v>
      </c>
    </row>
    <row r="15386" spans="1:11" x14ac:dyDescent="0.25">
      <c r="A15386" s="1">
        <v>45658</v>
      </c>
      <c r="B15386" t="s">
        <v>128</v>
      </c>
      <c r="C15386">
        <v>1919.27</v>
      </c>
      <c r="D15386">
        <v>1073.24</v>
      </c>
      <c r="E15386">
        <v>846.03</v>
      </c>
      <c r="F15386">
        <v>917.94</v>
      </c>
      <c r="G15386">
        <v>796.77</v>
      </c>
      <c r="H15386">
        <v>1237.69</v>
      </c>
      <c r="I15386">
        <v>0.38</v>
      </c>
      <c r="J15386">
        <v>0.38</v>
      </c>
      <c r="K15386">
        <v>4.09</v>
      </c>
    </row>
    <row r="15387" spans="1:11" x14ac:dyDescent="0.25">
      <c r="A15387" s="1">
        <v>45658</v>
      </c>
      <c r="B15387" t="s">
        <v>129</v>
      </c>
      <c r="C15387">
        <v>1805.18</v>
      </c>
      <c r="D15387">
        <v>1079.27</v>
      </c>
      <c r="E15387">
        <v>725.91</v>
      </c>
      <c r="F15387">
        <v>921.29</v>
      </c>
      <c r="G15387">
        <v>822.39</v>
      </c>
      <c r="H15387">
        <v>1198.6500000000001</v>
      </c>
      <c r="I15387">
        <v>0.3</v>
      </c>
      <c r="J15387">
        <v>0.3</v>
      </c>
      <c r="K15387">
        <v>2.83</v>
      </c>
    </row>
    <row r="15388" spans="1:11" x14ac:dyDescent="0.25">
      <c r="A15388" s="1">
        <v>45658</v>
      </c>
      <c r="B15388" t="s">
        <v>130</v>
      </c>
      <c r="C15388">
        <v>1985.23</v>
      </c>
      <c r="D15388">
        <v>1195.6300000000001</v>
      </c>
      <c r="E15388">
        <v>789.6</v>
      </c>
      <c r="F15388">
        <v>1106.93</v>
      </c>
      <c r="G15388">
        <v>910.36</v>
      </c>
      <c r="H15388">
        <v>1804.2</v>
      </c>
      <c r="I15388">
        <v>7.0000000000000007E-2</v>
      </c>
      <c r="J15388">
        <v>7.0000000000000007E-2</v>
      </c>
      <c r="K15388">
        <v>8.84</v>
      </c>
    </row>
    <row r="15389" spans="1:11" x14ac:dyDescent="0.25">
      <c r="A15389" s="1">
        <v>45658</v>
      </c>
      <c r="B15389" t="s">
        <v>131</v>
      </c>
      <c r="C15389">
        <v>1984.16</v>
      </c>
      <c r="D15389">
        <v>1245.3599999999999</v>
      </c>
      <c r="E15389">
        <v>738.8</v>
      </c>
      <c r="F15389">
        <v>1052.94</v>
      </c>
      <c r="G15389">
        <v>905.16</v>
      </c>
      <c r="H15389">
        <v>1521.54</v>
      </c>
      <c r="I15389">
        <v>0.6</v>
      </c>
      <c r="J15389">
        <v>0.6</v>
      </c>
      <c r="K15389">
        <v>5.07</v>
      </c>
    </row>
    <row r="15390" spans="1:11" x14ac:dyDescent="0.25">
      <c r="A15390" s="1">
        <v>45658</v>
      </c>
      <c r="B15390" t="s">
        <v>132</v>
      </c>
      <c r="C15390">
        <v>1825.66</v>
      </c>
      <c r="D15390">
        <v>1096.8900000000001</v>
      </c>
      <c r="E15390">
        <v>728.77</v>
      </c>
      <c r="F15390">
        <v>893.58</v>
      </c>
      <c r="G15390">
        <v>809.96</v>
      </c>
      <c r="H15390">
        <v>1099.06</v>
      </c>
      <c r="I15390">
        <v>0.09</v>
      </c>
      <c r="J15390">
        <v>0.09</v>
      </c>
      <c r="K15390">
        <v>1.01</v>
      </c>
    </row>
    <row r="15391" spans="1:11" x14ac:dyDescent="0.25">
      <c r="A15391" s="1">
        <v>45658</v>
      </c>
      <c r="B15391" t="s">
        <v>133</v>
      </c>
      <c r="C15391">
        <v>1993.78</v>
      </c>
      <c r="D15391">
        <v>1189.24</v>
      </c>
      <c r="E15391">
        <v>804.54</v>
      </c>
      <c r="F15391">
        <v>827.98</v>
      </c>
      <c r="G15391">
        <v>782.88</v>
      </c>
      <c r="H15391">
        <v>982.89</v>
      </c>
      <c r="I15391">
        <v>0.2</v>
      </c>
      <c r="J15391">
        <v>0.2</v>
      </c>
      <c r="K15391">
        <v>6.12</v>
      </c>
    </row>
    <row r="15392" spans="1:11" x14ac:dyDescent="0.25">
      <c r="A15392" s="1">
        <v>45658</v>
      </c>
      <c r="B15392" t="s">
        <v>134</v>
      </c>
      <c r="C15392">
        <v>1838.17</v>
      </c>
      <c r="D15392">
        <v>1154.96</v>
      </c>
      <c r="E15392">
        <v>683.21</v>
      </c>
      <c r="F15392">
        <v>881.41</v>
      </c>
      <c r="G15392">
        <v>859.61</v>
      </c>
      <c r="H15392">
        <v>950.5</v>
      </c>
      <c r="I15392">
        <v>0.35</v>
      </c>
      <c r="J15392">
        <v>0.35</v>
      </c>
      <c r="K15392">
        <v>5.52</v>
      </c>
    </row>
    <row r="15393" spans="1:11" x14ac:dyDescent="0.25">
      <c r="A15393" s="1">
        <v>45658</v>
      </c>
      <c r="B15393" t="s">
        <v>135</v>
      </c>
      <c r="C15393">
        <v>1842.55</v>
      </c>
      <c r="D15393">
        <v>1131.3800000000001</v>
      </c>
      <c r="E15393">
        <v>711.17</v>
      </c>
      <c r="F15393">
        <v>895</v>
      </c>
      <c r="G15393">
        <v>778.69</v>
      </c>
      <c r="H15393">
        <v>1231.93</v>
      </c>
      <c r="I15393">
        <v>2.89</v>
      </c>
      <c r="J15393">
        <v>2.89</v>
      </c>
      <c r="K15393">
        <v>8.0399999999999991</v>
      </c>
    </row>
    <row r="15394" spans="1:11" x14ac:dyDescent="0.25">
      <c r="A15394" s="1">
        <v>45658</v>
      </c>
      <c r="B15394" t="s">
        <v>136</v>
      </c>
      <c r="C15394">
        <v>1892.46</v>
      </c>
      <c r="D15394">
        <v>1161.23</v>
      </c>
      <c r="E15394">
        <v>731.23</v>
      </c>
      <c r="F15394">
        <v>995.07</v>
      </c>
      <c r="G15394">
        <v>908.67</v>
      </c>
      <c r="H15394">
        <v>1313.82</v>
      </c>
      <c r="I15394">
        <v>0.72</v>
      </c>
      <c r="J15394">
        <v>0.72</v>
      </c>
      <c r="K15394">
        <v>3.82</v>
      </c>
    </row>
    <row r="15395" spans="1:11" x14ac:dyDescent="0.25">
      <c r="A15395" s="1">
        <v>45658</v>
      </c>
      <c r="B15395" t="s">
        <v>137</v>
      </c>
      <c r="C15395">
        <v>1744.2</v>
      </c>
      <c r="D15395">
        <v>1060.9000000000001</v>
      </c>
      <c r="E15395">
        <v>683.3</v>
      </c>
      <c r="F15395">
        <v>919.08</v>
      </c>
      <c r="G15395">
        <v>730.2</v>
      </c>
      <c r="H15395">
        <v>1691.44</v>
      </c>
      <c r="I15395">
        <v>0.18</v>
      </c>
      <c r="J15395">
        <v>0.18</v>
      </c>
      <c r="K15395">
        <v>5.01</v>
      </c>
    </row>
    <row r="15396" spans="1:11" x14ac:dyDescent="0.25">
      <c r="A15396" s="1">
        <v>45658</v>
      </c>
      <c r="B15396" t="s">
        <v>138</v>
      </c>
      <c r="C15396">
        <v>1730.32</v>
      </c>
      <c r="D15396">
        <v>1050.3699999999999</v>
      </c>
      <c r="E15396">
        <v>679.95</v>
      </c>
      <c r="F15396">
        <v>1149.98</v>
      </c>
      <c r="G15396">
        <v>951.14</v>
      </c>
      <c r="H15396">
        <v>1791.16</v>
      </c>
      <c r="I15396">
        <v>2.0699999999999998</v>
      </c>
      <c r="J15396">
        <v>2.0699999999999998</v>
      </c>
      <c r="K15396">
        <v>7.15</v>
      </c>
    </row>
    <row r="15397" spans="1:11" x14ac:dyDescent="0.25">
      <c r="A15397" s="1">
        <v>45658</v>
      </c>
      <c r="B15397" t="s">
        <v>139</v>
      </c>
      <c r="C15397">
        <v>1686.77</v>
      </c>
      <c r="D15397">
        <v>1035.82</v>
      </c>
      <c r="E15397">
        <v>650.95000000000005</v>
      </c>
      <c r="F15397">
        <v>974.4</v>
      </c>
      <c r="G15397">
        <v>834.05</v>
      </c>
      <c r="H15397">
        <v>1473.91</v>
      </c>
      <c r="I15397">
        <v>1.39</v>
      </c>
      <c r="J15397">
        <v>1.39</v>
      </c>
      <c r="K15397">
        <v>5.84</v>
      </c>
    </row>
    <row r="15398" spans="1:11" x14ac:dyDescent="0.25">
      <c r="A15398" s="1">
        <v>45658</v>
      </c>
      <c r="B15398" t="s">
        <v>140</v>
      </c>
      <c r="C15398">
        <v>1695.56</v>
      </c>
      <c r="D15398">
        <v>1030.56</v>
      </c>
      <c r="E15398">
        <v>665</v>
      </c>
      <c r="F15398">
        <v>854.73</v>
      </c>
      <c r="G15398">
        <v>727.7</v>
      </c>
      <c r="H15398">
        <v>1237.24</v>
      </c>
      <c r="I15398">
        <v>0.63</v>
      </c>
      <c r="J15398">
        <v>0.63</v>
      </c>
      <c r="K15398">
        <v>4.3899999999999997</v>
      </c>
    </row>
    <row r="15399" spans="1:11" x14ac:dyDescent="0.25">
      <c r="A15399" s="1">
        <v>45658</v>
      </c>
      <c r="B15399" t="s">
        <v>141</v>
      </c>
      <c r="C15399">
        <v>1729.26</v>
      </c>
      <c r="D15399">
        <v>1044.73</v>
      </c>
      <c r="E15399">
        <v>684.53</v>
      </c>
      <c r="F15399">
        <v>956.26</v>
      </c>
      <c r="G15399">
        <v>830.63</v>
      </c>
      <c r="H15399">
        <v>1336.39</v>
      </c>
      <c r="I15399">
        <v>0.13</v>
      </c>
      <c r="J15399">
        <v>0.13</v>
      </c>
      <c r="K15399">
        <v>4.54</v>
      </c>
    </row>
    <row r="15400" spans="1:11" x14ac:dyDescent="0.25">
      <c r="A15400" s="1">
        <v>45658</v>
      </c>
      <c r="B15400" t="s">
        <v>142</v>
      </c>
      <c r="C15400">
        <v>1599.37</v>
      </c>
      <c r="D15400">
        <v>944.19</v>
      </c>
      <c r="E15400">
        <v>655.17999999999995</v>
      </c>
      <c r="F15400">
        <v>854.94</v>
      </c>
      <c r="G15400">
        <v>703.99</v>
      </c>
      <c r="H15400">
        <v>1308.6500000000001</v>
      </c>
      <c r="I15400">
        <v>-0.08</v>
      </c>
      <c r="J15400">
        <v>-0.08</v>
      </c>
      <c r="K15400">
        <v>1.8</v>
      </c>
    </row>
    <row r="15401" spans="1:11" x14ac:dyDescent="0.25">
      <c r="A15401" s="1">
        <v>45658</v>
      </c>
      <c r="B15401" t="s">
        <v>143</v>
      </c>
      <c r="C15401">
        <v>1625.63</v>
      </c>
      <c r="D15401">
        <v>992.64</v>
      </c>
      <c r="E15401">
        <v>632.99</v>
      </c>
      <c r="F15401">
        <v>812.04</v>
      </c>
      <c r="G15401">
        <v>734.83</v>
      </c>
      <c r="H15401">
        <v>1010.47</v>
      </c>
      <c r="I15401">
        <v>1.03</v>
      </c>
      <c r="J15401">
        <v>1.03</v>
      </c>
      <c r="K15401">
        <v>3.33</v>
      </c>
    </row>
    <row r="15402" spans="1:11" x14ac:dyDescent="0.25">
      <c r="A15402" s="1">
        <v>45658</v>
      </c>
      <c r="B15402" t="s">
        <v>144</v>
      </c>
      <c r="C15402">
        <v>1603.58</v>
      </c>
      <c r="D15402">
        <v>968.24</v>
      </c>
      <c r="E15402">
        <v>635.34</v>
      </c>
      <c r="F15402">
        <v>851.98</v>
      </c>
      <c r="G15402">
        <v>723.11</v>
      </c>
      <c r="H15402">
        <v>1278.3399999999999</v>
      </c>
      <c r="I15402">
        <v>0.54</v>
      </c>
      <c r="J15402">
        <v>0.54</v>
      </c>
      <c r="K15402">
        <v>3.98</v>
      </c>
    </row>
    <row r="15403" spans="1:11" x14ac:dyDescent="0.25">
      <c r="A15403" s="1">
        <v>45658</v>
      </c>
      <c r="B15403" t="s">
        <v>145</v>
      </c>
      <c r="C15403">
        <v>1666.19</v>
      </c>
      <c r="D15403">
        <v>972.42</v>
      </c>
      <c r="E15403">
        <v>693.77</v>
      </c>
      <c r="F15403">
        <v>882</v>
      </c>
      <c r="G15403">
        <v>785.73</v>
      </c>
      <c r="H15403">
        <v>1134.1199999999999</v>
      </c>
      <c r="I15403">
        <v>0.55000000000000004</v>
      </c>
      <c r="J15403">
        <v>0.55000000000000004</v>
      </c>
      <c r="K15403">
        <v>3.74</v>
      </c>
    </row>
    <row r="15404" spans="1:11" x14ac:dyDescent="0.25">
      <c r="A15404" s="1">
        <v>45658</v>
      </c>
      <c r="B15404" t="s">
        <v>146</v>
      </c>
      <c r="C15404">
        <v>1712.21</v>
      </c>
      <c r="D15404">
        <v>984.14</v>
      </c>
      <c r="E15404">
        <v>728.07</v>
      </c>
      <c r="F15404">
        <v>942.23</v>
      </c>
      <c r="G15404">
        <v>826.47</v>
      </c>
      <c r="H15404">
        <v>1252.94</v>
      </c>
      <c r="I15404">
        <v>1.6</v>
      </c>
      <c r="J15404">
        <v>1.6</v>
      </c>
      <c r="K15404">
        <v>6.18</v>
      </c>
    </row>
    <row r="15405" spans="1:11" x14ac:dyDescent="0.25">
      <c r="A15405" s="1">
        <v>45658</v>
      </c>
      <c r="B15405" t="s">
        <v>2</v>
      </c>
      <c r="C15405">
        <v>1625.31</v>
      </c>
      <c r="D15405">
        <v>946.84</v>
      </c>
      <c r="E15405">
        <v>678.47</v>
      </c>
      <c r="F15405">
        <v>901.8</v>
      </c>
      <c r="G15405">
        <v>753.68</v>
      </c>
      <c r="H15405">
        <v>1308.3499999999999</v>
      </c>
      <c r="I15405">
        <v>-0.11</v>
      </c>
      <c r="J15405">
        <v>-0.11</v>
      </c>
      <c r="K15405">
        <v>3.02</v>
      </c>
    </row>
    <row r="15406" spans="1:11" x14ac:dyDescent="0.25">
      <c r="A15406" s="1">
        <v>45658</v>
      </c>
      <c r="B15406" t="s">
        <v>147</v>
      </c>
      <c r="C15406">
        <v>1979.71</v>
      </c>
      <c r="D15406">
        <v>1058.19</v>
      </c>
      <c r="E15406">
        <v>921.52</v>
      </c>
      <c r="F15406">
        <v>902.38</v>
      </c>
      <c r="G15406">
        <v>745.98</v>
      </c>
      <c r="H15406">
        <v>1259.92</v>
      </c>
      <c r="I15406">
        <v>0.38</v>
      </c>
      <c r="J15406">
        <v>0.38</v>
      </c>
      <c r="K15406">
        <v>4.59</v>
      </c>
    </row>
    <row r="15407" spans="1:11" x14ac:dyDescent="0.25">
      <c r="A15407" s="1">
        <v>45658</v>
      </c>
      <c r="B15407" t="s">
        <v>148</v>
      </c>
      <c r="C15407">
        <v>1893.04</v>
      </c>
      <c r="D15407">
        <v>1022.63</v>
      </c>
      <c r="E15407">
        <v>870.41</v>
      </c>
      <c r="F15407">
        <v>854.73</v>
      </c>
      <c r="G15407">
        <v>752.53</v>
      </c>
      <c r="H15407">
        <v>1101.52</v>
      </c>
      <c r="I15407">
        <v>0.1</v>
      </c>
      <c r="J15407">
        <v>0.1</v>
      </c>
      <c r="K15407">
        <v>4.1500000000000004</v>
      </c>
    </row>
    <row r="15408" spans="1:11" x14ac:dyDescent="0.25">
      <c r="A15408" s="1">
        <v>45658</v>
      </c>
      <c r="B15408" t="s">
        <v>149</v>
      </c>
      <c r="C15408">
        <v>1930.61</v>
      </c>
      <c r="D15408">
        <v>1063.45</v>
      </c>
      <c r="E15408">
        <v>867.16</v>
      </c>
      <c r="F15408">
        <v>923.12</v>
      </c>
      <c r="G15408">
        <v>831.83</v>
      </c>
      <c r="H15408">
        <v>1155.54</v>
      </c>
      <c r="I15408">
        <v>0.49</v>
      </c>
      <c r="J15408">
        <v>0.49</v>
      </c>
      <c r="K15408">
        <v>5.66</v>
      </c>
    </row>
    <row r="15409" spans="1:11" x14ac:dyDescent="0.25">
      <c r="A15409" s="1">
        <v>45658</v>
      </c>
      <c r="B15409" t="s">
        <v>150</v>
      </c>
      <c r="C15409">
        <v>2037.72</v>
      </c>
      <c r="D15409">
        <v>1104.81</v>
      </c>
      <c r="E15409">
        <v>932.91</v>
      </c>
      <c r="F15409">
        <v>1103.2</v>
      </c>
      <c r="G15409">
        <v>917.09</v>
      </c>
      <c r="H15409">
        <v>1552.45</v>
      </c>
      <c r="I15409">
        <v>0.41</v>
      </c>
      <c r="J15409">
        <v>0.41</v>
      </c>
      <c r="K15409">
        <v>2.61</v>
      </c>
    </row>
    <row r="15410" spans="1:11" x14ac:dyDescent="0.25">
      <c r="A15410" s="1">
        <v>45658</v>
      </c>
      <c r="B15410" t="s">
        <v>151</v>
      </c>
      <c r="C15410">
        <v>1786.08</v>
      </c>
      <c r="D15410">
        <v>1059.24</v>
      </c>
      <c r="E15410">
        <v>726.84</v>
      </c>
      <c r="F15410">
        <v>810.47</v>
      </c>
      <c r="G15410">
        <v>684.27</v>
      </c>
      <c r="H15410">
        <v>1176.71</v>
      </c>
      <c r="I15410">
        <v>0.14000000000000001</v>
      </c>
      <c r="J15410">
        <v>0.14000000000000001</v>
      </c>
      <c r="K15410">
        <v>2.9</v>
      </c>
    </row>
    <row r="15411" spans="1:11" x14ac:dyDescent="0.25">
      <c r="A15411" s="1">
        <v>45658</v>
      </c>
      <c r="B15411" t="s">
        <v>152</v>
      </c>
      <c r="C15411">
        <v>1741.79</v>
      </c>
      <c r="D15411">
        <v>1034.46</v>
      </c>
      <c r="E15411">
        <v>707.33</v>
      </c>
      <c r="F15411">
        <v>819.33</v>
      </c>
      <c r="G15411">
        <v>715.93</v>
      </c>
      <c r="H15411">
        <v>1088.3800000000001</v>
      </c>
      <c r="I15411">
        <v>0.18</v>
      </c>
      <c r="J15411">
        <v>0.18</v>
      </c>
      <c r="K15411">
        <v>2.34</v>
      </c>
    </row>
    <row r="15412" spans="1:11" x14ac:dyDescent="0.25">
      <c r="A15412" s="1">
        <v>45658</v>
      </c>
      <c r="B15412" t="s">
        <v>153</v>
      </c>
      <c r="C15412">
        <v>1849.13</v>
      </c>
      <c r="D15412">
        <v>1143.3399999999999</v>
      </c>
      <c r="E15412">
        <v>705.79</v>
      </c>
      <c r="F15412">
        <v>1054.7</v>
      </c>
      <c r="G15412">
        <v>999.75</v>
      </c>
      <c r="H15412">
        <v>1209.69</v>
      </c>
      <c r="I15412">
        <v>-0.21</v>
      </c>
      <c r="J15412">
        <v>-0.21</v>
      </c>
      <c r="K15412">
        <v>2.63</v>
      </c>
    </row>
    <row r="15413" spans="1:11" x14ac:dyDescent="0.25">
      <c r="A15413" s="1">
        <v>45658</v>
      </c>
      <c r="B15413" t="s">
        <v>154</v>
      </c>
      <c r="C15413">
        <v>1773.38</v>
      </c>
      <c r="D15413">
        <v>1024.4000000000001</v>
      </c>
      <c r="E15413">
        <v>748.98</v>
      </c>
      <c r="F15413">
        <v>936.69</v>
      </c>
      <c r="G15413">
        <v>792.43</v>
      </c>
      <c r="H15413">
        <v>1360.63</v>
      </c>
      <c r="I15413">
        <v>0.81</v>
      </c>
      <c r="J15413">
        <v>0.81</v>
      </c>
      <c r="K15413">
        <v>3.68</v>
      </c>
    </row>
    <row r="15414" spans="1:11" x14ac:dyDescent="0.25">
      <c r="A15414" s="1">
        <v>45658</v>
      </c>
      <c r="B15414" t="s">
        <v>155</v>
      </c>
      <c r="C15414">
        <v>1834.26</v>
      </c>
      <c r="D15414">
        <v>1100.9000000000001</v>
      </c>
      <c r="E15414">
        <v>733.36</v>
      </c>
      <c r="F15414">
        <v>810.21</v>
      </c>
      <c r="G15414">
        <v>730.24</v>
      </c>
      <c r="H15414">
        <v>1030.3</v>
      </c>
      <c r="I15414">
        <v>0.37</v>
      </c>
      <c r="J15414">
        <v>0.37</v>
      </c>
      <c r="K15414">
        <v>2.38</v>
      </c>
    </row>
    <row r="15415" spans="1:11" x14ac:dyDescent="0.25">
      <c r="A15415" s="1">
        <v>45689</v>
      </c>
      <c r="B15415" t="s">
        <v>1</v>
      </c>
      <c r="C15415">
        <v>1803.9</v>
      </c>
      <c r="D15415">
        <v>1039.82</v>
      </c>
      <c r="E15415">
        <v>764.08</v>
      </c>
      <c r="F15415">
        <v>902.97</v>
      </c>
      <c r="G15415">
        <v>787.72</v>
      </c>
      <c r="H15415">
        <v>1205.42</v>
      </c>
      <c r="I15415">
        <v>0.23</v>
      </c>
      <c r="J15415">
        <v>0.74</v>
      </c>
      <c r="K15415">
        <v>4.3899999999999997</v>
      </c>
    </row>
    <row r="15416" spans="1:11" x14ac:dyDescent="0.25">
      <c r="A15416" s="1">
        <v>45689</v>
      </c>
      <c r="B15416" t="s">
        <v>126</v>
      </c>
      <c r="C15416">
        <v>1871.43</v>
      </c>
      <c r="D15416">
        <v>1153.28</v>
      </c>
      <c r="E15416">
        <v>718.15</v>
      </c>
      <c r="F15416">
        <v>932.39</v>
      </c>
      <c r="G15416">
        <v>852.13</v>
      </c>
      <c r="H15416">
        <v>1157.3599999999999</v>
      </c>
      <c r="I15416">
        <v>0.25</v>
      </c>
      <c r="J15416">
        <v>0.73</v>
      </c>
      <c r="K15416">
        <v>4.8</v>
      </c>
    </row>
    <row r="15417" spans="1:11" x14ac:dyDescent="0.25">
      <c r="A15417" s="1">
        <v>45689</v>
      </c>
      <c r="B15417" t="s">
        <v>127</v>
      </c>
      <c r="C15417">
        <v>1676.48</v>
      </c>
      <c r="D15417">
        <v>1005.19</v>
      </c>
      <c r="E15417">
        <v>671.29</v>
      </c>
      <c r="F15417">
        <v>905.67</v>
      </c>
      <c r="G15417">
        <v>775.7</v>
      </c>
      <c r="H15417">
        <v>1298.1500000000001</v>
      </c>
      <c r="I15417">
        <v>0.13</v>
      </c>
      <c r="J15417">
        <v>0.74</v>
      </c>
      <c r="K15417">
        <v>4.17</v>
      </c>
    </row>
    <row r="15418" spans="1:11" x14ac:dyDescent="0.25">
      <c r="A15418" s="1">
        <v>45689</v>
      </c>
      <c r="B15418" t="s">
        <v>113</v>
      </c>
      <c r="C15418">
        <v>1852.77</v>
      </c>
      <c r="D15418">
        <v>1020.92</v>
      </c>
      <c r="E15418">
        <v>831.85</v>
      </c>
      <c r="F15418">
        <v>887</v>
      </c>
      <c r="G15418">
        <v>774.68</v>
      </c>
      <c r="H15418">
        <v>1160.9000000000001</v>
      </c>
      <c r="I15418">
        <v>0.31</v>
      </c>
      <c r="J15418">
        <v>0.86</v>
      </c>
      <c r="K15418">
        <v>4.96</v>
      </c>
    </row>
    <row r="15419" spans="1:11" x14ac:dyDescent="0.25">
      <c r="A15419" s="1">
        <v>45689</v>
      </c>
      <c r="B15419" t="s">
        <v>128</v>
      </c>
      <c r="C15419">
        <v>1923.81</v>
      </c>
      <c r="D15419">
        <v>1071.49</v>
      </c>
      <c r="E15419">
        <v>852.32</v>
      </c>
      <c r="F15419">
        <v>920.14</v>
      </c>
      <c r="G15419">
        <v>795.5</v>
      </c>
      <c r="H15419">
        <v>1246.8499999999999</v>
      </c>
      <c r="I15419">
        <v>0.24</v>
      </c>
      <c r="J15419">
        <v>0.62</v>
      </c>
      <c r="K15419">
        <v>4.24</v>
      </c>
    </row>
    <row r="15420" spans="1:11" x14ac:dyDescent="0.25">
      <c r="A15420" s="1">
        <v>45689</v>
      </c>
      <c r="B15420" t="s">
        <v>129</v>
      </c>
      <c r="C15420">
        <v>1808.03</v>
      </c>
      <c r="D15420">
        <v>1082.1199999999999</v>
      </c>
      <c r="E15420">
        <v>725.91</v>
      </c>
      <c r="F15420">
        <v>922.76</v>
      </c>
      <c r="G15420">
        <v>824.52</v>
      </c>
      <c r="H15420">
        <v>1198.6500000000001</v>
      </c>
      <c r="I15420">
        <v>0.16</v>
      </c>
      <c r="J15420">
        <v>0.46</v>
      </c>
      <c r="K15420">
        <v>2.63</v>
      </c>
    </row>
    <row r="15421" spans="1:11" x14ac:dyDescent="0.25">
      <c r="A15421" s="1">
        <v>45689</v>
      </c>
      <c r="B15421" t="s">
        <v>130</v>
      </c>
      <c r="C15421">
        <v>1990.7</v>
      </c>
      <c r="D15421">
        <v>1196.45</v>
      </c>
      <c r="E15421">
        <v>794.25</v>
      </c>
      <c r="F15421">
        <v>1110.03</v>
      </c>
      <c r="G15421">
        <v>911</v>
      </c>
      <c r="H15421">
        <v>1814.84</v>
      </c>
      <c r="I15421">
        <v>0.28000000000000003</v>
      </c>
      <c r="J15421">
        <v>0.35</v>
      </c>
      <c r="K15421">
        <v>8.89</v>
      </c>
    </row>
    <row r="15422" spans="1:11" x14ac:dyDescent="0.25">
      <c r="A15422" s="1">
        <v>45689</v>
      </c>
      <c r="B15422" t="s">
        <v>131</v>
      </c>
      <c r="C15422">
        <v>1988.06</v>
      </c>
      <c r="D15422">
        <v>1238.42</v>
      </c>
      <c r="E15422">
        <v>749.64</v>
      </c>
      <c r="F15422">
        <v>1055.04</v>
      </c>
      <c r="G15422">
        <v>900.09</v>
      </c>
      <c r="H15422">
        <v>1543.91</v>
      </c>
      <c r="I15422">
        <v>0.2</v>
      </c>
      <c r="J15422">
        <v>0.8</v>
      </c>
      <c r="K15422">
        <v>5.08</v>
      </c>
    </row>
    <row r="15423" spans="1:11" x14ac:dyDescent="0.25">
      <c r="A15423" s="1">
        <v>45689</v>
      </c>
      <c r="B15423" t="s">
        <v>132</v>
      </c>
      <c r="C15423">
        <v>1831.63</v>
      </c>
      <c r="D15423">
        <v>1102.8599999999999</v>
      </c>
      <c r="E15423">
        <v>728.77</v>
      </c>
      <c r="F15423">
        <v>896.53</v>
      </c>
      <c r="G15423">
        <v>814.33</v>
      </c>
      <c r="H15423">
        <v>1099.06</v>
      </c>
      <c r="I15423">
        <v>0.33</v>
      </c>
      <c r="J15423">
        <v>0.42</v>
      </c>
      <c r="K15423">
        <v>1.33</v>
      </c>
    </row>
    <row r="15424" spans="1:11" x14ac:dyDescent="0.25">
      <c r="A15424" s="1">
        <v>45689</v>
      </c>
      <c r="B15424" t="s">
        <v>133</v>
      </c>
      <c r="C15424">
        <v>1992.64</v>
      </c>
      <c r="D15424">
        <v>1188.0999999999999</v>
      </c>
      <c r="E15424">
        <v>804.54</v>
      </c>
      <c r="F15424">
        <v>827.49</v>
      </c>
      <c r="G15424">
        <v>782.1</v>
      </c>
      <c r="H15424">
        <v>982.89</v>
      </c>
      <c r="I15424">
        <v>-0.06</v>
      </c>
      <c r="J15424">
        <v>0.14000000000000001</v>
      </c>
      <c r="K15424">
        <v>5.63</v>
      </c>
    </row>
    <row r="15425" spans="1:11" x14ac:dyDescent="0.25">
      <c r="A15425" s="1">
        <v>45689</v>
      </c>
      <c r="B15425" t="s">
        <v>134</v>
      </c>
      <c r="C15425">
        <v>1844.12</v>
      </c>
      <c r="D15425">
        <v>1158.6099999999999</v>
      </c>
      <c r="E15425">
        <v>685.51</v>
      </c>
      <c r="F15425">
        <v>884.23</v>
      </c>
      <c r="G15425">
        <v>862.36</v>
      </c>
      <c r="H15425">
        <v>953.74</v>
      </c>
      <c r="I15425">
        <v>0.32</v>
      </c>
      <c r="J15425">
        <v>0.67</v>
      </c>
      <c r="K15425">
        <v>5.88</v>
      </c>
    </row>
    <row r="15426" spans="1:11" x14ac:dyDescent="0.25">
      <c r="A15426" s="1">
        <v>45689</v>
      </c>
      <c r="B15426" t="s">
        <v>135</v>
      </c>
      <c r="C15426">
        <v>1841.45</v>
      </c>
      <c r="D15426">
        <v>1132.1600000000001</v>
      </c>
      <c r="E15426">
        <v>709.29</v>
      </c>
      <c r="F15426">
        <v>894.46</v>
      </c>
      <c r="G15426">
        <v>779.24</v>
      </c>
      <c r="H15426">
        <v>1228.73</v>
      </c>
      <c r="I15426">
        <v>-0.06</v>
      </c>
      <c r="J15426">
        <v>2.83</v>
      </c>
      <c r="K15426">
        <v>7.33</v>
      </c>
    </row>
    <row r="15427" spans="1:11" x14ac:dyDescent="0.25">
      <c r="A15427" s="1">
        <v>45689</v>
      </c>
      <c r="B15427" t="s">
        <v>136</v>
      </c>
      <c r="C15427">
        <v>1895.15</v>
      </c>
      <c r="D15427">
        <v>1163.92</v>
      </c>
      <c r="E15427">
        <v>731.23</v>
      </c>
      <c r="F15427">
        <v>996.46</v>
      </c>
      <c r="G15427">
        <v>910.76</v>
      </c>
      <c r="H15427">
        <v>1313.82</v>
      </c>
      <c r="I15427">
        <v>0.14000000000000001</v>
      </c>
      <c r="J15427">
        <v>0.86</v>
      </c>
      <c r="K15427">
        <v>3.22</v>
      </c>
    </row>
    <row r="15428" spans="1:11" x14ac:dyDescent="0.25">
      <c r="A15428" s="1">
        <v>45689</v>
      </c>
      <c r="B15428" t="s">
        <v>137</v>
      </c>
      <c r="C15428">
        <v>1739.1</v>
      </c>
      <c r="D15428">
        <v>1055.8</v>
      </c>
      <c r="E15428">
        <v>683.3</v>
      </c>
      <c r="F15428">
        <v>916.42</v>
      </c>
      <c r="G15428">
        <v>726.7</v>
      </c>
      <c r="H15428">
        <v>1691.44</v>
      </c>
      <c r="I15428">
        <v>-0.28999999999999998</v>
      </c>
      <c r="J15428">
        <v>-0.11</v>
      </c>
      <c r="K15428">
        <v>4.3099999999999996</v>
      </c>
    </row>
    <row r="15429" spans="1:11" x14ac:dyDescent="0.25">
      <c r="A15429" s="1">
        <v>45689</v>
      </c>
      <c r="B15429" t="s">
        <v>138</v>
      </c>
      <c r="C15429">
        <v>1731.51</v>
      </c>
      <c r="D15429">
        <v>1051.56</v>
      </c>
      <c r="E15429">
        <v>679.95</v>
      </c>
      <c r="F15429">
        <v>1150.78</v>
      </c>
      <c r="G15429">
        <v>952.18</v>
      </c>
      <c r="H15429">
        <v>1791.16</v>
      </c>
      <c r="I15429">
        <v>7.0000000000000007E-2</v>
      </c>
      <c r="J15429">
        <v>2.14</v>
      </c>
      <c r="K15429">
        <v>6.74</v>
      </c>
    </row>
    <row r="15430" spans="1:11" x14ac:dyDescent="0.25">
      <c r="A15430" s="1">
        <v>45689</v>
      </c>
      <c r="B15430" t="s">
        <v>139</v>
      </c>
      <c r="C15430">
        <v>1690.73</v>
      </c>
      <c r="D15430">
        <v>1039.78</v>
      </c>
      <c r="E15430">
        <v>650.95000000000005</v>
      </c>
      <c r="F15430">
        <v>976.64</v>
      </c>
      <c r="G15430">
        <v>837.22</v>
      </c>
      <c r="H15430">
        <v>1473.91</v>
      </c>
      <c r="I15430">
        <v>0.23</v>
      </c>
      <c r="J15430">
        <v>1.62</v>
      </c>
      <c r="K15430">
        <v>5.1100000000000003</v>
      </c>
    </row>
    <row r="15431" spans="1:11" x14ac:dyDescent="0.25">
      <c r="A15431" s="1">
        <v>45689</v>
      </c>
      <c r="B15431" t="s">
        <v>140</v>
      </c>
      <c r="C15431">
        <v>1706.25</v>
      </c>
      <c r="D15431">
        <v>1041.57</v>
      </c>
      <c r="E15431">
        <v>664.68</v>
      </c>
      <c r="F15431">
        <v>860.11</v>
      </c>
      <c r="G15431">
        <v>735.49</v>
      </c>
      <c r="H15431">
        <v>1236.6199999999999</v>
      </c>
      <c r="I15431">
        <v>0.63</v>
      </c>
      <c r="J15431">
        <v>1.26</v>
      </c>
      <c r="K15431">
        <v>4.5</v>
      </c>
    </row>
    <row r="15432" spans="1:11" x14ac:dyDescent="0.25">
      <c r="A15432" s="1">
        <v>45689</v>
      </c>
      <c r="B15432" t="s">
        <v>141</v>
      </c>
      <c r="C15432">
        <v>1732.48</v>
      </c>
      <c r="D15432">
        <v>1047.95</v>
      </c>
      <c r="E15432">
        <v>684.53</v>
      </c>
      <c r="F15432">
        <v>958.08</v>
      </c>
      <c r="G15432">
        <v>833.21</v>
      </c>
      <c r="H15432">
        <v>1336.39</v>
      </c>
      <c r="I15432">
        <v>0.19</v>
      </c>
      <c r="J15432">
        <v>0.32</v>
      </c>
      <c r="K15432">
        <v>4.3499999999999996</v>
      </c>
    </row>
    <row r="15433" spans="1:11" x14ac:dyDescent="0.25">
      <c r="A15433" s="1">
        <v>45689</v>
      </c>
      <c r="B15433" t="s">
        <v>142</v>
      </c>
      <c r="C15433">
        <v>1603.44</v>
      </c>
      <c r="D15433">
        <v>948.4</v>
      </c>
      <c r="E15433">
        <v>655.04</v>
      </c>
      <c r="F15433">
        <v>857.07</v>
      </c>
      <c r="G15433">
        <v>707.15</v>
      </c>
      <c r="H15433">
        <v>1308.3900000000001</v>
      </c>
      <c r="I15433">
        <v>0.25</v>
      </c>
      <c r="J15433">
        <v>0.17</v>
      </c>
      <c r="K15433">
        <v>2.09</v>
      </c>
    </row>
    <row r="15434" spans="1:11" x14ac:dyDescent="0.25">
      <c r="A15434" s="1">
        <v>45689</v>
      </c>
      <c r="B15434" t="s">
        <v>143</v>
      </c>
      <c r="C15434">
        <v>1630.25</v>
      </c>
      <c r="D15434">
        <v>999.51</v>
      </c>
      <c r="E15434">
        <v>630.74</v>
      </c>
      <c r="F15434">
        <v>814.32</v>
      </c>
      <c r="G15434">
        <v>739.9</v>
      </c>
      <c r="H15434">
        <v>1006.83</v>
      </c>
      <c r="I15434">
        <v>0.28000000000000003</v>
      </c>
      <c r="J15434">
        <v>1.31</v>
      </c>
      <c r="K15434">
        <v>3.46</v>
      </c>
    </row>
    <row r="15435" spans="1:11" x14ac:dyDescent="0.25">
      <c r="A15435" s="1">
        <v>45689</v>
      </c>
      <c r="B15435" t="s">
        <v>144</v>
      </c>
      <c r="C15435">
        <v>1603.65</v>
      </c>
      <c r="D15435">
        <v>956.95</v>
      </c>
      <c r="E15435">
        <v>646.70000000000005</v>
      </c>
      <c r="F15435">
        <v>851.98</v>
      </c>
      <c r="G15435">
        <v>714.65</v>
      </c>
      <c r="H15435">
        <v>1301.22</v>
      </c>
      <c r="I15435">
        <v>0</v>
      </c>
      <c r="J15435">
        <v>0.54</v>
      </c>
      <c r="K15435">
        <v>3.64</v>
      </c>
    </row>
    <row r="15436" spans="1:11" x14ac:dyDescent="0.25">
      <c r="A15436" s="1">
        <v>45689</v>
      </c>
      <c r="B15436" t="s">
        <v>145</v>
      </c>
      <c r="C15436">
        <v>1667.79</v>
      </c>
      <c r="D15436">
        <v>974.02</v>
      </c>
      <c r="E15436">
        <v>693.77</v>
      </c>
      <c r="F15436">
        <v>882.88</v>
      </c>
      <c r="G15436">
        <v>786.99</v>
      </c>
      <c r="H15436">
        <v>1134.1199999999999</v>
      </c>
      <c r="I15436">
        <v>0.1</v>
      </c>
      <c r="J15436">
        <v>0.65</v>
      </c>
      <c r="K15436">
        <v>4.3099999999999996</v>
      </c>
    </row>
    <row r="15437" spans="1:11" x14ac:dyDescent="0.25">
      <c r="A15437" s="1">
        <v>45689</v>
      </c>
      <c r="B15437" t="s">
        <v>146</v>
      </c>
      <c r="C15437">
        <v>1713.28</v>
      </c>
      <c r="D15437">
        <v>985.21</v>
      </c>
      <c r="E15437">
        <v>728.07</v>
      </c>
      <c r="F15437">
        <v>942.8</v>
      </c>
      <c r="G15437">
        <v>827.38</v>
      </c>
      <c r="H15437">
        <v>1252.94</v>
      </c>
      <c r="I15437">
        <v>0.06</v>
      </c>
      <c r="J15437">
        <v>1.66</v>
      </c>
      <c r="K15437">
        <v>5.92</v>
      </c>
    </row>
    <row r="15438" spans="1:11" x14ac:dyDescent="0.25">
      <c r="A15438" s="1">
        <v>45689</v>
      </c>
      <c r="B15438" t="s">
        <v>2</v>
      </c>
      <c r="C15438">
        <v>1627.53</v>
      </c>
      <c r="D15438">
        <v>949.06</v>
      </c>
      <c r="E15438">
        <v>678.47</v>
      </c>
      <c r="F15438">
        <v>903.06</v>
      </c>
      <c r="G15438">
        <v>755.41</v>
      </c>
      <c r="H15438">
        <v>1308.3499999999999</v>
      </c>
      <c r="I15438">
        <v>0.14000000000000001</v>
      </c>
      <c r="J15438">
        <v>0.03</v>
      </c>
      <c r="K15438">
        <v>3.2</v>
      </c>
    </row>
    <row r="15439" spans="1:11" x14ac:dyDescent="0.25">
      <c r="A15439" s="1">
        <v>45689</v>
      </c>
      <c r="B15439" t="s">
        <v>147</v>
      </c>
      <c r="C15439">
        <v>1981.88</v>
      </c>
      <c r="D15439">
        <v>1060.3599999999999</v>
      </c>
      <c r="E15439">
        <v>921.52</v>
      </c>
      <c r="F15439">
        <v>903.38</v>
      </c>
      <c r="G15439">
        <v>747.47</v>
      </c>
      <c r="H15439">
        <v>1259.92</v>
      </c>
      <c r="I15439">
        <v>0.11</v>
      </c>
      <c r="J15439">
        <v>0.49</v>
      </c>
      <c r="K15439">
        <v>4.37</v>
      </c>
    </row>
    <row r="15440" spans="1:11" x14ac:dyDescent="0.25">
      <c r="A15440" s="1">
        <v>45689</v>
      </c>
      <c r="B15440" t="s">
        <v>148</v>
      </c>
      <c r="C15440">
        <v>1903.13</v>
      </c>
      <c r="D15440">
        <v>1032.42</v>
      </c>
      <c r="E15440">
        <v>870.71</v>
      </c>
      <c r="F15440">
        <v>859.26</v>
      </c>
      <c r="G15440">
        <v>759.75</v>
      </c>
      <c r="H15440">
        <v>1101.8499999999999</v>
      </c>
      <c r="I15440">
        <v>0.53</v>
      </c>
      <c r="J15440">
        <v>0.63</v>
      </c>
      <c r="K15440">
        <v>4.78</v>
      </c>
    </row>
    <row r="15441" spans="1:11" x14ac:dyDescent="0.25">
      <c r="A15441" s="1">
        <v>45689</v>
      </c>
      <c r="B15441" t="s">
        <v>149</v>
      </c>
      <c r="C15441">
        <v>1939.24</v>
      </c>
      <c r="D15441">
        <v>1056.44</v>
      </c>
      <c r="E15441">
        <v>882.8</v>
      </c>
      <c r="F15441">
        <v>927.28</v>
      </c>
      <c r="G15441">
        <v>826.34</v>
      </c>
      <c r="H15441">
        <v>1176.3399999999999</v>
      </c>
      <c r="I15441">
        <v>0.45</v>
      </c>
      <c r="J15441">
        <v>0.94</v>
      </c>
      <c r="K15441">
        <v>5.84</v>
      </c>
    </row>
    <row r="15442" spans="1:11" x14ac:dyDescent="0.25">
      <c r="A15442" s="1">
        <v>45689</v>
      </c>
      <c r="B15442" t="s">
        <v>150</v>
      </c>
      <c r="C15442">
        <v>2039.26</v>
      </c>
      <c r="D15442">
        <v>1106.3499999999999</v>
      </c>
      <c r="E15442">
        <v>932.91</v>
      </c>
      <c r="F15442">
        <v>1104.0899999999999</v>
      </c>
      <c r="G15442">
        <v>918.37</v>
      </c>
      <c r="H15442">
        <v>1552.45</v>
      </c>
      <c r="I15442">
        <v>0.08</v>
      </c>
      <c r="J15442">
        <v>0.49</v>
      </c>
      <c r="K15442">
        <v>2.79</v>
      </c>
    </row>
    <row r="15443" spans="1:11" x14ac:dyDescent="0.25">
      <c r="A15443" s="1">
        <v>45689</v>
      </c>
      <c r="B15443" t="s">
        <v>151</v>
      </c>
      <c r="C15443">
        <v>1786.63</v>
      </c>
      <c r="D15443">
        <v>1063.1500000000001</v>
      </c>
      <c r="E15443">
        <v>723.48</v>
      </c>
      <c r="F15443">
        <v>810.71</v>
      </c>
      <c r="G15443">
        <v>686.81</v>
      </c>
      <c r="H15443">
        <v>1171.3</v>
      </c>
      <c r="I15443">
        <v>0.03</v>
      </c>
      <c r="J15443">
        <v>0.17</v>
      </c>
      <c r="K15443">
        <v>2.93</v>
      </c>
    </row>
    <row r="15444" spans="1:11" x14ac:dyDescent="0.25">
      <c r="A15444" s="1">
        <v>45689</v>
      </c>
      <c r="B15444" t="s">
        <v>152</v>
      </c>
      <c r="C15444">
        <v>1748.17</v>
      </c>
      <c r="D15444">
        <v>1040.8399999999999</v>
      </c>
      <c r="E15444">
        <v>707.33</v>
      </c>
      <c r="F15444">
        <v>822.36</v>
      </c>
      <c r="G15444">
        <v>720.37</v>
      </c>
      <c r="H15444">
        <v>1088.3800000000001</v>
      </c>
      <c r="I15444">
        <v>0.37</v>
      </c>
      <c r="J15444">
        <v>0.55000000000000004</v>
      </c>
      <c r="K15444">
        <v>2.99</v>
      </c>
    </row>
    <row r="15445" spans="1:11" x14ac:dyDescent="0.25">
      <c r="A15445" s="1">
        <v>45689</v>
      </c>
      <c r="B15445" t="s">
        <v>153</v>
      </c>
      <c r="C15445">
        <v>1851.6</v>
      </c>
      <c r="D15445">
        <v>1145.81</v>
      </c>
      <c r="E15445">
        <v>705.79</v>
      </c>
      <c r="F15445">
        <v>1056.07</v>
      </c>
      <c r="G15445">
        <v>1001.95</v>
      </c>
      <c r="H15445">
        <v>1209.69</v>
      </c>
      <c r="I15445">
        <v>0.13</v>
      </c>
      <c r="J15445">
        <v>-0.08</v>
      </c>
      <c r="K15445">
        <v>1.96</v>
      </c>
    </row>
    <row r="15446" spans="1:11" x14ac:dyDescent="0.25">
      <c r="A15446" s="1">
        <v>45689</v>
      </c>
      <c r="B15446" t="s">
        <v>154</v>
      </c>
      <c r="C15446">
        <v>1778.41</v>
      </c>
      <c r="D15446">
        <v>1029.43</v>
      </c>
      <c r="E15446">
        <v>748.98</v>
      </c>
      <c r="F15446">
        <v>939.32</v>
      </c>
      <c r="G15446">
        <v>796.31</v>
      </c>
      <c r="H15446">
        <v>1360.63</v>
      </c>
      <c r="I15446">
        <v>0.28000000000000003</v>
      </c>
      <c r="J15446">
        <v>1.0900000000000001</v>
      </c>
      <c r="K15446">
        <v>3.47</v>
      </c>
    </row>
    <row r="15447" spans="1:11" x14ac:dyDescent="0.25">
      <c r="A15447" s="1">
        <v>45689</v>
      </c>
      <c r="B15447" t="s">
        <v>155</v>
      </c>
      <c r="C15447">
        <v>1832.16</v>
      </c>
      <c r="D15447">
        <v>1098.8</v>
      </c>
      <c r="E15447">
        <v>733.36</v>
      </c>
      <c r="F15447">
        <v>809.32</v>
      </c>
      <c r="G15447">
        <v>728.85</v>
      </c>
      <c r="H15447">
        <v>1030.3</v>
      </c>
      <c r="I15447">
        <v>-0.11</v>
      </c>
      <c r="J15447">
        <v>0.26</v>
      </c>
      <c r="K15447">
        <v>2.2400000000000002</v>
      </c>
    </row>
    <row r="15448" spans="1:11" x14ac:dyDescent="0.25">
      <c r="A15448" s="1">
        <v>45717</v>
      </c>
      <c r="B15448" t="s">
        <v>1</v>
      </c>
      <c r="C15448">
        <v>1810.25</v>
      </c>
      <c r="D15448">
        <v>1043.45</v>
      </c>
      <c r="E15448">
        <v>766.8</v>
      </c>
      <c r="F15448">
        <v>906.13</v>
      </c>
      <c r="G15448">
        <v>790.48</v>
      </c>
      <c r="H15448">
        <v>1209.76</v>
      </c>
      <c r="I15448">
        <v>0.35</v>
      </c>
      <c r="J15448">
        <v>1.0900000000000001</v>
      </c>
      <c r="K15448">
        <v>4.6900000000000004</v>
      </c>
    </row>
    <row r="15449" spans="1:11" x14ac:dyDescent="0.25">
      <c r="A15449" s="1">
        <v>45717</v>
      </c>
      <c r="B15449" t="s">
        <v>126</v>
      </c>
      <c r="C15449">
        <v>1879.34</v>
      </c>
      <c r="D15449">
        <v>1153.26</v>
      </c>
      <c r="E15449">
        <v>726.08</v>
      </c>
      <c r="F15449">
        <v>936.31</v>
      </c>
      <c r="G15449">
        <v>852.13</v>
      </c>
      <c r="H15449">
        <v>1170.0899999999999</v>
      </c>
      <c r="I15449">
        <v>0.42</v>
      </c>
      <c r="J15449">
        <v>1.1499999999999999</v>
      </c>
      <c r="K15449">
        <v>5.1100000000000003</v>
      </c>
    </row>
    <row r="15450" spans="1:11" x14ac:dyDescent="0.25">
      <c r="A15450" s="1">
        <v>45717</v>
      </c>
      <c r="B15450" t="s">
        <v>127</v>
      </c>
      <c r="C15450">
        <v>1682.3</v>
      </c>
      <c r="D15450">
        <v>1010.12</v>
      </c>
      <c r="E15450">
        <v>672.18</v>
      </c>
      <c r="F15450">
        <v>908.84</v>
      </c>
      <c r="G15450">
        <v>779.5</v>
      </c>
      <c r="H15450">
        <v>1299.8399999999999</v>
      </c>
      <c r="I15450">
        <v>0.35</v>
      </c>
      <c r="J15450">
        <v>1.0900000000000001</v>
      </c>
      <c r="K15450">
        <v>4.42</v>
      </c>
    </row>
    <row r="15451" spans="1:11" x14ac:dyDescent="0.25">
      <c r="A15451" s="1">
        <v>45717</v>
      </c>
      <c r="B15451" t="s">
        <v>113</v>
      </c>
      <c r="C15451">
        <v>1859.07</v>
      </c>
      <c r="D15451">
        <v>1026.1300000000001</v>
      </c>
      <c r="E15451">
        <v>832.94</v>
      </c>
      <c r="F15451">
        <v>890.01</v>
      </c>
      <c r="G15451">
        <v>778.63</v>
      </c>
      <c r="H15451">
        <v>1162.4100000000001</v>
      </c>
      <c r="I15451">
        <v>0.34</v>
      </c>
      <c r="J15451">
        <v>1.2</v>
      </c>
      <c r="K15451">
        <v>5.18</v>
      </c>
    </row>
    <row r="15452" spans="1:11" x14ac:dyDescent="0.25">
      <c r="A15452" s="1">
        <v>45717</v>
      </c>
      <c r="B15452" t="s">
        <v>128</v>
      </c>
      <c r="C15452">
        <v>1932.06</v>
      </c>
      <c r="D15452">
        <v>1072.93</v>
      </c>
      <c r="E15452">
        <v>859.13</v>
      </c>
      <c r="F15452">
        <v>924.1</v>
      </c>
      <c r="G15452">
        <v>796.53</v>
      </c>
      <c r="H15452">
        <v>1256.82</v>
      </c>
      <c r="I15452">
        <v>0.43</v>
      </c>
      <c r="J15452">
        <v>1.05</v>
      </c>
      <c r="K15452">
        <v>4.7</v>
      </c>
    </row>
    <row r="15453" spans="1:11" x14ac:dyDescent="0.25">
      <c r="A15453" s="1">
        <v>45717</v>
      </c>
      <c r="B15453" t="s">
        <v>129</v>
      </c>
      <c r="C15453">
        <v>1812.32</v>
      </c>
      <c r="D15453">
        <v>1081.4100000000001</v>
      </c>
      <c r="E15453">
        <v>730.91</v>
      </c>
      <c r="F15453">
        <v>924.98</v>
      </c>
      <c r="G15453">
        <v>823.95</v>
      </c>
      <c r="H15453">
        <v>1206.92</v>
      </c>
      <c r="I15453">
        <v>0.24</v>
      </c>
      <c r="J15453">
        <v>0.7</v>
      </c>
      <c r="K15453">
        <v>3.15</v>
      </c>
    </row>
    <row r="15454" spans="1:11" x14ac:dyDescent="0.25">
      <c r="A15454" s="1">
        <v>45717</v>
      </c>
      <c r="B15454" t="s">
        <v>130</v>
      </c>
      <c r="C15454">
        <v>1999.9</v>
      </c>
      <c r="D15454">
        <v>1208.06</v>
      </c>
      <c r="E15454">
        <v>791.84</v>
      </c>
      <c r="F15454">
        <v>1115.1400000000001</v>
      </c>
      <c r="G15454">
        <v>919.84</v>
      </c>
      <c r="H15454">
        <v>1809.4</v>
      </c>
      <c r="I15454">
        <v>0.46</v>
      </c>
      <c r="J15454">
        <v>0.81</v>
      </c>
      <c r="K15454">
        <v>8.92</v>
      </c>
    </row>
    <row r="15455" spans="1:11" x14ac:dyDescent="0.25">
      <c r="A15455" s="1">
        <v>45717</v>
      </c>
      <c r="B15455" t="s">
        <v>131</v>
      </c>
      <c r="C15455">
        <v>2069.71</v>
      </c>
      <c r="D15455">
        <v>1244.48</v>
      </c>
      <c r="E15455">
        <v>825.23</v>
      </c>
      <c r="F15455">
        <v>1098.4000000000001</v>
      </c>
      <c r="G15455">
        <v>904.5</v>
      </c>
      <c r="H15455">
        <v>1699.53</v>
      </c>
      <c r="I15455">
        <v>4.1100000000000003</v>
      </c>
      <c r="J15455">
        <v>4.9400000000000004</v>
      </c>
      <c r="K15455">
        <v>9.19</v>
      </c>
    </row>
    <row r="15456" spans="1:11" x14ac:dyDescent="0.25">
      <c r="A15456" s="1">
        <v>45717</v>
      </c>
      <c r="B15456" t="s">
        <v>132</v>
      </c>
      <c r="C15456">
        <v>1831.16</v>
      </c>
      <c r="D15456">
        <v>1102.3900000000001</v>
      </c>
      <c r="E15456">
        <v>728.77</v>
      </c>
      <c r="F15456">
        <v>896.26</v>
      </c>
      <c r="G15456">
        <v>814.01</v>
      </c>
      <c r="H15456">
        <v>1099.06</v>
      </c>
      <c r="I15456">
        <v>-0.03</v>
      </c>
      <c r="J15456">
        <v>0.39</v>
      </c>
      <c r="K15456">
        <v>1.35</v>
      </c>
    </row>
    <row r="15457" spans="1:11" x14ac:dyDescent="0.25">
      <c r="A15457" s="1">
        <v>45717</v>
      </c>
      <c r="B15457" t="s">
        <v>133</v>
      </c>
      <c r="C15457">
        <v>1994.34</v>
      </c>
      <c r="D15457">
        <v>1174.25</v>
      </c>
      <c r="E15457">
        <v>820.09</v>
      </c>
      <c r="F15457">
        <v>828.23</v>
      </c>
      <c r="G15457">
        <v>772.95</v>
      </c>
      <c r="H15457">
        <v>1001.86</v>
      </c>
      <c r="I15457">
        <v>0.09</v>
      </c>
      <c r="J15457">
        <v>0.23</v>
      </c>
      <c r="K15457">
        <v>5.15</v>
      </c>
    </row>
    <row r="15458" spans="1:11" x14ac:dyDescent="0.25">
      <c r="A15458" s="1">
        <v>45717</v>
      </c>
      <c r="B15458" t="s">
        <v>134</v>
      </c>
      <c r="C15458">
        <v>1847.43</v>
      </c>
      <c r="D15458">
        <v>1159.07</v>
      </c>
      <c r="E15458">
        <v>688.36</v>
      </c>
      <c r="F15458">
        <v>885.83</v>
      </c>
      <c r="G15458">
        <v>862.71</v>
      </c>
      <c r="H15458">
        <v>957.74</v>
      </c>
      <c r="I15458">
        <v>0.18</v>
      </c>
      <c r="J15458">
        <v>0.85</v>
      </c>
      <c r="K15458">
        <v>5.99</v>
      </c>
    </row>
    <row r="15459" spans="1:11" x14ac:dyDescent="0.25">
      <c r="A15459" s="1">
        <v>45717</v>
      </c>
      <c r="B15459" t="s">
        <v>135</v>
      </c>
      <c r="C15459">
        <v>1844.68</v>
      </c>
      <c r="D15459">
        <v>1135.3900000000001</v>
      </c>
      <c r="E15459">
        <v>709.29</v>
      </c>
      <c r="F15459">
        <v>896.07</v>
      </c>
      <c r="G15459">
        <v>781.5</v>
      </c>
      <c r="H15459">
        <v>1228.73</v>
      </c>
      <c r="I15459">
        <v>0.18</v>
      </c>
      <c r="J15459">
        <v>3.01</v>
      </c>
      <c r="K15459">
        <v>7.01</v>
      </c>
    </row>
    <row r="15460" spans="1:11" x14ac:dyDescent="0.25">
      <c r="A15460" s="1">
        <v>45717</v>
      </c>
      <c r="B15460" t="s">
        <v>136</v>
      </c>
      <c r="C15460">
        <v>1895.56</v>
      </c>
      <c r="D15460">
        <v>1151.05</v>
      </c>
      <c r="E15460">
        <v>744.51</v>
      </c>
      <c r="F15460">
        <v>996.66</v>
      </c>
      <c r="G15460">
        <v>900.66</v>
      </c>
      <c r="H15460">
        <v>1337.73</v>
      </c>
      <c r="I15460">
        <v>0.02</v>
      </c>
      <c r="J15460">
        <v>0.88</v>
      </c>
      <c r="K15460">
        <v>3.09</v>
      </c>
    </row>
    <row r="15461" spans="1:11" x14ac:dyDescent="0.25">
      <c r="A15461" s="1">
        <v>45717</v>
      </c>
      <c r="B15461" t="s">
        <v>137</v>
      </c>
      <c r="C15461">
        <v>1745.29</v>
      </c>
      <c r="D15461">
        <v>1061.99</v>
      </c>
      <c r="E15461">
        <v>683.3</v>
      </c>
      <c r="F15461">
        <v>919.72</v>
      </c>
      <c r="G15461">
        <v>730.99</v>
      </c>
      <c r="H15461">
        <v>1691.44</v>
      </c>
      <c r="I15461">
        <v>0.36</v>
      </c>
      <c r="J15461">
        <v>0.25</v>
      </c>
      <c r="K15461">
        <v>4.6500000000000004</v>
      </c>
    </row>
    <row r="15462" spans="1:11" x14ac:dyDescent="0.25">
      <c r="A15462" s="1">
        <v>45717</v>
      </c>
      <c r="B15462" t="s">
        <v>138</v>
      </c>
      <c r="C15462">
        <v>1738.07</v>
      </c>
      <c r="D15462">
        <v>1058.1199999999999</v>
      </c>
      <c r="E15462">
        <v>679.95</v>
      </c>
      <c r="F15462">
        <v>1155.1500000000001</v>
      </c>
      <c r="G15462">
        <v>958.09</v>
      </c>
      <c r="H15462">
        <v>1791.16</v>
      </c>
      <c r="I15462">
        <v>0.38</v>
      </c>
      <c r="J15462">
        <v>2.5299999999999998</v>
      </c>
      <c r="K15462">
        <v>6.5</v>
      </c>
    </row>
    <row r="15463" spans="1:11" x14ac:dyDescent="0.25">
      <c r="A15463" s="1">
        <v>45717</v>
      </c>
      <c r="B15463" t="s">
        <v>139</v>
      </c>
      <c r="C15463">
        <v>1696.21</v>
      </c>
      <c r="D15463">
        <v>1045.26</v>
      </c>
      <c r="E15463">
        <v>650.95000000000005</v>
      </c>
      <c r="F15463">
        <v>979.76</v>
      </c>
      <c r="G15463">
        <v>841.66</v>
      </c>
      <c r="H15463">
        <v>1473.91</v>
      </c>
      <c r="I15463">
        <v>0.32</v>
      </c>
      <c r="J15463">
        <v>1.95</v>
      </c>
      <c r="K15463">
        <v>5.26</v>
      </c>
    </row>
    <row r="15464" spans="1:11" x14ac:dyDescent="0.25">
      <c r="A15464" s="1">
        <v>45717</v>
      </c>
      <c r="B15464" t="s">
        <v>140</v>
      </c>
      <c r="C15464">
        <v>1713.24</v>
      </c>
      <c r="D15464">
        <v>1048.56</v>
      </c>
      <c r="E15464">
        <v>664.68</v>
      </c>
      <c r="F15464">
        <v>863.64</v>
      </c>
      <c r="G15464">
        <v>740.41</v>
      </c>
      <c r="H15464">
        <v>1236.6199999999999</v>
      </c>
      <c r="I15464">
        <v>0.41</v>
      </c>
      <c r="J15464">
        <v>1.68</v>
      </c>
      <c r="K15464">
        <v>3.85</v>
      </c>
    </row>
    <row r="15465" spans="1:11" x14ac:dyDescent="0.25">
      <c r="A15465" s="1">
        <v>45717</v>
      </c>
      <c r="B15465" t="s">
        <v>141</v>
      </c>
      <c r="C15465">
        <v>1740.35</v>
      </c>
      <c r="D15465">
        <v>1055.82</v>
      </c>
      <c r="E15465">
        <v>684.53</v>
      </c>
      <c r="F15465">
        <v>962.39</v>
      </c>
      <c r="G15465">
        <v>839.46</v>
      </c>
      <c r="H15465">
        <v>1336.39</v>
      </c>
      <c r="I15465">
        <v>0.45</v>
      </c>
      <c r="J15465">
        <v>0.77</v>
      </c>
      <c r="K15465">
        <v>4.79</v>
      </c>
    </row>
    <row r="15466" spans="1:11" x14ac:dyDescent="0.25">
      <c r="A15466" s="1">
        <v>45717</v>
      </c>
      <c r="B15466" t="s">
        <v>142</v>
      </c>
      <c r="C15466">
        <v>1614.18</v>
      </c>
      <c r="D15466">
        <v>959</v>
      </c>
      <c r="E15466">
        <v>655.17999999999995</v>
      </c>
      <c r="F15466">
        <v>862.82</v>
      </c>
      <c r="G15466">
        <v>715.07</v>
      </c>
      <c r="H15466">
        <v>1308.6500000000001</v>
      </c>
      <c r="I15466">
        <v>0.67</v>
      </c>
      <c r="J15466">
        <v>0.84</v>
      </c>
      <c r="K15466">
        <v>2.84</v>
      </c>
    </row>
    <row r="15467" spans="1:11" x14ac:dyDescent="0.25">
      <c r="A15467" s="1">
        <v>45717</v>
      </c>
      <c r="B15467" t="s">
        <v>143</v>
      </c>
      <c r="C15467">
        <v>1649.07</v>
      </c>
      <c r="D15467">
        <v>1001.32</v>
      </c>
      <c r="E15467">
        <v>647.75</v>
      </c>
      <c r="F15467">
        <v>823.68</v>
      </c>
      <c r="G15467">
        <v>741.24</v>
      </c>
      <c r="H15467">
        <v>1034.01</v>
      </c>
      <c r="I15467">
        <v>1.1499999999999999</v>
      </c>
      <c r="J15467">
        <v>2.48</v>
      </c>
      <c r="K15467">
        <v>4.62</v>
      </c>
    </row>
    <row r="15468" spans="1:11" x14ac:dyDescent="0.25">
      <c r="A15468" s="1">
        <v>45717</v>
      </c>
      <c r="B15468" t="s">
        <v>144</v>
      </c>
      <c r="C15468">
        <v>1607.93</v>
      </c>
      <c r="D15468">
        <v>961.23</v>
      </c>
      <c r="E15468">
        <v>646.70000000000005</v>
      </c>
      <c r="F15468">
        <v>854.28</v>
      </c>
      <c r="G15468">
        <v>717.87</v>
      </c>
      <c r="H15468">
        <v>1301.22</v>
      </c>
      <c r="I15468">
        <v>0.27</v>
      </c>
      <c r="J15468">
        <v>0.81</v>
      </c>
      <c r="K15468">
        <v>3.52</v>
      </c>
    </row>
    <row r="15469" spans="1:11" x14ac:dyDescent="0.25">
      <c r="A15469" s="1">
        <v>45717</v>
      </c>
      <c r="B15469" t="s">
        <v>145</v>
      </c>
      <c r="C15469">
        <v>1667.48</v>
      </c>
      <c r="D15469">
        <v>973.71</v>
      </c>
      <c r="E15469">
        <v>693.77</v>
      </c>
      <c r="F15469">
        <v>882.7</v>
      </c>
      <c r="G15469">
        <v>786.75</v>
      </c>
      <c r="H15469">
        <v>1134.1199999999999</v>
      </c>
      <c r="I15469">
        <v>-0.02</v>
      </c>
      <c r="J15469">
        <v>0.63</v>
      </c>
      <c r="K15469">
        <v>4.3600000000000003</v>
      </c>
    </row>
    <row r="15470" spans="1:11" x14ac:dyDescent="0.25">
      <c r="A15470" s="1">
        <v>45717</v>
      </c>
      <c r="B15470" t="s">
        <v>146</v>
      </c>
      <c r="C15470">
        <v>1717.89</v>
      </c>
      <c r="D15470">
        <v>989.82</v>
      </c>
      <c r="E15470">
        <v>728.07</v>
      </c>
      <c r="F15470">
        <v>945.34</v>
      </c>
      <c r="G15470">
        <v>831.27</v>
      </c>
      <c r="H15470">
        <v>1252.94</v>
      </c>
      <c r="I15470">
        <v>0.27</v>
      </c>
      <c r="J15470">
        <v>1.94</v>
      </c>
      <c r="K15470">
        <v>6.07</v>
      </c>
    </row>
    <row r="15471" spans="1:11" x14ac:dyDescent="0.25">
      <c r="A15471" s="1">
        <v>45717</v>
      </c>
      <c r="B15471" t="s">
        <v>2</v>
      </c>
      <c r="C15471">
        <v>1626.69</v>
      </c>
      <c r="D15471">
        <v>948.22</v>
      </c>
      <c r="E15471">
        <v>678.47</v>
      </c>
      <c r="F15471">
        <v>902.61</v>
      </c>
      <c r="G15471">
        <v>754.73</v>
      </c>
      <c r="H15471">
        <v>1308.3499999999999</v>
      </c>
      <c r="I15471">
        <v>-0.05</v>
      </c>
      <c r="J15471">
        <v>-0.02</v>
      </c>
      <c r="K15471">
        <v>3.31</v>
      </c>
    </row>
    <row r="15472" spans="1:11" x14ac:dyDescent="0.25">
      <c r="A15472" s="1">
        <v>45717</v>
      </c>
      <c r="B15472" t="s">
        <v>147</v>
      </c>
      <c r="C15472">
        <v>1979.12</v>
      </c>
      <c r="D15472">
        <v>1057.5999999999999</v>
      </c>
      <c r="E15472">
        <v>921.52</v>
      </c>
      <c r="F15472">
        <v>902.11</v>
      </c>
      <c r="G15472">
        <v>745.53</v>
      </c>
      <c r="H15472">
        <v>1259.92</v>
      </c>
      <c r="I15472">
        <v>-0.14000000000000001</v>
      </c>
      <c r="J15472">
        <v>0.35</v>
      </c>
      <c r="K15472">
        <v>3.72</v>
      </c>
    </row>
    <row r="15473" spans="1:11" x14ac:dyDescent="0.25">
      <c r="A15473" s="1">
        <v>45717</v>
      </c>
      <c r="B15473" t="s">
        <v>148</v>
      </c>
      <c r="C15473">
        <v>1914.58</v>
      </c>
      <c r="D15473">
        <v>1041.6300000000001</v>
      </c>
      <c r="E15473">
        <v>872.95</v>
      </c>
      <c r="F15473">
        <v>864.42</v>
      </c>
      <c r="G15473">
        <v>766.51</v>
      </c>
      <c r="H15473">
        <v>1104.71</v>
      </c>
      <c r="I15473">
        <v>0.6</v>
      </c>
      <c r="J15473">
        <v>1.23</v>
      </c>
      <c r="K15473">
        <v>5.41</v>
      </c>
    </row>
    <row r="15474" spans="1:11" x14ac:dyDescent="0.25">
      <c r="A15474" s="1">
        <v>45717</v>
      </c>
      <c r="B15474" t="s">
        <v>149</v>
      </c>
      <c r="C15474">
        <v>1944.46</v>
      </c>
      <c r="D15474">
        <v>1061.6600000000001</v>
      </c>
      <c r="E15474">
        <v>882.8</v>
      </c>
      <c r="F15474">
        <v>929.78</v>
      </c>
      <c r="G15474">
        <v>830.39</v>
      </c>
      <c r="H15474">
        <v>1176.3399999999999</v>
      </c>
      <c r="I15474">
        <v>0.27</v>
      </c>
      <c r="J15474">
        <v>1.21</v>
      </c>
      <c r="K15474">
        <v>6.37</v>
      </c>
    </row>
    <row r="15475" spans="1:11" x14ac:dyDescent="0.25">
      <c r="A15475" s="1">
        <v>45717</v>
      </c>
      <c r="B15475" t="s">
        <v>150</v>
      </c>
      <c r="C15475">
        <v>2057.33</v>
      </c>
      <c r="D15475">
        <v>1098.69</v>
      </c>
      <c r="E15475">
        <v>958.64</v>
      </c>
      <c r="F15475">
        <v>1113.9100000000001</v>
      </c>
      <c r="G15475">
        <v>912.03</v>
      </c>
      <c r="H15475">
        <v>1595.3</v>
      </c>
      <c r="I15475">
        <v>0.89</v>
      </c>
      <c r="J15475">
        <v>1.38</v>
      </c>
      <c r="K15475">
        <v>3.38</v>
      </c>
    </row>
    <row r="15476" spans="1:11" x14ac:dyDescent="0.25">
      <c r="A15476" s="1">
        <v>45717</v>
      </c>
      <c r="B15476" t="s">
        <v>151</v>
      </c>
      <c r="C15476">
        <v>1790.5</v>
      </c>
      <c r="D15476">
        <v>1067.02</v>
      </c>
      <c r="E15476">
        <v>723.48</v>
      </c>
      <c r="F15476">
        <v>812.5</v>
      </c>
      <c r="G15476">
        <v>689.28</v>
      </c>
      <c r="H15476">
        <v>1171.3</v>
      </c>
      <c r="I15476">
        <v>0.22</v>
      </c>
      <c r="J15476">
        <v>0.39</v>
      </c>
      <c r="K15476">
        <v>3.17</v>
      </c>
    </row>
    <row r="15477" spans="1:11" x14ac:dyDescent="0.25">
      <c r="A15477" s="1">
        <v>45717</v>
      </c>
      <c r="B15477" t="s">
        <v>152</v>
      </c>
      <c r="C15477">
        <v>1751.24</v>
      </c>
      <c r="D15477">
        <v>1043.9100000000001</v>
      </c>
      <c r="E15477">
        <v>707.33</v>
      </c>
      <c r="F15477">
        <v>823.84</v>
      </c>
      <c r="G15477">
        <v>722.53</v>
      </c>
      <c r="H15477">
        <v>1088.3800000000001</v>
      </c>
      <c r="I15477">
        <v>0.18</v>
      </c>
      <c r="J15477">
        <v>0.73</v>
      </c>
      <c r="K15477">
        <v>3.67</v>
      </c>
    </row>
    <row r="15478" spans="1:11" x14ac:dyDescent="0.25">
      <c r="A15478" s="1">
        <v>45717</v>
      </c>
      <c r="B15478" t="s">
        <v>153</v>
      </c>
      <c r="C15478">
        <v>1859.24</v>
      </c>
      <c r="D15478">
        <v>1140.68</v>
      </c>
      <c r="E15478">
        <v>718.56</v>
      </c>
      <c r="F15478">
        <v>1060.4000000000001</v>
      </c>
      <c r="G15478">
        <v>997.44</v>
      </c>
      <c r="H15478">
        <v>1231.5899999999999</v>
      </c>
      <c r="I15478">
        <v>0.41</v>
      </c>
      <c r="J15478">
        <v>0.33</v>
      </c>
      <c r="K15478">
        <v>2.0699999999999998</v>
      </c>
    </row>
    <row r="15479" spans="1:11" x14ac:dyDescent="0.25">
      <c r="A15479" s="1">
        <v>45717</v>
      </c>
      <c r="B15479" t="s">
        <v>154</v>
      </c>
      <c r="C15479">
        <v>1782.73</v>
      </c>
      <c r="D15479">
        <v>1030.1600000000001</v>
      </c>
      <c r="E15479">
        <v>752.57</v>
      </c>
      <c r="F15479">
        <v>941.57</v>
      </c>
      <c r="G15479">
        <v>796.87</v>
      </c>
      <c r="H15479">
        <v>1367.16</v>
      </c>
      <c r="I15479">
        <v>0.24</v>
      </c>
      <c r="J15479">
        <v>1.33</v>
      </c>
      <c r="K15479">
        <v>4.2300000000000004</v>
      </c>
    </row>
    <row r="15480" spans="1:11" x14ac:dyDescent="0.25">
      <c r="A15480" s="1">
        <v>45717</v>
      </c>
      <c r="B15480" t="s">
        <v>155</v>
      </c>
      <c r="C15480">
        <v>1832.72</v>
      </c>
      <c r="D15480">
        <v>1099.3599999999999</v>
      </c>
      <c r="E15480">
        <v>733.36</v>
      </c>
      <c r="F15480">
        <v>809.56</v>
      </c>
      <c r="G15480">
        <v>729.21</v>
      </c>
      <c r="H15480">
        <v>1030.3</v>
      </c>
      <c r="I15480">
        <v>0.03</v>
      </c>
      <c r="J15480">
        <v>0.28999999999999998</v>
      </c>
      <c r="K15480">
        <v>2.91</v>
      </c>
    </row>
    <row r="15481" spans="1:11" x14ac:dyDescent="0.25">
      <c r="A15481" s="1">
        <v>45748</v>
      </c>
      <c r="B15481" t="s">
        <v>1</v>
      </c>
      <c r="C15481">
        <v>1818.64</v>
      </c>
      <c r="D15481">
        <v>1046.6600000000001</v>
      </c>
      <c r="E15481">
        <v>771.98</v>
      </c>
      <c r="F15481">
        <v>910.29</v>
      </c>
      <c r="G15481">
        <v>792.93</v>
      </c>
      <c r="H15481">
        <v>1217.99</v>
      </c>
      <c r="I15481">
        <v>0.46</v>
      </c>
      <c r="J15481">
        <v>1.56</v>
      </c>
      <c r="K15481">
        <v>4.74</v>
      </c>
    </row>
    <row r="15482" spans="1:11" x14ac:dyDescent="0.25">
      <c r="A15482" s="1">
        <v>45748</v>
      </c>
      <c r="B15482" t="s">
        <v>126</v>
      </c>
      <c r="C15482">
        <v>1884.03</v>
      </c>
      <c r="D15482">
        <v>1155.93</v>
      </c>
      <c r="E15482">
        <v>728.1</v>
      </c>
      <c r="F15482">
        <v>938.65</v>
      </c>
      <c r="G15482">
        <v>854.09</v>
      </c>
      <c r="H15482">
        <v>1173.3599999999999</v>
      </c>
      <c r="I15482">
        <v>0.25</v>
      </c>
      <c r="J15482">
        <v>1.41</v>
      </c>
      <c r="K15482">
        <v>5.18</v>
      </c>
    </row>
    <row r="15483" spans="1:11" x14ac:dyDescent="0.25">
      <c r="A15483" s="1">
        <v>45748</v>
      </c>
      <c r="B15483" t="s">
        <v>127</v>
      </c>
      <c r="C15483">
        <v>1694.67</v>
      </c>
      <c r="D15483">
        <v>1013.88</v>
      </c>
      <c r="E15483">
        <v>680.79</v>
      </c>
      <c r="F15483">
        <v>915.56</v>
      </c>
      <c r="G15483">
        <v>782.38</v>
      </c>
      <c r="H15483">
        <v>1316.48</v>
      </c>
      <c r="I15483">
        <v>0.74</v>
      </c>
      <c r="J15483">
        <v>1.84</v>
      </c>
      <c r="K15483">
        <v>4.7300000000000004</v>
      </c>
    </row>
    <row r="15484" spans="1:11" x14ac:dyDescent="0.25">
      <c r="A15484" s="1">
        <v>45748</v>
      </c>
      <c r="B15484" t="s">
        <v>113</v>
      </c>
      <c r="C15484">
        <v>1865.98</v>
      </c>
      <c r="D15484">
        <v>1027.54</v>
      </c>
      <c r="E15484">
        <v>838.44</v>
      </c>
      <c r="F15484">
        <v>893.31</v>
      </c>
      <c r="G15484">
        <v>779.72</v>
      </c>
      <c r="H15484">
        <v>1170.08</v>
      </c>
      <c r="I15484">
        <v>0.37</v>
      </c>
      <c r="J15484">
        <v>1.58</v>
      </c>
      <c r="K15484">
        <v>4.88</v>
      </c>
    </row>
    <row r="15485" spans="1:11" x14ac:dyDescent="0.25">
      <c r="A15485" s="1">
        <v>45748</v>
      </c>
      <c r="B15485" t="s">
        <v>128</v>
      </c>
      <c r="C15485">
        <v>1940.27</v>
      </c>
      <c r="D15485">
        <v>1080.23</v>
      </c>
      <c r="E15485">
        <v>860.04</v>
      </c>
      <c r="F15485">
        <v>927.98</v>
      </c>
      <c r="G15485">
        <v>801.95</v>
      </c>
      <c r="H15485">
        <v>1258.21</v>
      </c>
      <c r="I15485">
        <v>0.42</v>
      </c>
      <c r="J15485">
        <v>1.48</v>
      </c>
      <c r="K15485">
        <v>5.05</v>
      </c>
    </row>
    <row r="15486" spans="1:11" x14ac:dyDescent="0.25">
      <c r="A15486" s="1">
        <v>45748</v>
      </c>
      <c r="B15486" t="s">
        <v>129</v>
      </c>
      <c r="C15486">
        <v>1817.07</v>
      </c>
      <c r="D15486">
        <v>1085.04</v>
      </c>
      <c r="E15486">
        <v>732.03</v>
      </c>
      <c r="F15486">
        <v>927.38</v>
      </c>
      <c r="G15486">
        <v>826.75</v>
      </c>
      <c r="H15486">
        <v>1208.73</v>
      </c>
      <c r="I15486">
        <v>0.26</v>
      </c>
      <c r="J15486">
        <v>0.96</v>
      </c>
      <c r="K15486">
        <v>3.38</v>
      </c>
    </row>
    <row r="15487" spans="1:11" x14ac:dyDescent="0.25">
      <c r="A15487" s="1">
        <v>45748</v>
      </c>
      <c r="B15487" t="s">
        <v>130</v>
      </c>
      <c r="C15487">
        <v>2007.46</v>
      </c>
      <c r="D15487">
        <v>1215.6199999999999</v>
      </c>
      <c r="E15487">
        <v>791.84</v>
      </c>
      <c r="F15487">
        <v>1119.3800000000001</v>
      </c>
      <c r="G15487">
        <v>925.63</v>
      </c>
      <c r="H15487">
        <v>1809.4</v>
      </c>
      <c r="I15487">
        <v>0.38</v>
      </c>
      <c r="J15487">
        <v>1.19</v>
      </c>
      <c r="K15487">
        <v>9.07</v>
      </c>
    </row>
    <row r="15488" spans="1:11" x14ac:dyDescent="0.25">
      <c r="A15488" s="1">
        <v>45748</v>
      </c>
      <c r="B15488" t="s">
        <v>131</v>
      </c>
      <c r="C15488">
        <v>2070.0100000000002</v>
      </c>
      <c r="D15488">
        <v>1244.78</v>
      </c>
      <c r="E15488">
        <v>825.23</v>
      </c>
      <c r="F15488">
        <v>1098.51</v>
      </c>
      <c r="G15488">
        <v>904.68</v>
      </c>
      <c r="H15488">
        <v>1699.53</v>
      </c>
      <c r="I15488">
        <v>0.01</v>
      </c>
      <c r="J15488">
        <v>4.95</v>
      </c>
      <c r="K15488">
        <v>9.25</v>
      </c>
    </row>
    <row r="15489" spans="1:11" x14ac:dyDescent="0.25">
      <c r="A15489" s="1">
        <v>45748</v>
      </c>
      <c r="B15489" t="s">
        <v>132</v>
      </c>
      <c r="C15489">
        <v>1832.15</v>
      </c>
      <c r="D15489">
        <v>1095.05</v>
      </c>
      <c r="E15489">
        <v>737.1</v>
      </c>
      <c r="F15489">
        <v>896.71</v>
      </c>
      <c r="G15489">
        <v>808.55</v>
      </c>
      <c r="H15489">
        <v>1111.5899999999999</v>
      </c>
      <c r="I15489">
        <v>0.05</v>
      </c>
      <c r="J15489">
        <v>0.44</v>
      </c>
      <c r="K15489">
        <v>1.38</v>
      </c>
    </row>
    <row r="15490" spans="1:11" x14ac:dyDescent="0.25">
      <c r="A15490" s="1">
        <v>45748</v>
      </c>
      <c r="B15490" t="s">
        <v>133</v>
      </c>
      <c r="C15490">
        <v>2008.11</v>
      </c>
      <c r="D15490">
        <v>1187.1600000000001</v>
      </c>
      <c r="E15490">
        <v>820.95</v>
      </c>
      <c r="F15490">
        <v>833.95</v>
      </c>
      <c r="G15490">
        <v>781.45</v>
      </c>
      <c r="H15490">
        <v>1002.86</v>
      </c>
      <c r="I15490">
        <v>0.69</v>
      </c>
      <c r="J15490">
        <v>0.92</v>
      </c>
      <c r="K15490">
        <v>5.57</v>
      </c>
    </row>
    <row r="15491" spans="1:11" x14ac:dyDescent="0.25">
      <c r="A15491" s="1">
        <v>45748</v>
      </c>
      <c r="B15491" t="s">
        <v>134</v>
      </c>
      <c r="C15491">
        <v>1853.03</v>
      </c>
      <c r="D15491">
        <v>1164.67</v>
      </c>
      <c r="E15491">
        <v>688.36</v>
      </c>
      <c r="F15491">
        <v>888.48</v>
      </c>
      <c r="G15491">
        <v>866.85</v>
      </c>
      <c r="H15491">
        <v>957.74</v>
      </c>
      <c r="I15491">
        <v>0.3</v>
      </c>
      <c r="J15491">
        <v>1.1499999999999999</v>
      </c>
      <c r="K15491">
        <v>6.23</v>
      </c>
    </row>
    <row r="15492" spans="1:11" x14ac:dyDescent="0.25">
      <c r="A15492" s="1">
        <v>45748</v>
      </c>
      <c r="B15492" t="s">
        <v>135</v>
      </c>
      <c r="C15492">
        <v>1852.09</v>
      </c>
      <c r="D15492">
        <v>1142.8</v>
      </c>
      <c r="E15492">
        <v>709.29</v>
      </c>
      <c r="F15492">
        <v>899.66</v>
      </c>
      <c r="G15492">
        <v>786.58</v>
      </c>
      <c r="H15492">
        <v>1228.73</v>
      </c>
      <c r="I15492">
        <v>0.4</v>
      </c>
      <c r="J15492">
        <v>3.43</v>
      </c>
      <c r="K15492">
        <v>5.84</v>
      </c>
    </row>
    <row r="15493" spans="1:11" x14ac:dyDescent="0.25">
      <c r="A15493" s="1">
        <v>45748</v>
      </c>
      <c r="B15493" t="s">
        <v>136</v>
      </c>
      <c r="C15493">
        <v>1900.3</v>
      </c>
      <c r="D15493">
        <v>1155.79</v>
      </c>
      <c r="E15493">
        <v>744.51</v>
      </c>
      <c r="F15493">
        <v>999.15</v>
      </c>
      <c r="G15493">
        <v>904.35</v>
      </c>
      <c r="H15493">
        <v>1337.73</v>
      </c>
      <c r="I15493">
        <v>0.25</v>
      </c>
      <c r="J15493">
        <v>1.1299999999999999</v>
      </c>
      <c r="K15493">
        <v>3.17</v>
      </c>
    </row>
    <row r="15494" spans="1:11" x14ac:dyDescent="0.25">
      <c r="A15494" s="1">
        <v>45748</v>
      </c>
      <c r="B15494" t="s">
        <v>137</v>
      </c>
      <c r="C15494">
        <v>1747.99</v>
      </c>
      <c r="D15494">
        <v>1063.1400000000001</v>
      </c>
      <c r="E15494">
        <v>684.85</v>
      </c>
      <c r="F15494">
        <v>921.1</v>
      </c>
      <c r="G15494">
        <v>731.79</v>
      </c>
      <c r="H15494">
        <v>1695.33</v>
      </c>
      <c r="I15494">
        <v>0.15</v>
      </c>
      <c r="J15494">
        <v>0.4</v>
      </c>
      <c r="K15494">
        <v>4.67</v>
      </c>
    </row>
    <row r="15495" spans="1:11" x14ac:dyDescent="0.25">
      <c r="A15495" s="1">
        <v>45748</v>
      </c>
      <c r="B15495" t="s">
        <v>138</v>
      </c>
      <c r="C15495">
        <v>1740.02</v>
      </c>
      <c r="D15495">
        <v>1060.07</v>
      </c>
      <c r="E15495">
        <v>679.95</v>
      </c>
      <c r="F15495">
        <v>1156.42</v>
      </c>
      <c r="G15495">
        <v>959.81</v>
      </c>
      <c r="H15495">
        <v>1791.16</v>
      </c>
      <c r="I15495">
        <v>0.11</v>
      </c>
      <c r="J15495">
        <v>2.64</v>
      </c>
      <c r="K15495">
        <v>6.54</v>
      </c>
    </row>
    <row r="15496" spans="1:11" x14ac:dyDescent="0.25">
      <c r="A15496" s="1">
        <v>45748</v>
      </c>
      <c r="B15496" t="s">
        <v>139</v>
      </c>
      <c r="C15496">
        <v>1697.21</v>
      </c>
      <c r="D15496">
        <v>1046.26</v>
      </c>
      <c r="E15496">
        <v>650.95000000000005</v>
      </c>
      <c r="F15496">
        <v>980.35</v>
      </c>
      <c r="G15496">
        <v>842.5</v>
      </c>
      <c r="H15496">
        <v>1473.91</v>
      </c>
      <c r="I15496">
        <v>0.06</v>
      </c>
      <c r="J15496">
        <v>2.0099999999999998</v>
      </c>
      <c r="K15496">
        <v>5.3</v>
      </c>
    </row>
    <row r="15497" spans="1:11" x14ac:dyDescent="0.25">
      <c r="A15497" s="1">
        <v>45748</v>
      </c>
      <c r="B15497" t="s">
        <v>140</v>
      </c>
      <c r="C15497">
        <v>1714.59</v>
      </c>
      <c r="D15497">
        <v>1049.9100000000001</v>
      </c>
      <c r="E15497">
        <v>664.68</v>
      </c>
      <c r="F15497">
        <v>864.33</v>
      </c>
      <c r="G15497">
        <v>741.38</v>
      </c>
      <c r="H15497">
        <v>1236.6199999999999</v>
      </c>
      <c r="I15497">
        <v>0.08</v>
      </c>
      <c r="J15497">
        <v>1.76</v>
      </c>
      <c r="K15497">
        <v>3.79</v>
      </c>
    </row>
    <row r="15498" spans="1:11" x14ac:dyDescent="0.25">
      <c r="A15498" s="1">
        <v>45748</v>
      </c>
      <c r="B15498" t="s">
        <v>141</v>
      </c>
      <c r="C15498">
        <v>1740.51</v>
      </c>
      <c r="D15498">
        <v>1055.98</v>
      </c>
      <c r="E15498">
        <v>684.53</v>
      </c>
      <c r="F15498">
        <v>962.49</v>
      </c>
      <c r="G15498">
        <v>839.54</v>
      </c>
      <c r="H15498">
        <v>1336.39</v>
      </c>
      <c r="I15498">
        <v>0.01</v>
      </c>
      <c r="J15498">
        <v>0.78</v>
      </c>
      <c r="K15498">
        <v>4.13</v>
      </c>
    </row>
    <row r="15499" spans="1:11" x14ac:dyDescent="0.25">
      <c r="A15499" s="1">
        <v>45748</v>
      </c>
      <c r="B15499" t="s">
        <v>142</v>
      </c>
      <c r="C15499">
        <v>1619.32</v>
      </c>
      <c r="D15499">
        <v>964.14</v>
      </c>
      <c r="E15499">
        <v>655.17999999999995</v>
      </c>
      <c r="F15499">
        <v>865.58</v>
      </c>
      <c r="G15499">
        <v>718.93</v>
      </c>
      <c r="H15499">
        <v>1308.6500000000001</v>
      </c>
      <c r="I15499">
        <v>0.32</v>
      </c>
      <c r="J15499">
        <v>1.1599999999999999</v>
      </c>
      <c r="K15499">
        <v>3.49</v>
      </c>
    </row>
    <row r="15500" spans="1:11" x14ac:dyDescent="0.25">
      <c r="A15500" s="1">
        <v>45748</v>
      </c>
      <c r="B15500" t="s">
        <v>143</v>
      </c>
      <c r="C15500">
        <v>1650</v>
      </c>
      <c r="D15500">
        <v>999.69</v>
      </c>
      <c r="E15500">
        <v>650.30999999999995</v>
      </c>
      <c r="F15500">
        <v>824.18</v>
      </c>
      <c r="G15500">
        <v>740.05</v>
      </c>
      <c r="H15500">
        <v>1038.05</v>
      </c>
      <c r="I15500">
        <v>0.06</v>
      </c>
      <c r="J15500">
        <v>2.54</v>
      </c>
      <c r="K15500">
        <v>4.7699999999999996</v>
      </c>
    </row>
    <row r="15501" spans="1:11" x14ac:dyDescent="0.25">
      <c r="A15501" s="1">
        <v>45748</v>
      </c>
      <c r="B15501" t="s">
        <v>144</v>
      </c>
      <c r="C15501">
        <v>1609.51</v>
      </c>
      <c r="D15501">
        <v>962.81</v>
      </c>
      <c r="E15501">
        <v>646.70000000000005</v>
      </c>
      <c r="F15501">
        <v>855.14</v>
      </c>
      <c r="G15501">
        <v>719.02</v>
      </c>
      <c r="H15501">
        <v>1301.22</v>
      </c>
      <c r="I15501">
        <v>0.1</v>
      </c>
      <c r="J15501">
        <v>0.91</v>
      </c>
      <c r="K15501">
        <v>3.88</v>
      </c>
    </row>
    <row r="15502" spans="1:11" x14ac:dyDescent="0.25">
      <c r="A15502" s="1">
        <v>45748</v>
      </c>
      <c r="B15502" t="s">
        <v>145</v>
      </c>
      <c r="C15502">
        <v>1706.21</v>
      </c>
      <c r="D15502">
        <v>982.48</v>
      </c>
      <c r="E15502">
        <v>723.73</v>
      </c>
      <c r="F15502">
        <v>903.18</v>
      </c>
      <c r="G15502">
        <v>793.83</v>
      </c>
      <c r="H15502">
        <v>1183.1099999999999</v>
      </c>
      <c r="I15502">
        <v>2.3199999999999998</v>
      </c>
      <c r="J15502">
        <v>2.97</v>
      </c>
      <c r="K15502">
        <v>5.17</v>
      </c>
    </row>
    <row r="15503" spans="1:11" x14ac:dyDescent="0.25">
      <c r="A15503" s="1">
        <v>45748</v>
      </c>
      <c r="B15503" t="s">
        <v>146</v>
      </c>
      <c r="C15503">
        <v>1724.25</v>
      </c>
      <c r="D15503">
        <v>996.56</v>
      </c>
      <c r="E15503">
        <v>727.69</v>
      </c>
      <c r="F15503">
        <v>948.84</v>
      </c>
      <c r="G15503">
        <v>836.92</v>
      </c>
      <c r="H15503">
        <v>1252.32</v>
      </c>
      <c r="I15503">
        <v>0.37</v>
      </c>
      <c r="J15503">
        <v>2.31</v>
      </c>
      <c r="K15503">
        <v>4.58</v>
      </c>
    </row>
    <row r="15504" spans="1:11" x14ac:dyDescent="0.25">
      <c r="A15504" s="1">
        <v>45748</v>
      </c>
      <c r="B15504" t="s">
        <v>2</v>
      </c>
      <c r="C15504">
        <v>1633.89</v>
      </c>
      <c r="D15504">
        <v>955.42</v>
      </c>
      <c r="E15504">
        <v>678.47</v>
      </c>
      <c r="F15504">
        <v>906.58</v>
      </c>
      <c r="G15504">
        <v>760.47</v>
      </c>
      <c r="H15504">
        <v>1308.3499999999999</v>
      </c>
      <c r="I15504">
        <v>0.44</v>
      </c>
      <c r="J15504">
        <v>0.42</v>
      </c>
      <c r="K15504">
        <v>3.34</v>
      </c>
    </row>
    <row r="15505" spans="1:11" x14ac:dyDescent="0.25">
      <c r="A15505" s="1">
        <v>45748</v>
      </c>
      <c r="B15505" t="s">
        <v>147</v>
      </c>
      <c r="C15505">
        <v>2003.33</v>
      </c>
      <c r="D15505">
        <v>1053.49</v>
      </c>
      <c r="E15505">
        <v>949.84</v>
      </c>
      <c r="F15505">
        <v>913.12</v>
      </c>
      <c r="G15505">
        <v>742.62</v>
      </c>
      <c r="H15505">
        <v>1298.5999999999999</v>
      </c>
      <c r="I15505">
        <v>1.22</v>
      </c>
      <c r="J15505">
        <v>1.57</v>
      </c>
      <c r="K15505">
        <v>4.93</v>
      </c>
    </row>
    <row r="15506" spans="1:11" x14ac:dyDescent="0.25">
      <c r="A15506" s="1">
        <v>45748</v>
      </c>
      <c r="B15506" t="s">
        <v>148</v>
      </c>
      <c r="C15506">
        <v>1914.97</v>
      </c>
      <c r="D15506">
        <v>1041.58</v>
      </c>
      <c r="E15506">
        <v>873.39</v>
      </c>
      <c r="F15506">
        <v>864.59</v>
      </c>
      <c r="G15506">
        <v>766.44</v>
      </c>
      <c r="H15506">
        <v>1105.26</v>
      </c>
      <c r="I15506">
        <v>0.02</v>
      </c>
      <c r="J15506">
        <v>1.25</v>
      </c>
      <c r="K15506">
        <v>5.12</v>
      </c>
    </row>
    <row r="15507" spans="1:11" x14ac:dyDescent="0.25">
      <c r="A15507" s="1">
        <v>45748</v>
      </c>
      <c r="B15507" t="s">
        <v>149</v>
      </c>
      <c r="C15507">
        <v>1953.62</v>
      </c>
      <c r="D15507">
        <v>1070.82</v>
      </c>
      <c r="E15507">
        <v>882.8</v>
      </c>
      <c r="F15507">
        <v>934.15</v>
      </c>
      <c r="G15507">
        <v>837.53</v>
      </c>
      <c r="H15507">
        <v>1176.3399999999999</v>
      </c>
      <c r="I15507">
        <v>0.47</v>
      </c>
      <c r="J15507">
        <v>1.69</v>
      </c>
      <c r="K15507">
        <v>6.74</v>
      </c>
    </row>
    <row r="15508" spans="1:11" x14ac:dyDescent="0.25">
      <c r="A15508" s="1">
        <v>45748</v>
      </c>
      <c r="B15508" t="s">
        <v>150</v>
      </c>
      <c r="C15508">
        <v>2061.75</v>
      </c>
      <c r="D15508">
        <v>1103.1600000000001</v>
      </c>
      <c r="E15508">
        <v>958.59</v>
      </c>
      <c r="F15508">
        <v>1116.25</v>
      </c>
      <c r="G15508">
        <v>915.77</v>
      </c>
      <c r="H15508">
        <v>1595.14</v>
      </c>
      <c r="I15508">
        <v>0.21</v>
      </c>
      <c r="J15508">
        <v>1.6</v>
      </c>
      <c r="K15508">
        <v>3.49</v>
      </c>
    </row>
    <row r="15509" spans="1:11" x14ac:dyDescent="0.25">
      <c r="A15509" s="1">
        <v>45748</v>
      </c>
      <c r="B15509" t="s">
        <v>151</v>
      </c>
      <c r="C15509">
        <v>1800.79</v>
      </c>
      <c r="D15509">
        <v>1073.95</v>
      </c>
      <c r="E15509">
        <v>726.84</v>
      </c>
      <c r="F15509">
        <v>817.13</v>
      </c>
      <c r="G15509">
        <v>693.76</v>
      </c>
      <c r="H15509">
        <v>1176.68</v>
      </c>
      <c r="I15509">
        <v>0.56999999999999995</v>
      </c>
      <c r="J15509">
        <v>0.96</v>
      </c>
      <c r="K15509">
        <v>3.75</v>
      </c>
    </row>
    <row r="15510" spans="1:11" x14ac:dyDescent="0.25">
      <c r="A15510" s="1">
        <v>45748</v>
      </c>
      <c r="B15510" t="s">
        <v>152</v>
      </c>
      <c r="C15510">
        <v>1760.73</v>
      </c>
      <c r="D15510">
        <v>1046.19</v>
      </c>
      <c r="E15510">
        <v>714.54</v>
      </c>
      <c r="F15510">
        <v>828.29</v>
      </c>
      <c r="G15510">
        <v>724.12</v>
      </c>
      <c r="H15510">
        <v>1099.48</v>
      </c>
      <c r="I15510">
        <v>0.54</v>
      </c>
      <c r="J15510">
        <v>1.28</v>
      </c>
      <c r="K15510">
        <v>4.2300000000000004</v>
      </c>
    </row>
    <row r="15511" spans="1:11" x14ac:dyDescent="0.25">
      <c r="A15511" s="1">
        <v>45748</v>
      </c>
      <c r="B15511" t="s">
        <v>153</v>
      </c>
      <c r="C15511">
        <v>1865.8</v>
      </c>
      <c r="D15511">
        <v>1147.24</v>
      </c>
      <c r="E15511">
        <v>718.56</v>
      </c>
      <c r="F15511">
        <v>1064.1099999999999</v>
      </c>
      <c r="G15511">
        <v>1003.22</v>
      </c>
      <c r="H15511">
        <v>1231.5899999999999</v>
      </c>
      <c r="I15511">
        <v>0.35</v>
      </c>
      <c r="J15511">
        <v>0.68</v>
      </c>
      <c r="K15511">
        <v>2.29</v>
      </c>
    </row>
    <row r="15512" spans="1:11" x14ac:dyDescent="0.25">
      <c r="A15512" s="1">
        <v>45748</v>
      </c>
      <c r="B15512" t="s">
        <v>154</v>
      </c>
      <c r="C15512">
        <v>1783.04</v>
      </c>
      <c r="D15512">
        <v>1030.47</v>
      </c>
      <c r="E15512">
        <v>752.57</v>
      </c>
      <c r="F15512">
        <v>941.76</v>
      </c>
      <c r="G15512">
        <v>797.11</v>
      </c>
      <c r="H15512">
        <v>1367.16</v>
      </c>
      <c r="I15512">
        <v>0.02</v>
      </c>
      <c r="J15512">
        <v>1.36</v>
      </c>
      <c r="K15512">
        <v>4.2300000000000004</v>
      </c>
    </row>
    <row r="15513" spans="1:11" x14ac:dyDescent="0.25">
      <c r="A15513" s="1">
        <v>45748</v>
      </c>
      <c r="B15513" t="s">
        <v>155</v>
      </c>
      <c r="C15513">
        <v>1838.01</v>
      </c>
      <c r="D15513">
        <v>1104.6500000000001</v>
      </c>
      <c r="E15513">
        <v>733.36</v>
      </c>
      <c r="F15513">
        <v>811.91</v>
      </c>
      <c r="G15513">
        <v>732.72</v>
      </c>
      <c r="H15513">
        <v>1030.3</v>
      </c>
      <c r="I15513">
        <v>0.28999999999999998</v>
      </c>
      <c r="J15513">
        <v>0.57999999999999996</v>
      </c>
      <c r="K15513">
        <v>3.22</v>
      </c>
    </row>
    <row r="15514" spans="1:11" x14ac:dyDescent="0.25">
      <c r="A15514" s="1">
        <v>45778</v>
      </c>
      <c r="B15514" t="s">
        <v>1</v>
      </c>
      <c r="C15514">
        <v>1826.53</v>
      </c>
      <c r="D15514">
        <v>1051.98</v>
      </c>
      <c r="E15514">
        <v>774.55</v>
      </c>
      <c r="F15514">
        <v>914.21</v>
      </c>
      <c r="G15514">
        <v>796.98</v>
      </c>
      <c r="H15514">
        <v>1222.01</v>
      </c>
      <c r="I15514">
        <v>0.43</v>
      </c>
      <c r="J15514">
        <v>2</v>
      </c>
      <c r="K15514">
        <v>5.01</v>
      </c>
    </row>
    <row r="15515" spans="1:11" x14ac:dyDescent="0.25">
      <c r="A15515" s="1">
        <v>45778</v>
      </c>
      <c r="B15515" t="s">
        <v>126</v>
      </c>
      <c r="C15515">
        <v>1888.74</v>
      </c>
      <c r="D15515">
        <v>1160.6300000000001</v>
      </c>
      <c r="E15515">
        <v>728.11</v>
      </c>
      <c r="F15515">
        <v>941</v>
      </c>
      <c r="G15515">
        <v>857.59</v>
      </c>
      <c r="H15515">
        <v>1173.3599999999999</v>
      </c>
      <c r="I15515">
        <v>0.25</v>
      </c>
      <c r="J15515">
        <v>1.66</v>
      </c>
      <c r="K15515">
        <v>5.09</v>
      </c>
    </row>
    <row r="15516" spans="1:11" x14ac:dyDescent="0.25">
      <c r="A15516" s="1">
        <v>45778</v>
      </c>
      <c r="B15516" t="s">
        <v>127</v>
      </c>
      <c r="C15516">
        <v>1707.76</v>
      </c>
      <c r="D15516">
        <v>1019.17</v>
      </c>
      <c r="E15516">
        <v>688.59</v>
      </c>
      <c r="F15516">
        <v>922.61</v>
      </c>
      <c r="G15516">
        <v>786.45</v>
      </c>
      <c r="H15516">
        <v>1331.62</v>
      </c>
      <c r="I15516">
        <v>0.77</v>
      </c>
      <c r="J15516">
        <v>2.63</v>
      </c>
      <c r="K15516">
        <v>5.22</v>
      </c>
    </row>
    <row r="15517" spans="1:11" x14ac:dyDescent="0.25">
      <c r="A15517" s="1">
        <v>45778</v>
      </c>
      <c r="B15517" t="s">
        <v>113</v>
      </c>
      <c r="C15517">
        <v>1871.96</v>
      </c>
      <c r="D15517">
        <v>1033.5</v>
      </c>
      <c r="E15517">
        <v>838.46</v>
      </c>
      <c r="F15517">
        <v>896.16</v>
      </c>
      <c r="G15517">
        <v>784.24</v>
      </c>
      <c r="H15517">
        <v>1170.08</v>
      </c>
      <c r="I15517">
        <v>0.32</v>
      </c>
      <c r="J15517">
        <v>1.9</v>
      </c>
      <c r="K15517">
        <v>5.16</v>
      </c>
    </row>
    <row r="15518" spans="1:11" x14ac:dyDescent="0.25">
      <c r="A15518" s="1">
        <v>45778</v>
      </c>
      <c r="B15518" t="s">
        <v>128</v>
      </c>
      <c r="C15518">
        <v>1946.66</v>
      </c>
      <c r="D15518">
        <v>1086.6199999999999</v>
      </c>
      <c r="E15518">
        <v>860.04</v>
      </c>
      <c r="F15518">
        <v>931.04</v>
      </c>
      <c r="G15518">
        <v>806.68</v>
      </c>
      <c r="H15518">
        <v>1258.21</v>
      </c>
      <c r="I15518">
        <v>0.33</v>
      </c>
      <c r="J15518">
        <v>1.81</v>
      </c>
      <c r="K15518">
        <v>5.43</v>
      </c>
    </row>
    <row r="15519" spans="1:11" x14ac:dyDescent="0.25">
      <c r="A15519" s="1">
        <v>45778</v>
      </c>
      <c r="B15519" t="s">
        <v>129</v>
      </c>
      <c r="C15519">
        <v>1820.28</v>
      </c>
      <c r="D15519">
        <v>1087.05</v>
      </c>
      <c r="E15519">
        <v>733.23</v>
      </c>
      <c r="F15519">
        <v>929.05</v>
      </c>
      <c r="G15519">
        <v>828.32</v>
      </c>
      <c r="H15519">
        <v>1210.6600000000001</v>
      </c>
      <c r="I15519">
        <v>0.18</v>
      </c>
      <c r="J15519">
        <v>1.1499999999999999</v>
      </c>
      <c r="K15519">
        <v>3.23</v>
      </c>
    </row>
    <row r="15520" spans="1:11" x14ac:dyDescent="0.25">
      <c r="A15520" s="1">
        <v>45778</v>
      </c>
      <c r="B15520" t="s">
        <v>130</v>
      </c>
      <c r="C15520">
        <v>2010.95</v>
      </c>
      <c r="D15520">
        <v>1219.1099999999999</v>
      </c>
      <c r="E15520">
        <v>791.84</v>
      </c>
      <c r="F15520">
        <v>1121.28</v>
      </c>
      <c r="G15520">
        <v>928.32</v>
      </c>
      <c r="H15520">
        <v>1809.4</v>
      </c>
      <c r="I15520">
        <v>0.17</v>
      </c>
      <c r="J15520">
        <v>1.37</v>
      </c>
      <c r="K15520">
        <v>8.8699999999999992</v>
      </c>
    </row>
    <row r="15521" spans="1:11" x14ac:dyDescent="0.25">
      <c r="A15521" s="1">
        <v>45778</v>
      </c>
      <c r="B15521" t="s">
        <v>131</v>
      </c>
      <c r="C15521">
        <v>2073.21</v>
      </c>
      <c r="D15521">
        <v>1247.98</v>
      </c>
      <c r="E15521">
        <v>825.23</v>
      </c>
      <c r="F15521">
        <v>1100.1600000000001</v>
      </c>
      <c r="G15521">
        <v>907.04</v>
      </c>
      <c r="H15521">
        <v>1699.53</v>
      </c>
      <c r="I15521">
        <v>0.15</v>
      </c>
      <c r="J15521">
        <v>5.1100000000000003</v>
      </c>
      <c r="K15521">
        <v>7.1</v>
      </c>
    </row>
    <row r="15522" spans="1:11" x14ac:dyDescent="0.25">
      <c r="A15522" s="1">
        <v>45778</v>
      </c>
      <c r="B15522" t="s">
        <v>132</v>
      </c>
      <c r="C15522">
        <v>1835.18</v>
      </c>
      <c r="D15522">
        <v>1098.08</v>
      </c>
      <c r="E15522">
        <v>737.1</v>
      </c>
      <c r="F15522">
        <v>898.23</v>
      </c>
      <c r="G15522">
        <v>810.82</v>
      </c>
      <c r="H15522">
        <v>1111.5899999999999</v>
      </c>
      <c r="I15522">
        <v>0.17</v>
      </c>
      <c r="J15522">
        <v>0.61</v>
      </c>
      <c r="K15522">
        <v>1.78</v>
      </c>
    </row>
    <row r="15523" spans="1:11" x14ac:dyDescent="0.25">
      <c r="A15523" s="1">
        <v>45778</v>
      </c>
      <c r="B15523" t="s">
        <v>133</v>
      </c>
      <c r="C15523">
        <v>2016.88</v>
      </c>
      <c r="D15523">
        <v>1195.42</v>
      </c>
      <c r="E15523">
        <v>821.46</v>
      </c>
      <c r="F15523">
        <v>837.62</v>
      </c>
      <c r="G15523">
        <v>786.92</v>
      </c>
      <c r="H15523">
        <v>1003.46</v>
      </c>
      <c r="I15523">
        <v>0.44</v>
      </c>
      <c r="J15523">
        <v>1.37</v>
      </c>
      <c r="K15523">
        <v>6.06</v>
      </c>
    </row>
    <row r="15524" spans="1:11" x14ac:dyDescent="0.25">
      <c r="A15524" s="1">
        <v>45778</v>
      </c>
      <c r="B15524" t="s">
        <v>134</v>
      </c>
      <c r="C15524">
        <v>1858.19</v>
      </c>
      <c r="D15524">
        <v>1169.83</v>
      </c>
      <c r="E15524">
        <v>688.36</v>
      </c>
      <c r="F15524">
        <v>890.97</v>
      </c>
      <c r="G15524">
        <v>870.66</v>
      </c>
      <c r="H15524">
        <v>957.74</v>
      </c>
      <c r="I15524">
        <v>0.28000000000000003</v>
      </c>
      <c r="J15524">
        <v>1.44</v>
      </c>
      <c r="K15524">
        <v>5.99</v>
      </c>
    </row>
    <row r="15525" spans="1:11" x14ac:dyDescent="0.25">
      <c r="A15525" s="1">
        <v>45778</v>
      </c>
      <c r="B15525" t="s">
        <v>135</v>
      </c>
      <c r="C15525">
        <v>1861.48</v>
      </c>
      <c r="D15525">
        <v>1152.3599999999999</v>
      </c>
      <c r="E15525">
        <v>709.12</v>
      </c>
      <c r="F15525">
        <v>904.24</v>
      </c>
      <c r="G15525">
        <v>793.18</v>
      </c>
      <c r="H15525">
        <v>1228.48</v>
      </c>
      <c r="I15525">
        <v>0.51</v>
      </c>
      <c r="J15525">
        <v>3.95</v>
      </c>
      <c r="K15525">
        <v>6.25</v>
      </c>
    </row>
    <row r="15526" spans="1:11" x14ac:dyDescent="0.25">
      <c r="A15526" s="1">
        <v>45778</v>
      </c>
      <c r="B15526" t="s">
        <v>136</v>
      </c>
      <c r="C15526">
        <v>1903.47</v>
      </c>
      <c r="D15526">
        <v>1158.96</v>
      </c>
      <c r="E15526">
        <v>744.51</v>
      </c>
      <c r="F15526">
        <v>1000.85</v>
      </c>
      <c r="G15526">
        <v>906.79</v>
      </c>
      <c r="H15526">
        <v>1337.73</v>
      </c>
      <c r="I15526">
        <v>0.17</v>
      </c>
      <c r="J15526">
        <v>1.31</v>
      </c>
      <c r="K15526">
        <v>3.45</v>
      </c>
    </row>
    <row r="15527" spans="1:11" x14ac:dyDescent="0.25">
      <c r="A15527" s="1">
        <v>45778</v>
      </c>
      <c r="B15527" t="s">
        <v>137</v>
      </c>
      <c r="C15527">
        <v>1755.13</v>
      </c>
      <c r="D15527">
        <v>1070.28</v>
      </c>
      <c r="E15527">
        <v>684.85</v>
      </c>
      <c r="F15527">
        <v>924.87</v>
      </c>
      <c r="G15527">
        <v>736.69</v>
      </c>
      <c r="H15527">
        <v>1695.33</v>
      </c>
      <c r="I15527">
        <v>0.41</v>
      </c>
      <c r="J15527">
        <v>0.81</v>
      </c>
      <c r="K15527">
        <v>3.16</v>
      </c>
    </row>
    <row r="15528" spans="1:11" x14ac:dyDescent="0.25">
      <c r="A15528" s="1">
        <v>45778</v>
      </c>
      <c r="B15528" t="s">
        <v>138</v>
      </c>
      <c r="C15528">
        <v>1746.56</v>
      </c>
      <c r="D15528">
        <v>1066.6099999999999</v>
      </c>
      <c r="E15528">
        <v>679.95</v>
      </c>
      <c r="F15528">
        <v>1160.82</v>
      </c>
      <c r="G15528">
        <v>965.76</v>
      </c>
      <c r="H15528">
        <v>1791.16</v>
      </c>
      <c r="I15528">
        <v>0.38</v>
      </c>
      <c r="J15528">
        <v>3.03</v>
      </c>
      <c r="K15528">
        <v>7.12</v>
      </c>
    </row>
    <row r="15529" spans="1:11" x14ac:dyDescent="0.25">
      <c r="A15529" s="1">
        <v>45778</v>
      </c>
      <c r="B15529" t="s">
        <v>139</v>
      </c>
      <c r="C15529">
        <v>1707.71</v>
      </c>
      <c r="D15529">
        <v>1056.76</v>
      </c>
      <c r="E15529">
        <v>650.95000000000005</v>
      </c>
      <c r="F15529">
        <v>986.43</v>
      </c>
      <c r="G15529">
        <v>850.92</v>
      </c>
      <c r="H15529">
        <v>1473.91</v>
      </c>
      <c r="I15529">
        <v>0.62</v>
      </c>
      <c r="J15529">
        <v>2.64</v>
      </c>
      <c r="K15529">
        <v>5.84</v>
      </c>
    </row>
    <row r="15530" spans="1:11" x14ac:dyDescent="0.25">
      <c r="A15530" s="1">
        <v>45778</v>
      </c>
      <c r="B15530" t="s">
        <v>140</v>
      </c>
      <c r="C15530">
        <v>1720.29</v>
      </c>
      <c r="D15530">
        <v>1054.97</v>
      </c>
      <c r="E15530">
        <v>665.32</v>
      </c>
      <c r="F15530">
        <v>867.18</v>
      </c>
      <c r="G15530">
        <v>744.94</v>
      </c>
      <c r="H15530">
        <v>1237.8599999999999</v>
      </c>
      <c r="I15530">
        <v>0.33</v>
      </c>
      <c r="J15530">
        <v>2.1</v>
      </c>
      <c r="K15530">
        <v>3.69</v>
      </c>
    </row>
    <row r="15531" spans="1:11" x14ac:dyDescent="0.25">
      <c r="A15531" s="1">
        <v>45778</v>
      </c>
      <c r="B15531" t="s">
        <v>141</v>
      </c>
      <c r="C15531">
        <v>1742.08</v>
      </c>
      <c r="D15531">
        <v>1057.55</v>
      </c>
      <c r="E15531">
        <v>684.53</v>
      </c>
      <c r="F15531">
        <v>963.35</v>
      </c>
      <c r="G15531">
        <v>840.8</v>
      </c>
      <c r="H15531">
        <v>1336.39</v>
      </c>
      <c r="I15531">
        <v>0.09</v>
      </c>
      <c r="J15531">
        <v>0.87</v>
      </c>
      <c r="K15531">
        <v>4.28</v>
      </c>
    </row>
    <row r="15532" spans="1:11" x14ac:dyDescent="0.25">
      <c r="A15532" s="1">
        <v>45778</v>
      </c>
      <c r="B15532" t="s">
        <v>142</v>
      </c>
      <c r="C15532">
        <v>1665.99</v>
      </c>
      <c r="D15532">
        <v>966.02</v>
      </c>
      <c r="E15532">
        <v>699.97</v>
      </c>
      <c r="F15532">
        <v>890.51</v>
      </c>
      <c r="G15532">
        <v>720.3</v>
      </c>
      <c r="H15532">
        <v>1398.17</v>
      </c>
      <c r="I15532">
        <v>2.88</v>
      </c>
      <c r="J15532">
        <v>4.08</v>
      </c>
      <c r="K15532">
        <v>6.67</v>
      </c>
    </row>
    <row r="15533" spans="1:11" x14ac:dyDescent="0.25">
      <c r="A15533" s="1">
        <v>45778</v>
      </c>
      <c r="B15533" t="s">
        <v>143</v>
      </c>
      <c r="C15533">
        <v>1652.18</v>
      </c>
      <c r="D15533">
        <v>999.5</v>
      </c>
      <c r="E15533">
        <v>652.67999999999995</v>
      </c>
      <c r="F15533">
        <v>825.25</v>
      </c>
      <c r="G15533">
        <v>739.9</v>
      </c>
      <c r="H15533">
        <v>1041.78</v>
      </c>
      <c r="I15533">
        <v>0.13</v>
      </c>
      <c r="J15533">
        <v>2.67</v>
      </c>
      <c r="K15533">
        <v>4.84</v>
      </c>
    </row>
    <row r="15534" spans="1:11" x14ac:dyDescent="0.25">
      <c r="A15534" s="1">
        <v>45778</v>
      </c>
      <c r="B15534" t="s">
        <v>144</v>
      </c>
      <c r="C15534">
        <v>1614.56</v>
      </c>
      <c r="D15534">
        <v>967.86</v>
      </c>
      <c r="E15534">
        <v>646.70000000000005</v>
      </c>
      <c r="F15534">
        <v>857.79</v>
      </c>
      <c r="G15534">
        <v>722.76</v>
      </c>
      <c r="H15534">
        <v>1301.22</v>
      </c>
      <c r="I15534">
        <v>0.31</v>
      </c>
      <c r="J15534">
        <v>1.23</v>
      </c>
      <c r="K15534">
        <v>4.1900000000000004</v>
      </c>
    </row>
    <row r="15535" spans="1:11" x14ac:dyDescent="0.25">
      <c r="A15535" s="1">
        <v>45778</v>
      </c>
      <c r="B15535" t="s">
        <v>145</v>
      </c>
      <c r="C15535">
        <v>1711.4</v>
      </c>
      <c r="D15535">
        <v>987.67</v>
      </c>
      <c r="E15535">
        <v>723.73</v>
      </c>
      <c r="F15535">
        <v>905.89</v>
      </c>
      <c r="G15535">
        <v>798.04</v>
      </c>
      <c r="H15535">
        <v>1183.1099999999999</v>
      </c>
      <c r="I15535">
        <v>0.3</v>
      </c>
      <c r="J15535">
        <v>3.27</v>
      </c>
      <c r="K15535">
        <v>5.39</v>
      </c>
    </row>
    <row r="15536" spans="1:11" x14ac:dyDescent="0.25">
      <c r="A15536" s="1">
        <v>45778</v>
      </c>
      <c r="B15536" t="s">
        <v>146</v>
      </c>
      <c r="C15536">
        <v>1725.49</v>
      </c>
      <c r="D15536">
        <v>998.43</v>
      </c>
      <c r="E15536">
        <v>727.06</v>
      </c>
      <c r="F15536">
        <v>949.51</v>
      </c>
      <c r="G15536">
        <v>838.51</v>
      </c>
      <c r="H15536">
        <v>1251.19</v>
      </c>
      <c r="I15536">
        <v>7.0000000000000007E-2</v>
      </c>
      <c r="J15536">
        <v>2.38</v>
      </c>
      <c r="K15536">
        <v>4.6500000000000004</v>
      </c>
    </row>
    <row r="15537" spans="1:11" x14ac:dyDescent="0.25">
      <c r="A15537" s="1">
        <v>45778</v>
      </c>
      <c r="B15537" t="s">
        <v>2</v>
      </c>
      <c r="C15537">
        <v>1638.22</v>
      </c>
      <c r="D15537">
        <v>959.56</v>
      </c>
      <c r="E15537">
        <v>678.66</v>
      </c>
      <c r="F15537">
        <v>909.03</v>
      </c>
      <c r="G15537">
        <v>763.74</v>
      </c>
      <c r="H15537">
        <v>1308.74</v>
      </c>
      <c r="I15537">
        <v>0.27</v>
      </c>
      <c r="J15537">
        <v>0.69</v>
      </c>
      <c r="K15537">
        <v>3.08</v>
      </c>
    </row>
    <row r="15538" spans="1:11" x14ac:dyDescent="0.25">
      <c r="A15538" s="1">
        <v>45778</v>
      </c>
      <c r="B15538" t="s">
        <v>147</v>
      </c>
      <c r="C15538">
        <v>2016.47</v>
      </c>
      <c r="D15538">
        <v>1063.8399999999999</v>
      </c>
      <c r="E15538">
        <v>952.63</v>
      </c>
      <c r="F15538">
        <v>919.14</v>
      </c>
      <c r="G15538">
        <v>749.9</v>
      </c>
      <c r="H15538">
        <v>1302.3699999999999</v>
      </c>
      <c r="I15538">
        <v>0.66</v>
      </c>
      <c r="J15538">
        <v>2.2400000000000002</v>
      </c>
      <c r="K15538">
        <v>5.58</v>
      </c>
    </row>
    <row r="15539" spans="1:11" x14ac:dyDescent="0.25">
      <c r="A15539" s="1">
        <v>45778</v>
      </c>
      <c r="B15539" t="s">
        <v>148</v>
      </c>
      <c r="C15539">
        <v>1921.05</v>
      </c>
      <c r="D15539">
        <v>1048.3800000000001</v>
      </c>
      <c r="E15539">
        <v>872.67</v>
      </c>
      <c r="F15539">
        <v>867.36</v>
      </c>
      <c r="G15539">
        <v>771.42</v>
      </c>
      <c r="H15539">
        <v>1104.3800000000001</v>
      </c>
      <c r="I15539">
        <v>0.32</v>
      </c>
      <c r="J15539">
        <v>1.58</v>
      </c>
      <c r="K15539">
        <v>5.39</v>
      </c>
    </row>
    <row r="15540" spans="1:11" x14ac:dyDescent="0.25">
      <c r="A15540" s="1">
        <v>45778</v>
      </c>
      <c r="B15540" t="s">
        <v>149</v>
      </c>
      <c r="C15540">
        <v>1957.47</v>
      </c>
      <c r="D15540">
        <v>1074.67</v>
      </c>
      <c r="E15540">
        <v>882.8</v>
      </c>
      <c r="F15540">
        <v>936.02</v>
      </c>
      <c r="G15540">
        <v>840.54</v>
      </c>
      <c r="H15540">
        <v>1176.3399999999999</v>
      </c>
      <c r="I15540">
        <v>0.2</v>
      </c>
      <c r="J15540">
        <v>1.89</v>
      </c>
      <c r="K15540">
        <v>6.87</v>
      </c>
    </row>
    <row r="15541" spans="1:11" x14ac:dyDescent="0.25">
      <c r="A15541" s="1">
        <v>45778</v>
      </c>
      <c r="B15541" t="s">
        <v>150</v>
      </c>
      <c r="C15541">
        <v>2065.34</v>
      </c>
      <c r="D15541">
        <v>1106.75</v>
      </c>
      <c r="E15541">
        <v>958.59</v>
      </c>
      <c r="F15541">
        <v>1118.1500000000001</v>
      </c>
      <c r="G15541">
        <v>918.8</v>
      </c>
      <c r="H15541">
        <v>1595.14</v>
      </c>
      <c r="I15541">
        <v>0.17</v>
      </c>
      <c r="J15541">
        <v>1.77</v>
      </c>
      <c r="K15541">
        <v>3.94</v>
      </c>
    </row>
    <row r="15542" spans="1:11" x14ac:dyDescent="0.25">
      <c r="A15542" s="1">
        <v>45778</v>
      </c>
      <c r="B15542" t="s">
        <v>151</v>
      </c>
      <c r="C15542">
        <v>1814.11</v>
      </c>
      <c r="D15542">
        <v>1087.27</v>
      </c>
      <c r="E15542">
        <v>726.84</v>
      </c>
      <c r="F15542">
        <v>823.17</v>
      </c>
      <c r="G15542">
        <v>702.36</v>
      </c>
      <c r="H15542">
        <v>1176.68</v>
      </c>
      <c r="I15542">
        <v>0.74</v>
      </c>
      <c r="J15542">
        <v>1.71</v>
      </c>
      <c r="K15542">
        <v>4.51</v>
      </c>
    </row>
    <row r="15543" spans="1:11" x14ac:dyDescent="0.25">
      <c r="A15543" s="1">
        <v>45778</v>
      </c>
      <c r="B15543" t="s">
        <v>152</v>
      </c>
      <c r="C15543">
        <v>1760.88</v>
      </c>
      <c r="D15543">
        <v>1042.49</v>
      </c>
      <c r="E15543">
        <v>718.39</v>
      </c>
      <c r="F15543">
        <v>828.37</v>
      </c>
      <c r="G15543">
        <v>721.58</v>
      </c>
      <c r="H15543">
        <v>1105.42</v>
      </c>
      <c r="I15543">
        <v>0.01</v>
      </c>
      <c r="J15543">
        <v>1.29</v>
      </c>
      <c r="K15543">
        <v>4.0999999999999996</v>
      </c>
    </row>
    <row r="15544" spans="1:11" x14ac:dyDescent="0.25">
      <c r="A15544" s="1">
        <v>45778</v>
      </c>
      <c r="B15544" t="s">
        <v>153</v>
      </c>
      <c r="C15544">
        <v>1866.38</v>
      </c>
      <c r="D15544">
        <v>1147.82</v>
      </c>
      <c r="E15544">
        <v>718.56</v>
      </c>
      <c r="F15544">
        <v>1064.43</v>
      </c>
      <c r="G15544">
        <v>1003.73</v>
      </c>
      <c r="H15544">
        <v>1231.5899999999999</v>
      </c>
      <c r="I15544">
        <v>0.03</v>
      </c>
      <c r="J15544">
        <v>0.71</v>
      </c>
      <c r="K15544">
        <v>2.4</v>
      </c>
    </row>
    <row r="15545" spans="1:11" x14ac:dyDescent="0.25">
      <c r="A15545" s="1">
        <v>45778</v>
      </c>
      <c r="B15545" t="s">
        <v>154</v>
      </c>
      <c r="C15545">
        <v>1790.85</v>
      </c>
      <c r="D15545">
        <v>1036.3599999999999</v>
      </c>
      <c r="E15545">
        <v>754.49</v>
      </c>
      <c r="F15545">
        <v>945.9</v>
      </c>
      <c r="G15545">
        <v>801.65</v>
      </c>
      <c r="H15545">
        <v>1370.72</v>
      </c>
      <c r="I15545">
        <v>0.44</v>
      </c>
      <c r="J15545">
        <v>1.8</v>
      </c>
      <c r="K15545">
        <v>4.82</v>
      </c>
    </row>
    <row r="15546" spans="1:11" x14ac:dyDescent="0.25">
      <c r="A15546" s="1">
        <v>45778</v>
      </c>
      <c r="B15546" t="s">
        <v>155</v>
      </c>
      <c r="C15546">
        <v>1840.44</v>
      </c>
      <c r="D15546">
        <v>1107.08</v>
      </c>
      <c r="E15546">
        <v>733.36</v>
      </c>
      <c r="F15546">
        <v>812.97</v>
      </c>
      <c r="G15546">
        <v>734.33</v>
      </c>
      <c r="H15546">
        <v>1030.3</v>
      </c>
      <c r="I15546">
        <v>0.13</v>
      </c>
      <c r="J15546">
        <v>0.71</v>
      </c>
      <c r="K15546">
        <v>1.72</v>
      </c>
    </row>
    <row r="15547" spans="1:11" x14ac:dyDescent="0.25">
      <c r="A15547" s="1">
        <v>45809</v>
      </c>
      <c r="B15547" t="s">
        <v>1</v>
      </c>
      <c r="C15547">
        <v>1842.65</v>
      </c>
      <c r="D15547">
        <v>1056.33</v>
      </c>
      <c r="E15547">
        <v>786.32</v>
      </c>
      <c r="F15547">
        <v>922.25</v>
      </c>
      <c r="G15547">
        <v>800.24</v>
      </c>
      <c r="H15547">
        <v>1240.58</v>
      </c>
      <c r="I15547">
        <v>0.88</v>
      </c>
      <c r="J15547">
        <v>2.89</v>
      </c>
      <c r="K15547">
        <v>5.34</v>
      </c>
    </row>
    <row r="15548" spans="1:11" x14ac:dyDescent="0.25">
      <c r="A15548" s="1">
        <v>45809</v>
      </c>
      <c r="B15548" t="s">
        <v>126</v>
      </c>
      <c r="C15548">
        <v>1897.38</v>
      </c>
      <c r="D15548">
        <v>1166.1500000000001</v>
      </c>
      <c r="E15548">
        <v>731.23</v>
      </c>
      <c r="F15548">
        <v>945.32</v>
      </c>
      <c r="G15548">
        <v>861.7</v>
      </c>
      <c r="H15548">
        <v>1178.4100000000001</v>
      </c>
      <c r="I15548">
        <v>0.46</v>
      </c>
      <c r="J15548">
        <v>2.13</v>
      </c>
      <c r="K15548">
        <v>5.16</v>
      </c>
    </row>
    <row r="15549" spans="1:11" x14ac:dyDescent="0.25">
      <c r="A15549" s="1">
        <v>45809</v>
      </c>
      <c r="B15549" t="s">
        <v>127</v>
      </c>
      <c r="C15549">
        <v>1715.37</v>
      </c>
      <c r="D15549">
        <v>1022.43</v>
      </c>
      <c r="E15549">
        <v>692.94</v>
      </c>
      <c r="F15549">
        <v>926.76</v>
      </c>
      <c r="G15549">
        <v>788.97</v>
      </c>
      <c r="H15549">
        <v>1340.01</v>
      </c>
      <c r="I15549">
        <v>0.45</v>
      </c>
      <c r="J15549">
        <v>3.09</v>
      </c>
      <c r="K15549">
        <v>5.43</v>
      </c>
    </row>
    <row r="15550" spans="1:11" x14ac:dyDescent="0.25">
      <c r="A15550" s="1">
        <v>45809</v>
      </c>
      <c r="B15550" t="s">
        <v>113</v>
      </c>
      <c r="C15550">
        <v>1895.9</v>
      </c>
      <c r="D15550">
        <v>1037.23</v>
      </c>
      <c r="E15550">
        <v>858.67</v>
      </c>
      <c r="F15550">
        <v>907.64</v>
      </c>
      <c r="G15550">
        <v>787.06</v>
      </c>
      <c r="H15550">
        <v>1198.28</v>
      </c>
      <c r="I15550">
        <v>1.28</v>
      </c>
      <c r="J15550">
        <v>3.21</v>
      </c>
      <c r="K15550">
        <v>5.69</v>
      </c>
    </row>
    <row r="15551" spans="1:11" x14ac:dyDescent="0.25">
      <c r="A15551" s="1">
        <v>45809</v>
      </c>
      <c r="B15551" t="s">
        <v>128</v>
      </c>
      <c r="C15551">
        <v>1959.77</v>
      </c>
      <c r="D15551">
        <v>1096.68</v>
      </c>
      <c r="E15551">
        <v>863.09</v>
      </c>
      <c r="F15551">
        <v>937.28</v>
      </c>
      <c r="G15551">
        <v>814.18</v>
      </c>
      <c r="H15551">
        <v>1262.6099999999999</v>
      </c>
      <c r="I15551">
        <v>0.67</v>
      </c>
      <c r="J15551">
        <v>2.5</v>
      </c>
      <c r="K15551">
        <v>5.59</v>
      </c>
    </row>
    <row r="15552" spans="1:11" x14ac:dyDescent="0.25">
      <c r="A15552" s="1">
        <v>45809</v>
      </c>
      <c r="B15552" t="s">
        <v>129</v>
      </c>
      <c r="C15552">
        <v>1844.37</v>
      </c>
      <c r="D15552">
        <v>1088.78</v>
      </c>
      <c r="E15552">
        <v>755.59</v>
      </c>
      <c r="F15552">
        <v>941.32</v>
      </c>
      <c r="G15552">
        <v>829.64</v>
      </c>
      <c r="H15552">
        <v>1247.5899999999999</v>
      </c>
      <c r="I15552">
        <v>1.32</v>
      </c>
      <c r="J15552">
        <v>2.48</v>
      </c>
      <c r="K15552">
        <v>3.68</v>
      </c>
    </row>
    <row r="15553" spans="1:11" x14ac:dyDescent="0.25">
      <c r="A15553" s="1">
        <v>45809</v>
      </c>
      <c r="B15553" t="s">
        <v>130</v>
      </c>
      <c r="C15553">
        <v>2047.52</v>
      </c>
      <c r="D15553">
        <v>1213.51</v>
      </c>
      <c r="E15553">
        <v>834.01</v>
      </c>
      <c r="F15553">
        <v>1141.69</v>
      </c>
      <c r="G15553">
        <v>924.05</v>
      </c>
      <c r="H15553">
        <v>1905.84</v>
      </c>
      <c r="I15553">
        <v>1.82</v>
      </c>
      <c r="J15553">
        <v>3.21</v>
      </c>
      <c r="K15553">
        <v>6.13</v>
      </c>
    </row>
    <row r="15554" spans="1:11" x14ac:dyDescent="0.25">
      <c r="A15554" s="1">
        <v>45809</v>
      </c>
      <c r="B15554" t="s">
        <v>131</v>
      </c>
      <c r="C15554">
        <v>2078.88</v>
      </c>
      <c r="D15554">
        <v>1253.6500000000001</v>
      </c>
      <c r="E15554">
        <v>825.23</v>
      </c>
      <c r="F15554">
        <v>1103.1300000000001</v>
      </c>
      <c r="G15554">
        <v>911.12</v>
      </c>
      <c r="H15554">
        <v>1699.53</v>
      </c>
      <c r="I15554">
        <v>0.27</v>
      </c>
      <c r="J15554">
        <v>5.4</v>
      </c>
      <c r="K15554">
        <v>7.06</v>
      </c>
    </row>
    <row r="15555" spans="1:11" x14ac:dyDescent="0.25">
      <c r="A15555" s="1">
        <v>45809</v>
      </c>
      <c r="B15555" t="s">
        <v>132</v>
      </c>
      <c r="C15555">
        <v>1838.12</v>
      </c>
      <c r="D15555">
        <v>1101.02</v>
      </c>
      <c r="E15555">
        <v>737.1</v>
      </c>
      <c r="F15555">
        <v>899.67</v>
      </c>
      <c r="G15555">
        <v>813</v>
      </c>
      <c r="H15555">
        <v>1111.5899999999999</v>
      </c>
      <c r="I15555">
        <v>0.16</v>
      </c>
      <c r="J15555">
        <v>0.77</v>
      </c>
      <c r="K15555">
        <v>1.86</v>
      </c>
    </row>
    <row r="15556" spans="1:11" x14ac:dyDescent="0.25">
      <c r="A15556" s="1">
        <v>45809</v>
      </c>
      <c r="B15556" t="s">
        <v>133</v>
      </c>
      <c r="C15556">
        <v>2021.31</v>
      </c>
      <c r="D15556">
        <v>1199.8499999999999</v>
      </c>
      <c r="E15556">
        <v>821.46</v>
      </c>
      <c r="F15556">
        <v>839.46</v>
      </c>
      <c r="G15556">
        <v>789.83</v>
      </c>
      <c r="H15556">
        <v>1003.46</v>
      </c>
      <c r="I15556">
        <v>0.22</v>
      </c>
      <c r="J15556">
        <v>1.59</v>
      </c>
      <c r="K15556">
        <v>6.07</v>
      </c>
    </row>
    <row r="15557" spans="1:11" x14ac:dyDescent="0.25">
      <c r="A15557" s="1">
        <v>45809</v>
      </c>
      <c r="B15557" t="s">
        <v>134</v>
      </c>
      <c r="C15557">
        <v>1868.98</v>
      </c>
      <c r="D15557">
        <v>1180.6199999999999</v>
      </c>
      <c r="E15557">
        <v>688.36</v>
      </c>
      <c r="F15557">
        <v>896.14</v>
      </c>
      <c r="G15557">
        <v>878.67</v>
      </c>
      <c r="H15557">
        <v>957.74</v>
      </c>
      <c r="I15557">
        <v>0.57999999999999996</v>
      </c>
      <c r="J15557">
        <v>2.0299999999999998</v>
      </c>
      <c r="K15557">
        <v>6.61</v>
      </c>
    </row>
    <row r="15558" spans="1:11" x14ac:dyDescent="0.25">
      <c r="A15558" s="1">
        <v>45809</v>
      </c>
      <c r="B15558" t="s">
        <v>135</v>
      </c>
      <c r="C15558">
        <v>1867.65</v>
      </c>
      <c r="D15558">
        <v>1156.27</v>
      </c>
      <c r="E15558">
        <v>711.38</v>
      </c>
      <c r="F15558">
        <v>907.23</v>
      </c>
      <c r="G15558">
        <v>795.88</v>
      </c>
      <c r="H15558">
        <v>1232.4100000000001</v>
      </c>
      <c r="I15558">
        <v>0.33</v>
      </c>
      <c r="J15558">
        <v>4.3</v>
      </c>
      <c r="K15558">
        <v>6.41</v>
      </c>
    </row>
    <row r="15559" spans="1:11" x14ac:dyDescent="0.25">
      <c r="A15559" s="1">
        <v>45809</v>
      </c>
      <c r="B15559" t="s">
        <v>136</v>
      </c>
      <c r="C15559">
        <v>1899.08</v>
      </c>
      <c r="D15559">
        <v>1154.57</v>
      </c>
      <c r="E15559">
        <v>744.51</v>
      </c>
      <c r="F15559">
        <v>998.55</v>
      </c>
      <c r="G15559">
        <v>903.34</v>
      </c>
      <c r="H15559">
        <v>1337.73</v>
      </c>
      <c r="I15559">
        <v>-0.23</v>
      </c>
      <c r="J15559">
        <v>1.07</v>
      </c>
      <c r="K15559">
        <v>3.04</v>
      </c>
    </row>
    <row r="15560" spans="1:11" x14ac:dyDescent="0.25">
      <c r="A15560" s="1">
        <v>45809</v>
      </c>
      <c r="B15560" t="s">
        <v>137</v>
      </c>
      <c r="C15560">
        <v>1791.15</v>
      </c>
      <c r="D15560">
        <v>1074.6300000000001</v>
      </c>
      <c r="E15560">
        <v>716.52</v>
      </c>
      <c r="F15560">
        <v>943.83</v>
      </c>
      <c r="G15560">
        <v>739.71</v>
      </c>
      <c r="H15560">
        <v>1773.82</v>
      </c>
      <c r="I15560">
        <v>2.0499999999999998</v>
      </c>
      <c r="J15560">
        <v>2.88</v>
      </c>
      <c r="K15560">
        <v>5.35</v>
      </c>
    </row>
    <row r="15561" spans="1:11" x14ac:dyDescent="0.25">
      <c r="A15561" s="1">
        <v>45809</v>
      </c>
      <c r="B15561" t="s">
        <v>138</v>
      </c>
      <c r="C15561">
        <v>1746.95</v>
      </c>
      <c r="D15561">
        <v>1067</v>
      </c>
      <c r="E15561">
        <v>679.95</v>
      </c>
      <c r="F15561">
        <v>1161.05</v>
      </c>
      <c r="G15561">
        <v>966.15</v>
      </c>
      <c r="H15561">
        <v>1791.16</v>
      </c>
      <c r="I15561">
        <v>0.02</v>
      </c>
      <c r="J15561">
        <v>3.05</v>
      </c>
      <c r="K15561">
        <v>6.79</v>
      </c>
    </row>
    <row r="15562" spans="1:11" x14ac:dyDescent="0.25">
      <c r="A15562" s="1">
        <v>45809</v>
      </c>
      <c r="B15562" t="s">
        <v>139</v>
      </c>
      <c r="C15562">
        <v>1713.47</v>
      </c>
      <c r="D15562">
        <v>1064.4000000000001</v>
      </c>
      <c r="E15562">
        <v>649.07000000000005</v>
      </c>
      <c r="F15562">
        <v>989.78</v>
      </c>
      <c r="G15562">
        <v>857.05</v>
      </c>
      <c r="H15562">
        <v>1469.64</v>
      </c>
      <c r="I15562">
        <v>0.34</v>
      </c>
      <c r="J15562">
        <v>2.99</v>
      </c>
      <c r="K15562">
        <v>6.11</v>
      </c>
    </row>
    <row r="15563" spans="1:11" x14ac:dyDescent="0.25">
      <c r="A15563" s="1">
        <v>45809</v>
      </c>
      <c r="B15563" t="s">
        <v>140</v>
      </c>
      <c r="C15563">
        <v>1723.32</v>
      </c>
      <c r="D15563">
        <v>1056.6600000000001</v>
      </c>
      <c r="E15563">
        <v>666.66</v>
      </c>
      <c r="F15563">
        <v>868.74</v>
      </c>
      <c r="G15563">
        <v>746.13</v>
      </c>
      <c r="H15563">
        <v>1240.3399999999999</v>
      </c>
      <c r="I15563">
        <v>0.18</v>
      </c>
      <c r="J15563">
        <v>2.2799999999999998</v>
      </c>
      <c r="K15563">
        <v>3.85</v>
      </c>
    </row>
    <row r="15564" spans="1:11" x14ac:dyDescent="0.25">
      <c r="A15564" s="1">
        <v>45809</v>
      </c>
      <c r="B15564" t="s">
        <v>141</v>
      </c>
      <c r="C15564">
        <v>1750.08</v>
      </c>
      <c r="D15564">
        <v>1065.55</v>
      </c>
      <c r="E15564">
        <v>684.53</v>
      </c>
      <c r="F15564">
        <v>967.78</v>
      </c>
      <c r="G15564">
        <v>847.19</v>
      </c>
      <c r="H15564">
        <v>1336.39</v>
      </c>
      <c r="I15564">
        <v>0.46</v>
      </c>
      <c r="J15564">
        <v>1.34</v>
      </c>
      <c r="K15564">
        <v>3.98</v>
      </c>
    </row>
    <row r="15565" spans="1:11" x14ac:dyDescent="0.25">
      <c r="A15565" s="1">
        <v>45809</v>
      </c>
      <c r="B15565" t="s">
        <v>142</v>
      </c>
      <c r="C15565">
        <v>1666.33</v>
      </c>
      <c r="D15565">
        <v>965.04</v>
      </c>
      <c r="E15565">
        <v>701.29</v>
      </c>
      <c r="F15565">
        <v>890.68</v>
      </c>
      <c r="G15565">
        <v>719.58</v>
      </c>
      <c r="H15565">
        <v>1400.82</v>
      </c>
      <c r="I15565">
        <v>0.02</v>
      </c>
      <c r="J15565">
        <v>4.0999999999999996</v>
      </c>
      <c r="K15565">
        <v>6.15</v>
      </c>
    </row>
    <row r="15566" spans="1:11" x14ac:dyDescent="0.25">
      <c r="A15566" s="1">
        <v>45809</v>
      </c>
      <c r="B15566" t="s">
        <v>143</v>
      </c>
      <c r="C15566">
        <v>1653.57</v>
      </c>
      <c r="D15566">
        <v>1000.89</v>
      </c>
      <c r="E15566">
        <v>652.67999999999995</v>
      </c>
      <c r="F15566">
        <v>825.91</v>
      </c>
      <c r="G15566">
        <v>740.94</v>
      </c>
      <c r="H15566">
        <v>1041.78</v>
      </c>
      <c r="I15566">
        <v>0.08</v>
      </c>
      <c r="J15566">
        <v>2.75</v>
      </c>
      <c r="K15566">
        <v>4.88</v>
      </c>
    </row>
    <row r="15567" spans="1:11" x14ac:dyDescent="0.25">
      <c r="A15567" s="1">
        <v>45809</v>
      </c>
      <c r="B15567" t="s">
        <v>144</v>
      </c>
      <c r="C15567">
        <v>1621.37</v>
      </c>
      <c r="D15567">
        <v>974.67</v>
      </c>
      <c r="E15567">
        <v>646.70000000000005</v>
      </c>
      <c r="F15567">
        <v>861.39</v>
      </c>
      <c r="G15567">
        <v>727.82</v>
      </c>
      <c r="H15567">
        <v>1301.22</v>
      </c>
      <c r="I15567">
        <v>0.42</v>
      </c>
      <c r="J15567">
        <v>1.65</v>
      </c>
      <c r="K15567">
        <v>3.24</v>
      </c>
    </row>
    <row r="15568" spans="1:11" x14ac:dyDescent="0.25">
      <c r="A15568" s="1">
        <v>45809</v>
      </c>
      <c r="B15568" t="s">
        <v>145</v>
      </c>
      <c r="C15568">
        <v>1713.75</v>
      </c>
      <c r="D15568">
        <v>990.02</v>
      </c>
      <c r="E15568">
        <v>723.73</v>
      </c>
      <c r="F15568">
        <v>907.16</v>
      </c>
      <c r="G15568">
        <v>799.95</v>
      </c>
      <c r="H15568">
        <v>1183.1099999999999</v>
      </c>
      <c r="I15568">
        <v>0.14000000000000001</v>
      </c>
      <c r="J15568">
        <v>3.42</v>
      </c>
      <c r="K15568">
        <v>5.34</v>
      </c>
    </row>
    <row r="15569" spans="1:11" x14ac:dyDescent="0.25">
      <c r="A15569" s="1">
        <v>45809</v>
      </c>
      <c r="B15569" t="s">
        <v>146</v>
      </c>
      <c r="C15569">
        <v>1735.8</v>
      </c>
      <c r="D15569">
        <v>1008.74</v>
      </c>
      <c r="E15569">
        <v>727.06</v>
      </c>
      <c r="F15569">
        <v>955.2</v>
      </c>
      <c r="G15569">
        <v>847.14</v>
      </c>
      <c r="H15569">
        <v>1251.19</v>
      </c>
      <c r="I15569">
        <v>0.6</v>
      </c>
      <c r="J15569">
        <v>3</v>
      </c>
      <c r="K15569">
        <v>4.9800000000000004</v>
      </c>
    </row>
    <row r="15570" spans="1:11" x14ac:dyDescent="0.25">
      <c r="A15570" s="1">
        <v>45809</v>
      </c>
      <c r="B15570" t="s">
        <v>2</v>
      </c>
      <c r="C15570">
        <v>1688.28</v>
      </c>
      <c r="D15570">
        <v>966.25</v>
      </c>
      <c r="E15570">
        <v>722.03</v>
      </c>
      <c r="F15570">
        <v>936.84</v>
      </c>
      <c r="G15570">
        <v>769.09</v>
      </c>
      <c r="H15570">
        <v>1392.37</v>
      </c>
      <c r="I15570">
        <v>3.06</v>
      </c>
      <c r="J15570">
        <v>3.77</v>
      </c>
      <c r="K15570">
        <v>6.02</v>
      </c>
    </row>
    <row r="15571" spans="1:11" x14ac:dyDescent="0.25">
      <c r="A15571" s="1">
        <v>45809</v>
      </c>
      <c r="B15571" t="s">
        <v>147</v>
      </c>
      <c r="C15571">
        <v>2017.43</v>
      </c>
      <c r="D15571">
        <v>1064.8</v>
      </c>
      <c r="E15571">
        <v>952.63</v>
      </c>
      <c r="F15571">
        <v>919.6</v>
      </c>
      <c r="G15571">
        <v>750.57</v>
      </c>
      <c r="H15571">
        <v>1302.3699999999999</v>
      </c>
      <c r="I15571">
        <v>0.05</v>
      </c>
      <c r="J15571">
        <v>2.2999999999999998</v>
      </c>
      <c r="K15571">
        <v>5.32</v>
      </c>
    </row>
    <row r="15572" spans="1:11" x14ac:dyDescent="0.25">
      <c r="A15572" s="1">
        <v>45809</v>
      </c>
      <c r="B15572" t="s">
        <v>148</v>
      </c>
      <c r="C15572">
        <v>1960.18</v>
      </c>
      <c r="D15572">
        <v>1049.03</v>
      </c>
      <c r="E15572">
        <v>911.15</v>
      </c>
      <c r="F15572">
        <v>885.05</v>
      </c>
      <c r="G15572">
        <v>771.88</v>
      </c>
      <c r="H15572">
        <v>1153.08</v>
      </c>
      <c r="I15572">
        <v>2.04</v>
      </c>
      <c r="J15572">
        <v>3.65</v>
      </c>
      <c r="K15572">
        <v>6.19</v>
      </c>
    </row>
    <row r="15573" spans="1:11" x14ac:dyDescent="0.25">
      <c r="A15573" s="1">
        <v>45809</v>
      </c>
      <c r="B15573" t="s">
        <v>149</v>
      </c>
      <c r="C15573">
        <v>1967.83</v>
      </c>
      <c r="D15573">
        <v>1085.22</v>
      </c>
      <c r="E15573">
        <v>882.61</v>
      </c>
      <c r="F15573">
        <v>940.98</v>
      </c>
      <c r="G15573">
        <v>848.78</v>
      </c>
      <c r="H15573">
        <v>1176.1099999999999</v>
      </c>
      <c r="I15573">
        <v>0.53</v>
      </c>
      <c r="J15573">
        <v>2.4300000000000002</v>
      </c>
      <c r="K15573">
        <v>6.86</v>
      </c>
    </row>
    <row r="15574" spans="1:11" x14ac:dyDescent="0.25">
      <c r="A15574" s="1">
        <v>45809</v>
      </c>
      <c r="B15574" t="s">
        <v>150</v>
      </c>
      <c r="C15574">
        <v>2094.71</v>
      </c>
      <c r="D15574">
        <v>1122.23</v>
      </c>
      <c r="E15574">
        <v>972.48</v>
      </c>
      <c r="F15574">
        <v>1134.03</v>
      </c>
      <c r="G15574">
        <v>931.66</v>
      </c>
      <c r="H15574">
        <v>1618.27</v>
      </c>
      <c r="I15574">
        <v>1.42</v>
      </c>
      <c r="J15574">
        <v>3.22</v>
      </c>
      <c r="K15574">
        <v>4.87</v>
      </c>
    </row>
    <row r="15575" spans="1:11" x14ac:dyDescent="0.25">
      <c r="A15575" s="1">
        <v>45809</v>
      </c>
      <c r="B15575" t="s">
        <v>151</v>
      </c>
      <c r="C15575">
        <v>1816.18</v>
      </c>
      <c r="D15575">
        <v>1091.3</v>
      </c>
      <c r="E15575">
        <v>724.88</v>
      </c>
      <c r="F15575">
        <v>824.08</v>
      </c>
      <c r="G15575">
        <v>704.96</v>
      </c>
      <c r="H15575">
        <v>1173.51</v>
      </c>
      <c r="I15575">
        <v>0.11</v>
      </c>
      <c r="J15575">
        <v>1.82</v>
      </c>
      <c r="K15575">
        <v>4.1399999999999997</v>
      </c>
    </row>
    <row r="15576" spans="1:11" x14ac:dyDescent="0.25">
      <c r="A15576" s="1">
        <v>45809</v>
      </c>
      <c r="B15576" t="s">
        <v>152</v>
      </c>
      <c r="C15576">
        <v>1756.77</v>
      </c>
      <c r="D15576">
        <v>1046.19</v>
      </c>
      <c r="E15576">
        <v>710.58</v>
      </c>
      <c r="F15576">
        <v>826.47</v>
      </c>
      <c r="G15576">
        <v>724.18</v>
      </c>
      <c r="H15576">
        <v>1093.3699999999999</v>
      </c>
      <c r="I15576">
        <v>-0.23</v>
      </c>
      <c r="J15576">
        <v>1.05</v>
      </c>
      <c r="K15576">
        <v>1.68</v>
      </c>
    </row>
    <row r="15577" spans="1:11" x14ac:dyDescent="0.25">
      <c r="A15577" s="1">
        <v>45809</v>
      </c>
      <c r="B15577" t="s">
        <v>153</v>
      </c>
      <c r="C15577">
        <v>1871.23</v>
      </c>
      <c r="D15577">
        <v>1152.67</v>
      </c>
      <c r="E15577">
        <v>718.56</v>
      </c>
      <c r="F15577">
        <v>1067.2</v>
      </c>
      <c r="G15577">
        <v>1007.94</v>
      </c>
      <c r="H15577">
        <v>1231.5899999999999</v>
      </c>
      <c r="I15577">
        <v>0.26</v>
      </c>
      <c r="J15577">
        <v>0.97</v>
      </c>
      <c r="K15577">
        <v>2.66</v>
      </c>
    </row>
    <row r="15578" spans="1:11" x14ac:dyDescent="0.25">
      <c r="A15578" s="1">
        <v>45809</v>
      </c>
      <c r="B15578" t="s">
        <v>154</v>
      </c>
      <c r="C15578">
        <v>1828.89</v>
      </c>
      <c r="D15578">
        <v>1034.3599999999999</v>
      </c>
      <c r="E15578">
        <v>794.53</v>
      </c>
      <c r="F15578">
        <v>965.95</v>
      </c>
      <c r="G15578">
        <v>800.13</v>
      </c>
      <c r="H15578">
        <v>1443.5</v>
      </c>
      <c r="I15578">
        <v>2.12</v>
      </c>
      <c r="J15578">
        <v>3.96</v>
      </c>
      <c r="K15578">
        <v>5.16</v>
      </c>
    </row>
    <row r="15579" spans="1:11" x14ac:dyDescent="0.25">
      <c r="A15579" s="1">
        <v>45809</v>
      </c>
      <c r="B15579" t="s">
        <v>155</v>
      </c>
      <c r="C15579">
        <v>1890.08</v>
      </c>
      <c r="D15579">
        <v>1108.47</v>
      </c>
      <c r="E15579">
        <v>781.61</v>
      </c>
      <c r="F15579">
        <v>834.92</v>
      </c>
      <c r="G15579">
        <v>735.28</v>
      </c>
      <c r="H15579">
        <v>1098.0999999999999</v>
      </c>
      <c r="I15579">
        <v>2.7</v>
      </c>
      <c r="J15579">
        <v>3.43</v>
      </c>
      <c r="K15579">
        <v>4.4000000000000004</v>
      </c>
    </row>
    <row r="15580" spans="1:11" x14ac:dyDescent="0.25">
      <c r="A15580" s="1">
        <v>45839</v>
      </c>
      <c r="B15580" t="s">
        <v>1</v>
      </c>
      <c r="C15580">
        <v>1848.39</v>
      </c>
      <c r="D15580">
        <v>1058.77</v>
      </c>
      <c r="E15580">
        <v>789.62</v>
      </c>
      <c r="F15580">
        <v>925.11</v>
      </c>
      <c r="G15580">
        <v>802.08</v>
      </c>
      <c r="H15580">
        <v>1245.79</v>
      </c>
      <c r="I15580">
        <v>0.31</v>
      </c>
      <c r="J15580">
        <v>3.21</v>
      </c>
      <c r="K15580">
        <v>5.25</v>
      </c>
    </row>
    <row r="15581" spans="1:11" x14ac:dyDescent="0.25">
      <c r="A15581" s="1">
        <v>45839</v>
      </c>
      <c r="B15581" t="s">
        <v>126</v>
      </c>
      <c r="C15581">
        <v>1901.87</v>
      </c>
      <c r="D15581">
        <v>1169.83</v>
      </c>
      <c r="E15581">
        <v>732.04</v>
      </c>
      <c r="F15581">
        <v>947.59</v>
      </c>
      <c r="G15581">
        <v>864.46</v>
      </c>
      <c r="H15581">
        <v>1179.71</v>
      </c>
      <c r="I15581">
        <v>0.24</v>
      </c>
      <c r="J15581">
        <v>2.37</v>
      </c>
      <c r="K15581">
        <v>5.16</v>
      </c>
    </row>
    <row r="15582" spans="1:11" x14ac:dyDescent="0.25">
      <c r="A15582" s="1">
        <v>45839</v>
      </c>
      <c r="B15582" t="s">
        <v>127</v>
      </c>
      <c r="C15582">
        <v>1727.22</v>
      </c>
      <c r="D15582">
        <v>1027.48</v>
      </c>
      <c r="E15582">
        <v>699.74</v>
      </c>
      <c r="F15582">
        <v>933.16</v>
      </c>
      <c r="G15582">
        <v>792.84</v>
      </c>
      <c r="H15582">
        <v>1353.14</v>
      </c>
      <c r="I15582">
        <v>0.69</v>
      </c>
      <c r="J15582">
        <v>3.8</v>
      </c>
      <c r="K15582">
        <v>5.52</v>
      </c>
    </row>
    <row r="15583" spans="1:11" x14ac:dyDescent="0.25">
      <c r="A15583" s="1">
        <v>45839</v>
      </c>
      <c r="B15583" t="s">
        <v>113</v>
      </c>
      <c r="C15583">
        <v>1898.03</v>
      </c>
      <c r="D15583">
        <v>1036.8399999999999</v>
      </c>
      <c r="E15583">
        <v>861.19</v>
      </c>
      <c r="F15583">
        <v>908.63</v>
      </c>
      <c r="G15583">
        <v>786.75</v>
      </c>
      <c r="H15583">
        <v>1201.76</v>
      </c>
      <c r="I15583">
        <v>0.11</v>
      </c>
      <c r="J15583">
        <v>3.32</v>
      </c>
      <c r="K15583">
        <v>5.33</v>
      </c>
    </row>
    <row r="15584" spans="1:11" x14ac:dyDescent="0.25">
      <c r="A15584" s="1">
        <v>45839</v>
      </c>
      <c r="B15584" t="s">
        <v>128</v>
      </c>
      <c r="C15584">
        <v>1963.54</v>
      </c>
      <c r="D15584">
        <v>1100.0999999999999</v>
      </c>
      <c r="E15584">
        <v>863.44</v>
      </c>
      <c r="F15584">
        <v>939.06</v>
      </c>
      <c r="G15584">
        <v>816.71</v>
      </c>
      <c r="H15584">
        <v>1263.1099999999999</v>
      </c>
      <c r="I15584">
        <v>0.19</v>
      </c>
      <c r="J15584">
        <v>2.69</v>
      </c>
      <c r="K15584">
        <v>5.69</v>
      </c>
    </row>
    <row r="15585" spans="1:11" x14ac:dyDescent="0.25">
      <c r="A15585" s="1">
        <v>45839</v>
      </c>
      <c r="B15585" t="s">
        <v>129</v>
      </c>
      <c r="C15585">
        <v>1848.12</v>
      </c>
      <c r="D15585">
        <v>1091.3800000000001</v>
      </c>
      <c r="E15585">
        <v>756.74</v>
      </c>
      <c r="F15585">
        <v>943.2</v>
      </c>
      <c r="G15585">
        <v>831.64</v>
      </c>
      <c r="H15585">
        <v>1249.46</v>
      </c>
      <c r="I15585">
        <v>0.2</v>
      </c>
      <c r="J15585">
        <v>2.69</v>
      </c>
      <c r="K15585">
        <v>3.68</v>
      </c>
    </row>
    <row r="15586" spans="1:11" x14ac:dyDescent="0.25">
      <c r="A15586" s="1">
        <v>45839</v>
      </c>
      <c r="B15586" t="s">
        <v>130</v>
      </c>
      <c r="C15586">
        <v>2052.79</v>
      </c>
      <c r="D15586">
        <v>1221.54</v>
      </c>
      <c r="E15586">
        <v>831.25</v>
      </c>
      <c r="F15586">
        <v>1144.6500000000001</v>
      </c>
      <c r="G15586">
        <v>930.15</v>
      </c>
      <c r="H15586">
        <v>1899.55</v>
      </c>
      <c r="I15586">
        <v>0.26</v>
      </c>
      <c r="J15586">
        <v>3.48</v>
      </c>
      <c r="K15586">
        <v>5.87</v>
      </c>
    </row>
    <row r="15587" spans="1:11" x14ac:dyDescent="0.25">
      <c r="A15587" s="1">
        <v>45839</v>
      </c>
      <c r="B15587" t="s">
        <v>131</v>
      </c>
      <c r="C15587">
        <v>2098.08</v>
      </c>
      <c r="D15587">
        <v>1272.8499999999999</v>
      </c>
      <c r="E15587">
        <v>825.23</v>
      </c>
      <c r="F15587">
        <v>1113.28</v>
      </c>
      <c r="G15587">
        <v>925.06</v>
      </c>
      <c r="H15587">
        <v>1699.53</v>
      </c>
      <c r="I15587">
        <v>0.92</v>
      </c>
      <c r="J15587">
        <v>6.37</v>
      </c>
      <c r="K15587">
        <v>7.99</v>
      </c>
    </row>
    <row r="15588" spans="1:11" x14ac:dyDescent="0.25">
      <c r="A15588" s="1">
        <v>45839</v>
      </c>
      <c r="B15588" t="s">
        <v>132</v>
      </c>
      <c r="C15588">
        <v>1840.3</v>
      </c>
      <c r="D15588">
        <v>1103.2</v>
      </c>
      <c r="E15588">
        <v>737.1</v>
      </c>
      <c r="F15588">
        <v>900.75</v>
      </c>
      <c r="G15588">
        <v>814.63</v>
      </c>
      <c r="H15588">
        <v>1111.5899999999999</v>
      </c>
      <c r="I15588">
        <v>0.12</v>
      </c>
      <c r="J15588">
        <v>0.89</v>
      </c>
      <c r="K15588">
        <v>1.83</v>
      </c>
    </row>
    <row r="15589" spans="1:11" x14ac:dyDescent="0.25">
      <c r="A15589" s="1">
        <v>45839</v>
      </c>
      <c r="B15589" t="s">
        <v>133</v>
      </c>
      <c r="C15589">
        <v>2025.01</v>
      </c>
      <c r="D15589">
        <v>1203.55</v>
      </c>
      <c r="E15589">
        <v>821.46</v>
      </c>
      <c r="F15589">
        <v>840.97</v>
      </c>
      <c r="G15589">
        <v>792.28</v>
      </c>
      <c r="H15589">
        <v>1003.46</v>
      </c>
      <c r="I15589">
        <v>0.18</v>
      </c>
      <c r="J15589">
        <v>1.77</v>
      </c>
      <c r="K15589">
        <v>6.13</v>
      </c>
    </row>
    <row r="15590" spans="1:11" x14ac:dyDescent="0.25">
      <c r="A15590" s="1">
        <v>45839</v>
      </c>
      <c r="B15590" t="s">
        <v>134</v>
      </c>
      <c r="C15590">
        <v>1869.6</v>
      </c>
      <c r="D15590">
        <v>1181.24</v>
      </c>
      <c r="E15590">
        <v>688.36</v>
      </c>
      <c r="F15590">
        <v>896.41</v>
      </c>
      <c r="G15590">
        <v>879.11</v>
      </c>
      <c r="H15590">
        <v>957.74</v>
      </c>
      <c r="I15590">
        <v>0.03</v>
      </c>
      <c r="J15590">
        <v>2.06</v>
      </c>
      <c r="K15590">
        <v>6.5</v>
      </c>
    </row>
    <row r="15591" spans="1:11" x14ac:dyDescent="0.25">
      <c r="A15591" s="1">
        <v>45839</v>
      </c>
      <c r="B15591" t="s">
        <v>135</v>
      </c>
      <c r="C15591">
        <v>1881.15</v>
      </c>
      <c r="D15591">
        <v>1171.8599999999999</v>
      </c>
      <c r="E15591">
        <v>709.29</v>
      </c>
      <c r="F15591">
        <v>913.76</v>
      </c>
      <c r="G15591">
        <v>806.63</v>
      </c>
      <c r="H15591">
        <v>1228.8399999999999</v>
      </c>
      <c r="I15591">
        <v>0.72</v>
      </c>
      <c r="J15591">
        <v>5.05</v>
      </c>
      <c r="K15591">
        <v>6.81</v>
      </c>
    </row>
    <row r="15592" spans="1:11" x14ac:dyDescent="0.25">
      <c r="A15592" s="1">
        <v>45839</v>
      </c>
      <c r="B15592" t="s">
        <v>136</v>
      </c>
      <c r="C15592">
        <v>1911.2</v>
      </c>
      <c r="D15592">
        <v>1151.23</v>
      </c>
      <c r="E15592">
        <v>759.97</v>
      </c>
      <c r="F15592">
        <v>1004.94</v>
      </c>
      <c r="G15592">
        <v>900.72</v>
      </c>
      <c r="H15592">
        <v>1365.56</v>
      </c>
      <c r="I15592">
        <v>0.64</v>
      </c>
      <c r="J15592">
        <v>1.72</v>
      </c>
      <c r="K15592">
        <v>2.61</v>
      </c>
    </row>
    <row r="15593" spans="1:11" x14ac:dyDescent="0.25">
      <c r="A15593" s="1">
        <v>45839</v>
      </c>
      <c r="B15593" t="s">
        <v>137</v>
      </c>
      <c r="C15593">
        <v>1803.82</v>
      </c>
      <c r="D15593">
        <v>1087.3</v>
      </c>
      <c r="E15593">
        <v>716.52</v>
      </c>
      <c r="F15593">
        <v>950.54</v>
      </c>
      <c r="G15593">
        <v>748.44</v>
      </c>
      <c r="H15593">
        <v>1773.82</v>
      </c>
      <c r="I15593">
        <v>0.71</v>
      </c>
      <c r="J15593">
        <v>3.61</v>
      </c>
      <c r="K15593">
        <v>5.05</v>
      </c>
    </row>
    <row r="15594" spans="1:11" x14ac:dyDescent="0.25">
      <c r="A15594" s="1">
        <v>45839</v>
      </c>
      <c r="B15594" t="s">
        <v>138</v>
      </c>
      <c r="C15594">
        <v>1749.9</v>
      </c>
      <c r="D15594">
        <v>1069.95</v>
      </c>
      <c r="E15594">
        <v>679.95</v>
      </c>
      <c r="F15594">
        <v>1163.03</v>
      </c>
      <c r="G15594">
        <v>968.86</v>
      </c>
      <c r="H15594">
        <v>1791.16</v>
      </c>
      <c r="I15594">
        <v>0.17</v>
      </c>
      <c r="J15594">
        <v>3.23</v>
      </c>
      <c r="K15594">
        <v>6.43</v>
      </c>
    </row>
    <row r="15595" spans="1:11" x14ac:dyDescent="0.25">
      <c r="A15595" s="1">
        <v>45839</v>
      </c>
      <c r="B15595" t="s">
        <v>139</v>
      </c>
      <c r="C15595">
        <v>1753.02</v>
      </c>
      <c r="D15595">
        <v>1070.94</v>
      </c>
      <c r="E15595">
        <v>682.08</v>
      </c>
      <c r="F15595">
        <v>1012.65</v>
      </c>
      <c r="G15595">
        <v>862.28</v>
      </c>
      <c r="H15595">
        <v>1544.44</v>
      </c>
      <c r="I15595">
        <v>2.31</v>
      </c>
      <c r="J15595">
        <v>5.37</v>
      </c>
      <c r="K15595">
        <v>7.67</v>
      </c>
    </row>
    <row r="15596" spans="1:11" x14ac:dyDescent="0.25">
      <c r="A15596" s="1">
        <v>45839</v>
      </c>
      <c r="B15596" t="s">
        <v>140</v>
      </c>
      <c r="C15596">
        <v>1725.35</v>
      </c>
      <c r="D15596">
        <v>1059.8</v>
      </c>
      <c r="E15596">
        <v>665.55</v>
      </c>
      <c r="F15596">
        <v>869.79</v>
      </c>
      <c r="G15596">
        <v>748.37</v>
      </c>
      <c r="H15596">
        <v>1238.23</v>
      </c>
      <c r="I15596">
        <v>0.12</v>
      </c>
      <c r="J15596">
        <v>2.4</v>
      </c>
      <c r="K15596">
        <v>3.53</v>
      </c>
    </row>
    <row r="15597" spans="1:11" x14ac:dyDescent="0.25">
      <c r="A15597" s="1">
        <v>45839</v>
      </c>
      <c r="B15597" t="s">
        <v>141</v>
      </c>
      <c r="C15597">
        <v>1752.28</v>
      </c>
      <c r="D15597">
        <v>1067.75</v>
      </c>
      <c r="E15597">
        <v>684.53</v>
      </c>
      <c r="F15597">
        <v>969.04</v>
      </c>
      <c r="G15597">
        <v>848.97</v>
      </c>
      <c r="H15597">
        <v>1336.39</v>
      </c>
      <c r="I15597">
        <v>0.13</v>
      </c>
      <c r="J15597">
        <v>1.47</v>
      </c>
      <c r="K15597">
        <v>3.42</v>
      </c>
    </row>
    <row r="15598" spans="1:11" x14ac:dyDescent="0.25">
      <c r="A15598" s="1">
        <v>45839</v>
      </c>
      <c r="B15598" t="s">
        <v>142</v>
      </c>
      <c r="C15598">
        <v>1669.89</v>
      </c>
      <c r="D15598">
        <v>969.92</v>
      </c>
      <c r="E15598">
        <v>699.97</v>
      </c>
      <c r="F15598">
        <v>892.55</v>
      </c>
      <c r="G15598">
        <v>723.25</v>
      </c>
      <c r="H15598">
        <v>1398.16</v>
      </c>
      <c r="I15598">
        <v>0.21</v>
      </c>
      <c r="J15598">
        <v>4.32</v>
      </c>
      <c r="K15598">
        <v>6.1</v>
      </c>
    </row>
    <row r="15599" spans="1:11" x14ac:dyDescent="0.25">
      <c r="A15599" s="1">
        <v>45839</v>
      </c>
      <c r="B15599" t="s">
        <v>143</v>
      </c>
      <c r="C15599">
        <v>1703.51</v>
      </c>
      <c r="D15599">
        <v>1017.99</v>
      </c>
      <c r="E15599">
        <v>685.52</v>
      </c>
      <c r="F15599">
        <v>850.85</v>
      </c>
      <c r="G15599">
        <v>753.61</v>
      </c>
      <c r="H15599">
        <v>1094.18</v>
      </c>
      <c r="I15599">
        <v>3.02</v>
      </c>
      <c r="J15599">
        <v>5.86</v>
      </c>
      <c r="K15599">
        <v>7.36</v>
      </c>
    </row>
    <row r="15600" spans="1:11" x14ac:dyDescent="0.25">
      <c r="A15600" s="1">
        <v>45839</v>
      </c>
      <c r="B15600" t="s">
        <v>144</v>
      </c>
      <c r="C15600">
        <v>1621.48</v>
      </c>
      <c r="D15600">
        <v>974.78</v>
      </c>
      <c r="E15600">
        <v>646.70000000000005</v>
      </c>
      <c r="F15600">
        <v>861.48</v>
      </c>
      <c r="G15600">
        <v>727.89</v>
      </c>
      <c r="H15600">
        <v>1301.22</v>
      </c>
      <c r="I15600">
        <v>0.01</v>
      </c>
      <c r="J15600">
        <v>1.66</v>
      </c>
      <c r="K15600">
        <v>2.84</v>
      </c>
    </row>
    <row r="15601" spans="1:11" x14ac:dyDescent="0.25">
      <c r="A15601" s="1">
        <v>45839</v>
      </c>
      <c r="B15601" t="s">
        <v>145</v>
      </c>
      <c r="C15601">
        <v>1713.94</v>
      </c>
      <c r="D15601">
        <v>990.21</v>
      </c>
      <c r="E15601">
        <v>723.73</v>
      </c>
      <c r="F15601">
        <v>907.25</v>
      </c>
      <c r="G15601">
        <v>800.11</v>
      </c>
      <c r="H15601">
        <v>1183.1099999999999</v>
      </c>
      <c r="I15601">
        <v>0.01</v>
      </c>
      <c r="J15601">
        <v>3.43</v>
      </c>
      <c r="K15601">
        <v>4.84</v>
      </c>
    </row>
    <row r="15602" spans="1:11" x14ac:dyDescent="0.25">
      <c r="A15602" s="1">
        <v>45839</v>
      </c>
      <c r="B15602" t="s">
        <v>146</v>
      </c>
      <c r="C15602">
        <v>1738.96</v>
      </c>
      <c r="D15602">
        <v>1010.62</v>
      </c>
      <c r="E15602">
        <v>728.34</v>
      </c>
      <c r="F15602">
        <v>956.92</v>
      </c>
      <c r="G15602">
        <v>848.75</v>
      </c>
      <c r="H15602">
        <v>1253.44</v>
      </c>
      <c r="I15602">
        <v>0.18</v>
      </c>
      <c r="J15602">
        <v>3.18</v>
      </c>
      <c r="K15602">
        <v>5.05</v>
      </c>
    </row>
    <row r="15603" spans="1:11" x14ac:dyDescent="0.25">
      <c r="A15603" s="1">
        <v>45839</v>
      </c>
      <c r="B15603" t="s">
        <v>2</v>
      </c>
      <c r="C15603">
        <v>1691.3</v>
      </c>
      <c r="D15603">
        <v>969.27</v>
      </c>
      <c r="E15603">
        <v>722.03</v>
      </c>
      <c r="F15603">
        <v>938.53</v>
      </c>
      <c r="G15603">
        <v>771.47</v>
      </c>
      <c r="H15603">
        <v>1392.37</v>
      </c>
      <c r="I15603">
        <v>0.18</v>
      </c>
      <c r="J15603">
        <v>3.96</v>
      </c>
      <c r="K15603">
        <v>5.94</v>
      </c>
    </row>
    <row r="15604" spans="1:11" x14ac:dyDescent="0.25">
      <c r="A15604" s="1">
        <v>45839</v>
      </c>
      <c r="B15604" t="s">
        <v>147</v>
      </c>
      <c r="C15604">
        <v>2018.23</v>
      </c>
      <c r="D15604">
        <v>1059.49</v>
      </c>
      <c r="E15604">
        <v>958.74</v>
      </c>
      <c r="F15604">
        <v>919.97</v>
      </c>
      <c r="G15604">
        <v>746.82</v>
      </c>
      <c r="H15604">
        <v>1310.7</v>
      </c>
      <c r="I15604">
        <v>0.04</v>
      </c>
      <c r="J15604">
        <v>2.34</v>
      </c>
      <c r="K15604">
        <v>3.69</v>
      </c>
    </row>
    <row r="15605" spans="1:11" x14ac:dyDescent="0.25">
      <c r="A15605" s="1">
        <v>45839</v>
      </c>
      <c r="B15605" t="s">
        <v>148</v>
      </c>
      <c r="C15605">
        <v>1962.14</v>
      </c>
      <c r="D15605">
        <v>1048.96</v>
      </c>
      <c r="E15605">
        <v>913.18</v>
      </c>
      <c r="F15605">
        <v>885.93</v>
      </c>
      <c r="G15605">
        <v>771.8</v>
      </c>
      <c r="H15605">
        <v>1155.6199999999999</v>
      </c>
      <c r="I15605">
        <v>0.1</v>
      </c>
      <c r="J15605">
        <v>3.75</v>
      </c>
      <c r="K15605">
        <v>6.13</v>
      </c>
    </row>
    <row r="15606" spans="1:11" x14ac:dyDescent="0.25">
      <c r="A15606" s="1">
        <v>45839</v>
      </c>
      <c r="B15606" t="s">
        <v>149</v>
      </c>
      <c r="C15606">
        <v>1970.46</v>
      </c>
      <c r="D15606">
        <v>1087.8499999999999</v>
      </c>
      <c r="E15606">
        <v>882.61</v>
      </c>
      <c r="F15606">
        <v>942.2</v>
      </c>
      <c r="G15606">
        <v>850.82</v>
      </c>
      <c r="H15606">
        <v>1176.1099999999999</v>
      </c>
      <c r="I15606">
        <v>0.13</v>
      </c>
      <c r="J15606">
        <v>2.57</v>
      </c>
      <c r="K15606">
        <v>6.88</v>
      </c>
    </row>
    <row r="15607" spans="1:11" x14ac:dyDescent="0.25">
      <c r="A15607" s="1">
        <v>45839</v>
      </c>
      <c r="B15607" t="s">
        <v>150</v>
      </c>
      <c r="C15607">
        <v>2095.91</v>
      </c>
      <c r="D15607">
        <v>1122.0899999999999</v>
      </c>
      <c r="E15607">
        <v>973.82</v>
      </c>
      <c r="F15607">
        <v>1134.71</v>
      </c>
      <c r="G15607">
        <v>931.57</v>
      </c>
      <c r="H15607">
        <v>1620.53</v>
      </c>
      <c r="I15607">
        <v>0.06</v>
      </c>
      <c r="J15607">
        <v>3.28</v>
      </c>
      <c r="K15607">
        <v>4.78</v>
      </c>
    </row>
    <row r="15608" spans="1:11" x14ac:dyDescent="0.25">
      <c r="A15608" s="1">
        <v>45839</v>
      </c>
      <c r="B15608" t="s">
        <v>151</v>
      </c>
      <c r="C15608">
        <v>1824.38</v>
      </c>
      <c r="D15608">
        <v>1099.5</v>
      </c>
      <c r="E15608">
        <v>724.88</v>
      </c>
      <c r="F15608">
        <v>827.79</v>
      </c>
      <c r="G15608">
        <v>710.25</v>
      </c>
      <c r="H15608">
        <v>1173.51</v>
      </c>
      <c r="I15608">
        <v>0.45</v>
      </c>
      <c r="J15608">
        <v>2.2799999999999998</v>
      </c>
      <c r="K15608">
        <v>4.58</v>
      </c>
    </row>
    <row r="15609" spans="1:11" x14ac:dyDescent="0.25">
      <c r="A15609" s="1">
        <v>45839</v>
      </c>
      <c r="B15609" t="s">
        <v>152</v>
      </c>
      <c r="C15609">
        <v>1764.1</v>
      </c>
      <c r="D15609">
        <v>1050.32</v>
      </c>
      <c r="E15609">
        <v>713.78</v>
      </c>
      <c r="F15609">
        <v>829.94</v>
      </c>
      <c r="G15609">
        <v>727</v>
      </c>
      <c r="H15609">
        <v>1098.29</v>
      </c>
      <c r="I15609">
        <v>0.42</v>
      </c>
      <c r="J15609">
        <v>1.48</v>
      </c>
      <c r="K15609">
        <v>1.7</v>
      </c>
    </row>
    <row r="15610" spans="1:11" x14ac:dyDescent="0.25">
      <c r="A15610" s="1">
        <v>45839</v>
      </c>
      <c r="B15610" t="s">
        <v>153</v>
      </c>
      <c r="C15610">
        <v>1873.39</v>
      </c>
      <c r="D15610">
        <v>1154.83</v>
      </c>
      <c r="E15610">
        <v>718.56</v>
      </c>
      <c r="F15610">
        <v>1068.48</v>
      </c>
      <c r="G15610">
        <v>1009.86</v>
      </c>
      <c r="H15610">
        <v>1231.5899999999999</v>
      </c>
      <c r="I15610">
        <v>0.12</v>
      </c>
      <c r="J15610">
        <v>1.0900000000000001</v>
      </c>
      <c r="K15610">
        <v>2.75</v>
      </c>
    </row>
    <row r="15611" spans="1:11" x14ac:dyDescent="0.25">
      <c r="A15611" s="1">
        <v>45839</v>
      </c>
      <c r="B15611" t="s">
        <v>154</v>
      </c>
      <c r="C15611">
        <v>1833.42</v>
      </c>
      <c r="D15611">
        <v>1036.83</v>
      </c>
      <c r="E15611">
        <v>796.59</v>
      </c>
      <c r="F15611">
        <v>968.37</v>
      </c>
      <c r="G15611">
        <v>802.05</v>
      </c>
      <c r="H15611">
        <v>1447.26</v>
      </c>
      <c r="I15611">
        <v>0.25</v>
      </c>
      <c r="J15611">
        <v>4.22</v>
      </c>
      <c r="K15611">
        <v>5.21</v>
      </c>
    </row>
    <row r="15612" spans="1:11" x14ac:dyDescent="0.25">
      <c r="A15612" s="1">
        <v>45839</v>
      </c>
      <c r="B15612" t="s">
        <v>155</v>
      </c>
      <c r="C15612">
        <v>1892.44</v>
      </c>
      <c r="D15612">
        <v>1110.83</v>
      </c>
      <c r="E15612">
        <v>781.61</v>
      </c>
      <c r="F15612">
        <v>835.92</v>
      </c>
      <c r="G15612">
        <v>736.83</v>
      </c>
      <c r="H15612">
        <v>1098.0999999999999</v>
      </c>
      <c r="I15612">
        <v>0.12</v>
      </c>
      <c r="J15612">
        <v>3.55</v>
      </c>
      <c r="K15612">
        <v>4.22</v>
      </c>
    </row>
    <row r="15613" spans="1:11" x14ac:dyDescent="0.25">
      <c r="A15613" s="1">
        <v>45870</v>
      </c>
      <c r="B15613" t="s">
        <v>1</v>
      </c>
      <c r="C15613">
        <v>1863</v>
      </c>
      <c r="D15613">
        <v>1064.0999999999999</v>
      </c>
      <c r="E15613">
        <v>798.9</v>
      </c>
      <c r="F15613">
        <v>932.42</v>
      </c>
      <c r="G15613">
        <v>806.09</v>
      </c>
      <c r="H15613">
        <v>1260.49</v>
      </c>
      <c r="I15613">
        <v>0.79</v>
      </c>
      <c r="J15613">
        <v>4.03</v>
      </c>
      <c r="K15613">
        <v>5.42</v>
      </c>
    </row>
    <row r="15614" spans="1:11" x14ac:dyDescent="0.25">
      <c r="A15614" s="1">
        <v>45870</v>
      </c>
      <c r="B15614" t="s">
        <v>126</v>
      </c>
      <c r="C15614">
        <v>1915.71</v>
      </c>
      <c r="D15614">
        <v>1172.7</v>
      </c>
      <c r="E15614">
        <v>743.01</v>
      </c>
      <c r="F15614">
        <v>954.51</v>
      </c>
      <c r="G15614">
        <v>866.62</v>
      </c>
      <c r="H15614">
        <v>1197.4000000000001</v>
      </c>
      <c r="I15614">
        <v>0.73</v>
      </c>
      <c r="J15614">
        <v>3.12</v>
      </c>
      <c r="K15614">
        <v>5.5</v>
      </c>
    </row>
    <row r="15615" spans="1:11" x14ac:dyDescent="0.25">
      <c r="A15615" s="1">
        <v>45870</v>
      </c>
      <c r="B15615" t="s">
        <v>127</v>
      </c>
      <c r="C15615">
        <v>1733.42</v>
      </c>
      <c r="D15615">
        <v>1031.03</v>
      </c>
      <c r="E15615">
        <v>702.39</v>
      </c>
      <c r="F15615">
        <v>936.52</v>
      </c>
      <c r="G15615">
        <v>795.61</v>
      </c>
      <c r="H15615">
        <v>1358.28</v>
      </c>
      <c r="I15615">
        <v>0.36</v>
      </c>
      <c r="J15615">
        <v>4.17</v>
      </c>
      <c r="K15615">
        <v>5.5</v>
      </c>
    </row>
    <row r="15616" spans="1:11" x14ac:dyDescent="0.25">
      <c r="A15616" s="1">
        <v>45870</v>
      </c>
      <c r="B15616" t="s">
        <v>113</v>
      </c>
      <c r="C15616">
        <v>1910.3</v>
      </c>
      <c r="D15616">
        <v>1044.8800000000001</v>
      </c>
      <c r="E15616">
        <v>865.42</v>
      </c>
      <c r="F15616">
        <v>914.54</v>
      </c>
      <c r="G15616">
        <v>792.89</v>
      </c>
      <c r="H15616">
        <v>1207.6500000000001</v>
      </c>
      <c r="I15616">
        <v>0.65</v>
      </c>
      <c r="J15616">
        <v>3.99</v>
      </c>
      <c r="K15616">
        <v>5.4</v>
      </c>
    </row>
    <row r="15617" spans="1:11" x14ac:dyDescent="0.25">
      <c r="A15617" s="1">
        <v>45870</v>
      </c>
      <c r="B15617" t="s">
        <v>128</v>
      </c>
      <c r="C15617">
        <v>2006.49</v>
      </c>
      <c r="D15617">
        <v>1100.8499999999999</v>
      </c>
      <c r="E15617">
        <v>905.64</v>
      </c>
      <c r="F15617">
        <v>959.62</v>
      </c>
      <c r="G15617">
        <v>817.28</v>
      </c>
      <c r="H15617">
        <v>1324.88</v>
      </c>
      <c r="I15617">
        <v>2.19</v>
      </c>
      <c r="J15617">
        <v>4.9400000000000004</v>
      </c>
      <c r="K15617">
        <v>6.08</v>
      </c>
    </row>
    <row r="15618" spans="1:11" x14ac:dyDescent="0.25">
      <c r="A15618" s="1">
        <v>45870</v>
      </c>
      <c r="B15618" t="s">
        <v>129</v>
      </c>
      <c r="C15618">
        <v>1863.04</v>
      </c>
      <c r="D15618">
        <v>1100.24</v>
      </c>
      <c r="E15618">
        <v>762.8</v>
      </c>
      <c r="F15618">
        <v>950.84</v>
      </c>
      <c r="G15618">
        <v>838.37</v>
      </c>
      <c r="H15618">
        <v>1259.46</v>
      </c>
      <c r="I15618">
        <v>0.81</v>
      </c>
      <c r="J15618">
        <v>3.52</v>
      </c>
      <c r="K15618">
        <v>4.38</v>
      </c>
    </row>
    <row r="15619" spans="1:11" x14ac:dyDescent="0.25">
      <c r="A15619" s="1">
        <v>45870</v>
      </c>
      <c r="B15619" t="s">
        <v>130</v>
      </c>
      <c r="C15619">
        <v>2061.8200000000002</v>
      </c>
      <c r="D15619">
        <v>1230.57</v>
      </c>
      <c r="E15619">
        <v>831.25</v>
      </c>
      <c r="F15619">
        <v>1149.69</v>
      </c>
      <c r="G15619">
        <v>937.03</v>
      </c>
      <c r="H15619">
        <v>1899.55</v>
      </c>
      <c r="I15619">
        <v>0.44</v>
      </c>
      <c r="J15619">
        <v>3.94</v>
      </c>
      <c r="K15619">
        <v>5.71</v>
      </c>
    </row>
    <row r="15620" spans="1:11" x14ac:dyDescent="0.25">
      <c r="A15620" s="1">
        <v>45870</v>
      </c>
      <c r="B15620" t="s">
        <v>131</v>
      </c>
      <c r="C15620">
        <v>2108.08</v>
      </c>
      <c r="D15620">
        <v>1282.8499999999999</v>
      </c>
      <c r="E15620">
        <v>825.23</v>
      </c>
      <c r="F15620">
        <v>1118.6199999999999</v>
      </c>
      <c r="G15620">
        <v>932.36</v>
      </c>
      <c r="H15620">
        <v>1699.53</v>
      </c>
      <c r="I15620">
        <v>0.48</v>
      </c>
      <c r="J15620">
        <v>6.88</v>
      </c>
      <c r="K15620">
        <v>8.0500000000000007</v>
      </c>
    </row>
    <row r="15621" spans="1:11" x14ac:dyDescent="0.25">
      <c r="A15621" s="1">
        <v>45870</v>
      </c>
      <c r="B15621" t="s">
        <v>132</v>
      </c>
      <c r="C15621">
        <v>1879.51</v>
      </c>
      <c r="D15621">
        <v>1091.1600000000001</v>
      </c>
      <c r="E15621">
        <v>788.35</v>
      </c>
      <c r="F15621">
        <v>919.94</v>
      </c>
      <c r="G15621">
        <v>805.75</v>
      </c>
      <c r="H15621">
        <v>1188.8499999999999</v>
      </c>
      <c r="I15621">
        <v>2.13</v>
      </c>
      <c r="J15621">
        <v>3.04</v>
      </c>
      <c r="K15621">
        <v>3.43</v>
      </c>
    </row>
    <row r="15622" spans="1:11" x14ac:dyDescent="0.25">
      <c r="A15622" s="1">
        <v>45870</v>
      </c>
      <c r="B15622" t="s">
        <v>133</v>
      </c>
      <c r="C15622">
        <v>2032.04</v>
      </c>
      <c r="D15622">
        <v>1210.58</v>
      </c>
      <c r="E15622">
        <v>821.46</v>
      </c>
      <c r="F15622">
        <v>843.91</v>
      </c>
      <c r="G15622">
        <v>796.88</v>
      </c>
      <c r="H15622">
        <v>1003.46</v>
      </c>
      <c r="I15622">
        <v>0.35</v>
      </c>
      <c r="J15622">
        <v>2.13</v>
      </c>
      <c r="K15622">
        <v>6.3</v>
      </c>
    </row>
    <row r="15623" spans="1:11" x14ac:dyDescent="0.25">
      <c r="A15623" s="1">
        <v>45870</v>
      </c>
      <c r="B15623" t="s">
        <v>134</v>
      </c>
      <c r="C15623">
        <v>1874.36</v>
      </c>
      <c r="D15623">
        <v>1188.8499999999999</v>
      </c>
      <c r="E15623">
        <v>685.51</v>
      </c>
      <c r="F15623">
        <v>898.65</v>
      </c>
      <c r="G15623">
        <v>884.74</v>
      </c>
      <c r="H15623">
        <v>953.82</v>
      </c>
      <c r="I15623">
        <v>0.25</v>
      </c>
      <c r="J15623">
        <v>2.31</v>
      </c>
      <c r="K15623">
        <v>6.39</v>
      </c>
    </row>
    <row r="15624" spans="1:11" x14ac:dyDescent="0.25">
      <c r="A15624" s="1">
        <v>45870</v>
      </c>
      <c r="B15624" t="s">
        <v>135</v>
      </c>
      <c r="C15624">
        <v>1889.84</v>
      </c>
      <c r="D15624">
        <v>1180.55</v>
      </c>
      <c r="E15624">
        <v>709.29</v>
      </c>
      <c r="F15624">
        <v>917.96</v>
      </c>
      <c r="G15624">
        <v>812.59</v>
      </c>
      <c r="H15624">
        <v>1228.8399999999999</v>
      </c>
      <c r="I15624">
        <v>0.46</v>
      </c>
      <c r="J15624">
        <v>5.53</v>
      </c>
      <c r="K15624">
        <v>7.3</v>
      </c>
    </row>
    <row r="15625" spans="1:11" x14ac:dyDescent="0.25">
      <c r="A15625" s="1">
        <v>45870</v>
      </c>
      <c r="B15625" t="s">
        <v>136</v>
      </c>
      <c r="C15625">
        <v>1913.67</v>
      </c>
      <c r="D15625">
        <v>1153.7</v>
      </c>
      <c r="E15625">
        <v>759.97</v>
      </c>
      <c r="F15625">
        <v>1006.24</v>
      </c>
      <c r="G15625">
        <v>902.71</v>
      </c>
      <c r="H15625">
        <v>1365.56</v>
      </c>
      <c r="I15625">
        <v>0.13</v>
      </c>
      <c r="J15625">
        <v>1.85</v>
      </c>
      <c r="K15625">
        <v>2.14</v>
      </c>
    </row>
    <row r="15626" spans="1:11" x14ac:dyDescent="0.25">
      <c r="A15626" s="1">
        <v>45870</v>
      </c>
      <c r="B15626" t="s">
        <v>137</v>
      </c>
      <c r="C15626">
        <v>1806.74</v>
      </c>
      <c r="D15626">
        <v>1090.22</v>
      </c>
      <c r="E15626">
        <v>716.52</v>
      </c>
      <c r="F15626">
        <v>952.06</v>
      </c>
      <c r="G15626">
        <v>750.46</v>
      </c>
      <c r="H15626">
        <v>1773.82</v>
      </c>
      <c r="I15626">
        <v>0.16</v>
      </c>
      <c r="J15626">
        <v>3.77</v>
      </c>
      <c r="K15626">
        <v>4.9800000000000004</v>
      </c>
    </row>
    <row r="15627" spans="1:11" x14ac:dyDescent="0.25">
      <c r="A15627" s="1">
        <v>45870</v>
      </c>
      <c r="B15627" t="s">
        <v>138</v>
      </c>
      <c r="C15627">
        <v>1759.07</v>
      </c>
      <c r="D15627">
        <v>1079.1199999999999</v>
      </c>
      <c r="E15627">
        <v>679.95</v>
      </c>
      <c r="F15627">
        <v>1169.07</v>
      </c>
      <c r="G15627">
        <v>977.19</v>
      </c>
      <c r="H15627">
        <v>1791.16</v>
      </c>
      <c r="I15627">
        <v>0.52</v>
      </c>
      <c r="J15627">
        <v>3.76</v>
      </c>
      <c r="K15627">
        <v>6.8</v>
      </c>
    </row>
    <row r="15628" spans="1:11" x14ac:dyDescent="0.25">
      <c r="A15628" s="1">
        <v>45870</v>
      </c>
      <c r="B15628" t="s">
        <v>139</v>
      </c>
      <c r="C15628">
        <v>1760.35</v>
      </c>
      <c r="D15628">
        <v>1078.27</v>
      </c>
      <c r="E15628">
        <v>682.08</v>
      </c>
      <c r="F15628">
        <v>1016.9</v>
      </c>
      <c r="G15628">
        <v>868.14</v>
      </c>
      <c r="H15628">
        <v>1544.44</v>
      </c>
      <c r="I15628">
        <v>0.42</v>
      </c>
      <c r="J15628">
        <v>5.81</v>
      </c>
      <c r="K15628">
        <v>6.95</v>
      </c>
    </row>
    <row r="15629" spans="1:11" x14ac:dyDescent="0.25">
      <c r="A15629" s="1">
        <v>45870</v>
      </c>
      <c r="B15629" t="s">
        <v>140</v>
      </c>
      <c r="C15629">
        <v>1729.46</v>
      </c>
      <c r="D15629">
        <v>1053.45</v>
      </c>
      <c r="E15629">
        <v>676.01</v>
      </c>
      <c r="F15629">
        <v>871.87</v>
      </c>
      <c r="G15629">
        <v>743.88</v>
      </c>
      <c r="H15629">
        <v>1257.67</v>
      </c>
      <c r="I15629">
        <v>0.24</v>
      </c>
      <c r="J15629">
        <v>2.65</v>
      </c>
      <c r="K15629">
        <v>3.53</v>
      </c>
    </row>
    <row r="15630" spans="1:11" x14ac:dyDescent="0.25">
      <c r="A15630" s="1">
        <v>45870</v>
      </c>
      <c r="B15630" t="s">
        <v>141</v>
      </c>
      <c r="C15630">
        <v>1758.97</v>
      </c>
      <c r="D15630">
        <v>1074.44</v>
      </c>
      <c r="E15630">
        <v>684.53</v>
      </c>
      <c r="F15630">
        <v>972.72</v>
      </c>
      <c r="G15630">
        <v>854.32</v>
      </c>
      <c r="H15630">
        <v>1336.39</v>
      </c>
      <c r="I15630">
        <v>0.38</v>
      </c>
      <c r="J15630">
        <v>1.85</v>
      </c>
      <c r="K15630">
        <v>3.78</v>
      </c>
    </row>
    <row r="15631" spans="1:11" x14ac:dyDescent="0.25">
      <c r="A15631" s="1">
        <v>45870</v>
      </c>
      <c r="B15631" t="s">
        <v>142</v>
      </c>
      <c r="C15631">
        <v>1671.79</v>
      </c>
      <c r="D15631">
        <v>970.5</v>
      </c>
      <c r="E15631">
        <v>701.29</v>
      </c>
      <c r="F15631">
        <v>893.54</v>
      </c>
      <c r="G15631">
        <v>723.68</v>
      </c>
      <c r="H15631">
        <v>1400.82</v>
      </c>
      <c r="I15631">
        <v>0.11</v>
      </c>
      <c r="J15631">
        <v>4.43</v>
      </c>
      <c r="K15631">
        <v>5.77</v>
      </c>
    </row>
    <row r="15632" spans="1:11" x14ac:dyDescent="0.25">
      <c r="A15632" s="1">
        <v>45870</v>
      </c>
      <c r="B15632" t="s">
        <v>143</v>
      </c>
      <c r="C15632">
        <v>1712.85</v>
      </c>
      <c r="D15632">
        <v>1024.8</v>
      </c>
      <c r="E15632">
        <v>688.05</v>
      </c>
      <c r="F15632">
        <v>855.53</v>
      </c>
      <c r="G15632">
        <v>758.66</v>
      </c>
      <c r="H15632">
        <v>1098.23</v>
      </c>
      <c r="I15632">
        <v>0.55000000000000004</v>
      </c>
      <c r="J15632">
        <v>6.44</v>
      </c>
      <c r="K15632">
        <v>7.84</v>
      </c>
    </row>
    <row r="15633" spans="1:11" x14ac:dyDescent="0.25">
      <c r="A15633" s="1">
        <v>45870</v>
      </c>
      <c r="B15633" t="s">
        <v>144</v>
      </c>
      <c r="C15633">
        <v>1656.44</v>
      </c>
      <c r="D15633">
        <v>975.06</v>
      </c>
      <c r="E15633">
        <v>681.38</v>
      </c>
      <c r="F15633">
        <v>880.08</v>
      </c>
      <c r="G15633">
        <v>728.11</v>
      </c>
      <c r="H15633">
        <v>1370.96</v>
      </c>
      <c r="I15633">
        <v>2.16</v>
      </c>
      <c r="J15633">
        <v>3.86</v>
      </c>
      <c r="K15633">
        <v>5.04</v>
      </c>
    </row>
    <row r="15634" spans="1:11" x14ac:dyDescent="0.25">
      <c r="A15634" s="1">
        <v>45870</v>
      </c>
      <c r="B15634" t="s">
        <v>145</v>
      </c>
      <c r="C15634">
        <v>1720.08</v>
      </c>
      <c r="D15634">
        <v>993.52</v>
      </c>
      <c r="E15634">
        <v>726.56</v>
      </c>
      <c r="F15634">
        <v>910.52</v>
      </c>
      <c r="G15634">
        <v>802.76</v>
      </c>
      <c r="H15634">
        <v>1187.73</v>
      </c>
      <c r="I15634">
        <v>0.36</v>
      </c>
      <c r="J15634">
        <v>3.8</v>
      </c>
      <c r="K15634">
        <v>4.9400000000000004</v>
      </c>
    </row>
    <row r="15635" spans="1:11" x14ac:dyDescent="0.25">
      <c r="A15635" s="1">
        <v>45870</v>
      </c>
      <c r="B15635" t="s">
        <v>146</v>
      </c>
      <c r="C15635">
        <v>1743.15</v>
      </c>
      <c r="D15635">
        <v>1014.81</v>
      </c>
      <c r="E15635">
        <v>728.34</v>
      </c>
      <c r="F15635">
        <v>959.22</v>
      </c>
      <c r="G15635">
        <v>852.23</v>
      </c>
      <c r="H15635">
        <v>1253.44</v>
      </c>
      <c r="I15635">
        <v>0.24</v>
      </c>
      <c r="J15635">
        <v>3.43</v>
      </c>
      <c r="K15635">
        <v>5.28</v>
      </c>
    </row>
    <row r="15636" spans="1:11" x14ac:dyDescent="0.25">
      <c r="A15636" s="1">
        <v>45870</v>
      </c>
      <c r="B15636" t="s">
        <v>2</v>
      </c>
      <c r="C15636">
        <v>1691.6</v>
      </c>
      <c r="D15636">
        <v>966.03</v>
      </c>
      <c r="E15636">
        <v>725.57</v>
      </c>
      <c r="F15636">
        <v>938.72</v>
      </c>
      <c r="G15636">
        <v>768.92</v>
      </c>
      <c r="H15636">
        <v>1399.19</v>
      </c>
      <c r="I15636">
        <v>0.02</v>
      </c>
      <c r="J15636">
        <v>3.98</v>
      </c>
      <c r="K15636">
        <v>5.58</v>
      </c>
    </row>
    <row r="15637" spans="1:11" x14ac:dyDescent="0.25">
      <c r="A15637" s="1">
        <v>45870</v>
      </c>
      <c r="B15637" t="s">
        <v>147</v>
      </c>
      <c r="C15637">
        <v>2048.77</v>
      </c>
      <c r="D15637">
        <v>1069.42</v>
      </c>
      <c r="E15637">
        <v>979.35</v>
      </c>
      <c r="F15637">
        <v>933.86</v>
      </c>
      <c r="G15637">
        <v>753.84</v>
      </c>
      <c r="H15637">
        <v>1338.88</v>
      </c>
      <c r="I15637">
        <v>1.51</v>
      </c>
      <c r="J15637">
        <v>3.88</v>
      </c>
      <c r="K15637">
        <v>4.97</v>
      </c>
    </row>
    <row r="15638" spans="1:11" x14ac:dyDescent="0.25">
      <c r="A15638" s="1">
        <v>45870</v>
      </c>
      <c r="B15638" t="s">
        <v>148</v>
      </c>
      <c r="C15638">
        <v>1972.98</v>
      </c>
      <c r="D15638">
        <v>1059.47</v>
      </c>
      <c r="E15638">
        <v>913.51</v>
      </c>
      <c r="F15638">
        <v>890.81</v>
      </c>
      <c r="G15638">
        <v>779.52</v>
      </c>
      <c r="H15638">
        <v>1156.08</v>
      </c>
      <c r="I15638">
        <v>0.55000000000000004</v>
      </c>
      <c r="J15638">
        <v>4.33</v>
      </c>
      <c r="K15638">
        <v>5.62</v>
      </c>
    </row>
    <row r="15639" spans="1:11" x14ac:dyDescent="0.25">
      <c r="A15639" s="1">
        <v>45870</v>
      </c>
      <c r="B15639" t="s">
        <v>149</v>
      </c>
      <c r="C15639">
        <v>2025.49</v>
      </c>
      <c r="D15639">
        <v>1084.77</v>
      </c>
      <c r="E15639">
        <v>940.72</v>
      </c>
      <c r="F15639">
        <v>968.49</v>
      </c>
      <c r="G15639">
        <v>848.44</v>
      </c>
      <c r="H15639">
        <v>1253.5</v>
      </c>
      <c r="I15639">
        <v>2.79</v>
      </c>
      <c r="J15639">
        <v>5.43</v>
      </c>
      <c r="K15639">
        <v>6.83</v>
      </c>
    </row>
    <row r="15640" spans="1:11" x14ac:dyDescent="0.25">
      <c r="A15640" s="1">
        <v>45870</v>
      </c>
      <c r="B15640" t="s">
        <v>150</v>
      </c>
      <c r="C15640">
        <v>2112.0300000000002</v>
      </c>
      <c r="D15640">
        <v>1119.42</v>
      </c>
      <c r="E15640">
        <v>992.61</v>
      </c>
      <c r="F15640">
        <v>1143.44</v>
      </c>
      <c r="G15640">
        <v>929.33</v>
      </c>
      <c r="H15640">
        <v>1651.81</v>
      </c>
      <c r="I15640">
        <v>0.77</v>
      </c>
      <c r="J15640">
        <v>4.07</v>
      </c>
      <c r="K15640">
        <v>5.01</v>
      </c>
    </row>
    <row r="15641" spans="1:11" x14ac:dyDescent="0.25">
      <c r="A15641" s="1">
        <v>45870</v>
      </c>
      <c r="B15641" t="s">
        <v>151</v>
      </c>
      <c r="C15641">
        <v>1872.88</v>
      </c>
      <c r="D15641">
        <v>1109.96</v>
      </c>
      <c r="E15641">
        <v>762.92</v>
      </c>
      <c r="F15641">
        <v>849.81</v>
      </c>
      <c r="G15641">
        <v>716.99</v>
      </c>
      <c r="H15641">
        <v>1235.1199999999999</v>
      </c>
      <c r="I15641">
        <v>2.66</v>
      </c>
      <c r="J15641">
        <v>5</v>
      </c>
      <c r="K15641">
        <v>5.86</v>
      </c>
    </row>
    <row r="15642" spans="1:11" x14ac:dyDescent="0.25">
      <c r="A15642" s="1">
        <v>45870</v>
      </c>
      <c r="B15642" t="s">
        <v>152</v>
      </c>
      <c r="C15642">
        <v>1816.5</v>
      </c>
      <c r="D15642">
        <v>1059.3900000000001</v>
      </c>
      <c r="E15642">
        <v>757.11</v>
      </c>
      <c r="F15642">
        <v>854.59</v>
      </c>
      <c r="G15642">
        <v>733.26</v>
      </c>
      <c r="H15642">
        <v>1164.95</v>
      </c>
      <c r="I15642">
        <v>2.97</v>
      </c>
      <c r="J15642">
        <v>4.49</v>
      </c>
      <c r="K15642">
        <v>4.49</v>
      </c>
    </row>
    <row r="15643" spans="1:11" x14ac:dyDescent="0.25">
      <c r="A15643" s="1">
        <v>45870</v>
      </c>
      <c r="B15643" t="s">
        <v>153</v>
      </c>
      <c r="C15643">
        <v>1881.78</v>
      </c>
      <c r="D15643">
        <v>1163.22</v>
      </c>
      <c r="E15643">
        <v>718.56</v>
      </c>
      <c r="F15643">
        <v>1073.29</v>
      </c>
      <c r="G15643">
        <v>1017.23</v>
      </c>
      <c r="H15643">
        <v>1231.5899999999999</v>
      </c>
      <c r="I15643">
        <v>0.45</v>
      </c>
      <c r="J15643">
        <v>1.55</v>
      </c>
      <c r="K15643">
        <v>2.89</v>
      </c>
    </row>
    <row r="15644" spans="1:11" x14ac:dyDescent="0.25">
      <c r="A15644" s="1">
        <v>45870</v>
      </c>
      <c r="B15644" t="s">
        <v>154</v>
      </c>
      <c r="C15644">
        <v>1834.99</v>
      </c>
      <c r="D15644">
        <v>1040.46</v>
      </c>
      <c r="E15644">
        <v>794.53</v>
      </c>
      <c r="F15644">
        <v>969.24</v>
      </c>
      <c r="G15644">
        <v>804.86</v>
      </c>
      <c r="H15644">
        <v>1443.49</v>
      </c>
      <c r="I15644">
        <v>0.09</v>
      </c>
      <c r="J15644">
        <v>4.3099999999999996</v>
      </c>
      <c r="K15644">
        <v>5.3</v>
      </c>
    </row>
    <row r="15645" spans="1:11" x14ac:dyDescent="0.25">
      <c r="A15645" s="1">
        <v>45870</v>
      </c>
      <c r="B15645" t="s">
        <v>155</v>
      </c>
      <c r="C15645">
        <v>1909.09</v>
      </c>
      <c r="D15645">
        <v>1127.48</v>
      </c>
      <c r="E15645">
        <v>781.61</v>
      </c>
      <c r="F15645">
        <v>843.28</v>
      </c>
      <c r="G15645">
        <v>747.88</v>
      </c>
      <c r="H15645">
        <v>1098.0999999999999</v>
      </c>
      <c r="I15645">
        <v>0.88</v>
      </c>
      <c r="J15645">
        <v>4.47</v>
      </c>
      <c r="K15645">
        <v>5.08</v>
      </c>
    </row>
    <row r="15646" spans="1:11" x14ac:dyDescent="0.25">
      <c r="A15646" s="1">
        <v>45901</v>
      </c>
      <c r="B15646" t="s">
        <v>1</v>
      </c>
      <c r="C15646">
        <v>1872.24</v>
      </c>
      <c r="D15646">
        <v>1068.1400000000001</v>
      </c>
      <c r="E15646">
        <v>804.1</v>
      </c>
      <c r="F15646">
        <v>937.08</v>
      </c>
      <c r="G15646">
        <v>809.16</v>
      </c>
      <c r="H15646">
        <v>1268.69</v>
      </c>
      <c r="I15646">
        <v>0.5</v>
      </c>
      <c r="J15646">
        <v>4.55</v>
      </c>
      <c r="K15646">
        <v>5.58</v>
      </c>
    </row>
    <row r="15647" spans="1:11" x14ac:dyDescent="0.25">
      <c r="A15647" s="1">
        <v>45901</v>
      </c>
      <c r="B15647" t="s">
        <v>126</v>
      </c>
      <c r="C15647">
        <v>1920.72</v>
      </c>
      <c r="D15647">
        <v>1176.0899999999999</v>
      </c>
      <c r="E15647">
        <v>744.63</v>
      </c>
      <c r="F15647">
        <v>956.99</v>
      </c>
      <c r="G15647">
        <v>869.14</v>
      </c>
      <c r="H15647">
        <v>1200.04</v>
      </c>
      <c r="I15647">
        <v>0.26</v>
      </c>
      <c r="J15647">
        <v>3.39</v>
      </c>
      <c r="K15647">
        <v>5.48</v>
      </c>
    </row>
    <row r="15648" spans="1:11" x14ac:dyDescent="0.25">
      <c r="A15648" s="1">
        <v>45901</v>
      </c>
      <c r="B15648" t="s">
        <v>127</v>
      </c>
      <c r="C15648">
        <v>1744.78</v>
      </c>
      <c r="D15648">
        <v>1037.9100000000001</v>
      </c>
      <c r="E15648">
        <v>706.87</v>
      </c>
      <c r="F15648">
        <v>942.7</v>
      </c>
      <c r="G15648">
        <v>800.94</v>
      </c>
      <c r="H15648">
        <v>1366.97</v>
      </c>
      <c r="I15648">
        <v>0.66</v>
      </c>
      <c r="J15648">
        <v>4.8600000000000003</v>
      </c>
      <c r="K15648">
        <v>5.68</v>
      </c>
    </row>
    <row r="15649" spans="1:11" x14ac:dyDescent="0.25">
      <c r="A15649" s="1">
        <v>45901</v>
      </c>
      <c r="B15649" t="s">
        <v>113</v>
      </c>
      <c r="C15649">
        <v>1914.67</v>
      </c>
      <c r="D15649">
        <v>1048.1199999999999</v>
      </c>
      <c r="E15649">
        <v>866.55</v>
      </c>
      <c r="F15649">
        <v>916.64</v>
      </c>
      <c r="G15649">
        <v>795.34</v>
      </c>
      <c r="H15649">
        <v>1209.22</v>
      </c>
      <c r="I15649">
        <v>0.23</v>
      </c>
      <c r="J15649">
        <v>4.2300000000000004</v>
      </c>
      <c r="K15649">
        <v>5.29</v>
      </c>
    </row>
    <row r="15650" spans="1:11" x14ac:dyDescent="0.25">
      <c r="A15650" s="1">
        <v>45901</v>
      </c>
      <c r="B15650" t="s">
        <v>128</v>
      </c>
      <c r="C15650">
        <v>2008.63</v>
      </c>
      <c r="D15650">
        <v>1097.05</v>
      </c>
      <c r="E15650">
        <v>911.58</v>
      </c>
      <c r="F15650">
        <v>960.68</v>
      </c>
      <c r="G15650">
        <v>814.42</v>
      </c>
      <c r="H15650">
        <v>1333.63</v>
      </c>
      <c r="I15650">
        <v>0.11</v>
      </c>
      <c r="J15650">
        <v>5.05</v>
      </c>
      <c r="K15650">
        <v>6.07</v>
      </c>
    </row>
    <row r="15651" spans="1:11" x14ac:dyDescent="0.25">
      <c r="A15651" s="1">
        <v>45901</v>
      </c>
      <c r="B15651" t="s">
        <v>129</v>
      </c>
      <c r="C15651">
        <v>1898.43</v>
      </c>
      <c r="D15651">
        <v>1109.17</v>
      </c>
      <c r="E15651">
        <v>789.26</v>
      </c>
      <c r="F15651">
        <v>968.91</v>
      </c>
      <c r="G15651">
        <v>845.16</v>
      </c>
      <c r="H15651">
        <v>1303.1600000000001</v>
      </c>
      <c r="I15651">
        <v>1.9</v>
      </c>
      <c r="J15651">
        <v>5.48</v>
      </c>
      <c r="K15651">
        <v>6.03</v>
      </c>
    </row>
    <row r="15652" spans="1:11" x14ac:dyDescent="0.25">
      <c r="A15652" s="1">
        <v>45901</v>
      </c>
      <c r="B15652" t="s">
        <v>130</v>
      </c>
      <c r="C15652">
        <v>2068.73</v>
      </c>
      <c r="D15652">
        <v>1237.44</v>
      </c>
      <c r="E15652">
        <v>831.29</v>
      </c>
      <c r="F15652">
        <v>1153.5999999999999</v>
      </c>
      <c r="G15652">
        <v>942.28</v>
      </c>
      <c r="H15652">
        <v>1899.74</v>
      </c>
      <c r="I15652">
        <v>0.34</v>
      </c>
      <c r="J15652">
        <v>4.29</v>
      </c>
      <c r="K15652">
        <v>5.49</v>
      </c>
    </row>
    <row r="15653" spans="1:11" x14ac:dyDescent="0.25">
      <c r="A15653" s="1">
        <v>45901</v>
      </c>
      <c r="B15653" t="s">
        <v>131</v>
      </c>
      <c r="C15653">
        <v>2126.02</v>
      </c>
      <c r="D15653">
        <v>1300.79</v>
      </c>
      <c r="E15653">
        <v>825.23</v>
      </c>
      <c r="F15653">
        <v>1128.1300000000001</v>
      </c>
      <c r="G15653">
        <v>945.42</v>
      </c>
      <c r="H15653">
        <v>1699.53</v>
      </c>
      <c r="I15653">
        <v>0.85</v>
      </c>
      <c r="J15653">
        <v>7.78</v>
      </c>
      <c r="K15653">
        <v>8.9499999999999993</v>
      </c>
    </row>
    <row r="15654" spans="1:11" x14ac:dyDescent="0.25">
      <c r="A15654" s="1">
        <v>45901</v>
      </c>
      <c r="B15654" t="s">
        <v>132</v>
      </c>
      <c r="C15654">
        <v>1886.01</v>
      </c>
      <c r="D15654">
        <v>1097.6600000000001</v>
      </c>
      <c r="E15654">
        <v>788.35</v>
      </c>
      <c r="F15654">
        <v>923.16</v>
      </c>
      <c r="G15654">
        <v>810.59</v>
      </c>
      <c r="H15654">
        <v>1188.8499999999999</v>
      </c>
      <c r="I15654">
        <v>0.35</v>
      </c>
      <c r="J15654">
        <v>3.4</v>
      </c>
      <c r="K15654">
        <v>3.65</v>
      </c>
    </row>
    <row r="15655" spans="1:11" x14ac:dyDescent="0.25">
      <c r="A15655" s="1">
        <v>45901</v>
      </c>
      <c r="B15655" t="s">
        <v>133</v>
      </c>
      <c r="C15655">
        <v>2034.65</v>
      </c>
      <c r="D15655">
        <v>1213.19</v>
      </c>
      <c r="E15655">
        <v>821.46</v>
      </c>
      <c r="F15655">
        <v>845.01</v>
      </c>
      <c r="G15655">
        <v>798.63</v>
      </c>
      <c r="H15655">
        <v>1003.46</v>
      </c>
      <c r="I15655">
        <v>0.13</v>
      </c>
      <c r="J15655">
        <v>2.2599999999999998</v>
      </c>
      <c r="K15655">
        <v>5.94</v>
      </c>
    </row>
    <row r="15656" spans="1:11" x14ac:dyDescent="0.25">
      <c r="A15656" s="1">
        <v>45901</v>
      </c>
      <c r="B15656" t="s">
        <v>134</v>
      </c>
      <c r="C15656">
        <v>1874.92</v>
      </c>
      <c r="D15656">
        <v>1186.56</v>
      </c>
      <c r="E15656">
        <v>688.36</v>
      </c>
      <c r="F15656">
        <v>898.92</v>
      </c>
      <c r="G15656">
        <v>883.06</v>
      </c>
      <c r="H15656">
        <v>957.82</v>
      </c>
      <c r="I15656">
        <v>0.03</v>
      </c>
      <c r="J15656">
        <v>2.34</v>
      </c>
      <c r="K15656">
        <v>6.07</v>
      </c>
    </row>
    <row r="15657" spans="1:11" x14ac:dyDescent="0.25">
      <c r="A15657" s="1">
        <v>45901</v>
      </c>
      <c r="B15657" t="s">
        <v>135</v>
      </c>
      <c r="C15657">
        <v>1908.48</v>
      </c>
      <c r="D15657">
        <v>1193.77</v>
      </c>
      <c r="E15657">
        <v>714.71</v>
      </c>
      <c r="F15657">
        <v>927.05</v>
      </c>
      <c r="G15657">
        <v>821.7</v>
      </c>
      <c r="H15657">
        <v>1238.18</v>
      </c>
      <c r="I15657">
        <v>0.99</v>
      </c>
      <c r="J15657">
        <v>6.57</v>
      </c>
      <c r="K15657">
        <v>7.97</v>
      </c>
    </row>
    <row r="15658" spans="1:11" x14ac:dyDescent="0.25">
      <c r="A15658" s="1">
        <v>45901</v>
      </c>
      <c r="B15658" t="s">
        <v>136</v>
      </c>
      <c r="C15658">
        <v>1914.7</v>
      </c>
      <c r="D15658">
        <v>1154.73</v>
      </c>
      <c r="E15658">
        <v>759.97</v>
      </c>
      <c r="F15658">
        <v>1006.75</v>
      </c>
      <c r="G15658">
        <v>903.52</v>
      </c>
      <c r="H15658">
        <v>1365.56</v>
      </c>
      <c r="I15658">
        <v>0.05</v>
      </c>
      <c r="J15658">
        <v>1.9</v>
      </c>
      <c r="K15658">
        <v>2.02</v>
      </c>
    </row>
    <row r="15659" spans="1:11" x14ac:dyDescent="0.25">
      <c r="A15659" s="1">
        <v>45901</v>
      </c>
      <c r="B15659" t="s">
        <v>137</v>
      </c>
      <c r="C15659">
        <v>1811.78</v>
      </c>
      <c r="D15659">
        <v>1095.26</v>
      </c>
      <c r="E15659">
        <v>716.52</v>
      </c>
      <c r="F15659">
        <v>954.72</v>
      </c>
      <c r="G15659">
        <v>753.91</v>
      </c>
      <c r="H15659">
        <v>1773.82</v>
      </c>
      <c r="I15659">
        <v>0.28000000000000003</v>
      </c>
      <c r="J15659">
        <v>4.0599999999999996</v>
      </c>
      <c r="K15659">
        <v>5.26</v>
      </c>
    </row>
    <row r="15660" spans="1:11" x14ac:dyDescent="0.25">
      <c r="A15660" s="1">
        <v>45901</v>
      </c>
      <c r="B15660" t="s">
        <v>138</v>
      </c>
      <c r="C15660">
        <v>1762.18</v>
      </c>
      <c r="D15660">
        <v>1078.69</v>
      </c>
      <c r="E15660">
        <v>683.49</v>
      </c>
      <c r="F15660">
        <v>1171.18</v>
      </c>
      <c r="G15660">
        <v>976.8</v>
      </c>
      <c r="H15660">
        <v>1800.47</v>
      </c>
      <c r="I15660">
        <v>0.18</v>
      </c>
      <c r="J15660">
        <v>3.95</v>
      </c>
      <c r="K15660">
        <v>6.69</v>
      </c>
    </row>
    <row r="15661" spans="1:11" x14ac:dyDescent="0.25">
      <c r="A15661" s="1">
        <v>45901</v>
      </c>
      <c r="B15661" t="s">
        <v>139</v>
      </c>
      <c r="C15661">
        <v>1771.91</v>
      </c>
      <c r="D15661">
        <v>1089.83</v>
      </c>
      <c r="E15661">
        <v>682.08</v>
      </c>
      <c r="F15661">
        <v>1023.61</v>
      </c>
      <c r="G15661">
        <v>877.43</v>
      </c>
      <c r="H15661">
        <v>1544.44</v>
      </c>
      <c r="I15661">
        <v>0.66</v>
      </c>
      <c r="J15661">
        <v>6.51</v>
      </c>
      <c r="K15661">
        <v>6.87</v>
      </c>
    </row>
    <row r="15662" spans="1:11" x14ac:dyDescent="0.25">
      <c r="A15662" s="1">
        <v>45901</v>
      </c>
      <c r="B15662" t="s">
        <v>140</v>
      </c>
      <c r="C15662">
        <v>1744.62</v>
      </c>
      <c r="D15662">
        <v>1057.27</v>
      </c>
      <c r="E15662">
        <v>687.35</v>
      </c>
      <c r="F15662">
        <v>879.55</v>
      </c>
      <c r="G15662">
        <v>746.55</v>
      </c>
      <c r="H15662">
        <v>1278.8</v>
      </c>
      <c r="I15662">
        <v>0.88</v>
      </c>
      <c r="J15662">
        <v>3.55</v>
      </c>
      <c r="K15662">
        <v>4.1100000000000003</v>
      </c>
    </row>
    <row r="15663" spans="1:11" x14ac:dyDescent="0.25">
      <c r="A15663" s="1">
        <v>45901</v>
      </c>
      <c r="B15663" t="s">
        <v>141</v>
      </c>
      <c r="C15663">
        <v>1817.93</v>
      </c>
      <c r="D15663">
        <v>1077.23</v>
      </c>
      <c r="E15663">
        <v>740.7</v>
      </c>
      <c r="F15663">
        <v>1005.31</v>
      </c>
      <c r="G15663">
        <v>856.54</v>
      </c>
      <c r="H15663">
        <v>1446.11</v>
      </c>
      <c r="I15663">
        <v>3.35</v>
      </c>
      <c r="J15663">
        <v>5.27</v>
      </c>
      <c r="K15663">
        <v>6.86</v>
      </c>
    </row>
    <row r="15664" spans="1:11" x14ac:dyDescent="0.25">
      <c r="A15664" s="1">
        <v>45901</v>
      </c>
      <c r="B15664" t="s">
        <v>142</v>
      </c>
      <c r="C15664">
        <v>1672.33</v>
      </c>
      <c r="D15664">
        <v>972.36</v>
      </c>
      <c r="E15664">
        <v>699.97</v>
      </c>
      <c r="F15664">
        <v>893.8</v>
      </c>
      <c r="G15664">
        <v>725.06</v>
      </c>
      <c r="H15664">
        <v>1398.16</v>
      </c>
      <c r="I15664">
        <v>0.03</v>
      </c>
      <c r="J15664">
        <v>4.46</v>
      </c>
      <c r="K15664">
        <v>5.08</v>
      </c>
    </row>
    <row r="15665" spans="1:11" x14ac:dyDescent="0.25">
      <c r="A15665" s="1">
        <v>45901</v>
      </c>
      <c r="B15665" t="s">
        <v>143</v>
      </c>
      <c r="C15665">
        <v>1715.13</v>
      </c>
      <c r="D15665">
        <v>1027.08</v>
      </c>
      <c r="E15665">
        <v>688.05</v>
      </c>
      <c r="F15665">
        <v>856.64</v>
      </c>
      <c r="G15665">
        <v>760.33</v>
      </c>
      <c r="H15665">
        <v>1098.23</v>
      </c>
      <c r="I15665">
        <v>0.13</v>
      </c>
      <c r="J15665">
        <v>6.58</v>
      </c>
      <c r="K15665">
        <v>7.59</v>
      </c>
    </row>
    <row r="15666" spans="1:11" x14ac:dyDescent="0.25">
      <c r="A15666" s="1">
        <v>45901</v>
      </c>
      <c r="B15666" t="s">
        <v>144</v>
      </c>
      <c r="C15666">
        <v>1662.8</v>
      </c>
      <c r="D15666">
        <v>981.42</v>
      </c>
      <c r="E15666">
        <v>681.38</v>
      </c>
      <c r="F15666">
        <v>883.43</v>
      </c>
      <c r="G15666">
        <v>732.84</v>
      </c>
      <c r="H15666">
        <v>1370.96</v>
      </c>
      <c r="I15666">
        <v>0.38</v>
      </c>
      <c r="J15666">
        <v>4.25</v>
      </c>
      <c r="K15666">
        <v>5.1100000000000003</v>
      </c>
    </row>
    <row r="15667" spans="1:11" x14ac:dyDescent="0.25">
      <c r="A15667" s="1">
        <v>45901</v>
      </c>
      <c r="B15667" t="s">
        <v>145</v>
      </c>
      <c r="C15667">
        <v>1732.09</v>
      </c>
      <c r="D15667">
        <v>1005.53</v>
      </c>
      <c r="E15667">
        <v>726.56</v>
      </c>
      <c r="F15667">
        <v>916.89</v>
      </c>
      <c r="G15667">
        <v>812.47</v>
      </c>
      <c r="H15667">
        <v>1187.73</v>
      </c>
      <c r="I15667">
        <v>0.7</v>
      </c>
      <c r="J15667">
        <v>4.53</v>
      </c>
      <c r="K15667">
        <v>5.03</v>
      </c>
    </row>
    <row r="15668" spans="1:11" x14ac:dyDescent="0.25">
      <c r="A15668" s="1">
        <v>45901</v>
      </c>
      <c r="B15668" t="s">
        <v>146</v>
      </c>
      <c r="C15668">
        <v>1748.84</v>
      </c>
      <c r="D15668">
        <v>1020.11</v>
      </c>
      <c r="E15668">
        <v>728.73</v>
      </c>
      <c r="F15668">
        <v>962.38</v>
      </c>
      <c r="G15668">
        <v>856.67</v>
      </c>
      <c r="H15668">
        <v>1254.07</v>
      </c>
      <c r="I15668">
        <v>0.33</v>
      </c>
      <c r="J15668">
        <v>3.77</v>
      </c>
      <c r="K15668">
        <v>4.9400000000000004</v>
      </c>
    </row>
    <row r="15669" spans="1:11" x14ac:dyDescent="0.25">
      <c r="A15669" s="1">
        <v>45901</v>
      </c>
      <c r="B15669" t="s">
        <v>2</v>
      </c>
      <c r="C15669">
        <v>1693.62</v>
      </c>
      <c r="D15669">
        <v>971.04</v>
      </c>
      <c r="E15669">
        <v>722.58</v>
      </c>
      <c r="F15669">
        <v>939.84</v>
      </c>
      <c r="G15669">
        <v>772.92</v>
      </c>
      <c r="H15669">
        <v>1393.46</v>
      </c>
      <c r="I15669">
        <v>0.12</v>
      </c>
      <c r="J15669">
        <v>4.0999999999999996</v>
      </c>
      <c r="K15669">
        <v>5.33</v>
      </c>
    </row>
    <row r="15670" spans="1:11" x14ac:dyDescent="0.25">
      <c r="A15670" s="1">
        <v>45901</v>
      </c>
      <c r="B15670" t="s">
        <v>147</v>
      </c>
      <c r="C15670">
        <v>2058.66</v>
      </c>
      <c r="D15670">
        <v>1078.9000000000001</v>
      </c>
      <c r="E15670">
        <v>979.76</v>
      </c>
      <c r="F15670">
        <v>938.35</v>
      </c>
      <c r="G15670">
        <v>760.55</v>
      </c>
      <c r="H15670">
        <v>1339.42</v>
      </c>
      <c r="I15670">
        <v>0.48</v>
      </c>
      <c r="J15670">
        <v>4.38</v>
      </c>
      <c r="K15670">
        <v>5.07</v>
      </c>
    </row>
    <row r="15671" spans="1:11" x14ac:dyDescent="0.25">
      <c r="A15671" s="1">
        <v>45901</v>
      </c>
      <c r="B15671" t="s">
        <v>148</v>
      </c>
      <c r="C15671">
        <v>1974.58</v>
      </c>
      <c r="D15671">
        <v>1058.8699999999999</v>
      </c>
      <c r="E15671">
        <v>915.71</v>
      </c>
      <c r="F15671">
        <v>891.52</v>
      </c>
      <c r="G15671">
        <v>779.05</v>
      </c>
      <c r="H15671">
        <v>1158.8599999999999</v>
      </c>
      <c r="I15671">
        <v>0.08</v>
      </c>
      <c r="J15671">
        <v>4.41</v>
      </c>
      <c r="K15671">
        <v>5.54</v>
      </c>
    </row>
    <row r="15672" spans="1:11" x14ac:dyDescent="0.25">
      <c r="A15672" s="1">
        <v>45901</v>
      </c>
      <c r="B15672" t="s">
        <v>149</v>
      </c>
      <c r="C15672">
        <v>2025.63</v>
      </c>
      <c r="D15672">
        <v>1084.9100000000001</v>
      </c>
      <c r="E15672">
        <v>940.72</v>
      </c>
      <c r="F15672">
        <v>968.59</v>
      </c>
      <c r="G15672">
        <v>848.52</v>
      </c>
      <c r="H15672">
        <v>1253.5</v>
      </c>
      <c r="I15672">
        <v>0.01</v>
      </c>
      <c r="J15672">
        <v>5.44</v>
      </c>
      <c r="K15672">
        <v>6.62</v>
      </c>
    </row>
    <row r="15673" spans="1:11" x14ac:dyDescent="0.25">
      <c r="A15673" s="1">
        <v>45901</v>
      </c>
      <c r="B15673" t="s">
        <v>150</v>
      </c>
      <c r="C15673">
        <v>2117.96</v>
      </c>
      <c r="D15673">
        <v>1107.51</v>
      </c>
      <c r="E15673">
        <v>1010.45</v>
      </c>
      <c r="F15673">
        <v>1146.6500000000001</v>
      </c>
      <c r="G15673">
        <v>919.48</v>
      </c>
      <c r="H15673">
        <v>1681.54</v>
      </c>
      <c r="I15673">
        <v>0.28000000000000003</v>
      </c>
      <c r="J15673">
        <v>4.3600000000000003</v>
      </c>
      <c r="K15673">
        <v>5.22</v>
      </c>
    </row>
    <row r="15674" spans="1:11" x14ac:dyDescent="0.25">
      <c r="A15674" s="1">
        <v>45901</v>
      </c>
      <c r="B15674" t="s">
        <v>151</v>
      </c>
      <c r="C15674">
        <v>1874.71</v>
      </c>
      <c r="D15674">
        <v>1107.3499999999999</v>
      </c>
      <c r="E15674">
        <v>767.36</v>
      </c>
      <c r="F15674">
        <v>850.66</v>
      </c>
      <c r="G15674">
        <v>715.27</v>
      </c>
      <c r="H15674">
        <v>1242.28</v>
      </c>
      <c r="I15674">
        <v>0.1</v>
      </c>
      <c r="J15674">
        <v>5.1100000000000003</v>
      </c>
      <c r="K15674">
        <v>5.96</v>
      </c>
    </row>
    <row r="15675" spans="1:11" x14ac:dyDescent="0.25">
      <c r="A15675" s="1">
        <v>45901</v>
      </c>
      <c r="B15675" t="s">
        <v>152</v>
      </c>
      <c r="C15675">
        <v>1817.78</v>
      </c>
      <c r="D15675">
        <v>1060.67</v>
      </c>
      <c r="E15675">
        <v>757.11</v>
      </c>
      <c r="F15675">
        <v>855.19</v>
      </c>
      <c r="G15675">
        <v>734.14</v>
      </c>
      <c r="H15675">
        <v>1164.95</v>
      </c>
      <c r="I15675">
        <v>7.0000000000000007E-2</v>
      </c>
      <c r="J15675">
        <v>4.5599999999999996</v>
      </c>
      <c r="K15675">
        <v>4.34</v>
      </c>
    </row>
    <row r="15676" spans="1:11" x14ac:dyDescent="0.25">
      <c r="A15676" s="1">
        <v>45901</v>
      </c>
      <c r="B15676" t="s">
        <v>153</v>
      </c>
      <c r="C15676">
        <v>1984.33</v>
      </c>
      <c r="D15676">
        <v>1178.3800000000001</v>
      </c>
      <c r="E15676">
        <v>805.95</v>
      </c>
      <c r="F15676">
        <v>1131.78</v>
      </c>
      <c r="G15676">
        <v>1030.45</v>
      </c>
      <c r="H15676">
        <v>1381.35</v>
      </c>
      <c r="I15676">
        <v>5.45</v>
      </c>
      <c r="J15676">
        <v>7.08</v>
      </c>
      <c r="K15676">
        <v>7.77</v>
      </c>
    </row>
    <row r="15677" spans="1:11" x14ac:dyDescent="0.25">
      <c r="A15677" s="1">
        <v>45901</v>
      </c>
      <c r="B15677" t="s">
        <v>154</v>
      </c>
      <c r="C15677">
        <v>1837.48</v>
      </c>
      <c r="D15677">
        <v>1042.95</v>
      </c>
      <c r="E15677">
        <v>794.53</v>
      </c>
      <c r="F15677">
        <v>970.6</v>
      </c>
      <c r="G15677">
        <v>806.79</v>
      </c>
      <c r="H15677">
        <v>1443.49</v>
      </c>
      <c r="I15677">
        <v>0.14000000000000001</v>
      </c>
      <c r="J15677">
        <v>4.46</v>
      </c>
      <c r="K15677">
        <v>5.23</v>
      </c>
    </row>
    <row r="15678" spans="1:11" x14ac:dyDescent="0.25">
      <c r="A15678" s="1">
        <v>45901</v>
      </c>
      <c r="B15678" t="s">
        <v>155</v>
      </c>
      <c r="C15678">
        <v>1923.93</v>
      </c>
      <c r="D15678">
        <v>1142.32</v>
      </c>
      <c r="E15678">
        <v>781.61</v>
      </c>
      <c r="F15678">
        <v>849.85</v>
      </c>
      <c r="G15678">
        <v>757.75</v>
      </c>
      <c r="H15678">
        <v>1098.0999999999999</v>
      </c>
      <c r="I15678">
        <v>0.78</v>
      </c>
      <c r="J15678">
        <v>5.28</v>
      </c>
      <c r="K15678">
        <v>5.87</v>
      </c>
    </row>
    <row r="15679" spans="1:11" x14ac:dyDescent="0.25">
      <c r="A15679" s="1">
        <v>45931</v>
      </c>
      <c r="B15679" t="s">
        <v>1</v>
      </c>
      <c r="C15679">
        <v>1877.29</v>
      </c>
      <c r="D15679">
        <v>1071.42</v>
      </c>
      <c r="E15679">
        <v>805.87</v>
      </c>
      <c r="F15679">
        <v>939.61</v>
      </c>
      <c r="G15679">
        <v>811.67</v>
      </c>
      <c r="H15679">
        <v>1271.48</v>
      </c>
      <c r="I15679">
        <v>0.27</v>
      </c>
      <c r="J15679">
        <v>4.83</v>
      </c>
      <c r="K15679">
        <v>5.3</v>
      </c>
    </row>
    <row r="15680" spans="1:11" x14ac:dyDescent="0.25">
      <c r="A15680" s="1">
        <v>45931</v>
      </c>
      <c r="B15680" t="s">
        <v>126</v>
      </c>
      <c r="C15680">
        <v>1939</v>
      </c>
      <c r="D15680">
        <v>1174.31</v>
      </c>
      <c r="E15680">
        <v>764.69</v>
      </c>
      <c r="F15680">
        <v>966.08</v>
      </c>
      <c r="G15680">
        <v>867.83</v>
      </c>
      <c r="H15680">
        <v>1232.32</v>
      </c>
      <c r="I15680">
        <v>0.95</v>
      </c>
      <c r="J15680">
        <v>4.37</v>
      </c>
      <c r="K15680">
        <v>4.83</v>
      </c>
    </row>
    <row r="15681" spans="1:11" x14ac:dyDescent="0.25">
      <c r="A15681" s="1">
        <v>45931</v>
      </c>
      <c r="B15681" t="s">
        <v>127</v>
      </c>
      <c r="C15681">
        <v>1749.43</v>
      </c>
      <c r="D15681">
        <v>1042.3800000000001</v>
      </c>
      <c r="E15681">
        <v>707.05</v>
      </c>
      <c r="F15681">
        <v>945.24</v>
      </c>
      <c r="G15681">
        <v>804.39</v>
      </c>
      <c r="H15681">
        <v>1367.38</v>
      </c>
      <c r="I15681">
        <v>0.27</v>
      </c>
      <c r="J15681">
        <v>5.14</v>
      </c>
      <c r="K15681">
        <v>5.54</v>
      </c>
    </row>
    <row r="15682" spans="1:11" x14ac:dyDescent="0.25">
      <c r="A15682" s="1">
        <v>45931</v>
      </c>
      <c r="B15682" t="s">
        <v>113</v>
      </c>
      <c r="C15682">
        <v>1917.58</v>
      </c>
      <c r="D15682">
        <v>1051.3599999999999</v>
      </c>
      <c r="E15682">
        <v>866.22</v>
      </c>
      <c r="F15682">
        <v>918.02</v>
      </c>
      <c r="G15682">
        <v>797.81</v>
      </c>
      <c r="H15682">
        <v>1208.73</v>
      </c>
      <c r="I15682">
        <v>0.15</v>
      </c>
      <c r="J15682">
        <v>4.3899999999999997</v>
      </c>
      <c r="K15682">
        <v>4.92</v>
      </c>
    </row>
    <row r="15683" spans="1:11" x14ac:dyDescent="0.25">
      <c r="A15683" s="1">
        <v>45931</v>
      </c>
      <c r="B15683" t="s">
        <v>128</v>
      </c>
      <c r="C15683">
        <v>2012.55</v>
      </c>
      <c r="D15683">
        <v>1100.98</v>
      </c>
      <c r="E15683">
        <v>911.57</v>
      </c>
      <c r="F15683">
        <v>962.6</v>
      </c>
      <c r="G15683">
        <v>817.35</v>
      </c>
      <c r="H15683">
        <v>1333.63</v>
      </c>
      <c r="I15683">
        <v>0.2</v>
      </c>
      <c r="J15683">
        <v>5.26</v>
      </c>
      <c r="K15683">
        <v>5.83</v>
      </c>
    </row>
    <row r="15684" spans="1:11" x14ac:dyDescent="0.25">
      <c r="A15684" s="1">
        <v>45931</v>
      </c>
      <c r="B15684" t="s">
        <v>129</v>
      </c>
      <c r="C15684">
        <v>1902.37</v>
      </c>
      <c r="D15684">
        <v>1112.46</v>
      </c>
      <c r="E15684">
        <v>789.91</v>
      </c>
      <c r="F15684">
        <v>970.94</v>
      </c>
      <c r="G15684">
        <v>847.7</v>
      </c>
      <c r="H15684">
        <v>1304.2</v>
      </c>
      <c r="I15684">
        <v>0.21</v>
      </c>
      <c r="J15684">
        <v>5.71</v>
      </c>
      <c r="K15684">
        <v>6.08</v>
      </c>
    </row>
    <row r="15685" spans="1:11" x14ac:dyDescent="0.25">
      <c r="A15685" s="1">
        <v>45931</v>
      </c>
      <c r="B15685" t="s">
        <v>130</v>
      </c>
      <c r="C15685">
        <v>2081.87</v>
      </c>
      <c r="D15685">
        <v>1250.6400000000001</v>
      </c>
      <c r="E15685">
        <v>831.23</v>
      </c>
      <c r="F15685">
        <v>1160.98</v>
      </c>
      <c r="G15685">
        <v>952.36</v>
      </c>
      <c r="H15685">
        <v>1899.55</v>
      </c>
      <c r="I15685">
        <v>0.64</v>
      </c>
      <c r="J15685">
        <v>4.96</v>
      </c>
      <c r="K15685">
        <v>5.65</v>
      </c>
    </row>
    <row r="15686" spans="1:11" x14ac:dyDescent="0.25">
      <c r="A15686" s="1">
        <v>45931</v>
      </c>
      <c r="B15686" t="s">
        <v>131</v>
      </c>
      <c r="C15686">
        <v>2127.94</v>
      </c>
      <c r="D15686">
        <v>1302.71</v>
      </c>
      <c r="E15686">
        <v>825.23</v>
      </c>
      <c r="F15686">
        <v>1129.1500000000001</v>
      </c>
      <c r="G15686">
        <v>946.84</v>
      </c>
      <c r="H15686">
        <v>1699.53</v>
      </c>
      <c r="I15686">
        <v>0.09</v>
      </c>
      <c r="J15686">
        <v>7.88</v>
      </c>
      <c r="K15686">
        <v>8.7799999999999994</v>
      </c>
    </row>
    <row r="15687" spans="1:11" x14ac:dyDescent="0.25">
      <c r="A15687" s="1">
        <v>45931</v>
      </c>
      <c r="B15687" t="s">
        <v>132</v>
      </c>
      <c r="C15687">
        <v>1889.5</v>
      </c>
      <c r="D15687">
        <v>1098.99</v>
      </c>
      <c r="E15687">
        <v>790.51</v>
      </c>
      <c r="F15687">
        <v>924.91</v>
      </c>
      <c r="G15687">
        <v>811.56</v>
      </c>
      <c r="H15687">
        <v>1192.06</v>
      </c>
      <c r="I15687">
        <v>0.19</v>
      </c>
      <c r="J15687">
        <v>3.6</v>
      </c>
      <c r="K15687">
        <v>3.59</v>
      </c>
    </row>
    <row r="15688" spans="1:11" x14ac:dyDescent="0.25">
      <c r="A15688" s="1">
        <v>45931</v>
      </c>
      <c r="B15688" t="s">
        <v>133</v>
      </c>
      <c r="C15688">
        <v>2037.95</v>
      </c>
      <c r="D15688">
        <v>1213.3800000000001</v>
      </c>
      <c r="E15688">
        <v>824.57</v>
      </c>
      <c r="F15688">
        <v>846.36</v>
      </c>
      <c r="G15688">
        <v>798.79</v>
      </c>
      <c r="H15688">
        <v>1007.28</v>
      </c>
      <c r="I15688">
        <v>0.16</v>
      </c>
      <c r="J15688">
        <v>2.42</v>
      </c>
      <c r="K15688">
        <v>2.94</v>
      </c>
    </row>
    <row r="15689" spans="1:11" x14ac:dyDescent="0.25">
      <c r="A15689" s="1">
        <v>45931</v>
      </c>
      <c r="B15689" t="s">
        <v>134</v>
      </c>
      <c r="C15689">
        <v>1909.38</v>
      </c>
      <c r="D15689">
        <v>1176.27</v>
      </c>
      <c r="E15689">
        <v>733.11</v>
      </c>
      <c r="F15689">
        <v>915.46</v>
      </c>
      <c r="G15689">
        <v>875.37</v>
      </c>
      <c r="H15689">
        <v>1020.08</v>
      </c>
      <c r="I15689">
        <v>1.84</v>
      </c>
      <c r="J15689">
        <v>4.2300000000000004</v>
      </c>
      <c r="K15689">
        <v>4.8899999999999997</v>
      </c>
    </row>
    <row r="15690" spans="1:11" x14ac:dyDescent="0.25">
      <c r="A15690" s="1">
        <v>45931</v>
      </c>
      <c r="B15690" t="s">
        <v>135</v>
      </c>
      <c r="C15690">
        <v>1909.61</v>
      </c>
      <c r="D15690">
        <v>1194.9000000000001</v>
      </c>
      <c r="E15690">
        <v>714.71</v>
      </c>
      <c r="F15690">
        <v>927.61</v>
      </c>
      <c r="G15690">
        <v>822.52</v>
      </c>
      <c r="H15690">
        <v>1238.18</v>
      </c>
      <c r="I15690">
        <v>0.06</v>
      </c>
      <c r="J15690">
        <v>6.64</v>
      </c>
      <c r="K15690">
        <v>7.62</v>
      </c>
    </row>
    <row r="15691" spans="1:11" x14ac:dyDescent="0.25">
      <c r="A15691" s="1">
        <v>45931</v>
      </c>
      <c r="B15691" t="s">
        <v>136</v>
      </c>
      <c r="C15691">
        <v>1931.05</v>
      </c>
      <c r="D15691">
        <v>1171.08</v>
      </c>
      <c r="E15691">
        <v>759.97</v>
      </c>
      <c r="F15691">
        <v>1015.3</v>
      </c>
      <c r="G15691">
        <v>916.35</v>
      </c>
      <c r="H15691">
        <v>1365.56</v>
      </c>
      <c r="I15691">
        <v>0.85</v>
      </c>
      <c r="J15691">
        <v>2.77</v>
      </c>
      <c r="K15691">
        <v>2.37</v>
      </c>
    </row>
    <row r="15692" spans="1:11" x14ac:dyDescent="0.25">
      <c r="A15692" s="1">
        <v>45931</v>
      </c>
      <c r="B15692" t="s">
        <v>137</v>
      </c>
      <c r="C15692">
        <v>1821.43</v>
      </c>
      <c r="D15692">
        <v>1104.9100000000001</v>
      </c>
      <c r="E15692">
        <v>716.52</v>
      </c>
      <c r="F15692">
        <v>959.78</v>
      </c>
      <c r="G15692">
        <v>760.55</v>
      </c>
      <c r="H15692">
        <v>1773.82</v>
      </c>
      <c r="I15692">
        <v>0.53</v>
      </c>
      <c r="J15692">
        <v>4.62</v>
      </c>
      <c r="K15692">
        <v>5.42</v>
      </c>
    </row>
    <row r="15693" spans="1:11" x14ac:dyDescent="0.25">
      <c r="A15693" s="1">
        <v>45931</v>
      </c>
      <c r="B15693" t="s">
        <v>138</v>
      </c>
      <c r="C15693">
        <v>1763.16</v>
      </c>
      <c r="D15693">
        <v>1083.21</v>
      </c>
      <c r="E15693">
        <v>679.95</v>
      </c>
      <c r="F15693">
        <v>1171.8800000000001</v>
      </c>
      <c r="G15693">
        <v>980.9</v>
      </c>
      <c r="H15693">
        <v>1791.11</v>
      </c>
      <c r="I15693">
        <v>0.06</v>
      </c>
      <c r="J15693">
        <v>4.01</v>
      </c>
      <c r="K15693">
        <v>6.41</v>
      </c>
    </row>
    <row r="15694" spans="1:11" x14ac:dyDescent="0.25">
      <c r="A15694" s="1">
        <v>45931</v>
      </c>
      <c r="B15694" t="s">
        <v>139</v>
      </c>
      <c r="C15694">
        <v>1780.81</v>
      </c>
      <c r="D15694">
        <v>1098.73</v>
      </c>
      <c r="E15694">
        <v>682.08</v>
      </c>
      <c r="F15694">
        <v>1028.73</v>
      </c>
      <c r="G15694">
        <v>884.62</v>
      </c>
      <c r="H15694">
        <v>1544.44</v>
      </c>
      <c r="I15694">
        <v>0.5</v>
      </c>
      <c r="J15694">
        <v>7.04</v>
      </c>
      <c r="K15694">
        <v>7.15</v>
      </c>
    </row>
    <row r="15695" spans="1:11" x14ac:dyDescent="0.25">
      <c r="A15695" s="1">
        <v>45931</v>
      </c>
      <c r="B15695" t="s">
        <v>140</v>
      </c>
      <c r="C15695">
        <v>1746.64</v>
      </c>
      <c r="D15695">
        <v>1056.8699999999999</v>
      </c>
      <c r="E15695">
        <v>689.77</v>
      </c>
      <c r="F15695">
        <v>880.6</v>
      </c>
      <c r="G15695">
        <v>746.26</v>
      </c>
      <c r="H15695">
        <v>1283.27</v>
      </c>
      <c r="I15695">
        <v>0.12</v>
      </c>
      <c r="J15695">
        <v>3.68</v>
      </c>
      <c r="K15695">
        <v>4.13</v>
      </c>
    </row>
    <row r="15696" spans="1:11" x14ac:dyDescent="0.25">
      <c r="A15696" s="1">
        <v>45931</v>
      </c>
      <c r="B15696" t="s">
        <v>141</v>
      </c>
      <c r="C15696">
        <v>1834.45</v>
      </c>
      <c r="D15696">
        <v>1093.75</v>
      </c>
      <c r="E15696">
        <v>740.7</v>
      </c>
      <c r="F15696">
        <v>1014.46</v>
      </c>
      <c r="G15696">
        <v>869.64</v>
      </c>
      <c r="H15696">
        <v>1446.11</v>
      </c>
      <c r="I15696">
        <v>0.91</v>
      </c>
      <c r="J15696">
        <v>6.22</v>
      </c>
      <c r="K15696">
        <v>6.87</v>
      </c>
    </row>
    <row r="15697" spans="1:11" x14ac:dyDescent="0.25">
      <c r="A15697" s="1">
        <v>45931</v>
      </c>
      <c r="B15697" t="s">
        <v>142</v>
      </c>
      <c r="C15697">
        <v>1672.62</v>
      </c>
      <c r="D15697">
        <v>971.33</v>
      </c>
      <c r="E15697">
        <v>701.29</v>
      </c>
      <c r="F15697">
        <v>893.98</v>
      </c>
      <c r="G15697">
        <v>724.26</v>
      </c>
      <c r="H15697">
        <v>1400.81</v>
      </c>
      <c r="I15697">
        <v>0.02</v>
      </c>
      <c r="J15697">
        <v>4.4800000000000004</v>
      </c>
      <c r="K15697">
        <v>4.72</v>
      </c>
    </row>
    <row r="15698" spans="1:11" x14ac:dyDescent="0.25">
      <c r="A15698" s="1">
        <v>45931</v>
      </c>
      <c r="B15698" t="s">
        <v>143</v>
      </c>
      <c r="C15698">
        <v>1717.72</v>
      </c>
      <c r="D15698">
        <v>1029.67</v>
      </c>
      <c r="E15698">
        <v>688.05</v>
      </c>
      <c r="F15698">
        <v>857.93</v>
      </c>
      <c r="G15698">
        <v>762.23</v>
      </c>
      <c r="H15698">
        <v>1098.23</v>
      </c>
      <c r="I15698">
        <v>0.15</v>
      </c>
      <c r="J15698">
        <v>6.74</v>
      </c>
      <c r="K15698">
        <v>7.55</v>
      </c>
    </row>
    <row r="15699" spans="1:11" x14ac:dyDescent="0.25">
      <c r="A15699" s="1">
        <v>45931</v>
      </c>
      <c r="B15699" t="s">
        <v>144</v>
      </c>
      <c r="C15699">
        <v>1668.42</v>
      </c>
      <c r="D15699">
        <v>987.04</v>
      </c>
      <c r="E15699">
        <v>681.38</v>
      </c>
      <c r="F15699">
        <v>886.43</v>
      </c>
      <c r="G15699">
        <v>737.02</v>
      </c>
      <c r="H15699">
        <v>1370.96</v>
      </c>
      <c r="I15699">
        <v>0.34</v>
      </c>
      <c r="J15699">
        <v>4.6100000000000003</v>
      </c>
      <c r="K15699">
        <v>4.78</v>
      </c>
    </row>
    <row r="15700" spans="1:11" x14ac:dyDescent="0.25">
      <c r="A15700" s="1">
        <v>45931</v>
      </c>
      <c r="B15700" t="s">
        <v>145</v>
      </c>
      <c r="C15700">
        <v>1732.87</v>
      </c>
      <c r="D15700">
        <v>1006.31</v>
      </c>
      <c r="E15700">
        <v>726.56</v>
      </c>
      <c r="F15700">
        <v>917.35</v>
      </c>
      <c r="G15700">
        <v>813.12</v>
      </c>
      <c r="H15700">
        <v>1187.73</v>
      </c>
      <c r="I15700">
        <v>0.05</v>
      </c>
      <c r="J15700">
        <v>4.58</v>
      </c>
      <c r="K15700">
        <v>4.57</v>
      </c>
    </row>
    <row r="15701" spans="1:11" x14ac:dyDescent="0.25">
      <c r="A15701" s="1">
        <v>45931</v>
      </c>
      <c r="B15701" t="s">
        <v>146</v>
      </c>
      <c r="C15701">
        <v>1752.26</v>
      </c>
      <c r="D15701">
        <v>1023.53</v>
      </c>
      <c r="E15701">
        <v>728.73</v>
      </c>
      <c r="F15701">
        <v>964.31</v>
      </c>
      <c r="G15701">
        <v>859.58</v>
      </c>
      <c r="H15701">
        <v>1254.07</v>
      </c>
      <c r="I15701">
        <v>0.2</v>
      </c>
      <c r="J15701">
        <v>3.98</v>
      </c>
      <c r="K15701">
        <v>4.57</v>
      </c>
    </row>
    <row r="15702" spans="1:11" x14ac:dyDescent="0.25">
      <c r="A15702" s="1">
        <v>45931</v>
      </c>
      <c r="B15702" t="s">
        <v>2</v>
      </c>
      <c r="C15702">
        <v>1703.26</v>
      </c>
      <c r="D15702">
        <v>984.38</v>
      </c>
      <c r="E15702">
        <v>718.88</v>
      </c>
      <c r="F15702">
        <v>945.2</v>
      </c>
      <c r="G15702">
        <v>783.51</v>
      </c>
      <c r="H15702">
        <v>1386.35</v>
      </c>
      <c r="I15702">
        <v>0.56999999999999995</v>
      </c>
      <c r="J15702">
        <v>4.7</v>
      </c>
      <c r="K15702">
        <v>5.43</v>
      </c>
    </row>
    <row r="15703" spans="1:11" x14ac:dyDescent="0.25">
      <c r="A15703" s="1">
        <v>45931</v>
      </c>
      <c r="B15703" t="s">
        <v>147</v>
      </c>
      <c r="C15703">
        <v>2064.59</v>
      </c>
      <c r="D15703">
        <v>1084.58</v>
      </c>
      <c r="E15703">
        <v>980.01</v>
      </c>
      <c r="F15703">
        <v>941.07</v>
      </c>
      <c r="G15703">
        <v>764.58</v>
      </c>
      <c r="H15703">
        <v>1339.82</v>
      </c>
      <c r="I15703">
        <v>0.28999999999999998</v>
      </c>
      <c r="J15703">
        <v>4.68</v>
      </c>
      <c r="K15703">
        <v>5.01</v>
      </c>
    </row>
    <row r="15704" spans="1:11" x14ac:dyDescent="0.25">
      <c r="A15704" s="1">
        <v>45931</v>
      </c>
      <c r="B15704" t="s">
        <v>148</v>
      </c>
      <c r="C15704">
        <v>1975.44</v>
      </c>
      <c r="D15704">
        <v>1060.22</v>
      </c>
      <c r="E15704">
        <v>915.22</v>
      </c>
      <c r="F15704">
        <v>891.88</v>
      </c>
      <c r="G15704">
        <v>780.07</v>
      </c>
      <c r="H15704">
        <v>1158.28</v>
      </c>
      <c r="I15704">
        <v>0.04</v>
      </c>
      <c r="J15704">
        <v>4.45</v>
      </c>
      <c r="K15704">
        <v>5.03</v>
      </c>
    </row>
    <row r="15705" spans="1:11" x14ac:dyDescent="0.25">
      <c r="A15705" s="1">
        <v>45931</v>
      </c>
      <c r="B15705" t="s">
        <v>149</v>
      </c>
      <c r="C15705">
        <v>2033.15</v>
      </c>
      <c r="D15705">
        <v>1092.44</v>
      </c>
      <c r="E15705">
        <v>940.71</v>
      </c>
      <c r="F15705">
        <v>972.17</v>
      </c>
      <c r="G15705">
        <v>854.38</v>
      </c>
      <c r="H15705">
        <v>1253.5</v>
      </c>
      <c r="I15705">
        <v>0.37</v>
      </c>
      <c r="J15705">
        <v>5.83</v>
      </c>
      <c r="K15705">
        <v>6.64</v>
      </c>
    </row>
    <row r="15706" spans="1:11" x14ac:dyDescent="0.25">
      <c r="A15706" s="1">
        <v>45931</v>
      </c>
      <c r="B15706" t="s">
        <v>150</v>
      </c>
      <c r="C15706">
        <v>2119.4499999999998</v>
      </c>
      <c r="D15706">
        <v>1109</v>
      </c>
      <c r="E15706">
        <v>1010.45</v>
      </c>
      <c r="F15706">
        <v>1147.45</v>
      </c>
      <c r="G15706">
        <v>920.67</v>
      </c>
      <c r="H15706">
        <v>1681.54</v>
      </c>
      <c r="I15706">
        <v>7.0000000000000007E-2</v>
      </c>
      <c r="J15706">
        <v>4.4400000000000004</v>
      </c>
      <c r="K15706">
        <v>4.88</v>
      </c>
    </row>
    <row r="15707" spans="1:11" x14ac:dyDescent="0.25">
      <c r="A15707" s="1">
        <v>45931</v>
      </c>
      <c r="B15707" t="s">
        <v>151</v>
      </c>
      <c r="C15707">
        <v>1874.95</v>
      </c>
      <c r="D15707">
        <v>1107.5899999999999</v>
      </c>
      <c r="E15707">
        <v>767.36</v>
      </c>
      <c r="F15707">
        <v>850.74</v>
      </c>
      <c r="G15707">
        <v>715.42</v>
      </c>
      <c r="H15707">
        <v>1242.28</v>
      </c>
      <c r="I15707">
        <v>0.01</v>
      </c>
      <c r="J15707">
        <v>5.12</v>
      </c>
      <c r="K15707">
        <v>5.4</v>
      </c>
    </row>
    <row r="15708" spans="1:11" x14ac:dyDescent="0.25">
      <c r="A15708" s="1">
        <v>45931</v>
      </c>
      <c r="B15708" t="s">
        <v>152</v>
      </c>
      <c r="C15708">
        <v>1819.29</v>
      </c>
      <c r="D15708">
        <v>1062.18</v>
      </c>
      <c r="E15708">
        <v>757.11</v>
      </c>
      <c r="F15708">
        <v>855.87</v>
      </c>
      <c r="G15708">
        <v>735.16</v>
      </c>
      <c r="H15708">
        <v>1164.95</v>
      </c>
      <c r="I15708">
        <v>0.08</v>
      </c>
      <c r="J15708">
        <v>4.6500000000000004</v>
      </c>
      <c r="K15708">
        <v>4.49</v>
      </c>
    </row>
    <row r="15709" spans="1:11" x14ac:dyDescent="0.25">
      <c r="A15709" s="1">
        <v>45931</v>
      </c>
      <c r="B15709" t="s">
        <v>153</v>
      </c>
      <c r="C15709">
        <v>1988.19</v>
      </c>
      <c r="D15709">
        <v>1182.24</v>
      </c>
      <c r="E15709">
        <v>805.95</v>
      </c>
      <c r="F15709">
        <v>1133.93</v>
      </c>
      <c r="G15709">
        <v>1033.8499999999999</v>
      </c>
      <c r="H15709">
        <v>1381.35</v>
      </c>
      <c r="I15709">
        <v>0.19</v>
      </c>
      <c r="J15709">
        <v>7.29</v>
      </c>
      <c r="K15709">
        <v>7.96</v>
      </c>
    </row>
    <row r="15710" spans="1:11" x14ac:dyDescent="0.25">
      <c r="A15710" s="1">
        <v>45931</v>
      </c>
      <c r="B15710" t="s">
        <v>154</v>
      </c>
      <c r="C15710">
        <v>1845.29</v>
      </c>
      <c r="D15710">
        <v>1048.7</v>
      </c>
      <c r="E15710">
        <v>796.59</v>
      </c>
      <c r="F15710">
        <v>974.77</v>
      </c>
      <c r="G15710">
        <v>811.23</v>
      </c>
      <c r="H15710">
        <v>1447.25</v>
      </c>
      <c r="I15710">
        <v>0.43</v>
      </c>
      <c r="J15710">
        <v>4.91</v>
      </c>
      <c r="K15710">
        <v>5.44</v>
      </c>
    </row>
    <row r="15711" spans="1:11" x14ac:dyDescent="0.25">
      <c r="A15711" s="1">
        <v>45931</v>
      </c>
      <c r="B15711" t="s">
        <v>155</v>
      </c>
      <c r="C15711">
        <v>1924.24</v>
      </c>
      <c r="D15711">
        <v>1142.6300000000001</v>
      </c>
      <c r="E15711">
        <v>781.61</v>
      </c>
      <c r="F15711">
        <v>850.02</v>
      </c>
      <c r="G15711">
        <v>757.98</v>
      </c>
      <c r="H15711">
        <v>1098.0999999999999</v>
      </c>
      <c r="I15711">
        <v>0.02</v>
      </c>
      <c r="J15711">
        <v>5.3</v>
      </c>
      <c r="K15711">
        <v>5.42</v>
      </c>
    </row>
    <row r="15712" spans="1:11" x14ac:dyDescent="0.25">
      <c r="A15712" s="1">
        <v>45962</v>
      </c>
      <c r="B15712" t="s">
        <v>1</v>
      </c>
      <c r="C15712">
        <v>1882.06</v>
      </c>
      <c r="D15712">
        <v>1075.5</v>
      </c>
      <c r="E15712">
        <v>806.56</v>
      </c>
      <c r="F15712">
        <v>941.96</v>
      </c>
      <c r="G15712">
        <v>814.75</v>
      </c>
      <c r="H15712">
        <v>1272.6199999999999</v>
      </c>
      <c r="I15712">
        <v>0.25</v>
      </c>
      <c r="J15712">
        <v>5.09</v>
      </c>
      <c r="K15712">
        <v>5.31</v>
      </c>
    </row>
    <row r="15713" spans="1:11" x14ac:dyDescent="0.25">
      <c r="A15713" s="1">
        <v>45962</v>
      </c>
      <c r="B15713" t="s">
        <v>126</v>
      </c>
      <c r="C15713">
        <v>1942.32</v>
      </c>
      <c r="D15713">
        <v>1175.81</v>
      </c>
      <c r="E15713">
        <v>766.51</v>
      </c>
      <c r="F15713">
        <v>967.73</v>
      </c>
      <c r="G15713">
        <v>868.96</v>
      </c>
      <c r="H15713">
        <v>1235.27</v>
      </c>
      <c r="I15713">
        <v>0.17</v>
      </c>
      <c r="J15713">
        <v>4.55</v>
      </c>
      <c r="K15713">
        <v>4.84</v>
      </c>
    </row>
    <row r="15714" spans="1:11" x14ac:dyDescent="0.25">
      <c r="A15714" s="1">
        <v>45962</v>
      </c>
      <c r="B15714" t="s">
        <v>127</v>
      </c>
      <c r="C15714">
        <v>1752.28</v>
      </c>
      <c r="D15714">
        <v>1044.96</v>
      </c>
      <c r="E15714">
        <v>707.32</v>
      </c>
      <c r="F15714">
        <v>946.76</v>
      </c>
      <c r="G15714">
        <v>806.4</v>
      </c>
      <c r="H15714">
        <v>1367.93</v>
      </c>
      <c r="I15714">
        <v>0.16</v>
      </c>
      <c r="J15714">
        <v>5.31</v>
      </c>
      <c r="K15714">
        <v>5.48</v>
      </c>
    </row>
    <row r="15715" spans="1:11" x14ac:dyDescent="0.25">
      <c r="A15715" s="1">
        <v>45962</v>
      </c>
      <c r="B15715" t="s">
        <v>113</v>
      </c>
      <c r="C15715">
        <v>1924.15</v>
      </c>
      <c r="D15715">
        <v>1057.8399999999999</v>
      </c>
      <c r="E15715">
        <v>866.31</v>
      </c>
      <c r="F15715">
        <v>921.14</v>
      </c>
      <c r="G15715">
        <v>802.76</v>
      </c>
      <c r="H15715">
        <v>1208.8499999999999</v>
      </c>
      <c r="I15715">
        <v>0.34</v>
      </c>
      <c r="J15715">
        <v>4.74</v>
      </c>
      <c r="K15715">
        <v>4.96</v>
      </c>
    </row>
    <row r="15716" spans="1:11" x14ac:dyDescent="0.25">
      <c r="A15716" s="1">
        <v>45962</v>
      </c>
      <c r="B15716" t="s">
        <v>128</v>
      </c>
      <c r="C15716">
        <v>2019.37</v>
      </c>
      <c r="D15716">
        <v>1104.55</v>
      </c>
      <c r="E15716">
        <v>914.82</v>
      </c>
      <c r="F15716">
        <v>965.87</v>
      </c>
      <c r="G15716">
        <v>819.97</v>
      </c>
      <c r="H15716">
        <v>1338.43</v>
      </c>
      <c r="I15716">
        <v>0.34</v>
      </c>
      <c r="J15716">
        <v>5.62</v>
      </c>
      <c r="K15716">
        <v>5.92</v>
      </c>
    </row>
    <row r="15717" spans="1:11" x14ac:dyDescent="0.25">
      <c r="A15717" s="1">
        <v>45962</v>
      </c>
      <c r="B15717" t="s">
        <v>129</v>
      </c>
      <c r="C15717">
        <v>1904.98</v>
      </c>
      <c r="D15717">
        <v>1115.07</v>
      </c>
      <c r="E15717">
        <v>789.91</v>
      </c>
      <c r="F15717">
        <v>972.3</v>
      </c>
      <c r="G15717">
        <v>849.65</v>
      </c>
      <c r="H15717">
        <v>1304.2</v>
      </c>
      <c r="I15717">
        <v>0.14000000000000001</v>
      </c>
      <c r="J15717">
        <v>5.85</v>
      </c>
      <c r="K15717">
        <v>6.12</v>
      </c>
    </row>
    <row r="15718" spans="1:11" x14ac:dyDescent="0.25">
      <c r="A15718" s="1">
        <v>45962</v>
      </c>
      <c r="B15718" t="s">
        <v>130</v>
      </c>
      <c r="C15718">
        <v>2083.09</v>
      </c>
      <c r="D15718">
        <v>1256.48</v>
      </c>
      <c r="E15718">
        <v>826.61</v>
      </c>
      <c r="F15718">
        <v>1161.68</v>
      </c>
      <c r="G15718">
        <v>956.84</v>
      </c>
      <c r="H15718">
        <v>1889.1</v>
      </c>
      <c r="I15718">
        <v>0.06</v>
      </c>
      <c r="J15718">
        <v>5.0199999999999996</v>
      </c>
      <c r="K15718">
        <v>5.05</v>
      </c>
    </row>
    <row r="15719" spans="1:11" x14ac:dyDescent="0.25">
      <c r="A15719" s="1">
        <v>45962</v>
      </c>
      <c r="B15719" t="s">
        <v>131</v>
      </c>
      <c r="C15719">
        <v>2129.62</v>
      </c>
      <c r="D15719">
        <v>1304.3900000000001</v>
      </c>
      <c r="E15719">
        <v>825.23</v>
      </c>
      <c r="F15719">
        <v>1130.05</v>
      </c>
      <c r="G15719">
        <v>948.07</v>
      </c>
      <c r="H15719">
        <v>1699.53</v>
      </c>
      <c r="I15719">
        <v>0.08</v>
      </c>
      <c r="J15719">
        <v>7.97</v>
      </c>
      <c r="K15719">
        <v>8.43</v>
      </c>
    </row>
    <row r="15720" spans="1:11" x14ac:dyDescent="0.25">
      <c r="A15720" s="1">
        <v>45962</v>
      </c>
      <c r="B15720" t="s">
        <v>132</v>
      </c>
      <c r="C15720">
        <v>1889.5</v>
      </c>
      <c r="D15720">
        <v>1098.99</v>
      </c>
      <c r="E15720">
        <v>790.51</v>
      </c>
      <c r="F15720">
        <v>924.91</v>
      </c>
      <c r="G15720">
        <v>811.56</v>
      </c>
      <c r="H15720">
        <v>1192.06</v>
      </c>
      <c r="I15720">
        <v>0</v>
      </c>
      <c r="J15720">
        <v>3.6</v>
      </c>
      <c r="K15720">
        <v>3.53</v>
      </c>
    </row>
    <row r="15721" spans="1:11" x14ac:dyDescent="0.25">
      <c r="A15721" s="1">
        <v>45962</v>
      </c>
      <c r="B15721" t="s">
        <v>133</v>
      </c>
      <c r="C15721">
        <v>2073.37</v>
      </c>
      <c r="D15721">
        <v>1200.32</v>
      </c>
      <c r="E15721">
        <v>873.05</v>
      </c>
      <c r="F15721">
        <v>861.09</v>
      </c>
      <c r="G15721">
        <v>790.16</v>
      </c>
      <c r="H15721">
        <v>1066.51</v>
      </c>
      <c r="I15721">
        <v>1.74</v>
      </c>
      <c r="J15721">
        <v>4.21</v>
      </c>
      <c r="K15721">
        <v>4.3099999999999996</v>
      </c>
    </row>
    <row r="15722" spans="1:11" x14ac:dyDescent="0.25">
      <c r="A15722" s="1">
        <v>45962</v>
      </c>
      <c r="B15722" t="s">
        <v>134</v>
      </c>
      <c r="C15722">
        <v>1910.07</v>
      </c>
      <c r="D15722">
        <v>1176.9100000000001</v>
      </c>
      <c r="E15722">
        <v>733.16</v>
      </c>
      <c r="F15722">
        <v>915.82</v>
      </c>
      <c r="G15722">
        <v>875.81</v>
      </c>
      <c r="H15722">
        <v>1020.18</v>
      </c>
      <c r="I15722">
        <v>0.04</v>
      </c>
      <c r="J15722">
        <v>4.2699999999999996</v>
      </c>
      <c r="K15722">
        <v>4.84</v>
      </c>
    </row>
    <row r="15723" spans="1:11" x14ac:dyDescent="0.25">
      <c r="A15723" s="1">
        <v>45962</v>
      </c>
      <c r="B15723" t="s">
        <v>135</v>
      </c>
      <c r="C15723">
        <v>1912.87</v>
      </c>
      <c r="D15723">
        <v>1198.1600000000001</v>
      </c>
      <c r="E15723">
        <v>714.71</v>
      </c>
      <c r="F15723">
        <v>929.18</v>
      </c>
      <c r="G15723">
        <v>824.74</v>
      </c>
      <c r="H15723">
        <v>1238.18</v>
      </c>
      <c r="I15723">
        <v>0.17</v>
      </c>
      <c r="J15723">
        <v>6.82</v>
      </c>
      <c r="K15723">
        <v>7.49</v>
      </c>
    </row>
    <row r="15724" spans="1:11" x14ac:dyDescent="0.25">
      <c r="A15724" s="1">
        <v>45962</v>
      </c>
      <c r="B15724" t="s">
        <v>136</v>
      </c>
      <c r="C15724">
        <v>1944.93</v>
      </c>
      <c r="D15724">
        <v>1184.96</v>
      </c>
      <c r="E15724">
        <v>759.97</v>
      </c>
      <c r="F15724">
        <v>1022.61</v>
      </c>
      <c r="G15724">
        <v>927.25</v>
      </c>
      <c r="H15724">
        <v>1365.56</v>
      </c>
      <c r="I15724">
        <v>0.72</v>
      </c>
      <c r="J15724">
        <v>3.51</v>
      </c>
      <c r="K15724">
        <v>3.27</v>
      </c>
    </row>
    <row r="15725" spans="1:11" x14ac:dyDescent="0.25">
      <c r="A15725" s="1">
        <v>45962</v>
      </c>
      <c r="B15725" t="s">
        <v>137</v>
      </c>
      <c r="C15725">
        <v>1829.6</v>
      </c>
      <c r="D15725">
        <v>1113.0899999999999</v>
      </c>
      <c r="E15725">
        <v>716.51</v>
      </c>
      <c r="F15725">
        <v>964.1</v>
      </c>
      <c r="G15725">
        <v>766.18</v>
      </c>
      <c r="H15725">
        <v>1773.82</v>
      </c>
      <c r="I15725">
        <v>0.45</v>
      </c>
      <c r="J15725">
        <v>5.09</v>
      </c>
      <c r="K15725">
        <v>5.68</v>
      </c>
    </row>
    <row r="15726" spans="1:11" x14ac:dyDescent="0.25">
      <c r="A15726" s="1">
        <v>45962</v>
      </c>
      <c r="B15726" t="s">
        <v>138</v>
      </c>
      <c r="C15726">
        <v>1765.21</v>
      </c>
      <c r="D15726">
        <v>1085.26</v>
      </c>
      <c r="E15726">
        <v>679.95</v>
      </c>
      <c r="F15726">
        <v>1173.29</v>
      </c>
      <c r="G15726">
        <v>982.76</v>
      </c>
      <c r="H15726">
        <v>1791.11</v>
      </c>
      <c r="I15726">
        <v>0.12</v>
      </c>
      <c r="J15726">
        <v>4.1399999999999997</v>
      </c>
      <c r="K15726">
        <v>6.12</v>
      </c>
    </row>
    <row r="15727" spans="1:11" x14ac:dyDescent="0.25">
      <c r="A15727" s="1">
        <v>45962</v>
      </c>
      <c r="B15727" t="s">
        <v>139</v>
      </c>
      <c r="C15727">
        <v>1786.91</v>
      </c>
      <c r="D15727">
        <v>1104.83</v>
      </c>
      <c r="E15727">
        <v>682.08</v>
      </c>
      <c r="F15727">
        <v>1032.23</v>
      </c>
      <c r="G15727">
        <v>889.58</v>
      </c>
      <c r="H15727">
        <v>1544.44</v>
      </c>
      <c r="I15727">
        <v>0.34</v>
      </c>
      <c r="J15727">
        <v>7.41</v>
      </c>
      <c r="K15727">
        <v>7.45</v>
      </c>
    </row>
    <row r="15728" spans="1:11" x14ac:dyDescent="0.25">
      <c r="A15728" s="1">
        <v>45962</v>
      </c>
      <c r="B15728" t="s">
        <v>140</v>
      </c>
      <c r="C15728">
        <v>1747.25</v>
      </c>
      <c r="D15728">
        <v>1052.6600000000001</v>
      </c>
      <c r="E15728">
        <v>694.59</v>
      </c>
      <c r="F15728">
        <v>880.87</v>
      </c>
      <c r="G15728">
        <v>743.27</v>
      </c>
      <c r="H15728">
        <v>1292.26</v>
      </c>
      <c r="I15728">
        <v>0.03</v>
      </c>
      <c r="J15728">
        <v>3.71</v>
      </c>
      <c r="K15728">
        <v>3.71</v>
      </c>
    </row>
    <row r="15729" spans="1:11" x14ac:dyDescent="0.25">
      <c r="A15729" s="1">
        <v>45962</v>
      </c>
      <c r="B15729" t="s">
        <v>141</v>
      </c>
      <c r="C15729">
        <v>1836.57</v>
      </c>
      <c r="D15729">
        <v>1095.8699999999999</v>
      </c>
      <c r="E15729">
        <v>740.7</v>
      </c>
      <c r="F15729">
        <v>1015.68</v>
      </c>
      <c r="G15729">
        <v>871.29</v>
      </c>
      <c r="H15729">
        <v>1446.11</v>
      </c>
      <c r="I15729">
        <v>0.12</v>
      </c>
      <c r="J15729">
        <v>6.35</v>
      </c>
      <c r="K15729">
        <v>6.48</v>
      </c>
    </row>
    <row r="15730" spans="1:11" x14ac:dyDescent="0.25">
      <c r="A15730" s="1">
        <v>45962</v>
      </c>
      <c r="B15730" t="s">
        <v>142</v>
      </c>
      <c r="C15730">
        <v>1673.03</v>
      </c>
      <c r="D15730">
        <v>971.74</v>
      </c>
      <c r="E15730">
        <v>701.29</v>
      </c>
      <c r="F15730">
        <v>894.16</v>
      </c>
      <c r="G15730">
        <v>724.55</v>
      </c>
      <c r="H15730">
        <v>1400.81</v>
      </c>
      <c r="I15730">
        <v>0.02</v>
      </c>
      <c r="J15730">
        <v>4.5</v>
      </c>
      <c r="K15730">
        <v>4.53</v>
      </c>
    </row>
    <row r="15731" spans="1:11" x14ac:dyDescent="0.25">
      <c r="A15731" s="1">
        <v>45962</v>
      </c>
      <c r="B15731" t="s">
        <v>143</v>
      </c>
      <c r="C15731">
        <v>1717.82</v>
      </c>
      <c r="D15731">
        <v>1029.48</v>
      </c>
      <c r="E15731">
        <v>688.34</v>
      </c>
      <c r="F15731">
        <v>858.01</v>
      </c>
      <c r="G15731">
        <v>762.07</v>
      </c>
      <c r="H15731">
        <v>1098.67</v>
      </c>
      <c r="I15731">
        <v>0.01</v>
      </c>
      <c r="J15731">
        <v>6.75</v>
      </c>
      <c r="K15731">
        <v>7.02</v>
      </c>
    </row>
    <row r="15732" spans="1:11" x14ac:dyDescent="0.25">
      <c r="A15732" s="1">
        <v>45962</v>
      </c>
      <c r="B15732" t="s">
        <v>144</v>
      </c>
      <c r="C15732">
        <v>1670.98</v>
      </c>
      <c r="D15732">
        <v>989.6</v>
      </c>
      <c r="E15732">
        <v>681.38</v>
      </c>
      <c r="F15732">
        <v>887.76</v>
      </c>
      <c r="G15732">
        <v>738.93</v>
      </c>
      <c r="H15732">
        <v>1370.96</v>
      </c>
      <c r="I15732">
        <v>0.15</v>
      </c>
      <c r="J15732">
        <v>4.76</v>
      </c>
      <c r="K15732">
        <v>4.9000000000000004</v>
      </c>
    </row>
    <row r="15733" spans="1:11" x14ac:dyDescent="0.25">
      <c r="A15733" s="1">
        <v>45962</v>
      </c>
      <c r="B15733" t="s">
        <v>145</v>
      </c>
      <c r="C15733">
        <v>1733.96</v>
      </c>
      <c r="D15733">
        <v>1007.4</v>
      </c>
      <c r="E15733">
        <v>726.56</v>
      </c>
      <c r="F15733">
        <v>917.9</v>
      </c>
      <c r="G15733">
        <v>814.01</v>
      </c>
      <c r="H15733">
        <v>1187.73</v>
      </c>
      <c r="I15733">
        <v>0.06</v>
      </c>
      <c r="J15733">
        <v>4.6399999999999997</v>
      </c>
      <c r="K15733">
        <v>4.45</v>
      </c>
    </row>
    <row r="15734" spans="1:11" x14ac:dyDescent="0.25">
      <c r="A15734" s="1">
        <v>45962</v>
      </c>
      <c r="B15734" t="s">
        <v>146</v>
      </c>
      <c r="C15734">
        <v>1753.11</v>
      </c>
      <c r="D15734">
        <v>1024.3800000000001</v>
      </c>
      <c r="E15734">
        <v>728.73</v>
      </c>
      <c r="F15734">
        <v>964.79</v>
      </c>
      <c r="G15734">
        <v>860.27</v>
      </c>
      <c r="H15734">
        <v>1254.07</v>
      </c>
      <c r="I15734">
        <v>0.05</v>
      </c>
      <c r="J15734">
        <v>4.03</v>
      </c>
      <c r="K15734">
        <v>4.07</v>
      </c>
    </row>
    <row r="15735" spans="1:11" x14ac:dyDescent="0.25">
      <c r="A15735" s="1">
        <v>45962</v>
      </c>
      <c r="B15735" t="s">
        <v>2</v>
      </c>
      <c r="C15735">
        <v>1704.46</v>
      </c>
      <c r="D15735">
        <v>983.46</v>
      </c>
      <c r="E15735">
        <v>721</v>
      </c>
      <c r="F15735">
        <v>945.86</v>
      </c>
      <c r="G15735">
        <v>782.81</v>
      </c>
      <c r="H15735">
        <v>1390.51</v>
      </c>
      <c r="I15735">
        <v>7.0000000000000007E-2</v>
      </c>
      <c r="J15735">
        <v>4.7699999999999996</v>
      </c>
      <c r="K15735">
        <v>4.79</v>
      </c>
    </row>
    <row r="15736" spans="1:11" x14ac:dyDescent="0.25">
      <c r="A15736" s="1">
        <v>45962</v>
      </c>
      <c r="B15736" t="s">
        <v>147</v>
      </c>
      <c r="C15736">
        <v>2068.61</v>
      </c>
      <c r="D15736">
        <v>1088.5999999999999</v>
      </c>
      <c r="E15736">
        <v>980.01</v>
      </c>
      <c r="F15736">
        <v>942.86</v>
      </c>
      <c r="G15736">
        <v>767.41</v>
      </c>
      <c r="H15736">
        <v>1339.82</v>
      </c>
      <c r="I15736">
        <v>0.19</v>
      </c>
      <c r="J15736">
        <v>4.88</v>
      </c>
      <c r="K15736">
        <v>5.09</v>
      </c>
    </row>
    <row r="15737" spans="1:11" x14ac:dyDescent="0.25">
      <c r="A15737" s="1">
        <v>45962</v>
      </c>
      <c r="B15737" t="s">
        <v>148</v>
      </c>
      <c r="C15737">
        <v>1986.85</v>
      </c>
      <c r="D15737">
        <v>1071.6300000000001</v>
      </c>
      <c r="E15737">
        <v>915.22</v>
      </c>
      <c r="F15737">
        <v>897.05</v>
      </c>
      <c r="G15737">
        <v>788.49</v>
      </c>
      <c r="H15737">
        <v>1158.28</v>
      </c>
      <c r="I15737">
        <v>0.57999999999999996</v>
      </c>
      <c r="J15737">
        <v>5.0599999999999996</v>
      </c>
      <c r="K15737">
        <v>5.38</v>
      </c>
    </row>
    <row r="15738" spans="1:11" x14ac:dyDescent="0.25">
      <c r="A15738" s="1">
        <v>45962</v>
      </c>
      <c r="B15738" t="s">
        <v>149</v>
      </c>
      <c r="C15738">
        <v>2034.04</v>
      </c>
      <c r="D15738">
        <v>1093.33</v>
      </c>
      <c r="E15738">
        <v>940.71</v>
      </c>
      <c r="F15738">
        <v>972.56</v>
      </c>
      <c r="G15738">
        <v>855.06</v>
      </c>
      <c r="H15738">
        <v>1253.5</v>
      </c>
      <c r="I15738">
        <v>0.04</v>
      </c>
      <c r="J15738">
        <v>5.87</v>
      </c>
      <c r="K15738">
        <v>6.27</v>
      </c>
    </row>
    <row r="15739" spans="1:11" x14ac:dyDescent="0.25">
      <c r="A15739" s="1">
        <v>45962</v>
      </c>
      <c r="B15739" t="s">
        <v>150</v>
      </c>
      <c r="C15739">
        <v>2141.4899999999998</v>
      </c>
      <c r="D15739">
        <v>1118.76</v>
      </c>
      <c r="E15739">
        <v>1022.73</v>
      </c>
      <c r="F15739">
        <v>1159.3800000000001</v>
      </c>
      <c r="G15739">
        <v>928.78</v>
      </c>
      <c r="H15739">
        <v>1702.06</v>
      </c>
      <c r="I15739">
        <v>1.04</v>
      </c>
      <c r="J15739">
        <v>5.52</v>
      </c>
      <c r="K15739">
        <v>5.64</v>
      </c>
    </row>
    <row r="15740" spans="1:11" x14ac:dyDescent="0.25">
      <c r="A15740" s="1">
        <v>45962</v>
      </c>
      <c r="B15740" t="s">
        <v>151</v>
      </c>
      <c r="C15740">
        <v>1877.05</v>
      </c>
      <c r="D15740">
        <v>1109.69</v>
      </c>
      <c r="E15740">
        <v>767.36</v>
      </c>
      <c r="F15740">
        <v>851.68</v>
      </c>
      <c r="G15740">
        <v>716.78</v>
      </c>
      <c r="H15740">
        <v>1242.28</v>
      </c>
      <c r="I15740">
        <v>0.11</v>
      </c>
      <c r="J15740">
        <v>5.23</v>
      </c>
      <c r="K15740">
        <v>5.55</v>
      </c>
    </row>
    <row r="15741" spans="1:11" x14ac:dyDescent="0.25">
      <c r="A15741" s="1">
        <v>45962</v>
      </c>
      <c r="B15741" t="s">
        <v>152</v>
      </c>
      <c r="C15741">
        <v>1820.31</v>
      </c>
      <c r="D15741">
        <v>1063.2</v>
      </c>
      <c r="E15741">
        <v>757.11</v>
      </c>
      <c r="F15741">
        <v>856.39</v>
      </c>
      <c r="G15741">
        <v>735.9</v>
      </c>
      <c r="H15741">
        <v>1164.95</v>
      </c>
      <c r="I15741">
        <v>0.06</v>
      </c>
      <c r="J15741">
        <v>4.71</v>
      </c>
      <c r="K15741">
        <v>4.78</v>
      </c>
    </row>
    <row r="15742" spans="1:11" x14ac:dyDescent="0.25">
      <c r="A15742" s="1">
        <v>45962</v>
      </c>
      <c r="B15742" t="s">
        <v>153</v>
      </c>
      <c r="C15742">
        <v>1989.99</v>
      </c>
      <c r="D15742">
        <v>1184.04</v>
      </c>
      <c r="E15742">
        <v>805.95</v>
      </c>
      <c r="F15742">
        <v>1134.95</v>
      </c>
      <c r="G15742">
        <v>1035.4000000000001</v>
      </c>
      <c r="H15742">
        <v>1381.35</v>
      </c>
      <c r="I15742">
        <v>0.09</v>
      </c>
      <c r="J15742">
        <v>7.38</v>
      </c>
      <c r="K15742">
        <v>7.8</v>
      </c>
    </row>
    <row r="15743" spans="1:11" x14ac:dyDescent="0.25">
      <c r="A15743" s="1">
        <v>45962</v>
      </c>
      <c r="B15743" t="s">
        <v>154</v>
      </c>
      <c r="C15743">
        <v>1850.61</v>
      </c>
      <c r="D15743">
        <v>1054.02</v>
      </c>
      <c r="E15743">
        <v>796.59</v>
      </c>
      <c r="F15743">
        <v>977.6</v>
      </c>
      <c r="G15743">
        <v>815.36</v>
      </c>
      <c r="H15743">
        <v>1447.25</v>
      </c>
      <c r="I15743">
        <v>0.28999999999999998</v>
      </c>
      <c r="J15743">
        <v>5.21</v>
      </c>
      <c r="K15743">
        <v>5.49</v>
      </c>
    </row>
    <row r="15744" spans="1:11" x14ac:dyDescent="0.25">
      <c r="A15744" s="1">
        <v>45962</v>
      </c>
      <c r="B15744" t="s">
        <v>155</v>
      </c>
      <c r="C15744">
        <v>1925.2</v>
      </c>
      <c r="D15744">
        <v>1143.5899999999999</v>
      </c>
      <c r="E15744">
        <v>781.61</v>
      </c>
      <c r="F15744">
        <v>850.45</v>
      </c>
      <c r="G15744">
        <v>758.58</v>
      </c>
      <c r="H15744">
        <v>1098.0999999999999</v>
      </c>
      <c r="I15744">
        <v>0.05</v>
      </c>
      <c r="J15744">
        <v>5.35</v>
      </c>
      <c r="K15744">
        <v>5.54</v>
      </c>
    </row>
    <row r="15745" spans="1:11" x14ac:dyDescent="0.25">
      <c r="A15745" s="1">
        <v>45992</v>
      </c>
      <c r="B15745" t="s">
        <v>1</v>
      </c>
      <c r="C15745">
        <v>1891.63</v>
      </c>
      <c r="D15745">
        <v>1078.3900000000001</v>
      </c>
      <c r="E15745">
        <v>813.24</v>
      </c>
      <c r="F15745">
        <v>946.77</v>
      </c>
      <c r="G15745">
        <v>816.95</v>
      </c>
      <c r="H15745">
        <v>1283.18</v>
      </c>
      <c r="I15745">
        <v>0.51</v>
      </c>
      <c r="J15745">
        <v>5.63</v>
      </c>
      <c r="K15745">
        <v>5.63</v>
      </c>
    </row>
    <row r="15746" spans="1:11" x14ac:dyDescent="0.25">
      <c r="A15746" s="1">
        <v>45992</v>
      </c>
      <c r="B15746" t="s">
        <v>126</v>
      </c>
      <c r="C15746">
        <v>1943.65</v>
      </c>
      <c r="D15746">
        <v>1176.5999999999999</v>
      </c>
      <c r="E15746">
        <v>767.05</v>
      </c>
      <c r="F15746">
        <v>968.4</v>
      </c>
      <c r="G15746">
        <v>869.57</v>
      </c>
      <c r="H15746">
        <v>1236.1400000000001</v>
      </c>
      <c r="I15746">
        <v>7.0000000000000007E-2</v>
      </c>
      <c r="J15746">
        <v>4.62</v>
      </c>
      <c r="K15746">
        <v>4.62</v>
      </c>
    </row>
    <row r="15747" spans="1:11" x14ac:dyDescent="0.25">
      <c r="A15747" s="1">
        <v>45992</v>
      </c>
      <c r="B15747" t="s">
        <v>127</v>
      </c>
      <c r="C15747">
        <v>1756.96</v>
      </c>
      <c r="D15747">
        <v>1048.8499999999999</v>
      </c>
      <c r="E15747">
        <v>708.11</v>
      </c>
      <c r="F15747">
        <v>949.31</v>
      </c>
      <c r="G15747">
        <v>809.38</v>
      </c>
      <c r="H15747">
        <v>1369.43</v>
      </c>
      <c r="I15747">
        <v>0.27</v>
      </c>
      <c r="J15747">
        <v>5.6</v>
      </c>
      <c r="K15747">
        <v>5.6</v>
      </c>
    </row>
    <row r="15748" spans="1:11" x14ac:dyDescent="0.25">
      <c r="A15748" s="1">
        <v>45992</v>
      </c>
      <c r="B15748" t="s">
        <v>113</v>
      </c>
      <c r="C15748">
        <v>1942.83</v>
      </c>
      <c r="D15748">
        <v>1058.7</v>
      </c>
      <c r="E15748">
        <v>884.13</v>
      </c>
      <c r="F15748">
        <v>930.08</v>
      </c>
      <c r="G15748">
        <v>803.4</v>
      </c>
      <c r="H15748">
        <v>1233.76</v>
      </c>
      <c r="I15748">
        <v>0.97</v>
      </c>
      <c r="J15748">
        <v>5.76</v>
      </c>
      <c r="K15748">
        <v>5.76</v>
      </c>
    </row>
    <row r="15749" spans="1:11" x14ac:dyDescent="0.25">
      <c r="A15749" s="1">
        <v>45992</v>
      </c>
      <c r="B15749" t="s">
        <v>128</v>
      </c>
      <c r="C15749">
        <v>2021.12</v>
      </c>
      <c r="D15749">
        <v>1106.3900000000001</v>
      </c>
      <c r="E15749">
        <v>914.73</v>
      </c>
      <c r="F15749">
        <v>966.74</v>
      </c>
      <c r="G15749">
        <v>821.36</v>
      </c>
      <c r="H15749">
        <v>1338.29</v>
      </c>
      <c r="I15749">
        <v>0.09</v>
      </c>
      <c r="J15749">
        <v>5.72</v>
      </c>
      <c r="K15749">
        <v>5.72</v>
      </c>
    </row>
    <row r="15750" spans="1:11" x14ac:dyDescent="0.25">
      <c r="A15750" s="1">
        <v>45992</v>
      </c>
      <c r="B15750" t="s">
        <v>129</v>
      </c>
      <c r="C15750">
        <v>1912.36</v>
      </c>
      <c r="D15750">
        <v>1126.2</v>
      </c>
      <c r="E15750">
        <v>786.16</v>
      </c>
      <c r="F15750">
        <v>976.09</v>
      </c>
      <c r="G15750">
        <v>858.14</v>
      </c>
      <c r="H15750">
        <v>1298.07</v>
      </c>
      <c r="I15750">
        <v>0.39</v>
      </c>
      <c r="J15750">
        <v>6.27</v>
      </c>
      <c r="K15750">
        <v>6.27</v>
      </c>
    </row>
    <row r="15751" spans="1:11" x14ac:dyDescent="0.25">
      <c r="A15751" s="1">
        <v>45992</v>
      </c>
      <c r="B15751" t="s">
        <v>130</v>
      </c>
      <c r="C15751">
        <v>2084.5100000000002</v>
      </c>
      <c r="D15751">
        <v>1250.52</v>
      </c>
      <c r="E15751">
        <v>833.99</v>
      </c>
      <c r="F15751">
        <v>1162.49</v>
      </c>
      <c r="G15751">
        <v>952.34</v>
      </c>
      <c r="H15751">
        <v>1905.92</v>
      </c>
      <c r="I15751">
        <v>7.0000000000000007E-2</v>
      </c>
      <c r="J15751">
        <v>5.09</v>
      </c>
      <c r="K15751">
        <v>5.09</v>
      </c>
    </row>
    <row r="15752" spans="1:11" x14ac:dyDescent="0.25">
      <c r="A15752" s="1">
        <v>45992</v>
      </c>
      <c r="B15752" t="s">
        <v>131</v>
      </c>
      <c r="C15752">
        <v>2130.0100000000002</v>
      </c>
      <c r="D15752">
        <v>1304.78</v>
      </c>
      <c r="E15752">
        <v>825.23</v>
      </c>
      <c r="F15752">
        <v>1130.28</v>
      </c>
      <c r="G15752">
        <v>948.35</v>
      </c>
      <c r="H15752">
        <v>1699.53</v>
      </c>
      <c r="I15752">
        <v>0.02</v>
      </c>
      <c r="J15752">
        <v>7.99</v>
      </c>
      <c r="K15752">
        <v>7.99</v>
      </c>
    </row>
    <row r="15753" spans="1:11" x14ac:dyDescent="0.25">
      <c r="A15753" s="1">
        <v>45992</v>
      </c>
      <c r="B15753" t="s">
        <v>132</v>
      </c>
      <c r="C15753">
        <v>1892.23</v>
      </c>
      <c r="D15753">
        <v>1101.72</v>
      </c>
      <c r="E15753">
        <v>790.51</v>
      </c>
      <c r="F15753">
        <v>926.21</v>
      </c>
      <c r="G15753">
        <v>813.59</v>
      </c>
      <c r="H15753">
        <v>1192.06</v>
      </c>
      <c r="I15753">
        <v>0.14000000000000001</v>
      </c>
      <c r="J15753">
        <v>3.74</v>
      </c>
      <c r="K15753">
        <v>3.74</v>
      </c>
    </row>
    <row r="15754" spans="1:11" x14ac:dyDescent="0.25">
      <c r="A15754" s="1">
        <v>45992</v>
      </c>
      <c r="B15754" t="s">
        <v>133</v>
      </c>
      <c r="C15754">
        <v>2076.16</v>
      </c>
      <c r="D15754">
        <v>1202.42</v>
      </c>
      <c r="E15754">
        <v>873.74</v>
      </c>
      <c r="F15754">
        <v>862.21</v>
      </c>
      <c r="G15754">
        <v>791.59</v>
      </c>
      <c r="H15754">
        <v>1067.3599999999999</v>
      </c>
      <c r="I15754">
        <v>0.13</v>
      </c>
      <c r="J15754">
        <v>4.34</v>
      </c>
      <c r="K15754">
        <v>4.34</v>
      </c>
    </row>
    <row r="15755" spans="1:11" x14ac:dyDescent="0.25">
      <c r="A15755" s="1">
        <v>45992</v>
      </c>
      <c r="B15755" t="s">
        <v>134</v>
      </c>
      <c r="C15755">
        <v>1909.93</v>
      </c>
      <c r="D15755">
        <v>1176.77</v>
      </c>
      <c r="E15755">
        <v>733.16</v>
      </c>
      <c r="F15755">
        <v>915.73</v>
      </c>
      <c r="G15755">
        <v>875.72</v>
      </c>
      <c r="H15755">
        <v>1020.18</v>
      </c>
      <c r="I15755">
        <v>-0.01</v>
      </c>
      <c r="J15755">
        <v>4.26</v>
      </c>
      <c r="K15755">
        <v>4.26</v>
      </c>
    </row>
    <row r="15756" spans="1:11" x14ac:dyDescent="0.25">
      <c r="A15756" s="1">
        <v>45992</v>
      </c>
      <c r="B15756" t="s">
        <v>135</v>
      </c>
      <c r="C15756">
        <v>1914.61</v>
      </c>
      <c r="D15756">
        <v>1199.9000000000001</v>
      </c>
      <c r="E15756">
        <v>714.71</v>
      </c>
      <c r="F15756">
        <v>930.02</v>
      </c>
      <c r="G15756">
        <v>825.98</v>
      </c>
      <c r="H15756">
        <v>1238.18</v>
      </c>
      <c r="I15756">
        <v>0.09</v>
      </c>
      <c r="J15756">
        <v>6.92</v>
      </c>
      <c r="K15756">
        <v>6.92</v>
      </c>
    </row>
    <row r="15757" spans="1:11" x14ac:dyDescent="0.25">
      <c r="A15757" s="1">
        <v>45992</v>
      </c>
      <c r="B15757" t="s">
        <v>136</v>
      </c>
      <c r="C15757">
        <v>1949.78</v>
      </c>
      <c r="D15757">
        <v>1189.98</v>
      </c>
      <c r="E15757">
        <v>759.8</v>
      </c>
      <c r="F15757">
        <v>1025.17</v>
      </c>
      <c r="G15757">
        <v>931.15</v>
      </c>
      <c r="H15757">
        <v>1365.29</v>
      </c>
      <c r="I15757">
        <v>0.25</v>
      </c>
      <c r="J15757">
        <v>3.77</v>
      </c>
      <c r="K15757">
        <v>3.77</v>
      </c>
    </row>
    <row r="15758" spans="1:11" x14ac:dyDescent="0.25">
      <c r="A15758" s="1">
        <v>45992</v>
      </c>
      <c r="B15758" t="s">
        <v>137</v>
      </c>
      <c r="C15758">
        <v>1829.61</v>
      </c>
      <c r="D15758">
        <v>1113.0899999999999</v>
      </c>
      <c r="E15758">
        <v>716.52</v>
      </c>
      <c r="F15758">
        <v>964.1</v>
      </c>
      <c r="G15758">
        <v>766.18</v>
      </c>
      <c r="H15758">
        <v>1773.82</v>
      </c>
      <c r="I15758">
        <v>0</v>
      </c>
      <c r="J15758">
        <v>5.09</v>
      </c>
      <c r="K15758">
        <v>5.09</v>
      </c>
    </row>
    <row r="15759" spans="1:11" x14ac:dyDescent="0.25">
      <c r="A15759" s="1">
        <v>45992</v>
      </c>
      <c r="B15759" t="s">
        <v>138</v>
      </c>
      <c r="C15759">
        <v>1767.43</v>
      </c>
      <c r="D15759">
        <v>1087.48</v>
      </c>
      <c r="E15759">
        <v>679.95</v>
      </c>
      <c r="F15759">
        <v>1174.81</v>
      </c>
      <c r="G15759">
        <v>984.83</v>
      </c>
      <c r="H15759">
        <v>1791.11</v>
      </c>
      <c r="I15759">
        <v>0.13</v>
      </c>
      <c r="J15759">
        <v>4.2699999999999996</v>
      </c>
      <c r="K15759">
        <v>4.2699999999999996</v>
      </c>
    </row>
    <row r="15760" spans="1:11" x14ac:dyDescent="0.25">
      <c r="A15760" s="1">
        <v>45992</v>
      </c>
      <c r="B15760" t="s">
        <v>139</v>
      </c>
      <c r="C15760">
        <v>1789.14</v>
      </c>
      <c r="D15760">
        <v>1107.06</v>
      </c>
      <c r="E15760">
        <v>682.08</v>
      </c>
      <c r="F15760">
        <v>1033.47</v>
      </c>
      <c r="G15760">
        <v>891.36</v>
      </c>
      <c r="H15760">
        <v>1544.44</v>
      </c>
      <c r="I15760">
        <v>0.12</v>
      </c>
      <c r="J15760">
        <v>7.54</v>
      </c>
      <c r="K15760">
        <v>7.54</v>
      </c>
    </row>
    <row r="15761" spans="1:11" x14ac:dyDescent="0.25">
      <c r="A15761" s="1">
        <v>45992</v>
      </c>
      <c r="B15761" t="s">
        <v>140</v>
      </c>
      <c r="C15761">
        <v>1749.52</v>
      </c>
      <c r="D15761">
        <v>1052.79</v>
      </c>
      <c r="E15761">
        <v>696.73</v>
      </c>
      <c r="F15761">
        <v>882.01</v>
      </c>
      <c r="G15761">
        <v>743.34</v>
      </c>
      <c r="H15761">
        <v>1296.26</v>
      </c>
      <c r="I15761">
        <v>0.13</v>
      </c>
      <c r="J15761">
        <v>3.84</v>
      </c>
      <c r="K15761">
        <v>3.84</v>
      </c>
    </row>
    <row r="15762" spans="1:11" x14ac:dyDescent="0.25">
      <c r="A15762" s="1">
        <v>45992</v>
      </c>
      <c r="B15762" t="s">
        <v>141</v>
      </c>
      <c r="C15762">
        <v>1844.82</v>
      </c>
      <c r="D15762">
        <v>1096.95</v>
      </c>
      <c r="E15762">
        <v>747.87</v>
      </c>
      <c r="F15762">
        <v>1020.25</v>
      </c>
      <c r="G15762">
        <v>872.17</v>
      </c>
      <c r="H15762">
        <v>1460.14</v>
      </c>
      <c r="I15762">
        <v>0.45</v>
      </c>
      <c r="J15762">
        <v>6.83</v>
      </c>
      <c r="K15762">
        <v>6.83</v>
      </c>
    </row>
    <row r="15763" spans="1:11" x14ac:dyDescent="0.25">
      <c r="A15763" s="1">
        <v>45992</v>
      </c>
      <c r="B15763" t="s">
        <v>142</v>
      </c>
      <c r="C15763">
        <v>1681.23</v>
      </c>
      <c r="D15763">
        <v>979.94</v>
      </c>
      <c r="E15763">
        <v>701.29</v>
      </c>
      <c r="F15763">
        <v>898.54</v>
      </c>
      <c r="G15763">
        <v>730.64</v>
      </c>
      <c r="H15763">
        <v>1400.81</v>
      </c>
      <c r="I15763">
        <v>0.49</v>
      </c>
      <c r="J15763">
        <v>5.0199999999999996</v>
      </c>
      <c r="K15763">
        <v>5.0199999999999996</v>
      </c>
    </row>
    <row r="15764" spans="1:11" x14ac:dyDescent="0.25">
      <c r="A15764" s="1">
        <v>45992</v>
      </c>
      <c r="B15764" t="s">
        <v>143</v>
      </c>
      <c r="C15764">
        <v>1720.99</v>
      </c>
      <c r="D15764">
        <v>1032.6500000000001</v>
      </c>
      <c r="E15764">
        <v>688.34</v>
      </c>
      <c r="F15764">
        <v>859.56</v>
      </c>
      <c r="G15764">
        <v>764.44</v>
      </c>
      <c r="H15764">
        <v>1098.67</v>
      </c>
      <c r="I15764">
        <v>0.18</v>
      </c>
      <c r="J15764">
        <v>6.94</v>
      </c>
      <c r="K15764">
        <v>6.94</v>
      </c>
    </row>
    <row r="15765" spans="1:11" x14ac:dyDescent="0.25">
      <c r="A15765" s="1">
        <v>45992</v>
      </c>
      <c r="B15765" t="s">
        <v>144</v>
      </c>
      <c r="C15765">
        <v>1673.75</v>
      </c>
      <c r="D15765">
        <v>992.37</v>
      </c>
      <c r="E15765">
        <v>681.38</v>
      </c>
      <c r="F15765">
        <v>889.27</v>
      </c>
      <c r="G15765">
        <v>741</v>
      </c>
      <c r="H15765">
        <v>1370.96</v>
      </c>
      <c r="I15765">
        <v>0.17</v>
      </c>
      <c r="J15765">
        <v>4.9400000000000004</v>
      </c>
      <c r="K15765">
        <v>4.9400000000000004</v>
      </c>
    </row>
    <row r="15766" spans="1:11" x14ac:dyDescent="0.25">
      <c r="A15766" s="1">
        <v>45992</v>
      </c>
      <c r="B15766" t="s">
        <v>145</v>
      </c>
      <c r="C15766">
        <v>1740.73</v>
      </c>
      <c r="D15766">
        <v>1013.55</v>
      </c>
      <c r="E15766">
        <v>727.18</v>
      </c>
      <c r="F15766">
        <v>921.48</v>
      </c>
      <c r="G15766">
        <v>818.98</v>
      </c>
      <c r="H15766">
        <v>1188.79</v>
      </c>
      <c r="I15766">
        <v>0.39</v>
      </c>
      <c r="J15766">
        <v>5.05</v>
      </c>
      <c r="K15766">
        <v>5.05</v>
      </c>
    </row>
    <row r="15767" spans="1:11" x14ac:dyDescent="0.25">
      <c r="A15767" s="1">
        <v>45992</v>
      </c>
      <c r="B15767" t="s">
        <v>146</v>
      </c>
      <c r="C15767">
        <v>1811.64</v>
      </c>
      <c r="D15767">
        <v>1025.0899999999999</v>
      </c>
      <c r="E15767">
        <v>786.55</v>
      </c>
      <c r="F15767">
        <v>997.02</v>
      </c>
      <c r="G15767">
        <v>860.87</v>
      </c>
      <c r="H15767">
        <v>1353.64</v>
      </c>
      <c r="I15767">
        <v>3.34</v>
      </c>
      <c r="J15767">
        <v>7.51</v>
      </c>
      <c r="K15767">
        <v>7.51</v>
      </c>
    </row>
    <row r="15768" spans="1:11" x14ac:dyDescent="0.25">
      <c r="A15768" s="1">
        <v>45992</v>
      </c>
      <c r="B15768" t="s">
        <v>2</v>
      </c>
      <c r="C15768">
        <v>1708.99</v>
      </c>
      <c r="D15768">
        <v>987.99</v>
      </c>
      <c r="E15768">
        <v>721</v>
      </c>
      <c r="F15768">
        <v>948.42</v>
      </c>
      <c r="G15768">
        <v>786.41</v>
      </c>
      <c r="H15768">
        <v>1390.51</v>
      </c>
      <c r="I15768">
        <v>0.27</v>
      </c>
      <c r="J15768">
        <v>5.05</v>
      </c>
      <c r="K15768">
        <v>5.05</v>
      </c>
    </row>
    <row r="15769" spans="1:11" x14ac:dyDescent="0.25">
      <c r="A15769" s="1">
        <v>45992</v>
      </c>
      <c r="B15769" t="s">
        <v>147</v>
      </c>
      <c r="C15769">
        <v>2070.42</v>
      </c>
      <c r="D15769">
        <v>1090.4100000000001</v>
      </c>
      <c r="E15769">
        <v>980.01</v>
      </c>
      <c r="F15769">
        <v>943.7</v>
      </c>
      <c r="G15769">
        <v>768.71</v>
      </c>
      <c r="H15769">
        <v>1339.82</v>
      </c>
      <c r="I15769">
        <v>0.09</v>
      </c>
      <c r="J15769">
        <v>4.9800000000000004</v>
      </c>
      <c r="K15769">
        <v>4.9800000000000004</v>
      </c>
    </row>
    <row r="15770" spans="1:11" x14ac:dyDescent="0.25">
      <c r="A15770" s="1">
        <v>45992</v>
      </c>
      <c r="B15770" t="s">
        <v>148</v>
      </c>
      <c r="C15770">
        <v>1989.49</v>
      </c>
      <c r="D15770">
        <v>1071.9100000000001</v>
      </c>
      <c r="E15770">
        <v>917.58</v>
      </c>
      <c r="F15770">
        <v>898.22</v>
      </c>
      <c r="G15770">
        <v>788.73</v>
      </c>
      <c r="H15770">
        <v>1161.29</v>
      </c>
      <c r="I15770">
        <v>0.13</v>
      </c>
      <c r="J15770">
        <v>5.19</v>
      </c>
      <c r="K15770">
        <v>5.19</v>
      </c>
    </row>
    <row r="15771" spans="1:11" x14ac:dyDescent="0.25">
      <c r="A15771" s="1">
        <v>45992</v>
      </c>
      <c r="B15771" t="s">
        <v>149</v>
      </c>
      <c r="C15771">
        <v>2038.7</v>
      </c>
      <c r="D15771">
        <v>1098.18</v>
      </c>
      <c r="E15771">
        <v>940.52</v>
      </c>
      <c r="F15771">
        <v>974.8</v>
      </c>
      <c r="G15771">
        <v>858.82</v>
      </c>
      <c r="H15771">
        <v>1253.25</v>
      </c>
      <c r="I15771">
        <v>0.23</v>
      </c>
      <c r="J15771">
        <v>6.12</v>
      </c>
      <c r="K15771">
        <v>6.12</v>
      </c>
    </row>
    <row r="15772" spans="1:11" x14ac:dyDescent="0.25">
      <c r="A15772" s="1">
        <v>45992</v>
      </c>
      <c r="B15772" t="s">
        <v>150</v>
      </c>
      <c r="C15772">
        <v>2139.6799999999998</v>
      </c>
      <c r="D15772">
        <v>1116.95</v>
      </c>
      <c r="E15772">
        <v>1022.73</v>
      </c>
      <c r="F15772">
        <v>1158.46</v>
      </c>
      <c r="G15772">
        <v>927.29</v>
      </c>
      <c r="H15772">
        <v>1702.06</v>
      </c>
      <c r="I15772">
        <v>-0.08</v>
      </c>
      <c r="J15772">
        <v>5.44</v>
      </c>
      <c r="K15772">
        <v>5.44</v>
      </c>
    </row>
    <row r="15773" spans="1:11" x14ac:dyDescent="0.25">
      <c r="A15773" s="1">
        <v>45992</v>
      </c>
      <c r="B15773" t="s">
        <v>151</v>
      </c>
      <c r="C15773">
        <v>1877.34</v>
      </c>
      <c r="D15773">
        <v>1109.98</v>
      </c>
      <c r="E15773">
        <v>767.36</v>
      </c>
      <c r="F15773">
        <v>851.85</v>
      </c>
      <c r="G15773">
        <v>716.99</v>
      </c>
      <c r="H15773">
        <v>1242.28</v>
      </c>
      <c r="I15773">
        <v>0.02</v>
      </c>
      <c r="J15773">
        <v>5.25</v>
      </c>
      <c r="K15773">
        <v>5.25</v>
      </c>
    </row>
    <row r="15774" spans="1:11" x14ac:dyDescent="0.25">
      <c r="A15774" s="1">
        <v>45992</v>
      </c>
      <c r="B15774" t="s">
        <v>152</v>
      </c>
      <c r="C15774">
        <v>1833.56</v>
      </c>
      <c r="D15774">
        <v>1072.33</v>
      </c>
      <c r="E15774">
        <v>761.23</v>
      </c>
      <c r="F15774">
        <v>862.64</v>
      </c>
      <c r="G15774">
        <v>742.23</v>
      </c>
      <c r="H15774">
        <v>1171.24</v>
      </c>
      <c r="I15774">
        <v>0.73</v>
      </c>
      <c r="J15774">
        <v>5.48</v>
      </c>
      <c r="K15774">
        <v>5.48</v>
      </c>
    </row>
    <row r="15775" spans="1:11" x14ac:dyDescent="0.25">
      <c r="A15775" s="1">
        <v>45992</v>
      </c>
      <c r="B15775" t="s">
        <v>153</v>
      </c>
      <c r="C15775">
        <v>2002.24</v>
      </c>
      <c r="D15775">
        <v>1210.78</v>
      </c>
      <c r="E15775">
        <v>791.46</v>
      </c>
      <c r="F15775">
        <v>1141.99</v>
      </c>
      <c r="G15775">
        <v>1058.8</v>
      </c>
      <c r="H15775">
        <v>1356.48</v>
      </c>
      <c r="I15775">
        <v>0.62</v>
      </c>
      <c r="J15775">
        <v>8.0500000000000007</v>
      </c>
      <c r="K15775">
        <v>8.0500000000000007</v>
      </c>
    </row>
    <row r="15776" spans="1:11" x14ac:dyDescent="0.25">
      <c r="A15776" s="1">
        <v>45992</v>
      </c>
      <c r="B15776" t="s">
        <v>154</v>
      </c>
      <c r="C15776">
        <v>1854.97</v>
      </c>
      <c r="D15776">
        <v>1058.3800000000001</v>
      </c>
      <c r="E15776">
        <v>796.59</v>
      </c>
      <c r="F15776">
        <v>979.94</v>
      </c>
      <c r="G15776">
        <v>818.71</v>
      </c>
      <c r="H15776">
        <v>1447.25</v>
      </c>
      <c r="I15776">
        <v>0.24</v>
      </c>
      <c r="J15776">
        <v>5.46</v>
      </c>
      <c r="K15776">
        <v>5.46</v>
      </c>
    </row>
    <row r="15777" spans="1:11" x14ac:dyDescent="0.25">
      <c r="A15777" s="1">
        <v>45992</v>
      </c>
      <c r="B15777" t="s">
        <v>155</v>
      </c>
      <c r="C15777">
        <v>1926.26</v>
      </c>
      <c r="D15777">
        <v>1144.6500000000001</v>
      </c>
      <c r="E15777">
        <v>781.61</v>
      </c>
      <c r="F15777">
        <v>850.96</v>
      </c>
      <c r="G15777">
        <v>759.27</v>
      </c>
      <c r="H15777">
        <v>1098.0999999999999</v>
      </c>
      <c r="I15777">
        <v>0.06</v>
      </c>
      <c r="J15777">
        <v>5.42</v>
      </c>
      <c r="K15777">
        <v>5.42</v>
      </c>
    </row>
    <row r="15778" spans="1:11" x14ac:dyDescent="0.25">
      <c r="A15778" s="1">
        <v>46023</v>
      </c>
      <c r="B15778" t="s">
        <v>1</v>
      </c>
      <c r="C15778">
        <v>1920.74</v>
      </c>
      <c r="D15778">
        <v>1081.31</v>
      </c>
      <c r="E15778">
        <v>839.43</v>
      </c>
      <c r="F15778">
        <v>961.35</v>
      </c>
      <c r="G15778">
        <v>819.16</v>
      </c>
      <c r="H15778">
        <v>1324.5</v>
      </c>
      <c r="I15778">
        <v>1.54</v>
      </c>
      <c r="J15778">
        <v>1.54</v>
      </c>
      <c r="K15778">
        <v>6.71</v>
      </c>
    </row>
    <row r="15779" spans="1:11" x14ac:dyDescent="0.25">
      <c r="A15779" s="1">
        <v>46023</v>
      </c>
      <c r="B15779" t="s">
        <v>126</v>
      </c>
      <c r="C15779">
        <v>1969.53</v>
      </c>
      <c r="D15779">
        <v>1178.5999999999999</v>
      </c>
      <c r="E15779">
        <v>790.93</v>
      </c>
      <c r="F15779">
        <v>981.28</v>
      </c>
      <c r="G15779">
        <v>871.05</v>
      </c>
      <c r="H15779">
        <v>1274.58</v>
      </c>
      <c r="I15779">
        <v>1.33</v>
      </c>
      <c r="J15779">
        <v>1.33</v>
      </c>
      <c r="K15779">
        <v>5.51</v>
      </c>
    </row>
    <row r="15780" spans="1:11" x14ac:dyDescent="0.25">
      <c r="A15780" s="1">
        <v>46023</v>
      </c>
      <c r="B15780" t="s">
        <v>127</v>
      </c>
      <c r="C15780">
        <v>1789.39</v>
      </c>
      <c r="D15780">
        <v>1053.82</v>
      </c>
      <c r="E15780">
        <v>735.57</v>
      </c>
      <c r="F15780">
        <v>966.88</v>
      </c>
      <c r="G15780">
        <v>813.18</v>
      </c>
      <c r="H15780">
        <v>1422.57</v>
      </c>
      <c r="I15780">
        <v>1.85</v>
      </c>
      <c r="J15780">
        <v>1.85</v>
      </c>
      <c r="K15780">
        <v>6.9</v>
      </c>
    </row>
    <row r="15781" spans="1:11" x14ac:dyDescent="0.25">
      <c r="A15781" s="1">
        <v>46023</v>
      </c>
      <c r="B15781" t="s">
        <v>113</v>
      </c>
      <c r="C15781">
        <v>1969.85</v>
      </c>
      <c r="D15781">
        <v>1056.76</v>
      </c>
      <c r="E15781">
        <v>913.09</v>
      </c>
      <c r="F15781">
        <v>943</v>
      </c>
      <c r="G15781">
        <v>801.95</v>
      </c>
      <c r="H15781">
        <v>1274.22</v>
      </c>
      <c r="I15781">
        <v>1.39</v>
      </c>
      <c r="J15781">
        <v>1.39</v>
      </c>
      <c r="K15781">
        <v>6.64</v>
      </c>
    </row>
    <row r="15782" spans="1:11" x14ac:dyDescent="0.25">
      <c r="A15782" s="1">
        <v>46023</v>
      </c>
      <c r="B15782" t="s">
        <v>128</v>
      </c>
      <c r="C15782">
        <v>2048.37</v>
      </c>
      <c r="D15782">
        <v>1116.57</v>
      </c>
      <c r="E15782">
        <v>931.8</v>
      </c>
      <c r="F15782">
        <v>979.79</v>
      </c>
      <c r="G15782">
        <v>828.92</v>
      </c>
      <c r="H15782">
        <v>1363.32</v>
      </c>
      <c r="I15782">
        <v>1.35</v>
      </c>
      <c r="J15782">
        <v>1.35</v>
      </c>
      <c r="K15782">
        <v>6.74</v>
      </c>
    </row>
    <row r="15783" spans="1:11" x14ac:dyDescent="0.25">
      <c r="A15783" s="1">
        <v>46023</v>
      </c>
      <c r="B15783" t="s">
        <v>129</v>
      </c>
      <c r="C15783">
        <v>1944.31</v>
      </c>
      <c r="D15783">
        <v>1132.99</v>
      </c>
      <c r="E15783">
        <v>811.32</v>
      </c>
      <c r="F15783">
        <v>992.39</v>
      </c>
      <c r="G15783">
        <v>863.29</v>
      </c>
      <c r="H15783">
        <v>1339.61</v>
      </c>
      <c r="I15783">
        <v>1.67</v>
      </c>
      <c r="J15783">
        <v>1.67</v>
      </c>
      <c r="K15783">
        <v>7.72</v>
      </c>
    </row>
    <row r="15784" spans="1:11" x14ac:dyDescent="0.25">
      <c r="A15784" s="1">
        <v>46023</v>
      </c>
      <c r="B15784" t="s">
        <v>130</v>
      </c>
      <c r="C15784">
        <v>2110.58</v>
      </c>
      <c r="D15784">
        <v>1255.72</v>
      </c>
      <c r="E15784">
        <v>854.86</v>
      </c>
      <c r="F15784">
        <v>1177.02</v>
      </c>
      <c r="G15784">
        <v>956.34</v>
      </c>
      <c r="H15784">
        <v>1953.56</v>
      </c>
      <c r="I15784">
        <v>1.25</v>
      </c>
      <c r="J15784">
        <v>1.25</v>
      </c>
      <c r="K15784">
        <v>6.33</v>
      </c>
    </row>
    <row r="15785" spans="1:11" x14ac:dyDescent="0.25">
      <c r="A15785" s="1">
        <v>46023</v>
      </c>
      <c r="B15785" t="s">
        <v>131</v>
      </c>
      <c r="C15785">
        <v>2153.4</v>
      </c>
      <c r="D15785">
        <v>1304.71</v>
      </c>
      <c r="E15785">
        <v>848.69</v>
      </c>
      <c r="F15785">
        <v>1142.71</v>
      </c>
      <c r="G15785">
        <v>948.26</v>
      </c>
      <c r="H15785">
        <v>1747.8</v>
      </c>
      <c r="I15785">
        <v>1.1000000000000001</v>
      </c>
      <c r="J15785">
        <v>1.1000000000000001</v>
      </c>
      <c r="K15785">
        <v>8.5299999999999994</v>
      </c>
    </row>
    <row r="15786" spans="1:11" x14ac:dyDescent="0.25">
      <c r="A15786" s="1">
        <v>46023</v>
      </c>
      <c r="B15786" t="s">
        <v>132</v>
      </c>
      <c r="C15786">
        <v>1916.68</v>
      </c>
      <c r="D15786">
        <v>1103.7</v>
      </c>
      <c r="E15786">
        <v>812.98</v>
      </c>
      <c r="F15786">
        <v>938.15</v>
      </c>
      <c r="G15786">
        <v>815.05</v>
      </c>
      <c r="H15786">
        <v>1225.9100000000001</v>
      </c>
      <c r="I15786">
        <v>1.29</v>
      </c>
      <c r="J15786">
        <v>1.29</v>
      </c>
      <c r="K15786">
        <v>4.99</v>
      </c>
    </row>
    <row r="15787" spans="1:11" x14ac:dyDescent="0.25">
      <c r="A15787" s="1">
        <v>46023</v>
      </c>
      <c r="B15787" t="s">
        <v>133</v>
      </c>
      <c r="C15787">
        <v>2101.83</v>
      </c>
      <c r="D15787">
        <v>1203.26</v>
      </c>
      <c r="E15787">
        <v>898.57</v>
      </c>
      <c r="F15787">
        <v>872.9</v>
      </c>
      <c r="G15787">
        <v>792.14</v>
      </c>
      <c r="H15787">
        <v>1097.67</v>
      </c>
      <c r="I15787">
        <v>1.24</v>
      </c>
      <c r="J15787">
        <v>1.24</v>
      </c>
      <c r="K15787">
        <v>5.42</v>
      </c>
    </row>
    <row r="15788" spans="1:11" x14ac:dyDescent="0.25">
      <c r="A15788" s="1">
        <v>46023</v>
      </c>
      <c r="B15788" t="s">
        <v>134</v>
      </c>
      <c r="C15788">
        <v>1931.67</v>
      </c>
      <c r="D15788">
        <v>1177.07</v>
      </c>
      <c r="E15788">
        <v>754.6</v>
      </c>
      <c r="F15788">
        <v>926.17</v>
      </c>
      <c r="G15788">
        <v>875.99</v>
      </c>
      <c r="H15788">
        <v>1049.97</v>
      </c>
      <c r="I15788">
        <v>1.1399999999999999</v>
      </c>
      <c r="J15788">
        <v>1.1399999999999999</v>
      </c>
      <c r="K15788">
        <v>5.08</v>
      </c>
    </row>
    <row r="15789" spans="1:11" x14ac:dyDescent="0.25">
      <c r="A15789" s="1">
        <v>46023</v>
      </c>
      <c r="B15789" t="s">
        <v>135</v>
      </c>
      <c r="C15789">
        <v>1957.62</v>
      </c>
      <c r="D15789">
        <v>1211.53</v>
      </c>
      <c r="E15789">
        <v>746.09</v>
      </c>
      <c r="F15789">
        <v>950.95</v>
      </c>
      <c r="G15789">
        <v>833.99</v>
      </c>
      <c r="H15789">
        <v>1292.53</v>
      </c>
      <c r="I15789">
        <v>2.25</v>
      </c>
      <c r="J15789">
        <v>2.25</v>
      </c>
      <c r="K15789">
        <v>6.25</v>
      </c>
    </row>
    <row r="15790" spans="1:11" x14ac:dyDescent="0.25">
      <c r="A15790" s="1">
        <v>46023</v>
      </c>
      <c r="B15790" t="s">
        <v>136</v>
      </c>
      <c r="C15790">
        <v>1990.25</v>
      </c>
      <c r="D15790">
        <v>1192.3699999999999</v>
      </c>
      <c r="E15790">
        <v>797.88</v>
      </c>
      <c r="F15790">
        <v>1046.49</v>
      </c>
      <c r="G15790">
        <v>933.01</v>
      </c>
      <c r="H15790">
        <v>1433.69</v>
      </c>
      <c r="I15790">
        <v>2.08</v>
      </c>
      <c r="J15790">
        <v>2.08</v>
      </c>
      <c r="K15790">
        <v>5.17</v>
      </c>
    </row>
    <row r="15791" spans="1:11" x14ac:dyDescent="0.25">
      <c r="A15791" s="1">
        <v>46023</v>
      </c>
      <c r="B15791" t="s">
        <v>137</v>
      </c>
      <c r="C15791">
        <v>1858.4</v>
      </c>
      <c r="D15791">
        <v>1114.02</v>
      </c>
      <c r="E15791">
        <v>744.38</v>
      </c>
      <c r="F15791">
        <v>979.24</v>
      </c>
      <c r="G15791">
        <v>766.79</v>
      </c>
      <c r="H15791">
        <v>1842.82</v>
      </c>
      <c r="I15791">
        <v>1.57</v>
      </c>
      <c r="J15791">
        <v>1.57</v>
      </c>
      <c r="K15791">
        <v>6.54</v>
      </c>
    </row>
    <row r="15792" spans="1:11" x14ac:dyDescent="0.25">
      <c r="A15792" s="1">
        <v>46023</v>
      </c>
      <c r="B15792" t="s">
        <v>138</v>
      </c>
      <c r="C15792">
        <v>1840.22</v>
      </c>
      <c r="D15792">
        <v>1091.77</v>
      </c>
      <c r="E15792">
        <v>748.45</v>
      </c>
      <c r="F15792">
        <v>1223.21</v>
      </c>
      <c r="G15792">
        <v>988.67</v>
      </c>
      <c r="H15792">
        <v>1971.48</v>
      </c>
      <c r="I15792">
        <v>4.12</v>
      </c>
      <c r="J15792">
        <v>4.12</v>
      </c>
      <c r="K15792">
        <v>6.37</v>
      </c>
    </row>
    <row r="15793" spans="1:11" x14ac:dyDescent="0.25">
      <c r="A15793" s="1">
        <v>46023</v>
      </c>
      <c r="B15793" t="s">
        <v>139</v>
      </c>
      <c r="C15793">
        <v>1815.87</v>
      </c>
      <c r="D15793">
        <v>1104.33</v>
      </c>
      <c r="E15793">
        <v>711.54</v>
      </c>
      <c r="F15793">
        <v>1048.8699999999999</v>
      </c>
      <c r="G15793">
        <v>889.13</v>
      </c>
      <c r="H15793">
        <v>1611.16</v>
      </c>
      <c r="I15793">
        <v>1.49</v>
      </c>
      <c r="J15793">
        <v>1.49</v>
      </c>
      <c r="K15793">
        <v>7.64</v>
      </c>
    </row>
    <row r="15794" spans="1:11" x14ac:dyDescent="0.25">
      <c r="A15794" s="1">
        <v>46023</v>
      </c>
      <c r="B15794" t="s">
        <v>140</v>
      </c>
      <c r="C15794">
        <v>1779.98</v>
      </c>
      <c r="D15794">
        <v>1061.32</v>
      </c>
      <c r="E15794">
        <v>718.66</v>
      </c>
      <c r="F15794">
        <v>897.36</v>
      </c>
      <c r="G15794">
        <v>749.37</v>
      </c>
      <c r="H15794">
        <v>1337.09</v>
      </c>
      <c r="I15794">
        <v>1.74</v>
      </c>
      <c r="J15794">
        <v>1.74</v>
      </c>
      <c r="K15794">
        <v>4.99</v>
      </c>
    </row>
    <row r="15795" spans="1:11" x14ac:dyDescent="0.25">
      <c r="A15795" s="1">
        <v>46023</v>
      </c>
      <c r="B15795" t="s">
        <v>141</v>
      </c>
      <c r="C15795">
        <v>1867</v>
      </c>
      <c r="D15795">
        <v>1092.3900000000001</v>
      </c>
      <c r="E15795">
        <v>774.61</v>
      </c>
      <c r="F15795">
        <v>1032.49</v>
      </c>
      <c r="G15795">
        <v>868.5</v>
      </c>
      <c r="H15795">
        <v>1512.41</v>
      </c>
      <c r="I15795">
        <v>1.2</v>
      </c>
      <c r="J15795">
        <v>1.2</v>
      </c>
      <c r="K15795">
        <v>7.97</v>
      </c>
    </row>
    <row r="15796" spans="1:11" x14ac:dyDescent="0.25">
      <c r="A15796" s="1">
        <v>46023</v>
      </c>
      <c r="B15796" t="s">
        <v>142</v>
      </c>
      <c r="C15796">
        <v>1703.82</v>
      </c>
      <c r="D15796">
        <v>983.95</v>
      </c>
      <c r="E15796">
        <v>719.87</v>
      </c>
      <c r="F15796">
        <v>910.58</v>
      </c>
      <c r="G15796">
        <v>733.63</v>
      </c>
      <c r="H15796">
        <v>1437.93</v>
      </c>
      <c r="I15796">
        <v>1.34</v>
      </c>
      <c r="J15796">
        <v>1.34</v>
      </c>
      <c r="K15796">
        <v>6.51</v>
      </c>
    </row>
    <row r="15797" spans="1:11" x14ac:dyDescent="0.25">
      <c r="A15797" s="1">
        <v>46023</v>
      </c>
      <c r="B15797" t="s">
        <v>143</v>
      </c>
      <c r="C15797">
        <v>1758.1</v>
      </c>
      <c r="D15797">
        <v>1040.3900000000001</v>
      </c>
      <c r="E15797">
        <v>717.71</v>
      </c>
      <c r="F15797">
        <v>878.12</v>
      </c>
      <c r="G15797">
        <v>770.17</v>
      </c>
      <c r="H15797">
        <v>1145.58</v>
      </c>
      <c r="I15797">
        <v>2.16</v>
      </c>
      <c r="J15797">
        <v>2.16</v>
      </c>
      <c r="K15797">
        <v>8.14</v>
      </c>
    </row>
    <row r="15798" spans="1:11" x14ac:dyDescent="0.25">
      <c r="A15798" s="1">
        <v>46023</v>
      </c>
      <c r="B15798" t="s">
        <v>144</v>
      </c>
      <c r="C15798">
        <v>1707.3</v>
      </c>
      <c r="D15798">
        <v>993.88</v>
      </c>
      <c r="E15798">
        <v>713.42</v>
      </c>
      <c r="F15798">
        <v>907.06</v>
      </c>
      <c r="G15798">
        <v>742.11</v>
      </c>
      <c r="H15798">
        <v>1435.4</v>
      </c>
      <c r="I15798">
        <v>2</v>
      </c>
      <c r="J15798">
        <v>2</v>
      </c>
      <c r="K15798">
        <v>6.46</v>
      </c>
    </row>
    <row r="15799" spans="1:11" x14ac:dyDescent="0.25">
      <c r="A15799" s="1">
        <v>46023</v>
      </c>
      <c r="B15799" t="s">
        <v>145</v>
      </c>
      <c r="C15799">
        <v>1779.14</v>
      </c>
      <c r="D15799">
        <v>1027.3699999999999</v>
      </c>
      <c r="E15799">
        <v>751.77</v>
      </c>
      <c r="F15799">
        <v>941.84</v>
      </c>
      <c r="G15799">
        <v>830.12</v>
      </c>
      <c r="H15799">
        <v>1228.98</v>
      </c>
      <c r="I15799">
        <v>2.21</v>
      </c>
      <c r="J15799">
        <v>2.21</v>
      </c>
      <c r="K15799">
        <v>6.79</v>
      </c>
    </row>
    <row r="15800" spans="1:11" x14ac:dyDescent="0.25">
      <c r="A15800" s="1">
        <v>46023</v>
      </c>
      <c r="B15800" t="s">
        <v>146</v>
      </c>
      <c r="C15800">
        <v>1834.56</v>
      </c>
      <c r="D15800">
        <v>1025.1199999999999</v>
      </c>
      <c r="E15800">
        <v>809.44</v>
      </c>
      <c r="F15800">
        <v>1009.68</v>
      </c>
      <c r="G15800">
        <v>860.87</v>
      </c>
      <c r="H15800">
        <v>1393.03</v>
      </c>
      <c r="I15800">
        <v>1.27</v>
      </c>
      <c r="J15800">
        <v>1.27</v>
      </c>
      <c r="K15800">
        <v>7.16</v>
      </c>
    </row>
    <row r="15801" spans="1:11" x14ac:dyDescent="0.25">
      <c r="A15801" s="1">
        <v>46023</v>
      </c>
      <c r="B15801" t="s">
        <v>2</v>
      </c>
      <c r="C15801">
        <v>1730.76</v>
      </c>
      <c r="D15801">
        <v>989.26</v>
      </c>
      <c r="E15801">
        <v>741.5</v>
      </c>
      <c r="F15801">
        <v>960.46</v>
      </c>
      <c r="G15801">
        <v>787.43</v>
      </c>
      <c r="H15801">
        <v>1430</v>
      </c>
      <c r="I15801">
        <v>1.27</v>
      </c>
      <c r="J15801">
        <v>1.27</v>
      </c>
      <c r="K15801">
        <v>6.51</v>
      </c>
    </row>
    <row r="15802" spans="1:11" x14ac:dyDescent="0.25">
      <c r="A15802" s="1">
        <v>46023</v>
      </c>
      <c r="B15802" t="s">
        <v>147</v>
      </c>
      <c r="C15802">
        <v>2105.7199999999998</v>
      </c>
      <c r="D15802">
        <v>1078.52</v>
      </c>
      <c r="E15802">
        <v>1027.2</v>
      </c>
      <c r="F15802">
        <v>959.75</v>
      </c>
      <c r="G15802">
        <v>760.33</v>
      </c>
      <c r="H15802">
        <v>1404.26</v>
      </c>
      <c r="I15802">
        <v>1.7</v>
      </c>
      <c r="J15802">
        <v>1.7</v>
      </c>
      <c r="K15802">
        <v>6.36</v>
      </c>
    </row>
    <row r="15803" spans="1:11" x14ac:dyDescent="0.25">
      <c r="A15803" s="1">
        <v>46023</v>
      </c>
      <c r="B15803" t="s">
        <v>148</v>
      </c>
      <c r="C15803">
        <v>2016.11</v>
      </c>
      <c r="D15803">
        <v>1072.47</v>
      </c>
      <c r="E15803">
        <v>943.64</v>
      </c>
      <c r="F15803">
        <v>910.25</v>
      </c>
      <c r="G15803">
        <v>789.12</v>
      </c>
      <c r="H15803">
        <v>1194.27</v>
      </c>
      <c r="I15803">
        <v>1.34</v>
      </c>
      <c r="J15803">
        <v>1.34</v>
      </c>
      <c r="K15803">
        <v>6.5</v>
      </c>
    </row>
    <row r="15804" spans="1:11" x14ac:dyDescent="0.25">
      <c r="A15804" s="1">
        <v>46023</v>
      </c>
      <c r="B15804" t="s">
        <v>149</v>
      </c>
      <c r="C15804">
        <v>2066.2600000000002</v>
      </c>
      <c r="D15804">
        <v>1116.21</v>
      </c>
      <c r="E15804">
        <v>950.05</v>
      </c>
      <c r="F15804">
        <v>987.96</v>
      </c>
      <c r="G15804">
        <v>872.91</v>
      </c>
      <c r="H15804">
        <v>1265.9000000000001</v>
      </c>
      <c r="I15804">
        <v>1.35</v>
      </c>
      <c r="J15804">
        <v>1.35</v>
      </c>
      <c r="K15804">
        <v>7.02</v>
      </c>
    </row>
    <row r="15805" spans="1:11" x14ac:dyDescent="0.25">
      <c r="A15805" s="1">
        <v>46023</v>
      </c>
      <c r="B15805" t="s">
        <v>150</v>
      </c>
      <c r="C15805">
        <v>2169.5</v>
      </c>
      <c r="D15805">
        <v>1117.71</v>
      </c>
      <c r="E15805">
        <v>1051.79</v>
      </c>
      <c r="F15805">
        <v>1174.56</v>
      </c>
      <c r="G15805">
        <v>927.94</v>
      </c>
      <c r="H15805">
        <v>1750.39</v>
      </c>
      <c r="I15805">
        <v>1.39</v>
      </c>
      <c r="J15805">
        <v>1.39</v>
      </c>
      <c r="K15805">
        <v>6.47</v>
      </c>
    </row>
    <row r="15806" spans="1:11" x14ac:dyDescent="0.25">
      <c r="A15806" s="1">
        <v>46023</v>
      </c>
      <c r="B15806" t="s">
        <v>151</v>
      </c>
      <c r="C15806">
        <v>1901.58</v>
      </c>
      <c r="D15806">
        <v>1116.07</v>
      </c>
      <c r="E15806">
        <v>785.51</v>
      </c>
      <c r="F15806">
        <v>862.84</v>
      </c>
      <c r="G15806">
        <v>720.93</v>
      </c>
      <c r="H15806">
        <v>1271.72</v>
      </c>
      <c r="I15806">
        <v>1.29</v>
      </c>
      <c r="J15806">
        <v>1.29</v>
      </c>
      <c r="K15806">
        <v>6.46</v>
      </c>
    </row>
    <row r="15807" spans="1:11" x14ac:dyDescent="0.25">
      <c r="A15807" s="1">
        <v>46023</v>
      </c>
      <c r="B15807" t="s">
        <v>152</v>
      </c>
      <c r="C15807">
        <v>1858.5</v>
      </c>
      <c r="D15807">
        <v>1075.3</v>
      </c>
      <c r="E15807">
        <v>783.2</v>
      </c>
      <c r="F15807">
        <v>874.37</v>
      </c>
      <c r="G15807">
        <v>744.31</v>
      </c>
      <c r="H15807">
        <v>1205.0899999999999</v>
      </c>
      <c r="I15807">
        <v>1.36</v>
      </c>
      <c r="J15807">
        <v>1.36</v>
      </c>
      <c r="K15807">
        <v>6.72</v>
      </c>
    </row>
    <row r="15808" spans="1:11" x14ac:dyDescent="0.25">
      <c r="A15808" s="1">
        <v>46023</v>
      </c>
      <c r="B15808" t="s">
        <v>153</v>
      </c>
      <c r="C15808">
        <v>2039.88</v>
      </c>
      <c r="D15808">
        <v>1225.92</v>
      </c>
      <c r="E15808">
        <v>813.96</v>
      </c>
      <c r="F15808">
        <v>1163.46</v>
      </c>
      <c r="G15808">
        <v>1072.04</v>
      </c>
      <c r="H15808">
        <v>1395.01</v>
      </c>
      <c r="I15808">
        <v>1.88</v>
      </c>
      <c r="J15808">
        <v>1.88</v>
      </c>
      <c r="K15808">
        <v>10.31</v>
      </c>
    </row>
    <row r="15809" spans="1:11" x14ac:dyDescent="0.25">
      <c r="A15809" s="1">
        <v>46023</v>
      </c>
      <c r="B15809" t="s">
        <v>154</v>
      </c>
      <c r="C15809">
        <v>1890.57</v>
      </c>
      <c r="D15809">
        <v>1062.6300000000001</v>
      </c>
      <c r="E15809">
        <v>827.94</v>
      </c>
      <c r="F15809">
        <v>998.76</v>
      </c>
      <c r="G15809">
        <v>821.98</v>
      </c>
      <c r="H15809">
        <v>1504.27</v>
      </c>
      <c r="I15809">
        <v>1.92</v>
      </c>
      <c r="J15809">
        <v>1.92</v>
      </c>
      <c r="K15809">
        <v>6.63</v>
      </c>
    </row>
    <row r="15810" spans="1:11" x14ac:dyDescent="0.25">
      <c r="A15810" s="1">
        <v>46023</v>
      </c>
      <c r="B15810" t="s">
        <v>155</v>
      </c>
      <c r="C15810">
        <v>1950.27</v>
      </c>
      <c r="D15810">
        <v>1146.44</v>
      </c>
      <c r="E15810">
        <v>803.83</v>
      </c>
      <c r="F15810">
        <v>861.6</v>
      </c>
      <c r="G15810">
        <v>760.48</v>
      </c>
      <c r="H15810">
        <v>1129.28</v>
      </c>
      <c r="I15810">
        <v>1.25</v>
      </c>
      <c r="J15810">
        <v>1.25</v>
      </c>
      <c r="K15810">
        <v>6.34</v>
      </c>
    </row>
    <row r="15811" spans="1:11" x14ac:dyDescent="0.25">
      <c r="A15811" s="1">
        <v>46054</v>
      </c>
      <c r="B15811" t="s">
        <v>1</v>
      </c>
      <c r="C15811">
        <v>1925.08</v>
      </c>
      <c r="D15811">
        <v>1085.1600000000001</v>
      </c>
      <c r="E15811">
        <v>839.92</v>
      </c>
      <c r="F15811">
        <v>963.56</v>
      </c>
      <c r="G15811">
        <v>822.11</v>
      </c>
      <c r="H15811">
        <v>1325.3</v>
      </c>
      <c r="I15811">
        <v>0.23</v>
      </c>
      <c r="J15811">
        <v>1.77</v>
      </c>
      <c r="K15811">
        <v>6.71</v>
      </c>
    </row>
    <row r="15812" spans="1:11" x14ac:dyDescent="0.25">
      <c r="A15812" s="1">
        <v>46054</v>
      </c>
      <c r="B15812" t="s">
        <v>126</v>
      </c>
      <c r="C15812">
        <v>1979.68</v>
      </c>
      <c r="D15812">
        <v>1187.5999999999999</v>
      </c>
      <c r="E15812">
        <v>792.08</v>
      </c>
      <c r="F15812">
        <v>986.39</v>
      </c>
      <c r="G15812">
        <v>877.67</v>
      </c>
      <c r="H15812">
        <v>1276.49</v>
      </c>
      <c r="I15812">
        <v>0.52</v>
      </c>
      <c r="J15812">
        <v>1.86</v>
      </c>
      <c r="K15812">
        <v>5.79</v>
      </c>
    </row>
    <row r="15813" spans="1:11" x14ac:dyDescent="0.25">
      <c r="A15813" s="1">
        <v>46054</v>
      </c>
      <c r="B15813" t="s">
        <v>127</v>
      </c>
      <c r="C15813">
        <v>1793.32</v>
      </c>
      <c r="D15813">
        <v>1056.6300000000001</v>
      </c>
      <c r="E15813">
        <v>736.69</v>
      </c>
      <c r="F15813">
        <v>969</v>
      </c>
      <c r="G15813">
        <v>815.38</v>
      </c>
      <c r="H15813">
        <v>1424.7</v>
      </c>
      <c r="I15813">
        <v>0.22</v>
      </c>
      <c r="J15813">
        <v>2.0699999999999998</v>
      </c>
      <c r="K15813">
        <v>6.99</v>
      </c>
    </row>
    <row r="15814" spans="1:11" x14ac:dyDescent="0.25">
      <c r="A15814" s="1">
        <v>46054</v>
      </c>
      <c r="B15814" t="s">
        <v>113</v>
      </c>
      <c r="C15814">
        <v>1974.2</v>
      </c>
      <c r="D15814">
        <v>1060</v>
      </c>
      <c r="E15814">
        <v>914.2</v>
      </c>
      <c r="F15814">
        <v>945.08</v>
      </c>
      <c r="G15814">
        <v>804.44</v>
      </c>
      <c r="H15814">
        <v>1275.75</v>
      </c>
      <c r="I15814">
        <v>0.22</v>
      </c>
      <c r="J15814">
        <v>1.61</v>
      </c>
      <c r="K15814">
        <v>6.55</v>
      </c>
    </row>
    <row r="15815" spans="1:11" x14ac:dyDescent="0.25">
      <c r="A15815" s="1">
        <v>46054</v>
      </c>
      <c r="B15815" t="s">
        <v>128</v>
      </c>
      <c r="C15815">
        <v>2051.4499999999998</v>
      </c>
      <c r="D15815">
        <v>1123.21</v>
      </c>
      <c r="E15815">
        <v>928.24</v>
      </c>
      <c r="F15815">
        <v>981.26</v>
      </c>
      <c r="G15815">
        <v>833.81</v>
      </c>
      <c r="H15815">
        <v>1358.14</v>
      </c>
      <c r="I15815">
        <v>0.15</v>
      </c>
      <c r="J15815">
        <v>1.5</v>
      </c>
      <c r="K15815">
        <v>6.64</v>
      </c>
    </row>
    <row r="15816" spans="1:11" x14ac:dyDescent="0.25">
      <c r="A15816" s="1">
        <v>46054</v>
      </c>
      <c r="B15816" t="s">
        <v>129</v>
      </c>
      <c r="C15816">
        <v>1946.21</v>
      </c>
      <c r="D15816">
        <v>1134.1500000000001</v>
      </c>
      <c r="E15816">
        <v>812.06</v>
      </c>
      <c r="F15816">
        <v>993.38</v>
      </c>
      <c r="G15816">
        <v>864.16</v>
      </c>
      <c r="H15816">
        <v>1340.82</v>
      </c>
      <c r="I15816">
        <v>0.1</v>
      </c>
      <c r="J15816">
        <v>1.77</v>
      </c>
      <c r="K15816">
        <v>7.65</v>
      </c>
    </row>
    <row r="15817" spans="1:11" x14ac:dyDescent="0.25">
      <c r="A15817" s="1">
        <v>46054</v>
      </c>
      <c r="B15817" t="s">
        <v>130</v>
      </c>
      <c r="C15817">
        <v>2114.0700000000002</v>
      </c>
      <c r="D15817">
        <v>1259.21</v>
      </c>
      <c r="E15817">
        <v>854.86</v>
      </c>
      <c r="F15817">
        <v>1179.02</v>
      </c>
      <c r="G15817">
        <v>959.02</v>
      </c>
      <c r="H15817">
        <v>1953.56</v>
      </c>
      <c r="I15817">
        <v>0.17</v>
      </c>
      <c r="J15817">
        <v>1.42</v>
      </c>
      <c r="K15817">
        <v>6.22</v>
      </c>
    </row>
    <row r="15818" spans="1:11" x14ac:dyDescent="0.25">
      <c r="A15818" s="1">
        <v>46054</v>
      </c>
      <c r="B15818" t="s">
        <v>131</v>
      </c>
      <c r="C15818">
        <v>2166.44</v>
      </c>
      <c r="D15818">
        <v>1317.75</v>
      </c>
      <c r="E15818">
        <v>848.69</v>
      </c>
      <c r="F15818">
        <v>1149.68</v>
      </c>
      <c r="G15818">
        <v>957.74</v>
      </c>
      <c r="H15818">
        <v>1747.8</v>
      </c>
      <c r="I15818">
        <v>0.61</v>
      </c>
      <c r="J15818">
        <v>1.72</v>
      </c>
      <c r="K15818">
        <v>8.9700000000000006</v>
      </c>
    </row>
    <row r="15819" spans="1:11" x14ac:dyDescent="0.25">
      <c r="A15819" s="1">
        <v>46054</v>
      </c>
      <c r="B15819" t="s">
        <v>132</v>
      </c>
      <c r="C15819">
        <v>1917.8</v>
      </c>
      <c r="D15819">
        <v>1104.82</v>
      </c>
      <c r="E15819">
        <v>812.98</v>
      </c>
      <c r="F15819">
        <v>938.72</v>
      </c>
      <c r="G15819">
        <v>815.87</v>
      </c>
      <c r="H15819">
        <v>1225.9100000000001</v>
      </c>
      <c r="I15819">
        <v>0.06</v>
      </c>
      <c r="J15819">
        <v>1.35</v>
      </c>
      <c r="K15819">
        <v>4.71</v>
      </c>
    </row>
    <row r="15820" spans="1:11" x14ac:dyDescent="0.25">
      <c r="A15820" s="1">
        <v>46054</v>
      </c>
      <c r="B15820" t="s">
        <v>133</v>
      </c>
      <c r="C15820">
        <v>2104.36</v>
      </c>
      <c r="D15820">
        <v>1221.26</v>
      </c>
      <c r="E15820">
        <v>883.1</v>
      </c>
      <c r="F15820">
        <v>873.95</v>
      </c>
      <c r="G15820">
        <v>804.02</v>
      </c>
      <c r="H15820">
        <v>1078.79</v>
      </c>
      <c r="I15820">
        <v>0.12</v>
      </c>
      <c r="J15820">
        <v>1.36</v>
      </c>
      <c r="K15820">
        <v>5.61</v>
      </c>
    </row>
    <row r="15821" spans="1:11" x14ac:dyDescent="0.25">
      <c r="A15821" s="1">
        <v>46054</v>
      </c>
      <c r="B15821" t="s">
        <v>134</v>
      </c>
      <c r="C15821">
        <v>1946.44</v>
      </c>
      <c r="D15821">
        <v>1191.8399999999999</v>
      </c>
      <c r="E15821">
        <v>754.6</v>
      </c>
      <c r="F15821">
        <v>933.21</v>
      </c>
      <c r="G15821">
        <v>887.02</v>
      </c>
      <c r="H15821">
        <v>1049.97</v>
      </c>
      <c r="I15821">
        <v>0.76</v>
      </c>
      <c r="J15821">
        <v>1.91</v>
      </c>
      <c r="K15821">
        <v>5.54</v>
      </c>
    </row>
    <row r="15822" spans="1:11" x14ac:dyDescent="0.25">
      <c r="A15822" s="1">
        <v>46054</v>
      </c>
      <c r="B15822" t="s">
        <v>135</v>
      </c>
      <c r="C15822">
        <v>1987.78</v>
      </c>
      <c r="D15822">
        <v>1215.8599999999999</v>
      </c>
      <c r="E15822">
        <v>771.92</v>
      </c>
      <c r="F15822">
        <v>965.59</v>
      </c>
      <c r="G15822">
        <v>836.99</v>
      </c>
      <c r="H15822">
        <v>1337.26</v>
      </c>
      <c r="I15822">
        <v>1.54</v>
      </c>
      <c r="J15822">
        <v>3.82</v>
      </c>
      <c r="K15822">
        <v>7.95</v>
      </c>
    </row>
    <row r="15823" spans="1:11" x14ac:dyDescent="0.25">
      <c r="A15823" s="1">
        <v>46054</v>
      </c>
      <c r="B15823" t="s">
        <v>136</v>
      </c>
      <c r="C15823">
        <v>1991.42</v>
      </c>
      <c r="D15823">
        <v>1193.54</v>
      </c>
      <c r="E15823">
        <v>797.88</v>
      </c>
      <c r="F15823">
        <v>1047.1199999999999</v>
      </c>
      <c r="G15823">
        <v>933.94</v>
      </c>
      <c r="H15823">
        <v>1433.69</v>
      </c>
      <c r="I15823">
        <v>0.06</v>
      </c>
      <c r="J15823">
        <v>2.14</v>
      </c>
      <c r="K15823">
        <v>5.08</v>
      </c>
    </row>
    <row r="15824" spans="1:11" x14ac:dyDescent="0.25">
      <c r="A15824" s="1">
        <v>46054</v>
      </c>
      <c r="B15824" t="s">
        <v>137</v>
      </c>
      <c r="C15824">
        <v>1866.19</v>
      </c>
      <c r="D15824">
        <v>1121.81</v>
      </c>
      <c r="E15824">
        <v>744.38</v>
      </c>
      <c r="F15824">
        <v>983.35</v>
      </c>
      <c r="G15824">
        <v>772.16</v>
      </c>
      <c r="H15824">
        <v>1842.82</v>
      </c>
      <c r="I15824">
        <v>0.42</v>
      </c>
      <c r="J15824">
        <v>2</v>
      </c>
      <c r="K15824">
        <v>7.3</v>
      </c>
    </row>
    <row r="15825" spans="1:11" x14ac:dyDescent="0.25">
      <c r="A15825" s="1">
        <v>46054</v>
      </c>
      <c r="B15825" t="s">
        <v>138</v>
      </c>
      <c r="C15825">
        <v>1841.08</v>
      </c>
      <c r="D15825">
        <v>1092.6300000000001</v>
      </c>
      <c r="E15825">
        <v>748.45</v>
      </c>
      <c r="F15825">
        <v>1223.83</v>
      </c>
      <c r="G15825">
        <v>989.46</v>
      </c>
      <c r="H15825">
        <v>1971.48</v>
      </c>
      <c r="I15825">
        <v>0.05</v>
      </c>
      <c r="J15825">
        <v>4.17</v>
      </c>
      <c r="K15825">
        <v>6.35</v>
      </c>
    </row>
    <row r="15826" spans="1:11" x14ac:dyDescent="0.25">
      <c r="A15826" s="1">
        <v>46054</v>
      </c>
      <c r="B15826" t="s">
        <v>139</v>
      </c>
      <c r="C15826">
        <v>1819.5</v>
      </c>
      <c r="D15826">
        <v>1107.96</v>
      </c>
      <c r="E15826">
        <v>711.54</v>
      </c>
      <c r="F15826">
        <v>1050.96</v>
      </c>
      <c r="G15826">
        <v>892.06</v>
      </c>
      <c r="H15826">
        <v>1611.16</v>
      </c>
      <c r="I15826">
        <v>0.2</v>
      </c>
      <c r="J15826">
        <v>1.69</v>
      </c>
      <c r="K15826">
        <v>7.61</v>
      </c>
    </row>
    <row r="15827" spans="1:11" x14ac:dyDescent="0.25">
      <c r="A15827" s="1">
        <v>46054</v>
      </c>
      <c r="B15827" t="s">
        <v>140</v>
      </c>
      <c r="C15827">
        <v>1780.43</v>
      </c>
      <c r="D15827">
        <v>1060.3</v>
      </c>
      <c r="E15827">
        <v>720.13</v>
      </c>
      <c r="F15827">
        <v>897.63</v>
      </c>
      <c r="G15827">
        <v>748.62</v>
      </c>
      <c r="H15827">
        <v>1339.77</v>
      </c>
      <c r="I15827">
        <v>0.03</v>
      </c>
      <c r="J15827">
        <v>1.77</v>
      </c>
      <c r="K15827">
        <v>4.3600000000000003</v>
      </c>
    </row>
    <row r="15828" spans="1:11" x14ac:dyDescent="0.25">
      <c r="A15828" s="1">
        <v>46054</v>
      </c>
      <c r="B15828" t="s">
        <v>141</v>
      </c>
      <c r="C15828">
        <v>1868.23</v>
      </c>
      <c r="D15828">
        <v>1088.25</v>
      </c>
      <c r="E15828">
        <v>779.98</v>
      </c>
      <c r="F15828">
        <v>1033.21</v>
      </c>
      <c r="G15828">
        <v>865.2</v>
      </c>
      <c r="H15828">
        <v>1522.85</v>
      </c>
      <c r="I15828">
        <v>7.0000000000000007E-2</v>
      </c>
      <c r="J15828">
        <v>1.27</v>
      </c>
      <c r="K15828">
        <v>7.84</v>
      </c>
    </row>
    <row r="15829" spans="1:11" x14ac:dyDescent="0.25">
      <c r="A15829" s="1">
        <v>46054</v>
      </c>
      <c r="B15829" t="s">
        <v>142</v>
      </c>
      <c r="C15829">
        <v>1711.27</v>
      </c>
      <c r="D15829">
        <v>991.4</v>
      </c>
      <c r="E15829">
        <v>719.87</v>
      </c>
      <c r="F15829">
        <v>914.59</v>
      </c>
      <c r="G15829">
        <v>739.21</v>
      </c>
      <c r="H15829">
        <v>1437.93</v>
      </c>
      <c r="I15829">
        <v>0.44</v>
      </c>
      <c r="J15829">
        <v>1.79</v>
      </c>
      <c r="K15829">
        <v>6.71</v>
      </c>
    </row>
    <row r="15830" spans="1:11" x14ac:dyDescent="0.25">
      <c r="A15830" s="1">
        <v>46054</v>
      </c>
      <c r="B15830" t="s">
        <v>143</v>
      </c>
      <c r="C15830">
        <v>1765.12</v>
      </c>
      <c r="D15830">
        <v>1050.02</v>
      </c>
      <c r="E15830">
        <v>715.1</v>
      </c>
      <c r="F15830">
        <v>881.64</v>
      </c>
      <c r="G15830">
        <v>777.33</v>
      </c>
      <c r="H15830">
        <v>1141.46</v>
      </c>
      <c r="I15830">
        <v>0.4</v>
      </c>
      <c r="J15830">
        <v>2.57</v>
      </c>
      <c r="K15830">
        <v>8.27</v>
      </c>
    </row>
    <row r="15831" spans="1:11" x14ac:dyDescent="0.25">
      <c r="A15831" s="1">
        <v>46054</v>
      </c>
      <c r="B15831" t="s">
        <v>144</v>
      </c>
      <c r="C15831">
        <v>1712.33</v>
      </c>
      <c r="D15831">
        <v>998.91</v>
      </c>
      <c r="E15831">
        <v>713.42</v>
      </c>
      <c r="F15831">
        <v>909.69</v>
      </c>
      <c r="G15831">
        <v>745.9</v>
      </c>
      <c r="H15831">
        <v>1435.4</v>
      </c>
      <c r="I15831">
        <v>0.28999999999999998</v>
      </c>
      <c r="J15831">
        <v>2.2999999999999998</v>
      </c>
      <c r="K15831">
        <v>6.77</v>
      </c>
    </row>
    <row r="15832" spans="1:11" x14ac:dyDescent="0.25">
      <c r="A15832" s="1">
        <v>46054</v>
      </c>
      <c r="B15832" t="s">
        <v>145</v>
      </c>
      <c r="C15832">
        <v>1780.39</v>
      </c>
      <c r="D15832">
        <v>1025.71</v>
      </c>
      <c r="E15832">
        <v>754.68</v>
      </c>
      <c r="F15832">
        <v>942.5</v>
      </c>
      <c r="G15832">
        <v>828.79</v>
      </c>
      <c r="H15832">
        <v>1233.77</v>
      </c>
      <c r="I15832">
        <v>7.0000000000000007E-2</v>
      </c>
      <c r="J15832">
        <v>2.2799999999999998</v>
      </c>
      <c r="K15832">
        <v>6.75</v>
      </c>
    </row>
    <row r="15833" spans="1:11" x14ac:dyDescent="0.25">
      <c r="A15833" s="1">
        <v>46054</v>
      </c>
      <c r="B15833" t="s">
        <v>146</v>
      </c>
      <c r="C15833">
        <v>1843.46</v>
      </c>
      <c r="D15833">
        <v>1033.5999999999999</v>
      </c>
      <c r="E15833">
        <v>809.86</v>
      </c>
      <c r="F15833">
        <v>1014.63</v>
      </c>
      <c r="G15833">
        <v>868.01</v>
      </c>
      <c r="H15833">
        <v>1393.73</v>
      </c>
      <c r="I15833">
        <v>0.49</v>
      </c>
      <c r="J15833">
        <v>1.77</v>
      </c>
      <c r="K15833">
        <v>7.62</v>
      </c>
    </row>
    <row r="15834" spans="1:11" x14ac:dyDescent="0.25">
      <c r="A15834" s="1">
        <v>46054</v>
      </c>
      <c r="B15834" t="s">
        <v>2</v>
      </c>
      <c r="C15834">
        <v>1737.7</v>
      </c>
      <c r="D15834">
        <v>996.2</v>
      </c>
      <c r="E15834">
        <v>741.5</v>
      </c>
      <c r="F15834">
        <v>964.3</v>
      </c>
      <c r="G15834">
        <v>792.94</v>
      </c>
      <c r="H15834">
        <v>1430</v>
      </c>
      <c r="I15834">
        <v>0.4</v>
      </c>
      <c r="J15834">
        <v>1.68</v>
      </c>
      <c r="K15834">
        <v>6.78</v>
      </c>
    </row>
    <row r="15835" spans="1:11" x14ac:dyDescent="0.25">
      <c r="A15835" s="1">
        <v>46054</v>
      </c>
      <c r="B15835" t="s">
        <v>147</v>
      </c>
      <c r="C15835">
        <v>2108.67</v>
      </c>
      <c r="D15835">
        <v>1081.47</v>
      </c>
      <c r="E15835">
        <v>1027.2</v>
      </c>
      <c r="F15835">
        <v>961.09</v>
      </c>
      <c r="G15835">
        <v>762.39</v>
      </c>
      <c r="H15835">
        <v>1404.26</v>
      </c>
      <c r="I15835">
        <v>0.14000000000000001</v>
      </c>
      <c r="J15835">
        <v>1.84</v>
      </c>
      <c r="K15835">
        <v>6.39</v>
      </c>
    </row>
    <row r="15836" spans="1:11" x14ac:dyDescent="0.25">
      <c r="A15836" s="1">
        <v>46054</v>
      </c>
      <c r="B15836" t="s">
        <v>148</v>
      </c>
      <c r="C15836">
        <v>2018.07</v>
      </c>
      <c r="D15836">
        <v>1072.3900000000001</v>
      </c>
      <c r="E15836">
        <v>945.68</v>
      </c>
      <c r="F15836">
        <v>911.16</v>
      </c>
      <c r="G15836">
        <v>789.04</v>
      </c>
      <c r="H15836">
        <v>1196.9000000000001</v>
      </c>
      <c r="I15836">
        <v>0.1</v>
      </c>
      <c r="J15836">
        <v>1.44</v>
      </c>
      <c r="K15836">
        <v>6.04</v>
      </c>
    </row>
    <row r="15837" spans="1:11" x14ac:dyDescent="0.25">
      <c r="A15837" s="1">
        <v>46054</v>
      </c>
      <c r="B15837" t="s">
        <v>149</v>
      </c>
      <c r="C15837">
        <v>2069.9</v>
      </c>
      <c r="D15837">
        <v>1119.8699999999999</v>
      </c>
      <c r="E15837">
        <v>950.03</v>
      </c>
      <c r="F15837">
        <v>989.74</v>
      </c>
      <c r="G15837">
        <v>875.79</v>
      </c>
      <c r="H15837">
        <v>1265.9000000000001</v>
      </c>
      <c r="I15837">
        <v>0.18</v>
      </c>
      <c r="J15837">
        <v>1.53</v>
      </c>
      <c r="K15837">
        <v>6.74</v>
      </c>
    </row>
    <row r="15838" spans="1:11" x14ac:dyDescent="0.25">
      <c r="A15838" s="1">
        <v>46054</v>
      </c>
      <c r="B15838" t="s">
        <v>150</v>
      </c>
      <c r="C15838">
        <v>2174.12</v>
      </c>
      <c r="D15838">
        <v>1137.3399999999999</v>
      </c>
      <c r="E15838">
        <v>1036.78</v>
      </c>
      <c r="F15838">
        <v>1177.02</v>
      </c>
      <c r="G15838">
        <v>944.27</v>
      </c>
      <c r="H15838">
        <v>1725.36</v>
      </c>
      <c r="I15838">
        <v>0.21</v>
      </c>
      <c r="J15838">
        <v>1.6</v>
      </c>
      <c r="K15838">
        <v>6.61</v>
      </c>
    </row>
    <row r="15839" spans="1:11" x14ac:dyDescent="0.25">
      <c r="A15839" s="1">
        <v>46054</v>
      </c>
      <c r="B15839" t="s">
        <v>151</v>
      </c>
      <c r="C15839">
        <v>1902.22</v>
      </c>
      <c r="D15839">
        <v>1115.18</v>
      </c>
      <c r="E15839">
        <v>787.04</v>
      </c>
      <c r="F15839">
        <v>863.09</v>
      </c>
      <c r="G15839">
        <v>720.36</v>
      </c>
      <c r="H15839">
        <v>1274.1400000000001</v>
      </c>
      <c r="I15839">
        <v>0.03</v>
      </c>
      <c r="J15839">
        <v>1.32</v>
      </c>
      <c r="K15839">
        <v>6.46</v>
      </c>
    </row>
    <row r="15840" spans="1:11" x14ac:dyDescent="0.25">
      <c r="A15840" s="1">
        <v>46054</v>
      </c>
      <c r="B15840" t="s">
        <v>152</v>
      </c>
      <c r="C15840">
        <v>1858.47</v>
      </c>
      <c r="D15840">
        <v>1075.27</v>
      </c>
      <c r="E15840">
        <v>783.2</v>
      </c>
      <c r="F15840">
        <v>874.37</v>
      </c>
      <c r="G15840">
        <v>744.31</v>
      </c>
      <c r="H15840">
        <v>1205.0899999999999</v>
      </c>
      <c r="I15840">
        <v>0</v>
      </c>
      <c r="J15840">
        <v>1.36</v>
      </c>
      <c r="K15840">
        <v>6.32</v>
      </c>
    </row>
    <row r="15841" spans="1:11" x14ac:dyDescent="0.25">
      <c r="A15841" s="1">
        <v>46054</v>
      </c>
      <c r="B15841" t="s">
        <v>153</v>
      </c>
      <c r="C15841">
        <v>2040.77</v>
      </c>
      <c r="D15841">
        <v>1226.81</v>
      </c>
      <c r="E15841">
        <v>813.96</v>
      </c>
      <c r="F15841">
        <v>1163.92</v>
      </c>
      <c r="G15841">
        <v>1072.79</v>
      </c>
      <c r="H15841">
        <v>1395.01</v>
      </c>
      <c r="I15841">
        <v>0.04</v>
      </c>
      <c r="J15841">
        <v>1.92</v>
      </c>
      <c r="K15841">
        <v>10.210000000000001</v>
      </c>
    </row>
    <row r="15842" spans="1:11" x14ac:dyDescent="0.25">
      <c r="A15842" s="1">
        <v>46054</v>
      </c>
      <c r="B15842" t="s">
        <v>154</v>
      </c>
      <c r="C15842">
        <v>1890.92</v>
      </c>
      <c r="D15842">
        <v>1062.98</v>
      </c>
      <c r="E15842">
        <v>827.94</v>
      </c>
      <c r="F15842">
        <v>998.96</v>
      </c>
      <c r="G15842">
        <v>822.23</v>
      </c>
      <c r="H15842">
        <v>1504.27</v>
      </c>
      <c r="I15842">
        <v>0.02</v>
      </c>
      <c r="J15842">
        <v>1.94</v>
      </c>
      <c r="K15842">
        <v>6.35</v>
      </c>
    </row>
    <row r="15843" spans="1:11" x14ac:dyDescent="0.25">
      <c r="A15843" s="1">
        <v>46054</v>
      </c>
      <c r="B15843" t="s">
        <v>155</v>
      </c>
      <c r="C15843">
        <v>1957.08</v>
      </c>
      <c r="D15843">
        <v>1149.94</v>
      </c>
      <c r="E15843">
        <v>807.14</v>
      </c>
      <c r="F15843">
        <v>864.61</v>
      </c>
      <c r="G15843">
        <v>762.76</v>
      </c>
      <c r="H15843">
        <v>1133.9100000000001</v>
      </c>
      <c r="I15843">
        <v>0.35</v>
      </c>
      <c r="J15843">
        <v>1.6</v>
      </c>
      <c r="K15843">
        <v>6.83</v>
      </c>
    </row>
    <row r="15844" spans="1:11" x14ac:dyDescent="0.25">
      <c r="A15844" s="1">
        <v>46082</v>
      </c>
      <c r="B15844" t="s">
        <v>1</v>
      </c>
      <c r="C15844">
        <v>1932.27</v>
      </c>
      <c r="D15844">
        <v>1089.78</v>
      </c>
      <c r="E15844">
        <v>842.49</v>
      </c>
      <c r="F15844">
        <v>967.12</v>
      </c>
      <c r="G15844">
        <v>825.64</v>
      </c>
      <c r="H15844">
        <v>1329.41</v>
      </c>
      <c r="I15844">
        <v>0.37</v>
      </c>
      <c r="J15844">
        <v>2.15</v>
      </c>
      <c r="K15844">
        <v>6.73</v>
      </c>
    </row>
    <row r="15845" spans="1:11" x14ac:dyDescent="0.25">
      <c r="A15845" s="1">
        <v>46082</v>
      </c>
      <c r="B15845" t="s">
        <v>126</v>
      </c>
      <c r="C15845">
        <v>1982.78</v>
      </c>
      <c r="D15845">
        <v>1190.67</v>
      </c>
      <c r="E15845">
        <v>792.11</v>
      </c>
      <c r="F15845">
        <v>987.96</v>
      </c>
      <c r="G15845">
        <v>879.95</v>
      </c>
      <c r="H15845">
        <v>1276.49</v>
      </c>
      <c r="I15845">
        <v>0.16</v>
      </c>
      <c r="J15845">
        <v>2.02</v>
      </c>
      <c r="K15845">
        <v>5.52</v>
      </c>
    </row>
    <row r="15846" spans="1:11" x14ac:dyDescent="0.25">
      <c r="A15846" s="1">
        <v>46082</v>
      </c>
      <c r="B15846" t="s">
        <v>127</v>
      </c>
      <c r="C15846">
        <v>1810.35</v>
      </c>
      <c r="D15846">
        <v>1060.4000000000001</v>
      </c>
      <c r="E15846">
        <v>749.95</v>
      </c>
      <c r="F15846">
        <v>978.21</v>
      </c>
      <c r="G15846">
        <v>818.32</v>
      </c>
      <c r="H15846">
        <v>1450.35</v>
      </c>
      <c r="I15846">
        <v>0.95</v>
      </c>
      <c r="J15846">
        <v>3.04</v>
      </c>
      <c r="K15846">
        <v>7.63</v>
      </c>
    </row>
    <row r="15847" spans="1:11" x14ac:dyDescent="0.25">
      <c r="A15847" s="1">
        <v>46082</v>
      </c>
      <c r="B15847" t="s">
        <v>113</v>
      </c>
      <c r="C15847">
        <v>1976.95</v>
      </c>
      <c r="D15847">
        <v>1066.83</v>
      </c>
      <c r="E15847">
        <v>910.12</v>
      </c>
      <c r="F15847">
        <v>946.4</v>
      </c>
      <c r="G15847">
        <v>809.59</v>
      </c>
      <c r="H15847">
        <v>1270.01</v>
      </c>
      <c r="I15847">
        <v>0.14000000000000001</v>
      </c>
      <c r="J15847">
        <v>1.76</v>
      </c>
      <c r="K15847">
        <v>6.34</v>
      </c>
    </row>
    <row r="15848" spans="1:11" x14ac:dyDescent="0.25">
      <c r="A15848" s="1">
        <v>46082</v>
      </c>
      <c r="B15848" t="s">
        <v>128</v>
      </c>
      <c r="C15848">
        <v>2052.08</v>
      </c>
      <c r="D15848">
        <v>1123.1300000000001</v>
      </c>
      <c r="E15848">
        <v>928.95</v>
      </c>
      <c r="F15848">
        <v>981.56</v>
      </c>
      <c r="G15848">
        <v>833.72</v>
      </c>
      <c r="H15848">
        <v>1359.22</v>
      </c>
      <c r="I15848">
        <v>0.03</v>
      </c>
      <c r="J15848">
        <v>1.53</v>
      </c>
      <c r="K15848">
        <v>6.22</v>
      </c>
    </row>
    <row r="15849" spans="1:11" x14ac:dyDescent="0.25">
      <c r="A15849" s="1">
        <v>46082</v>
      </c>
      <c r="B15849" t="s">
        <v>129</v>
      </c>
      <c r="C15849">
        <v>1951.09</v>
      </c>
      <c r="D15849">
        <v>1140.43</v>
      </c>
      <c r="E15849">
        <v>810.66</v>
      </c>
      <c r="F15849">
        <v>995.87</v>
      </c>
      <c r="G15849">
        <v>868.91</v>
      </c>
      <c r="H15849">
        <v>1338.54</v>
      </c>
      <c r="I15849">
        <v>0.25</v>
      </c>
      <c r="J15849">
        <v>2.0299999999999998</v>
      </c>
      <c r="K15849">
        <v>7.66</v>
      </c>
    </row>
    <row r="15850" spans="1:11" x14ac:dyDescent="0.25">
      <c r="A15850" s="1">
        <v>46082</v>
      </c>
      <c r="B15850" t="s">
        <v>130</v>
      </c>
      <c r="C15850">
        <v>2116.54</v>
      </c>
      <c r="D15850">
        <v>1263.5899999999999</v>
      </c>
      <c r="E15850">
        <v>852.95</v>
      </c>
      <c r="F15850">
        <v>1180.44</v>
      </c>
      <c r="G15850">
        <v>962.37</v>
      </c>
      <c r="H15850">
        <v>1949.27</v>
      </c>
      <c r="I15850">
        <v>0.12</v>
      </c>
      <c r="J15850">
        <v>1.54</v>
      </c>
      <c r="K15850">
        <v>5.86</v>
      </c>
    </row>
    <row r="15851" spans="1:11" x14ac:dyDescent="0.25">
      <c r="A15851" s="1">
        <v>46082</v>
      </c>
      <c r="B15851" t="s">
        <v>131</v>
      </c>
      <c r="C15851">
        <v>2193.29</v>
      </c>
      <c r="D15851">
        <v>1344.6</v>
      </c>
      <c r="E15851">
        <v>848.69</v>
      </c>
      <c r="F15851">
        <v>1163.94</v>
      </c>
      <c r="G15851">
        <v>977.28</v>
      </c>
      <c r="H15851">
        <v>1747.8</v>
      </c>
      <c r="I15851">
        <v>1.24</v>
      </c>
      <c r="J15851">
        <v>2.98</v>
      </c>
      <c r="K15851">
        <v>5.97</v>
      </c>
    </row>
    <row r="15852" spans="1:11" x14ac:dyDescent="0.25">
      <c r="A15852" s="1">
        <v>46082</v>
      </c>
      <c r="B15852" t="s">
        <v>132</v>
      </c>
      <c r="C15852">
        <v>1917.88</v>
      </c>
      <c r="D15852">
        <v>1104.9000000000001</v>
      </c>
      <c r="E15852">
        <v>812.98</v>
      </c>
      <c r="F15852">
        <v>938.72</v>
      </c>
      <c r="G15852">
        <v>815.95</v>
      </c>
      <c r="H15852">
        <v>1225.9100000000001</v>
      </c>
      <c r="I15852">
        <v>0</v>
      </c>
      <c r="J15852">
        <v>1.35</v>
      </c>
      <c r="K15852">
        <v>4.74</v>
      </c>
    </row>
    <row r="15853" spans="1:11" x14ac:dyDescent="0.25">
      <c r="A15853" s="1">
        <v>46082</v>
      </c>
      <c r="B15853" t="s">
        <v>133</v>
      </c>
      <c r="C15853">
        <v>2104.46</v>
      </c>
      <c r="D15853">
        <v>1221.3599999999999</v>
      </c>
      <c r="E15853">
        <v>883.1</v>
      </c>
      <c r="F15853">
        <v>873.95</v>
      </c>
      <c r="G15853">
        <v>804.1</v>
      </c>
      <c r="H15853">
        <v>1078.79</v>
      </c>
      <c r="I15853">
        <v>0</v>
      </c>
      <c r="J15853">
        <v>1.36</v>
      </c>
      <c r="K15853">
        <v>5.52</v>
      </c>
    </row>
    <row r="15854" spans="1:11" x14ac:dyDescent="0.25">
      <c r="A15854" s="1">
        <v>46082</v>
      </c>
      <c r="B15854" t="s">
        <v>134</v>
      </c>
      <c r="C15854">
        <v>1948.55</v>
      </c>
      <c r="D15854">
        <v>1193.95</v>
      </c>
      <c r="E15854">
        <v>754.6</v>
      </c>
      <c r="F15854">
        <v>934.24</v>
      </c>
      <c r="G15854">
        <v>888.62</v>
      </c>
      <c r="H15854">
        <v>1049.97</v>
      </c>
      <c r="I15854">
        <v>0.11</v>
      </c>
      <c r="J15854">
        <v>2.02</v>
      </c>
      <c r="K15854">
        <v>5.47</v>
      </c>
    </row>
    <row r="15855" spans="1:11" x14ac:dyDescent="0.25">
      <c r="A15855" s="1">
        <v>46082</v>
      </c>
      <c r="B15855" t="s">
        <v>135</v>
      </c>
      <c r="C15855">
        <v>1988.39</v>
      </c>
      <c r="D15855">
        <v>1216.47</v>
      </c>
      <c r="E15855">
        <v>771.92</v>
      </c>
      <c r="F15855">
        <v>965.88</v>
      </c>
      <c r="G15855">
        <v>837.41</v>
      </c>
      <c r="H15855">
        <v>1337.26</v>
      </c>
      <c r="I15855">
        <v>0.03</v>
      </c>
      <c r="J15855">
        <v>3.86</v>
      </c>
      <c r="K15855">
        <v>7.79</v>
      </c>
    </row>
    <row r="15856" spans="1:11" x14ac:dyDescent="0.25">
      <c r="A15856" s="1">
        <v>46082</v>
      </c>
      <c r="B15856" t="s">
        <v>136</v>
      </c>
      <c r="C15856">
        <v>1992.8</v>
      </c>
      <c r="D15856">
        <v>1192.75</v>
      </c>
      <c r="E15856">
        <v>800.05</v>
      </c>
      <c r="F15856">
        <v>1047.8499999999999</v>
      </c>
      <c r="G15856">
        <v>933.29</v>
      </c>
      <c r="H15856">
        <v>1437.56</v>
      </c>
      <c r="I15856">
        <v>7.0000000000000007E-2</v>
      </c>
      <c r="J15856">
        <v>2.21</v>
      </c>
      <c r="K15856">
        <v>5.14</v>
      </c>
    </row>
    <row r="15857" spans="1:11" x14ac:dyDescent="0.25">
      <c r="A15857" s="1">
        <v>46082</v>
      </c>
      <c r="B15857" t="s">
        <v>137</v>
      </c>
      <c r="C15857">
        <v>1879.33</v>
      </c>
      <c r="D15857">
        <v>1134.95</v>
      </c>
      <c r="E15857">
        <v>744.38</v>
      </c>
      <c r="F15857">
        <v>990.23</v>
      </c>
      <c r="G15857">
        <v>781.19</v>
      </c>
      <c r="H15857">
        <v>1842.82</v>
      </c>
      <c r="I15857">
        <v>0.7</v>
      </c>
      <c r="J15857">
        <v>2.71</v>
      </c>
      <c r="K15857">
        <v>7.67</v>
      </c>
    </row>
    <row r="15858" spans="1:11" x14ac:dyDescent="0.25">
      <c r="A15858" s="1">
        <v>46082</v>
      </c>
      <c r="B15858" t="s">
        <v>138</v>
      </c>
      <c r="C15858">
        <v>1846.76</v>
      </c>
      <c r="D15858">
        <v>1098.31</v>
      </c>
      <c r="E15858">
        <v>748.45</v>
      </c>
      <c r="F15858">
        <v>1227.6199999999999</v>
      </c>
      <c r="G15858">
        <v>994.6</v>
      </c>
      <c r="H15858">
        <v>1971.48</v>
      </c>
      <c r="I15858">
        <v>0.31</v>
      </c>
      <c r="J15858">
        <v>4.49</v>
      </c>
      <c r="K15858">
        <v>6.27</v>
      </c>
    </row>
    <row r="15859" spans="1:11" x14ac:dyDescent="0.25">
      <c r="A15859" s="1">
        <v>46082</v>
      </c>
      <c r="B15859" t="s">
        <v>139</v>
      </c>
      <c r="C15859">
        <v>1827.12</v>
      </c>
      <c r="D15859">
        <v>1113.52</v>
      </c>
      <c r="E15859">
        <v>713.6</v>
      </c>
      <c r="F15859">
        <v>1055.3800000000001</v>
      </c>
      <c r="G15859">
        <v>896.52</v>
      </c>
      <c r="H15859">
        <v>1615.83</v>
      </c>
      <c r="I15859">
        <v>0.42</v>
      </c>
      <c r="J15859">
        <v>2.12</v>
      </c>
      <c r="K15859">
        <v>7.72</v>
      </c>
    </row>
    <row r="15860" spans="1:11" x14ac:dyDescent="0.25">
      <c r="A15860" s="1">
        <v>46082</v>
      </c>
      <c r="B15860" t="s">
        <v>140</v>
      </c>
      <c r="C15860">
        <v>1786.91</v>
      </c>
      <c r="D15860">
        <v>1066.78</v>
      </c>
      <c r="E15860">
        <v>720.13</v>
      </c>
      <c r="F15860">
        <v>900.86</v>
      </c>
      <c r="G15860">
        <v>753.18</v>
      </c>
      <c r="H15860">
        <v>1339.77</v>
      </c>
      <c r="I15860">
        <v>0.36</v>
      </c>
      <c r="J15860">
        <v>2.14</v>
      </c>
      <c r="K15860">
        <v>4.3099999999999996</v>
      </c>
    </row>
    <row r="15861" spans="1:11" x14ac:dyDescent="0.25">
      <c r="A15861" s="1">
        <v>46082</v>
      </c>
      <c r="B15861" t="s">
        <v>141</v>
      </c>
      <c r="C15861">
        <v>1902.48</v>
      </c>
      <c r="D15861">
        <v>1083.31</v>
      </c>
      <c r="E15861">
        <v>819.17</v>
      </c>
      <c r="F15861">
        <v>1052.1199999999999</v>
      </c>
      <c r="G15861">
        <v>861.31</v>
      </c>
      <c r="H15861">
        <v>1599.45</v>
      </c>
      <c r="I15861">
        <v>1.83</v>
      </c>
      <c r="J15861">
        <v>3.12</v>
      </c>
      <c r="K15861">
        <v>9.32</v>
      </c>
    </row>
    <row r="15862" spans="1:11" x14ac:dyDescent="0.25">
      <c r="A15862" s="1">
        <v>46082</v>
      </c>
      <c r="B15862" t="s">
        <v>142</v>
      </c>
      <c r="C15862">
        <v>1712.62</v>
      </c>
      <c r="D15862">
        <v>991.4</v>
      </c>
      <c r="E15862">
        <v>721.22</v>
      </c>
      <c r="F15862">
        <v>915.32</v>
      </c>
      <c r="G15862">
        <v>739.21</v>
      </c>
      <c r="H15862">
        <v>1440.67</v>
      </c>
      <c r="I15862">
        <v>0.08</v>
      </c>
      <c r="J15862">
        <v>1.87</v>
      </c>
      <c r="K15862">
        <v>6.09</v>
      </c>
    </row>
    <row r="15863" spans="1:11" x14ac:dyDescent="0.25">
      <c r="A15863" s="1">
        <v>46082</v>
      </c>
      <c r="B15863" t="s">
        <v>143</v>
      </c>
      <c r="C15863">
        <v>1765.78</v>
      </c>
      <c r="D15863">
        <v>1048.07</v>
      </c>
      <c r="E15863">
        <v>717.71</v>
      </c>
      <c r="F15863">
        <v>881.99</v>
      </c>
      <c r="G15863">
        <v>775.86</v>
      </c>
      <c r="H15863">
        <v>1145.57</v>
      </c>
      <c r="I15863">
        <v>0.04</v>
      </c>
      <c r="J15863">
        <v>2.61</v>
      </c>
      <c r="K15863">
        <v>7.08</v>
      </c>
    </row>
    <row r="15864" spans="1:11" x14ac:dyDescent="0.25">
      <c r="A15864" s="1">
        <v>46082</v>
      </c>
      <c r="B15864" t="s">
        <v>144</v>
      </c>
      <c r="C15864">
        <v>1714.38</v>
      </c>
      <c r="D15864">
        <v>1000.96</v>
      </c>
      <c r="E15864">
        <v>713.42</v>
      </c>
      <c r="F15864">
        <v>910.78</v>
      </c>
      <c r="G15864">
        <v>747.39</v>
      </c>
      <c r="H15864">
        <v>1435.4</v>
      </c>
      <c r="I15864">
        <v>0.12</v>
      </c>
      <c r="J15864">
        <v>2.42</v>
      </c>
      <c r="K15864">
        <v>6.61</v>
      </c>
    </row>
    <row r="15865" spans="1:11" x14ac:dyDescent="0.25">
      <c r="A15865" s="1">
        <v>46082</v>
      </c>
      <c r="B15865" t="s">
        <v>145</v>
      </c>
      <c r="C15865">
        <v>1818.93</v>
      </c>
      <c r="D15865">
        <v>1028.6400000000001</v>
      </c>
      <c r="E15865">
        <v>790.29</v>
      </c>
      <c r="F15865">
        <v>962.86</v>
      </c>
      <c r="G15865">
        <v>831.19</v>
      </c>
      <c r="H15865">
        <v>1292</v>
      </c>
      <c r="I15865">
        <v>2.16</v>
      </c>
      <c r="J15865">
        <v>4.49</v>
      </c>
      <c r="K15865">
        <v>9.08</v>
      </c>
    </row>
    <row r="15866" spans="1:11" x14ac:dyDescent="0.25">
      <c r="A15866" s="1">
        <v>46082</v>
      </c>
      <c r="B15866" t="s">
        <v>146</v>
      </c>
      <c r="C15866">
        <v>1845.68</v>
      </c>
      <c r="D15866">
        <v>1035.82</v>
      </c>
      <c r="E15866">
        <v>809.86</v>
      </c>
      <c r="F15866">
        <v>1015.84</v>
      </c>
      <c r="G15866">
        <v>869.92</v>
      </c>
      <c r="H15866">
        <v>1393.73</v>
      </c>
      <c r="I15866">
        <v>0.12</v>
      </c>
      <c r="J15866">
        <v>1.89</v>
      </c>
      <c r="K15866">
        <v>7.46</v>
      </c>
    </row>
    <row r="15867" spans="1:11" x14ac:dyDescent="0.25">
      <c r="A15867" s="1">
        <v>46082</v>
      </c>
      <c r="B15867" t="s">
        <v>2</v>
      </c>
      <c r="C15867">
        <v>1740.27</v>
      </c>
      <c r="D15867">
        <v>998.77</v>
      </c>
      <c r="E15867">
        <v>741.5</v>
      </c>
      <c r="F15867">
        <v>965.75</v>
      </c>
      <c r="G15867">
        <v>795</v>
      </c>
      <c r="H15867">
        <v>1430</v>
      </c>
      <c r="I15867">
        <v>0.15</v>
      </c>
      <c r="J15867">
        <v>1.83</v>
      </c>
      <c r="K15867">
        <v>7</v>
      </c>
    </row>
    <row r="15868" spans="1:11" x14ac:dyDescent="0.25">
      <c r="A15868" s="1">
        <v>46082</v>
      </c>
      <c r="B15868" t="s">
        <v>147</v>
      </c>
      <c r="C15868">
        <v>2111.19</v>
      </c>
      <c r="D15868">
        <v>1103.32</v>
      </c>
      <c r="E15868">
        <v>1007.87</v>
      </c>
      <c r="F15868">
        <v>962.24</v>
      </c>
      <c r="G15868">
        <v>777.79</v>
      </c>
      <c r="H15868">
        <v>1377.86</v>
      </c>
      <c r="I15868">
        <v>0.12</v>
      </c>
      <c r="J15868">
        <v>1.96</v>
      </c>
      <c r="K15868">
        <v>6.67</v>
      </c>
    </row>
    <row r="15869" spans="1:11" x14ac:dyDescent="0.25">
      <c r="A15869" s="1">
        <v>46082</v>
      </c>
      <c r="B15869" t="s">
        <v>148</v>
      </c>
      <c r="C15869">
        <v>2021.26</v>
      </c>
      <c r="D15869">
        <v>1076.3699999999999</v>
      </c>
      <c r="E15869">
        <v>944.89</v>
      </c>
      <c r="F15869">
        <v>912.62</v>
      </c>
      <c r="G15869">
        <v>791.96</v>
      </c>
      <c r="H15869">
        <v>1195.94</v>
      </c>
      <c r="I15869">
        <v>0.16</v>
      </c>
      <c r="J15869">
        <v>1.6</v>
      </c>
      <c r="K15869">
        <v>5.58</v>
      </c>
    </row>
    <row r="15870" spans="1:11" x14ac:dyDescent="0.25">
      <c r="A15870" s="1">
        <v>46082</v>
      </c>
      <c r="B15870" t="s">
        <v>149</v>
      </c>
      <c r="C15870">
        <v>2070.59</v>
      </c>
      <c r="D15870">
        <v>1120.28</v>
      </c>
      <c r="E15870">
        <v>950.31</v>
      </c>
      <c r="F15870">
        <v>990.03</v>
      </c>
      <c r="G15870">
        <v>876.14</v>
      </c>
      <c r="H15870">
        <v>1266.28</v>
      </c>
      <c r="I15870">
        <v>0.03</v>
      </c>
      <c r="J15870">
        <v>1.56</v>
      </c>
      <c r="K15870">
        <v>6.48</v>
      </c>
    </row>
    <row r="15871" spans="1:11" x14ac:dyDescent="0.25">
      <c r="A15871" s="1">
        <v>46082</v>
      </c>
      <c r="B15871" t="s">
        <v>150</v>
      </c>
      <c r="C15871">
        <v>2174.4499999999998</v>
      </c>
      <c r="D15871">
        <v>1137.67</v>
      </c>
      <c r="E15871">
        <v>1036.78</v>
      </c>
      <c r="F15871">
        <v>1177.26</v>
      </c>
      <c r="G15871">
        <v>944.55</v>
      </c>
      <c r="H15871">
        <v>1725.36</v>
      </c>
      <c r="I15871">
        <v>0.02</v>
      </c>
      <c r="J15871">
        <v>1.62</v>
      </c>
      <c r="K15871">
        <v>5.69</v>
      </c>
    </row>
    <row r="15872" spans="1:11" x14ac:dyDescent="0.25">
      <c r="A15872" s="1">
        <v>46082</v>
      </c>
      <c r="B15872" t="s">
        <v>151</v>
      </c>
      <c r="C15872">
        <v>1903.07</v>
      </c>
      <c r="D15872">
        <v>1113.9000000000001</v>
      </c>
      <c r="E15872">
        <v>789.17</v>
      </c>
      <c r="F15872">
        <v>863.44</v>
      </c>
      <c r="G15872">
        <v>719.56</v>
      </c>
      <c r="H15872">
        <v>1277.58</v>
      </c>
      <c r="I15872">
        <v>0.04</v>
      </c>
      <c r="J15872">
        <v>1.36</v>
      </c>
      <c r="K15872">
        <v>6.27</v>
      </c>
    </row>
    <row r="15873" spans="1:11" x14ac:dyDescent="0.25">
      <c r="A15873" s="1">
        <v>46082</v>
      </c>
      <c r="B15873" t="s">
        <v>152</v>
      </c>
      <c r="C15873">
        <v>1861.75</v>
      </c>
      <c r="D15873">
        <v>1082.78</v>
      </c>
      <c r="E15873">
        <v>778.97</v>
      </c>
      <c r="F15873">
        <v>875.94</v>
      </c>
      <c r="G15873">
        <v>749.52</v>
      </c>
      <c r="H15873">
        <v>1198.58</v>
      </c>
      <c r="I15873">
        <v>0.18</v>
      </c>
      <c r="J15873">
        <v>1.54</v>
      </c>
      <c r="K15873">
        <v>6.32</v>
      </c>
    </row>
    <row r="15874" spans="1:11" x14ac:dyDescent="0.25">
      <c r="A15874" s="1">
        <v>46082</v>
      </c>
      <c r="B15874" t="s">
        <v>153</v>
      </c>
      <c r="C15874">
        <v>2041.9</v>
      </c>
      <c r="D15874">
        <v>1227.94</v>
      </c>
      <c r="E15874">
        <v>813.96</v>
      </c>
      <c r="F15874">
        <v>1164.6199999999999</v>
      </c>
      <c r="G15874">
        <v>1073.76</v>
      </c>
      <c r="H15874">
        <v>1395.01</v>
      </c>
      <c r="I15874">
        <v>0.06</v>
      </c>
      <c r="J15874">
        <v>1.98</v>
      </c>
      <c r="K15874">
        <v>9.83</v>
      </c>
    </row>
    <row r="15875" spans="1:11" x14ac:dyDescent="0.25">
      <c r="A15875" s="1">
        <v>46082</v>
      </c>
      <c r="B15875" t="s">
        <v>154</v>
      </c>
      <c r="C15875">
        <v>1901.99</v>
      </c>
      <c r="D15875">
        <v>1074.05</v>
      </c>
      <c r="E15875">
        <v>827.94</v>
      </c>
      <c r="F15875">
        <v>1004.85</v>
      </c>
      <c r="G15875">
        <v>830.78</v>
      </c>
      <c r="H15875">
        <v>1504.27</v>
      </c>
      <c r="I15875">
        <v>0.59</v>
      </c>
      <c r="J15875">
        <v>2.54</v>
      </c>
      <c r="K15875">
        <v>6.72</v>
      </c>
    </row>
    <row r="15876" spans="1:11" x14ac:dyDescent="0.25">
      <c r="A15876" s="1">
        <v>46082</v>
      </c>
      <c r="B15876" t="s">
        <v>155</v>
      </c>
      <c r="C15876">
        <v>1959.39</v>
      </c>
      <c r="D15876">
        <v>1155.56</v>
      </c>
      <c r="E15876">
        <v>803.83</v>
      </c>
      <c r="F15876">
        <v>865.65</v>
      </c>
      <c r="G15876">
        <v>766.5</v>
      </c>
      <c r="H15876">
        <v>1129.26</v>
      </c>
      <c r="I15876">
        <v>0.12</v>
      </c>
      <c r="J15876">
        <v>1.73</v>
      </c>
      <c r="K15876">
        <v>6.93</v>
      </c>
    </row>
    <row r="15877" spans="1:11" x14ac:dyDescent="0.25">
      <c r="A15877">
        <v>46113</v>
      </c>
      <c r="B15877" t="s">
        <v>1</v>
      </c>
      <c r="C15877">
        <v>1946.09</v>
      </c>
      <c r="D15877">
        <v>1098.8</v>
      </c>
      <c r="E15877">
        <v>847.29</v>
      </c>
      <c r="F15877">
        <v>974.09</v>
      </c>
      <c r="G15877">
        <v>832.49</v>
      </c>
      <c r="H15877">
        <v>1336.98</v>
      </c>
      <c r="I15877">
        <v>0.72</v>
      </c>
      <c r="J15877">
        <v>2.89</v>
      </c>
      <c r="K15877">
        <v>7.01</v>
      </c>
    </row>
    <row r="15878" spans="1:11" x14ac:dyDescent="0.25">
      <c r="A15878">
        <v>46113</v>
      </c>
      <c r="B15878" t="s">
        <v>126</v>
      </c>
      <c r="C15878">
        <v>1994.35</v>
      </c>
      <c r="D15878">
        <v>1197.81</v>
      </c>
      <c r="E15878">
        <v>796.54</v>
      </c>
      <c r="F15878">
        <v>993.69</v>
      </c>
      <c r="G15878">
        <v>885.23</v>
      </c>
      <c r="H15878">
        <v>1283.6400000000001</v>
      </c>
      <c r="I15878">
        <v>0.57999999999999996</v>
      </c>
      <c r="J15878">
        <v>2.61</v>
      </c>
      <c r="K15878">
        <v>5.86</v>
      </c>
    </row>
    <row r="15879" spans="1:11" x14ac:dyDescent="0.25">
      <c r="A15879">
        <v>46113</v>
      </c>
      <c r="B15879" t="s">
        <v>127</v>
      </c>
      <c r="C15879">
        <v>1828.03</v>
      </c>
      <c r="D15879">
        <v>1073.71</v>
      </c>
      <c r="E15879">
        <v>754.32</v>
      </c>
      <c r="F15879">
        <v>987.79</v>
      </c>
      <c r="G15879">
        <v>828.63</v>
      </c>
      <c r="H15879">
        <v>1458.76</v>
      </c>
      <c r="I15879">
        <v>0.98</v>
      </c>
      <c r="J15879">
        <v>4.05</v>
      </c>
      <c r="K15879">
        <v>7.89</v>
      </c>
    </row>
    <row r="15880" spans="1:11" x14ac:dyDescent="0.25">
      <c r="A15880">
        <v>46113</v>
      </c>
      <c r="B15880" t="s">
        <v>113</v>
      </c>
      <c r="C15880">
        <v>1989.9</v>
      </c>
      <c r="D15880">
        <v>1074.0899999999999</v>
      </c>
      <c r="E15880">
        <v>915.81</v>
      </c>
      <c r="F15880">
        <v>952.65</v>
      </c>
      <c r="G15880">
        <v>815.09</v>
      </c>
      <c r="H15880">
        <v>1278.01</v>
      </c>
      <c r="I15880">
        <v>0.66</v>
      </c>
      <c r="J15880">
        <v>2.4300000000000002</v>
      </c>
      <c r="K15880">
        <v>6.64</v>
      </c>
    </row>
    <row r="15881" spans="1:11" x14ac:dyDescent="0.25">
      <c r="A15881" s="98">
        <v>46113</v>
      </c>
      <c r="B15881" t="s">
        <v>128</v>
      </c>
      <c r="C15881">
        <v>2064.6999999999998</v>
      </c>
      <c r="D15881">
        <v>1129.22</v>
      </c>
      <c r="E15881">
        <v>935.48</v>
      </c>
      <c r="F15881">
        <v>987.55</v>
      </c>
      <c r="G15881">
        <v>838.23</v>
      </c>
      <c r="H15881">
        <v>1368.74</v>
      </c>
      <c r="I15881">
        <v>0.61</v>
      </c>
      <c r="J15881">
        <v>2.15</v>
      </c>
      <c r="K15881">
        <v>6.42</v>
      </c>
    </row>
    <row r="15882" spans="1:11" x14ac:dyDescent="0.25">
      <c r="A15882" s="98">
        <v>46113</v>
      </c>
      <c r="B15882" t="s">
        <v>129</v>
      </c>
      <c r="C15882">
        <v>1959.33</v>
      </c>
      <c r="D15882">
        <v>1148.01</v>
      </c>
      <c r="E15882">
        <v>811.32</v>
      </c>
      <c r="F15882">
        <v>1000.05</v>
      </c>
      <c r="G15882">
        <v>874.64</v>
      </c>
      <c r="H15882">
        <v>1339.61</v>
      </c>
      <c r="I15882">
        <v>0.42</v>
      </c>
      <c r="J15882">
        <v>2.4500000000000002</v>
      </c>
      <c r="K15882">
        <v>7.84</v>
      </c>
    </row>
    <row r="15883" spans="1:11" x14ac:dyDescent="0.25">
      <c r="A15883" s="98">
        <v>46113</v>
      </c>
      <c r="B15883" t="s">
        <v>130</v>
      </c>
      <c r="C15883">
        <v>2121.98</v>
      </c>
      <c r="D15883">
        <v>1264.28</v>
      </c>
      <c r="E15883">
        <v>857.7</v>
      </c>
      <c r="F15883">
        <v>1183.51</v>
      </c>
      <c r="G15883">
        <v>962.85</v>
      </c>
      <c r="H15883">
        <v>1960.18</v>
      </c>
      <c r="I15883">
        <v>0.26</v>
      </c>
      <c r="J15883">
        <v>1.81</v>
      </c>
      <c r="K15883">
        <v>5.73</v>
      </c>
    </row>
    <row r="15884" spans="1:11" x14ac:dyDescent="0.25">
      <c r="A15884">
        <v>46113</v>
      </c>
      <c r="B15884" t="s">
        <v>131</v>
      </c>
      <c r="C15884">
        <v>2278.52</v>
      </c>
      <c r="D15884">
        <v>1363.58</v>
      </c>
      <c r="E15884">
        <v>914.94</v>
      </c>
      <c r="F15884">
        <v>1209.21</v>
      </c>
      <c r="G15884">
        <v>991.06</v>
      </c>
      <c r="H15884">
        <v>1884.3</v>
      </c>
      <c r="I15884">
        <v>3.89</v>
      </c>
      <c r="J15884">
        <v>6.98</v>
      </c>
      <c r="K15884">
        <v>10.08</v>
      </c>
    </row>
    <row r="15885" spans="1:11" x14ac:dyDescent="0.25">
      <c r="A15885">
        <v>46113</v>
      </c>
      <c r="B15885" t="s">
        <v>132</v>
      </c>
      <c r="C15885">
        <v>1921.7</v>
      </c>
      <c r="D15885">
        <v>1108.72</v>
      </c>
      <c r="E15885">
        <v>812.98</v>
      </c>
      <c r="F15885">
        <v>940.59</v>
      </c>
      <c r="G15885">
        <v>818.8</v>
      </c>
      <c r="H15885">
        <v>1225.9100000000001</v>
      </c>
      <c r="I15885">
        <v>0.2</v>
      </c>
      <c r="J15885">
        <v>1.55</v>
      </c>
      <c r="K15885">
        <v>4.8899999999999997</v>
      </c>
    </row>
    <row r="15886" spans="1:11" x14ac:dyDescent="0.25">
      <c r="A15886">
        <v>46113</v>
      </c>
      <c r="B15886" t="s">
        <v>133</v>
      </c>
      <c r="C15886">
        <v>2106.5700000000002</v>
      </c>
      <c r="D15886">
        <v>1206.3599999999999</v>
      </c>
      <c r="E15886">
        <v>900.21</v>
      </c>
      <c r="F15886">
        <v>874.82</v>
      </c>
      <c r="G15886">
        <v>794.21</v>
      </c>
      <c r="H15886">
        <v>1099.72</v>
      </c>
      <c r="I15886">
        <v>0.1</v>
      </c>
      <c r="J15886">
        <v>1.46</v>
      </c>
      <c r="K15886">
        <v>4.9000000000000004</v>
      </c>
    </row>
    <row r="15887" spans="1:11" x14ac:dyDescent="0.25">
      <c r="A15887">
        <v>46113</v>
      </c>
      <c r="B15887" t="s">
        <v>134</v>
      </c>
      <c r="C15887">
        <v>1956.32</v>
      </c>
      <c r="D15887">
        <v>1201.72</v>
      </c>
      <c r="E15887">
        <v>754.6</v>
      </c>
      <c r="F15887">
        <v>937.97</v>
      </c>
      <c r="G15887">
        <v>894.4</v>
      </c>
      <c r="H15887">
        <v>1049.97</v>
      </c>
      <c r="I15887">
        <v>0.4</v>
      </c>
      <c r="J15887">
        <v>2.4300000000000002</v>
      </c>
      <c r="K15887">
        <v>5.57</v>
      </c>
    </row>
    <row r="15888" spans="1:11" x14ac:dyDescent="0.25">
      <c r="A15888">
        <v>46113</v>
      </c>
      <c r="B15888" s="98" t="s">
        <v>135</v>
      </c>
      <c r="C15888">
        <v>1990.8</v>
      </c>
      <c r="D15888">
        <v>1221.0899999999999</v>
      </c>
      <c r="E15888">
        <v>769.71</v>
      </c>
      <c r="F15888">
        <v>967.04</v>
      </c>
      <c r="G15888">
        <v>840.59</v>
      </c>
      <c r="H15888">
        <v>1333.38</v>
      </c>
      <c r="I15888">
        <v>0.12</v>
      </c>
      <c r="J15888">
        <v>3.98</v>
      </c>
      <c r="K15888">
        <v>7.49</v>
      </c>
    </row>
    <row r="15889" spans="1:11" ht="30" x14ac:dyDescent="0.25">
      <c r="A15889">
        <v>46113</v>
      </c>
      <c r="B15889" s="98" t="s">
        <v>136</v>
      </c>
      <c r="C15889">
        <v>2003.32</v>
      </c>
      <c r="D15889">
        <v>1217.32</v>
      </c>
      <c r="E15889">
        <v>786</v>
      </c>
      <c r="F15889">
        <v>1053.4100000000001</v>
      </c>
      <c r="G15889">
        <v>952.51</v>
      </c>
      <c r="H15889">
        <v>1412.26</v>
      </c>
      <c r="I15889">
        <v>0.53</v>
      </c>
      <c r="J15889">
        <v>2.75</v>
      </c>
      <c r="K15889">
        <v>5.43</v>
      </c>
    </row>
    <row r="15890" spans="1:11" ht="30" x14ac:dyDescent="0.25">
      <c r="A15890">
        <v>46113</v>
      </c>
      <c r="B15890" s="98" t="s">
        <v>137</v>
      </c>
      <c r="C15890">
        <v>1935.56</v>
      </c>
      <c r="D15890">
        <v>1160.3</v>
      </c>
      <c r="E15890">
        <v>775.26</v>
      </c>
      <c r="F15890">
        <v>1019.84</v>
      </c>
      <c r="G15890">
        <v>798.61</v>
      </c>
      <c r="H15890">
        <v>1919.3</v>
      </c>
      <c r="I15890">
        <v>2.99</v>
      </c>
      <c r="J15890">
        <v>5.78</v>
      </c>
      <c r="K15890">
        <v>10.72</v>
      </c>
    </row>
    <row r="15891" spans="1:11" x14ac:dyDescent="0.25">
      <c r="A15891">
        <v>46113</v>
      </c>
      <c r="B15891" s="98" t="s">
        <v>138</v>
      </c>
      <c r="C15891">
        <v>1853.39</v>
      </c>
      <c r="D15891">
        <v>1104.8599999999999</v>
      </c>
      <c r="E15891">
        <v>748.53</v>
      </c>
      <c r="F15891">
        <v>1232.04</v>
      </c>
      <c r="G15891">
        <v>1000.57</v>
      </c>
      <c r="H15891">
        <v>1971.67</v>
      </c>
      <c r="I15891">
        <v>0.36</v>
      </c>
      <c r="J15891">
        <v>4.87</v>
      </c>
      <c r="K15891">
        <v>6.54</v>
      </c>
    </row>
    <row r="15892" spans="1:11" x14ac:dyDescent="0.25">
      <c r="A15892">
        <v>46113</v>
      </c>
      <c r="B15892" s="98" t="s">
        <v>139</v>
      </c>
      <c r="C15892">
        <v>1830.51</v>
      </c>
      <c r="D15892">
        <v>1116.9100000000001</v>
      </c>
      <c r="E15892">
        <v>713.6</v>
      </c>
      <c r="F15892">
        <v>1057.3800000000001</v>
      </c>
      <c r="G15892">
        <v>899.21</v>
      </c>
      <c r="H15892">
        <v>1615.83</v>
      </c>
      <c r="I15892">
        <v>0.19</v>
      </c>
      <c r="J15892">
        <v>2.31</v>
      </c>
      <c r="K15892">
        <v>7.86</v>
      </c>
    </row>
    <row r="15893" spans="1:11" ht="45" x14ac:dyDescent="0.25">
      <c r="A15893" s="98">
        <v>46113</v>
      </c>
      <c r="B15893" s="98" t="s">
        <v>140</v>
      </c>
      <c r="C15893">
        <v>1808.67</v>
      </c>
      <c r="D15893">
        <v>1079.51</v>
      </c>
      <c r="E15893">
        <v>729.16</v>
      </c>
      <c r="F15893">
        <v>911.85</v>
      </c>
      <c r="G15893">
        <v>762.15</v>
      </c>
      <c r="H15893">
        <v>1356.51</v>
      </c>
      <c r="I15893">
        <v>1.22</v>
      </c>
      <c r="J15893">
        <v>3.38</v>
      </c>
      <c r="K15893">
        <v>5.5</v>
      </c>
    </row>
    <row r="15894" spans="1:11" x14ac:dyDescent="0.25">
      <c r="A15894">
        <v>46113</v>
      </c>
      <c r="B15894" t="s">
        <v>141</v>
      </c>
      <c r="C15894">
        <v>1907.66</v>
      </c>
      <c r="D15894">
        <v>1088.49</v>
      </c>
      <c r="E15894">
        <v>819.17</v>
      </c>
      <c r="F15894">
        <v>1054.96</v>
      </c>
      <c r="G15894">
        <v>865.44</v>
      </c>
      <c r="H15894">
        <v>1599.45</v>
      </c>
      <c r="I15894">
        <v>0.27</v>
      </c>
      <c r="J15894">
        <v>3.4</v>
      </c>
      <c r="K15894">
        <v>9.61</v>
      </c>
    </row>
    <row r="15895" spans="1:11" x14ac:dyDescent="0.25">
      <c r="A15895">
        <v>46113</v>
      </c>
      <c r="B15895" t="s">
        <v>142</v>
      </c>
      <c r="C15895">
        <v>1722.48</v>
      </c>
      <c r="D15895">
        <v>1002.61</v>
      </c>
      <c r="E15895">
        <v>719.87</v>
      </c>
      <c r="F15895">
        <v>920.63</v>
      </c>
      <c r="G15895">
        <v>747.56</v>
      </c>
      <c r="H15895">
        <v>1437.93</v>
      </c>
      <c r="I15895">
        <v>0.57999999999999996</v>
      </c>
      <c r="J15895">
        <v>2.46</v>
      </c>
      <c r="K15895">
        <v>6.36</v>
      </c>
    </row>
    <row r="15896" spans="1:11" x14ac:dyDescent="0.25">
      <c r="A15896">
        <v>46113</v>
      </c>
      <c r="B15896" t="s">
        <v>143</v>
      </c>
      <c r="C15896">
        <v>1778.83</v>
      </c>
      <c r="D15896">
        <v>1063.73</v>
      </c>
      <c r="E15896">
        <v>715.1</v>
      </c>
      <c r="F15896">
        <v>888.52</v>
      </c>
      <c r="G15896">
        <v>787.42</v>
      </c>
      <c r="H15896">
        <v>1141.45</v>
      </c>
      <c r="I15896">
        <v>0.74</v>
      </c>
      <c r="J15896">
        <v>3.37</v>
      </c>
      <c r="K15896">
        <v>7.81</v>
      </c>
    </row>
    <row r="15897" spans="1:11" x14ac:dyDescent="0.25">
      <c r="A15897">
        <v>46113</v>
      </c>
      <c r="B15897" t="s">
        <v>144</v>
      </c>
      <c r="C15897">
        <v>1724.27</v>
      </c>
      <c r="D15897">
        <v>1010.85</v>
      </c>
      <c r="E15897">
        <v>713.42</v>
      </c>
      <c r="F15897">
        <v>916.06</v>
      </c>
      <c r="G15897">
        <v>754.79</v>
      </c>
      <c r="H15897">
        <v>1435.4</v>
      </c>
      <c r="I15897">
        <v>0.57999999999999996</v>
      </c>
      <c r="J15897">
        <v>3.01</v>
      </c>
      <c r="K15897">
        <v>7.12</v>
      </c>
    </row>
    <row r="15898" spans="1:11" x14ac:dyDescent="0.25">
      <c r="A15898">
        <v>46113</v>
      </c>
      <c r="B15898" t="s">
        <v>145</v>
      </c>
      <c r="C15898">
        <v>1836.73</v>
      </c>
      <c r="D15898">
        <v>1046.44</v>
      </c>
      <c r="E15898">
        <v>790.29</v>
      </c>
      <c r="F15898">
        <v>972.3</v>
      </c>
      <c r="G15898">
        <v>845.57</v>
      </c>
      <c r="H15898">
        <v>1292</v>
      </c>
      <c r="I15898">
        <v>0.98</v>
      </c>
      <c r="J15898">
        <v>5.51</v>
      </c>
      <c r="K15898">
        <v>7.65</v>
      </c>
    </row>
    <row r="15899" spans="1:11" x14ac:dyDescent="0.25">
      <c r="A15899">
        <v>46113</v>
      </c>
      <c r="B15899" t="s">
        <v>146</v>
      </c>
      <c r="C15899">
        <v>1848.43</v>
      </c>
      <c r="D15899">
        <v>1038.57</v>
      </c>
      <c r="E15899">
        <v>809.86</v>
      </c>
      <c r="F15899">
        <v>1017.37</v>
      </c>
      <c r="G15899">
        <v>872.27</v>
      </c>
      <c r="H15899">
        <v>1393.73</v>
      </c>
      <c r="I15899">
        <v>0.15</v>
      </c>
      <c r="J15899">
        <v>2.04</v>
      </c>
      <c r="K15899">
        <v>7.22</v>
      </c>
    </row>
    <row r="15900" spans="1:11" x14ac:dyDescent="0.25">
      <c r="A15900">
        <v>46113</v>
      </c>
      <c r="B15900" t="s">
        <v>2</v>
      </c>
      <c r="C15900">
        <v>1761.23</v>
      </c>
      <c r="D15900">
        <v>1002.75</v>
      </c>
      <c r="E15900">
        <v>758.48</v>
      </c>
      <c r="F15900">
        <v>977.34</v>
      </c>
      <c r="G15900">
        <v>798.18</v>
      </c>
      <c r="H15900">
        <v>1462.75</v>
      </c>
      <c r="I15900">
        <v>1.2</v>
      </c>
      <c r="J15900">
        <v>3.05</v>
      </c>
      <c r="K15900">
        <v>7.81</v>
      </c>
    </row>
    <row r="15901" spans="1:11" x14ac:dyDescent="0.25">
      <c r="A15901">
        <v>46113</v>
      </c>
      <c r="B15901" t="s">
        <v>147</v>
      </c>
      <c r="C15901">
        <v>2149.86</v>
      </c>
      <c r="D15901">
        <v>1111.21</v>
      </c>
      <c r="E15901">
        <v>1038.6500000000001</v>
      </c>
      <c r="F15901">
        <v>979.85</v>
      </c>
      <c r="G15901">
        <v>783.39</v>
      </c>
      <c r="H15901">
        <v>1419.89</v>
      </c>
      <c r="I15901">
        <v>1.83</v>
      </c>
      <c r="J15901">
        <v>3.83</v>
      </c>
      <c r="K15901">
        <v>7.31</v>
      </c>
    </row>
    <row r="15902" spans="1:11" x14ac:dyDescent="0.25">
      <c r="A15902">
        <v>46113</v>
      </c>
      <c r="B15902" t="s">
        <v>148</v>
      </c>
      <c r="C15902">
        <v>2029.48</v>
      </c>
      <c r="D15902">
        <v>1086.3499999999999</v>
      </c>
      <c r="E15902">
        <v>943.13</v>
      </c>
      <c r="F15902">
        <v>916.36</v>
      </c>
      <c r="G15902">
        <v>799.33</v>
      </c>
      <c r="H15902">
        <v>1193.67</v>
      </c>
      <c r="I15902">
        <v>0.41</v>
      </c>
      <c r="J15902">
        <v>2.02</v>
      </c>
      <c r="K15902">
        <v>5.99</v>
      </c>
    </row>
    <row r="15903" spans="1:11" x14ac:dyDescent="0.25">
      <c r="A15903">
        <v>46113</v>
      </c>
      <c r="B15903" t="s">
        <v>149</v>
      </c>
      <c r="C15903">
        <v>2084.58</v>
      </c>
      <c r="D15903">
        <v>1134.27</v>
      </c>
      <c r="E15903">
        <v>950.31</v>
      </c>
      <c r="F15903">
        <v>996.77</v>
      </c>
      <c r="G15903">
        <v>887.09</v>
      </c>
      <c r="H15903">
        <v>1266.28</v>
      </c>
      <c r="I15903">
        <v>0.68</v>
      </c>
      <c r="J15903">
        <v>2.25</v>
      </c>
      <c r="K15903">
        <v>6.7</v>
      </c>
    </row>
    <row r="15904" spans="1:11" x14ac:dyDescent="0.25">
      <c r="A15904">
        <v>46113</v>
      </c>
      <c r="B15904" t="s">
        <v>150</v>
      </c>
      <c r="C15904">
        <v>2192.8200000000002</v>
      </c>
      <c r="D15904">
        <v>1128.57</v>
      </c>
      <c r="E15904">
        <v>1064.25</v>
      </c>
      <c r="F15904">
        <v>1187.1500000000001</v>
      </c>
      <c r="G15904">
        <v>937</v>
      </c>
      <c r="H15904">
        <v>1771.09</v>
      </c>
      <c r="I15904">
        <v>0.84</v>
      </c>
      <c r="J15904">
        <v>2.48</v>
      </c>
      <c r="K15904">
        <v>6.35</v>
      </c>
    </row>
    <row r="15905" spans="1:11" x14ac:dyDescent="0.25">
      <c r="A15905">
        <v>46113</v>
      </c>
      <c r="B15905" t="s">
        <v>151</v>
      </c>
      <c r="C15905">
        <v>1907.86</v>
      </c>
      <c r="D15905">
        <v>1121.3900000000001</v>
      </c>
      <c r="E15905">
        <v>786.47</v>
      </c>
      <c r="F15905">
        <v>865.6</v>
      </c>
      <c r="G15905">
        <v>724.39</v>
      </c>
      <c r="H15905">
        <v>1273.23</v>
      </c>
      <c r="I15905">
        <v>0.25</v>
      </c>
      <c r="J15905">
        <v>1.61</v>
      </c>
      <c r="K15905">
        <v>5.93</v>
      </c>
    </row>
    <row r="15906" spans="1:11" x14ac:dyDescent="0.25">
      <c r="A15906">
        <v>46113</v>
      </c>
      <c r="B15906" t="s">
        <v>152</v>
      </c>
      <c r="C15906">
        <v>1864.62</v>
      </c>
      <c r="D15906">
        <v>1081.4100000000001</v>
      </c>
      <c r="E15906">
        <v>783.21</v>
      </c>
      <c r="F15906">
        <v>877.26</v>
      </c>
      <c r="G15906">
        <v>748.54</v>
      </c>
      <c r="H15906">
        <v>1205.06</v>
      </c>
      <c r="I15906">
        <v>0.15</v>
      </c>
      <c r="J15906">
        <v>1.69</v>
      </c>
      <c r="K15906">
        <v>5.91</v>
      </c>
    </row>
    <row r="15907" spans="1:11" x14ac:dyDescent="0.25">
      <c r="A15907">
        <v>46113</v>
      </c>
      <c r="B15907" t="s">
        <v>153</v>
      </c>
      <c r="C15907">
        <v>2043.35</v>
      </c>
      <c r="D15907">
        <v>1229.3900000000001</v>
      </c>
      <c r="E15907">
        <v>813.96</v>
      </c>
      <c r="F15907">
        <v>1165.44</v>
      </c>
      <c r="G15907">
        <v>1075.04</v>
      </c>
      <c r="H15907">
        <v>1395.01</v>
      </c>
      <c r="I15907">
        <v>7.0000000000000007E-2</v>
      </c>
      <c r="J15907">
        <v>2.0499999999999998</v>
      </c>
      <c r="K15907">
        <v>9.52</v>
      </c>
    </row>
    <row r="15908" spans="1:11" x14ac:dyDescent="0.25">
      <c r="A15908">
        <v>46113</v>
      </c>
      <c r="B15908" t="s">
        <v>154</v>
      </c>
      <c r="C15908">
        <v>1915.44</v>
      </c>
      <c r="D15908">
        <v>1087.5</v>
      </c>
      <c r="E15908">
        <v>827.94</v>
      </c>
      <c r="F15908">
        <v>1011.99</v>
      </c>
      <c r="G15908">
        <v>841.16</v>
      </c>
      <c r="H15908">
        <v>1504.27</v>
      </c>
      <c r="I15908">
        <v>0.71</v>
      </c>
      <c r="J15908">
        <v>3.27</v>
      </c>
      <c r="K15908">
        <v>7.46</v>
      </c>
    </row>
    <row r="15909" spans="1:11" x14ac:dyDescent="0.25">
      <c r="A15909">
        <v>46113</v>
      </c>
      <c r="B15909" t="s">
        <v>155</v>
      </c>
      <c r="C15909">
        <v>1973.11</v>
      </c>
      <c r="D15909">
        <v>1169.28</v>
      </c>
      <c r="E15909">
        <v>803.83</v>
      </c>
      <c r="F15909">
        <v>871.71</v>
      </c>
      <c r="G15909">
        <v>775.62</v>
      </c>
      <c r="H15909">
        <v>1129.26</v>
      </c>
      <c r="I15909">
        <v>0.7</v>
      </c>
      <c r="J15909">
        <v>2.44</v>
      </c>
      <c r="K15909">
        <v>7.36</v>
      </c>
    </row>
    <row r="15910" spans="1:11" x14ac:dyDescent="0.25">
      <c r="A15910">
        <v>46143</v>
      </c>
      <c r="B15910" t="s">
        <v>1</v>
      </c>
      <c r="C15910">
        <v>1953.08</v>
      </c>
      <c r="D15910">
        <v>1104.5899999999999</v>
      </c>
      <c r="E15910">
        <v>848.49</v>
      </c>
      <c r="F15910">
        <v>977.59</v>
      </c>
      <c r="G15910">
        <v>836.91</v>
      </c>
      <c r="H15910">
        <v>1338.85</v>
      </c>
      <c r="I15910">
        <v>0.36</v>
      </c>
      <c r="J15910">
        <v>3.26</v>
      </c>
      <c r="K15910">
        <v>6.93</v>
      </c>
    </row>
    <row r="15911" spans="1:11" x14ac:dyDescent="0.25">
      <c r="A15911">
        <v>46143</v>
      </c>
      <c r="B15911" t="s">
        <v>126</v>
      </c>
      <c r="C15911">
        <v>2000.84</v>
      </c>
      <c r="D15911">
        <v>1204.68</v>
      </c>
      <c r="E15911">
        <v>796.16</v>
      </c>
      <c r="F15911">
        <v>996.97</v>
      </c>
      <c r="G15911">
        <v>890.27</v>
      </c>
      <c r="H15911">
        <v>1283</v>
      </c>
      <c r="I15911">
        <v>0.33</v>
      </c>
      <c r="J15911">
        <v>2.95</v>
      </c>
      <c r="K15911">
        <v>5.95</v>
      </c>
    </row>
    <row r="15912" spans="1:11" x14ac:dyDescent="0.25">
      <c r="A15912">
        <v>46143</v>
      </c>
      <c r="B15912" t="s">
        <v>127</v>
      </c>
      <c r="C15912">
        <v>1835.1</v>
      </c>
      <c r="D15912">
        <v>1080.4000000000001</v>
      </c>
      <c r="E15912">
        <v>754.7</v>
      </c>
      <c r="F15912">
        <v>991.65</v>
      </c>
      <c r="G15912">
        <v>833.76</v>
      </c>
      <c r="H15912">
        <v>1459.49</v>
      </c>
      <c r="I15912">
        <v>0.39</v>
      </c>
      <c r="J15912">
        <v>4.46</v>
      </c>
      <c r="K15912">
        <v>7.48</v>
      </c>
    </row>
    <row r="15913" spans="1:11" x14ac:dyDescent="0.25">
      <c r="A15913">
        <v>46143</v>
      </c>
      <c r="B15913" t="s">
        <v>113</v>
      </c>
      <c r="C15913">
        <v>1996.07</v>
      </c>
      <c r="D15913">
        <v>1080.1500000000001</v>
      </c>
      <c r="E15913">
        <v>915.92</v>
      </c>
      <c r="F15913">
        <v>955.6</v>
      </c>
      <c r="G15913">
        <v>819.66</v>
      </c>
      <c r="H15913">
        <v>1278.1400000000001</v>
      </c>
      <c r="I15913">
        <v>0.31</v>
      </c>
      <c r="J15913">
        <v>2.74</v>
      </c>
      <c r="K15913">
        <v>6.63</v>
      </c>
    </row>
    <row r="15914" spans="1:11" x14ac:dyDescent="0.25">
      <c r="A15914">
        <v>46143</v>
      </c>
      <c r="B15914" t="s">
        <v>128</v>
      </c>
      <c r="C15914">
        <v>2073.7600000000002</v>
      </c>
      <c r="D15914">
        <v>1129.73</v>
      </c>
      <c r="E15914">
        <v>944.03</v>
      </c>
      <c r="F15914">
        <v>991.89</v>
      </c>
      <c r="G15914">
        <v>838.64</v>
      </c>
      <c r="H15914">
        <v>1381.19</v>
      </c>
      <c r="I15914">
        <v>0.44</v>
      </c>
      <c r="J15914">
        <v>2.6</v>
      </c>
      <c r="K15914">
        <v>6.54</v>
      </c>
    </row>
    <row r="15915" spans="1:11" x14ac:dyDescent="0.25">
      <c r="A15915">
        <v>46143</v>
      </c>
      <c r="B15915" t="s">
        <v>129</v>
      </c>
      <c r="C15915">
        <v>1967.05</v>
      </c>
      <c r="D15915">
        <v>1155.73</v>
      </c>
      <c r="E15915">
        <v>811.32</v>
      </c>
      <c r="F15915">
        <v>1003.95</v>
      </c>
      <c r="G15915">
        <v>880.5</v>
      </c>
      <c r="H15915">
        <v>1339.61</v>
      </c>
      <c r="I15915">
        <v>0.39</v>
      </c>
      <c r="J15915">
        <v>2.85</v>
      </c>
      <c r="K15915">
        <v>8.06</v>
      </c>
    </row>
    <row r="15916" spans="1:11" x14ac:dyDescent="0.25">
      <c r="A15916">
        <v>46143</v>
      </c>
      <c r="B15916" t="s">
        <v>130</v>
      </c>
      <c r="C15916">
        <v>2123.4299999999998</v>
      </c>
      <c r="D15916">
        <v>1265.73</v>
      </c>
      <c r="E15916">
        <v>857.7</v>
      </c>
      <c r="F15916">
        <v>1184.3399999999999</v>
      </c>
      <c r="G15916">
        <v>963.91</v>
      </c>
      <c r="H15916">
        <v>1960.18</v>
      </c>
      <c r="I15916">
        <v>7.0000000000000007E-2</v>
      </c>
      <c r="J15916">
        <v>1.88</v>
      </c>
      <c r="K15916">
        <v>5.62</v>
      </c>
    </row>
    <row r="15917" spans="1:11" x14ac:dyDescent="0.25">
      <c r="A15917">
        <v>46143</v>
      </c>
      <c r="B15917" t="s">
        <v>131</v>
      </c>
      <c r="C15917">
        <v>2281.15</v>
      </c>
      <c r="D15917">
        <v>1366.21</v>
      </c>
      <c r="E15917">
        <v>914.94</v>
      </c>
      <c r="F15917">
        <v>1210.6600000000001</v>
      </c>
      <c r="G15917">
        <v>992.94</v>
      </c>
      <c r="H15917">
        <v>1884.3</v>
      </c>
      <c r="I15917">
        <v>0.12</v>
      </c>
      <c r="J15917">
        <v>7.11</v>
      </c>
      <c r="K15917">
        <v>10.039999999999999</v>
      </c>
    </row>
    <row r="15918" spans="1:11" x14ac:dyDescent="0.25">
      <c r="A15918">
        <v>46143</v>
      </c>
      <c r="B15918" t="s">
        <v>132</v>
      </c>
      <c r="C15918">
        <v>1929.6</v>
      </c>
      <c r="D15918">
        <v>1116.6199999999999</v>
      </c>
      <c r="E15918">
        <v>812.98</v>
      </c>
      <c r="F15918">
        <v>944.45</v>
      </c>
      <c r="G15918">
        <v>824.62</v>
      </c>
      <c r="H15918">
        <v>1225.9100000000001</v>
      </c>
      <c r="I15918">
        <v>0.41</v>
      </c>
      <c r="J15918">
        <v>1.97</v>
      </c>
      <c r="K15918">
        <v>5.15</v>
      </c>
    </row>
    <row r="15919" spans="1:11" x14ac:dyDescent="0.25">
      <c r="A15919">
        <v>46143</v>
      </c>
      <c r="B15919" t="s">
        <v>133</v>
      </c>
      <c r="C15919">
        <v>2114.88</v>
      </c>
      <c r="D15919">
        <v>1232.05</v>
      </c>
      <c r="E15919">
        <v>882.83</v>
      </c>
      <c r="F15919">
        <v>878.23</v>
      </c>
      <c r="G15919">
        <v>811.13</v>
      </c>
      <c r="H15919">
        <v>1078.5</v>
      </c>
      <c r="I15919">
        <v>0.39</v>
      </c>
      <c r="J15919">
        <v>1.86</v>
      </c>
      <c r="K15919">
        <v>4.8499999999999996</v>
      </c>
    </row>
    <row r="15920" spans="1:11" x14ac:dyDescent="0.25">
      <c r="A15920">
        <v>46143</v>
      </c>
      <c r="B15920" t="s">
        <v>134</v>
      </c>
      <c r="C15920">
        <v>1963.54</v>
      </c>
      <c r="D15920">
        <v>1208.94</v>
      </c>
      <c r="E15920">
        <v>754.6</v>
      </c>
      <c r="F15920">
        <v>941.44</v>
      </c>
      <c r="G15920">
        <v>899.76</v>
      </c>
      <c r="H15920">
        <v>1049.97</v>
      </c>
      <c r="I15920">
        <v>0.37</v>
      </c>
      <c r="J15920">
        <v>2.81</v>
      </c>
      <c r="K15920">
        <v>5.67</v>
      </c>
    </row>
    <row r="15921" spans="1:11" x14ac:dyDescent="0.25">
      <c r="A15921">
        <v>46143</v>
      </c>
      <c r="B15921" t="s">
        <v>135</v>
      </c>
      <c r="C15921">
        <v>1992.21</v>
      </c>
      <c r="D15921">
        <v>1222.5</v>
      </c>
      <c r="E15921">
        <v>769.71</v>
      </c>
      <c r="F15921">
        <v>967.72</v>
      </c>
      <c r="G15921">
        <v>841.6</v>
      </c>
      <c r="H15921">
        <v>1333.38</v>
      </c>
      <c r="I15921">
        <v>7.0000000000000007E-2</v>
      </c>
      <c r="J15921">
        <v>4.05</v>
      </c>
      <c r="K15921">
        <v>7.02</v>
      </c>
    </row>
    <row r="15922" spans="1:11" x14ac:dyDescent="0.25">
      <c r="A15922">
        <v>46143</v>
      </c>
      <c r="B15922" t="s">
        <v>136</v>
      </c>
      <c r="C15922">
        <v>2013.21</v>
      </c>
      <c r="D15922">
        <v>1222.01</v>
      </c>
      <c r="E15922">
        <v>791.2</v>
      </c>
      <c r="F15922">
        <v>1058.57</v>
      </c>
      <c r="G15922">
        <v>956.23</v>
      </c>
      <c r="H15922">
        <v>1421.58</v>
      </c>
      <c r="I15922">
        <v>0.49</v>
      </c>
      <c r="J15922">
        <v>3.26</v>
      </c>
      <c r="K15922">
        <v>5.77</v>
      </c>
    </row>
    <row r="15923" spans="1:11" x14ac:dyDescent="0.25">
      <c r="A15923">
        <v>46143</v>
      </c>
      <c r="B15923" t="s">
        <v>137</v>
      </c>
      <c r="C15923">
        <v>1936.03</v>
      </c>
      <c r="D15923">
        <v>1160.77</v>
      </c>
      <c r="E15923">
        <v>775.26</v>
      </c>
      <c r="F15923">
        <v>1020.05</v>
      </c>
      <c r="G15923">
        <v>798.93</v>
      </c>
      <c r="H15923">
        <v>1919.3</v>
      </c>
      <c r="I15923">
        <v>0.02</v>
      </c>
      <c r="J15923">
        <v>5.8</v>
      </c>
      <c r="K15923">
        <v>10.29</v>
      </c>
    </row>
    <row r="15924" spans="1:11" x14ac:dyDescent="0.25">
      <c r="A15924">
        <v>46143</v>
      </c>
      <c r="B15924" t="s">
        <v>138</v>
      </c>
      <c r="C15924">
        <v>1853.37</v>
      </c>
      <c r="D15924">
        <v>1100.95</v>
      </c>
      <c r="E15924">
        <v>752.42</v>
      </c>
      <c r="F15924">
        <v>1232.04</v>
      </c>
      <c r="G15924">
        <v>997.07</v>
      </c>
      <c r="H15924">
        <v>1981.93</v>
      </c>
      <c r="I15924">
        <v>0</v>
      </c>
      <c r="J15924">
        <v>4.87</v>
      </c>
      <c r="K15924">
        <v>6.14</v>
      </c>
    </row>
    <row r="15925" spans="1:11" x14ac:dyDescent="0.25">
      <c r="A15925">
        <v>46143</v>
      </c>
      <c r="B15925" t="s">
        <v>139</v>
      </c>
      <c r="C15925">
        <v>1832.26</v>
      </c>
      <c r="D15925">
        <v>1118.6600000000001</v>
      </c>
      <c r="E15925">
        <v>713.6</v>
      </c>
      <c r="F15925">
        <v>1058.44</v>
      </c>
      <c r="G15925">
        <v>900.65</v>
      </c>
      <c r="H15925">
        <v>1615.83</v>
      </c>
      <c r="I15925">
        <v>0.1</v>
      </c>
      <c r="J15925">
        <v>2.42</v>
      </c>
      <c r="K15925">
        <v>7.3</v>
      </c>
    </row>
    <row r="15926" spans="1:11" x14ac:dyDescent="0.25">
      <c r="A15926">
        <v>46143</v>
      </c>
      <c r="B15926" t="s">
        <v>140</v>
      </c>
      <c r="C15926">
        <v>1818.85</v>
      </c>
      <c r="D15926">
        <v>1085.5999999999999</v>
      </c>
      <c r="E15926">
        <v>733.25</v>
      </c>
      <c r="F15926">
        <v>916.96</v>
      </c>
      <c r="G15926">
        <v>766.41</v>
      </c>
      <c r="H15926">
        <v>1364.11</v>
      </c>
      <c r="I15926">
        <v>0.56000000000000005</v>
      </c>
      <c r="J15926">
        <v>3.96</v>
      </c>
      <c r="K15926">
        <v>5.74</v>
      </c>
    </row>
    <row r="15927" spans="1:11" x14ac:dyDescent="0.25">
      <c r="A15927">
        <v>46143</v>
      </c>
      <c r="B15927" t="s">
        <v>141</v>
      </c>
      <c r="C15927">
        <v>1907.82</v>
      </c>
      <c r="D15927">
        <v>1088.6500000000001</v>
      </c>
      <c r="E15927">
        <v>819.17</v>
      </c>
      <c r="F15927">
        <v>1055.07</v>
      </c>
      <c r="G15927">
        <v>865.53</v>
      </c>
      <c r="H15927">
        <v>1599.45</v>
      </c>
      <c r="I15927">
        <v>0.01</v>
      </c>
      <c r="J15927">
        <v>3.41</v>
      </c>
      <c r="K15927">
        <v>9.52</v>
      </c>
    </row>
    <row r="15928" spans="1:11" x14ac:dyDescent="0.25">
      <c r="A15928">
        <v>46143</v>
      </c>
      <c r="B15928" t="s">
        <v>142</v>
      </c>
      <c r="C15928">
        <v>1726.51</v>
      </c>
      <c r="D15928">
        <v>1006.64</v>
      </c>
      <c r="E15928">
        <v>719.87</v>
      </c>
      <c r="F15928">
        <v>922.75</v>
      </c>
      <c r="G15928">
        <v>750.55</v>
      </c>
      <c r="H15928">
        <v>1437.93</v>
      </c>
      <c r="I15928">
        <v>0.23</v>
      </c>
      <c r="J15928">
        <v>2.69</v>
      </c>
      <c r="K15928">
        <v>3.62</v>
      </c>
    </row>
    <row r="15929" spans="1:11" x14ac:dyDescent="0.25">
      <c r="A15929">
        <v>46143</v>
      </c>
      <c r="B15929" t="s">
        <v>143</v>
      </c>
      <c r="C15929">
        <v>1792.18</v>
      </c>
      <c r="D15929">
        <v>1077.08</v>
      </c>
      <c r="E15929">
        <v>715.1</v>
      </c>
      <c r="F15929">
        <v>895.18</v>
      </c>
      <c r="G15929">
        <v>797.34</v>
      </c>
      <c r="H15929">
        <v>1141.45</v>
      </c>
      <c r="I15929">
        <v>0.75</v>
      </c>
      <c r="J15929">
        <v>4.1399999999999997</v>
      </c>
      <c r="K15929">
        <v>8.4700000000000006</v>
      </c>
    </row>
    <row r="15930" spans="1:11" x14ac:dyDescent="0.25">
      <c r="A15930">
        <v>46143</v>
      </c>
      <c r="B15930" t="s">
        <v>144</v>
      </c>
      <c r="C15930">
        <v>1728.05</v>
      </c>
      <c r="D15930">
        <v>1016.02</v>
      </c>
      <c r="E15930">
        <v>712.03</v>
      </c>
      <c r="F15930">
        <v>918.07</v>
      </c>
      <c r="G15930">
        <v>758.64</v>
      </c>
      <c r="H15930">
        <v>1432.67</v>
      </c>
      <c r="I15930">
        <v>0.22</v>
      </c>
      <c r="J15930">
        <v>3.24</v>
      </c>
      <c r="K15930">
        <v>7.03</v>
      </c>
    </row>
    <row r="15931" spans="1:11" x14ac:dyDescent="0.25">
      <c r="A15931">
        <v>46143</v>
      </c>
      <c r="B15931" t="s">
        <v>145</v>
      </c>
      <c r="C15931">
        <v>1853.68</v>
      </c>
      <c r="D15931">
        <v>1063.3900000000001</v>
      </c>
      <c r="E15931">
        <v>790.29</v>
      </c>
      <c r="F15931">
        <v>981.24</v>
      </c>
      <c r="G15931">
        <v>859.27</v>
      </c>
      <c r="H15931">
        <v>1292</v>
      </c>
      <c r="I15931">
        <v>0.92</v>
      </c>
      <c r="J15931">
        <v>6.49</v>
      </c>
      <c r="K15931">
        <v>8.32</v>
      </c>
    </row>
    <row r="15932" spans="1:11" x14ac:dyDescent="0.25">
      <c r="A15932">
        <v>46143</v>
      </c>
      <c r="B15932" t="s">
        <v>146</v>
      </c>
      <c r="C15932">
        <v>1849.04</v>
      </c>
      <c r="D15932">
        <v>1039.5999999999999</v>
      </c>
      <c r="E15932">
        <v>809.44</v>
      </c>
      <c r="F15932">
        <v>1017.67</v>
      </c>
      <c r="G15932">
        <v>873.14</v>
      </c>
      <c r="H15932">
        <v>1393.03</v>
      </c>
      <c r="I15932">
        <v>0.03</v>
      </c>
      <c r="J15932">
        <v>2.0699999999999998</v>
      </c>
      <c r="K15932">
        <v>7.18</v>
      </c>
    </row>
    <row r="15933" spans="1:11" x14ac:dyDescent="0.25">
      <c r="A15933">
        <v>46143</v>
      </c>
      <c r="B15933" t="s">
        <v>2</v>
      </c>
      <c r="C15933">
        <v>1761.44</v>
      </c>
      <c r="D15933">
        <v>995.97</v>
      </c>
      <c r="E15933">
        <v>765.47</v>
      </c>
      <c r="F15933">
        <v>977.44</v>
      </c>
      <c r="G15933">
        <v>792.76</v>
      </c>
      <c r="H15933">
        <v>1476.2</v>
      </c>
      <c r="I15933">
        <v>0.01</v>
      </c>
      <c r="J15933">
        <v>3.06</v>
      </c>
      <c r="K15933">
        <v>7.53</v>
      </c>
    </row>
    <row r="15934" spans="1:11" x14ac:dyDescent="0.25">
      <c r="A15934">
        <v>46143</v>
      </c>
      <c r="B15934" t="s">
        <v>147</v>
      </c>
      <c r="C15934">
        <v>2161.6999999999998</v>
      </c>
      <c r="D15934">
        <v>1121.6199999999999</v>
      </c>
      <c r="E15934">
        <v>1040.08</v>
      </c>
      <c r="F15934">
        <v>985.24</v>
      </c>
      <c r="G15934">
        <v>790.75</v>
      </c>
      <c r="H15934">
        <v>1421.88</v>
      </c>
      <c r="I15934">
        <v>0.55000000000000004</v>
      </c>
      <c r="J15934">
        <v>4.4000000000000004</v>
      </c>
      <c r="K15934">
        <v>7.19</v>
      </c>
    </row>
    <row r="15935" spans="1:11" x14ac:dyDescent="0.25">
      <c r="A15935">
        <v>46143</v>
      </c>
      <c r="B15935" t="s">
        <v>148</v>
      </c>
      <c r="C15935">
        <v>2037.2</v>
      </c>
      <c r="D15935">
        <v>1094.72</v>
      </c>
      <c r="E15935">
        <v>942.48</v>
      </c>
      <c r="F15935">
        <v>919.84</v>
      </c>
      <c r="G15935">
        <v>805.48</v>
      </c>
      <c r="H15935">
        <v>1192.83</v>
      </c>
      <c r="I15935">
        <v>0.38</v>
      </c>
      <c r="J15935">
        <v>2.41</v>
      </c>
      <c r="K15935">
        <v>6.05</v>
      </c>
    </row>
    <row r="15936" spans="1:11" x14ac:dyDescent="0.25">
      <c r="A15936">
        <v>46143</v>
      </c>
      <c r="B15936" t="s">
        <v>149</v>
      </c>
      <c r="C15936">
        <v>2098.17</v>
      </c>
      <c r="D15936">
        <v>1130.6400000000001</v>
      </c>
      <c r="E15936">
        <v>967.53</v>
      </c>
      <c r="F15936">
        <v>1003.25</v>
      </c>
      <c r="G15936">
        <v>884.25</v>
      </c>
      <c r="H15936">
        <v>1289.2</v>
      </c>
      <c r="I15936">
        <v>0.65</v>
      </c>
      <c r="J15936">
        <v>2.92</v>
      </c>
      <c r="K15936">
        <v>7.18</v>
      </c>
    </row>
    <row r="15937" spans="1:11" x14ac:dyDescent="0.25">
      <c r="A15937">
        <v>46143</v>
      </c>
      <c r="B15937" t="s">
        <v>150</v>
      </c>
      <c r="C15937">
        <v>2199.7800000000002</v>
      </c>
      <c r="D15937">
        <v>1133.3699999999999</v>
      </c>
      <c r="E15937">
        <v>1066.4100000000001</v>
      </c>
      <c r="F15937">
        <v>1190.95</v>
      </c>
      <c r="G15937">
        <v>941.03</v>
      </c>
      <c r="H15937">
        <v>1774.63</v>
      </c>
      <c r="I15937">
        <v>0.32</v>
      </c>
      <c r="J15937">
        <v>2.8</v>
      </c>
      <c r="K15937">
        <v>6.51</v>
      </c>
    </row>
    <row r="15938" spans="1:11" x14ac:dyDescent="0.25">
      <c r="A15938">
        <v>46143</v>
      </c>
      <c r="B15938" t="s">
        <v>151</v>
      </c>
      <c r="C15938">
        <v>1911.34</v>
      </c>
      <c r="D15938">
        <v>1124.69</v>
      </c>
      <c r="E15938">
        <v>786.65</v>
      </c>
      <c r="F15938">
        <v>867.16</v>
      </c>
      <c r="G15938">
        <v>726.49</v>
      </c>
      <c r="H15938">
        <v>1273.49</v>
      </c>
      <c r="I15938">
        <v>0.18</v>
      </c>
      <c r="J15938">
        <v>1.8</v>
      </c>
      <c r="K15938">
        <v>5.34</v>
      </c>
    </row>
    <row r="15939" spans="1:11" x14ac:dyDescent="0.25">
      <c r="A15939">
        <v>46143</v>
      </c>
      <c r="B15939" t="s">
        <v>152</v>
      </c>
      <c r="C15939">
        <v>1865.3</v>
      </c>
      <c r="D15939">
        <v>1082.0899999999999</v>
      </c>
      <c r="E15939">
        <v>783.21</v>
      </c>
      <c r="F15939">
        <v>877.61</v>
      </c>
      <c r="G15939">
        <v>748.99</v>
      </c>
      <c r="H15939">
        <v>1205.06</v>
      </c>
      <c r="I15939">
        <v>0.04</v>
      </c>
      <c r="J15939">
        <v>1.74</v>
      </c>
      <c r="K15939">
        <v>5.94</v>
      </c>
    </row>
    <row r="15940" spans="1:11" x14ac:dyDescent="0.25">
      <c r="A15940">
        <v>46143</v>
      </c>
      <c r="B15940" t="s">
        <v>153</v>
      </c>
      <c r="C15940">
        <v>2047.96</v>
      </c>
      <c r="D15940">
        <v>1234</v>
      </c>
      <c r="E15940">
        <v>813.96</v>
      </c>
      <c r="F15940">
        <v>1168.1199999999999</v>
      </c>
      <c r="G15940">
        <v>1079.1300000000001</v>
      </c>
      <c r="H15940">
        <v>1395.01</v>
      </c>
      <c r="I15940">
        <v>0.23</v>
      </c>
      <c r="J15940">
        <v>2.29</v>
      </c>
      <c r="K15940">
        <v>9.74</v>
      </c>
    </row>
    <row r="15941" spans="1:11" x14ac:dyDescent="0.25">
      <c r="A15941">
        <v>46143</v>
      </c>
      <c r="B15941" t="s">
        <v>154</v>
      </c>
      <c r="C15941">
        <v>1928.17</v>
      </c>
      <c r="D15941">
        <v>1100.23</v>
      </c>
      <c r="E15941">
        <v>827.94</v>
      </c>
      <c r="F15941">
        <v>1018.67</v>
      </c>
      <c r="G15941">
        <v>851.01</v>
      </c>
      <c r="H15941">
        <v>1504.27</v>
      </c>
      <c r="I15941">
        <v>0.66</v>
      </c>
      <c r="J15941">
        <v>3.95</v>
      </c>
      <c r="K15941">
        <v>7.69</v>
      </c>
    </row>
    <row r="15942" spans="1:11" x14ac:dyDescent="0.25">
      <c r="A15942">
        <v>46143</v>
      </c>
      <c r="B15942" t="s">
        <v>155</v>
      </c>
      <c r="C15942">
        <v>1982.79</v>
      </c>
      <c r="D15942">
        <v>1178.96</v>
      </c>
      <c r="E15942">
        <v>803.83</v>
      </c>
      <c r="F15942">
        <v>875.98</v>
      </c>
      <c r="G15942">
        <v>782.06</v>
      </c>
      <c r="H15942">
        <v>1129.26</v>
      </c>
      <c r="I15942">
        <v>0.49</v>
      </c>
      <c r="J15942">
        <v>2.94</v>
      </c>
      <c r="K15942">
        <v>7.75</v>
      </c>
    </row>
    <row r="15943" spans="1:11" x14ac:dyDescent="0.25">
      <c r="A15943" t="s">
        <v>156</v>
      </c>
    </row>
    <row r="15945" spans="1:11" x14ac:dyDescent="0.25">
      <c r="A15945" t="s">
        <v>157</v>
      </c>
    </row>
    <row r="15946" spans="1:11" x14ac:dyDescent="0.25">
      <c r="A15946" t="s">
        <v>158</v>
      </c>
    </row>
    <row r="15947" spans="1:11" x14ac:dyDescent="0.25">
      <c r="A15947" t="s">
        <v>159</v>
      </c>
    </row>
    <row r="15948" spans="1:11" x14ac:dyDescent="0.25">
      <c r="A15948" t="s">
        <v>160</v>
      </c>
    </row>
    <row r="15949" spans="1:11" x14ac:dyDescent="0.25">
      <c r="A15949" t="s">
        <v>161</v>
      </c>
    </row>
    <row r="15950" spans="1:11" x14ac:dyDescent="0.25">
      <c r="A15950" t="s">
        <v>162</v>
      </c>
    </row>
    <row r="15952" spans="1:11" x14ac:dyDescent="0.25">
      <c r="A15952" t="s">
        <v>163</v>
      </c>
    </row>
    <row r="15953" spans="1:2" x14ac:dyDescent="0.25">
      <c r="A15953" t="s">
        <v>164</v>
      </c>
      <c r="B15953" t="s">
        <v>165</v>
      </c>
    </row>
    <row r="15954" spans="1:2" x14ac:dyDescent="0.25">
      <c r="A15954" t="s">
        <v>27</v>
      </c>
      <c r="B15954" t="s">
        <v>166</v>
      </c>
    </row>
    <row r="15955" spans="1:2" x14ac:dyDescent="0.25">
      <c r="A15955">
        <v>0</v>
      </c>
      <c r="B15955" t="s">
        <v>167</v>
      </c>
    </row>
    <row r="15956" spans="1:2" x14ac:dyDescent="0.25">
      <c r="A15956" t="s">
        <v>168</v>
      </c>
      <c r="B15956" t="s">
        <v>169</v>
      </c>
    </row>
    <row r="15957" spans="1:2" x14ac:dyDescent="0.25">
      <c r="A15957" t="s">
        <v>170</v>
      </c>
      <c r="B15957" t="s">
        <v>171</v>
      </c>
    </row>
    <row r="15958" spans="1:2" x14ac:dyDescent="0.25">
      <c r="A15958" t="s">
        <v>26</v>
      </c>
      <c r="B15958" t="s">
        <v>172</v>
      </c>
    </row>
    <row r="15959" spans="1:2" x14ac:dyDescent="0.25">
      <c r="A15959" t="s">
        <v>173</v>
      </c>
      <c r="B15959" t="s">
        <v>174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5"/>
  <dimension ref="A1:C475"/>
  <sheetViews>
    <sheetView workbookViewId="0"/>
  </sheetViews>
  <sheetFormatPr defaultRowHeight="15" x14ac:dyDescent="0.25"/>
  <sheetData>
    <row r="1" spans="1:3" x14ac:dyDescent="0.25">
      <c r="A1" s="1">
        <f>IFERROR(INDEX('Tabela 2296'!$A:$A,MATCH(LARGE('Tabela 2296'!$A:$A,ROW(A1)),'Tabela 2296'!$A:$A,0)),"")</f>
        <v>46143</v>
      </c>
      <c r="B1" s="1"/>
      <c r="C1" s="16"/>
    </row>
    <row r="2" spans="1:3" x14ac:dyDescent="0.25">
      <c r="A2" s="1">
        <f>IF(COUNTIF('Tabela 2296'!$A:$A, A1) &gt; 0, EDATE(A1, -1), "")</f>
        <v>46113</v>
      </c>
      <c r="B2" s="1"/>
    </row>
    <row r="3" spans="1:3" x14ac:dyDescent="0.25">
      <c r="A3" s="1">
        <f>IF(COUNTIF('Tabela 2296'!$A:$A, A2) &gt; 0, EDATE(A2, -1), "")</f>
        <v>46082</v>
      </c>
      <c r="B3" s="1"/>
    </row>
    <row r="4" spans="1:3" x14ac:dyDescent="0.25">
      <c r="A4" s="1">
        <f>IF(COUNTIF('Tabela 2296'!$A:$A, A3) &gt; 0, EDATE(A3, -1), "")</f>
        <v>46054</v>
      </c>
      <c r="B4" s="1"/>
    </row>
    <row r="5" spans="1:3" x14ac:dyDescent="0.25">
      <c r="A5" s="1">
        <f>IF(COUNTIF('Tabela 2296'!$A:$A, A4) &gt; 0, EDATE(A4, -1), "")</f>
        <v>46023</v>
      </c>
      <c r="B5" s="1"/>
    </row>
    <row r="6" spans="1:3" x14ac:dyDescent="0.25">
      <c r="A6" s="1">
        <f>IF(COUNTIF('Tabela 2296'!$A:$A, A5) &gt; 0, EDATE(A5, -1), "")</f>
        <v>45992</v>
      </c>
      <c r="B6" s="1"/>
    </row>
    <row r="7" spans="1:3" x14ac:dyDescent="0.25">
      <c r="A7" s="1">
        <f>IF(COUNTIF('Tabela 2296'!$A:$A, A6) &gt; 0, EDATE(A6, -1), "")</f>
        <v>45962</v>
      </c>
      <c r="B7" s="1"/>
    </row>
    <row r="8" spans="1:3" x14ac:dyDescent="0.25">
      <c r="A8" s="1">
        <f>IF(COUNTIF('Tabela 2296'!$A:$A, A7) &gt; 0, EDATE(A7, -1), "")</f>
        <v>45931</v>
      </c>
      <c r="B8" s="1"/>
    </row>
    <row r="9" spans="1:3" x14ac:dyDescent="0.25">
      <c r="A9" s="1">
        <f>IF(COUNTIF('Tabela 2296'!$A:$A, A8) &gt; 0, EDATE(A8, -1), "")</f>
        <v>45901</v>
      </c>
      <c r="B9" s="1"/>
    </row>
    <row r="10" spans="1:3" x14ac:dyDescent="0.25">
      <c r="A10" s="1">
        <f>IF(COUNTIF('Tabela 2296'!$A:$A, A9) &gt; 0, EDATE(A9, -1), "")</f>
        <v>45870</v>
      </c>
      <c r="B10" s="1"/>
    </row>
    <row r="11" spans="1:3" x14ac:dyDescent="0.25">
      <c r="A11" s="1">
        <f>IF(COUNTIF('Tabela 2296'!$A:$A, A10) &gt; 0, EDATE(A10, -1), "")</f>
        <v>45839</v>
      </c>
      <c r="B11" s="1"/>
    </row>
    <row r="12" spans="1:3" x14ac:dyDescent="0.25">
      <c r="A12" s="1">
        <f>IF(COUNTIF('Tabela 2296'!$A:$A, A11) &gt; 0, EDATE(A11, -1), "")</f>
        <v>45809</v>
      </c>
      <c r="B12" s="1"/>
    </row>
    <row r="13" spans="1:3" x14ac:dyDescent="0.25">
      <c r="A13" s="1">
        <f>IF(COUNTIF('Tabela 2296'!$A:$A, A12) &gt; 0, EDATE(A12, -1), "")</f>
        <v>45778</v>
      </c>
      <c r="B13" s="1"/>
    </row>
    <row r="14" spans="1:3" x14ac:dyDescent="0.25">
      <c r="A14" s="1">
        <f>IF(COUNTIF('Tabela 2296'!$A:$A, A13) &gt; 0, EDATE(A13, -1), "")</f>
        <v>45748</v>
      </c>
      <c r="B14" s="1"/>
    </row>
    <row r="15" spans="1:3" x14ac:dyDescent="0.25">
      <c r="A15" s="1">
        <f>IF(COUNTIF('Tabela 2296'!$A:$A, A14) &gt; 0, EDATE(A14, -1), "")</f>
        <v>45717</v>
      </c>
      <c r="B15" s="1"/>
    </row>
    <row r="16" spans="1:3" x14ac:dyDescent="0.25">
      <c r="A16" s="1">
        <f>IF(COUNTIF('Tabela 2296'!$A:$A, A15) &gt; 0, EDATE(A15, -1), "")</f>
        <v>45689</v>
      </c>
      <c r="B16" s="1"/>
    </row>
    <row r="17" spans="1:2" x14ac:dyDescent="0.25">
      <c r="A17" s="1">
        <f>IF(COUNTIF('Tabela 2296'!$A:$A, A16) &gt; 0, EDATE(A16, -1), "")</f>
        <v>45658</v>
      </c>
      <c r="B17" s="1"/>
    </row>
    <row r="18" spans="1:2" x14ac:dyDescent="0.25">
      <c r="A18" s="1">
        <f>IF(COUNTIF('Tabela 2296'!$A:$A, A17) &gt; 0, EDATE(A17, -1), "")</f>
        <v>45627</v>
      </c>
      <c r="B18" s="1"/>
    </row>
    <row r="19" spans="1:2" x14ac:dyDescent="0.25">
      <c r="A19" s="1">
        <f>IF(COUNTIF('Tabela 2296'!$A:$A, A18) &gt; 0, EDATE(A18, -1), "")</f>
        <v>45597</v>
      </c>
      <c r="B19" s="1"/>
    </row>
    <row r="20" spans="1:2" x14ac:dyDescent="0.25">
      <c r="A20" s="1">
        <f>IF(COUNTIF('Tabela 2296'!$A:$A, A19) &gt; 0, EDATE(A19, -1), "")</f>
        <v>45566</v>
      </c>
      <c r="B20" s="1"/>
    </row>
    <row r="21" spans="1:2" x14ac:dyDescent="0.25">
      <c r="A21" s="1">
        <f>IF(COUNTIF('Tabela 2296'!$A:$A, A20) &gt; 0, EDATE(A20, -1), "")</f>
        <v>45536</v>
      </c>
      <c r="B21" s="1"/>
    </row>
    <row r="22" spans="1:2" x14ac:dyDescent="0.25">
      <c r="A22" s="1">
        <f>IF(COUNTIF('Tabela 2296'!$A:$A, A21) &gt; 0, EDATE(A21, -1), "")</f>
        <v>45505</v>
      </c>
      <c r="B22" s="1"/>
    </row>
    <row r="23" spans="1:2" x14ac:dyDescent="0.25">
      <c r="A23" s="1">
        <f>IF(COUNTIF('Tabela 2296'!$A:$A, A22) &gt; 0, EDATE(A22, -1), "")</f>
        <v>45474</v>
      </c>
      <c r="B23" s="1"/>
    </row>
    <row r="24" spans="1:2" x14ac:dyDescent="0.25">
      <c r="A24" s="1">
        <f>IF(COUNTIF('Tabela 2296'!$A:$A, A23) &gt; 0, EDATE(A23, -1), "")</f>
        <v>45444</v>
      </c>
      <c r="B24" s="1"/>
    </row>
    <row r="25" spans="1:2" x14ac:dyDescent="0.25">
      <c r="A25" s="1">
        <f>IF(COUNTIF('Tabela 2296'!$A:$A, A24) &gt; 0, EDATE(A24, -1), "")</f>
        <v>45413</v>
      </c>
      <c r="B25" s="1"/>
    </row>
    <row r="26" spans="1:2" x14ac:dyDescent="0.25">
      <c r="A26" s="1">
        <f>IF(COUNTIF('Tabela 2296'!$A:$A, A25) &gt; 0, EDATE(A25, -1), "")</f>
        <v>45383</v>
      </c>
      <c r="B26" s="1"/>
    </row>
    <row r="27" spans="1:2" x14ac:dyDescent="0.25">
      <c r="A27" s="1">
        <f>IF(COUNTIF('Tabela 2296'!$A:$A, A26) &gt; 0, EDATE(A26, -1), "")</f>
        <v>45352</v>
      </c>
      <c r="B27" s="1"/>
    </row>
    <row r="28" spans="1:2" x14ac:dyDescent="0.25">
      <c r="A28" s="1">
        <f>IF(COUNTIF('Tabela 2296'!$A:$A, A27) &gt; 0, EDATE(A27, -1), "")</f>
        <v>45323</v>
      </c>
      <c r="B28" s="1"/>
    </row>
    <row r="29" spans="1:2" x14ac:dyDescent="0.25">
      <c r="A29" s="1">
        <f>IF(COUNTIF('Tabela 2296'!$A:$A, A28) &gt; 0, EDATE(A28, -1), "")</f>
        <v>45292</v>
      </c>
      <c r="B29" s="1"/>
    </row>
    <row r="30" spans="1:2" x14ac:dyDescent="0.25">
      <c r="A30" s="1">
        <f>IF(COUNTIF('Tabela 2296'!$A:$A, A29) &gt; 0, EDATE(A29, -1), "")</f>
        <v>45261</v>
      </c>
      <c r="B30" s="1"/>
    </row>
    <row r="31" spans="1:2" x14ac:dyDescent="0.25">
      <c r="A31" s="1">
        <f>IF(COUNTIF('Tabela 2296'!$A:$A, A30) &gt; 0, EDATE(A30, -1), "")</f>
        <v>45231</v>
      </c>
      <c r="B31" s="1"/>
    </row>
    <row r="32" spans="1:2" x14ac:dyDescent="0.25">
      <c r="A32" s="1">
        <f>IF(COUNTIF('Tabela 2296'!$A:$A, A31) &gt; 0, EDATE(A31, -1), "")</f>
        <v>45200</v>
      </c>
      <c r="B32" s="1"/>
    </row>
    <row r="33" spans="1:2" x14ac:dyDescent="0.25">
      <c r="A33" s="1">
        <f>IF(COUNTIF('Tabela 2296'!$A:$A, A32) &gt; 0, EDATE(A32, -1), "")</f>
        <v>45170</v>
      </c>
      <c r="B33" s="1"/>
    </row>
    <row r="34" spans="1:2" x14ac:dyDescent="0.25">
      <c r="A34" s="1">
        <f>IF(COUNTIF('Tabela 2296'!$A:$A, A33) &gt; 0, EDATE(A33, -1), "")</f>
        <v>45139</v>
      </c>
      <c r="B34" s="1"/>
    </row>
    <row r="35" spans="1:2" x14ac:dyDescent="0.25">
      <c r="A35" s="1">
        <f>IF(COUNTIF('Tabela 2296'!$A:$A, A34) &gt; 0, EDATE(A34, -1), "")</f>
        <v>45108</v>
      </c>
      <c r="B35" s="1"/>
    </row>
    <row r="36" spans="1:2" x14ac:dyDescent="0.25">
      <c r="A36" s="1">
        <f>IF(COUNTIF('Tabela 2296'!$A:$A, A35) &gt; 0, EDATE(A35, -1), "")</f>
        <v>45078</v>
      </c>
      <c r="B36" s="1"/>
    </row>
    <row r="37" spans="1:2" x14ac:dyDescent="0.25">
      <c r="A37" s="1">
        <f>IF(COUNTIF('Tabela 2296'!$A:$A, A36) &gt; 0, EDATE(A36, -1), "")</f>
        <v>45047</v>
      </c>
      <c r="B37" s="1"/>
    </row>
    <row r="38" spans="1:2" x14ac:dyDescent="0.25">
      <c r="A38" s="1">
        <f>IF(COUNTIF('Tabela 2296'!$A:$A, A37) &gt; 0, EDATE(A37, -1), "")</f>
        <v>45017</v>
      </c>
      <c r="B38" s="1"/>
    </row>
    <row r="39" spans="1:2" x14ac:dyDescent="0.25">
      <c r="A39" s="1">
        <f>IF(COUNTIF('Tabela 2296'!$A:$A, A38) &gt; 0, EDATE(A38, -1), "")</f>
        <v>44986</v>
      </c>
      <c r="B39" s="1"/>
    </row>
    <row r="40" spans="1:2" x14ac:dyDescent="0.25">
      <c r="A40" s="1">
        <f>IF(COUNTIF('Tabela 2296'!$A:$A, A39) &gt; 0, EDATE(A39, -1), "")</f>
        <v>44958</v>
      </c>
      <c r="B40" s="1"/>
    </row>
    <row r="41" spans="1:2" x14ac:dyDescent="0.25">
      <c r="A41" s="1">
        <f>IF(COUNTIF('Tabela 2296'!$A:$A, A40) &gt; 0, EDATE(A40, -1), "")</f>
        <v>44927</v>
      </c>
      <c r="B41" s="1"/>
    </row>
    <row r="42" spans="1:2" x14ac:dyDescent="0.25">
      <c r="A42" s="1">
        <f>IF(COUNTIF('Tabela 2296'!$A:$A, A41) &gt; 0, EDATE(A41, -1), "")</f>
        <v>44896</v>
      </c>
      <c r="B42" s="1"/>
    </row>
    <row r="43" spans="1:2" x14ac:dyDescent="0.25">
      <c r="A43" s="1">
        <f>IF(COUNTIF('Tabela 2296'!$A:$A, A42) &gt; 0, EDATE(A42, -1), "")</f>
        <v>44866</v>
      </c>
      <c r="B43" s="1"/>
    </row>
    <row r="44" spans="1:2" x14ac:dyDescent="0.25">
      <c r="A44" s="1">
        <f>IF(COUNTIF('Tabela 2296'!$A:$A, A43) &gt; 0, EDATE(A43, -1), "")</f>
        <v>44835</v>
      </c>
      <c r="B44" s="1"/>
    </row>
    <row r="45" spans="1:2" x14ac:dyDescent="0.25">
      <c r="A45" s="1">
        <f>IF(COUNTIF('Tabela 2296'!$A:$A, A44) &gt; 0, EDATE(A44, -1), "")</f>
        <v>44805</v>
      </c>
      <c r="B45" s="1"/>
    </row>
    <row r="46" spans="1:2" x14ac:dyDescent="0.25">
      <c r="A46" s="1">
        <f>IF(COUNTIF('Tabela 2296'!$A:$A, A45) &gt; 0, EDATE(A45, -1), "")</f>
        <v>44774</v>
      </c>
      <c r="B46" s="1"/>
    </row>
    <row r="47" spans="1:2" x14ac:dyDescent="0.25">
      <c r="A47" s="1">
        <f>IF(COUNTIF('Tabela 2296'!$A:$A, A46) &gt; 0, EDATE(A46, -1), "")</f>
        <v>44743</v>
      </c>
      <c r="B47" s="1"/>
    </row>
    <row r="48" spans="1:2" x14ac:dyDescent="0.25">
      <c r="A48" s="1">
        <f>IF(COUNTIF('Tabela 2296'!$A:$A, A47) &gt; 0, EDATE(A47, -1), "")</f>
        <v>44713</v>
      </c>
      <c r="B48" s="1"/>
    </row>
    <row r="49" spans="1:2" x14ac:dyDescent="0.25">
      <c r="A49" s="1">
        <f>IF(COUNTIF('Tabela 2296'!$A:$A, A48) &gt; 0, EDATE(A48, -1), "")</f>
        <v>44682</v>
      </c>
      <c r="B49" s="1"/>
    </row>
    <row r="50" spans="1:2" x14ac:dyDescent="0.25">
      <c r="A50" s="1">
        <f>IF(COUNTIF('Tabela 2296'!$A:$A, A49) &gt; 0, EDATE(A49, -1), "")</f>
        <v>44652</v>
      </c>
      <c r="B50" s="1"/>
    </row>
    <row r="51" spans="1:2" x14ac:dyDescent="0.25">
      <c r="A51" s="1">
        <f>IF(COUNTIF('Tabela 2296'!$A:$A, A50) &gt; 0, EDATE(A50, -1), "")</f>
        <v>44621</v>
      </c>
      <c r="B51" s="1"/>
    </row>
    <row r="52" spans="1:2" x14ac:dyDescent="0.25">
      <c r="A52" s="1">
        <f>IF(COUNTIF('Tabela 2296'!$A:$A, A51) &gt; 0, EDATE(A51, -1), "")</f>
        <v>44593</v>
      </c>
      <c r="B52" s="1"/>
    </row>
    <row r="53" spans="1:2" x14ac:dyDescent="0.25">
      <c r="A53" s="1">
        <f>IF(COUNTIF('Tabela 2296'!$A:$A, A52) &gt; 0, EDATE(A52, -1), "")</f>
        <v>44562</v>
      </c>
      <c r="B53" s="1"/>
    </row>
    <row r="54" spans="1:2" x14ac:dyDescent="0.25">
      <c r="A54" s="1">
        <f>IF(COUNTIF('Tabela 2296'!$A:$A, A53) &gt; 0, EDATE(A53, -1), "")</f>
        <v>44531</v>
      </c>
      <c r="B54" s="1"/>
    </row>
    <row r="55" spans="1:2" x14ac:dyDescent="0.25">
      <c r="A55" s="1">
        <f>IF(COUNTIF('Tabela 2296'!$A:$A, A54) &gt; 0, EDATE(A54, -1), "")</f>
        <v>44501</v>
      </c>
      <c r="B55" s="1"/>
    </row>
    <row r="56" spans="1:2" x14ac:dyDescent="0.25">
      <c r="A56" s="1">
        <f>IF(COUNTIF('Tabela 2296'!$A:$A, A55) &gt; 0, EDATE(A55, -1), "")</f>
        <v>44470</v>
      </c>
      <c r="B56" s="1"/>
    </row>
    <row r="57" spans="1:2" x14ac:dyDescent="0.25">
      <c r="A57" s="1">
        <f>IF(COUNTIF('Tabela 2296'!$A:$A, A56) &gt; 0, EDATE(A56, -1), "")</f>
        <v>44440</v>
      </c>
      <c r="B57" s="1"/>
    </row>
    <row r="58" spans="1:2" x14ac:dyDescent="0.25">
      <c r="A58" s="1">
        <f>IF(COUNTIF('Tabela 2296'!$A:$A, A57) &gt; 0, EDATE(A57, -1), "")</f>
        <v>44409</v>
      </c>
      <c r="B58" s="1"/>
    </row>
    <row r="59" spans="1:2" x14ac:dyDescent="0.25">
      <c r="A59" s="1">
        <f>IF(COUNTIF('Tabela 2296'!$A:$A, A58) &gt; 0, EDATE(A58, -1), "")</f>
        <v>44378</v>
      </c>
      <c r="B59" s="1"/>
    </row>
    <row r="60" spans="1:2" x14ac:dyDescent="0.25">
      <c r="A60" s="1">
        <f>IF(COUNTIF('Tabela 2296'!$A:$A, A59) &gt; 0, EDATE(A59, -1), "")</f>
        <v>44348</v>
      </c>
      <c r="B60" s="1"/>
    </row>
    <row r="61" spans="1:2" x14ac:dyDescent="0.25">
      <c r="A61" s="1">
        <f>IF(COUNTIF('Tabela 2296'!$A:$A, A60) &gt; 0, EDATE(A60, -1), "")</f>
        <v>44317</v>
      </c>
      <c r="B61" s="1"/>
    </row>
    <row r="62" spans="1:2" x14ac:dyDescent="0.25">
      <c r="A62" s="1">
        <f>IF(COUNTIF('Tabela 2296'!$A:$A, A61) &gt; 0, EDATE(A61, -1), "")</f>
        <v>44287</v>
      </c>
      <c r="B62" s="1"/>
    </row>
    <row r="63" spans="1:2" x14ac:dyDescent="0.25">
      <c r="A63" s="1">
        <f>IF(COUNTIF('Tabela 2296'!$A:$A, A62) &gt; 0, EDATE(A62, -1), "")</f>
        <v>44256</v>
      </c>
      <c r="B63" s="1"/>
    </row>
    <row r="64" spans="1:2" x14ac:dyDescent="0.25">
      <c r="A64" s="1">
        <f>IF(COUNTIF('Tabela 2296'!$A:$A, A63) &gt; 0, EDATE(A63, -1), "")</f>
        <v>44228</v>
      </c>
      <c r="B64" s="1"/>
    </row>
    <row r="65" spans="1:2" x14ac:dyDescent="0.25">
      <c r="A65" s="1">
        <f>IF(COUNTIF('Tabela 2296'!$A:$A, A64) &gt; 0, EDATE(A64, -1), "")</f>
        <v>44197</v>
      </c>
      <c r="B65" s="1"/>
    </row>
    <row r="66" spans="1:2" x14ac:dyDescent="0.25">
      <c r="A66" s="1">
        <f>IF(COUNTIF('Tabela 2296'!$A:$A, A65) &gt; 0, EDATE(A65, -1), "")</f>
        <v>44166</v>
      </c>
      <c r="B66" s="1"/>
    </row>
    <row r="67" spans="1:2" x14ac:dyDescent="0.25">
      <c r="A67" s="1">
        <f>IF(COUNTIF('Tabela 2296'!$A:$A, A66) &gt; 0, EDATE(A66, -1), "")</f>
        <v>44136</v>
      </c>
      <c r="B67" s="1"/>
    </row>
    <row r="68" spans="1:2" x14ac:dyDescent="0.25">
      <c r="A68" s="1">
        <f>IF(COUNTIF('Tabela 2296'!$A:$A, A67) &gt; 0, EDATE(A67, -1), "")</f>
        <v>44105</v>
      </c>
      <c r="B68" s="1"/>
    </row>
    <row r="69" spans="1:2" x14ac:dyDescent="0.25">
      <c r="A69" s="1">
        <f>IF(COUNTIF('Tabela 2296'!$A:$A, A68) &gt; 0, EDATE(A68, -1), "")</f>
        <v>44075</v>
      </c>
      <c r="B69" s="1"/>
    </row>
    <row r="70" spans="1:2" x14ac:dyDescent="0.25">
      <c r="A70" s="1">
        <f>IF(COUNTIF('Tabela 2296'!$A:$A, A69) &gt; 0, EDATE(A69, -1), "")</f>
        <v>44044</v>
      </c>
      <c r="B70" s="1"/>
    </row>
    <row r="71" spans="1:2" x14ac:dyDescent="0.25">
      <c r="A71" s="1">
        <f>IF(COUNTIF('Tabela 2296'!$A:$A, A70) &gt; 0, EDATE(A70, -1), "")</f>
        <v>44013</v>
      </c>
      <c r="B71" s="1"/>
    </row>
    <row r="72" spans="1:2" x14ac:dyDescent="0.25">
      <c r="A72" s="1">
        <f>IF(COUNTIF('Tabela 2296'!$A:$A, A71) &gt; 0, EDATE(A71, -1), "")</f>
        <v>43983</v>
      </c>
      <c r="B72" s="1"/>
    </row>
    <row r="73" spans="1:2" x14ac:dyDescent="0.25">
      <c r="A73" s="1">
        <f>IF(COUNTIF('Tabela 2296'!$A:$A, A72) &gt; 0, EDATE(A72, -1), "")</f>
        <v>43952</v>
      </c>
      <c r="B73" s="1"/>
    </row>
    <row r="74" spans="1:2" x14ac:dyDescent="0.25">
      <c r="A74" s="1">
        <f>IF(COUNTIF('Tabela 2296'!$A:$A, A73) &gt; 0, EDATE(A73, -1), "")</f>
        <v>43922</v>
      </c>
      <c r="B74" s="1"/>
    </row>
    <row r="75" spans="1:2" x14ac:dyDescent="0.25">
      <c r="A75" s="1">
        <f>IF(COUNTIF('Tabela 2296'!$A:$A, A74) &gt; 0, EDATE(A74, -1), "")</f>
        <v>43891</v>
      </c>
      <c r="B75" s="1"/>
    </row>
    <row r="76" spans="1:2" x14ac:dyDescent="0.25">
      <c r="A76" s="1">
        <f>IF(COUNTIF('Tabela 2296'!$A:$A, A75) &gt; 0, EDATE(A75, -1), "")</f>
        <v>43862</v>
      </c>
      <c r="B76" s="1"/>
    </row>
    <row r="77" spans="1:2" x14ac:dyDescent="0.25">
      <c r="A77" s="1">
        <f>IF(COUNTIF('Tabela 2296'!$A:$A, A76) &gt; 0, EDATE(A76, -1), "")</f>
        <v>43831</v>
      </c>
      <c r="B77" s="1"/>
    </row>
    <row r="78" spans="1:2" x14ac:dyDescent="0.25">
      <c r="A78" s="1">
        <f>IF(COUNTIF('Tabela 2296'!$A:$A, A77) &gt; 0, EDATE(A77, -1), "")</f>
        <v>43800</v>
      </c>
      <c r="B78" s="1"/>
    </row>
    <row r="79" spans="1:2" x14ac:dyDescent="0.25">
      <c r="A79" s="1">
        <f>IF(COUNTIF('Tabela 2296'!$A:$A, A78) &gt; 0, EDATE(A78, -1), "")</f>
        <v>43770</v>
      </c>
      <c r="B79" s="1"/>
    </row>
    <row r="80" spans="1:2" x14ac:dyDescent="0.25">
      <c r="A80" s="1">
        <f>IF(COUNTIF('Tabela 2296'!$A:$A, A79) &gt; 0, EDATE(A79, -1), "")</f>
        <v>43739</v>
      </c>
      <c r="B80" s="1"/>
    </row>
    <row r="81" spans="1:2" x14ac:dyDescent="0.25">
      <c r="A81" s="1">
        <f>IF(COUNTIF('Tabela 2296'!$A:$A, A80) &gt; 0, EDATE(A80, -1), "")</f>
        <v>43709</v>
      </c>
      <c r="B81" s="1"/>
    </row>
    <row r="82" spans="1:2" x14ac:dyDescent="0.25">
      <c r="A82" s="1">
        <f>IF(COUNTIF('Tabela 2296'!$A:$A, A81) &gt; 0, EDATE(A81, -1), "")</f>
        <v>43678</v>
      </c>
      <c r="B82" s="1"/>
    </row>
    <row r="83" spans="1:2" x14ac:dyDescent="0.25">
      <c r="A83" s="1">
        <f>IF(COUNTIF('Tabela 2296'!$A:$A, A82) &gt; 0, EDATE(A82, -1), "")</f>
        <v>43647</v>
      </c>
      <c r="B83" s="1"/>
    </row>
    <row r="84" spans="1:2" x14ac:dyDescent="0.25">
      <c r="A84" s="1">
        <f>IF(COUNTIF('Tabela 2296'!$A:$A, A83) &gt; 0, EDATE(A83, -1), "")</f>
        <v>43617</v>
      </c>
      <c r="B84" s="1"/>
    </row>
    <row r="85" spans="1:2" x14ac:dyDescent="0.25">
      <c r="A85" s="1">
        <f>IF(COUNTIF('Tabela 2296'!$A:$A, A84) &gt; 0, EDATE(A84, -1), "")</f>
        <v>43586</v>
      </c>
      <c r="B85" s="1"/>
    </row>
    <row r="86" spans="1:2" x14ac:dyDescent="0.25">
      <c r="A86" s="1">
        <f>IF(COUNTIF('Tabela 2296'!$A:$A, A85) &gt; 0, EDATE(A85, -1), "")</f>
        <v>43556</v>
      </c>
      <c r="B86" s="1"/>
    </row>
    <row r="87" spans="1:2" x14ac:dyDescent="0.25">
      <c r="A87" s="1">
        <f>IF(COUNTIF('Tabela 2296'!$A:$A, A86) &gt; 0, EDATE(A86, -1), "")</f>
        <v>43525</v>
      </c>
      <c r="B87" s="1"/>
    </row>
    <row r="88" spans="1:2" x14ac:dyDescent="0.25">
      <c r="A88" s="1">
        <f>IF(COUNTIF('Tabela 2296'!$A:$A, A87) &gt; 0, EDATE(A87, -1), "")</f>
        <v>43497</v>
      </c>
      <c r="B88" s="1"/>
    </row>
    <row r="89" spans="1:2" x14ac:dyDescent="0.25">
      <c r="A89" s="1">
        <f>IF(COUNTIF('Tabela 2296'!$A:$A, A88) &gt; 0, EDATE(A88, -1), "")</f>
        <v>43466</v>
      </c>
      <c r="B89" s="1"/>
    </row>
    <row r="90" spans="1:2" x14ac:dyDescent="0.25">
      <c r="A90" s="1">
        <f>IF(COUNTIF('Tabela 2296'!$A:$A, A89) &gt; 0, EDATE(A89, -1), "")</f>
        <v>43435</v>
      </c>
      <c r="B90" s="1"/>
    </row>
    <row r="91" spans="1:2" x14ac:dyDescent="0.25">
      <c r="A91" s="1">
        <f>IF(COUNTIF('Tabela 2296'!$A:$A, A90) &gt; 0, EDATE(A90, -1), "")</f>
        <v>43405</v>
      </c>
      <c r="B91" s="1"/>
    </row>
    <row r="92" spans="1:2" x14ac:dyDescent="0.25">
      <c r="A92" s="1">
        <f>IF(COUNTIF('Tabela 2296'!$A:$A, A91) &gt; 0, EDATE(A91, -1), "")</f>
        <v>43374</v>
      </c>
      <c r="B92" s="1"/>
    </row>
    <row r="93" spans="1:2" x14ac:dyDescent="0.25">
      <c r="A93" s="1">
        <f>IF(COUNTIF('Tabela 2296'!$A:$A, A92) &gt; 0, EDATE(A92, -1), "")</f>
        <v>43344</v>
      </c>
      <c r="B93" s="1"/>
    </row>
    <row r="94" spans="1:2" x14ac:dyDescent="0.25">
      <c r="A94" s="1">
        <f>IF(COUNTIF('Tabela 2296'!$A:$A, A93) &gt; 0, EDATE(A93, -1), "")</f>
        <v>43313</v>
      </c>
      <c r="B94" s="1"/>
    </row>
    <row r="95" spans="1:2" x14ac:dyDescent="0.25">
      <c r="A95" s="1">
        <f>IF(COUNTIF('Tabela 2296'!$A:$A, A94) &gt; 0, EDATE(A94, -1), "")</f>
        <v>43282</v>
      </c>
      <c r="B95" s="1"/>
    </row>
    <row r="96" spans="1:2" x14ac:dyDescent="0.25">
      <c r="A96" s="1">
        <f>IF(COUNTIF('Tabela 2296'!$A:$A, A95) &gt; 0, EDATE(A95, -1), "")</f>
        <v>43252</v>
      </c>
      <c r="B96" s="1"/>
    </row>
    <row r="97" spans="1:2" x14ac:dyDescent="0.25">
      <c r="A97" s="1">
        <f>IF(COUNTIF('Tabela 2296'!$A:$A, A96) &gt; 0, EDATE(A96, -1), "")</f>
        <v>43221</v>
      </c>
      <c r="B97" s="1"/>
    </row>
    <row r="98" spans="1:2" x14ac:dyDescent="0.25">
      <c r="A98" s="1">
        <f>IF(COUNTIF('Tabela 2296'!$A:$A, A97) &gt; 0, EDATE(A97, -1), "")</f>
        <v>43191</v>
      </c>
      <c r="B98" s="1"/>
    </row>
    <row r="99" spans="1:2" x14ac:dyDescent="0.25">
      <c r="A99" s="1">
        <f>IF(COUNTIF('Tabela 2296'!$A:$A, A98) &gt; 0, EDATE(A98, -1), "")</f>
        <v>43160</v>
      </c>
      <c r="B99" s="1"/>
    </row>
    <row r="100" spans="1:2" x14ac:dyDescent="0.25">
      <c r="A100" s="1">
        <f>IF(COUNTIF('Tabela 2296'!$A:$A, A99) &gt; 0, EDATE(A99, -1), "")</f>
        <v>43132</v>
      </c>
      <c r="B100" s="1"/>
    </row>
    <row r="101" spans="1:2" x14ac:dyDescent="0.25">
      <c r="A101" s="1">
        <f>IF(COUNTIF('Tabela 2296'!$A:$A, A100) &gt; 0, EDATE(A100, -1), "")</f>
        <v>43101</v>
      </c>
      <c r="B101" s="1"/>
    </row>
    <row r="102" spans="1:2" x14ac:dyDescent="0.25">
      <c r="A102" s="1">
        <f>IF(COUNTIF('Tabela 2296'!$A:$A, A101) &gt; 0, EDATE(A101, -1), "")</f>
        <v>43070</v>
      </c>
      <c r="B102" s="1"/>
    </row>
    <row r="103" spans="1:2" x14ac:dyDescent="0.25">
      <c r="A103" s="1">
        <f>IF(COUNTIF('Tabela 2296'!$A:$A, A102) &gt; 0, EDATE(A102, -1), "")</f>
        <v>43040</v>
      </c>
      <c r="B103" s="1"/>
    </row>
    <row r="104" spans="1:2" x14ac:dyDescent="0.25">
      <c r="A104" s="1">
        <f>IF(COUNTIF('Tabela 2296'!$A:$A, A103) &gt; 0, EDATE(A103, -1), "")</f>
        <v>43009</v>
      </c>
      <c r="B104" s="1"/>
    </row>
    <row r="105" spans="1:2" x14ac:dyDescent="0.25">
      <c r="A105" s="1">
        <f>IF(COUNTIF('Tabela 2296'!$A:$A, A104) &gt; 0, EDATE(A104, -1), "")</f>
        <v>42979</v>
      </c>
      <c r="B105" s="1"/>
    </row>
    <row r="106" spans="1:2" x14ac:dyDescent="0.25">
      <c r="A106" s="1">
        <f>IF(COUNTIF('Tabela 2296'!$A:$A, A105) &gt; 0, EDATE(A105, -1), "")</f>
        <v>42948</v>
      </c>
      <c r="B106" s="1"/>
    </row>
    <row r="107" spans="1:2" x14ac:dyDescent="0.25">
      <c r="A107" s="1">
        <f>IF(COUNTIF('Tabela 2296'!$A:$A, A106) &gt; 0, EDATE(A106, -1), "")</f>
        <v>42917</v>
      </c>
      <c r="B107" s="1"/>
    </row>
    <row r="108" spans="1:2" x14ac:dyDescent="0.25">
      <c r="A108" s="1">
        <f>IF(COUNTIF('Tabela 2296'!$A:$A, A107) &gt; 0, EDATE(A107, -1), "")</f>
        <v>42887</v>
      </c>
      <c r="B108" s="1"/>
    </row>
    <row r="109" spans="1:2" x14ac:dyDescent="0.25">
      <c r="A109" s="1">
        <f>IF(COUNTIF('Tabela 2296'!$A:$A, A108) &gt; 0, EDATE(A108, -1), "")</f>
        <v>42856</v>
      </c>
      <c r="B109" s="1"/>
    </row>
    <row r="110" spans="1:2" x14ac:dyDescent="0.25">
      <c r="A110" s="1">
        <f>IF(COUNTIF('Tabela 2296'!$A:$A, A109) &gt; 0, EDATE(A109, -1), "")</f>
        <v>42826</v>
      </c>
      <c r="B110" s="1"/>
    </row>
    <row r="111" spans="1:2" x14ac:dyDescent="0.25">
      <c r="A111" s="1">
        <f>IF(COUNTIF('Tabela 2296'!$A:$A, A110) &gt; 0, EDATE(A110, -1), "")</f>
        <v>42795</v>
      </c>
      <c r="B111" s="1"/>
    </row>
    <row r="112" spans="1:2" x14ac:dyDescent="0.25">
      <c r="A112" s="1">
        <f>IF(COUNTIF('Tabela 2296'!$A:$A, A111) &gt; 0, EDATE(A111, -1), "")</f>
        <v>42767</v>
      </c>
      <c r="B112" s="1"/>
    </row>
    <row r="113" spans="1:2" x14ac:dyDescent="0.25">
      <c r="A113" s="1">
        <f>IF(COUNTIF('Tabela 2296'!$A:$A, A112) &gt; 0, EDATE(A112, -1), "")</f>
        <v>42736</v>
      </c>
      <c r="B113" s="1"/>
    </row>
    <row r="114" spans="1:2" x14ac:dyDescent="0.25">
      <c r="A114" s="1">
        <f>IF(COUNTIF('Tabela 2296'!$A:$A, A113) &gt; 0, EDATE(A113, -1), "")</f>
        <v>42705</v>
      </c>
      <c r="B114" s="1"/>
    </row>
    <row r="115" spans="1:2" x14ac:dyDescent="0.25">
      <c r="A115" s="1">
        <f>IF(COUNTIF('Tabela 2296'!$A:$A, A114) &gt; 0, EDATE(A114, -1), "")</f>
        <v>42675</v>
      </c>
      <c r="B115" s="1"/>
    </row>
    <row r="116" spans="1:2" x14ac:dyDescent="0.25">
      <c r="A116" s="1">
        <f>IF(COUNTIF('Tabela 2296'!$A:$A, A115) &gt; 0, EDATE(A115, -1), "")</f>
        <v>42644</v>
      </c>
      <c r="B116" s="1"/>
    </row>
    <row r="117" spans="1:2" x14ac:dyDescent="0.25">
      <c r="A117" s="1">
        <f>IF(COUNTIF('Tabela 2296'!$A:$A, A116) &gt; 0, EDATE(A116, -1), "")</f>
        <v>42614</v>
      </c>
      <c r="B117" s="1"/>
    </row>
    <row r="118" spans="1:2" x14ac:dyDescent="0.25">
      <c r="A118" s="1">
        <f>IF(COUNTIF('Tabela 2296'!$A:$A, A117) &gt; 0, EDATE(A117, -1), "")</f>
        <v>42583</v>
      </c>
      <c r="B118" s="1"/>
    </row>
    <row r="119" spans="1:2" x14ac:dyDescent="0.25">
      <c r="A119" s="1">
        <f>IF(COUNTIF('Tabela 2296'!$A:$A, A118) &gt; 0, EDATE(A118, -1), "")</f>
        <v>42552</v>
      </c>
      <c r="B119" s="1"/>
    </row>
    <row r="120" spans="1:2" x14ac:dyDescent="0.25">
      <c r="A120" s="1">
        <f>IF(COUNTIF('Tabela 2296'!$A:$A, A119) &gt; 0, EDATE(A119, -1), "")</f>
        <v>42522</v>
      </c>
      <c r="B120" s="1"/>
    </row>
    <row r="121" spans="1:2" x14ac:dyDescent="0.25">
      <c r="A121" s="1">
        <f>IF(COUNTIF('Tabela 2296'!$A:$A, A120) &gt; 0, EDATE(A120, -1), "")</f>
        <v>42491</v>
      </c>
      <c r="B121" s="1"/>
    </row>
    <row r="122" spans="1:2" x14ac:dyDescent="0.25">
      <c r="A122" s="1">
        <f>IF(COUNTIF('Tabela 2296'!$A:$A, A121) &gt; 0, EDATE(A121, -1), "")</f>
        <v>42461</v>
      </c>
      <c r="B122" s="1"/>
    </row>
    <row r="123" spans="1:2" x14ac:dyDescent="0.25">
      <c r="A123" s="1">
        <f>IF(COUNTIF('Tabela 2296'!$A:$A, A122) &gt; 0, EDATE(A122, -1), "")</f>
        <v>42430</v>
      </c>
      <c r="B123" s="1"/>
    </row>
    <row r="124" spans="1:2" x14ac:dyDescent="0.25">
      <c r="A124" s="1">
        <f>IF(COUNTIF('Tabela 2296'!$A:$A, A123) &gt; 0, EDATE(A123, -1), "")</f>
        <v>42401</v>
      </c>
      <c r="B124" s="1"/>
    </row>
    <row r="125" spans="1:2" x14ac:dyDescent="0.25">
      <c r="A125" s="1">
        <f>IF(COUNTIF('Tabela 2296'!$A:$A, A124) &gt; 0, EDATE(A124, -1), "")</f>
        <v>42370</v>
      </c>
      <c r="B125" s="1"/>
    </row>
    <row r="126" spans="1:2" x14ac:dyDescent="0.25">
      <c r="A126" s="1">
        <f>IF(COUNTIF('Tabela 2296'!$A:$A, A125) &gt; 0, EDATE(A125, -1), "")</f>
        <v>42339</v>
      </c>
      <c r="B126" s="1"/>
    </row>
    <row r="127" spans="1:2" x14ac:dyDescent="0.25">
      <c r="A127" s="1">
        <f>IF(COUNTIF('Tabela 2296'!$A:$A, A126) &gt; 0, EDATE(A126, -1), "")</f>
        <v>42309</v>
      </c>
      <c r="B127" s="1"/>
    </row>
    <row r="128" spans="1:2" x14ac:dyDescent="0.25">
      <c r="A128" s="1">
        <f>IF(COUNTIF('Tabela 2296'!$A:$A, A127) &gt; 0, EDATE(A127, -1), "")</f>
        <v>42278</v>
      </c>
      <c r="B128" s="1"/>
    </row>
    <row r="129" spans="1:2" x14ac:dyDescent="0.25">
      <c r="A129" s="1">
        <f>IF(COUNTIF('Tabela 2296'!$A:$A, A128) &gt; 0, EDATE(A128, -1), "")</f>
        <v>42248</v>
      </c>
      <c r="B129" s="1"/>
    </row>
    <row r="130" spans="1:2" x14ac:dyDescent="0.25">
      <c r="A130" s="1">
        <f>IF(COUNTIF('Tabela 2296'!$A:$A, A129) &gt; 0, EDATE(A129, -1), "")</f>
        <v>42217</v>
      </c>
      <c r="B130" s="1"/>
    </row>
    <row r="131" spans="1:2" x14ac:dyDescent="0.25">
      <c r="A131" s="1">
        <f>IF(COUNTIF('Tabela 2296'!$A:$A, A130) &gt; 0, EDATE(A130, -1), "")</f>
        <v>42186</v>
      </c>
      <c r="B131" s="1"/>
    </row>
    <row r="132" spans="1:2" x14ac:dyDescent="0.25">
      <c r="A132" s="1">
        <f>IF(COUNTIF('Tabela 2296'!$A:$A, A131) &gt; 0, EDATE(A131, -1), "")</f>
        <v>42156</v>
      </c>
      <c r="B132" s="1"/>
    </row>
    <row r="133" spans="1:2" x14ac:dyDescent="0.25">
      <c r="A133" s="1">
        <f>IF(COUNTIF('Tabela 2296'!$A:$A, A132) &gt; 0, EDATE(A132, -1), "")</f>
        <v>42125</v>
      </c>
      <c r="B133" s="1"/>
    </row>
    <row r="134" spans="1:2" x14ac:dyDescent="0.25">
      <c r="A134" s="1">
        <f>IF(COUNTIF('Tabela 2296'!$A:$A, A133) &gt; 0, EDATE(A133, -1), "")</f>
        <v>42095</v>
      </c>
      <c r="B134" s="1"/>
    </row>
    <row r="135" spans="1:2" x14ac:dyDescent="0.25">
      <c r="A135" s="1">
        <f>IF(COUNTIF('Tabela 2296'!$A:$A, A134) &gt; 0, EDATE(A134, -1), "")</f>
        <v>42064</v>
      </c>
      <c r="B135" s="1"/>
    </row>
    <row r="136" spans="1:2" x14ac:dyDescent="0.25">
      <c r="A136" s="1">
        <f>IF(COUNTIF('Tabela 2296'!$A:$A, A135) &gt; 0, EDATE(A135, -1), "")</f>
        <v>42036</v>
      </c>
      <c r="B136" s="1"/>
    </row>
    <row r="137" spans="1:2" x14ac:dyDescent="0.25">
      <c r="A137" s="1">
        <f>IF(COUNTIF('Tabela 2296'!$A:$A, A136) &gt; 0, EDATE(A136, -1), "")</f>
        <v>42005</v>
      </c>
      <c r="B137" s="1"/>
    </row>
    <row r="138" spans="1:2" x14ac:dyDescent="0.25">
      <c r="A138" s="1">
        <f>IF(COUNTIF('Tabela 2296'!$A:$A, A137) &gt; 0, EDATE(A137, -1), "")</f>
        <v>41974</v>
      </c>
      <c r="B138" s="1"/>
    </row>
    <row r="139" spans="1:2" x14ac:dyDescent="0.25">
      <c r="A139" s="1">
        <f>IF(COUNTIF('Tabela 2296'!$A:$A, A138) &gt; 0, EDATE(A138, -1), "")</f>
        <v>41944</v>
      </c>
      <c r="B139" s="1"/>
    </row>
    <row r="140" spans="1:2" x14ac:dyDescent="0.25">
      <c r="A140" s="1">
        <f>IF(COUNTIF('Tabela 2296'!$A:$A, A139) &gt; 0, EDATE(A139, -1), "")</f>
        <v>41913</v>
      </c>
      <c r="B140" s="1"/>
    </row>
    <row r="141" spans="1:2" x14ac:dyDescent="0.25">
      <c r="A141" s="1">
        <f>IF(COUNTIF('Tabela 2296'!$A:$A, A140) &gt; 0, EDATE(A140, -1), "")</f>
        <v>41883</v>
      </c>
      <c r="B141" s="1"/>
    </row>
    <row r="142" spans="1:2" x14ac:dyDescent="0.25">
      <c r="A142" s="1">
        <f>IF(COUNTIF('Tabela 2296'!$A:$A, A141) &gt; 0, EDATE(A141, -1), "")</f>
        <v>41852</v>
      </c>
      <c r="B142" s="1"/>
    </row>
    <row r="143" spans="1:2" x14ac:dyDescent="0.25">
      <c r="A143" s="1">
        <f>IF(COUNTIF('Tabela 2296'!$A:$A, A142) &gt; 0, EDATE(A142, -1), "")</f>
        <v>41821</v>
      </c>
      <c r="B143" s="1"/>
    </row>
    <row r="144" spans="1:2" x14ac:dyDescent="0.25">
      <c r="A144" s="1">
        <f>IF(COUNTIF('Tabela 2296'!$A:$A, A143) &gt; 0, EDATE(A143, -1), "")</f>
        <v>41791</v>
      </c>
      <c r="B144" s="1"/>
    </row>
    <row r="145" spans="1:2" x14ac:dyDescent="0.25">
      <c r="A145" s="1">
        <f>IF(COUNTIF('Tabela 2296'!$A:$A, A144) &gt; 0, EDATE(A144, -1), "")</f>
        <v>41760</v>
      </c>
      <c r="B145" s="1"/>
    </row>
    <row r="146" spans="1:2" x14ac:dyDescent="0.25">
      <c r="A146" s="1">
        <f>IF(COUNTIF('Tabela 2296'!$A:$A, A145) &gt; 0, EDATE(A145, -1), "")</f>
        <v>41730</v>
      </c>
      <c r="B146" s="1"/>
    </row>
    <row r="147" spans="1:2" x14ac:dyDescent="0.25">
      <c r="A147" s="1">
        <f>IF(COUNTIF('Tabela 2296'!$A:$A, A146) &gt; 0, EDATE(A146, -1), "")</f>
        <v>41699</v>
      </c>
      <c r="B147" s="1"/>
    </row>
    <row r="148" spans="1:2" x14ac:dyDescent="0.25">
      <c r="A148" s="1">
        <f>IF(COUNTIF('Tabela 2296'!$A:$A, A147) &gt; 0, EDATE(A147, -1), "")</f>
        <v>41671</v>
      </c>
      <c r="B148" s="1"/>
    </row>
    <row r="149" spans="1:2" x14ac:dyDescent="0.25">
      <c r="A149" s="1">
        <f>IF(COUNTIF('Tabela 2296'!$A:$A, A148) &gt; 0, EDATE(A148, -1), "")</f>
        <v>41640</v>
      </c>
      <c r="B149" s="1"/>
    </row>
    <row r="150" spans="1:2" x14ac:dyDescent="0.25">
      <c r="A150" s="1">
        <f>IF(COUNTIF('Tabela 2296'!$A:$A, A149) &gt; 0, EDATE(A149, -1), "")</f>
        <v>41609</v>
      </c>
      <c r="B150" s="1"/>
    </row>
    <row r="151" spans="1:2" x14ac:dyDescent="0.25">
      <c r="A151" s="1">
        <f>IF(COUNTIF('Tabela 2296'!$A:$A, A150) &gt; 0, EDATE(A150, -1), "")</f>
        <v>41579</v>
      </c>
      <c r="B151" s="1"/>
    </row>
    <row r="152" spans="1:2" x14ac:dyDescent="0.25">
      <c r="A152" s="1">
        <f>IF(COUNTIF('Tabela 2296'!$A:$A, A151) &gt; 0, EDATE(A151, -1), "")</f>
        <v>41548</v>
      </c>
      <c r="B152" s="1"/>
    </row>
    <row r="153" spans="1:2" x14ac:dyDescent="0.25">
      <c r="A153" s="1">
        <f>IF(COUNTIF('Tabela 2296'!$A:$A, A152) &gt; 0, EDATE(A152, -1), "")</f>
        <v>41518</v>
      </c>
      <c r="B153" s="1"/>
    </row>
    <row r="154" spans="1:2" x14ac:dyDescent="0.25">
      <c r="A154" s="1">
        <f>IF(COUNTIF('Tabela 2296'!$A:$A, A153) &gt; 0, EDATE(A153, -1), "")</f>
        <v>41487</v>
      </c>
      <c r="B154" s="1"/>
    </row>
    <row r="155" spans="1:2" x14ac:dyDescent="0.25">
      <c r="A155" s="1">
        <f>IF(COUNTIF('Tabela 2296'!$A:$A, A154) &gt; 0, EDATE(A154, -1), "")</f>
        <v>41456</v>
      </c>
      <c r="B155" s="1"/>
    </row>
    <row r="156" spans="1:2" x14ac:dyDescent="0.25">
      <c r="A156" s="1">
        <f>IF(COUNTIF('Tabela 2296'!$A:$A, A155) &gt; 0, EDATE(A155, -1), "")</f>
        <v>41426</v>
      </c>
      <c r="B156" s="1"/>
    </row>
    <row r="157" spans="1:2" x14ac:dyDescent="0.25">
      <c r="A157" s="1">
        <f>IF(COUNTIF('Tabela 2296'!$A:$A, A156) &gt; 0, EDATE(A156, -1), "")</f>
        <v>41395</v>
      </c>
      <c r="B157" s="1"/>
    </row>
    <row r="158" spans="1:2" x14ac:dyDescent="0.25">
      <c r="A158" s="1">
        <f>IF(COUNTIF('Tabela 2296'!$A:$A, A157) &gt; 0, EDATE(A157, -1), "")</f>
        <v>41365</v>
      </c>
      <c r="B158" s="1"/>
    </row>
    <row r="159" spans="1:2" x14ac:dyDescent="0.25">
      <c r="A159" s="1">
        <f>IF(COUNTIF('Tabela 2296'!$A:$A, A158) &gt; 0, EDATE(A158, -1), "")</f>
        <v>41334</v>
      </c>
      <c r="B159" s="1"/>
    </row>
    <row r="160" spans="1:2" x14ac:dyDescent="0.25">
      <c r="A160" s="1">
        <f>IF(COUNTIF('Tabela 2296'!$A:$A, A159) &gt; 0, EDATE(A159, -1), "")</f>
        <v>41306</v>
      </c>
      <c r="B160" s="1"/>
    </row>
    <row r="161" spans="1:2" x14ac:dyDescent="0.25">
      <c r="A161" s="1">
        <f>IF(COUNTIF('Tabela 2296'!$A:$A, A160) &gt; 0, EDATE(A160, -1), "")</f>
        <v>41275</v>
      </c>
      <c r="B161" s="1"/>
    </row>
    <row r="162" spans="1:2" x14ac:dyDescent="0.25">
      <c r="A162" s="1">
        <f>IF(COUNTIF('Tabela 2296'!$A:$A, A161) &gt; 0, EDATE(A161, -1), "")</f>
        <v>41244</v>
      </c>
      <c r="B162" s="1"/>
    </row>
    <row r="163" spans="1:2" x14ac:dyDescent="0.25">
      <c r="A163" s="1">
        <f>IF(COUNTIF('Tabela 2296'!$A:$A, A162) &gt; 0, EDATE(A162, -1), "")</f>
        <v>41214</v>
      </c>
      <c r="B163" s="1"/>
    </row>
    <row r="164" spans="1:2" x14ac:dyDescent="0.25">
      <c r="A164" s="1">
        <f>IF(COUNTIF('Tabela 2296'!$A:$A, A163) &gt; 0, EDATE(A163, -1), "")</f>
        <v>41183</v>
      </c>
      <c r="B164" s="1"/>
    </row>
    <row r="165" spans="1:2" x14ac:dyDescent="0.25">
      <c r="A165" s="1">
        <f>IF(COUNTIF('Tabela 2296'!$A:$A, A164) &gt; 0, EDATE(A164, -1), "")</f>
        <v>41153</v>
      </c>
      <c r="B165" s="1"/>
    </row>
    <row r="166" spans="1:2" x14ac:dyDescent="0.25">
      <c r="A166" s="1">
        <f>IF(COUNTIF('Tabela 2296'!$A:$A, A165) &gt; 0, EDATE(A165, -1), "")</f>
        <v>41122</v>
      </c>
      <c r="B166" s="1"/>
    </row>
    <row r="167" spans="1:2" x14ac:dyDescent="0.25">
      <c r="A167" s="1">
        <f>IF(COUNTIF('Tabela 2296'!$A:$A, A166) &gt; 0, EDATE(A166, -1), "")</f>
        <v>41091</v>
      </c>
      <c r="B167" s="1"/>
    </row>
    <row r="168" spans="1:2" x14ac:dyDescent="0.25">
      <c r="A168" s="1">
        <f>IF(COUNTIF('Tabela 2296'!$A:$A, A167) &gt; 0, EDATE(A167, -1), "")</f>
        <v>41061</v>
      </c>
      <c r="B168" s="1"/>
    </row>
    <row r="169" spans="1:2" x14ac:dyDescent="0.25">
      <c r="A169" s="1">
        <f>IF(COUNTIF('Tabela 2296'!$A:$A, A168) &gt; 0, EDATE(A168, -1), "")</f>
        <v>41030</v>
      </c>
      <c r="B169" s="1"/>
    </row>
    <row r="170" spans="1:2" x14ac:dyDescent="0.25">
      <c r="A170" s="1">
        <f>IF(COUNTIF('Tabela 2296'!$A:$A, A169) &gt; 0, EDATE(A169, -1), "")</f>
        <v>41000</v>
      </c>
      <c r="B170" s="1"/>
    </row>
    <row r="171" spans="1:2" x14ac:dyDescent="0.25">
      <c r="A171" s="1">
        <f>IF(COUNTIF('Tabela 2296'!$A:$A, A170) &gt; 0, EDATE(A170, -1), "")</f>
        <v>40969</v>
      </c>
      <c r="B171" s="1"/>
    </row>
    <row r="172" spans="1:2" x14ac:dyDescent="0.25">
      <c r="A172" s="1">
        <f>IF(COUNTIF('Tabela 2296'!$A:$A, A171) &gt; 0, EDATE(A171, -1), "")</f>
        <v>40940</v>
      </c>
      <c r="B172" s="1"/>
    </row>
    <row r="173" spans="1:2" x14ac:dyDescent="0.25">
      <c r="A173" s="1">
        <f>IF(COUNTIF('Tabela 2296'!$A:$A, A172) &gt; 0, EDATE(A172, -1), "")</f>
        <v>40909</v>
      </c>
      <c r="B173" s="1"/>
    </row>
    <row r="174" spans="1:2" x14ac:dyDescent="0.25">
      <c r="A174" s="1">
        <f>IF(COUNTIF('Tabela 2296'!$A:$A, A173) &gt; 0, EDATE(A173, -1), "")</f>
        <v>40878</v>
      </c>
      <c r="B174" s="1"/>
    </row>
    <row r="175" spans="1:2" x14ac:dyDescent="0.25">
      <c r="A175" s="1">
        <f>IF(COUNTIF('Tabela 2296'!$A:$A, A174) &gt; 0, EDATE(A174, -1), "")</f>
        <v>40848</v>
      </c>
      <c r="B175" s="1"/>
    </row>
    <row r="176" spans="1:2" x14ac:dyDescent="0.25">
      <c r="A176" s="1">
        <f>IF(COUNTIF('Tabela 2296'!$A:$A, A175) &gt; 0, EDATE(A175, -1), "")</f>
        <v>40817</v>
      </c>
      <c r="B176" s="1"/>
    </row>
    <row r="177" spans="1:2" x14ac:dyDescent="0.25">
      <c r="A177" s="1">
        <f>IF(COUNTIF('Tabela 2296'!$A:$A, A176) &gt; 0, EDATE(A176, -1), "")</f>
        <v>40787</v>
      </c>
      <c r="B177" s="1"/>
    </row>
    <row r="178" spans="1:2" x14ac:dyDescent="0.25">
      <c r="A178" s="1">
        <f>IF(COUNTIF('Tabela 2296'!$A:$A, A177) &gt; 0, EDATE(A177, -1), "")</f>
        <v>40756</v>
      </c>
      <c r="B178" s="1"/>
    </row>
    <row r="179" spans="1:2" x14ac:dyDescent="0.25">
      <c r="A179" s="1">
        <f>IF(COUNTIF('Tabela 2296'!$A:$A, A178) &gt; 0, EDATE(A178, -1), "")</f>
        <v>40725</v>
      </c>
      <c r="B179" s="1"/>
    </row>
    <row r="180" spans="1:2" x14ac:dyDescent="0.25">
      <c r="A180" s="1">
        <f>IF(COUNTIF('Tabela 2296'!$A:$A, A179) &gt; 0, EDATE(A179, -1), "")</f>
        <v>40695</v>
      </c>
      <c r="B180" s="1"/>
    </row>
    <row r="181" spans="1:2" x14ac:dyDescent="0.25">
      <c r="A181" s="1">
        <f>IF(COUNTIF('Tabela 2296'!$A:$A, A180) &gt; 0, EDATE(A180, -1), "")</f>
        <v>40664</v>
      </c>
      <c r="B181" s="1"/>
    </row>
    <row r="182" spans="1:2" x14ac:dyDescent="0.25">
      <c r="A182" s="1">
        <f>IF(COUNTIF('Tabela 2296'!$A:$A, A181) &gt; 0, EDATE(A181, -1), "")</f>
        <v>40634</v>
      </c>
      <c r="B182" s="1"/>
    </row>
    <row r="183" spans="1:2" x14ac:dyDescent="0.25">
      <c r="A183" s="1">
        <f>IF(COUNTIF('Tabela 2296'!$A:$A, A182) &gt; 0, EDATE(A182, -1), "")</f>
        <v>40603</v>
      </c>
      <c r="B183" s="1"/>
    </row>
    <row r="184" spans="1:2" x14ac:dyDescent="0.25">
      <c r="A184" s="1">
        <f>IF(COUNTIF('Tabela 2296'!$A:$A, A183) &gt; 0, EDATE(A183, -1), "")</f>
        <v>40575</v>
      </c>
      <c r="B184" s="1"/>
    </row>
    <row r="185" spans="1:2" x14ac:dyDescent="0.25">
      <c r="A185" s="1">
        <f>IF(COUNTIF('Tabela 2296'!$A:$A, A184) &gt; 0, EDATE(A184, -1), "")</f>
        <v>40544</v>
      </c>
      <c r="B185" s="1"/>
    </row>
    <row r="186" spans="1:2" x14ac:dyDescent="0.25">
      <c r="A186" s="1">
        <f>IF(COUNTIF('Tabela 2296'!$A:$A, A185) &gt; 0, EDATE(A185, -1), "")</f>
        <v>40513</v>
      </c>
      <c r="B186" s="1"/>
    </row>
    <row r="187" spans="1:2" x14ac:dyDescent="0.25">
      <c r="A187" s="1">
        <f>IF(COUNTIF('Tabela 2296'!$A:$A, A186) &gt; 0, EDATE(A186, -1), "")</f>
        <v>40483</v>
      </c>
      <c r="B187" s="1"/>
    </row>
    <row r="188" spans="1:2" x14ac:dyDescent="0.25">
      <c r="A188" s="1">
        <f>IF(COUNTIF('Tabela 2296'!$A:$A, A187) &gt; 0, EDATE(A187, -1), "")</f>
        <v>40452</v>
      </c>
      <c r="B188" s="1"/>
    </row>
    <row r="189" spans="1:2" x14ac:dyDescent="0.25">
      <c r="A189" s="1">
        <f>IF(COUNTIF('Tabela 2296'!$A:$A, A188) &gt; 0, EDATE(A188, -1), "")</f>
        <v>40422</v>
      </c>
      <c r="B189" s="1"/>
    </row>
    <row r="190" spans="1:2" x14ac:dyDescent="0.25">
      <c r="A190" s="1">
        <f>IF(COUNTIF('Tabela 2296'!$A:$A, A189) &gt; 0, EDATE(A189, -1), "")</f>
        <v>40391</v>
      </c>
      <c r="B190" s="1"/>
    </row>
    <row r="191" spans="1:2" x14ac:dyDescent="0.25">
      <c r="A191" s="1">
        <f>IF(COUNTIF('Tabela 2296'!$A:$A, A190) &gt; 0, EDATE(A190, -1), "")</f>
        <v>40360</v>
      </c>
      <c r="B191" s="1"/>
    </row>
    <row r="192" spans="1:2" x14ac:dyDescent="0.25">
      <c r="A192" s="1">
        <f>IF(COUNTIF('Tabela 2296'!$A:$A, A191) &gt; 0, EDATE(A191, -1), "")</f>
        <v>40330</v>
      </c>
      <c r="B192" s="1"/>
    </row>
    <row r="193" spans="1:2" x14ac:dyDescent="0.25">
      <c r="A193" s="1">
        <f>IF(COUNTIF('Tabela 2296'!$A:$A, A192) &gt; 0, EDATE(A192, -1), "")</f>
        <v>40299</v>
      </c>
      <c r="B193" s="1"/>
    </row>
    <row r="194" spans="1:2" x14ac:dyDescent="0.25">
      <c r="A194" s="1">
        <f>IF(COUNTIF('Tabela 2296'!$A:$A, A193) &gt; 0, EDATE(A193, -1), "")</f>
        <v>40269</v>
      </c>
      <c r="B194" s="1"/>
    </row>
    <row r="195" spans="1:2" x14ac:dyDescent="0.25">
      <c r="A195" s="1">
        <f>IF(COUNTIF('Tabela 2296'!$A:$A, A194) &gt; 0, EDATE(A194, -1), "")</f>
        <v>40238</v>
      </c>
      <c r="B195" s="1"/>
    </row>
    <row r="196" spans="1:2" x14ac:dyDescent="0.25">
      <c r="A196" s="1">
        <f>IF(COUNTIF('Tabela 2296'!$A:$A, A195) &gt; 0, EDATE(A195, -1), "")</f>
        <v>40210</v>
      </c>
      <c r="B196" s="1"/>
    </row>
    <row r="197" spans="1:2" x14ac:dyDescent="0.25">
      <c r="A197" s="1">
        <f>IF(COUNTIF('Tabela 2296'!$A:$A, A196) &gt; 0, EDATE(A196, -1), "")</f>
        <v>40179</v>
      </c>
      <c r="B197" s="1"/>
    </row>
    <row r="198" spans="1:2" x14ac:dyDescent="0.25">
      <c r="A198" s="1">
        <f>IF(COUNTIF('Tabela 2296'!$A:$A, A197) &gt; 0, EDATE(A197, -1), "")</f>
        <v>40148</v>
      </c>
      <c r="B198" s="1"/>
    </row>
    <row r="199" spans="1:2" x14ac:dyDescent="0.25">
      <c r="A199" s="1">
        <f>IF(COUNTIF('Tabela 2296'!$A:$A, A198) &gt; 0, EDATE(A198, -1), "")</f>
        <v>40118</v>
      </c>
      <c r="B199" s="1"/>
    </row>
    <row r="200" spans="1:2" x14ac:dyDescent="0.25">
      <c r="A200" s="1">
        <f>IF(COUNTIF('Tabela 2296'!$A:$A, A199) &gt; 0, EDATE(A199, -1), "")</f>
        <v>40087</v>
      </c>
      <c r="B200" s="1"/>
    </row>
    <row r="201" spans="1:2" x14ac:dyDescent="0.25">
      <c r="A201" s="1">
        <f>IF(COUNTIF('Tabela 2296'!$A:$A, A200) &gt; 0, EDATE(A200, -1), "")</f>
        <v>40057</v>
      </c>
      <c r="B201" s="1"/>
    </row>
    <row r="202" spans="1:2" x14ac:dyDescent="0.25">
      <c r="A202" s="1">
        <f>IF(COUNTIF('Tabela 2296'!$A:$A, A201) &gt; 0, EDATE(A201, -1), "")</f>
        <v>40026</v>
      </c>
      <c r="B202" s="1"/>
    </row>
    <row r="203" spans="1:2" x14ac:dyDescent="0.25">
      <c r="A203" s="1">
        <f>IF(COUNTIF('Tabela 2296'!$A:$A, A202) &gt; 0, EDATE(A202, -1), "")</f>
        <v>39995</v>
      </c>
      <c r="B203" s="1"/>
    </row>
    <row r="204" spans="1:2" x14ac:dyDescent="0.25">
      <c r="A204" s="1">
        <f>IF(COUNTIF('Tabela 2296'!$A:$A, A203) &gt; 0, EDATE(A203, -1), "")</f>
        <v>39965</v>
      </c>
      <c r="B204" s="1"/>
    </row>
    <row r="205" spans="1:2" x14ac:dyDescent="0.25">
      <c r="A205" s="1">
        <f>IF(COUNTIF('Tabela 2296'!$A:$A, A204) &gt; 0, EDATE(A204, -1), "")</f>
        <v>39934</v>
      </c>
      <c r="B205" s="1"/>
    </row>
    <row r="206" spans="1:2" x14ac:dyDescent="0.25">
      <c r="A206" s="1">
        <f>IF(COUNTIF('Tabela 2296'!$A:$A, A205) &gt; 0, EDATE(A205, -1), "")</f>
        <v>39904</v>
      </c>
      <c r="B206" s="1"/>
    </row>
    <row r="207" spans="1:2" x14ac:dyDescent="0.25">
      <c r="A207" s="1">
        <f>IF(COUNTIF('Tabela 2296'!$A:$A, A206) &gt; 0, EDATE(A206, -1), "")</f>
        <v>39873</v>
      </c>
      <c r="B207" s="1"/>
    </row>
    <row r="208" spans="1:2" x14ac:dyDescent="0.25">
      <c r="A208" s="1">
        <f>IF(COUNTIF('Tabela 2296'!$A:$A, A207) &gt; 0, EDATE(A207, -1), "")</f>
        <v>39845</v>
      </c>
      <c r="B208" s="1"/>
    </row>
    <row r="209" spans="1:2" x14ac:dyDescent="0.25">
      <c r="A209" s="1">
        <f>IF(COUNTIF('Tabela 2296'!$A:$A, A208) &gt; 0, EDATE(A208, -1), "")</f>
        <v>39814</v>
      </c>
      <c r="B209" s="1"/>
    </row>
    <row r="210" spans="1:2" x14ac:dyDescent="0.25">
      <c r="A210" s="1">
        <f>IF(COUNTIF('Tabela 2296'!$A:$A, A209) &gt; 0, EDATE(A209, -1), "")</f>
        <v>39783</v>
      </c>
      <c r="B210" s="1"/>
    </row>
    <row r="211" spans="1:2" x14ac:dyDescent="0.25">
      <c r="A211" s="1">
        <f>IF(COUNTIF('Tabela 2296'!$A:$A, A210) &gt; 0, EDATE(A210, -1), "")</f>
        <v>39753</v>
      </c>
      <c r="B211" s="1"/>
    </row>
    <row r="212" spans="1:2" x14ac:dyDescent="0.25">
      <c r="A212" s="1">
        <f>IF(COUNTIF('Tabela 2296'!$A:$A, A211) &gt; 0, EDATE(A211, -1), "")</f>
        <v>39722</v>
      </c>
      <c r="B212" s="1"/>
    </row>
    <row r="213" spans="1:2" x14ac:dyDescent="0.25">
      <c r="A213" s="1">
        <f>IF(COUNTIF('Tabela 2296'!$A:$A, A212) &gt; 0, EDATE(A212, -1), "")</f>
        <v>39692</v>
      </c>
      <c r="B213" s="1"/>
    </row>
    <row r="214" spans="1:2" x14ac:dyDescent="0.25">
      <c r="A214" s="1">
        <f>IF(COUNTIF('Tabela 2296'!$A:$A, A213) &gt; 0, EDATE(A213, -1), "")</f>
        <v>39661</v>
      </c>
      <c r="B214" s="1"/>
    </row>
    <row r="215" spans="1:2" x14ac:dyDescent="0.25">
      <c r="A215" s="1">
        <f>IF(COUNTIF('Tabela 2296'!$A:$A, A214) &gt; 0, EDATE(A214, -1), "")</f>
        <v>39630</v>
      </c>
      <c r="B215" s="1"/>
    </row>
    <row r="216" spans="1:2" x14ac:dyDescent="0.25">
      <c r="A216" s="1">
        <f>IF(COUNTIF('Tabela 2296'!$A:$A, A215) &gt; 0, EDATE(A215, -1), "")</f>
        <v>39600</v>
      </c>
      <c r="B216" s="1"/>
    </row>
    <row r="217" spans="1:2" x14ac:dyDescent="0.25">
      <c r="A217" s="1">
        <f>IF(COUNTIF('Tabela 2296'!$A:$A, A216) &gt; 0, EDATE(A216, -1), "")</f>
        <v>39569</v>
      </c>
      <c r="B217" s="1"/>
    </row>
    <row r="218" spans="1:2" x14ac:dyDescent="0.25">
      <c r="A218" s="1">
        <f>IF(COUNTIF('Tabela 2296'!$A:$A, A217) &gt; 0, EDATE(A217, -1), "")</f>
        <v>39539</v>
      </c>
      <c r="B218" s="1"/>
    </row>
    <row r="219" spans="1:2" x14ac:dyDescent="0.25">
      <c r="A219" s="1">
        <f>IF(COUNTIF('Tabela 2296'!$A:$A, A218) &gt; 0, EDATE(A218, -1), "")</f>
        <v>39508</v>
      </c>
      <c r="B219" s="1"/>
    </row>
    <row r="220" spans="1:2" x14ac:dyDescent="0.25">
      <c r="A220" s="1">
        <f>IF(COUNTIF('Tabela 2296'!$A:$A, A219) &gt; 0, EDATE(A219, -1), "")</f>
        <v>39479</v>
      </c>
      <c r="B220" s="1"/>
    </row>
    <row r="221" spans="1:2" x14ac:dyDescent="0.25">
      <c r="A221" s="1">
        <f>IF(COUNTIF('Tabela 2296'!$A:$A, A220) &gt; 0, EDATE(A220, -1), "")</f>
        <v>39448</v>
      </c>
      <c r="B221" s="1"/>
    </row>
    <row r="222" spans="1:2" x14ac:dyDescent="0.25">
      <c r="A222" s="1">
        <f>IF(COUNTIF('Tabela 2296'!$A:$A, A221) &gt; 0, EDATE(A221, -1), "")</f>
        <v>39417</v>
      </c>
      <c r="B222" s="1"/>
    </row>
    <row r="223" spans="1:2" x14ac:dyDescent="0.25">
      <c r="A223" s="1">
        <f>IF(COUNTIF('Tabela 2296'!$A:$A, A222) &gt; 0, EDATE(A222, -1), "")</f>
        <v>39387</v>
      </c>
      <c r="B223" s="1"/>
    </row>
    <row r="224" spans="1:2" x14ac:dyDescent="0.25">
      <c r="A224" s="1">
        <f>IF(COUNTIF('Tabela 2296'!$A:$A, A223) &gt; 0, EDATE(A223, -1), "")</f>
        <v>39356</v>
      </c>
      <c r="B224" s="1"/>
    </row>
    <row r="225" spans="1:2" x14ac:dyDescent="0.25">
      <c r="A225" s="1">
        <f>IF(COUNTIF('Tabela 2296'!$A:$A, A224) &gt; 0, EDATE(A224, -1), "")</f>
        <v>39326</v>
      </c>
      <c r="B225" s="1"/>
    </row>
    <row r="226" spans="1:2" x14ac:dyDescent="0.25">
      <c r="A226" s="1">
        <f>IF(COUNTIF('Tabela 2296'!$A:$A, A225) &gt; 0, EDATE(A225, -1), "")</f>
        <v>39295</v>
      </c>
      <c r="B226" s="1"/>
    </row>
    <row r="227" spans="1:2" x14ac:dyDescent="0.25">
      <c r="A227" s="1">
        <f>IF(COUNTIF('Tabela 2296'!$A:$A, A226) &gt; 0, EDATE(A226, -1), "")</f>
        <v>39264</v>
      </c>
      <c r="B227" s="1"/>
    </row>
    <row r="228" spans="1:2" x14ac:dyDescent="0.25">
      <c r="A228" s="1">
        <f>IF(COUNTIF('Tabela 2296'!$A:$A, A227) &gt; 0, EDATE(A227, -1), "")</f>
        <v>39234</v>
      </c>
      <c r="B228" s="1"/>
    </row>
    <row r="229" spans="1:2" x14ac:dyDescent="0.25">
      <c r="A229" s="1">
        <f>IF(COUNTIF('Tabela 2296'!$A:$A, A228) &gt; 0, EDATE(A228, -1), "")</f>
        <v>39203</v>
      </c>
      <c r="B229" s="1"/>
    </row>
    <row r="230" spans="1:2" x14ac:dyDescent="0.25">
      <c r="A230" s="1">
        <f>IF(COUNTIF('Tabela 2296'!$A:$A, A229) &gt; 0, EDATE(A229, -1), "")</f>
        <v>39173</v>
      </c>
      <c r="B230" s="1"/>
    </row>
    <row r="231" spans="1:2" x14ac:dyDescent="0.25">
      <c r="A231" s="1">
        <f>IF(COUNTIF('Tabela 2296'!$A:$A, A230) &gt; 0, EDATE(A230, -1), "")</f>
        <v>39142</v>
      </c>
      <c r="B231" s="1"/>
    </row>
    <row r="232" spans="1:2" x14ac:dyDescent="0.25">
      <c r="A232" s="1">
        <f>IF(COUNTIF('Tabela 2296'!$A:$A, A231) &gt; 0, EDATE(A231, -1), "")</f>
        <v>39114</v>
      </c>
      <c r="B232" s="1"/>
    </row>
    <row r="233" spans="1:2" x14ac:dyDescent="0.25">
      <c r="A233" s="1">
        <f>IF(COUNTIF('Tabela 2296'!$A:$A, A232) &gt; 0, EDATE(A232, -1), "")</f>
        <v>39083</v>
      </c>
      <c r="B233" s="1"/>
    </row>
    <row r="234" spans="1:2" x14ac:dyDescent="0.25">
      <c r="A234" s="1">
        <f>IF(COUNTIF('Tabela 2296'!$A:$A, A233) &gt; 0, EDATE(A233, -1), "")</f>
        <v>39052</v>
      </c>
      <c r="B234" s="1"/>
    </row>
    <row r="235" spans="1:2" x14ac:dyDescent="0.25">
      <c r="A235" s="1">
        <f>IF(COUNTIF('Tabela 2296'!$A:$A, A234) &gt; 0, EDATE(A234, -1), "")</f>
        <v>39022</v>
      </c>
      <c r="B235" s="1"/>
    </row>
    <row r="236" spans="1:2" x14ac:dyDescent="0.25">
      <c r="A236" s="1">
        <f>IF(COUNTIF('Tabela 2296'!$A:$A, A235) &gt; 0, EDATE(A235, -1), "")</f>
        <v>38991</v>
      </c>
      <c r="B236" s="1"/>
    </row>
    <row r="237" spans="1:2" x14ac:dyDescent="0.25">
      <c r="A237" s="1">
        <f>IF(COUNTIF('Tabela 2296'!$A:$A, A236) &gt; 0, EDATE(A236, -1), "")</f>
        <v>38961</v>
      </c>
      <c r="B237" s="1"/>
    </row>
    <row r="238" spans="1:2" x14ac:dyDescent="0.25">
      <c r="A238" s="1">
        <f>IF(COUNTIF('Tabela 2296'!$A:$A, A237) &gt; 0, EDATE(A237, -1), "")</f>
        <v>38930</v>
      </c>
      <c r="B238" s="1"/>
    </row>
    <row r="239" spans="1:2" x14ac:dyDescent="0.25">
      <c r="A239" s="1">
        <f>IF(COUNTIF('Tabela 2296'!$A:$A, A238) &gt; 0, EDATE(A238, -1), "")</f>
        <v>38899</v>
      </c>
      <c r="B239" s="1"/>
    </row>
    <row r="240" spans="1:2" x14ac:dyDescent="0.25">
      <c r="A240" s="1">
        <f>IF(COUNTIF('Tabela 2296'!$A:$A, A239) &gt; 0, EDATE(A239, -1), "")</f>
        <v>38869</v>
      </c>
      <c r="B240" s="1"/>
    </row>
    <row r="241" spans="1:2" x14ac:dyDescent="0.25">
      <c r="A241" s="1">
        <f>IF(COUNTIF('Tabela 2296'!$A:$A, A240) &gt; 0, EDATE(A240, -1), "")</f>
        <v>38838</v>
      </c>
      <c r="B241" s="1"/>
    </row>
    <row r="242" spans="1:2" x14ac:dyDescent="0.25">
      <c r="A242" s="1">
        <f>IF(COUNTIF('Tabela 2296'!$A:$A, A241) &gt; 0, EDATE(A241, -1), "")</f>
        <v>38808</v>
      </c>
      <c r="B242" s="1"/>
    </row>
    <row r="243" spans="1:2" x14ac:dyDescent="0.25">
      <c r="A243" s="1">
        <f>IF(COUNTIF('Tabela 2296'!$A:$A, A242) &gt; 0, EDATE(A242, -1), "")</f>
        <v>38777</v>
      </c>
      <c r="B243" s="1"/>
    </row>
    <row r="244" spans="1:2" x14ac:dyDescent="0.25">
      <c r="A244" s="1">
        <f>IF(COUNTIF('Tabela 2296'!$A:$A, A243) &gt; 0, EDATE(A243, -1), "")</f>
        <v>38749</v>
      </c>
      <c r="B244" s="1"/>
    </row>
    <row r="245" spans="1:2" x14ac:dyDescent="0.25">
      <c r="A245" s="1">
        <f>IF(COUNTIF('Tabela 2296'!$A:$A, A244) &gt; 0, EDATE(A244, -1), "")</f>
        <v>38718</v>
      </c>
      <c r="B245" s="1"/>
    </row>
    <row r="246" spans="1:2" x14ac:dyDescent="0.25">
      <c r="A246" s="1">
        <f>IF(COUNTIF('Tabela 2296'!$A:$A, A245) &gt; 0, EDATE(A245, -1), "")</f>
        <v>38687</v>
      </c>
      <c r="B246" s="1"/>
    </row>
    <row r="247" spans="1:2" x14ac:dyDescent="0.25">
      <c r="A247" s="1">
        <f>IF(COUNTIF('Tabela 2296'!$A:$A, A246) &gt; 0, EDATE(A246, -1), "")</f>
        <v>38657</v>
      </c>
      <c r="B247" s="1"/>
    </row>
    <row r="248" spans="1:2" x14ac:dyDescent="0.25">
      <c r="A248" s="1">
        <f>IF(COUNTIF('Tabela 2296'!$A:$A, A247) &gt; 0, EDATE(A247, -1), "")</f>
        <v>38626</v>
      </c>
      <c r="B248" s="1"/>
    </row>
    <row r="249" spans="1:2" x14ac:dyDescent="0.25">
      <c r="A249" s="1">
        <f>IF(COUNTIF('Tabela 2296'!$A:$A, A248) &gt; 0, EDATE(A248, -1), "")</f>
        <v>38596</v>
      </c>
      <c r="B249" s="1"/>
    </row>
    <row r="250" spans="1:2" x14ac:dyDescent="0.25">
      <c r="A250" s="1">
        <f>IF(COUNTIF('Tabela 2296'!$A:$A, A249) &gt; 0, EDATE(A249, -1), "")</f>
        <v>38565</v>
      </c>
      <c r="B250" s="1"/>
    </row>
    <row r="251" spans="1:2" x14ac:dyDescent="0.25">
      <c r="A251" s="1">
        <f>IF(COUNTIF('Tabela 2296'!$A:$A, A250) &gt; 0, EDATE(A250, -1), "")</f>
        <v>38534</v>
      </c>
      <c r="B251" s="1"/>
    </row>
    <row r="252" spans="1:2" x14ac:dyDescent="0.25">
      <c r="A252" s="1">
        <f>IF(COUNTIF('Tabela 2296'!$A:$A, A251) &gt; 0, EDATE(A251, -1), "")</f>
        <v>38504</v>
      </c>
      <c r="B252" s="1"/>
    </row>
    <row r="253" spans="1:2" x14ac:dyDescent="0.25">
      <c r="A253" s="1">
        <f>IF(COUNTIF('Tabela 2296'!$A:$A, A252) &gt; 0, EDATE(A252, -1), "")</f>
        <v>38473</v>
      </c>
      <c r="B253" s="1"/>
    </row>
    <row r="254" spans="1:2" x14ac:dyDescent="0.25">
      <c r="A254" s="1">
        <f>IF(COUNTIF('Tabela 2296'!$A:$A, A253) &gt; 0, EDATE(A253, -1), "")</f>
        <v>38443</v>
      </c>
      <c r="B254" s="1"/>
    </row>
    <row r="255" spans="1:2" x14ac:dyDescent="0.25">
      <c r="A255" s="1">
        <f>IF(COUNTIF('Tabela 2296'!$A:$A, A254) &gt; 0, EDATE(A254, -1), "")</f>
        <v>38412</v>
      </c>
      <c r="B255" s="1"/>
    </row>
    <row r="256" spans="1:2" x14ac:dyDescent="0.25">
      <c r="A256" s="1">
        <f>IF(COUNTIF('Tabela 2296'!$A:$A, A255) &gt; 0, EDATE(A255, -1), "")</f>
        <v>38384</v>
      </c>
      <c r="B256" s="1"/>
    </row>
    <row r="257" spans="1:2" x14ac:dyDescent="0.25">
      <c r="A257" s="1">
        <f>IF(COUNTIF('Tabela 2296'!$A:$A, A256) &gt; 0, EDATE(A256, -1), "")</f>
        <v>38353</v>
      </c>
      <c r="B257" s="1"/>
    </row>
    <row r="258" spans="1:2" x14ac:dyDescent="0.25">
      <c r="A258" s="1">
        <f>IF(COUNTIF('Tabela 2296'!$A:$A, A257) &gt; 0, EDATE(A257, -1), "")</f>
        <v>38322</v>
      </c>
      <c r="B258" s="1"/>
    </row>
    <row r="259" spans="1:2" x14ac:dyDescent="0.25">
      <c r="A259" s="1">
        <f>IF(COUNTIF('Tabela 2296'!$A:$A, A258) &gt; 0, EDATE(A258, -1), "")</f>
        <v>38292</v>
      </c>
      <c r="B259" s="1"/>
    </row>
    <row r="260" spans="1:2" x14ac:dyDescent="0.25">
      <c r="A260" s="1">
        <f>IF(COUNTIF('Tabela 2296'!$A:$A, A259) &gt; 0, EDATE(A259, -1), "")</f>
        <v>38261</v>
      </c>
      <c r="B260" s="1"/>
    </row>
    <row r="261" spans="1:2" x14ac:dyDescent="0.25">
      <c r="A261" s="1">
        <f>IF(COUNTIF('Tabela 2296'!$A:$A, A260) &gt; 0, EDATE(A260, -1), "")</f>
        <v>38231</v>
      </c>
      <c r="B261" s="1"/>
    </row>
    <row r="262" spans="1:2" x14ac:dyDescent="0.25">
      <c r="A262" s="1">
        <f>IF(COUNTIF('Tabela 2296'!$A:$A, A261) &gt; 0, EDATE(A261, -1), "")</f>
        <v>38200</v>
      </c>
      <c r="B262" s="1"/>
    </row>
    <row r="263" spans="1:2" x14ac:dyDescent="0.25">
      <c r="A263" s="1">
        <f>IF(COUNTIF('Tabela 2296'!$A:$A, A262) &gt; 0, EDATE(A262, -1), "")</f>
        <v>38169</v>
      </c>
      <c r="B263" s="1"/>
    </row>
    <row r="264" spans="1:2" x14ac:dyDescent="0.25">
      <c r="A264" s="1">
        <f>IF(COUNTIF('Tabela 2296'!$A:$A, A263) &gt; 0, EDATE(A263, -1), "")</f>
        <v>38139</v>
      </c>
      <c r="B264" s="1"/>
    </row>
    <row r="265" spans="1:2" x14ac:dyDescent="0.25">
      <c r="A265" s="1">
        <f>IF(COUNTIF('Tabela 2296'!$A:$A, A264) &gt; 0, EDATE(A264, -1), "")</f>
        <v>38108</v>
      </c>
      <c r="B265" s="1"/>
    </row>
    <row r="266" spans="1:2" x14ac:dyDescent="0.25">
      <c r="A266" s="1">
        <f>IF(COUNTIF('Tabela 2296'!$A:$A, A265) &gt; 0, EDATE(A265, -1), "")</f>
        <v>38078</v>
      </c>
      <c r="B266" s="1"/>
    </row>
    <row r="267" spans="1:2" x14ac:dyDescent="0.25">
      <c r="A267" s="1">
        <f>IF(COUNTIF('Tabela 2296'!$A:$A, A266) &gt; 0, EDATE(A266, -1), "")</f>
        <v>38047</v>
      </c>
      <c r="B267" s="1"/>
    </row>
    <row r="268" spans="1:2" x14ac:dyDescent="0.25">
      <c r="A268" s="1">
        <f>IF(COUNTIF('Tabela 2296'!$A:$A, A267) &gt; 0, EDATE(A267, -1), "")</f>
        <v>38018</v>
      </c>
      <c r="B268" s="1"/>
    </row>
    <row r="269" spans="1:2" x14ac:dyDescent="0.25">
      <c r="A269" s="1">
        <f>IF(COUNTIF('Tabela 2296'!$A:$A, A268) &gt; 0, EDATE(A268, -1), "")</f>
        <v>37987</v>
      </c>
      <c r="B269" s="1"/>
    </row>
    <row r="270" spans="1:2" x14ac:dyDescent="0.25">
      <c r="A270" s="1">
        <f>IF(COUNTIF('Tabela 2296'!$A:$A, A269) &gt; 0, EDATE(A269, -1), "")</f>
        <v>37956</v>
      </c>
      <c r="B270" s="1"/>
    </row>
    <row r="271" spans="1:2" x14ac:dyDescent="0.25">
      <c r="A271" s="1">
        <f>IF(COUNTIF('Tabela 2296'!$A:$A, A270) &gt; 0, EDATE(A270, -1), "")</f>
        <v>37926</v>
      </c>
      <c r="B271" s="1"/>
    </row>
    <row r="272" spans="1:2" x14ac:dyDescent="0.25">
      <c r="A272" s="1">
        <f>IF(COUNTIF('Tabela 2296'!$A:$A, A271) &gt; 0, EDATE(A271, -1), "")</f>
        <v>37895</v>
      </c>
      <c r="B272" s="1"/>
    </row>
    <row r="273" spans="1:2" x14ac:dyDescent="0.25">
      <c r="A273" s="1">
        <f>IF(COUNTIF('Tabela 2296'!$A:$A, A272) &gt; 0, EDATE(A272, -1), "")</f>
        <v>37865</v>
      </c>
      <c r="B273" s="1"/>
    </row>
    <row r="274" spans="1:2" x14ac:dyDescent="0.25">
      <c r="A274" s="1">
        <f>IF(COUNTIF('Tabela 2296'!$A:$A, A273) &gt; 0, EDATE(A273, -1), "")</f>
        <v>37834</v>
      </c>
      <c r="B274" s="1"/>
    </row>
    <row r="275" spans="1:2" x14ac:dyDescent="0.25">
      <c r="A275" s="1">
        <f>IF(COUNTIF('Tabela 2296'!$A:$A, A274) &gt; 0, EDATE(A274, -1), "")</f>
        <v>37803</v>
      </c>
      <c r="B275" s="1"/>
    </row>
    <row r="276" spans="1:2" x14ac:dyDescent="0.25">
      <c r="A276" s="1">
        <f>IF(COUNTIF('Tabela 2296'!$A:$A, A275) &gt; 0, EDATE(A275, -1), "")</f>
        <v>37773</v>
      </c>
      <c r="B276" s="1"/>
    </row>
    <row r="277" spans="1:2" x14ac:dyDescent="0.25">
      <c r="A277" s="1">
        <f>IF(COUNTIF('Tabela 2296'!$A:$A, A276) &gt; 0, EDATE(A276, -1), "")</f>
        <v>37742</v>
      </c>
      <c r="B277" s="1"/>
    </row>
    <row r="278" spans="1:2" x14ac:dyDescent="0.25">
      <c r="A278" s="1">
        <f>IF(COUNTIF('Tabela 2296'!$A:$A, A277) &gt; 0, EDATE(A277, -1), "")</f>
        <v>37712</v>
      </c>
      <c r="B278" s="1"/>
    </row>
    <row r="279" spans="1:2" x14ac:dyDescent="0.25">
      <c r="A279" s="1">
        <f>IF(COUNTIF('Tabela 2296'!$A:$A, A278) &gt; 0, EDATE(A278, -1), "")</f>
        <v>37681</v>
      </c>
      <c r="B279" s="1"/>
    </row>
    <row r="280" spans="1:2" x14ac:dyDescent="0.25">
      <c r="A280" s="1">
        <f>IF(COUNTIF('Tabela 2296'!$A:$A, A279) &gt; 0, EDATE(A279, -1), "")</f>
        <v>37653</v>
      </c>
      <c r="B280" s="1"/>
    </row>
    <row r="281" spans="1:2" x14ac:dyDescent="0.25">
      <c r="A281" s="1">
        <f>IF(COUNTIF('Tabela 2296'!$A:$A, A280) &gt; 0, EDATE(A280, -1), "")</f>
        <v>37622</v>
      </c>
      <c r="B281" s="1"/>
    </row>
    <row r="282" spans="1:2" x14ac:dyDescent="0.25">
      <c r="A282" s="1">
        <f>IF(COUNTIF('Tabela 2296'!$A:$A, A281) &gt; 0, EDATE(A281, -1), "")</f>
        <v>37591</v>
      </c>
      <c r="B282" s="1"/>
    </row>
    <row r="283" spans="1:2" x14ac:dyDescent="0.25">
      <c r="A283" s="1">
        <f>IF(COUNTIF('Tabela 2296'!$A:$A, A282) &gt; 0, EDATE(A282, -1), "")</f>
        <v>37561</v>
      </c>
      <c r="B283" s="1"/>
    </row>
    <row r="284" spans="1:2" x14ac:dyDescent="0.25">
      <c r="A284" s="1">
        <f>IF(COUNTIF('Tabela 2296'!$A:$A, A283) &gt; 0, EDATE(A283, -1), "")</f>
        <v>37530</v>
      </c>
      <c r="B284" s="1"/>
    </row>
    <row r="285" spans="1:2" x14ac:dyDescent="0.25">
      <c r="A285" s="1">
        <f>IF(COUNTIF('Tabela 2296'!$A:$A, A284) &gt; 0, EDATE(A284, -1), "")</f>
        <v>37500</v>
      </c>
      <c r="B285" s="1"/>
    </row>
    <row r="286" spans="1:2" x14ac:dyDescent="0.25">
      <c r="A286" s="1">
        <f>IF(COUNTIF('Tabela 2296'!$A:$A, A285) &gt; 0, EDATE(A285, -1), "")</f>
        <v>37469</v>
      </c>
      <c r="B286" s="1"/>
    </row>
    <row r="287" spans="1:2" x14ac:dyDescent="0.25">
      <c r="A287" s="1">
        <f>IF(COUNTIF('Tabela 2296'!$A:$A, A286) &gt; 0, EDATE(A286, -1), "")</f>
        <v>37438</v>
      </c>
      <c r="B287" s="1"/>
    </row>
    <row r="288" spans="1:2" x14ac:dyDescent="0.25">
      <c r="A288" s="1">
        <f>IF(COUNTIF('Tabela 2296'!$A:$A, A287) &gt; 0, EDATE(A287, -1), "")</f>
        <v>37408</v>
      </c>
      <c r="B288" s="1"/>
    </row>
    <row r="289" spans="1:2" x14ac:dyDescent="0.25">
      <c r="A289" s="1">
        <f>IF(COUNTIF('Tabela 2296'!$A:$A, A288) &gt; 0, EDATE(A288, -1), "")</f>
        <v>37377</v>
      </c>
      <c r="B289" s="1"/>
    </row>
    <row r="290" spans="1:2" x14ac:dyDescent="0.25">
      <c r="A290" s="1">
        <f>IF(COUNTIF('Tabela 2296'!$A:$A, A289) &gt; 0, EDATE(A289, -1), "")</f>
        <v>37347</v>
      </c>
      <c r="B290" s="1"/>
    </row>
    <row r="291" spans="1:2" x14ac:dyDescent="0.25">
      <c r="A291" s="1">
        <f>IF(COUNTIF('Tabela 2296'!$A:$A, A290) &gt; 0, EDATE(A290, -1), "")</f>
        <v>37316</v>
      </c>
      <c r="B291" s="1"/>
    </row>
    <row r="292" spans="1:2" x14ac:dyDescent="0.25">
      <c r="A292" s="1">
        <f>IF(COUNTIF('Tabela 2296'!$A:$A, A291) &gt; 0, EDATE(A291, -1), "")</f>
        <v>37288</v>
      </c>
      <c r="B292" s="1"/>
    </row>
    <row r="293" spans="1:2" x14ac:dyDescent="0.25">
      <c r="A293" s="1">
        <f>IF(COUNTIF('Tabela 2296'!$A:$A, A292) &gt; 0, EDATE(A292, -1), "")</f>
        <v>37257</v>
      </c>
      <c r="B293" s="1"/>
    </row>
    <row r="294" spans="1:2" x14ac:dyDescent="0.25">
      <c r="A294" s="1">
        <f>IF(COUNTIF('Tabela 2296'!$A:$A, A293) &gt; 0, EDATE(A293, -1), "")</f>
        <v>37226</v>
      </c>
      <c r="B294" s="1"/>
    </row>
    <row r="295" spans="1:2" x14ac:dyDescent="0.25">
      <c r="A295" s="1">
        <f>IF(COUNTIF('Tabela 2296'!$A:$A, A294) &gt; 0, EDATE(A294, -1), "")</f>
        <v>37196</v>
      </c>
      <c r="B295" s="1"/>
    </row>
    <row r="296" spans="1:2" x14ac:dyDescent="0.25">
      <c r="A296" s="1">
        <f>IF(COUNTIF('Tabela 2296'!$A:$A, A295) &gt; 0, EDATE(A295, -1), "")</f>
        <v>37165</v>
      </c>
      <c r="B296" s="1"/>
    </row>
    <row r="297" spans="1:2" x14ac:dyDescent="0.25">
      <c r="A297" s="1">
        <f>IF(COUNTIF('Tabela 2296'!$A:$A, A296) &gt; 0, EDATE(A296, -1), "")</f>
        <v>37135</v>
      </c>
      <c r="B297" s="1"/>
    </row>
    <row r="298" spans="1:2" x14ac:dyDescent="0.25">
      <c r="A298" s="1">
        <f>IF(COUNTIF('Tabela 2296'!$A:$A, A297) &gt; 0, EDATE(A297, -1), "")</f>
        <v>37104</v>
      </c>
      <c r="B298" s="1"/>
    </row>
    <row r="299" spans="1:2" x14ac:dyDescent="0.25">
      <c r="A299" s="1">
        <f>IF(COUNTIF('Tabela 2296'!$A:$A, A298) &gt; 0, EDATE(A298, -1), "")</f>
        <v>37073</v>
      </c>
      <c r="B299" s="1"/>
    </row>
    <row r="300" spans="1:2" x14ac:dyDescent="0.25">
      <c r="A300" s="1">
        <f>IF(COUNTIF('Tabela 2296'!$A:$A, A299) &gt; 0, EDATE(A299, -1), "")</f>
        <v>37043</v>
      </c>
      <c r="B300" s="1"/>
    </row>
    <row r="301" spans="1:2" x14ac:dyDescent="0.25">
      <c r="A301" s="1">
        <f>IF(COUNTIF('Tabela 2296'!$A:$A, A300) &gt; 0, EDATE(A300, -1), "")</f>
        <v>37012</v>
      </c>
      <c r="B301" s="1"/>
    </row>
    <row r="302" spans="1:2" x14ac:dyDescent="0.25">
      <c r="A302" s="1">
        <f>IF(COUNTIF('Tabela 2296'!$A:$A, A301) &gt; 0, EDATE(A301, -1), "")</f>
        <v>36982</v>
      </c>
      <c r="B302" s="1"/>
    </row>
    <row r="303" spans="1:2" x14ac:dyDescent="0.25">
      <c r="A303" s="1">
        <f>IF(COUNTIF('Tabela 2296'!$A:$A, A302) &gt; 0, EDATE(A302, -1), "")</f>
        <v>36951</v>
      </c>
      <c r="B303" s="1"/>
    </row>
    <row r="304" spans="1:2" x14ac:dyDescent="0.25">
      <c r="A304" s="1">
        <f>IF(COUNTIF('Tabela 2296'!$A:$A, A303) &gt; 0, EDATE(A303, -1), "")</f>
        <v>36923</v>
      </c>
    </row>
    <row r="305" spans="1:1" x14ac:dyDescent="0.25">
      <c r="A305" s="1">
        <f>IF(COUNTIF('Tabela 2296'!$A:$A, A304) &gt; 0, EDATE(A304, -1), "")</f>
        <v>36892</v>
      </c>
    </row>
    <row r="306" spans="1:1" x14ac:dyDescent="0.25">
      <c r="A306" s="1">
        <f>IF(COUNTIF('Tabela 2296'!$A:$A, A305) &gt; 0, EDATE(A305, -1), "")</f>
        <v>36861</v>
      </c>
    </row>
    <row r="307" spans="1:1" x14ac:dyDescent="0.25">
      <c r="A307" s="1">
        <f>IF(COUNTIF('Tabela 2296'!$A:$A, A306) &gt; 0, EDATE(A306, -1), "")</f>
        <v>36831</v>
      </c>
    </row>
    <row r="308" spans="1:1" x14ac:dyDescent="0.25">
      <c r="A308" s="1">
        <f>IF(COUNTIF('Tabela 2296'!$A:$A, A307) &gt; 0, EDATE(A307, -1), "")</f>
        <v>36800</v>
      </c>
    </row>
    <row r="309" spans="1:1" x14ac:dyDescent="0.25">
      <c r="A309" s="1">
        <f>IF(COUNTIF('Tabela 2296'!$A:$A, A308) &gt; 0, EDATE(A308, -1), "")</f>
        <v>36770</v>
      </c>
    </row>
    <row r="310" spans="1:1" x14ac:dyDescent="0.25">
      <c r="A310" s="1">
        <f>IF(COUNTIF('Tabela 2296'!$A:$A, A309) &gt; 0, EDATE(A309, -1), "")</f>
        <v>36739</v>
      </c>
    </row>
    <row r="311" spans="1:1" x14ac:dyDescent="0.25">
      <c r="A311" s="1">
        <f>IF(COUNTIF('Tabela 2296'!$A:$A, A310) &gt; 0, EDATE(A310, -1), "")</f>
        <v>36708</v>
      </c>
    </row>
    <row r="312" spans="1:1" x14ac:dyDescent="0.25">
      <c r="A312" s="1">
        <f>IF(COUNTIF('Tabela 2296'!$A:$A, A311) &gt; 0, EDATE(A311, -1), "")</f>
        <v>36678</v>
      </c>
    </row>
    <row r="313" spans="1:1" x14ac:dyDescent="0.25">
      <c r="A313" s="1">
        <f>IF(COUNTIF('Tabela 2296'!$A:$A, A312) &gt; 0, EDATE(A312, -1), "")</f>
        <v>36647</v>
      </c>
    </row>
    <row r="314" spans="1:1" x14ac:dyDescent="0.25">
      <c r="A314" s="1">
        <f>IF(COUNTIF('Tabela 2296'!$A:$A, A313) &gt; 0, EDATE(A313, -1), "")</f>
        <v>36617</v>
      </c>
    </row>
    <row r="315" spans="1:1" x14ac:dyDescent="0.25">
      <c r="A315" s="1">
        <f>IF(COUNTIF('Tabela 2296'!$A:$A, A314) &gt; 0, EDATE(A314, -1), "")</f>
        <v>36586</v>
      </c>
    </row>
    <row r="316" spans="1:1" x14ac:dyDescent="0.25">
      <c r="A316" s="1">
        <f>IF(COUNTIF('Tabela 2296'!$A:$A, A315) &gt; 0, EDATE(A315, -1), "")</f>
        <v>36557</v>
      </c>
    </row>
    <row r="317" spans="1:1" x14ac:dyDescent="0.25">
      <c r="A317" s="1">
        <f>IF(COUNTIF('Tabela 2296'!$A:$A, A316) &gt; 0, EDATE(A316, -1), "")</f>
        <v>36526</v>
      </c>
    </row>
    <row r="318" spans="1:1" x14ac:dyDescent="0.25">
      <c r="A318" s="1">
        <f>IF(COUNTIF('Tabela 2296'!$A:$A, A317) &gt; 0, EDATE(A317, -1), "")</f>
        <v>36495</v>
      </c>
    </row>
    <row r="319" spans="1:1" x14ac:dyDescent="0.25">
      <c r="A319" s="1">
        <f>IF(COUNTIF('Tabela 2296'!$A:$A, A318) &gt; 0, EDATE(A318, -1), "")</f>
        <v>36465</v>
      </c>
    </row>
    <row r="320" spans="1:1" x14ac:dyDescent="0.25">
      <c r="A320" s="1">
        <f>IF(COUNTIF('Tabela 2296'!$A:$A, A319) &gt; 0, EDATE(A319, -1), "")</f>
        <v>36434</v>
      </c>
    </row>
    <row r="321" spans="1:1" x14ac:dyDescent="0.25">
      <c r="A321" s="1">
        <f>IF(COUNTIF('Tabela 2296'!$A:$A, A320) &gt; 0, EDATE(A320, -1), "")</f>
        <v>36404</v>
      </c>
    </row>
    <row r="322" spans="1:1" x14ac:dyDescent="0.25">
      <c r="A322" s="1">
        <f>IF(COUNTIF('Tabela 2296'!$A:$A, A321) &gt; 0, EDATE(A321, -1), "")</f>
        <v>36373</v>
      </c>
    </row>
    <row r="323" spans="1:1" x14ac:dyDescent="0.25">
      <c r="A323" s="1">
        <f>IF(COUNTIF('Tabela 2296'!$A:$A, A322) &gt; 0, EDATE(A322, -1), "")</f>
        <v>36342</v>
      </c>
    </row>
    <row r="324" spans="1:1" x14ac:dyDescent="0.25">
      <c r="A324" s="1">
        <f>IF(COUNTIF('Tabela 2296'!$A:$A, A323) &gt; 0, EDATE(A323, -1), "")</f>
        <v>36312</v>
      </c>
    </row>
    <row r="325" spans="1:1" x14ac:dyDescent="0.25">
      <c r="A325" s="1">
        <f>IF(COUNTIF('Tabela 2296'!$A:$A, A324) &gt; 0, EDATE(A324, -1), "")</f>
        <v>36281</v>
      </c>
    </row>
    <row r="326" spans="1:1" x14ac:dyDescent="0.25">
      <c r="A326" s="1">
        <f>IF(COUNTIF('Tabela 2296'!$A:$A, A325) &gt; 0, EDATE(A325, -1), "")</f>
        <v>36251</v>
      </c>
    </row>
    <row r="327" spans="1:1" x14ac:dyDescent="0.25">
      <c r="A327" s="1">
        <f>IF(COUNTIF('Tabela 2296'!$A:$A, A326) &gt; 0, EDATE(A326, -1), "")</f>
        <v>36220</v>
      </c>
    </row>
    <row r="328" spans="1:1" x14ac:dyDescent="0.25">
      <c r="A328" s="1">
        <f>IF(COUNTIF('Tabela 2296'!$A:$A, A327) &gt; 0, EDATE(A327, -1), "")</f>
        <v>36192</v>
      </c>
    </row>
    <row r="329" spans="1:1" x14ac:dyDescent="0.25">
      <c r="A329" s="1">
        <f>IF(COUNTIF('Tabela 2296'!$A:$A, A328) &gt; 0, EDATE(A328, -1), "")</f>
        <v>36161</v>
      </c>
    </row>
    <row r="330" spans="1:1" x14ac:dyDescent="0.25">
      <c r="A330" s="1">
        <f>IF(COUNTIF('Tabela 2296'!$A:$A, A329) &gt; 0, EDATE(A329, -1), "")</f>
        <v>36130</v>
      </c>
    </row>
    <row r="331" spans="1:1" x14ac:dyDescent="0.25">
      <c r="A331" s="1">
        <f>IF(COUNTIF('Tabela 2296'!$A:$A, A330) &gt; 0, EDATE(A330, -1), "")</f>
        <v>36100</v>
      </c>
    </row>
    <row r="332" spans="1:1" x14ac:dyDescent="0.25">
      <c r="A332" s="1">
        <f>IF(COUNTIF('Tabela 2296'!$A:$A, A331) &gt; 0, EDATE(A331, -1), "")</f>
        <v>36069</v>
      </c>
    </row>
    <row r="333" spans="1:1" x14ac:dyDescent="0.25">
      <c r="A333" s="1">
        <f>IF(COUNTIF('Tabela 2296'!$A:$A, A332) &gt; 0, EDATE(A332, -1), "")</f>
        <v>36039</v>
      </c>
    </row>
    <row r="334" spans="1:1" x14ac:dyDescent="0.25">
      <c r="A334" s="1">
        <f>IF(COUNTIF('Tabela 2296'!$A:$A, A333) &gt; 0, EDATE(A333, -1), "")</f>
        <v>36008</v>
      </c>
    </row>
    <row r="335" spans="1:1" x14ac:dyDescent="0.25">
      <c r="A335" s="1">
        <f>IF(COUNTIF('Tabela 2296'!$A:$A, A334) &gt; 0, EDATE(A334, -1), "")</f>
        <v>35977</v>
      </c>
    </row>
    <row r="336" spans="1:1" x14ac:dyDescent="0.25">
      <c r="A336" s="1">
        <f>IF(COUNTIF('Tabela 2296'!$A:$A, A335) &gt; 0, EDATE(A335, -1), "")</f>
        <v>35947</v>
      </c>
    </row>
    <row r="337" spans="1:1" x14ac:dyDescent="0.25">
      <c r="A337" s="1">
        <f>IF(COUNTIF('Tabela 2296'!$A:$A, A336) &gt; 0, EDATE(A336, -1), "")</f>
        <v>35916</v>
      </c>
    </row>
    <row r="338" spans="1:1" x14ac:dyDescent="0.25">
      <c r="A338" s="1">
        <f>IF(COUNTIF('Tabela 2296'!$A:$A, A337) &gt; 0, EDATE(A337, -1), "")</f>
        <v>35886</v>
      </c>
    </row>
    <row r="339" spans="1:1" x14ac:dyDescent="0.25">
      <c r="A339" s="1">
        <f>IF(COUNTIF('Tabela 2296'!$A:$A, A338) &gt; 0, EDATE(A338, -1), "")</f>
        <v>35855</v>
      </c>
    </row>
    <row r="340" spans="1:1" x14ac:dyDescent="0.25">
      <c r="A340" s="1">
        <f>IF(COUNTIF('Tabela 2296'!$A:$A, A339) &gt; 0, EDATE(A339, -1), "")</f>
        <v>35827</v>
      </c>
    </row>
    <row r="341" spans="1:1" x14ac:dyDescent="0.25">
      <c r="A341" s="1">
        <f>IF(COUNTIF('Tabela 2296'!$A:$A, A340) &gt; 0, EDATE(A340, -1), "")</f>
        <v>35796</v>
      </c>
    </row>
    <row r="342" spans="1:1" x14ac:dyDescent="0.25">
      <c r="A342" s="1">
        <f>IF(COUNTIF('Tabela 2296'!$A:$A, A341) &gt; 0, EDATE(A341, -1), "")</f>
        <v>35765</v>
      </c>
    </row>
    <row r="343" spans="1:1" x14ac:dyDescent="0.25">
      <c r="A343" s="1">
        <f>IF(COUNTIF('Tabela 2296'!$A:$A, A342) &gt; 0, EDATE(A342, -1), "")</f>
        <v>35735</v>
      </c>
    </row>
    <row r="344" spans="1:1" x14ac:dyDescent="0.25">
      <c r="A344" s="1">
        <f>IF(COUNTIF('Tabela 2296'!$A:$A, A343) &gt; 0, EDATE(A343, -1), "")</f>
        <v>35704</v>
      </c>
    </row>
    <row r="345" spans="1:1" x14ac:dyDescent="0.25">
      <c r="A345" s="1">
        <f>IF(COUNTIF('Tabela 2296'!$A:$A, A344) &gt; 0, EDATE(A344, -1), "")</f>
        <v>35674</v>
      </c>
    </row>
    <row r="346" spans="1:1" x14ac:dyDescent="0.25">
      <c r="A346" s="1">
        <f>IF(COUNTIF('Tabela 2296'!$A:$A, A345) &gt; 0, EDATE(A345, -1), "")</f>
        <v>35643</v>
      </c>
    </row>
    <row r="347" spans="1:1" x14ac:dyDescent="0.25">
      <c r="A347" s="1">
        <f>IF(COUNTIF('Tabela 2296'!$A:$A, A346) &gt; 0, EDATE(A346, -1), "")</f>
        <v>35612</v>
      </c>
    </row>
    <row r="348" spans="1:1" x14ac:dyDescent="0.25">
      <c r="A348" s="1">
        <f>IF(COUNTIF('Tabela 2296'!$A:$A, A347) &gt; 0, EDATE(A347, -1), "")</f>
        <v>35582</v>
      </c>
    </row>
    <row r="349" spans="1:1" x14ac:dyDescent="0.25">
      <c r="A349" s="1">
        <f>IF(COUNTIF('Tabela 2296'!$A:$A, A348) &gt; 0, EDATE(A348, -1), "")</f>
        <v>35551</v>
      </c>
    </row>
    <row r="350" spans="1:1" x14ac:dyDescent="0.25">
      <c r="A350" s="1">
        <f>IF(COUNTIF('Tabela 2296'!$A:$A, A349) &gt; 0, EDATE(A349, -1), "")</f>
        <v>35521</v>
      </c>
    </row>
    <row r="351" spans="1:1" x14ac:dyDescent="0.25">
      <c r="A351" s="1">
        <f>IF(COUNTIF('Tabela 2296'!$A:$A, A350) &gt; 0, EDATE(A350, -1), "")</f>
        <v>35490</v>
      </c>
    </row>
    <row r="352" spans="1:1" x14ac:dyDescent="0.25">
      <c r="A352" s="1">
        <f>IF(COUNTIF('Tabela 2296'!$A:$A, A351) &gt; 0, EDATE(A351, -1), "")</f>
        <v>35462</v>
      </c>
    </row>
    <row r="353" spans="1:1" x14ac:dyDescent="0.25">
      <c r="A353" s="1">
        <f>IF(COUNTIF('Tabela 2296'!$A:$A, A352) &gt; 0, EDATE(A352, -1), "")</f>
        <v>35431</v>
      </c>
    </row>
    <row r="354" spans="1:1" x14ac:dyDescent="0.25">
      <c r="A354" s="1">
        <f>IF(COUNTIF('Tabela 2296'!$A:$A, A353) &gt; 0, EDATE(A353, -1), "")</f>
        <v>35400</v>
      </c>
    </row>
    <row r="355" spans="1:1" x14ac:dyDescent="0.25">
      <c r="A355" s="1">
        <f>IF(COUNTIF('Tabela 2296'!$A:$A, A354) &gt; 0, EDATE(A354, -1), "")</f>
        <v>35370</v>
      </c>
    </row>
    <row r="356" spans="1:1" x14ac:dyDescent="0.25">
      <c r="A356" s="1">
        <f>IF(COUNTIF('Tabela 2296'!$A:$A, A355) &gt; 0, EDATE(A355, -1), "")</f>
        <v>35339</v>
      </c>
    </row>
    <row r="357" spans="1:1" x14ac:dyDescent="0.25">
      <c r="A357" s="1">
        <f>IF(COUNTIF('Tabela 2296'!$A:$A, A356) &gt; 0, EDATE(A356, -1), "")</f>
        <v>35309</v>
      </c>
    </row>
    <row r="358" spans="1:1" x14ac:dyDescent="0.25">
      <c r="A358" s="1">
        <f>IF(COUNTIF('Tabela 2296'!$A:$A, A357) &gt; 0, EDATE(A357, -1), "")</f>
        <v>35278</v>
      </c>
    </row>
    <row r="359" spans="1:1" x14ac:dyDescent="0.25">
      <c r="A359" s="1">
        <f>IF(COUNTIF('Tabela 2296'!$A:$A, A358) &gt; 0, EDATE(A358, -1), "")</f>
        <v>35247</v>
      </c>
    </row>
    <row r="360" spans="1:1" x14ac:dyDescent="0.25">
      <c r="A360" s="1">
        <f>IF(COUNTIF('Tabela 2296'!$A:$A, A359) &gt; 0, EDATE(A359, -1), "")</f>
        <v>35217</v>
      </c>
    </row>
    <row r="361" spans="1:1" x14ac:dyDescent="0.25">
      <c r="A361" s="1">
        <f>IF(COUNTIF('Tabela 2296'!$A:$A, A360) &gt; 0, EDATE(A360, -1), "")</f>
        <v>35186</v>
      </c>
    </row>
    <row r="362" spans="1:1" x14ac:dyDescent="0.25">
      <c r="A362" s="1">
        <f>IF(COUNTIF('Tabela 2296'!$A:$A, A361) &gt; 0, EDATE(A361, -1), "")</f>
        <v>35156</v>
      </c>
    </row>
    <row r="363" spans="1:1" x14ac:dyDescent="0.25">
      <c r="A363" s="1">
        <f>IF(COUNTIF('Tabela 2296'!$A:$A, A362) &gt; 0, EDATE(A362, -1), "")</f>
        <v>35125</v>
      </c>
    </row>
    <row r="364" spans="1:1" x14ac:dyDescent="0.25">
      <c r="A364" s="1">
        <f>IF(COUNTIF('Tabela 2296'!$A:$A, A363) &gt; 0, EDATE(A363, -1), "")</f>
        <v>35096</v>
      </c>
    </row>
    <row r="365" spans="1:1" x14ac:dyDescent="0.25">
      <c r="A365" s="1">
        <f>IF(COUNTIF('Tabela 2296'!$A:$A, A364) &gt; 0, EDATE(A364, -1), "")</f>
        <v>35065</v>
      </c>
    </row>
    <row r="366" spans="1:1" x14ac:dyDescent="0.25">
      <c r="A366" s="1">
        <f>IF(COUNTIF('Tabela 2296'!$A:$A, A365) &gt; 0, EDATE(A365, -1), "")</f>
        <v>35034</v>
      </c>
    </row>
    <row r="367" spans="1:1" x14ac:dyDescent="0.25">
      <c r="A367" s="1">
        <f>IF(COUNTIF('Tabela 2296'!$A:$A, A366) &gt; 0, EDATE(A366, -1), "")</f>
        <v>35004</v>
      </c>
    </row>
    <row r="368" spans="1:1" x14ac:dyDescent="0.25">
      <c r="A368" s="1">
        <f>IF(COUNTIF('Tabela 2296'!$A:$A, A367) &gt; 0, EDATE(A367, -1), "")</f>
        <v>34973</v>
      </c>
    </row>
    <row r="369" spans="1:1" x14ac:dyDescent="0.25">
      <c r="A369" s="1">
        <f>IF(COUNTIF('Tabela 2296'!$A:$A, A368) &gt; 0, EDATE(A368, -1), "")</f>
        <v>34943</v>
      </c>
    </row>
    <row r="370" spans="1:1" x14ac:dyDescent="0.25">
      <c r="A370" s="1">
        <f>IF(COUNTIF('Tabela 2296'!$A:$A, A369) &gt; 0, EDATE(A369, -1), "")</f>
        <v>34912</v>
      </c>
    </row>
    <row r="371" spans="1:1" x14ac:dyDescent="0.25">
      <c r="A371" s="1">
        <f>IF(COUNTIF('Tabela 2296'!$A:$A, A370) &gt; 0, EDATE(A370, -1), "")</f>
        <v>34881</v>
      </c>
    </row>
    <row r="372" spans="1:1" x14ac:dyDescent="0.25">
      <c r="A372" s="1">
        <f>IF(COUNTIF('Tabela 2296'!$A:$A, A371) &gt; 0, EDATE(A371, -1), "")</f>
        <v>34851</v>
      </c>
    </row>
    <row r="373" spans="1:1" x14ac:dyDescent="0.25">
      <c r="A373" s="1">
        <f>IF(COUNTIF('Tabela 2296'!$A:$A, A372) &gt; 0, EDATE(A372, -1), "")</f>
        <v>34820</v>
      </c>
    </row>
    <row r="374" spans="1:1" x14ac:dyDescent="0.25">
      <c r="A374" s="1">
        <f>IF(COUNTIF('Tabela 2296'!$A:$A, A373) &gt; 0, EDATE(A373, -1), "")</f>
        <v>34790</v>
      </c>
    </row>
    <row r="375" spans="1:1" x14ac:dyDescent="0.25">
      <c r="A375" s="1">
        <f>IF(COUNTIF('Tabela 2296'!$A:$A, A374) &gt; 0, EDATE(A374, -1), "")</f>
        <v>34759</v>
      </c>
    </row>
    <row r="376" spans="1:1" x14ac:dyDescent="0.25">
      <c r="A376" s="1">
        <f>IF(COUNTIF('Tabela 2296'!$A:$A, A375) &gt; 0, EDATE(A375, -1), "")</f>
        <v>34731</v>
      </c>
    </row>
    <row r="377" spans="1:1" x14ac:dyDescent="0.25">
      <c r="A377" s="1">
        <f>IF(COUNTIF('Tabela 2296'!$A:$A, A376) &gt; 0, EDATE(A376, -1), "")</f>
        <v>34700</v>
      </c>
    </row>
    <row r="378" spans="1:1" x14ac:dyDescent="0.25">
      <c r="A378" s="1">
        <f>IF(COUNTIF('Tabela 2296'!$A:$A, A377) &gt; 0, EDATE(A377, -1), "")</f>
        <v>34669</v>
      </c>
    </row>
    <row r="379" spans="1:1" x14ac:dyDescent="0.25">
      <c r="A379" s="1">
        <f>IF(COUNTIF('Tabela 2296'!$A:$A, A378) &gt; 0, EDATE(A378, -1), "")</f>
        <v>34639</v>
      </c>
    </row>
    <row r="380" spans="1:1" x14ac:dyDescent="0.25">
      <c r="A380" s="1">
        <f>IF(COUNTIF('Tabela 2296'!$A:$A, A379) &gt; 0, EDATE(A379, -1), "")</f>
        <v>34608</v>
      </c>
    </row>
    <row r="381" spans="1:1" x14ac:dyDescent="0.25">
      <c r="A381" s="1">
        <f>IF(COUNTIF('Tabela 2296'!$A:$A, A380) &gt; 0, EDATE(A380, -1), "")</f>
        <v>34578</v>
      </c>
    </row>
    <row r="382" spans="1:1" x14ac:dyDescent="0.25">
      <c r="A382" s="1">
        <f>IF(COUNTIF('Tabela 2296'!$A:$A, A381) &gt; 0, EDATE(A381, -1), "")</f>
        <v>34547</v>
      </c>
    </row>
    <row r="383" spans="1:1" x14ac:dyDescent="0.25">
      <c r="A383" s="1">
        <f>IF(COUNTIF('Tabela 2296'!$A:$A, A382) &gt; 0, EDATE(A382, -1), "")</f>
        <v>34516</v>
      </c>
    </row>
    <row r="384" spans="1:1" x14ac:dyDescent="0.25">
      <c r="A384" s="1">
        <f>IF(COUNTIF('Tabela 2296'!$A:$A, A383) &gt; 0, EDATE(A383, -1), "")</f>
        <v>34486</v>
      </c>
    </row>
    <row r="385" spans="1:1" x14ac:dyDescent="0.25">
      <c r="A385" s="1">
        <f>IF(COUNTIF('Tabela 2296'!$A:$A, A384) &gt; 0, EDATE(A384, -1), "")</f>
        <v>34455</v>
      </c>
    </row>
    <row r="386" spans="1:1" x14ac:dyDescent="0.25">
      <c r="A386" s="1">
        <f>IF(COUNTIF('Tabela 2296'!$A:$A, A385) &gt; 0, EDATE(A385, -1), "")</f>
        <v>34425</v>
      </c>
    </row>
    <row r="387" spans="1:1" x14ac:dyDescent="0.25">
      <c r="A387" s="1">
        <f>IF(COUNTIF('Tabela 2296'!$A:$A, A386) &gt; 0, EDATE(A386, -1), "")</f>
        <v>34394</v>
      </c>
    </row>
    <row r="388" spans="1:1" x14ac:dyDescent="0.25">
      <c r="A388" s="1">
        <f>IF(COUNTIF('Tabela 2296'!$A:$A, A387) &gt; 0, EDATE(A387, -1), "")</f>
        <v>34366</v>
      </c>
    </row>
    <row r="389" spans="1:1" x14ac:dyDescent="0.25">
      <c r="A389" s="1">
        <f>IF(COUNTIF('Tabela 2296'!$A:$A, A388) &gt; 0, EDATE(A388, -1), "")</f>
        <v>34335</v>
      </c>
    </row>
    <row r="390" spans="1:1" x14ac:dyDescent="0.25">
      <c r="A390" s="1">
        <f>IF(COUNTIF('Tabela 2296'!$A:$A, A389) &gt; 0, EDATE(A389, -1), "")</f>
        <v>34304</v>
      </c>
    </row>
    <row r="391" spans="1:1" x14ac:dyDescent="0.25">
      <c r="A391" s="1">
        <f>IF(COUNTIF('Tabela 2296'!$A:$A, A390) &gt; 0, EDATE(A390, -1), "")</f>
        <v>34274</v>
      </c>
    </row>
    <row r="392" spans="1:1" x14ac:dyDescent="0.25">
      <c r="A392" s="1">
        <f>IF(COUNTIF('Tabela 2296'!$A:$A, A391) &gt; 0, EDATE(A391, -1), "")</f>
        <v>34243</v>
      </c>
    </row>
    <row r="393" spans="1:1" x14ac:dyDescent="0.25">
      <c r="A393" s="1">
        <f>IF(COUNTIF('Tabela 2296'!$A:$A, A392) &gt; 0, EDATE(A392, -1), "")</f>
        <v>34213</v>
      </c>
    </row>
    <row r="394" spans="1:1" x14ac:dyDescent="0.25">
      <c r="A394" s="1">
        <f>IF(COUNTIF('Tabela 2296'!$A:$A, A393) &gt; 0, EDATE(A393, -1), "")</f>
        <v>34182</v>
      </c>
    </row>
    <row r="395" spans="1:1" x14ac:dyDescent="0.25">
      <c r="A395" s="1">
        <f>IF(COUNTIF('Tabela 2296'!$A:$A, A394) &gt; 0, EDATE(A394, -1), "")</f>
        <v>34151</v>
      </c>
    </row>
    <row r="396" spans="1:1" x14ac:dyDescent="0.25">
      <c r="A396" s="1">
        <f>IF(COUNTIF('Tabela 2296'!$A:$A, A395) &gt; 0, EDATE(A395, -1), "")</f>
        <v>34121</v>
      </c>
    </row>
    <row r="397" spans="1:1" x14ac:dyDescent="0.25">
      <c r="A397" s="1">
        <f>IF(COUNTIF('Tabela 2296'!$A:$A, A396) &gt; 0, EDATE(A396, -1), "")</f>
        <v>34090</v>
      </c>
    </row>
    <row r="398" spans="1:1" x14ac:dyDescent="0.25">
      <c r="A398" s="1">
        <f>IF(COUNTIF('Tabela 2296'!$A:$A, A397) &gt; 0, EDATE(A397, -1), "")</f>
        <v>34060</v>
      </c>
    </row>
    <row r="399" spans="1:1" x14ac:dyDescent="0.25">
      <c r="A399" s="1">
        <f>IF(COUNTIF('Tabela 2296'!$A:$A, A398) &gt; 0, EDATE(A398, -1), "")</f>
        <v>34029</v>
      </c>
    </row>
    <row r="400" spans="1:1" x14ac:dyDescent="0.25">
      <c r="A400" s="1">
        <f>IF(COUNTIF('Tabela 2296'!$A:$A, A399) &gt; 0, EDATE(A399, -1), "")</f>
        <v>34001</v>
      </c>
    </row>
    <row r="401" spans="1:1" x14ac:dyDescent="0.25">
      <c r="A401" s="1">
        <f>IF(COUNTIF('Tabela 2296'!$A:$A, A400) &gt; 0, EDATE(A400, -1), "")</f>
        <v>33970</v>
      </c>
    </row>
    <row r="402" spans="1:1" x14ac:dyDescent="0.25">
      <c r="A402" s="1">
        <f>IF(COUNTIF('Tabela 2296'!$A:$A, A401) &gt; 0, EDATE(A401, -1), "")</f>
        <v>33939</v>
      </c>
    </row>
    <row r="403" spans="1:1" x14ac:dyDescent="0.25">
      <c r="A403" s="1">
        <f>IF(COUNTIF('Tabela 2296'!$A:$A, A402) &gt; 0, EDATE(A402, -1), "")</f>
        <v>33909</v>
      </c>
    </row>
    <row r="404" spans="1:1" x14ac:dyDescent="0.25">
      <c r="A404" s="1">
        <f>IF(COUNTIF('Tabela 2296'!$A:$A, A403) &gt; 0, EDATE(A403, -1), "")</f>
        <v>33878</v>
      </c>
    </row>
    <row r="405" spans="1:1" x14ac:dyDescent="0.25">
      <c r="A405" s="1">
        <f>IF(COUNTIF('Tabela 2296'!$A:$A, A404) &gt; 0, EDATE(A404, -1), "")</f>
        <v>33848</v>
      </c>
    </row>
    <row r="406" spans="1:1" x14ac:dyDescent="0.25">
      <c r="A406" s="1">
        <f>IF(COUNTIF('Tabela 2296'!$A:$A, A405) &gt; 0, EDATE(A405, -1), "")</f>
        <v>33817</v>
      </c>
    </row>
    <row r="407" spans="1:1" x14ac:dyDescent="0.25">
      <c r="A407" s="1">
        <f>IF(COUNTIF('Tabela 2296'!$A:$A, A406) &gt; 0, EDATE(A406, -1), "")</f>
        <v>33786</v>
      </c>
    </row>
    <row r="408" spans="1:1" x14ac:dyDescent="0.25">
      <c r="A408" s="1">
        <f>IF(COUNTIF('Tabela 2296'!$A:$A, A407) &gt; 0, EDATE(A407, -1), "")</f>
        <v>33756</v>
      </c>
    </row>
    <row r="409" spans="1:1" x14ac:dyDescent="0.25">
      <c r="A409" s="1">
        <f>IF(COUNTIF('Tabela 2296'!$A:$A, A408) &gt; 0, EDATE(A408, -1), "")</f>
        <v>33725</v>
      </c>
    </row>
    <row r="410" spans="1:1" x14ac:dyDescent="0.25">
      <c r="A410" s="1">
        <f>IF(COUNTIF('Tabela 2296'!$A:$A, A409) &gt; 0, EDATE(A409, -1), "")</f>
        <v>33695</v>
      </c>
    </row>
    <row r="411" spans="1:1" x14ac:dyDescent="0.25">
      <c r="A411" s="1">
        <f>IF(COUNTIF('Tabela 2296'!$A:$A, A410) &gt; 0, EDATE(A410, -1), "")</f>
        <v>33664</v>
      </c>
    </row>
    <row r="412" spans="1:1" x14ac:dyDescent="0.25">
      <c r="A412" s="1">
        <f>IF(COUNTIF('Tabela 2296'!$A:$A, A411) &gt; 0, EDATE(A411, -1), "")</f>
        <v>33635</v>
      </c>
    </row>
    <row r="413" spans="1:1" x14ac:dyDescent="0.25">
      <c r="A413" s="1">
        <f>IF(COUNTIF('Tabela 2296'!$A:$A, A412) &gt; 0, EDATE(A412, -1), "")</f>
        <v>33604</v>
      </c>
    </row>
    <row r="414" spans="1:1" x14ac:dyDescent="0.25">
      <c r="A414" s="1">
        <f>IF(COUNTIF('Tabela 2296'!$A:$A, A413) &gt; 0, EDATE(A413, -1), "")</f>
        <v>33573</v>
      </c>
    </row>
    <row r="415" spans="1:1" x14ac:dyDescent="0.25">
      <c r="A415" s="1">
        <f>IF(COUNTIF('Tabela 2296'!$A:$A, A414) &gt; 0, EDATE(A414, -1), "")</f>
        <v>33543</v>
      </c>
    </row>
    <row r="416" spans="1:1" x14ac:dyDescent="0.25">
      <c r="A416" s="1">
        <f>IF(COUNTIF('Tabela 2296'!$A:$A, A415) &gt; 0, EDATE(A415, -1), "")</f>
        <v>33512</v>
      </c>
    </row>
    <row r="417" spans="1:1" x14ac:dyDescent="0.25">
      <c r="A417" s="1">
        <f>IF(COUNTIF('Tabela 2296'!$A:$A, A416) &gt; 0, EDATE(A416, -1), "")</f>
        <v>33482</v>
      </c>
    </row>
    <row r="418" spans="1:1" x14ac:dyDescent="0.25">
      <c r="A418" s="1">
        <f>IF(COUNTIF('Tabela 2296'!$A:$A, A417) &gt; 0, EDATE(A417, -1), "")</f>
        <v>33451</v>
      </c>
    </row>
    <row r="419" spans="1:1" x14ac:dyDescent="0.25">
      <c r="A419" s="1">
        <f>IF(COUNTIF('Tabela 2296'!$A:$A, A418) &gt; 0, EDATE(A418, -1), "")</f>
        <v>33420</v>
      </c>
    </row>
    <row r="420" spans="1:1" x14ac:dyDescent="0.25">
      <c r="A420" s="1">
        <f>IF(COUNTIF('Tabela 2296'!$A:$A, A419) &gt; 0, EDATE(A419, -1), "")</f>
        <v>33390</v>
      </c>
    </row>
    <row r="421" spans="1:1" x14ac:dyDescent="0.25">
      <c r="A421" s="1">
        <f>IF(COUNTIF('Tabela 2296'!$A:$A, A420) &gt; 0, EDATE(A420, -1), "")</f>
        <v>33359</v>
      </c>
    </row>
    <row r="422" spans="1:1" x14ac:dyDescent="0.25">
      <c r="A422" s="1">
        <f>IF(COUNTIF('Tabela 2296'!$A:$A, A421) &gt; 0, EDATE(A421, -1), "")</f>
        <v>33329</v>
      </c>
    </row>
    <row r="423" spans="1:1" x14ac:dyDescent="0.25">
      <c r="A423" s="1">
        <f>IF(COUNTIF('Tabela 2296'!$A:$A, A422) &gt; 0, EDATE(A422, -1), "")</f>
        <v>33298</v>
      </c>
    </row>
    <row r="424" spans="1:1" x14ac:dyDescent="0.25">
      <c r="A424" s="1">
        <f>IF(COUNTIF('Tabela 2296'!$A:$A, A423) &gt; 0, EDATE(A423, -1), "")</f>
        <v>33270</v>
      </c>
    </row>
    <row r="425" spans="1:1" x14ac:dyDescent="0.25">
      <c r="A425" s="1">
        <f>IF(COUNTIF('Tabela 2296'!$A:$A, A424) &gt; 0, EDATE(A424, -1), "")</f>
        <v>33239</v>
      </c>
    </row>
    <row r="426" spans="1:1" x14ac:dyDescent="0.25">
      <c r="A426" s="1">
        <f>IF(COUNTIF('Tabela 2296'!$A:$A, A425) &gt; 0, EDATE(A425, -1), "")</f>
        <v>33208</v>
      </c>
    </row>
    <row r="427" spans="1:1" x14ac:dyDescent="0.25">
      <c r="A427" s="1">
        <f>IF(COUNTIF('Tabela 2296'!$A:$A, A426) &gt; 0, EDATE(A426, -1), "")</f>
        <v>33178</v>
      </c>
    </row>
    <row r="428" spans="1:1" x14ac:dyDescent="0.25">
      <c r="A428" s="1">
        <f>IF(COUNTIF('Tabela 2296'!$A:$A, A427) &gt; 0, EDATE(A427, -1), "")</f>
        <v>33147</v>
      </c>
    </row>
    <row r="429" spans="1:1" x14ac:dyDescent="0.25">
      <c r="A429" s="1">
        <f>IF(COUNTIF('Tabela 2296'!$A:$A, A428) &gt; 0, EDATE(A428, -1), "")</f>
        <v>33117</v>
      </c>
    </row>
    <row r="430" spans="1:1" x14ac:dyDescent="0.25">
      <c r="A430" s="1">
        <f>IF(COUNTIF('Tabela 2296'!$A:$A, A429) &gt; 0, EDATE(A429, -1), "")</f>
        <v>33086</v>
      </c>
    </row>
    <row r="431" spans="1:1" x14ac:dyDescent="0.25">
      <c r="A431" s="1">
        <f>IF(COUNTIF('Tabela 2296'!$A:$A, A430) &gt; 0, EDATE(A430, -1), "")</f>
        <v>33055</v>
      </c>
    </row>
    <row r="432" spans="1:1" x14ac:dyDescent="0.25">
      <c r="A432" s="1">
        <f>IF(COUNTIF('Tabela 2296'!$A:$A, A431) &gt; 0, EDATE(A431, -1), "")</f>
        <v>33025</v>
      </c>
    </row>
    <row r="433" spans="1:1" x14ac:dyDescent="0.25">
      <c r="A433" s="1">
        <f>IF(COUNTIF('Tabela 2296'!$A:$A, A432) &gt; 0, EDATE(A432, -1), "")</f>
        <v>32994</v>
      </c>
    </row>
    <row r="434" spans="1:1" x14ac:dyDescent="0.25">
      <c r="A434" s="1">
        <f>IF(COUNTIF('Tabela 2296'!$A:$A, A433) &gt; 0, EDATE(A433, -1), "")</f>
        <v>32964</v>
      </c>
    </row>
    <row r="435" spans="1:1" x14ac:dyDescent="0.25">
      <c r="A435" s="1">
        <f>IF(COUNTIF('Tabela 2296'!$A:$A, A434) &gt; 0, EDATE(A434, -1), "")</f>
        <v>32933</v>
      </c>
    </row>
    <row r="436" spans="1:1" x14ac:dyDescent="0.25">
      <c r="A436" s="1">
        <f>IF(COUNTIF('Tabela 2296'!$A:$A, A435) &gt; 0, EDATE(A435, -1), "")</f>
        <v>32905</v>
      </c>
    </row>
    <row r="437" spans="1:1" x14ac:dyDescent="0.25">
      <c r="A437" s="1">
        <f>IF(COUNTIF('Tabela 2296'!$A:$A, A436) &gt; 0, EDATE(A436, -1), "")</f>
        <v>32874</v>
      </c>
    </row>
    <row r="438" spans="1:1" x14ac:dyDescent="0.25">
      <c r="A438" s="1">
        <f>IF(COUNTIF('Tabela 2296'!$A:$A, A437) &gt; 0, EDATE(A437, -1), "")</f>
        <v>32843</v>
      </c>
    </row>
    <row r="439" spans="1:1" x14ac:dyDescent="0.25">
      <c r="A439" s="1">
        <f>IF(COUNTIF('Tabela 2296'!$A:$A, A438) &gt; 0, EDATE(A438, -1), "")</f>
        <v>32813</v>
      </c>
    </row>
    <row r="440" spans="1:1" x14ac:dyDescent="0.25">
      <c r="A440" s="1">
        <f>IF(COUNTIF('Tabela 2296'!$A:$A, A439) &gt; 0, EDATE(A439, -1), "")</f>
        <v>32782</v>
      </c>
    </row>
    <row r="441" spans="1:1" x14ac:dyDescent="0.25">
      <c r="A441" s="1">
        <f>IF(COUNTIF('Tabela 2296'!$A:$A, A440) &gt; 0, EDATE(A440, -1), "")</f>
        <v>32752</v>
      </c>
    </row>
    <row r="442" spans="1:1" x14ac:dyDescent="0.25">
      <c r="A442" s="1">
        <f>IF(COUNTIF('Tabela 2296'!$A:$A, A441) &gt; 0, EDATE(A441, -1), "")</f>
        <v>32721</v>
      </c>
    </row>
    <row r="443" spans="1:1" x14ac:dyDescent="0.25">
      <c r="A443" s="1">
        <f>IF(COUNTIF('Tabela 2296'!$A:$A, A442) &gt; 0, EDATE(A442, -1), "")</f>
        <v>32690</v>
      </c>
    </row>
    <row r="444" spans="1:1" x14ac:dyDescent="0.25">
      <c r="A444" s="1">
        <f>IF(COUNTIF('Tabela 2296'!$A:$A, A443) &gt; 0, EDATE(A443, -1), "")</f>
        <v>32660</v>
      </c>
    </row>
    <row r="445" spans="1:1" x14ac:dyDescent="0.25">
      <c r="A445" s="1">
        <f>IF(COUNTIF('Tabela 2296'!$A:$A, A444) &gt; 0, EDATE(A444, -1), "")</f>
        <v>32629</v>
      </c>
    </row>
    <row r="446" spans="1:1" x14ac:dyDescent="0.25">
      <c r="A446" s="1">
        <f>IF(COUNTIF('Tabela 2296'!$A:$A, A445) &gt; 0, EDATE(A445, -1), "")</f>
        <v>32599</v>
      </c>
    </row>
    <row r="447" spans="1:1" x14ac:dyDescent="0.25">
      <c r="A447" s="1">
        <f>IF(COUNTIF('Tabela 2296'!$A:$A, A446) &gt; 0, EDATE(A446, -1), "")</f>
        <v>32568</v>
      </c>
    </row>
    <row r="448" spans="1:1" x14ac:dyDescent="0.25">
      <c r="A448" s="1">
        <f>IF(COUNTIF('Tabela 2296'!$A:$A, A447) &gt; 0, EDATE(A447, -1), "")</f>
        <v>32540</v>
      </c>
    </row>
    <row r="449" spans="1:1" x14ac:dyDescent="0.25">
      <c r="A449" s="1">
        <f>IF(COUNTIF('Tabela 2296'!$A:$A, A448) &gt; 0, EDATE(A448, -1), "")</f>
        <v>32509</v>
      </c>
    </row>
    <row r="450" spans="1:1" x14ac:dyDescent="0.25">
      <c r="A450" s="1">
        <f>IF(COUNTIF('Tabela 2296'!$A:$A, A449) &gt; 0, EDATE(A449, -1), "")</f>
        <v>32478</v>
      </c>
    </row>
    <row r="451" spans="1:1" x14ac:dyDescent="0.25">
      <c r="A451" s="1">
        <f>IF(COUNTIF('Tabela 2296'!$A:$A, A450) &gt; 0, EDATE(A450, -1), "")</f>
        <v>32448</v>
      </c>
    </row>
    <row r="452" spans="1:1" x14ac:dyDescent="0.25">
      <c r="A452" s="1">
        <f>IF(COUNTIF('Tabela 2296'!$A:$A, A451) &gt; 0, EDATE(A451, -1), "")</f>
        <v>32417</v>
      </c>
    </row>
    <row r="453" spans="1:1" x14ac:dyDescent="0.25">
      <c r="A453" s="1">
        <f>IF(COUNTIF('Tabela 2296'!$A:$A, A452) &gt; 0, EDATE(A452, -1), "")</f>
        <v>32387</v>
      </c>
    </row>
    <row r="454" spans="1:1" x14ac:dyDescent="0.25">
      <c r="A454" s="1">
        <f>IF(COUNTIF('Tabela 2296'!$A:$A, A453) &gt; 0, EDATE(A453, -1), "")</f>
        <v>32356</v>
      </c>
    </row>
    <row r="455" spans="1:1" x14ac:dyDescent="0.25">
      <c r="A455" s="1">
        <f>IF(COUNTIF('Tabela 2296'!$A:$A, A454) &gt; 0, EDATE(A454, -1), "")</f>
        <v>32325</v>
      </c>
    </row>
    <row r="456" spans="1:1" x14ac:dyDescent="0.25">
      <c r="A456" s="1">
        <f>IF(COUNTIF('Tabela 2296'!$A:$A, A455) &gt; 0, EDATE(A455, -1), "")</f>
        <v>32295</v>
      </c>
    </row>
    <row r="457" spans="1:1" x14ac:dyDescent="0.25">
      <c r="A457" s="1">
        <f>IF(COUNTIF('Tabela 2296'!$A:$A, A456) &gt; 0, EDATE(A456, -1), "")</f>
        <v>32264</v>
      </c>
    </row>
    <row r="458" spans="1:1" x14ac:dyDescent="0.25">
      <c r="A458" s="1">
        <f>IF(COUNTIF('Tabela 2296'!$A:$A, A457) &gt; 0, EDATE(A457, -1), "")</f>
        <v>32234</v>
      </c>
    </row>
    <row r="459" spans="1:1" x14ac:dyDescent="0.25">
      <c r="A459" s="1">
        <f>IF(COUNTIF('Tabela 2296'!$A:$A, A458) &gt; 0, EDATE(A458, -1), "")</f>
        <v>32203</v>
      </c>
    </row>
    <row r="460" spans="1:1" x14ac:dyDescent="0.25">
      <c r="A460" s="1">
        <f>IF(COUNTIF('Tabela 2296'!$A:$A, A459) &gt; 0, EDATE(A459, -1), "")</f>
        <v>32174</v>
      </c>
    </row>
    <row r="461" spans="1:1" x14ac:dyDescent="0.25">
      <c r="A461" s="1">
        <f>IF(COUNTIF('Tabela 2296'!$A:$A, A460) &gt; 0, EDATE(A460, -1), "")</f>
        <v>32143</v>
      </c>
    </row>
    <row r="462" spans="1:1" x14ac:dyDescent="0.25">
      <c r="A462" s="1">
        <f>IF(COUNTIF('Tabela 2296'!$A:$A, A461) &gt; 0, EDATE(A461, -1), "")</f>
        <v>32112</v>
      </c>
    </row>
    <row r="463" spans="1:1" x14ac:dyDescent="0.25">
      <c r="A463" s="1">
        <f>IF(COUNTIF('Tabela 2296'!$A:$A, A462) &gt; 0, EDATE(A462, -1), "")</f>
        <v>32082</v>
      </c>
    </row>
    <row r="464" spans="1:1" x14ac:dyDescent="0.25">
      <c r="A464" s="1">
        <f>IF(COUNTIF('Tabela 2296'!$A:$A, A463) &gt; 0, EDATE(A463, -1), "")</f>
        <v>32051</v>
      </c>
    </row>
    <row r="465" spans="1:1" x14ac:dyDescent="0.25">
      <c r="A465" s="1">
        <f>IF(COUNTIF('Tabela 2296'!$A:$A, A464) &gt; 0, EDATE(A464, -1), "")</f>
        <v>32021</v>
      </c>
    </row>
    <row r="466" spans="1:1" x14ac:dyDescent="0.25">
      <c r="A466" s="1">
        <f>IF(COUNTIF('Tabela 2296'!$A:$A, A465) &gt; 0, EDATE(A465, -1), "")</f>
        <v>31990</v>
      </c>
    </row>
    <row r="467" spans="1:1" x14ac:dyDescent="0.25">
      <c r="A467" s="1">
        <f>IF(COUNTIF('Tabela 2296'!$A:$A, A466) &gt; 0, EDATE(A466, -1), "")</f>
        <v>31959</v>
      </c>
    </row>
    <row r="468" spans="1:1" x14ac:dyDescent="0.25">
      <c r="A468" s="1">
        <f>IF(COUNTIF('Tabela 2296'!$A:$A, A467) &gt; 0, EDATE(A467, -1), "")</f>
        <v>31929</v>
      </c>
    </row>
    <row r="469" spans="1:1" x14ac:dyDescent="0.25">
      <c r="A469" s="1">
        <f>IF(COUNTIF('Tabela 2296'!$A:$A, A468) &gt; 0, EDATE(A468, -1), "")</f>
        <v>31898</v>
      </c>
    </row>
    <row r="470" spans="1:1" x14ac:dyDescent="0.25">
      <c r="A470" s="1">
        <f>IF(COUNTIF('Tabela 2296'!$A:$A, A469) &gt; 0, EDATE(A469, -1), "")</f>
        <v>31868</v>
      </c>
    </row>
    <row r="471" spans="1:1" x14ac:dyDescent="0.25">
      <c r="A471" s="1">
        <f>IF(COUNTIF('Tabela 2296'!$A:$A, A470) &gt; 0, EDATE(A470, -1), "")</f>
        <v>31837</v>
      </c>
    </row>
    <row r="472" spans="1:1" x14ac:dyDescent="0.25">
      <c r="A472" s="1">
        <f>IF(COUNTIF('Tabela 2296'!$A:$A, A471) &gt; 0, EDATE(A471, -1), "")</f>
        <v>31809</v>
      </c>
    </row>
    <row r="473" spans="1:1" x14ac:dyDescent="0.25">
      <c r="A473" s="1">
        <f>IF(COUNTIF('Tabela 2296'!$A:$A, A472) &gt; 0, EDATE(A472, -1), "")</f>
        <v>31778</v>
      </c>
    </row>
    <row r="474" spans="1:1" x14ac:dyDescent="0.25">
      <c r="A474" s="1">
        <f>IF(COUNTIF('Tabela 2296'!$A:$A, A473) &gt; 0, EDATE(A473, -1), "")</f>
        <v>31747</v>
      </c>
    </row>
    <row r="475" spans="1:1" x14ac:dyDescent="0.25">
      <c r="A475" s="1">
        <f>IF(COUNTIF('Tabela 2296'!$A:$A, A474) &gt; 0, EDATE(A474, -1), "")</f>
        <v>31717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580F7-96A8-41E5-BAC4-4A5A5F752F61}">
  <sheetPr codeName="Planilha3"/>
  <dimension ref="A1:Q44392"/>
  <sheetViews>
    <sheetView workbookViewId="0">
      <pane ySplit="3" topLeftCell="A3013" activePane="bottomLeft" state="frozen"/>
      <selection pane="bottomLeft" activeCell="A2984" sqref="A2984:XFD3023"/>
    </sheetView>
  </sheetViews>
  <sheetFormatPr defaultRowHeight="15" x14ac:dyDescent="0.25"/>
  <cols>
    <col min="1" max="1" width="11.140625" style="1" customWidth="1"/>
    <col min="2" max="2" width="14.5703125" style="69" customWidth="1"/>
    <col min="3" max="3" width="24" customWidth="1"/>
    <col min="4" max="7" width="24" style="74" customWidth="1"/>
    <col min="8" max="8" width="10.5703125" bestFit="1" customWidth="1"/>
    <col min="11" max="11" width="15.5703125" customWidth="1"/>
    <col min="16" max="16" width="15.5703125" customWidth="1"/>
    <col min="21" max="21" width="15.5703125" customWidth="1"/>
    <col min="26" max="26" width="15.5703125" customWidth="1"/>
    <col min="31" max="31" width="15.5703125" customWidth="1"/>
    <col min="36" max="36" width="15.5703125" customWidth="1"/>
    <col min="41" max="41" width="15.5703125" customWidth="1"/>
    <col min="46" max="46" width="15.5703125" customWidth="1"/>
    <col min="51" max="51" width="15.5703125" customWidth="1"/>
    <col min="56" max="56" width="15.5703125" customWidth="1"/>
    <col min="61" max="61" width="15.5703125" customWidth="1"/>
    <col min="66" max="66" width="15.5703125" customWidth="1"/>
    <col min="71" max="71" width="15.5703125" customWidth="1"/>
    <col min="76" max="76" width="15.5703125" customWidth="1"/>
    <col min="81" max="81" width="15.5703125" customWidth="1"/>
    <col min="86" max="86" width="15.5703125" customWidth="1"/>
    <col min="91" max="91" width="15.5703125" customWidth="1"/>
    <col min="96" max="96" width="15.5703125" customWidth="1"/>
    <col min="101" max="101" width="15.5703125" customWidth="1"/>
    <col min="106" max="106" width="15.5703125" customWidth="1"/>
    <col min="111" max="111" width="15.5703125" customWidth="1"/>
    <col min="116" max="116" width="15.5703125" customWidth="1"/>
    <col min="121" max="121" width="15.5703125" customWidth="1"/>
    <col min="126" max="126" width="15.5703125" customWidth="1"/>
    <col min="131" max="131" width="15.5703125" customWidth="1"/>
    <col min="136" max="136" width="15.5703125" customWidth="1"/>
    <col min="141" max="141" width="15.5703125" customWidth="1"/>
    <col min="146" max="146" width="15.5703125" customWidth="1"/>
    <col min="151" max="151" width="15.5703125" customWidth="1"/>
    <col min="156" max="156" width="15.5703125" customWidth="1"/>
    <col min="161" max="161" width="15.5703125" customWidth="1"/>
    <col min="166" max="166" width="15.5703125" customWidth="1"/>
    <col min="171" max="171" width="15.5703125" customWidth="1"/>
    <col min="176" max="176" width="15.5703125" customWidth="1"/>
    <col min="181" max="181" width="15.5703125" customWidth="1"/>
    <col min="186" max="186" width="15.5703125" customWidth="1"/>
    <col min="191" max="191" width="15.5703125" customWidth="1"/>
    <col min="196" max="196" width="15.5703125" customWidth="1"/>
    <col min="201" max="201" width="15.5703125" customWidth="1"/>
    <col min="206" max="206" width="15.5703125" customWidth="1"/>
    <col min="211" max="211" width="15.5703125" customWidth="1"/>
    <col min="216" max="216" width="15.5703125" customWidth="1"/>
    <col min="221" max="221" width="15.5703125" customWidth="1"/>
    <col min="226" max="226" width="15.5703125" customWidth="1"/>
    <col min="231" max="231" width="15.5703125" customWidth="1"/>
    <col min="236" max="236" width="15.5703125" customWidth="1"/>
    <col min="241" max="241" width="15.5703125" customWidth="1"/>
    <col min="246" max="246" width="15.5703125" customWidth="1"/>
    <col min="251" max="251" width="15.5703125" customWidth="1"/>
    <col min="256" max="256" width="15.5703125" customWidth="1"/>
    <col min="261" max="261" width="15.5703125" customWidth="1"/>
    <col min="266" max="266" width="15.5703125" customWidth="1"/>
    <col min="271" max="271" width="15.5703125" customWidth="1"/>
    <col min="276" max="276" width="15.5703125" customWidth="1"/>
    <col min="281" max="281" width="15.5703125" customWidth="1"/>
    <col min="286" max="286" width="15.5703125" customWidth="1"/>
    <col min="291" max="291" width="15.5703125" customWidth="1"/>
    <col min="296" max="296" width="15.5703125" customWidth="1"/>
    <col min="301" max="301" width="15.5703125" customWidth="1"/>
    <col min="306" max="306" width="15.5703125" customWidth="1"/>
    <col min="311" max="311" width="15.5703125" customWidth="1"/>
    <col min="316" max="316" width="15.5703125" customWidth="1"/>
    <col min="321" max="321" width="15.5703125" customWidth="1"/>
    <col min="326" max="326" width="15.5703125" customWidth="1"/>
    <col min="331" max="331" width="15.5703125" customWidth="1"/>
    <col min="336" max="336" width="15.5703125" customWidth="1"/>
    <col min="341" max="341" width="15.5703125" customWidth="1"/>
    <col min="346" max="346" width="15.5703125" customWidth="1"/>
    <col min="351" max="351" width="15.5703125" customWidth="1"/>
    <col min="356" max="356" width="15.5703125" customWidth="1"/>
    <col min="361" max="361" width="15.5703125" customWidth="1"/>
    <col min="366" max="366" width="15.5703125" customWidth="1"/>
    <col min="371" max="371" width="15.5703125" customWidth="1"/>
    <col min="376" max="376" width="15.5703125" customWidth="1"/>
    <col min="381" max="381" width="15.5703125" customWidth="1"/>
    <col min="386" max="386" width="15.5703125" customWidth="1"/>
    <col min="391" max="391" width="15.5703125" customWidth="1"/>
    <col min="396" max="396" width="15.5703125" customWidth="1"/>
    <col min="401" max="401" width="15.5703125" customWidth="1"/>
    <col min="406" max="406" width="15.5703125" customWidth="1"/>
    <col min="411" max="411" width="15.5703125" customWidth="1"/>
    <col min="416" max="416" width="15.5703125" customWidth="1"/>
    <col min="421" max="421" width="15.5703125" customWidth="1"/>
    <col min="426" max="426" width="15.5703125" customWidth="1"/>
    <col min="431" max="431" width="15.5703125" customWidth="1"/>
    <col min="436" max="436" width="15.5703125" customWidth="1"/>
    <col min="441" max="441" width="15.5703125" customWidth="1"/>
    <col min="446" max="446" width="15.5703125" customWidth="1"/>
    <col min="451" max="451" width="15.5703125" customWidth="1"/>
    <col min="456" max="456" width="15.5703125" customWidth="1"/>
    <col min="461" max="461" width="15.5703125" customWidth="1"/>
    <col min="466" max="466" width="15.5703125" customWidth="1"/>
    <col min="471" max="471" width="15.5703125" customWidth="1"/>
    <col min="476" max="476" width="15.5703125" customWidth="1"/>
    <col min="481" max="481" width="15.5703125" customWidth="1"/>
    <col min="486" max="486" width="15.5703125" customWidth="1"/>
    <col min="491" max="491" width="15.5703125" customWidth="1"/>
    <col min="496" max="496" width="15.5703125" customWidth="1"/>
    <col min="501" max="501" width="15.5703125" customWidth="1"/>
    <col min="506" max="506" width="15.5703125" customWidth="1"/>
    <col min="511" max="511" width="15.5703125" customWidth="1"/>
    <col min="516" max="516" width="15.5703125" customWidth="1"/>
    <col min="521" max="521" width="15.5703125" customWidth="1"/>
    <col min="526" max="526" width="15.5703125" customWidth="1"/>
    <col min="531" max="531" width="15.5703125" customWidth="1"/>
    <col min="536" max="536" width="15.5703125" customWidth="1"/>
    <col min="541" max="541" width="15.5703125" customWidth="1"/>
    <col min="546" max="546" width="15.5703125" customWidth="1"/>
    <col min="551" max="551" width="15.5703125" customWidth="1"/>
    <col min="556" max="556" width="15.5703125" customWidth="1"/>
    <col min="561" max="561" width="15.5703125" customWidth="1"/>
    <col min="566" max="566" width="15.5703125" customWidth="1"/>
    <col min="571" max="571" width="15.5703125" customWidth="1"/>
    <col min="576" max="576" width="15.5703125" customWidth="1"/>
    <col min="581" max="581" width="15.5703125" customWidth="1"/>
    <col min="586" max="586" width="15.5703125" customWidth="1"/>
    <col min="591" max="591" width="15.5703125" customWidth="1"/>
    <col min="596" max="596" width="15.5703125" customWidth="1"/>
    <col min="601" max="601" width="15.5703125" customWidth="1"/>
    <col min="606" max="606" width="15.5703125" customWidth="1"/>
    <col min="611" max="611" width="15.5703125" customWidth="1"/>
    <col min="616" max="616" width="15.5703125" customWidth="1"/>
    <col min="621" max="621" width="15.5703125" customWidth="1"/>
    <col min="626" max="626" width="15.5703125" customWidth="1"/>
    <col min="631" max="631" width="15.5703125" customWidth="1"/>
    <col min="636" max="636" width="15.5703125" customWidth="1"/>
    <col min="641" max="641" width="15.5703125" customWidth="1"/>
    <col min="646" max="646" width="15.5703125" customWidth="1"/>
    <col min="651" max="651" width="15.5703125" customWidth="1"/>
    <col min="656" max="656" width="15.5703125" customWidth="1"/>
    <col min="661" max="661" width="15.5703125" customWidth="1"/>
    <col min="666" max="666" width="15.5703125" customWidth="1"/>
    <col min="671" max="671" width="15.5703125" customWidth="1"/>
    <col min="676" max="676" width="15.5703125" customWidth="1"/>
    <col min="681" max="681" width="15.5703125" customWidth="1"/>
    <col min="686" max="686" width="15.5703125" customWidth="1"/>
    <col min="691" max="691" width="15.5703125" customWidth="1"/>
    <col min="696" max="696" width="15.5703125" customWidth="1"/>
    <col min="701" max="701" width="15.5703125" customWidth="1"/>
    <col min="706" max="706" width="15.5703125" customWidth="1"/>
    <col min="711" max="711" width="15.5703125" customWidth="1"/>
    <col min="716" max="716" width="15.5703125" customWidth="1"/>
    <col min="721" max="721" width="15.5703125" customWidth="1"/>
    <col min="726" max="726" width="15.5703125" customWidth="1"/>
    <col min="731" max="731" width="15.5703125" customWidth="1"/>
  </cols>
  <sheetData>
    <row r="1" spans="1:12" x14ac:dyDescent="0.25">
      <c r="A1" s="1" t="s">
        <v>105</v>
      </c>
    </row>
    <row r="2" spans="1:12" x14ac:dyDescent="0.25">
      <c r="A2" s="1" t="s">
        <v>0</v>
      </c>
      <c r="B2" t="s">
        <v>29</v>
      </c>
    </row>
    <row r="3" spans="1:12" ht="64.5" customHeight="1" x14ac:dyDescent="0.25">
      <c r="A3" s="70" t="s">
        <v>0</v>
      </c>
      <c r="B3" s="2" t="s">
        <v>106</v>
      </c>
      <c r="C3" s="2" t="s">
        <v>107</v>
      </c>
      <c r="D3" s="76" t="s">
        <v>34</v>
      </c>
      <c r="E3" s="76" t="s">
        <v>35</v>
      </c>
      <c r="F3" s="76" t="s">
        <v>108</v>
      </c>
      <c r="G3" s="76" t="s">
        <v>109</v>
      </c>
      <c r="H3" s="110" t="s">
        <v>34</v>
      </c>
      <c r="I3" s="110" t="s">
        <v>35</v>
      </c>
      <c r="J3" s="110" t="s">
        <v>108</v>
      </c>
      <c r="K3" s="110" t="s">
        <v>109</v>
      </c>
      <c r="L3" s="110" t="s">
        <v>83</v>
      </c>
    </row>
    <row r="4" spans="1:12" ht="15" customHeight="1" x14ac:dyDescent="0.25">
      <c r="A4" s="71">
        <f>IF(
   SUMPRODUCT(--(Sinduscon!$3:$3=DATE(2013,INT((ROW(A201)-1)/20)+1,1)))&gt;0,
   DATE(2013,INT((ROW(A201)-1)/20)+1,1),
   ""
)</f>
        <v>41579</v>
      </c>
      <c r="B4" s="72" t="str">
        <f>IF(A4&lt;&gt;"", CHOOSE(MOD(QUOTIENT(ROW()-4,4),5)+1,"R-1","PP-4","R-8","R-16","PIS"), "")</f>
        <v>R-1</v>
      </c>
      <c r="C4" s="73" t="str">
        <f>IF(A4&lt;&gt;"", CHOOSE(MOD(QUOTIENT(ROW()-4,1),4)+1,"Baixo","Normal","Alto","Total"), "")</f>
        <v>Baixo</v>
      </c>
      <c r="D4" s="77">
        <f>IFERROR(INDEX(Sinduscon!$6:$6,
MATCH(CUB!A4,Sinduscon!$3:$3,0)+1), "")</f>
        <v>461.32</v>
      </c>
      <c r="E4" s="77">
        <f>IFERROR(INDEX(Sinduscon!$7:$7,
MATCH(CUB!$A4,Sinduscon!$3:$3,0)+1), "")</f>
        <v>452.8</v>
      </c>
      <c r="F4" s="77">
        <f>IFERROR(INDEX(Sinduscon!$8:$8,
MATCH(CUB!$A4,Sinduscon!$3:$3,0)+1), "")</f>
        <v>95.79</v>
      </c>
      <c r="G4" s="77">
        <f>IFERROR(INDEX(Sinduscon!$9:$9,
MATCH(CUB!$A4,Sinduscon!$3:$3,0)+1), "")</f>
        <v>3.09</v>
      </c>
      <c r="H4" s="111"/>
      <c r="I4" s="111"/>
      <c r="J4" s="111"/>
      <c r="K4" s="111"/>
    </row>
    <row r="5" spans="1:12" ht="15" customHeight="1" x14ac:dyDescent="0.25">
      <c r="A5" s="71">
        <f>IF(
   SUMPRODUCT(--(Sinduscon!$3:$3=DATE(2013,INT((ROW(A202)-1)/20)+1,1)))&gt;0,
   DATE(2013,INT((ROW(A202)-1)/20)+1,1),
   ""
)</f>
        <v>41579</v>
      </c>
      <c r="B5" s="72" t="str">
        <f t="shared" ref="B5:B68" si="0">IF(A5&lt;&gt;"", CHOOSE(MOD(QUOTIENT(ROW()-4,4),5)+1,"R-1","PP-4","R-8","R-16","PIS"), "")</f>
        <v>R-1</v>
      </c>
      <c r="C5" s="73" t="str">
        <f t="shared" ref="C5:C68" si="1">IF(A5&lt;&gt;"", CHOOSE(MOD(QUOTIENT(ROW()-4,1),4)+1,"Baixo","Normal","Alto","Total"), "")</f>
        <v>Normal</v>
      </c>
      <c r="D5" s="77">
        <f>IFERROR(INDEX(Sinduscon!$6:$6,
MATCH(CUB!A5,Sinduscon!$3:$3,0)+2), "")</f>
        <v>481.41</v>
      </c>
      <c r="E5" s="77">
        <f>IFERROR(INDEX(Sinduscon!$7:$7,
MATCH(CUB!$A5,Sinduscon!$3:$3,0)+2), "")</f>
        <v>620.52</v>
      </c>
      <c r="F5" s="77">
        <f>IFERROR(INDEX(Sinduscon!$8:$8,
MATCH(CUB!$A5,Sinduscon!$3:$3,0)+2), "")</f>
        <v>89.94</v>
      </c>
      <c r="G5" s="77">
        <f>IFERROR(INDEX(Sinduscon!$9:$9,
MATCH(CUB!$A5,Sinduscon!$3:$3,0)+2), "")</f>
        <v>0.22</v>
      </c>
      <c r="H5" s="111"/>
      <c r="I5" s="111"/>
      <c r="J5" s="111"/>
      <c r="K5" s="111"/>
    </row>
    <row r="6" spans="1:12" ht="15" customHeight="1" x14ac:dyDescent="0.25">
      <c r="A6" s="71">
        <f>IF(
   SUMPRODUCT(--(Sinduscon!$3:$3=DATE(2013,INT((ROW(A203)-1)/20)+1,1)))&gt;0,
   DATE(2013,INT((ROW(A203)-1)/20)+1,1),
   ""
)</f>
        <v>41579</v>
      </c>
      <c r="B6" s="72" t="str">
        <f t="shared" si="0"/>
        <v>R-1</v>
      </c>
      <c r="C6" s="73" t="str">
        <f t="shared" si="1"/>
        <v>Alto</v>
      </c>
      <c r="D6" s="77">
        <f>IFERROR(INDEX(Sinduscon!$6:$6,
MATCH(CUB!A6,Sinduscon!$3:$3,0)+3), "")</f>
        <v>706.29</v>
      </c>
      <c r="E6" s="77">
        <f>IFERROR(INDEX(Sinduscon!$7:$7,
MATCH(CUB!$A6,Sinduscon!$3:$3,0)+3), "")</f>
        <v>673.26</v>
      </c>
      <c r="F6" s="77">
        <f>IFERROR(INDEX(Sinduscon!$8:$8,
MATCH(CUB!$A6,Sinduscon!$3:$3,0)+3), "")</f>
        <v>85.03</v>
      </c>
      <c r="G6" s="77">
        <f>IFERROR(INDEX(Sinduscon!$9:$9,
MATCH(CUB!$A6,Sinduscon!$3:$3,0)+3), "")</f>
        <v>0.27</v>
      </c>
      <c r="H6" s="111"/>
      <c r="I6" s="111"/>
      <c r="J6" s="111"/>
      <c r="K6" s="111"/>
    </row>
    <row r="7" spans="1:12" x14ac:dyDescent="0.25">
      <c r="A7" s="71">
        <f>IF(
   SUMPRODUCT(--(Sinduscon!$3:$3=DATE(2013,INT((ROW(A204)-1)/20)+1,1)))&gt;0,
   DATE(2013,INT((ROW(A204)-1)/20)+1,1),
   ""
)</f>
        <v>41579</v>
      </c>
      <c r="B7" s="72" t="str">
        <f t="shared" si="0"/>
        <v>R-1</v>
      </c>
      <c r="C7" s="73" t="str">
        <f t="shared" si="1"/>
        <v>Total</v>
      </c>
      <c r="D7" s="77">
        <f>IFERROR(INDEX(Sinduscon!$6:$6,
MATCH(CUB!A7,Sinduscon!$3:$3,0)+4), "")</f>
        <v>1649.02</v>
      </c>
      <c r="E7" s="77">
        <f>IFERROR(INDEX(Sinduscon!$7:$7,
MATCH(CUB!$A7,Sinduscon!$3:$3,0)+4), "")</f>
        <v>1746.58</v>
      </c>
      <c r="F7" s="77">
        <f>IFERROR(INDEX(Sinduscon!$8:$8,
MATCH(CUB!$A7,Sinduscon!$3:$3,0)+4), "")</f>
        <v>270.76</v>
      </c>
      <c r="G7" s="77">
        <f>IFERROR(INDEX(Sinduscon!$9:$9,
MATCH(CUB!$A7,Sinduscon!$3:$3,0)+4), "")</f>
        <v>3.58</v>
      </c>
      <c r="H7" s="111"/>
      <c r="I7" s="111"/>
      <c r="J7" s="111"/>
      <c r="K7" s="111"/>
    </row>
    <row r="8" spans="1:12" x14ac:dyDescent="0.25">
      <c r="A8" s="71">
        <f>IF(
   SUMPRODUCT(--(Sinduscon!$3:$3=DATE(2013,INT((ROW(A205)-1)/20)+1,1)))&gt;0,
   DATE(2013,INT((ROW(A205)-1)/20)+1,1),
   ""
)</f>
        <v>41579</v>
      </c>
      <c r="B8" s="72" t="str">
        <f t="shared" si="0"/>
        <v>PP-4</v>
      </c>
      <c r="C8" s="73" t="str">
        <f t="shared" si="1"/>
        <v>Baixo</v>
      </c>
      <c r="D8" s="77">
        <f>IFERROR(INDEX(Sinduscon!$12:$12,
MATCH(CUB!A8,Sinduscon!$3:$3,0)+1), "")</f>
        <v>508.92</v>
      </c>
      <c r="E8" s="77">
        <f>IFERROR(INDEX(Sinduscon!$13:$13,
MATCH(CUB!$A8,Sinduscon!$3:$3,0)+1), "")</f>
        <v>379.94</v>
      </c>
      <c r="F8" s="77">
        <f>IFERROR(INDEX(Sinduscon!$14:$14,
MATCH(CUB!$A8,Sinduscon!$3:$3,0)+1), "")</f>
        <v>25.47</v>
      </c>
      <c r="G8" s="77">
        <f>IFERROR(INDEX(Sinduscon!$15:$15,
MATCH(CUB!$A8,Sinduscon!$3:$3,0)+1), "")</f>
        <v>2.99</v>
      </c>
      <c r="H8" s="111"/>
      <c r="I8" s="111"/>
      <c r="J8" s="111"/>
      <c r="K8" s="111"/>
    </row>
    <row r="9" spans="1:12" x14ac:dyDescent="0.25">
      <c r="A9" s="71">
        <f>IF(
   SUMPRODUCT(--(Sinduscon!$3:$3=DATE(2013,INT((ROW(A206)-1)/20)+1,1)))&gt;0,
   DATE(2013,INT((ROW(A206)-1)/20)+1,1),
   ""
)</f>
        <v>41579</v>
      </c>
      <c r="B9" s="72" t="str">
        <f t="shared" si="0"/>
        <v>PP-4</v>
      </c>
      <c r="C9" s="73" t="str">
        <f t="shared" si="1"/>
        <v>Normal</v>
      </c>
      <c r="D9" s="77">
        <f>IFERROR(INDEX(Sinduscon!$12:$12,
MATCH(CUB!A9,Sinduscon!$3:$3,0)+2), "")</f>
        <v>476.37</v>
      </c>
      <c r="E9" s="77">
        <f>IFERROR(INDEX(Sinduscon!$13:$13,
MATCH(CUB!$A9,Sinduscon!$3:$3,0)+2), "")</f>
        <v>548.89</v>
      </c>
      <c r="F9" s="77">
        <f>IFERROR(INDEX(Sinduscon!$14:$14,
MATCH(CUB!$A9,Sinduscon!$3:$3,0)+2), "")</f>
        <v>107.85</v>
      </c>
      <c r="G9" s="77">
        <f>IFERROR(INDEX(Sinduscon!$15:$15,
MATCH(CUB!$A9,Sinduscon!$3:$3,0)+2), "")</f>
        <v>0.04</v>
      </c>
      <c r="H9" s="111"/>
      <c r="I9" s="111"/>
      <c r="J9" s="111"/>
      <c r="K9" s="111"/>
    </row>
    <row r="10" spans="1:12" ht="15" customHeight="1" x14ac:dyDescent="0.25">
      <c r="A10" s="71">
        <f>IF(
   SUMPRODUCT(--(Sinduscon!$3:$3=DATE(2013,INT((ROW(A207)-1)/20)+1,1)))&gt;0,
   DATE(2013,INT((ROW(A207)-1)/20)+1,1),
   ""
)</f>
        <v>41579</v>
      </c>
      <c r="B10" s="72" t="str">
        <f t="shared" si="0"/>
        <v>PP-4</v>
      </c>
      <c r="C10" s="73" t="str">
        <f t="shared" si="1"/>
        <v>Alto</v>
      </c>
      <c r="D10" s="77" t="str">
        <f>IFERROR(INDEX(Sinduscon!$12:$12,
MATCH(CUB!A10,Sinduscon!$3:$3,0)+3), "")</f>
        <v> </v>
      </c>
      <c r="E10" s="77" t="str">
        <f>IFERROR(INDEX(Sinduscon!$13:$13,
MATCH(CUB!$A10,Sinduscon!$3:$3,0)+3), "")</f>
        <v> </v>
      </c>
      <c r="F10" s="77" t="str">
        <f>IFERROR(INDEX(Sinduscon!$14:$14,
MATCH(CUB!$A10,Sinduscon!$3:$3,0)+3), "")</f>
        <v> </v>
      </c>
      <c r="G10" s="77" t="str">
        <f>IFERROR(INDEX(Sinduscon!$15:$15,
MATCH(CUB!$A10,Sinduscon!$3:$3,0)+3), "")</f>
        <v> </v>
      </c>
      <c r="H10" s="111"/>
      <c r="I10" s="111"/>
      <c r="J10" s="111"/>
      <c r="K10" s="111"/>
    </row>
    <row r="11" spans="1:12" ht="15" customHeight="1" x14ac:dyDescent="0.25">
      <c r="A11" s="71">
        <f>IF(
   SUMPRODUCT(--(Sinduscon!$3:$3=DATE(2013,INT((ROW(A208)-1)/20)+1,1)))&gt;0,
   DATE(2013,INT((ROW(A208)-1)/20)+1,1),
   ""
)</f>
        <v>41579</v>
      </c>
      <c r="B11" s="72" t="str">
        <f t="shared" si="0"/>
        <v>PP-4</v>
      </c>
      <c r="C11" s="73" t="str">
        <f t="shared" si="1"/>
        <v>Total</v>
      </c>
      <c r="D11" s="77">
        <f>IFERROR(INDEX(Sinduscon!$12:$12,
MATCH(CUB!A11,Sinduscon!$3:$3,0)+4), "")</f>
        <v>985.29</v>
      </c>
      <c r="E11" s="77">
        <f>IFERROR(INDEX(Sinduscon!$13:$13,
MATCH(CUB!$A11,Sinduscon!$3:$3,0)+4), "")</f>
        <v>928.82999999999993</v>
      </c>
      <c r="F11" s="77">
        <f>IFERROR(INDEX(Sinduscon!$14:$14,
MATCH(CUB!$A11,Sinduscon!$3:$3,0)+4), "")</f>
        <v>133.32</v>
      </c>
      <c r="G11" s="77">
        <f>IFERROR(INDEX(Sinduscon!$15:$15,
MATCH(CUB!$A11,Sinduscon!$3:$3,0)+4), "")</f>
        <v>3.0300000000000002</v>
      </c>
      <c r="H11" s="111"/>
      <c r="I11" s="111"/>
      <c r="J11" s="111"/>
      <c r="K11" s="111"/>
    </row>
    <row r="12" spans="1:12" ht="15" customHeight="1" x14ac:dyDescent="0.25">
      <c r="A12" s="71">
        <f>IF(
   SUMPRODUCT(--(Sinduscon!$3:$3=DATE(2013,INT((ROW(A209)-1)/20)+1,1)))&gt;0,
   DATE(2013,INT((ROW(A209)-1)/20)+1,1),
   ""
)</f>
        <v>41579</v>
      </c>
      <c r="B12" s="72" t="str">
        <f t="shared" si="0"/>
        <v>R-8</v>
      </c>
      <c r="C12" s="73" t="str">
        <f t="shared" si="1"/>
        <v>Baixo</v>
      </c>
      <c r="D12" s="77">
        <f>IFERROR(INDEX(Sinduscon!$18:$18,
MATCH(CUB!A12,Sinduscon!$3:$3,0)+1), "")</f>
        <v>486.95</v>
      </c>
      <c r="E12" s="77">
        <f>IFERROR(INDEX(Sinduscon!$19:$19,
MATCH(CUB!$A12,Sinduscon!$3:$3,0)+1), "")</f>
        <v>357.3</v>
      </c>
      <c r="F12" s="77">
        <f>IFERROR(INDEX(Sinduscon!$20:$20,
MATCH(CUB!$A12,Sinduscon!$3:$3,0)+1), "")</f>
        <v>22.92</v>
      </c>
      <c r="G12" s="77">
        <f>IFERROR(INDEX(Sinduscon!$21:$21,
MATCH(CUB!$A12,Sinduscon!$3:$3,0)+1), "")</f>
        <v>3.13</v>
      </c>
      <c r="H12" s="111"/>
      <c r="I12" s="111"/>
      <c r="J12" s="111"/>
      <c r="K12" s="111"/>
    </row>
    <row r="13" spans="1:12" x14ac:dyDescent="0.25">
      <c r="A13" s="71">
        <f>IF(
   SUMPRODUCT(--(Sinduscon!$3:$3=DATE(2013,INT((ROW(A210)-1)/20)+1,1)))&gt;0,
   DATE(2013,INT((ROW(A210)-1)/20)+1,1),
   ""
)</f>
        <v>41579</v>
      </c>
      <c r="B13" s="72" t="str">
        <f t="shared" si="0"/>
        <v>R-8</v>
      </c>
      <c r="C13" s="73" t="str">
        <f t="shared" si="1"/>
        <v>Normal</v>
      </c>
      <c r="D13" s="77">
        <f>IFERROR(INDEX(Sinduscon!$18:$18,
MATCH(CUB!A13,Sinduscon!$3:$3,0)+2), "")</f>
        <v>422.65</v>
      </c>
      <c r="E13" s="77">
        <f>IFERROR(INDEX(Sinduscon!$19:$19,
MATCH(CUB!$A13,Sinduscon!$3:$3,0)+2), "")</f>
        <v>492.88</v>
      </c>
      <c r="F13" s="77">
        <f>IFERROR(INDEX(Sinduscon!$20:$20,
MATCH(CUB!$A13,Sinduscon!$3:$3,0)+2), "")</f>
        <v>49.76</v>
      </c>
      <c r="G13" s="77">
        <f>IFERROR(INDEX(Sinduscon!$21:$21,
MATCH(CUB!$A13,Sinduscon!$3:$3,0)+2), "")</f>
        <v>4.2</v>
      </c>
      <c r="H13" s="111"/>
      <c r="I13" s="111"/>
      <c r="J13" s="111"/>
      <c r="K13" s="111"/>
    </row>
    <row r="14" spans="1:12" x14ac:dyDescent="0.25">
      <c r="A14" s="71">
        <f>IF(
   SUMPRODUCT(--(Sinduscon!$3:$3=DATE(2013,INT((ROW(A211)-1)/20)+1,1)))&gt;0,
   DATE(2013,INT((ROW(A211)-1)/20)+1,1),
   ""
)</f>
        <v>41579</v>
      </c>
      <c r="B14" s="72" t="str">
        <f t="shared" si="0"/>
        <v>R-8</v>
      </c>
      <c r="C14" s="73" t="str">
        <f t="shared" si="1"/>
        <v>Alto</v>
      </c>
      <c r="D14" s="77">
        <f>IFERROR(INDEX(Sinduscon!$18:$18,
MATCH(CUB!A14,Sinduscon!$3:$3,0)+3), "")</f>
        <v>593.9</v>
      </c>
      <c r="E14" s="77">
        <f>IFERROR(INDEX(Sinduscon!$19:$19,
MATCH(CUB!$A14,Sinduscon!$3:$3,0)+3), "")</f>
        <v>521.53</v>
      </c>
      <c r="F14" s="77">
        <f>IFERROR(INDEX(Sinduscon!$20:$20,
MATCH(CUB!$A14,Sinduscon!$3:$3,0)+3), "")</f>
        <v>58.67</v>
      </c>
      <c r="G14" s="77">
        <f>IFERROR(INDEX(Sinduscon!$21:$21,
MATCH(CUB!$A14,Sinduscon!$3:$3,0)+3), "")</f>
        <v>3.96</v>
      </c>
      <c r="H14" s="111"/>
      <c r="I14" s="111"/>
      <c r="J14" s="111"/>
      <c r="K14" s="111"/>
    </row>
    <row r="15" spans="1:12" x14ac:dyDescent="0.25">
      <c r="A15" s="71">
        <f>IF(
   SUMPRODUCT(--(Sinduscon!$3:$3=DATE(2013,INT((ROW(A212)-1)/20)+1,1)))&gt;0,
   DATE(2013,INT((ROW(A212)-1)/20)+1,1),
   ""
)</f>
        <v>41579</v>
      </c>
      <c r="B15" s="72" t="str">
        <f t="shared" si="0"/>
        <v>R-8</v>
      </c>
      <c r="C15" s="73" t="str">
        <f t="shared" si="1"/>
        <v>Total</v>
      </c>
      <c r="D15" s="77">
        <f>IFERROR(INDEX(Sinduscon!$18:$18,
MATCH(CUB!A15,Sinduscon!$3:$3,0)+4), "")</f>
        <v>1503.5</v>
      </c>
      <c r="E15" s="77">
        <f>IFERROR(INDEX(Sinduscon!$19:$19,
MATCH(CUB!$A15,Sinduscon!$3:$3,0)+4), "")</f>
        <v>1371.71</v>
      </c>
      <c r="F15" s="77">
        <f>IFERROR(INDEX(Sinduscon!$20:$20,
MATCH(CUB!$A15,Sinduscon!$3:$3,0)+4), "")</f>
        <v>131.35000000000002</v>
      </c>
      <c r="G15" s="77">
        <f>IFERROR(INDEX(Sinduscon!$21:$21,
MATCH(CUB!$A15,Sinduscon!$3:$3,0)+4), "")</f>
        <v>11.29</v>
      </c>
      <c r="H15" s="111"/>
      <c r="I15" s="111"/>
      <c r="J15" s="111"/>
      <c r="K15" s="111"/>
    </row>
    <row r="16" spans="1:12" ht="15" customHeight="1" x14ac:dyDescent="0.25">
      <c r="A16" s="71">
        <f>IF(
   SUMPRODUCT(--(Sinduscon!$3:$3=DATE(2013,INT((ROW(A213)-1)/20)+1,1)))&gt;0,
   DATE(2013,INT((ROW(A213)-1)/20)+1,1),
   ""
)</f>
        <v>41579</v>
      </c>
      <c r="B16" s="72" t="str">
        <f t="shared" si="0"/>
        <v>R-16</v>
      </c>
      <c r="C16" s="73" t="str">
        <f t="shared" si="1"/>
        <v>Baixo</v>
      </c>
      <c r="D16" s="77" t="str">
        <f>IFERROR(INDEX(Sinduscon!$24:$24,
MATCH(CUB!A16,Sinduscon!$3:$3,0)+1), "")</f>
        <v> </v>
      </c>
      <c r="E16" s="77" t="str">
        <f>IFERROR(INDEX(Sinduscon!$25:$25,
MATCH(CUB!$A16,Sinduscon!$3:$3,0)+1), "")</f>
        <v> </v>
      </c>
      <c r="F16" s="77" t="str">
        <f>IFERROR(INDEX(Sinduscon!$26:$26,
MATCH(CUB!$A16,Sinduscon!$3:$3,0)+1), "")</f>
        <v> </v>
      </c>
      <c r="G16" s="77" t="str">
        <f>IFERROR(INDEX(Sinduscon!$27:$27,
MATCH(CUB!$A16,Sinduscon!$3:$3,0)+1), "")</f>
        <v> </v>
      </c>
      <c r="H16" s="111"/>
      <c r="I16" s="111"/>
      <c r="J16" s="111"/>
      <c r="K16" s="111"/>
    </row>
    <row r="17" spans="1:12" ht="15" customHeight="1" x14ac:dyDescent="0.25">
      <c r="A17" s="71">
        <f>IF(
   SUMPRODUCT(--(Sinduscon!$3:$3=DATE(2013,INT((ROW(A214)-1)/20)+1,1)))&gt;0,
   DATE(2013,INT((ROW(A214)-1)/20)+1,1),
   ""
)</f>
        <v>41579</v>
      </c>
      <c r="B17" s="72" t="str">
        <f t="shared" si="0"/>
        <v>R-16</v>
      </c>
      <c r="C17" s="73" t="str">
        <f t="shared" si="1"/>
        <v>Normal</v>
      </c>
      <c r="D17" s="77">
        <f>IFERROR(INDEX(Sinduscon!$24:$24,
MATCH(CUB!A17,Sinduscon!$3:$3,0)+2), "")</f>
        <v>419.34</v>
      </c>
      <c r="E17" s="77">
        <f>IFERROR(INDEX(Sinduscon!$25:$25,
MATCH(CUB!$A17,Sinduscon!$3:$3,0)+2), "")</f>
        <v>473.86</v>
      </c>
      <c r="F17" s="77">
        <f>IFERROR(INDEX(Sinduscon!$26:$26,
MATCH(CUB!$A17,Sinduscon!$3:$3,0)+2), "")</f>
        <v>41.18</v>
      </c>
      <c r="G17" s="77">
        <f>IFERROR(INDEX(Sinduscon!$27:$27,
MATCH(CUB!$A17,Sinduscon!$3:$3,0)+2), "")</f>
        <v>4</v>
      </c>
      <c r="H17" s="111"/>
      <c r="I17" s="111"/>
      <c r="J17" s="111"/>
      <c r="K17" s="111"/>
    </row>
    <row r="18" spans="1:12" ht="15" customHeight="1" x14ac:dyDescent="0.25">
      <c r="A18" s="71">
        <f>IF(
   SUMPRODUCT(--(Sinduscon!$3:$3=DATE(2013,INT((ROW(A215)-1)/20)+1,1)))&gt;0,
   DATE(2013,INT((ROW(A215)-1)/20)+1,1),
   ""
)</f>
        <v>41579</v>
      </c>
      <c r="B18" s="72" t="str">
        <f t="shared" si="0"/>
        <v>R-16</v>
      </c>
      <c r="C18" s="73" t="str">
        <f t="shared" si="1"/>
        <v>Alto</v>
      </c>
      <c r="D18" s="77">
        <f>IFERROR(INDEX(Sinduscon!$24:$24,
MATCH(CUB!A18,Sinduscon!$3:$3,0)+3), "")</f>
        <v>570.64</v>
      </c>
      <c r="E18" s="77">
        <f>IFERROR(INDEX(Sinduscon!$25:$25,
MATCH(CUB!$A18,Sinduscon!$3:$3,0)+3), "")</f>
        <v>585.79999999999995</v>
      </c>
      <c r="F18" s="77">
        <f>IFERROR(INDEX(Sinduscon!$26:$26,
MATCH(CUB!$A18,Sinduscon!$3:$3,0)+3), "")</f>
        <v>50.9</v>
      </c>
      <c r="G18" s="77">
        <f>IFERROR(INDEX(Sinduscon!$27:$27,
MATCH(CUB!$A18,Sinduscon!$3:$3,0)+3), "")</f>
        <v>6.01</v>
      </c>
      <c r="H18" s="111"/>
      <c r="I18" s="111"/>
      <c r="J18" s="111"/>
      <c r="K18" s="111"/>
    </row>
    <row r="19" spans="1:12" x14ac:dyDescent="0.25">
      <c r="A19" s="71">
        <f>IF(
   SUMPRODUCT(--(Sinduscon!$3:$3=DATE(2013,INT((ROW(A216)-1)/20)+1,1)))&gt;0,
   DATE(2013,INT((ROW(A216)-1)/20)+1,1),
   ""
)</f>
        <v>41579</v>
      </c>
      <c r="B19" s="72" t="str">
        <f t="shared" si="0"/>
        <v>R-16</v>
      </c>
      <c r="C19" s="73" t="str">
        <f t="shared" si="1"/>
        <v>Total</v>
      </c>
      <c r="D19" s="77">
        <f>IFERROR(INDEX(Sinduscon!$24:$24,
MATCH(CUB!A19,Sinduscon!$3:$3,0)+4), "")</f>
        <v>989.98</v>
      </c>
      <c r="E19" s="77">
        <f>IFERROR(INDEX(Sinduscon!$25:$25,
MATCH(CUB!$A19,Sinduscon!$3:$3,0)+4), "")</f>
        <v>1059.6599999999999</v>
      </c>
      <c r="F19" s="77">
        <f>IFERROR(INDEX(Sinduscon!$26:$26,
MATCH(CUB!$A19,Sinduscon!$3:$3,0)+4), "")</f>
        <v>92.08</v>
      </c>
      <c r="G19" s="77">
        <f>IFERROR(INDEX(Sinduscon!$27:$27,
MATCH(CUB!$A19,Sinduscon!$3:$3,0)+4), "")</f>
        <v>10.01</v>
      </c>
      <c r="H19" s="111"/>
      <c r="I19" s="111"/>
      <c r="J19" s="111"/>
      <c r="K19" s="111"/>
    </row>
    <row r="20" spans="1:12" x14ac:dyDescent="0.25">
      <c r="A20" s="71">
        <f>IF(
   SUMPRODUCT(--(Sinduscon!$3:$3=DATE(2013,INT((ROW(A217)-1)/20)+1,1)))&gt;0,
   DATE(2013,INT((ROW(A217)-1)/20)+1,1),
   ""
)</f>
        <v>41579</v>
      </c>
      <c r="B20" s="72" t="str">
        <f t="shared" si="0"/>
        <v>PIS</v>
      </c>
      <c r="C20" s="73" t="str">
        <f t="shared" si="1"/>
        <v>Baixo</v>
      </c>
      <c r="D20" s="77">
        <f>IFERROR(INDEX(Sinduscon!$30:$30,
MATCH(CUB!A20,Sinduscon!$3:$3,0)+1), "")</f>
        <v>343.1</v>
      </c>
      <c r="E20" s="77">
        <f>IFERROR(INDEX(Sinduscon!$31:$31,
MATCH(CUB!$A20,Sinduscon!$3:$3,0)+1), "")</f>
        <v>308.55</v>
      </c>
      <c r="F20" s="77">
        <f>IFERROR(INDEX(Sinduscon!$32:$32,
MATCH(CUB!$A20,Sinduscon!$3:$3,0)+1), "")</f>
        <v>23.76</v>
      </c>
      <c r="G20" s="77">
        <f>IFERROR(INDEX(Sinduscon!$33:$33,
MATCH(CUB!$A20,Sinduscon!$3:$3,0)+1), "")</f>
        <v>1.56</v>
      </c>
      <c r="H20" s="111"/>
      <c r="I20" s="111"/>
      <c r="J20" s="111"/>
      <c r="K20" s="111"/>
    </row>
    <row r="21" spans="1:12" x14ac:dyDescent="0.25">
      <c r="A21" s="71">
        <f>IF(
   SUMPRODUCT(--(Sinduscon!$3:$3=DATE(2013,INT((ROW(A218)-1)/20)+1,1)))&gt;0,
   DATE(2013,INT((ROW(A218)-1)/20)+1,1),
   ""
)</f>
        <v>41579</v>
      </c>
      <c r="B21" s="72" t="str">
        <f t="shared" si="0"/>
        <v>PIS</v>
      </c>
      <c r="C21" s="73" t="str">
        <f t="shared" si="1"/>
        <v>Normal</v>
      </c>
      <c r="D21" s="77" t="str">
        <f>IFERROR(INDEX(Sinduscon!$30:$30,
MATCH(CUB!A21,Sinduscon!$3:$3,0)+2), "")</f>
        <v> </v>
      </c>
      <c r="E21" s="77" t="str">
        <f>IFERROR(INDEX(Sinduscon!$31:$31,
MATCH(CUB!$A21,Sinduscon!$3:$3,0)+2), "")</f>
        <v> </v>
      </c>
      <c r="F21" s="77" t="str">
        <f>IFERROR(INDEX(Sinduscon!$32:$32,
MATCH(CUB!$A21,Sinduscon!$3:$3,0)+2), "")</f>
        <v> </v>
      </c>
      <c r="G21" s="77" t="str">
        <f>IFERROR(INDEX(Sinduscon!$33:$33,
MATCH(CUB!$A21,Sinduscon!$3:$3,0)+2), "")</f>
        <v> </v>
      </c>
      <c r="H21" s="111"/>
      <c r="I21" s="111"/>
      <c r="J21" s="111"/>
      <c r="K21" s="111"/>
    </row>
    <row r="22" spans="1:12" ht="15" customHeight="1" x14ac:dyDescent="0.25">
      <c r="A22" s="71">
        <f>IF(
   SUMPRODUCT(--(Sinduscon!$3:$3=DATE(2013,INT((ROW(A219)-1)/20)+1,1)))&gt;0,
   DATE(2013,INT((ROW(A219)-1)/20)+1,1),
   ""
)</f>
        <v>41579</v>
      </c>
      <c r="B22" s="72" t="str">
        <f t="shared" si="0"/>
        <v>PIS</v>
      </c>
      <c r="C22" s="73" t="str">
        <f t="shared" si="1"/>
        <v>Alto</v>
      </c>
      <c r="D22" s="77" t="str">
        <f>IFERROR(INDEX(Sinduscon!$30:$30,
MATCH(CUB!A22,Sinduscon!$3:$3,0)+3), "")</f>
        <v> </v>
      </c>
      <c r="E22" s="77" t="str">
        <f>IFERROR(INDEX(Sinduscon!$31:$31,
MATCH(CUB!$A22,Sinduscon!$3:$3,0)+3), "")</f>
        <v> </v>
      </c>
      <c r="F22" s="77" t="str">
        <f>IFERROR(INDEX(Sinduscon!$32:$32,
MATCH(CUB!$A22,Sinduscon!$3:$3,0)+3), "")</f>
        <v> </v>
      </c>
      <c r="G22" s="77" t="str">
        <f>IFERROR(INDEX(Sinduscon!$33:$33,
MATCH(CUB!$A22,Sinduscon!$3:$3,0)+3), "")</f>
        <v> </v>
      </c>
      <c r="H22" s="111"/>
      <c r="I22" s="111"/>
      <c r="J22" s="111"/>
      <c r="K22" s="111"/>
    </row>
    <row r="23" spans="1:12" ht="15" customHeight="1" x14ac:dyDescent="0.25">
      <c r="A23" s="71">
        <f>IF(
   SUMPRODUCT(--(Sinduscon!$3:$3=DATE(2013,INT((ROW(A220)-1)/20)+1,1)))&gt;0,
   DATE(2013,INT((ROW(A220)-1)/20)+1,1),
   ""
)</f>
        <v>41579</v>
      </c>
      <c r="B23" s="72" t="str">
        <f t="shared" si="0"/>
        <v>PIS</v>
      </c>
      <c r="C23" s="73" t="str">
        <f t="shared" si="1"/>
        <v>Total</v>
      </c>
      <c r="D23" s="77">
        <f>IFERROR(INDEX(Sinduscon!$30:$30,
MATCH(CUB!A23,Sinduscon!$3:$3,0)+4), "")</f>
        <v>343.1</v>
      </c>
      <c r="E23" s="77">
        <f>IFERROR(INDEX(Sinduscon!$31:$31,
MATCH(CUB!$A23,Sinduscon!$3:$3,0)+4), "")</f>
        <v>308.55</v>
      </c>
      <c r="F23" s="77">
        <f>IFERROR(INDEX(Sinduscon!$32:$32,
MATCH(CUB!$A23,Sinduscon!$3:$3,0)+4), "")</f>
        <v>23.76</v>
      </c>
      <c r="G23" s="77">
        <f>IFERROR(INDEX(Sinduscon!$33:$33,
MATCH(CUB!$A23,Sinduscon!$3:$3,0)+4), "")</f>
        <v>1.56</v>
      </c>
      <c r="H23" s="111">
        <f>SUMIFS(CUB!$D:$D,CUB!$C:$C,"Total",CUB!$A:$A,$A23)
/11</f>
        <v>497.35363636363633</v>
      </c>
      <c r="I23" s="111">
        <f>SUMIFS(CUB!$E:$E,CUB!$C:$C,"Total",CUB!$A:$A,$A23)
/11</f>
        <v>492.30272727272728</v>
      </c>
      <c r="J23" s="111">
        <f>SUMIFS(CUB!$F:$F,CUB!$C:$C,"Total",CUB!$A:$A,$A23)
/11</f>
        <v>59.206363636363648</v>
      </c>
      <c r="K23" s="111">
        <f>SUMIFS(CUB!$G:$G,CUB!$C:$C,"Total",CUB!$A:$A,$A23)
/11</f>
        <v>2.6790909090909087</v>
      </c>
      <c r="L23" s="111">
        <f t="shared" ref="L23" si="2">SUM(H23:K23)</f>
        <v>1051.5418181818181</v>
      </c>
    </row>
    <row r="24" spans="1:12" ht="15" customHeight="1" x14ac:dyDescent="0.25">
      <c r="A24" s="71">
        <f>IF(
   SUMPRODUCT(--(Sinduscon!$3:$3=DATE(2013,INT((ROW(A221)-1)/20)+1,1)))&gt;0,
   DATE(2013,INT((ROW(A221)-1)/20)+1,1),
   ""
)</f>
        <v>41609</v>
      </c>
      <c r="B24" s="72" t="str">
        <f t="shared" si="0"/>
        <v>R-1</v>
      </c>
      <c r="C24" s="73" t="str">
        <f t="shared" si="1"/>
        <v>Baixo</v>
      </c>
      <c r="D24" s="77">
        <f>IFERROR(INDEX(Sinduscon!$6:$6,
MATCH(CUB!A24,Sinduscon!$3:$3,0)+1), "")</f>
        <v>463.43</v>
      </c>
      <c r="E24" s="77">
        <f>IFERROR(INDEX(Sinduscon!$7:$7,
MATCH(CUB!$A24,Sinduscon!$3:$3,0)+1), "")</f>
        <v>457.63</v>
      </c>
      <c r="F24" s="77">
        <f>IFERROR(INDEX(Sinduscon!$8:$8,
MATCH(CUB!$A24,Sinduscon!$3:$3,0)+1), "")</f>
        <v>95.79</v>
      </c>
      <c r="G24" s="77">
        <f>IFERROR(INDEX(Sinduscon!$9:$9,
MATCH(CUB!$A24,Sinduscon!$3:$3,0)+1), "")</f>
        <v>3.09</v>
      </c>
      <c r="H24" s="111"/>
      <c r="I24" s="111"/>
      <c r="J24" s="111"/>
      <c r="K24" s="111"/>
    </row>
    <row r="25" spans="1:12" x14ac:dyDescent="0.25">
      <c r="A25" s="71">
        <f>IF(
   SUMPRODUCT(--(Sinduscon!$3:$3=DATE(2013,INT((ROW(A222)-1)/20)+1,1)))&gt;0,
   DATE(2013,INT((ROW(A222)-1)/20)+1,1),
   ""
)</f>
        <v>41609</v>
      </c>
      <c r="B25" s="72" t="str">
        <f t="shared" si="0"/>
        <v>R-1</v>
      </c>
      <c r="C25" s="73" t="str">
        <f t="shared" si="1"/>
        <v>Normal</v>
      </c>
      <c r="D25" s="77">
        <f>IFERROR(INDEX(Sinduscon!$6:$6,
MATCH(CUB!A25,Sinduscon!$3:$3,0)+2), "")</f>
        <v>484.05</v>
      </c>
      <c r="E25" s="77">
        <f>IFERROR(INDEX(Sinduscon!$7:$7,
MATCH(CUB!$A25,Sinduscon!$3:$3,0)+2), "")</f>
        <v>627.14</v>
      </c>
      <c r="F25" s="77">
        <f>IFERROR(INDEX(Sinduscon!$8:$8,
MATCH(CUB!$A25,Sinduscon!$3:$3,0)+2), "")</f>
        <v>89.94</v>
      </c>
      <c r="G25" s="77">
        <f>IFERROR(INDEX(Sinduscon!$9:$9,
MATCH(CUB!$A25,Sinduscon!$3:$3,0)+2), "")</f>
        <v>0.22</v>
      </c>
      <c r="H25" s="111"/>
      <c r="I25" s="111"/>
      <c r="J25" s="111"/>
      <c r="K25" s="111"/>
    </row>
    <row r="26" spans="1:12" x14ac:dyDescent="0.25">
      <c r="A26" s="71">
        <f>IF(
   SUMPRODUCT(--(Sinduscon!$3:$3=DATE(2013,INT((ROW(A223)-1)/20)+1,1)))&gt;0,
   DATE(2013,INT((ROW(A223)-1)/20)+1,1),
   ""
)</f>
        <v>41609</v>
      </c>
      <c r="B26" s="72" t="str">
        <f t="shared" si="0"/>
        <v>R-1</v>
      </c>
      <c r="C26" s="73" t="str">
        <f t="shared" si="1"/>
        <v>Alto</v>
      </c>
      <c r="D26" s="77">
        <f>IFERROR(INDEX(Sinduscon!$6:$6,
MATCH(CUB!A26,Sinduscon!$3:$3,0)+3), "")</f>
        <v>708.91</v>
      </c>
      <c r="E26" s="77">
        <f>IFERROR(INDEX(Sinduscon!$7:$7,
MATCH(CUB!$A26,Sinduscon!$3:$3,0)+3), "")</f>
        <v>680.45</v>
      </c>
      <c r="F26" s="77">
        <f>IFERROR(INDEX(Sinduscon!$8:$8,
MATCH(CUB!$A26,Sinduscon!$3:$3,0)+3), "")</f>
        <v>85.03</v>
      </c>
      <c r="G26" s="77">
        <f>IFERROR(INDEX(Sinduscon!$9:$9,
MATCH(CUB!$A26,Sinduscon!$3:$3,0)+3), "")</f>
        <v>0.27</v>
      </c>
      <c r="H26" s="111"/>
      <c r="I26" s="111"/>
      <c r="J26" s="111"/>
      <c r="K26" s="111"/>
    </row>
    <row r="27" spans="1:12" x14ac:dyDescent="0.25">
      <c r="A27" s="71">
        <f>IF(
   SUMPRODUCT(--(Sinduscon!$3:$3=DATE(2013,INT((ROW(A224)-1)/20)+1,1)))&gt;0,
   DATE(2013,INT((ROW(A224)-1)/20)+1,1),
   ""
)</f>
        <v>41609</v>
      </c>
      <c r="B27" s="72" t="str">
        <f t="shared" si="0"/>
        <v>R-1</v>
      </c>
      <c r="C27" s="73" t="str">
        <f t="shared" si="1"/>
        <v>Total</v>
      </c>
      <c r="D27" s="77">
        <f>IFERROR(INDEX(Sinduscon!$6:$6,
MATCH(CUB!A27,Sinduscon!$3:$3,0)+4), "")</f>
        <v>1656.3899999999999</v>
      </c>
      <c r="E27" s="77">
        <f>IFERROR(INDEX(Sinduscon!$7:$7,
MATCH(CUB!$A27,Sinduscon!$3:$3,0)+4), "")</f>
        <v>1765.22</v>
      </c>
      <c r="F27" s="77">
        <f>IFERROR(INDEX(Sinduscon!$8:$8,
MATCH(CUB!$A27,Sinduscon!$3:$3,0)+4), "")</f>
        <v>270.76</v>
      </c>
      <c r="G27" s="77">
        <f>IFERROR(INDEX(Sinduscon!$9:$9,
MATCH(CUB!$A27,Sinduscon!$3:$3,0)+4), "")</f>
        <v>3.58</v>
      </c>
      <c r="H27" s="111"/>
      <c r="I27" s="111"/>
      <c r="J27" s="111"/>
      <c r="K27" s="111"/>
    </row>
    <row r="28" spans="1:12" ht="15" customHeight="1" x14ac:dyDescent="0.25">
      <c r="A28" s="71">
        <f>IF(
   SUMPRODUCT(--(Sinduscon!$3:$3=DATE(2013,INT((ROW(A225)-1)/20)+1,1)))&gt;0,
   DATE(2013,INT((ROW(A225)-1)/20)+1,1),
   ""
)</f>
        <v>41609</v>
      </c>
      <c r="B28" s="72" t="str">
        <f t="shared" si="0"/>
        <v>PP-4</v>
      </c>
      <c r="C28" s="73" t="str">
        <f t="shared" si="1"/>
        <v>Baixo</v>
      </c>
      <c r="D28" s="77">
        <f>IFERROR(INDEX(Sinduscon!$12:$12,
MATCH(CUB!A28,Sinduscon!$3:$3,0)+1), "")</f>
        <v>510.77</v>
      </c>
      <c r="E28" s="77">
        <f>IFERROR(INDEX(Sinduscon!$13:$13,
MATCH(CUB!$A28,Sinduscon!$3:$3,0)+1), "")</f>
        <v>384</v>
      </c>
      <c r="F28" s="77">
        <f>IFERROR(INDEX(Sinduscon!$14:$14,
MATCH(CUB!$A28,Sinduscon!$3:$3,0)+1), "")</f>
        <v>25.47</v>
      </c>
      <c r="G28" s="77">
        <f>IFERROR(INDEX(Sinduscon!$15:$15,
MATCH(CUB!$A28,Sinduscon!$3:$3,0)+1), "")</f>
        <v>2.99</v>
      </c>
      <c r="H28" s="111"/>
      <c r="I28" s="111"/>
      <c r="J28" s="111"/>
      <c r="K28" s="111"/>
    </row>
    <row r="29" spans="1:12" ht="15" customHeight="1" x14ac:dyDescent="0.25">
      <c r="A29" s="71">
        <f>IF(
   SUMPRODUCT(--(Sinduscon!$3:$3=DATE(2013,INT((ROW(A226)-1)/20)+1,1)))&gt;0,
   DATE(2013,INT((ROW(A226)-1)/20)+1,1),
   ""
)</f>
        <v>41609</v>
      </c>
      <c r="B29" s="72" t="str">
        <f t="shared" si="0"/>
        <v>PP-4</v>
      </c>
      <c r="C29" s="73" t="str">
        <f t="shared" si="1"/>
        <v>Normal</v>
      </c>
      <c r="D29" s="77">
        <f>IFERROR(INDEX(Sinduscon!$12:$12,
MATCH(CUB!A29,Sinduscon!$3:$3,0)+2), "")</f>
        <v>478.26</v>
      </c>
      <c r="E29" s="77">
        <f>IFERROR(INDEX(Sinduscon!$13:$13,
MATCH(CUB!$A29,Sinduscon!$3:$3,0)+2), "")</f>
        <v>554.75</v>
      </c>
      <c r="F29" s="77">
        <f>IFERROR(INDEX(Sinduscon!$14:$14,
MATCH(CUB!$A29,Sinduscon!$3:$3,0)+2), "")</f>
        <v>107.85</v>
      </c>
      <c r="G29" s="77">
        <f>IFERROR(INDEX(Sinduscon!$15:$15,
MATCH(CUB!$A29,Sinduscon!$3:$3,0)+2), "")</f>
        <v>0.04</v>
      </c>
      <c r="H29" s="111"/>
      <c r="I29" s="111"/>
      <c r="J29" s="111"/>
      <c r="K29" s="111"/>
    </row>
    <row r="30" spans="1:12" ht="15" customHeight="1" x14ac:dyDescent="0.25">
      <c r="A30" s="71">
        <f>IF(
   SUMPRODUCT(--(Sinduscon!$3:$3=DATE(2013,INT((ROW(A227)-1)/20)+1,1)))&gt;0,
   DATE(2013,INT((ROW(A227)-1)/20)+1,1),
   ""
)</f>
        <v>41609</v>
      </c>
      <c r="B30" s="72" t="str">
        <f t="shared" si="0"/>
        <v>PP-4</v>
      </c>
      <c r="C30" s="73" t="str">
        <f t="shared" si="1"/>
        <v>Alto</v>
      </c>
      <c r="D30" s="77" t="str">
        <f>IFERROR(INDEX(Sinduscon!$12:$12,
MATCH(CUB!A30,Sinduscon!$3:$3,0)+3), "")</f>
        <v> </v>
      </c>
      <c r="E30" s="77" t="str">
        <f>IFERROR(INDEX(Sinduscon!$13:$13,
MATCH(CUB!$A30,Sinduscon!$3:$3,0)+3), "")</f>
        <v> </v>
      </c>
      <c r="F30" s="77" t="str">
        <f>IFERROR(INDEX(Sinduscon!$14:$14,
MATCH(CUB!$A30,Sinduscon!$3:$3,0)+3), "")</f>
        <v> </v>
      </c>
      <c r="G30" s="77" t="str">
        <f>IFERROR(INDEX(Sinduscon!$15:$15,
MATCH(CUB!$A30,Sinduscon!$3:$3,0)+3), "")</f>
        <v> </v>
      </c>
      <c r="H30" s="111"/>
      <c r="I30" s="111"/>
      <c r="J30" s="111"/>
      <c r="K30" s="111"/>
    </row>
    <row r="31" spans="1:12" x14ac:dyDescent="0.25">
      <c r="A31" s="71">
        <f>IF(
   SUMPRODUCT(--(Sinduscon!$3:$3=DATE(2013,INT((ROW(A228)-1)/20)+1,1)))&gt;0,
   DATE(2013,INT((ROW(A228)-1)/20)+1,1),
   ""
)</f>
        <v>41609</v>
      </c>
      <c r="B31" s="72" t="str">
        <f t="shared" si="0"/>
        <v>PP-4</v>
      </c>
      <c r="C31" s="73" t="str">
        <f t="shared" si="1"/>
        <v>Total</v>
      </c>
      <c r="D31" s="77">
        <f>IFERROR(INDEX(Sinduscon!$12:$12,
MATCH(CUB!A31,Sinduscon!$3:$3,0)+4), "")</f>
        <v>989.03</v>
      </c>
      <c r="E31" s="77">
        <f>IFERROR(INDEX(Sinduscon!$13:$13,
MATCH(CUB!$A31,Sinduscon!$3:$3,0)+4), "")</f>
        <v>938.75</v>
      </c>
      <c r="F31" s="77">
        <f>IFERROR(INDEX(Sinduscon!$14:$14,
MATCH(CUB!$A31,Sinduscon!$3:$3,0)+4), "")</f>
        <v>133.32</v>
      </c>
      <c r="G31" s="77">
        <f>IFERROR(INDEX(Sinduscon!$15:$15,
MATCH(CUB!$A31,Sinduscon!$3:$3,0)+4), "")</f>
        <v>3.0300000000000002</v>
      </c>
      <c r="H31" s="111"/>
      <c r="I31" s="111"/>
      <c r="J31" s="111"/>
      <c r="K31" s="111"/>
    </row>
    <row r="32" spans="1:12" x14ac:dyDescent="0.25">
      <c r="A32" s="71">
        <f>IF(
   SUMPRODUCT(--(Sinduscon!$3:$3=DATE(2013,INT((ROW(A229)-1)/20)+1,1)))&gt;0,
   DATE(2013,INT((ROW(A229)-1)/20)+1,1),
   ""
)</f>
        <v>41609</v>
      </c>
      <c r="B32" s="72" t="str">
        <f t="shared" si="0"/>
        <v>R-8</v>
      </c>
      <c r="C32" s="73" t="str">
        <f t="shared" si="1"/>
        <v>Baixo</v>
      </c>
      <c r="D32" s="77">
        <f>IFERROR(INDEX(Sinduscon!$18:$18,
MATCH(CUB!A32,Sinduscon!$3:$3,0)+1), "")</f>
        <v>488.67</v>
      </c>
      <c r="E32" s="77">
        <f>IFERROR(INDEX(Sinduscon!$19:$19,
MATCH(CUB!$A32,Sinduscon!$3:$3,0)+1), "")</f>
        <v>361.11</v>
      </c>
      <c r="F32" s="77">
        <f>IFERROR(INDEX(Sinduscon!$20:$20,
MATCH(CUB!$A32,Sinduscon!$3:$3,0)+1), "")</f>
        <v>22.92</v>
      </c>
      <c r="G32" s="77">
        <f>IFERROR(INDEX(Sinduscon!$21:$21,
MATCH(CUB!$A32,Sinduscon!$3:$3,0)+1), "")</f>
        <v>3.13</v>
      </c>
      <c r="H32" s="111"/>
      <c r="I32" s="111"/>
      <c r="J32" s="111"/>
      <c r="K32" s="111"/>
    </row>
    <row r="33" spans="1:12" x14ac:dyDescent="0.25">
      <c r="A33" s="71">
        <f>IF(
   SUMPRODUCT(--(Sinduscon!$3:$3=DATE(2013,INT((ROW(A230)-1)/20)+1,1)))&gt;0,
   DATE(2013,INT((ROW(A230)-1)/20)+1,1),
   ""
)</f>
        <v>41609</v>
      </c>
      <c r="B33" s="72" t="str">
        <f t="shared" si="0"/>
        <v>R-8</v>
      </c>
      <c r="C33" s="73" t="str">
        <f t="shared" si="1"/>
        <v>Normal</v>
      </c>
      <c r="D33" s="77">
        <f>IFERROR(INDEX(Sinduscon!$18:$18,
MATCH(CUB!A33,Sinduscon!$3:$3,0)+2), "")</f>
        <v>424.38</v>
      </c>
      <c r="E33" s="77">
        <f>IFERROR(INDEX(Sinduscon!$19:$19,
MATCH(CUB!$A33,Sinduscon!$3:$3,0)+2), "")</f>
        <v>498.14</v>
      </c>
      <c r="F33" s="77">
        <f>IFERROR(INDEX(Sinduscon!$20:$20,
MATCH(CUB!$A33,Sinduscon!$3:$3,0)+2), "")</f>
        <v>49.76</v>
      </c>
      <c r="G33" s="77">
        <f>IFERROR(INDEX(Sinduscon!$21:$21,
MATCH(CUB!$A33,Sinduscon!$3:$3,0)+2), "")</f>
        <v>4.2</v>
      </c>
      <c r="H33" s="111"/>
      <c r="I33" s="111"/>
      <c r="J33" s="111"/>
      <c r="K33" s="111"/>
    </row>
    <row r="34" spans="1:12" ht="15" customHeight="1" x14ac:dyDescent="0.25">
      <c r="A34" s="71">
        <f>IF(
   SUMPRODUCT(--(Sinduscon!$3:$3=DATE(2013,INT((ROW(A231)-1)/20)+1,1)))&gt;0,
   DATE(2013,INT((ROW(A231)-1)/20)+1,1),
   ""
)</f>
        <v>41609</v>
      </c>
      <c r="B34" s="72" t="str">
        <f t="shared" si="0"/>
        <v>R-8</v>
      </c>
      <c r="C34" s="73" t="str">
        <f t="shared" si="1"/>
        <v>Alto</v>
      </c>
      <c r="D34" s="77">
        <f>IFERROR(INDEX(Sinduscon!$18:$18,
MATCH(CUB!A34,Sinduscon!$3:$3,0)+3), "")</f>
        <v>595.83000000000004</v>
      </c>
      <c r="E34" s="77">
        <f>IFERROR(INDEX(Sinduscon!$19:$19,
MATCH(CUB!$A34,Sinduscon!$3:$3,0)+3), "")</f>
        <v>527.1</v>
      </c>
      <c r="F34" s="77">
        <f>IFERROR(INDEX(Sinduscon!$20:$20,
MATCH(CUB!$A34,Sinduscon!$3:$3,0)+3), "")</f>
        <v>58.67</v>
      </c>
      <c r="G34" s="77">
        <f>IFERROR(INDEX(Sinduscon!$21:$21,
MATCH(CUB!$A34,Sinduscon!$3:$3,0)+3), "")</f>
        <v>3.96</v>
      </c>
      <c r="H34" s="111"/>
      <c r="I34" s="111"/>
      <c r="J34" s="111"/>
      <c r="K34" s="111"/>
    </row>
    <row r="35" spans="1:12" ht="15" customHeight="1" x14ac:dyDescent="0.25">
      <c r="A35" s="71">
        <f>IF(
   SUMPRODUCT(--(Sinduscon!$3:$3=DATE(2013,INT((ROW(A232)-1)/20)+1,1)))&gt;0,
   DATE(2013,INT((ROW(A232)-1)/20)+1,1),
   ""
)</f>
        <v>41609</v>
      </c>
      <c r="B35" s="72" t="str">
        <f t="shared" si="0"/>
        <v>R-8</v>
      </c>
      <c r="C35" s="73" t="str">
        <f t="shared" si="1"/>
        <v>Total</v>
      </c>
      <c r="D35" s="77">
        <f>IFERROR(INDEX(Sinduscon!$18:$18,
MATCH(CUB!A35,Sinduscon!$3:$3,0)+4), "")</f>
        <v>1508.88</v>
      </c>
      <c r="E35" s="77">
        <f>IFERROR(INDEX(Sinduscon!$19:$19,
MATCH(CUB!$A35,Sinduscon!$3:$3,0)+4), "")</f>
        <v>1386.35</v>
      </c>
      <c r="F35" s="77">
        <f>IFERROR(INDEX(Sinduscon!$20:$20,
MATCH(CUB!$A35,Sinduscon!$3:$3,0)+4), "")</f>
        <v>131.35000000000002</v>
      </c>
      <c r="G35" s="77">
        <f>IFERROR(INDEX(Sinduscon!$21:$21,
MATCH(CUB!$A35,Sinduscon!$3:$3,0)+4), "")</f>
        <v>11.29</v>
      </c>
      <c r="H35" s="111"/>
      <c r="I35" s="111"/>
      <c r="J35" s="111"/>
      <c r="K35" s="111"/>
    </row>
    <row r="36" spans="1:12" x14ac:dyDescent="0.25">
      <c r="A36" s="71">
        <f>IF(
   SUMPRODUCT(--(Sinduscon!$3:$3=DATE(2013,INT((ROW(A233)-1)/20)+1,1)))&gt;0,
   DATE(2013,INT((ROW(A233)-1)/20)+1,1),
   ""
)</f>
        <v>41609</v>
      </c>
      <c r="B36" s="72" t="str">
        <f t="shared" si="0"/>
        <v>R-16</v>
      </c>
      <c r="C36" s="73" t="str">
        <f t="shared" si="1"/>
        <v>Baixo</v>
      </c>
      <c r="D36" s="77" t="str">
        <f>IFERROR(INDEX(Sinduscon!$24:$24,
MATCH(CUB!A36,Sinduscon!$3:$3,0)+1), "")</f>
        <v> </v>
      </c>
      <c r="E36" s="77" t="str">
        <f>IFERROR(INDEX(Sinduscon!$25:$25,
MATCH(CUB!$A36,Sinduscon!$3:$3,0)+1), "")</f>
        <v> </v>
      </c>
      <c r="F36" s="77" t="str">
        <f>IFERROR(INDEX(Sinduscon!$26:$26,
MATCH(CUB!$A36,Sinduscon!$3:$3,0)+1), "")</f>
        <v> </v>
      </c>
      <c r="G36" s="77" t="str">
        <f>IFERROR(INDEX(Sinduscon!$27:$27,
MATCH(CUB!$A36,Sinduscon!$3:$3,0)+1), "")</f>
        <v> </v>
      </c>
      <c r="H36" s="111"/>
      <c r="I36" s="111"/>
      <c r="J36" s="111"/>
      <c r="K36" s="111"/>
    </row>
    <row r="37" spans="1:12" x14ac:dyDescent="0.25">
      <c r="A37" s="71">
        <f>IF(
   SUMPRODUCT(--(Sinduscon!$3:$3=DATE(2013,INT((ROW(A234)-1)/20)+1,1)))&gt;0,
   DATE(2013,INT((ROW(A234)-1)/20)+1,1),
   ""
)</f>
        <v>41609</v>
      </c>
      <c r="B37" s="72" t="str">
        <f t="shared" si="0"/>
        <v>R-16</v>
      </c>
      <c r="C37" s="73" t="str">
        <f t="shared" si="1"/>
        <v>Normal</v>
      </c>
      <c r="D37" s="77">
        <f>IFERROR(INDEX(Sinduscon!$24:$24,
MATCH(CUB!A37,Sinduscon!$3:$3,0)+2), "")</f>
        <v>420.92</v>
      </c>
      <c r="E37" s="77">
        <f>IFERROR(INDEX(Sinduscon!$25:$25,
MATCH(CUB!$A37,Sinduscon!$3:$3,0)+2), "")</f>
        <v>478.92</v>
      </c>
      <c r="F37" s="77">
        <f>IFERROR(INDEX(Sinduscon!$26:$26,
MATCH(CUB!$A37,Sinduscon!$3:$3,0)+2), "")</f>
        <v>41.18</v>
      </c>
      <c r="G37" s="77">
        <f>IFERROR(INDEX(Sinduscon!$27:$27,
MATCH(CUB!$A37,Sinduscon!$3:$3,0)+2), "")</f>
        <v>4</v>
      </c>
      <c r="H37" s="111"/>
      <c r="I37" s="111"/>
      <c r="J37" s="111"/>
      <c r="K37" s="111"/>
    </row>
    <row r="38" spans="1:12" x14ac:dyDescent="0.25">
      <c r="A38" s="71">
        <f>IF(
   SUMPRODUCT(--(Sinduscon!$3:$3=DATE(2013,INT((ROW(A235)-1)/20)+1,1)))&gt;0,
   DATE(2013,INT((ROW(A235)-1)/20)+1,1),
   ""
)</f>
        <v>41609</v>
      </c>
      <c r="B38" s="72" t="str">
        <f t="shared" si="0"/>
        <v>R-16</v>
      </c>
      <c r="C38" s="73" t="str">
        <f t="shared" si="1"/>
        <v>Alto</v>
      </c>
      <c r="D38" s="77">
        <f>IFERROR(INDEX(Sinduscon!$24:$24,
MATCH(CUB!A38,Sinduscon!$3:$3,0)+3), "")</f>
        <v>572.97</v>
      </c>
      <c r="E38" s="77">
        <f>IFERROR(INDEX(Sinduscon!$25:$25,
MATCH(CUB!$A38,Sinduscon!$3:$3,0)+3), "")</f>
        <v>592.04999999999995</v>
      </c>
      <c r="F38" s="77">
        <f>IFERROR(INDEX(Sinduscon!$26:$26,
MATCH(CUB!$A38,Sinduscon!$3:$3,0)+3), "")</f>
        <v>50.9</v>
      </c>
      <c r="G38" s="77">
        <f>IFERROR(INDEX(Sinduscon!$27:$27,
MATCH(CUB!$A38,Sinduscon!$3:$3,0)+3), "")</f>
        <v>6.01</v>
      </c>
      <c r="H38" s="111"/>
      <c r="I38" s="111"/>
      <c r="J38" s="111"/>
      <c r="K38" s="111"/>
    </row>
    <row r="39" spans="1:12" x14ac:dyDescent="0.25">
      <c r="A39" s="71">
        <f>IF(
   SUMPRODUCT(--(Sinduscon!$3:$3=DATE(2013,INT((ROW(A236)-1)/20)+1,1)))&gt;0,
   DATE(2013,INT((ROW(A236)-1)/20)+1,1),
   ""
)</f>
        <v>41609</v>
      </c>
      <c r="B39" s="72" t="str">
        <f t="shared" si="0"/>
        <v>R-16</v>
      </c>
      <c r="C39" s="73" t="str">
        <f t="shared" si="1"/>
        <v>Total</v>
      </c>
      <c r="D39" s="77">
        <f>IFERROR(INDEX(Sinduscon!$24:$24,
MATCH(CUB!A39,Sinduscon!$3:$3,0)+4), "")</f>
        <v>993.8900000000001</v>
      </c>
      <c r="E39" s="77">
        <f>IFERROR(INDEX(Sinduscon!$25:$25,
MATCH(CUB!$A39,Sinduscon!$3:$3,0)+4), "")</f>
        <v>1070.97</v>
      </c>
      <c r="F39" s="77">
        <f>IFERROR(INDEX(Sinduscon!$26:$26,
MATCH(CUB!$A39,Sinduscon!$3:$3,0)+4), "")</f>
        <v>92.08</v>
      </c>
      <c r="G39" s="77">
        <f>IFERROR(INDEX(Sinduscon!$27:$27,
MATCH(CUB!$A39,Sinduscon!$3:$3,0)+4), "")</f>
        <v>10.01</v>
      </c>
      <c r="H39" s="111"/>
      <c r="I39" s="111"/>
      <c r="J39" s="111"/>
      <c r="K39" s="111"/>
    </row>
    <row r="40" spans="1:12" x14ac:dyDescent="0.25">
      <c r="A40" s="71">
        <f>IF(
   SUMPRODUCT(--(Sinduscon!$3:$3=DATE(2013,INT((ROW(A237)-1)/20)+1,1)))&gt;0,
   DATE(2013,INT((ROW(A237)-1)/20)+1,1),
   ""
)</f>
        <v>41609</v>
      </c>
      <c r="B40" s="72" t="str">
        <f t="shared" si="0"/>
        <v>PIS</v>
      </c>
      <c r="C40" s="73" t="str">
        <f t="shared" si="1"/>
        <v>Baixo</v>
      </c>
      <c r="D40" s="77">
        <f>IFERROR(INDEX(Sinduscon!$30:$30,
MATCH(CUB!A40,Sinduscon!$3:$3,0)+1), "")</f>
        <v>344.1</v>
      </c>
      <c r="E40" s="77">
        <f>IFERROR(INDEX(Sinduscon!$31:$31,
MATCH(CUB!$A40,Sinduscon!$3:$3,0)+1), "")</f>
        <v>311.83</v>
      </c>
      <c r="F40" s="77">
        <f>IFERROR(INDEX(Sinduscon!$32:$32,
MATCH(CUB!$A40,Sinduscon!$3:$3,0)+1), "")</f>
        <v>23.76</v>
      </c>
      <c r="G40" s="77">
        <f>IFERROR(INDEX(Sinduscon!$33:$33,
MATCH(CUB!$A40,Sinduscon!$3:$3,0)+1), "")</f>
        <v>1.56</v>
      </c>
      <c r="H40" s="111"/>
      <c r="I40" s="111"/>
      <c r="J40" s="111"/>
      <c r="K40" s="111"/>
    </row>
    <row r="41" spans="1:12" x14ac:dyDescent="0.25">
      <c r="A41" s="71">
        <f>IF(
   SUMPRODUCT(--(Sinduscon!$3:$3=DATE(2013,INT((ROW(A238)-1)/20)+1,1)))&gt;0,
   DATE(2013,INT((ROW(A238)-1)/20)+1,1),
   ""
)</f>
        <v>41609</v>
      </c>
      <c r="B41" s="72" t="str">
        <f t="shared" si="0"/>
        <v>PIS</v>
      </c>
      <c r="C41" s="73" t="str">
        <f t="shared" si="1"/>
        <v>Normal</v>
      </c>
      <c r="D41" s="77" t="str">
        <f>IFERROR(INDEX(Sinduscon!$30:$30,
MATCH(CUB!A41,Sinduscon!$3:$3,0)+2), "")</f>
        <v> </v>
      </c>
      <c r="E41" s="77" t="str">
        <f>IFERROR(INDEX(Sinduscon!$31:$31,
MATCH(CUB!$A41,Sinduscon!$3:$3,0)+2), "")</f>
        <v> </v>
      </c>
      <c r="F41" s="77" t="str">
        <f>IFERROR(INDEX(Sinduscon!$32:$32,
MATCH(CUB!$A41,Sinduscon!$3:$3,0)+2), "")</f>
        <v> </v>
      </c>
      <c r="G41" s="77" t="str">
        <f>IFERROR(INDEX(Sinduscon!$33:$33,
MATCH(CUB!$A41,Sinduscon!$3:$3,0)+2), "")</f>
        <v> </v>
      </c>
      <c r="H41" s="111"/>
      <c r="I41" s="111"/>
      <c r="J41" s="111"/>
      <c r="K41" s="111"/>
    </row>
    <row r="42" spans="1:12" x14ac:dyDescent="0.25">
      <c r="A42" s="71">
        <f>IF(
   SUMPRODUCT(--(Sinduscon!$3:$3=DATE(2013,INT((ROW(A239)-1)/20)+1,1)))&gt;0,
   DATE(2013,INT((ROW(A239)-1)/20)+1,1),
   ""
)</f>
        <v>41609</v>
      </c>
      <c r="B42" s="72" t="str">
        <f t="shared" si="0"/>
        <v>PIS</v>
      </c>
      <c r="C42" s="73" t="str">
        <f t="shared" si="1"/>
        <v>Alto</v>
      </c>
      <c r="D42" s="77" t="str">
        <f>IFERROR(INDEX(Sinduscon!$30:$30,
MATCH(CUB!A42,Sinduscon!$3:$3,0)+3), "")</f>
        <v> </v>
      </c>
      <c r="E42" s="77" t="str">
        <f>IFERROR(INDEX(Sinduscon!$31:$31,
MATCH(CUB!$A42,Sinduscon!$3:$3,0)+3), "")</f>
        <v> </v>
      </c>
      <c r="F42" s="77" t="str">
        <f>IFERROR(INDEX(Sinduscon!$32:$32,
MATCH(CUB!$A42,Sinduscon!$3:$3,0)+3), "")</f>
        <v> </v>
      </c>
      <c r="G42" s="77" t="str">
        <f>IFERROR(INDEX(Sinduscon!$33:$33,
MATCH(CUB!$A42,Sinduscon!$3:$3,0)+3), "")</f>
        <v> </v>
      </c>
      <c r="H42" s="111"/>
      <c r="I42" s="111"/>
      <c r="J42" s="111"/>
      <c r="K42" s="111"/>
    </row>
    <row r="43" spans="1:12" x14ac:dyDescent="0.25">
      <c r="A43" s="71">
        <f>IF(
   SUMPRODUCT(--(Sinduscon!$3:$3=DATE(2013,INT((ROW(A240)-1)/20)+1,1)))&gt;0,
   DATE(2013,INT((ROW(A240)-1)/20)+1,1),
   ""
)</f>
        <v>41609</v>
      </c>
      <c r="B43" s="72" t="str">
        <f t="shared" si="0"/>
        <v>PIS</v>
      </c>
      <c r="C43" s="73" t="str">
        <f t="shared" si="1"/>
        <v>Total</v>
      </c>
      <c r="D43" s="77">
        <f>IFERROR(INDEX(Sinduscon!$30:$30,
MATCH(CUB!A43,Sinduscon!$3:$3,0)+4), "")</f>
        <v>344.1</v>
      </c>
      <c r="E43" s="77">
        <f>IFERROR(INDEX(Sinduscon!$31:$31,
MATCH(CUB!$A43,Sinduscon!$3:$3,0)+4), "")</f>
        <v>311.83</v>
      </c>
      <c r="F43" s="77">
        <f>IFERROR(INDEX(Sinduscon!$32:$32,
MATCH(CUB!$A43,Sinduscon!$3:$3,0)+4), "")</f>
        <v>23.76</v>
      </c>
      <c r="G43" s="77">
        <f>IFERROR(INDEX(Sinduscon!$33:$33,
MATCH(CUB!$A43,Sinduscon!$3:$3,0)+4), "")</f>
        <v>1.56</v>
      </c>
      <c r="H43" s="111">
        <f>SUMIFS(CUB!$D:$D,CUB!$C:$C,"Total",CUB!$A:$A,$A43)
/11</f>
        <v>499.29909090909098</v>
      </c>
      <c r="I43" s="111">
        <f>SUMIFS(CUB!$E:$E,CUB!$C:$C,"Total",CUB!$A:$A,$A43)
/11</f>
        <v>497.55636363636364</v>
      </c>
      <c r="J43" s="111">
        <f>SUMIFS(CUB!$F:$F,CUB!$C:$C,"Total",CUB!$A:$A,$A43)
/11</f>
        <v>59.206363636363648</v>
      </c>
      <c r="K43" s="111">
        <f>SUMIFS(CUB!$G:$G,CUB!$C:$C,"Total",CUB!$A:$A,$A43)
/11</f>
        <v>2.6790909090909087</v>
      </c>
      <c r="L43" s="111">
        <f t="shared" ref="L43" si="3">SUM(H43:K43)</f>
        <v>1058.7409090909093</v>
      </c>
    </row>
    <row r="44" spans="1:12" x14ac:dyDescent="0.25">
      <c r="A44" s="71">
        <f>IF(
   SUMPRODUCT(--(Sinduscon!$3:$3=DATE(2013,INT((ROW(A241)-1)/20)+1,1)))&gt;0,
   DATE(2013,INT((ROW(A241)-1)/20)+1,1),
   ""
)</f>
        <v>41640</v>
      </c>
      <c r="B44" s="72" t="str">
        <f t="shared" si="0"/>
        <v>R-1</v>
      </c>
      <c r="C44" s="73" t="str">
        <f t="shared" si="1"/>
        <v>Baixo</v>
      </c>
      <c r="D44" s="77">
        <f>IFERROR(INDEX(Sinduscon!$6:$6,
MATCH(CUB!A44,Sinduscon!$3:$3,0)+1), "")</f>
        <v>467</v>
      </c>
      <c r="E44" s="77">
        <f>IFERROR(INDEX(Sinduscon!$7:$7,
MATCH(CUB!$A44,Sinduscon!$3:$3,0)+1), "")</f>
        <v>462.47</v>
      </c>
      <c r="F44" s="77">
        <f>IFERROR(INDEX(Sinduscon!$8:$8,
MATCH(CUB!$A44,Sinduscon!$3:$3,0)+1), "")</f>
        <v>95.79</v>
      </c>
      <c r="G44" s="77">
        <f>IFERROR(INDEX(Sinduscon!$9:$9,
MATCH(CUB!$A44,Sinduscon!$3:$3,0)+1), "")</f>
        <v>3.09</v>
      </c>
      <c r="H44" s="111"/>
      <c r="I44" s="111"/>
      <c r="J44" s="111"/>
      <c r="K44" s="111"/>
    </row>
    <row r="45" spans="1:12" x14ac:dyDescent="0.25">
      <c r="A45" s="71">
        <f>IF(
   SUMPRODUCT(--(Sinduscon!$3:$3=DATE(2013,INT((ROW(A242)-1)/20)+1,1)))&gt;0,
   DATE(2013,INT((ROW(A242)-1)/20)+1,1),
   ""
)</f>
        <v>41640</v>
      </c>
      <c r="B45" s="72" t="str">
        <f t="shared" si="0"/>
        <v>R-1</v>
      </c>
      <c r="C45" s="73" t="str">
        <f t="shared" si="1"/>
        <v>Normal</v>
      </c>
      <c r="D45" s="77">
        <f>IFERROR(INDEX(Sinduscon!$6:$6,
MATCH(CUB!A45,Sinduscon!$3:$3,0)+2), "")</f>
        <v>488.32</v>
      </c>
      <c r="E45" s="77">
        <f>IFERROR(INDEX(Sinduscon!$7:$7,
MATCH(CUB!$A45,Sinduscon!$3:$3,0)+2), "")</f>
        <v>633.77</v>
      </c>
      <c r="F45" s="77">
        <f>IFERROR(INDEX(Sinduscon!$8:$8,
MATCH(CUB!$A45,Sinduscon!$3:$3,0)+2), "")</f>
        <v>89.94</v>
      </c>
      <c r="G45" s="77">
        <f>IFERROR(INDEX(Sinduscon!$9:$9,
MATCH(CUB!$A45,Sinduscon!$3:$3,0)+2), "")</f>
        <v>0.22</v>
      </c>
      <c r="H45" s="111"/>
      <c r="I45" s="111"/>
      <c r="J45" s="111"/>
      <c r="K45" s="111"/>
    </row>
    <row r="46" spans="1:12" x14ac:dyDescent="0.25">
      <c r="A46" s="71">
        <f>IF(
   SUMPRODUCT(--(Sinduscon!$3:$3=DATE(2013,INT((ROW(A243)-1)/20)+1,1)))&gt;0,
   DATE(2013,INT((ROW(A243)-1)/20)+1,1),
   ""
)</f>
        <v>41640</v>
      </c>
      <c r="B46" s="72" t="str">
        <f t="shared" si="0"/>
        <v>R-1</v>
      </c>
      <c r="C46" s="73" t="str">
        <f t="shared" si="1"/>
        <v>Alto</v>
      </c>
      <c r="D46" s="77">
        <f>IFERROR(INDEX(Sinduscon!$6:$6,
MATCH(CUB!A46,Sinduscon!$3:$3,0)+3), "")</f>
        <v>714.34</v>
      </c>
      <c r="E46" s="77">
        <f>IFERROR(INDEX(Sinduscon!$7:$7,
MATCH(CUB!$A46,Sinduscon!$3:$3,0)+3), "")</f>
        <v>687.64</v>
      </c>
      <c r="F46" s="77">
        <f>IFERROR(INDEX(Sinduscon!$8:$8,
MATCH(CUB!$A46,Sinduscon!$3:$3,0)+3), "")</f>
        <v>85.03</v>
      </c>
      <c r="G46" s="77">
        <f>IFERROR(INDEX(Sinduscon!$9:$9,
MATCH(CUB!$A46,Sinduscon!$3:$3,0)+3), "")</f>
        <v>0.27</v>
      </c>
      <c r="H46" s="111"/>
      <c r="I46" s="111"/>
      <c r="J46" s="111"/>
      <c r="K46" s="111"/>
    </row>
    <row r="47" spans="1:12" x14ac:dyDescent="0.25">
      <c r="A47" s="71">
        <f>IF(
   SUMPRODUCT(--(Sinduscon!$3:$3=DATE(2013,INT((ROW(A244)-1)/20)+1,1)))&gt;0,
   DATE(2013,INT((ROW(A244)-1)/20)+1,1),
   ""
)</f>
        <v>41640</v>
      </c>
      <c r="B47" s="72" t="str">
        <f t="shared" si="0"/>
        <v>R-1</v>
      </c>
      <c r="C47" s="73" t="str">
        <f t="shared" si="1"/>
        <v>Total</v>
      </c>
      <c r="D47" s="77">
        <f>IFERROR(INDEX(Sinduscon!$6:$6,
MATCH(CUB!A47,Sinduscon!$3:$3,0)+4), "")</f>
        <v>1669.6599999999999</v>
      </c>
      <c r="E47" s="77">
        <f>IFERROR(INDEX(Sinduscon!$7:$7,
MATCH(CUB!$A47,Sinduscon!$3:$3,0)+4), "")</f>
        <v>1783.88</v>
      </c>
      <c r="F47" s="77">
        <f>IFERROR(INDEX(Sinduscon!$8:$8,
MATCH(CUB!$A47,Sinduscon!$3:$3,0)+4), "")</f>
        <v>270.76</v>
      </c>
      <c r="G47" s="77">
        <f>IFERROR(INDEX(Sinduscon!$9:$9,
MATCH(CUB!$A47,Sinduscon!$3:$3,0)+4), "")</f>
        <v>3.58</v>
      </c>
      <c r="H47" s="111"/>
      <c r="I47" s="111"/>
      <c r="J47" s="111"/>
      <c r="K47" s="111"/>
    </row>
    <row r="48" spans="1:12" x14ac:dyDescent="0.25">
      <c r="A48" s="71">
        <f>IF(
   SUMPRODUCT(--(Sinduscon!$3:$3=DATE(2013,INT((ROW(A245)-1)/20)+1,1)))&gt;0,
   DATE(2013,INT((ROW(A245)-1)/20)+1,1),
   ""
)</f>
        <v>41640</v>
      </c>
      <c r="B48" s="72" t="str">
        <f t="shared" si="0"/>
        <v>PP-4</v>
      </c>
      <c r="C48" s="73" t="str">
        <f t="shared" si="1"/>
        <v>Baixo</v>
      </c>
      <c r="D48" s="77">
        <f>IFERROR(INDEX(Sinduscon!$12:$12,
MATCH(CUB!A48,Sinduscon!$3:$3,0)+1), "")</f>
        <v>514.16</v>
      </c>
      <c r="E48" s="77">
        <f>IFERROR(INDEX(Sinduscon!$13:$13,
MATCH(CUB!$A48,Sinduscon!$3:$3,0)+1), "")</f>
        <v>388.05</v>
      </c>
      <c r="F48" s="77">
        <f>IFERROR(INDEX(Sinduscon!$14:$14,
MATCH(CUB!$A48,Sinduscon!$3:$3,0)+1), "")</f>
        <v>25.47</v>
      </c>
      <c r="G48" s="77">
        <f>IFERROR(INDEX(Sinduscon!$15:$15,
MATCH(CUB!$A48,Sinduscon!$3:$3,0)+1), "")</f>
        <v>2.99</v>
      </c>
      <c r="H48" s="111"/>
      <c r="I48" s="111"/>
      <c r="J48" s="111"/>
      <c r="K48" s="111"/>
    </row>
    <row r="49" spans="1:12" x14ac:dyDescent="0.25">
      <c r="A49" s="71">
        <f>IF(
   SUMPRODUCT(--(Sinduscon!$3:$3=DATE(2013,INT((ROW(A246)-1)/20)+1,1)))&gt;0,
   DATE(2013,INT((ROW(A246)-1)/20)+1,1),
   ""
)</f>
        <v>41640</v>
      </c>
      <c r="B49" s="72" t="str">
        <f t="shared" si="0"/>
        <v>PP-4</v>
      </c>
      <c r="C49" s="73" t="str">
        <f t="shared" si="1"/>
        <v>Normal</v>
      </c>
      <c r="D49" s="77">
        <f>IFERROR(INDEX(Sinduscon!$12:$12,
MATCH(CUB!A49,Sinduscon!$3:$3,0)+2), "")</f>
        <v>481.95</v>
      </c>
      <c r="E49" s="77">
        <f>IFERROR(INDEX(Sinduscon!$13:$13,
MATCH(CUB!$A49,Sinduscon!$3:$3,0)+2), "")</f>
        <v>560.61</v>
      </c>
      <c r="F49" s="77">
        <f>IFERROR(INDEX(Sinduscon!$14:$14,
MATCH(CUB!$A49,Sinduscon!$3:$3,0)+2), "")</f>
        <v>107.85</v>
      </c>
      <c r="G49" s="77">
        <f>IFERROR(INDEX(Sinduscon!$15:$15,
MATCH(CUB!$A49,Sinduscon!$3:$3,0)+2), "")</f>
        <v>0.04</v>
      </c>
      <c r="H49" s="111"/>
      <c r="I49" s="111"/>
      <c r="J49" s="111"/>
      <c r="K49" s="111"/>
    </row>
    <row r="50" spans="1:12" x14ac:dyDescent="0.25">
      <c r="A50" s="71">
        <f>IF(
   SUMPRODUCT(--(Sinduscon!$3:$3=DATE(2013,INT((ROW(A247)-1)/20)+1,1)))&gt;0,
   DATE(2013,INT((ROW(A247)-1)/20)+1,1),
   ""
)</f>
        <v>41640</v>
      </c>
      <c r="B50" s="72" t="str">
        <f t="shared" si="0"/>
        <v>PP-4</v>
      </c>
      <c r="C50" s="73" t="str">
        <f t="shared" si="1"/>
        <v>Alto</v>
      </c>
      <c r="D50" s="77" t="str">
        <f>IFERROR(INDEX(Sinduscon!$12:$12,
MATCH(CUB!A50,Sinduscon!$3:$3,0)+3), "")</f>
        <v> </v>
      </c>
      <c r="E50" s="77" t="str">
        <f>IFERROR(INDEX(Sinduscon!$13:$13,
MATCH(CUB!$A50,Sinduscon!$3:$3,0)+3), "")</f>
        <v> </v>
      </c>
      <c r="F50" s="77" t="str">
        <f>IFERROR(INDEX(Sinduscon!$14:$14,
MATCH(CUB!$A50,Sinduscon!$3:$3,0)+3), "")</f>
        <v> </v>
      </c>
      <c r="G50" s="77" t="str">
        <f>IFERROR(INDEX(Sinduscon!$15:$15,
MATCH(CUB!$A50,Sinduscon!$3:$3,0)+3), "")</f>
        <v> </v>
      </c>
      <c r="H50" s="111"/>
      <c r="I50" s="111"/>
      <c r="J50" s="111"/>
      <c r="K50" s="111"/>
    </row>
    <row r="51" spans="1:12" x14ac:dyDescent="0.25">
      <c r="A51" s="71">
        <f>IF(
   SUMPRODUCT(--(Sinduscon!$3:$3=DATE(2013,INT((ROW(A248)-1)/20)+1,1)))&gt;0,
   DATE(2013,INT((ROW(A248)-1)/20)+1,1),
   ""
)</f>
        <v>41640</v>
      </c>
      <c r="B51" s="72" t="str">
        <f t="shared" si="0"/>
        <v>PP-4</v>
      </c>
      <c r="C51" s="73" t="str">
        <f t="shared" si="1"/>
        <v>Total</v>
      </c>
      <c r="D51" s="77">
        <f>IFERROR(INDEX(Sinduscon!$12:$12,
MATCH(CUB!A51,Sinduscon!$3:$3,0)+4), "")</f>
        <v>996.1099999999999</v>
      </c>
      <c r="E51" s="77">
        <f>IFERROR(INDEX(Sinduscon!$13:$13,
MATCH(CUB!$A51,Sinduscon!$3:$3,0)+4), "")</f>
        <v>948.66000000000008</v>
      </c>
      <c r="F51" s="77">
        <f>IFERROR(INDEX(Sinduscon!$14:$14,
MATCH(CUB!$A51,Sinduscon!$3:$3,0)+4), "")</f>
        <v>133.32</v>
      </c>
      <c r="G51" s="77">
        <f>IFERROR(INDEX(Sinduscon!$15:$15,
MATCH(CUB!$A51,Sinduscon!$3:$3,0)+4), "")</f>
        <v>3.0300000000000002</v>
      </c>
      <c r="H51" s="111"/>
      <c r="I51" s="111"/>
      <c r="J51" s="111"/>
      <c r="K51" s="111"/>
    </row>
    <row r="52" spans="1:12" x14ac:dyDescent="0.25">
      <c r="A52" s="71">
        <f>IF(
   SUMPRODUCT(--(Sinduscon!$3:$3=DATE(2013,INT((ROW(A249)-1)/20)+1,1)))&gt;0,
   DATE(2013,INT((ROW(A249)-1)/20)+1,1),
   ""
)</f>
        <v>41640</v>
      </c>
      <c r="B52" s="72" t="str">
        <f t="shared" si="0"/>
        <v>R-8</v>
      </c>
      <c r="C52" s="73" t="str">
        <f t="shared" si="1"/>
        <v>Baixo</v>
      </c>
      <c r="D52" s="77">
        <f>IFERROR(INDEX(Sinduscon!$18:$18,
MATCH(CUB!A52,Sinduscon!$3:$3,0)+1), "")</f>
        <v>491.68</v>
      </c>
      <c r="E52" s="77">
        <f>IFERROR(INDEX(Sinduscon!$19:$19,
MATCH(CUB!$A52,Sinduscon!$3:$3,0)+1), "")</f>
        <v>364.93</v>
      </c>
      <c r="F52" s="77">
        <f>IFERROR(INDEX(Sinduscon!$20:$20,
MATCH(CUB!$A52,Sinduscon!$3:$3,0)+1), "")</f>
        <v>22.92</v>
      </c>
      <c r="G52" s="77">
        <f>IFERROR(INDEX(Sinduscon!$21:$21,
MATCH(CUB!$A52,Sinduscon!$3:$3,0)+1), "")</f>
        <v>3.13</v>
      </c>
      <c r="H52" s="111"/>
      <c r="I52" s="111"/>
      <c r="J52" s="111"/>
      <c r="K52" s="111"/>
    </row>
    <row r="53" spans="1:12" x14ac:dyDescent="0.25">
      <c r="A53" s="71">
        <f>IF(
   SUMPRODUCT(--(Sinduscon!$3:$3=DATE(2013,INT((ROW(A250)-1)/20)+1,1)))&gt;0,
   DATE(2013,INT((ROW(A250)-1)/20)+1,1),
   ""
)</f>
        <v>41640</v>
      </c>
      <c r="B53" s="72" t="str">
        <f t="shared" si="0"/>
        <v>R-8</v>
      </c>
      <c r="C53" s="73" t="str">
        <f t="shared" si="1"/>
        <v>Normal</v>
      </c>
      <c r="D53" s="77">
        <f>IFERROR(INDEX(Sinduscon!$18:$18,
MATCH(CUB!A53,Sinduscon!$3:$3,0)+2), "")</f>
        <v>427.82</v>
      </c>
      <c r="E53" s="77">
        <f>IFERROR(INDEX(Sinduscon!$19:$19,
MATCH(CUB!$A53,Sinduscon!$3:$3,0)+2), "")</f>
        <v>503.4</v>
      </c>
      <c r="F53" s="77">
        <f>IFERROR(INDEX(Sinduscon!$20:$20,
MATCH(CUB!$A53,Sinduscon!$3:$3,0)+2), "")</f>
        <v>49.76</v>
      </c>
      <c r="G53" s="77">
        <f>IFERROR(INDEX(Sinduscon!$21:$21,
MATCH(CUB!$A53,Sinduscon!$3:$3,0)+2), "")</f>
        <v>4.2</v>
      </c>
      <c r="H53" s="111"/>
      <c r="I53" s="111"/>
      <c r="J53" s="111"/>
      <c r="K53" s="111"/>
    </row>
    <row r="54" spans="1:12" x14ac:dyDescent="0.25">
      <c r="A54" s="71">
        <f>IF(
   SUMPRODUCT(--(Sinduscon!$3:$3=DATE(2013,INT((ROW(A251)-1)/20)+1,1)))&gt;0,
   DATE(2013,INT((ROW(A251)-1)/20)+1,1),
   ""
)</f>
        <v>41640</v>
      </c>
      <c r="B54" s="72" t="str">
        <f t="shared" si="0"/>
        <v>R-8</v>
      </c>
      <c r="C54" s="73" t="str">
        <f t="shared" si="1"/>
        <v>Alto</v>
      </c>
      <c r="D54" s="77">
        <f>IFERROR(INDEX(Sinduscon!$18:$18,
MATCH(CUB!A54,Sinduscon!$3:$3,0)+3), "")</f>
        <v>599.79</v>
      </c>
      <c r="E54" s="77">
        <f>IFERROR(INDEX(Sinduscon!$19:$19,
MATCH(CUB!$A54,Sinduscon!$3:$3,0)+3), "")</f>
        <v>532.66</v>
      </c>
      <c r="F54" s="77">
        <f>IFERROR(INDEX(Sinduscon!$20:$20,
MATCH(CUB!$A54,Sinduscon!$3:$3,0)+3), "")</f>
        <v>58.67</v>
      </c>
      <c r="G54" s="77">
        <f>IFERROR(INDEX(Sinduscon!$21:$21,
MATCH(CUB!$A54,Sinduscon!$3:$3,0)+3), "")</f>
        <v>3.96</v>
      </c>
      <c r="H54" s="111"/>
      <c r="I54" s="111"/>
      <c r="J54" s="111"/>
      <c r="K54" s="111"/>
    </row>
    <row r="55" spans="1:12" x14ac:dyDescent="0.25">
      <c r="A55" s="71">
        <f>IF(
   SUMPRODUCT(--(Sinduscon!$3:$3=DATE(2013,INT((ROW(A252)-1)/20)+1,1)))&gt;0,
   DATE(2013,INT((ROW(A252)-1)/20)+1,1),
   ""
)</f>
        <v>41640</v>
      </c>
      <c r="B55" s="72" t="str">
        <f t="shared" si="0"/>
        <v>R-8</v>
      </c>
      <c r="C55" s="73" t="str">
        <f t="shared" si="1"/>
        <v>Total</v>
      </c>
      <c r="D55" s="77">
        <f>IFERROR(INDEX(Sinduscon!$18:$18,
MATCH(CUB!A55,Sinduscon!$3:$3,0)+4), "")</f>
        <v>1519.29</v>
      </c>
      <c r="E55" s="77">
        <f>IFERROR(INDEX(Sinduscon!$19:$19,
MATCH(CUB!$A55,Sinduscon!$3:$3,0)+4), "")</f>
        <v>1400.9899999999998</v>
      </c>
      <c r="F55" s="77">
        <f>IFERROR(INDEX(Sinduscon!$20:$20,
MATCH(CUB!$A55,Sinduscon!$3:$3,0)+4), "")</f>
        <v>131.35000000000002</v>
      </c>
      <c r="G55" s="77">
        <f>IFERROR(INDEX(Sinduscon!$21:$21,
MATCH(CUB!$A55,Sinduscon!$3:$3,0)+4), "")</f>
        <v>11.29</v>
      </c>
      <c r="H55" s="111"/>
      <c r="I55" s="111"/>
      <c r="J55" s="111"/>
      <c r="K55" s="111"/>
    </row>
    <row r="56" spans="1:12" x14ac:dyDescent="0.25">
      <c r="A56" s="71">
        <f>IF(
   SUMPRODUCT(--(Sinduscon!$3:$3=DATE(2013,INT((ROW(A253)-1)/20)+1,1)))&gt;0,
   DATE(2013,INT((ROW(A253)-1)/20)+1,1),
   ""
)</f>
        <v>41640</v>
      </c>
      <c r="B56" s="72" t="str">
        <f t="shared" si="0"/>
        <v>R-16</v>
      </c>
      <c r="C56" s="73" t="str">
        <f t="shared" si="1"/>
        <v>Baixo</v>
      </c>
      <c r="D56" s="77" t="str">
        <f>IFERROR(INDEX(Sinduscon!$24:$24,
MATCH(CUB!A56,Sinduscon!$3:$3,0)+1), "")</f>
        <v> </v>
      </c>
      <c r="E56" s="77" t="str">
        <f>IFERROR(INDEX(Sinduscon!$25:$25,
MATCH(CUB!$A56,Sinduscon!$3:$3,0)+1), "")</f>
        <v> </v>
      </c>
      <c r="F56" s="77" t="str">
        <f>IFERROR(INDEX(Sinduscon!$26:$26,
MATCH(CUB!$A56,Sinduscon!$3:$3,0)+1), "")</f>
        <v> </v>
      </c>
      <c r="G56" s="77" t="str">
        <f>IFERROR(INDEX(Sinduscon!$27:$27,
MATCH(CUB!$A56,Sinduscon!$3:$3,0)+1), "")</f>
        <v> </v>
      </c>
      <c r="H56" s="111"/>
      <c r="I56" s="111"/>
      <c r="J56" s="111"/>
      <c r="K56" s="111"/>
    </row>
    <row r="57" spans="1:12" x14ac:dyDescent="0.25">
      <c r="A57" s="71">
        <f>IF(
   SUMPRODUCT(--(Sinduscon!$3:$3=DATE(2013,INT((ROW(A254)-1)/20)+1,1)))&gt;0,
   DATE(2013,INT((ROW(A254)-1)/20)+1,1),
   ""
)</f>
        <v>41640</v>
      </c>
      <c r="B57" s="72" t="str">
        <f t="shared" si="0"/>
        <v>R-16</v>
      </c>
      <c r="C57" s="73" t="str">
        <f t="shared" si="1"/>
        <v>Normal</v>
      </c>
      <c r="D57" s="77">
        <f>IFERROR(INDEX(Sinduscon!$24:$24,
MATCH(CUB!A57,Sinduscon!$3:$3,0)+2), "")</f>
        <v>424.26</v>
      </c>
      <c r="E57" s="77">
        <f>IFERROR(INDEX(Sinduscon!$25:$25,
MATCH(CUB!$A57,Sinduscon!$3:$3,0)+2), "")</f>
        <v>483.98</v>
      </c>
      <c r="F57" s="77">
        <f>IFERROR(INDEX(Sinduscon!$26:$26,
MATCH(CUB!$A57,Sinduscon!$3:$3,0)+2), "")</f>
        <v>41.18</v>
      </c>
      <c r="G57" s="77">
        <f>IFERROR(INDEX(Sinduscon!$27:$27,
MATCH(CUB!$A57,Sinduscon!$3:$3,0)+2), "")</f>
        <v>4</v>
      </c>
      <c r="H57" s="111"/>
      <c r="I57" s="111"/>
      <c r="J57" s="111"/>
      <c r="K57" s="111"/>
    </row>
    <row r="58" spans="1:12" x14ac:dyDescent="0.25">
      <c r="A58" s="71">
        <f>IF(
   SUMPRODUCT(--(Sinduscon!$3:$3=DATE(2013,INT((ROW(A255)-1)/20)+1,1)))&gt;0,
   DATE(2013,INT((ROW(A255)-1)/20)+1,1),
   ""
)</f>
        <v>41640</v>
      </c>
      <c r="B58" s="72" t="str">
        <f t="shared" si="0"/>
        <v>R-16</v>
      </c>
      <c r="C58" s="73" t="str">
        <f t="shared" si="1"/>
        <v>Alto</v>
      </c>
      <c r="D58" s="77">
        <f>IFERROR(INDEX(Sinduscon!$24:$24,
MATCH(CUB!A58,Sinduscon!$3:$3,0)+3), "")</f>
        <v>577.57000000000005</v>
      </c>
      <c r="E58" s="77">
        <f>IFERROR(INDEX(Sinduscon!$25:$25,
MATCH(CUB!$A58,Sinduscon!$3:$3,0)+3), "")</f>
        <v>598.32000000000005</v>
      </c>
      <c r="F58" s="77">
        <f>IFERROR(INDEX(Sinduscon!$26:$26,
MATCH(CUB!$A58,Sinduscon!$3:$3,0)+3), "")</f>
        <v>50.9</v>
      </c>
      <c r="G58" s="77">
        <f>IFERROR(INDEX(Sinduscon!$27:$27,
MATCH(CUB!$A58,Sinduscon!$3:$3,0)+3), "")</f>
        <v>6.01</v>
      </c>
      <c r="H58" s="111"/>
      <c r="I58" s="111"/>
      <c r="J58" s="111"/>
      <c r="K58" s="111"/>
    </row>
    <row r="59" spans="1:12" x14ac:dyDescent="0.25">
      <c r="A59" s="71">
        <f>IF(
   SUMPRODUCT(--(Sinduscon!$3:$3=DATE(2013,INT((ROW(A256)-1)/20)+1,1)))&gt;0,
   DATE(2013,INT((ROW(A256)-1)/20)+1,1),
   ""
)</f>
        <v>41640</v>
      </c>
      <c r="B59" s="72" t="str">
        <f t="shared" si="0"/>
        <v>R-16</v>
      </c>
      <c r="C59" s="73" t="str">
        <f t="shared" si="1"/>
        <v>Total</v>
      </c>
      <c r="D59" s="77">
        <f>IFERROR(INDEX(Sinduscon!$24:$24,
MATCH(CUB!A59,Sinduscon!$3:$3,0)+4), "")</f>
        <v>1001.83</v>
      </c>
      <c r="E59" s="77">
        <f>IFERROR(INDEX(Sinduscon!$25:$25,
MATCH(CUB!$A59,Sinduscon!$3:$3,0)+4), "")</f>
        <v>1082.3000000000002</v>
      </c>
      <c r="F59" s="77">
        <f>IFERROR(INDEX(Sinduscon!$26:$26,
MATCH(CUB!$A59,Sinduscon!$3:$3,0)+4), "")</f>
        <v>92.08</v>
      </c>
      <c r="G59" s="77">
        <f>IFERROR(INDEX(Sinduscon!$27:$27,
MATCH(CUB!$A59,Sinduscon!$3:$3,0)+4), "")</f>
        <v>10.01</v>
      </c>
      <c r="H59" s="111"/>
      <c r="I59" s="111"/>
      <c r="J59" s="111"/>
      <c r="K59" s="111"/>
    </row>
    <row r="60" spans="1:12" x14ac:dyDescent="0.25">
      <c r="A60" s="71">
        <f>IF(
   SUMPRODUCT(--(Sinduscon!$3:$3=DATE(2013,INT((ROW(A257)-1)/20)+1,1)))&gt;0,
   DATE(2013,INT((ROW(A257)-1)/20)+1,1),
   ""
)</f>
        <v>41640</v>
      </c>
      <c r="B60" s="72" t="str">
        <f t="shared" si="0"/>
        <v>PIS</v>
      </c>
      <c r="C60" s="73" t="str">
        <f t="shared" si="1"/>
        <v>Baixo</v>
      </c>
      <c r="D60" s="77">
        <f>IFERROR(INDEX(Sinduscon!$30:$30,
MATCH(CUB!A60,Sinduscon!$3:$3,0)+1), "")</f>
        <v>345.93</v>
      </c>
      <c r="E60" s="77">
        <f>IFERROR(INDEX(Sinduscon!$31:$31,
MATCH(CUB!$A60,Sinduscon!$3:$3,0)+1), "")</f>
        <v>315.14</v>
      </c>
      <c r="F60" s="77">
        <f>IFERROR(INDEX(Sinduscon!$32:$32,
MATCH(CUB!$A60,Sinduscon!$3:$3,0)+1), "")</f>
        <v>23.76</v>
      </c>
      <c r="G60" s="77">
        <f>IFERROR(INDEX(Sinduscon!$33:$33,
MATCH(CUB!$A60,Sinduscon!$3:$3,0)+1), "")</f>
        <v>1.56</v>
      </c>
      <c r="H60" s="111"/>
      <c r="I60" s="111"/>
      <c r="J60" s="111"/>
      <c r="K60" s="111"/>
    </row>
    <row r="61" spans="1:12" x14ac:dyDescent="0.25">
      <c r="A61" s="71">
        <f>IF(
   SUMPRODUCT(--(Sinduscon!$3:$3=DATE(2013,INT((ROW(A258)-1)/20)+1,1)))&gt;0,
   DATE(2013,INT((ROW(A258)-1)/20)+1,1),
   ""
)</f>
        <v>41640</v>
      </c>
      <c r="B61" s="72" t="str">
        <f t="shared" si="0"/>
        <v>PIS</v>
      </c>
      <c r="C61" s="73" t="str">
        <f t="shared" si="1"/>
        <v>Normal</v>
      </c>
      <c r="D61" s="77" t="str">
        <f>IFERROR(INDEX(Sinduscon!$30:$30,
MATCH(CUB!A61,Sinduscon!$3:$3,0)+2), "")</f>
        <v> </v>
      </c>
      <c r="E61" s="77" t="str">
        <f>IFERROR(INDEX(Sinduscon!$31:$31,
MATCH(CUB!$A61,Sinduscon!$3:$3,0)+2), "")</f>
        <v> </v>
      </c>
      <c r="F61" s="77" t="str">
        <f>IFERROR(INDEX(Sinduscon!$32:$32,
MATCH(CUB!$A61,Sinduscon!$3:$3,0)+2), "")</f>
        <v> </v>
      </c>
      <c r="G61" s="77" t="str">
        <f>IFERROR(INDEX(Sinduscon!$33:$33,
MATCH(CUB!$A61,Sinduscon!$3:$3,0)+2), "")</f>
        <v> </v>
      </c>
      <c r="H61" s="111"/>
      <c r="I61" s="111"/>
      <c r="J61" s="111"/>
      <c r="K61" s="111"/>
    </row>
    <row r="62" spans="1:12" x14ac:dyDescent="0.25">
      <c r="A62" s="71">
        <f>IF(
   SUMPRODUCT(--(Sinduscon!$3:$3=DATE(2013,INT((ROW(A259)-1)/20)+1,1)))&gt;0,
   DATE(2013,INT((ROW(A259)-1)/20)+1,1),
   ""
)</f>
        <v>41640</v>
      </c>
      <c r="B62" s="72" t="str">
        <f t="shared" si="0"/>
        <v>PIS</v>
      </c>
      <c r="C62" s="73" t="str">
        <f t="shared" si="1"/>
        <v>Alto</v>
      </c>
      <c r="D62" s="77" t="str">
        <f>IFERROR(INDEX(Sinduscon!$30:$30,
MATCH(CUB!A62,Sinduscon!$3:$3,0)+3), "")</f>
        <v> </v>
      </c>
      <c r="E62" s="77" t="str">
        <f>IFERROR(INDEX(Sinduscon!$31:$31,
MATCH(CUB!$A62,Sinduscon!$3:$3,0)+3), "")</f>
        <v> </v>
      </c>
      <c r="F62" s="77" t="str">
        <f>IFERROR(INDEX(Sinduscon!$32:$32,
MATCH(CUB!$A62,Sinduscon!$3:$3,0)+3), "")</f>
        <v> </v>
      </c>
      <c r="G62" s="77" t="str">
        <f>IFERROR(INDEX(Sinduscon!$33:$33,
MATCH(CUB!$A62,Sinduscon!$3:$3,0)+3), "")</f>
        <v> </v>
      </c>
      <c r="H62" s="111"/>
      <c r="I62" s="111"/>
      <c r="J62" s="111"/>
      <c r="K62" s="111"/>
    </row>
    <row r="63" spans="1:12" x14ac:dyDescent="0.25">
      <c r="A63" s="71">
        <f>IF(
   SUMPRODUCT(--(Sinduscon!$3:$3=DATE(2013,INT((ROW(A260)-1)/20)+1,1)))&gt;0,
   DATE(2013,INT((ROW(A260)-1)/20)+1,1),
   ""
)</f>
        <v>41640</v>
      </c>
      <c r="B63" s="72" t="str">
        <f t="shared" si="0"/>
        <v>PIS</v>
      </c>
      <c r="C63" s="73" t="str">
        <f t="shared" si="1"/>
        <v>Total</v>
      </c>
      <c r="D63" s="77">
        <f>IFERROR(INDEX(Sinduscon!$30:$30,
MATCH(CUB!A63,Sinduscon!$3:$3,0)+4), "")</f>
        <v>345.93</v>
      </c>
      <c r="E63" s="77">
        <f>IFERROR(INDEX(Sinduscon!$31:$31,
MATCH(CUB!$A63,Sinduscon!$3:$3,0)+4), "")</f>
        <v>315.14</v>
      </c>
      <c r="F63" s="77">
        <f>IFERROR(INDEX(Sinduscon!$32:$32,
MATCH(CUB!$A63,Sinduscon!$3:$3,0)+4), "")</f>
        <v>23.76</v>
      </c>
      <c r="G63" s="77">
        <f>IFERROR(INDEX(Sinduscon!$33:$33,
MATCH(CUB!$A63,Sinduscon!$3:$3,0)+4), "")</f>
        <v>1.56</v>
      </c>
      <c r="H63" s="111">
        <f>SUMIFS(CUB!$D:$D,CUB!$C:$C,"Total",CUB!$A:$A,$A63)
/11</f>
        <v>502.98363636363632</v>
      </c>
      <c r="I63" s="111">
        <f>SUMIFS(CUB!$E:$E,CUB!$C:$C,"Total",CUB!$A:$A,$A63)
/11</f>
        <v>502.81545454545454</v>
      </c>
      <c r="J63" s="111">
        <f>SUMIFS(CUB!$F:$F,CUB!$C:$C,"Total",CUB!$A:$A,$A63)
/11</f>
        <v>59.206363636363648</v>
      </c>
      <c r="K63" s="111">
        <f>SUMIFS(CUB!$G:$G,CUB!$C:$C,"Total",CUB!$A:$A,$A63)
/11</f>
        <v>2.6790909090909087</v>
      </c>
      <c r="L63" s="111">
        <f t="shared" ref="L63" si="4">SUM(H63:K63)</f>
        <v>1067.6845454545455</v>
      </c>
    </row>
    <row r="64" spans="1:12" x14ac:dyDescent="0.25">
      <c r="A64" s="71">
        <f>IF(
   SUMPRODUCT(--(Sinduscon!$3:$3=DATE(2013,INT((ROW(A261)-1)/20)+1,1)))&gt;0,
   DATE(2013,INT((ROW(A261)-1)/20)+1,1),
   ""
)</f>
        <v>41671</v>
      </c>
      <c r="B64" s="72" t="str">
        <f t="shared" si="0"/>
        <v>R-1</v>
      </c>
      <c r="C64" s="73" t="str">
        <f t="shared" si="1"/>
        <v>Baixo</v>
      </c>
      <c r="D64" s="77">
        <f>IFERROR(INDEX(Sinduscon!$6:$6,
MATCH(CUB!A64,Sinduscon!$3:$3,0)+1), "")</f>
        <v>469.14</v>
      </c>
      <c r="E64" s="77">
        <f>IFERROR(INDEX(Sinduscon!$7:$7,
MATCH(CUB!$A64,Sinduscon!$3:$3,0)+1), "")</f>
        <v>467.3</v>
      </c>
      <c r="F64" s="77">
        <f>IFERROR(INDEX(Sinduscon!$8:$8,
MATCH(CUB!$A64,Sinduscon!$3:$3,0)+1), "")</f>
        <v>95.79</v>
      </c>
      <c r="G64" s="77">
        <f>IFERROR(INDEX(Sinduscon!$9:$9,
MATCH(CUB!$A64,Sinduscon!$3:$3,0)+1), "")</f>
        <v>3.09</v>
      </c>
      <c r="H64" s="111"/>
      <c r="I64" s="111"/>
      <c r="J64" s="111"/>
      <c r="K64" s="111"/>
    </row>
    <row r="65" spans="1:11" x14ac:dyDescent="0.25">
      <c r="A65" s="71">
        <f>IF(
   SUMPRODUCT(--(Sinduscon!$3:$3=DATE(2013,INT((ROW(A262)-1)/20)+1,1)))&gt;0,
   DATE(2013,INT((ROW(A262)-1)/20)+1,1),
   ""
)</f>
        <v>41671</v>
      </c>
      <c r="B65" s="72" t="str">
        <f t="shared" si="0"/>
        <v>R-1</v>
      </c>
      <c r="C65" s="73" t="str">
        <f t="shared" si="1"/>
        <v>Normal</v>
      </c>
      <c r="D65" s="77">
        <f>IFERROR(INDEX(Sinduscon!$6:$6,
MATCH(CUB!A65,Sinduscon!$3:$3,0)+2), "")</f>
        <v>489.88</v>
      </c>
      <c r="E65" s="77">
        <f>IFERROR(INDEX(Sinduscon!$7:$7,
MATCH(CUB!$A65,Sinduscon!$3:$3,0)+2), "")</f>
        <v>640.39</v>
      </c>
      <c r="F65" s="77">
        <f>IFERROR(INDEX(Sinduscon!$8:$8,
MATCH(CUB!$A65,Sinduscon!$3:$3,0)+2), "")</f>
        <v>89.94</v>
      </c>
      <c r="G65" s="77">
        <f>IFERROR(INDEX(Sinduscon!$9:$9,
MATCH(CUB!$A65,Sinduscon!$3:$3,0)+2), "")</f>
        <v>0.22</v>
      </c>
      <c r="H65" s="111"/>
      <c r="I65" s="111"/>
      <c r="J65" s="111"/>
      <c r="K65" s="111"/>
    </row>
    <row r="66" spans="1:11" x14ac:dyDescent="0.25">
      <c r="A66" s="71">
        <f>IF(
   SUMPRODUCT(--(Sinduscon!$3:$3=DATE(2013,INT((ROW(A263)-1)/20)+1,1)))&gt;0,
   DATE(2013,INT((ROW(A263)-1)/20)+1,1),
   ""
)</f>
        <v>41671</v>
      </c>
      <c r="B66" s="72" t="str">
        <f t="shared" si="0"/>
        <v>R-1</v>
      </c>
      <c r="C66" s="73" t="str">
        <f t="shared" si="1"/>
        <v>Alto</v>
      </c>
      <c r="D66" s="77">
        <f>IFERROR(INDEX(Sinduscon!$6:$6,
MATCH(CUB!A66,Sinduscon!$3:$3,0)+3), "")</f>
        <v>715.26</v>
      </c>
      <c r="E66" s="77">
        <f>IFERROR(INDEX(Sinduscon!$7:$7,
MATCH(CUB!$A66,Sinduscon!$3:$3,0)+3), "")</f>
        <v>694.82</v>
      </c>
      <c r="F66" s="77">
        <f>IFERROR(INDEX(Sinduscon!$8:$8,
MATCH(CUB!$A66,Sinduscon!$3:$3,0)+3), "")</f>
        <v>85.03</v>
      </c>
      <c r="G66" s="77">
        <f>IFERROR(INDEX(Sinduscon!$9:$9,
MATCH(CUB!$A66,Sinduscon!$3:$3,0)+3), "")</f>
        <v>0.27</v>
      </c>
      <c r="H66" s="111"/>
      <c r="I66" s="111"/>
      <c r="J66" s="111"/>
      <c r="K66" s="111"/>
    </row>
    <row r="67" spans="1:11" x14ac:dyDescent="0.25">
      <c r="A67" s="71">
        <f>IF(
   SUMPRODUCT(--(Sinduscon!$3:$3=DATE(2013,INT((ROW(A264)-1)/20)+1,1)))&gt;0,
   DATE(2013,INT((ROW(A264)-1)/20)+1,1),
   ""
)</f>
        <v>41671</v>
      </c>
      <c r="B67" s="72" t="str">
        <f t="shared" si="0"/>
        <v>R-1</v>
      </c>
      <c r="C67" s="73" t="str">
        <f t="shared" si="1"/>
        <v>Total</v>
      </c>
      <c r="D67" s="77">
        <f>IFERROR(INDEX(Sinduscon!$6:$6,
MATCH(CUB!A67,Sinduscon!$3:$3,0)+4), "")</f>
        <v>1674.28</v>
      </c>
      <c r="E67" s="77">
        <f>IFERROR(INDEX(Sinduscon!$7:$7,
MATCH(CUB!$A67,Sinduscon!$3:$3,0)+4), "")</f>
        <v>1802.5100000000002</v>
      </c>
      <c r="F67" s="77">
        <f>IFERROR(INDEX(Sinduscon!$8:$8,
MATCH(CUB!$A67,Sinduscon!$3:$3,0)+4), "")</f>
        <v>270.76</v>
      </c>
      <c r="G67" s="77">
        <f>IFERROR(INDEX(Sinduscon!$9:$9,
MATCH(CUB!$A67,Sinduscon!$3:$3,0)+4), "")</f>
        <v>3.58</v>
      </c>
      <c r="H67" s="111"/>
      <c r="I67" s="111"/>
      <c r="J67" s="111"/>
      <c r="K67" s="111"/>
    </row>
    <row r="68" spans="1:11" x14ac:dyDescent="0.25">
      <c r="A68" s="71">
        <f>IF(
   SUMPRODUCT(--(Sinduscon!$3:$3=DATE(2013,INT((ROW(A265)-1)/20)+1,1)))&gt;0,
   DATE(2013,INT((ROW(A265)-1)/20)+1,1),
   ""
)</f>
        <v>41671</v>
      </c>
      <c r="B68" s="72" t="str">
        <f t="shared" si="0"/>
        <v>PP-4</v>
      </c>
      <c r="C68" s="73" t="str">
        <f t="shared" si="1"/>
        <v>Baixo</v>
      </c>
      <c r="D68" s="77">
        <f>IFERROR(INDEX(Sinduscon!$12:$12,
MATCH(CUB!A68,Sinduscon!$3:$3,0)+1), "")</f>
        <v>517.01</v>
      </c>
      <c r="E68" s="77">
        <f>IFERROR(INDEX(Sinduscon!$13:$13,
MATCH(CUB!$A68,Sinduscon!$3:$3,0)+1), "")</f>
        <v>392.11</v>
      </c>
      <c r="F68" s="77">
        <f>IFERROR(INDEX(Sinduscon!$14:$14,
MATCH(CUB!$A68,Sinduscon!$3:$3,0)+1), "")</f>
        <v>25.47</v>
      </c>
      <c r="G68" s="77">
        <f>IFERROR(INDEX(Sinduscon!$15:$15,
MATCH(CUB!$A68,Sinduscon!$3:$3,0)+1), "")</f>
        <v>2.99</v>
      </c>
      <c r="H68" s="111"/>
      <c r="I68" s="111"/>
      <c r="J68" s="111"/>
      <c r="K68" s="111"/>
    </row>
    <row r="69" spans="1:11" x14ac:dyDescent="0.25">
      <c r="A69" s="71">
        <f>IF(
   SUMPRODUCT(--(Sinduscon!$3:$3=DATE(2013,INT((ROW(A266)-1)/20)+1,1)))&gt;0,
   DATE(2013,INT((ROW(A266)-1)/20)+1,1),
   ""
)</f>
        <v>41671</v>
      </c>
      <c r="B69" s="72" t="str">
        <f t="shared" ref="B69:B132" si="5">IF(A69&lt;&gt;"", CHOOSE(MOD(QUOTIENT(ROW()-4,4),5)+1,"R-1","PP-4","R-8","R-16","PIS"), "")</f>
        <v>PP-4</v>
      </c>
      <c r="C69" s="73" t="str">
        <f t="shared" ref="C69:C132" si="6">IF(A69&lt;&gt;"", CHOOSE(MOD(QUOTIENT(ROW()-4,1),4)+1,"Baixo","Normal","Alto","Total"), "")</f>
        <v>Normal</v>
      </c>
      <c r="D69" s="77">
        <f>IFERROR(INDEX(Sinduscon!$12:$12,
MATCH(CUB!A69,Sinduscon!$3:$3,0)+2), "")</f>
        <v>483.17</v>
      </c>
      <c r="E69" s="77">
        <f>IFERROR(INDEX(Sinduscon!$13:$13,
MATCH(CUB!$A69,Sinduscon!$3:$3,0)+2), "")</f>
        <v>566.47</v>
      </c>
      <c r="F69" s="77">
        <f>IFERROR(INDEX(Sinduscon!$14:$14,
MATCH(CUB!$A69,Sinduscon!$3:$3,0)+2), "")</f>
        <v>107.85</v>
      </c>
      <c r="G69" s="77">
        <f>IFERROR(INDEX(Sinduscon!$15:$15,
MATCH(CUB!$A69,Sinduscon!$3:$3,0)+2), "")</f>
        <v>0.04</v>
      </c>
      <c r="H69" s="111"/>
      <c r="I69" s="111"/>
      <c r="J69" s="111"/>
      <c r="K69" s="111"/>
    </row>
    <row r="70" spans="1:11" x14ac:dyDescent="0.25">
      <c r="A70" s="71">
        <f>IF(
   SUMPRODUCT(--(Sinduscon!$3:$3=DATE(2013,INT((ROW(A267)-1)/20)+1,1)))&gt;0,
   DATE(2013,INT((ROW(A267)-1)/20)+1,1),
   ""
)</f>
        <v>41671</v>
      </c>
      <c r="B70" s="72" t="str">
        <f t="shared" si="5"/>
        <v>PP-4</v>
      </c>
      <c r="C70" s="73" t="str">
        <f t="shared" si="6"/>
        <v>Alto</v>
      </c>
      <c r="D70" s="77" t="str">
        <f>IFERROR(INDEX(Sinduscon!$12:$12,
MATCH(CUB!A70,Sinduscon!$3:$3,0)+3), "")</f>
        <v> </v>
      </c>
      <c r="E70" s="77" t="str">
        <f>IFERROR(INDEX(Sinduscon!$13:$13,
MATCH(CUB!$A70,Sinduscon!$3:$3,0)+3), "")</f>
        <v> </v>
      </c>
      <c r="F70" s="77" t="str">
        <f>IFERROR(INDEX(Sinduscon!$14:$14,
MATCH(CUB!$A70,Sinduscon!$3:$3,0)+3), "")</f>
        <v> </v>
      </c>
      <c r="G70" s="77" t="str">
        <f>IFERROR(INDEX(Sinduscon!$15:$15,
MATCH(CUB!$A70,Sinduscon!$3:$3,0)+3), "")</f>
        <v> </v>
      </c>
      <c r="H70" s="111"/>
      <c r="I70" s="111"/>
      <c r="J70" s="111"/>
      <c r="K70" s="111"/>
    </row>
    <row r="71" spans="1:11" x14ac:dyDescent="0.25">
      <c r="A71" s="71">
        <f>IF(
   SUMPRODUCT(--(Sinduscon!$3:$3=DATE(2013,INT((ROW(A268)-1)/20)+1,1)))&gt;0,
   DATE(2013,INT((ROW(A268)-1)/20)+1,1),
   ""
)</f>
        <v>41671</v>
      </c>
      <c r="B71" s="72" t="str">
        <f t="shared" si="5"/>
        <v>PP-4</v>
      </c>
      <c r="C71" s="73" t="str">
        <f t="shared" si="6"/>
        <v>Total</v>
      </c>
      <c r="D71" s="77">
        <f>IFERROR(INDEX(Sinduscon!$12:$12,
MATCH(CUB!A71,Sinduscon!$3:$3,0)+4), "")</f>
        <v>1000.1800000000001</v>
      </c>
      <c r="E71" s="77">
        <f>IFERROR(INDEX(Sinduscon!$13:$13,
MATCH(CUB!$A71,Sinduscon!$3:$3,0)+4), "")</f>
        <v>958.58</v>
      </c>
      <c r="F71" s="77">
        <f>IFERROR(INDEX(Sinduscon!$14:$14,
MATCH(CUB!$A71,Sinduscon!$3:$3,0)+4), "")</f>
        <v>133.32</v>
      </c>
      <c r="G71" s="77">
        <f>IFERROR(INDEX(Sinduscon!$15:$15,
MATCH(CUB!$A71,Sinduscon!$3:$3,0)+4), "")</f>
        <v>3.0300000000000002</v>
      </c>
      <c r="H71" s="111"/>
      <c r="I71" s="111"/>
      <c r="J71" s="111"/>
      <c r="K71" s="111"/>
    </row>
    <row r="72" spans="1:11" x14ac:dyDescent="0.25">
      <c r="A72" s="71">
        <f>IF(
   SUMPRODUCT(--(Sinduscon!$3:$3=DATE(2013,INT((ROW(A269)-1)/20)+1,1)))&gt;0,
   DATE(2013,INT((ROW(A269)-1)/20)+1,1),
   ""
)</f>
        <v>41671</v>
      </c>
      <c r="B72" s="72" t="str">
        <f t="shared" si="5"/>
        <v>R-8</v>
      </c>
      <c r="C72" s="73" t="str">
        <f t="shared" si="6"/>
        <v>Baixo</v>
      </c>
      <c r="D72" s="77">
        <f>IFERROR(INDEX(Sinduscon!$18:$18,
MATCH(CUB!A72,Sinduscon!$3:$3,0)+1), "")</f>
        <v>494.2</v>
      </c>
      <c r="E72" s="77">
        <f>IFERROR(INDEX(Sinduscon!$19:$19,
MATCH(CUB!$A72,Sinduscon!$3:$3,0)+1), "")</f>
        <v>368.74</v>
      </c>
      <c r="F72" s="77">
        <f>IFERROR(INDEX(Sinduscon!$20:$20,
MATCH(CUB!$A72,Sinduscon!$3:$3,0)+1), "")</f>
        <v>22.92</v>
      </c>
      <c r="G72" s="77">
        <f>IFERROR(INDEX(Sinduscon!$21:$21,
MATCH(CUB!$A72,Sinduscon!$3:$3,0)+1), "")</f>
        <v>3.13</v>
      </c>
      <c r="H72" s="111"/>
      <c r="I72" s="111"/>
      <c r="J72" s="111"/>
      <c r="K72" s="111"/>
    </row>
    <row r="73" spans="1:11" x14ac:dyDescent="0.25">
      <c r="A73" s="71">
        <f>IF(
   SUMPRODUCT(--(Sinduscon!$3:$3=DATE(2013,INT((ROW(A270)-1)/20)+1,1)))&gt;0,
   DATE(2013,INT((ROW(A270)-1)/20)+1,1),
   ""
)</f>
        <v>41671</v>
      </c>
      <c r="B73" s="72" t="str">
        <f t="shared" si="5"/>
        <v>R-8</v>
      </c>
      <c r="C73" s="73" t="str">
        <f t="shared" si="6"/>
        <v>Normal</v>
      </c>
      <c r="D73" s="77">
        <f>IFERROR(INDEX(Sinduscon!$18:$18,
MATCH(CUB!A73,Sinduscon!$3:$3,0)+2), "")</f>
        <v>428.91</v>
      </c>
      <c r="E73" s="77">
        <f>IFERROR(INDEX(Sinduscon!$19:$19,
MATCH(CUB!$A73,Sinduscon!$3:$3,0)+2), "")</f>
        <v>508.66</v>
      </c>
      <c r="F73" s="77">
        <f>IFERROR(INDEX(Sinduscon!$20:$20,
MATCH(CUB!$A73,Sinduscon!$3:$3,0)+2), "")</f>
        <v>49.76</v>
      </c>
      <c r="G73" s="77">
        <f>IFERROR(INDEX(Sinduscon!$21:$21,
MATCH(CUB!$A73,Sinduscon!$3:$3,0)+2), "")</f>
        <v>4.2</v>
      </c>
      <c r="H73" s="111"/>
      <c r="I73" s="111"/>
      <c r="J73" s="111"/>
      <c r="K73" s="111"/>
    </row>
    <row r="74" spans="1:11" x14ac:dyDescent="0.25">
      <c r="A74" s="71">
        <f>IF(
   SUMPRODUCT(--(Sinduscon!$3:$3=DATE(2013,INT((ROW(A271)-1)/20)+1,1)))&gt;0,
   DATE(2013,INT((ROW(A271)-1)/20)+1,1),
   ""
)</f>
        <v>41671</v>
      </c>
      <c r="B74" s="72" t="str">
        <f t="shared" si="5"/>
        <v>R-8</v>
      </c>
      <c r="C74" s="73" t="str">
        <f t="shared" si="6"/>
        <v>Alto</v>
      </c>
      <c r="D74" s="77">
        <f>IFERROR(INDEX(Sinduscon!$18:$18,
MATCH(CUB!A74,Sinduscon!$3:$3,0)+3), "")</f>
        <v>600.65</v>
      </c>
      <c r="E74" s="77">
        <f>IFERROR(INDEX(Sinduscon!$19:$19,
MATCH(CUB!$A74,Sinduscon!$3:$3,0)+3), "")</f>
        <v>538.24</v>
      </c>
      <c r="F74" s="77">
        <f>IFERROR(INDEX(Sinduscon!$20:$20,
MATCH(CUB!$A74,Sinduscon!$3:$3,0)+3), "")</f>
        <v>58.67</v>
      </c>
      <c r="G74" s="77">
        <f>IFERROR(INDEX(Sinduscon!$21:$21,
MATCH(CUB!$A74,Sinduscon!$3:$3,0)+3), "")</f>
        <v>3.96</v>
      </c>
      <c r="H74" s="111"/>
      <c r="I74" s="111"/>
      <c r="J74" s="111"/>
      <c r="K74" s="111"/>
    </row>
    <row r="75" spans="1:11" x14ac:dyDescent="0.25">
      <c r="A75" s="71">
        <f>IF(
   SUMPRODUCT(--(Sinduscon!$3:$3=DATE(2013,INT((ROW(A272)-1)/20)+1,1)))&gt;0,
   DATE(2013,INT((ROW(A272)-1)/20)+1,1),
   ""
)</f>
        <v>41671</v>
      </c>
      <c r="B75" s="72" t="str">
        <f t="shared" si="5"/>
        <v>R-8</v>
      </c>
      <c r="C75" s="73" t="str">
        <f t="shared" si="6"/>
        <v>Total</v>
      </c>
      <c r="D75" s="77">
        <f>IFERROR(INDEX(Sinduscon!$18:$18,
MATCH(CUB!A75,Sinduscon!$3:$3,0)+4), "")</f>
        <v>1523.76</v>
      </c>
      <c r="E75" s="77">
        <f>IFERROR(INDEX(Sinduscon!$19:$19,
MATCH(CUB!$A75,Sinduscon!$3:$3,0)+4), "")</f>
        <v>1415.64</v>
      </c>
      <c r="F75" s="77">
        <f>IFERROR(INDEX(Sinduscon!$20:$20,
MATCH(CUB!$A75,Sinduscon!$3:$3,0)+4), "")</f>
        <v>131.35000000000002</v>
      </c>
      <c r="G75" s="77">
        <f>IFERROR(INDEX(Sinduscon!$21:$21,
MATCH(CUB!$A75,Sinduscon!$3:$3,0)+4), "")</f>
        <v>11.29</v>
      </c>
      <c r="H75" s="111"/>
      <c r="I75" s="111"/>
      <c r="J75" s="111"/>
      <c r="K75" s="111"/>
    </row>
    <row r="76" spans="1:11" x14ac:dyDescent="0.25">
      <c r="A76" s="71">
        <f>IF(
   SUMPRODUCT(--(Sinduscon!$3:$3=DATE(2013,INT((ROW(A273)-1)/20)+1,1)))&gt;0,
   DATE(2013,INT((ROW(A273)-1)/20)+1,1),
   ""
)</f>
        <v>41671</v>
      </c>
      <c r="B76" s="72" t="str">
        <f t="shared" si="5"/>
        <v>R-16</v>
      </c>
      <c r="C76" s="73" t="str">
        <f t="shared" si="6"/>
        <v>Baixo</v>
      </c>
      <c r="D76" s="77" t="str">
        <f>IFERROR(INDEX(Sinduscon!$24:$24,
MATCH(CUB!A76,Sinduscon!$3:$3,0)+1), "")</f>
        <v> </v>
      </c>
      <c r="E76" s="77" t="str">
        <f>IFERROR(INDEX(Sinduscon!$25:$25,
MATCH(CUB!$A76,Sinduscon!$3:$3,0)+1), "")</f>
        <v> </v>
      </c>
      <c r="F76" s="77" t="str">
        <f>IFERROR(INDEX(Sinduscon!$26:$26,
MATCH(CUB!$A76,Sinduscon!$3:$3,0)+1), "")</f>
        <v> </v>
      </c>
      <c r="G76" s="77" t="str">
        <f>IFERROR(INDEX(Sinduscon!$27:$27,
MATCH(CUB!$A76,Sinduscon!$3:$3,0)+1), "")</f>
        <v> </v>
      </c>
      <c r="H76" s="111"/>
      <c r="I76" s="111"/>
      <c r="J76" s="111"/>
      <c r="K76" s="111"/>
    </row>
    <row r="77" spans="1:11" x14ac:dyDescent="0.25">
      <c r="A77" s="71">
        <f>IF(
   SUMPRODUCT(--(Sinduscon!$3:$3=DATE(2013,INT((ROW(A274)-1)/20)+1,1)))&gt;0,
   DATE(2013,INT((ROW(A274)-1)/20)+1,1),
   ""
)</f>
        <v>41671</v>
      </c>
      <c r="B77" s="72" t="str">
        <f t="shared" si="5"/>
        <v>R-16</v>
      </c>
      <c r="C77" s="73" t="str">
        <f t="shared" si="6"/>
        <v>Normal</v>
      </c>
      <c r="D77" s="77">
        <f>IFERROR(INDEX(Sinduscon!$24:$24,
MATCH(CUB!A77,Sinduscon!$3:$3,0)+2), "")</f>
        <v>425.19</v>
      </c>
      <c r="E77" s="77">
        <f>IFERROR(INDEX(Sinduscon!$25:$25,
MATCH(CUB!$A77,Sinduscon!$3:$3,0)+2), "")</f>
        <v>489.04</v>
      </c>
      <c r="F77" s="77">
        <f>IFERROR(INDEX(Sinduscon!$26:$26,
MATCH(CUB!$A77,Sinduscon!$3:$3,0)+2), "")</f>
        <v>41.18</v>
      </c>
      <c r="G77" s="77">
        <f>IFERROR(INDEX(Sinduscon!$27:$27,
MATCH(CUB!$A77,Sinduscon!$3:$3,0)+2), "")</f>
        <v>4</v>
      </c>
      <c r="H77" s="111"/>
      <c r="I77" s="111"/>
      <c r="J77" s="111"/>
      <c r="K77" s="111"/>
    </row>
    <row r="78" spans="1:11" x14ac:dyDescent="0.25">
      <c r="A78" s="71">
        <f>IF(
   SUMPRODUCT(--(Sinduscon!$3:$3=DATE(2013,INT((ROW(A275)-1)/20)+1,1)))&gt;0,
   DATE(2013,INT((ROW(A275)-1)/20)+1,1),
   ""
)</f>
        <v>41671</v>
      </c>
      <c r="B78" s="72" t="str">
        <f t="shared" si="5"/>
        <v>R-16</v>
      </c>
      <c r="C78" s="73" t="str">
        <f t="shared" si="6"/>
        <v>Alto</v>
      </c>
      <c r="D78" s="77">
        <f>IFERROR(INDEX(Sinduscon!$24:$24,
MATCH(CUB!A78,Sinduscon!$3:$3,0)+3), "")</f>
        <v>578.99</v>
      </c>
      <c r="E78" s="77">
        <f>IFERROR(INDEX(Sinduscon!$25:$25,
MATCH(CUB!$A78,Sinduscon!$3:$3,0)+3), "")</f>
        <v>604.57000000000005</v>
      </c>
      <c r="F78" s="77">
        <f>IFERROR(INDEX(Sinduscon!$26:$26,
MATCH(CUB!$A78,Sinduscon!$3:$3,0)+3), "")</f>
        <v>50.9</v>
      </c>
      <c r="G78" s="77">
        <f>IFERROR(INDEX(Sinduscon!$27:$27,
MATCH(CUB!$A78,Sinduscon!$3:$3,0)+3), "")</f>
        <v>6.01</v>
      </c>
      <c r="H78" s="111"/>
      <c r="I78" s="111"/>
      <c r="J78" s="111"/>
      <c r="K78" s="111"/>
    </row>
    <row r="79" spans="1:11" x14ac:dyDescent="0.25">
      <c r="A79" s="71">
        <f>IF(
   SUMPRODUCT(--(Sinduscon!$3:$3=DATE(2013,INT((ROW(A276)-1)/20)+1,1)))&gt;0,
   DATE(2013,INT((ROW(A276)-1)/20)+1,1),
   ""
)</f>
        <v>41671</v>
      </c>
      <c r="B79" s="72" t="str">
        <f t="shared" si="5"/>
        <v>R-16</v>
      </c>
      <c r="C79" s="73" t="str">
        <f t="shared" si="6"/>
        <v>Total</v>
      </c>
      <c r="D79" s="77">
        <f>IFERROR(INDEX(Sinduscon!$24:$24,
MATCH(CUB!A79,Sinduscon!$3:$3,0)+4), "")</f>
        <v>1004.1800000000001</v>
      </c>
      <c r="E79" s="77">
        <f>IFERROR(INDEX(Sinduscon!$25:$25,
MATCH(CUB!$A79,Sinduscon!$3:$3,0)+4), "")</f>
        <v>1093.6100000000001</v>
      </c>
      <c r="F79" s="77">
        <f>IFERROR(INDEX(Sinduscon!$26:$26,
MATCH(CUB!$A79,Sinduscon!$3:$3,0)+4), "")</f>
        <v>92.08</v>
      </c>
      <c r="G79" s="77">
        <f>IFERROR(INDEX(Sinduscon!$27:$27,
MATCH(CUB!$A79,Sinduscon!$3:$3,0)+4), "")</f>
        <v>10.01</v>
      </c>
      <c r="H79" s="111"/>
      <c r="I79" s="111"/>
      <c r="J79" s="111"/>
      <c r="K79" s="111"/>
    </row>
    <row r="80" spans="1:11" x14ac:dyDescent="0.25">
      <c r="A80" s="71">
        <f>IF(
   SUMPRODUCT(--(Sinduscon!$3:$3=DATE(2013,INT((ROW(A277)-1)/20)+1,1)))&gt;0,
   DATE(2013,INT((ROW(A277)-1)/20)+1,1),
   ""
)</f>
        <v>41671</v>
      </c>
      <c r="B80" s="72" t="str">
        <f t="shared" si="5"/>
        <v>PIS</v>
      </c>
      <c r="C80" s="73" t="str">
        <f t="shared" si="6"/>
        <v>Baixo</v>
      </c>
      <c r="D80" s="77">
        <f>IFERROR(INDEX(Sinduscon!$30:$30,
MATCH(CUB!A80,Sinduscon!$3:$3,0)+1), "")</f>
        <v>347.88</v>
      </c>
      <c r="E80" s="77">
        <f>IFERROR(INDEX(Sinduscon!$31:$31,
MATCH(CUB!$A80,Sinduscon!$3:$3,0)+1), "")</f>
        <v>318.43</v>
      </c>
      <c r="F80" s="77">
        <f>IFERROR(INDEX(Sinduscon!$32:$32,
MATCH(CUB!$A80,Sinduscon!$3:$3,0)+1), "")</f>
        <v>23.76</v>
      </c>
      <c r="G80" s="77">
        <f>IFERROR(INDEX(Sinduscon!$33:$33,
MATCH(CUB!$A80,Sinduscon!$3:$3,0)+1), "")</f>
        <v>1.56</v>
      </c>
      <c r="H80" s="111"/>
      <c r="I80" s="111"/>
      <c r="J80" s="111"/>
      <c r="K80" s="111"/>
    </row>
    <row r="81" spans="1:12" x14ac:dyDescent="0.25">
      <c r="A81" s="71">
        <f>IF(
   SUMPRODUCT(--(Sinduscon!$3:$3=DATE(2013,INT((ROW(A278)-1)/20)+1,1)))&gt;0,
   DATE(2013,INT((ROW(A278)-1)/20)+1,1),
   ""
)</f>
        <v>41671</v>
      </c>
      <c r="B81" s="72" t="str">
        <f t="shared" si="5"/>
        <v>PIS</v>
      </c>
      <c r="C81" s="73" t="str">
        <f t="shared" si="6"/>
        <v>Normal</v>
      </c>
      <c r="D81" s="77" t="str">
        <f>IFERROR(INDEX(Sinduscon!$30:$30,
MATCH(CUB!A81,Sinduscon!$3:$3,0)+2), "")</f>
        <v> </v>
      </c>
      <c r="E81" s="77" t="str">
        <f>IFERROR(INDEX(Sinduscon!$31:$31,
MATCH(CUB!$A81,Sinduscon!$3:$3,0)+2), "")</f>
        <v> </v>
      </c>
      <c r="F81" s="77" t="str">
        <f>IFERROR(INDEX(Sinduscon!$32:$32,
MATCH(CUB!$A81,Sinduscon!$3:$3,0)+2), "")</f>
        <v> </v>
      </c>
      <c r="G81" s="77" t="str">
        <f>IFERROR(INDEX(Sinduscon!$33:$33,
MATCH(CUB!$A81,Sinduscon!$3:$3,0)+2), "")</f>
        <v> </v>
      </c>
      <c r="H81" s="111"/>
      <c r="I81" s="111"/>
      <c r="J81" s="111"/>
      <c r="K81" s="111"/>
    </row>
    <row r="82" spans="1:12" x14ac:dyDescent="0.25">
      <c r="A82" s="71">
        <f>IF(
   SUMPRODUCT(--(Sinduscon!$3:$3=DATE(2013,INT((ROW(A279)-1)/20)+1,1)))&gt;0,
   DATE(2013,INT((ROW(A279)-1)/20)+1,1),
   ""
)</f>
        <v>41671</v>
      </c>
      <c r="B82" s="72" t="str">
        <f t="shared" si="5"/>
        <v>PIS</v>
      </c>
      <c r="C82" s="73" t="str">
        <f t="shared" si="6"/>
        <v>Alto</v>
      </c>
      <c r="D82" s="77" t="str">
        <f>IFERROR(INDEX(Sinduscon!$30:$30,
MATCH(CUB!A82,Sinduscon!$3:$3,0)+3), "")</f>
        <v> </v>
      </c>
      <c r="E82" s="77" t="str">
        <f>IFERROR(INDEX(Sinduscon!$31:$31,
MATCH(CUB!$A82,Sinduscon!$3:$3,0)+3), "")</f>
        <v> </v>
      </c>
      <c r="F82" s="77" t="str">
        <f>IFERROR(INDEX(Sinduscon!$32:$32,
MATCH(CUB!$A82,Sinduscon!$3:$3,0)+3), "")</f>
        <v> </v>
      </c>
      <c r="G82" s="77" t="str">
        <f>IFERROR(INDEX(Sinduscon!$33:$33,
MATCH(CUB!$A82,Sinduscon!$3:$3,0)+3), "")</f>
        <v> </v>
      </c>
      <c r="H82" s="111"/>
      <c r="I82" s="111"/>
      <c r="J82" s="111"/>
      <c r="K82" s="111"/>
    </row>
    <row r="83" spans="1:12" x14ac:dyDescent="0.25">
      <c r="A83" s="71">
        <f>IF(
   SUMPRODUCT(--(Sinduscon!$3:$3=DATE(2013,INT((ROW(A280)-1)/20)+1,1)))&gt;0,
   DATE(2013,INT((ROW(A280)-1)/20)+1,1),
   ""
)</f>
        <v>41671</v>
      </c>
      <c r="B83" s="72" t="str">
        <f t="shared" si="5"/>
        <v>PIS</v>
      </c>
      <c r="C83" s="73" t="str">
        <f t="shared" si="6"/>
        <v>Total</v>
      </c>
      <c r="D83" s="77">
        <f>IFERROR(INDEX(Sinduscon!$30:$30,
MATCH(CUB!A83,Sinduscon!$3:$3,0)+4), "")</f>
        <v>347.88</v>
      </c>
      <c r="E83" s="77">
        <f>IFERROR(INDEX(Sinduscon!$31:$31,
MATCH(CUB!$A83,Sinduscon!$3:$3,0)+4), "")</f>
        <v>318.43</v>
      </c>
      <c r="F83" s="77">
        <f>IFERROR(INDEX(Sinduscon!$32:$32,
MATCH(CUB!$A83,Sinduscon!$3:$3,0)+4), "")</f>
        <v>23.76</v>
      </c>
      <c r="G83" s="77">
        <f>IFERROR(INDEX(Sinduscon!$33:$33,
MATCH(CUB!$A83,Sinduscon!$3:$3,0)+4), "")</f>
        <v>1.56</v>
      </c>
      <c r="H83" s="111">
        <f>SUMIFS(CUB!$D:$D,CUB!$C:$C,"Total",CUB!$A:$A,$A83)
/11</f>
        <v>504.57090909090914</v>
      </c>
      <c r="I83" s="111">
        <f>SUMIFS(CUB!$E:$E,CUB!$C:$C,"Total",CUB!$A:$A,$A83)
/11</f>
        <v>508.07000000000005</v>
      </c>
      <c r="J83" s="111">
        <f>SUMIFS(CUB!$F:$F,CUB!$C:$C,"Total",CUB!$A:$A,$A83)
/11</f>
        <v>59.206363636363648</v>
      </c>
      <c r="K83" s="111">
        <f>SUMIFS(CUB!$G:$G,CUB!$C:$C,"Total",CUB!$A:$A,$A83)
/11</f>
        <v>2.6790909090909087</v>
      </c>
      <c r="L83" s="111">
        <f t="shared" ref="L83" si="7">SUM(H83:K83)</f>
        <v>1074.5263636363638</v>
      </c>
    </row>
    <row r="84" spans="1:12" x14ac:dyDescent="0.25">
      <c r="A84" s="71">
        <f>IF(
   SUMPRODUCT(--(Sinduscon!$3:$3=DATE(2013,INT((ROW(A281)-1)/20)+1,1)))&gt;0,
   DATE(2013,INT((ROW(A281)-1)/20)+1,1),
   ""
)</f>
        <v>41699</v>
      </c>
      <c r="B84" s="72" t="str">
        <f t="shared" si="5"/>
        <v>R-1</v>
      </c>
      <c r="C84" s="73" t="str">
        <f t="shared" si="6"/>
        <v>Baixo</v>
      </c>
      <c r="D84" s="77">
        <f>IFERROR(INDEX(Sinduscon!$6:$6,
MATCH(CUB!A84,Sinduscon!$3:$3,0)+1), "")</f>
        <v>471.4</v>
      </c>
      <c r="E84" s="77">
        <f>IFERROR(INDEX(Sinduscon!$7:$7,
MATCH(CUB!$A84,Sinduscon!$3:$3,0)+1), "")</f>
        <v>472.14</v>
      </c>
      <c r="F84" s="77">
        <f>IFERROR(INDEX(Sinduscon!$8:$8,
MATCH(CUB!$A84,Sinduscon!$3:$3,0)+1), "")</f>
        <v>95.79</v>
      </c>
      <c r="G84" s="77">
        <f>IFERROR(INDEX(Sinduscon!$9:$9,
MATCH(CUB!$A84,Sinduscon!$3:$3,0)+1), "")</f>
        <v>3.09</v>
      </c>
      <c r="H84" s="111"/>
      <c r="I84" s="111"/>
      <c r="J84" s="111"/>
      <c r="K84" s="111"/>
    </row>
    <row r="85" spans="1:12" x14ac:dyDescent="0.25">
      <c r="A85" s="71">
        <f>IF(
   SUMPRODUCT(--(Sinduscon!$3:$3=DATE(2013,INT((ROW(A282)-1)/20)+1,1)))&gt;0,
   DATE(2013,INT((ROW(A282)-1)/20)+1,1),
   ""
)</f>
        <v>41699</v>
      </c>
      <c r="B85" s="72" t="str">
        <f t="shared" si="5"/>
        <v>R-1</v>
      </c>
      <c r="C85" s="73" t="str">
        <f t="shared" si="6"/>
        <v>Normal</v>
      </c>
      <c r="D85" s="77">
        <f>IFERROR(INDEX(Sinduscon!$6:$6,
MATCH(CUB!A85,Sinduscon!$3:$3,0)+2), "")</f>
        <v>492.28</v>
      </c>
      <c r="E85" s="77">
        <f>IFERROR(INDEX(Sinduscon!$7:$7,
MATCH(CUB!$A85,Sinduscon!$3:$3,0)+2), "")</f>
        <v>647.02</v>
      </c>
      <c r="F85" s="77">
        <f>IFERROR(INDEX(Sinduscon!$8:$8,
MATCH(CUB!$A85,Sinduscon!$3:$3,0)+2), "")</f>
        <v>89.94</v>
      </c>
      <c r="G85" s="77">
        <f>IFERROR(INDEX(Sinduscon!$9:$9,
MATCH(CUB!$A85,Sinduscon!$3:$3,0)+2), "")</f>
        <v>0.22</v>
      </c>
      <c r="H85" s="111"/>
      <c r="I85" s="111"/>
      <c r="J85" s="111"/>
      <c r="K85" s="111"/>
    </row>
    <row r="86" spans="1:12" x14ac:dyDescent="0.25">
      <c r="A86" s="71">
        <f>IF(
   SUMPRODUCT(--(Sinduscon!$3:$3=DATE(2013,INT((ROW(A283)-1)/20)+1,1)))&gt;0,
   DATE(2013,INT((ROW(A283)-1)/20)+1,1),
   ""
)</f>
        <v>41699</v>
      </c>
      <c r="B86" s="72" t="str">
        <f t="shared" si="5"/>
        <v>R-1</v>
      </c>
      <c r="C86" s="73" t="str">
        <f t="shared" si="6"/>
        <v>Alto</v>
      </c>
      <c r="D86" s="77">
        <f>IFERROR(INDEX(Sinduscon!$6:$6,
MATCH(CUB!A86,Sinduscon!$3:$3,0)+3), "")</f>
        <v>717.73</v>
      </c>
      <c r="E86" s="77">
        <f>IFERROR(INDEX(Sinduscon!$7:$7,
MATCH(CUB!$A86,Sinduscon!$3:$3,0)+3), "")</f>
        <v>702.01</v>
      </c>
      <c r="F86" s="77">
        <f>IFERROR(INDEX(Sinduscon!$8:$8,
MATCH(CUB!$A86,Sinduscon!$3:$3,0)+3), "")</f>
        <v>85.03</v>
      </c>
      <c r="G86" s="77">
        <f>IFERROR(INDEX(Sinduscon!$9:$9,
MATCH(CUB!$A86,Sinduscon!$3:$3,0)+3), "")</f>
        <v>0.27</v>
      </c>
      <c r="H86" s="111"/>
      <c r="I86" s="111"/>
      <c r="J86" s="111"/>
      <c r="K86" s="111"/>
    </row>
    <row r="87" spans="1:12" x14ac:dyDescent="0.25">
      <c r="A87" s="71">
        <f>IF(
   SUMPRODUCT(--(Sinduscon!$3:$3=DATE(2013,INT((ROW(A284)-1)/20)+1,1)))&gt;0,
   DATE(2013,INT((ROW(A284)-1)/20)+1,1),
   ""
)</f>
        <v>41699</v>
      </c>
      <c r="B87" s="72" t="str">
        <f t="shared" si="5"/>
        <v>R-1</v>
      </c>
      <c r="C87" s="73" t="str">
        <f t="shared" si="6"/>
        <v>Total</v>
      </c>
      <c r="D87" s="77">
        <f>IFERROR(INDEX(Sinduscon!$6:$6,
MATCH(CUB!A87,Sinduscon!$3:$3,0)+4), "")</f>
        <v>1681.4099999999999</v>
      </c>
      <c r="E87" s="77">
        <f>IFERROR(INDEX(Sinduscon!$7:$7,
MATCH(CUB!$A87,Sinduscon!$3:$3,0)+4), "")</f>
        <v>1821.1699999999998</v>
      </c>
      <c r="F87" s="77">
        <f>IFERROR(INDEX(Sinduscon!$8:$8,
MATCH(CUB!$A87,Sinduscon!$3:$3,0)+4), "")</f>
        <v>270.76</v>
      </c>
      <c r="G87" s="77">
        <f>IFERROR(INDEX(Sinduscon!$9:$9,
MATCH(CUB!$A87,Sinduscon!$3:$3,0)+4), "")</f>
        <v>3.58</v>
      </c>
      <c r="H87" s="111"/>
      <c r="I87" s="111"/>
      <c r="J87" s="111"/>
      <c r="K87" s="111"/>
    </row>
    <row r="88" spans="1:12" x14ac:dyDescent="0.25">
      <c r="A88" s="71">
        <f>IF(
   SUMPRODUCT(--(Sinduscon!$3:$3=DATE(2013,INT((ROW(A285)-1)/20)+1,1)))&gt;0,
   DATE(2013,INT((ROW(A285)-1)/20)+1,1),
   ""
)</f>
        <v>41699</v>
      </c>
      <c r="B88" s="72" t="str">
        <f t="shared" si="5"/>
        <v>PP-4</v>
      </c>
      <c r="C88" s="73" t="str">
        <f t="shared" si="6"/>
        <v>Baixo</v>
      </c>
      <c r="D88" s="77">
        <f>IFERROR(INDEX(Sinduscon!$12:$12,
MATCH(CUB!A88,Sinduscon!$3:$3,0)+1), "")</f>
        <v>519.53</v>
      </c>
      <c r="E88" s="77">
        <f>IFERROR(INDEX(Sinduscon!$13:$13,
MATCH(CUB!$A88,Sinduscon!$3:$3,0)+1), "")</f>
        <v>396.17</v>
      </c>
      <c r="F88" s="77">
        <f>IFERROR(INDEX(Sinduscon!$14:$14,
MATCH(CUB!$A88,Sinduscon!$3:$3,0)+1), "")</f>
        <v>25.47</v>
      </c>
      <c r="G88" s="77">
        <f>IFERROR(INDEX(Sinduscon!$15:$15,
MATCH(CUB!$A88,Sinduscon!$3:$3,0)+1), "")</f>
        <v>2.99</v>
      </c>
      <c r="H88" s="111"/>
      <c r="I88" s="111"/>
      <c r="J88" s="111"/>
      <c r="K88" s="111"/>
    </row>
    <row r="89" spans="1:12" x14ac:dyDescent="0.25">
      <c r="A89" s="71">
        <f>IF(
   SUMPRODUCT(--(Sinduscon!$3:$3=DATE(2013,INT((ROW(A286)-1)/20)+1,1)))&gt;0,
   DATE(2013,INT((ROW(A286)-1)/20)+1,1),
   ""
)</f>
        <v>41699</v>
      </c>
      <c r="B89" s="72" t="str">
        <f t="shared" si="5"/>
        <v>PP-4</v>
      </c>
      <c r="C89" s="73" t="str">
        <f t="shared" si="6"/>
        <v>Normal</v>
      </c>
      <c r="D89" s="77">
        <f>IFERROR(INDEX(Sinduscon!$12:$12,
MATCH(CUB!A89,Sinduscon!$3:$3,0)+2), "")</f>
        <v>485.37</v>
      </c>
      <c r="E89" s="77">
        <f>IFERROR(INDEX(Sinduscon!$13:$13,
MATCH(CUB!$A89,Sinduscon!$3:$3,0)+2), "")</f>
        <v>572.33000000000004</v>
      </c>
      <c r="F89" s="77">
        <f>IFERROR(INDEX(Sinduscon!$14:$14,
MATCH(CUB!$A89,Sinduscon!$3:$3,0)+2), "")</f>
        <v>107.85</v>
      </c>
      <c r="G89" s="77">
        <f>IFERROR(INDEX(Sinduscon!$15:$15,
MATCH(CUB!$A89,Sinduscon!$3:$3,0)+2), "")</f>
        <v>0.04</v>
      </c>
      <c r="H89" s="111"/>
      <c r="I89" s="111"/>
      <c r="J89" s="111"/>
      <c r="K89" s="111"/>
    </row>
    <row r="90" spans="1:12" x14ac:dyDescent="0.25">
      <c r="A90" s="71">
        <f>IF(
   SUMPRODUCT(--(Sinduscon!$3:$3=DATE(2013,INT((ROW(A287)-1)/20)+1,1)))&gt;0,
   DATE(2013,INT((ROW(A287)-1)/20)+1,1),
   ""
)</f>
        <v>41699</v>
      </c>
      <c r="B90" s="72" t="str">
        <f t="shared" si="5"/>
        <v>PP-4</v>
      </c>
      <c r="C90" s="73" t="str">
        <f t="shared" si="6"/>
        <v>Alto</v>
      </c>
      <c r="D90" s="77" t="str">
        <f>IFERROR(INDEX(Sinduscon!$12:$12,
MATCH(CUB!A90,Sinduscon!$3:$3,0)+3), "")</f>
        <v> </v>
      </c>
      <c r="E90" s="77" t="str">
        <f>IFERROR(INDEX(Sinduscon!$13:$13,
MATCH(CUB!$A90,Sinduscon!$3:$3,0)+3), "")</f>
        <v> </v>
      </c>
      <c r="F90" s="77" t="str">
        <f>IFERROR(INDEX(Sinduscon!$14:$14,
MATCH(CUB!$A90,Sinduscon!$3:$3,0)+3), "")</f>
        <v> </v>
      </c>
      <c r="G90" s="77" t="str">
        <f>IFERROR(INDEX(Sinduscon!$15:$15,
MATCH(CUB!$A90,Sinduscon!$3:$3,0)+3), "")</f>
        <v> </v>
      </c>
      <c r="H90" s="111"/>
      <c r="I90" s="111"/>
      <c r="J90" s="111"/>
      <c r="K90" s="111"/>
    </row>
    <row r="91" spans="1:12" x14ac:dyDescent="0.25">
      <c r="A91" s="71">
        <f>IF(
   SUMPRODUCT(--(Sinduscon!$3:$3=DATE(2013,INT((ROW(A288)-1)/20)+1,1)))&gt;0,
   DATE(2013,INT((ROW(A288)-1)/20)+1,1),
   ""
)</f>
        <v>41699</v>
      </c>
      <c r="B91" s="72" t="str">
        <f t="shared" si="5"/>
        <v>PP-4</v>
      </c>
      <c r="C91" s="73" t="str">
        <f t="shared" si="6"/>
        <v>Total</v>
      </c>
      <c r="D91" s="77">
        <f>IFERROR(INDEX(Sinduscon!$12:$12,
MATCH(CUB!A91,Sinduscon!$3:$3,0)+4), "")</f>
        <v>1004.9</v>
      </c>
      <c r="E91" s="77">
        <f>IFERROR(INDEX(Sinduscon!$13:$13,
MATCH(CUB!$A91,Sinduscon!$3:$3,0)+4), "")</f>
        <v>968.5</v>
      </c>
      <c r="F91" s="77">
        <f>IFERROR(INDEX(Sinduscon!$14:$14,
MATCH(CUB!$A91,Sinduscon!$3:$3,0)+4), "")</f>
        <v>133.32</v>
      </c>
      <c r="G91" s="77">
        <f>IFERROR(INDEX(Sinduscon!$15:$15,
MATCH(CUB!$A91,Sinduscon!$3:$3,0)+4), "")</f>
        <v>3.0300000000000002</v>
      </c>
      <c r="H91" s="111"/>
      <c r="I91" s="111"/>
      <c r="J91" s="111"/>
      <c r="K91" s="111"/>
    </row>
    <row r="92" spans="1:12" x14ac:dyDescent="0.25">
      <c r="A92" s="71">
        <f>IF(
   SUMPRODUCT(--(Sinduscon!$3:$3=DATE(2013,INT((ROW(A289)-1)/20)+1,1)))&gt;0,
   DATE(2013,INT((ROW(A289)-1)/20)+1,1),
   ""
)</f>
        <v>41699</v>
      </c>
      <c r="B92" s="72" t="str">
        <f t="shared" si="5"/>
        <v>R-8</v>
      </c>
      <c r="C92" s="73" t="str">
        <f t="shared" si="6"/>
        <v>Baixo</v>
      </c>
      <c r="D92" s="77">
        <f>IFERROR(INDEX(Sinduscon!$18:$18,
MATCH(CUB!A92,Sinduscon!$3:$3,0)+1), "")</f>
        <v>496.81</v>
      </c>
      <c r="E92" s="77">
        <f>IFERROR(INDEX(Sinduscon!$19:$19,
MATCH(CUB!$A92,Sinduscon!$3:$3,0)+1), "")</f>
        <v>372.56</v>
      </c>
      <c r="F92" s="77">
        <f>IFERROR(INDEX(Sinduscon!$20:$20,
MATCH(CUB!$A92,Sinduscon!$3:$3,0)+1), "")</f>
        <v>22.92</v>
      </c>
      <c r="G92" s="77">
        <f>IFERROR(INDEX(Sinduscon!$21:$21,
MATCH(CUB!$A92,Sinduscon!$3:$3,0)+1), "")</f>
        <v>3.13</v>
      </c>
      <c r="H92" s="111"/>
      <c r="I92" s="111"/>
      <c r="J92" s="111"/>
      <c r="K92" s="111"/>
    </row>
    <row r="93" spans="1:12" x14ac:dyDescent="0.25">
      <c r="A93" s="71">
        <f>IF(
   SUMPRODUCT(--(Sinduscon!$3:$3=DATE(2013,INT((ROW(A290)-1)/20)+1,1)))&gt;0,
   DATE(2013,INT((ROW(A290)-1)/20)+1,1),
   ""
)</f>
        <v>41699</v>
      </c>
      <c r="B93" s="72" t="str">
        <f t="shared" si="5"/>
        <v>R-8</v>
      </c>
      <c r="C93" s="73" t="str">
        <f t="shared" si="6"/>
        <v>Normal</v>
      </c>
      <c r="D93" s="77">
        <f>IFERROR(INDEX(Sinduscon!$18:$18,
MATCH(CUB!A93,Sinduscon!$3:$3,0)+2), "")</f>
        <v>430.99</v>
      </c>
      <c r="E93" s="77">
        <f>IFERROR(INDEX(Sinduscon!$19:$19,
MATCH(CUB!$A93,Sinduscon!$3:$3,0)+2), "")</f>
        <v>513.91999999999996</v>
      </c>
      <c r="F93" s="77">
        <f>IFERROR(INDEX(Sinduscon!$20:$20,
MATCH(CUB!$A93,Sinduscon!$3:$3,0)+2), "")</f>
        <v>49.76</v>
      </c>
      <c r="G93" s="77">
        <f>IFERROR(INDEX(Sinduscon!$21:$21,
MATCH(CUB!$A93,Sinduscon!$3:$3,0)+2), "")</f>
        <v>4.2</v>
      </c>
      <c r="H93" s="111"/>
      <c r="I93" s="111"/>
      <c r="J93" s="111"/>
      <c r="K93" s="111"/>
    </row>
    <row r="94" spans="1:12" x14ac:dyDescent="0.25">
      <c r="A94" s="71">
        <f>IF(
   SUMPRODUCT(--(Sinduscon!$3:$3=DATE(2013,INT((ROW(A291)-1)/20)+1,1)))&gt;0,
   DATE(2013,INT((ROW(A291)-1)/20)+1,1),
   ""
)</f>
        <v>41699</v>
      </c>
      <c r="B94" s="72" t="str">
        <f t="shared" si="5"/>
        <v>R-8</v>
      </c>
      <c r="C94" s="73" t="str">
        <f t="shared" si="6"/>
        <v>Alto</v>
      </c>
      <c r="D94" s="77">
        <f>IFERROR(INDEX(Sinduscon!$18:$18,
MATCH(CUB!A94,Sinduscon!$3:$3,0)+3), "")</f>
        <v>602.85</v>
      </c>
      <c r="E94" s="77">
        <f>IFERROR(INDEX(Sinduscon!$19:$19,
MATCH(CUB!$A94,Sinduscon!$3:$3,0)+3), "")</f>
        <v>543.79</v>
      </c>
      <c r="F94" s="77">
        <f>IFERROR(INDEX(Sinduscon!$20:$20,
MATCH(CUB!$A94,Sinduscon!$3:$3,0)+3), "")</f>
        <v>58.67</v>
      </c>
      <c r="G94" s="77">
        <f>IFERROR(INDEX(Sinduscon!$21:$21,
MATCH(CUB!$A94,Sinduscon!$3:$3,0)+3), "")</f>
        <v>3.96</v>
      </c>
      <c r="H94" s="111"/>
      <c r="I94" s="111"/>
      <c r="J94" s="111"/>
      <c r="K94" s="111"/>
    </row>
    <row r="95" spans="1:12" x14ac:dyDescent="0.25">
      <c r="A95" s="71">
        <f>IF(
   SUMPRODUCT(--(Sinduscon!$3:$3=DATE(2013,INT((ROW(A292)-1)/20)+1,1)))&gt;0,
   DATE(2013,INT((ROW(A292)-1)/20)+1,1),
   ""
)</f>
        <v>41699</v>
      </c>
      <c r="B95" s="72" t="str">
        <f t="shared" si="5"/>
        <v>R-8</v>
      </c>
      <c r="C95" s="73" t="str">
        <f t="shared" si="6"/>
        <v>Total</v>
      </c>
      <c r="D95" s="77">
        <f>IFERROR(INDEX(Sinduscon!$18:$18,
MATCH(CUB!A95,Sinduscon!$3:$3,0)+4), "")</f>
        <v>1530.65</v>
      </c>
      <c r="E95" s="77">
        <f>IFERROR(INDEX(Sinduscon!$19:$19,
MATCH(CUB!$A95,Sinduscon!$3:$3,0)+4), "")</f>
        <v>1430.27</v>
      </c>
      <c r="F95" s="77">
        <f>IFERROR(INDEX(Sinduscon!$20:$20,
MATCH(CUB!$A95,Sinduscon!$3:$3,0)+4), "")</f>
        <v>131.35000000000002</v>
      </c>
      <c r="G95" s="77">
        <f>IFERROR(INDEX(Sinduscon!$21:$21,
MATCH(CUB!$A95,Sinduscon!$3:$3,0)+4), "")</f>
        <v>11.29</v>
      </c>
      <c r="H95" s="111"/>
      <c r="I95" s="111"/>
      <c r="J95" s="111"/>
      <c r="K95" s="111"/>
    </row>
    <row r="96" spans="1:12" x14ac:dyDescent="0.25">
      <c r="A96" s="71">
        <f>IF(
   SUMPRODUCT(--(Sinduscon!$3:$3=DATE(2013,INT((ROW(A293)-1)/20)+1,1)))&gt;0,
   DATE(2013,INT((ROW(A293)-1)/20)+1,1),
   ""
)</f>
        <v>41699</v>
      </c>
      <c r="B96" s="72" t="str">
        <f t="shared" si="5"/>
        <v>R-16</v>
      </c>
      <c r="C96" s="73" t="str">
        <f t="shared" si="6"/>
        <v>Baixo</v>
      </c>
      <c r="D96" s="77" t="str">
        <f>IFERROR(INDEX(Sinduscon!$24:$24,
MATCH(CUB!A96,Sinduscon!$3:$3,0)+1), "")</f>
        <v> </v>
      </c>
      <c r="E96" s="77" t="str">
        <f>IFERROR(INDEX(Sinduscon!$25:$25,
MATCH(CUB!$A96,Sinduscon!$3:$3,0)+1), "")</f>
        <v> </v>
      </c>
      <c r="F96" s="77" t="str">
        <f>IFERROR(INDEX(Sinduscon!$26:$26,
MATCH(CUB!$A96,Sinduscon!$3:$3,0)+1), "")</f>
        <v> </v>
      </c>
      <c r="G96" s="77" t="str">
        <f>IFERROR(INDEX(Sinduscon!$27:$27,
MATCH(CUB!$A96,Sinduscon!$3:$3,0)+1), "")</f>
        <v> </v>
      </c>
      <c r="H96" s="111"/>
      <c r="I96" s="111"/>
      <c r="J96" s="111"/>
      <c r="K96" s="111"/>
    </row>
    <row r="97" spans="1:12" x14ac:dyDescent="0.25">
      <c r="A97" s="71">
        <f>IF(
   SUMPRODUCT(--(Sinduscon!$3:$3=DATE(2013,INT((ROW(A294)-1)/20)+1,1)))&gt;0,
   DATE(2013,INT((ROW(A294)-1)/20)+1,1),
   ""
)</f>
        <v>41699</v>
      </c>
      <c r="B97" s="72" t="str">
        <f t="shared" si="5"/>
        <v>R-16</v>
      </c>
      <c r="C97" s="73" t="str">
        <f t="shared" si="6"/>
        <v>Normal</v>
      </c>
      <c r="D97" s="77">
        <f>IFERROR(INDEX(Sinduscon!$24:$24,
MATCH(CUB!A97,Sinduscon!$3:$3,0)+2), "")</f>
        <v>427.17</v>
      </c>
      <c r="E97" s="77">
        <f>IFERROR(INDEX(Sinduscon!$25:$25,
MATCH(CUB!$A97,Sinduscon!$3:$3,0)+2), "")</f>
        <v>494.1</v>
      </c>
      <c r="F97" s="77">
        <f>IFERROR(INDEX(Sinduscon!$26:$26,
MATCH(CUB!$A97,Sinduscon!$3:$3,0)+2), "")</f>
        <v>41.18</v>
      </c>
      <c r="G97" s="77">
        <f>IFERROR(INDEX(Sinduscon!$27:$27,
MATCH(CUB!$A97,Sinduscon!$3:$3,0)+2), "")</f>
        <v>4</v>
      </c>
      <c r="H97" s="111"/>
      <c r="I97" s="111"/>
      <c r="J97" s="111"/>
      <c r="K97" s="111"/>
    </row>
    <row r="98" spans="1:12" x14ac:dyDescent="0.25">
      <c r="A98" s="71">
        <f>IF(
   SUMPRODUCT(--(Sinduscon!$3:$3=DATE(2013,INT((ROW(A295)-1)/20)+1,1)))&gt;0,
   DATE(2013,INT((ROW(A295)-1)/20)+1,1),
   ""
)</f>
        <v>41699</v>
      </c>
      <c r="B98" s="72" t="str">
        <f t="shared" si="5"/>
        <v>R-16</v>
      </c>
      <c r="C98" s="73" t="str">
        <f t="shared" si="6"/>
        <v>Alto</v>
      </c>
      <c r="D98" s="77">
        <f>IFERROR(INDEX(Sinduscon!$24:$24,
MATCH(CUB!A98,Sinduscon!$3:$3,0)+3), "")</f>
        <v>581.5</v>
      </c>
      <c r="E98" s="77">
        <f>IFERROR(INDEX(Sinduscon!$25:$25,
MATCH(CUB!$A98,Sinduscon!$3:$3,0)+3), "")</f>
        <v>610.33000000000004</v>
      </c>
      <c r="F98" s="77">
        <f>IFERROR(INDEX(Sinduscon!$26:$26,
MATCH(CUB!$A98,Sinduscon!$3:$3,0)+3), "")</f>
        <v>50.9</v>
      </c>
      <c r="G98" s="77">
        <f>IFERROR(INDEX(Sinduscon!$27:$27,
MATCH(CUB!$A98,Sinduscon!$3:$3,0)+3), "")</f>
        <v>6.01</v>
      </c>
      <c r="H98" s="111"/>
      <c r="I98" s="111"/>
      <c r="J98" s="111"/>
      <c r="K98" s="111"/>
    </row>
    <row r="99" spans="1:12" x14ac:dyDescent="0.25">
      <c r="A99" s="71">
        <f>IF(
   SUMPRODUCT(--(Sinduscon!$3:$3=DATE(2013,INT((ROW(A296)-1)/20)+1,1)))&gt;0,
   DATE(2013,INT((ROW(A296)-1)/20)+1,1),
   ""
)</f>
        <v>41699</v>
      </c>
      <c r="B99" s="72" t="str">
        <f t="shared" si="5"/>
        <v>R-16</v>
      </c>
      <c r="C99" s="73" t="str">
        <f t="shared" si="6"/>
        <v>Total</v>
      </c>
      <c r="D99" s="77">
        <f>IFERROR(INDEX(Sinduscon!$24:$24,
MATCH(CUB!A99,Sinduscon!$3:$3,0)+4), "")</f>
        <v>1008.6700000000001</v>
      </c>
      <c r="E99" s="77">
        <f>IFERROR(INDEX(Sinduscon!$25:$25,
MATCH(CUB!$A99,Sinduscon!$3:$3,0)+4), "")</f>
        <v>1104.43</v>
      </c>
      <c r="F99" s="77">
        <f>IFERROR(INDEX(Sinduscon!$26:$26,
MATCH(CUB!$A99,Sinduscon!$3:$3,0)+4), "")</f>
        <v>92.08</v>
      </c>
      <c r="G99" s="77">
        <f>IFERROR(INDEX(Sinduscon!$27:$27,
MATCH(CUB!$A99,Sinduscon!$3:$3,0)+4), "")</f>
        <v>10.01</v>
      </c>
      <c r="H99" s="111"/>
      <c r="I99" s="111"/>
      <c r="J99" s="111"/>
      <c r="K99" s="111"/>
    </row>
    <row r="100" spans="1:12" x14ac:dyDescent="0.25">
      <c r="A100" s="71">
        <f>IF(
   SUMPRODUCT(--(Sinduscon!$3:$3=DATE(2013,INT((ROW(A297)-1)/20)+1,1)))&gt;0,
   DATE(2013,INT((ROW(A297)-1)/20)+1,1),
   ""
)</f>
        <v>41699</v>
      </c>
      <c r="B100" s="72" t="str">
        <f t="shared" si="5"/>
        <v>PIS</v>
      </c>
      <c r="C100" s="73" t="str">
        <f t="shared" si="6"/>
        <v>Baixo</v>
      </c>
      <c r="D100" s="77">
        <f>IFERROR(INDEX(Sinduscon!$30:$30,
MATCH(CUB!A100,Sinduscon!$3:$3,0)+1), "")</f>
        <v>349.49</v>
      </c>
      <c r="E100" s="77">
        <f>IFERROR(INDEX(Sinduscon!$31:$31,
MATCH(CUB!$A100,Sinduscon!$3:$3,0)+1), "")</f>
        <v>321.73</v>
      </c>
      <c r="F100" s="77">
        <f>IFERROR(INDEX(Sinduscon!$32:$32,
MATCH(CUB!$A100,Sinduscon!$3:$3,0)+1), "")</f>
        <v>23.76</v>
      </c>
      <c r="G100" s="77">
        <f>IFERROR(INDEX(Sinduscon!$33:$33,
MATCH(CUB!$A100,Sinduscon!$3:$3,0)+1), "")</f>
        <v>1.56</v>
      </c>
      <c r="H100" s="111"/>
      <c r="I100" s="111"/>
      <c r="J100" s="111"/>
      <c r="K100" s="111"/>
    </row>
    <row r="101" spans="1:12" x14ac:dyDescent="0.25">
      <c r="A101" s="71">
        <f>IF(
   SUMPRODUCT(--(Sinduscon!$3:$3=DATE(2013,INT((ROW(A298)-1)/20)+1,1)))&gt;0,
   DATE(2013,INT((ROW(A298)-1)/20)+1,1),
   ""
)</f>
        <v>41699</v>
      </c>
      <c r="B101" s="72" t="str">
        <f t="shared" si="5"/>
        <v>PIS</v>
      </c>
      <c r="C101" s="73" t="str">
        <f t="shared" si="6"/>
        <v>Normal</v>
      </c>
      <c r="D101" s="77" t="str">
        <f>IFERROR(INDEX(Sinduscon!$30:$30,
MATCH(CUB!A101,Sinduscon!$3:$3,0)+2), "")</f>
        <v> </v>
      </c>
      <c r="E101" s="77" t="str">
        <f>IFERROR(INDEX(Sinduscon!$31:$31,
MATCH(CUB!$A101,Sinduscon!$3:$3,0)+2), "")</f>
        <v> </v>
      </c>
      <c r="F101" s="77" t="str">
        <f>IFERROR(INDEX(Sinduscon!$32:$32,
MATCH(CUB!$A101,Sinduscon!$3:$3,0)+2), "")</f>
        <v> </v>
      </c>
      <c r="G101" s="77" t="str">
        <f>IFERROR(INDEX(Sinduscon!$33:$33,
MATCH(CUB!$A101,Sinduscon!$3:$3,0)+2), "")</f>
        <v> </v>
      </c>
      <c r="H101" s="111"/>
      <c r="I101" s="111"/>
      <c r="J101" s="111"/>
      <c r="K101" s="111"/>
    </row>
    <row r="102" spans="1:12" x14ac:dyDescent="0.25">
      <c r="A102" s="71">
        <f>IF(
   SUMPRODUCT(--(Sinduscon!$3:$3=DATE(2013,INT((ROW(A299)-1)/20)+1,1)))&gt;0,
   DATE(2013,INT((ROW(A299)-1)/20)+1,1),
   ""
)</f>
        <v>41699</v>
      </c>
      <c r="B102" s="72" t="str">
        <f t="shared" si="5"/>
        <v>PIS</v>
      </c>
      <c r="C102" s="73" t="str">
        <f t="shared" si="6"/>
        <v>Alto</v>
      </c>
      <c r="D102" s="77" t="str">
        <f>IFERROR(INDEX(Sinduscon!$30:$30,
MATCH(CUB!A102,Sinduscon!$3:$3,0)+3), "")</f>
        <v> </v>
      </c>
      <c r="E102" s="77" t="str">
        <f>IFERROR(INDEX(Sinduscon!$31:$31,
MATCH(CUB!$A102,Sinduscon!$3:$3,0)+3), "")</f>
        <v> </v>
      </c>
      <c r="F102" s="77" t="str">
        <f>IFERROR(INDEX(Sinduscon!$32:$32,
MATCH(CUB!$A102,Sinduscon!$3:$3,0)+3), "")</f>
        <v> </v>
      </c>
      <c r="G102" s="77" t="str">
        <f>IFERROR(INDEX(Sinduscon!$33:$33,
MATCH(CUB!$A102,Sinduscon!$3:$3,0)+3), "")</f>
        <v> </v>
      </c>
      <c r="H102" s="111"/>
      <c r="I102" s="111"/>
      <c r="J102" s="111"/>
      <c r="K102" s="111"/>
    </row>
    <row r="103" spans="1:12" x14ac:dyDescent="0.25">
      <c r="A103" s="71">
        <f>IF(
   SUMPRODUCT(--(Sinduscon!$3:$3=DATE(2013,INT((ROW(A300)-1)/20)+1,1)))&gt;0,
   DATE(2013,INT((ROW(A300)-1)/20)+1,1),
   ""
)</f>
        <v>41699</v>
      </c>
      <c r="B103" s="72" t="str">
        <f t="shared" si="5"/>
        <v>PIS</v>
      </c>
      <c r="C103" s="73" t="str">
        <f t="shared" si="6"/>
        <v>Total</v>
      </c>
      <c r="D103" s="77">
        <f>IFERROR(INDEX(Sinduscon!$30:$30,
MATCH(CUB!A103,Sinduscon!$3:$3,0)+4), "")</f>
        <v>349.49</v>
      </c>
      <c r="E103" s="77">
        <f>IFERROR(INDEX(Sinduscon!$31:$31,
MATCH(CUB!$A103,Sinduscon!$3:$3,0)+4), "")</f>
        <v>321.73</v>
      </c>
      <c r="F103" s="77">
        <f>IFERROR(INDEX(Sinduscon!$32:$32,
MATCH(CUB!$A103,Sinduscon!$3:$3,0)+4), "")</f>
        <v>23.76</v>
      </c>
      <c r="G103" s="77">
        <f>IFERROR(INDEX(Sinduscon!$33:$33,
MATCH(CUB!$A103,Sinduscon!$3:$3,0)+4), "")</f>
        <v>1.56</v>
      </c>
      <c r="H103" s="111">
        <f>SUMIFS(CUB!$D:$D,CUB!$C:$C,"Total",CUB!$A:$A,$A103)
/11</f>
        <v>506.82909090909089</v>
      </c>
      <c r="I103" s="111">
        <f>SUMIFS(CUB!$E:$E,CUB!$C:$C,"Total",CUB!$A:$A,$A103)
/11</f>
        <v>513.28181818181827</v>
      </c>
      <c r="J103" s="111">
        <f>SUMIFS(CUB!$F:$F,CUB!$C:$C,"Total",CUB!$A:$A,$A103)
/11</f>
        <v>59.206363636363648</v>
      </c>
      <c r="K103" s="111">
        <f>SUMIFS(CUB!$G:$G,CUB!$C:$C,"Total",CUB!$A:$A,$A103)
/11</f>
        <v>2.6790909090909087</v>
      </c>
      <c r="L103" s="111">
        <f t="shared" ref="L103" si="8">SUM(H103:K103)</f>
        <v>1081.9963636363639</v>
      </c>
    </row>
    <row r="104" spans="1:12" x14ac:dyDescent="0.25">
      <c r="A104" s="71">
        <f>IF(
   SUMPRODUCT(--(Sinduscon!$3:$3=DATE(2013,INT((ROW(A301)-1)/20)+1,1)))&gt;0,
   DATE(2013,INT((ROW(A301)-1)/20)+1,1),
   ""
)</f>
        <v>41730</v>
      </c>
      <c r="B104" s="72" t="str">
        <f t="shared" si="5"/>
        <v>R-1</v>
      </c>
      <c r="C104" s="73" t="str">
        <f t="shared" si="6"/>
        <v>Baixo</v>
      </c>
      <c r="D104" s="77">
        <f>IFERROR(INDEX(Sinduscon!$6:$6,
MATCH(CUB!A104,Sinduscon!$3:$3,0)+1), "")</f>
        <v>472.19</v>
      </c>
      <c r="E104" s="77">
        <f>IFERROR(INDEX(Sinduscon!$7:$7,
MATCH(CUB!$A104,Sinduscon!$3:$3,0)+1), "")</f>
        <v>476.95</v>
      </c>
      <c r="F104" s="77">
        <f>IFERROR(INDEX(Sinduscon!$8:$8,
MATCH(CUB!$A104,Sinduscon!$3:$3,0)+1), "")</f>
        <v>95.79</v>
      </c>
      <c r="G104" s="77">
        <f>IFERROR(INDEX(Sinduscon!$9:$9,
MATCH(CUB!$A104,Sinduscon!$3:$3,0)+1), "")</f>
        <v>3.09</v>
      </c>
      <c r="H104" s="111"/>
      <c r="I104" s="111"/>
      <c r="J104" s="111"/>
      <c r="K104" s="111"/>
    </row>
    <row r="105" spans="1:12" x14ac:dyDescent="0.25">
      <c r="A105" s="71">
        <f>IF(
   SUMPRODUCT(--(Sinduscon!$3:$3=DATE(2013,INT((ROW(A302)-1)/20)+1,1)))&gt;0,
   DATE(2013,INT((ROW(A302)-1)/20)+1,1),
   ""
)</f>
        <v>41730</v>
      </c>
      <c r="B105" s="72" t="str">
        <f t="shared" si="5"/>
        <v>R-1</v>
      </c>
      <c r="C105" s="73" t="str">
        <f t="shared" si="6"/>
        <v>Normal</v>
      </c>
      <c r="D105" s="77">
        <f>IFERROR(INDEX(Sinduscon!$6:$6,
MATCH(CUB!A105,Sinduscon!$3:$3,0)+2), "")</f>
        <v>493.2</v>
      </c>
      <c r="E105" s="77">
        <f>IFERROR(INDEX(Sinduscon!$7:$7,
MATCH(CUB!$A105,Sinduscon!$3:$3,0)+2), "")</f>
        <v>653.62</v>
      </c>
      <c r="F105" s="77">
        <f>IFERROR(INDEX(Sinduscon!$8:$8,
MATCH(CUB!$A105,Sinduscon!$3:$3,0)+2), "")</f>
        <v>89.94</v>
      </c>
      <c r="G105" s="77">
        <f>IFERROR(INDEX(Sinduscon!$9:$9,
MATCH(CUB!$A105,Sinduscon!$3:$3,0)+2), "")</f>
        <v>0.22</v>
      </c>
      <c r="H105" s="111"/>
      <c r="I105" s="111"/>
      <c r="J105" s="111"/>
      <c r="K105" s="111"/>
    </row>
    <row r="106" spans="1:12" x14ac:dyDescent="0.25">
      <c r="A106" s="71">
        <f>IF(
   SUMPRODUCT(--(Sinduscon!$3:$3=DATE(2013,INT((ROW(A303)-1)/20)+1,1)))&gt;0,
   DATE(2013,INT((ROW(A303)-1)/20)+1,1),
   ""
)</f>
        <v>41730</v>
      </c>
      <c r="B106" s="72" t="str">
        <f t="shared" si="5"/>
        <v>R-1</v>
      </c>
      <c r="C106" s="73" t="str">
        <f t="shared" si="6"/>
        <v>Alto</v>
      </c>
      <c r="D106" s="77">
        <f>IFERROR(INDEX(Sinduscon!$6:$6,
MATCH(CUB!A106,Sinduscon!$3:$3,0)+3), "")</f>
        <v>719.47</v>
      </c>
      <c r="E106" s="77">
        <f>IFERROR(INDEX(Sinduscon!$7:$7,
MATCH(CUB!$A106,Sinduscon!$3:$3,0)+3), "")</f>
        <v>709.17</v>
      </c>
      <c r="F106" s="77">
        <f>IFERROR(INDEX(Sinduscon!$8:$8,
MATCH(CUB!$A106,Sinduscon!$3:$3,0)+3), "")</f>
        <v>85.03</v>
      </c>
      <c r="G106" s="77">
        <f>IFERROR(INDEX(Sinduscon!$9:$9,
MATCH(CUB!$A106,Sinduscon!$3:$3,0)+3), "")</f>
        <v>0.27</v>
      </c>
      <c r="H106" s="111"/>
      <c r="I106" s="111"/>
      <c r="J106" s="111"/>
      <c r="K106" s="111"/>
    </row>
    <row r="107" spans="1:12" x14ac:dyDescent="0.25">
      <c r="A107" s="71">
        <f>IF(
   SUMPRODUCT(--(Sinduscon!$3:$3=DATE(2013,INT((ROW(A304)-1)/20)+1,1)))&gt;0,
   DATE(2013,INT((ROW(A304)-1)/20)+1,1),
   ""
)</f>
        <v>41730</v>
      </c>
      <c r="B107" s="72" t="str">
        <f t="shared" si="5"/>
        <v>R-1</v>
      </c>
      <c r="C107" s="73" t="str">
        <f t="shared" si="6"/>
        <v>Total</v>
      </c>
      <c r="D107" s="77">
        <f>IFERROR(INDEX(Sinduscon!$6:$6,
MATCH(CUB!A107,Sinduscon!$3:$3,0)+4), "")</f>
        <v>1684.8600000000001</v>
      </c>
      <c r="E107" s="77">
        <f>IFERROR(INDEX(Sinduscon!$7:$7,
MATCH(CUB!$A107,Sinduscon!$3:$3,0)+4), "")</f>
        <v>1839.7399999999998</v>
      </c>
      <c r="F107" s="77">
        <f>IFERROR(INDEX(Sinduscon!$8:$8,
MATCH(CUB!$A107,Sinduscon!$3:$3,0)+4), "")</f>
        <v>270.76</v>
      </c>
      <c r="G107" s="77">
        <f>IFERROR(INDEX(Sinduscon!$9:$9,
MATCH(CUB!$A107,Sinduscon!$3:$3,0)+4), "")</f>
        <v>3.58</v>
      </c>
      <c r="H107" s="111"/>
      <c r="I107" s="111"/>
      <c r="J107" s="111"/>
      <c r="K107" s="111"/>
    </row>
    <row r="108" spans="1:12" x14ac:dyDescent="0.25">
      <c r="A108" s="71">
        <f>IF(
   SUMPRODUCT(--(Sinduscon!$3:$3=DATE(2013,INT((ROW(A305)-1)/20)+1,1)))&gt;0,
   DATE(2013,INT((ROW(A305)-1)/20)+1,1),
   ""
)</f>
        <v>41730</v>
      </c>
      <c r="B108" s="72" t="str">
        <f t="shared" si="5"/>
        <v>PP-4</v>
      </c>
      <c r="C108" s="73" t="str">
        <f t="shared" si="6"/>
        <v>Baixo</v>
      </c>
      <c r="D108" s="77">
        <f>IFERROR(INDEX(Sinduscon!$12:$12,
MATCH(CUB!A108,Sinduscon!$3:$3,0)+1), "")</f>
        <v>520.79999999999995</v>
      </c>
      <c r="E108" s="77">
        <f>IFERROR(INDEX(Sinduscon!$13:$13,
MATCH(CUB!$A108,Sinduscon!$3:$3,0)+1), "")</f>
        <v>400.21</v>
      </c>
      <c r="F108" s="77">
        <f>IFERROR(INDEX(Sinduscon!$14:$14,
MATCH(CUB!$A108,Sinduscon!$3:$3,0)+1), "")</f>
        <v>25.47</v>
      </c>
      <c r="G108" s="77">
        <f>IFERROR(INDEX(Sinduscon!$15:$15,
MATCH(CUB!$A108,Sinduscon!$3:$3,0)+1), "")</f>
        <v>2.99</v>
      </c>
      <c r="H108" s="111"/>
      <c r="I108" s="111"/>
      <c r="J108" s="111"/>
      <c r="K108" s="111"/>
    </row>
    <row r="109" spans="1:12" x14ac:dyDescent="0.25">
      <c r="A109" s="71">
        <f>IF(
   SUMPRODUCT(--(Sinduscon!$3:$3=DATE(2013,INT((ROW(A306)-1)/20)+1,1)))&gt;0,
   DATE(2013,INT((ROW(A306)-1)/20)+1,1),
   ""
)</f>
        <v>41730</v>
      </c>
      <c r="B109" s="72" t="str">
        <f t="shared" si="5"/>
        <v>PP-4</v>
      </c>
      <c r="C109" s="73" t="str">
        <f t="shared" si="6"/>
        <v>Normal</v>
      </c>
      <c r="D109" s="77">
        <f>IFERROR(INDEX(Sinduscon!$12:$12,
MATCH(CUB!A109,Sinduscon!$3:$3,0)+2), "")</f>
        <v>486.54</v>
      </c>
      <c r="E109" s="77">
        <f>IFERROR(INDEX(Sinduscon!$13:$13,
MATCH(CUB!$A109,Sinduscon!$3:$3,0)+2), "")</f>
        <v>578.16</v>
      </c>
      <c r="F109" s="77">
        <f>IFERROR(INDEX(Sinduscon!$14:$14,
MATCH(CUB!$A109,Sinduscon!$3:$3,0)+2), "")</f>
        <v>107.85</v>
      </c>
      <c r="G109" s="77">
        <f>IFERROR(INDEX(Sinduscon!$15:$15,
MATCH(CUB!$A109,Sinduscon!$3:$3,0)+2), "")</f>
        <v>0.04</v>
      </c>
      <c r="H109" s="111"/>
      <c r="I109" s="111"/>
      <c r="J109" s="111"/>
      <c r="K109" s="111"/>
    </row>
    <row r="110" spans="1:12" x14ac:dyDescent="0.25">
      <c r="A110" s="71">
        <f>IF(
   SUMPRODUCT(--(Sinduscon!$3:$3=DATE(2013,INT((ROW(A307)-1)/20)+1,1)))&gt;0,
   DATE(2013,INT((ROW(A307)-1)/20)+1,1),
   ""
)</f>
        <v>41730</v>
      </c>
      <c r="B110" s="72" t="str">
        <f t="shared" si="5"/>
        <v>PP-4</v>
      </c>
      <c r="C110" s="73" t="str">
        <f t="shared" si="6"/>
        <v>Alto</v>
      </c>
      <c r="D110" s="77" t="str">
        <f>IFERROR(INDEX(Sinduscon!$12:$12,
MATCH(CUB!A110,Sinduscon!$3:$3,0)+3), "")</f>
        <v> </v>
      </c>
      <c r="E110" s="77" t="str">
        <f>IFERROR(INDEX(Sinduscon!$13:$13,
MATCH(CUB!$A110,Sinduscon!$3:$3,0)+3), "")</f>
        <v> </v>
      </c>
      <c r="F110" s="77" t="str">
        <f>IFERROR(INDEX(Sinduscon!$14:$14,
MATCH(CUB!$A110,Sinduscon!$3:$3,0)+3), "")</f>
        <v> </v>
      </c>
      <c r="G110" s="77" t="str">
        <f>IFERROR(INDEX(Sinduscon!$15:$15,
MATCH(CUB!$A110,Sinduscon!$3:$3,0)+3), "")</f>
        <v> </v>
      </c>
      <c r="H110" s="111"/>
      <c r="I110" s="111"/>
      <c r="J110" s="111"/>
      <c r="K110" s="111"/>
    </row>
    <row r="111" spans="1:12" x14ac:dyDescent="0.25">
      <c r="A111" s="71">
        <f>IF(
   SUMPRODUCT(--(Sinduscon!$3:$3=DATE(2013,INT((ROW(A308)-1)/20)+1,1)))&gt;0,
   DATE(2013,INT((ROW(A308)-1)/20)+1,1),
   ""
)</f>
        <v>41730</v>
      </c>
      <c r="B111" s="72" t="str">
        <f t="shared" si="5"/>
        <v>PP-4</v>
      </c>
      <c r="C111" s="73" t="str">
        <f t="shared" si="6"/>
        <v>Total</v>
      </c>
      <c r="D111" s="77">
        <f>IFERROR(INDEX(Sinduscon!$12:$12,
MATCH(CUB!A111,Sinduscon!$3:$3,0)+4), "")</f>
        <v>1007.3399999999999</v>
      </c>
      <c r="E111" s="77">
        <f>IFERROR(INDEX(Sinduscon!$13:$13,
MATCH(CUB!$A111,Sinduscon!$3:$3,0)+4), "")</f>
        <v>978.36999999999989</v>
      </c>
      <c r="F111" s="77">
        <f>IFERROR(INDEX(Sinduscon!$14:$14,
MATCH(CUB!$A111,Sinduscon!$3:$3,0)+4), "")</f>
        <v>133.32</v>
      </c>
      <c r="G111" s="77">
        <f>IFERROR(INDEX(Sinduscon!$15:$15,
MATCH(CUB!$A111,Sinduscon!$3:$3,0)+4), "")</f>
        <v>3.0300000000000002</v>
      </c>
      <c r="H111" s="111"/>
      <c r="I111" s="111"/>
      <c r="J111" s="111"/>
      <c r="K111" s="111"/>
    </row>
    <row r="112" spans="1:12" x14ac:dyDescent="0.25">
      <c r="A112" s="71">
        <f>IF(
   SUMPRODUCT(--(Sinduscon!$3:$3=DATE(2013,INT((ROW(A309)-1)/20)+1,1)))&gt;0,
   DATE(2013,INT((ROW(A309)-1)/20)+1,1),
   ""
)</f>
        <v>41730</v>
      </c>
      <c r="B112" s="72" t="str">
        <f t="shared" si="5"/>
        <v>R-8</v>
      </c>
      <c r="C112" s="73" t="str">
        <f t="shared" si="6"/>
        <v>Baixo</v>
      </c>
      <c r="D112" s="77">
        <f>IFERROR(INDEX(Sinduscon!$18:$18,
MATCH(CUB!A112,Sinduscon!$3:$3,0)+1), "")</f>
        <v>497.7</v>
      </c>
      <c r="E112" s="77">
        <f>IFERROR(INDEX(Sinduscon!$19:$19,
MATCH(CUB!$A112,Sinduscon!$3:$3,0)+1), "")</f>
        <v>376.36</v>
      </c>
      <c r="F112" s="77">
        <f>IFERROR(INDEX(Sinduscon!$20:$20,
MATCH(CUB!$A112,Sinduscon!$3:$3,0)+1), "")</f>
        <v>22.92</v>
      </c>
      <c r="G112" s="77">
        <f>IFERROR(INDEX(Sinduscon!$21:$21,
MATCH(CUB!$A112,Sinduscon!$3:$3,0)+1), "")</f>
        <v>3.13</v>
      </c>
      <c r="H112" s="111"/>
      <c r="I112" s="111"/>
      <c r="J112" s="111"/>
      <c r="K112" s="111"/>
    </row>
    <row r="113" spans="1:12" x14ac:dyDescent="0.25">
      <c r="A113" s="71">
        <f>IF(
   SUMPRODUCT(--(Sinduscon!$3:$3=DATE(2013,INT((ROW(A310)-1)/20)+1,1)))&gt;0,
   DATE(2013,INT((ROW(A310)-1)/20)+1,1),
   ""
)</f>
        <v>41730</v>
      </c>
      <c r="B113" s="72" t="str">
        <f t="shared" si="5"/>
        <v>R-8</v>
      </c>
      <c r="C113" s="73" t="str">
        <f t="shared" si="6"/>
        <v>Normal</v>
      </c>
      <c r="D113" s="77">
        <f>IFERROR(INDEX(Sinduscon!$18:$18,
MATCH(CUB!A113,Sinduscon!$3:$3,0)+2), "")</f>
        <v>431.97</v>
      </c>
      <c r="E113" s="77">
        <f>IFERROR(INDEX(Sinduscon!$19:$19,
MATCH(CUB!$A113,Sinduscon!$3:$3,0)+2), "")</f>
        <v>519.16</v>
      </c>
      <c r="F113" s="77">
        <f>IFERROR(INDEX(Sinduscon!$20:$20,
MATCH(CUB!$A113,Sinduscon!$3:$3,0)+2), "")</f>
        <v>49.76</v>
      </c>
      <c r="G113" s="77">
        <f>IFERROR(INDEX(Sinduscon!$21:$21,
MATCH(CUB!$A113,Sinduscon!$3:$3,0)+2), "")</f>
        <v>4.2</v>
      </c>
      <c r="H113" s="111"/>
      <c r="I113" s="111"/>
      <c r="J113" s="111"/>
      <c r="K113" s="111"/>
    </row>
    <row r="114" spans="1:12" x14ac:dyDescent="0.25">
      <c r="A114" s="71">
        <f>IF(
   SUMPRODUCT(--(Sinduscon!$3:$3=DATE(2013,INT((ROW(A311)-1)/20)+1,1)))&gt;0,
   DATE(2013,INT((ROW(A311)-1)/20)+1,1),
   ""
)</f>
        <v>41730</v>
      </c>
      <c r="B114" s="72" t="str">
        <f t="shared" si="5"/>
        <v>R-8</v>
      </c>
      <c r="C114" s="73" t="str">
        <f t="shared" si="6"/>
        <v>Alto</v>
      </c>
      <c r="D114" s="77">
        <f>IFERROR(INDEX(Sinduscon!$18:$18,
MATCH(CUB!A114,Sinduscon!$3:$3,0)+3), "")</f>
        <v>604.09</v>
      </c>
      <c r="E114" s="77">
        <f>IFERROR(INDEX(Sinduscon!$19:$19,
MATCH(CUB!$A114,Sinduscon!$3:$3,0)+3), "")</f>
        <v>549.35</v>
      </c>
      <c r="F114" s="77">
        <f>IFERROR(INDEX(Sinduscon!$20:$20,
MATCH(CUB!$A114,Sinduscon!$3:$3,0)+3), "")</f>
        <v>58.67</v>
      </c>
      <c r="G114" s="77">
        <f>IFERROR(INDEX(Sinduscon!$21:$21,
MATCH(CUB!$A114,Sinduscon!$3:$3,0)+3), "")</f>
        <v>3.96</v>
      </c>
      <c r="H114" s="111"/>
      <c r="I114" s="111"/>
      <c r="J114" s="111"/>
      <c r="K114" s="111"/>
    </row>
    <row r="115" spans="1:12" x14ac:dyDescent="0.25">
      <c r="A115" s="71">
        <f>IF(
   SUMPRODUCT(--(Sinduscon!$3:$3=DATE(2013,INT((ROW(A312)-1)/20)+1,1)))&gt;0,
   DATE(2013,INT((ROW(A312)-1)/20)+1,1),
   ""
)</f>
        <v>41730</v>
      </c>
      <c r="B115" s="72" t="str">
        <f t="shared" si="5"/>
        <v>R-8</v>
      </c>
      <c r="C115" s="73" t="str">
        <f t="shared" si="6"/>
        <v>Total</v>
      </c>
      <c r="D115" s="77">
        <f>IFERROR(INDEX(Sinduscon!$18:$18,
MATCH(CUB!A115,Sinduscon!$3:$3,0)+4), "")</f>
        <v>1533.7600000000002</v>
      </c>
      <c r="E115" s="77">
        <f>IFERROR(INDEX(Sinduscon!$19:$19,
MATCH(CUB!$A115,Sinduscon!$3:$3,0)+4), "")</f>
        <v>1444.87</v>
      </c>
      <c r="F115" s="77">
        <f>IFERROR(INDEX(Sinduscon!$20:$20,
MATCH(CUB!$A115,Sinduscon!$3:$3,0)+4), "")</f>
        <v>131.35000000000002</v>
      </c>
      <c r="G115" s="77">
        <f>IFERROR(INDEX(Sinduscon!$21:$21,
MATCH(CUB!$A115,Sinduscon!$3:$3,0)+4), "")</f>
        <v>11.29</v>
      </c>
      <c r="H115" s="111"/>
      <c r="I115" s="111"/>
      <c r="J115" s="111"/>
      <c r="K115" s="111"/>
    </row>
    <row r="116" spans="1:12" x14ac:dyDescent="0.25">
      <c r="A116" s="71">
        <f>IF(
   SUMPRODUCT(--(Sinduscon!$3:$3=DATE(2013,INT((ROW(A313)-1)/20)+1,1)))&gt;0,
   DATE(2013,INT((ROW(A313)-1)/20)+1,1),
   ""
)</f>
        <v>41730</v>
      </c>
      <c r="B116" s="72" t="str">
        <f t="shared" si="5"/>
        <v>R-16</v>
      </c>
      <c r="C116" s="73" t="str">
        <f t="shared" si="6"/>
        <v>Baixo</v>
      </c>
      <c r="D116" s="77" t="str">
        <f>IFERROR(INDEX(Sinduscon!$24:$24,
MATCH(CUB!A116,Sinduscon!$3:$3,0)+1), "")</f>
        <v> </v>
      </c>
      <c r="E116" s="77" t="str">
        <f>IFERROR(INDEX(Sinduscon!$25:$25,
MATCH(CUB!$A116,Sinduscon!$3:$3,0)+1), "")</f>
        <v> </v>
      </c>
      <c r="F116" s="77" t="str">
        <f>IFERROR(INDEX(Sinduscon!$26:$26,
MATCH(CUB!$A116,Sinduscon!$3:$3,0)+1), "")</f>
        <v> </v>
      </c>
      <c r="G116" s="77" t="str">
        <f>IFERROR(INDEX(Sinduscon!$27:$27,
MATCH(CUB!$A116,Sinduscon!$3:$3,0)+1), "")</f>
        <v> </v>
      </c>
      <c r="H116" s="111"/>
      <c r="I116" s="111"/>
      <c r="J116" s="111"/>
      <c r="K116" s="111"/>
    </row>
    <row r="117" spans="1:12" x14ac:dyDescent="0.25">
      <c r="A117" s="71">
        <f>IF(
   SUMPRODUCT(--(Sinduscon!$3:$3=DATE(2013,INT((ROW(A314)-1)/20)+1,1)))&gt;0,
   DATE(2013,INT((ROW(A314)-1)/20)+1,1),
   ""
)</f>
        <v>41730</v>
      </c>
      <c r="B117" s="72" t="str">
        <f t="shared" si="5"/>
        <v>R-16</v>
      </c>
      <c r="C117" s="73" t="str">
        <f t="shared" si="6"/>
        <v>Normal</v>
      </c>
      <c r="D117" s="77">
        <f>IFERROR(INDEX(Sinduscon!$24:$24,
MATCH(CUB!A117,Sinduscon!$3:$3,0)+2), "")</f>
        <v>428.3</v>
      </c>
      <c r="E117" s="77">
        <f>IFERROR(INDEX(Sinduscon!$25:$25,
MATCH(CUB!$A117,Sinduscon!$3:$3,0)+2), "")</f>
        <v>499.14</v>
      </c>
      <c r="F117" s="77">
        <f>IFERROR(INDEX(Sinduscon!$26:$26,
MATCH(CUB!$A117,Sinduscon!$3:$3,0)+2), "")</f>
        <v>41.18</v>
      </c>
      <c r="G117" s="77">
        <f>IFERROR(INDEX(Sinduscon!$27:$27,
MATCH(CUB!$A117,Sinduscon!$3:$3,0)+2), "")</f>
        <v>4</v>
      </c>
      <c r="H117" s="111"/>
      <c r="I117" s="111"/>
      <c r="J117" s="111"/>
      <c r="K117" s="111"/>
    </row>
    <row r="118" spans="1:12" x14ac:dyDescent="0.25">
      <c r="A118" s="71">
        <f>IF(
   SUMPRODUCT(--(Sinduscon!$3:$3=DATE(2013,INT((ROW(A315)-1)/20)+1,1)))&gt;0,
   DATE(2013,INT((ROW(A315)-1)/20)+1,1),
   ""
)</f>
        <v>41730</v>
      </c>
      <c r="B118" s="72" t="str">
        <f t="shared" si="5"/>
        <v>R-16</v>
      </c>
      <c r="C118" s="73" t="str">
        <f t="shared" si="6"/>
        <v>Alto</v>
      </c>
      <c r="D118" s="77">
        <f>IFERROR(INDEX(Sinduscon!$24:$24,
MATCH(CUB!A118,Sinduscon!$3:$3,0)+3), "")</f>
        <v>583.41999999999996</v>
      </c>
      <c r="E118" s="77">
        <f>IFERROR(INDEX(Sinduscon!$25:$25,
MATCH(CUB!$A118,Sinduscon!$3:$3,0)+3), "")</f>
        <v>617.04999999999995</v>
      </c>
      <c r="F118" s="77">
        <f>IFERROR(INDEX(Sinduscon!$26:$26,
MATCH(CUB!$A118,Sinduscon!$3:$3,0)+3), "")</f>
        <v>50.9</v>
      </c>
      <c r="G118" s="77">
        <f>IFERROR(INDEX(Sinduscon!$27:$27,
MATCH(CUB!$A118,Sinduscon!$3:$3,0)+3), "")</f>
        <v>6.01</v>
      </c>
      <c r="H118" s="111"/>
      <c r="I118" s="111"/>
      <c r="J118" s="111"/>
      <c r="K118" s="111"/>
    </row>
    <row r="119" spans="1:12" x14ac:dyDescent="0.25">
      <c r="A119" s="71">
        <f>IF(
   SUMPRODUCT(--(Sinduscon!$3:$3=DATE(2013,INT((ROW(A316)-1)/20)+1,1)))&gt;0,
   DATE(2013,INT((ROW(A316)-1)/20)+1,1),
   ""
)</f>
        <v>41730</v>
      </c>
      <c r="B119" s="72" t="str">
        <f t="shared" si="5"/>
        <v>R-16</v>
      </c>
      <c r="C119" s="73" t="str">
        <f t="shared" si="6"/>
        <v>Total</v>
      </c>
      <c r="D119" s="77">
        <f>IFERROR(INDEX(Sinduscon!$24:$24,
MATCH(CUB!A119,Sinduscon!$3:$3,0)+4), "")</f>
        <v>1011.72</v>
      </c>
      <c r="E119" s="77">
        <f>IFERROR(INDEX(Sinduscon!$25:$25,
MATCH(CUB!$A119,Sinduscon!$3:$3,0)+4), "")</f>
        <v>1116.19</v>
      </c>
      <c r="F119" s="77">
        <f>IFERROR(INDEX(Sinduscon!$26:$26,
MATCH(CUB!$A119,Sinduscon!$3:$3,0)+4), "")</f>
        <v>92.08</v>
      </c>
      <c r="G119" s="77">
        <f>IFERROR(INDEX(Sinduscon!$27:$27,
MATCH(CUB!$A119,Sinduscon!$3:$3,0)+4), "")</f>
        <v>10.01</v>
      </c>
      <c r="H119" s="111"/>
      <c r="I119" s="111"/>
      <c r="J119" s="111"/>
      <c r="K119" s="111"/>
    </row>
    <row r="120" spans="1:12" x14ac:dyDescent="0.25">
      <c r="A120" s="71">
        <f>IF(
   SUMPRODUCT(--(Sinduscon!$3:$3=DATE(2013,INT((ROW(A317)-1)/20)+1,1)))&gt;0,
   DATE(2013,INT((ROW(A317)-1)/20)+1,1),
   ""
)</f>
        <v>41730</v>
      </c>
      <c r="B120" s="72" t="str">
        <f t="shared" si="5"/>
        <v>PIS</v>
      </c>
      <c r="C120" s="73" t="str">
        <f t="shared" si="6"/>
        <v>Baixo</v>
      </c>
      <c r="D120" s="77">
        <f>IFERROR(INDEX(Sinduscon!$30:$30,
MATCH(CUB!A120,Sinduscon!$3:$3,0)+1), "")</f>
        <v>350.17</v>
      </c>
      <c r="E120" s="77">
        <f>IFERROR(INDEX(Sinduscon!$31:$31,
MATCH(CUB!$A120,Sinduscon!$3:$3,0)+1), "")</f>
        <v>325.01</v>
      </c>
      <c r="F120" s="77">
        <f>IFERROR(INDEX(Sinduscon!$32:$32,
MATCH(CUB!$A120,Sinduscon!$3:$3,0)+1), "")</f>
        <v>23.76</v>
      </c>
      <c r="G120" s="77">
        <f>IFERROR(INDEX(Sinduscon!$33:$33,
MATCH(CUB!$A120,Sinduscon!$3:$3,0)+1), "")</f>
        <v>1.56</v>
      </c>
      <c r="H120" s="111"/>
      <c r="I120" s="111"/>
      <c r="J120" s="111"/>
      <c r="K120" s="111"/>
    </row>
    <row r="121" spans="1:12" x14ac:dyDescent="0.25">
      <c r="A121" s="71">
        <f>IF(
   SUMPRODUCT(--(Sinduscon!$3:$3=DATE(2013,INT((ROW(A318)-1)/20)+1,1)))&gt;0,
   DATE(2013,INT((ROW(A318)-1)/20)+1,1),
   ""
)</f>
        <v>41730</v>
      </c>
      <c r="B121" s="72" t="str">
        <f t="shared" si="5"/>
        <v>PIS</v>
      </c>
      <c r="C121" s="73" t="str">
        <f t="shared" si="6"/>
        <v>Normal</v>
      </c>
      <c r="D121" s="77" t="str">
        <f>IFERROR(INDEX(Sinduscon!$30:$30,
MATCH(CUB!A121,Sinduscon!$3:$3,0)+2), "")</f>
        <v> </v>
      </c>
      <c r="E121" s="77" t="str">
        <f>IFERROR(INDEX(Sinduscon!$31:$31,
MATCH(CUB!$A121,Sinduscon!$3:$3,0)+2), "")</f>
        <v> </v>
      </c>
      <c r="F121" s="77" t="str">
        <f>IFERROR(INDEX(Sinduscon!$32:$32,
MATCH(CUB!$A121,Sinduscon!$3:$3,0)+2), "")</f>
        <v> </v>
      </c>
      <c r="G121" s="77" t="str">
        <f>IFERROR(INDEX(Sinduscon!$33:$33,
MATCH(CUB!$A121,Sinduscon!$3:$3,0)+2), "")</f>
        <v> </v>
      </c>
      <c r="H121" s="111"/>
      <c r="I121" s="111"/>
      <c r="J121" s="111"/>
      <c r="K121" s="111"/>
    </row>
    <row r="122" spans="1:12" x14ac:dyDescent="0.25">
      <c r="A122" s="71">
        <f>IF(
   SUMPRODUCT(--(Sinduscon!$3:$3=DATE(2013,INT((ROW(A319)-1)/20)+1,1)))&gt;0,
   DATE(2013,INT((ROW(A319)-1)/20)+1,1),
   ""
)</f>
        <v>41730</v>
      </c>
      <c r="B122" s="72" t="str">
        <f t="shared" si="5"/>
        <v>PIS</v>
      </c>
      <c r="C122" s="73" t="str">
        <f t="shared" si="6"/>
        <v>Alto</v>
      </c>
      <c r="D122" s="77" t="str">
        <f>IFERROR(INDEX(Sinduscon!$30:$30,
MATCH(CUB!A122,Sinduscon!$3:$3,0)+3), "")</f>
        <v> </v>
      </c>
      <c r="E122" s="77" t="str">
        <f>IFERROR(INDEX(Sinduscon!$31:$31,
MATCH(CUB!$A122,Sinduscon!$3:$3,0)+3), "")</f>
        <v> </v>
      </c>
      <c r="F122" s="77" t="str">
        <f>IFERROR(INDEX(Sinduscon!$32:$32,
MATCH(CUB!$A122,Sinduscon!$3:$3,0)+3), "")</f>
        <v> </v>
      </c>
      <c r="G122" s="77" t="str">
        <f>IFERROR(INDEX(Sinduscon!$33:$33,
MATCH(CUB!$A122,Sinduscon!$3:$3,0)+3), "")</f>
        <v> </v>
      </c>
      <c r="H122" s="111"/>
      <c r="I122" s="111"/>
      <c r="J122" s="111"/>
      <c r="K122" s="111"/>
    </row>
    <row r="123" spans="1:12" x14ac:dyDescent="0.25">
      <c r="A123" s="71">
        <f>IF(
   SUMPRODUCT(--(Sinduscon!$3:$3=DATE(2013,INT((ROW(A320)-1)/20)+1,1)))&gt;0,
   DATE(2013,INT((ROW(A320)-1)/20)+1,1),
   ""
)</f>
        <v>41730</v>
      </c>
      <c r="B123" s="72" t="str">
        <f t="shared" si="5"/>
        <v>PIS</v>
      </c>
      <c r="C123" s="73" t="str">
        <f t="shared" si="6"/>
        <v>Total</v>
      </c>
      <c r="D123" s="77">
        <f>IFERROR(INDEX(Sinduscon!$30:$30,
MATCH(CUB!A123,Sinduscon!$3:$3,0)+4), "")</f>
        <v>350.17</v>
      </c>
      <c r="E123" s="77">
        <f>IFERROR(INDEX(Sinduscon!$31:$31,
MATCH(CUB!$A123,Sinduscon!$3:$3,0)+4), "")</f>
        <v>325.01</v>
      </c>
      <c r="F123" s="77">
        <f>IFERROR(INDEX(Sinduscon!$32:$32,
MATCH(CUB!$A123,Sinduscon!$3:$3,0)+4), "")</f>
        <v>23.76</v>
      </c>
      <c r="G123" s="77">
        <f>IFERROR(INDEX(Sinduscon!$33:$33,
MATCH(CUB!$A123,Sinduscon!$3:$3,0)+4), "")</f>
        <v>1.56</v>
      </c>
      <c r="H123" s="111">
        <f>SUMIFS(CUB!$D:$D,CUB!$C:$C,"Total",CUB!$A:$A,$A123)
/11</f>
        <v>507.98636363636365</v>
      </c>
      <c r="I123" s="111">
        <f>SUMIFS(CUB!$E:$E,CUB!$C:$C,"Total",CUB!$A:$A,$A123)
/11</f>
        <v>518.56181818181824</v>
      </c>
      <c r="J123" s="111">
        <f>SUMIFS(CUB!$F:$F,CUB!$C:$C,"Total",CUB!$A:$A,$A123)
/11</f>
        <v>59.206363636363648</v>
      </c>
      <c r="K123" s="111">
        <f>SUMIFS(CUB!$G:$G,CUB!$C:$C,"Total",CUB!$A:$A,$A123)
/11</f>
        <v>2.6790909090909087</v>
      </c>
      <c r="L123" s="111">
        <f t="shared" ref="L123" si="9">SUM(H123:K123)</f>
        <v>1088.4336363636367</v>
      </c>
    </row>
    <row r="124" spans="1:12" x14ac:dyDescent="0.25">
      <c r="A124" s="71">
        <f>IF(
   SUMPRODUCT(--(Sinduscon!$3:$3=DATE(2013,INT((ROW(A321)-1)/20)+1,1)))&gt;0,
   DATE(2013,INT((ROW(A321)-1)/20)+1,1),
   ""
)</f>
        <v>41760</v>
      </c>
      <c r="B124" s="72" t="str">
        <f t="shared" si="5"/>
        <v>R-1</v>
      </c>
      <c r="C124" s="73" t="str">
        <f t="shared" si="6"/>
        <v>Baixo</v>
      </c>
      <c r="D124" s="77">
        <f>IFERROR(INDEX(Sinduscon!$6:$6,
MATCH(CUB!A124,Sinduscon!$3:$3,0)+1), "")</f>
        <v>472.84</v>
      </c>
      <c r="E124" s="77">
        <f>IFERROR(INDEX(Sinduscon!$7:$7,
MATCH(CUB!$A124,Sinduscon!$3:$3,0)+1), "")</f>
        <v>526.70000000000005</v>
      </c>
      <c r="F124" s="77">
        <f>IFERROR(INDEX(Sinduscon!$8:$8,
MATCH(CUB!$A124,Sinduscon!$3:$3,0)+1), "")</f>
        <v>95.79</v>
      </c>
      <c r="G124" s="77">
        <f>IFERROR(INDEX(Sinduscon!$9:$9,
MATCH(CUB!$A124,Sinduscon!$3:$3,0)+1), "")</f>
        <v>3.09</v>
      </c>
      <c r="H124" s="111"/>
      <c r="I124" s="111"/>
      <c r="J124" s="111"/>
      <c r="K124" s="111"/>
    </row>
    <row r="125" spans="1:12" x14ac:dyDescent="0.25">
      <c r="A125" s="71">
        <f>IF(
   SUMPRODUCT(--(Sinduscon!$3:$3=DATE(2013,INT((ROW(A322)-1)/20)+1,1)))&gt;0,
   DATE(2013,INT((ROW(A322)-1)/20)+1,1),
   ""
)</f>
        <v>41760</v>
      </c>
      <c r="B125" s="72" t="str">
        <f t="shared" si="5"/>
        <v>R-1</v>
      </c>
      <c r="C125" s="73" t="str">
        <f t="shared" si="6"/>
        <v>Normal</v>
      </c>
      <c r="D125" s="77">
        <f>IFERROR(INDEX(Sinduscon!$6:$6,
MATCH(CUB!A125,Sinduscon!$3:$3,0)+2), "")</f>
        <v>493.69</v>
      </c>
      <c r="E125" s="77">
        <f>IFERROR(INDEX(Sinduscon!$7:$7,
MATCH(CUB!$A125,Sinduscon!$3:$3,0)+2), "")</f>
        <v>722.21</v>
      </c>
      <c r="F125" s="77">
        <f>IFERROR(INDEX(Sinduscon!$8:$8,
MATCH(CUB!$A125,Sinduscon!$3:$3,0)+2), "")</f>
        <v>89.94</v>
      </c>
      <c r="G125" s="77">
        <f>IFERROR(INDEX(Sinduscon!$9:$9,
MATCH(CUB!$A125,Sinduscon!$3:$3,0)+2), "")</f>
        <v>0.22</v>
      </c>
      <c r="H125" s="111"/>
      <c r="I125" s="111"/>
      <c r="J125" s="111"/>
      <c r="K125" s="111"/>
    </row>
    <row r="126" spans="1:12" x14ac:dyDescent="0.25">
      <c r="A126" s="71">
        <f>IF(
   SUMPRODUCT(--(Sinduscon!$3:$3=DATE(2013,INT((ROW(A323)-1)/20)+1,1)))&gt;0,
   DATE(2013,INT((ROW(A323)-1)/20)+1,1),
   ""
)</f>
        <v>41760</v>
      </c>
      <c r="B126" s="72" t="str">
        <f t="shared" si="5"/>
        <v>R-1</v>
      </c>
      <c r="C126" s="73" t="str">
        <f t="shared" si="6"/>
        <v>Alto</v>
      </c>
      <c r="D126" s="77">
        <f>IFERROR(INDEX(Sinduscon!$6:$6,
MATCH(CUB!A126,Sinduscon!$3:$3,0)+3), "")</f>
        <v>720.08</v>
      </c>
      <c r="E126" s="77">
        <f>IFERROR(INDEX(Sinduscon!$7:$7,
MATCH(CUB!$A126,Sinduscon!$3:$3,0)+3), "")</f>
        <v>783.6</v>
      </c>
      <c r="F126" s="77">
        <f>IFERROR(INDEX(Sinduscon!$8:$8,
MATCH(CUB!$A126,Sinduscon!$3:$3,0)+3), "")</f>
        <v>85.03</v>
      </c>
      <c r="G126" s="77">
        <f>IFERROR(INDEX(Sinduscon!$9:$9,
MATCH(CUB!$A126,Sinduscon!$3:$3,0)+3), "")</f>
        <v>0.27</v>
      </c>
      <c r="H126" s="111"/>
      <c r="I126" s="111"/>
      <c r="J126" s="111"/>
      <c r="K126" s="111"/>
    </row>
    <row r="127" spans="1:12" x14ac:dyDescent="0.25">
      <c r="A127" s="71">
        <f>IF(
   SUMPRODUCT(--(Sinduscon!$3:$3=DATE(2013,INT((ROW(A324)-1)/20)+1,1)))&gt;0,
   DATE(2013,INT((ROW(A324)-1)/20)+1,1),
   ""
)</f>
        <v>41760</v>
      </c>
      <c r="B127" s="72" t="str">
        <f t="shared" si="5"/>
        <v>R-1</v>
      </c>
      <c r="C127" s="73" t="str">
        <f t="shared" si="6"/>
        <v>Total</v>
      </c>
      <c r="D127" s="77">
        <f>IFERROR(INDEX(Sinduscon!$6:$6,
MATCH(CUB!A127,Sinduscon!$3:$3,0)+4), "")</f>
        <v>1686.6100000000001</v>
      </c>
      <c r="E127" s="77">
        <f>IFERROR(INDEX(Sinduscon!$7:$7,
MATCH(CUB!$A127,Sinduscon!$3:$3,0)+4), "")</f>
        <v>2032.5100000000002</v>
      </c>
      <c r="F127" s="77">
        <f>IFERROR(INDEX(Sinduscon!$8:$8,
MATCH(CUB!$A127,Sinduscon!$3:$3,0)+4), "")</f>
        <v>270.76</v>
      </c>
      <c r="G127" s="77">
        <f>IFERROR(INDEX(Sinduscon!$9:$9,
MATCH(CUB!$A127,Sinduscon!$3:$3,0)+4), "")</f>
        <v>3.58</v>
      </c>
      <c r="H127" s="111"/>
      <c r="I127" s="111"/>
      <c r="J127" s="111"/>
      <c r="K127" s="111"/>
    </row>
    <row r="128" spans="1:12" x14ac:dyDescent="0.25">
      <c r="A128" s="71">
        <f>IF(
   SUMPRODUCT(--(Sinduscon!$3:$3=DATE(2013,INT((ROW(A325)-1)/20)+1,1)))&gt;0,
   DATE(2013,INT((ROW(A325)-1)/20)+1,1),
   ""
)</f>
        <v>41760</v>
      </c>
      <c r="B128" s="72" t="str">
        <f t="shared" si="5"/>
        <v>PP-4</v>
      </c>
      <c r="C128" s="73" t="str">
        <f t="shared" si="6"/>
        <v>Baixo</v>
      </c>
      <c r="D128" s="77">
        <f>IFERROR(INDEX(Sinduscon!$12:$12,
MATCH(CUB!A128,Sinduscon!$3:$3,0)+1), "")</f>
        <v>521.6</v>
      </c>
      <c r="E128" s="77">
        <f>IFERROR(INDEX(Sinduscon!$13:$13,
MATCH(CUB!$A128,Sinduscon!$3:$3,0)+1), "")</f>
        <v>441.99</v>
      </c>
      <c r="F128" s="77">
        <f>IFERROR(INDEX(Sinduscon!$14:$14,
MATCH(CUB!$A128,Sinduscon!$3:$3,0)+1), "")</f>
        <v>25.47</v>
      </c>
      <c r="G128" s="77">
        <f>IFERROR(INDEX(Sinduscon!$15:$15,
MATCH(CUB!$A128,Sinduscon!$3:$3,0)+1), "")</f>
        <v>2.99</v>
      </c>
      <c r="H128" s="111"/>
      <c r="I128" s="111"/>
      <c r="J128" s="111"/>
      <c r="K128" s="111"/>
    </row>
    <row r="129" spans="1:12" x14ac:dyDescent="0.25">
      <c r="A129" s="71">
        <f>IF(
   SUMPRODUCT(--(Sinduscon!$3:$3=DATE(2013,INT((ROW(A326)-1)/20)+1,1)))&gt;0,
   DATE(2013,INT((ROW(A326)-1)/20)+1,1),
   ""
)</f>
        <v>41760</v>
      </c>
      <c r="B129" s="72" t="str">
        <f t="shared" si="5"/>
        <v>PP-4</v>
      </c>
      <c r="C129" s="73" t="str">
        <f t="shared" si="6"/>
        <v>Normal</v>
      </c>
      <c r="D129" s="77">
        <f>IFERROR(INDEX(Sinduscon!$12:$12,
MATCH(CUB!A129,Sinduscon!$3:$3,0)+2), "")</f>
        <v>487.21</v>
      </c>
      <c r="E129" s="77">
        <f>IFERROR(INDEX(Sinduscon!$13:$13,
MATCH(CUB!$A129,Sinduscon!$3:$3,0)+2), "")</f>
        <v>638.83000000000004</v>
      </c>
      <c r="F129" s="77">
        <f>IFERROR(INDEX(Sinduscon!$14:$14,
MATCH(CUB!$A129,Sinduscon!$3:$3,0)+2), "")</f>
        <v>107.85</v>
      </c>
      <c r="G129" s="77">
        <f>IFERROR(INDEX(Sinduscon!$15:$15,
MATCH(CUB!$A129,Sinduscon!$3:$3,0)+2), "")</f>
        <v>0.04</v>
      </c>
      <c r="H129" s="111"/>
      <c r="I129" s="111"/>
      <c r="J129" s="111"/>
      <c r="K129" s="111"/>
    </row>
    <row r="130" spans="1:12" x14ac:dyDescent="0.25">
      <c r="A130" s="71">
        <f>IF(
   SUMPRODUCT(--(Sinduscon!$3:$3=DATE(2013,INT((ROW(A327)-1)/20)+1,1)))&gt;0,
   DATE(2013,INT((ROW(A327)-1)/20)+1,1),
   ""
)</f>
        <v>41760</v>
      </c>
      <c r="B130" s="72" t="str">
        <f t="shared" si="5"/>
        <v>PP-4</v>
      </c>
      <c r="C130" s="73" t="str">
        <f t="shared" si="6"/>
        <v>Alto</v>
      </c>
      <c r="D130" s="77" t="str">
        <f>IFERROR(INDEX(Sinduscon!$12:$12,
MATCH(CUB!A130,Sinduscon!$3:$3,0)+3), "")</f>
        <v> </v>
      </c>
      <c r="E130" s="77" t="str">
        <f>IFERROR(INDEX(Sinduscon!$13:$13,
MATCH(CUB!$A130,Sinduscon!$3:$3,0)+3), "")</f>
        <v> </v>
      </c>
      <c r="F130" s="77" t="str">
        <f>IFERROR(INDEX(Sinduscon!$14:$14,
MATCH(CUB!$A130,Sinduscon!$3:$3,0)+3), "")</f>
        <v> </v>
      </c>
      <c r="G130" s="77" t="str">
        <f>IFERROR(INDEX(Sinduscon!$15:$15,
MATCH(CUB!$A130,Sinduscon!$3:$3,0)+3), "")</f>
        <v> </v>
      </c>
      <c r="H130" s="111"/>
      <c r="I130" s="111"/>
      <c r="J130" s="111"/>
      <c r="K130" s="111"/>
    </row>
    <row r="131" spans="1:12" x14ac:dyDescent="0.25">
      <c r="A131" s="71">
        <f>IF(
   SUMPRODUCT(--(Sinduscon!$3:$3=DATE(2013,INT((ROW(A328)-1)/20)+1,1)))&gt;0,
   DATE(2013,INT((ROW(A328)-1)/20)+1,1),
   ""
)</f>
        <v>41760</v>
      </c>
      <c r="B131" s="72" t="str">
        <f t="shared" si="5"/>
        <v>PP-4</v>
      </c>
      <c r="C131" s="73" t="str">
        <f t="shared" si="6"/>
        <v>Total</v>
      </c>
      <c r="D131" s="77">
        <f>IFERROR(INDEX(Sinduscon!$12:$12,
MATCH(CUB!A131,Sinduscon!$3:$3,0)+4), "")</f>
        <v>1008.81</v>
      </c>
      <c r="E131" s="77">
        <f>IFERROR(INDEX(Sinduscon!$13:$13,
MATCH(CUB!$A131,Sinduscon!$3:$3,0)+4), "")</f>
        <v>1080.8200000000002</v>
      </c>
      <c r="F131" s="77">
        <f>IFERROR(INDEX(Sinduscon!$14:$14,
MATCH(CUB!$A131,Sinduscon!$3:$3,0)+4), "")</f>
        <v>133.32</v>
      </c>
      <c r="G131" s="77">
        <f>IFERROR(INDEX(Sinduscon!$15:$15,
MATCH(CUB!$A131,Sinduscon!$3:$3,0)+4), "")</f>
        <v>3.0300000000000002</v>
      </c>
      <c r="H131" s="111"/>
      <c r="I131" s="111"/>
      <c r="J131" s="111"/>
      <c r="K131" s="111"/>
    </row>
    <row r="132" spans="1:12" x14ac:dyDescent="0.25">
      <c r="A132" s="71">
        <f>IF(
   SUMPRODUCT(--(Sinduscon!$3:$3=DATE(2013,INT((ROW(A329)-1)/20)+1,1)))&gt;0,
   DATE(2013,INT((ROW(A329)-1)/20)+1,1),
   ""
)</f>
        <v>41760</v>
      </c>
      <c r="B132" s="72" t="str">
        <f t="shared" si="5"/>
        <v>R-8</v>
      </c>
      <c r="C132" s="73" t="str">
        <f t="shared" si="6"/>
        <v>Baixo</v>
      </c>
      <c r="D132" s="77">
        <f>IFERROR(INDEX(Sinduscon!$18:$18,
MATCH(CUB!A132,Sinduscon!$3:$3,0)+1), "")</f>
        <v>498.48</v>
      </c>
      <c r="E132" s="77">
        <f>IFERROR(INDEX(Sinduscon!$19:$19,
MATCH(CUB!$A132,Sinduscon!$3:$3,0)+1), "")</f>
        <v>415.64</v>
      </c>
      <c r="F132" s="77">
        <f>IFERROR(INDEX(Sinduscon!$20:$20,
MATCH(CUB!$A132,Sinduscon!$3:$3,0)+1), "")</f>
        <v>22.92</v>
      </c>
      <c r="G132" s="77">
        <f>IFERROR(INDEX(Sinduscon!$21:$21,
MATCH(CUB!$A132,Sinduscon!$3:$3,0)+1), "")</f>
        <v>3.13</v>
      </c>
      <c r="H132" s="111"/>
      <c r="I132" s="111"/>
      <c r="J132" s="111"/>
      <c r="K132" s="111"/>
    </row>
    <row r="133" spans="1:12" x14ac:dyDescent="0.25">
      <c r="A133" s="71">
        <f>IF(
   SUMPRODUCT(--(Sinduscon!$3:$3=DATE(2013,INT((ROW(A330)-1)/20)+1,1)))&gt;0,
   DATE(2013,INT((ROW(A330)-1)/20)+1,1),
   ""
)</f>
        <v>41760</v>
      </c>
      <c r="B133" s="72" t="str">
        <f t="shared" ref="B133:B196" si="10">IF(A133&lt;&gt;"", CHOOSE(MOD(QUOTIENT(ROW()-4,4),5)+1,"R-1","PP-4","R-8","R-16","PIS"), "")</f>
        <v>R-8</v>
      </c>
      <c r="C133" s="73" t="str">
        <f t="shared" ref="C133:C196" si="11">IF(A133&lt;&gt;"", CHOOSE(MOD(QUOTIENT(ROW()-4,1),4)+1,"Baixo","Normal","Alto","Total"), "")</f>
        <v>Normal</v>
      </c>
      <c r="D133" s="77">
        <f>IFERROR(INDEX(Sinduscon!$18:$18,
MATCH(CUB!A133,Sinduscon!$3:$3,0)+2), "")</f>
        <v>432.63</v>
      </c>
      <c r="E133" s="77">
        <f>IFERROR(INDEX(Sinduscon!$19:$19,
MATCH(CUB!$A133,Sinduscon!$3:$3,0)+2), "")</f>
        <v>573.66</v>
      </c>
      <c r="F133" s="77">
        <f>IFERROR(INDEX(Sinduscon!$20:$20,
MATCH(CUB!$A133,Sinduscon!$3:$3,0)+2), "")</f>
        <v>49.76</v>
      </c>
      <c r="G133" s="77">
        <f>IFERROR(INDEX(Sinduscon!$21:$21,
MATCH(CUB!$A133,Sinduscon!$3:$3,0)+2), "")</f>
        <v>4.2</v>
      </c>
      <c r="H133" s="111"/>
      <c r="I133" s="111"/>
      <c r="J133" s="111"/>
      <c r="K133" s="111"/>
    </row>
    <row r="134" spans="1:12" x14ac:dyDescent="0.25">
      <c r="A134" s="71">
        <f>IF(
   SUMPRODUCT(--(Sinduscon!$3:$3=DATE(2013,INT((ROW(A331)-1)/20)+1,1)))&gt;0,
   DATE(2013,INT((ROW(A331)-1)/20)+1,1),
   ""
)</f>
        <v>41760</v>
      </c>
      <c r="B134" s="72" t="str">
        <f t="shared" si="10"/>
        <v>R-8</v>
      </c>
      <c r="C134" s="73" t="str">
        <f t="shared" si="11"/>
        <v>Alto</v>
      </c>
      <c r="D134" s="77">
        <f>IFERROR(INDEX(Sinduscon!$18:$18,
MATCH(CUB!A134,Sinduscon!$3:$3,0)+3), "")</f>
        <v>604.79999999999995</v>
      </c>
      <c r="E134" s="77">
        <f>IFERROR(INDEX(Sinduscon!$19:$19,
MATCH(CUB!$A134,Sinduscon!$3:$3,0)+3), "")</f>
        <v>606.98</v>
      </c>
      <c r="F134" s="77">
        <f>IFERROR(INDEX(Sinduscon!$20:$20,
MATCH(CUB!$A134,Sinduscon!$3:$3,0)+3), "")</f>
        <v>58.67</v>
      </c>
      <c r="G134" s="77">
        <f>IFERROR(INDEX(Sinduscon!$21:$21,
MATCH(CUB!$A134,Sinduscon!$3:$3,0)+3), "")</f>
        <v>3.96</v>
      </c>
      <c r="H134" s="111"/>
      <c r="I134" s="111"/>
      <c r="J134" s="111"/>
      <c r="K134" s="111"/>
    </row>
    <row r="135" spans="1:12" x14ac:dyDescent="0.25">
      <c r="A135" s="71">
        <f>IF(
   SUMPRODUCT(--(Sinduscon!$3:$3=DATE(2013,INT((ROW(A332)-1)/20)+1,1)))&gt;0,
   DATE(2013,INT((ROW(A332)-1)/20)+1,1),
   ""
)</f>
        <v>41760</v>
      </c>
      <c r="B135" s="72" t="str">
        <f t="shared" si="10"/>
        <v>R-8</v>
      </c>
      <c r="C135" s="73" t="str">
        <f t="shared" si="11"/>
        <v>Total</v>
      </c>
      <c r="D135" s="77">
        <f>IFERROR(INDEX(Sinduscon!$18:$18,
MATCH(CUB!A135,Sinduscon!$3:$3,0)+4), "")</f>
        <v>1535.9099999999999</v>
      </c>
      <c r="E135" s="77">
        <f>IFERROR(INDEX(Sinduscon!$19:$19,
MATCH(CUB!$A135,Sinduscon!$3:$3,0)+4), "")</f>
        <v>1596.28</v>
      </c>
      <c r="F135" s="77">
        <f>IFERROR(INDEX(Sinduscon!$20:$20,
MATCH(CUB!$A135,Sinduscon!$3:$3,0)+4), "")</f>
        <v>131.35000000000002</v>
      </c>
      <c r="G135" s="77">
        <f>IFERROR(INDEX(Sinduscon!$21:$21,
MATCH(CUB!$A135,Sinduscon!$3:$3,0)+4), "")</f>
        <v>11.29</v>
      </c>
      <c r="H135" s="111"/>
      <c r="I135" s="111"/>
      <c r="J135" s="111"/>
      <c r="K135" s="111"/>
    </row>
    <row r="136" spans="1:12" x14ac:dyDescent="0.25">
      <c r="A136" s="71">
        <f>IF(
   SUMPRODUCT(--(Sinduscon!$3:$3=DATE(2013,INT((ROW(A333)-1)/20)+1,1)))&gt;0,
   DATE(2013,INT((ROW(A333)-1)/20)+1,1),
   ""
)</f>
        <v>41760</v>
      </c>
      <c r="B136" s="72" t="str">
        <f t="shared" si="10"/>
        <v>R-16</v>
      </c>
      <c r="C136" s="73" t="str">
        <f t="shared" si="11"/>
        <v>Baixo</v>
      </c>
      <c r="D136" s="77" t="str">
        <f>IFERROR(INDEX(Sinduscon!$24:$24,
MATCH(CUB!A136,Sinduscon!$3:$3,0)+1), "")</f>
        <v> </v>
      </c>
      <c r="E136" s="77" t="str">
        <f>IFERROR(INDEX(Sinduscon!$25:$25,
MATCH(CUB!$A136,Sinduscon!$3:$3,0)+1), "")</f>
        <v> </v>
      </c>
      <c r="F136" s="77" t="str">
        <f>IFERROR(INDEX(Sinduscon!$26:$26,
MATCH(CUB!$A136,Sinduscon!$3:$3,0)+1), "")</f>
        <v> </v>
      </c>
      <c r="G136" s="77" t="str">
        <f>IFERROR(INDEX(Sinduscon!$27:$27,
MATCH(CUB!$A136,Sinduscon!$3:$3,0)+1), "")</f>
        <v> </v>
      </c>
      <c r="H136" s="111"/>
      <c r="I136" s="111"/>
      <c r="J136" s="111"/>
      <c r="K136" s="111"/>
    </row>
    <row r="137" spans="1:12" x14ac:dyDescent="0.25">
      <c r="A137" s="71">
        <f>IF(
   SUMPRODUCT(--(Sinduscon!$3:$3=DATE(2013,INT((ROW(A334)-1)/20)+1,1)))&gt;0,
   DATE(2013,INT((ROW(A334)-1)/20)+1,1),
   ""
)</f>
        <v>41760</v>
      </c>
      <c r="B137" s="72" t="str">
        <f t="shared" si="10"/>
        <v>R-16</v>
      </c>
      <c r="C137" s="73" t="str">
        <f t="shared" si="11"/>
        <v>Normal</v>
      </c>
      <c r="D137" s="77">
        <f>IFERROR(INDEX(Sinduscon!$24:$24,
MATCH(CUB!A137,Sinduscon!$3:$3,0)+2), "")</f>
        <v>428.96</v>
      </c>
      <c r="E137" s="77">
        <f>IFERROR(INDEX(Sinduscon!$25:$25,
MATCH(CUB!$A137,Sinduscon!$3:$3,0)+2), "")</f>
        <v>551.54</v>
      </c>
      <c r="F137" s="77">
        <f>IFERROR(INDEX(Sinduscon!$26:$26,
MATCH(CUB!$A137,Sinduscon!$3:$3,0)+2), "")</f>
        <v>41.18</v>
      </c>
      <c r="G137" s="77">
        <f>IFERROR(INDEX(Sinduscon!$27:$27,
MATCH(CUB!$A137,Sinduscon!$3:$3,0)+2), "")</f>
        <v>4</v>
      </c>
      <c r="H137" s="111"/>
      <c r="I137" s="111"/>
      <c r="J137" s="111"/>
      <c r="K137" s="111"/>
    </row>
    <row r="138" spans="1:12" x14ac:dyDescent="0.25">
      <c r="A138" s="71">
        <f>IF(
   SUMPRODUCT(--(Sinduscon!$3:$3=DATE(2013,INT((ROW(A335)-1)/20)+1,1)))&gt;0,
   DATE(2013,INT((ROW(A335)-1)/20)+1,1),
   ""
)</f>
        <v>41760</v>
      </c>
      <c r="B138" s="72" t="str">
        <f t="shared" si="10"/>
        <v>R-16</v>
      </c>
      <c r="C138" s="73" t="str">
        <f t="shared" si="11"/>
        <v>Alto</v>
      </c>
      <c r="D138" s="77">
        <f>IFERROR(INDEX(Sinduscon!$24:$24,
MATCH(CUB!A138,Sinduscon!$3:$3,0)+3), "")</f>
        <v>584.76</v>
      </c>
      <c r="E138" s="77">
        <f>IFERROR(INDEX(Sinduscon!$25:$25,
MATCH(CUB!$A138,Sinduscon!$3:$3,0)+3), "")</f>
        <v>681.79</v>
      </c>
      <c r="F138" s="77">
        <f>IFERROR(INDEX(Sinduscon!$26:$26,
MATCH(CUB!$A138,Sinduscon!$3:$3,0)+3), "")</f>
        <v>50.9</v>
      </c>
      <c r="G138" s="77">
        <f>IFERROR(INDEX(Sinduscon!$27:$27,
MATCH(CUB!$A138,Sinduscon!$3:$3,0)+3), "")</f>
        <v>6.01</v>
      </c>
      <c r="H138" s="111"/>
      <c r="I138" s="111"/>
      <c r="J138" s="111"/>
      <c r="K138" s="111"/>
    </row>
    <row r="139" spans="1:12" x14ac:dyDescent="0.25">
      <c r="A139" s="71">
        <f>IF(
   SUMPRODUCT(--(Sinduscon!$3:$3=DATE(2013,INT((ROW(A336)-1)/20)+1,1)))&gt;0,
   DATE(2013,INT((ROW(A336)-1)/20)+1,1),
   ""
)</f>
        <v>41760</v>
      </c>
      <c r="B139" s="72" t="str">
        <f t="shared" si="10"/>
        <v>R-16</v>
      </c>
      <c r="C139" s="73" t="str">
        <f t="shared" si="11"/>
        <v>Total</v>
      </c>
      <c r="D139" s="77">
        <f>IFERROR(INDEX(Sinduscon!$24:$24,
MATCH(CUB!A139,Sinduscon!$3:$3,0)+4), "")</f>
        <v>1013.72</v>
      </c>
      <c r="E139" s="77">
        <f>IFERROR(INDEX(Sinduscon!$25:$25,
MATCH(CUB!$A139,Sinduscon!$3:$3,0)+4), "")</f>
        <v>1233.33</v>
      </c>
      <c r="F139" s="77">
        <f>IFERROR(INDEX(Sinduscon!$26:$26,
MATCH(CUB!$A139,Sinduscon!$3:$3,0)+4), "")</f>
        <v>92.08</v>
      </c>
      <c r="G139" s="77">
        <f>IFERROR(INDEX(Sinduscon!$27:$27,
MATCH(CUB!$A139,Sinduscon!$3:$3,0)+4), "")</f>
        <v>10.01</v>
      </c>
      <c r="H139" s="111"/>
      <c r="I139" s="111"/>
      <c r="J139" s="111"/>
      <c r="K139" s="111"/>
    </row>
    <row r="140" spans="1:12" x14ac:dyDescent="0.25">
      <c r="A140" s="71">
        <f>IF(
   SUMPRODUCT(--(Sinduscon!$3:$3=DATE(2013,INT((ROW(A337)-1)/20)+1,1)))&gt;0,
   DATE(2013,INT((ROW(A337)-1)/20)+1,1),
   ""
)</f>
        <v>41760</v>
      </c>
      <c r="B140" s="72" t="str">
        <f t="shared" si="10"/>
        <v>PIS</v>
      </c>
      <c r="C140" s="73" t="str">
        <f t="shared" si="11"/>
        <v>Baixo</v>
      </c>
      <c r="D140" s="77">
        <f>IFERROR(INDEX(Sinduscon!$30:$30,
MATCH(CUB!A140,Sinduscon!$3:$3,0)+1), "")</f>
        <v>350.45</v>
      </c>
      <c r="E140" s="77">
        <f>IFERROR(INDEX(Sinduscon!$31:$31,
MATCH(CUB!$A140,Sinduscon!$3:$3,0)+1), "")</f>
        <v>358.9</v>
      </c>
      <c r="F140" s="77">
        <f>IFERROR(INDEX(Sinduscon!$32:$32,
MATCH(CUB!$A140,Sinduscon!$3:$3,0)+1), "")</f>
        <v>23.76</v>
      </c>
      <c r="G140" s="77">
        <f>IFERROR(INDEX(Sinduscon!$33:$33,
MATCH(CUB!$A140,Sinduscon!$3:$3,0)+1), "")</f>
        <v>1.56</v>
      </c>
      <c r="H140" s="111"/>
      <c r="I140" s="111"/>
      <c r="J140" s="111"/>
      <c r="K140" s="111"/>
    </row>
    <row r="141" spans="1:12" x14ac:dyDescent="0.25">
      <c r="A141" s="71">
        <f>IF(
   SUMPRODUCT(--(Sinduscon!$3:$3=DATE(2013,INT((ROW(A338)-1)/20)+1,1)))&gt;0,
   DATE(2013,INT((ROW(A338)-1)/20)+1,1),
   ""
)</f>
        <v>41760</v>
      </c>
      <c r="B141" s="72" t="str">
        <f t="shared" si="10"/>
        <v>PIS</v>
      </c>
      <c r="C141" s="73" t="str">
        <f t="shared" si="11"/>
        <v>Normal</v>
      </c>
      <c r="D141" s="77" t="str">
        <f>IFERROR(INDEX(Sinduscon!$30:$30,
MATCH(CUB!A141,Sinduscon!$3:$3,0)+2), "")</f>
        <v> </v>
      </c>
      <c r="E141" s="77" t="str">
        <f>IFERROR(INDEX(Sinduscon!$31:$31,
MATCH(CUB!$A141,Sinduscon!$3:$3,0)+2), "")</f>
        <v> </v>
      </c>
      <c r="F141" s="77" t="str">
        <f>IFERROR(INDEX(Sinduscon!$32:$32,
MATCH(CUB!$A141,Sinduscon!$3:$3,0)+2), "")</f>
        <v> </v>
      </c>
      <c r="G141" s="77" t="str">
        <f>IFERROR(INDEX(Sinduscon!$33:$33,
MATCH(CUB!$A141,Sinduscon!$3:$3,0)+2), "")</f>
        <v> </v>
      </c>
      <c r="H141" s="111"/>
      <c r="I141" s="111"/>
      <c r="J141" s="111"/>
      <c r="K141" s="111"/>
    </row>
    <row r="142" spans="1:12" x14ac:dyDescent="0.25">
      <c r="A142" s="71">
        <f>IF(
   SUMPRODUCT(--(Sinduscon!$3:$3=DATE(2013,INT((ROW(A339)-1)/20)+1,1)))&gt;0,
   DATE(2013,INT((ROW(A339)-1)/20)+1,1),
   ""
)</f>
        <v>41760</v>
      </c>
      <c r="B142" s="72" t="str">
        <f t="shared" si="10"/>
        <v>PIS</v>
      </c>
      <c r="C142" s="73" t="str">
        <f t="shared" si="11"/>
        <v>Alto</v>
      </c>
      <c r="D142" s="77" t="str">
        <f>IFERROR(INDEX(Sinduscon!$30:$30,
MATCH(CUB!A142,Sinduscon!$3:$3,0)+3), "")</f>
        <v> </v>
      </c>
      <c r="E142" s="77" t="str">
        <f>IFERROR(INDEX(Sinduscon!$31:$31,
MATCH(CUB!$A142,Sinduscon!$3:$3,0)+3), "")</f>
        <v> </v>
      </c>
      <c r="F142" s="77" t="str">
        <f>IFERROR(INDEX(Sinduscon!$32:$32,
MATCH(CUB!$A142,Sinduscon!$3:$3,0)+3), "")</f>
        <v> </v>
      </c>
      <c r="G142" s="77" t="str">
        <f>IFERROR(INDEX(Sinduscon!$33:$33,
MATCH(CUB!$A142,Sinduscon!$3:$3,0)+3), "")</f>
        <v> </v>
      </c>
      <c r="H142" s="111"/>
      <c r="I142" s="111"/>
      <c r="J142" s="111"/>
      <c r="K142" s="111"/>
    </row>
    <row r="143" spans="1:12" x14ac:dyDescent="0.25">
      <c r="A143" s="71">
        <f>IF(
   SUMPRODUCT(--(Sinduscon!$3:$3=DATE(2013,INT((ROW(A340)-1)/20)+1,1)))&gt;0,
   DATE(2013,INT((ROW(A340)-1)/20)+1,1),
   ""
)</f>
        <v>41760</v>
      </c>
      <c r="B143" s="72" t="str">
        <f t="shared" si="10"/>
        <v>PIS</v>
      </c>
      <c r="C143" s="73" t="str">
        <f t="shared" si="11"/>
        <v>Total</v>
      </c>
      <c r="D143" s="77">
        <f>IFERROR(INDEX(Sinduscon!$30:$30,
MATCH(CUB!A143,Sinduscon!$3:$3,0)+4), "")</f>
        <v>350.45</v>
      </c>
      <c r="E143" s="77">
        <f>IFERROR(INDEX(Sinduscon!$31:$31,
MATCH(CUB!$A143,Sinduscon!$3:$3,0)+4), "")</f>
        <v>358.9</v>
      </c>
      <c r="F143" s="77">
        <f>IFERROR(INDEX(Sinduscon!$32:$32,
MATCH(CUB!$A143,Sinduscon!$3:$3,0)+4), "")</f>
        <v>23.76</v>
      </c>
      <c r="G143" s="77">
        <f>IFERROR(INDEX(Sinduscon!$33:$33,
MATCH(CUB!$A143,Sinduscon!$3:$3,0)+4), "")</f>
        <v>1.56</v>
      </c>
      <c r="H143" s="111">
        <f>SUMIFS(CUB!$D:$D,CUB!$C:$C,"Total",CUB!$A:$A,$A143)
/11</f>
        <v>508.68181818181819</v>
      </c>
      <c r="I143" s="111">
        <f>SUMIFS(CUB!$E:$E,CUB!$C:$C,"Total",CUB!$A:$A,$A143)
/11</f>
        <v>572.89454545454544</v>
      </c>
      <c r="J143" s="111">
        <f>SUMIFS(CUB!$F:$F,CUB!$C:$C,"Total",CUB!$A:$A,$A143)
/11</f>
        <v>59.206363636363648</v>
      </c>
      <c r="K143" s="111">
        <f>SUMIFS(CUB!$G:$G,CUB!$C:$C,"Total",CUB!$A:$A,$A143)
/11</f>
        <v>2.6790909090909087</v>
      </c>
      <c r="L143" s="111">
        <f t="shared" ref="L143" si="12">SUM(H143:K143)</f>
        <v>1143.4618181818182</v>
      </c>
    </row>
    <row r="144" spans="1:12" x14ac:dyDescent="0.25">
      <c r="A144" s="71">
        <f>IF(
   SUMPRODUCT(--(Sinduscon!$3:$3=DATE(2013,INT((ROW(A341)-1)/20)+1,1)))&gt;0,
   DATE(2013,INT((ROW(A341)-1)/20)+1,1),
   ""
)</f>
        <v>41791</v>
      </c>
      <c r="B144" s="72" t="str">
        <f t="shared" si="10"/>
        <v>R-1</v>
      </c>
      <c r="C144" s="73" t="str">
        <f t="shared" si="11"/>
        <v>Baixo</v>
      </c>
      <c r="D144" s="77">
        <f>IFERROR(INDEX(Sinduscon!$6:$6,
MATCH(CUB!A144,Sinduscon!$3:$3,0)+1), "")</f>
        <v>473.3</v>
      </c>
      <c r="E144" s="77">
        <f>IFERROR(INDEX(Sinduscon!$7:$7,
MATCH(CUB!$A144,Sinduscon!$3:$3,0)+1), "")</f>
        <v>526.70000000000005</v>
      </c>
      <c r="F144" s="77">
        <f>IFERROR(INDEX(Sinduscon!$8:$8,
MATCH(CUB!$A144,Sinduscon!$3:$3,0)+1), "")</f>
        <v>95.79</v>
      </c>
      <c r="G144" s="77">
        <f>IFERROR(INDEX(Sinduscon!$9:$9,
MATCH(CUB!$A144,Sinduscon!$3:$3,0)+1), "")</f>
        <v>3.09</v>
      </c>
      <c r="H144" s="111"/>
      <c r="I144" s="111"/>
      <c r="J144" s="111"/>
      <c r="K144" s="111"/>
    </row>
    <row r="145" spans="1:11" x14ac:dyDescent="0.25">
      <c r="A145" s="71">
        <f>IF(
   SUMPRODUCT(--(Sinduscon!$3:$3=DATE(2013,INT((ROW(A342)-1)/20)+1,1)))&gt;0,
   DATE(2013,INT((ROW(A342)-1)/20)+1,1),
   ""
)</f>
        <v>41791</v>
      </c>
      <c r="B145" s="72" t="str">
        <f t="shared" si="10"/>
        <v>R-1</v>
      </c>
      <c r="C145" s="73" t="str">
        <f t="shared" si="11"/>
        <v>Normal</v>
      </c>
      <c r="D145" s="77">
        <f>IFERROR(INDEX(Sinduscon!$6:$6,
MATCH(CUB!A145,Sinduscon!$3:$3,0)+2), "")</f>
        <v>493.34</v>
      </c>
      <c r="E145" s="77">
        <f>IFERROR(INDEX(Sinduscon!$7:$7,
MATCH(CUB!$A145,Sinduscon!$3:$3,0)+2), "")</f>
        <v>722.21</v>
      </c>
      <c r="F145" s="77">
        <f>IFERROR(INDEX(Sinduscon!$8:$8,
MATCH(CUB!$A145,Sinduscon!$3:$3,0)+2), "")</f>
        <v>89.94</v>
      </c>
      <c r="G145" s="77">
        <f>IFERROR(INDEX(Sinduscon!$9:$9,
MATCH(CUB!$A145,Sinduscon!$3:$3,0)+2), "")</f>
        <v>0.22</v>
      </c>
      <c r="H145" s="111"/>
      <c r="I145" s="111"/>
      <c r="J145" s="111"/>
      <c r="K145" s="111"/>
    </row>
    <row r="146" spans="1:11" x14ac:dyDescent="0.25">
      <c r="A146" s="71">
        <f>IF(
   SUMPRODUCT(--(Sinduscon!$3:$3=DATE(2013,INT((ROW(A343)-1)/20)+1,1)))&gt;0,
   DATE(2013,INT((ROW(A343)-1)/20)+1,1),
   ""
)</f>
        <v>41791</v>
      </c>
      <c r="B146" s="72" t="str">
        <f t="shared" si="10"/>
        <v>R-1</v>
      </c>
      <c r="C146" s="73" t="str">
        <f t="shared" si="11"/>
        <v>Alto</v>
      </c>
      <c r="D146" s="77">
        <f>IFERROR(INDEX(Sinduscon!$6:$6,
MATCH(CUB!A146,Sinduscon!$3:$3,0)+3), "")</f>
        <v>720.62</v>
      </c>
      <c r="E146" s="77">
        <f>IFERROR(INDEX(Sinduscon!$7:$7,
MATCH(CUB!$A146,Sinduscon!$3:$3,0)+3), "")</f>
        <v>783.6</v>
      </c>
      <c r="F146" s="77">
        <f>IFERROR(INDEX(Sinduscon!$8:$8,
MATCH(CUB!$A146,Sinduscon!$3:$3,0)+3), "")</f>
        <v>85.03</v>
      </c>
      <c r="G146" s="77">
        <f>IFERROR(INDEX(Sinduscon!$9:$9,
MATCH(CUB!$A146,Sinduscon!$3:$3,0)+3), "")</f>
        <v>0.27</v>
      </c>
      <c r="H146" s="111"/>
      <c r="I146" s="111"/>
      <c r="J146" s="111"/>
      <c r="K146" s="111"/>
    </row>
    <row r="147" spans="1:11" x14ac:dyDescent="0.25">
      <c r="A147" s="71">
        <f>IF(
   SUMPRODUCT(--(Sinduscon!$3:$3=DATE(2013,INT((ROW(A344)-1)/20)+1,1)))&gt;0,
   DATE(2013,INT((ROW(A344)-1)/20)+1,1),
   ""
)</f>
        <v>41791</v>
      </c>
      <c r="B147" s="72" t="str">
        <f t="shared" si="10"/>
        <v>R-1</v>
      </c>
      <c r="C147" s="73" t="str">
        <f t="shared" si="11"/>
        <v>Total</v>
      </c>
      <c r="D147" s="77">
        <f>IFERROR(INDEX(Sinduscon!$6:$6,
MATCH(CUB!A147,Sinduscon!$3:$3,0)+4), "")</f>
        <v>1687.26</v>
      </c>
      <c r="E147" s="77">
        <f>IFERROR(INDEX(Sinduscon!$7:$7,
MATCH(CUB!$A147,Sinduscon!$3:$3,0)+4), "")</f>
        <v>2032.5100000000002</v>
      </c>
      <c r="F147" s="77">
        <f>IFERROR(INDEX(Sinduscon!$8:$8,
MATCH(CUB!$A147,Sinduscon!$3:$3,0)+4), "")</f>
        <v>270.76</v>
      </c>
      <c r="G147" s="77">
        <f>IFERROR(INDEX(Sinduscon!$9:$9,
MATCH(CUB!$A147,Sinduscon!$3:$3,0)+4), "")</f>
        <v>3.58</v>
      </c>
      <c r="H147" s="111"/>
      <c r="I147" s="111"/>
      <c r="J147" s="111"/>
      <c r="K147" s="111"/>
    </row>
    <row r="148" spans="1:11" x14ac:dyDescent="0.25">
      <c r="A148" s="71">
        <f>IF(
   SUMPRODUCT(--(Sinduscon!$3:$3=DATE(2013,INT((ROW(A345)-1)/20)+1,1)))&gt;0,
   DATE(2013,INT((ROW(A345)-1)/20)+1,1),
   ""
)</f>
        <v>41791</v>
      </c>
      <c r="B148" s="72" t="str">
        <f t="shared" si="10"/>
        <v>PP-4</v>
      </c>
      <c r="C148" s="73" t="str">
        <f t="shared" si="11"/>
        <v>Baixo</v>
      </c>
      <c r="D148" s="77">
        <f>IFERROR(INDEX(Sinduscon!$12:$12,
MATCH(CUB!A148,Sinduscon!$3:$3,0)+1), "")</f>
        <v>522.32000000000005</v>
      </c>
      <c r="E148" s="77">
        <f>IFERROR(INDEX(Sinduscon!$13:$13,
MATCH(CUB!$A148,Sinduscon!$3:$3,0)+1), "")</f>
        <v>441.99</v>
      </c>
      <c r="F148" s="77">
        <f>IFERROR(INDEX(Sinduscon!$14:$14,
MATCH(CUB!$A148,Sinduscon!$3:$3,0)+1), "")</f>
        <v>25.47</v>
      </c>
      <c r="G148" s="77">
        <f>IFERROR(INDEX(Sinduscon!$15:$15,
MATCH(CUB!$A148,Sinduscon!$3:$3,0)+1), "")</f>
        <v>2.99</v>
      </c>
      <c r="H148" s="111"/>
      <c r="I148" s="111"/>
      <c r="J148" s="111"/>
      <c r="K148" s="111"/>
    </row>
    <row r="149" spans="1:11" x14ac:dyDescent="0.25">
      <c r="A149" s="71">
        <f>IF(
   SUMPRODUCT(--(Sinduscon!$3:$3=DATE(2013,INT((ROW(A346)-1)/20)+1,1)))&gt;0,
   DATE(2013,INT((ROW(A346)-1)/20)+1,1),
   ""
)</f>
        <v>41791</v>
      </c>
      <c r="B149" s="72" t="str">
        <f t="shared" si="10"/>
        <v>PP-4</v>
      </c>
      <c r="C149" s="73" t="str">
        <f t="shared" si="11"/>
        <v>Normal</v>
      </c>
      <c r="D149" s="77">
        <f>IFERROR(INDEX(Sinduscon!$12:$12,
MATCH(CUB!A149,Sinduscon!$3:$3,0)+2), "")</f>
        <v>487.72</v>
      </c>
      <c r="E149" s="77">
        <f>IFERROR(INDEX(Sinduscon!$13:$13,
MATCH(CUB!$A149,Sinduscon!$3:$3,0)+2), "")</f>
        <v>638.83000000000004</v>
      </c>
      <c r="F149" s="77">
        <f>IFERROR(INDEX(Sinduscon!$14:$14,
MATCH(CUB!$A149,Sinduscon!$3:$3,0)+2), "")</f>
        <v>107.85</v>
      </c>
      <c r="G149" s="77">
        <f>IFERROR(INDEX(Sinduscon!$15:$15,
MATCH(CUB!$A149,Sinduscon!$3:$3,0)+2), "")</f>
        <v>0.04</v>
      </c>
      <c r="H149" s="111"/>
      <c r="I149" s="111"/>
      <c r="J149" s="111"/>
      <c r="K149" s="111"/>
    </row>
    <row r="150" spans="1:11" x14ac:dyDescent="0.25">
      <c r="A150" s="71">
        <f>IF(
   SUMPRODUCT(--(Sinduscon!$3:$3=DATE(2013,INT((ROW(A347)-1)/20)+1,1)))&gt;0,
   DATE(2013,INT((ROW(A347)-1)/20)+1,1),
   ""
)</f>
        <v>41791</v>
      </c>
      <c r="B150" s="72" t="str">
        <f t="shared" si="10"/>
        <v>PP-4</v>
      </c>
      <c r="C150" s="73" t="str">
        <f t="shared" si="11"/>
        <v>Alto</v>
      </c>
      <c r="D150" s="77" t="str">
        <f>IFERROR(INDEX(Sinduscon!$12:$12,
MATCH(CUB!A150,Sinduscon!$3:$3,0)+3), "")</f>
        <v> </v>
      </c>
      <c r="E150" s="77" t="str">
        <f>IFERROR(INDEX(Sinduscon!$13:$13,
MATCH(CUB!$A150,Sinduscon!$3:$3,0)+3), "")</f>
        <v> </v>
      </c>
      <c r="F150" s="77" t="str">
        <f>IFERROR(INDEX(Sinduscon!$14:$14,
MATCH(CUB!$A150,Sinduscon!$3:$3,0)+3), "")</f>
        <v> </v>
      </c>
      <c r="G150" s="77" t="str">
        <f>IFERROR(INDEX(Sinduscon!$15:$15,
MATCH(CUB!$A150,Sinduscon!$3:$3,0)+3), "")</f>
        <v> </v>
      </c>
      <c r="H150" s="111"/>
      <c r="I150" s="111"/>
      <c r="J150" s="111"/>
      <c r="K150" s="111"/>
    </row>
    <row r="151" spans="1:11" x14ac:dyDescent="0.25">
      <c r="A151" s="71">
        <f>IF(
   SUMPRODUCT(--(Sinduscon!$3:$3=DATE(2013,INT((ROW(A348)-1)/20)+1,1)))&gt;0,
   DATE(2013,INT((ROW(A348)-1)/20)+1,1),
   ""
)</f>
        <v>41791</v>
      </c>
      <c r="B151" s="72" t="str">
        <f t="shared" si="10"/>
        <v>PP-4</v>
      </c>
      <c r="C151" s="73" t="str">
        <f t="shared" si="11"/>
        <v>Total</v>
      </c>
      <c r="D151" s="77">
        <f>IFERROR(INDEX(Sinduscon!$12:$12,
MATCH(CUB!A151,Sinduscon!$3:$3,0)+4), "")</f>
        <v>1010.0400000000001</v>
      </c>
      <c r="E151" s="77">
        <f>IFERROR(INDEX(Sinduscon!$13:$13,
MATCH(CUB!$A151,Sinduscon!$3:$3,0)+4), "")</f>
        <v>1080.8200000000002</v>
      </c>
      <c r="F151" s="77">
        <f>IFERROR(INDEX(Sinduscon!$14:$14,
MATCH(CUB!$A151,Sinduscon!$3:$3,0)+4), "")</f>
        <v>133.32</v>
      </c>
      <c r="G151" s="77">
        <f>IFERROR(INDEX(Sinduscon!$15:$15,
MATCH(CUB!$A151,Sinduscon!$3:$3,0)+4), "")</f>
        <v>3.0300000000000002</v>
      </c>
      <c r="H151" s="111"/>
      <c r="I151" s="111"/>
      <c r="J151" s="111"/>
      <c r="K151" s="111"/>
    </row>
    <row r="152" spans="1:11" x14ac:dyDescent="0.25">
      <c r="A152" s="71">
        <f>IF(
   SUMPRODUCT(--(Sinduscon!$3:$3=DATE(2013,INT((ROW(A349)-1)/20)+1,1)))&gt;0,
   DATE(2013,INT((ROW(A349)-1)/20)+1,1),
   ""
)</f>
        <v>41791</v>
      </c>
      <c r="B152" s="72" t="str">
        <f t="shared" si="10"/>
        <v>R-8</v>
      </c>
      <c r="C152" s="73" t="str">
        <f t="shared" si="11"/>
        <v>Baixo</v>
      </c>
      <c r="D152" s="77">
        <f>IFERROR(INDEX(Sinduscon!$18:$18,
MATCH(CUB!A152,Sinduscon!$3:$3,0)+1), "")</f>
        <v>499.15</v>
      </c>
      <c r="E152" s="77">
        <f>IFERROR(INDEX(Sinduscon!$19:$19,
MATCH(CUB!$A152,Sinduscon!$3:$3,0)+1), "")</f>
        <v>415.64</v>
      </c>
      <c r="F152" s="77">
        <f>IFERROR(INDEX(Sinduscon!$20:$20,
MATCH(CUB!$A152,Sinduscon!$3:$3,0)+1), "")</f>
        <v>22.92</v>
      </c>
      <c r="G152" s="77">
        <f>IFERROR(INDEX(Sinduscon!$21:$21,
MATCH(CUB!$A152,Sinduscon!$3:$3,0)+1), "")</f>
        <v>3.13</v>
      </c>
      <c r="H152" s="111"/>
      <c r="I152" s="111"/>
      <c r="J152" s="111"/>
      <c r="K152" s="111"/>
    </row>
    <row r="153" spans="1:11" x14ac:dyDescent="0.25">
      <c r="A153" s="71">
        <f>IF(
   SUMPRODUCT(--(Sinduscon!$3:$3=DATE(2013,INT((ROW(A350)-1)/20)+1,1)))&gt;0,
   DATE(2013,INT((ROW(A350)-1)/20)+1,1),
   ""
)</f>
        <v>41791</v>
      </c>
      <c r="B153" s="72" t="str">
        <f t="shared" si="10"/>
        <v>R-8</v>
      </c>
      <c r="C153" s="73" t="str">
        <f t="shared" si="11"/>
        <v>Normal</v>
      </c>
      <c r="D153" s="77">
        <f>IFERROR(INDEX(Sinduscon!$18:$18,
MATCH(CUB!A153,Sinduscon!$3:$3,0)+2), "")</f>
        <v>433.04</v>
      </c>
      <c r="E153" s="77">
        <f>IFERROR(INDEX(Sinduscon!$19:$19,
MATCH(CUB!$A153,Sinduscon!$3:$3,0)+2), "")</f>
        <v>573.66</v>
      </c>
      <c r="F153" s="77">
        <f>IFERROR(INDEX(Sinduscon!$20:$20,
MATCH(CUB!$A153,Sinduscon!$3:$3,0)+2), "")</f>
        <v>49.76</v>
      </c>
      <c r="G153" s="77">
        <f>IFERROR(INDEX(Sinduscon!$21:$21,
MATCH(CUB!$A153,Sinduscon!$3:$3,0)+2), "")</f>
        <v>4.2</v>
      </c>
      <c r="H153" s="111"/>
      <c r="I153" s="111"/>
      <c r="J153" s="111"/>
      <c r="K153" s="111"/>
    </row>
    <row r="154" spans="1:11" x14ac:dyDescent="0.25">
      <c r="A154" s="71">
        <f>IF(
   SUMPRODUCT(--(Sinduscon!$3:$3=DATE(2013,INT((ROW(A351)-1)/20)+1,1)))&gt;0,
   DATE(2013,INT((ROW(A351)-1)/20)+1,1),
   ""
)</f>
        <v>41791</v>
      </c>
      <c r="B154" s="72" t="str">
        <f t="shared" si="10"/>
        <v>R-8</v>
      </c>
      <c r="C154" s="73" t="str">
        <f t="shared" si="11"/>
        <v>Alto</v>
      </c>
      <c r="D154" s="77">
        <f>IFERROR(INDEX(Sinduscon!$18:$18,
MATCH(CUB!A154,Sinduscon!$3:$3,0)+3), "")</f>
        <v>605.33000000000004</v>
      </c>
      <c r="E154" s="77">
        <f>IFERROR(INDEX(Sinduscon!$19:$19,
MATCH(CUB!$A154,Sinduscon!$3:$3,0)+3), "")</f>
        <v>606.98</v>
      </c>
      <c r="F154" s="77">
        <f>IFERROR(INDEX(Sinduscon!$20:$20,
MATCH(CUB!$A154,Sinduscon!$3:$3,0)+3), "")</f>
        <v>58.67</v>
      </c>
      <c r="G154" s="77">
        <f>IFERROR(INDEX(Sinduscon!$21:$21,
MATCH(CUB!$A154,Sinduscon!$3:$3,0)+3), "")</f>
        <v>3.96</v>
      </c>
      <c r="H154" s="111"/>
      <c r="I154" s="111"/>
      <c r="J154" s="111"/>
      <c r="K154" s="111"/>
    </row>
    <row r="155" spans="1:11" x14ac:dyDescent="0.25">
      <c r="A155" s="71">
        <f>IF(
   SUMPRODUCT(--(Sinduscon!$3:$3=DATE(2013,INT((ROW(A352)-1)/20)+1,1)))&gt;0,
   DATE(2013,INT((ROW(A352)-1)/20)+1,1),
   ""
)</f>
        <v>41791</v>
      </c>
      <c r="B155" s="72" t="str">
        <f t="shared" si="10"/>
        <v>R-8</v>
      </c>
      <c r="C155" s="73" t="str">
        <f t="shared" si="11"/>
        <v>Total</v>
      </c>
      <c r="D155" s="77">
        <f>IFERROR(INDEX(Sinduscon!$18:$18,
MATCH(CUB!A155,Sinduscon!$3:$3,0)+4), "")</f>
        <v>1537.52</v>
      </c>
      <c r="E155" s="77">
        <f>IFERROR(INDEX(Sinduscon!$19:$19,
MATCH(CUB!$A155,Sinduscon!$3:$3,0)+4), "")</f>
        <v>1596.28</v>
      </c>
      <c r="F155" s="77">
        <f>IFERROR(INDEX(Sinduscon!$20:$20,
MATCH(CUB!$A155,Sinduscon!$3:$3,0)+4), "")</f>
        <v>131.35000000000002</v>
      </c>
      <c r="G155" s="77">
        <f>IFERROR(INDEX(Sinduscon!$21:$21,
MATCH(CUB!$A155,Sinduscon!$3:$3,0)+4), "")</f>
        <v>11.29</v>
      </c>
      <c r="H155" s="111"/>
      <c r="I155" s="111"/>
      <c r="J155" s="111"/>
      <c r="K155" s="111"/>
    </row>
    <row r="156" spans="1:11" x14ac:dyDescent="0.25">
      <c r="A156" s="71">
        <f>IF(
   SUMPRODUCT(--(Sinduscon!$3:$3=DATE(2013,INT((ROW(A353)-1)/20)+1,1)))&gt;0,
   DATE(2013,INT((ROW(A353)-1)/20)+1,1),
   ""
)</f>
        <v>41791</v>
      </c>
      <c r="B156" s="72" t="str">
        <f t="shared" si="10"/>
        <v>R-16</v>
      </c>
      <c r="C156" s="73" t="str">
        <f t="shared" si="11"/>
        <v>Baixo</v>
      </c>
      <c r="D156" s="77" t="str">
        <f>IFERROR(INDEX(Sinduscon!$24:$24,
MATCH(CUB!A156,Sinduscon!$3:$3,0)+1), "")</f>
        <v> </v>
      </c>
      <c r="E156" s="77" t="str">
        <f>IFERROR(INDEX(Sinduscon!$25:$25,
MATCH(CUB!$A156,Sinduscon!$3:$3,0)+1), "")</f>
        <v> </v>
      </c>
      <c r="F156" s="77" t="str">
        <f>IFERROR(INDEX(Sinduscon!$26:$26,
MATCH(CUB!$A156,Sinduscon!$3:$3,0)+1), "")</f>
        <v> </v>
      </c>
      <c r="G156" s="77" t="str">
        <f>IFERROR(INDEX(Sinduscon!$27:$27,
MATCH(CUB!$A156,Sinduscon!$3:$3,0)+1), "")</f>
        <v> </v>
      </c>
      <c r="H156" s="111"/>
      <c r="I156" s="111"/>
      <c r="J156" s="111"/>
      <c r="K156" s="111"/>
    </row>
    <row r="157" spans="1:11" x14ac:dyDescent="0.25">
      <c r="A157" s="71">
        <f>IF(
   SUMPRODUCT(--(Sinduscon!$3:$3=DATE(2013,INT((ROW(A354)-1)/20)+1,1)))&gt;0,
   DATE(2013,INT((ROW(A354)-1)/20)+1,1),
   ""
)</f>
        <v>41791</v>
      </c>
      <c r="B157" s="72" t="str">
        <f t="shared" si="10"/>
        <v>R-16</v>
      </c>
      <c r="C157" s="73" t="str">
        <f t="shared" si="11"/>
        <v>Normal</v>
      </c>
      <c r="D157" s="77">
        <f>IFERROR(INDEX(Sinduscon!$24:$24,
MATCH(CUB!A157,Sinduscon!$3:$3,0)+2), "")</f>
        <v>429.44</v>
      </c>
      <c r="E157" s="77">
        <f>IFERROR(INDEX(Sinduscon!$25:$25,
MATCH(CUB!$A157,Sinduscon!$3:$3,0)+2), "")</f>
        <v>551.54</v>
      </c>
      <c r="F157" s="77">
        <f>IFERROR(INDEX(Sinduscon!$26:$26,
MATCH(CUB!$A157,Sinduscon!$3:$3,0)+2), "")</f>
        <v>41.18</v>
      </c>
      <c r="G157" s="77">
        <f>IFERROR(INDEX(Sinduscon!$27:$27,
MATCH(CUB!$A157,Sinduscon!$3:$3,0)+2), "")</f>
        <v>4</v>
      </c>
      <c r="H157" s="111"/>
      <c r="I157" s="111"/>
      <c r="J157" s="111"/>
      <c r="K157" s="111"/>
    </row>
    <row r="158" spans="1:11" x14ac:dyDescent="0.25">
      <c r="A158" s="71">
        <f>IF(
   SUMPRODUCT(--(Sinduscon!$3:$3=DATE(2013,INT((ROW(A355)-1)/20)+1,1)))&gt;0,
   DATE(2013,INT((ROW(A355)-1)/20)+1,1),
   ""
)</f>
        <v>41791</v>
      </c>
      <c r="B158" s="72" t="str">
        <f t="shared" si="10"/>
        <v>R-16</v>
      </c>
      <c r="C158" s="73" t="str">
        <f t="shared" si="11"/>
        <v>Alto</v>
      </c>
      <c r="D158" s="77">
        <f>IFERROR(INDEX(Sinduscon!$24:$24,
MATCH(CUB!A158,Sinduscon!$3:$3,0)+3), "")</f>
        <v>585.36</v>
      </c>
      <c r="E158" s="77">
        <f>IFERROR(INDEX(Sinduscon!$25:$25,
MATCH(CUB!$A158,Sinduscon!$3:$3,0)+3), "")</f>
        <v>681.79</v>
      </c>
      <c r="F158" s="77">
        <f>IFERROR(INDEX(Sinduscon!$26:$26,
MATCH(CUB!$A158,Sinduscon!$3:$3,0)+3), "")</f>
        <v>50.9</v>
      </c>
      <c r="G158" s="77">
        <f>IFERROR(INDEX(Sinduscon!$27:$27,
MATCH(CUB!$A158,Sinduscon!$3:$3,0)+3), "")</f>
        <v>6.01</v>
      </c>
      <c r="H158" s="111"/>
      <c r="I158" s="111"/>
      <c r="J158" s="111"/>
      <c r="K158" s="111"/>
    </row>
    <row r="159" spans="1:11" x14ac:dyDescent="0.25">
      <c r="A159" s="71">
        <f>IF(
   SUMPRODUCT(--(Sinduscon!$3:$3=DATE(2013,INT((ROW(A356)-1)/20)+1,1)))&gt;0,
   DATE(2013,INT((ROW(A356)-1)/20)+1,1),
   ""
)</f>
        <v>41791</v>
      </c>
      <c r="B159" s="72" t="str">
        <f t="shared" si="10"/>
        <v>R-16</v>
      </c>
      <c r="C159" s="73" t="str">
        <f t="shared" si="11"/>
        <v>Total</v>
      </c>
      <c r="D159" s="77">
        <f>IFERROR(INDEX(Sinduscon!$24:$24,
MATCH(CUB!A159,Sinduscon!$3:$3,0)+4), "")</f>
        <v>1014.8</v>
      </c>
      <c r="E159" s="77">
        <f>IFERROR(INDEX(Sinduscon!$25:$25,
MATCH(CUB!$A159,Sinduscon!$3:$3,0)+4), "")</f>
        <v>1233.33</v>
      </c>
      <c r="F159" s="77">
        <f>IFERROR(INDEX(Sinduscon!$26:$26,
MATCH(CUB!$A159,Sinduscon!$3:$3,0)+4), "")</f>
        <v>92.08</v>
      </c>
      <c r="G159" s="77">
        <f>IFERROR(INDEX(Sinduscon!$27:$27,
MATCH(CUB!$A159,Sinduscon!$3:$3,0)+4), "")</f>
        <v>10.01</v>
      </c>
      <c r="H159" s="111"/>
      <c r="I159" s="111"/>
      <c r="J159" s="111"/>
      <c r="K159" s="111"/>
    </row>
    <row r="160" spans="1:11" x14ac:dyDescent="0.25">
      <c r="A160" s="71">
        <f>IF(
   SUMPRODUCT(--(Sinduscon!$3:$3=DATE(2013,INT((ROW(A357)-1)/20)+1,1)))&gt;0,
   DATE(2013,INT((ROW(A357)-1)/20)+1,1),
   ""
)</f>
        <v>41791</v>
      </c>
      <c r="B160" s="72" t="str">
        <f t="shared" si="10"/>
        <v>PIS</v>
      </c>
      <c r="C160" s="73" t="str">
        <f t="shared" si="11"/>
        <v>Baixo</v>
      </c>
      <c r="D160" s="77">
        <f>IFERROR(INDEX(Sinduscon!$30:$30,
MATCH(CUB!A160,Sinduscon!$3:$3,0)+1), "")</f>
        <v>350.78</v>
      </c>
      <c r="E160" s="77">
        <f>IFERROR(INDEX(Sinduscon!$31:$31,
MATCH(CUB!$A160,Sinduscon!$3:$3,0)+1), "")</f>
        <v>358.9</v>
      </c>
      <c r="F160" s="77">
        <f>IFERROR(INDEX(Sinduscon!$32:$32,
MATCH(CUB!$A160,Sinduscon!$3:$3,0)+1), "")</f>
        <v>23.76</v>
      </c>
      <c r="G160" s="77">
        <f>IFERROR(INDEX(Sinduscon!$33:$33,
MATCH(CUB!$A160,Sinduscon!$3:$3,0)+1), "")</f>
        <v>1.56</v>
      </c>
      <c r="H160" s="111"/>
      <c r="I160" s="111"/>
      <c r="J160" s="111"/>
      <c r="K160" s="111"/>
    </row>
    <row r="161" spans="1:12" x14ac:dyDescent="0.25">
      <c r="A161" s="71">
        <f>IF(
   SUMPRODUCT(--(Sinduscon!$3:$3=DATE(2013,INT((ROW(A358)-1)/20)+1,1)))&gt;0,
   DATE(2013,INT((ROW(A358)-1)/20)+1,1),
   ""
)</f>
        <v>41791</v>
      </c>
      <c r="B161" s="72" t="str">
        <f t="shared" si="10"/>
        <v>PIS</v>
      </c>
      <c r="C161" s="73" t="str">
        <f t="shared" si="11"/>
        <v>Normal</v>
      </c>
      <c r="D161" s="77" t="str">
        <f>IFERROR(INDEX(Sinduscon!$30:$30,
MATCH(CUB!A161,Sinduscon!$3:$3,0)+2), "")</f>
        <v> </v>
      </c>
      <c r="E161" s="77" t="str">
        <f>IFERROR(INDEX(Sinduscon!$31:$31,
MATCH(CUB!$A161,Sinduscon!$3:$3,0)+2), "")</f>
        <v> </v>
      </c>
      <c r="F161" s="77" t="str">
        <f>IFERROR(INDEX(Sinduscon!$32:$32,
MATCH(CUB!$A161,Sinduscon!$3:$3,0)+2), "")</f>
        <v> </v>
      </c>
      <c r="G161" s="77" t="str">
        <f>IFERROR(INDEX(Sinduscon!$33:$33,
MATCH(CUB!$A161,Sinduscon!$3:$3,0)+2), "")</f>
        <v> </v>
      </c>
      <c r="H161" s="111"/>
      <c r="I161" s="111"/>
      <c r="J161" s="111"/>
      <c r="K161" s="111"/>
    </row>
    <row r="162" spans="1:12" x14ac:dyDescent="0.25">
      <c r="A162" s="71">
        <f>IF(
   SUMPRODUCT(--(Sinduscon!$3:$3=DATE(2013,INT((ROW(A359)-1)/20)+1,1)))&gt;0,
   DATE(2013,INT((ROW(A359)-1)/20)+1,1),
   ""
)</f>
        <v>41791</v>
      </c>
      <c r="B162" s="72" t="str">
        <f t="shared" si="10"/>
        <v>PIS</v>
      </c>
      <c r="C162" s="73" t="str">
        <f t="shared" si="11"/>
        <v>Alto</v>
      </c>
      <c r="D162" s="77" t="str">
        <f>IFERROR(INDEX(Sinduscon!$30:$30,
MATCH(CUB!A162,Sinduscon!$3:$3,0)+3), "")</f>
        <v> </v>
      </c>
      <c r="E162" s="77" t="str">
        <f>IFERROR(INDEX(Sinduscon!$31:$31,
MATCH(CUB!$A162,Sinduscon!$3:$3,0)+3), "")</f>
        <v> </v>
      </c>
      <c r="F162" s="77" t="str">
        <f>IFERROR(INDEX(Sinduscon!$32:$32,
MATCH(CUB!$A162,Sinduscon!$3:$3,0)+3), "")</f>
        <v> </v>
      </c>
      <c r="G162" s="77" t="str">
        <f>IFERROR(INDEX(Sinduscon!$33:$33,
MATCH(CUB!$A162,Sinduscon!$3:$3,0)+3), "")</f>
        <v> </v>
      </c>
      <c r="H162" s="111"/>
      <c r="I162" s="111"/>
      <c r="J162" s="111"/>
      <c r="K162" s="111"/>
    </row>
    <row r="163" spans="1:12" x14ac:dyDescent="0.25">
      <c r="A163" s="71">
        <f>IF(
   SUMPRODUCT(--(Sinduscon!$3:$3=DATE(2013,INT((ROW(A360)-1)/20)+1,1)))&gt;0,
   DATE(2013,INT((ROW(A360)-1)/20)+1,1),
   ""
)</f>
        <v>41791</v>
      </c>
      <c r="B163" s="72" t="str">
        <f t="shared" si="10"/>
        <v>PIS</v>
      </c>
      <c r="C163" s="73" t="str">
        <f t="shared" si="11"/>
        <v>Total</v>
      </c>
      <c r="D163" s="77">
        <f>IFERROR(INDEX(Sinduscon!$30:$30,
MATCH(CUB!A163,Sinduscon!$3:$3,0)+4), "")</f>
        <v>350.78</v>
      </c>
      <c r="E163" s="77">
        <f>IFERROR(INDEX(Sinduscon!$31:$31,
MATCH(CUB!$A163,Sinduscon!$3:$3,0)+4), "")</f>
        <v>358.9</v>
      </c>
      <c r="F163" s="77">
        <f>IFERROR(INDEX(Sinduscon!$32:$32,
MATCH(CUB!$A163,Sinduscon!$3:$3,0)+4), "")</f>
        <v>23.76</v>
      </c>
      <c r="G163" s="77">
        <f>IFERROR(INDEX(Sinduscon!$33:$33,
MATCH(CUB!$A163,Sinduscon!$3:$3,0)+4), "")</f>
        <v>1.56</v>
      </c>
      <c r="H163" s="111">
        <f>SUMIFS(CUB!$D:$D,CUB!$C:$C,"Total",CUB!$A:$A,$A163)
/11</f>
        <v>509.12727272727267</v>
      </c>
      <c r="I163" s="111">
        <f>SUMIFS(CUB!$E:$E,CUB!$C:$C,"Total",CUB!$A:$A,$A163)
/11</f>
        <v>572.89454545454544</v>
      </c>
      <c r="J163" s="111">
        <f>SUMIFS(CUB!$F:$F,CUB!$C:$C,"Total",CUB!$A:$A,$A163)
/11</f>
        <v>59.206363636363648</v>
      </c>
      <c r="K163" s="111">
        <f>SUMIFS(CUB!$G:$G,CUB!$C:$C,"Total",CUB!$A:$A,$A163)
/11</f>
        <v>2.6790909090909087</v>
      </c>
      <c r="L163" s="111">
        <f t="shared" ref="L163" si="13">SUM(H163:K163)</f>
        <v>1143.9072727272728</v>
      </c>
    </row>
    <row r="164" spans="1:12" x14ac:dyDescent="0.25">
      <c r="A164" s="71">
        <f>IF(
   SUMPRODUCT(--(Sinduscon!$3:$3=DATE(2013,INT((ROW(A361)-1)/20)+1,1)))&gt;0,
   DATE(2013,INT((ROW(A361)-1)/20)+1,1),
   ""
)</f>
        <v>41821</v>
      </c>
      <c r="B164" s="72" t="str">
        <f t="shared" si="10"/>
        <v>R-1</v>
      </c>
      <c r="C164" s="73" t="str">
        <f t="shared" si="11"/>
        <v>Baixo</v>
      </c>
      <c r="D164" s="77">
        <f>IFERROR(INDEX(Sinduscon!$6:$6,
MATCH(CUB!A164,Sinduscon!$3:$3,0)+1), "")</f>
        <v>479.5</v>
      </c>
      <c r="E164" s="77">
        <f>IFERROR(INDEX(Sinduscon!$7:$7,
MATCH(CUB!$A164,Sinduscon!$3:$3,0)+1), "")</f>
        <v>526.70000000000005</v>
      </c>
      <c r="F164" s="77">
        <f>IFERROR(INDEX(Sinduscon!$8:$8,
MATCH(CUB!$A164,Sinduscon!$3:$3,0)+1), "")</f>
        <v>95.79</v>
      </c>
      <c r="G164" s="77">
        <f>IFERROR(INDEX(Sinduscon!$9:$9,
MATCH(CUB!$A164,Sinduscon!$3:$3,0)+1), "")</f>
        <v>3.09</v>
      </c>
      <c r="H164" s="111"/>
      <c r="I164" s="111"/>
      <c r="J164" s="111"/>
      <c r="K164" s="111"/>
    </row>
    <row r="165" spans="1:12" x14ac:dyDescent="0.25">
      <c r="A165" s="71">
        <f>IF(
   SUMPRODUCT(--(Sinduscon!$3:$3=DATE(2013,INT((ROW(A362)-1)/20)+1,1)))&gt;0,
   DATE(2013,INT((ROW(A362)-1)/20)+1,1),
   ""
)</f>
        <v>41821</v>
      </c>
      <c r="B165" s="72" t="str">
        <f t="shared" si="10"/>
        <v>R-1</v>
      </c>
      <c r="C165" s="73" t="str">
        <f t="shared" si="11"/>
        <v>Normal</v>
      </c>
      <c r="D165" s="77">
        <f>IFERROR(INDEX(Sinduscon!$6:$6,
MATCH(CUB!A165,Sinduscon!$3:$3,0)+2), "")</f>
        <v>498.91</v>
      </c>
      <c r="E165" s="77">
        <f>IFERROR(INDEX(Sinduscon!$7:$7,
MATCH(CUB!$A165,Sinduscon!$3:$3,0)+2), "")</f>
        <v>722.21</v>
      </c>
      <c r="F165" s="77">
        <f>IFERROR(INDEX(Sinduscon!$8:$8,
MATCH(CUB!$A165,Sinduscon!$3:$3,0)+2), "")</f>
        <v>89.94</v>
      </c>
      <c r="G165" s="77">
        <f>IFERROR(INDEX(Sinduscon!$9:$9,
MATCH(CUB!$A165,Sinduscon!$3:$3,0)+2), "")</f>
        <v>0.22</v>
      </c>
      <c r="H165" s="111"/>
      <c r="I165" s="111"/>
      <c r="J165" s="111"/>
      <c r="K165" s="111"/>
    </row>
    <row r="166" spans="1:12" x14ac:dyDescent="0.25">
      <c r="A166" s="71">
        <f>IF(
   SUMPRODUCT(--(Sinduscon!$3:$3=DATE(2013,INT((ROW(A363)-1)/20)+1,1)))&gt;0,
   DATE(2013,INT((ROW(A363)-1)/20)+1,1),
   ""
)</f>
        <v>41821</v>
      </c>
      <c r="B166" s="72" t="str">
        <f t="shared" si="10"/>
        <v>R-1</v>
      </c>
      <c r="C166" s="73" t="str">
        <f t="shared" si="11"/>
        <v>Alto</v>
      </c>
      <c r="D166" s="77">
        <f>IFERROR(INDEX(Sinduscon!$6:$6,
MATCH(CUB!A166,Sinduscon!$3:$3,0)+3), "")</f>
        <v>728.61</v>
      </c>
      <c r="E166" s="77">
        <f>IFERROR(INDEX(Sinduscon!$7:$7,
MATCH(CUB!$A166,Sinduscon!$3:$3,0)+3), "")</f>
        <v>783.6</v>
      </c>
      <c r="F166" s="77">
        <f>IFERROR(INDEX(Sinduscon!$8:$8,
MATCH(CUB!$A166,Sinduscon!$3:$3,0)+3), "")</f>
        <v>85.03</v>
      </c>
      <c r="G166" s="77">
        <f>IFERROR(INDEX(Sinduscon!$9:$9,
MATCH(CUB!$A166,Sinduscon!$3:$3,0)+3), "")</f>
        <v>0.27</v>
      </c>
      <c r="H166" s="111"/>
      <c r="I166" s="111"/>
      <c r="J166" s="111"/>
      <c r="K166" s="111"/>
    </row>
    <row r="167" spans="1:12" x14ac:dyDescent="0.25">
      <c r="A167" s="71">
        <f>IF(
   SUMPRODUCT(--(Sinduscon!$3:$3=DATE(2013,INT((ROW(A364)-1)/20)+1,1)))&gt;0,
   DATE(2013,INT((ROW(A364)-1)/20)+1,1),
   ""
)</f>
        <v>41821</v>
      </c>
      <c r="B167" s="72" t="str">
        <f t="shared" si="10"/>
        <v>R-1</v>
      </c>
      <c r="C167" s="73" t="str">
        <f t="shared" si="11"/>
        <v>Total</v>
      </c>
      <c r="D167" s="77">
        <f>IFERROR(INDEX(Sinduscon!$6:$6,
MATCH(CUB!A167,Sinduscon!$3:$3,0)+4), "")</f>
        <v>1707.02</v>
      </c>
      <c r="E167" s="77">
        <f>IFERROR(INDEX(Sinduscon!$7:$7,
MATCH(CUB!$A167,Sinduscon!$3:$3,0)+4), "")</f>
        <v>2032.5100000000002</v>
      </c>
      <c r="F167" s="77">
        <f>IFERROR(INDEX(Sinduscon!$8:$8,
MATCH(CUB!$A167,Sinduscon!$3:$3,0)+4), "")</f>
        <v>270.76</v>
      </c>
      <c r="G167" s="77">
        <f>IFERROR(INDEX(Sinduscon!$9:$9,
MATCH(CUB!$A167,Sinduscon!$3:$3,0)+4), "")</f>
        <v>3.58</v>
      </c>
      <c r="H167" s="111"/>
      <c r="I167" s="111"/>
      <c r="J167" s="111"/>
      <c r="K167" s="111"/>
    </row>
    <row r="168" spans="1:12" x14ac:dyDescent="0.25">
      <c r="A168" s="71">
        <f>IF(
   SUMPRODUCT(--(Sinduscon!$3:$3=DATE(2013,INT((ROW(A365)-1)/20)+1,1)))&gt;0,
   DATE(2013,INT((ROW(A365)-1)/20)+1,1),
   ""
)</f>
        <v>41821</v>
      </c>
      <c r="B168" s="72" t="str">
        <f t="shared" si="10"/>
        <v>PP-4</v>
      </c>
      <c r="C168" s="73" t="str">
        <f t="shared" si="11"/>
        <v>Baixo</v>
      </c>
      <c r="D168" s="77">
        <f>IFERROR(INDEX(Sinduscon!$12:$12,
MATCH(CUB!A168,Sinduscon!$3:$3,0)+1), "")</f>
        <v>527.35</v>
      </c>
      <c r="E168" s="77">
        <f>IFERROR(INDEX(Sinduscon!$13:$13,
MATCH(CUB!$A168,Sinduscon!$3:$3,0)+1), "")</f>
        <v>441.99</v>
      </c>
      <c r="F168" s="77">
        <f>IFERROR(INDEX(Sinduscon!$14:$14,
MATCH(CUB!$A168,Sinduscon!$3:$3,0)+1), "")</f>
        <v>25.47</v>
      </c>
      <c r="G168" s="77">
        <f>IFERROR(INDEX(Sinduscon!$15:$15,
MATCH(CUB!$A168,Sinduscon!$3:$3,0)+1), "")</f>
        <v>2.99</v>
      </c>
      <c r="H168" s="111"/>
      <c r="I168" s="111"/>
      <c r="J168" s="111"/>
      <c r="K168" s="111"/>
    </row>
    <row r="169" spans="1:12" x14ac:dyDescent="0.25">
      <c r="A169" s="71">
        <f>IF(
   SUMPRODUCT(--(Sinduscon!$3:$3=DATE(2013,INT((ROW(A366)-1)/20)+1,1)))&gt;0,
   DATE(2013,INT((ROW(A366)-1)/20)+1,1),
   ""
)</f>
        <v>41821</v>
      </c>
      <c r="B169" s="72" t="str">
        <f t="shared" si="10"/>
        <v>PP-4</v>
      </c>
      <c r="C169" s="73" t="str">
        <f t="shared" si="11"/>
        <v>Normal</v>
      </c>
      <c r="D169" s="77">
        <f>IFERROR(INDEX(Sinduscon!$12:$12,
MATCH(CUB!A169,Sinduscon!$3:$3,0)+2), "")</f>
        <v>491.35</v>
      </c>
      <c r="E169" s="77">
        <f>IFERROR(INDEX(Sinduscon!$13:$13,
MATCH(CUB!$A169,Sinduscon!$3:$3,0)+2), "")</f>
        <v>638.83000000000004</v>
      </c>
      <c r="F169" s="77">
        <f>IFERROR(INDEX(Sinduscon!$14:$14,
MATCH(CUB!$A169,Sinduscon!$3:$3,0)+2), "")</f>
        <v>107.85</v>
      </c>
      <c r="G169" s="77">
        <f>IFERROR(INDEX(Sinduscon!$15:$15,
MATCH(CUB!$A169,Sinduscon!$3:$3,0)+2), "")</f>
        <v>0.04</v>
      </c>
      <c r="H169" s="111"/>
      <c r="I169" s="111"/>
      <c r="J169" s="111"/>
      <c r="K169" s="111"/>
    </row>
    <row r="170" spans="1:12" x14ac:dyDescent="0.25">
      <c r="A170" s="71">
        <f>IF(
   SUMPRODUCT(--(Sinduscon!$3:$3=DATE(2013,INT((ROW(A367)-1)/20)+1,1)))&gt;0,
   DATE(2013,INT((ROW(A367)-1)/20)+1,1),
   ""
)</f>
        <v>41821</v>
      </c>
      <c r="B170" s="72" t="str">
        <f t="shared" si="10"/>
        <v>PP-4</v>
      </c>
      <c r="C170" s="73" t="str">
        <f t="shared" si="11"/>
        <v>Alto</v>
      </c>
      <c r="D170" s="77" t="str">
        <f>IFERROR(INDEX(Sinduscon!$12:$12,
MATCH(CUB!A170,Sinduscon!$3:$3,0)+3), "")</f>
        <v xml:space="preserve"> </v>
      </c>
      <c r="E170" s="77" t="str">
        <f>IFERROR(INDEX(Sinduscon!$13:$13,
MATCH(CUB!$A170,Sinduscon!$3:$3,0)+3), "")</f>
        <v xml:space="preserve"> </v>
      </c>
      <c r="F170" s="77" t="str">
        <f>IFERROR(INDEX(Sinduscon!$14:$14,
MATCH(CUB!$A170,Sinduscon!$3:$3,0)+3), "")</f>
        <v xml:space="preserve"> </v>
      </c>
      <c r="G170" s="77" t="str">
        <f>IFERROR(INDEX(Sinduscon!$15:$15,
MATCH(CUB!$A170,Sinduscon!$3:$3,0)+3), "")</f>
        <v xml:space="preserve"> </v>
      </c>
      <c r="H170" s="111"/>
      <c r="I170" s="111"/>
      <c r="J170" s="111"/>
      <c r="K170" s="111"/>
    </row>
    <row r="171" spans="1:12" x14ac:dyDescent="0.25">
      <c r="A171" s="71">
        <f>IF(
   SUMPRODUCT(--(Sinduscon!$3:$3=DATE(2013,INT((ROW(A368)-1)/20)+1,1)))&gt;0,
   DATE(2013,INT((ROW(A368)-1)/20)+1,1),
   ""
)</f>
        <v>41821</v>
      </c>
      <c r="B171" s="72" t="str">
        <f t="shared" si="10"/>
        <v>PP-4</v>
      </c>
      <c r="C171" s="73" t="str">
        <f t="shared" si="11"/>
        <v>Total</v>
      </c>
      <c r="D171" s="77">
        <f>IFERROR(INDEX(Sinduscon!$12:$12,
MATCH(CUB!A171,Sinduscon!$3:$3,0)+4), "")</f>
        <v>1018.7</v>
      </c>
      <c r="E171" s="77">
        <f>IFERROR(INDEX(Sinduscon!$13:$13,
MATCH(CUB!$A171,Sinduscon!$3:$3,0)+4), "")</f>
        <v>1080.8200000000002</v>
      </c>
      <c r="F171" s="77">
        <f>IFERROR(INDEX(Sinduscon!$14:$14,
MATCH(CUB!$A171,Sinduscon!$3:$3,0)+4), "")</f>
        <v>133.32</v>
      </c>
      <c r="G171" s="77">
        <f>IFERROR(INDEX(Sinduscon!$15:$15,
MATCH(CUB!$A171,Sinduscon!$3:$3,0)+4), "")</f>
        <v>3.0300000000000002</v>
      </c>
      <c r="H171" s="111"/>
      <c r="I171" s="111"/>
      <c r="J171" s="111"/>
      <c r="K171" s="111"/>
    </row>
    <row r="172" spans="1:12" x14ac:dyDescent="0.25">
      <c r="A172" s="71">
        <f>IF(
   SUMPRODUCT(--(Sinduscon!$3:$3=DATE(2013,INT((ROW(A369)-1)/20)+1,1)))&gt;0,
   DATE(2013,INT((ROW(A369)-1)/20)+1,1),
   ""
)</f>
        <v>41821</v>
      </c>
      <c r="B172" s="72" t="str">
        <f t="shared" si="10"/>
        <v>R-8</v>
      </c>
      <c r="C172" s="73" t="str">
        <f t="shared" si="11"/>
        <v>Baixo</v>
      </c>
      <c r="D172" s="77">
        <f>IFERROR(INDEX(Sinduscon!$18:$18,
MATCH(CUB!A172,Sinduscon!$3:$3,0)+1), "")</f>
        <v>503.76</v>
      </c>
      <c r="E172" s="77">
        <f>IFERROR(INDEX(Sinduscon!$19:$19,
MATCH(CUB!$A172,Sinduscon!$3:$3,0)+1), "")</f>
        <v>415.64</v>
      </c>
      <c r="F172" s="77">
        <f>IFERROR(INDEX(Sinduscon!$20:$20,
MATCH(CUB!$A172,Sinduscon!$3:$3,0)+1), "")</f>
        <v>22.92</v>
      </c>
      <c r="G172" s="77">
        <f>IFERROR(INDEX(Sinduscon!$21:$21,
MATCH(CUB!$A172,Sinduscon!$3:$3,0)+1), "")</f>
        <v>3.13</v>
      </c>
      <c r="H172" s="111"/>
      <c r="I172" s="111"/>
      <c r="J172" s="111"/>
      <c r="K172" s="111"/>
    </row>
    <row r="173" spans="1:12" x14ac:dyDescent="0.25">
      <c r="A173" s="71">
        <f>IF(
   SUMPRODUCT(--(Sinduscon!$3:$3=DATE(2013,INT((ROW(A370)-1)/20)+1,1)))&gt;0,
   DATE(2013,INT((ROW(A370)-1)/20)+1,1),
   ""
)</f>
        <v>41821</v>
      </c>
      <c r="B173" s="72" t="str">
        <f t="shared" si="10"/>
        <v>R-8</v>
      </c>
      <c r="C173" s="73" t="str">
        <f t="shared" si="11"/>
        <v>Normal</v>
      </c>
      <c r="D173" s="77">
        <f>IFERROR(INDEX(Sinduscon!$18:$18,
MATCH(CUB!A173,Sinduscon!$3:$3,0)+2), "")</f>
        <v>436.43</v>
      </c>
      <c r="E173" s="77">
        <f>IFERROR(INDEX(Sinduscon!$19:$19,
MATCH(CUB!$A173,Sinduscon!$3:$3,0)+2), "")</f>
        <v>573.66</v>
      </c>
      <c r="F173" s="77">
        <f>IFERROR(INDEX(Sinduscon!$20:$20,
MATCH(CUB!$A173,Sinduscon!$3:$3,0)+2), "")</f>
        <v>49.76</v>
      </c>
      <c r="G173" s="77">
        <f>IFERROR(INDEX(Sinduscon!$21:$21,
MATCH(CUB!$A173,Sinduscon!$3:$3,0)+2), "")</f>
        <v>4.2</v>
      </c>
      <c r="H173" s="111"/>
      <c r="I173" s="111"/>
      <c r="J173" s="111"/>
      <c r="K173" s="111"/>
    </row>
    <row r="174" spans="1:12" x14ac:dyDescent="0.25">
      <c r="A174" s="71">
        <f>IF(
   SUMPRODUCT(--(Sinduscon!$3:$3=DATE(2013,INT((ROW(A371)-1)/20)+1,1)))&gt;0,
   DATE(2013,INT((ROW(A371)-1)/20)+1,1),
   ""
)</f>
        <v>41821</v>
      </c>
      <c r="B174" s="72" t="str">
        <f t="shared" si="10"/>
        <v>R-8</v>
      </c>
      <c r="C174" s="73" t="str">
        <f t="shared" si="11"/>
        <v>Alto</v>
      </c>
      <c r="D174" s="77">
        <f>IFERROR(INDEX(Sinduscon!$18:$18,
MATCH(CUB!A174,Sinduscon!$3:$3,0)+3), "")</f>
        <v>610.52</v>
      </c>
      <c r="E174" s="77">
        <f>IFERROR(INDEX(Sinduscon!$19:$19,
MATCH(CUB!$A174,Sinduscon!$3:$3,0)+3), "")</f>
        <v>606.98</v>
      </c>
      <c r="F174" s="77">
        <f>IFERROR(INDEX(Sinduscon!$20:$20,
MATCH(CUB!$A174,Sinduscon!$3:$3,0)+3), "")</f>
        <v>58.67</v>
      </c>
      <c r="G174" s="77">
        <f>IFERROR(INDEX(Sinduscon!$21:$21,
MATCH(CUB!$A174,Sinduscon!$3:$3,0)+3), "")</f>
        <v>3.96</v>
      </c>
      <c r="H174" s="111"/>
      <c r="I174" s="111"/>
      <c r="J174" s="111"/>
      <c r="K174" s="111"/>
    </row>
    <row r="175" spans="1:12" x14ac:dyDescent="0.25">
      <c r="A175" s="71">
        <f>IF(
   SUMPRODUCT(--(Sinduscon!$3:$3=DATE(2013,INT((ROW(A372)-1)/20)+1,1)))&gt;0,
   DATE(2013,INT((ROW(A372)-1)/20)+1,1),
   ""
)</f>
        <v>41821</v>
      </c>
      <c r="B175" s="72" t="str">
        <f t="shared" si="10"/>
        <v>R-8</v>
      </c>
      <c r="C175" s="73" t="str">
        <f t="shared" si="11"/>
        <v>Total</v>
      </c>
      <c r="D175" s="77">
        <f>IFERROR(INDEX(Sinduscon!$18:$18,
MATCH(CUB!A175,Sinduscon!$3:$3,0)+4), "")</f>
        <v>1550.71</v>
      </c>
      <c r="E175" s="77">
        <f>IFERROR(INDEX(Sinduscon!$19:$19,
MATCH(CUB!$A175,Sinduscon!$3:$3,0)+4), "")</f>
        <v>1596.28</v>
      </c>
      <c r="F175" s="77">
        <f>IFERROR(INDEX(Sinduscon!$20:$20,
MATCH(CUB!$A175,Sinduscon!$3:$3,0)+4), "")</f>
        <v>131.35000000000002</v>
      </c>
      <c r="G175" s="77">
        <f>IFERROR(INDEX(Sinduscon!$21:$21,
MATCH(CUB!$A175,Sinduscon!$3:$3,0)+4), "")</f>
        <v>11.29</v>
      </c>
      <c r="H175" s="111"/>
      <c r="I175" s="111"/>
      <c r="J175" s="111"/>
      <c r="K175" s="111"/>
    </row>
    <row r="176" spans="1:12" x14ac:dyDescent="0.25">
      <c r="A176" s="71">
        <f>IF(
   SUMPRODUCT(--(Sinduscon!$3:$3=DATE(2013,INT((ROW(A373)-1)/20)+1,1)))&gt;0,
   DATE(2013,INT((ROW(A373)-1)/20)+1,1),
   ""
)</f>
        <v>41821</v>
      </c>
      <c r="B176" s="72" t="str">
        <f t="shared" si="10"/>
        <v>R-16</v>
      </c>
      <c r="C176" s="73" t="str">
        <f t="shared" si="11"/>
        <v>Baixo</v>
      </c>
      <c r="D176" s="77" t="str">
        <f>IFERROR(INDEX(Sinduscon!$24:$24,
MATCH(CUB!A176,Sinduscon!$3:$3,0)+1), "")</f>
        <v xml:space="preserve"> </v>
      </c>
      <c r="E176" s="77" t="str">
        <f>IFERROR(INDEX(Sinduscon!$25:$25,
MATCH(CUB!$A176,Sinduscon!$3:$3,0)+1), "")</f>
        <v xml:space="preserve"> </v>
      </c>
      <c r="F176" s="77" t="str">
        <f>IFERROR(INDEX(Sinduscon!$26:$26,
MATCH(CUB!$A176,Sinduscon!$3:$3,0)+1), "")</f>
        <v xml:space="preserve"> </v>
      </c>
      <c r="G176" s="77" t="str">
        <f>IFERROR(INDEX(Sinduscon!$27:$27,
MATCH(CUB!$A176,Sinduscon!$3:$3,0)+1), "")</f>
        <v xml:space="preserve"> </v>
      </c>
      <c r="H176" s="111"/>
      <c r="I176" s="111"/>
      <c r="J176" s="111"/>
      <c r="K176" s="111"/>
    </row>
    <row r="177" spans="1:12" x14ac:dyDescent="0.25">
      <c r="A177" s="71">
        <f>IF(
   SUMPRODUCT(--(Sinduscon!$3:$3=DATE(2013,INT((ROW(A374)-1)/20)+1,1)))&gt;0,
   DATE(2013,INT((ROW(A374)-1)/20)+1,1),
   ""
)</f>
        <v>41821</v>
      </c>
      <c r="B177" s="72" t="str">
        <f t="shared" si="10"/>
        <v>R-16</v>
      </c>
      <c r="C177" s="73" t="str">
        <f t="shared" si="11"/>
        <v>Normal</v>
      </c>
      <c r="D177" s="77">
        <f>IFERROR(INDEX(Sinduscon!$24:$24,
MATCH(CUB!A177,Sinduscon!$3:$3,0)+2), "")</f>
        <v>432.68</v>
      </c>
      <c r="E177" s="77">
        <f>IFERROR(INDEX(Sinduscon!$25:$25,
MATCH(CUB!$A177,Sinduscon!$3:$3,0)+2), "")</f>
        <v>551.54</v>
      </c>
      <c r="F177" s="77">
        <f>IFERROR(INDEX(Sinduscon!$26:$26,
MATCH(CUB!$A177,Sinduscon!$3:$3,0)+2), "")</f>
        <v>41.18</v>
      </c>
      <c r="G177" s="77">
        <f>IFERROR(INDEX(Sinduscon!$27:$27,
MATCH(CUB!$A177,Sinduscon!$3:$3,0)+2), "")</f>
        <v>4</v>
      </c>
      <c r="H177" s="111"/>
      <c r="I177" s="111"/>
      <c r="J177" s="111"/>
      <c r="K177" s="111"/>
    </row>
    <row r="178" spans="1:12" x14ac:dyDescent="0.25">
      <c r="A178" s="71">
        <f>IF(
   SUMPRODUCT(--(Sinduscon!$3:$3=DATE(2013,INT((ROW(A375)-1)/20)+1,1)))&gt;0,
   DATE(2013,INT((ROW(A375)-1)/20)+1,1),
   ""
)</f>
        <v>41821</v>
      </c>
      <c r="B178" s="72" t="str">
        <f t="shared" si="10"/>
        <v>R-16</v>
      </c>
      <c r="C178" s="73" t="str">
        <f t="shared" si="11"/>
        <v>Alto</v>
      </c>
      <c r="D178" s="77">
        <f>IFERROR(INDEX(Sinduscon!$24:$24,
MATCH(CUB!A178,Sinduscon!$3:$3,0)+3), "")</f>
        <v>589.12</v>
      </c>
      <c r="E178" s="77">
        <f>IFERROR(INDEX(Sinduscon!$25:$25,
MATCH(CUB!$A178,Sinduscon!$3:$3,0)+3), "")</f>
        <v>681.79</v>
      </c>
      <c r="F178" s="77">
        <f>IFERROR(INDEX(Sinduscon!$26:$26,
MATCH(CUB!$A178,Sinduscon!$3:$3,0)+3), "")</f>
        <v>50.9</v>
      </c>
      <c r="G178" s="77">
        <f>IFERROR(INDEX(Sinduscon!$27:$27,
MATCH(CUB!$A178,Sinduscon!$3:$3,0)+3), "")</f>
        <v>6.01</v>
      </c>
      <c r="H178" s="111"/>
      <c r="I178" s="111"/>
      <c r="J178" s="111"/>
      <c r="K178" s="111"/>
    </row>
    <row r="179" spans="1:12" x14ac:dyDescent="0.25">
      <c r="A179" s="71">
        <f>IF(
   SUMPRODUCT(--(Sinduscon!$3:$3=DATE(2013,INT((ROW(A376)-1)/20)+1,1)))&gt;0,
   DATE(2013,INT((ROW(A376)-1)/20)+1,1),
   ""
)</f>
        <v>41821</v>
      </c>
      <c r="B179" s="72" t="str">
        <f t="shared" si="10"/>
        <v>R-16</v>
      </c>
      <c r="C179" s="73" t="str">
        <f t="shared" si="11"/>
        <v>Total</v>
      </c>
      <c r="D179" s="77">
        <f>IFERROR(INDEX(Sinduscon!$24:$24,
MATCH(CUB!A179,Sinduscon!$3:$3,0)+4), "")</f>
        <v>1021.8</v>
      </c>
      <c r="E179" s="77">
        <f>IFERROR(INDEX(Sinduscon!$25:$25,
MATCH(CUB!$A179,Sinduscon!$3:$3,0)+4), "")</f>
        <v>1233.33</v>
      </c>
      <c r="F179" s="77">
        <f>IFERROR(INDEX(Sinduscon!$26:$26,
MATCH(CUB!$A179,Sinduscon!$3:$3,0)+4), "")</f>
        <v>92.08</v>
      </c>
      <c r="G179" s="77">
        <f>IFERROR(INDEX(Sinduscon!$27:$27,
MATCH(CUB!$A179,Sinduscon!$3:$3,0)+4), "")</f>
        <v>10.01</v>
      </c>
      <c r="H179" s="111"/>
      <c r="I179" s="111"/>
      <c r="J179" s="111"/>
      <c r="K179" s="111"/>
    </row>
    <row r="180" spans="1:12" x14ac:dyDescent="0.25">
      <c r="A180" s="71">
        <f>IF(
   SUMPRODUCT(--(Sinduscon!$3:$3=DATE(2013,INT((ROW(A377)-1)/20)+1,1)))&gt;0,
   DATE(2013,INT((ROW(A377)-1)/20)+1,1),
   ""
)</f>
        <v>41821</v>
      </c>
      <c r="B180" s="72" t="str">
        <f t="shared" si="10"/>
        <v>PIS</v>
      </c>
      <c r="C180" s="73" t="str">
        <f t="shared" si="11"/>
        <v>Baixo</v>
      </c>
      <c r="D180" s="77">
        <f>IFERROR(INDEX(Sinduscon!$30:$30,
MATCH(CUB!A180,Sinduscon!$3:$3,0)+1), "")</f>
        <v>353.85</v>
      </c>
      <c r="E180" s="77">
        <f>IFERROR(INDEX(Sinduscon!$31:$31,
MATCH(CUB!$A180,Sinduscon!$3:$3,0)+1), "")</f>
        <v>358.9</v>
      </c>
      <c r="F180" s="77">
        <f>IFERROR(INDEX(Sinduscon!$32:$32,
MATCH(CUB!$A180,Sinduscon!$3:$3,0)+1), "")</f>
        <v>23.76</v>
      </c>
      <c r="G180" s="77">
        <f>IFERROR(INDEX(Sinduscon!$33:$33,
MATCH(CUB!$A180,Sinduscon!$3:$3,0)+1), "")</f>
        <v>1.56</v>
      </c>
      <c r="H180" s="111"/>
      <c r="I180" s="111"/>
      <c r="J180" s="111"/>
      <c r="K180" s="111"/>
    </row>
    <row r="181" spans="1:12" x14ac:dyDescent="0.25">
      <c r="A181" s="71">
        <f>IF(
   SUMPRODUCT(--(Sinduscon!$3:$3=DATE(2013,INT((ROW(A378)-1)/20)+1,1)))&gt;0,
   DATE(2013,INT((ROW(A378)-1)/20)+1,1),
   ""
)</f>
        <v>41821</v>
      </c>
      <c r="B181" s="72" t="str">
        <f t="shared" si="10"/>
        <v>PIS</v>
      </c>
      <c r="C181" s="73" t="str">
        <f t="shared" si="11"/>
        <v>Normal</v>
      </c>
      <c r="D181" s="77" t="str">
        <f>IFERROR(INDEX(Sinduscon!$30:$30,
MATCH(CUB!A181,Sinduscon!$3:$3,0)+2), "")</f>
        <v xml:space="preserve"> </v>
      </c>
      <c r="E181" s="77" t="str">
        <f>IFERROR(INDEX(Sinduscon!$31:$31,
MATCH(CUB!$A181,Sinduscon!$3:$3,0)+2), "")</f>
        <v xml:space="preserve"> </v>
      </c>
      <c r="F181" s="77" t="str">
        <f>IFERROR(INDEX(Sinduscon!$32:$32,
MATCH(CUB!$A181,Sinduscon!$3:$3,0)+2), "")</f>
        <v xml:space="preserve"> </v>
      </c>
      <c r="G181" s="77" t="str">
        <f>IFERROR(INDEX(Sinduscon!$33:$33,
MATCH(CUB!$A181,Sinduscon!$3:$3,0)+2), "")</f>
        <v xml:space="preserve"> </v>
      </c>
      <c r="H181" s="111"/>
      <c r="I181" s="111"/>
      <c r="J181" s="111"/>
      <c r="K181" s="111"/>
    </row>
    <row r="182" spans="1:12" x14ac:dyDescent="0.25">
      <c r="A182" s="71">
        <f>IF(
   SUMPRODUCT(--(Sinduscon!$3:$3=DATE(2013,INT((ROW(A379)-1)/20)+1,1)))&gt;0,
   DATE(2013,INT((ROW(A379)-1)/20)+1,1),
   ""
)</f>
        <v>41821</v>
      </c>
      <c r="B182" s="72" t="str">
        <f t="shared" si="10"/>
        <v>PIS</v>
      </c>
      <c r="C182" s="73" t="str">
        <f t="shared" si="11"/>
        <v>Alto</v>
      </c>
      <c r="D182" s="77" t="str">
        <f>IFERROR(INDEX(Sinduscon!$30:$30,
MATCH(CUB!A182,Sinduscon!$3:$3,0)+3), "")</f>
        <v xml:space="preserve"> </v>
      </c>
      <c r="E182" s="77" t="str">
        <f>IFERROR(INDEX(Sinduscon!$31:$31,
MATCH(CUB!$A182,Sinduscon!$3:$3,0)+3), "")</f>
        <v xml:space="preserve"> </v>
      </c>
      <c r="F182" s="77" t="str">
        <f>IFERROR(INDEX(Sinduscon!$32:$32,
MATCH(CUB!$A182,Sinduscon!$3:$3,0)+3), "")</f>
        <v xml:space="preserve"> </v>
      </c>
      <c r="G182" s="77" t="str">
        <f>IFERROR(INDEX(Sinduscon!$33:$33,
MATCH(CUB!$A182,Sinduscon!$3:$3,0)+3), "")</f>
        <v xml:space="preserve"> </v>
      </c>
      <c r="H182" s="111"/>
      <c r="I182" s="111"/>
      <c r="J182" s="111"/>
      <c r="K182" s="111"/>
    </row>
    <row r="183" spans="1:12" x14ac:dyDescent="0.25">
      <c r="A183" s="71">
        <f>IF(
   SUMPRODUCT(--(Sinduscon!$3:$3=DATE(2013,INT((ROW(A380)-1)/20)+1,1)))&gt;0,
   DATE(2013,INT((ROW(A380)-1)/20)+1,1),
   ""
)</f>
        <v>41821</v>
      </c>
      <c r="B183" s="72" t="str">
        <f t="shared" si="10"/>
        <v>PIS</v>
      </c>
      <c r="C183" s="73" t="str">
        <f t="shared" si="11"/>
        <v>Total</v>
      </c>
      <c r="D183" s="77">
        <f>IFERROR(INDEX(Sinduscon!$30:$30,
MATCH(CUB!A183,Sinduscon!$3:$3,0)+4), "")</f>
        <v>353.85</v>
      </c>
      <c r="E183" s="77">
        <f>IFERROR(INDEX(Sinduscon!$31:$31,
MATCH(CUB!$A183,Sinduscon!$3:$3,0)+4), "")</f>
        <v>358.9</v>
      </c>
      <c r="F183" s="77">
        <f>IFERROR(INDEX(Sinduscon!$32:$32,
MATCH(CUB!$A183,Sinduscon!$3:$3,0)+4), "")</f>
        <v>23.76</v>
      </c>
      <c r="G183" s="77">
        <f>IFERROR(INDEX(Sinduscon!$33:$33,
MATCH(CUB!$A183,Sinduscon!$3:$3,0)+4), "")</f>
        <v>1.56</v>
      </c>
      <c r="H183" s="111">
        <f>SUMIFS(CUB!$D:$D,CUB!$C:$C,"Total",CUB!$A:$A,$A183)
/11</f>
        <v>513.82545454545459</v>
      </c>
      <c r="I183" s="111">
        <f>SUMIFS(CUB!$E:$E,CUB!$C:$C,"Total",CUB!$A:$A,$A183)
/11</f>
        <v>572.89454545454544</v>
      </c>
      <c r="J183" s="111">
        <f>SUMIFS(CUB!$F:$F,CUB!$C:$C,"Total",CUB!$A:$A,$A183)
/11</f>
        <v>59.206363636363648</v>
      </c>
      <c r="K183" s="111">
        <f>SUMIFS(CUB!$G:$G,CUB!$C:$C,"Total",CUB!$A:$A,$A183)
/11</f>
        <v>2.6790909090909087</v>
      </c>
      <c r="L183" s="111">
        <f t="shared" ref="L183" si="14">SUM(H183:K183)</f>
        <v>1148.6054545454547</v>
      </c>
    </row>
    <row r="184" spans="1:12" x14ac:dyDescent="0.25">
      <c r="A184" s="71">
        <f>IF(
   SUMPRODUCT(--(Sinduscon!$3:$3=DATE(2013,INT((ROW(A381)-1)/20)+1,1)))&gt;0,
   DATE(2013,INT((ROW(A381)-1)/20)+1,1),
   ""
)</f>
        <v>41852</v>
      </c>
      <c r="B184" s="72" t="str">
        <f t="shared" si="10"/>
        <v>R-1</v>
      </c>
      <c r="C184" s="73" t="str">
        <f t="shared" si="11"/>
        <v>Baixo</v>
      </c>
      <c r="D184" s="77">
        <f>IFERROR(INDEX(Sinduscon!$6:$6,
MATCH(CUB!A184,Sinduscon!$3:$3,0)+1), "")</f>
        <v>482.81</v>
      </c>
      <c r="E184" s="77">
        <f>IFERROR(INDEX(Sinduscon!$7:$7,
MATCH(CUB!$A184,Sinduscon!$3:$3,0)+1), "")</f>
        <v>526.70000000000005</v>
      </c>
      <c r="F184" s="77">
        <f>IFERROR(INDEX(Sinduscon!$8:$8,
MATCH(CUB!$A184,Sinduscon!$3:$3,0)+1), "")</f>
        <v>95.79</v>
      </c>
      <c r="G184" s="77">
        <f>IFERROR(INDEX(Sinduscon!$9:$9,
MATCH(CUB!$A184,Sinduscon!$3:$3,0)+1), "")</f>
        <v>3.09</v>
      </c>
      <c r="H184" s="111"/>
      <c r="I184" s="111"/>
      <c r="J184" s="111"/>
      <c r="K184" s="111"/>
    </row>
    <row r="185" spans="1:12" x14ac:dyDescent="0.25">
      <c r="A185" s="71">
        <f>IF(
   SUMPRODUCT(--(Sinduscon!$3:$3=DATE(2013,INT((ROW(A382)-1)/20)+1,1)))&gt;0,
   DATE(2013,INT((ROW(A382)-1)/20)+1,1),
   ""
)</f>
        <v>41852</v>
      </c>
      <c r="B185" s="72" t="str">
        <f t="shared" si="10"/>
        <v>R-1</v>
      </c>
      <c r="C185" s="73" t="str">
        <f t="shared" si="11"/>
        <v>Normal</v>
      </c>
      <c r="D185" s="77">
        <f>IFERROR(INDEX(Sinduscon!$6:$6,
MATCH(CUB!A185,Sinduscon!$3:$3,0)+2), "")</f>
        <v>503.35</v>
      </c>
      <c r="E185" s="77">
        <f>IFERROR(INDEX(Sinduscon!$7:$7,
MATCH(CUB!$A185,Sinduscon!$3:$3,0)+2), "")</f>
        <v>722.21</v>
      </c>
      <c r="F185" s="77">
        <f>IFERROR(INDEX(Sinduscon!$8:$8,
MATCH(CUB!$A185,Sinduscon!$3:$3,0)+2), "")</f>
        <v>89.94</v>
      </c>
      <c r="G185" s="77">
        <f>IFERROR(INDEX(Sinduscon!$9:$9,
MATCH(CUB!$A185,Sinduscon!$3:$3,0)+2), "")</f>
        <v>0.22</v>
      </c>
      <c r="H185" s="111"/>
      <c r="I185" s="111"/>
      <c r="J185" s="111"/>
      <c r="K185" s="111"/>
    </row>
    <row r="186" spans="1:12" x14ac:dyDescent="0.25">
      <c r="A186" s="71">
        <f>IF(
   SUMPRODUCT(--(Sinduscon!$3:$3=DATE(2013,INT((ROW(A383)-1)/20)+1,1)))&gt;0,
   DATE(2013,INT((ROW(A383)-1)/20)+1,1),
   ""
)</f>
        <v>41852</v>
      </c>
      <c r="B186" s="72" t="str">
        <f t="shared" si="10"/>
        <v>R-1</v>
      </c>
      <c r="C186" s="73" t="str">
        <f t="shared" si="11"/>
        <v>Alto</v>
      </c>
      <c r="D186" s="77">
        <f>IFERROR(INDEX(Sinduscon!$6:$6,
MATCH(CUB!A186,Sinduscon!$3:$3,0)+3), "")</f>
        <v>737.04</v>
      </c>
      <c r="E186" s="77">
        <f>IFERROR(INDEX(Sinduscon!$7:$7,
MATCH(CUB!$A186,Sinduscon!$3:$3,0)+3), "")</f>
        <v>783.6</v>
      </c>
      <c r="F186" s="77">
        <f>IFERROR(INDEX(Sinduscon!$8:$8,
MATCH(CUB!$A186,Sinduscon!$3:$3,0)+3), "")</f>
        <v>85.03</v>
      </c>
      <c r="G186" s="77">
        <f>IFERROR(INDEX(Sinduscon!$9:$9,
MATCH(CUB!$A186,Sinduscon!$3:$3,0)+3), "")</f>
        <v>0.27</v>
      </c>
      <c r="H186" s="111"/>
      <c r="I186" s="111"/>
      <c r="J186" s="111"/>
      <c r="K186" s="111"/>
    </row>
    <row r="187" spans="1:12" x14ac:dyDescent="0.25">
      <c r="A187" s="71">
        <f>IF(
   SUMPRODUCT(--(Sinduscon!$3:$3=DATE(2013,INT((ROW(A384)-1)/20)+1,1)))&gt;0,
   DATE(2013,INT((ROW(A384)-1)/20)+1,1),
   ""
)</f>
        <v>41852</v>
      </c>
      <c r="B187" s="72" t="str">
        <f t="shared" si="10"/>
        <v>R-1</v>
      </c>
      <c r="C187" s="73" t="str">
        <f t="shared" si="11"/>
        <v>Total</v>
      </c>
      <c r="D187" s="77">
        <f>IFERROR(INDEX(Sinduscon!$6:$6,
MATCH(CUB!A187,Sinduscon!$3:$3,0)+4), "")</f>
        <v>1723.2</v>
      </c>
      <c r="E187" s="77">
        <f>IFERROR(INDEX(Sinduscon!$7:$7,
MATCH(CUB!$A187,Sinduscon!$3:$3,0)+4), "")</f>
        <v>2032.5100000000002</v>
      </c>
      <c r="F187" s="77">
        <f>IFERROR(INDEX(Sinduscon!$8:$8,
MATCH(CUB!$A187,Sinduscon!$3:$3,0)+4), "")</f>
        <v>270.76</v>
      </c>
      <c r="G187" s="77">
        <f>IFERROR(INDEX(Sinduscon!$9:$9,
MATCH(CUB!$A187,Sinduscon!$3:$3,0)+4), "")</f>
        <v>3.58</v>
      </c>
      <c r="H187" s="111"/>
      <c r="I187" s="111"/>
      <c r="J187" s="111"/>
      <c r="K187" s="111"/>
    </row>
    <row r="188" spans="1:12" x14ac:dyDescent="0.25">
      <c r="A188" s="71">
        <f>IF(
   SUMPRODUCT(--(Sinduscon!$3:$3=DATE(2013,INT((ROW(A385)-1)/20)+1,1)))&gt;0,
   DATE(2013,INT((ROW(A385)-1)/20)+1,1),
   ""
)</f>
        <v>41852</v>
      </c>
      <c r="B188" s="72" t="str">
        <f t="shared" si="10"/>
        <v>PP-4</v>
      </c>
      <c r="C188" s="73" t="str">
        <f t="shared" si="11"/>
        <v>Baixo</v>
      </c>
      <c r="D188" s="77">
        <f>IFERROR(INDEX(Sinduscon!$12:$12,
MATCH(CUB!A188,Sinduscon!$3:$3,0)+1), "")</f>
        <v>530.36</v>
      </c>
      <c r="E188" s="77">
        <f>IFERROR(INDEX(Sinduscon!$13:$13,
MATCH(CUB!$A188,Sinduscon!$3:$3,0)+1), "")</f>
        <v>441.99</v>
      </c>
      <c r="F188" s="77">
        <f>IFERROR(INDEX(Sinduscon!$14:$14,
MATCH(CUB!$A188,Sinduscon!$3:$3,0)+1), "")</f>
        <v>25.47</v>
      </c>
      <c r="G188" s="77">
        <f>IFERROR(INDEX(Sinduscon!$15:$15,
MATCH(CUB!$A188,Sinduscon!$3:$3,0)+1), "")</f>
        <v>2.99</v>
      </c>
      <c r="H188" s="111"/>
      <c r="I188" s="111"/>
      <c r="J188" s="111"/>
      <c r="K188" s="111"/>
    </row>
    <row r="189" spans="1:12" x14ac:dyDescent="0.25">
      <c r="A189" s="71">
        <f>IF(
   SUMPRODUCT(--(Sinduscon!$3:$3=DATE(2013,INT((ROW(A386)-1)/20)+1,1)))&gt;0,
   DATE(2013,INT((ROW(A386)-1)/20)+1,1),
   ""
)</f>
        <v>41852</v>
      </c>
      <c r="B189" s="72" t="str">
        <f t="shared" si="10"/>
        <v>PP-4</v>
      </c>
      <c r="C189" s="73" t="str">
        <f t="shared" si="11"/>
        <v>Normal</v>
      </c>
      <c r="D189" s="77">
        <f>IFERROR(INDEX(Sinduscon!$12:$12,
MATCH(CUB!A189,Sinduscon!$3:$3,0)+2), "")</f>
        <v>494.97</v>
      </c>
      <c r="E189" s="77">
        <f>IFERROR(INDEX(Sinduscon!$13:$13,
MATCH(CUB!$A189,Sinduscon!$3:$3,0)+2), "")</f>
        <v>638.83000000000004</v>
      </c>
      <c r="F189" s="77">
        <f>IFERROR(INDEX(Sinduscon!$14:$14,
MATCH(CUB!$A189,Sinduscon!$3:$3,0)+2), "")</f>
        <v>107.85</v>
      </c>
      <c r="G189" s="77">
        <f>IFERROR(INDEX(Sinduscon!$15:$15,
MATCH(CUB!$A189,Sinduscon!$3:$3,0)+2), "")</f>
        <v>0.04</v>
      </c>
      <c r="H189" s="111"/>
      <c r="I189" s="111"/>
      <c r="J189" s="111"/>
      <c r="K189" s="111"/>
    </row>
    <row r="190" spans="1:12" x14ac:dyDescent="0.25">
      <c r="A190" s="71">
        <f>IF(
   SUMPRODUCT(--(Sinduscon!$3:$3=DATE(2013,INT((ROW(A387)-1)/20)+1,1)))&gt;0,
   DATE(2013,INT((ROW(A387)-1)/20)+1,1),
   ""
)</f>
        <v>41852</v>
      </c>
      <c r="B190" s="72" t="str">
        <f t="shared" si="10"/>
        <v>PP-4</v>
      </c>
      <c r="C190" s="73" t="str">
        <f t="shared" si="11"/>
        <v>Alto</v>
      </c>
      <c r="D190" s="77" t="str">
        <f>IFERROR(INDEX(Sinduscon!$12:$12,
MATCH(CUB!A190,Sinduscon!$3:$3,0)+3), "")</f>
        <v>-</v>
      </c>
      <c r="E190" s="77" t="str">
        <f>IFERROR(INDEX(Sinduscon!$13:$13,
MATCH(CUB!$A190,Sinduscon!$3:$3,0)+3), "")</f>
        <v>-</v>
      </c>
      <c r="F190" s="77" t="str">
        <f>IFERROR(INDEX(Sinduscon!$14:$14,
MATCH(CUB!$A190,Sinduscon!$3:$3,0)+3), "")</f>
        <v>-</v>
      </c>
      <c r="G190" s="77" t="str">
        <f>IFERROR(INDEX(Sinduscon!$15:$15,
MATCH(CUB!$A190,Sinduscon!$3:$3,0)+3), "")</f>
        <v>-</v>
      </c>
      <c r="H190" s="111"/>
      <c r="I190" s="111"/>
      <c r="J190" s="111"/>
      <c r="K190" s="111"/>
    </row>
    <row r="191" spans="1:12" x14ac:dyDescent="0.25">
      <c r="A191" s="71">
        <f>IF(
   SUMPRODUCT(--(Sinduscon!$3:$3=DATE(2013,INT((ROW(A388)-1)/20)+1,1)))&gt;0,
   DATE(2013,INT((ROW(A388)-1)/20)+1,1),
   ""
)</f>
        <v>41852</v>
      </c>
      <c r="B191" s="72" t="str">
        <f t="shared" si="10"/>
        <v>PP-4</v>
      </c>
      <c r="C191" s="73" t="str">
        <f t="shared" si="11"/>
        <v>Total</v>
      </c>
      <c r="D191" s="77">
        <f>IFERROR(INDEX(Sinduscon!$12:$12,
MATCH(CUB!A191,Sinduscon!$3:$3,0)+4), "")</f>
        <v>1025.33</v>
      </c>
      <c r="E191" s="77">
        <f>IFERROR(INDEX(Sinduscon!$13:$13,
MATCH(CUB!$A191,Sinduscon!$3:$3,0)+4), "")</f>
        <v>1080.8200000000002</v>
      </c>
      <c r="F191" s="77">
        <f>IFERROR(INDEX(Sinduscon!$14:$14,
MATCH(CUB!$A191,Sinduscon!$3:$3,0)+4), "")</f>
        <v>133.32</v>
      </c>
      <c r="G191" s="77">
        <f>IFERROR(INDEX(Sinduscon!$15:$15,
MATCH(CUB!$A191,Sinduscon!$3:$3,0)+4), "")</f>
        <v>3.0300000000000002</v>
      </c>
      <c r="H191" s="111"/>
      <c r="I191" s="111"/>
      <c r="J191" s="111"/>
      <c r="K191" s="111"/>
    </row>
    <row r="192" spans="1:12" x14ac:dyDescent="0.25">
      <c r="A192" s="71">
        <f>IF(
   SUMPRODUCT(--(Sinduscon!$3:$3=DATE(2013,INT((ROW(A389)-1)/20)+1,1)))&gt;0,
   DATE(2013,INT((ROW(A389)-1)/20)+1,1),
   ""
)</f>
        <v>41852</v>
      </c>
      <c r="B192" s="72" t="str">
        <f t="shared" si="10"/>
        <v>R-8</v>
      </c>
      <c r="C192" s="73" t="str">
        <f t="shared" si="11"/>
        <v>Baixo</v>
      </c>
      <c r="D192" s="77">
        <f>IFERROR(INDEX(Sinduscon!$18:$18,
MATCH(CUB!A192,Sinduscon!$3:$3,0)+1), "")</f>
        <v>506.55</v>
      </c>
      <c r="E192" s="77">
        <f>IFERROR(INDEX(Sinduscon!$19:$19,
MATCH(CUB!$A192,Sinduscon!$3:$3,0)+1), "")</f>
        <v>415.64</v>
      </c>
      <c r="F192" s="77">
        <f>IFERROR(INDEX(Sinduscon!$20:$20,
MATCH(CUB!$A192,Sinduscon!$3:$3,0)+1), "")</f>
        <v>22.92</v>
      </c>
      <c r="G192" s="77">
        <f>IFERROR(INDEX(Sinduscon!$21:$21,
MATCH(CUB!$A192,Sinduscon!$3:$3,0)+1), "")</f>
        <v>3.13</v>
      </c>
      <c r="H192" s="111"/>
      <c r="I192" s="111"/>
      <c r="J192" s="111"/>
      <c r="K192" s="111"/>
    </row>
    <row r="193" spans="1:12" x14ac:dyDescent="0.25">
      <c r="A193" s="71">
        <f>IF(
   SUMPRODUCT(--(Sinduscon!$3:$3=DATE(2013,INT((ROW(A390)-1)/20)+1,1)))&gt;0,
   DATE(2013,INT((ROW(A390)-1)/20)+1,1),
   ""
)</f>
        <v>41852</v>
      </c>
      <c r="B193" s="72" t="str">
        <f t="shared" si="10"/>
        <v>R-8</v>
      </c>
      <c r="C193" s="73" t="str">
        <f t="shared" si="11"/>
        <v>Normal</v>
      </c>
      <c r="D193" s="77">
        <f>IFERROR(INDEX(Sinduscon!$18:$18,
MATCH(CUB!A193,Sinduscon!$3:$3,0)+2), "")</f>
        <v>439.72</v>
      </c>
      <c r="E193" s="77">
        <f>IFERROR(INDEX(Sinduscon!$19:$19,
MATCH(CUB!$A193,Sinduscon!$3:$3,0)+2), "")</f>
        <v>573.66999999999996</v>
      </c>
      <c r="F193" s="77">
        <f>IFERROR(INDEX(Sinduscon!$20:$20,
MATCH(CUB!$A193,Sinduscon!$3:$3,0)+2), "")</f>
        <v>49.76</v>
      </c>
      <c r="G193" s="77">
        <f>IFERROR(INDEX(Sinduscon!$21:$21,
MATCH(CUB!$A193,Sinduscon!$3:$3,0)+2), "")</f>
        <v>4.2</v>
      </c>
      <c r="H193" s="111"/>
      <c r="I193" s="111"/>
      <c r="J193" s="111"/>
      <c r="K193" s="111"/>
    </row>
    <row r="194" spans="1:12" x14ac:dyDescent="0.25">
      <c r="A194" s="71">
        <f>IF(
   SUMPRODUCT(--(Sinduscon!$3:$3=DATE(2013,INT((ROW(A391)-1)/20)+1,1)))&gt;0,
   DATE(2013,INT((ROW(A391)-1)/20)+1,1),
   ""
)</f>
        <v>41852</v>
      </c>
      <c r="B194" s="72" t="str">
        <f t="shared" si="10"/>
        <v>R-8</v>
      </c>
      <c r="C194" s="73" t="str">
        <f t="shared" si="11"/>
        <v>Alto</v>
      </c>
      <c r="D194" s="77">
        <f>IFERROR(INDEX(Sinduscon!$18:$18,
MATCH(CUB!A194,Sinduscon!$3:$3,0)+3), "")</f>
        <v>616.32000000000005</v>
      </c>
      <c r="E194" s="77">
        <f>IFERROR(INDEX(Sinduscon!$19:$19,
MATCH(CUB!$A194,Sinduscon!$3:$3,0)+3), "")</f>
        <v>606.98</v>
      </c>
      <c r="F194" s="77">
        <f>IFERROR(INDEX(Sinduscon!$20:$20,
MATCH(CUB!$A194,Sinduscon!$3:$3,0)+3), "")</f>
        <v>58.67</v>
      </c>
      <c r="G194" s="77">
        <f>IFERROR(INDEX(Sinduscon!$21:$21,
MATCH(CUB!$A194,Sinduscon!$3:$3,0)+3), "")</f>
        <v>3.96</v>
      </c>
      <c r="H194" s="111"/>
      <c r="I194" s="111"/>
      <c r="J194" s="111"/>
      <c r="K194" s="111"/>
    </row>
    <row r="195" spans="1:12" x14ac:dyDescent="0.25">
      <c r="A195" s="71">
        <f>IF(
   SUMPRODUCT(--(Sinduscon!$3:$3=DATE(2013,INT((ROW(A392)-1)/20)+1,1)))&gt;0,
   DATE(2013,INT((ROW(A392)-1)/20)+1,1),
   ""
)</f>
        <v>41852</v>
      </c>
      <c r="B195" s="72" t="str">
        <f t="shared" si="10"/>
        <v>R-8</v>
      </c>
      <c r="C195" s="73" t="str">
        <f t="shared" si="11"/>
        <v>Total</v>
      </c>
      <c r="D195" s="77">
        <f>IFERROR(INDEX(Sinduscon!$18:$18,
MATCH(CUB!A195,Sinduscon!$3:$3,0)+4), "")</f>
        <v>1562.5900000000001</v>
      </c>
      <c r="E195" s="77">
        <f>IFERROR(INDEX(Sinduscon!$19:$19,
MATCH(CUB!$A195,Sinduscon!$3:$3,0)+4), "")</f>
        <v>1596.29</v>
      </c>
      <c r="F195" s="77">
        <f>IFERROR(INDEX(Sinduscon!$20:$20,
MATCH(CUB!$A195,Sinduscon!$3:$3,0)+4), "")</f>
        <v>131.35000000000002</v>
      </c>
      <c r="G195" s="77">
        <f>IFERROR(INDEX(Sinduscon!$21:$21,
MATCH(CUB!$A195,Sinduscon!$3:$3,0)+4), "")</f>
        <v>11.29</v>
      </c>
      <c r="H195" s="111"/>
      <c r="I195" s="111"/>
      <c r="J195" s="111"/>
      <c r="K195" s="111"/>
    </row>
    <row r="196" spans="1:12" x14ac:dyDescent="0.25">
      <c r="A196" s="71">
        <f>IF(
   SUMPRODUCT(--(Sinduscon!$3:$3=DATE(2013,INT((ROW(A393)-1)/20)+1,1)))&gt;0,
   DATE(2013,INT((ROW(A393)-1)/20)+1,1),
   ""
)</f>
        <v>41852</v>
      </c>
      <c r="B196" s="72" t="str">
        <f t="shared" si="10"/>
        <v>R-16</v>
      </c>
      <c r="C196" s="73" t="str">
        <f t="shared" si="11"/>
        <v>Baixo</v>
      </c>
      <c r="D196" s="77" t="str">
        <f>IFERROR(INDEX(Sinduscon!$24:$24,
MATCH(CUB!A196,Sinduscon!$3:$3,0)+1), "")</f>
        <v>-</v>
      </c>
      <c r="E196" s="77" t="str">
        <f>IFERROR(INDEX(Sinduscon!$25:$25,
MATCH(CUB!$A196,Sinduscon!$3:$3,0)+1), "")</f>
        <v>-</v>
      </c>
      <c r="F196" s="77" t="str">
        <f>IFERROR(INDEX(Sinduscon!$26:$26,
MATCH(CUB!$A196,Sinduscon!$3:$3,0)+1), "")</f>
        <v>-</v>
      </c>
      <c r="G196" s="77" t="str">
        <f>IFERROR(INDEX(Sinduscon!$27:$27,
MATCH(CUB!$A196,Sinduscon!$3:$3,0)+1), "")</f>
        <v>-</v>
      </c>
      <c r="H196" s="111"/>
      <c r="I196" s="111"/>
      <c r="J196" s="111"/>
      <c r="K196" s="111"/>
    </row>
    <row r="197" spans="1:12" x14ac:dyDescent="0.25">
      <c r="A197" s="71">
        <f>IF(
   SUMPRODUCT(--(Sinduscon!$3:$3=DATE(2013,INT((ROW(A394)-1)/20)+1,1)))&gt;0,
   DATE(2013,INT((ROW(A394)-1)/20)+1,1),
   ""
)</f>
        <v>41852</v>
      </c>
      <c r="B197" s="72" t="str">
        <f t="shared" ref="B197:B260" si="15">IF(A197&lt;&gt;"", CHOOSE(MOD(QUOTIENT(ROW()-4,4),5)+1,"R-1","PP-4","R-8","R-16","PIS"), "")</f>
        <v>R-16</v>
      </c>
      <c r="C197" s="73" t="str">
        <f t="shared" ref="C197:C260" si="16">IF(A197&lt;&gt;"", CHOOSE(MOD(QUOTIENT(ROW()-4,1),4)+1,"Baixo","Normal","Alto","Total"), "")</f>
        <v>Normal</v>
      </c>
      <c r="D197" s="77">
        <f>IFERROR(INDEX(Sinduscon!$24:$24,
MATCH(CUB!A197,Sinduscon!$3:$3,0)+2), "")</f>
        <v>435.87</v>
      </c>
      <c r="E197" s="77">
        <f>IFERROR(INDEX(Sinduscon!$25:$25,
MATCH(CUB!$A197,Sinduscon!$3:$3,0)+2), "")</f>
        <v>551.54999999999995</v>
      </c>
      <c r="F197" s="77">
        <f>IFERROR(INDEX(Sinduscon!$26:$26,
MATCH(CUB!$A197,Sinduscon!$3:$3,0)+2), "")</f>
        <v>41.18</v>
      </c>
      <c r="G197" s="77">
        <f>IFERROR(INDEX(Sinduscon!$27:$27,
MATCH(CUB!$A197,Sinduscon!$3:$3,0)+2), "")</f>
        <v>4</v>
      </c>
      <c r="H197" s="111"/>
      <c r="I197" s="111"/>
      <c r="J197" s="111"/>
      <c r="K197" s="111"/>
    </row>
    <row r="198" spans="1:12" x14ac:dyDescent="0.25">
      <c r="A198" s="71">
        <f>IF(
   SUMPRODUCT(--(Sinduscon!$3:$3=DATE(2013,INT((ROW(A395)-1)/20)+1,1)))&gt;0,
   DATE(2013,INT((ROW(A395)-1)/20)+1,1),
   ""
)</f>
        <v>41852</v>
      </c>
      <c r="B198" s="72" t="str">
        <f t="shared" si="15"/>
        <v>R-16</v>
      </c>
      <c r="C198" s="73" t="str">
        <f t="shared" si="16"/>
        <v>Alto</v>
      </c>
      <c r="D198" s="77">
        <f>IFERROR(INDEX(Sinduscon!$24:$24,
MATCH(CUB!A198,Sinduscon!$3:$3,0)+3), "")</f>
        <v>592.73</v>
      </c>
      <c r="E198" s="77">
        <f>IFERROR(INDEX(Sinduscon!$25:$25,
MATCH(CUB!$A198,Sinduscon!$3:$3,0)+3), "")</f>
        <v>681.79</v>
      </c>
      <c r="F198" s="77">
        <f>IFERROR(INDEX(Sinduscon!$26:$26,
MATCH(CUB!$A198,Sinduscon!$3:$3,0)+3), "")</f>
        <v>50.9</v>
      </c>
      <c r="G198" s="77">
        <f>IFERROR(INDEX(Sinduscon!$27:$27,
MATCH(CUB!$A198,Sinduscon!$3:$3,0)+3), "")</f>
        <v>6.01</v>
      </c>
      <c r="H198" s="111"/>
      <c r="I198" s="111"/>
      <c r="J198" s="111"/>
      <c r="K198" s="111"/>
    </row>
    <row r="199" spans="1:12" x14ac:dyDescent="0.25">
      <c r="A199" s="71">
        <f>IF(
   SUMPRODUCT(--(Sinduscon!$3:$3=DATE(2013,INT((ROW(A396)-1)/20)+1,1)))&gt;0,
   DATE(2013,INT((ROW(A396)-1)/20)+1,1),
   ""
)</f>
        <v>41852</v>
      </c>
      <c r="B199" s="72" t="str">
        <f t="shared" si="15"/>
        <v>R-16</v>
      </c>
      <c r="C199" s="73" t="str">
        <f t="shared" si="16"/>
        <v>Total</v>
      </c>
      <c r="D199" s="77">
        <f>IFERROR(INDEX(Sinduscon!$24:$24,
MATCH(CUB!A199,Sinduscon!$3:$3,0)+4), "")</f>
        <v>1028.5999999999999</v>
      </c>
      <c r="E199" s="77">
        <f>IFERROR(INDEX(Sinduscon!$25:$25,
MATCH(CUB!$A199,Sinduscon!$3:$3,0)+4), "")</f>
        <v>1233.3399999999999</v>
      </c>
      <c r="F199" s="77">
        <f>IFERROR(INDEX(Sinduscon!$26:$26,
MATCH(CUB!$A199,Sinduscon!$3:$3,0)+4), "")</f>
        <v>92.08</v>
      </c>
      <c r="G199" s="77">
        <f>IFERROR(INDEX(Sinduscon!$27:$27,
MATCH(CUB!$A199,Sinduscon!$3:$3,0)+4), "")</f>
        <v>10.01</v>
      </c>
      <c r="H199" s="111"/>
      <c r="I199" s="111"/>
      <c r="J199" s="111"/>
      <c r="K199" s="111"/>
    </row>
    <row r="200" spans="1:12" x14ac:dyDescent="0.25">
      <c r="A200" s="71">
        <f>IF(
   SUMPRODUCT(--(Sinduscon!$3:$3=DATE(2013,INT((ROW(A397)-1)/20)+1,1)))&gt;0,
   DATE(2013,INT((ROW(A397)-1)/20)+1,1),
   ""
)</f>
        <v>41852</v>
      </c>
      <c r="B200" s="72" t="str">
        <f t="shared" si="15"/>
        <v>PIS</v>
      </c>
      <c r="C200" s="73" t="str">
        <f t="shared" si="16"/>
        <v>Baixo</v>
      </c>
      <c r="D200" s="77">
        <f>IFERROR(INDEX(Sinduscon!$30:$30,
MATCH(CUB!A200,Sinduscon!$3:$3,0)+1), "")</f>
        <v>354.94</v>
      </c>
      <c r="E200" s="77">
        <f>IFERROR(INDEX(Sinduscon!$31:$31,
MATCH(CUB!$A200,Sinduscon!$3:$3,0)+1), "")</f>
        <v>358.9</v>
      </c>
      <c r="F200" s="77">
        <f>IFERROR(INDEX(Sinduscon!$32:$32,
MATCH(CUB!$A200,Sinduscon!$3:$3,0)+1), "")</f>
        <v>23.76</v>
      </c>
      <c r="G200" s="77">
        <f>IFERROR(INDEX(Sinduscon!$33:$33,
MATCH(CUB!$A200,Sinduscon!$3:$3,0)+1), "")</f>
        <v>1.56</v>
      </c>
      <c r="H200" s="111"/>
      <c r="I200" s="111"/>
      <c r="J200" s="111"/>
      <c r="K200" s="111"/>
    </row>
    <row r="201" spans="1:12" x14ac:dyDescent="0.25">
      <c r="A201" s="71">
        <f>IF(
   SUMPRODUCT(--(Sinduscon!$3:$3=DATE(2013,INT((ROW(A398)-1)/20)+1,1)))&gt;0,
   DATE(2013,INT((ROW(A398)-1)/20)+1,1),
   ""
)</f>
        <v>41852</v>
      </c>
      <c r="B201" s="72" t="str">
        <f t="shared" si="15"/>
        <v>PIS</v>
      </c>
      <c r="C201" s="73" t="str">
        <f t="shared" si="16"/>
        <v>Normal</v>
      </c>
      <c r="D201" s="77" t="str">
        <f>IFERROR(INDEX(Sinduscon!$30:$30,
MATCH(CUB!A201,Sinduscon!$3:$3,0)+2), "")</f>
        <v>-</v>
      </c>
      <c r="E201" s="77" t="str">
        <f>IFERROR(INDEX(Sinduscon!$31:$31,
MATCH(CUB!$A201,Sinduscon!$3:$3,0)+2), "")</f>
        <v>-</v>
      </c>
      <c r="F201" s="77" t="str">
        <f>IFERROR(INDEX(Sinduscon!$32:$32,
MATCH(CUB!$A201,Sinduscon!$3:$3,0)+2), "")</f>
        <v>-</v>
      </c>
      <c r="G201" s="77" t="str">
        <f>IFERROR(INDEX(Sinduscon!$33:$33,
MATCH(CUB!$A201,Sinduscon!$3:$3,0)+2), "")</f>
        <v>-</v>
      </c>
      <c r="H201" s="111"/>
      <c r="I201" s="111"/>
      <c r="J201" s="111"/>
      <c r="K201" s="111"/>
    </row>
    <row r="202" spans="1:12" x14ac:dyDescent="0.25">
      <c r="A202" s="71">
        <f>IF(
   SUMPRODUCT(--(Sinduscon!$3:$3=DATE(2013,INT((ROW(A399)-1)/20)+1,1)))&gt;0,
   DATE(2013,INT((ROW(A399)-1)/20)+1,1),
   ""
)</f>
        <v>41852</v>
      </c>
      <c r="B202" s="72" t="str">
        <f t="shared" si="15"/>
        <v>PIS</v>
      </c>
      <c r="C202" s="73" t="str">
        <f t="shared" si="16"/>
        <v>Alto</v>
      </c>
      <c r="D202" s="77" t="str">
        <f>IFERROR(INDEX(Sinduscon!$30:$30,
MATCH(CUB!A202,Sinduscon!$3:$3,0)+3), "")</f>
        <v>-</v>
      </c>
      <c r="E202" s="77" t="str">
        <f>IFERROR(INDEX(Sinduscon!$31:$31,
MATCH(CUB!$A202,Sinduscon!$3:$3,0)+3), "")</f>
        <v>-</v>
      </c>
      <c r="F202" s="77" t="str">
        <f>IFERROR(INDEX(Sinduscon!$32:$32,
MATCH(CUB!$A202,Sinduscon!$3:$3,0)+3), "")</f>
        <v>-</v>
      </c>
      <c r="G202" s="77" t="str">
        <f>IFERROR(INDEX(Sinduscon!$33:$33,
MATCH(CUB!$A202,Sinduscon!$3:$3,0)+3), "")</f>
        <v>-</v>
      </c>
      <c r="H202" s="111"/>
      <c r="I202" s="111"/>
      <c r="J202" s="111"/>
      <c r="K202" s="111"/>
    </row>
    <row r="203" spans="1:12" x14ac:dyDescent="0.25">
      <c r="A203" s="71">
        <f>IF(
   SUMPRODUCT(--(Sinduscon!$3:$3=DATE(2013,INT((ROW(A400)-1)/20)+1,1)))&gt;0,
   DATE(2013,INT((ROW(A400)-1)/20)+1,1),
   ""
)</f>
        <v>41852</v>
      </c>
      <c r="B203" s="72" t="str">
        <f t="shared" si="15"/>
        <v>PIS</v>
      </c>
      <c r="C203" s="73" t="str">
        <f t="shared" si="16"/>
        <v>Total</v>
      </c>
      <c r="D203" s="77">
        <f>IFERROR(INDEX(Sinduscon!$30:$30,
MATCH(CUB!A203,Sinduscon!$3:$3,0)+4), "")</f>
        <v>354.94</v>
      </c>
      <c r="E203" s="77">
        <f>IFERROR(INDEX(Sinduscon!$31:$31,
MATCH(CUB!$A203,Sinduscon!$3:$3,0)+4), "")</f>
        <v>358.9</v>
      </c>
      <c r="F203" s="77">
        <f>IFERROR(INDEX(Sinduscon!$32:$32,
MATCH(CUB!$A203,Sinduscon!$3:$3,0)+4), "")</f>
        <v>23.76</v>
      </c>
      <c r="G203" s="77">
        <f>IFERROR(INDEX(Sinduscon!$33:$33,
MATCH(CUB!$A203,Sinduscon!$3:$3,0)+4), "")</f>
        <v>1.56</v>
      </c>
      <c r="H203" s="111">
        <f>SUMIFS(CUB!$D:$D,CUB!$C:$C,"Total",CUB!$A:$A,$A203)
/11</f>
        <v>517.69636363636357</v>
      </c>
      <c r="I203" s="111">
        <f>SUMIFS(CUB!$E:$E,CUB!$C:$C,"Total",CUB!$A:$A,$A203)
/11</f>
        <v>572.89636363636373</v>
      </c>
      <c r="J203" s="111">
        <f>SUMIFS(CUB!$F:$F,CUB!$C:$C,"Total",CUB!$A:$A,$A203)
/11</f>
        <v>59.206363636363648</v>
      </c>
      <c r="K203" s="111">
        <f>SUMIFS(CUB!$G:$G,CUB!$C:$C,"Total",CUB!$A:$A,$A203)
/11</f>
        <v>2.6790909090909087</v>
      </c>
      <c r="L203" s="111">
        <f t="shared" ref="L203" si="17">SUM(H203:K203)</f>
        <v>1152.4781818181818</v>
      </c>
    </row>
    <row r="204" spans="1:12" x14ac:dyDescent="0.25">
      <c r="A204" s="71">
        <f>IF(
   SUMPRODUCT(--(Sinduscon!$3:$3=DATE(2013,INT((ROW(A401)-1)/20)+1,1)))&gt;0,
   DATE(2013,INT((ROW(A401)-1)/20)+1,1),
   ""
)</f>
        <v>41883</v>
      </c>
      <c r="B204" s="72" t="str">
        <f t="shared" si="15"/>
        <v>R-1</v>
      </c>
      <c r="C204" s="73" t="str">
        <f t="shared" si="16"/>
        <v>Baixo</v>
      </c>
      <c r="D204" s="77">
        <f>IFERROR(INDEX(Sinduscon!$6:$6,
MATCH(CUB!A204,Sinduscon!$3:$3,0)+1), "")</f>
        <v>485.76</v>
      </c>
      <c r="E204" s="77">
        <f>IFERROR(INDEX(Sinduscon!$7:$7,
MATCH(CUB!$A204,Sinduscon!$3:$3,0)+1), "")</f>
        <v>526.70000000000005</v>
      </c>
      <c r="F204" s="77">
        <f>IFERROR(INDEX(Sinduscon!$8:$8,
MATCH(CUB!$A204,Sinduscon!$3:$3,0)+1), "")</f>
        <v>95.79</v>
      </c>
      <c r="G204" s="77">
        <f>IFERROR(INDEX(Sinduscon!$9:$9,
MATCH(CUB!$A204,Sinduscon!$3:$3,0)+1), "")</f>
        <v>3.09</v>
      </c>
      <c r="H204" s="111"/>
      <c r="I204" s="111"/>
      <c r="J204" s="111"/>
      <c r="K204" s="111"/>
    </row>
    <row r="205" spans="1:12" x14ac:dyDescent="0.25">
      <c r="A205" s="71">
        <f>IF(
   SUMPRODUCT(--(Sinduscon!$3:$3=DATE(2013,INT((ROW(A402)-1)/20)+1,1)))&gt;0,
   DATE(2013,INT((ROW(A402)-1)/20)+1,1),
   ""
)</f>
        <v>41883</v>
      </c>
      <c r="B205" s="72" t="str">
        <f t="shared" si="15"/>
        <v>R-1</v>
      </c>
      <c r="C205" s="73" t="str">
        <f t="shared" si="16"/>
        <v>Normal</v>
      </c>
      <c r="D205" s="77">
        <f>IFERROR(INDEX(Sinduscon!$6:$6,
MATCH(CUB!A205,Sinduscon!$3:$3,0)+2), "")</f>
        <v>507.13</v>
      </c>
      <c r="E205" s="77">
        <f>IFERROR(INDEX(Sinduscon!$7:$7,
MATCH(CUB!$A205,Sinduscon!$3:$3,0)+2), "")</f>
        <v>722.21</v>
      </c>
      <c r="F205" s="77">
        <f>IFERROR(INDEX(Sinduscon!$8:$8,
MATCH(CUB!$A205,Sinduscon!$3:$3,0)+2), "")</f>
        <v>89.94</v>
      </c>
      <c r="G205" s="77">
        <f>IFERROR(INDEX(Sinduscon!$9:$9,
MATCH(CUB!$A205,Sinduscon!$3:$3,0)+2), "")</f>
        <v>0.22</v>
      </c>
      <c r="H205" s="111"/>
      <c r="I205" s="111"/>
      <c r="J205" s="111"/>
      <c r="K205" s="111"/>
    </row>
    <row r="206" spans="1:12" x14ac:dyDescent="0.25">
      <c r="A206" s="71">
        <f>IF(
   SUMPRODUCT(--(Sinduscon!$3:$3=DATE(2013,INT((ROW(A403)-1)/20)+1,1)))&gt;0,
   DATE(2013,INT((ROW(A403)-1)/20)+1,1),
   ""
)</f>
        <v>41883</v>
      </c>
      <c r="B206" s="72" t="str">
        <f t="shared" si="15"/>
        <v>R-1</v>
      </c>
      <c r="C206" s="73" t="str">
        <f t="shared" si="16"/>
        <v>Alto</v>
      </c>
      <c r="D206" s="77">
        <f>IFERROR(INDEX(Sinduscon!$6:$6,
MATCH(CUB!A206,Sinduscon!$3:$3,0)+3), "")</f>
        <v>741.21</v>
      </c>
      <c r="E206" s="77">
        <f>IFERROR(INDEX(Sinduscon!$7:$7,
MATCH(CUB!$A206,Sinduscon!$3:$3,0)+3), "")</f>
        <v>783.6</v>
      </c>
      <c r="F206" s="77">
        <f>IFERROR(INDEX(Sinduscon!$8:$8,
MATCH(CUB!$A206,Sinduscon!$3:$3,0)+3), "")</f>
        <v>85.03</v>
      </c>
      <c r="G206" s="77">
        <f>IFERROR(INDEX(Sinduscon!$9:$9,
MATCH(CUB!$A206,Sinduscon!$3:$3,0)+3), "")</f>
        <v>0.27</v>
      </c>
      <c r="H206" s="111"/>
      <c r="I206" s="111"/>
      <c r="J206" s="111"/>
      <c r="K206" s="111"/>
    </row>
    <row r="207" spans="1:12" x14ac:dyDescent="0.25">
      <c r="A207" s="71">
        <f>IF(
   SUMPRODUCT(--(Sinduscon!$3:$3=DATE(2013,INT((ROW(A404)-1)/20)+1,1)))&gt;0,
   DATE(2013,INT((ROW(A404)-1)/20)+1,1),
   ""
)</f>
        <v>41883</v>
      </c>
      <c r="B207" s="72" t="str">
        <f t="shared" si="15"/>
        <v>R-1</v>
      </c>
      <c r="C207" s="73" t="str">
        <f t="shared" si="16"/>
        <v>Total</v>
      </c>
      <c r="D207" s="77">
        <f>IFERROR(INDEX(Sinduscon!$6:$6,
MATCH(CUB!A207,Sinduscon!$3:$3,0)+4), "")</f>
        <v>1734.1</v>
      </c>
      <c r="E207" s="77">
        <f>IFERROR(INDEX(Sinduscon!$7:$7,
MATCH(CUB!$A207,Sinduscon!$3:$3,0)+4), "")</f>
        <v>2032.5100000000002</v>
      </c>
      <c r="F207" s="77">
        <f>IFERROR(INDEX(Sinduscon!$8:$8,
MATCH(CUB!$A207,Sinduscon!$3:$3,0)+4), "")</f>
        <v>270.76</v>
      </c>
      <c r="G207" s="77">
        <f>IFERROR(INDEX(Sinduscon!$9:$9,
MATCH(CUB!$A207,Sinduscon!$3:$3,0)+4), "")</f>
        <v>3.58</v>
      </c>
      <c r="H207" s="111"/>
      <c r="I207" s="111"/>
      <c r="J207" s="111"/>
      <c r="K207" s="111"/>
    </row>
    <row r="208" spans="1:12" x14ac:dyDescent="0.25">
      <c r="A208" s="71">
        <f>IF(
   SUMPRODUCT(--(Sinduscon!$3:$3=DATE(2013,INT((ROW(A405)-1)/20)+1,1)))&gt;0,
   DATE(2013,INT((ROW(A405)-1)/20)+1,1),
   ""
)</f>
        <v>41883</v>
      </c>
      <c r="B208" s="72" t="str">
        <f t="shared" si="15"/>
        <v>PP-4</v>
      </c>
      <c r="C208" s="73" t="str">
        <f t="shared" si="16"/>
        <v>Baixo</v>
      </c>
      <c r="D208" s="77">
        <f>IFERROR(INDEX(Sinduscon!$12:$12,
MATCH(CUB!A208,Sinduscon!$3:$3,0)+1), "")</f>
        <v>533.48</v>
      </c>
      <c r="E208" s="77">
        <f>IFERROR(INDEX(Sinduscon!$13:$13,
MATCH(CUB!$A208,Sinduscon!$3:$3,0)+1), "")</f>
        <v>441.99</v>
      </c>
      <c r="F208" s="77">
        <f>IFERROR(INDEX(Sinduscon!$14:$14,
MATCH(CUB!$A208,Sinduscon!$3:$3,0)+1), "")</f>
        <v>25.47</v>
      </c>
      <c r="G208" s="77">
        <f>IFERROR(INDEX(Sinduscon!$15:$15,
MATCH(CUB!$A208,Sinduscon!$3:$3,0)+1), "")</f>
        <v>2.99</v>
      </c>
      <c r="H208" s="111"/>
      <c r="I208" s="111"/>
      <c r="J208" s="111"/>
      <c r="K208" s="111"/>
    </row>
    <row r="209" spans="1:12" x14ac:dyDescent="0.25">
      <c r="A209" s="71">
        <f>IF(
   SUMPRODUCT(--(Sinduscon!$3:$3=DATE(2013,INT((ROW(A406)-1)/20)+1,1)))&gt;0,
   DATE(2013,INT((ROW(A406)-1)/20)+1,1),
   ""
)</f>
        <v>41883</v>
      </c>
      <c r="B209" s="72" t="str">
        <f t="shared" si="15"/>
        <v>PP-4</v>
      </c>
      <c r="C209" s="73" t="str">
        <f t="shared" si="16"/>
        <v>Normal</v>
      </c>
      <c r="D209" s="77">
        <f>IFERROR(INDEX(Sinduscon!$12:$12,
MATCH(CUB!A209,Sinduscon!$3:$3,0)+2), "")</f>
        <v>498.08</v>
      </c>
      <c r="E209" s="77">
        <f>IFERROR(INDEX(Sinduscon!$13:$13,
MATCH(CUB!$A209,Sinduscon!$3:$3,0)+2), "")</f>
        <v>638.83000000000004</v>
      </c>
      <c r="F209" s="77">
        <f>IFERROR(INDEX(Sinduscon!$14:$14,
MATCH(CUB!$A209,Sinduscon!$3:$3,0)+2), "")</f>
        <v>107.85</v>
      </c>
      <c r="G209" s="77">
        <f>IFERROR(INDEX(Sinduscon!$15:$15,
MATCH(CUB!$A209,Sinduscon!$3:$3,0)+2), "")</f>
        <v>0.04</v>
      </c>
      <c r="H209" s="111"/>
      <c r="I209" s="111"/>
      <c r="J209" s="111"/>
      <c r="K209" s="111"/>
    </row>
    <row r="210" spans="1:12" x14ac:dyDescent="0.25">
      <c r="A210" s="71">
        <f>IF(
   SUMPRODUCT(--(Sinduscon!$3:$3=DATE(2013,INT((ROW(A407)-1)/20)+1,1)))&gt;0,
   DATE(2013,INT((ROW(A407)-1)/20)+1,1),
   ""
)</f>
        <v>41883</v>
      </c>
      <c r="B210" s="72" t="str">
        <f t="shared" si="15"/>
        <v>PP-4</v>
      </c>
      <c r="C210" s="73" t="str">
        <f t="shared" si="16"/>
        <v>Alto</v>
      </c>
      <c r="D210" s="77" t="str">
        <f>IFERROR(INDEX(Sinduscon!$12:$12,
MATCH(CUB!A210,Sinduscon!$3:$3,0)+3), "")</f>
        <v>-</v>
      </c>
      <c r="E210" s="77" t="str">
        <f>IFERROR(INDEX(Sinduscon!$13:$13,
MATCH(CUB!$A210,Sinduscon!$3:$3,0)+3), "")</f>
        <v>-</v>
      </c>
      <c r="F210" s="77" t="str">
        <f>IFERROR(INDEX(Sinduscon!$14:$14,
MATCH(CUB!$A210,Sinduscon!$3:$3,0)+3), "")</f>
        <v>-</v>
      </c>
      <c r="G210" s="77" t="str">
        <f>IFERROR(INDEX(Sinduscon!$15:$15,
MATCH(CUB!$A210,Sinduscon!$3:$3,0)+3), "")</f>
        <v>-</v>
      </c>
      <c r="H210" s="111"/>
      <c r="I210" s="111"/>
      <c r="J210" s="111"/>
      <c r="K210" s="111"/>
    </row>
    <row r="211" spans="1:12" x14ac:dyDescent="0.25">
      <c r="A211" s="71">
        <f>IF(
   SUMPRODUCT(--(Sinduscon!$3:$3=DATE(2013,INT((ROW(A408)-1)/20)+1,1)))&gt;0,
   DATE(2013,INT((ROW(A408)-1)/20)+1,1),
   ""
)</f>
        <v>41883</v>
      </c>
      <c r="B211" s="72" t="str">
        <f t="shared" si="15"/>
        <v>PP-4</v>
      </c>
      <c r="C211" s="73" t="str">
        <f t="shared" si="16"/>
        <v>Total</v>
      </c>
      <c r="D211" s="77">
        <f>IFERROR(INDEX(Sinduscon!$12:$12,
MATCH(CUB!A211,Sinduscon!$3:$3,0)+4), "")</f>
        <v>1031.56</v>
      </c>
      <c r="E211" s="77">
        <f>IFERROR(INDEX(Sinduscon!$13:$13,
MATCH(CUB!$A211,Sinduscon!$3:$3,0)+4), "")</f>
        <v>1080.8200000000002</v>
      </c>
      <c r="F211" s="77">
        <f>IFERROR(INDEX(Sinduscon!$14:$14,
MATCH(CUB!$A211,Sinduscon!$3:$3,0)+4), "")</f>
        <v>133.32</v>
      </c>
      <c r="G211" s="77">
        <f>IFERROR(INDEX(Sinduscon!$15:$15,
MATCH(CUB!$A211,Sinduscon!$3:$3,0)+4), "")</f>
        <v>3.0300000000000002</v>
      </c>
      <c r="H211" s="111"/>
      <c r="I211" s="111"/>
      <c r="J211" s="111"/>
      <c r="K211" s="111"/>
    </row>
    <row r="212" spans="1:12" x14ac:dyDescent="0.25">
      <c r="A212" s="71">
        <f>IF(
   SUMPRODUCT(--(Sinduscon!$3:$3=DATE(2013,INT((ROW(A409)-1)/20)+1,1)))&gt;0,
   DATE(2013,INT((ROW(A409)-1)/20)+1,1),
   ""
)</f>
        <v>41883</v>
      </c>
      <c r="B212" s="72" t="str">
        <f t="shared" si="15"/>
        <v>R-8</v>
      </c>
      <c r="C212" s="73" t="str">
        <f t="shared" si="16"/>
        <v>Baixo</v>
      </c>
      <c r="D212" s="77">
        <f>IFERROR(INDEX(Sinduscon!$18:$18,
MATCH(CUB!A212,Sinduscon!$3:$3,0)+1), "")</f>
        <v>509.33</v>
      </c>
      <c r="E212" s="77">
        <f>IFERROR(INDEX(Sinduscon!$19:$19,
MATCH(CUB!$A212,Sinduscon!$3:$3,0)+1), "")</f>
        <v>415.64</v>
      </c>
      <c r="F212" s="77">
        <f>IFERROR(INDEX(Sinduscon!$20:$20,
MATCH(CUB!$A212,Sinduscon!$3:$3,0)+1), "")</f>
        <v>22.92</v>
      </c>
      <c r="G212" s="77">
        <f>IFERROR(INDEX(Sinduscon!$21:$21,
MATCH(CUB!$A212,Sinduscon!$3:$3,0)+1), "")</f>
        <v>3.13</v>
      </c>
      <c r="H212" s="111"/>
      <c r="I212" s="111"/>
      <c r="J212" s="111"/>
      <c r="K212" s="111"/>
    </row>
    <row r="213" spans="1:12" x14ac:dyDescent="0.25">
      <c r="A213" s="71">
        <f>IF(
   SUMPRODUCT(--(Sinduscon!$3:$3=DATE(2013,INT((ROW(A410)-1)/20)+1,1)))&gt;0,
   DATE(2013,INT((ROW(A410)-1)/20)+1,1),
   ""
)</f>
        <v>41883</v>
      </c>
      <c r="B213" s="72" t="str">
        <f t="shared" si="15"/>
        <v>R-8</v>
      </c>
      <c r="C213" s="73" t="str">
        <f t="shared" si="16"/>
        <v>Normal</v>
      </c>
      <c r="D213" s="77">
        <f>IFERROR(INDEX(Sinduscon!$18:$18,
MATCH(CUB!A213,Sinduscon!$3:$3,0)+2), "")</f>
        <v>442.54</v>
      </c>
      <c r="E213" s="77">
        <f>IFERROR(INDEX(Sinduscon!$19:$19,
MATCH(CUB!$A213,Sinduscon!$3:$3,0)+2), "")</f>
        <v>573.66999999999996</v>
      </c>
      <c r="F213" s="77">
        <f>IFERROR(INDEX(Sinduscon!$20:$20,
MATCH(CUB!$A213,Sinduscon!$3:$3,0)+2), "")</f>
        <v>49.76</v>
      </c>
      <c r="G213" s="77">
        <f>IFERROR(INDEX(Sinduscon!$21:$21,
MATCH(CUB!$A213,Sinduscon!$3:$3,0)+2), "")</f>
        <v>4.2</v>
      </c>
      <c r="H213" s="111"/>
      <c r="I213" s="111"/>
      <c r="J213" s="111"/>
      <c r="K213" s="111"/>
    </row>
    <row r="214" spans="1:12" x14ac:dyDescent="0.25">
      <c r="A214" s="71">
        <f>IF(
   SUMPRODUCT(--(Sinduscon!$3:$3=DATE(2013,INT((ROW(A411)-1)/20)+1,1)))&gt;0,
   DATE(2013,INT((ROW(A411)-1)/20)+1,1),
   ""
)</f>
        <v>41883</v>
      </c>
      <c r="B214" s="72" t="str">
        <f t="shared" si="15"/>
        <v>R-8</v>
      </c>
      <c r="C214" s="73" t="str">
        <f t="shared" si="16"/>
        <v>Alto</v>
      </c>
      <c r="D214" s="77">
        <f>IFERROR(INDEX(Sinduscon!$18:$18,
MATCH(CUB!A214,Sinduscon!$3:$3,0)+3), "")</f>
        <v>620.04</v>
      </c>
      <c r="E214" s="77">
        <f>IFERROR(INDEX(Sinduscon!$19:$19,
MATCH(CUB!$A214,Sinduscon!$3:$3,0)+3), "")</f>
        <v>606.98</v>
      </c>
      <c r="F214" s="77">
        <f>IFERROR(INDEX(Sinduscon!$20:$20,
MATCH(CUB!$A214,Sinduscon!$3:$3,0)+3), "")</f>
        <v>58.67</v>
      </c>
      <c r="G214" s="77">
        <f>IFERROR(INDEX(Sinduscon!$21:$21,
MATCH(CUB!$A214,Sinduscon!$3:$3,0)+3), "")</f>
        <v>3.96</v>
      </c>
      <c r="H214" s="111"/>
      <c r="I214" s="111"/>
      <c r="J214" s="111"/>
      <c r="K214" s="111"/>
    </row>
    <row r="215" spans="1:12" x14ac:dyDescent="0.25">
      <c r="A215" s="71">
        <f>IF(
   SUMPRODUCT(--(Sinduscon!$3:$3=DATE(2013,INT((ROW(A412)-1)/20)+1,1)))&gt;0,
   DATE(2013,INT((ROW(A412)-1)/20)+1,1),
   ""
)</f>
        <v>41883</v>
      </c>
      <c r="B215" s="72" t="str">
        <f t="shared" si="15"/>
        <v>R-8</v>
      </c>
      <c r="C215" s="73" t="str">
        <f t="shared" si="16"/>
        <v>Total</v>
      </c>
      <c r="D215" s="77">
        <f>IFERROR(INDEX(Sinduscon!$18:$18,
MATCH(CUB!A215,Sinduscon!$3:$3,0)+4), "")</f>
        <v>1571.9099999999999</v>
      </c>
      <c r="E215" s="77">
        <f>IFERROR(INDEX(Sinduscon!$19:$19,
MATCH(CUB!$A215,Sinduscon!$3:$3,0)+4), "")</f>
        <v>1596.29</v>
      </c>
      <c r="F215" s="77">
        <f>IFERROR(INDEX(Sinduscon!$20:$20,
MATCH(CUB!$A215,Sinduscon!$3:$3,0)+4), "")</f>
        <v>131.35000000000002</v>
      </c>
      <c r="G215" s="77">
        <f>IFERROR(INDEX(Sinduscon!$21:$21,
MATCH(CUB!$A215,Sinduscon!$3:$3,0)+4), "")</f>
        <v>11.29</v>
      </c>
      <c r="H215" s="111"/>
      <c r="I215" s="111"/>
      <c r="J215" s="111"/>
      <c r="K215" s="111"/>
    </row>
    <row r="216" spans="1:12" x14ac:dyDescent="0.25">
      <c r="A216" s="71">
        <f>IF(
   SUMPRODUCT(--(Sinduscon!$3:$3=DATE(2013,INT((ROW(A413)-1)/20)+1,1)))&gt;0,
   DATE(2013,INT((ROW(A413)-1)/20)+1,1),
   ""
)</f>
        <v>41883</v>
      </c>
      <c r="B216" s="72" t="str">
        <f t="shared" si="15"/>
        <v>R-16</v>
      </c>
      <c r="C216" s="73" t="str">
        <f t="shared" si="16"/>
        <v>Baixo</v>
      </c>
      <c r="D216" s="77" t="str">
        <f>IFERROR(INDEX(Sinduscon!$24:$24,
MATCH(CUB!A216,Sinduscon!$3:$3,0)+1), "")</f>
        <v>-</v>
      </c>
      <c r="E216" s="77" t="str">
        <f>IFERROR(INDEX(Sinduscon!$25:$25,
MATCH(CUB!$A216,Sinduscon!$3:$3,0)+1), "")</f>
        <v>-</v>
      </c>
      <c r="F216" s="77" t="str">
        <f>IFERROR(INDEX(Sinduscon!$26:$26,
MATCH(CUB!$A216,Sinduscon!$3:$3,0)+1), "")</f>
        <v>-</v>
      </c>
      <c r="G216" s="77" t="str">
        <f>IFERROR(INDEX(Sinduscon!$27:$27,
MATCH(CUB!$A216,Sinduscon!$3:$3,0)+1), "")</f>
        <v>-</v>
      </c>
      <c r="H216" s="111"/>
      <c r="I216" s="111"/>
      <c r="J216" s="111"/>
      <c r="K216" s="111"/>
    </row>
    <row r="217" spans="1:12" x14ac:dyDescent="0.25">
      <c r="A217" s="71">
        <f>IF(
   SUMPRODUCT(--(Sinduscon!$3:$3=DATE(2013,INT((ROW(A414)-1)/20)+1,1)))&gt;0,
   DATE(2013,INT((ROW(A414)-1)/20)+1,1),
   ""
)</f>
        <v>41883</v>
      </c>
      <c r="B217" s="72" t="str">
        <f t="shared" si="15"/>
        <v>R-16</v>
      </c>
      <c r="C217" s="73" t="str">
        <f t="shared" si="16"/>
        <v>Normal</v>
      </c>
      <c r="D217" s="77">
        <f>IFERROR(INDEX(Sinduscon!$24:$24,
MATCH(CUB!A217,Sinduscon!$3:$3,0)+2), "")</f>
        <v>438.68</v>
      </c>
      <c r="E217" s="77">
        <f>IFERROR(INDEX(Sinduscon!$25:$25,
MATCH(CUB!$A217,Sinduscon!$3:$3,0)+2), "")</f>
        <v>551.54999999999995</v>
      </c>
      <c r="F217" s="77">
        <f>IFERROR(INDEX(Sinduscon!$26:$26,
MATCH(CUB!$A217,Sinduscon!$3:$3,0)+2), "")</f>
        <v>41.18</v>
      </c>
      <c r="G217" s="77">
        <f>IFERROR(INDEX(Sinduscon!$27:$27,
MATCH(CUB!$A217,Sinduscon!$3:$3,0)+2), "")</f>
        <v>4</v>
      </c>
      <c r="H217" s="111"/>
      <c r="I217" s="111"/>
      <c r="J217" s="111"/>
      <c r="K217" s="111"/>
    </row>
    <row r="218" spans="1:12" x14ac:dyDescent="0.25">
      <c r="A218" s="71">
        <f>IF(
   SUMPRODUCT(--(Sinduscon!$3:$3=DATE(2013,INT((ROW(A415)-1)/20)+1,1)))&gt;0,
   DATE(2013,INT((ROW(A415)-1)/20)+1,1),
   ""
)</f>
        <v>41883</v>
      </c>
      <c r="B218" s="72" t="str">
        <f t="shared" si="15"/>
        <v>R-16</v>
      </c>
      <c r="C218" s="73" t="str">
        <f t="shared" si="16"/>
        <v>Alto</v>
      </c>
      <c r="D218" s="77">
        <f>IFERROR(INDEX(Sinduscon!$24:$24,
MATCH(CUB!A218,Sinduscon!$3:$3,0)+3), "")</f>
        <v>595.63</v>
      </c>
      <c r="E218" s="77">
        <f>IFERROR(INDEX(Sinduscon!$25:$25,
MATCH(CUB!$A218,Sinduscon!$3:$3,0)+3), "")</f>
        <v>681.79</v>
      </c>
      <c r="F218" s="77">
        <f>IFERROR(INDEX(Sinduscon!$26:$26,
MATCH(CUB!$A218,Sinduscon!$3:$3,0)+3), "")</f>
        <v>50.9</v>
      </c>
      <c r="G218" s="77">
        <f>IFERROR(INDEX(Sinduscon!$27:$27,
MATCH(CUB!$A218,Sinduscon!$3:$3,0)+3), "")</f>
        <v>6.01</v>
      </c>
      <c r="H218" s="111"/>
      <c r="I218" s="111"/>
      <c r="J218" s="111"/>
      <c r="K218" s="111"/>
    </row>
    <row r="219" spans="1:12" x14ac:dyDescent="0.25">
      <c r="A219" s="71">
        <f>IF(
   SUMPRODUCT(--(Sinduscon!$3:$3=DATE(2013,INT((ROW(A416)-1)/20)+1,1)))&gt;0,
   DATE(2013,INT((ROW(A416)-1)/20)+1,1),
   ""
)</f>
        <v>41883</v>
      </c>
      <c r="B219" s="72" t="str">
        <f t="shared" si="15"/>
        <v>R-16</v>
      </c>
      <c r="C219" s="73" t="str">
        <f t="shared" si="16"/>
        <v>Total</v>
      </c>
      <c r="D219" s="77">
        <f>IFERROR(INDEX(Sinduscon!$24:$24,
MATCH(CUB!A219,Sinduscon!$3:$3,0)+4), "")</f>
        <v>1034.31</v>
      </c>
      <c r="E219" s="77">
        <f>IFERROR(INDEX(Sinduscon!$25:$25,
MATCH(CUB!$A219,Sinduscon!$3:$3,0)+4), "")</f>
        <v>1233.3399999999999</v>
      </c>
      <c r="F219" s="77">
        <f>IFERROR(INDEX(Sinduscon!$26:$26,
MATCH(CUB!$A219,Sinduscon!$3:$3,0)+4), "")</f>
        <v>92.08</v>
      </c>
      <c r="G219" s="77">
        <f>IFERROR(INDEX(Sinduscon!$27:$27,
MATCH(CUB!$A219,Sinduscon!$3:$3,0)+4), "")</f>
        <v>10.01</v>
      </c>
      <c r="H219" s="111"/>
      <c r="I219" s="111"/>
      <c r="J219" s="111"/>
      <c r="K219" s="111"/>
    </row>
    <row r="220" spans="1:12" x14ac:dyDescent="0.25">
      <c r="A220" s="71">
        <f>IF(
   SUMPRODUCT(--(Sinduscon!$3:$3=DATE(2013,INT((ROW(A417)-1)/20)+1,1)))&gt;0,
   DATE(2013,INT((ROW(A417)-1)/20)+1,1),
   ""
)</f>
        <v>41883</v>
      </c>
      <c r="B220" s="72" t="str">
        <f t="shared" si="15"/>
        <v>PIS</v>
      </c>
      <c r="C220" s="73" t="str">
        <f t="shared" si="16"/>
        <v>Baixo</v>
      </c>
      <c r="D220" s="77">
        <f>IFERROR(INDEX(Sinduscon!$30:$30,
MATCH(CUB!A220,Sinduscon!$3:$3,0)+1), "")</f>
        <v>356.06</v>
      </c>
      <c r="E220" s="77">
        <f>IFERROR(INDEX(Sinduscon!$31:$31,
MATCH(CUB!$A220,Sinduscon!$3:$3,0)+1), "")</f>
        <v>358.9</v>
      </c>
      <c r="F220" s="77">
        <f>IFERROR(INDEX(Sinduscon!$32:$32,
MATCH(CUB!$A220,Sinduscon!$3:$3,0)+1), "")</f>
        <v>23.76</v>
      </c>
      <c r="G220" s="77">
        <f>IFERROR(INDEX(Sinduscon!$33:$33,
MATCH(CUB!$A220,Sinduscon!$3:$3,0)+1), "")</f>
        <v>1.56</v>
      </c>
      <c r="H220" s="111"/>
      <c r="I220" s="111"/>
      <c r="J220" s="111"/>
      <c r="K220" s="111"/>
    </row>
    <row r="221" spans="1:12" x14ac:dyDescent="0.25">
      <c r="A221" s="71">
        <f>IF(
   SUMPRODUCT(--(Sinduscon!$3:$3=DATE(2013,INT((ROW(A418)-1)/20)+1,1)))&gt;0,
   DATE(2013,INT((ROW(A418)-1)/20)+1,1),
   ""
)</f>
        <v>41883</v>
      </c>
      <c r="B221" s="72" t="str">
        <f t="shared" si="15"/>
        <v>PIS</v>
      </c>
      <c r="C221" s="73" t="str">
        <f t="shared" si="16"/>
        <v>Normal</v>
      </c>
      <c r="D221" s="77" t="str">
        <f>IFERROR(INDEX(Sinduscon!$30:$30,
MATCH(CUB!A221,Sinduscon!$3:$3,0)+2), "")</f>
        <v>-</v>
      </c>
      <c r="E221" s="77" t="str">
        <f>IFERROR(INDEX(Sinduscon!$31:$31,
MATCH(CUB!$A221,Sinduscon!$3:$3,0)+2), "")</f>
        <v>-</v>
      </c>
      <c r="F221" s="77" t="str">
        <f>IFERROR(INDEX(Sinduscon!$32:$32,
MATCH(CUB!$A221,Sinduscon!$3:$3,0)+2), "")</f>
        <v>-</v>
      </c>
      <c r="G221" s="77" t="str">
        <f>IFERROR(INDEX(Sinduscon!$33:$33,
MATCH(CUB!$A221,Sinduscon!$3:$3,0)+2), "")</f>
        <v>-</v>
      </c>
      <c r="H221" s="111"/>
      <c r="I221" s="111"/>
      <c r="J221" s="111"/>
      <c r="K221" s="111"/>
    </row>
    <row r="222" spans="1:12" x14ac:dyDescent="0.25">
      <c r="A222" s="71">
        <f>IF(
   SUMPRODUCT(--(Sinduscon!$3:$3=DATE(2013,INT((ROW(A419)-1)/20)+1,1)))&gt;0,
   DATE(2013,INT((ROW(A419)-1)/20)+1,1),
   ""
)</f>
        <v>41883</v>
      </c>
      <c r="B222" s="72" t="str">
        <f t="shared" si="15"/>
        <v>PIS</v>
      </c>
      <c r="C222" s="73" t="str">
        <f t="shared" si="16"/>
        <v>Alto</v>
      </c>
      <c r="D222" s="77" t="str">
        <f>IFERROR(INDEX(Sinduscon!$30:$30,
MATCH(CUB!A222,Sinduscon!$3:$3,0)+3), "")</f>
        <v>-</v>
      </c>
      <c r="E222" s="77" t="str">
        <f>IFERROR(INDEX(Sinduscon!$31:$31,
MATCH(CUB!$A222,Sinduscon!$3:$3,0)+3), "")</f>
        <v>-</v>
      </c>
      <c r="F222" s="77" t="str">
        <f>IFERROR(INDEX(Sinduscon!$32:$32,
MATCH(CUB!$A222,Sinduscon!$3:$3,0)+3), "")</f>
        <v>-</v>
      </c>
      <c r="G222" s="77" t="str">
        <f>IFERROR(INDEX(Sinduscon!$33:$33,
MATCH(CUB!$A222,Sinduscon!$3:$3,0)+3), "")</f>
        <v>-</v>
      </c>
      <c r="H222" s="111"/>
      <c r="I222" s="111"/>
      <c r="J222" s="111"/>
      <c r="K222" s="111"/>
    </row>
    <row r="223" spans="1:12" x14ac:dyDescent="0.25">
      <c r="A223" s="71">
        <f>IF(
   SUMPRODUCT(--(Sinduscon!$3:$3=DATE(2013,INT((ROW(A420)-1)/20)+1,1)))&gt;0,
   DATE(2013,INT((ROW(A420)-1)/20)+1,1),
   ""
)</f>
        <v>41883</v>
      </c>
      <c r="B223" s="72" t="str">
        <f t="shared" si="15"/>
        <v>PIS</v>
      </c>
      <c r="C223" s="73" t="str">
        <f t="shared" si="16"/>
        <v>Total</v>
      </c>
      <c r="D223" s="77">
        <f>IFERROR(INDEX(Sinduscon!$30:$30,
MATCH(CUB!A223,Sinduscon!$3:$3,0)+4), "")</f>
        <v>356.06</v>
      </c>
      <c r="E223" s="77">
        <f>IFERROR(INDEX(Sinduscon!$31:$31,
MATCH(CUB!$A223,Sinduscon!$3:$3,0)+4), "")</f>
        <v>358.9</v>
      </c>
      <c r="F223" s="77">
        <f>IFERROR(INDEX(Sinduscon!$32:$32,
MATCH(CUB!$A223,Sinduscon!$3:$3,0)+4), "")</f>
        <v>23.76</v>
      </c>
      <c r="G223" s="77">
        <f>IFERROR(INDEX(Sinduscon!$33:$33,
MATCH(CUB!$A223,Sinduscon!$3:$3,0)+4), "")</f>
        <v>1.56</v>
      </c>
      <c r="H223" s="111">
        <f>SUMIFS(CUB!$D:$D,CUB!$C:$C,"Total",CUB!$A:$A,$A223)
/11</f>
        <v>520.72181818181809</v>
      </c>
      <c r="I223" s="111">
        <f>SUMIFS(CUB!$E:$E,CUB!$C:$C,"Total",CUB!$A:$A,$A223)
/11</f>
        <v>572.89636363636373</v>
      </c>
      <c r="J223" s="111">
        <f>SUMIFS(CUB!$F:$F,CUB!$C:$C,"Total",CUB!$A:$A,$A223)
/11</f>
        <v>59.206363636363648</v>
      </c>
      <c r="K223" s="111">
        <f>SUMIFS(CUB!$G:$G,CUB!$C:$C,"Total",CUB!$A:$A,$A223)
/11</f>
        <v>2.6790909090909087</v>
      </c>
      <c r="L223" s="111">
        <f t="shared" ref="L223" si="18">SUM(H223:K223)</f>
        <v>1155.5036363636364</v>
      </c>
    </row>
    <row r="224" spans="1:12" x14ac:dyDescent="0.25">
      <c r="A224" s="71">
        <f>IF(
   SUMPRODUCT(--(Sinduscon!$3:$3=DATE(2013,INT((ROW(A421)-1)/20)+1,1)))&gt;0,
   DATE(2013,INT((ROW(A421)-1)/20)+1,1),
   ""
)</f>
        <v>41913</v>
      </c>
      <c r="B224" s="72" t="str">
        <f t="shared" si="15"/>
        <v>R-1</v>
      </c>
      <c r="C224" s="73" t="str">
        <f t="shared" si="16"/>
        <v>Baixo</v>
      </c>
      <c r="D224" s="77">
        <f>IFERROR(INDEX(Sinduscon!$6:$6,
MATCH(CUB!A224,Sinduscon!$3:$3,0)+1), "")</f>
        <v>487.12</v>
      </c>
      <c r="E224" s="77">
        <f>IFERROR(INDEX(Sinduscon!$7:$7,
MATCH(CUB!$A224,Sinduscon!$3:$3,0)+1), "")</f>
        <v>530.98</v>
      </c>
      <c r="F224" s="77">
        <f>IFERROR(INDEX(Sinduscon!$8:$8,
MATCH(CUB!$A224,Sinduscon!$3:$3,0)+1), "")</f>
        <v>103.48</v>
      </c>
      <c r="G224" s="77">
        <f>IFERROR(INDEX(Sinduscon!$9:$9,
MATCH(CUB!$A224,Sinduscon!$3:$3,0)+1), "")</f>
        <v>3.09</v>
      </c>
      <c r="H224" s="111"/>
      <c r="I224" s="111"/>
      <c r="J224" s="111"/>
      <c r="K224" s="111"/>
    </row>
    <row r="225" spans="1:11" x14ac:dyDescent="0.25">
      <c r="A225" s="71">
        <f>IF(
   SUMPRODUCT(--(Sinduscon!$3:$3=DATE(2013,INT((ROW(A422)-1)/20)+1,1)))&gt;0,
   DATE(2013,INT((ROW(A422)-1)/20)+1,1),
   ""
)</f>
        <v>41913</v>
      </c>
      <c r="B225" s="72" t="str">
        <f t="shared" si="15"/>
        <v>R-1</v>
      </c>
      <c r="C225" s="73" t="str">
        <f t="shared" si="16"/>
        <v>Normal</v>
      </c>
      <c r="D225" s="77">
        <f>IFERROR(INDEX(Sinduscon!$6:$6,
MATCH(CUB!A225,Sinduscon!$3:$3,0)+2), "")</f>
        <v>506.64</v>
      </c>
      <c r="E225" s="77">
        <f>IFERROR(INDEX(Sinduscon!$7:$7,
MATCH(CUB!$A225,Sinduscon!$3:$3,0)+2), "")</f>
        <v>727.89</v>
      </c>
      <c r="F225" s="77">
        <f>IFERROR(INDEX(Sinduscon!$8:$8,
MATCH(CUB!$A225,Sinduscon!$3:$3,0)+2), "")</f>
        <v>97.16</v>
      </c>
      <c r="G225" s="77">
        <f>IFERROR(INDEX(Sinduscon!$9:$9,
MATCH(CUB!$A225,Sinduscon!$3:$3,0)+2), "")</f>
        <v>0.22</v>
      </c>
      <c r="H225" s="111"/>
      <c r="I225" s="111"/>
      <c r="J225" s="111"/>
      <c r="K225" s="111"/>
    </row>
    <row r="226" spans="1:11" x14ac:dyDescent="0.25">
      <c r="A226" s="71">
        <f>IF(
   SUMPRODUCT(--(Sinduscon!$3:$3=DATE(2013,INT((ROW(A423)-1)/20)+1,1)))&gt;0,
   DATE(2013,INT((ROW(A423)-1)/20)+1,1),
   ""
)</f>
        <v>41913</v>
      </c>
      <c r="B226" s="72" t="str">
        <f t="shared" si="15"/>
        <v>R-1</v>
      </c>
      <c r="C226" s="73" t="str">
        <f t="shared" si="16"/>
        <v>Alto</v>
      </c>
      <c r="D226" s="77">
        <f>IFERROR(INDEX(Sinduscon!$6:$6,
MATCH(CUB!A226,Sinduscon!$3:$3,0)+3), "")</f>
        <v>741.14</v>
      </c>
      <c r="E226" s="77">
        <f>IFERROR(INDEX(Sinduscon!$7:$7,
MATCH(CUB!$A226,Sinduscon!$3:$3,0)+3), "")</f>
        <v>789.76</v>
      </c>
      <c r="F226" s="77">
        <f>IFERROR(INDEX(Sinduscon!$8:$8,
MATCH(CUB!$A226,Sinduscon!$3:$3,0)+3), "")</f>
        <v>91.85</v>
      </c>
      <c r="G226" s="77">
        <f>IFERROR(INDEX(Sinduscon!$9:$9,
MATCH(CUB!$A226,Sinduscon!$3:$3,0)+3), "")</f>
        <v>0.27</v>
      </c>
      <c r="H226" s="111"/>
      <c r="I226" s="111"/>
      <c r="J226" s="111"/>
      <c r="K226" s="111"/>
    </row>
    <row r="227" spans="1:11" x14ac:dyDescent="0.25">
      <c r="A227" s="71">
        <f>IF(
   SUMPRODUCT(--(Sinduscon!$3:$3=DATE(2013,INT((ROW(A424)-1)/20)+1,1)))&gt;0,
   DATE(2013,INT((ROW(A424)-1)/20)+1,1),
   ""
)</f>
        <v>41913</v>
      </c>
      <c r="B227" s="72" t="str">
        <f t="shared" si="15"/>
        <v>R-1</v>
      </c>
      <c r="C227" s="73" t="str">
        <f t="shared" si="16"/>
        <v>Total</v>
      </c>
      <c r="D227" s="77">
        <f>IFERROR(INDEX(Sinduscon!$6:$6,
MATCH(CUB!A227,Sinduscon!$3:$3,0)+4), "")</f>
        <v>1734.9</v>
      </c>
      <c r="E227" s="77">
        <f>IFERROR(INDEX(Sinduscon!$7:$7,
MATCH(CUB!$A227,Sinduscon!$3:$3,0)+4), "")</f>
        <v>2048.63</v>
      </c>
      <c r="F227" s="77">
        <f>IFERROR(INDEX(Sinduscon!$8:$8,
MATCH(CUB!$A227,Sinduscon!$3:$3,0)+4), "")</f>
        <v>292.49</v>
      </c>
      <c r="G227" s="77">
        <f>IFERROR(INDEX(Sinduscon!$9:$9,
MATCH(CUB!$A227,Sinduscon!$3:$3,0)+4), "")</f>
        <v>3.58</v>
      </c>
      <c r="H227" s="111"/>
      <c r="I227" s="111"/>
      <c r="J227" s="111"/>
      <c r="K227" s="111"/>
    </row>
    <row r="228" spans="1:11" x14ac:dyDescent="0.25">
      <c r="A228" s="71">
        <f>IF(
   SUMPRODUCT(--(Sinduscon!$3:$3=DATE(2013,INT((ROW(A425)-1)/20)+1,1)))&gt;0,
   DATE(2013,INT((ROW(A425)-1)/20)+1,1),
   ""
)</f>
        <v>41913</v>
      </c>
      <c r="B228" s="72" t="str">
        <f t="shared" si="15"/>
        <v>PP-4</v>
      </c>
      <c r="C228" s="73" t="str">
        <f t="shared" si="16"/>
        <v>Baixo</v>
      </c>
      <c r="D228" s="77">
        <f>IFERROR(INDEX(Sinduscon!$12:$12,
MATCH(CUB!A228,Sinduscon!$3:$3,0)+1), "")</f>
        <v>535.02</v>
      </c>
      <c r="E228" s="77">
        <f>IFERROR(INDEX(Sinduscon!$13:$13,
MATCH(CUB!$A228,Sinduscon!$3:$3,0)+1), "")</f>
        <v>445.56</v>
      </c>
      <c r="F228" s="77">
        <f>IFERROR(INDEX(Sinduscon!$14:$14,
MATCH(CUB!$A228,Sinduscon!$3:$3,0)+1), "")</f>
        <v>27.51</v>
      </c>
      <c r="G228" s="77">
        <f>IFERROR(INDEX(Sinduscon!$15:$15,
MATCH(CUB!$A228,Sinduscon!$3:$3,0)+1), "")</f>
        <v>2.99</v>
      </c>
      <c r="H228" s="111"/>
      <c r="I228" s="111"/>
      <c r="J228" s="111"/>
      <c r="K228" s="111"/>
    </row>
    <row r="229" spans="1:11" x14ac:dyDescent="0.25">
      <c r="A229" s="71">
        <f>IF(
   SUMPRODUCT(--(Sinduscon!$3:$3=DATE(2013,INT((ROW(A426)-1)/20)+1,1)))&gt;0,
   DATE(2013,INT((ROW(A426)-1)/20)+1,1),
   ""
)</f>
        <v>41913</v>
      </c>
      <c r="B229" s="72" t="str">
        <f t="shared" si="15"/>
        <v>PP-4</v>
      </c>
      <c r="C229" s="73" t="str">
        <f t="shared" si="16"/>
        <v>Normal</v>
      </c>
      <c r="D229" s="77">
        <f>IFERROR(INDEX(Sinduscon!$12:$12,
MATCH(CUB!A229,Sinduscon!$3:$3,0)+2), "")</f>
        <v>497.85</v>
      </c>
      <c r="E229" s="77">
        <f>IFERROR(INDEX(Sinduscon!$13:$13,
MATCH(CUB!$A229,Sinduscon!$3:$3,0)+2), "")</f>
        <v>643.86</v>
      </c>
      <c r="F229" s="77">
        <f>IFERROR(INDEX(Sinduscon!$14:$14,
MATCH(CUB!$A229,Sinduscon!$3:$3,0)+2), "")</f>
        <v>116.5</v>
      </c>
      <c r="G229" s="77">
        <f>IFERROR(INDEX(Sinduscon!$15:$15,
MATCH(CUB!$A229,Sinduscon!$3:$3,0)+2), "")</f>
        <v>0.04</v>
      </c>
      <c r="H229" s="111"/>
      <c r="I229" s="111"/>
      <c r="J229" s="111"/>
      <c r="K229" s="111"/>
    </row>
    <row r="230" spans="1:11" x14ac:dyDescent="0.25">
      <c r="A230" s="71">
        <f>IF(
   SUMPRODUCT(--(Sinduscon!$3:$3=DATE(2013,INT((ROW(A427)-1)/20)+1,1)))&gt;0,
   DATE(2013,INT((ROW(A427)-1)/20)+1,1),
   ""
)</f>
        <v>41913</v>
      </c>
      <c r="B230" s="72" t="str">
        <f t="shared" si="15"/>
        <v>PP-4</v>
      </c>
      <c r="C230" s="73" t="str">
        <f t="shared" si="16"/>
        <v>Alto</v>
      </c>
      <c r="D230" s="77" t="str">
        <f>IFERROR(INDEX(Sinduscon!$12:$12,
MATCH(CUB!A230,Sinduscon!$3:$3,0)+3), "")</f>
        <v>-</v>
      </c>
      <c r="E230" s="77" t="str">
        <f>IFERROR(INDEX(Sinduscon!$13:$13,
MATCH(CUB!$A230,Sinduscon!$3:$3,0)+3), "")</f>
        <v>-</v>
      </c>
      <c r="F230" s="77" t="str">
        <f>IFERROR(INDEX(Sinduscon!$14:$14,
MATCH(CUB!$A230,Sinduscon!$3:$3,0)+3), "")</f>
        <v>-</v>
      </c>
      <c r="G230" s="77" t="str">
        <f>IFERROR(INDEX(Sinduscon!$15:$15,
MATCH(CUB!$A230,Sinduscon!$3:$3,0)+3), "")</f>
        <v>-</v>
      </c>
      <c r="H230" s="111"/>
      <c r="I230" s="111"/>
      <c r="J230" s="111"/>
      <c r="K230" s="111"/>
    </row>
    <row r="231" spans="1:11" x14ac:dyDescent="0.25">
      <c r="A231" s="71">
        <f>IF(
   SUMPRODUCT(--(Sinduscon!$3:$3=DATE(2013,INT((ROW(A428)-1)/20)+1,1)))&gt;0,
   DATE(2013,INT((ROW(A428)-1)/20)+1,1),
   ""
)</f>
        <v>41913</v>
      </c>
      <c r="B231" s="72" t="str">
        <f t="shared" si="15"/>
        <v>PP-4</v>
      </c>
      <c r="C231" s="73" t="str">
        <f t="shared" si="16"/>
        <v>Total</v>
      </c>
      <c r="D231" s="77">
        <f>IFERROR(INDEX(Sinduscon!$12:$12,
MATCH(CUB!A231,Sinduscon!$3:$3,0)+4), "")</f>
        <v>1032.8699999999999</v>
      </c>
      <c r="E231" s="77">
        <f>IFERROR(INDEX(Sinduscon!$13:$13,
MATCH(CUB!$A231,Sinduscon!$3:$3,0)+4), "")</f>
        <v>1089.42</v>
      </c>
      <c r="F231" s="77">
        <f>IFERROR(INDEX(Sinduscon!$14:$14,
MATCH(CUB!$A231,Sinduscon!$3:$3,0)+4), "")</f>
        <v>144.01</v>
      </c>
      <c r="G231" s="77">
        <f>IFERROR(INDEX(Sinduscon!$15:$15,
MATCH(CUB!$A231,Sinduscon!$3:$3,0)+4), "")</f>
        <v>3.0300000000000002</v>
      </c>
      <c r="H231" s="111"/>
      <c r="I231" s="111"/>
      <c r="J231" s="111"/>
      <c r="K231" s="111"/>
    </row>
    <row r="232" spans="1:11" x14ac:dyDescent="0.25">
      <c r="A232" s="71">
        <f>IF(
   SUMPRODUCT(--(Sinduscon!$3:$3=DATE(2013,INT((ROW(A429)-1)/20)+1,1)))&gt;0,
   DATE(2013,INT((ROW(A429)-1)/20)+1,1),
   ""
)</f>
        <v>41913</v>
      </c>
      <c r="B232" s="72" t="str">
        <f t="shared" si="15"/>
        <v>R-8</v>
      </c>
      <c r="C232" s="73" t="str">
        <f t="shared" si="16"/>
        <v>Baixo</v>
      </c>
      <c r="D232" s="77">
        <f>IFERROR(INDEX(Sinduscon!$18:$18,
MATCH(CUB!A232,Sinduscon!$3:$3,0)+1), "")</f>
        <v>510.85</v>
      </c>
      <c r="E232" s="77">
        <f>IFERROR(INDEX(Sinduscon!$19:$19,
MATCH(CUB!$A232,Sinduscon!$3:$3,0)+1), "")</f>
        <v>419.01</v>
      </c>
      <c r="F232" s="77">
        <f>IFERROR(INDEX(Sinduscon!$20:$20,
MATCH(CUB!$A232,Sinduscon!$3:$3,0)+1), "")</f>
        <v>24.76</v>
      </c>
      <c r="G232" s="77">
        <f>IFERROR(INDEX(Sinduscon!$21:$21,
MATCH(CUB!$A232,Sinduscon!$3:$3,0)+1), "")</f>
        <v>3.13</v>
      </c>
      <c r="H232" s="111"/>
      <c r="I232" s="111"/>
      <c r="J232" s="111"/>
      <c r="K232" s="111"/>
    </row>
    <row r="233" spans="1:11" x14ac:dyDescent="0.25">
      <c r="A233" s="71">
        <f>IF(
   SUMPRODUCT(--(Sinduscon!$3:$3=DATE(2013,INT((ROW(A430)-1)/20)+1,1)))&gt;0,
   DATE(2013,INT((ROW(A430)-1)/20)+1,1),
   ""
)</f>
        <v>41913</v>
      </c>
      <c r="B233" s="72" t="str">
        <f t="shared" si="15"/>
        <v>R-8</v>
      </c>
      <c r="C233" s="73" t="str">
        <f t="shared" si="16"/>
        <v>Normal</v>
      </c>
      <c r="D233" s="77">
        <f>IFERROR(INDEX(Sinduscon!$18:$18,
MATCH(CUB!A233,Sinduscon!$3:$3,0)+2), "")</f>
        <v>442.5</v>
      </c>
      <c r="E233" s="77">
        <f>IFERROR(INDEX(Sinduscon!$19:$19,
MATCH(CUB!$A233,Sinduscon!$3:$3,0)+2), "")</f>
        <v>578.17999999999995</v>
      </c>
      <c r="F233" s="77">
        <f>IFERROR(INDEX(Sinduscon!$20:$20,
MATCH(CUB!$A233,Sinduscon!$3:$3,0)+2), "")</f>
        <v>53.75</v>
      </c>
      <c r="G233" s="77">
        <f>IFERROR(INDEX(Sinduscon!$21:$21,
MATCH(CUB!$A233,Sinduscon!$3:$3,0)+2), "")</f>
        <v>4.2</v>
      </c>
      <c r="H233" s="111"/>
      <c r="I233" s="111"/>
      <c r="J233" s="111"/>
      <c r="K233" s="111"/>
    </row>
    <row r="234" spans="1:11" x14ac:dyDescent="0.25">
      <c r="A234" s="71">
        <f>IF(
   SUMPRODUCT(--(Sinduscon!$3:$3=DATE(2013,INT((ROW(A431)-1)/20)+1,1)))&gt;0,
   DATE(2013,INT((ROW(A431)-1)/20)+1,1),
   ""
)</f>
        <v>41913</v>
      </c>
      <c r="B234" s="72" t="str">
        <f t="shared" si="15"/>
        <v>R-8</v>
      </c>
      <c r="C234" s="73" t="str">
        <f t="shared" si="16"/>
        <v>Alto</v>
      </c>
      <c r="D234" s="77">
        <f>IFERROR(INDEX(Sinduscon!$18:$18,
MATCH(CUB!A234,Sinduscon!$3:$3,0)+3), "")</f>
        <v>619.34</v>
      </c>
      <c r="E234" s="77">
        <f>IFERROR(INDEX(Sinduscon!$19:$19,
MATCH(CUB!$A234,Sinduscon!$3:$3,0)+3), "")</f>
        <v>611.76</v>
      </c>
      <c r="F234" s="77">
        <f>IFERROR(INDEX(Sinduscon!$20:$20,
MATCH(CUB!$A234,Sinduscon!$3:$3,0)+3), "")</f>
        <v>63.38</v>
      </c>
      <c r="G234" s="77">
        <f>IFERROR(INDEX(Sinduscon!$21:$21,
MATCH(CUB!$A234,Sinduscon!$3:$3,0)+3), "")</f>
        <v>3.96</v>
      </c>
      <c r="H234" s="111"/>
      <c r="I234" s="111"/>
      <c r="J234" s="111"/>
      <c r="K234" s="111"/>
    </row>
    <row r="235" spans="1:11" x14ac:dyDescent="0.25">
      <c r="A235" s="71">
        <f>IF(
   SUMPRODUCT(--(Sinduscon!$3:$3=DATE(2013,INT((ROW(A432)-1)/20)+1,1)))&gt;0,
   DATE(2013,INT((ROW(A432)-1)/20)+1,1),
   ""
)</f>
        <v>41913</v>
      </c>
      <c r="B235" s="72" t="str">
        <f t="shared" si="15"/>
        <v>R-8</v>
      </c>
      <c r="C235" s="73" t="str">
        <f t="shared" si="16"/>
        <v>Total</v>
      </c>
      <c r="D235" s="77">
        <f>IFERROR(INDEX(Sinduscon!$18:$18,
MATCH(CUB!A235,Sinduscon!$3:$3,0)+4), "")</f>
        <v>1572.69</v>
      </c>
      <c r="E235" s="77">
        <f>IFERROR(INDEX(Sinduscon!$19:$19,
MATCH(CUB!$A235,Sinduscon!$3:$3,0)+4), "")</f>
        <v>1608.9499999999998</v>
      </c>
      <c r="F235" s="77">
        <f>IFERROR(INDEX(Sinduscon!$20:$20,
MATCH(CUB!$A235,Sinduscon!$3:$3,0)+4), "")</f>
        <v>141.89000000000001</v>
      </c>
      <c r="G235" s="77">
        <f>IFERROR(INDEX(Sinduscon!$21:$21,
MATCH(CUB!$A235,Sinduscon!$3:$3,0)+4), "")</f>
        <v>11.29</v>
      </c>
      <c r="H235" s="111"/>
      <c r="I235" s="111"/>
      <c r="J235" s="111"/>
      <c r="K235" s="111"/>
    </row>
    <row r="236" spans="1:11" x14ac:dyDescent="0.25">
      <c r="A236" s="71">
        <f>IF(
   SUMPRODUCT(--(Sinduscon!$3:$3=DATE(2013,INT((ROW(A433)-1)/20)+1,1)))&gt;0,
   DATE(2013,INT((ROW(A433)-1)/20)+1,1),
   ""
)</f>
        <v>41913</v>
      </c>
      <c r="B236" s="72" t="str">
        <f t="shared" si="15"/>
        <v>R-16</v>
      </c>
      <c r="C236" s="73" t="str">
        <f t="shared" si="16"/>
        <v>Baixo</v>
      </c>
      <c r="D236" s="77" t="str">
        <f>IFERROR(INDEX(Sinduscon!$24:$24,
MATCH(CUB!A236,Sinduscon!$3:$3,0)+1), "")</f>
        <v>-</v>
      </c>
      <c r="E236" s="77" t="str">
        <f>IFERROR(INDEX(Sinduscon!$25:$25,
MATCH(CUB!$A236,Sinduscon!$3:$3,0)+1), "")</f>
        <v>-</v>
      </c>
      <c r="F236" s="77" t="str">
        <f>IFERROR(INDEX(Sinduscon!$26:$26,
MATCH(CUB!$A236,Sinduscon!$3:$3,0)+1), "")</f>
        <v>-</v>
      </c>
      <c r="G236" s="77" t="str">
        <f>IFERROR(INDEX(Sinduscon!$27:$27,
MATCH(CUB!$A236,Sinduscon!$3:$3,0)+1), "")</f>
        <v>-</v>
      </c>
      <c r="H236" s="111"/>
      <c r="I236" s="111"/>
      <c r="J236" s="111"/>
      <c r="K236" s="111"/>
    </row>
    <row r="237" spans="1:11" x14ac:dyDescent="0.25">
      <c r="A237" s="71">
        <f>IF(
   SUMPRODUCT(--(Sinduscon!$3:$3=DATE(2013,INT((ROW(A434)-1)/20)+1,1)))&gt;0,
   DATE(2013,INT((ROW(A434)-1)/20)+1,1),
   ""
)</f>
        <v>41913</v>
      </c>
      <c r="B237" s="72" t="str">
        <f t="shared" si="15"/>
        <v>R-16</v>
      </c>
      <c r="C237" s="73" t="str">
        <f t="shared" si="16"/>
        <v>Normal</v>
      </c>
      <c r="D237" s="77">
        <f>IFERROR(INDEX(Sinduscon!$24:$24,
MATCH(CUB!A237,Sinduscon!$3:$3,0)+2), "")</f>
        <v>438.47</v>
      </c>
      <c r="E237" s="77">
        <f>IFERROR(INDEX(Sinduscon!$25:$25,
MATCH(CUB!$A237,Sinduscon!$3:$3,0)+2), "")</f>
        <v>555.88</v>
      </c>
      <c r="F237" s="77">
        <f>IFERROR(INDEX(Sinduscon!$26:$26,
MATCH(CUB!$A237,Sinduscon!$3:$3,0)+2), "")</f>
        <v>44.48</v>
      </c>
      <c r="G237" s="77">
        <f>IFERROR(INDEX(Sinduscon!$27:$27,
MATCH(CUB!$A237,Sinduscon!$3:$3,0)+2), "")</f>
        <v>4</v>
      </c>
      <c r="H237" s="111"/>
      <c r="I237" s="111"/>
      <c r="J237" s="111"/>
      <c r="K237" s="111"/>
    </row>
    <row r="238" spans="1:11" x14ac:dyDescent="0.25">
      <c r="A238" s="71">
        <f>IF(
   SUMPRODUCT(--(Sinduscon!$3:$3=DATE(2013,INT((ROW(A435)-1)/20)+1,1)))&gt;0,
   DATE(2013,INT((ROW(A435)-1)/20)+1,1),
   ""
)</f>
        <v>41913</v>
      </c>
      <c r="B238" s="72" t="str">
        <f t="shared" si="15"/>
        <v>R-16</v>
      </c>
      <c r="C238" s="73" t="str">
        <f t="shared" si="16"/>
        <v>Alto</v>
      </c>
      <c r="D238" s="77">
        <f>IFERROR(INDEX(Sinduscon!$24:$24,
MATCH(CUB!A238,Sinduscon!$3:$3,0)+3), "")</f>
        <v>595.41</v>
      </c>
      <c r="E238" s="77">
        <f>IFERROR(INDEX(Sinduscon!$25:$25,
MATCH(CUB!$A238,Sinduscon!$3:$3,0)+3), "")</f>
        <v>687.17</v>
      </c>
      <c r="F238" s="77">
        <f>IFERROR(INDEX(Sinduscon!$26:$26,
MATCH(CUB!$A238,Sinduscon!$3:$3,0)+3), "")</f>
        <v>54.98</v>
      </c>
      <c r="G238" s="77">
        <f>IFERROR(INDEX(Sinduscon!$27:$27,
MATCH(CUB!$A238,Sinduscon!$3:$3,0)+3), "")</f>
        <v>6.01</v>
      </c>
      <c r="H238" s="111"/>
      <c r="I238" s="111"/>
      <c r="J238" s="111"/>
      <c r="K238" s="111"/>
    </row>
    <row r="239" spans="1:11" x14ac:dyDescent="0.25">
      <c r="A239" s="71">
        <f>IF(
   SUMPRODUCT(--(Sinduscon!$3:$3=DATE(2013,INT((ROW(A436)-1)/20)+1,1)))&gt;0,
   DATE(2013,INT((ROW(A436)-1)/20)+1,1),
   ""
)</f>
        <v>41913</v>
      </c>
      <c r="B239" s="72" t="str">
        <f t="shared" si="15"/>
        <v>R-16</v>
      </c>
      <c r="C239" s="73" t="str">
        <f t="shared" si="16"/>
        <v>Total</v>
      </c>
      <c r="D239" s="77">
        <f>IFERROR(INDEX(Sinduscon!$24:$24,
MATCH(CUB!A239,Sinduscon!$3:$3,0)+4), "")</f>
        <v>1033.8800000000001</v>
      </c>
      <c r="E239" s="77">
        <f>IFERROR(INDEX(Sinduscon!$25:$25,
MATCH(CUB!$A239,Sinduscon!$3:$3,0)+4), "")</f>
        <v>1243.05</v>
      </c>
      <c r="F239" s="77">
        <f>IFERROR(INDEX(Sinduscon!$26:$26,
MATCH(CUB!$A239,Sinduscon!$3:$3,0)+4), "")</f>
        <v>99.46</v>
      </c>
      <c r="G239" s="77">
        <f>IFERROR(INDEX(Sinduscon!$27:$27,
MATCH(CUB!$A239,Sinduscon!$3:$3,0)+4), "")</f>
        <v>10.01</v>
      </c>
      <c r="H239" s="111"/>
      <c r="I239" s="111"/>
      <c r="J239" s="111"/>
      <c r="K239" s="111"/>
    </row>
    <row r="240" spans="1:11" x14ac:dyDescent="0.25">
      <c r="A240" s="71">
        <f>IF(
   SUMPRODUCT(--(Sinduscon!$3:$3=DATE(2013,INT((ROW(A437)-1)/20)+1,1)))&gt;0,
   DATE(2013,INT((ROW(A437)-1)/20)+1,1),
   ""
)</f>
        <v>41913</v>
      </c>
      <c r="B240" s="72" t="str">
        <f t="shared" si="15"/>
        <v>PIS</v>
      </c>
      <c r="C240" s="73" t="str">
        <f t="shared" si="16"/>
        <v>Baixo</v>
      </c>
      <c r="D240" s="77">
        <f>IFERROR(INDEX(Sinduscon!$30:$30,
MATCH(CUB!A240,Sinduscon!$3:$3,0)+1), "")</f>
        <v>357.36</v>
      </c>
      <c r="E240" s="77">
        <f>IFERROR(INDEX(Sinduscon!$31:$31,
MATCH(CUB!$A240,Sinduscon!$3:$3,0)+1), "")</f>
        <v>361.82</v>
      </c>
      <c r="F240" s="77">
        <f>IFERROR(INDEX(Sinduscon!$32:$32,
MATCH(CUB!$A240,Sinduscon!$3:$3,0)+1), "")</f>
        <v>25.66</v>
      </c>
      <c r="G240" s="77">
        <f>IFERROR(INDEX(Sinduscon!$33:$33,
MATCH(CUB!$A240,Sinduscon!$3:$3,0)+1), "")</f>
        <v>1.56</v>
      </c>
      <c r="H240" s="111"/>
      <c r="I240" s="111"/>
      <c r="J240" s="111"/>
      <c r="K240" s="111"/>
    </row>
    <row r="241" spans="1:12" x14ac:dyDescent="0.25">
      <c r="A241" s="71">
        <f>IF(
   SUMPRODUCT(--(Sinduscon!$3:$3=DATE(2013,INT((ROW(A438)-1)/20)+1,1)))&gt;0,
   DATE(2013,INT((ROW(A438)-1)/20)+1,1),
   ""
)</f>
        <v>41913</v>
      </c>
      <c r="B241" s="72" t="str">
        <f t="shared" si="15"/>
        <v>PIS</v>
      </c>
      <c r="C241" s="73" t="str">
        <f t="shared" si="16"/>
        <v>Normal</v>
      </c>
      <c r="D241" s="77" t="str">
        <f>IFERROR(INDEX(Sinduscon!$30:$30,
MATCH(CUB!A241,Sinduscon!$3:$3,0)+2), "")</f>
        <v>-</v>
      </c>
      <c r="E241" s="77" t="str">
        <f>IFERROR(INDEX(Sinduscon!$31:$31,
MATCH(CUB!$A241,Sinduscon!$3:$3,0)+2), "")</f>
        <v>-</v>
      </c>
      <c r="F241" s="77" t="str">
        <f>IFERROR(INDEX(Sinduscon!$32:$32,
MATCH(CUB!$A241,Sinduscon!$3:$3,0)+2), "")</f>
        <v>-</v>
      </c>
      <c r="G241" s="77" t="str">
        <f>IFERROR(INDEX(Sinduscon!$33:$33,
MATCH(CUB!$A241,Sinduscon!$3:$3,0)+2), "")</f>
        <v>-</v>
      </c>
      <c r="H241" s="111"/>
      <c r="I241" s="111"/>
      <c r="J241" s="111"/>
      <c r="K241" s="111"/>
    </row>
    <row r="242" spans="1:12" x14ac:dyDescent="0.25">
      <c r="A242" s="71">
        <f>IF(
   SUMPRODUCT(--(Sinduscon!$3:$3=DATE(2013,INT((ROW(A439)-1)/20)+1,1)))&gt;0,
   DATE(2013,INT((ROW(A439)-1)/20)+1,1),
   ""
)</f>
        <v>41913</v>
      </c>
      <c r="B242" s="72" t="str">
        <f t="shared" si="15"/>
        <v>PIS</v>
      </c>
      <c r="C242" s="73" t="str">
        <f t="shared" si="16"/>
        <v>Alto</v>
      </c>
      <c r="D242" s="77" t="str">
        <f>IFERROR(INDEX(Sinduscon!$30:$30,
MATCH(CUB!A242,Sinduscon!$3:$3,0)+3), "")</f>
        <v>-</v>
      </c>
      <c r="E242" s="77" t="str">
        <f>IFERROR(INDEX(Sinduscon!$31:$31,
MATCH(CUB!$A242,Sinduscon!$3:$3,0)+3), "")</f>
        <v>-</v>
      </c>
      <c r="F242" s="77" t="str">
        <f>IFERROR(INDEX(Sinduscon!$32:$32,
MATCH(CUB!$A242,Sinduscon!$3:$3,0)+3), "")</f>
        <v>-</v>
      </c>
      <c r="G242" s="77" t="str">
        <f>IFERROR(INDEX(Sinduscon!$33:$33,
MATCH(CUB!$A242,Sinduscon!$3:$3,0)+3), "")</f>
        <v>-</v>
      </c>
      <c r="H242" s="111"/>
      <c r="I242" s="111"/>
      <c r="J242" s="111"/>
      <c r="K242" s="111"/>
    </row>
    <row r="243" spans="1:12" x14ac:dyDescent="0.25">
      <c r="A243" s="71">
        <f>IF(
   SUMPRODUCT(--(Sinduscon!$3:$3=DATE(2013,INT((ROW(A440)-1)/20)+1,1)))&gt;0,
   DATE(2013,INT((ROW(A440)-1)/20)+1,1),
   ""
)</f>
        <v>41913</v>
      </c>
      <c r="B243" s="72" t="str">
        <f t="shared" si="15"/>
        <v>PIS</v>
      </c>
      <c r="C243" s="73" t="str">
        <f t="shared" si="16"/>
        <v>Total</v>
      </c>
      <c r="D243" s="77">
        <f>IFERROR(INDEX(Sinduscon!$30:$30,
MATCH(CUB!A243,Sinduscon!$3:$3,0)+4), "")</f>
        <v>357.36</v>
      </c>
      <c r="E243" s="77">
        <f>IFERROR(INDEX(Sinduscon!$31:$31,
MATCH(CUB!$A243,Sinduscon!$3:$3,0)+4), "")</f>
        <v>361.82</v>
      </c>
      <c r="F243" s="77">
        <f>IFERROR(INDEX(Sinduscon!$32:$32,
MATCH(CUB!$A243,Sinduscon!$3:$3,0)+4), "")</f>
        <v>25.66</v>
      </c>
      <c r="G243" s="77">
        <f>IFERROR(INDEX(Sinduscon!$33:$33,
MATCH(CUB!$A243,Sinduscon!$3:$3,0)+4), "")</f>
        <v>1.56</v>
      </c>
      <c r="H243" s="111">
        <f>SUMIFS(CUB!$D:$D,CUB!$C:$C,"Total",CUB!$A:$A,$A243)
/11</f>
        <v>521.06363636363631</v>
      </c>
      <c r="I243" s="111">
        <f>SUMIFS(CUB!$E:$E,CUB!$C:$C,"Total",CUB!$A:$A,$A243)
/11</f>
        <v>577.44272727272721</v>
      </c>
      <c r="J243" s="111">
        <f>SUMIFS(CUB!$F:$F,CUB!$C:$C,"Total",CUB!$A:$A,$A243)
/11</f>
        <v>63.955454545454543</v>
      </c>
      <c r="K243" s="111">
        <f>SUMIFS(CUB!$G:$G,CUB!$C:$C,"Total",CUB!$A:$A,$A243)
/11</f>
        <v>2.6790909090909087</v>
      </c>
      <c r="L243" s="111">
        <f t="shared" ref="L243" si="19">SUM(H243:K243)</f>
        <v>1165.140909090909</v>
      </c>
    </row>
    <row r="244" spans="1:12" x14ac:dyDescent="0.25">
      <c r="A244" s="71">
        <f>IF(
   SUMPRODUCT(--(Sinduscon!$3:$3=DATE(2013,INT((ROW(A441)-1)/20)+1,1)))&gt;0,
   DATE(2013,INT((ROW(A441)-1)/20)+1,1),
   ""
)</f>
        <v>41944</v>
      </c>
      <c r="B244" s="72" t="str">
        <f t="shared" si="15"/>
        <v>R-1</v>
      </c>
      <c r="C244" s="73" t="str">
        <f t="shared" si="16"/>
        <v>Baixo</v>
      </c>
      <c r="D244" s="77">
        <f>IFERROR(INDEX(Sinduscon!$6:$6,
MATCH(CUB!A244,Sinduscon!$3:$3,0)+1), "")</f>
        <v>488.48</v>
      </c>
      <c r="E244" s="77">
        <f>IFERROR(INDEX(Sinduscon!$7:$7,
MATCH(CUB!$A244,Sinduscon!$3:$3,0)+1), "")</f>
        <v>530.98</v>
      </c>
      <c r="F244" s="77">
        <f>IFERROR(INDEX(Sinduscon!$8:$8,
MATCH(CUB!$A244,Sinduscon!$3:$3,0)+1), "")</f>
        <v>103.57</v>
      </c>
      <c r="G244" s="77">
        <f>IFERROR(INDEX(Sinduscon!$9:$9,
MATCH(CUB!$A244,Sinduscon!$3:$3,0)+1), "")</f>
        <v>3.09</v>
      </c>
      <c r="H244" s="111"/>
      <c r="I244" s="111"/>
      <c r="J244" s="111"/>
      <c r="K244" s="111"/>
    </row>
    <row r="245" spans="1:12" x14ac:dyDescent="0.25">
      <c r="A245" s="71">
        <f>IF(
   SUMPRODUCT(--(Sinduscon!$3:$3=DATE(2013,INT((ROW(A442)-1)/20)+1,1)))&gt;0,
   DATE(2013,INT((ROW(A442)-1)/20)+1,1),
   ""
)</f>
        <v>41944</v>
      </c>
      <c r="B245" s="72" t="str">
        <f t="shared" si="15"/>
        <v>R-1</v>
      </c>
      <c r="C245" s="73" t="str">
        <f t="shared" si="16"/>
        <v>Normal</v>
      </c>
      <c r="D245" s="77">
        <f>IFERROR(INDEX(Sinduscon!$6:$6,
MATCH(CUB!A245,Sinduscon!$3:$3,0)+2), "")</f>
        <v>508.28</v>
      </c>
      <c r="E245" s="77">
        <f>IFERROR(INDEX(Sinduscon!$7:$7,
MATCH(CUB!$A245,Sinduscon!$3:$3,0)+2), "")</f>
        <v>727.89</v>
      </c>
      <c r="F245" s="77">
        <f>IFERROR(INDEX(Sinduscon!$8:$8,
MATCH(CUB!$A245,Sinduscon!$3:$3,0)+2), "")</f>
        <v>97.24</v>
      </c>
      <c r="G245" s="77">
        <f>IFERROR(INDEX(Sinduscon!$9:$9,
MATCH(CUB!$A245,Sinduscon!$3:$3,0)+2), "")</f>
        <v>0.22</v>
      </c>
      <c r="H245" s="111"/>
      <c r="I245" s="111"/>
      <c r="J245" s="111"/>
      <c r="K245" s="111"/>
    </row>
    <row r="246" spans="1:12" x14ac:dyDescent="0.25">
      <c r="A246" s="71">
        <f>IF(
   SUMPRODUCT(--(Sinduscon!$3:$3=DATE(2013,INT((ROW(A443)-1)/20)+1,1)))&gt;0,
   DATE(2013,INT((ROW(A443)-1)/20)+1,1),
   ""
)</f>
        <v>41944</v>
      </c>
      <c r="B246" s="72" t="str">
        <f t="shared" si="15"/>
        <v>R-1</v>
      </c>
      <c r="C246" s="73" t="str">
        <f t="shared" si="16"/>
        <v>Alto</v>
      </c>
      <c r="D246" s="77">
        <f>IFERROR(INDEX(Sinduscon!$6:$6,
MATCH(CUB!A246,Sinduscon!$3:$3,0)+3), "")</f>
        <v>743.6</v>
      </c>
      <c r="E246" s="77">
        <f>IFERROR(INDEX(Sinduscon!$7:$7,
MATCH(CUB!$A246,Sinduscon!$3:$3,0)+3), "")</f>
        <v>789.76</v>
      </c>
      <c r="F246" s="77">
        <f>IFERROR(INDEX(Sinduscon!$8:$8,
MATCH(CUB!$A246,Sinduscon!$3:$3,0)+3), "")</f>
        <v>91.93</v>
      </c>
      <c r="G246" s="77">
        <f>IFERROR(INDEX(Sinduscon!$9:$9,
MATCH(CUB!$A246,Sinduscon!$3:$3,0)+3), "")</f>
        <v>0.27</v>
      </c>
      <c r="H246" s="111"/>
      <c r="I246" s="111"/>
      <c r="J246" s="111"/>
      <c r="K246" s="111"/>
    </row>
    <row r="247" spans="1:12" x14ac:dyDescent="0.25">
      <c r="A247" s="71">
        <f>IF(
   SUMPRODUCT(--(Sinduscon!$3:$3=DATE(2013,INT((ROW(A444)-1)/20)+1,1)))&gt;0,
   DATE(2013,INT((ROW(A444)-1)/20)+1,1),
   ""
)</f>
        <v>41944</v>
      </c>
      <c r="B247" s="72" t="str">
        <f t="shared" si="15"/>
        <v>R-1</v>
      </c>
      <c r="C247" s="73" t="str">
        <f t="shared" si="16"/>
        <v>Total</v>
      </c>
      <c r="D247" s="77">
        <f>IFERROR(INDEX(Sinduscon!$6:$6,
MATCH(CUB!A247,Sinduscon!$3:$3,0)+4), "")</f>
        <v>1740.3600000000001</v>
      </c>
      <c r="E247" s="77">
        <f>IFERROR(INDEX(Sinduscon!$7:$7,
MATCH(CUB!$A247,Sinduscon!$3:$3,0)+4), "")</f>
        <v>2048.63</v>
      </c>
      <c r="F247" s="77">
        <f>IFERROR(INDEX(Sinduscon!$8:$8,
MATCH(CUB!$A247,Sinduscon!$3:$3,0)+4), "")</f>
        <v>292.74</v>
      </c>
      <c r="G247" s="77">
        <f>IFERROR(INDEX(Sinduscon!$9:$9,
MATCH(CUB!$A247,Sinduscon!$3:$3,0)+4), "")</f>
        <v>3.58</v>
      </c>
      <c r="H247" s="111"/>
      <c r="I247" s="111"/>
      <c r="J247" s="111"/>
      <c r="K247" s="111"/>
    </row>
    <row r="248" spans="1:12" x14ac:dyDescent="0.25">
      <c r="A248" s="71">
        <f>IF(
   SUMPRODUCT(--(Sinduscon!$3:$3=DATE(2013,INT((ROW(A445)-1)/20)+1,1)))&gt;0,
   DATE(2013,INT((ROW(A445)-1)/20)+1,1),
   ""
)</f>
        <v>41944</v>
      </c>
      <c r="B248" s="72" t="str">
        <f t="shared" si="15"/>
        <v>PP-4</v>
      </c>
      <c r="C248" s="73" t="str">
        <f t="shared" si="16"/>
        <v>Baixo</v>
      </c>
      <c r="D248" s="77">
        <f>IFERROR(INDEX(Sinduscon!$12:$12,
MATCH(CUB!A248,Sinduscon!$3:$3,0)+1), "")</f>
        <v>536.62</v>
      </c>
      <c r="E248" s="77">
        <f>IFERROR(INDEX(Sinduscon!$13:$13,
MATCH(CUB!$A248,Sinduscon!$3:$3,0)+1), "")</f>
        <v>445.56</v>
      </c>
      <c r="F248" s="77">
        <f>IFERROR(INDEX(Sinduscon!$14:$14,
MATCH(CUB!$A248,Sinduscon!$3:$3,0)+1), "")</f>
        <v>27.54</v>
      </c>
      <c r="G248" s="77">
        <f>IFERROR(INDEX(Sinduscon!$15:$15,
MATCH(CUB!$A248,Sinduscon!$3:$3,0)+1), "")</f>
        <v>2.99</v>
      </c>
      <c r="H248" s="111"/>
      <c r="I248" s="111"/>
      <c r="J248" s="111"/>
      <c r="K248" s="111"/>
    </row>
    <row r="249" spans="1:12" x14ac:dyDescent="0.25">
      <c r="A249" s="71">
        <f>IF(
   SUMPRODUCT(--(Sinduscon!$3:$3=DATE(2013,INT((ROW(A446)-1)/20)+1,1)))&gt;0,
   DATE(2013,INT((ROW(A446)-1)/20)+1,1),
   ""
)</f>
        <v>41944</v>
      </c>
      <c r="B249" s="72" t="str">
        <f t="shared" si="15"/>
        <v>PP-4</v>
      </c>
      <c r="C249" s="73" t="str">
        <f t="shared" si="16"/>
        <v>Normal</v>
      </c>
      <c r="D249" s="77">
        <f>IFERROR(INDEX(Sinduscon!$12:$12,
MATCH(CUB!A249,Sinduscon!$3:$3,0)+2), "")</f>
        <v>499.44</v>
      </c>
      <c r="E249" s="77">
        <f>IFERROR(INDEX(Sinduscon!$13:$13,
MATCH(CUB!$A249,Sinduscon!$3:$3,0)+2), "")</f>
        <v>643.86</v>
      </c>
      <c r="F249" s="77">
        <f>IFERROR(INDEX(Sinduscon!$14:$14,
MATCH(CUB!$A249,Sinduscon!$3:$3,0)+2), "")</f>
        <v>116.6</v>
      </c>
      <c r="G249" s="77">
        <f>IFERROR(INDEX(Sinduscon!$15:$15,
MATCH(CUB!$A249,Sinduscon!$3:$3,0)+2), "")</f>
        <v>0.04</v>
      </c>
      <c r="H249" s="111"/>
      <c r="I249" s="111"/>
      <c r="J249" s="111"/>
      <c r="K249" s="111"/>
    </row>
    <row r="250" spans="1:12" x14ac:dyDescent="0.25">
      <c r="A250" s="71">
        <f>IF(
   SUMPRODUCT(--(Sinduscon!$3:$3=DATE(2013,INT((ROW(A447)-1)/20)+1,1)))&gt;0,
   DATE(2013,INT((ROW(A447)-1)/20)+1,1),
   ""
)</f>
        <v>41944</v>
      </c>
      <c r="B250" s="72" t="str">
        <f t="shared" si="15"/>
        <v>PP-4</v>
      </c>
      <c r="C250" s="73" t="str">
        <f t="shared" si="16"/>
        <v>Alto</v>
      </c>
      <c r="D250" s="77" t="str">
        <f>IFERROR(INDEX(Sinduscon!$12:$12,
MATCH(CUB!A250,Sinduscon!$3:$3,0)+3), "")</f>
        <v>-</v>
      </c>
      <c r="E250" s="77" t="str">
        <f>IFERROR(INDEX(Sinduscon!$13:$13,
MATCH(CUB!$A250,Sinduscon!$3:$3,0)+3), "")</f>
        <v>-</v>
      </c>
      <c r="F250" s="77" t="str">
        <f>IFERROR(INDEX(Sinduscon!$14:$14,
MATCH(CUB!$A250,Sinduscon!$3:$3,0)+3), "")</f>
        <v>-</v>
      </c>
      <c r="G250" s="77" t="str">
        <f>IFERROR(INDEX(Sinduscon!$15:$15,
MATCH(CUB!$A250,Sinduscon!$3:$3,0)+3), "")</f>
        <v>-</v>
      </c>
      <c r="H250" s="111"/>
      <c r="I250" s="111"/>
      <c r="J250" s="111"/>
      <c r="K250" s="111"/>
    </row>
    <row r="251" spans="1:12" x14ac:dyDescent="0.25">
      <c r="A251" s="71">
        <f>IF(
   SUMPRODUCT(--(Sinduscon!$3:$3=DATE(2013,INT((ROW(A448)-1)/20)+1,1)))&gt;0,
   DATE(2013,INT((ROW(A448)-1)/20)+1,1),
   ""
)</f>
        <v>41944</v>
      </c>
      <c r="B251" s="72" t="str">
        <f t="shared" si="15"/>
        <v>PP-4</v>
      </c>
      <c r="C251" s="73" t="str">
        <f t="shared" si="16"/>
        <v>Total</v>
      </c>
      <c r="D251" s="77">
        <f>IFERROR(INDEX(Sinduscon!$12:$12,
MATCH(CUB!A251,Sinduscon!$3:$3,0)+4), "")</f>
        <v>1036.06</v>
      </c>
      <c r="E251" s="77">
        <f>IFERROR(INDEX(Sinduscon!$13:$13,
MATCH(CUB!$A251,Sinduscon!$3:$3,0)+4), "")</f>
        <v>1089.42</v>
      </c>
      <c r="F251" s="77">
        <f>IFERROR(INDEX(Sinduscon!$14:$14,
MATCH(CUB!$A251,Sinduscon!$3:$3,0)+4), "")</f>
        <v>144.13999999999999</v>
      </c>
      <c r="G251" s="77">
        <f>IFERROR(INDEX(Sinduscon!$15:$15,
MATCH(CUB!$A251,Sinduscon!$3:$3,0)+4), "")</f>
        <v>3.0300000000000002</v>
      </c>
      <c r="H251" s="111"/>
      <c r="I251" s="111"/>
      <c r="J251" s="111"/>
      <c r="K251" s="111"/>
    </row>
    <row r="252" spans="1:12" x14ac:dyDescent="0.25">
      <c r="A252" s="71">
        <f>IF(
   SUMPRODUCT(--(Sinduscon!$3:$3=DATE(2013,INT((ROW(A449)-1)/20)+1,1)))&gt;0,
   DATE(2013,INT((ROW(A449)-1)/20)+1,1),
   ""
)</f>
        <v>41944</v>
      </c>
      <c r="B252" s="72" t="str">
        <f t="shared" si="15"/>
        <v>R-8</v>
      </c>
      <c r="C252" s="73" t="str">
        <f t="shared" si="16"/>
        <v>Baixo</v>
      </c>
      <c r="D252" s="77">
        <f>IFERROR(INDEX(Sinduscon!$18:$18,
MATCH(CUB!A252,Sinduscon!$3:$3,0)+1), "")</f>
        <v>512.29999999999995</v>
      </c>
      <c r="E252" s="77">
        <f>IFERROR(INDEX(Sinduscon!$19:$19,
MATCH(CUB!$A252,Sinduscon!$3:$3,0)+1), "")</f>
        <v>419.01</v>
      </c>
      <c r="F252" s="77">
        <f>IFERROR(INDEX(Sinduscon!$20:$20,
MATCH(CUB!$A252,Sinduscon!$3:$3,0)+1), "")</f>
        <v>24.78</v>
      </c>
      <c r="G252" s="77">
        <f>IFERROR(INDEX(Sinduscon!$21:$21,
MATCH(CUB!$A252,Sinduscon!$3:$3,0)+1), "")</f>
        <v>3.13</v>
      </c>
      <c r="H252" s="111"/>
      <c r="I252" s="111"/>
      <c r="J252" s="111"/>
      <c r="K252" s="111"/>
    </row>
    <row r="253" spans="1:12" x14ac:dyDescent="0.25">
      <c r="A253" s="71">
        <f>IF(
   SUMPRODUCT(--(Sinduscon!$3:$3=DATE(2013,INT((ROW(A450)-1)/20)+1,1)))&gt;0,
   DATE(2013,INT((ROW(A450)-1)/20)+1,1),
   ""
)</f>
        <v>41944</v>
      </c>
      <c r="B253" s="72" t="str">
        <f t="shared" si="15"/>
        <v>R-8</v>
      </c>
      <c r="C253" s="73" t="str">
        <f t="shared" si="16"/>
        <v>Normal</v>
      </c>
      <c r="D253" s="77">
        <f>IFERROR(INDEX(Sinduscon!$18:$18,
MATCH(CUB!A253,Sinduscon!$3:$3,0)+2), "")</f>
        <v>443.95</v>
      </c>
      <c r="E253" s="77">
        <f>IFERROR(INDEX(Sinduscon!$19:$19,
MATCH(CUB!$A253,Sinduscon!$3:$3,0)+2), "")</f>
        <v>578.17999999999995</v>
      </c>
      <c r="F253" s="77">
        <f>IFERROR(INDEX(Sinduscon!$20:$20,
MATCH(CUB!$A253,Sinduscon!$3:$3,0)+2), "")</f>
        <v>53.8</v>
      </c>
      <c r="G253" s="77">
        <f>IFERROR(INDEX(Sinduscon!$21:$21,
MATCH(CUB!$A253,Sinduscon!$3:$3,0)+2), "")</f>
        <v>4.2</v>
      </c>
      <c r="H253" s="111"/>
      <c r="I253" s="111"/>
      <c r="J253" s="111"/>
      <c r="K253" s="111"/>
    </row>
    <row r="254" spans="1:12" x14ac:dyDescent="0.25">
      <c r="A254" s="71">
        <f>IF(
   SUMPRODUCT(--(Sinduscon!$3:$3=DATE(2013,INT((ROW(A451)-1)/20)+1,1)))&gt;0,
   DATE(2013,INT((ROW(A451)-1)/20)+1,1),
   ""
)</f>
        <v>41944</v>
      </c>
      <c r="B254" s="72" t="str">
        <f t="shared" si="15"/>
        <v>R-8</v>
      </c>
      <c r="C254" s="73" t="str">
        <f t="shared" si="16"/>
        <v>Alto</v>
      </c>
      <c r="D254" s="77">
        <f>IFERROR(INDEX(Sinduscon!$18:$18,
MATCH(CUB!A254,Sinduscon!$3:$3,0)+3), "")</f>
        <v>621.49</v>
      </c>
      <c r="E254" s="77">
        <f>IFERROR(INDEX(Sinduscon!$19:$19,
MATCH(CUB!$A254,Sinduscon!$3:$3,0)+3), "")</f>
        <v>611.76</v>
      </c>
      <c r="F254" s="77">
        <f>IFERROR(INDEX(Sinduscon!$20:$20,
MATCH(CUB!$A254,Sinduscon!$3:$3,0)+3), "")</f>
        <v>63.43</v>
      </c>
      <c r="G254" s="77">
        <f>IFERROR(INDEX(Sinduscon!$21:$21,
MATCH(CUB!$A254,Sinduscon!$3:$3,0)+3), "")</f>
        <v>3.96</v>
      </c>
      <c r="H254" s="111"/>
      <c r="I254" s="111"/>
      <c r="J254" s="111"/>
      <c r="K254" s="111"/>
    </row>
    <row r="255" spans="1:12" x14ac:dyDescent="0.25">
      <c r="A255" s="71">
        <f>IF(
   SUMPRODUCT(--(Sinduscon!$3:$3=DATE(2013,INT((ROW(A452)-1)/20)+1,1)))&gt;0,
   DATE(2013,INT((ROW(A452)-1)/20)+1,1),
   ""
)</f>
        <v>41944</v>
      </c>
      <c r="B255" s="72" t="str">
        <f t="shared" si="15"/>
        <v>R-8</v>
      </c>
      <c r="C255" s="73" t="str">
        <f t="shared" si="16"/>
        <v>Total</v>
      </c>
      <c r="D255" s="77">
        <f>IFERROR(INDEX(Sinduscon!$18:$18,
MATCH(CUB!A255,Sinduscon!$3:$3,0)+4), "")</f>
        <v>1577.74</v>
      </c>
      <c r="E255" s="77">
        <f>IFERROR(INDEX(Sinduscon!$19:$19,
MATCH(CUB!$A255,Sinduscon!$3:$3,0)+4), "")</f>
        <v>1608.9499999999998</v>
      </c>
      <c r="F255" s="77">
        <f>IFERROR(INDEX(Sinduscon!$20:$20,
MATCH(CUB!$A255,Sinduscon!$3:$3,0)+4), "")</f>
        <v>142.01</v>
      </c>
      <c r="G255" s="77">
        <f>IFERROR(INDEX(Sinduscon!$21:$21,
MATCH(CUB!$A255,Sinduscon!$3:$3,0)+4), "")</f>
        <v>11.29</v>
      </c>
      <c r="H255" s="111"/>
      <c r="I255" s="111"/>
      <c r="J255" s="111"/>
      <c r="K255" s="111"/>
    </row>
    <row r="256" spans="1:12" x14ac:dyDescent="0.25">
      <c r="A256" s="71">
        <f>IF(
   SUMPRODUCT(--(Sinduscon!$3:$3=DATE(2013,INT((ROW(A453)-1)/20)+1,1)))&gt;0,
   DATE(2013,INT((ROW(A453)-1)/20)+1,1),
   ""
)</f>
        <v>41944</v>
      </c>
      <c r="B256" s="72" t="str">
        <f t="shared" si="15"/>
        <v>R-16</v>
      </c>
      <c r="C256" s="73" t="str">
        <f t="shared" si="16"/>
        <v>Baixo</v>
      </c>
      <c r="D256" s="77" t="str">
        <f>IFERROR(INDEX(Sinduscon!$24:$24,
MATCH(CUB!A256,Sinduscon!$3:$3,0)+1), "")</f>
        <v>-</v>
      </c>
      <c r="E256" s="77" t="str">
        <f>IFERROR(INDEX(Sinduscon!$25:$25,
MATCH(CUB!$A256,Sinduscon!$3:$3,0)+1), "")</f>
        <v>-</v>
      </c>
      <c r="F256" s="77" t="str">
        <f>IFERROR(INDEX(Sinduscon!$26:$26,
MATCH(CUB!$A256,Sinduscon!$3:$3,0)+1), "")</f>
        <v>-</v>
      </c>
      <c r="G256" s="77" t="str">
        <f>IFERROR(INDEX(Sinduscon!$27:$27,
MATCH(CUB!$A256,Sinduscon!$3:$3,0)+1), "")</f>
        <v>-</v>
      </c>
      <c r="H256" s="111"/>
      <c r="I256" s="111"/>
      <c r="J256" s="111"/>
      <c r="K256" s="111"/>
    </row>
    <row r="257" spans="1:12" x14ac:dyDescent="0.25">
      <c r="A257" s="71">
        <f>IF(
   SUMPRODUCT(--(Sinduscon!$3:$3=DATE(2013,INT((ROW(A454)-1)/20)+1,1)))&gt;0,
   DATE(2013,INT((ROW(A454)-1)/20)+1,1),
   ""
)</f>
        <v>41944</v>
      </c>
      <c r="B257" s="72" t="str">
        <f t="shared" si="15"/>
        <v>R-16</v>
      </c>
      <c r="C257" s="73" t="str">
        <f t="shared" si="16"/>
        <v>Normal</v>
      </c>
      <c r="D257" s="77">
        <f>IFERROR(INDEX(Sinduscon!$24:$24,
MATCH(CUB!A257,Sinduscon!$3:$3,0)+2), "")</f>
        <v>439.92</v>
      </c>
      <c r="E257" s="77">
        <f>IFERROR(INDEX(Sinduscon!$25:$25,
MATCH(CUB!$A257,Sinduscon!$3:$3,0)+2), "")</f>
        <v>555.88</v>
      </c>
      <c r="F257" s="77">
        <f>IFERROR(INDEX(Sinduscon!$26:$26,
MATCH(CUB!$A257,Sinduscon!$3:$3,0)+2), "")</f>
        <v>44.52</v>
      </c>
      <c r="G257" s="77">
        <f>IFERROR(INDEX(Sinduscon!$27:$27,
MATCH(CUB!$A257,Sinduscon!$3:$3,0)+2), "")</f>
        <v>4</v>
      </c>
      <c r="H257" s="111"/>
      <c r="I257" s="111"/>
      <c r="J257" s="111"/>
      <c r="K257" s="111"/>
    </row>
    <row r="258" spans="1:12" x14ac:dyDescent="0.25">
      <c r="A258" s="71">
        <f>IF(
   SUMPRODUCT(--(Sinduscon!$3:$3=DATE(2013,INT((ROW(A455)-1)/20)+1,1)))&gt;0,
   DATE(2013,INT((ROW(A455)-1)/20)+1,1),
   ""
)</f>
        <v>41944</v>
      </c>
      <c r="B258" s="72" t="str">
        <f t="shared" si="15"/>
        <v>R-16</v>
      </c>
      <c r="C258" s="73" t="str">
        <f t="shared" si="16"/>
        <v>Alto</v>
      </c>
      <c r="D258" s="77">
        <f>IFERROR(INDEX(Sinduscon!$24:$24,
MATCH(CUB!A258,Sinduscon!$3:$3,0)+3), "")</f>
        <v>597.12</v>
      </c>
      <c r="E258" s="77">
        <f>IFERROR(INDEX(Sinduscon!$25:$25,
MATCH(CUB!$A258,Sinduscon!$3:$3,0)+3), "")</f>
        <v>687.17</v>
      </c>
      <c r="F258" s="77">
        <f>IFERROR(INDEX(Sinduscon!$26:$26,
MATCH(CUB!$A258,Sinduscon!$3:$3,0)+3), "")</f>
        <v>55.03</v>
      </c>
      <c r="G258" s="77">
        <f>IFERROR(INDEX(Sinduscon!$27:$27,
MATCH(CUB!$A258,Sinduscon!$3:$3,0)+3), "")</f>
        <v>6.01</v>
      </c>
      <c r="H258" s="111"/>
      <c r="I258" s="111"/>
      <c r="J258" s="111"/>
      <c r="K258" s="111"/>
    </row>
    <row r="259" spans="1:12" x14ac:dyDescent="0.25">
      <c r="A259" s="71">
        <f>IF(
   SUMPRODUCT(--(Sinduscon!$3:$3=DATE(2013,INT((ROW(A456)-1)/20)+1,1)))&gt;0,
   DATE(2013,INT((ROW(A456)-1)/20)+1,1),
   ""
)</f>
        <v>41944</v>
      </c>
      <c r="B259" s="72" t="str">
        <f t="shared" si="15"/>
        <v>R-16</v>
      </c>
      <c r="C259" s="73" t="str">
        <f t="shared" si="16"/>
        <v>Total</v>
      </c>
      <c r="D259" s="77">
        <f>IFERROR(INDEX(Sinduscon!$24:$24,
MATCH(CUB!A259,Sinduscon!$3:$3,0)+4), "")</f>
        <v>1037.04</v>
      </c>
      <c r="E259" s="77">
        <f>IFERROR(INDEX(Sinduscon!$25:$25,
MATCH(CUB!$A259,Sinduscon!$3:$3,0)+4), "")</f>
        <v>1243.05</v>
      </c>
      <c r="F259" s="77">
        <f>IFERROR(INDEX(Sinduscon!$26:$26,
MATCH(CUB!$A259,Sinduscon!$3:$3,0)+4), "")</f>
        <v>99.550000000000011</v>
      </c>
      <c r="G259" s="77">
        <f>IFERROR(INDEX(Sinduscon!$27:$27,
MATCH(CUB!$A259,Sinduscon!$3:$3,0)+4), "")</f>
        <v>10.01</v>
      </c>
      <c r="H259" s="111"/>
      <c r="I259" s="111"/>
      <c r="J259" s="111"/>
      <c r="K259" s="111"/>
    </row>
    <row r="260" spans="1:12" x14ac:dyDescent="0.25">
      <c r="A260" s="71">
        <f>IF(
   SUMPRODUCT(--(Sinduscon!$3:$3=DATE(2013,INT((ROW(A457)-1)/20)+1,1)))&gt;0,
   DATE(2013,INT((ROW(A457)-1)/20)+1,1),
   ""
)</f>
        <v>41944</v>
      </c>
      <c r="B260" s="72" t="str">
        <f t="shared" si="15"/>
        <v>PIS</v>
      </c>
      <c r="C260" s="73" t="str">
        <f t="shared" si="16"/>
        <v>Baixo</v>
      </c>
      <c r="D260" s="77">
        <f>IFERROR(INDEX(Sinduscon!$30:$30,
MATCH(CUB!A260,Sinduscon!$3:$3,0)+1), "")</f>
        <v>358.11</v>
      </c>
      <c r="E260" s="77">
        <f>IFERROR(INDEX(Sinduscon!$31:$31,
MATCH(CUB!$A260,Sinduscon!$3:$3,0)+1), "")</f>
        <v>361.82</v>
      </c>
      <c r="F260" s="77">
        <f>IFERROR(INDEX(Sinduscon!$32:$32,
MATCH(CUB!$A260,Sinduscon!$3:$3,0)+1), "")</f>
        <v>25.68</v>
      </c>
      <c r="G260" s="77">
        <f>IFERROR(INDEX(Sinduscon!$33:$33,
MATCH(CUB!$A260,Sinduscon!$3:$3,0)+1), "")</f>
        <v>1.56</v>
      </c>
      <c r="H260" s="111"/>
      <c r="I260" s="111"/>
      <c r="J260" s="111"/>
      <c r="K260" s="111"/>
    </row>
    <row r="261" spans="1:12" x14ac:dyDescent="0.25">
      <c r="A261" s="71">
        <f>IF(
   SUMPRODUCT(--(Sinduscon!$3:$3=DATE(2013,INT((ROW(A458)-1)/20)+1,1)))&gt;0,
   DATE(2013,INT((ROW(A458)-1)/20)+1,1),
   ""
)</f>
        <v>41944</v>
      </c>
      <c r="B261" s="72" t="str">
        <f t="shared" ref="B261:B324" si="20">IF(A261&lt;&gt;"", CHOOSE(MOD(QUOTIENT(ROW()-4,4),5)+1,"R-1","PP-4","R-8","R-16","PIS"), "")</f>
        <v>PIS</v>
      </c>
      <c r="C261" s="73" t="str">
        <f t="shared" ref="C261:C324" si="21">IF(A261&lt;&gt;"", CHOOSE(MOD(QUOTIENT(ROW()-4,1),4)+1,"Baixo","Normal","Alto","Total"), "")</f>
        <v>Normal</v>
      </c>
      <c r="D261" s="77" t="str">
        <f>IFERROR(INDEX(Sinduscon!$30:$30,
MATCH(CUB!A261,Sinduscon!$3:$3,0)+2), "")</f>
        <v>-</v>
      </c>
      <c r="E261" s="77" t="str">
        <f>IFERROR(INDEX(Sinduscon!$31:$31,
MATCH(CUB!$A261,Sinduscon!$3:$3,0)+2), "")</f>
        <v>-</v>
      </c>
      <c r="F261" s="77" t="str">
        <f>IFERROR(INDEX(Sinduscon!$32:$32,
MATCH(CUB!$A261,Sinduscon!$3:$3,0)+2), "")</f>
        <v>-</v>
      </c>
      <c r="G261" s="77" t="str">
        <f>IFERROR(INDEX(Sinduscon!$33:$33,
MATCH(CUB!$A261,Sinduscon!$3:$3,0)+2), "")</f>
        <v>-</v>
      </c>
      <c r="H261" s="111"/>
      <c r="I261" s="111"/>
      <c r="J261" s="111"/>
      <c r="K261" s="111"/>
    </row>
    <row r="262" spans="1:12" x14ac:dyDescent="0.25">
      <c r="A262" s="71">
        <f>IF(
   SUMPRODUCT(--(Sinduscon!$3:$3=DATE(2013,INT((ROW(A459)-1)/20)+1,1)))&gt;0,
   DATE(2013,INT((ROW(A459)-1)/20)+1,1),
   ""
)</f>
        <v>41944</v>
      </c>
      <c r="B262" s="72" t="str">
        <f t="shared" si="20"/>
        <v>PIS</v>
      </c>
      <c r="C262" s="73" t="str">
        <f t="shared" si="21"/>
        <v>Alto</v>
      </c>
      <c r="D262" s="77" t="str">
        <f>IFERROR(INDEX(Sinduscon!$30:$30,
MATCH(CUB!A262,Sinduscon!$3:$3,0)+3), "")</f>
        <v>-</v>
      </c>
      <c r="E262" s="77" t="str">
        <f>IFERROR(INDEX(Sinduscon!$31:$31,
MATCH(CUB!$A262,Sinduscon!$3:$3,0)+3), "")</f>
        <v>-</v>
      </c>
      <c r="F262" s="77" t="str">
        <f>IFERROR(INDEX(Sinduscon!$32:$32,
MATCH(CUB!$A262,Sinduscon!$3:$3,0)+3), "")</f>
        <v>-</v>
      </c>
      <c r="G262" s="77" t="str">
        <f>IFERROR(INDEX(Sinduscon!$33:$33,
MATCH(CUB!$A262,Sinduscon!$3:$3,0)+3), "")</f>
        <v>-</v>
      </c>
      <c r="H262" s="111"/>
      <c r="I262" s="111"/>
      <c r="J262" s="111"/>
      <c r="K262" s="111"/>
    </row>
    <row r="263" spans="1:12" x14ac:dyDescent="0.25">
      <c r="A263" s="71">
        <f>IF(
   SUMPRODUCT(--(Sinduscon!$3:$3=DATE(2013,INT((ROW(A460)-1)/20)+1,1)))&gt;0,
   DATE(2013,INT((ROW(A460)-1)/20)+1,1),
   ""
)</f>
        <v>41944</v>
      </c>
      <c r="B263" s="72" t="str">
        <f t="shared" si="20"/>
        <v>PIS</v>
      </c>
      <c r="C263" s="73" t="str">
        <f t="shared" si="21"/>
        <v>Total</v>
      </c>
      <c r="D263" s="77">
        <f>IFERROR(INDEX(Sinduscon!$30:$30,
MATCH(CUB!A263,Sinduscon!$3:$3,0)+4), "")</f>
        <v>358.11</v>
      </c>
      <c r="E263" s="77">
        <f>IFERROR(INDEX(Sinduscon!$31:$31,
MATCH(CUB!$A263,Sinduscon!$3:$3,0)+4), "")</f>
        <v>361.82</v>
      </c>
      <c r="F263" s="77">
        <f>IFERROR(INDEX(Sinduscon!$32:$32,
MATCH(CUB!$A263,Sinduscon!$3:$3,0)+4), "")</f>
        <v>25.68</v>
      </c>
      <c r="G263" s="77">
        <f>IFERROR(INDEX(Sinduscon!$33:$33,
MATCH(CUB!$A263,Sinduscon!$3:$3,0)+4), "")</f>
        <v>1.56</v>
      </c>
      <c r="H263" s="111">
        <f>SUMIFS(CUB!$D:$D,CUB!$C:$C,"Total",CUB!$A:$A,$A263)
/11</f>
        <v>522.66454545454542</v>
      </c>
      <c r="I263" s="111">
        <f>SUMIFS(CUB!$E:$E,CUB!$C:$C,"Total",CUB!$A:$A,$A263)
/11</f>
        <v>577.44272727272721</v>
      </c>
      <c r="J263" s="111">
        <f>SUMIFS(CUB!$F:$F,CUB!$C:$C,"Total",CUB!$A:$A,$A263)
/11</f>
        <v>64.010909090909095</v>
      </c>
      <c r="K263" s="111">
        <f>SUMIFS(CUB!$G:$G,CUB!$C:$C,"Total",CUB!$A:$A,$A263)
/11</f>
        <v>2.6790909090909087</v>
      </c>
      <c r="L263" s="111">
        <f t="shared" ref="L263" si="22">SUM(H263:K263)</f>
        <v>1166.7972727272727</v>
      </c>
    </row>
    <row r="264" spans="1:12" x14ac:dyDescent="0.25">
      <c r="A264" s="71">
        <f>IF(
   SUMPRODUCT(--(Sinduscon!$3:$3=DATE(2013,INT((ROW(A461)-1)/20)+1,1)))&gt;0,
   DATE(2013,INT((ROW(A461)-1)/20)+1,1),
   ""
)</f>
        <v>41974</v>
      </c>
      <c r="B264" s="72" t="str">
        <f t="shared" si="20"/>
        <v>R-1</v>
      </c>
      <c r="C264" s="73" t="str">
        <f t="shared" si="21"/>
        <v>Baixo</v>
      </c>
      <c r="D264" s="77">
        <f>IFERROR(INDEX(Sinduscon!$6:$6,
MATCH(CUB!A264,Sinduscon!$3:$3,0)+1), "")</f>
        <v>489.03</v>
      </c>
      <c r="E264" s="77">
        <f>IFERROR(INDEX(Sinduscon!$7:$7,
MATCH(CUB!$A264,Sinduscon!$3:$3,0)+1), "")</f>
        <v>530.98</v>
      </c>
      <c r="F264" s="77">
        <f>IFERROR(INDEX(Sinduscon!$8:$8,
MATCH(CUB!$A264,Sinduscon!$3:$3,0)+1), "")</f>
        <v>109.25</v>
      </c>
      <c r="G264" s="77">
        <f>IFERROR(INDEX(Sinduscon!$9:$9,
MATCH(CUB!$A264,Sinduscon!$3:$3,0)+1), "")</f>
        <v>3.09</v>
      </c>
      <c r="H264" s="111"/>
      <c r="I264" s="111"/>
      <c r="J264" s="111"/>
      <c r="K264" s="111"/>
    </row>
    <row r="265" spans="1:12" x14ac:dyDescent="0.25">
      <c r="A265" s="71">
        <f>IF(
   SUMPRODUCT(--(Sinduscon!$3:$3=DATE(2013,INT((ROW(A462)-1)/20)+1,1)))&gt;0,
   DATE(2013,INT((ROW(A462)-1)/20)+1,1),
   ""
)</f>
        <v>41974</v>
      </c>
      <c r="B265" s="72" t="str">
        <f t="shared" si="20"/>
        <v>R-1</v>
      </c>
      <c r="C265" s="73" t="str">
        <f t="shared" si="21"/>
        <v>Normal</v>
      </c>
      <c r="D265" s="77">
        <f>IFERROR(INDEX(Sinduscon!$6:$6,
MATCH(CUB!A265,Sinduscon!$3:$3,0)+2), "")</f>
        <v>508.75</v>
      </c>
      <c r="E265" s="77">
        <f>IFERROR(INDEX(Sinduscon!$7:$7,
MATCH(CUB!$A265,Sinduscon!$3:$3,0)+2), "")</f>
        <v>727.89</v>
      </c>
      <c r="F265" s="77">
        <f>IFERROR(INDEX(Sinduscon!$8:$8,
MATCH(CUB!$A265,Sinduscon!$3:$3,0)+2), "")</f>
        <v>102.58</v>
      </c>
      <c r="G265" s="77">
        <f>IFERROR(INDEX(Sinduscon!$9:$9,
MATCH(CUB!$A265,Sinduscon!$3:$3,0)+2), "")</f>
        <v>0.22</v>
      </c>
      <c r="H265" s="111"/>
      <c r="I265" s="111"/>
      <c r="J265" s="111"/>
      <c r="K265" s="111"/>
    </row>
    <row r="266" spans="1:12" x14ac:dyDescent="0.25">
      <c r="A266" s="71">
        <f>IF(
   SUMPRODUCT(--(Sinduscon!$3:$3=DATE(2013,INT((ROW(A463)-1)/20)+1,1)))&gt;0,
   DATE(2013,INT((ROW(A463)-1)/20)+1,1),
   ""
)</f>
        <v>41974</v>
      </c>
      <c r="B266" s="72" t="str">
        <f t="shared" si="20"/>
        <v>R-1</v>
      </c>
      <c r="C266" s="73" t="str">
        <f t="shared" si="21"/>
        <v>Alto</v>
      </c>
      <c r="D266" s="77">
        <f>IFERROR(INDEX(Sinduscon!$6:$6,
MATCH(CUB!A266,Sinduscon!$3:$3,0)+3), "")</f>
        <v>744.15</v>
      </c>
      <c r="E266" s="77">
        <f>IFERROR(INDEX(Sinduscon!$7:$7,
MATCH(CUB!$A266,Sinduscon!$3:$3,0)+3), "")</f>
        <v>789.76</v>
      </c>
      <c r="F266" s="77">
        <f>IFERROR(INDEX(Sinduscon!$8:$8,
MATCH(CUB!$A266,Sinduscon!$3:$3,0)+3), "")</f>
        <v>96.97</v>
      </c>
      <c r="G266" s="77">
        <f>IFERROR(INDEX(Sinduscon!$9:$9,
MATCH(CUB!$A266,Sinduscon!$3:$3,0)+3), "")</f>
        <v>0.27</v>
      </c>
      <c r="H266" s="111"/>
      <c r="I266" s="111"/>
      <c r="J266" s="111"/>
      <c r="K266" s="111"/>
    </row>
    <row r="267" spans="1:12" x14ac:dyDescent="0.25">
      <c r="A267" s="71">
        <f>IF(
   SUMPRODUCT(--(Sinduscon!$3:$3=DATE(2013,INT((ROW(A464)-1)/20)+1,1)))&gt;0,
   DATE(2013,INT((ROW(A464)-1)/20)+1,1),
   ""
)</f>
        <v>41974</v>
      </c>
      <c r="B267" s="72" t="str">
        <f t="shared" si="20"/>
        <v>R-1</v>
      </c>
      <c r="C267" s="73" t="str">
        <f t="shared" si="21"/>
        <v>Total</v>
      </c>
      <c r="D267" s="77">
        <f>IFERROR(INDEX(Sinduscon!$6:$6,
MATCH(CUB!A267,Sinduscon!$3:$3,0)+4), "")</f>
        <v>1741.9299999999998</v>
      </c>
      <c r="E267" s="77">
        <f>IFERROR(INDEX(Sinduscon!$7:$7,
MATCH(CUB!$A267,Sinduscon!$3:$3,0)+4), "")</f>
        <v>2048.63</v>
      </c>
      <c r="F267" s="77">
        <f>IFERROR(INDEX(Sinduscon!$8:$8,
MATCH(CUB!$A267,Sinduscon!$3:$3,0)+4), "")</f>
        <v>308.79999999999995</v>
      </c>
      <c r="G267" s="77">
        <f>IFERROR(INDEX(Sinduscon!$9:$9,
MATCH(CUB!$A267,Sinduscon!$3:$3,0)+4), "")</f>
        <v>3.58</v>
      </c>
      <c r="H267" s="111"/>
      <c r="I267" s="111"/>
      <c r="J267" s="111"/>
      <c r="K267" s="111"/>
    </row>
    <row r="268" spans="1:12" x14ac:dyDescent="0.25">
      <c r="A268" s="71">
        <f>IF(
   SUMPRODUCT(--(Sinduscon!$3:$3=DATE(2013,INT((ROW(A465)-1)/20)+1,1)))&gt;0,
   DATE(2013,INT((ROW(A465)-1)/20)+1,1),
   ""
)</f>
        <v>41974</v>
      </c>
      <c r="B268" s="72" t="str">
        <f t="shared" si="20"/>
        <v>PP-4</v>
      </c>
      <c r="C268" s="73" t="str">
        <f t="shared" si="21"/>
        <v>Baixo</v>
      </c>
      <c r="D268" s="77">
        <f>IFERROR(INDEX(Sinduscon!$12:$12,
MATCH(CUB!A268,Sinduscon!$3:$3,0)+1), "")</f>
        <v>537.04</v>
      </c>
      <c r="E268" s="77">
        <f>IFERROR(INDEX(Sinduscon!$13:$13,
MATCH(CUB!$A268,Sinduscon!$3:$3,0)+1), "")</f>
        <v>445.56</v>
      </c>
      <c r="F268" s="77">
        <f>IFERROR(INDEX(Sinduscon!$14:$14,
MATCH(CUB!$A268,Sinduscon!$3:$3,0)+1), "")</f>
        <v>29.05</v>
      </c>
      <c r="G268" s="77">
        <f>IFERROR(INDEX(Sinduscon!$15:$15,
MATCH(CUB!$A268,Sinduscon!$3:$3,0)+1), "")</f>
        <v>2.99</v>
      </c>
      <c r="H268" s="111"/>
      <c r="I268" s="111"/>
      <c r="J268" s="111"/>
      <c r="K268" s="111"/>
    </row>
    <row r="269" spans="1:12" x14ac:dyDescent="0.25">
      <c r="A269" s="71">
        <f>IF(
   SUMPRODUCT(--(Sinduscon!$3:$3=DATE(2013,INT((ROW(A466)-1)/20)+1,1)))&gt;0,
   DATE(2013,INT((ROW(A466)-1)/20)+1,1),
   ""
)</f>
        <v>41974</v>
      </c>
      <c r="B269" s="72" t="str">
        <f t="shared" si="20"/>
        <v>PP-4</v>
      </c>
      <c r="C269" s="73" t="str">
        <f t="shared" si="21"/>
        <v>Normal</v>
      </c>
      <c r="D269" s="77">
        <f>IFERROR(INDEX(Sinduscon!$12:$12,
MATCH(CUB!A269,Sinduscon!$3:$3,0)+2), "")</f>
        <v>499.99</v>
      </c>
      <c r="E269" s="77">
        <f>IFERROR(INDEX(Sinduscon!$13:$13,
MATCH(CUB!$A269,Sinduscon!$3:$3,0)+2), "")</f>
        <v>643.86</v>
      </c>
      <c r="F269" s="77">
        <f>IFERROR(INDEX(Sinduscon!$14:$14,
MATCH(CUB!$A269,Sinduscon!$3:$3,0)+2), "")</f>
        <v>123</v>
      </c>
      <c r="G269" s="77">
        <f>IFERROR(INDEX(Sinduscon!$15:$15,
MATCH(CUB!$A269,Sinduscon!$3:$3,0)+2), "")</f>
        <v>0.04</v>
      </c>
      <c r="H269" s="111"/>
      <c r="I269" s="111"/>
      <c r="J269" s="111"/>
      <c r="K269" s="111"/>
    </row>
    <row r="270" spans="1:12" x14ac:dyDescent="0.25">
      <c r="A270" s="71">
        <f>IF(
   SUMPRODUCT(--(Sinduscon!$3:$3=DATE(2013,INT((ROW(A467)-1)/20)+1,1)))&gt;0,
   DATE(2013,INT((ROW(A467)-1)/20)+1,1),
   ""
)</f>
        <v>41974</v>
      </c>
      <c r="B270" s="72" t="str">
        <f t="shared" si="20"/>
        <v>PP-4</v>
      </c>
      <c r="C270" s="73" t="str">
        <f t="shared" si="21"/>
        <v>Alto</v>
      </c>
      <c r="D270" s="77" t="str">
        <f>IFERROR(INDEX(Sinduscon!$12:$12,
MATCH(CUB!A270,Sinduscon!$3:$3,0)+3), "")</f>
        <v>-</v>
      </c>
      <c r="E270" s="77" t="str">
        <f>IFERROR(INDEX(Sinduscon!$13:$13,
MATCH(CUB!$A270,Sinduscon!$3:$3,0)+3), "")</f>
        <v>-</v>
      </c>
      <c r="F270" s="77" t="str">
        <f>IFERROR(INDEX(Sinduscon!$14:$14,
MATCH(CUB!$A270,Sinduscon!$3:$3,0)+3), "")</f>
        <v>-</v>
      </c>
      <c r="G270" s="77" t="str">
        <f>IFERROR(INDEX(Sinduscon!$15:$15,
MATCH(CUB!$A270,Sinduscon!$3:$3,0)+3), "")</f>
        <v>-</v>
      </c>
      <c r="H270" s="111"/>
      <c r="I270" s="111"/>
      <c r="J270" s="111"/>
      <c r="K270" s="111"/>
    </row>
    <row r="271" spans="1:12" x14ac:dyDescent="0.25">
      <c r="A271" s="71">
        <f>IF(
   SUMPRODUCT(--(Sinduscon!$3:$3=DATE(2013,INT((ROW(A468)-1)/20)+1,1)))&gt;0,
   DATE(2013,INT((ROW(A468)-1)/20)+1,1),
   ""
)</f>
        <v>41974</v>
      </c>
      <c r="B271" s="72" t="str">
        <f t="shared" si="20"/>
        <v>PP-4</v>
      </c>
      <c r="C271" s="73" t="str">
        <f t="shared" si="21"/>
        <v>Total</v>
      </c>
      <c r="D271" s="77">
        <f>IFERROR(INDEX(Sinduscon!$12:$12,
MATCH(CUB!A271,Sinduscon!$3:$3,0)+4), "")</f>
        <v>1037.03</v>
      </c>
      <c r="E271" s="77">
        <f>IFERROR(INDEX(Sinduscon!$13:$13,
MATCH(CUB!$A271,Sinduscon!$3:$3,0)+4), "")</f>
        <v>1089.42</v>
      </c>
      <c r="F271" s="77">
        <f>IFERROR(INDEX(Sinduscon!$14:$14,
MATCH(CUB!$A271,Sinduscon!$3:$3,0)+4), "")</f>
        <v>152.05000000000001</v>
      </c>
      <c r="G271" s="77">
        <f>IFERROR(INDEX(Sinduscon!$15:$15,
MATCH(CUB!$A271,Sinduscon!$3:$3,0)+4), "")</f>
        <v>3.0300000000000002</v>
      </c>
      <c r="H271" s="111"/>
      <c r="I271" s="111"/>
      <c r="J271" s="111"/>
      <c r="K271" s="111"/>
    </row>
    <row r="272" spans="1:12" x14ac:dyDescent="0.25">
      <c r="A272" s="71">
        <f>IF(
   SUMPRODUCT(--(Sinduscon!$3:$3=DATE(2013,INT((ROW(A469)-1)/20)+1,1)))&gt;0,
   DATE(2013,INT((ROW(A469)-1)/20)+1,1),
   ""
)</f>
        <v>41974</v>
      </c>
      <c r="B272" s="72" t="str">
        <f t="shared" si="20"/>
        <v>R-8</v>
      </c>
      <c r="C272" s="73" t="str">
        <f t="shared" si="21"/>
        <v>Baixo</v>
      </c>
      <c r="D272" s="77">
        <f>IFERROR(INDEX(Sinduscon!$18:$18,
MATCH(CUB!A272,Sinduscon!$3:$3,0)+1), "")</f>
        <v>512.89</v>
      </c>
      <c r="E272" s="77">
        <f>IFERROR(INDEX(Sinduscon!$19:$19,
MATCH(CUB!$A272,Sinduscon!$3:$3,0)+1), "")</f>
        <v>419.01</v>
      </c>
      <c r="F272" s="77">
        <f>IFERROR(INDEX(Sinduscon!$20:$20,
MATCH(CUB!$A272,Sinduscon!$3:$3,0)+1), "")</f>
        <v>26.14</v>
      </c>
      <c r="G272" s="77">
        <f>IFERROR(INDEX(Sinduscon!$21:$21,
MATCH(CUB!$A272,Sinduscon!$3:$3,0)+1), "")</f>
        <v>3.13</v>
      </c>
      <c r="H272" s="111"/>
      <c r="I272" s="111"/>
      <c r="J272" s="111"/>
      <c r="K272" s="111"/>
    </row>
    <row r="273" spans="1:12" x14ac:dyDescent="0.25">
      <c r="A273" s="71">
        <f>IF(
   SUMPRODUCT(--(Sinduscon!$3:$3=DATE(2013,INT((ROW(A470)-1)/20)+1,1)))&gt;0,
   DATE(2013,INT((ROW(A470)-1)/20)+1,1),
   ""
)</f>
        <v>41974</v>
      </c>
      <c r="B273" s="72" t="str">
        <f t="shared" si="20"/>
        <v>R-8</v>
      </c>
      <c r="C273" s="73" t="str">
        <f t="shared" si="21"/>
        <v>Normal</v>
      </c>
      <c r="D273" s="77">
        <f>IFERROR(INDEX(Sinduscon!$18:$18,
MATCH(CUB!A273,Sinduscon!$3:$3,0)+2), "")</f>
        <v>444.42</v>
      </c>
      <c r="E273" s="77">
        <f>IFERROR(INDEX(Sinduscon!$19:$19,
MATCH(CUB!$A273,Sinduscon!$3:$3,0)+2), "")</f>
        <v>578.17999999999995</v>
      </c>
      <c r="F273" s="77">
        <f>IFERROR(INDEX(Sinduscon!$20:$20,
MATCH(CUB!$A273,Sinduscon!$3:$3,0)+2), "")</f>
        <v>56.75</v>
      </c>
      <c r="G273" s="77">
        <f>IFERROR(INDEX(Sinduscon!$21:$21,
MATCH(CUB!$A273,Sinduscon!$3:$3,0)+2), "")</f>
        <v>4.2</v>
      </c>
      <c r="H273" s="111"/>
      <c r="I273" s="111"/>
      <c r="J273" s="111"/>
      <c r="K273" s="111"/>
    </row>
    <row r="274" spans="1:12" x14ac:dyDescent="0.25">
      <c r="A274" s="71">
        <f>IF(
   SUMPRODUCT(--(Sinduscon!$3:$3=DATE(2013,INT((ROW(A471)-1)/20)+1,1)))&gt;0,
   DATE(2013,INT((ROW(A471)-1)/20)+1,1),
   ""
)</f>
        <v>41974</v>
      </c>
      <c r="B274" s="72" t="str">
        <f t="shared" si="20"/>
        <v>R-8</v>
      </c>
      <c r="C274" s="73" t="str">
        <f t="shared" si="21"/>
        <v>Alto</v>
      </c>
      <c r="D274" s="77">
        <f>IFERROR(INDEX(Sinduscon!$18:$18,
MATCH(CUB!A274,Sinduscon!$3:$3,0)+3), "")</f>
        <v>622.11</v>
      </c>
      <c r="E274" s="77">
        <f>IFERROR(INDEX(Sinduscon!$19:$19,
MATCH(CUB!$A274,Sinduscon!$3:$3,0)+3), "")</f>
        <v>611.76</v>
      </c>
      <c r="F274" s="77">
        <f>IFERROR(INDEX(Sinduscon!$20:$20,
MATCH(CUB!$A274,Sinduscon!$3:$3,0)+3), "")</f>
        <v>66.91</v>
      </c>
      <c r="G274" s="77">
        <f>IFERROR(INDEX(Sinduscon!$21:$21,
MATCH(CUB!$A274,Sinduscon!$3:$3,0)+3), "")</f>
        <v>3.96</v>
      </c>
      <c r="H274" s="111"/>
      <c r="I274" s="111"/>
      <c r="J274" s="111"/>
      <c r="K274" s="111"/>
    </row>
    <row r="275" spans="1:12" x14ac:dyDescent="0.25">
      <c r="A275" s="71">
        <f>IF(
   SUMPRODUCT(--(Sinduscon!$3:$3=DATE(2013,INT((ROW(A472)-1)/20)+1,1)))&gt;0,
   DATE(2013,INT((ROW(A472)-1)/20)+1,1),
   ""
)</f>
        <v>41974</v>
      </c>
      <c r="B275" s="72" t="str">
        <f t="shared" si="20"/>
        <v>R-8</v>
      </c>
      <c r="C275" s="73" t="str">
        <f t="shared" si="21"/>
        <v>Total</v>
      </c>
      <c r="D275" s="77">
        <f>IFERROR(INDEX(Sinduscon!$18:$18,
MATCH(CUB!A275,Sinduscon!$3:$3,0)+4), "")</f>
        <v>1579.42</v>
      </c>
      <c r="E275" s="77">
        <f>IFERROR(INDEX(Sinduscon!$19:$19,
MATCH(CUB!$A275,Sinduscon!$3:$3,0)+4), "")</f>
        <v>1608.9499999999998</v>
      </c>
      <c r="F275" s="77">
        <f>IFERROR(INDEX(Sinduscon!$20:$20,
MATCH(CUB!$A275,Sinduscon!$3:$3,0)+4), "")</f>
        <v>149.80000000000001</v>
      </c>
      <c r="G275" s="77">
        <f>IFERROR(INDEX(Sinduscon!$21:$21,
MATCH(CUB!$A275,Sinduscon!$3:$3,0)+4), "")</f>
        <v>11.29</v>
      </c>
      <c r="H275" s="111"/>
      <c r="I275" s="111"/>
      <c r="J275" s="111"/>
      <c r="K275" s="111"/>
    </row>
    <row r="276" spans="1:12" x14ac:dyDescent="0.25">
      <c r="A276" s="71">
        <f>IF(
   SUMPRODUCT(--(Sinduscon!$3:$3=DATE(2013,INT((ROW(A473)-1)/20)+1,1)))&gt;0,
   DATE(2013,INT((ROW(A473)-1)/20)+1,1),
   ""
)</f>
        <v>41974</v>
      </c>
      <c r="B276" s="72" t="str">
        <f t="shared" si="20"/>
        <v>R-16</v>
      </c>
      <c r="C276" s="73" t="str">
        <f t="shared" si="21"/>
        <v>Baixo</v>
      </c>
      <c r="D276" s="77" t="str">
        <f>IFERROR(INDEX(Sinduscon!$24:$24,
MATCH(CUB!A276,Sinduscon!$3:$3,0)+1), "")</f>
        <v>-</v>
      </c>
      <c r="E276" s="77" t="str">
        <f>IFERROR(INDEX(Sinduscon!$25:$25,
MATCH(CUB!$A276,Sinduscon!$3:$3,0)+1), "")</f>
        <v>-</v>
      </c>
      <c r="F276" s="77" t="str">
        <f>IFERROR(INDEX(Sinduscon!$26:$26,
MATCH(CUB!$A276,Sinduscon!$3:$3,0)+1), "")</f>
        <v>-</v>
      </c>
      <c r="G276" s="77" t="str">
        <f>IFERROR(INDEX(Sinduscon!$27:$27,
MATCH(CUB!$A276,Sinduscon!$3:$3,0)+1), "")</f>
        <v>-</v>
      </c>
      <c r="H276" s="111"/>
      <c r="I276" s="111"/>
      <c r="J276" s="111"/>
      <c r="K276" s="111"/>
    </row>
    <row r="277" spans="1:12" x14ac:dyDescent="0.25">
      <c r="A277" s="71">
        <f>IF(
   SUMPRODUCT(--(Sinduscon!$3:$3=DATE(2013,INT((ROW(A474)-1)/20)+1,1)))&gt;0,
   DATE(2013,INT((ROW(A474)-1)/20)+1,1),
   ""
)</f>
        <v>41974</v>
      </c>
      <c r="B277" s="72" t="str">
        <f t="shared" si="20"/>
        <v>R-16</v>
      </c>
      <c r="C277" s="73" t="str">
        <f t="shared" si="21"/>
        <v>Normal</v>
      </c>
      <c r="D277" s="77">
        <f>IFERROR(INDEX(Sinduscon!$24:$24,
MATCH(CUB!A277,Sinduscon!$3:$3,0)+2), "")</f>
        <v>440.39</v>
      </c>
      <c r="E277" s="77">
        <f>IFERROR(INDEX(Sinduscon!$25:$25,
MATCH(CUB!$A277,Sinduscon!$3:$3,0)+2), "")</f>
        <v>555.88</v>
      </c>
      <c r="F277" s="77">
        <f>IFERROR(INDEX(Sinduscon!$26:$26,
MATCH(CUB!$A277,Sinduscon!$3:$3,0)+2), "")</f>
        <v>46.96</v>
      </c>
      <c r="G277" s="77">
        <f>IFERROR(INDEX(Sinduscon!$27:$27,
MATCH(CUB!$A277,Sinduscon!$3:$3,0)+2), "")</f>
        <v>4</v>
      </c>
      <c r="H277" s="111"/>
      <c r="I277" s="111"/>
      <c r="J277" s="111"/>
      <c r="K277" s="111"/>
    </row>
    <row r="278" spans="1:12" x14ac:dyDescent="0.25">
      <c r="A278" s="71">
        <f>IF(
   SUMPRODUCT(--(Sinduscon!$3:$3=DATE(2013,INT((ROW(A475)-1)/20)+1,1)))&gt;0,
   DATE(2013,INT((ROW(A475)-1)/20)+1,1),
   ""
)</f>
        <v>41974</v>
      </c>
      <c r="B278" s="72" t="str">
        <f t="shared" si="20"/>
        <v>R-16</v>
      </c>
      <c r="C278" s="73" t="str">
        <f t="shared" si="21"/>
        <v>Alto</v>
      </c>
      <c r="D278" s="77">
        <f>IFERROR(INDEX(Sinduscon!$24:$24,
MATCH(CUB!A278,Sinduscon!$3:$3,0)+3), "")</f>
        <v>597.92999999999995</v>
      </c>
      <c r="E278" s="77">
        <f>IFERROR(INDEX(Sinduscon!$25:$25,
MATCH(CUB!$A278,Sinduscon!$3:$3,0)+3), "")</f>
        <v>687.17</v>
      </c>
      <c r="F278" s="77">
        <f>IFERROR(INDEX(Sinduscon!$26:$26,
MATCH(CUB!$A278,Sinduscon!$3:$3,0)+3), "")</f>
        <v>58.04</v>
      </c>
      <c r="G278" s="77">
        <f>IFERROR(INDEX(Sinduscon!$27:$27,
MATCH(CUB!$A278,Sinduscon!$3:$3,0)+3), "")</f>
        <v>6.01</v>
      </c>
      <c r="H278" s="111"/>
      <c r="I278" s="111"/>
      <c r="J278" s="111"/>
      <c r="K278" s="111"/>
    </row>
    <row r="279" spans="1:12" x14ac:dyDescent="0.25">
      <c r="A279" s="71">
        <f>IF(
   SUMPRODUCT(--(Sinduscon!$3:$3=DATE(2013,INT((ROW(A476)-1)/20)+1,1)))&gt;0,
   DATE(2013,INT((ROW(A476)-1)/20)+1,1),
   ""
)</f>
        <v>41974</v>
      </c>
      <c r="B279" s="72" t="str">
        <f t="shared" si="20"/>
        <v>R-16</v>
      </c>
      <c r="C279" s="73" t="str">
        <f t="shared" si="21"/>
        <v>Total</v>
      </c>
      <c r="D279" s="77">
        <f>IFERROR(INDEX(Sinduscon!$24:$24,
MATCH(CUB!A279,Sinduscon!$3:$3,0)+4), "")</f>
        <v>1038.32</v>
      </c>
      <c r="E279" s="77">
        <f>IFERROR(INDEX(Sinduscon!$25:$25,
MATCH(CUB!$A279,Sinduscon!$3:$3,0)+4), "")</f>
        <v>1243.05</v>
      </c>
      <c r="F279" s="77">
        <f>IFERROR(INDEX(Sinduscon!$26:$26,
MATCH(CUB!$A279,Sinduscon!$3:$3,0)+4), "")</f>
        <v>105</v>
      </c>
      <c r="G279" s="77">
        <f>IFERROR(INDEX(Sinduscon!$27:$27,
MATCH(CUB!$A279,Sinduscon!$3:$3,0)+4), "")</f>
        <v>10.01</v>
      </c>
      <c r="H279" s="111"/>
      <c r="I279" s="111"/>
      <c r="J279" s="111"/>
      <c r="K279" s="111"/>
    </row>
    <row r="280" spans="1:12" x14ac:dyDescent="0.25">
      <c r="A280" s="71">
        <f>IF(
   SUMPRODUCT(--(Sinduscon!$3:$3=DATE(2013,INT((ROW(A477)-1)/20)+1,1)))&gt;0,
   DATE(2013,INT((ROW(A477)-1)/20)+1,1),
   ""
)</f>
        <v>41974</v>
      </c>
      <c r="B280" s="72" t="str">
        <f t="shared" si="20"/>
        <v>PIS</v>
      </c>
      <c r="C280" s="73" t="str">
        <f t="shared" si="21"/>
        <v>Baixo</v>
      </c>
      <c r="D280" s="77">
        <f>IFERROR(INDEX(Sinduscon!$30:$30,
MATCH(CUB!A280,Sinduscon!$3:$3,0)+1), "")</f>
        <v>358.19</v>
      </c>
      <c r="E280" s="77">
        <f>IFERROR(INDEX(Sinduscon!$31:$31,
MATCH(CUB!$A280,Sinduscon!$3:$3,0)+1), "")</f>
        <v>361.82</v>
      </c>
      <c r="F280" s="77">
        <f>IFERROR(INDEX(Sinduscon!$32:$32,
MATCH(CUB!$A280,Sinduscon!$3:$3,0)+1), "")</f>
        <v>27.09</v>
      </c>
      <c r="G280" s="77">
        <f>IFERROR(INDEX(Sinduscon!$33:$33,
MATCH(CUB!$A280,Sinduscon!$3:$3,0)+1), "")</f>
        <v>1.56</v>
      </c>
      <c r="H280" s="111"/>
      <c r="I280" s="111"/>
      <c r="J280" s="111"/>
      <c r="K280" s="111"/>
    </row>
    <row r="281" spans="1:12" x14ac:dyDescent="0.25">
      <c r="A281" s="71">
        <f>IF(
   SUMPRODUCT(--(Sinduscon!$3:$3=DATE(2013,INT((ROW(A478)-1)/20)+1,1)))&gt;0,
   DATE(2013,INT((ROW(A478)-1)/20)+1,1),
   ""
)</f>
        <v>41974</v>
      </c>
      <c r="B281" s="72" t="str">
        <f t="shared" si="20"/>
        <v>PIS</v>
      </c>
      <c r="C281" s="73" t="str">
        <f t="shared" si="21"/>
        <v>Normal</v>
      </c>
      <c r="D281" s="77" t="str">
        <f>IFERROR(INDEX(Sinduscon!$30:$30,
MATCH(CUB!A281,Sinduscon!$3:$3,0)+2), "")</f>
        <v>-</v>
      </c>
      <c r="E281" s="77" t="str">
        <f>IFERROR(INDEX(Sinduscon!$31:$31,
MATCH(CUB!$A281,Sinduscon!$3:$3,0)+2), "")</f>
        <v>-</v>
      </c>
      <c r="F281" s="77" t="str">
        <f>IFERROR(INDEX(Sinduscon!$32:$32,
MATCH(CUB!$A281,Sinduscon!$3:$3,0)+2), "")</f>
        <v>-</v>
      </c>
      <c r="G281" s="77" t="str">
        <f>IFERROR(INDEX(Sinduscon!$33:$33,
MATCH(CUB!$A281,Sinduscon!$3:$3,0)+2), "")</f>
        <v>-</v>
      </c>
      <c r="H281" s="111"/>
      <c r="I281" s="111"/>
      <c r="J281" s="111"/>
      <c r="K281" s="111"/>
    </row>
    <row r="282" spans="1:12" x14ac:dyDescent="0.25">
      <c r="A282" s="71">
        <f>IF(
   SUMPRODUCT(--(Sinduscon!$3:$3=DATE(2013,INT((ROW(A479)-1)/20)+1,1)))&gt;0,
   DATE(2013,INT((ROW(A479)-1)/20)+1,1),
   ""
)</f>
        <v>41974</v>
      </c>
      <c r="B282" s="72" t="str">
        <f t="shared" si="20"/>
        <v>PIS</v>
      </c>
      <c r="C282" s="73" t="str">
        <f t="shared" si="21"/>
        <v>Alto</v>
      </c>
      <c r="D282" s="77" t="str">
        <f>IFERROR(INDEX(Sinduscon!$30:$30,
MATCH(CUB!A282,Sinduscon!$3:$3,0)+3), "")</f>
        <v>-</v>
      </c>
      <c r="E282" s="77" t="str">
        <f>IFERROR(INDEX(Sinduscon!$31:$31,
MATCH(CUB!$A282,Sinduscon!$3:$3,0)+3), "")</f>
        <v>-</v>
      </c>
      <c r="F282" s="77" t="str">
        <f>IFERROR(INDEX(Sinduscon!$32:$32,
MATCH(CUB!$A282,Sinduscon!$3:$3,0)+3), "")</f>
        <v>-</v>
      </c>
      <c r="G282" s="77" t="str">
        <f>IFERROR(INDEX(Sinduscon!$33:$33,
MATCH(CUB!$A282,Sinduscon!$3:$3,0)+3), "")</f>
        <v>-</v>
      </c>
      <c r="H282" s="111"/>
      <c r="I282" s="111"/>
      <c r="J282" s="111"/>
      <c r="K282" s="111"/>
    </row>
    <row r="283" spans="1:12" x14ac:dyDescent="0.25">
      <c r="A283" s="71">
        <f>IF(
   SUMPRODUCT(--(Sinduscon!$3:$3=DATE(2013,INT((ROW(A480)-1)/20)+1,1)))&gt;0,
   DATE(2013,INT((ROW(A480)-1)/20)+1,1),
   ""
)</f>
        <v>41974</v>
      </c>
      <c r="B283" s="72" t="str">
        <f t="shared" si="20"/>
        <v>PIS</v>
      </c>
      <c r="C283" s="73" t="str">
        <f t="shared" si="21"/>
        <v>Total</v>
      </c>
      <c r="D283" s="77">
        <f>IFERROR(INDEX(Sinduscon!$30:$30,
MATCH(CUB!A283,Sinduscon!$3:$3,0)+4), "")</f>
        <v>358.19</v>
      </c>
      <c r="E283" s="77">
        <f>IFERROR(INDEX(Sinduscon!$31:$31,
MATCH(CUB!$A283,Sinduscon!$3:$3,0)+4), "")</f>
        <v>361.82</v>
      </c>
      <c r="F283" s="77">
        <f>IFERROR(INDEX(Sinduscon!$32:$32,
MATCH(CUB!$A283,Sinduscon!$3:$3,0)+4), "")</f>
        <v>27.09</v>
      </c>
      <c r="G283" s="77">
        <f>IFERROR(INDEX(Sinduscon!$33:$33,
MATCH(CUB!$A283,Sinduscon!$3:$3,0)+4), "")</f>
        <v>1.56</v>
      </c>
      <c r="H283" s="111">
        <f>SUMIFS(CUB!$D:$D,CUB!$C:$C,"Total",CUB!$A:$A,$A283)
/11</f>
        <v>523.17181818181814</v>
      </c>
      <c r="I283" s="111">
        <f>SUMIFS(CUB!$E:$E,CUB!$C:$C,"Total",CUB!$A:$A,$A283)
/11</f>
        <v>577.44272727272721</v>
      </c>
      <c r="J283" s="111">
        <f>SUMIFS(CUB!$F:$F,CUB!$C:$C,"Total",CUB!$A:$A,$A283)
/11</f>
        <v>67.521818181818176</v>
      </c>
      <c r="K283" s="111">
        <f>SUMIFS(CUB!$G:$G,CUB!$C:$C,"Total",CUB!$A:$A,$A283)
/11</f>
        <v>2.6790909090909087</v>
      </c>
      <c r="L283" s="111">
        <f t="shared" ref="L283" si="23">SUM(H283:K283)</f>
        <v>1170.8154545454545</v>
      </c>
    </row>
    <row r="284" spans="1:12" x14ac:dyDescent="0.25">
      <c r="A284" s="71">
        <f>IF(
   SUMPRODUCT(--(Sinduscon!$3:$3=DATE(2013,INT((ROW(A481)-1)/20)+1,1)))&gt;0,
   DATE(2013,INT((ROW(A481)-1)/20)+1,1),
   ""
)</f>
        <v>42005</v>
      </c>
      <c r="B284" s="72" t="str">
        <f t="shared" si="20"/>
        <v>R-1</v>
      </c>
      <c r="C284" s="73" t="str">
        <f t="shared" si="21"/>
        <v>Baixo</v>
      </c>
      <c r="D284" s="77">
        <f>IFERROR(INDEX(Sinduscon!$6:$6,
MATCH(CUB!A284,Sinduscon!$3:$3,0)+1), "")</f>
        <v>491.44</v>
      </c>
      <c r="E284" s="77">
        <f>IFERROR(INDEX(Sinduscon!$7:$7,
MATCH(CUB!$A284,Sinduscon!$3:$3,0)+1), "")</f>
        <v>530.98</v>
      </c>
      <c r="F284" s="77">
        <f>IFERROR(INDEX(Sinduscon!$8:$8,
MATCH(CUB!$A284,Sinduscon!$3:$3,0)+1), "")</f>
        <v>109.25</v>
      </c>
      <c r="G284" s="77">
        <f>IFERROR(INDEX(Sinduscon!$9:$9,
MATCH(CUB!$A284,Sinduscon!$3:$3,0)+1), "")</f>
        <v>3.09</v>
      </c>
      <c r="H284" s="111"/>
      <c r="I284" s="111"/>
      <c r="J284" s="111"/>
      <c r="K284" s="111"/>
    </row>
    <row r="285" spans="1:12" x14ac:dyDescent="0.25">
      <c r="A285" s="71">
        <f>IF(
   SUMPRODUCT(--(Sinduscon!$3:$3=DATE(2013,INT((ROW(A482)-1)/20)+1,1)))&gt;0,
   DATE(2013,INT((ROW(A482)-1)/20)+1,1),
   ""
)</f>
        <v>42005</v>
      </c>
      <c r="B285" s="72" t="str">
        <f t="shared" si="20"/>
        <v>R-1</v>
      </c>
      <c r="C285" s="73" t="str">
        <f t="shared" si="21"/>
        <v>Normal</v>
      </c>
      <c r="D285" s="77">
        <f>IFERROR(INDEX(Sinduscon!$6:$6,
MATCH(CUB!A285,Sinduscon!$3:$3,0)+2), "")</f>
        <v>510.72</v>
      </c>
      <c r="E285" s="77">
        <f>IFERROR(INDEX(Sinduscon!$7:$7,
MATCH(CUB!$A285,Sinduscon!$3:$3,0)+2), "")</f>
        <v>727.89</v>
      </c>
      <c r="F285" s="77">
        <f>IFERROR(INDEX(Sinduscon!$8:$8,
MATCH(CUB!$A285,Sinduscon!$3:$3,0)+2), "")</f>
        <v>102.58</v>
      </c>
      <c r="G285" s="77">
        <f>IFERROR(INDEX(Sinduscon!$9:$9,
MATCH(CUB!$A285,Sinduscon!$3:$3,0)+2), "")</f>
        <v>0.22</v>
      </c>
      <c r="H285" s="111"/>
      <c r="I285" s="111"/>
      <c r="J285" s="111"/>
      <c r="K285" s="111"/>
    </row>
    <row r="286" spans="1:12" x14ac:dyDescent="0.25">
      <c r="A286" s="71">
        <f>IF(
   SUMPRODUCT(--(Sinduscon!$3:$3=DATE(2013,INT((ROW(A483)-1)/20)+1,1)))&gt;0,
   DATE(2013,INT((ROW(A483)-1)/20)+1,1),
   ""
)</f>
        <v>42005</v>
      </c>
      <c r="B286" s="72" t="str">
        <f t="shared" si="20"/>
        <v>R-1</v>
      </c>
      <c r="C286" s="73" t="str">
        <f t="shared" si="21"/>
        <v>Alto</v>
      </c>
      <c r="D286" s="77">
        <f>IFERROR(INDEX(Sinduscon!$6:$6,
MATCH(CUB!A286,Sinduscon!$3:$3,0)+3), "")</f>
        <v>747.2</v>
      </c>
      <c r="E286" s="77">
        <f>IFERROR(INDEX(Sinduscon!$7:$7,
MATCH(CUB!$A286,Sinduscon!$3:$3,0)+3), "")</f>
        <v>789.76</v>
      </c>
      <c r="F286" s="77">
        <f>IFERROR(INDEX(Sinduscon!$8:$8,
MATCH(CUB!$A286,Sinduscon!$3:$3,0)+3), "")</f>
        <v>96.97</v>
      </c>
      <c r="G286" s="77">
        <f>IFERROR(INDEX(Sinduscon!$9:$9,
MATCH(CUB!$A286,Sinduscon!$3:$3,0)+3), "")</f>
        <v>0.27</v>
      </c>
      <c r="H286" s="111"/>
      <c r="I286" s="111"/>
      <c r="J286" s="111"/>
      <c r="K286" s="111"/>
    </row>
    <row r="287" spans="1:12" x14ac:dyDescent="0.25">
      <c r="A287" s="71">
        <f>IF(
   SUMPRODUCT(--(Sinduscon!$3:$3=DATE(2013,INT((ROW(A484)-1)/20)+1,1)))&gt;0,
   DATE(2013,INT((ROW(A484)-1)/20)+1,1),
   ""
)</f>
        <v>42005</v>
      </c>
      <c r="B287" s="72" t="str">
        <f t="shared" si="20"/>
        <v>R-1</v>
      </c>
      <c r="C287" s="73" t="str">
        <f t="shared" si="21"/>
        <v>Total</v>
      </c>
      <c r="D287" s="77">
        <f>IFERROR(INDEX(Sinduscon!$6:$6,
MATCH(CUB!A287,Sinduscon!$3:$3,0)+4), "")</f>
        <v>1749.3600000000001</v>
      </c>
      <c r="E287" s="77">
        <f>IFERROR(INDEX(Sinduscon!$7:$7,
MATCH(CUB!$A287,Sinduscon!$3:$3,0)+4), "")</f>
        <v>2048.63</v>
      </c>
      <c r="F287" s="77">
        <f>IFERROR(INDEX(Sinduscon!$8:$8,
MATCH(CUB!$A287,Sinduscon!$3:$3,0)+4), "")</f>
        <v>308.79999999999995</v>
      </c>
      <c r="G287" s="77">
        <f>IFERROR(INDEX(Sinduscon!$9:$9,
MATCH(CUB!$A287,Sinduscon!$3:$3,0)+4), "")</f>
        <v>3.58</v>
      </c>
      <c r="H287" s="111"/>
      <c r="I287" s="111"/>
      <c r="J287" s="111"/>
      <c r="K287" s="111"/>
    </row>
    <row r="288" spans="1:12" x14ac:dyDescent="0.25">
      <c r="A288" s="71">
        <f>IF(
   SUMPRODUCT(--(Sinduscon!$3:$3=DATE(2013,INT((ROW(A485)-1)/20)+1,1)))&gt;0,
   DATE(2013,INT((ROW(A485)-1)/20)+1,1),
   ""
)</f>
        <v>42005</v>
      </c>
      <c r="B288" s="72" t="str">
        <f t="shared" si="20"/>
        <v>PP-4</v>
      </c>
      <c r="C288" s="73" t="str">
        <f t="shared" si="21"/>
        <v>Baixo</v>
      </c>
      <c r="D288" s="77">
        <f>IFERROR(INDEX(Sinduscon!$12:$12,
MATCH(CUB!A288,Sinduscon!$3:$3,0)+1), "")</f>
        <v>539.20000000000005</v>
      </c>
      <c r="E288" s="77">
        <f>IFERROR(INDEX(Sinduscon!$13:$13,
MATCH(CUB!$A288,Sinduscon!$3:$3,0)+1), "")</f>
        <v>445.56</v>
      </c>
      <c r="F288" s="77">
        <f>IFERROR(INDEX(Sinduscon!$14:$14,
MATCH(CUB!$A288,Sinduscon!$3:$3,0)+1), "")</f>
        <v>29.05</v>
      </c>
      <c r="G288" s="77">
        <f>IFERROR(INDEX(Sinduscon!$15:$15,
MATCH(CUB!$A288,Sinduscon!$3:$3,0)+1), "")</f>
        <v>2.99</v>
      </c>
      <c r="H288" s="111"/>
      <c r="I288" s="111"/>
      <c r="J288" s="111"/>
      <c r="K288" s="111"/>
    </row>
    <row r="289" spans="1:12" x14ac:dyDescent="0.25">
      <c r="A289" s="71">
        <f>IF(
   SUMPRODUCT(--(Sinduscon!$3:$3=DATE(2013,INT((ROW(A486)-1)/20)+1,1)))&gt;0,
   DATE(2013,INT((ROW(A486)-1)/20)+1,1),
   ""
)</f>
        <v>42005</v>
      </c>
      <c r="B289" s="72" t="str">
        <f t="shared" si="20"/>
        <v>PP-4</v>
      </c>
      <c r="C289" s="73" t="str">
        <f t="shared" si="21"/>
        <v>Normal</v>
      </c>
      <c r="D289" s="77">
        <f>IFERROR(INDEX(Sinduscon!$12:$12,
MATCH(CUB!A289,Sinduscon!$3:$3,0)+2), "")</f>
        <v>501.39</v>
      </c>
      <c r="E289" s="77">
        <f>IFERROR(INDEX(Sinduscon!$13:$13,
MATCH(CUB!$A289,Sinduscon!$3:$3,0)+2), "")</f>
        <v>643.86</v>
      </c>
      <c r="F289" s="77">
        <f>IFERROR(INDEX(Sinduscon!$14:$14,
MATCH(CUB!$A289,Sinduscon!$3:$3,0)+2), "")</f>
        <v>123</v>
      </c>
      <c r="G289" s="77">
        <f>IFERROR(INDEX(Sinduscon!$15:$15,
MATCH(CUB!$A289,Sinduscon!$3:$3,0)+2), "")</f>
        <v>0.04</v>
      </c>
      <c r="H289" s="111"/>
      <c r="I289" s="111"/>
      <c r="J289" s="111"/>
      <c r="K289" s="111"/>
    </row>
    <row r="290" spans="1:12" x14ac:dyDescent="0.25">
      <c r="A290" s="71">
        <f>IF(
   SUMPRODUCT(--(Sinduscon!$3:$3=DATE(2013,INT((ROW(A487)-1)/20)+1,1)))&gt;0,
   DATE(2013,INT((ROW(A487)-1)/20)+1,1),
   ""
)</f>
        <v>42005</v>
      </c>
      <c r="B290" s="72" t="str">
        <f t="shared" si="20"/>
        <v>PP-4</v>
      </c>
      <c r="C290" s="73" t="str">
        <f t="shared" si="21"/>
        <v>Alto</v>
      </c>
      <c r="D290" s="77" t="str">
        <f>IFERROR(INDEX(Sinduscon!$12:$12,
MATCH(CUB!A290,Sinduscon!$3:$3,0)+3), "")</f>
        <v>-</v>
      </c>
      <c r="E290" s="77" t="str">
        <f>IFERROR(INDEX(Sinduscon!$13:$13,
MATCH(CUB!$A290,Sinduscon!$3:$3,0)+3), "")</f>
        <v>-</v>
      </c>
      <c r="F290" s="77" t="str">
        <f>IFERROR(INDEX(Sinduscon!$14:$14,
MATCH(CUB!$A290,Sinduscon!$3:$3,0)+3), "")</f>
        <v>-</v>
      </c>
      <c r="G290" s="77" t="str">
        <f>IFERROR(INDEX(Sinduscon!$15:$15,
MATCH(CUB!$A290,Sinduscon!$3:$3,0)+3), "")</f>
        <v>-</v>
      </c>
      <c r="H290" s="111"/>
      <c r="I290" s="111"/>
      <c r="J290" s="111"/>
      <c r="K290" s="111"/>
    </row>
    <row r="291" spans="1:12" x14ac:dyDescent="0.25">
      <c r="A291" s="71">
        <f>IF(
   SUMPRODUCT(--(Sinduscon!$3:$3=DATE(2013,INT((ROW(A488)-1)/20)+1,1)))&gt;0,
   DATE(2013,INT((ROW(A488)-1)/20)+1,1),
   ""
)</f>
        <v>42005</v>
      </c>
      <c r="B291" s="72" t="str">
        <f t="shared" si="20"/>
        <v>PP-4</v>
      </c>
      <c r="C291" s="73" t="str">
        <f t="shared" si="21"/>
        <v>Total</v>
      </c>
      <c r="D291" s="77">
        <f>IFERROR(INDEX(Sinduscon!$12:$12,
MATCH(CUB!A291,Sinduscon!$3:$3,0)+4), "")</f>
        <v>1040.5900000000001</v>
      </c>
      <c r="E291" s="77">
        <f>IFERROR(INDEX(Sinduscon!$13:$13,
MATCH(CUB!$A291,Sinduscon!$3:$3,0)+4), "")</f>
        <v>1089.42</v>
      </c>
      <c r="F291" s="77">
        <f>IFERROR(INDEX(Sinduscon!$14:$14,
MATCH(CUB!$A291,Sinduscon!$3:$3,0)+4), "")</f>
        <v>152.05000000000001</v>
      </c>
      <c r="G291" s="77">
        <f>IFERROR(INDEX(Sinduscon!$15:$15,
MATCH(CUB!$A291,Sinduscon!$3:$3,0)+4), "")</f>
        <v>3.0300000000000002</v>
      </c>
      <c r="H291" s="111"/>
      <c r="I291" s="111"/>
      <c r="J291" s="111"/>
      <c r="K291" s="111"/>
    </row>
    <row r="292" spans="1:12" x14ac:dyDescent="0.25">
      <c r="A292" s="71">
        <f>IF(
   SUMPRODUCT(--(Sinduscon!$3:$3=DATE(2013,INT((ROW(A489)-1)/20)+1,1)))&gt;0,
   DATE(2013,INT((ROW(A489)-1)/20)+1,1),
   ""
)</f>
        <v>42005</v>
      </c>
      <c r="B292" s="72" t="str">
        <f t="shared" si="20"/>
        <v>R-8</v>
      </c>
      <c r="C292" s="73" t="str">
        <f t="shared" si="21"/>
        <v>Baixo</v>
      </c>
      <c r="D292" s="77">
        <f>IFERROR(INDEX(Sinduscon!$18:$18,
MATCH(CUB!A292,Sinduscon!$3:$3,0)+1), "")</f>
        <v>514.94000000000005</v>
      </c>
      <c r="E292" s="77">
        <f>IFERROR(INDEX(Sinduscon!$19:$19,
MATCH(CUB!$A292,Sinduscon!$3:$3,0)+1), "")</f>
        <v>419.01</v>
      </c>
      <c r="F292" s="77">
        <f>IFERROR(INDEX(Sinduscon!$20:$20,
MATCH(CUB!$A292,Sinduscon!$3:$3,0)+1), "")</f>
        <v>26.14</v>
      </c>
      <c r="G292" s="77">
        <f>IFERROR(INDEX(Sinduscon!$21:$21,
MATCH(CUB!$A292,Sinduscon!$3:$3,0)+1), "")</f>
        <v>3.13</v>
      </c>
      <c r="H292" s="111"/>
      <c r="I292" s="111"/>
      <c r="J292" s="111"/>
      <c r="K292" s="111"/>
    </row>
    <row r="293" spans="1:12" x14ac:dyDescent="0.25">
      <c r="A293" s="71">
        <f>IF(
   SUMPRODUCT(--(Sinduscon!$3:$3=DATE(2013,INT((ROW(A490)-1)/20)+1,1)))&gt;0,
   DATE(2013,INT((ROW(A490)-1)/20)+1,1),
   ""
)</f>
        <v>42005</v>
      </c>
      <c r="B293" s="72" t="str">
        <f t="shared" si="20"/>
        <v>R-8</v>
      </c>
      <c r="C293" s="73" t="str">
        <f t="shared" si="21"/>
        <v>Normal</v>
      </c>
      <c r="D293" s="77">
        <f>IFERROR(INDEX(Sinduscon!$18:$18,
MATCH(CUB!A293,Sinduscon!$3:$3,0)+2), "")</f>
        <v>445.59</v>
      </c>
      <c r="E293" s="77">
        <f>IFERROR(INDEX(Sinduscon!$19:$19,
MATCH(CUB!$A293,Sinduscon!$3:$3,0)+2), "")</f>
        <v>578.17999999999995</v>
      </c>
      <c r="F293" s="77">
        <f>IFERROR(INDEX(Sinduscon!$20:$20,
MATCH(CUB!$A293,Sinduscon!$3:$3,0)+2), "")</f>
        <v>56.75</v>
      </c>
      <c r="G293" s="77">
        <f>IFERROR(INDEX(Sinduscon!$21:$21,
MATCH(CUB!$A293,Sinduscon!$3:$3,0)+2), "")</f>
        <v>4.2</v>
      </c>
      <c r="H293" s="111"/>
      <c r="I293" s="111"/>
      <c r="J293" s="111"/>
      <c r="K293" s="111"/>
    </row>
    <row r="294" spans="1:12" x14ac:dyDescent="0.25">
      <c r="A294" s="71">
        <f>IF(
   SUMPRODUCT(--(Sinduscon!$3:$3=DATE(2013,INT((ROW(A491)-1)/20)+1,1)))&gt;0,
   DATE(2013,INT((ROW(A491)-1)/20)+1,1),
   ""
)</f>
        <v>42005</v>
      </c>
      <c r="B294" s="72" t="str">
        <f t="shared" si="20"/>
        <v>R-8</v>
      </c>
      <c r="C294" s="73" t="str">
        <f t="shared" si="21"/>
        <v>Alto</v>
      </c>
      <c r="D294" s="77">
        <f>IFERROR(INDEX(Sinduscon!$18:$18,
MATCH(CUB!A294,Sinduscon!$3:$3,0)+3), "")</f>
        <v>624.04</v>
      </c>
      <c r="E294" s="77">
        <f>IFERROR(INDEX(Sinduscon!$19:$19,
MATCH(CUB!$A294,Sinduscon!$3:$3,0)+3), "")</f>
        <v>611.76</v>
      </c>
      <c r="F294" s="77">
        <f>IFERROR(INDEX(Sinduscon!$20:$20,
MATCH(CUB!$A294,Sinduscon!$3:$3,0)+3), "")</f>
        <v>66.91</v>
      </c>
      <c r="G294" s="77">
        <f>IFERROR(INDEX(Sinduscon!$21:$21,
MATCH(CUB!$A294,Sinduscon!$3:$3,0)+3), "")</f>
        <v>3.96</v>
      </c>
      <c r="H294" s="111"/>
      <c r="I294" s="111"/>
      <c r="J294" s="111"/>
      <c r="K294" s="111"/>
    </row>
    <row r="295" spans="1:12" x14ac:dyDescent="0.25">
      <c r="A295" s="71">
        <f>IF(
   SUMPRODUCT(--(Sinduscon!$3:$3=DATE(2013,INT((ROW(A492)-1)/20)+1,1)))&gt;0,
   DATE(2013,INT((ROW(A492)-1)/20)+1,1),
   ""
)</f>
        <v>42005</v>
      </c>
      <c r="B295" s="72" t="str">
        <f t="shared" si="20"/>
        <v>R-8</v>
      </c>
      <c r="C295" s="73" t="str">
        <f t="shared" si="21"/>
        <v>Total</v>
      </c>
      <c r="D295" s="77">
        <f>IFERROR(INDEX(Sinduscon!$18:$18,
MATCH(CUB!A295,Sinduscon!$3:$3,0)+4), "")</f>
        <v>1584.57</v>
      </c>
      <c r="E295" s="77">
        <f>IFERROR(INDEX(Sinduscon!$19:$19,
MATCH(CUB!$A295,Sinduscon!$3:$3,0)+4), "")</f>
        <v>1608.9499999999998</v>
      </c>
      <c r="F295" s="77">
        <f>IFERROR(INDEX(Sinduscon!$20:$20,
MATCH(CUB!$A295,Sinduscon!$3:$3,0)+4), "")</f>
        <v>149.80000000000001</v>
      </c>
      <c r="G295" s="77">
        <f>IFERROR(INDEX(Sinduscon!$21:$21,
MATCH(CUB!$A295,Sinduscon!$3:$3,0)+4), "")</f>
        <v>11.29</v>
      </c>
      <c r="H295" s="111"/>
      <c r="I295" s="111"/>
      <c r="J295" s="111"/>
      <c r="K295" s="111"/>
    </row>
    <row r="296" spans="1:12" x14ac:dyDescent="0.25">
      <c r="A296" s="71">
        <f>IF(
   SUMPRODUCT(--(Sinduscon!$3:$3=DATE(2013,INT((ROW(A493)-1)/20)+1,1)))&gt;0,
   DATE(2013,INT((ROW(A493)-1)/20)+1,1),
   ""
)</f>
        <v>42005</v>
      </c>
      <c r="B296" s="72" t="str">
        <f t="shared" si="20"/>
        <v>R-16</v>
      </c>
      <c r="C296" s="73" t="str">
        <f t="shared" si="21"/>
        <v>Baixo</v>
      </c>
      <c r="D296" s="77" t="str">
        <f>IFERROR(INDEX(Sinduscon!$24:$24,
MATCH(CUB!A296,Sinduscon!$3:$3,0)+1), "")</f>
        <v>-</v>
      </c>
      <c r="E296" s="77" t="str">
        <f>IFERROR(INDEX(Sinduscon!$25:$25,
MATCH(CUB!$A296,Sinduscon!$3:$3,0)+1), "")</f>
        <v>-</v>
      </c>
      <c r="F296" s="77" t="str">
        <f>IFERROR(INDEX(Sinduscon!$26:$26,
MATCH(CUB!$A296,Sinduscon!$3:$3,0)+1), "")</f>
        <v>-</v>
      </c>
      <c r="G296" s="77" t="str">
        <f>IFERROR(INDEX(Sinduscon!$27:$27,
MATCH(CUB!$A296,Sinduscon!$3:$3,0)+1), "")</f>
        <v>-</v>
      </c>
      <c r="H296" s="111"/>
      <c r="I296" s="111"/>
      <c r="J296" s="111"/>
      <c r="K296" s="111"/>
    </row>
    <row r="297" spans="1:12" x14ac:dyDescent="0.25">
      <c r="A297" s="71">
        <f>IF(
   SUMPRODUCT(--(Sinduscon!$3:$3=DATE(2013,INT((ROW(A494)-1)/20)+1,1)))&gt;0,
   DATE(2013,INT((ROW(A494)-1)/20)+1,1),
   ""
)</f>
        <v>42005</v>
      </c>
      <c r="B297" s="72" t="str">
        <f t="shared" si="20"/>
        <v>R-16</v>
      </c>
      <c r="C297" s="73" t="str">
        <f t="shared" si="21"/>
        <v>Normal</v>
      </c>
      <c r="D297" s="77">
        <f>IFERROR(INDEX(Sinduscon!$24:$24,
MATCH(CUB!A297,Sinduscon!$3:$3,0)+2), "")</f>
        <v>441.51</v>
      </c>
      <c r="E297" s="77">
        <f>IFERROR(INDEX(Sinduscon!$25:$25,
MATCH(CUB!$A297,Sinduscon!$3:$3,0)+2), "")</f>
        <v>555.88</v>
      </c>
      <c r="F297" s="77">
        <f>IFERROR(INDEX(Sinduscon!$26:$26,
MATCH(CUB!$A297,Sinduscon!$3:$3,0)+2), "")</f>
        <v>46.96</v>
      </c>
      <c r="G297" s="77">
        <f>IFERROR(INDEX(Sinduscon!$27:$27,
MATCH(CUB!$A297,Sinduscon!$3:$3,0)+2), "")</f>
        <v>4</v>
      </c>
      <c r="H297" s="111"/>
      <c r="I297" s="111"/>
      <c r="J297" s="111"/>
      <c r="K297" s="111"/>
    </row>
    <row r="298" spans="1:12" x14ac:dyDescent="0.25">
      <c r="A298" s="71">
        <f>IF(
   SUMPRODUCT(--(Sinduscon!$3:$3=DATE(2013,INT((ROW(A495)-1)/20)+1,1)))&gt;0,
   DATE(2013,INT((ROW(A495)-1)/20)+1,1),
   ""
)</f>
        <v>42005</v>
      </c>
      <c r="B298" s="72" t="str">
        <f t="shared" si="20"/>
        <v>R-16</v>
      </c>
      <c r="C298" s="73" t="str">
        <f t="shared" si="21"/>
        <v>Alto</v>
      </c>
      <c r="D298" s="77">
        <f>IFERROR(INDEX(Sinduscon!$24:$24,
MATCH(CUB!A298,Sinduscon!$3:$3,0)+3), "")</f>
        <v>598.74</v>
      </c>
      <c r="E298" s="77">
        <f>IFERROR(INDEX(Sinduscon!$25:$25,
MATCH(CUB!$A298,Sinduscon!$3:$3,0)+3), "")</f>
        <v>687.17</v>
      </c>
      <c r="F298" s="77">
        <f>IFERROR(INDEX(Sinduscon!$26:$26,
MATCH(CUB!$A298,Sinduscon!$3:$3,0)+3), "")</f>
        <v>58.04</v>
      </c>
      <c r="G298" s="77">
        <f>IFERROR(INDEX(Sinduscon!$27:$27,
MATCH(CUB!$A298,Sinduscon!$3:$3,0)+3), "")</f>
        <v>6.01</v>
      </c>
      <c r="H298" s="111"/>
      <c r="I298" s="111"/>
      <c r="J298" s="111"/>
      <c r="K298" s="111"/>
    </row>
    <row r="299" spans="1:12" x14ac:dyDescent="0.25">
      <c r="A299" s="71">
        <f>IF(
   SUMPRODUCT(--(Sinduscon!$3:$3=DATE(2013,INT((ROW(A496)-1)/20)+1,1)))&gt;0,
   DATE(2013,INT((ROW(A496)-1)/20)+1,1),
   ""
)</f>
        <v>42005</v>
      </c>
      <c r="B299" s="72" t="str">
        <f t="shared" si="20"/>
        <v>R-16</v>
      </c>
      <c r="C299" s="73" t="str">
        <f t="shared" si="21"/>
        <v>Total</v>
      </c>
      <c r="D299" s="77">
        <f>IFERROR(INDEX(Sinduscon!$24:$24,
MATCH(CUB!A299,Sinduscon!$3:$3,0)+4), "")</f>
        <v>1040.25</v>
      </c>
      <c r="E299" s="77">
        <f>IFERROR(INDEX(Sinduscon!$25:$25,
MATCH(CUB!$A299,Sinduscon!$3:$3,0)+4), "")</f>
        <v>1243.05</v>
      </c>
      <c r="F299" s="77">
        <f>IFERROR(INDEX(Sinduscon!$26:$26,
MATCH(CUB!$A299,Sinduscon!$3:$3,0)+4), "")</f>
        <v>105</v>
      </c>
      <c r="G299" s="77">
        <f>IFERROR(INDEX(Sinduscon!$27:$27,
MATCH(CUB!$A299,Sinduscon!$3:$3,0)+4), "")</f>
        <v>10.01</v>
      </c>
      <c r="H299" s="111"/>
      <c r="I299" s="111"/>
      <c r="J299" s="111"/>
      <c r="K299" s="111"/>
    </row>
    <row r="300" spans="1:12" x14ac:dyDescent="0.25">
      <c r="A300" s="71">
        <f>IF(
   SUMPRODUCT(--(Sinduscon!$3:$3=DATE(2013,INT((ROW(A497)-1)/20)+1,1)))&gt;0,
   DATE(2013,INT((ROW(A497)-1)/20)+1,1),
   ""
)</f>
        <v>42005</v>
      </c>
      <c r="B300" s="72" t="str">
        <f t="shared" si="20"/>
        <v>PIS</v>
      </c>
      <c r="C300" s="73" t="str">
        <f t="shared" si="21"/>
        <v>Baixo</v>
      </c>
      <c r="D300" s="77">
        <f>IFERROR(INDEX(Sinduscon!$30:$30,
MATCH(CUB!A300,Sinduscon!$3:$3,0)+1), "")</f>
        <v>359.37</v>
      </c>
      <c r="E300" s="77">
        <f>IFERROR(INDEX(Sinduscon!$31:$31,
MATCH(CUB!$A300,Sinduscon!$3:$3,0)+1), "")</f>
        <v>361.82</v>
      </c>
      <c r="F300" s="77">
        <f>IFERROR(INDEX(Sinduscon!$32:$32,
MATCH(CUB!$A300,Sinduscon!$3:$3,0)+1), "")</f>
        <v>27.09</v>
      </c>
      <c r="G300" s="77">
        <f>IFERROR(INDEX(Sinduscon!$33:$33,
MATCH(CUB!$A300,Sinduscon!$3:$3,0)+1), "")</f>
        <v>1.56</v>
      </c>
      <c r="H300" s="111"/>
      <c r="I300" s="111"/>
      <c r="J300" s="111"/>
      <c r="K300" s="111"/>
    </row>
    <row r="301" spans="1:12" x14ac:dyDescent="0.25">
      <c r="A301" s="71">
        <f>IF(
   SUMPRODUCT(--(Sinduscon!$3:$3=DATE(2013,INT((ROW(A498)-1)/20)+1,1)))&gt;0,
   DATE(2013,INT((ROW(A498)-1)/20)+1,1),
   ""
)</f>
        <v>42005</v>
      </c>
      <c r="B301" s="72" t="str">
        <f t="shared" si="20"/>
        <v>PIS</v>
      </c>
      <c r="C301" s="73" t="str">
        <f t="shared" si="21"/>
        <v>Normal</v>
      </c>
      <c r="D301" s="77" t="str">
        <f>IFERROR(INDEX(Sinduscon!$30:$30,
MATCH(CUB!A301,Sinduscon!$3:$3,0)+2), "")</f>
        <v>-</v>
      </c>
      <c r="E301" s="77" t="str">
        <f>IFERROR(INDEX(Sinduscon!$31:$31,
MATCH(CUB!$A301,Sinduscon!$3:$3,0)+2), "")</f>
        <v>-</v>
      </c>
      <c r="F301" s="77" t="str">
        <f>IFERROR(INDEX(Sinduscon!$32:$32,
MATCH(CUB!$A301,Sinduscon!$3:$3,0)+2), "")</f>
        <v>-</v>
      </c>
      <c r="G301" s="77" t="str">
        <f>IFERROR(INDEX(Sinduscon!$33:$33,
MATCH(CUB!$A301,Sinduscon!$3:$3,0)+2), "")</f>
        <v>-</v>
      </c>
      <c r="H301" s="111"/>
      <c r="I301" s="111"/>
      <c r="J301" s="111"/>
      <c r="K301" s="111"/>
    </row>
    <row r="302" spans="1:12" x14ac:dyDescent="0.25">
      <c r="A302" s="71">
        <f>IF(
   SUMPRODUCT(--(Sinduscon!$3:$3=DATE(2013,INT((ROW(A499)-1)/20)+1,1)))&gt;0,
   DATE(2013,INT((ROW(A499)-1)/20)+1,1),
   ""
)</f>
        <v>42005</v>
      </c>
      <c r="B302" s="72" t="str">
        <f t="shared" si="20"/>
        <v>PIS</v>
      </c>
      <c r="C302" s="73" t="str">
        <f t="shared" si="21"/>
        <v>Alto</v>
      </c>
      <c r="D302" s="77" t="str">
        <f>IFERROR(INDEX(Sinduscon!$30:$30,
MATCH(CUB!A302,Sinduscon!$3:$3,0)+3), "")</f>
        <v>-</v>
      </c>
      <c r="E302" s="77" t="str">
        <f>IFERROR(INDEX(Sinduscon!$31:$31,
MATCH(CUB!$A302,Sinduscon!$3:$3,0)+3), "")</f>
        <v>-</v>
      </c>
      <c r="F302" s="77" t="str">
        <f>IFERROR(INDEX(Sinduscon!$32:$32,
MATCH(CUB!$A302,Sinduscon!$3:$3,0)+3), "")</f>
        <v>-</v>
      </c>
      <c r="G302" s="77" t="str">
        <f>IFERROR(INDEX(Sinduscon!$33:$33,
MATCH(CUB!$A302,Sinduscon!$3:$3,0)+3), "")</f>
        <v>-</v>
      </c>
      <c r="H302" s="111"/>
      <c r="I302" s="111"/>
      <c r="J302" s="111"/>
      <c r="K302" s="111"/>
    </row>
    <row r="303" spans="1:12" x14ac:dyDescent="0.25">
      <c r="A303" s="71">
        <f>IF(
   SUMPRODUCT(--(Sinduscon!$3:$3=DATE(2013,INT((ROW(A500)-1)/20)+1,1)))&gt;0,
   DATE(2013,INT((ROW(A500)-1)/20)+1,1),
   ""
)</f>
        <v>42005</v>
      </c>
      <c r="B303" s="72" t="str">
        <f t="shared" si="20"/>
        <v>PIS</v>
      </c>
      <c r="C303" s="73" t="str">
        <f t="shared" si="21"/>
        <v>Total</v>
      </c>
      <c r="D303" s="77">
        <f>IFERROR(INDEX(Sinduscon!$30:$30,
MATCH(CUB!A303,Sinduscon!$3:$3,0)+4), "")</f>
        <v>359.37</v>
      </c>
      <c r="E303" s="77">
        <f>IFERROR(INDEX(Sinduscon!$31:$31,
MATCH(CUB!$A303,Sinduscon!$3:$3,0)+4), "")</f>
        <v>361.82</v>
      </c>
      <c r="F303" s="77">
        <f>IFERROR(INDEX(Sinduscon!$32:$32,
MATCH(CUB!$A303,Sinduscon!$3:$3,0)+4), "")</f>
        <v>27.09</v>
      </c>
      <c r="G303" s="77">
        <f>IFERROR(INDEX(Sinduscon!$33:$33,
MATCH(CUB!$A303,Sinduscon!$3:$3,0)+4), "")</f>
        <v>1.56</v>
      </c>
      <c r="H303" s="111">
        <f>SUMIFS(CUB!$D:$D,CUB!$C:$C,"Total",CUB!$A:$A,$A303)
/11</f>
        <v>524.92181818181825</v>
      </c>
      <c r="I303" s="111">
        <f>SUMIFS(CUB!$E:$E,CUB!$C:$C,"Total",CUB!$A:$A,$A303)
/11</f>
        <v>577.44272727272721</v>
      </c>
      <c r="J303" s="111">
        <f>SUMIFS(CUB!$F:$F,CUB!$C:$C,"Total",CUB!$A:$A,$A303)
/11</f>
        <v>67.521818181818176</v>
      </c>
      <c r="K303" s="111">
        <f>SUMIFS(CUB!$G:$G,CUB!$C:$C,"Total",CUB!$A:$A,$A303)
/11</f>
        <v>2.6790909090909087</v>
      </c>
      <c r="L303" s="111">
        <f t="shared" ref="L303" si="24">SUM(H303:K303)</f>
        <v>1172.5654545454545</v>
      </c>
    </row>
    <row r="304" spans="1:12" x14ac:dyDescent="0.25">
      <c r="A304" s="71">
        <f>IF(
   SUMPRODUCT(--(Sinduscon!$3:$3=DATE(2013,INT((ROW(A501)-1)/20)+1,1)))&gt;0,
   DATE(2013,INT((ROW(A501)-1)/20)+1,1),
   ""
)</f>
        <v>42036</v>
      </c>
      <c r="B304" s="72" t="str">
        <f t="shared" si="20"/>
        <v>R-1</v>
      </c>
      <c r="C304" s="73" t="str">
        <f t="shared" si="21"/>
        <v>Baixo</v>
      </c>
      <c r="D304" s="77">
        <f>IFERROR(INDEX(Sinduscon!$6:$6,
MATCH(CUB!A304,Sinduscon!$3:$3,0)+1), "")</f>
        <v>498.71</v>
      </c>
      <c r="E304" s="77">
        <f>IFERROR(INDEX(Sinduscon!$7:$7,
MATCH(CUB!$A304,Sinduscon!$3:$3,0)+1), "")</f>
        <v>530.98</v>
      </c>
      <c r="F304" s="77">
        <f>IFERROR(INDEX(Sinduscon!$8:$8,
MATCH(CUB!$A304,Sinduscon!$3:$3,0)+1), "")</f>
        <v>109.33</v>
      </c>
      <c r="G304" s="77">
        <f>IFERROR(INDEX(Sinduscon!$9:$9,
MATCH(CUB!$A304,Sinduscon!$3:$3,0)+1), "")</f>
        <v>3.09</v>
      </c>
      <c r="H304" s="111"/>
      <c r="I304" s="111"/>
      <c r="J304" s="111"/>
      <c r="K304" s="111"/>
    </row>
    <row r="305" spans="1:11" x14ac:dyDescent="0.25">
      <c r="A305" s="71">
        <f>IF(
   SUMPRODUCT(--(Sinduscon!$3:$3=DATE(2013,INT((ROW(A502)-1)/20)+1,1)))&gt;0,
   DATE(2013,INT((ROW(A502)-1)/20)+1,1),
   ""
)</f>
        <v>42036</v>
      </c>
      <c r="B305" s="72" t="str">
        <f t="shared" si="20"/>
        <v>R-1</v>
      </c>
      <c r="C305" s="73" t="str">
        <f t="shared" si="21"/>
        <v>Normal</v>
      </c>
      <c r="D305" s="77">
        <f>IFERROR(INDEX(Sinduscon!$6:$6,
MATCH(CUB!A305,Sinduscon!$3:$3,0)+2), "")</f>
        <v>512.21</v>
      </c>
      <c r="E305" s="77">
        <f>IFERROR(INDEX(Sinduscon!$7:$7,
MATCH(CUB!$A305,Sinduscon!$3:$3,0)+2), "")</f>
        <v>727.89</v>
      </c>
      <c r="F305" s="77">
        <f>IFERROR(INDEX(Sinduscon!$8:$8,
MATCH(CUB!$A305,Sinduscon!$3:$3,0)+2), "")</f>
        <v>102.65</v>
      </c>
      <c r="G305" s="77">
        <f>IFERROR(INDEX(Sinduscon!$9:$9,
MATCH(CUB!$A305,Sinduscon!$3:$3,0)+2), "")</f>
        <v>0.22</v>
      </c>
      <c r="H305" s="111"/>
      <c r="I305" s="111"/>
      <c r="J305" s="111"/>
      <c r="K305" s="111"/>
    </row>
    <row r="306" spans="1:11" x14ac:dyDescent="0.25">
      <c r="A306" s="71">
        <f>IF(
   SUMPRODUCT(--(Sinduscon!$3:$3=DATE(2013,INT((ROW(A503)-1)/20)+1,1)))&gt;0,
   DATE(2013,INT((ROW(A503)-1)/20)+1,1),
   ""
)</f>
        <v>42036</v>
      </c>
      <c r="B306" s="72" t="str">
        <f t="shared" si="20"/>
        <v>R-1</v>
      </c>
      <c r="C306" s="73" t="str">
        <f t="shared" si="21"/>
        <v>Alto</v>
      </c>
      <c r="D306" s="77">
        <f>IFERROR(INDEX(Sinduscon!$6:$6,
MATCH(CUB!A306,Sinduscon!$3:$3,0)+3), "")</f>
        <v>748.6</v>
      </c>
      <c r="E306" s="77">
        <f>IFERROR(INDEX(Sinduscon!$7:$7,
MATCH(CUB!$A306,Sinduscon!$3:$3,0)+3), "")</f>
        <v>789.76</v>
      </c>
      <c r="F306" s="77">
        <f>IFERROR(INDEX(Sinduscon!$8:$8,
MATCH(CUB!$A306,Sinduscon!$3:$3,0)+3), "")</f>
        <v>97.05</v>
      </c>
      <c r="G306" s="77">
        <f>IFERROR(INDEX(Sinduscon!$9:$9,
MATCH(CUB!$A306,Sinduscon!$3:$3,0)+3), "")</f>
        <v>0.27</v>
      </c>
      <c r="H306" s="111"/>
      <c r="I306" s="111"/>
      <c r="J306" s="111"/>
      <c r="K306" s="111"/>
    </row>
    <row r="307" spans="1:11" x14ac:dyDescent="0.25">
      <c r="A307" s="71">
        <f>IF(
   SUMPRODUCT(--(Sinduscon!$3:$3=DATE(2013,INT((ROW(A504)-1)/20)+1,1)))&gt;0,
   DATE(2013,INT((ROW(A504)-1)/20)+1,1),
   ""
)</f>
        <v>42036</v>
      </c>
      <c r="B307" s="72" t="str">
        <f t="shared" si="20"/>
        <v>R-1</v>
      </c>
      <c r="C307" s="73" t="str">
        <f t="shared" si="21"/>
        <v>Total</v>
      </c>
      <c r="D307" s="77">
        <f>IFERROR(INDEX(Sinduscon!$6:$6,
MATCH(CUB!A307,Sinduscon!$3:$3,0)+4), "")</f>
        <v>1759.52</v>
      </c>
      <c r="E307" s="77">
        <f>IFERROR(INDEX(Sinduscon!$7:$7,
MATCH(CUB!$A307,Sinduscon!$3:$3,0)+4), "")</f>
        <v>2048.63</v>
      </c>
      <c r="F307" s="77">
        <f>IFERROR(INDEX(Sinduscon!$8:$8,
MATCH(CUB!$A307,Sinduscon!$3:$3,0)+4), "")</f>
        <v>309.03000000000003</v>
      </c>
      <c r="G307" s="77">
        <f>IFERROR(INDEX(Sinduscon!$9:$9,
MATCH(CUB!$A307,Sinduscon!$3:$3,0)+4), "")</f>
        <v>3.58</v>
      </c>
      <c r="H307" s="111"/>
      <c r="I307" s="111"/>
      <c r="J307" s="111"/>
      <c r="K307" s="111"/>
    </row>
    <row r="308" spans="1:11" x14ac:dyDescent="0.25">
      <c r="A308" s="71">
        <f>IF(
   SUMPRODUCT(--(Sinduscon!$3:$3=DATE(2013,INT((ROW(A505)-1)/20)+1,1)))&gt;0,
   DATE(2013,INT((ROW(A505)-1)/20)+1,1),
   ""
)</f>
        <v>42036</v>
      </c>
      <c r="B308" s="72" t="str">
        <f t="shared" si="20"/>
        <v>PP-4</v>
      </c>
      <c r="C308" s="73" t="str">
        <f t="shared" si="21"/>
        <v>Baixo</v>
      </c>
      <c r="D308" s="77">
        <f>IFERROR(INDEX(Sinduscon!$12:$12,
MATCH(CUB!A308,Sinduscon!$3:$3,0)+1), "")</f>
        <v>544.80999999999995</v>
      </c>
      <c r="E308" s="77">
        <f>IFERROR(INDEX(Sinduscon!$13:$13,
MATCH(CUB!$A308,Sinduscon!$3:$3,0)+1), "")</f>
        <v>445.56</v>
      </c>
      <c r="F308" s="77">
        <f>IFERROR(INDEX(Sinduscon!$14:$14,
MATCH(CUB!$A308,Sinduscon!$3:$3,0)+1), "")</f>
        <v>29.07</v>
      </c>
      <c r="G308" s="77">
        <f>IFERROR(INDEX(Sinduscon!$15:$15,
MATCH(CUB!$A308,Sinduscon!$3:$3,0)+1), "")</f>
        <v>2.99</v>
      </c>
      <c r="H308" s="111"/>
      <c r="I308" s="111"/>
      <c r="J308" s="111"/>
      <c r="K308" s="111"/>
    </row>
    <row r="309" spans="1:11" x14ac:dyDescent="0.25">
      <c r="A309" s="71">
        <f>IF(
   SUMPRODUCT(--(Sinduscon!$3:$3=DATE(2013,INT((ROW(A506)-1)/20)+1,1)))&gt;0,
   DATE(2013,INT((ROW(A506)-1)/20)+1,1),
   ""
)</f>
        <v>42036</v>
      </c>
      <c r="B309" s="72" t="str">
        <f t="shared" si="20"/>
        <v>PP-4</v>
      </c>
      <c r="C309" s="73" t="str">
        <f t="shared" si="21"/>
        <v>Normal</v>
      </c>
      <c r="D309" s="77">
        <f>IFERROR(INDEX(Sinduscon!$12:$12,
MATCH(CUB!A309,Sinduscon!$3:$3,0)+2), "")</f>
        <v>502.29</v>
      </c>
      <c r="E309" s="77">
        <f>IFERROR(INDEX(Sinduscon!$13:$13,
MATCH(CUB!$A309,Sinduscon!$3:$3,0)+2), "")</f>
        <v>643.86</v>
      </c>
      <c r="F309" s="77">
        <f>IFERROR(INDEX(Sinduscon!$14:$14,
MATCH(CUB!$A309,Sinduscon!$3:$3,0)+2), "")</f>
        <v>123.09</v>
      </c>
      <c r="G309" s="77">
        <f>IFERROR(INDEX(Sinduscon!$15:$15,
MATCH(CUB!$A309,Sinduscon!$3:$3,0)+2), "")</f>
        <v>0.04</v>
      </c>
      <c r="H309" s="111"/>
      <c r="I309" s="111"/>
      <c r="J309" s="111"/>
      <c r="K309" s="111"/>
    </row>
    <row r="310" spans="1:11" x14ac:dyDescent="0.25">
      <c r="A310" s="71">
        <f>IF(
   SUMPRODUCT(--(Sinduscon!$3:$3=DATE(2013,INT((ROW(A507)-1)/20)+1,1)))&gt;0,
   DATE(2013,INT((ROW(A507)-1)/20)+1,1),
   ""
)</f>
        <v>42036</v>
      </c>
      <c r="B310" s="72" t="str">
        <f t="shared" si="20"/>
        <v>PP-4</v>
      </c>
      <c r="C310" s="73" t="str">
        <f t="shared" si="21"/>
        <v>Alto</v>
      </c>
      <c r="D310" s="77" t="str">
        <f>IFERROR(INDEX(Sinduscon!$12:$12,
MATCH(CUB!A310,Sinduscon!$3:$3,0)+3), "")</f>
        <v>-</v>
      </c>
      <c r="E310" s="77" t="str">
        <f>IFERROR(INDEX(Sinduscon!$13:$13,
MATCH(CUB!$A310,Sinduscon!$3:$3,0)+3), "")</f>
        <v>-</v>
      </c>
      <c r="F310" s="77" t="str">
        <f>IFERROR(INDEX(Sinduscon!$14:$14,
MATCH(CUB!$A310,Sinduscon!$3:$3,0)+3), "")</f>
        <v>-</v>
      </c>
      <c r="G310" s="77" t="str">
        <f>IFERROR(INDEX(Sinduscon!$15:$15,
MATCH(CUB!$A310,Sinduscon!$3:$3,0)+3), "")</f>
        <v>-</v>
      </c>
      <c r="H310" s="111"/>
      <c r="I310" s="111"/>
      <c r="J310" s="111"/>
      <c r="K310" s="111"/>
    </row>
    <row r="311" spans="1:11" x14ac:dyDescent="0.25">
      <c r="A311" s="71">
        <f>IF(
   SUMPRODUCT(--(Sinduscon!$3:$3=DATE(2013,INT((ROW(A508)-1)/20)+1,1)))&gt;0,
   DATE(2013,INT((ROW(A508)-1)/20)+1,1),
   ""
)</f>
        <v>42036</v>
      </c>
      <c r="B311" s="72" t="str">
        <f t="shared" si="20"/>
        <v>PP-4</v>
      </c>
      <c r="C311" s="73" t="str">
        <f t="shared" si="21"/>
        <v>Total</v>
      </c>
      <c r="D311" s="77">
        <f>IFERROR(INDEX(Sinduscon!$12:$12,
MATCH(CUB!A311,Sinduscon!$3:$3,0)+4), "")</f>
        <v>1047.0999999999999</v>
      </c>
      <c r="E311" s="77">
        <f>IFERROR(INDEX(Sinduscon!$13:$13,
MATCH(CUB!$A311,Sinduscon!$3:$3,0)+4), "")</f>
        <v>1089.42</v>
      </c>
      <c r="F311" s="77">
        <f>IFERROR(INDEX(Sinduscon!$14:$14,
MATCH(CUB!$A311,Sinduscon!$3:$3,0)+4), "")</f>
        <v>152.16</v>
      </c>
      <c r="G311" s="77">
        <f>IFERROR(INDEX(Sinduscon!$15:$15,
MATCH(CUB!$A311,Sinduscon!$3:$3,0)+4), "")</f>
        <v>3.0300000000000002</v>
      </c>
      <c r="H311" s="111"/>
      <c r="I311" s="111"/>
      <c r="J311" s="111"/>
      <c r="K311" s="111"/>
    </row>
    <row r="312" spans="1:11" x14ac:dyDescent="0.25">
      <c r="A312" s="71">
        <f>IF(
   SUMPRODUCT(--(Sinduscon!$3:$3=DATE(2013,INT((ROW(A509)-1)/20)+1,1)))&gt;0,
   DATE(2013,INT((ROW(A509)-1)/20)+1,1),
   ""
)</f>
        <v>42036</v>
      </c>
      <c r="B312" s="72" t="str">
        <f t="shared" si="20"/>
        <v>R-8</v>
      </c>
      <c r="C312" s="73" t="str">
        <f t="shared" si="21"/>
        <v>Baixo</v>
      </c>
      <c r="D312" s="77">
        <f>IFERROR(INDEX(Sinduscon!$18:$18,
MATCH(CUB!A312,Sinduscon!$3:$3,0)+1), "")</f>
        <v>520.4</v>
      </c>
      <c r="E312" s="77">
        <f>IFERROR(INDEX(Sinduscon!$19:$19,
MATCH(CUB!$A312,Sinduscon!$3:$3,0)+1), "")</f>
        <v>419.01</v>
      </c>
      <c r="F312" s="77">
        <f>IFERROR(INDEX(Sinduscon!$20:$20,
MATCH(CUB!$A312,Sinduscon!$3:$3,0)+1), "")</f>
        <v>26.16</v>
      </c>
      <c r="G312" s="77">
        <f>IFERROR(INDEX(Sinduscon!$21:$21,
MATCH(CUB!$A312,Sinduscon!$3:$3,0)+1), "")</f>
        <v>3.13</v>
      </c>
      <c r="H312" s="111"/>
      <c r="I312" s="111"/>
      <c r="J312" s="111"/>
      <c r="K312" s="111"/>
    </row>
    <row r="313" spans="1:11" x14ac:dyDescent="0.25">
      <c r="A313" s="71">
        <f>IF(
   SUMPRODUCT(--(Sinduscon!$3:$3=DATE(2013,INT((ROW(A510)-1)/20)+1,1)))&gt;0,
   DATE(2013,INT((ROW(A510)-1)/20)+1,1),
   ""
)</f>
        <v>42036</v>
      </c>
      <c r="B313" s="72" t="str">
        <f t="shared" si="20"/>
        <v>R-8</v>
      </c>
      <c r="C313" s="73" t="str">
        <f t="shared" si="21"/>
        <v>Normal</v>
      </c>
      <c r="D313" s="77">
        <f>IFERROR(INDEX(Sinduscon!$18:$18,
MATCH(CUB!A313,Sinduscon!$3:$3,0)+2), "")</f>
        <v>446.37</v>
      </c>
      <c r="E313" s="77">
        <f>IFERROR(INDEX(Sinduscon!$19:$19,
MATCH(CUB!$A313,Sinduscon!$3:$3,0)+2), "")</f>
        <v>578.17999999999995</v>
      </c>
      <c r="F313" s="77">
        <f>IFERROR(INDEX(Sinduscon!$20:$20,
MATCH(CUB!$A313,Sinduscon!$3:$3,0)+2), "")</f>
        <v>56.79</v>
      </c>
      <c r="G313" s="77">
        <f>IFERROR(INDEX(Sinduscon!$21:$21,
MATCH(CUB!$A313,Sinduscon!$3:$3,0)+2), "")</f>
        <v>4.2</v>
      </c>
      <c r="H313" s="111"/>
      <c r="I313" s="111"/>
      <c r="J313" s="111"/>
      <c r="K313" s="111"/>
    </row>
    <row r="314" spans="1:11" x14ac:dyDescent="0.25">
      <c r="A314" s="71">
        <f>IF(
   SUMPRODUCT(--(Sinduscon!$3:$3=DATE(2013,INT((ROW(A511)-1)/20)+1,1)))&gt;0,
   DATE(2013,INT((ROW(A511)-1)/20)+1,1),
   ""
)</f>
        <v>42036</v>
      </c>
      <c r="B314" s="72" t="str">
        <f t="shared" si="20"/>
        <v>R-8</v>
      </c>
      <c r="C314" s="73" t="str">
        <f t="shared" si="21"/>
        <v>Alto</v>
      </c>
      <c r="D314" s="77">
        <f>IFERROR(INDEX(Sinduscon!$18:$18,
MATCH(CUB!A314,Sinduscon!$3:$3,0)+3), "")</f>
        <v>624.15</v>
      </c>
      <c r="E314" s="77">
        <f>IFERROR(INDEX(Sinduscon!$19:$19,
MATCH(CUB!$A314,Sinduscon!$3:$3,0)+3), "")</f>
        <v>611.76</v>
      </c>
      <c r="F314" s="77">
        <f>IFERROR(INDEX(Sinduscon!$20:$20,
MATCH(CUB!$A314,Sinduscon!$3:$3,0)+3), "")</f>
        <v>66.959999999999994</v>
      </c>
      <c r="G314" s="77">
        <f>IFERROR(INDEX(Sinduscon!$21:$21,
MATCH(CUB!$A314,Sinduscon!$3:$3,0)+3), "")</f>
        <v>3.96</v>
      </c>
      <c r="H314" s="111"/>
      <c r="I314" s="111"/>
      <c r="J314" s="111"/>
      <c r="K314" s="111"/>
    </row>
    <row r="315" spans="1:11" x14ac:dyDescent="0.25">
      <c r="A315" s="71">
        <f>IF(
   SUMPRODUCT(--(Sinduscon!$3:$3=DATE(2013,INT((ROW(A512)-1)/20)+1,1)))&gt;0,
   DATE(2013,INT((ROW(A512)-1)/20)+1,1),
   ""
)</f>
        <v>42036</v>
      </c>
      <c r="B315" s="72" t="str">
        <f t="shared" si="20"/>
        <v>R-8</v>
      </c>
      <c r="C315" s="73" t="str">
        <f t="shared" si="21"/>
        <v>Total</v>
      </c>
      <c r="D315" s="77">
        <f>IFERROR(INDEX(Sinduscon!$18:$18,
MATCH(CUB!A315,Sinduscon!$3:$3,0)+4), "")</f>
        <v>1590.92</v>
      </c>
      <c r="E315" s="77">
        <f>IFERROR(INDEX(Sinduscon!$19:$19,
MATCH(CUB!$A315,Sinduscon!$3:$3,0)+4), "")</f>
        <v>1608.9499999999998</v>
      </c>
      <c r="F315" s="77">
        <f>IFERROR(INDEX(Sinduscon!$20:$20,
MATCH(CUB!$A315,Sinduscon!$3:$3,0)+4), "")</f>
        <v>149.91</v>
      </c>
      <c r="G315" s="77">
        <f>IFERROR(INDEX(Sinduscon!$21:$21,
MATCH(CUB!$A315,Sinduscon!$3:$3,0)+4), "")</f>
        <v>11.29</v>
      </c>
      <c r="H315" s="111"/>
      <c r="I315" s="111"/>
      <c r="J315" s="111"/>
      <c r="K315" s="111"/>
    </row>
    <row r="316" spans="1:11" x14ac:dyDescent="0.25">
      <c r="A316" s="71">
        <f>IF(
   SUMPRODUCT(--(Sinduscon!$3:$3=DATE(2013,INT((ROW(A513)-1)/20)+1,1)))&gt;0,
   DATE(2013,INT((ROW(A513)-1)/20)+1,1),
   ""
)</f>
        <v>42036</v>
      </c>
      <c r="B316" s="72" t="str">
        <f t="shared" si="20"/>
        <v>R-16</v>
      </c>
      <c r="C316" s="73" t="str">
        <f t="shared" si="21"/>
        <v>Baixo</v>
      </c>
      <c r="D316" s="77" t="str">
        <f>IFERROR(INDEX(Sinduscon!$24:$24,
MATCH(CUB!A316,Sinduscon!$3:$3,0)+1), "")</f>
        <v>-</v>
      </c>
      <c r="E316" s="77" t="str">
        <f>IFERROR(INDEX(Sinduscon!$25:$25,
MATCH(CUB!$A316,Sinduscon!$3:$3,0)+1), "")</f>
        <v>-</v>
      </c>
      <c r="F316" s="77" t="str">
        <f>IFERROR(INDEX(Sinduscon!$26:$26,
MATCH(CUB!$A316,Sinduscon!$3:$3,0)+1), "")</f>
        <v>-</v>
      </c>
      <c r="G316" s="77" t="str">
        <f>IFERROR(INDEX(Sinduscon!$27:$27,
MATCH(CUB!$A316,Sinduscon!$3:$3,0)+1), "")</f>
        <v>-</v>
      </c>
      <c r="H316" s="111"/>
      <c r="I316" s="111"/>
      <c r="J316" s="111"/>
      <c r="K316" s="111"/>
    </row>
    <row r="317" spans="1:11" x14ac:dyDescent="0.25">
      <c r="A317" s="71">
        <f>IF(
   SUMPRODUCT(--(Sinduscon!$3:$3=DATE(2013,INT((ROW(A514)-1)/20)+1,1)))&gt;0,
   DATE(2013,INT((ROW(A514)-1)/20)+1,1),
   ""
)</f>
        <v>42036</v>
      </c>
      <c r="B317" s="72" t="str">
        <f t="shared" si="20"/>
        <v>R-16</v>
      </c>
      <c r="C317" s="73" t="str">
        <f t="shared" si="21"/>
        <v>Normal</v>
      </c>
      <c r="D317" s="77">
        <f>IFERROR(INDEX(Sinduscon!$24:$24,
MATCH(CUB!A317,Sinduscon!$3:$3,0)+2), "")</f>
        <v>442.07</v>
      </c>
      <c r="E317" s="77">
        <f>IFERROR(INDEX(Sinduscon!$25:$25,
MATCH(CUB!$A317,Sinduscon!$3:$3,0)+2), "")</f>
        <v>555.88</v>
      </c>
      <c r="F317" s="77">
        <f>IFERROR(INDEX(Sinduscon!$26:$26,
MATCH(CUB!$A317,Sinduscon!$3:$3,0)+2), "")</f>
        <v>47</v>
      </c>
      <c r="G317" s="77">
        <f>IFERROR(INDEX(Sinduscon!$27:$27,
MATCH(CUB!$A317,Sinduscon!$3:$3,0)+2), "")</f>
        <v>4</v>
      </c>
      <c r="H317" s="111"/>
      <c r="I317" s="111"/>
      <c r="J317" s="111"/>
      <c r="K317" s="111"/>
    </row>
    <row r="318" spans="1:11" x14ac:dyDescent="0.25">
      <c r="A318" s="71">
        <f>IF(
   SUMPRODUCT(--(Sinduscon!$3:$3=DATE(2013,INT((ROW(A515)-1)/20)+1,1)))&gt;0,
   DATE(2013,INT((ROW(A515)-1)/20)+1,1),
   ""
)</f>
        <v>42036</v>
      </c>
      <c r="B318" s="72" t="str">
        <f t="shared" si="20"/>
        <v>R-16</v>
      </c>
      <c r="C318" s="73" t="str">
        <f t="shared" si="21"/>
        <v>Alto</v>
      </c>
      <c r="D318" s="77">
        <f>IFERROR(INDEX(Sinduscon!$24:$24,
MATCH(CUB!A318,Sinduscon!$3:$3,0)+3), "")</f>
        <v>599.42999999999995</v>
      </c>
      <c r="E318" s="77">
        <f>IFERROR(INDEX(Sinduscon!$25:$25,
MATCH(CUB!$A318,Sinduscon!$3:$3,0)+3), "")</f>
        <v>687.17</v>
      </c>
      <c r="F318" s="77">
        <f>IFERROR(INDEX(Sinduscon!$26:$26,
MATCH(CUB!$A318,Sinduscon!$3:$3,0)+3), "")</f>
        <v>58.09</v>
      </c>
      <c r="G318" s="77">
        <f>IFERROR(INDEX(Sinduscon!$27:$27,
MATCH(CUB!$A318,Sinduscon!$3:$3,0)+3), "")</f>
        <v>6.01</v>
      </c>
      <c r="H318" s="111"/>
      <c r="I318" s="111"/>
      <c r="J318" s="111"/>
      <c r="K318" s="111"/>
    </row>
    <row r="319" spans="1:11" x14ac:dyDescent="0.25">
      <c r="A319" s="71">
        <f>IF(
   SUMPRODUCT(--(Sinduscon!$3:$3=DATE(2013,INT((ROW(A516)-1)/20)+1,1)))&gt;0,
   DATE(2013,INT((ROW(A516)-1)/20)+1,1),
   ""
)</f>
        <v>42036</v>
      </c>
      <c r="B319" s="72" t="str">
        <f t="shared" si="20"/>
        <v>R-16</v>
      </c>
      <c r="C319" s="73" t="str">
        <f t="shared" si="21"/>
        <v>Total</v>
      </c>
      <c r="D319" s="77">
        <f>IFERROR(INDEX(Sinduscon!$24:$24,
MATCH(CUB!A319,Sinduscon!$3:$3,0)+4), "")</f>
        <v>1041.5</v>
      </c>
      <c r="E319" s="77">
        <f>IFERROR(INDEX(Sinduscon!$25:$25,
MATCH(CUB!$A319,Sinduscon!$3:$3,0)+4), "")</f>
        <v>1243.05</v>
      </c>
      <c r="F319" s="77">
        <f>IFERROR(INDEX(Sinduscon!$26:$26,
MATCH(CUB!$A319,Sinduscon!$3:$3,0)+4), "")</f>
        <v>105.09</v>
      </c>
      <c r="G319" s="77">
        <f>IFERROR(INDEX(Sinduscon!$27:$27,
MATCH(CUB!$A319,Sinduscon!$3:$3,0)+4), "")</f>
        <v>10.01</v>
      </c>
      <c r="H319" s="111"/>
      <c r="I319" s="111"/>
      <c r="J319" s="111"/>
      <c r="K319" s="111"/>
    </row>
    <row r="320" spans="1:11" x14ac:dyDescent="0.25">
      <c r="A320" s="71">
        <f>IF(
   SUMPRODUCT(--(Sinduscon!$3:$3=DATE(2013,INT((ROW(A517)-1)/20)+1,1)))&gt;0,
   DATE(2013,INT((ROW(A517)-1)/20)+1,1),
   ""
)</f>
        <v>42036</v>
      </c>
      <c r="B320" s="72" t="str">
        <f t="shared" si="20"/>
        <v>PIS</v>
      </c>
      <c r="C320" s="73" t="str">
        <f t="shared" si="21"/>
        <v>Baixo</v>
      </c>
      <c r="D320" s="77">
        <f>IFERROR(INDEX(Sinduscon!$30:$30,
MATCH(CUB!A320,Sinduscon!$3:$3,0)+1), "")</f>
        <v>364.35</v>
      </c>
      <c r="E320" s="77">
        <f>IFERROR(INDEX(Sinduscon!$31:$31,
MATCH(CUB!$A320,Sinduscon!$3:$3,0)+1), "")</f>
        <v>361.82</v>
      </c>
      <c r="F320" s="77">
        <f>IFERROR(INDEX(Sinduscon!$32:$32,
MATCH(CUB!$A320,Sinduscon!$3:$3,0)+1), "")</f>
        <v>27.11</v>
      </c>
      <c r="G320" s="77">
        <f>IFERROR(INDEX(Sinduscon!$33:$33,
MATCH(CUB!$A320,Sinduscon!$3:$3,0)+1), "")</f>
        <v>1.56</v>
      </c>
      <c r="H320" s="111"/>
      <c r="I320" s="111"/>
      <c r="J320" s="111"/>
      <c r="K320" s="111"/>
    </row>
    <row r="321" spans="1:12" x14ac:dyDescent="0.25">
      <c r="A321" s="71">
        <f>IF(
   SUMPRODUCT(--(Sinduscon!$3:$3=DATE(2013,INT((ROW(A518)-1)/20)+1,1)))&gt;0,
   DATE(2013,INT((ROW(A518)-1)/20)+1,1),
   ""
)</f>
        <v>42036</v>
      </c>
      <c r="B321" s="72" t="str">
        <f t="shared" si="20"/>
        <v>PIS</v>
      </c>
      <c r="C321" s="73" t="str">
        <f t="shared" si="21"/>
        <v>Normal</v>
      </c>
      <c r="D321" s="77" t="str">
        <f>IFERROR(INDEX(Sinduscon!$30:$30,
MATCH(CUB!A321,Sinduscon!$3:$3,0)+2), "")</f>
        <v>-</v>
      </c>
      <c r="E321" s="77" t="str">
        <f>IFERROR(INDEX(Sinduscon!$31:$31,
MATCH(CUB!$A321,Sinduscon!$3:$3,0)+2), "")</f>
        <v>-</v>
      </c>
      <c r="F321" s="77" t="str">
        <f>IFERROR(INDEX(Sinduscon!$32:$32,
MATCH(CUB!$A321,Sinduscon!$3:$3,0)+2), "")</f>
        <v>-</v>
      </c>
      <c r="G321" s="77" t="str">
        <f>IFERROR(INDEX(Sinduscon!$33:$33,
MATCH(CUB!$A321,Sinduscon!$3:$3,0)+2), "")</f>
        <v>-</v>
      </c>
      <c r="H321" s="111"/>
      <c r="I321" s="111"/>
      <c r="J321" s="111"/>
      <c r="K321" s="111"/>
    </row>
    <row r="322" spans="1:12" x14ac:dyDescent="0.25">
      <c r="A322" s="71">
        <f>IF(
   SUMPRODUCT(--(Sinduscon!$3:$3=DATE(2013,INT((ROW(A519)-1)/20)+1,1)))&gt;0,
   DATE(2013,INT((ROW(A519)-1)/20)+1,1),
   ""
)</f>
        <v>42036</v>
      </c>
      <c r="B322" s="72" t="str">
        <f t="shared" si="20"/>
        <v>PIS</v>
      </c>
      <c r="C322" s="73" t="str">
        <f t="shared" si="21"/>
        <v>Alto</v>
      </c>
      <c r="D322" s="77" t="str">
        <f>IFERROR(INDEX(Sinduscon!$30:$30,
MATCH(CUB!A322,Sinduscon!$3:$3,0)+3), "")</f>
        <v>-</v>
      </c>
      <c r="E322" s="77" t="str">
        <f>IFERROR(INDEX(Sinduscon!$31:$31,
MATCH(CUB!$A322,Sinduscon!$3:$3,0)+3), "")</f>
        <v>-</v>
      </c>
      <c r="F322" s="77" t="str">
        <f>IFERROR(INDEX(Sinduscon!$32:$32,
MATCH(CUB!$A322,Sinduscon!$3:$3,0)+3), "")</f>
        <v>-</v>
      </c>
      <c r="G322" s="77" t="str">
        <f>IFERROR(INDEX(Sinduscon!$33:$33,
MATCH(CUB!$A322,Sinduscon!$3:$3,0)+3), "")</f>
        <v>-</v>
      </c>
      <c r="H322" s="111"/>
      <c r="I322" s="111"/>
      <c r="J322" s="111"/>
      <c r="K322" s="111"/>
    </row>
    <row r="323" spans="1:12" x14ac:dyDescent="0.25">
      <c r="A323" s="71">
        <f>IF(
   SUMPRODUCT(--(Sinduscon!$3:$3=DATE(2013,INT((ROW(A520)-1)/20)+1,1)))&gt;0,
   DATE(2013,INT((ROW(A520)-1)/20)+1,1),
   ""
)</f>
        <v>42036</v>
      </c>
      <c r="B323" s="72" t="str">
        <f t="shared" si="20"/>
        <v>PIS</v>
      </c>
      <c r="C323" s="73" t="str">
        <f t="shared" si="21"/>
        <v>Total</v>
      </c>
      <c r="D323" s="77">
        <f>IFERROR(INDEX(Sinduscon!$30:$30,
MATCH(CUB!A323,Sinduscon!$3:$3,0)+4), "")</f>
        <v>364.35</v>
      </c>
      <c r="E323" s="77">
        <f>IFERROR(INDEX(Sinduscon!$31:$31,
MATCH(CUB!$A323,Sinduscon!$3:$3,0)+4), "")</f>
        <v>361.82</v>
      </c>
      <c r="F323" s="77">
        <f>IFERROR(INDEX(Sinduscon!$32:$32,
MATCH(CUB!$A323,Sinduscon!$3:$3,0)+4), "")</f>
        <v>27.11</v>
      </c>
      <c r="G323" s="77">
        <f>IFERROR(INDEX(Sinduscon!$33:$33,
MATCH(CUB!$A323,Sinduscon!$3:$3,0)+4), "")</f>
        <v>1.56</v>
      </c>
      <c r="H323" s="111">
        <f>SUMIFS(CUB!$D:$D,CUB!$C:$C,"Total",CUB!$A:$A,$A323)
/11</f>
        <v>527.58090909090913</v>
      </c>
      <c r="I323" s="111">
        <f>SUMIFS(CUB!$E:$E,CUB!$C:$C,"Total",CUB!$A:$A,$A323)
/11</f>
        <v>577.44272727272721</v>
      </c>
      <c r="J323" s="111">
        <f>SUMIFS(CUB!$F:$F,CUB!$C:$C,"Total",CUB!$A:$A,$A323)
/11</f>
        <v>67.572727272727278</v>
      </c>
      <c r="K323" s="111">
        <f>SUMIFS(CUB!$G:$G,CUB!$C:$C,"Total",CUB!$A:$A,$A323)
/11</f>
        <v>2.6790909090909087</v>
      </c>
      <c r="L323" s="111">
        <f t="shared" ref="L323" si="25">SUM(H323:K323)</f>
        <v>1175.2754545454545</v>
      </c>
    </row>
    <row r="324" spans="1:12" x14ac:dyDescent="0.25">
      <c r="A324" s="71">
        <f>IF(
   SUMPRODUCT(--(Sinduscon!$3:$3=DATE(2013,INT((ROW(A521)-1)/20)+1,1)))&gt;0,
   DATE(2013,INT((ROW(A521)-1)/20)+1,1),
   ""
)</f>
        <v>42064</v>
      </c>
      <c r="B324" s="72" t="str">
        <f t="shared" si="20"/>
        <v>R-1</v>
      </c>
      <c r="C324" s="73" t="str">
        <f t="shared" si="21"/>
        <v>Baixo</v>
      </c>
      <c r="D324" s="77">
        <f>IFERROR(INDEX(Sinduscon!$6:$6,
MATCH(CUB!A324,Sinduscon!$3:$3,0)+1), "")</f>
        <v>502.65</v>
      </c>
      <c r="E324" s="77">
        <f>IFERROR(INDEX(Sinduscon!$7:$7,
MATCH(CUB!$A324,Sinduscon!$3:$3,0)+1), "")</f>
        <v>530.98</v>
      </c>
      <c r="F324" s="77">
        <f>IFERROR(INDEX(Sinduscon!$8:$8,
MATCH(CUB!$A324,Sinduscon!$3:$3,0)+1), "")</f>
        <v>109.34</v>
      </c>
      <c r="G324" s="77">
        <f>IFERROR(INDEX(Sinduscon!$9:$9,
MATCH(CUB!$A324,Sinduscon!$3:$3,0)+1), "")</f>
        <v>3.09</v>
      </c>
      <c r="H324" s="111"/>
      <c r="I324" s="111"/>
      <c r="J324" s="111"/>
      <c r="K324" s="111"/>
    </row>
    <row r="325" spans="1:12" x14ac:dyDescent="0.25">
      <c r="A325" s="71">
        <f>IF(
   SUMPRODUCT(--(Sinduscon!$3:$3=DATE(2013,INT((ROW(A522)-1)/20)+1,1)))&gt;0,
   DATE(2013,INT((ROW(A522)-1)/20)+1,1),
   ""
)</f>
        <v>42064</v>
      </c>
      <c r="B325" s="72" t="str">
        <f t="shared" ref="B325:B388" si="26">IF(A325&lt;&gt;"", CHOOSE(MOD(QUOTIENT(ROW()-4,4),5)+1,"R-1","PP-4","R-8","R-16","PIS"), "")</f>
        <v>R-1</v>
      </c>
      <c r="C325" s="73" t="str">
        <f t="shared" ref="C325:C388" si="27">IF(A325&lt;&gt;"", CHOOSE(MOD(QUOTIENT(ROW()-4,1),4)+1,"Baixo","Normal","Alto","Total"), "")</f>
        <v>Normal</v>
      </c>
      <c r="D325" s="77">
        <f>IFERROR(INDEX(Sinduscon!$6:$6,
MATCH(CUB!A325,Sinduscon!$3:$3,0)+2), "")</f>
        <v>517.52</v>
      </c>
      <c r="E325" s="77">
        <f>IFERROR(INDEX(Sinduscon!$7:$7,
MATCH(CUB!$A325,Sinduscon!$3:$3,0)+2), "")</f>
        <v>727.89</v>
      </c>
      <c r="F325" s="77">
        <f>IFERROR(INDEX(Sinduscon!$8:$8,
MATCH(CUB!$A325,Sinduscon!$3:$3,0)+2), "")</f>
        <v>102.66</v>
      </c>
      <c r="G325" s="77">
        <f>IFERROR(INDEX(Sinduscon!$9:$9,
MATCH(CUB!$A325,Sinduscon!$3:$3,0)+2), "")</f>
        <v>0.22</v>
      </c>
      <c r="H325" s="111"/>
      <c r="I325" s="111"/>
      <c r="J325" s="111"/>
      <c r="K325" s="111"/>
    </row>
    <row r="326" spans="1:12" x14ac:dyDescent="0.25">
      <c r="A326" s="71">
        <f>IF(
   SUMPRODUCT(--(Sinduscon!$3:$3=DATE(2013,INT((ROW(A523)-1)/20)+1,1)))&gt;0,
   DATE(2013,INT((ROW(A523)-1)/20)+1,1),
   ""
)</f>
        <v>42064</v>
      </c>
      <c r="B326" s="72" t="str">
        <f t="shared" si="26"/>
        <v>R-1</v>
      </c>
      <c r="C326" s="73" t="str">
        <f t="shared" si="27"/>
        <v>Alto</v>
      </c>
      <c r="D326" s="77">
        <f>IFERROR(INDEX(Sinduscon!$6:$6,
MATCH(CUB!A326,Sinduscon!$3:$3,0)+3), "")</f>
        <v>757.34</v>
      </c>
      <c r="E326" s="77">
        <f>IFERROR(INDEX(Sinduscon!$7:$7,
MATCH(CUB!$A326,Sinduscon!$3:$3,0)+3), "")</f>
        <v>789.76</v>
      </c>
      <c r="F326" s="77">
        <f>IFERROR(INDEX(Sinduscon!$8:$8,
MATCH(CUB!$A326,Sinduscon!$3:$3,0)+3), "")</f>
        <v>97.05</v>
      </c>
      <c r="G326" s="77">
        <f>IFERROR(INDEX(Sinduscon!$9:$9,
MATCH(CUB!$A326,Sinduscon!$3:$3,0)+3), "")</f>
        <v>0.27</v>
      </c>
      <c r="H326" s="111"/>
      <c r="I326" s="111"/>
      <c r="J326" s="111"/>
      <c r="K326" s="111"/>
    </row>
    <row r="327" spans="1:12" x14ac:dyDescent="0.25">
      <c r="A327" s="71">
        <f>IF(
   SUMPRODUCT(--(Sinduscon!$3:$3=DATE(2013,INT((ROW(A524)-1)/20)+1,1)))&gt;0,
   DATE(2013,INT((ROW(A524)-1)/20)+1,1),
   ""
)</f>
        <v>42064</v>
      </c>
      <c r="B327" s="72" t="str">
        <f t="shared" si="26"/>
        <v>R-1</v>
      </c>
      <c r="C327" s="73" t="str">
        <f t="shared" si="27"/>
        <v>Total</v>
      </c>
      <c r="D327" s="77">
        <f>IFERROR(INDEX(Sinduscon!$6:$6,
MATCH(CUB!A327,Sinduscon!$3:$3,0)+4), "")</f>
        <v>1777.51</v>
      </c>
      <c r="E327" s="77">
        <f>IFERROR(INDEX(Sinduscon!$7:$7,
MATCH(CUB!$A327,Sinduscon!$3:$3,0)+4), "")</f>
        <v>2048.63</v>
      </c>
      <c r="F327" s="77">
        <f>IFERROR(INDEX(Sinduscon!$8:$8,
MATCH(CUB!$A327,Sinduscon!$3:$3,0)+4), "")</f>
        <v>309.05</v>
      </c>
      <c r="G327" s="77">
        <f>IFERROR(INDEX(Sinduscon!$9:$9,
MATCH(CUB!$A327,Sinduscon!$3:$3,0)+4), "")</f>
        <v>3.58</v>
      </c>
      <c r="H327" s="111"/>
      <c r="I327" s="111"/>
      <c r="J327" s="111"/>
      <c r="K327" s="111"/>
    </row>
    <row r="328" spans="1:12" x14ac:dyDescent="0.25">
      <c r="A328" s="71">
        <f>IF(
   SUMPRODUCT(--(Sinduscon!$3:$3=DATE(2013,INT((ROW(A525)-1)/20)+1,1)))&gt;0,
   DATE(2013,INT((ROW(A525)-1)/20)+1,1),
   ""
)</f>
        <v>42064</v>
      </c>
      <c r="B328" s="72" t="str">
        <f t="shared" si="26"/>
        <v>PP-4</v>
      </c>
      <c r="C328" s="73" t="str">
        <f t="shared" si="27"/>
        <v>Baixo</v>
      </c>
      <c r="D328" s="77">
        <f>IFERROR(INDEX(Sinduscon!$12:$12,
MATCH(CUB!A328,Sinduscon!$3:$3,0)+1), "")</f>
        <v>548.59</v>
      </c>
      <c r="E328" s="77">
        <f>IFERROR(INDEX(Sinduscon!$13:$13,
MATCH(CUB!$A328,Sinduscon!$3:$3,0)+1), "")</f>
        <v>445.56</v>
      </c>
      <c r="F328" s="77">
        <f>IFERROR(INDEX(Sinduscon!$14:$14,
MATCH(CUB!$A328,Sinduscon!$3:$3,0)+1), "")</f>
        <v>29.07</v>
      </c>
      <c r="G328" s="77">
        <f>IFERROR(INDEX(Sinduscon!$15:$15,
MATCH(CUB!$A328,Sinduscon!$3:$3,0)+1), "")</f>
        <v>2.99</v>
      </c>
      <c r="H328" s="111"/>
      <c r="I328" s="111"/>
      <c r="J328" s="111"/>
      <c r="K328" s="111"/>
    </row>
    <row r="329" spans="1:12" x14ac:dyDescent="0.25">
      <c r="A329" s="71">
        <f>IF(
   SUMPRODUCT(--(Sinduscon!$3:$3=DATE(2013,INT((ROW(A526)-1)/20)+1,1)))&gt;0,
   DATE(2013,INT((ROW(A526)-1)/20)+1,1),
   ""
)</f>
        <v>42064</v>
      </c>
      <c r="B329" s="72" t="str">
        <f t="shared" si="26"/>
        <v>PP-4</v>
      </c>
      <c r="C329" s="73" t="str">
        <f t="shared" si="27"/>
        <v>Normal</v>
      </c>
      <c r="D329" s="77">
        <f>IFERROR(INDEX(Sinduscon!$12:$12,
MATCH(CUB!A329,Sinduscon!$3:$3,0)+2), "")</f>
        <v>507.33</v>
      </c>
      <c r="E329" s="77">
        <f>IFERROR(INDEX(Sinduscon!$13:$13,
MATCH(CUB!$A329,Sinduscon!$3:$3,0)+2), "")</f>
        <v>643.86</v>
      </c>
      <c r="F329" s="77">
        <f>IFERROR(INDEX(Sinduscon!$14:$14,
MATCH(CUB!$A329,Sinduscon!$3:$3,0)+2), "")</f>
        <v>123.1</v>
      </c>
      <c r="G329" s="77">
        <f>IFERROR(INDEX(Sinduscon!$15:$15,
MATCH(CUB!$A329,Sinduscon!$3:$3,0)+2), "")</f>
        <v>0.04</v>
      </c>
      <c r="H329" s="111"/>
      <c r="I329" s="111"/>
      <c r="J329" s="111"/>
      <c r="K329" s="111"/>
    </row>
    <row r="330" spans="1:12" x14ac:dyDescent="0.25">
      <c r="A330" s="71">
        <f>IF(
   SUMPRODUCT(--(Sinduscon!$3:$3=DATE(2013,INT((ROW(A527)-1)/20)+1,1)))&gt;0,
   DATE(2013,INT((ROW(A527)-1)/20)+1,1),
   ""
)</f>
        <v>42064</v>
      </c>
      <c r="B330" s="72" t="str">
        <f t="shared" si="26"/>
        <v>PP-4</v>
      </c>
      <c r="C330" s="73" t="str">
        <f t="shared" si="27"/>
        <v>Alto</v>
      </c>
      <c r="D330" s="77" t="str">
        <f>IFERROR(INDEX(Sinduscon!$12:$12,
MATCH(CUB!A330,Sinduscon!$3:$3,0)+3), "")</f>
        <v>-</v>
      </c>
      <c r="E330" s="77" t="str">
        <f>IFERROR(INDEX(Sinduscon!$13:$13,
MATCH(CUB!$A330,Sinduscon!$3:$3,0)+3), "")</f>
        <v>-</v>
      </c>
      <c r="F330" s="77" t="str">
        <f>IFERROR(INDEX(Sinduscon!$14:$14,
MATCH(CUB!$A330,Sinduscon!$3:$3,0)+3), "")</f>
        <v>-</v>
      </c>
      <c r="G330" s="77" t="str">
        <f>IFERROR(INDEX(Sinduscon!$15:$15,
MATCH(CUB!$A330,Sinduscon!$3:$3,0)+3), "")</f>
        <v>-</v>
      </c>
      <c r="H330" s="111"/>
      <c r="I330" s="111"/>
      <c r="J330" s="111"/>
      <c r="K330" s="111"/>
    </row>
    <row r="331" spans="1:12" x14ac:dyDescent="0.25">
      <c r="A331" s="71">
        <f>IF(
   SUMPRODUCT(--(Sinduscon!$3:$3=DATE(2013,INT((ROW(A528)-1)/20)+1,1)))&gt;0,
   DATE(2013,INT((ROW(A528)-1)/20)+1,1),
   ""
)</f>
        <v>42064</v>
      </c>
      <c r="B331" s="72" t="str">
        <f t="shared" si="26"/>
        <v>PP-4</v>
      </c>
      <c r="C331" s="73" t="str">
        <f t="shared" si="27"/>
        <v>Total</v>
      </c>
      <c r="D331" s="77">
        <f>IFERROR(INDEX(Sinduscon!$12:$12,
MATCH(CUB!A331,Sinduscon!$3:$3,0)+4), "")</f>
        <v>1055.92</v>
      </c>
      <c r="E331" s="77">
        <f>IFERROR(INDEX(Sinduscon!$13:$13,
MATCH(CUB!$A331,Sinduscon!$3:$3,0)+4), "")</f>
        <v>1089.42</v>
      </c>
      <c r="F331" s="77">
        <f>IFERROR(INDEX(Sinduscon!$14:$14,
MATCH(CUB!$A331,Sinduscon!$3:$3,0)+4), "")</f>
        <v>152.16999999999999</v>
      </c>
      <c r="G331" s="77">
        <f>IFERROR(INDEX(Sinduscon!$15:$15,
MATCH(CUB!$A331,Sinduscon!$3:$3,0)+4), "")</f>
        <v>3.0300000000000002</v>
      </c>
      <c r="H331" s="111"/>
      <c r="I331" s="111"/>
      <c r="J331" s="111"/>
      <c r="K331" s="111"/>
    </row>
    <row r="332" spans="1:12" x14ac:dyDescent="0.25">
      <c r="A332" s="71">
        <f>IF(
   SUMPRODUCT(--(Sinduscon!$3:$3=DATE(2013,INT((ROW(A529)-1)/20)+1,1)))&gt;0,
   DATE(2013,INT((ROW(A529)-1)/20)+1,1),
   ""
)</f>
        <v>42064</v>
      </c>
      <c r="B332" s="72" t="str">
        <f t="shared" si="26"/>
        <v>R-8</v>
      </c>
      <c r="C332" s="73" t="str">
        <f t="shared" si="27"/>
        <v>Baixo</v>
      </c>
      <c r="D332" s="77">
        <f>IFERROR(INDEX(Sinduscon!$18:$18,
MATCH(CUB!A332,Sinduscon!$3:$3,0)+1), "")</f>
        <v>523.79999999999995</v>
      </c>
      <c r="E332" s="77">
        <f>IFERROR(INDEX(Sinduscon!$19:$19,
MATCH(CUB!$A332,Sinduscon!$3:$3,0)+1), "")</f>
        <v>419.01</v>
      </c>
      <c r="F332" s="77">
        <f>IFERROR(INDEX(Sinduscon!$20:$20,
MATCH(CUB!$A332,Sinduscon!$3:$3,0)+1), "")</f>
        <v>26.16</v>
      </c>
      <c r="G332" s="77">
        <f>IFERROR(INDEX(Sinduscon!$21:$21,
MATCH(CUB!$A332,Sinduscon!$3:$3,0)+1), "")</f>
        <v>3.13</v>
      </c>
      <c r="H332" s="111"/>
      <c r="I332" s="111"/>
      <c r="J332" s="111"/>
      <c r="K332" s="111"/>
    </row>
    <row r="333" spans="1:12" x14ac:dyDescent="0.25">
      <c r="A333" s="71">
        <f>IF(
   SUMPRODUCT(--(Sinduscon!$3:$3=DATE(2013,INT((ROW(A530)-1)/20)+1,1)))&gt;0,
   DATE(2013,INT((ROW(A530)-1)/20)+1,1),
   ""
)</f>
        <v>42064</v>
      </c>
      <c r="B333" s="72" t="str">
        <f t="shared" si="26"/>
        <v>R-8</v>
      </c>
      <c r="C333" s="73" t="str">
        <f t="shared" si="27"/>
        <v>Normal</v>
      </c>
      <c r="D333" s="77">
        <f>IFERROR(INDEX(Sinduscon!$18:$18,
MATCH(CUB!A333,Sinduscon!$3:$3,0)+2), "")</f>
        <v>450.43</v>
      </c>
      <c r="E333" s="77">
        <f>IFERROR(INDEX(Sinduscon!$19:$19,
MATCH(CUB!$A333,Sinduscon!$3:$3,0)+2), "")</f>
        <v>578.17999999999995</v>
      </c>
      <c r="F333" s="77">
        <f>IFERROR(INDEX(Sinduscon!$20:$20,
MATCH(CUB!$A333,Sinduscon!$3:$3,0)+2), "")</f>
        <v>56.79</v>
      </c>
      <c r="G333" s="77">
        <f>IFERROR(INDEX(Sinduscon!$21:$21,
MATCH(CUB!$A333,Sinduscon!$3:$3,0)+2), "")</f>
        <v>4.2</v>
      </c>
      <c r="H333" s="111"/>
      <c r="I333" s="111"/>
      <c r="J333" s="111"/>
      <c r="K333" s="111"/>
    </row>
    <row r="334" spans="1:12" x14ac:dyDescent="0.25">
      <c r="A334" s="71">
        <f>IF(
   SUMPRODUCT(--(Sinduscon!$3:$3=DATE(2013,INT((ROW(A531)-1)/20)+1,1)))&gt;0,
   DATE(2013,INT((ROW(A531)-1)/20)+1,1),
   ""
)</f>
        <v>42064</v>
      </c>
      <c r="B334" s="72" t="str">
        <f t="shared" si="26"/>
        <v>R-8</v>
      </c>
      <c r="C334" s="73" t="str">
        <f t="shared" si="27"/>
        <v>Alto</v>
      </c>
      <c r="D334" s="77">
        <f>IFERROR(INDEX(Sinduscon!$18:$18,
MATCH(CUB!A334,Sinduscon!$3:$3,0)+3), "")</f>
        <v>630.82000000000005</v>
      </c>
      <c r="E334" s="77">
        <f>IFERROR(INDEX(Sinduscon!$19:$19,
MATCH(CUB!$A334,Sinduscon!$3:$3,0)+3), "")</f>
        <v>611.76</v>
      </c>
      <c r="F334" s="77">
        <f>IFERROR(INDEX(Sinduscon!$20:$20,
MATCH(CUB!$A334,Sinduscon!$3:$3,0)+3), "")</f>
        <v>66.97</v>
      </c>
      <c r="G334" s="77">
        <f>IFERROR(INDEX(Sinduscon!$21:$21,
MATCH(CUB!$A334,Sinduscon!$3:$3,0)+3), "")</f>
        <v>3.96</v>
      </c>
      <c r="H334" s="111"/>
      <c r="I334" s="111"/>
      <c r="J334" s="111"/>
      <c r="K334" s="111"/>
    </row>
    <row r="335" spans="1:12" x14ac:dyDescent="0.25">
      <c r="A335" s="71">
        <f>IF(
   SUMPRODUCT(--(Sinduscon!$3:$3=DATE(2013,INT((ROW(A532)-1)/20)+1,1)))&gt;0,
   DATE(2013,INT((ROW(A532)-1)/20)+1,1),
   ""
)</f>
        <v>42064</v>
      </c>
      <c r="B335" s="72" t="str">
        <f t="shared" si="26"/>
        <v>R-8</v>
      </c>
      <c r="C335" s="73" t="str">
        <f t="shared" si="27"/>
        <v>Total</v>
      </c>
      <c r="D335" s="77">
        <f>IFERROR(INDEX(Sinduscon!$18:$18,
MATCH(CUB!A335,Sinduscon!$3:$3,0)+4), "")</f>
        <v>1605.0500000000002</v>
      </c>
      <c r="E335" s="77">
        <f>IFERROR(INDEX(Sinduscon!$19:$19,
MATCH(CUB!$A335,Sinduscon!$3:$3,0)+4), "")</f>
        <v>1608.9499999999998</v>
      </c>
      <c r="F335" s="77">
        <f>IFERROR(INDEX(Sinduscon!$20:$20,
MATCH(CUB!$A335,Sinduscon!$3:$3,0)+4), "")</f>
        <v>149.92000000000002</v>
      </c>
      <c r="G335" s="77">
        <f>IFERROR(INDEX(Sinduscon!$21:$21,
MATCH(CUB!$A335,Sinduscon!$3:$3,0)+4), "")</f>
        <v>11.29</v>
      </c>
      <c r="H335" s="111"/>
      <c r="I335" s="111"/>
      <c r="J335" s="111"/>
      <c r="K335" s="111"/>
    </row>
    <row r="336" spans="1:12" x14ac:dyDescent="0.25">
      <c r="A336" s="71">
        <f>IF(
   SUMPRODUCT(--(Sinduscon!$3:$3=DATE(2013,INT((ROW(A533)-1)/20)+1,1)))&gt;0,
   DATE(2013,INT((ROW(A533)-1)/20)+1,1),
   ""
)</f>
        <v>42064</v>
      </c>
      <c r="B336" s="72" t="str">
        <f t="shared" si="26"/>
        <v>R-16</v>
      </c>
      <c r="C336" s="73" t="str">
        <f t="shared" si="27"/>
        <v>Baixo</v>
      </c>
      <c r="D336" s="77" t="str">
        <f>IFERROR(INDEX(Sinduscon!$24:$24,
MATCH(CUB!A336,Sinduscon!$3:$3,0)+1), "")</f>
        <v>-</v>
      </c>
      <c r="E336" s="77" t="str">
        <f>IFERROR(INDEX(Sinduscon!$25:$25,
MATCH(CUB!$A336,Sinduscon!$3:$3,0)+1), "")</f>
        <v>-</v>
      </c>
      <c r="F336" s="77" t="str">
        <f>IFERROR(INDEX(Sinduscon!$26:$26,
MATCH(CUB!$A336,Sinduscon!$3:$3,0)+1), "")</f>
        <v>-</v>
      </c>
      <c r="G336" s="77" t="str">
        <f>IFERROR(INDEX(Sinduscon!$27:$27,
MATCH(CUB!$A336,Sinduscon!$3:$3,0)+1), "")</f>
        <v>-</v>
      </c>
      <c r="H336" s="111"/>
      <c r="I336" s="111"/>
      <c r="J336" s="111"/>
      <c r="K336" s="111"/>
    </row>
    <row r="337" spans="1:12" x14ac:dyDescent="0.25">
      <c r="A337" s="71">
        <f>IF(
   SUMPRODUCT(--(Sinduscon!$3:$3=DATE(2013,INT((ROW(A534)-1)/20)+1,1)))&gt;0,
   DATE(2013,INT((ROW(A534)-1)/20)+1,1),
   ""
)</f>
        <v>42064</v>
      </c>
      <c r="B337" s="72" t="str">
        <f t="shared" si="26"/>
        <v>R-16</v>
      </c>
      <c r="C337" s="73" t="str">
        <f t="shared" si="27"/>
        <v>Normal</v>
      </c>
      <c r="D337" s="77">
        <f>IFERROR(INDEX(Sinduscon!$24:$24,
MATCH(CUB!A337,Sinduscon!$3:$3,0)+2), "")</f>
        <v>446.56</v>
      </c>
      <c r="E337" s="77">
        <f>IFERROR(INDEX(Sinduscon!$25:$25,
MATCH(CUB!$A337,Sinduscon!$3:$3,0)+2), "")</f>
        <v>555.88</v>
      </c>
      <c r="F337" s="77">
        <f>IFERROR(INDEX(Sinduscon!$26:$26,
MATCH(CUB!$A337,Sinduscon!$3:$3,0)+2), "")</f>
        <v>47</v>
      </c>
      <c r="G337" s="77">
        <f>IFERROR(INDEX(Sinduscon!$27:$27,
MATCH(CUB!$A337,Sinduscon!$3:$3,0)+2), "")</f>
        <v>4</v>
      </c>
      <c r="H337" s="111"/>
      <c r="I337" s="111"/>
      <c r="J337" s="111"/>
      <c r="K337" s="111"/>
    </row>
    <row r="338" spans="1:12" x14ac:dyDescent="0.25">
      <c r="A338" s="71">
        <f>IF(
   SUMPRODUCT(--(Sinduscon!$3:$3=DATE(2013,INT((ROW(A535)-1)/20)+1,1)))&gt;0,
   DATE(2013,INT((ROW(A535)-1)/20)+1,1),
   ""
)</f>
        <v>42064</v>
      </c>
      <c r="B338" s="72" t="str">
        <f t="shared" si="26"/>
        <v>R-16</v>
      </c>
      <c r="C338" s="73" t="str">
        <f t="shared" si="27"/>
        <v>Alto</v>
      </c>
      <c r="D338" s="77">
        <f>IFERROR(INDEX(Sinduscon!$24:$24,
MATCH(CUB!A338,Sinduscon!$3:$3,0)+3), "")</f>
        <v>604.28</v>
      </c>
      <c r="E338" s="77">
        <f>IFERROR(INDEX(Sinduscon!$25:$25,
MATCH(CUB!$A338,Sinduscon!$3:$3,0)+3), "")</f>
        <v>687.17</v>
      </c>
      <c r="F338" s="77">
        <f>IFERROR(INDEX(Sinduscon!$26:$26,
MATCH(CUB!$A338,Sinduscon!$3:$3,0)+3), "")</f>
        <v>58.09</v>
      </c>
      <c r="G338" s="77">
        <f>IFERROR(INDEX(Sinduscon!$27:$27,
MATCH(CUB!$A338,Sinduscon!$3:$3,0)+3), "")</f>
        <v>6.01</v>
      </c>
      <c r="H338" s="111"/>
      <c r="I338" s="111"/>
      <c r="J338" s="111"/>
      <c r="K338" s="111"/>
    </row>
    <row r="339" spans="1:12" x14ac:dyDescent="0.25">
      <c r="A339" s="71">
        <f>IF(
   SUMPRODUCT(--(Sinduscon!$3:$3=DATE(2013,INT((ROW(A536)-1)/20)+1,1)))&gt;0,
   DATE(2013,INT((ROW(A536)-1)/20)+1,1),
   ""
)</f>
        <v>42064</v>
      </c>
      <c r="B339" s="72" t="str">
        <f t="shared" si="26"/>
        <v>R-16</v>
      </c>
      <c r="C339" s="73" t="str">
        <f t="shared" si="27"/>
        <v>Total</v>
      </c>
      <c r="D339" s="77">
        <f>IFERROR(INDEX(Sinduscon!$24:$24,
MATCH(CUB!A339,Sinduscon!$3:$3,0)+4), "")</f>
        <v>1050.8399999999999</v>
      </c>
      <c r="E339" s="77">
        <f>IFERROR(INDEX(Sinduscon!$25:$25,
MATCH(CUB!$A339,Sinduscon!$3:$3,0)+4), "")</f>
        <v>1243.05</v>
      </c>
      <c r="F339" s="77">
        <f>IFERROR(INDEX(Sinduscon!$26:$26,
MATCH(CUB!$A339,Sinduscon!$3:$3,0)+4), "")</f>
        <v>105.09</v>
      </c>
      <c r="G339" s="77">
        <f>IFERROR(INDEX(Sinduscon!$27:$27,
MATCH(CUB!$A339,Sinduscon!$3:$3,0)+4), "")</f>
        <v>10.01</v>
      </c>
      <c r="H339" s="111"/>
      <c r="I339" s="111"/>
      <c r="J339" s="111"/>
      <c r="K339" s="111"/>
    </row>
    <row r="340" spans="1:12" x14ac:dyDescent="0.25">
      <c r="A340" s="71">
        <f>IF(
   SUMPRODUCT(--(Sinduscon!$3:$3=DATE(2013,INT((ROW(A537)-1)/20)+1,1)))&gt;0,
   DATE(2013,INT((ROW(A537)-1)/20)+1,1),
   ""
)</f>
        <v>42064</v>
      </c>
      <c r="B340" s="72" t="str">
        <f t="shared" si="26"/>
        <v>PIS</v>
      </c>
      <c r="C340" s="73" t="str">
        <f t="shared" si="27"/>
        <v>Baixo</v>
      </c>
      <c r="D340" s="77">
        <f>IFERROR(INDEX(Sinduscon!$30:$30,
MATCH(CUB!A340,Sinduscon!$3:$3,0)+1), "")</f>
        <v>367.02</v>
      </c>
      <c r="E340" s="77">
        <f>IFERROR(INDEX(Sinduscon!$31:$31,
MATCH(CUB!$A340,Sinduscon!$3:$3,0)+1), "")</f>
        <v>361.82</v>
      </c>
      <c r="F340" s="77">
        <f>IFERROR(INDEX(Sinduscon!$32:$32,
MATCH(CUB!$A340,Sinduscon!$3:$3,0)+1), "")</f>
        <v>27.11</v>
      </c>
      <c r="G340" s="77">
        <f>IFERROR(INDEX(Sinduscon!$33:$33,
MATCH(CUB!$A340,Sinduscon!$3:$3,0)+1), "")</f>
        <v>1.56</v>
      </c>
      <c r="H340" s="111"/>
      <c r="I340" s="111"/>
      <c r="J340" s="111"/>
      <c r="K340" s="111"/>
    </row>
    <row r="341" spans="1:12" x14ac:dyDescent="0.25">
      <c r="A341" s="71">
        <f>IF(
   SUMPRODUCT(--(Sinduscon!$3:$3=DATE(2013,INT((ROW(A538)-1)/20)+1,1)))&gt;0,
   DATE(2013,INT((ROW(A538)-1)/20)+1,1),
   ""
)</f>
        <v>42064</v>
      </c>
      <c r="B341" s="72" t="str">
        <f t="shared" si="26"/>
        <v>PIS</v>
      </c>
      <c r="C341" s="73" t="str">
        <f t="shared" si="27"/>
        <v>Normal</v>
      </c>
      <c r="D341" s="77" t="str">
        <f>IFERROR(INDEX(Sinduscon!$30:$30,
MATCH(CUB!A341,Sinduscon!$3:$3,0)+2), "")</f>
        <v>-</v>
      </c>
      <c r="E341" s="77" t="str">
        <f>IFERROR(INDEX(Sinduscon!$31:$31,
MATCH(CUB!$A341,Sinduscon!$3:$3,0)+2), "")</f>
        <v>-</v>
      </c>
      <c r="F341" s="77" t="str">
        <f>IFERROR(INDEX(Sinduscon!$32:$32,
MATCH(CUB!$A341,Sinduscon!$3:$3,0)+2), "")</f>
        <v>-</v>
      </c>
      <c r="G341" s="77" t="str">
        <f>IFERROR(INDEX(Sinduscon!$33:$33,
MATCH(CUB!$A341,Sinduscon!$3:$3,0)+2), "")</f>
        <v>-</v>
      </c>
      <c r="H341" s="111"/>
      <c r="I341" s="111"/>
      <c r="J341" s="111"/>
      <c r="K341" s="111"/>
    </row>
    <row r="342" spans="1:12" x14ac:dyDescent="0.25">
      <c r="A342" s="71">
        <f>IF(
   SUMPRODUCT(--(Sinduscon!$3:$3=DATE(2013,INT((ROW(A539)-1)/20)+1,1)))&gt;0,
   DATE(2013,INT((ROW(A539)-1)/20)+1,1),
   ""
)</f>
        <v>42064</v>
      </c>
      <c r="B342" s="72" t="str">
        <f t="shared" si="26"/>
        <v>PIS</v>
      </c>
      <c r="C342" s="73" t="str">
        <f t="shared" si="27"/>
        <v>Alto</v>
      </c>
      <c r="D342" s="77" t="str">
        <f>IFERROR(INDEX(Sinduscon!$30:$30,
MATCH(CUB!A342,Sinduscon!$3:$3,0)+3), "")</f>
        <v>-</v>
      </c>
      <c r="E342" s="77" t="str">
        <f>IFERROR(INDEX(Sinduscon!$31:$31,
MATCH(CUB!$A342,Sinduscon!$3:$3,0)+3), "")</f>
        <v>-</v>
      </c>
      <c r="F342" s="77" t="str">
        <f>IFERROR(INDEX(Sinduscon!$32:$32,
MATCH(CUB!$A342,Sinduscon!$3:$3,0)+3), "")</f>
        <v>-</v>
      </c>
      <c r="G342" s="77" t="str">
        <f>IFERROR(INDEX(Sinduscon!$33:$33,
MATCH(CUB!$A342,Sinduscon!$3:$3,0)+3), "")</f>
        <v>-</v>
      </c>
      <c r="H342" s="111"/>
      <c r="I342" s="111"/>
      <c r="J342" s="111"/>
      <c r="K342" s="111"/>
    </row>
    <row r="343" spans="1:12" x14ac:dyDescent="0.25">
      <c r="A343" s="71">
        <f>IF(
   SUMPRODUCT(--(Sinduscon!$3:$3=DATE(2013,INT((ROW(A540)-1)/20)+1,1)))&gt;0,
   DATE(2013,INT((ROW(A540)-1)/20)+1,1),
   ""
)</f>
        <v>42064</v>
      </c>
      <c r="B343" s="72" t="str">
        <f t="shared" si="26"/>
        <v>PIS</v>
      </c>
      <c r="C343" s="73" t="str">
        <f t="shared" si="27"/>
        <v>Total</v>
      </c>
      <c r="D343" s="77">
        <f>IFERROR(INDEX(Sinduscon!$30:$30,
MATCH(CUB!A343,Sinduscon!$3:$3,0)+4), "")</f>
        <v>367.02</v>
      </c>
      <c r="E343" s="77">
        <f>IFERROR(INDEX(Sinduscon!$31:$31,
MATCH(CUB!$A343,Sinduscon!$3:$3,0)+4), "")</f>
        <v>361.82</v>
      </c>
      <c r="F343" s="77">
        <f>IFERROR(INDEX(Sinduscon!$32:$32,
MATCH(CUB!$A343,Sinduscon!$3:$3,0)+4), "")</f>
        <v>27.11</v>
      </c>
      <c r="G343" s="77">
        <f>IFERROR(INDEX(Sinduscon!$33:$33,
MATCH(CUB!$A343,Sinduscon!$3:$3,0)+4), "")</f>
        <v>1.56</v>
      </c>
      <c r="H343" s="111">
        <f>SUMIFS(CUB!$D:$D,CUB!$C:$C,"Total",CUB!$A:$A,$A343)
/11</f>
        <v>532.39454545454544</v>
      </c>
      <c r="I343" s="111">
        <f>SUMIFS(CUB!$E:$E,CUB!$C:$C,"Total",CUB!$A:$A,$A343)
/11</f>
        <v>577.44272727272721</v>
      </c>
      <c r="J343" s="111">
        <f>SUMIFS(CUB!$F:$F,CUB!$C:$C,"Total",CUB!$A:$A,$A343)
/11</f>
        <v>67.576363636363652</v>
      </c>
      <c r="K343" s="111">
        <f>SUMIFS(CUB!$G:$G,CUB!$C:$C,"Total",CUB!$A:$A,$A343)
/11</f>
        <v>2.6790909090909087</v>
      </c>
      <c r="L343" s="111">
        <f t="shared" ref="L343" si="28">SUM(H343:K343)</f>
        <v>1180.0927272727272</v>
      </c>
    </row>
    <row r="344" spans="1:12" x14ac:dyDescent="0.25">
      <c r="A344" s="71">
        <f>IF(
   SUMPRODUCT(--(Sinduscon!$3:$3=DATE(2013,INT((ROW(A541)-1)/20)+1,1)))&gt;0,
   DATE(2013,INT((ROW(A541)-1)/20)+1,1),
   ""
)</f>
        <v>42095</v>
      </c>
      <c r="B344" s="72" t="str">
        <f t="shared" si="26"/>
        <v>R-1</v>
      </c>
      <c r="C344" s="73" t="str">
        <f t="shared" si="27"/>
        <v>Baixo</v>
      </c>
      <c r="D344" s="77">
        <f>IFERROR(INDEX(Sinduscon!$6:$6,
MATCH(CUB!A344,Sinduscon!$3:$3,0)+1), "")</f>
        <v>505.6</v>
      </c>
      <c r="E344" s="77">
        <f>IFERROR(INDEX(Sinduscon!$7:$7,
MATCH(CUB!$A344,Sinduscon!$3:$3,0)+1), "")</f>
        <v>530.98</v>
      </c>
      <c r="F344" s="77">
        <f>IFERROR(INDEX(Sinduscon!$8:$8,
MATCH(CUB!$A344,Sinduscon!$3:$3,0)+1), "")</f>
        <v>109.34</v>
      </c>
      <c r="G344" s="77">
        <f>IFERROR(INDEX(Sinduscon!$9:$9,
MATCH(CUB!$A344,Sinduscon!$3:$3,0)+1), "")</f>
        <v>3.09</v>
      </c>
      <c r="H344" s="111"/>
      <c r="I344" s="111"/>
      <c r="J344" s="111"/>
      <c r="K344" s="111"/>
    </row>
    <row r="345" spans="1:12" x14ac:dyDescent="0.25">
      <c r="A345" s="71">
        <f>IF(
   SUMPRODUCT(--(Sinduscon!$3:$3=DATE(2013,INT((ROW(A542)-1)/20)+1,1)))&gt;0,
   DATE(2013,INT((ROW(A542)-1)/20)+1,1),
   ""
)</f>
        <v>42095</v>
      </c>
      <c r="B345" s="72" t="str">
        <f t="shared" si="26"/>
        <v>R-1</v>
      </c>
      <c r="C345" s="73" t="str">
        <f t="shared" si="27"/>
        <v>Normal</v>
      </c>
      <c r="D345" s="77">
        <f>IFERROR(INDEX(Sinduscon!$6:$6,
MATCH(CUB!A345,Sinduscon!$3:$3,0)+2), "")</f>
        <v>520.91999999999996</v>
      </c>
      <c r="E345" s="77">
        <f>IFERROR(INDEX(Sinduscon!$7:$7,
MATCH(CUB!$A345,Sinduscon!$3:$3,0)+2), "")</f>
        <v>727.89</v>
      </c>
      <c r="F345" s="77">
        <f>IFERROR(INDEX(Sinduscon!$8:$8,
MATCH(CUB!$A345,Sinduscon!$3:$3,0)+2), "")</f>
        <v>102.66</v>
      </c>
      <c r="G345" s="77">
        <f>IFERROR(INDEX(Sinduscon!$9:$9,
MATCH(CUB!$A345,Sinduscon!$3:$3,0)+2), "")</f>
        <v>0.22</v>
      </c>
      <c r="H345" s="111"/>
      <c r="I345" s="111"/>
      <c r="J345" s="111"/>
      <c r="K345" s="111"/>
    </row>
    <row r="346" spans="1:12" x14ac:dyDescent="0.25">
      <c r="A346" s="71">
        <f>IF(
   SUMPRODUCT(--(Sinduscon!$3:$3=DATE(2013,INT((ROW(A543)-1)/20)+1,1)))&gt;0,
   DATE(2013,INT((ROW(A543)-1)/20)+1,1),
   ""
)</f>
        <v>42095</v>
      </c>
      <c r="B346" s="72" t="str">
        <f t="shared" si="26"/>
        <v>R-1</v>
      </c>
      <c r="C346" s="73" t="str">
        <f t="shared" si="27"/>
        <v>Alto</v>
      </c>
      <c r="D346" s="77">
        <f>IFERROR(INDEX(Sinduscon!$6:$6,
MATCH(CUB!A346,Sinduscon!$3:$3,0)+3), "")</f>
        <v>763.43</v>
      </c>
      <c r="E346" s="77">
        <f>IFERROR(INDEX(Sinduscon!$7:$7,
MATCH(CUB!$A346,Sinduscon!$3:$3,0)+3), "")</f>
        <v>789.76</v>
      </c>
      <c r="F346" s="77">
        <f>IFERROR(INDEX(Sinduscon!$8:$8,
MATCH(CUB!$A346,Sinduscon!$3:$3,0)+3), "")</f>
        <v>97.05</v>
      </c>
      <c r="G346" s="77">
        <f>IFERROR(INDEX(Sinduscon!$9:$9,
MATCH(CUB!$A346,Sinduscon!$3:$3,0)+3), "")</f>
        <v>0.27</v>
      </c>
      <c r="H346" s="111"/>
      <c r="I346" s="111"/>
      <c r="J346" s="111"/>
      <c r="K346" s="111"/>
    </row>
    <row r="347" spans="1:12" x14ac:dyDescent="0.25">
      <c r="A347" s="71">
        <f>IF(
   SUMPRODUCT(--(Sinduscon!$3:$3=DATE(2013,INT((ROW(A544)-1)/20)+1,1)))&gt;0,
   DATE(2013,INT((ROW(A544)-1)/20)+1,1),
   ""
)</f>
        <v>42095</v>
      </c>
      <c r="B347" s="72" t="str">
        <f t="shared" si="26"/>
        <v>R-1</v>
      </c>
      <c r="C347" s="73" t="str">
        <f t="shared" si="27"/>
        <v>Total</v>
      </c>
      <c r="D347" s="77">
        <f>IFERROR(INDEX(Sinduscon!$6:$6,
MATCH(CUB!A347,Sinduscon!$3:$3,0)+4), "")</f>
        <v>1789.9499999999998</v>
      </c>
      <c r="E347" s="77">
        <f>IFERROR(INDEX(Sinduscon!$7:$7,
MATCH(CUB!$A347,Sinduscon!$3:$3,0)+4), "")</f>
        <v>2048.63</v>
      </c>
      <c r="F347" s="77">
        <f>IFERROR(INDEX(Sinduscon!$8:$8,
MATCH(CUB!$A347,Sinduscon!$3:$3,0)+4), "")</f>
        <v>309.05</v>
      </c>
      <c r="G347" s="77">
        <f>IFERROR(INDEX(Sinduscon!$9:$9,
MATCH(CUB!$A347,Sinduscon!$3:$3,0)+4), "")</f>
        <v>3.58</v>
      </c>
      <c r="H347" s="111"/>
      <c r="I347" s="111"/>
      <c r="J347" s="111"/>
      <c r="K347" s="111"/>
    </row>
    <row r="348" spans="1:12" x14ac:dyDescent="0.25">
      <c r="A348" s="71">
        <f>IF(
   SUMPRODUCT(--(Sinduscon!$3:$3=DATE(2013,INT((ROW(A545)-1)/20)+1,1)))&gt;0,
   DATE(2013,INT((ROW(A545)-1)/20)+1,1),
   ""
)</f>
        <v>42095</v>
      </c>
      <c r="B348" s="72" t="str">
        <f t="shared" si="26"/>
        <v>PP-4</v>
      </c>
      <c r="C348" s="73" t="str">
        <f t="shared" si="27"/>
        <v>Baixo</v>
      </c>
      <c r="D348" s="77">
        <f>IFERROR(INDEX(Sinduscon!$12:$12,
MATCH(CUB!A348,Sinduscon!$3:$3,0)+1), "")</f>
        <v>550.77</v>
      </c>
      <c r="E348" s="77">
        <f>IFERROR(INDEX(Sinduscon!$13:$13,
MATCH(CUB!$A348,Sinduscon!$3:$3,0)+1), "")</f>
        <v>445.56</v>
      </c>
      <c r="F348" s="77">
        <f>IFERROR(INDEX(Sinduscon!$14:$14,
MATCH(CUB!$A348,Sinduscon!$3:$3,0)+1), "")</f>
        <v>29.07</v>
      </c>
      <c r="G348" s="77">
        <f>IFERROR(INDEX(Sinduscon!$15:$15,
MATCH(CUB!$A348,Sinduscon!$3:$3,0)+1), "")</f>
        <v>2.99</v>
      </c>
      <c r="H348" s="111"/>
      <c r="I348" s="111"/>
      <c r="J348" s="111"/>
      <c r="K348" s="111"/>
    </row>
    <row r="349" spans="1:12" x14ac:dyDescent="0.25">
      <c r="A349" s="71">
        <f>IF(
   SUMPRODUCT(--(Sinduscon!$3:$3=DATE(2013,INT((ROW(A546)-1)/20)+1,1)))&gt;0,
   DATE(2013,INT((ROW(A546)-1)/20)+1,1),
   ""
)</f>
        <v>42095</v>
      </c>
      <c r="B349" s="72" t="str">
        <f t="shared" si="26"/>
        <v>PP-4</v>
      </c>
      <c r="C349" s="73" t="str">
        <f t="shared" si="27"/>
        <v>Normal</v>
      </c>
      <c r="D349" s="77">
        <f>IFERROR(INDEX(Sinduscon!$12:$12,
MATCH(CUB!A349,Sinduscon!$3:$3,0)+2), "")</f>
        <v>510.01</v>
      </c>
      <c r="E349" s="77">
        <f>IFERROR(INDEX(Sinduscon!$13:$13,
MATCH(CUB!$A349,Sinduscon!$3:$3,0)+2), "")</f>
        <v>643.86</v>
      </c>
      <c r="F349" s="77">
        <f>IFERROR(INDEX(Sinduscon!$14:$14,
MATCH(CUB!$A349,Sinduscon!$3:$3,0)+2), "")</f>
        <v>123.1</v>
      </c>
      <c r="G349" s="77">
        <f>IFERROR(INDEX(Sinduscon!$15:$15,
MATCH(CUB!$A349,Sinduscon!$3:$3,0)+2), "")</f>
        <v>0.04</v>
      </c>
      <c r="H349" s="111"/>
      <c r="I349" s="111"/>
      <c r="J349" s="111"/>
      <c r="K349" s="111"/>
    </row>
    <row r="350" spans="1:12" x14ac:dyDescent="0.25">
      <c r="A350" s="71">
        <f>IF(
   SUMPRODUCT(--(Sinduscon!$3:$3=DATE(2013,INT((ROW(A547)-1)/20)+1,1)))&gt;0,
   DATE(2013,INT((ROW(A547)-1)/20)+1,1),
   ""
)</f>
        <v>42095</v>
      </c>
      <c r="B350" s="72" t="str">
        <f t="shared" si="26"/>
        <v>PP-4</v>
      </c>
      <c r="C350" s="73" t="str">
        <f t="shared" si="27"/>
        <v>Alto</v>
      </c>
      <c r="D350" s="77" t="str">
        <f>IFERROR(INDEX(Sinduscon!$12:$12,
MATCH(CUB!A350,Sinduscon!$3:$3,0)+3), "")</f>
        <v>-</v>
      </c>
      <c r="E350" s="77" t="str">
        <f>IFERROR(INDEX(Sinduscon!$13:$13,
MATCH(CUB!$A350,Sinduscon!$3:$3,0)+3), "")</f>
        <v>-</v>
      </c>
      <c r="F350" s="77" t="str">
        <f>IFERROR(INDEX(Sinduscon!$14:$14,
MATCH(CUB!$A350,Sinduscon!$3:$3,0)+3), "")</f>
        <v>-</v>
      </c>
      <c r="G350" s="77" t="str">
        <f>IFERROR(INDEX(Sinduscon!$15:$15,
MATCH(CUB!$A350,Sinduscon!$3:$3,0)+3), "")</f>
        <v>-</v>
      </c>
      <c r="H350" s="111"/>
      <c r="I350" s="111"/>
      <c r="J350" s="111"/>
      <c r="K350" s="111"/>
    </row>
    <row r="351" spans="1:12" x14ac:dyDescent="0.25">
      <c r="A351" s="71">
        <f>IF(
   SUMPRODUCT(--(Sinduscon!$3:$3=DATE(2013,INT((ROW(A548)-1)/20)+1,1)))&gt;0,
   DATE(2013,INT((ROW(A548)-1)/20)+1,1),
   ""
)</f>
        <v>42095</v>
      </c>
      <c r="B351" s="72" t="str">
        <f t="shared" si="26"/>
        <v>PP-4</v>
      </c>
      <c r="C351" s="73" t="str">
        <f t="shared" si="27"/>
        <v>Total</v>
      </c>
      <c r="D351" s="77">
        <f>IFERROR(INDEX(Sinduscon!$12:$12,
MATCH(CUB!A351,Sinduscon!$3:$3,0)+4), "")</f>
        <v>1060.78</v>
      </c>
      <c r="E351" s="77">
        <f>IFERROR(INDEX(Sinduscon!$13:$13,
MATCH(CUB!$A351,Sinduscon!$3:$3,0)+4), "")</f>
        <v>1089.42</v>
      </c>
      <c r="F351" s="77">
        <f>IFERROR(INDEX(Sinduscon!$14:$14,
MATCH(CUB!$A351,Sinduscon!$3:$3,0)+4), "")</f>
        <v>152.16999999999999</v>
      </c>
      <c r="G351" s="77">
        <f>IFERROR(INDEX(Sinduscon!$15:$15,
MATCH(CUB!$A351,Sinduscon!$3:$3,0)+4), "")</f>
        <v>3.0300000000000002</v>
      </c>
      <c r="H351" s="111"/>
      <c r="I351" s="111"/>
      <c r="J351" s="111"/>
      <c r="K351" s="111"/>
    </row>
    <row r="352" spans="1:12" x14ac:dyDescent="0.25">
      <c r="A352" s="71">
        <f>IF(
   SUMPRODUCT(--(Sinduscon!$3:$3=DATE(2013,INT((ROW(A549)-1)/20)+1,1)))&gt;0,
   DATE(2013,INT((ROW(A549)-1)/20)+1,1),
   ""
)</f>
        <v>42095</v>
      </c>
      <c r="B352" s="72" t="str">
        <f t="shared" si="26"/>
        <v>R-8</v>
      </c>
      <c r="C352" s="73" t="str">
        <f t="shared" si="27"/>
        <v>Baixo</v>
      </c>
      <c r="D352" s="77">
        <f>IFERROR(INDEX(Sinduscon!$18:$18,
MATCH(CUB!A352,Sinduscon!$3:$3,0)+1), "")</f>
        <v>525.85</v>
      </c>
      <c r="E352" s="77">
        <f>IFERROR(INDEX(Sinduscon!$19:$19,
MATCH(CUB!$A352,Sinduscon!$3:$3,0)+1), "")</f>
        <v>419.01</v>
      </c>
      <c r="F352" s="77">
        <f>IFERROR(INDEX(Sinduscon!$20:$20,
MATCH(CUB!$A352,Sinduscon!$3:$3,0)+1), "")</f>
        <v>26.16</v>
      </c>
      <c r="G352" s="77">
        <f>IFERROR(INDEX(Sinduscon!$21:$21,
MATCH(CUB!$A352,Sinduscon!$3:$3,0)+1), "")</f>
        <v>3.13</v>
      </c>
      <c r="H352" s="111"/>
      <c r="I352" s="111"/>
      <c r="J352" s="111"/>
      <c r="K352" s="111"/>
    </row>
    <row r="353" spans="1:12" x14ac:dyDescent="0.25">
      <c r="A353" s="71">
        <f>IF(
   SUMPRODUCT(--(Sinduscon!$3:$3=DATE(2013,INT((ROW(A550)-1)/20)+1,1)))&gt;0,
   DATE(2013,INT((ROW(A550)-1)/20)+1,1),
   ""
)</f>
        <v>42095</v>
      </c>
      <c r="B353" s="72" t="str">
        <f t="shared" si="26"/>
        <v>R-8</v>
      </c>
      <c r="C353" s="73" t="str">
        <f t="shared" si="27"/>
        <v>Normal</v>
      </c>
      <c r="D353" s="77">
        <f>IFERROR(INDEX(Sinduscon!$18:$18,
MATCH(CUB!A353,Sinduscon!$3:$3,0)+2), "")</f>
        <v>452.94</v>
      </c>
      <c r="E353" s="77">
        <f>IFERROR(INDEX(Sinduscon!$19:$19,
MATCH(CUB!$A353,Sinduscon!$3:$3,0)+2), "")</f>
        <v>578.17999999999995</v>
      </c>
      <c r="F353" s="77">
        <f>IFERROR(INDEX(Sinduscon!$20:$20,
MATCH(CUB!$A353,Sinduscon!$3:$3,0)+2), "")</f>
        <v>56.79</v>
      </c>
      <c r="G353" s="77">
        <f>IFERROR(INDEX(Sinduscon!$21:$21,
MATCH(CUB!$A353,Sinduscon!$3:$3,0)+2), "")</f>
        <v>4.2</v>
      </c>
      <c r="H353" s="111"/>
      <c r="I353" s="111"/>
      <c r="J353" s="111"/>
      <c r="K353" s="111"/>
    </row>
    <row r="354" spans="1:12" x14ac:dyDescent="0.25">
      <c r="A354" s="71">
        <f>IF(
   SUMPRODUCT(--(Sinduscon!$3:$3=DATE(2013,INT((ROW(A551)-1)/20)+1,1)))&gt;0,
   DATE(2013,INT((ROW(A551)-1)/20)+1,1),
   ""
)</f>
        <v>42095</v>
      </c>
      <c r="B354" s="72" t="str">
        <f t="shared" si="26"/>
        <v>R-8</v>
      </c>
      <c r="C354" s="73" t="str">
        <f t="shared" si="27"/>
        <v>Alto</v>
      </c>
      <c r="D354" s="77">
        <f>IFERROR(INDEX(Sinduscon!$18:$18,
MATCH(CUB!A354,Sinduscon!$3:$3,0)+3), "")</f>
        <v>635.17999999999995</v>
      </c>
      <c r="E354" s="77">
        <f>IFERROR(INDEX(Sinduscon!$19:$19,
MATCH(CUB!$A354,Sinduscon!$3:$3,0)+3), "")</f>
        <v>611.76</v>
      </c>
      <c r="F354" s="77">
        <f>IFERROR(INDEX(Sinduscon!$20:$20,
MATCH(CUB!$A354,Sinduscon!$3:$3,0)+3), "")</f>
        <v>66.97</v>
      </c>
      <c r="G354" s="77">
        <f>IFERROR(INDEX(Sinduscon!$21:$21,
MATCH(CUB!$A354,Sinduscon!$3:$3,0)+3), "")</f>
        <v>3.96</v>
      </c>
      <c r="H354" s="111"/>
      <c r="I354" s="111"/>
      <c r="J354" s="111"/>
      <c r="K354" s="111"/>
    </row>
    <row r="355" spans="1:12" x14ac:dyDescent="0.25">
      <c r="A355" s="71">
        <f>IF(
   SUMPRODUCT(--(Sinduscon!$3:$3=DATE(2013,INT((ROW(A552)-1)/20)+1,1)))&gt;0,
   DATE(2013,INT((ROW(A552)-1)/20)+1,1),
   ""
)</f>
        <v>42095</v>
      </c>
      <c r="B355" s="72" t="str">
        <f t="shared" si="26"/>
        <v>R-8</v>
      </c>
      <c r="C355" s="73" t="str">
        <f t="shared" si="27"/>
        <v>Total</v>
      </c>
      <c r="D355" s="77">
        <f>IFERROR(INDEX(Sinduscon!$18:$18,
MATCH(CUB!A355,Sinduscon!$3:$3,0)+4), "")</f>
        <v>1613.9699999999998</v>
      </c>
      <c r="E355" s="77">
        <f>IFERROR(INDEX(Sinduscon!$19:$19,
MATCH(CUB!$A355,Sinduscon!$3:$3,0)+4), "")</f>
        <v>1608.9499999999998</v>
      </c>
      <c r="F355" s="77">
        <f>IFERROR(INDEX(Sinduscon!$20:$20,
MATCH(CUB!$A355,Sinduscon!$3:$3,0)+4), "")</f>
        <v>149.92000000000002</v>
      </c>
      <c r="G355" s="77">
        <f>IFERROR(INDEX(Sinduscon!$21:$21,
MATCH(CUB!$A355,Sinduscon!$3:$3,0)+4), "")</f>
        <v>11.29</v>
      </c>
      <c r="H355" s="111"/>
      <c r="I355" s="111"/>
      <c r="J355" s="111"/>
      <c r="K355" s="111"/>
    </row>
    <row r="356" spans="1:12" x14ac:dyDescent="0.25">
      <c r="A356" s="71">
        <f>IF(
   SUMPRODUCT(--(Sinduscon!$3:$3=DATE(2013,INT((ROW(A553)-1)/20)+1,1)))&gt;0,
   DATE(2013,INT((ROW(A553)-1)/20)+1,1),
   ""
)</f>
        <v>42095</v>
      </c>
      <c r="B356" s="72" t="str">
        <f t="shared" si="26"/>
        <v>R-16</v>
      </c>
      <c r="C356" s="73" t="str">
        <f t="shared" si="27"/>
        <v>Baixo</v>
      </c>
      <c r="D356" s="77" t="str">
        <f>IFERROR(INDEX(Sinduscon!$24:$24,
MATCH(CUB!A356,Sinduscon!$3:$3,0)+1), "")</f>
        <v>-</v>
      </c>
      <c r="E356" s="77" t="str">
        <f>IFERROR(INDEX(Sinduscon!$25:$25,
MATCH(CUB!$A356,Sinduscon!$3:$3,0)+1), "")</f>
        <v>-</v>
      </c>
      <c r="F356" s="77" t="str">
        <f>IFERROR(INDEX(Sinduscon!$26:$26,
MATCH(CUB!$A356,Sinduscon!$3:$3,0)+1), "")</f>
        <v>-</v>
      </c>
      <c r="G356" s="77" t="str">
        <f>IFERROR(INDEX(Sinduscon!$27:$27,
MATCH(CUB!$A356,Sinduscon!$3:$3,0)+1), "")</f>
        <v>-</v>
      </c>
      <c r="H356" s="111"/>
      <c r="I356" s="111"/>
      <c r="J356" s="111"/>
      <c r="K356" s="111"/>
    </row>
    <row r="357" spans="1:12" x14ac:dyDescent="0.25">
      <c r="A357" s="71">
        <f>IF(
   SUMPRODUCT(--(Sinduscon!$3:$3=DATE(2013,INT((ROW(A554)-1)/20)+1,1)))&gt;0,
   DATE(2013,INT((ROW(A554)-1)/20)+1,1),
   ""
)</f>
        <v>42095</v>
      </c>
      <c r="B357" s="72" t="str">
        <f t="shared" si="26"/>
        <v>R-16</v>
      </c>
      <c r="C357" s="73" t="str">
        <f t="shared" si="27"/>
        <v>Normal</v>
      </c>
      <c r="D357" s="77">
        <f>IFERROR(INDEX(Sinduscon!$24:$24,
MATCH(CUB!A357,Sinduscon!$3:$3,0)+2), "")</f>
        <v>448.89</v>
      </c>
      <c r="E357" s="77">
        <f>IFERROR(INDEX(Sinduscon!$25:$25,
MATCH(CUB!$A357,Sinduscon!$3:$3,0)+2), "")</f>
        <v>555.88</v>
      </c>
      <c r="F357" s="77">
        <f>IFERROR(INDEX(Sinduscon!$26:$26,
MATCH(CUB!$A357,Sinduscon!$3:$3,0)+2), "")</f>
        <v>47</v>
      </c>
      <c r="G357" s="77">
        <f>IFERROR(INDEX(Sinduscon!$27:$27,
MATCH(CUB!$A357,Sinduscon!$3:$3,0)+2), "")</f>
        <v>4</v>
      </c>
      <c r="H357" s="111"/>
      <c r="I357" s="111"/>
      <c r="J357" s="111"/>
      <c r="K357" s="111"/>
    </row>
    <row r="358" spans="1:12" x14ac:dyDescent="0.25">
      <c r="A358" s="71">
        <f>IF(
   SUMPRODUCT(--(Sinduscon!$3:$3=DATE(2013,INT((ROW(A555)-1)/20)+1,1)))&gt;0,
   DATE(2013,INT((ROW(A555)-1)/20)+1,1),
   ""
)</f>
        <v>42095</v>
      </c>
      <c r="B358" s="72" t="str">
        <f t="shared" si="26"/>
        <v>R-16</v>
      </c>
      <c r="C358" s="73" t="str">
        <f t="shared" si="27"/>
        <v>Alto</v>
      </c>
      <c r="D358" s="77">
        <f>IFERROR(INDEX(Sinduscon!$24:$24,
MATCH(CUB!A358,Sinduscon!$3:$3,0)+3), "")</f>
        <v>607.27</v>
      </c>
      <c r="E358" s="77">
        <f>IFERROR(INDEX(Sinduscon!$25:$25,
MATCH(CUB!$A358,Sinduscon!$3:$3,0)+3), "")</f>
        <v>687.17</v>
      </c>
      <c r="F358" s="77">
        <f>IFERROR(INDEX(Sinduscon!$26:$26,
MATCH(CUB!$A358,Sinduscon!$3:$3,0)+3), "")</f>
        <v>58.07</v>
      </c>
      <c r="G358" s="77">
        <f>IFERROR(INDEX(Sinduscon!$27:$27,
MATCH(CUB!$A358,Sinduscon!$3:$3,0)+3), "")</f>
        <v>6.01</v>
      </c>
      <c r="H358" s="111"/>
      <c r="I358" s="111"/>
      <c r="J358" s="111"/>
      <c r="K358" s="111"/>
    </row>
    <row r="359" spans="1:12" x14ac:dyDescent="0.25">
      <c r="A359" s="71">
        <f>IF(
   SUMPRODUCT(--(Sinduscon!$3:$3=DATE(2013,INT((ROW(A556)-1)/20)+1,1)))&gt;0,
   DATE(2013,INT((ROW(A556)-1)/20)+1,1),
   ""
)</f>
        <v>42095</v>
      </c>
      <c r="B359" s="72" t="str">
        <f t="shared" si="26"/>
        <v>R-16</v>
      </c>
      <c r="C359" s="73" t="str">
        <f t="shared" si="27"/>
        <v>Total</v>
      </c>
      <c r="D359" s="77">
        <f>IFERROR(INDEX(Sinduscon!$24:$24,
MATCH(CUB!A359,Sinduscon!$3:$3,0)+4), "")</f>
        <v>1056.1599999999999</v>
      </c>
      <c r="E359" s="77">
        <f>IFERROR(INDEX(Sinduscon!$25:$25,
MATCH(CUB!$A359,Sinduscon!$3:$3,0)+4), "")</f>
        <v>1243.05</v>
      </c>
      <c r="F359" s="77">
        <f>IFERROR(INDEX(Sinduscon!$26:$26,
MATCH(CUB!$A359,Sinduscon!$3:$3,0)+4), "")</f>
        <v>105.07</v>
      </c>
      <c r="G359" s="77">
        <f>IFERROR(INDEX(Sinduscon!$27:$27,
MATCH(CUB!$A359,Sinduscon!$3:$3,0)+4), "")</f>
        <v>10.01</v>
      </c>
      <c r="H359" s="111"/>
      <c r="I359" s="111"/>
      <c r="J359" s="111"/>
      <c r="K359" s="111"/>
    </row>
    <row r="360" spans="1:12" x14ac:dyDescent="0.25">
      <c r="A360" s="71">
        <f>IF(
   SUMPRODUCT(--(Sinduscon!$3:$3=DATE(2013,INT((ROW(A557)-1)/20)+1,1)))&gt;0,
   DATE(2013,INT((ROW(A557)-1)/20)+1,1),
   ""
)</f>
        <v>42095</v>
      </c>
      <c r="B360" s="72" t="str">
        <f t="shared" si="26"/>
        <v>PIS</v>
      </c>
      <c r="C360" s="73" t="str">
        <f t="shared" si="27"/>
        <v>Baixo</v>
      </c>
      <c r="D360" s="77">
        <f>IFERROR(INDEX(Sinduscon!$30:$30,
MATCH(CUB!A360,Sinduscon!$3:$3,0)+1), "")</f>
        <v>369.41</v>
      </c>
      <c r="E360" s="77">
        <f>IFERROR(INDEX(Sinduscon!$31:$31,
MATCH(CUB!$A360,Sinduscon!$3:$3,0)+1), "")</f>
        <v>361.82</v>
      </c>
      <c r="F360" s="77">
        <f>IFERROR(INDEX(Sinduscon!$32:$32,
MATCH(CUB!$A360,Sinduscon!$3:$3,0)+1), "")</f>
        <v>27.11</v>
      </c>
      <c r="G360" s="77">
        <f>IFERROR(INDEX(Sinduscon!$33:$33,
MATCH(CUB!$A360,Sinduscon!$3:$3,0)+1), "")</f>
        <v>1.56</v>
      </c>
      <c r="H360" s="111"/>
      <c r="I360" s="111"/>
      <c r="J360" s="111"/>
      <c r="K360" s="111"/>
    </row>
    <row r="361" spans="1:12" x14ac:dyDescent="0.25">
      <c r="A361" s="71">
        <f>IF(
   SUMPRODUCT(--(Sinduscon!$3:$3=DATE(2013,INT((ROW(A558)-1)/20)+1,1)))&gt;0,
   DATE(2013,INT((ROW(A558)-1)/20)+1,1),
   ""
)</f>
        <v>42095</v>
      </c>
      <c r="B361" s="72" t="str">
        <f t="shared" si="26"/>
        <v>PIS</v>
      </c>
      <c r="C361" s="73" t="str">
        <f t="shared" si="27"/>
        <v>Normal</v>
      </c>
      <c r="D361" s="77" t="str">
        <f>IFERROR(INDEX(Sinduscon!$30:$30,
MATCH(CUB!A361,Sinduscon!$3:$3,0)+2), "")</f>
        <v>-</v>
      </c>
      <c r="E361" s="77" t="str">
        <f>IFERROR(INDEX(Sinduscon!$31:$31,
MATCH(CUB!$A361,Sinduscon!$3:$3,0)+2), "")</f>
        <v>-</v>
      </c>
      <c r="F361" s="77" t="str">
        <f>IFERROR(INDEX(Sinduscon!$32:$32,
MATCH(CUB!$A361,Sinduscon!$3:$3,0)+2), "")</f>
        <v>-</v>
      </c>
      <c r="G361" s="77" t="str">
        <f>IFERROR(INDEX(Sinduscon!$33:$33,
MATCH(CUB!$A361,Sinduscon!$3:$3,0)+2), "")</f>
        <v>-</v>
      </c>
      <c r="H361" s="111"/>
      <c r="I361" s="111"/>
      <c r="J361" s="111"/>
      <c r="K361" s="111"/>
    </row>
    <row r="362" spans="1:12" x14ac:dyDescent="0.25">
      <c r="A362" s="71">
        <f>IF(
   SUMPRODUCT(--(Sinduscon!$3:$3=DATE(2013,INT((ROW(A559)-1)/20)+1,1)))&gt;0,
   DATE(2013,INT((ROW(A559)-1)/20)+1,1),
   ""
)</f>
        <v>42095</v>
      </c>
      <c r="B362" s="72" t="str">
        <f t="shared" si="26"/>
        <v>PIS</v>
      </c>
      <c r="C362" s="73" t="str">
        <f t="shared" si="27"/>
        <v>Alto</v>
      </c>
      <c r="D362" s="77" t="str">
        <f>IFERROR(INDEX(Sinduscon!$30:$30,
MATCH(CUB!A362,Sinduscon!$3:$3,0)+3), "")</f>
        <v>-</v>
      </c>
      <c r="E362" s="77" t="str">
        <f>IFERROR(INDEX(Sinduscon!$31:$31,
MATCH(CUB!$A362,Sinduscon!$3:$3,0)+3), "")</f>
        <v>-</v>
      </c>
      <c r="F362" s="77" t="str">
        <f>IFERROR(INDEX(Sinduscon!$32:$32,
MATCH(CUB!$A362,Sinduscon!$3:$3,0)+3), "")</f>
        <v>-</v>
      </c>
      <c r="G362" s="77" t="str">
        <f>IFERROR(INDEX(Sinduscon!$33:$33,
MATCH(CUB!$A362,Sinduscon!$3:$3,0)+3), "")</f>
        <v>-</v>
      </c>
      <c r="H362" s="111"/>
      <c r="I362" s="111"/>
      <c r="J362" s="111"/>
      <c r="K362" s="111"/>
    </row>
    <row r="363" spans="1:12" x14ac:dyDescent="0.25">
      <c r="A363" s="71">
        <f>IF(
   SUMPRODUCT(--(Sinduscon!$3:$3=DATE(2013,INT((ROW(A560)-1)/20)+1,1)))&gt;0,
   DATE(2013,INT((ROW(A560)-1)/20)+1,1),
   ""
)</f>
        <v>42095</v>
      </c>
      <c r="B363" s="72" t="str">
        <f t="shared" si="26"/>
        <v>PIS</v>
      </c>
      <c r="C363" s="73" t="str">
        <f t="shared" si="27"/>
        <v>Total</v>
      </c>
      <c r="D363" s="77">
        <f>IFERROR(INDEX(Sinduscon!$30:$30,
MATCH(CUB!A363,Sinduscon!$3:$3,0)+4), "")</f>
        <v>369.41</v>
      </c>
      <c r="E363" s="77">
        <f>IFERROR(INDEX(Sinduscon!$31:$31,
MATCH(CUB!$A363,Sinduscon!$3:$3,0)+4), "")</f>
        <v>361.82</v>
      </c>
      <c r="F363" s="77">
        <f>IFERROR(INDEX(Sinduscon!$32:$32,
MATCH(CUB!$A363,Sinduscon!$3:$3,0)+4), "")</f>
        <v>27.11</v>
      </c>
      <c r="G363" s="77">
        <f>IFERROR(INDEX(Sinduscon!$33:$33,
MATCH(CUB!$A363,Sinduscon!$3:$3,0)+4), "")</f>
        <v>1.56</v>
      </c>
      <c r="H363" s="111">
        <f>SUMIFS(CUB!$D:$D,CUB!$C:$C,"Total",CUB!$A:$A,$A363)
/11</f>
        <v>535.47909090909081</v>
      </c>
      <c r="I363" s="111">
        <f>SUMIFS(CUB!$E:$E,CUB!$C:$C,"Total",CUB!$A:$A,$A363)
/11</f>
        <v>577.44272727272721</v>
      </c>
      <c r="J363" s="111">
        <f>SUMIFS(CUB!$F:$F,CUB!$C:$C,"Total",CUB!$A:$A,$A363)
/11</f>
        <v>67.574545454545458</v>
      </c>
      <c r="K363" s="111">
        <f>SUMIFS(CUB!$G:$G,CUB!$C:$C,"Total",CUB!$A:$A,$A363)
/11</f>
        <v>2.6790909090909087</v>
      </c>
      <c r="L363" s="111">
        <f t="shared" ref="L363" si="29">SUM(H363:K363)</f>
        <v>1183.1754545454544</v>
      </c>
    </row>
    <row r="364" spans="1:12" x14ac:dyDescent="0.25">
      <c r="A364" s="71">
        <f>IF(
   SUMPRODUCT(--(Sinduscon!$3:$3=DATE(2013,INT((ROW(A561)-1)/20)+1,1)))&gt;0,
   DATE(2013,INT((ROW(A561)-1)/20)+1,1),
   ""
)</f>
        <v>42125</v>
      </c>
      <c r="B364" s="72" t="str">
        <f t="shared" si="26"/>
        <v>R-1</v>
      </c>
      <c r="C364" s="73" t="str">
        <f t="shared" si="27"/>
        <v>Baixo</v>
      </c>
      <c r="D364" s="77">
        <f>IFERROR(INDEX(Sinduscon!$6:$6,
MATCH(CUB!A364,Sinduscon!$3:$3,0)+1), "")</f>
        <v>512.79</v>
      </c>
      <c r="E364" s="77">
        <f>IFERROR(INDEX(Sinduscon!$7:$7,
MATCH(CUB!$A364,Sinduscon!$3:$3,0)+1), "")</f>
        <v>575.66</v>
      </c>
      <c r="F364" s="77">
        <f>IFERROR(INDEX(Sinduscon!$8:$8,
MATCH(CUB!$A364,Sinduscon!$3:$3,0)+1), "")</f>
        <v>109.34</v>
      </c>
      <c r="G364" s="77">
        <f>IFERROR(INDEX(Sinduscon!$9:$9,
MATCH(CUB!$A364,Sinduscon!$3:$3,0)+1), "")</f>
        <v>3.09</v>
      </c>
      <c r="H364" s="111"/>
      <c r="I364" s="111"/>
      <c r="J364" s="111"/>
      <c r="K364" s="111"/>
    </row>
    <row r="365" spans="1:12" x14ac:dyDescent="0.25">
      <c r="A365" s="71">
        <f>IF(
   SUMPRODUCT(--(Sinduscon!$3:$3=DATE(2013,INT((ROW(A562)-1)/20)+1,1)))&gt;0,
   DATE(2013,INT((ROW(A562)-1)/20)+1,1),
   ""
)</f>
        <v>42125</v>
      </c>
      <c r="B365" s="72" t="str">
        <f t="shared" si="26"/>
        <v>R-1</v>
      </c>
      <c r="C365" s="73" t="str">
        <f t="shared" si="27"/>
        <v>Normal</v>
      </c>
      <c r="D365" s="77">
        <f>IFERROR(INDEX(Sinduscon!$6:$6,
MATCH(CUB!A365,Sinduscon!$3:$3,0)+2), "")</f>
        <v>526.54999999999995</v>
      </c>
      <c r="E365" s="77">
        <f>IFERROR(INDEX(Sinduscon!$7:$7,
MATCH(CUB!$A365,Sinduscon!$3:$3,0)+2), "")</f>
        <v>789.13</v>
      </c>
      <c r="F365" s="77">
        <f>IFERROR(INDEX(Sinduscon!$8:$8,
MATCH(CUB!$A365,Sinduscon!$3:$3,0)+2), "")</f>
        <v>102.66</v>
      </c>
      <c r="G365" s="77">
        <f>IFERROR(INDEX(Sinduscon!$9:$9,
MATCH(CUB!$A365,Sinduscon!$3:$3,0)+2), "")</f>
        <v>0.22</v>
      </c>
      <c r="H365" s="111"/>
      <c r="I365" s="111"/>
      <c r="J365" s="111"/>
      <c r="K365" s="111"/>
    </row>
    <row r="366" spans="1:12" x14ac:dyDescent="0.25">
      <c r="A366" s="71">
        <f>IF(
   SUMPRODUCT(--(Sinduscon!$3:$3=DATE(2013,INT((ROW(A563)-1)/20)+1,1)))&gt;0,
   DATE(2013,INT((ROW(A563)-1)/20)+1,1),
   ""
)</f>
        <v>42125</v>
      </c>
      <c r="B366" s="72" t="str">
        <f t="shared" si="26"/>
        <v>R-1</v>
      </c>
      <c r="C366" s="73" t="str">
        <f t="shared" si="27"/>
        <v>Alto</v>
      </c>
      <c r="D366" s="77">
        <f>IFERROR(INDEX(Sinduscon!$6:$6,
MATCH(CUB!A366,Sinduscon!$3:$3,0)+3), "")</f>
        <v>772.18</v>
      </c>
      <c r="E366" s="77">
        <f>IFERROR(INDEX(Sinduscon!$7:$7,
MATCH(CUB!$A366,Sinduscon!$3:$3,0)+3), "")</f>
        <v>856.2</v>
      </c>
      <c r="F366" s="77">
        <f>IFERROR(INDEX(Sinduscon!$8:$8,
MATCH(CUB!$A366,Sinduscon!$3:$3,0)+3), "")</f>
        <v>97.05</v>
      </c>
      <c r="G366" s="77">
        <f>IFERROR(INDEX(Sinduscon!$9:$9,
MATCH(CUB!$A366,Sinduscon!$3:$3,0)+3), "")</f>
        <v>0.27</v>
      </c>
      <c r="H366" s="111"/>
      <c r="I366" s="111"/>
      <c r="J366" s="111"/>
      <c r="K366" s="111"/>
    </row>
    <row r="367" spans="1:12" x14ac:dyDescent="0.25">
      <c r="A367" s="71">
        <f>IF(
   SUMPRODUCT(--(Sinduscon!$3:$3=DATE(2013,INT((ROW(A564)-1)/20)+1,1)))&gt;0,
   DATE(2013,INT((ROW(A564)-1)/20)+1,1),
   ""
)</f>
        <v>42125</v>
      </c>
      <c r="B367" s="72" t="str">
        <f t="shared" si="26"/>
        <v>R-1</v>
      </c>
      <c r="C367" s="73" t="str">
        <f t="shared" si="27"/>
        <v>Total</v>
      </c>
      <c r="D367" s="77">
        <f>IFERROR(INDEX(Sinduscon!$6:$6,
MATCH(CUB!A367,Sinduscon!$3:$3,0)+4), "")</f>
        <v>1811.52</v>
      </c>
      <c r="E367" s="77">
        <f>IFERROR(INDEX(Sinduscon!$7:$7,
MATCH(CUB!$A367,Sinduscon!$3:$3,0)+4), "")</f>
        <v>2220.9899999999998</v>
      </c>
      <c r="F367" s="77">
        <f>IFERROR(INDEX(Sinduscon!$8:$8,
MATCH(CUB!$A367,Sinduscon!$3:$3,0)+4), "")</f>
        <v>309.05</v>
      </c>
      <c r="G367" s="77">
        <f>IFERROR(INDEX(Sinduscon!$9:$9,
MATCH(CUB!$A367,Sinduscon!$3:$3,0)+4), "")</f>
        <v>3.58</v>
      </c>
      <c r="H367" s="111"/>
      <c r="I367" s="111"/>
      <c r="J367" s="111"/>
      <c r="K367" s="111"/>
    </row>
    <row r="368" spans="1:12" x14ac:dyDescent="0.25">
      <c r="A368" s="71">
        <f>IF(
   SUMPRODUCT(--(Sinduscon!$3:$3=DATE(2013,INT((ROW(A565)-1)/20)+1,1)))&gt;0,
   DATE(2013,INT((ROW(A565)-1)/20)+1,1),
   ""
)</f>
        <v>42125</v>
      </c>
      <c r="B368" s="72" t="str">
        <f t="shared" si="26"/>
        <v>PP-4</v>
      </c>
      <c r="C368" s="73" t="str">
        <f t="shared" si="27"/>
        <v>Baixo</v>
      </c>
      <c r="D368" s="77">
        <f>IFERROR(INDEX(Sinduscon!$12:$12,
MATCH(CUB!A368,Sinduscon!$3:$3,0)+1), "")</f>
        <v>557.11</v>
      </c>
      <c r="E368" s="77">
        <f>IFERROR(INDEX(Sinduscon!$13:$13,
MATCH(CUB!$A368,Sinduscon!$3:$3,0)+1), "")</f>
        <v>483.06</v>
      </c>
      <c r="F368" s="77">
        <f>IFERROR(INDEX(Sinduscon!$14:$14,
MATCH(CUB!$A368,Sinduscon!$3:$3,0)+1), "")</f>
        <v>29.07</v>
      </c>
      <c r="G368" s="77">
        <f>IFERROR(INDEX(Sinduscon!$15:$15,
MATCH(CUB!$A368,Sinduscon!$3:$3,0)+1), "")</f>
        <v>2.99</v>
      </c>
      <c r="H368" s="111"/>
      <c r="I368" s="111"/>
      <c r="J368" s="111"/>
      <c r="K368" s="111"/>
    </row>
    <row r="369" spans="1:12" x14ac:dyDescent="0.25">
      <c r="A369" s="71">
        <f>IF(
   SUMPRODUCT(--(Sinduscon!$3:$3=DATE(2013,INT((ROW(A566)-1)/20)+1,1)))&gt;0,
   DATE(2013,INT((ROW(A566)-1)/20)+1,1),
   ""
)</f>
        <v>42125</v>
      </c>
      <c r="B369" s="72" t="str">
        <f t="shared" si="26"/>
        <v>PP-4</v>
      </c>
      <c r="C369" s="73" t="str">
        <f t="shared" si="27"/>
        <v>Normal</v>
      </c>
      <c r="D369" s="77">
        <f>IFERROR(INDEX(Sinduscon!$12:$12,
MATCH(CUB!A369,Sinduscon!$3:$3,0)+2), "")</f>
        <v>515.12</v>
      </c>
      <c r="E369" s="77">
        <f>IFERROR(INDEX(Sinduscon!$13:$13,
MATCH(CUB!$A369,Sinduscon!$3:$3,0)+2), "")</f>
        <v>698.03</v>
      </c>
      <c r="F369" s="77">
        <f>IFERROR(INDEX(Sinduscon!$14:$14,
MATCH(CUB!$A369,Sinduscon!$3:$3,0)+2), "")</f>
        <v>123.1</v>
      </c>
      <c r="G369" s="77">
        <f>IFERROR(INDEX(Sinduscon!$15:$15,
MATCH(CUB!$A369,Sinduscon!$3:$3,0)+2), "")</f>
        <v>0.04</v>
      </c>
      <c r="H369" s="111"/>
      <c r="I369" s="111"/>
      <c r="J369" s="111"/>
      <c r="K369" s="111"/>
    </row>
    <row r="370" spans="1:12" x14ac:dyDescent="0.25">
      <c r="A370" s="71">
        <f>IF(
   SUMPRODUCT(--(Sinduscon!$3:$3=DATE(2013,INT((ROW(A567)-1)/20)+1,1)))&gt;0,
   DATE(2013,INT((ROW(A567)-1)/20)+1,1),
   ""
)</f>
        <v>42125</v>
      </c>
      <c r="B370" s="72" t="str">
        <f t="shared" si="26"/>
        <v>PP-4</v>
      </c>
      <c r="C370" s="73" t="str">
        <f t="shared" si="27"/>
        <v>Alto</v>
      </c>
      <c r="D370" s="77" t="str">
        <f>IFERROR(INDEX(Sinduscon!$12:$12,
MATCH(CUB!A370,Sinduscon!$3:$3,0)+3), "")</f>
        <v>-</v>
      </c>
      <c r="E370" s="77" t="str">
        <f>IFERROR(INDEX(Sinduscon!$13:$13,
MATCH(CUB!$A370,Sinduscon!$3:$3,0)+3), "")</f>
        <v>-</v>
      </c>
      <c r="F370" s="77" t="str">
        <f>IFERROR(INDEX(Sinduscon!$14:$14,
MATCH(CUB!$A370,Sinduscon!$3:$3,0)+3), "")</f>
        <v>-</v>
      </c>
      <c r="G370" s="77" t="str">
        <f>IFERROR(INDEX(Sinduscon!$15:$15,
MATCH(CUB!$A370,Sinduscon!$3:$3,0)+3), "")</f>
        <v>-</v>
      </c>
      <c r="H370" s="111"/>
      <c r="I370" s="111"/>
      <c r="J370" s="111"/>
      <c r="K370" s="111"/>
    </row>
    <row r="371" spans="1:12" x14ac:dyDescent="0.25">
      <c r="A371" s="71">
        <f>IF(
   SUMPRODUCT(--(Sinduscon!$3:$3=DATE(2013,INT((ROW(A568)-1)/20)+1,1)))&gt;0,
   DATE(2013,INT((ROW(A568)-1)/20)+1,1),
   ""
)</f>
        <v>42125</v>
      </c>
      <c r="B371" s="72" t="str">
        <f t="shared" si="26"/>
        <v>PP-4</v>
      </c>
      <c r="C371" s="73" t="str">
        <f t="shared" si="27"/>
        <v>Total</v>
      </c>
      <c r="D371" s="77">
        <f>IFERROR(INDEX(Sinduscon!$12:$12,
MATCH(CUB!A371,Sinduscon!$3:$3,0)+4), "")</f>
        <v>1072.23</v>
      </c>
      <c r="E371" s="77">
        <f>IFERROR(INDEX(Sinduscon!$13:$13,
MATCH(CUB!$A371,Sinduscon!$3:$3,0)+4), "")</f>
        <v>1181.0899999999999</v>
      </c>
      <c r="F371" s="77">
        <f>IFERROR(INDEX(Sinduscon!$14:$14,
MATCH(CUB!$A371,Sinduscon!$3:$3,0)+4), "")</f>
        <v>152.16999999999999</v>
      </c>
      <c r="G371" s="77">
        <f>IFERROR(INDEX(Sinduscon!$15:$15,
MATCH(CUB!$A371,Sinduscon!$3:$3,0)+4), "")</f>
        <v>3.0300000000000002</v>
      </c>
      <c r="H371" s="111"/>
      <c r="I371" s="111"/>
      <c r="J371" s="111"/>
      <c r="K371" s="111"/>
    </row>
    <row r="372" spans="1:12" x14ac:dyDescent="0.25">
      <c r="A372" s="71">
        <f>IF(
   SUMPRODUCT(--(Sinduscon!$3:$3=DATE(2013,INT((ROW(A569)-1)/20)+1,1)))&gt;0,
   DATE(2013,INT((ROW(A569)-1)/20)+1,1),
   ""
)</f>
        <v>42125</v>
      </c>
      <c r="B372" s="72" t="str">
        <f t="shared" si="26"/>
        <v>R-8</v>
      </c>
      <c r="C372" s="73" t="str">
        <f t="shared" si="27"/>
        <v>Baixo</v>
      </c>
      <c r="D372" s="77">
        <f>IFERROR(INDEX(Sinduscon!$18:$18,
MATCH(CUB!A372,Sinduscon!$3:$3,0)+1), "")</f>
        <v>531.91</v>
      </c>
      <c r="E372" s="77">
        <f>IFERROR(INDEX(Sinduscon!$19:$19,
MATCH(CUB!$A372,Sinduscon!$3:$3,0)+1), "")</f>
        <v>454.27</v>
      </c>
      <c r="F372" s="77">
        <f>IFERROR(INDEX(Sinduscon!$20:$20,
MATCH(CUB!$A372,Sinduscon!$3:$3,0)+1), "")</f>
        <v>26.16</v>
      </c>
      <c r="G372" s="77">
        <f>IFERROR(INDEX(Sinduscon!$21:$21,
MATCH(CUB!$A372,Sinduscon!$3:$3,0)+1), "")</f>
        <v>3.13</v>
      </c>
      <c r="H372" s="111"/>
      <c r="I372" s="111"/>
      <c r="J372" s="111"/>
      <c r="K372" s="111"/>
    </row>
    <row r="373" spans="1:12" x14ac:dyDescent="0.25">
      <c r="A373" s="71">
        <f>IF(
   SUMPRODUCT(--(Sinduscon!$3:$3=DATE(2013,INT((ROW(A570)-1)/20)+1,1)))&gt;0,
   DATE(2013,INT((ROW(A570)-1)/20)+1,1),
   ""
)</f>
        <v>42125</v>
      </c>
      <c r="B373" s="72" t="str">
        <f t="shared" si="26"/>
        <v>R-8</v>
      </c>
      <c r="C373" s="73" t="str">
        <f t="shared" si="27"/>
        <v>Normal</v>
      </c>
      <c r="D373" s="77">
        <f>IFERROR(INDEX(Sinduscon!$18:$18,
MATCH(CUB!A373,Sinduscon!$3:$3,0)+2), "")</f>
        <v>457.09</v>
      </c>
      <c r="E373" s="77">
        <f>IFERROR(INDEX(Sinduscon!$19:$19,
MATCH(CUB!$A373,Sinduscon!$3:$3,0)+2), "")</f>
        <v>626.82000000000005</v>
      </c>
      <c r="F373" s="77">
        <f>IFERROR(INDEX(Sinduscon!$20:$20,
MATCH(CUB!$A373,Sinduscon!$3:$3,0)+2), "")</f>
        <v>56.79</v>
      </c>
      <c r="G373" s="77">
        <f>IFERROR(INDEX(Sinduscon!$21:$21,
MATCH(CUB!$A373,Sinduscon!$3:$3,0)+2), "")</f>
        <v>4.2</v>
      </c>
      <c r="H373" s="111"/>
      <c r="I373" s="111"/>
      <c r="J373" s="111"/>
      <c r="K373" s="111"/>
    </row>
    <row r="374" spans="1:12" x14ac:dyDescent="0.25">
      <c r="A374" s="71">
        <f>IF(
   SUMPRODUCT(--(Sinduscon!$3:$3=DATE(2013,INT((ROW(A571)-1)/20)+1,1)))&gt;0,
   DATE(2013,INT((ROW(A571)-1)/20)+1,1),
   ""
)</f>
        <v>42125</v>
      </c>
      <c r="B374" s="72" t="str">
        <f t="shared" si="26"/>
        <v>R-8</v>
      </c>
      <c r="C374" s="73" t="str">
        <f t="shared" si="27"/>
        <v>Alto</v>
      </c>
      <c r="D374" s="77">
        <f>IFERROR(INDEX(Sinduscon!$18:$18,
MATCH(CUB!A374,Sinduscon!$3:$3,0)+3), "")</f>
        <v>641.39</v>
      </c>
      <c r="E374" s="77">
        <f>IFERROR(INDEX(Sinduscon!$19:$19,
MATCH(CUB!$A374,Sinduscon!$3:$3,0)+3), "")</f>
        <v>663.23</v>
      </c>
      <c r="F374" s="77">
        <f>IFERROR(INDEX(Sinduscon!$20:$20,
MATCH(CUB!$A374,Sinduscon!$3:$3,0)+3), "")</f>
        <v>66.97</v>
      </c>
      <c r="G374" s="77">
        <f>IFERROR(INDEX(Sinduscon!$21:$21,
MATCH(CUB!$A374,Sinduscon!$3:$3,0)+3), "")</f>
        <v>3.96</v>
      </c>
      <c r="H374" s="111"/>
      <c r="I374" s="111"/>
      <c r="J374" s="111"/>
      <c r="K374" s="111"/>
    </row>
    <row r="375" spans="1:12" x14ac:dyDescent="0.25">
      <c r="A375" s="71">
        <f>IF(
   SUMPRODUCT(--(Sinduscon!$3:$3=DATE(2013,INT((ROW(A572)-1)/20)+1,1)))&gt;0,
   DATE(2013,INT((ROW(A572)-1)/20)+1,1),
   ""
)</f>
        <v>42125</v>
      </c>
      <c r="B375" s="72" t="str">
        <f t="shared" si="26"/>
        <v>R-8</v>
      </c>
      <c r="C375" s="73" t="str">
        <f t="shared" si="27"/>
        <v>Total</v>
      </c>
      <c r="D375" s="77">
        <f>IFERROR(INDEX(Sinduscon!$18:$18,
MATCH(CUB!A375,Sinduscon!$3:$3,0)+4), "")</f>
        <v>1630.3899999999999</v>
      </c>
      <c r="E375" s="77">
        <f>IFERROR(INDEX(Sinduscon!$19:$19,
MATCH(CUB!$A375,Sinduscon!$3:$3,0)+4), "")</f>
        <v>1744.3200000000002</v>
      </c>
      <c r="F375" s="77">
        <f>IFERROR(INDEX(Sinduscon!$20:$20,
MATCH(CUB!$A375,Sinduscon!$3:$3,0)+4), "")</f>
        <v>149.92000000000002</v>
      </c>
      <c r="G375" s="77">
        <f>IFERROR(INDEX(Sinduscon!$21:$21,
MATCH(CUB!$A375,Sinduscon!$3:$3,0)+4), "")</f>
        <v>11.29</v>
      </c>
      <c r="H375" s="111"/>
      <c r="I375" s="111"/>
      <c r="J375" s="111"/>
      <c r="K375" s="111"/>
    </row>
    <row r="376" spans="1:12" x14ac:dyDescent="0.25">
      <c r="A376" s="71">
        <f>IF(
   SUMPRODUCT(--(Sinduscon!$3:$3=DATE(2013,INT((ROW(A573)-1)/20)+1,1)))&gt;0,
   DATE(2013,INT((ROW(A573)-1)/20)+1,1),
   ""
)</f>
        <v>42125</v>
      </c>
      <c r="B376" s="72" t="str">
        <f t="shared" si="26"/>
        <v>R-16</v>
      </c>
      <c r="C376" s="73" t="str">
        <f t="shared" si="27"/>
        <v>Baixo</v>
      </c>
      <c r="D376" s="77" t="str">
        <f>IFERROR(INDEX(Sinduscon!$24:$24,
MATCH(CUB!A376,Sinduscon!$3:$3,0)+1), "")</f>
        <v>-</v>
      </c>
      <c r="E376" s="77" t="str">
        <f>IFERROR(INDEX(Sinduscon!$25:$25,
MATCH(CUB!$A376,Sinduscon!$3:$3,0)+1), "")</f>
        <v>-</v>
      </c>
      <c r="F376" s="77" t="str">
        <f>IFERROR(INDEX(Sinduscon!$26:$26,
MATCH(CUB!$A376,Sinduscon!$3:$3,0)+1), "")</f>
        <v>-</v>
      </c>
      <c r="G376" s="77" t="str">
        <f>IFERROR(INDEX(Sinduscon!$27:$27,
MATCH(CUB!$A376,Sinduscon!$3:$3,0)+1), "")</f>
        <v>-</v>
      </c>
      <c r="H376" s="111"/>
      <c r="I376" s="111"/>
      <c r="J376" s="111"/>
      <c r="K376" s="111"/>
    </row>
    <row r="377" spans="1:12" x14ac:dyDescent="0.25">
      <c r="A377" s="71">
        <f>IF(
   SUMPRODUCT(--(Sinduscon!$3:$3=DATE(2013,INT((ROW(A574)-1)/20)+1,1)))&gt;0,
   DATE(2013,INT((ROW(A574)-1)/20)+1,1),
   ""
)</f>
        <v>42125</v>
      </c>
      <c r="B377" s="72" t="str">
        <f t="shared" si="26"/>
        <v>R-16</v>
      </c>
      <c r="C377" s="73" t="str">
        <f t="shared" si="27"/>
        <v>Normal</v>
      </c>
      <c r="D377" s="77">
        <f>IFERROR(INDEX(Sinduscon!$24:$24,
MATCH(CUB!A377,Sinduscon!$3:$3,0)+2), "")</f>
        <v>453.32</v>
      </c>
      <c r="E377" s="77">
        <f>IFERROR(INDEX(Sinduscon!$25:$25,
MATCH(CUB!$A377,Sinduscon!$3:$3,0)+2), "")</f>
        <v>602.65</v>
      </c>
      <c r="F377" s="77">
        <f>IFERROR(INDEX(Sinduscon!$26:$26,
MATCH(CUB!$A377,Sinduscon!$3:$3,0)+2), "")</f>
        <v>47</v>
      </c>
      <c r="G377" s="77">
        <f>IFERROR(INDEX(Sinduscon!$27:$27,
MATCH(CUB!$A377,Sinduscon!$3:$3,0)+2), "")</f>
        <v>4</v>
      </c>
      <c r="H377" s="111"/>
      <c r="I377" s="111"/>
      <c r="J377" s="111"/>
      <c r="K377" s="111"/>
    </row>
    <row r="378" spans="1:12" x14ac:dyDescent="0.25">
      <c r="A378" s="71">
        <f>IF(
   SUMPRODUCT(--(Sinduscon!$3:$3=DATE(2013,INT((ROW(A575)-1)/20)+1,1)))&gt;0,
   DATE(2013,INT((ROW(A575)-1)/20)+1,1),
   ""
)</f>
        <v>42125</v>
      </c>
      <c r="B378" s="72" t="str">
        <f t="shared" si="26"/>
        <v>R-16</v>
      </c>
      <c r="C378" s="73" t="str">
        <f t="shared" si="27"/>
        <v>Alto</v>
      </c>
      <c r="D378" s="77">
        <f>IFERROR(INDEX(Sinduscon!$24:$24,
MATCH(CUB!A378,Sinduscon!$3:$3,0)+3), "")</f>
        <v>612.22</v>
      </c>
      <c r="E378" s="77">
        <f>IFERROR(INDEX(Sinduscon!$25:$25,
MATCH(CUB!$A378,Sinduscon!$3:$3,0)+3), "")</f>
        <v>744.98</v>
      </c>
      <c r="F378" s="77">
        <f>IFERROR(INDEX(Sinduscon!$26:$26,
MATCH(CUB!$A378,Sinduscon!$3:$3,0)+3), "")</f>
        <v>58.09</v>
      </c>
      <c r="G378" s="77">
        <f>IFERROR(INDEX(Sinduscon!$27:$27,
MATCH(CUB!$A378,Sinduscon!$3:$3,0)+3), "")</f>
        <v>6.01</v>
      </c>
      <c r="H378" s="111"/>
      <c r="I378" s="111"/>
      <c r="J378" s="111"/>
      <c r="K378" s="111"/>
    </row>
    <row r="379" spans="1:12" x14ac:dyDescent="0.25">
      <c r="A379" s="71">
        <f>IF(
   SUMPRODUCT(--(Sinduscon!$3:$3=DATE(2013,INT((ROW(A576)-1)/20)+1,1)))&gt;0,
   DATE(2013,INT((ROW(A576)-1)/20)+1,1),
   ""
)</f>
        <v>42125</v>
      </c>
      <c r="B379" s="72" t="str">
        <f t="shared" si="26"/>
        <v>R-16</v>
      </c>
      <c r="C379" s="73" t="str">
        <f t="shared" si="27"/>
        <v>Total</v>
      </c>
      <c r="D379" s="77">
        <f>IFERROR(INDEX(Sinduscon!$24:$24,
MATCH(CUB!A379,Sinduscon!$3:$3,0)+4), "")</f>
        <v>1065.54</v>
      </c>
      <c r="E379" s="77">
        <f>IFERROR(INDEX(Sinduscon!$25:$25,
MATCH(CUB!$A379,Sinduscon!$3:$3,0)+4), "")</f>
        <v>1347.63</v>
      </c>
      <c r="F379" s="77">
        <f>IFERROR(INDEX(Sinduscon!$26:$26,
MATCH(CUB!$A379,Sinduscon!$3:$3,0)+4), "")</f>
        <v>105.09</v>
      </c>
      <c r="G379" s="77">
        <f>IFERROR(INDEX(Sinduscon!$27:$27,
MATCH(CUB!$A379,Sinduscon!$3:$3,0)+4), "")</f>
        <v>10.01</v>
      </c>
      <c r="H379" s="111"/>
      <c r="I379" s="111"/>
      <c r="J379" s="111"/>
      <c r="K379" s="111"/>
    </row>
    <row r="380" spans="1:12" x14ac:dyDescent="0.25">
      <c r="A380" s="71">
        <f>IF(
   SUMPRODUCT(--(Sinduscon!$3:$3=DATE(2013,INT((ROW(A577)-1)/20)+1,1)))&gt;0,
   DATE(2013,INT((ROW(A577)-1)/20)+1,1),
   ""
)</f>
        <v>42125</v>
      </c>
      <c r="B380" s="72" t="str">
        <f t="shared" si="26"/>
        <v>PIS</v>
      </c>
      <c r="C380" s="73" t="str">
        <f t="shared" si="27"/>
        <v>Baixo</v>
      </c>
      <c r="D380" s="77">
        <f>IFERROR(INDEX(Sinduscon!$30:$30,
MATCH(CUB!A380,Sinduscon!$3:$3,0)+1), "")</f>
        <v>373.48</v>
      </c>
      <c r="E380" s="77">
        <f>IFERROR(INDEX(Sinduscon!$31:$31,
MATCH(CUB!$A380,Sinduscon!$3:$3,0)+1), "")</f>
        <v>392.27</v>
      </c>
      <c r="F380" s="77">
        <f>IFERROR(INDEX(Sinduscon!$32:$32,
MATCH(CUB!$A380,Sinduscon!$3:$3,0)+1), "")</f>
        <v>27.11</v>
      </c>
      <c r="G380" s="77">
        <f>IFERROR(INDEX(Sinduscon!$33:$33,
MATCH(CUB!$A380,Sinduscon!$3:$3,0)+1), "")</f>
        <v>1.56</v>
      </c>
      <c r="H380" s="111"/>
      <c r="I380" s="111"/>
      <c r="J380" s="111"/>
      <c r="K380" s="111"/>
    </row>
    <row r="381" spans="1:12" x14ac:dyDescent="0.25">
      <c r="A381" s="71">
        <f>IF(
   SUMPRODUCT(--(Sinduscon!$3:$3=DATE(2013,INT((ROW(A578)-1)/20)+1,1)))&gt;0,
   DATE(2013,INT((ROW(A578)-1)/20)+1,1),
   ""
)</f>
        <v>42125</v>
      </c>
      <c r="B381" s="72" t="str">
        <f t="shared" si="26"/>
        <v>PIS</v>
      </c>
      <c r="C381" s="73" t="str">
        <f t="shared" si="27"/>
        <v>Normal</v>
      </c>
      <c r="D381" s="77" t="str">
        <f>IFERROR(INDEX(Sinduscon!$30:$30,
MATCH(CUB!A381,Sinduscon!$3:$3,0)+2), "")</f>
        <v>-</v>
      </c>
      <c r="E381" s="77" t="str">
        <f>IFERROR(INDEX(Sinduscon!$31:$31,
MATCH(CUB!$A381,Sinduscon!$3:$3,0)+2), "")</f>
        <v>-</v>
      </c>
      <c r="F381" s="77" t="str">
        <f>IFERROR(INDEX(Sinduscon!$32:$32,
MATCH(CUB!$A381,Sinduscon!$3:$3,0)+2), "")</f>
        <v>-</v>
      </c>
      <c r="G381" s="77" t="str">
        <f>IFERROR(INDEX(Sinduscon!$33:$33,
MATCH(CUB!$A381,Sinduscon!$3:$3,0)+2), "")</f>
        <v>-</v>
      </c>
      <c r="H381" s="111"/>
      <c r="I381" s="111"/>
      <c r="J381" s="111"/>
      <c r="K381" s="111"/>
    </row>
    <row r="382" spans="1:12" x14ac:dyDescent="0.25">
      <c r="A382" s="71">
        <f>IF(
   SUMPRODUCT(--(Sinduscon!$3:$3=DATE(2013,INT((ROW(A579)-1)/20)+1,1)))&gt;0,
   DATE(2013,INT((ROW(A579)-1)/20)+1,1),
   ""
)</f>
        <v>42125</v>
      </c>
      <c r="B382" s="72" t="str">
        <f t="shared" si="26"/>
        <v>PIS</v>
      </c>
      <c r="C382" s="73" t="str">
        <f t="shared" si="27"/>
        <v>Alto</v>
      </c>
      <c r="D382" s="77" t="str">
        <f>IFERROR(INDEX(Sinduscon!$30:$30,
MATCH(CUB!A382,Sinduscon!$3:$3,0)+3), "")</f>
        <v>-</v>
      </c>
      <c r="E382" s="77" t="str">
        <f>IFERROR(INDEX(Sinduscon!$31:$31,
MATCH(CUB!$A382,Sinduscon!$3:$3,0)+3), "")</f>
        <v>-</v>
      </c>
      <c r="F382" s="77" t="str">
        <f>IFERROR(INDEX(Sinduscon!$32:$32,
MATCH(CUB!$A382,Sinduscon!$3:$3,0)+3), "")</f>
        <v>-</v>
      </c>
      <c r="G382" s="77" t="str">
        <f>IFERROR(INDEX(Sinduscon!$33:$33,
MATCH(CUB!$A382,Sinduscon!$3:$3,0)+3), "")</f>
        <v>-</v>
      </c>
      <c r="H382" s="111"/>
      <c r="I382" s="111"/>
      <c r="J382" s="111"/>
      <c r="K382" s="111"/>
    </row>
    <row r="383" spans="1:12" x14ac:dyDescent="0.25">
      <c r="A383" s="71">
        <f>IF(
   SUMPRODUCT(--(Sinduscon!$3:$3=DATE(2013,INT((ROW(A580)-1)/20)+1,1)))&gt;0,
   DATE(2013,INT((ROW(A580)-1)/20)+1,1),
   ""
)</f>
        <v>42125</v>
      </c>
      <c r="B383" s="72" t="str">
        <f t="shared" si="26"/>
        <v>PIS</v>
      </c>
      <c r="C383" s="73" t="str">
        <f t="shared" si="27"/>
        <v>Total</v>
      </c>
      <c r="D383" s="77">
        <f>IFERROR(INDEX(Sinduscon!$30:$30,
MATCH(CUB!A383,Sinduscon!$3:$3,0)+4), "")</f>
        <v>373.48</v>
      </c>
      <c r="E383" s="77">
        <f>IFERROR(INDEX(Sinduscon!$31:$31,
MATCH(CUB!$A383,Sinduscon!$3:$3,0)+4), "")</f>
        <v>392.27</v>
      </c>
      <c r="F383" s="77">
        <f>IFERROR(INDEX(Sinduscon!$32:$32,
MATCH(CUB!$A383,Sinduscon!$3:$3,0)+4), "")</f>
        <v>27.11</v>
      </c>
      <c r="G383" s="77">
        <f>IFERROR(INDEX(Sinduscon!$33:$33,
MATCH(CUB!$A383,Sinduscon!$3:$3,0)+4), "")</f>
        <v>1.56</v>
      </c>
      <c r="H383" s="111">
        <f>SUMIFS(CUB!$D:$D,CUB!$C:$C,"Total",CUB!$A:$A,$A383)
/11</f>
        <v>541.19636363636357</v>
      </c>
      <c r="I383" s="111">
        <f>SUMIFS(CUB!$E:$E,CUB!$C:$C,"Total",CUB!$A:$A,$A383)
/11</f>
        <v>626.0272727272727</v>
      </c>
      <c r="J383" s="111">
        <f>SUMIFS(CUB!$F:$F,CUB!$C:$C,"Total",CUB!$A:$A,$A383)
/11</f>
        <v>67.576363636363652</v>
      </c>
      <c r="K383" s="111">
        <f>SUMIFS(CUB!$G:$G,CUB!$C:$C,"Total",CUB!$A:$A,$A383)
/11</f>
        <v>2.6790909090909087</v>
      </c>
      <c r="L383" s="111">
        <f t="shared" ref="L383" si="30">SUM(H383:K383)</f>
        <v>1237.4790909090907</v>
      </c>
    </row>
    <row r="384" spans="1:12" x14ac:dyDescent="0.25">
      <c r="A384" s="71">
        <f>IF(
   SUMPRODUCT(--(Sinduscon!$3:$3=DATE(2013,INT((ROW(A581)-1)/20)+1,1)))&gt;0,
   DATE(2013,INT((ROW(A581)-1)/20)+1,1),
   ""
)</f>
        <v>42156</v>
      </c>
      <c r="B384" s="72" t="str">
        <f t="shared" si="26"/>
        <v>R-1</v>
      </c>
      <c r="C384" s="73" t="str">
        <f t="shared" si="27"/>
        <v>Baixo</v>
      </c>
      <c r="D384" s="77">
        <f>IFERROR(INDEX(Sinduscon!$6:$6,
MATCH(CUB!A384,Sinduscon!$3:$3,0)+1), "")</f>
        <v>516.25</v>
      </c>
      <c r="E384" s="77">
        <f>IFERROR(INDEX(Sinduscon!$7:$7,
MATCH(CUB!$A384,Sinduscon!$3:$3,0)+1), "")</f>
        <v>581.46</v>
      </c>
      <c r="F384" s="77">
        <f>IFERROR(INDEX(Sinduscon!$8:$8,
MATCH(CUB!$A384,Sinduscon!$3:$3,0)+1), "")</f>
        <v>110.65</v>
      </c>
      <c r="G384" s="77">
        <f>IFERROR(INDEX(Sinduscon!$9:$9,
MATCH(CUB!$A384,Sinduscon!$3:$3,0)+1), "")</f>
        <v>3.09</v>
      </c>
      <c r="H384" s="111"/>
      <c r="I384" s="111"/>
      <c r="J384" s="111"/>
      <c r="K384" s="111"/>
    </row>
    <row r="385" spans="1:11" x14ac:dyDescent="0.25">
      <c r="A385" s="71">
        <f>IF(
   SUMPRODUCT(--(Sinduscon!$3:$3=DATE(2013,INT((ROW(A582)-1)/20)+1,1)))&gt;0,
   DATE(2013,INT((ROW(A582)-1)/20)+1,1),
   ""
)</f>
        <v>42156</v>
      </c>
      <c r="B385" s="72" t="str">
        <f t="shared" si="26"/>
        <v>R-1</v>
      </c>
      <c r="C385" s="73" t="str">
        <f t="shared" si="27"/>
        <v>Normal</v>
      </c>
      <c r="D385" s="77">
        <f>IFERROR(INDEX(Sinduscon!$6:$6,
MATCH(CUB!A385,Sinduscon!$3:$3,0)+2), "")</f>
        <v>531.54999999999995</v>
      </c>
      <c r="E385" s="77">
        <f>IFERROR(INDEX(Sinduscon!$7:$7,
MATCH(CUB!$A385,Sinduscon!$3:$3,0)+2), "")</f>
        <v>797.08</v>
      </c>
      <c r="F385" s="77">
        <f>IFERROR(INDEX(Sinduscon!$8:$8,
MATCH(CUB!$A385,Sinduscon!$3:$3,0)+2), "")</f>
        <v>103.89</v>
      </c>
      <c r="G385" s="77">
        <f>IFERROR(INDEX(Sinduscon!$9:$9,
MATCH(CUB!$A385,Sinduscon!$3:$3,0)+2), "")</f>
        <v>0.22</v>
      </c>
      <c r="H385" s="111"/>
      <c r="I385" s="111"/>
      <c r="J385" s="111"/>
      <c r="K385" s="111"/>
    </row>
    <row r="386" spans="1:11" x14ac:dyDescent="0.25">
      <c r="A386" s="71">
        <f>IF(
   SUMPRODUCT(--(Sinduscon!$3:$3=DATE(2013,INT((ROW(A583)-1)/20)+1,1)))&gt;0,
   DATE(2013,INT((ROW(A583)-1)/20)+1,1),
   ""
)</f>
        <v>42156</v>
      </c>
      <c r="B386" s="72" t="str">
        <f t="shared" si="26"/>
        <v>R-1</v>
      </c>
      <c r="C386" s="73" t="str">
        <f t="shared" si="27"/>
        <v>Alto</v>
      </c>
      <c r="D386" s="77">
        <f>IFERROR(INDEX(Sinduscon!$6:$6,
MATCH(CUB!A386,Sinduscon!$3:$3,0)+3), "")</f>
        <v>780.28</v>
      </c>
      <c r="E386" s="77">
        <f>IFERROR(INDEX(Sinduscon!$7:$7,
MATCH(CUB!$A386,Sinduscon!$3:$3,0)+3), "")</f>
        <v>864.83</v>
      </c>
      <c r="F386" s="77">
        <f>IFERROR(INDEX(Sinduscon!$8:$8,
MATCH(CUB!$A386,Sinduscon!$3:$3,0)+3), "")</f>
        <v>98.22</v>
      </c>
      <c r="G386" s="77">
        <f>IFERROR(INDEX(Sinduscon!$9:$9,
MATCH(CUB!$A386,Sinduscon!$3:$3,0)+3), "")</f>
        <v>0.27</v>
      </c>
      <c r="H386" s="111"/>
      <c r="I386" s="111"/>
      <c r="J386" s="111"/>
      <c r="K386" s="111"/>
    </row>
    <row r="387" spans="1:11" x14ac:dyDescent="0.25">
      <c r="A387" s="71">
        <f>IF(
   SUMPRODUCT(--(Sinduscon!$3:$3=DATE(2013,INT((ROW(A584)-1)/20)+1,1)))&gt;0,
   DATE(2013,INT((ROW(A584)-1)/20)+1,1),
   ""
)</f>
        <v>42156</v>
      </c>
      <c r="B387" s="72" t="str">
        <f t="shared" si="26"/>
        <v>R-1</v>
      </c>
      <c r="C387" s="73" t="str">
        <f t="shared" si="27"/>
        <v>Total</v>
      </c>
      <c r="D387" s="77">
        <f>IFERROR(INDEX(Sinduscon!$6:$6,
MATCH(CUB!A387,Sinduscon!$3:$3,0)+4), "")</f>
        <v>1828.08</v>
      </c>
      <c r="E387" s="77">
        <f>IFERROR(INDEX(Sinduscon!$7:$7,
MATCH(CUB!$A387,Sinduscon!$3:$3,0)+4), "")</f>
        <v>2243.37</v>
      </c>
      <c r="F387" s="77">
        <f>IFERROR(INDEX(Sinduscon!$8:$8,
MATCH(CUB!$A387,Sinduscon!$3:$3,0)+4), "")</f>
        <v>312.76</v>
      </c>
      <c r="G387" s="77">
        <f>IFERROR(INDEX(Sinduscon!$9:$9,
MATCH(CUB!$A387,Sinduscon!$3:$3,0)+4), "")</f>
        <v>3.58</v>
      </c>
      <c r="H387" s="111"/>
      <c r="I387" s="111"/>
      <c r="J387" s="111"/>
      <c r="K387" s="111"/>
    </row>
    <row r="388" spans="1:11" x14ac:dyDescent="0.25">
      <c r="A388" s="71">
        <f>IF(
   SUMPRODUCT(--(Sinduscon!$3:$3=DATE(2013,INT((ROW(A585)-1)/20)+1,1)))&gt;0,
   DATE(2013,INT((ROW(A585)-1)/20)+1,1),
   ""
)</f>
        <v>42156</v>
      </c>
      <c r="B388" s="72" t="str">
        <f t="shared" si="26"/>
        <v>PP-4</v>
      </c>
      <c r="C388" s="73" t="str">
        <f t="shared" si="27"/>
        <v>Baixo</v>
      </c>
      <c r="D388" s="77">
        <f>IFERROR(INDEX(Sinduscon!$12:$12,
MATCH(CUB!A388,Sinduscon!$3:$3,0)+1), "")</f>
        <v>560.64</v>
      </c>
      <c r="E388" s="77">
        <f>IFERROR(INDEX(Sinduscon!$13:$13,
MATCH(CUB!$A388,Sinduscon!$3:$3,0)+1), "")</f>
        <v>487.92</v>
      </c>
      <c r="F388" s="77">
        <f>IFERROR(INDEX(Sinduscon!$14:$14,
MATCH(CUB!$A388,Sinduscon!$3:$3,0)+1), "")</f>
        <v>29.42</v>
      </c>
      <c r="G388" s="77">
        <f>IFERROR(INDEX(Sinduscon!$15:$15,
MATCH(CUB!$A388,Sinduscon!$3:$3,0)+1), "")</f>
        <v>2.99</v>
      </c>
      <c r="H388" s="111"/>
      <c r="I388" s="111"/>
      <c r="J388" s="111"/>
      <c r="K388" s="111"/>
    </row>
    <row r="389" spans="1:11" x14ac:dyDescent="0.25">
      <c r="A389" s="71">
        <f>IF(
   SUMPRODUCT(--(Sinduscon!$3:$3=DATE(2013,INT((ROW(A586)-1)/20)+1,1)))&gt;0,
   DATE(2013,INT((ROW(A586)-1)/20)+1,1),
   ""
)</f>
        <v>42156</v>
      </c>
      <c r="B389" s="72" t="str">
        <f t="shared" ref="B389:B452" si="31">IF(A389&lt;&gt;"", CHOOSE(MOD(QUOTIENT(ROW()-4,4),5)+1,"R-1","PP-4","R-8","R-16","PIS"), "")</f>
        <v>PP-4</v>
      </c>
      <c r="C389" s="73" t="str">
        <f t="shared" ref="C389:C452" si="32">IF(A389&lt;&gt;"", CHOOSE(MOD(QUOTIENT(ROW()-4,1),4)+1,"Baixo","Normal","Alto","Total"), "")</f>
        <v>Normal</v>
      </c>
      <c r="D389" s="77">
        <f>IFERROR(INDEX(Sinduscon!$12:$12,
MATCH(CUB!A389,Sinduscon!$3:$3,0)+2), "")</f>
        <v>519.66999999999996</v>
      </c>
      <c r="E389" s="77">
        <f>IFERROR(INDEX(Sinduscon!$13:$13,
MATCH(CUB!$A389,Sinduscon!$3:$3,0)+2), "")</f>
        <v>705.06</v>
      </c>
      <c r="F389" s="77">
        <f>IFERROR(INDEX(Sinduscon!$14:$14,
MATCH(CUB!$A389,Sinduscon!$3:$3,0)+2), "")</f>
        <v>124.58</v>
      </c>
      <c r="G389" s="77">
        <f>IFERROR(INDEX(Sinduscon!$15:$15,
MATCH(CUB!$A389,Sinduscon!$3:$3,0)+2), "")</f>
        <v>0.04</v>
      </c>
      <c r="H389" s="111"/>
      <c r="I389" s="111"/>
      <c r="J389" s="111"/>
      <c r="K389" s="111"/>
    </row>
    <row r="390" spans="1:11" x14ac:dyDescent="0.25">
      <c r="A390" s="71">
        <f>IF(
   SUMPRODUCT(--(Sinduscon!$3:$3=DATE(2013,INT((ROW(A587)-1)/20)+1,1)))&gt;0,
   DATE(2013,INT((ROW(A587)-1)/20)+1,1),
   ""
)</f>
        <v>42156</v>
      </c>
      <c r="B390" s="72" t="str">
        <f t="shared" si="31"/>
        <v>PP-4</v>
      </c>
      <c r="C390" s="73" t="str">
        <f t="shared" si="32"/>
        <v>Alto</v>
      </c>
      <c r="D390" s="77" t="str">
        <f>IFERROR(INDEX(Sinduscon!$12:$12,
MATCH(CUB!A390,Sinduscon!$3:$3,0)+3), "")</f>
        <v>-</v>
      </c>
      <c r="E390" s="77" t="str">
        <f>IFERROR(INDEX(Sinduscon!$13:$13,
MATCH(CUB!$A390,Sinduscon!$3:$3,0)+3), "")</f>
        <v>-</v>
      </c>
      <c r="F390" s="77" t="str">
        <f>IFERROR(INDEX(Sinduscon!$14:$14,
MATCH(CUB!$A390,Sinduscon!$3:$3,0)+3), "")</f>
        <v>-</v>
      </c>
      <c r="G390" s="77" t="str">
        <f>IFERROR(INDEX(Sinduscon!$15:$15,
MATCH(CUB!$A390,Sinduscon!$3:$3,0)+3), "")</f>
        <v>-</v>
      </c>
      <c r="H390" s="111"/>
      <c r="I390" s="111"/>
      <c r="J390" s="111"/>
      <c r="K390" s="111"/>
    </row>
    <row r="391" spans="1:11" x14ac:dyDescent="0.25">
      <c r="A391" s="71">
        <f>IF(
   SUMPRODUCT(--(Sinduscon!$3:$3=DATE(2013,INT((ROW(A588)-1)/20)+1,1)))&gt;0,
   DATE(2013,INT((ROW(A588)-1)/20)+1,1),
   ""
)</f>
        <v>42156</v>
      </c>
      <c r="B391" s="72" t="str">
        <f t="shared" si="31"/>
        <v>PP-4</v>
      </c>
      <c r="C391" s="73" t="str">
        <f t="shared" si="32"/>
        <v>Total</v>
      </c>
      <c r="D391" s="77">
        <f>IFERROR(INDEX(Sinduscon!$12:$12,
MATCH(CUB!A391,Sinduscon!$3:$3,0)+4), "")</f>
        <v>1080.31</v>
      </c>
      <c r="E391" s="77">
        <f>IFERROR(INDEX(Sinduscon!$13:$13,
MATCH(CUB!$A391,Sinduscon!$3:$3,0)+4), "")</f>
        <v>1192.98</v>
      </c>
      <c r="F391" s="77">
        <f>IFERROR(INDEX(Sinduscon!$14:$14,
MATCH(CUB!$A391,Sinduscon!$3:$3,0)+4), "")</f>
        <v>154</v>
      </c>
      <c r="G391" s="77">
        <f>IFERROR(INDEX(Sinduscon!$15:$15,
MATCH(CUB!$A391,Sinduscon!$3:$3,0)+4), "")</f>
        <v>3.0300000000000002</v>
      </c>
      <c r="H391" s="111"/>
      <c r="I391" s="111"/>
      <c r="J391" s="111"/>
      <c r="K391" s="111"/>
    </row>
    <row r="392" spans="1:11" x14ac:dyDescent="0.25">
      <c r="A392" s="71">
        <f>IF(
   SUMPRODUCT(--(Sinduscon!$3:$3=DATE(2013,INT((ROW(A589)-1)/20)+1,1)))&gt;0,
   DATE(2013,INT((ROW(A589)-1)/20)+1,1),
   ""
)</f>
        <v>42156</v>
      </c>
      <c r="B392" s="72" t="str">
        <f t="shared" si="31"/>
        <v>R-8</v>
      </c>
      <c r="C392" s="73" t="str">
        <f t="shared" si="32"/>
        <v>Baixo</v>
      </c>
      <c r="D392" s="77">
        <f>IFERROR(INDEX(Sinduscon!$18:$18,
MATCH(CUB!A392,Sinduscon!$3:$3,0)+1), "")</f>
        <v>534.83000000000004</v>
      </c>
      <c r="E392" s="77">
        <f>IFERROR(INDEX(Sinduscon!$19:$19,
MATCH(CUB!$A392,Sinduscon!$3:$3,0)+1), "")</f>
        <v>458.84</v>
      </c>
      <c r="F392" s="77">
        <f>IFERROR(INDEX(Sinduscon!$20:$20,
MATCH(CUB!$A392,Sinduscon!$3:$3,0)+1), "")</f>
        <v>26.47</v>
      </c>
      <c r="G392" s="77">
        <f>IFERROR(INDEX(Sinduscon!$21:$21,
MATCH(CUB!$A392,Sinduscon!$3:$3,0)+1), "")</f>
        <v>3.13</v>
      </c>
      <c r="H392" s="111"/>
      <c r="I392" s="111"/>
      <c r="J392" s="111"/>
      <c r="K392" s="111"/>
    </row>
    <row r="393" spans="1:11" x14ac:dyDescent="0.25">
      <c r="A393" s="71">
        <f>IF(
   SUMPRODUCT(--(Sinduscon!$3:$3=DATE(2013,INT((ROW(A590)-1)/20)+1,1)))&gt;0,
   DATE(2013,INT((ROW(A590)-1)/20)+1,1),
   ""
)</f>
        <v>42156</v>
      </c>
      <c r="B393" s="72" t="str">
        <f t="shared" si="31"/>
        <v>R-8</v>
      </c>
      <c r="C393" s="73" t="str">
        <f t="shared" si="32"/>
        <v>Normal</v>
      </c>
      <c r="D393" s="77">
        <f>IFERROR(INDEX(Sinduscon!$18:$18,
MATCH(CUB!A393,Sinduscon!$3:$3,0)+2), "")</f>
        <v>461.42</v>
      </c>
      <c r="E393" s="77">
        <f>IFERROR(INDEX(Sinduscon!$19:$19,
MATCH(CUB!$A393,Sinduscon!$3:$3,0)+2), "")</f>
        <v>633.13</v>
      </c>
      <c r="F393" s="77">
        <f>IFERROR(INDEX(Sinduscon!$20:$20,
MATCH(CUB!$A393,Sinduscon!$3:$3,0)+2), "")</f>
        <v>57.48</v>
      </c>
      <c r="G393" s="77">
        <f>IFERROR(INDEX(Sinduscon!$21:$21,
MATCH(CUB!$A393,Sinduscon!$3:$3,0)+2), "")</f>
        <v>4.2</v>
      </c>
      <c r="H393" s="111"/>
      <c r="I393" s="111"/>
      <c r="J393" s="111"/>
      <c r="K393" s="111"/>
    </row>
    <row r="394" spans="1:11" x14ac:dyDescent="0.25">
      <c r="A394" s="71">
        <f>IF(
   SUMPRODUCT(--(Sinduscon!$3:$3=DATE(2013,INT((ROW(A591)-1)/20)+1,1)))&gt;0,
   DATE(2013,INT((ROW(A591)-1)/20)+1,1),
   ""
)</f>
        <v>42156</v>
      </c>
      <c r="B394" s="72" t="str">
        <f t="shared" si="31"/>
        <v>R-8</v>
      </c>
      <c r="C394" s="73" t="str">
        <f t="shared" si="32"/>
        <v>Alto</v>
      </c>
      <c r="D394" s="77">
        <f>IFERROR(INDEX(Sinduscon!$18:$18,
MATCH(CUB!A394,Sinduscon!$3:$3,0)+3), "")</f>
        <v>647.04</v>
      </c>
      <c r="E394" s="77">
        <f>IFERROR(INDEX(Sinduscon!$19:$19,
MATCH(CUB!$A394,Sinduscon!$3:$3,0)+3), "")</f>
        <v>669.91</v>
      </c>
      <c r="F394" s="77">
        <f>IFERROR(INDEX(Sinduscon!$20:$20,
MATCH(CUB!$A394,Sinduscon!$3:$3,0)+3), "")</f>
        <v>67.77</v>
      </c>
      <c r="G394" s="77">
        <f>IFERROR(INDEX(Sinduscon!$21:$21,
MATCH(CUB!$A394,Sinduscon!$3:$3,0)+3), "")</f>
        <v>3.96</v>
      </c>
      <c r="H394" s="111"/>
      <c r="I394" s="111"/>
      <c r="J394" s="111"/>
      <c r="K394" s="111"/>
    </row>
    <row r="395" spans="1:11" x14ac:dyDescent="0.25">
      <c r="A395" s="71">
        <f>IF(
   SUMPRODUCT(--(Sinduscon!$3:$3=DATE(2013,INT((ROW(A592)-1)/20)+1,1)))&gt;0,
   DATE(2013,INT((ROW(A592)-1)/20)+1,1),
   ""
)</f>
        <v>42156</v>
      </c>
      <c r="B395" s="72" t="str">
        <f t="shared" si="31"/>
        <v>R-8</v>
      </c>
      <c r="C395" s="73" t="str">
        <f t="shared" si="32"/>
        <v>Total</v>
      </c>
      <c r="D395" s="77">
        <f>IFERROR(INDEX(Sinduscon!$18:$18,
MATCH(CUB!A395,Sinduscon!$3:$3,0)+4), "")</f>
        <v>1643.29</v>
      </c>
      <c r="E395" s="77">
        <f>IFERROR(INDEX(Sinduscon!$19:$19,
MATCH(CUB!$A395,Sinduscon!$3:$3,0)+4), "")</f>
        <v>1761.88</v>
      </c>
      <c r="F395" s="77">
        <f>IFERROR(INDEX(Sinduscon!$20:$20,
MATCH(CUB!$A395,Sinduscon!$3:$3,0)+4), "")</f>
        <v>151.71999999999997</v>
      </c>
      <c r="G395" s="77">
        <f>IFERROR(INDEX(Sinduscon!$21:$21,
MATCH(CUB!$A395,Sinduscon!$3:$3,0)+4), "")</f>
        <v>11.29</v>
      </c>
      <c r="H395" s="111"/>
      <c r="I395" s="111"/>
      <c r="J395" s="111"/>
      <c r="K395" s="111"/>
    </row>
    <row r="396" spans="1:11" x14ac:dyDescent="0.25">
      <c r="A396" s="71">
        <f>IF(
   SUMPRODUCT(--(Sinduscon!$3:$3=DATE(2013,INT((ROW(A593)-1)/20)+1,1)))&gt;0,
   DATE(2013,INT((ROW(A593)-1)/20)+1,1),
   ""
)</f>
        <v>42156</v>
      </c>
      <c r="B396" s="72" t="str">
        <f t="shared" si="31"/>
        <v>R-16</v>
      </c>
      <c r="C396" s="73" t="str">
        <f t="shared" si="32"/>
        <v>Baixo</v>
      </c>
      <c r="D396" s="77" t="str">
        <f>IFERROR(INDEX(Sinduscon!$24:$24,
MATCH(CUB!A396,Sinduscon!$3:$3,0)+1), "")</f>
        <v>-</v>
      </c>
      <c r="E396" s="77" t="str">
        <f>IFERROR(INDEX(Sinduscon!$25:$25,
MATCH(CUB!$A396,Sinduscon!$3:$3,0)+1), "")</f>
        <v>-</v>
      </c>
      <c r="F396" s="77" t="str">
        <f>IFERROR(INDEX(Sinduscon!$26:$26,
MATCH(CUB!$A396,Sinduscon!$3:$3,0)+1), "")</f>
        <v>-</v>
      </c>
      <c r="G396" s="77" t="str">
        <f>IFERROR(INDEX(Sinduscon!$27:$27,
MATCH(CUB!$A396,Sinduscon!$3:$3,0)+1), "")</f>
        <v>-</v>
      </c>
      <c r="H396" s="111"/>
      <c r="I396" s="111"/>
      <c r="J396" s="111"/>
      <c r="K396" s="111"/>
    </row>
    <row r="397" spans="1:11" x14ac:dyDescent="0.25">
      <c r="A397" s="71">
        <f>IF(
   SUMPRODUCT(--(Sinduscon!$3:$3=DATE(2013,INT((ROW(A594)-1)/20)+1,1)))&gt;0,
   DATE(2013,INT((ROW(A594)-1)/20)+1,1),
   ""
)</f>
        <v>42156</v>
      </c>
      <c r="B397" s="72" t="str">
        <f t="shared" si="31"/>
        <v>R-16</v>
      </c>
      <c r="C397" s="73" t="str">
        <f t="shared" si="32"/>
        <v>Normal</v>
      </c>
      <c r="D397" s="77">
        <f>IFERROR(INDEX(Sinduscon!$24:$24,
MATCH(CUB!A397,Sinduscon!$3:$3,0)+2), "")</f>
        <v>457.41</v>
      </c>
      <c r="E397" s="77">
        <f>IFERROR(INDEX(Sinduscon!$25:$25,
MATCH(CUB!$A397,Sinduscon!$3:$3,0)+2), "")</f>
        <v>608.72</v>
      </c>
      <c r="F397" s="77">
        <f>IFERROR(INDEX(Sinduscon!$26:$26,
MATCH(CUB!$A397,Sinduscon!$3:$3,0)+2), "")</f>
        <v>47.57</v>
      </c>
      <c r="G397" s="77">
        <f>IFERROR(INDEX(Sinduscon!$27:$27,
MATCH(CUB!$A397,Sinduscon!$3:$3,0)+2), "")</f>
        <v>4</v>
      </c>
      <c r="H397" s="111"/>
      <c r="I397" s="111"/>
      <c r="J397" s="111"/>
      <c r="K397" s="111"/>
    </row>
    <row r="398" spans="1:11" x14ac:dyDescent="0.25">
      <c r="A398" s="71">
        <f>IF(
   SUMPRODUCT(--(Sinduscon!$3:$3=DATE(2013,INT((ROW(A595)-1)/20)+1,1)))&gt;0,
   DATE(2013,INT((ROW(A595)-1)/20)+1,1),
   ""
)</f>
        <v>42156</v>
      </c>
      <c r="B398" s="72" t="str">
        <f t="shared" si="31"/>
        <v>R-16</v>
      </c>
      <c r="C398" s="73" t="str">
        <f t="shared" si="32"/>
        <v>Alto</v>
      </c>
      <c r="D398" s="77">
        <f>IFERROR(INDEX(Sinduscon!$24:$24,
MATCH(CUB!A398,Sinduscon!$3:$3,0)+3), "")</f>
        <v>620.22</v>
      </c>
      <c r="E398" s="77">
        <f>IFERROR(INDEX(Sinduscon!$25:$25,
MATCH(CUB!$A398,Sinduscon!$3:$3,0)+3), "")</f>
        <v>752.48</v>
      </c>
      <c r="F398" s="77">
        <f>IFERROR(INDEX(Sinduscon!$26:$26,
MATCH(CUB!$A398,Sinduscon!$3:$3,0)+3), "")</f>
        <v>58.79</v>
      </c>
      <c r="G398" s="77">
        <f>IFERROR(INDEX(Sinduscon!$27:$27,
MATCH(CUB!$A398,Sinduscon!$3:$3,0)+3), "")</f>
        <v>6.01</v>
      </c>
      <c r="H398" s="111"/>
      <c r="I398" s="111"/>
      <c r="J398" s="111"/>
      <c r="K398" s="111"/>
    </row>
    <row r="399" spans="1:11" x14ac:dyDescent="0.25">
      <c r="A399" s="71">
        <f>IF(
   SUMPRODUCT(--(Sinduscon!$3:$3=DATE(2013,INT((ROW(A596)-1)/20)+1,1)))&gt;0,
   DATE(2013,INT((ROW(A596)-1)/20)+1,1),
   ""
)</f>
        <v>42156</v>
      </c>
      <c r="B399" s="72" t="str">
        <f t="shared" si="31"/>
        <v>R-16</v>
      </c>
      <c r="C399" s="73" t="str">
        <f t="shared" si="32"/>
        <v>Total</v>
      </c>
      <c r="D399" s="77">
        <f>IFERROR(INDEX(Sinduscon!$24:$24,
MATCH(CUB!A399,Sinduscon!$3:$3,0)+4), "")</f>
        <v>1077.6300000000001</v>
      </c>
      <c r="E399" s="77">
        <f>IFERROR(INDEX(Sinduscon!$25:$25,
MATCH(CUB!$A399,Sinduscon!$3:$3,0)+4), "")</f>
        <v>1361.2</v>
      </c>
      <c r="F399" s="77">
        <f>IFERROR(INDEX(Sinduscon!$26:$26,
MATCH(CUB!$A399,Sinduscon!$3:$3,0)+4), "")</f>
        <v>106.36</v>
      </c>
      <c r="G399" s="77">
        <f>IFERROR(INDEX(Sinduscon!$27:$27,
MATCH(CUB!$A399,Sinduscon!$3:$3,0)+4), "")</f>
        <v>10.01</v>
      </c>
      <c r="H399" s="111"/>
      <c r="I399" s="111"/>
      <c r="J399" s="111"/>
      <c r="K399" s="111"/>
    </row>
    <row r="400" spans="1:11" x14ac:dyDescent="0.25">
      <c r="A400" s="71">
        <f>IF(
   SUMPRODUCT(--(Sinduscon!$3:$3=DATE(2013,INT((ROW(A597)-1)/20)+1,1)))&gt;0,
   DATE(2013,INT((ROW(A597)-1)/20)+1,1),
   ""
)</f>
        <v>42156</v>
      </c>
      <c r="B400" s="72" t="str">
        <f t="shared" si="31"/>
        <v>PIS</v>
      </c>
      <c r="C400" s="73" t="str">
        <f t="shared" si="32"/>
        <v>Baixo</v>
      </c>
      <c r="D400" s="77">
        <f>IFERROR(INDEX(Sinduscon!$30:$30,
MATCH(CUB!A400,Sinduscon!$3:$3,0)+1), "")</f>
        <v>377.52</v>
      </c>
      <c r="E400" s="77">
        <f>IFERROR(INDEX(Sinduscon!$31:$31,
MATCH(CUB!$A400,Sinduscon!$3:$3,0)+1), "")</f>
        <v>396.22</v>
      </c>
      <c r="F400" s="77">
        <f>IFERROR(INDEX(Sinduscon!$32:$32,
MATCH(CUB!$A400,Sinduscon!$3:$3,0)+1), "")</f>
        <v>27.44</v>
      </c>
      <c r="G400" s="77">
        <f>IFERROR(INDEX(Sinduscon!$33:$33,
MATCH(CUB!$A400,Sinduscon!$3:$3,0)+1), "")</f>
        <v>1.56</v>
      </c>
      <c r="H400" s="111"/>
      <c r="I400" s="111"/>
      <c r="J400" s="111"/>
      <c r="K400" s="111"/>
    </row>
    <row r="401" spans="1:12" x14ac:dyDescent="0.25">
      <c r="A401" s="71">
        <f>IF(
   SUMPRODUCT(--(Sinduscon!$3:$3=DATE(2013,INT((ROW(A598)-1)/20)+1,1)))&gt;0,
   DATE(2013,INT((ROW(A598)-1)/20)+1,1),
   ""
)</f>
        <v>42156</v>
      </c>
      <c r="B401" s="72" t="str">
        <f t="shared" si="31"/>
        <v>PIS</v>
      </c>
      <c r="C401" s="73" t="str">
        <f t="shared" si="32"/>
        <v>Normal</v>
      </c>
      <c r="D401" s="77" t="str">
        <f>IFERROR(INDEX(Sinduscon!$30:$30,
MATCH(CUB!A401,Sinduscon!$3:$3,0)+2), "")</f>
        <v>-</v>
      </c>
      <c r="E401" s="77" t="str">
        <f>IFERROR(INDEX(Sinduscon!$31:$31,
MATCH(CUB!$A401,Sinduscon!$3:$3,0)+2), "")</f>
        <v>-</v>
      </c>
      <c r="F401" s="77" t="str">
        <f>IFERROR(INDEX(Sinduscon!$32:$32,
MATCH(CUB!$A401,Sinduscon!$3:$3,0)+2), "")</f>
        <v>-</v>
      </c>
      <c r="G401" s="77" t="str">
        <f>IFERROR(INDEX(Sinduscon!$33:$33,
MATCH(CUB!$A401,Sinduscon!$3:$3,0)+2), "")</f>
        <v>-</v>
      </c>
      <c r="H401" s="111"/>
      <c r="I401" s="111"/>
      <c r="J401" s="111"/>
      <c r="K401" s="111"/>
    </row>
    <row r="402" spans="1:12" x14ac:dyDescent="0.25">
      <c r="A402" s="71">
        <f>IF(
   SUMPRODUCT(--(Sinduscon!$3:$3=DATE(2013,INT((ROW(A599)-1)/20)+1,1)))&gt;0,
   DATE(2013,INT((ROW(A599)-1)/20)+1,1),
   ""
)</f>
        <v>42156</v>
      </c>
      <c r="B402" s="72" t="str">
        <f t="shared" si="31"/>
        <v>PIS</v>
      </c>
      <c r="C402" s="73" t="str">
        <f t="shared" si="32"/>
        <v>Alto</v>
      </c>
      <c r="D402" s="77" t="str">
        <f>IFERROR(INDEX(Sinduscon!$30:$30,
MATCH(CUB!A402,Sinduscon!$3:$3,0)+3), "")</f>
        <v>-</v>
      </c>
      <c r="E402" s="77" t="str">
        <f>IFERROR(INDEX(Sinduscon!$31:$31,
MATCH(CUB!$A402,Sinduscon!$3:$3,0)+3), "")</f>
        <v>-</v>
      </c>
      <c r="F402" s="77" t="str">
        <f>IFERROR(INDEX(Sinduscon!$32:$32,
MATCH(CUB!$A402,Sinduscon!$3:$3,0)+3), "")</f>
        <v>-</v>
      </c>
      <c r="G402" s="77" t="str">
        <f>IFERROR(INDEX(Sinduscon!$33:$33,
MATCH(CUB!$A402,Sinduscon!$3:$3,0)+3), "")</f>
        <v>-</v>
      </c>
      <c r="H402" s="111"/>
      <c r="I402" s="111"/>
      <c r="J402" s="111"/>
      <c r="K402" s="111"/>
    </row>
    <row r="403" spans="1:12" x14ac:dyDescent="0.25">
      <c r="A403" s="71">
        <f>IF(
   SUMPRODUCT(--(Sinduscon!$3:$3=DATE(2013,INT((ROW(A600)-1)/20)+1,1)))&gt;0,
   DATE(2013,INT((ROW(A600)-1)/20)+1,1),
   ""
)</f>
        <v>42156</v>
      </c>
      <c r="B403" s="72" t="str">
        <f t="shared" si="31"/>
        <v>PIS</v>
      </c>
      <c r="C403" s="73" t="str">
        <f t="shared" si="32"/>
        <v>Total</v>
      </c>
      <c r="D403" s="77">
        <f>IFERROR(INDEX(Sinduscon!$30:$30,
MATCH(CUB!A403,Sinduscon!$3:$3,0)+4), "")</f>
        <v>377.52</v>
      </c>
      <c r="E403" s="77">
        <f>IFERROR(INDEX(Sinduscon!$31:$31,
MATCH(CUB!$A403,Sinduscon!$3:$3,0)+4), "")</f>
        <v>396.22</v>
      </c>
      <c r="F403" s="77">
        <f>IFERROR(INDEX(Sinduscon!$32:$32,
MATCH(CUB!$A403,Sinduscon!$3:$3,0)+4), "")</f>
        <v>27.44</v>
      </c>
      <c r="G403" s="77">
        <f>IFERROR(INDEX(Sinduscon!$33:$33,
MATCH(CUB!$A403,Sinduscon!$3:$3,0)+4), "")</f>
        <v>1.56</v>
      </c>
      <c r="H403" s="111">
        <f>SUMIFS(CUB!$D:$D,CUB!$C:$C,"Total",CUB!$A:$A,$A403)
/11</f>
        <v>546.07545454545459</v>
      </c>
      <c r="I403" s="111">
        <f>SUMIFS(CUB!$E:$E,CUB!$C:$C,"Total",CUB!$A:$A,$A403)
/11</f>
        <v>632.33181818181811</v>
      </c>
      <c r="J403" s="111">
        <f>SUMIFS(CUB!$F:$F,CUB!$C:$C,"Total",CUB!$A:$A,$A403)
/11</f>
        <v>68.38909090909091</v>
      </c>
      <c r="K403" s="111">
        <f>SUMIFS(CUB!$G:$G,CUB!$C:$C,"Total",CUB!$A:$A,$A403)
/11</f>
        <v>2.6790909090909087</v>
      </c>
      <c r="L403" s="111">
        <f t="shared" ref="L403" si="33">SUM(H403:K403)</f>
        <v>1249.4754545454548</v>
      </c>
    </row>
    <row r="404" spans="1:12" x14ac:dyDescent="0.25">
      <c r="A404" s="71">
        <f>IF(
   SUMPRODUCT(--(Sinduscon!$3:$3=DATE(2013,INT((ROW(A601)-1)/20)+1,1)))&gt;0,
   DATE(2013,INT((ROW(A601)-1)/20)+1,1),
   ""
)</f>
        <v>42186</v>
      </c>
      <c r="B404" s="72" t="str">
        <f t="shared" si="31"/>
        <v>R-1</v>
      </c>
      <c r="C404" s="73" t="str">
        <f t="shared" si="32"/>
        <v>Baixo</v>
      </c>
      <c r="D404" s="77">
        <f>IFERROR(INDEX(Sinduscon!$6:$6,
MATCH(CUB!A404,Sinduscon!$3:$3,0)+1), "")</f>
        <v>519.01</v>
      </c>
      <c r="E404" s="77">
        <f>IFERROR(INDEX(Sinduscon!$7:$7,
MATCH(CUB!$A404,Sinduscon!$3:$3,0)+1), "")</f>
        <v>581.46</v>
      </c>
      <c r="F404" s="77">
        <f>IFERROR(INDEX(Sinduscon!$8:$8,
MATCH(CUB!$A404,Sinduscon!$3:$3,0)+1), "")</f>
        <v>113.49</v>
      </c>
      <c r="G404" s="77">
        <f>IFERROR(INDEX(Sinduscon!$9:$9,
MATCH(CUB!$A404,Sinduscon!$3:$3,0)+1), "")</f>
        <v>3.09</v>
      </c>
      <c r="H404" s="111"/>
      <c r="I404" s="111"/>
      <c r="J404" s="111"/>
      <c r="K404" s="111"/>
    </row>
    <row r="405" spans="1:12" x14ac:dyDescent="0.25">
      <c r="A405" s="71">
        <f>IF(
   SUMPRODUCT(--(Sinduscon!$3:$3=DATE(2013,INT((ROW(A602)-1)/20)+1,1)))&gt;0,
   DATE(2013,INT((ROW(A602)-1)/20)+1,1),
   ""
)</f>
        <v>42186</v>
      </c>
      <c r="B405" s="72" t="str">
        <f t="shared" si="31"/>
        <v>R-1</v>
      </c>
      <c r="C405" s="73" t="str">
        <f t="shared" si="32"/>
        <v>Normal</v>
      </c>
      <c r="D405" s="77">
        <f>IFERROR(INDEX(Sinduscon!$6:$6,
MATCH(CUB!A405,Sinduscon!$3:$3,0)+2), "")</f>
        <v>534.37</v>
      </c>
      <c r="E405" s="77">
        <f>IFERROR(INDEX(Sinduscon!$7:$7,
MATCH(CUB!$A405,Sinduscon!$3:$3,0)+2), "")</f>
        <v>797.08</v>
      </c>
      <c r="F405" s="77">
        <f>IFERROR(INDEX(Sinduscon!$8:$8,
MATCH(CUB!$A405,Sinduscon!$3:$3,0)+2), "")</f>
        <v>106.56</v>
      </c>
      <c r="G405" s="77">
        <f>IFERROR(INDEX(Sinduscon!$9:$9,
MATCH(CUB!$A405,Sinduscon!$3:$3,0)+2), "")</f>
        <v>0.22</v>
      </c>
      <c r="H405" s="111"/>
      <c r="I405" s="111"/>
      <c r="J405" s="111"/>
      <c r="K405" s="111"/>
    </row>
    <row r="406" spans="1:12" x14ac:dyDescent="0.25">
      <c r="A406" s="71">
        <f>IF(
   SUMPRODUCT(--(Sinduscon!$3:$3=DATE(2013,INT((ROW(A603)-1)/20)+1,1)))&gt;0,
   DATE(2013,INT((ROW(A603)-1)/20)+1,1),
   ""
)</f>
        <v>42186</v>
      </c>
      <c r="B406" s="72" t="str">
        <f t="shared" si="31"/>
        <v>R-1</v>
      </c>
      <c r="C406" s="73" t="str">
        <f t="shared" si="32"/>
        <v>Alto</v>
      </c>
      <c r="D406" s="77">
        <f>IFERROR(INDEX(Sinduscon!$6:$6,
MATCH(CUB!A406,Sinduscon!$3:$3,0)+3), "")</f>
        <v>785.98</v>
      </c>
      <c r="E406" s="77">
        <f>IFERROR(INDEX(Sinduscon!$7:$7,
MATCH(CUB!$A406,Sinduscon!$3:$3,0)+3), "")</f>
        <v>864.83</v>
      </c>
      <c r="F406" s="77">
        <f>IFERROR(INDEX(Sinduscon!$8:$8,
MATCH(CUB!$A406,Sinduscon!$3:$3,0)+3), "")</f>
        <v>100.74</v>
      </c>
      <c r="G406" s="77">
        <f>IFERROR(INDEX(Sinduscon!$9:$9,
MATCH(CUB!$A406,Sinduscon!$3:$3,0)+3), "")</f>
        <v>0.27</v>
      </c>
      <c r="H406" s="111"/>
      <c r="I406" s="111"/>
      <c r="J406" s="111"/>
      <c r="K406" s="111"/>
    </row>
    <row r="407" spans="1:12" x14ac:dyDescent="0.25">
      <c r="A407" s="71">
        <f>IF(
   SUMPRODUCT(--(Sinduscon!$3:$3=DATE(2013,INT((ROW(A604)-1)/20)+1,1)))&gt;0,
   DATE(2013,INT((ROW(A604)-1)/20)+1,1),
   ""
)</f>
        <v>42186</v>
      </c>
      <c r="B407" s="72" t="str">
        <f t="shared" si="31"/>
        <v>R-1</v>
      </c>
      <c r="C407" s="73" t="str">
        <f t="shared" si="32"/>
        <v>Total</v>
      </c>
      <c r="D407" s="77">
        <f>IFERROR(INDEX(Sinduscon!$6:$6,
MATCH(CUB!A407,Sinduscon!$3:$3,0)+4), "")</f>
        <v>1839.3600000000001</v>
      </c>
      <c r="E407" s="77">
        <f>IFERROR(INDEX(Sinduscon!$7:$7,
MATCH(CUB!$A407,Sinduscon!$3:$3,0)+4), "")</f>
        <v>2243.37</v>
      </c>
      <c r="F407" s="77">
        <f>IFERROR(INDEX(Sinduscon!$8:$8,
MATCH(CUB!$A407,Sinduscon!$3:$3,0)+4), "")</f>
        <v>320.79000000000002</v>
      </c>
      <c r="G407" s="77">
        <f>IFERROR(INDEX(Sinduscon!$9:$9,
MATCH(CUB!$A407,Sinduscon!$3:$3,0)+4), "")</f>
        <v>3.58</v>
      </c>
      <c r="H407" s="111"/>
      <c r="I407" s="111"/>
      <c r="J407" s="111"/>
      <c r="K407" s="111"/>
    </row>
    <row r="408" spans="1:12" x14ac:dyDescent="0.25">
      <c r="A408" s="71">
        <f>IF(
   SUMPRODUCT(--(Sinduscon!$3:$3=DATE(2013,INT((ROW(A605)-1)/20)+1,1)))&gt;0,
   DATE(2013,INT((ROW(A605)-1)/20)+1,1),
   ""
)</f>
        <v>42186</v>
      </c>
      <c r="B408" s="72" t="str">
        <f t="shared" si="31"/>
        <v>PP-4</v>
      </c>
      <c r="C408" s="73" t="str">
        <f t="shared" si="32"/>
        <v>Baixo</v>
      </c>
      <c r="D408" s="77">
        <f>IFERROR(INDEX(Sinduscon!$12:$12,
MATCH(CUB!A408,Sinduscon!$3:$3,0)+1), "")</f>
        <v>562.30999999999995</v>
      </c>
      <c r="E408" s="77">
        <f>IFERROR(INDEX(Sinduscon!$13:$13,
MATCH(CUB!$A408,Sinduscon!$3:$3,0)+1), "")</f>
        <v>487.92</v>
      </c>
      <c r="F408" s="77">
        <f>IFERROR(INDEX(Sinduscon!$14:$14,
MATCH(CUB!$A408,Sinduscon!$3:$3,0)+1), "")</f>
        <v>30.18</v>
      </c>
      <c r="G408" s="77">
        <f>IFERROR(INDEX(Sinduscon!$15:$15,
MATCH(CUB!$A408,Sinduscon!$3:$3,0)+1), "")</f>
        <v>2.99</v>
      </c>
      <c r="H408" s="111"/>
      <c r="I408" s="111"/>
      <c r="J408" s="111"/>
      <c r="K408" s="111"/>
    </row>
    <row r="409" spans="1:12" x14ac:dyDescent="0.25">
      <c r="A409" s="71">
        <f>IF(
   SUMPRODUCT(--(Sinduscon!$3:$3=DATE(2013,INT((ROW(A606)-1)/20)+1,1)))&gt;0,
   DATE(2013,INT((ROW(A606)-1)/20)+1,1),
   ""
)</f>
        <v>42186</v>
      </c>
      <c r="B409" s="72" t="str">
        <f t="shared" si="31"/>
        <v>PP-4</v>
      </c>
      <c r="C409" s="73" t="str">
        <f t="shared" si="32"/>
        <v>Normal</v>
      </c>
      <c r="D409" s="77">
        <f>IFERROR(INDEX(Sinduscon!$12:$12,
MATCH(CUB!A409,Sinduscon!$3:$3,0)+2), "")</f>
        <v>521.46</v>
      </c>
      <c r="E409" s="77">
        <f>IFERROR(INDEX(Sinduscon!$13:$13,
MATCH(CUB!$A409,Sinduscon!$3:$3,0)+2), "")</f>
        <v>705.06</v>
      </c>
      <c r="F409" s="77">
        <f>IFERROR(INDEX(Sinduscon!$14:$14,
MATCH(CUB!$A409,Sinduscon!$3:$3,0)+2), "")</f>
        <v>127.77</v>
      </c>
      <c r="G409" s="77">
        <f>IFERROR(INDEX(Sinduscon!$15:$15,
MATCH(CUB!$A409,Sinduscon!$3:$3,0)+2), "")</f>
        <v>0.04</v>
      </c>
      <c r="H409" s="111"/>
      <c r="I409" s="111"/>
      <c r="J409" s="111"/>
      <c r="K409" s="111"/>
    </row>
    <row r="410" spans="1:12" x14ac:dyDescent="0.25">
      <c r="A410" s="71">
        <f>IF(
   SUMPRODUCT(--(Sinduscon!$3:$3=DATE(2013,INT((ROW(A607)-1)/20)+1,1)))&gt;0,
   DATE(2013,INT((ROW(A607)-1)/20)+1,1),
   ""
)</f>
        <v>42186</v>
      </c>
      <c r="B410" s="72" t="str">
        <f t="shared" si="31"/>
        <v>PP-4</v>
      </c>
      <c r="C410" s="73" t="str">
        <f t="shared" si="32"/>
        <v>Alto</v>
      </c>
      <c r="D410" s="77" t="str">
        <f>IFERROR(INDEX(Sinduscon!$12:$12,
MATCH(CUB!A410,Sinduscon!$3:$3,0)+3), "")</f>
        <v>-</v>
      </c>
      <c r="E410" s="77" t="str">
        <f>IFERROR(INDEX(Sinduscon!$13:$13,
MATCH(CUB!$A410,Sinduscon!$3:$3,0)+3), "")</f>
        <v>-</v>
      </c>
      <c r="F410" s="77" t="str">
        <f>IFERROR(INDEX(Sinduscon!$14:$14,
MATCH(CUB!$A410,Sinduscon!$3:$3,0)+3), "")</f>
        <v>-</v>
      </c>
      <c r="G410" s="77" t="str">
        <f>IFERROR(INDEX(Sinduscon!$15:$15,
MATCH(CUB!$A410,Sinduscon!$3:$3,0)+3), "")</f>
        <v>-</v>
      </c>
      <c r="H410" s="111"/>
      <c r="I410" s="111"/>
      <c r="J410" s="111"/>
      <c r="K410" s="111"/>
    </row>
    <row r="411" spans="1:12" x14ac:dyDescent="0.25">
      <c r="A411" s="71">
        <f>IF(
   SUMPRODUCT(--(Sinduscon!$3:$3=DATE(2013,INT((ROW(A608)-1)/20)+1,1)))&gt;0,
   DATE(2013,INT((ROW(A608)-1)/20)+1,1),
   ""
)</f>
        <v>42186</v>
      </c>
      <c r="B411" s="72" t="str">
        <f t="shared" si="31"/>
        <v>PP-4</v>
      </c>
      <c r="C411" s="73" t="str">
        <f t="shared" si="32"/>
        <v>Total</v>
      </c>
      <c r="D411" s="77">
        <f>IFERROR(INDEX(Sinduscon!$12:$12,
MATCH(CUB!A411,Sinduscon!$3:$3,0)+4), "")</f>
        <v>1083.77</v>
      </c>
      <c r="E411" s="77">
        <f>IFERROR(INDEX(Sinduscon!$13:$13,
MATCH(CUB!$A411,Sinduscon!$3:$3,0)+4), "")</f>
        <v>1192.98</v>
      </c>
      <c r="F411" s="77">
        <f>IFERROR(INDEX(Sinduscon!$14:$14,
MATCH(CUB!$A411,Sinduscon!$3:$3,0)+4), "")</f>
        <v>157.94999999999999</v>
      </c>
      <c r="G411" s="77">
        <f>IFERROR(INDEX(Sinduscon!$15:$15,
MATCH(CUB!$A411,Sinduscon!$3:$3,0)+4), "")</f>
        <v>3.0300000000000002</v>
      </c>
      <c r="H411" s="111"/>
      <c r="I411" s="111"/>
      <c r="J411" s="111"/>
      <c r="K411" s="111"/>
    </row>
    <row r="412" spans="1:12" x14ac:dyDescent="0.25">
      <c r="A412" s="71">
        <f>IF(
   SUMPRODUCT(--(Sinduscon!$3:$3=DATE(2013,INT((ROW(A609)-1)/20)+1,1)))&gt;0,
   DATE(2013,INT((ROW(A609)-1)/20)+1,1),
   ""
)</f>
        <v>42186</v>
      </c>
      <c r="B412" s="72" t="str">
        <f t="shared" si="31"/>
        <v>R-8</v>
      </c>
      <c r="C412" s="73" t="str">
        <f t="shared" si="32"/>
        <v>Baixo</v>
      </c>
      <c r="D412" s="77">
        <f>IFERROR(INDEX(Sinduscon!$18:$18,
MATCH(CUB!A412,Sinduscon!$3:$3,0)+1), "")</f>
        <v>536.36</v>
      </c>
      <c r="E412" s="77">
        <f>IFERROR(INDEX(Sinduscon!$19:$19,
MATCH(CUB!$A412,Sinduscon!$3:$3,0)+1), "")</f>
        <v>458.84</v>
      </c>
      <c r="F412" s="77">
        <f>IFERROR(INDEX(Sinduscon!$20:$20,
MATCH(CUB!$A412,Sinduscon!$3:$3,0)+1), "")</f>
        <v>27.15</v>
      </c>
      <c r="G412" s="77">
        <f>IFERROR(INDEX(Sinduscon!$21:$21,
MATCH(CUB!$A412,Sinduscon!$3:$3,0)+1), "")</f>
        <v>3.13</v>
      </c>
      <c r="H412" s="111"/>
      <c r="I412" s="111"/>
      <c r="J412" s="111"/>
      <c r="K412" s="111"/>
    </row>
    <row r="413" spans="1:12" x14ac:dyDescent="0.25">
      <c r="A413" s="71">
        <f>IF(
   SUMPRODUCT(--(Sinduscon!$3:$3=DATE(2013,INT((ROW(A610)-1)/20)+1,1)))&gt;0,
   DATE(2013,INT((ROW(A610)-1)/20)+1,1),
   ""
)</f>
        <v>42186</v>
      </c>
      <c r="B413" s="72" t="str">
        <f t="shared" si="31"/>
        <v>R-8</v>
      </c>
      <c r="C413" s="73" t="str">
        <f t="shared" si="32"/>
        <v>Normal</v>
      </c>
      <c r="D413" s="77">
        <f>IFERROR(INDEX(Sinduscon!$18:$18,
MATCH(CUB!A413,Sinduscon!$3:$3,0)+2), "")</f>
        <v>463.47</v>
      </c>
      <c r="E413" s="77">
        <f>IFERROR(INDEX(Sinduscon!$19:$19,
MATCH(CUB!$A413,Sinduscon!$3:$3,0)+2), "")</f>
        <v>633.13</v>
      </c>
      <c r="F413" s="77">
        <f>IFERROR(INDEX(Sinduscon!$20:$20,
MATCH(CUB!$A413,Sinduscon!$3:$3,0)+2), "")</f>
        <v>58.95</v>
      </c>
      <c r="G413" s="77">
        <f>IFERROR(INDEX(Sinduscon!$21:$21,
MATCH(CUB!$A413,Sinduscon!$3:$3,0)+2), "")</f>
        <v>4.2</v>
      </c>
      <c r="H413" s="111"/>
      <c r="I413" s="111"/>
      <c r="J413" s="111"/>
      <c r="K413" s="111"/>
    </row>
    <row r="414" spans="1:12" x14ac:dyDescent="0.25">
      <c r="A414" s="71">
        <f>IF(
   SUMPRODUCT(--(Sinduscon!$3:$3=DATE(2013,INT((ROW(A611)-1)/20)+1,1)))&gt;0,
   DATE(2013,INT((ROW(A611)-1)/20)+1,1),
   ""
)</f>
        <v>42186</v>
      </c>
      <c r="B414" s="72" t="str">
        <f t="shared" si="31"/>
        <v>R-8</v>
      </c>
      <c r="C414" s="73" t="str">
        <f t="shared" si="32"/>
        <v>Alto</v>
      </c>
      <c r="D414" s="77">
        <f>IFERROR(INDEX(Sinduscon!$18:$18,
MATCH(CUB!A414,Sinduscon!$3:$3,0)+3), "")</f>
        <v>649.99</v>
      </c>
      <c r="E414" s="77">
        <f>IFERROR(INDEX(Sinduscon!$19:$19,
MATCH(CUB!$A414,Sinduscon!$3:$3,0)+3), "")</f>
        <v>669.91</v>
      </c>
      <c r="F414" s="77">
        <f>IFERROR(INDEX(Sinduscon!$20:$20,
MATCH(CUB!$A414,Sinduscon!$3:$3,0)+3), "")</f>
        <v>69.510000000000005</v>
      </c>
      <c r="G414" s="77">
        <f>IFERROR(INDEX(Sinduscon!$21:$21,
MATCH(CUB!$A414,Sinduscon!$3:$3,0)+3), "")</f>
        <v>3.96</v>
      </c>
      <c r="H414" s="111"/>
      <c r="I414" s="111"/>
      <c r="J414" s="111"/>
      <c r="K414" s="111"/>
    </row>
    <row r="415" spans="1:12" x14ac:dyDescent="0.25">
      <c r="A415" s="71">
        <f>IF(
   SUMPRODUCT(--(Sinduscon!$3:$3=DATE(2013,INT((ROW(A612)-1)/20)+1,1)))&gt;0,
   DATE(2013,INT((ROW(A612)-1)/20)+1,1),
   ""
)</f>
        <v>42186</v>
      </c>
      <c r="B415" s="72" t="str">
        <f t="shared" si="31"/>
        <v>R-8</v>
      </c>
      <c r="C415" s="73" t="str">
        <f t="shared" si="32"/>
        <v>Total</v>
      </c>
      <c r="D415" s="77">
        <f>IFERROR(INDEX(Sinduscon!$18:$18,
MATCH(CUB!A415,Sinduscon!$3:$3,0)+4), "")</f>
        <v>1649.8200000000002</v>
      </c>
      <c r="E415" s="77">
        <f>IFERROR(INDEX(Sinduscon!$19:$19,
MATCH(CUB!$A415,Sinduscon!$3:$3,0)+4), "")</f>
        <v>1761.88</v>
      </c>
      <c r="F415" s="77">
        <f>IFERROR(INDEX(Sinduscon!$20:$20,
MATCH(CUB!$A415,Sinduscon!$3:$3,0)+4), "")</f>
        <v>155.61000000000001</v>
      </c>
      <c r="G415" s="77">
        <f>IFERROR(INDEX(Sinduscon!$21:$21,
MATCH(CUB!$A415,Sinduscon!$3:$3,0)+4), "")</f>
        <v>11.29</v>
      </c>
      <c r="H415" s="111"/>
      <c r="I415" s="111"/>
      <c r="J415" s="111"/>
      <c r="K415" s="111"/>
    </row>
    <row r="416" spans="1:12" x14ac:dyDescent="0.25">
      <c r="A416" s="71">
        <f>IF(
   SUMPRODUCT(--(Sinduscon!$3:$3=DATE(2013,INT((ROW(A613)-1)/20)+1,1)))&gt;0,
   DATE(2013,INT((ROW(A613)-1)/20)+1,1),
   ""
)</f>
        <v>42186</v>
      </c>
      <c r="B416" s="72" t="str">
        <f t="shared" si="31"/>
        <v>R-16</v>
      </c>
      <c r="C416" s="73" t="str">
        <f t="shared" si="32"/>
        <v>Baixo</v>
      </c>
      <c r="D416" s="77" t="str">
        <f>IFERROR(INDEX(Sinduscon!$24:$24,
MATCH(CUB!A416,Sinduscon!$3:$3,0)+1), "")</f>
        <v>-</v>
      </c>
      <c r="E416" s="77" t="str">
        <f>IFERROR(INDEX(Sinduscon!$25:$25,
MATCH(CUB!$A416,Sinduscon!$3:$3,0)+1), "")</f>
        <v>-</v>
      </c>
      <c r="F416" s="77" t="str">
        <f>IFERROR(INDEX(Sinduscon!$26:$26,
MATCH(CUB!$A416,Sinduscon!$3:$3,0)+1), "")</f>
        <v>-</v>
      </c>
      <c r="G416" s="77" t="str">
        <f>IFERROR(INDEX(Sinduscon!$27:$27,
MATCH(CUB!$A416,Sinduscon!$3:$3,0)+1), "")</f>
        <v>-</v>
      </c>
      <c r="H416" s="111"/>
      <c r="I416" s="111"/>
      <c r="J416" s="111"/>
      <c r="K416" s="111"/>
    </row>
    <row r="417" spans="1:12" x14ac:dyDescent="0.25">
      <c r="A417" s="71">
        <f>IF(
   SUMPRODUCT(--(Sinduscon!$3:$3=DATE(2013,INT((ROW(A614)-1)/20)+1,1)))&gt;0,
   DATE(2013,INT((ROW(A614)-1)/20)+1,1),
   ""
)</f>
        <v>42186</v>
      </c>
      <c r="B417" s="72" t="str">
        <f t="shared" si="31"/>
        <v>R-16</v>
      </c>
      <c r="C417" s="73" t="str">
        <f t="shared" si="32"/>
        <v>Normal</v>
      </c>
      <c r="D417" s="77">
        <f>IFERROR(INDEX(Sinduscon!$24:$24,
MATCH(CUB!A417,Sinduscon!$3:$3,0)+2), "")</f>
        <v>459</v>
      </c>
      <c r="E417" s="77">
        <f>IFERROR(INDEX(Sinduscon!$25:$25,
MATCH(CUB!$A417,Sinduscon!$3:$3,0)+2), "")</f>
        <v>608.72</v>
      </c>
      <c r="F417" s="77">
        <f>IFERROR(INDEX(Sinduscon!$26:$26,
MATCH(CUB!$A417,Sinduscon!$3:$3,0)+2), "")</f>
        <v>48.78</v>
      </c>
      <c r="G417" s="77">
        <f>IFERROR(INDEX(Sinduscon!$27:$27,
MATCH(CUB!$A417,Sinduscon!$3:$3,0)+2), "")</f>
        <v>4</v>
      </c>
      <c r="H417" s="111"/>
      <c r="I417" s="111"/>
      <c r="J417" s="111"/>
      <c r="K417" s="111"/>
    </row>
    <row r="418" spans="1:12" x14ac:dyDescent="0.25">
      <c r="A418" s="71">
        <f>IF(
   SUMPRODUCT(--(Sinduscon!$3:$3=DATE(2013,INT((ROW(A615)-1)/20)+1,1)))&gt;0,
   DATE(2013,INT((ROW(A615)-1)/20)+1,1),
   ""
)</f>
        <v>42186</v>
      </c>
      <c r="B418" s="72" t="str">
        <f t="shared" si="31"/>
        <v>R-16</v>
      </c>
      <c r="C418" s="73" t="str">
        <f t="shared" si="32"/>
        <v>Alto</v>
      </c>
      <c r="D418" s="77">
        <f>IFERROR(INDEX(Sinduscon!$24:$24,
MATCH(CUB!A418,Sinduscon!$3:$3,0)+3), "")</f>
        <v>623.1</v>
      </c>
      <c r="E418" s="77">
        <f>IFERROR(INDEX(Sinduscon!$25:$25,
MATCH(CUB!$A418,Sinduscon!$3:$3,0)+3), "")</f>
        <v>752.48</v>
      </c>
      <c r="F418" s="77">
        <f>IFERROR(INDEX(Sinduscon!$26:$26,
MATCH(CUB!$A418,Sinduscon!$3:$3,0)+3), "")</f>
        <v>60.3</v>
      </c>
      <c r="G418" s="77">
        <f>IFERROR(INDEX(Sinduscon!$27:$27,
MATCH(CUB!$A418,Sinduscon!$3:$3,0)+3), "")</f>
        <v>6.01</v>
      </c>
      <c r="H418" s="111"/>
      <c r="I418" s="111"/>
      <c r="J418" s="111"/>
      <c r="K418" s="111"/>
    </row>
    <row r="419" spans="1:12" x14ac:dyDescent="0.25">
      <c r="A419" s="71">
        <f>IF(
   SUMPRODUCT(--(Sinduscon!$3:$3=DATE(2013,INT((ROW(A616)-1)/20)+1,1)))&gt;0,
   DATE(2013,INT((ROW(A616)-1)/20)+1,1),
   ""
)</f>
        <v>42186</v>
      </c>
      <c r="B419" s="72" t="str">
        <f t="shared" si="31"/>
        <v>R-16</v>
      </c>
      <c r="C419" s="73" t="str">
        <f t="shared" si="32"/>
        <v>Total</v>
      </c>
      <c r="D419" s="77">
        <f>IFERROR(INDEX(Sinduscon!$24:$24,
MATCH(CUB!A419,Sinduscon!$3:$3,0)+4), "")</f>
        <v>1082.0999999999999</v>
      </c>
      <c r="E419" s="77">
        <f>IFERROR(INDEX(Sinduscon!$25:$25,
MATCH(CUB!$A419,Sinduscon!$3:$3,0)+4), "")</f>
        <v>1361.2</v>
      </c>
      <c r="F419" s="77">
        <f>IFERROR(INDEX(Sinduscon!$26:$26,
MATCH(CUB!$A419,Sinduscon!$3:$3,0)+4), "")</f>
        <v>109.08</v>
      </c>
      <c r="G419" s="77">
        <f>IFERROR(INDEX(Sinduscon!$27:$27,
MATCH(CUB!$A419,Sinduscon!$3:$3,0)+4), "")</f>
        <v>10.01</v>
      </c>
      <c r="H419" s="111"/>
      <c r="I419" s="111"/>
      <c r="J419" s="111"/>
      <c r="K419" s="111"/>
    </row>
    <row r="420" spans="1:12" x14ac:dyDescent="0.25">
      <c r="A420" s="71">
        <f>IF(
   SUMPRODUCT(--(Sinduscon!$3:$3=DATE(2013,INT((ROW(A617)-1)/20)+1,1)))&gt;0,
   DATE(2013,INT((ROW(A617)-1)/20)+1,1),
   ""
)</f>
        <v>42186</v>
      </c>
      <c r="B420" s="72" t="str">
        <f t="shared" si="31"/>
        <v>PIS</v>
      </c>
      <c r="C420" s="73" t="str">
        <f t="shared" si="32"/>
        <v>Baixo</v>
      </c>
      <c r="D420" s="77">
        <f>IFERROR(INDEX(Sinduscon!$30:$30,
MATCH(CUB!A420,Sinduscon!$3:$3,0)+1), "")</f>
        <v>378.76</v>
      </c>
      <c r="E420" s="77">
        <f>IFERROR(INDEX(Sinduscon!$31:$31,
MATCH(CUB!$A420,Sinduscon!$3:$3,0)+1), "")</f>
        <v>396.22</v>
      </c>
      <c r="F420" s="77">
        <f>IFERROR(INDEX(Sinduscon!$32:$32,
MATCH(CUB!$A420,Sinduscon!$3:$3,0)+1), "")</f>
        <v>28.14</v>
      </c>
      <c r="G420" s="77">
        <f>IFERROR(INDEX(Sinduscon!$33:$33,
MATCH(CUB!$A420,Sinduscon!$3:$3,0)+1), "")</f>
        <v>1.56</v>
      </c>
      <c r="H420" s="111"/>
      <c r="I420" s="111"/>
      <c r="J420" s="111"/>
      <c r="K420" s="111"/>
    </row>
    <row r="421" spans="1:12" x14ac:dyDescent="0.25">
      <c r="A421" s="71">
        <f>IF(
   SUMPRODUCT(--(Sinduscon!$3:$3=DATE(2013,INT((ROW(A618)-1)/20)+1,1)))&gt;0,
   DATE(2013,INT((ROW(A618)-1)/20)+1,1),
   ""
)</f>
        <v>42186</v>
      </c>
      <c r="B421" s="72" t="str">
        <f t="shared" si="31"/>
        <v>PIS</v>
      </c>
      <c r="C421" s="73" t="str">
        <f t="shared" si="32"/>
        <v>Normal</v>
      </c>
      <c r="D421" s="77" t="str">
        <f>IFERROR(INDEX(Sinduscon!$30:$30,
MATCH(CUB!A421,Sinduscon!$3:$3,0)+2), "")</f>
        <v>-</v>
      </c>
      <c r="E421" s="77" t="str">
        <f>IFERROR(INDEX(Sinduscon!$31:$31,
MATCH(CUB!$A421,Sinduscon!$3:$3,0)+2), "")</f>
        <v>-</v>
      </c>
      <c r="F421" s="77" t="str">
        <f>IFERROR(INDEX(Sinduscon!$32:$32,
MATCH(CUB!$A421,Sinduscon!$3:$3,0)+2), "")</f>
        <v>-</v>
      </c>
      <c r="G421" s="77" t="str">
        <f>IFERROR(INDEX(Sinduscon!$33:$33,
MATCH(CUB!$A421,Sinduscon!$3:$3,0)+2), "")</f>
        <v>-</v>
      </c>
      <c r="H421" s="111"/>
      <c r="I421" s="111"/>
      <c r="J421" s="111"/>
      <c r="K421" s="111"/>
    </row>
    <row r="422" spans="1:12" x14ac:dyDescent="0.25">
      <c r="A422" s="71">
        <f>IF(
   SUMPRODUCT(--(Sinduscon!$3:$3=DATE(2013,INT((ROW(A619)-1)/20)+1,1)))&gt;0,
   DATE(2013,INT((ROW(A619)-1)/20)+1,1),
   ""
)</f>
        <v>42186</v>
      </c>
      <c r="B422" s="72" t="str">
        <f t="shared" si="31"/>
        <v>PIS</v>
      </c>
      <c r="C422" s="73" t="str">
        <f t="shared" si="32"/>
        <v>Alto</v>
      </c>
      <c r="D422" s="77" t="str">
        <f>IFERROR(INDEX(Sinduscon!$30:$30,
MATCH(CUB!A422,Sinduscon!$3:$3,0)+3), "")</f>
        <v>-</v>
      </c>
      <c r="E422" s="77" t="str">
        <f>IFERROR(INDEX(Sinduscon!$31:$31,
MATCH(CUB!$A422,Sinduscon!$3:$3,0)+3), "")</f>
        <v>-</v>
      </c>
      <c r="F422" s="77" t="str">
        <f>IFERROR(INDEX(Sinduscon!$32:$32,
MATCH(CUB!$A422,Sinduscon!$3:$3,0)+3), "")</f>
        <v>-</v>
      </c>
      <c r="G422" s="77" t="str">
        <f>IFERROR(INDEX(Sinduscon!$33:$33,
MATCH(CUB!$A422,Sinduscon!$3:$3,0)+3), "")</f>
        <v>-</v>
      </c>
      <c r="H422" s="111"/>
      <c r="I422" s="111"/>
      <c r="J422" s="111"/>
      <c r="K422" s="111"/>
    </row>
    <row r="423" spans="1:12" x14ac:dyDescent="0.25">
      <c r="A423" s="71">
        <f>IF(
   SUMPRODUCT(--(Sinduscon!$3:$3=DATE(2013,INT((ROW(A620)-1)/20)+1,1)))&gt;0,
   DATE(2013,INT((ROW(A620)-1)/20)+1,1),
   ""
)</f>
        <v>42186</v>
      </c>
      <c r="B423" s="72" t="str">
        <f t="shared" si="31"/>
        <v>PIS</v>
      </c>
      <c r="C423" s="73" t="str">
        <f t="shared" si="32"/>
        <v>Total</v>
      </c>
      <c r="D423" s="77">
        <f>IFERROR(INDEX(Sinduscon!$30:$30,
MATCH(CUB!A423,Sinduscon!$3:$3,0)+4), "")</f>
        <v>378.76</v>
      </c>
      <c r="E423" s="77">
        <f>IFERROR(INDEX(Sinduscon!$31:$31,
MATCH(CUB!$A423,Sinduscon!$3:$3,0)+4), "")</f>
        <v>396.22</v>
      </c>
      <c r="F423" s="77">
        <f>IFERROR(INDEX(Sinduscon!$32:$32,
MATCH(CUB!$A423,Sinduscon!$3:$3,0)+4), "")</f>
        <v>28.14</v>
      </c>
      <c r="G423" s="77">
        <f>IFERROR(INDEX(Sinduscon!$33:$33,
MATCH(CUB!$A423,Sinduscon!$3:$3,0)+4), "")</f>
        <v>1.56</v>
      </c>
      <c r="H423" s="111">
        <f>SUMIFS(CUB!$D:$D,CUB!$C:$C,"Total",CUB!$A:$A,$A423)
/11</f>
        <v>548.52818181818191</v>
      </c>
      <c r="I423" s="111">
        <f>SUMIFS(CUB!$E:$E,CUB!$C:$C,"Total",CUB!$A:$A,$A423)
/11</f>
        <v>632.33181818181811</v>
      </c>
      <c r="J423" s="111">
        <f>SUMIFS(CUB!$F:$F,CUB!$C:$C,"Total",CUB!$A:$A,$A423)
/11</f>
        <v>70.142727272727271</v>
      </c>
      <c r="K423" s="111">
        <f>SUMIFS(CUB!$G:$G,CUB!$C:$C,"Total",CUB!$A:$A,$A423)
/11</f>
        <v>2.6790909090909087</v>
      </c>
      <c r="L423" s="111">
        <f t="shared" ref="L423" si="34">SUM(H423:K423)</f>
        <v>1253.6818181818185</v>
      </c>
    </row>
    <row r="424" spans="1:12" x14ac:dyDescent="0.25">
      <c r="A424" s="71">
        <f>IF(
   SUMPRODUCT(--(Sinduscon!$3:$3=DATE(2013,INT((ROW(A621)-1)/20)+1,1)))&gt;0,
   DATE(2013,INT((ROW(A621)-1)/20)+1,1),
   ""
)</f>
        <v>42217</v>
      </c>
      <c r="B424" s="72" t="str">
        <f t="shared" si="31"/>
        <v>R-1</v>
      </c>
      <c r="C424" s="73" t="str">
        <f t="shared" si="32"/>
        <v>Baixo</v>
      </c>
      <c r="D424" s="77">
        <f>IFERROR(INDEX(Sinduscon!$6:$6,
MATCH(CUB!A424,Sinduscon!$3:$3,0)+1), "")</f>
        <v>520.63</v>
      </c>
      <c r="E424" s="77">
        <f>IFERROR(INDEX(Sinduscon!$7:$7,
MATCH(CUB!$A424,Sinduscon!$3:$3,0)+1), "")</f>
        <v>581.46</v>
      </c>
      <c r="F424" s="77">
        <f>IFERROR(INDEX(Sinduscon!$8:$8,
MATCH(CUB!$A424,Sinduscon!$3:$3,0)+1), "")</f>
        <v>113.49</v>
      </c>
      <c r="G424" s="77">
        <f>IFERROR(INDEX(Sinduscon!$9:$9,
MATCH(CUB!$A424,Sinduscon!$3:$3,0)+1), "")</f>
        <v>3.09</v>
      </c>
      <c r="H424" s="111"/>
      <c r="I424" s="111"/>
      <c r="J424" s="111"/>
      <c r="K424" s="111"/>
    </row>
    <row r="425" spans="1:12" x14ac:dyDescent="0.25">
      <c r="A425" s="71">
        <f>IF(
   SUMPRODUCT(--(Sinduscon!$3:$3=DATE(2013,INT((ROW(A622)-1)/20)+1,1)))&gt;0,
   DATE(2013,INT((ROW(A622)-1)/20)+1,1),
   ""
)</f>
        <v>42217</v>
      </c>
      <c r="B425" s="72" t="str">
        <f t="shared" si="31"/>
        <v>R-1</v>
      </c>
      <c r="C425" s="73" t="str">
        <f t="shared" si="32"/>
        <v>Normal</v>
      </c>
      <c r="D425" s="77">
        <f>IFERROR(INDEX(Sinduscon!$6:$6,
MATCH(CUB!A425,Sinduscon!$3:$3,0)+2), "")</f>
        <v>536.07000000000005</v>
      </c>
      <c r="E425" s="77">
        <f>IFERROR(INDEX(Sinduscon!$7:$7,
MATCH(CUB!$A425,Sinduscon!$3:$3,0)+2), "")</f>
        <v>797.08</v>
      </c>
      <c r="F425" s="77">
        <f>IFERROR(INDEX(Sinduscon!$8:$8,
MATCH(CUB!$A425,Sinduscon!$3:$3,0)+2), "")</f>
        <v>106.56</v>
      </c>
      <c r="G425" s="77">
        <f>IFERROR(INDEX(Sinduscon!$9:$9,
MATCH(CUB!$A425,Sinduscon!$3:$3,0)+2), "")</f>
        <v>0.22</v>
      </c>
      <c r="H425" s="111"/>
      <c r="I425" s="111"/>
      <c r="J425" s="111"/>
      <c r="K425" s="111"/>
    </row>
    <row r="426" spans="1:12" x14ac:dyDescent="0.25">
      <c r="A426" s="71">
        <f>IF(
   SUMPRODUCT(--(Sinduscon!$3:$3=DATE(2013,INT((ROW(A623)-1)/20)+1,1)))&gt;0,
   DATE(2013,INT((ROW(A623)-1)/20)+1,1),
   ""
)</f>
        <v>42217</v>
      </c>
      <c r="B426" s="72" t="str">
        <f t="shared" si="31"/>
        <v>R-1</v>
      </c>
      <c r="C426" s="73" t="str">
        <f t="shared" si="32"/>
        <v>Alto</v>
      </c>
      <c r="D426" s="77">
        <f>IFERROR(INDEX(Sinduscon!$6:$6,
MATCH(CUB!A426,Sinduscon!$3:$3,0)+3), "")</f>
        <v>789.68</v>
      </c>
      <c r="E426" s="77">
        <f>IFERROR(INDEX(Sinduscon!$7:$7,
MATCH(CUB!$A426,Sinduscon!$3:$3,0)+3), "")</f>
        <v>864.83</v>
      </c>
      <c r="F426" s="77">
        <f>IFERROR(INDEX(Sinduscon!$8:$8,
MATCH(CUB!$A426,Sinduscon!$3:$3,0)+3), "")</f>
        <v>100.74</v>
      </c>
      <c r="G426" s="77">
        <f>IFERROR(INDEX(Sinduscon!$9:$9,
MATCH(CUB!$A426,Sinduscon!$3:$3,0)+3), "")</f>
        <v>0.27</v>
      </c>
      <c r="H426" s="111"/>
      <c r="I426" s="111"/>
      <c r="J426" s="111"/>
      <c r="K426" s="111"/>
    </row>
    <row r="427" spans="1:12" x14ac:dyDescent="0.25">
      <c r="A427" s="71">
        <f>IF(
   SUMPRODUCT(--(Sinduscon!$3:$3=DATE(2013,INT((ROW(A624)-1)/20)+1,1)))&gt;0,
   DATE(2013,INT((ROW(A624)-1)/20)+1,1),
   ""
)</f>
        <v>42217</v>
      </c>
      <c r="B427" s="72" t="str">
        <f t="shared" si="31"/>
        <v>R-1</v>
      </c>
      <c r="C427" s="73" t="str">
        <f t="shared" si="32"/>
        <v>Total</v>
      </c>
      <c r="D427" s="77">
        <f>IFERROR(INDEX(Sinduscon!$6:$6,
MATCH(CUB!A427,Sinduscon!$3:$3,0)+4), "")</f>
        <v>1846.38</v>
      </c>
      <c r="E427" s="77">
        <f>IFERROR(INDEX(Sinduscon!$7:$7,
MATCH(CUB!$A427,Sinduscon!$3:$3,0)+4), "")</f>
        <v>2243.37</v>
      </c>
      <c r="F427" s="77">
        <f>IFERROR(INDEX(Sinduscon!$8:$8,
MATCH(CUB!$A427,Sinduscon!$3:$3,0)+4), "")</f>
        <v>320.79000000000002</v>
      </c>
      <c r="G427" s="77">
        <f>IFERROR(INDEX(Sinduscon!$9:$9,
MATCH(CUB!$A427,Sinduscon!$3:$3,0)+4), "")</f>
        <v>3.58</v>
      </c>
      <c r="H427" s="111"/>
      <c r="I427" s="111"/>
      <c r="J427" s="111"/>
      <c r="K427" s="111"/>
    </row>
    <row r="428" spans="1:12" x14ac:dyDescent="0.25">
      <c r="A428" s="71">
        <f>IF(
   SUMPRODUCT(--(Sinduscon!$3:$3=DATE(2013,INT((ROW(A625)-1)/20)+1,1)))&gt;0,
   DATE(2013,INT((ROW(A625)-1)/20)+1,1),
   ""
)</f>
        <v>42217</v>
      </c>
      <c r="B428" s="72" t="str">
        <f t="shared" si="31"/>
        <v>PP-4</v>
      </c>
      <c r="C428" s="73" t="str">
        <f t="shared" si="32"/>
        <v>Baixo</v>
      </c>
      <c r="D428" s="77">
        <f>IFERROR(INDEX(Sinduscon!$12:$12,
MATCH(CUB!A428,Sinduscon!$3:$3,0)+1), "")</f>
        <v>564.24</v>
      </c>
      <c r="E428" s="77">
        <f>IFERROR(INDEX(Sinduscon!$13:$13,
MATCH(CUB!$A428,Sinduscon!$3:$3,0)+1), "")</f>
        <v>487.92</v>
      </c>
      <c r="F428" s="77">
        <f>IFERROR(INDEX(Sinduscon!$14:$14,
MATCH(CUB!$A428,Sinduscon!$3:$3,0)+1), "")</f>
        <v>30.18</v>
      </c>
      <c r="G428" s="77">
        <f>IFERROR(INDEX(Sinduscon!$15:$15,
MATCH(CUB!$A428,Sinduscon!$3:$3,0)+1), "")</f>
        <v>2.99</v>
      </c>
      <c r="H428" s="111"/>
      <c r="I428" s="111"/>
      <c r="J428" s="111"/>
      <c r="K428" s="111"/>
    </row>
    <row r="429" spans="1:12" x14ac:dyDescent="0.25">
      <c r="A429" s="71">
        <f>IF(
   SUMPRODUCT(--(Sinduscon!$3:$3=DATE(2013,INT((ROW(A626)-1)/20)+1,1)))&gt;0,
   DATE(2013,INT((ROW(A626)-1)/20)+1,1),
   ""
)</f>
        <v>42217</v>
      </c>
      <c r="B429" s="72" t="str">
        <f t="shared" si="31"/>
        <v>PP-4</v>
      </c>
      <c r="C429" s="73" t="str">
        <f t="shared" si="32"/>
        <v>Normal</v>
      </c>
      <c r="D429" s="77">
        <f>IFERROR(INDEX(Sinduscon!$12:$12,
MATCH(CUB!A429,Sinduscon!$3:$3,0)+2), "")</f>
        <v>523.05999999999995</v>
      </c>
      <c r="E429" s="77">
        <f>IFERROR(INDEX(Sinduscon!$13:$13,
MATCH(CUB!$A429,Sinduscon!$3:$3,0)+2), "")</f>
        <v>705.06</v>
      </c>
      <c r="F429" s="77">
        <f>IFERROR(INDEX(Sinduscon!$14:$14,
MATCH(CUB!$A429,Sinduscon!$3:$3,0)+2), "")</f>
        <v>127.77</v>
      </c>
      <c r="G429" s="77">
        <f>IFERROR(INDEX(Sinduscon!$15:$15,
MATCH(CUB!$A429,Sinduscon!$3:$3,0)+2), "")</f>
        <v>0.04</v>
      </c>
      <c r="H429" s="111"/>
      <c r="I429" s="111"/>
      <c r="J429" s="111"/>
      <c r="K429" s="111"/>
    </row>
    <row r="430" spans="1:12" x14ac:dyDescent="0.25">
      <c r="A430" s="71">
        <f>IF(
   SUMPRODUCT(--(Sinduscon!$3:$3=DATE(2013,INT((ROW(A627)-1)/20)+1,1)))&gt;0,
   DATE(2013,INT((ROW(A627)-1)/20)+1,1),
   ""
)</f>
        <v>42217</v>
      </c>
      <c r="B430" s="72" t="str">
        <f t="shared" si="31"/>
        <v>PP-4</v>
      </c>
      <c r="C430" s="73" t="str">
        <f t="shared" si="32"/>
        <v>Alto</v>
      </c>
      <c r="D430" s="77" t="str">
        <f>IFERROR(INDEX(Sinduscon!$12:$12,
MATCH(CUB!A430,Sinduscon!$3:$3,0)+3), "")</f>
        <v>-</v>
      </c>
      <c r="E430" s="77" t="str">
        <f>IFERROR(INDEX(Sinduscon!$13:$13,
MATCH(CUB!$A430,Sinduscon!$3:$3,0)+3), "")</f>
        <v>-</v>
      </c>
      <c r="F430" s="77" t="str">
        <f>IFERROR(INDEX(Sinduscon!$14:$14,
MATCH(CUB!$A430,Sinduscon!$3:$3,0)+3), "")</f>
        <v>-</v>
      </c>
      <c r="G430" s="77" t="str">
        <f>IFERROR(INDEX(Sinduscon!$15:$15,
MATCH(CUB!$A430,Sinduscon!$3:$3,0)+3), "")</f>
        <v>-</v>
      </c>
      <c r="H430" s="111"/>
      <c r="I430" s="111"/>
      <c r="J430" s="111"/>
      <c r="K430" s="111"/>
    </row>
    <row r="431" spans="1:12" x14ac:dyDescent="0.25">
      <c r="A431" s="71">
        <f>IF(
   SUMPRODUCT(--(Sinduscon!$3:$3=DATE(2013,INT((ROW(A628)-1)/20)+1,1)))&gt;0,
   DATE(2013,INT((ROW(A628)-1)/20)+1,1),
   ""
)</f>
        <v>42217</v>
      </c>
      <c r="B431" s="72" t="str">
        <f t="shared" si="31"/>
        <v>PP-4</v>
      </c>
      <c r="C431" s="73" t="str">
        <f t="shared" si="32"/>
        <v>Total</v>
      </c>
      <c r="D431" s="77">
        <f>IFERROR(INDEX(Sinduscon!$12:$12,
MATCH(CUB!A431,Sinduscon!$3:$3,0)+4), "")</f>
        <v>1087.3</v>
      </c>
      <c r="E431" s="77">
        <f>IFERROR(INDEX(Sinduscon!$13:$13,
MATCH(CUB!$A431,Sinduscon!$3:$3,0)+4), "")</f>
        <v>1192.98</v>
      </c>
      <c r="F431" s="77">
        <f>IFERROR(INDEX(Sinduscon!$14:$14,
MATCH(CUB!$A431,Sinduscon!$3:$3,0)+4), "")</f>
        <v>157.94999999999999</v>
      </c>
      <c r="G431" s="77">
        <f>IFERROR(INDEX(Sinduscon!$15:$15,
MATCH(CUB!$A431,Sinduscon!$3:$3,0)+4), "")</f>
        <v>3.0300000000000002</v>
      </c>
      <c r="H431" s="111"/>
      <c r="I431" s="111"/>
      <c r="J431" s="111"/>
      <c r="K431" s="111"/>
    </row>
    <row r="432" spans="1:12" x14ac:dyDescent="0.25">
      <c r="A432" s="71">
        <f>IF(
   SUMPRODUCT(--(Sinduscon!$3:$3=DATE(2013,INT((ROW(A629)-1)/20)+1,1)))&gt;0,
   DATE(2013,INT((ROW(A629)-1)/20)+1,1),
   ""
)</f>
        <v>42217</v>
      </c>
      <c r="B432" s="72" t="str">
        <f t="shared" si="31"/>
        <v>R-8</v>
      </c>
      <c r="C432" s="73" t="str">
        <f t="shared" si="32"/>
        <v>Baixo</v>
      </c>
      <c r="D432" s="77">
        <f>IFERROR(INDEX(Sinduscon!$18:$18,
MATCH(CUB!A432,Sinduscon!$3:$3,0)+1), "")</f>
        <v>538.02</v>
      </c>
      <c r="E432" s="77">
        <f>IFERROR(INDEX(Sinduscon!$19:$19,
MATCH(CUB!$A432,Sinduscon!$3:$3,0)+1), "")</f>
        <v>458.84</v>
      </c>
      <c r="F432" s="77">
        <f>IFERROR(INDEX(Sinduscon!$20:$20,
MATCH(CUB!$A432,Sinduscon!$3:$3,0)+1), "")</f>
        <v>27.15</v>
      </c>
      <c r="G432" s="77">
        <f>IFERROR(INDEX(Sinduscon!$21:$21,
MATCH(CUB!$A432,Sinduscon!$3:$3,0)+1), "")</f>
        <v>3.13</v>
      </c>
      <c r="H432" s="111"/>
      <c r="I432" s="111"/>
      <c r="J432" s="111"/>
      <c r="K432" s="111"/>
    </row>
    <row r="433" spans="1:12" x14ac:dyDescent="0.25">
      <c r="A433" s="71">
        <f>IF(
   SUMPRODUCT(--(Sinduscon!$3:$3=DATE(2013,INT((ROW(A630)-1)/20)+1,1)))&gt;0,
   DATE(2013,INT((ROW(A630)-1)/20)+1,1),
   ""
)</f>
        <v>42217</v>
      </c>
      <c r="B433" s="72" t="str">
        <f t="shared" si="31"/>
        <v>R-8</v>
      </c>
      <c r="C433" s="73" t="str">
        <f t="shared" si="32"/>
        <v>Normal</v>
      </c>
      <c r="D433" s="77">
        <f>IFERROR(INDEX(Sinduscon!$18:$18,
MATCH(CUB!A433,Sinduscon!$3:$3,0)+2), "")</f>
        <v>465.02</v>
      </c>
      <c r="E433" s="77">
        <f>IFERROR(INDEX(Sinduscon!$19:$19,
MATCH(CUB!$A433,Sinduscon!$3:$3,0)+2), "")</f>
        <v>633.13</v>
      </c>
      <c r="F433" s="77">
        <f>IFERROR(INDEX(Sinduscon!$20:$20,
MATCH(CUB!$A433,Sinduscon!$3:$3,0)+2), "")</f>
        <v>58.95</v>
      </c>
      <c r="G433" s="77">
        <f>IFERROR(INDEX(Sinduscon!$21:$21,
MATCH(CUB!$A433,Sinduscon!$3:$3,0)+2), "")</f>
        <v>4.2</v>
      </c>
      <c r="H433" s="111"/>
      <c r="I433" s="111"/>
      <c r="J433" s="111"/>
      <c r="K433" s="111"/>
    </row>
    <row r="434" spans="1:12" x14ac:dyDescent="0.25">
      <c r="A434" s="71">
        <f>IF(
   SUMPRODUCT(--(Sinduscon!$3:$3=DATE(2013,INT((ROW(A631)-1)/20)+1,1)))&gt;0,
   DATE(2013,INT((ROW(A631)-1)/20)+1,1),
   ""
)</f>
        <v>42217</v>
      </c>
      <c r="B434" s="72" t="str">
        <f t="shared" si="31"/>
        <v>R-8</v>
      </c>
      <c r="C434" s="73" t="str">
        <f t="shared" si="32"/>
        <v>Alto</v>
      </c>
      <c r="D434" s="77">
        <f>IFERROR(INDEX(Sinduscon!$18:$18,
MATCH(CUB!A434,Sinduscon!$3:$3,0)+3), "")</f>
        <v>652.62</v>
      </c>
      <c r="E434" s="77">
        <f>IFERROR(INDEX(Sinduscon!$19:$19,
MATCH(CUB!$A434,Sinduscon!$3:$3,0)+3), "")</f>
        <v>669.91</v>
      </c>
      <c r="F434" s="77">
        <f>IFERROR(INDEX(Sinduscon!$20:$20,
MATCH(CUB!$A434,Sinduscon!$3:$3,0)+3), "")</f>
        <v>69.510000000000005</v>
      </c>
      <c r="G434" s="77">
        <f>IFERROR(INDEX(Sinduscon!$21:$21,
MATCH(CUB!$A434,Sinduscon!$3:$3,0)+3), "")</f>
        <v>3.96</v>
      </c>
      <c r="H434" s="111"/>
      <c r="I434" s="111"/>
      <c r="J434" s="111"/>
      <c r="K434" s="111"/>
    </row>
    <row r="435" spans="1:12" x14ac:dyDescent="0.25">
      <c r="A435" s="71">
        <f>IF(
   SUMPRODUCT(--(Sinduscon!$3:$3=DATE(2013,INT((ROW(A632)-1)/20)+1,1)))&gt;0,
   DATE(2013,INT((ROW(A632)-1)/20)+1,1),
   ""
)</f>
        <v>42217</v>
      </c>
      <c r="B435" s="72" t="str">
        <f t="shared" si="31"/>
        <v>R-8</v>
      </c>
      <c r="C435" s="73" t="str">
        <f t="shared" si="32"/>
        <v>Total</v>
      </c>
      <c r="D435" s="77">
        <f>IFERROR(INDEX(Sinduscon!$18:$18,
MATCH(CUB!A435,Sinduscon!$3:$3,0)+4), "")</f>
        <v>1655.6599999999999</v>
      </c>
      <c r="E435" s="77">
        <f>IFERROR(INDEX(Sinduscon!$19:$19,
MATCH(CUB!$A435,Sinduscon!$3:$3,0)+4), "")</f>
        <v>1761.88</v>
      </c>
      <c r="F435" s="77">
        <f>IFERROR(INDEX(Sinduscon!$20:$20,
MATCH(CUB!$A435,Sinduscon!$3:$3,0)+4), "")</f>
        <v>155.61000000000001</v>
      </c>
      <c r="G435" s="77">
        <f>IFERROR(INDEX(Sinduscon!$21:$21,
MATCH(CUB!$A435,Sinduscon!$3:$3,0)+4), "")</f>
        <v>11.29</v>
      </c>
      <c r="H435" s="111"/>
      <c r="I435" s="111"/>
      <c r="J435" s="111"/>
      <c r="K435" s="111"/>
    </row>
    <row r="436" spans="1:12" x14ac:dyDescent="0.25">
      <c r="A436" s="71">
        <f>IF(
   SUMPRODUCT(--(Sinduscon!$3:$3=DATE(2013,INT((ROW(A633)-1)/20)+1,1)))&gt;0,
   DATE(2013,INT((ROW(A633)-1)/20)+1,1),
   ""
)</f>
        <v>42217</v>
      </c>
      <c r="B436" s="72" t="str">
        <f t="shared" si="31"/>
        <v>R-16</v>
      </c>
      <c r="C436" s="73" t="str">
        <f t="shared" si="32"/>
        <v>Baixo</v>
      </c>
      <c r="D436" s="77" t="str">
        <f>IFERROR(INDEX(Sinduscon!$24:$24,
MATCH(CUB!A436,Sinduscon!$3:$3,0)+1), "")</f>
        <v>-</v>
      </c>
      <c r="E436" s="77" t="str">
        <f>IFERROR(INDEX(Sinduscon!$25:$25,
MATCH(CUB!$A436,Sinduscon!$3:$3,0)+1), "")</f>
        <v>-</v>
      </c>
      <c r="F436" s="77" t="str">
        <f>IFERROR(INDEX(Sinduscon!$26:$26,
MATCH(CUB!$A436,Sinduscon!$3:$3,0)+1), "")</f>
        <v>-</v>
      </c>
      <c r="G436" s="77" t="str">
        <f>IFERROR(INDEX(Sinduscon!$27:$27,
MATCH(CUB!$A436,Sinduscon!$3:$3,0)+1), "")</f>
        <v>-</v>
      </c>
      <c r="H436" s="111"/>
      <c r="I436" s="111"/>
      <c r="J436" s="111"/>
      <c r="K436" s="111"/>
    </row>
    <row r="437" spans="1:12" x14ac:dyDescent="0.25">
      <c r="A437" s="71">
        <f>IF(
   SUMPRODUCT(--(Sinduscon!$3:$3=DATE(2013,INT((ROW(A634)-1)/20)+1,1)))&gt;0,
   DATE(2013,INT((ROW(A634)-1)/20)+1,1),
   ""
)</f>
        <v>42217</v>
      </c>
      <c r="B437" s="72" t="str">
        <f t="shared" si="31"/>
        <v>R-16</v>
      </c>
      <c r="C437" s="73" t="str">
        <f t="shared" si="32"/>
        <v>Normal</v>
      </c>
      <c r="D437" s="77">
        <f>IFERROR(INDEX(Sinduscon!$24:$24,
MATCH(CUB!A437,Sinduscon!$3:$3,0)+2), "")</f>
        <v>460.26</v>
      </c>
      <c r="E437" s="77">
        <f>IFERROR(INDEX(Sinduscon!$25:$25,
MATCH(CUB!$A437,Sinduscon!$3:$3,0)+2), "")</f>
        <v>608.72</v>
      </c>
      <c r="F437" s="77">
        <f>IFERROR(INDEX(Sinduscon!$26:$26,
MATCH(CUB!$A437,Sinduscon!$3:$3,0)+2), "")</f>
        <v>48.78</v>
      </c>
      <c r="G437" s="77">
        <f>IFERROR(INDEX(Sinduscon!$27:$27,
MATCH(CUB!$A437,Sinduscon!$3:$3,0)+2), "")</f>
        <v>4</v>
      </c>
      <c r="H437" s="111"/>
      <c r="I437" s="111"/>
      <c r="J437" s="111"/>
      <c r="K437" s="111"/>
    </row>
    <row r="438" spans="1:12" x14ac:dyDescent="0.25">
      <c r="A438" s="71">
        <f>IF(
   SUMPRODUCT(--(Sinduscon!$3:$3=DATE(2013,INT((ROW(A635)-1)/20)+1,1)))&gt;0,
   DATE(2013,INT((ROW(A635)-1)/20)+1,1),
   ""
)</f>
        <v>42217</v>
      </c>
      <c r="B438" s="72" t="str">
        <f t="shared" si="31"/>
        <v>R-16</v>
      </c>
      <c r="C438" s="73" t="str">
        <f t="shared" si="32"/>
        <v>Alto</v>
      </c>
      <c r="D438" s="77">
        <f>IFERROR(INDEX(Sinduscon!$24:$24,
MATCH(CUB!A438,Sinduscon!$3:$3,0)+3), "")</f>
        <v>625.48</v>
      </c>
      <c r="E438" s="77">
        <f>IFERROR(INDEX(Sinduscon!$25:$25,
MATCH(CUB!$A438,Sinduscon!$3:$3,0)+3), "")</f>
        <v>752.48</v>
      </c>
      <c r="F438" s="77">
        <f>IFERROR(INDEX(Sinduscon!$26:$26,
MATCH(CUB!$A438,Sinduscon!$3:$3,0)+3), "")</f>
        <v>60.3</v>
      </c>
      <c r="G438" s="77">
        <f>IFERROR(INDEX(Sinduscon!$27:$27,
MATCH(CUB!$A438,Sinduscon!$3:$3,0)+3), "")</f>
        <v>6.01</v>
      </c>
      <c r="H438" s="111"/>
      <c r="I438" s="111"/>
      <c r="J438" s="111"/>
      <c r="K438" s="111"/>
    </row>
    <row r="439" spans="1:12" x14ac:dyDescent="0.25">
      <c r="A439" s="71">
        <f>IF(
   SUMPRODUCT(--(Sinduscon!$3:$3=DATE(2013,INT((ROW(A636)-1)/20)+1,1)))&gt;0,
   DATE(2013,INT((ROW(A636)-1)/20)+1,1),
   ""
)</f>
        <v>42217</v>
      </c>
      <c r="B439" s="72" t="str">
        <f t="shared" si="31"/>
        <v>R-16</v>
      </c>
      <c r="C439" s="73" t="str">
        <f t="shared" si="32"/>
        <v>Total</v>
      </c>
      <c r="D439" s="77">
        <f>IFERROR(INDEX(Sinduscon!$24:$24,
MATCH(CUB!A439,Sinduscon!$3:$3,0)+4), "")</f>
        <v>1085.74</v>
      </c>
      <c r="E439" s="77">
        <f>IFERROR(INDEX(Sinduscon!$25:$25,
MATCH(CUB!$A439,Sinduscon!$3:$3,0)+4), "")</f>
        <v>1361.2</v>
      </c>
      <c r="F439" s="77">
        <f>IFERROR(INDEX(Sinduscon!$26:$26,
MATCH(CUB!$A439,Sinduscon!$3:$3,0)+4), "")</f>
        <v>109.08</v>
      </c>
      <c r="G439" s="77">
        <f>IFERROR(INDEX(Sinduscon!$27:$27,
MATCH(CUB!$A439,Sinduscon!$3:$3,0)+4), "")</f>
        <v>10.01</v>
      </c>
      <c r="H439" s="111"/>
      <c r="I439" s="111"/>
      <c r="J439" s="111"/>
      <c r="K439" s="111"/>
    </row>
    <row r="440" spans="1:12" x14ac:dyDescent="0.25">
      <c r="A440" s="71">
        <f>IF(
   SUMPRODUCT(--(Sinduscon!$3:$3=DATE(2013,INT((ROW(A637)-1)/20)+1,1)))&gt;0,
   DATE(2013,INT((ROW(A637)-1)/20)+1,1),
   ""
)</f>
        <v>42217</v>
      </c>
      <c r="B440" s="72" t="str">
        <f t="shared" si="31"/>
        <v>PIS</v>
      </c>
      <c r="C440" s="73" t="str">
        <f t="shared" si="32"/>
        <v>Baixo</v>
      </c>
      <c r="D440" s="77">
        <f>IFERROR(INDEX(Sinduscon!$30:$30,
MATCH(CUB!A440,Sinduscon!$3:$3,0)+1), "")</f>
        <v>381.19</v>
      </c>
      <c r="E440" s="77">
        <f>IFERROR(INDEX(Sinduscon!$31:$31,
MATCH(CUB!$A440,Sinduscon!$3:$3,0)+1), "")</f>
        <v>396.22</v>
      </c>
      <c r="F440" s="77">
        <f>IFERROR(INDEX(Sinduscon!$32:$32,
MATCH(CUB!$A440,Sinduscon!$3:$3,0)+1), "")</f>
        <v>28.14</v>
      </c>
      <c r="G440" s="77">
        <f>IFERROR(INDEX(Sinduscon!$33:$33,
MATCH(CUB!$A440,Sinduscon!$3:$3,0)+1), "")</f>
        <v>1.56</v>
      </c>
      <c r="H440" s="111"/>
      <c r="I440" s="111"/>
      <c r="J440" s="111"/>
      <c r="K440" s="111"/>
    </row>
    <row r="441" spans="1:12" x14ac:dyDescent="0.25">
      <c r="A441" s="71">
        <f>IF(
   SUMPRODUCT(--(Sinduscon!$3:$3=DATE(2013,INT((ROW(A638)-1)/20)+1,1)))&gt;0,
   DATE(2013,INT((ROW(A638)-1)/20)+1,1),
   ""
)</f>
        <v>42217</v>
      </c>
      <c r="B441" s="72" t="str">
        <f t="shared" si="31"/>
        <v>PIS</v>
      </c>
      <c r="C441" s="73" t="str">
        <f t="shared" si="32"/>
        <v>Normal</v>
      </c>
      <c r="D441" s="77" t="str">
        <f>IFERROR(INDEX(Sinduscon!$30:$30,
MATCH(CUB!A441,Sinduscon!$3:$3,0)+2), "")</f>
        <v>-</v>
      </c>
      <c r="E441" s="77" t="str">
        <f>IFERROR(INDEX(Sinduscon!$31:$31,
MATCH(CUB!$A441,Sinduscon!$3:$3,0)+2), "")</f>
        <v>-</v>
      </c>
      <c r="F441" s="77" t="str">
        <f>IFERROR(INDEX(Sinduscon!$32:$32,
MATCH(CUB!$A441,Sinduscon!$3:$3,0)+2), "")</f>
        <v>-</v>
      </c>
      <c r="G441" s="77" t="str">
        <f>IFERROR(INDEX(Sinduscon!$33:$33,
MATCH(CUB!$A441,Sinduscon!$3:$3,0)+2), "")</f>
        <v>-</v>
      </c>
      <c r="H441" s="111"/>
      <c r="I441" s="111"/>
      <c r="J441" s="111"/>
      <c r="K441" s="111"/>
    </row>
    <row r="442" spans="1:12" x14ac:dyDescent="0.25">
      <c r="A442" s="71">
        <f>IF(
   SUMPRODUCT(--(Sinduscon!$3:$3=DATE(2013,INT((ROW(A639)-1)/20)+1,1)))&gt;0,
   DATE(2013,INT((ROW(A639)-1)/20)+1,1),
   ""
)</f>
        <v>42217</v>
      </c>
      <c r="B442" s="72" t="str">
        <f t="shared" si="31"/>
        <v>PIS</v>
      </c>
      <c r="C442" s="73" t="str">
        <f t="shared" si="32"/>
        <v>Alto</v>
      </c>
      <c r="D442" s="77" t="str">
        <f>IFERROR(INDEX(Sinduscon!$30:$30,
MATCH(CUB!A442,Sinduscon!$3:$3,0)+3), "")</f>
        <v>-</v>
      </c>
      <c r="E442" s="77" t="str">
        <f>IFERROR(INDEX(Sinduscon!$31:$31,
MATCH(CUB!$A442,Sinduscon!$3:$3,0)+3), "")</f>
        <v>-</v>
      </c>
      <c r="F442" s="77" t="str">
        <f>IFERROR(INDEX(Sinduscon!$32:$32,
MATCH(CUB!$A442,Sinduscon!$3:$3,0)+3), "")</f>
        <v>-</v>
      </c>
      <c r="G442" s="77" t="str">
        <f>IFERROR(INDEX(Sinduscon!$33:$33,
MATCH(CUB!$A442,Sinduscon!$3:$3,0)+3), "")</f>
        <v>-</v>
      </c>
      <c r="H442" s="111"/>
      <c r="I442" s="111"/>
      <c r="J442" s="111"/>
      <c r="K442" s="111"/>
    </row>
    <row r="443" spans="1:12" x14ac:dyDescent="0.25">
      <c r="A443" s="71">
        <f>IF(
   SUMPRODUCT(--(Sinduscon!$3:$3=DATE(2013,INT((ROW(A640)-1)/20)+1,1)))&gt;0,
   DATE(2013,INT((ROW(A640)-1)/20)+1,1),
   ""
)</f>
        <v>42217</v>
      </c>
      <c r="B443" s="72" t="str">
        <f t="shared" si="31"/>
        <v>PIS</v>
      </c>
      <c r="C443" s="73" t="str">
        <f t="shared" si="32"/>
        <v>Total</v>
      </c>
      <c r="D443" s="77">
        <f>IFERROR(INDEX(Sinduscon!$30:$30,
MATCH(CUB!A443,Sinduscon!$3:$3,0)+4), "")</f>
        <v>381.19</v>
      </c>
      <c r="E443" s="77">
        <f>IFERROR(INDEX(Sinduscon!$31:$31,
MATCH(CUB!$A443,Sinduscon!$3:$3,0)+4), "")</f>
        <v>396.22</v>
      </c>
      <c r="F443" s="77">
        <f>IFERROR(INDEX(Sinduscon!$32:$32,
MATCH(CUB!$A443,Sinduscon!$3:$3,0)+4), "")</f>
        <v>28.14</v>
      </c>
      <c r="G443" s="77">
        <f>IFERROR(INDEX(Sinduscon!$33:$33,
MATCH(CUB!$A443,Sinduscon!$3:$3,0)+4), "")</f>
        <v>1.56</v>
      </c>
      <c r="H443" s="111">
        <f>SUMIFS(CUB!$D:$D,CUB!$C:$C,"Total",CUB!$A:$A,$A443)
/11</f>
        <v>550.56999999999994</v>
      </c>
      <c r="I443" s="111">
        <f>SUMIFS(CUB!$E:$E,CUB!$C:$C,"Total",CUB!$A:$A,$A443)
/11</f>
        <v>632.33181818181811</v>
      </c>
      <c r="J443" s="111">
        <f>SUMIFS(CUB!$F:$F,CUB!$C:$C,"Total",CUB!$A:$A,$A443)
/11</f>
        <v>70.142727272727271</v>
      </c>
      <c r="K443" s="111">
        <f>SUMIFS(CUB!$G:$G,CUB!$C:$C,"Total",CUB!$A:$A,$A443)
/11</f>
        <v>2.6790909090909087</v>
      </c>
      <c r="L443" s="111">
        <f t="shared" ref="L443" si="35">SUM(H443:K443)</f>
        <v>1255.7236363636364</v>
      </c>
    </row>
    <row r="444" spans="1:12" x14ac:dyDescent="0.25">
      <c r="A444" s="71">
        <f>IF(
   SUMPRODUCT(--(Sinduscon!$3:$3=DATE(2013,INT((ROW(A641)-1)/20)+1,1)))&gt;0,
   DATE(2013,INT((ROW(A641)-1)/20)+1,1),
   ""
)</f>
        <v>42248</v>
      </c>
      <c r="B444" s="72" t="str">
        <f t="shared" si="31"/>
        <v>R-1</v>
      </c>
      <c r="C444" s="73" t="str">
        <f t="shared" si="32"/>
        <v>Baixo</v>
      </c>
      <c r="D444" s="77">
        <f>IFERROR(INDEX(Sinduscon!$6:$6,
MATCH(CUB!A444,Sinduscon!$3:$3,0)+1), "")</f>
        <v>522.15</v>
      </c>
      <c r="E444" s="77">
        <f>IFERROR(INDEX(Sinduscon!$7:$7,
MATCH(CUB!$A444,Sinduscon!$3:$3,0)+1), "")</f>
        <v>581.46</v>
      </c>
      <c r="F444" s="77">
        <f>IFERROR(INDEX(Sinduscon!$8:$8,
MATCH(CUB!$A444,Sinduscon!$3:$3,0)+1), "")</f>
        <v>113.49</v>
      </c>
      <c r="G444" s="77">
        <f>IFERROR(INDEX(Sinduscon!$9:$9,
MATCH(CUB!$A444,Sinduscon!$3:$3,0)+1), "")</f>
        <v>3.09</v>
      </c>
      <c r="H444" s="111"/>
      <c r="I444" s="111"/>
      <c r="J444" s="111"/>
      <c r="K444" s="111"/>
    </row>
    <row r="445" spans="1:12" x14ac:dyDescent="0.25">
      <c r="A445" s="71">
        <f>IF(
   SUMPRODUCT(--(Sinduscon!$3:$3=DATE(2013,INT((ROW(A642)-1)/20)+1,1)))&gt;0,
   DATE(2013,INT((ROW(A642)-1)/20)+1,1),
   ""
)</f>
        <v>42248</v>
      </c>
      <c r="B445" s="72" t="str">
        <f t="shared" si="31"/>
        <v>R-1</v>
      </c>
      <c r="C445" s="73" t="str">
        <f t="shared" si="32"/>
        <v>Normal</v>
      </c>
      <c r="D445" s="77">
        <f>IFERROR(INDEX(Sinduscon!$6:$6,
MATCH(CUB!A445,Sinduscon!$3:$3,0)+2), "")</f>
        <v>537.78</v>
      </c>
      <c r="E445" s="77">
        <f>IFERROR(INDEX(Sinduscon!$7:$7,
MATCH(CUB!$A445,Sinduscon!$3:$3,0)+2), "")</f>
        <v>797.08</v>
      </c>
      <c r="F445" s="77">
        <f>IFERROR(INDEX(Sinduscon!$8:$8,
MATCH(CUB!$A445,Sinduscon!$3:$3,0)+2), "")</f>
        <v>106.56</v>
      </c>
      <c r="G445" s="77">
        <f>IFERROR(INDEX(Sinduscon!$9:$9,
MATCH(CUB!$A445,Sinduscon!$3:$3,0)+2), "")</f>
        <v>0.22</v>
      </c>
      <c r="H445" s="111"/>
      <c r="I445" s="111"/>
      <c r="J445" s="111"/>
      <c r="K445" s="111"/>
    </row>
    <row r="446" spans="1:12" x14ac:dyDescent="0.25">
      <c r="A446" s="71">
        <f>IF(
   SUMPRODUCT(--(Sinduscon!$3:$3=DATE(2013,INT((ROW(A643)-1)/20)+1,1)))&gt;0,
   DATE(2013,INT((ROW(A643)-1)/20)+1,1),
   ""
)</f>
        <v>42248</v>
      </c>
      <c r="B446" s="72" t="str">
        <f t="shared" si="31"/>
        <v>R-1</v>
      </c>
      <c r="C446" s="73" t="str">
        <f t="shared" si="32"/>
        <v>Alto</v>
      </c>
      <c r="D446" s="77">
        <f>IFERROR(INDEX(Sinduscon!$6:$6,
MATCH(CUB!A446,Sinduscon!$3:$3,0)+3), "")</f>
        <v>792.24</v>
      </c>
      <c r="E446" s="77">
        <f>IFERROR(INDEX(Sinduscon!$7:$7,
MATCH(CUB!$A446,Sinduscon!$3:$3,0)+3), "")</f>
        <v>864.83</v>
      </c>
      <c r="F446" s="77">
        <f>IFERROR(INDEX(Sinduscon!$8:$8,
MATCH(CUB!$A446,Sinduscon!$3:$3,0)+3), "")</f>
        <v>100.74</v>
      </c>
      <c r="G446" s="77">
        <f>IFERROR(INDEX(Sinduscon!$9:$9,
MATCH(CUB!$A446,Sinduscon!$3:$3,0)+3), "")</f>
        <v>0.27</v>
      </c>
      <c r="H446" s="111"/>
      <c r="I446" s="111"/>
      <c r="J446" s="111"/>
      <c r="K446" s="111"/>
    </row>
    <row r="447" spans="1:12" x14ac:dyDescent="0.25">
      <c r="A447" s="71">
        <f>IF(
   SUMPRODUCT(--(Sinduscon!$3:$3=DATE(2013,INT((ROW(A644)-1)/20)+1,1)))&gt;0,
   DATE(2013,INT((ROW(A644)-1)/20)+1,1),
   ""
)</f>
        <v>42248</v>
      </c>
      <c r="B447" s="72" t="str">
        <f t="shared" si="31"/>
        <v>R-1</v>
      </c>
      <c r="C447" s="73" t="str">
        <f t="shared" si="32"/>
        <v>Total</v>
      </c>
      <c r="D447" s="77">
        <f>IFERROR(INDEX(Sinduscon!$6:$6,
MATCH(CUB!A447,Sinduscon!$3:$3,0)+4), "")</f>
        <v>1852.1699999999998</v>
      </c>
      <c r="E447" s="77">
        <f>IFERROR(INDEX(Sinduscon!$7:$7,
MATCH(CUB!$A447,Sinduscon!$3:$3,0)+4), "")</f>
        <v>2243.37</v>
      </c>
      <c r="F447" s="77">
        <f>IFERROR(INDEX(Sinduscon!$8:$8,
MATCH(CUB!$A447,Sinduscon!$3:$3,0)+4), "")</f>
        <v>320.79000000000002</v>
      </c>
      <c r="G447" s="77">
        <f>IFERROR(INDEX(Sinduscon!$9:$9,
MATCH(CUB!$A447,Sinduscon!$3:$3,0)+4), "")</f>
        <v>3.58</v>
      </c>
      <c r="H447" s="111"/>
      <c r="I447" s="111"/>
      <c r="J447" s="111"/>
      <c r="K447" s="111"/>
    </row>
    <row r="448" spans="1:12" x14ac:dyDescent="0.25">
      <c r="A448" s="71">
        <f>IF(
   SUMPRODUCT(--(Sinduscon!$3:$3=DATE(2013,INT((ROW(A645)-1)/20)+1,1)))&gt;0,
   DATE(2013,INT((ROW(A645)-1)/20)+1,1),
   ""
)</f>
        <v>42248</v>
      </c>
      <c r="B448" s="72" t="str">
        <f t="shared" si="31"/>
        <v>PP-4</v>
      </c>
      <c r="C448" s="73" t="str">
        <f t="shared" si="32"/>
        <v>Baixo</v>
      </c>
      <c r="D448" s="77">
        <f>IFERROR(INDEX(Sinduscon!$12:$12,
MATCH(CUB!A448,Sinduscon!$3:$3,0)+1), "")</f>
        <v>566.67999999999995</v>
      </c>
      <c r="E448" s="77">
        <f>IFERROR(INDEX(Sinduscon!$13:$13,
MATCH(CUB!$A448,Sinduscon!$3:$3,0)+1), "")</f>
        <v>487.92</v>
      </c>
      <c r="F448" s="77">
        <f>IFERROR(INDEX(Sinduscon!$14:$14,
MATCH(CUB!$A448,Sinduscon!$3:$3,0)+1), "")</f>
        <v>30.18</v>
      </c>
      <c r="G448" s="77">
        <f>IFERROR(INDEX(Sinduscon!$15:$15,
MATCH(CUB!$A448,Sinduscon!$3:$3,0)+1), "")</f>
        <v>2.99</v>
      </c>
      <c r="H448" s="111"/>
      <c r="I448" s="111"/>
      <c r="J448" s="111"/>
      <c r="K448" s="111"/>
    </row>
    <row r="449" spans="1:12" x14ac:dyDescent="0.25">
      <c r="A449" s="71">
        <f>IF(
   SUMPRODUCT(--(Sinduscon!$3:$3=DATE(2013,INT((ROW(A646)-1)/20)+1,1)))&gt;0,
   DATE(2013,INT((ROW(A646)-1)/20)+1,1),
   ""
)</f>
        <v>42248</v>
      </c>
      <c r="B449" s="72" t="str">
        <f t="shared" si="31"/>
        <v>PP-4</v>
      </c>
      <c r="C449" s="73" t="str">
        <f t="shared" si="32"/>
        <v>Normal</v>
      </c>
      <c r="D449" s="77">
        <f>IFERROR(INDEX(Sinduscon!$12:$12,
MATCH(CUB!A449,Sinduscon!$3:$3,0)+2), "")</f>
        <v>525.59</v>
      </c>
      <c r="E449" s="77">
        <f>IFERROR(INDEX(Sinduscon!$13:$13,
MATCH(CUB!$A449,Sinduscon!$3:$3,0)+2), "")</f>
        <v>705.06</v>
      </c>
      <c r="F449" s="77">
        <f>IFERROR(INDEX(Sinduscon!$14:$14,
MATCH(CUB!$A449,Sinduscon!$3:$3,0)+2), "")</f>
        <v>127.77</v>
      </c>
      <c r="G449" s="77">
        <f>IFERROR(INDEX(Sinduscon!$15:$15,
MATCH(CUB!$A449,Sinduscon!$3:$3,0)+2), "")</f>
        <v>0.04</v>
      </c>
      <c r="H449" s="111"/>
      <c r="I449" s="111"/>
      <c r="J449" s="111"/>
      <c r="K449" s="111"/>
    </row>
    <row r="450" spans="1:12" x14ac:dyDescent="0.25">
      <c r="A450" s="71">
        <f>IF(
   SUMPRODUCT(--(Sinduscon!$3:$3=DATE(2013,INT((ROW(A647)-1)/20)+1,1)))&gt;0,
   DATE(2013,INT((ROW(A647)-1)/20)+1,1),
   ""
)</f>
        <v>42248</v>
      </c>
      <c r="B450" s="72" t="str">
        <f t="shared" si="31"/>
        <v>PP-4</v>
      </c>
      <c r="C450" s="73" t="str">
        <f t="shared" si="32"/>
        <v>Alto</v>
      </c>
      <c r="D450" s="77" t="str">
        <f>IFERROR(INDEX(Sinduscon!$12:$12,
MATCH(CUB!A450,Sinduscon!$3:$3,0)+3), "")</f>
        <v>-</v>
      </c>
      <c r="E450" s="77" t="str">
        <f>IFERROR(INDEX(Sinduscon!$13:$13,
MATCH(CUB!$A450,Sinduscon!$3:$3,0)+3), "")</f>
        <v>-</v>
      </c>
      <c r="F450" s="77" t="str">
        <f>IFERROR(INDEX(Sinduscon!$14:$14,
MATCH(CUB!$A450,Sinduscon!$3:$3,0)+3), "")</f>
        <v>-</v>
      </c>
      <c r="G450" s="77" t="str">
        <f>IFERROR(INDEX(Sinduscon!$15:$15,
MATCH(CUB!$A450,Sinduscon!$3:$3,0)+3), "")</f>
        <v>-</v>
      </c>
      <c r="H450" s="111"/>
      <c r="I450" s="111"/>
      <c r="J450" s="111"/>
      <c r="K450" s="111"/>
    </row>
    <row r="451" spans="1:12" x14ac:dyDescent="0.25">
      <c r="A451" s="71">
        <f>IF(
   SUMPRODUCT(--(Sinduscon!$3:$3=DATE(2013,INT((ROW(A648)-1)/20)+1,1)))&gt;0,
   DATE(2013,INT((ROW(A648)-1)/20)+1,1),
   ""
)</f>
        <v>42248</v>
      </c>
      <c r="B451" s="72" t="str">
        <f t="shared" si="31"/>
        <v>PP-4</v>
      </c>
      <c r="C451" s="73" t="str">
        <f t="shared" si="32"/>
        <v>Total</v>
      </c>
      <c r="D451" s="77">
        <f>IFERROR(INDEX(Sinduscon!$12:$12,
MATCH(CUB!A451,Sinduscon!$3:$3,0)+4), "")</f>
        <v>1092.27</v>
      </c>
      <c r="E451" s="77">
        <f>IFERROR(INDEX(Sinduscon!$13:$13,
MATCH(CUB!$A451,Sinduscon!$3:$3,0)+4), "")</f>
        <v>1192.98</v>
      </c>
      <c r="F451" s="77">
        <f>IFERROR(INDEX(Sinduscon!$14:$14,
MATCH(CUB!$A451,Sinduscon!$3:$3,0)+4), "")</f>
        <v>157.94999999999999</v>
      </c>
      <c r="G451" s="77">
        <f>IFERROR(INDEX(Sinduscon!$15:$15,
MATCH(CUB!$A451,Sinduscon!$3:$3,0)+4), "")</f>
        <v>3.0300000000000002</v>
      </c>
      <c r="H451" s="111"/>
      <c r="I451" s="111"/>
      <c r="J451" s="111"/>
      <c r="K451" s="111"/>
    </row>
    <row r="452" spans="1:12" x14ac:dyDescent="0.25">
      <c r="A452" s="71">
        <f>IF(
   SUMPRODUCT(--(Sinduscon!$3:$3=DATE(2013,INT((ROW(A649)-1)/20)+1,1)))&gt;0,
   DATE(2013,INT((ROW(A649)-1)/20)+1,1),
   ""
)</f>
        <v>42248</v>
      </c>
      <c r="B452" s="72" t="str">
        <f t="shared" si="31"/>
        <v>R-8</v>
      </c>
      <c r="C452" s="73" t="str">
        <f t="shared" si="32"/>
        <v>Baixo</v>
      </c>
      <c r="D452" s="77">
        <f>IFERROR(INDEX(Sinduscon!$18:$18,
MATCH(CUB!A452,Sinduscon!$3:$3,0)+1), "")</f>
        <v>540.38</v>
      </c>
      <c r="E452" s="77">
        <f>IFERROR(INDEX(Sinduscon!$19:$19,
MATCH(CUB!$A452,Sinduscon!$3:$3,0)+1), "")</f>
        <v>458.84</v>
      </c>
      <c r="F452" s="77">
        <f>IFERROR(INDEX(Sinduscon!$20:$20,
MATCH(CUB!$A452,Sinduscon!$3:$3,0)+1), "")</f>
        <v>27.15</v>
      </c>
      <c r="G452" s="77">
        <f>IFERROR(INDEX(Sinduscon!$21:$21,
MATCH(CUB!$A452,Sinduscon!$3:$3,0)+1), "")</f>
        <v>3.13</v>
      </c>
      <c r="H452" s="111"/>
      <c r="I452" s="111"/>
      <c r="J452" s="111"/>
      <c r="K452" s="111"/>
    </row>
    <row r="453" spans="1:12" x14ac:dyDescent="0.25">
      <c r="A453" s="71">
        <f>IF(
   SUMPRODUCT(--(Sinduscon!$3:$3=DATE(2013,INT((ROW(A650)-1)/20)+1,1)))&gt;0,
   DATE(2013,INT((ROW(A650)-1)/20)+1,1),
   ""
)</f>
        <v>42248</v>
      </c>
      <c r="B453" s="72" t="str">
        <f t="shared" ref="B453:B516" si="36">IF(A453&lt;&gt;"", CHOOSE(MOD(QUOTIENT(ROW()-4,4),5)+1,"R-1","PP-4","R-8","R-16","PIS"), "")</f>
        <v>R-8</v>
      </c>
      <c r="C453" s="73" t="str">
        <f t="shared" ref="C453:C516" si="37">IF(A453&lt;&gt;"", CHOOSE(MOD(QUOTIENT(ROW()-4,1),4)+1,"Baixo","Normal","Alto","Total"), "")</f>
        <v>Normal</v>
      </c>
      <c r="D453" s="77">
        <f>IFERROR(INDEX(Sinduscon!$18:$18,
MATCH(CUB!A453,Sinduscon!$3:$3,0)+2), "")</f>
        <v>467.33</v>
      </c>
      <c r="E453" s="77">
        <f>IFERROR(INDEX(Sinduscon!$19:$19,
MATCH(CUB!$A453,Sinduscon!$3:$3,0)+2), "")</f>
        <v>633.13</v>
      </c>
      <c r="F453" s="77">
        <f>IFERROR(INDEX(Sinduscon!$20:$20,
MATCH(CUB!$A453,Sinduscon!$3:$3,0)+2), "")</f>
        <v>58.95</v>
      </c>
      <c r="G453" s="77">
        <f>IFERROR(INDEX(Sinduscon!$21:$21,
MATCH(CUB!$A453,Sinduscon!$3:$3,0)+2), "")</f>
        <v>4.2</v>
      </c>
      <c r="H453" s="111"/>
      <c r="I453" s="111"/>
      <c r="J453" s="111"/>
      <c r="K453" s="111"/>
    </row>
    <row r="454" spans="1:12" x14ac:dyDescent="0.25">
      <c r="A454" s="71">
        <f>IF(
   SUMPRODUCT(--(Sinduscon!$3:$3=DATE(2013,INT((ROW(A651)-1)/20)+1,1)))&gt;0,
   DATE(2013,INT((ROW(A651)-1)/20)+1,1),
   ""
)</f>
        <v>42248</v>
      </c>
      <c r="B454" s="72" t="str">
        <f t="shared" si="36"/>
        <v>R-8</v>
      </c>
      <c r="C454" s="73" t="str">
        <f t="shared" si="37"/>
        <v>Alto</v>
      </c>
      <c r="D454" s="77">
        <f>IFERROR(INDEX(Sinduscon!$18:$18,
MATCH(CUB!A454,Sinduscon!$3:$3,0)+3), "")</f>
        <v>655.5</v>
      </c>
      <c r="E454" s="77">
        <f>IFERROR(INDEX(Sinduscon!$19:$19,
MATCH(CUB!$A454,Sinduscon!$3:$3,0)+3), "")</f>
        <v>669.91</v>
      </c>
      <c r="F454" s="77">
        <f>IFERROR(INDEX(Sinduscon!$20:$20,
MATCH(CUB!$A454,Sinduscon!$3:$3,0)+3), "")</f>
        <v>69.510000000000005</v>
      </c>
      <c r="G454" s="77">
        <f>IFERROR(INDEX(Sinduscon!$21:$21,
MATCH(CUB!$A454,Sinduscon!$3:$3,0)+3), "")</f>
        <v>3.96</v>
      </c>
      <c r="H454" s="111"/>
      <c r="I454" s="111"/>
      <c r="J454" s="111"/>
      <c r="K454" s="111"/>
    </row>
    <row r="455" spans="1:12" x14ac:dyDescent="0.25">
      <c r="A455" s="71">
        <f>IF(
   SUMPRODUCT(--(Sinduscon!$3:$3=DATE(2013,INT((ROW(A652)-1)/20)+1,1)))&gt;0,
   DATE(2013,INT((ROW(A652)-1)/20)+1,1),
   ""
)</f>
        <v>42248</v>
      </c>
      <c r="B455" s="72" t="str">
        <f t="shared" si="36"/>
        <v>R-8</v>
      </c>
      <c r="C455" s="73" t="str">
        <f t="shared" si="37"/>
        <v>Total</v>
      </c>
      <c r="D455" s="77">
        <f>IFERROR(INDEX(Sinduscon!$18:$18,
MATCH(CUB!A455,Sinduscon!$3:$3,0)+4), "")</f>
        <v>1663.21</v>
      </c>
      <c r="E455" s="77">
        <f>IFERROR(INDEX(Sinduscon!$19:$19,
MATCH(CUB!$A455,Sinduscon!$3:$3,0)+4), "")</f>
        <v>1761.88</v>
      </c>
      <c r="F455" s="77">
        <f>IFERROR(INDEX(Sinduscon!$20:$20,
MATCH(CUB!$A455,Sinduscon!$3:$3,0)+4), "")</f>
        <v>155.61000000000001</v>
      </c>
      <c r="G455" s="77">
        <f>IFERROR(INDEX(Sinduscon!$21:$21,
MATCH(CUB!$A455,Sinduscon!$3:$3,0)+4), "")</f>
        <v>11.29</v>
      </c>
      <c r="H455" s="111"/>
      <c r="I455" s="111"/>
      <c r="J455" s="111"/>
      <c r="K455" s="111"/>
    </row>
    <row r="456" spans="1:12" x14ac:dyDescent="0.25">
      <c r="A456" s="71">
        <f>IF(
   SUMPRODUCT(--(Sinduscon!$3:$3=DATE(2013,INT((ROW(A653)-1)/20)+1,1)))&gt;0,
   DATE(2013,INT((ROW(A653)-1)/20)+1,1),
   ""
)</f>
        <v>42248</v>
      </c>
      <c r="B456" s="72" t="str">
        <f t="shared" si="36"/>
        <v>R-16</v>
      </c>
      <c r="C456" s="73" t="str">
        <f t="shared" si="37"/>
        <v>Baixo</v>
      </c>
      <c r="D456" s="77" t="str">
        <f>IFERROR(INDEX(Sinduscon!$24:$24,
MATCH(CUB!A456,Sinduscon!$3:$3,0)+1), "")</f>
        <v>-</v>
      </c>
      <c r="E456" s="77" t="str">
        <f>IFERROR(INDEX(Sinduscon!$25:$25,
MATCH(CUB!$A456,Sinduscon!$3:$3,0)+1), "")</f>
        <v>-</v>
      </c>
      <c r="F456" s="77" t="str">
        <f>IFERROR(INDEX(Sinduscon!$26:$26,
MATCH(CUB!$A456,Sinduscon!$3:$3,0)+1), "")</f>
        <v>-</v>
      </c>
      <c r="G456" s="77" t="str">
        <f>IFERROR(INDEX(Sinduscon!$27:$27,
MATCH(CUB!$A456,Sinduscon!$3:$3,0)+1), "")</f>
        <v>-</v>
      </c>
      <c r="H456" s="111"/>
      <c r="I456" s="111"/>
      <c r="J456" s="111"/>
      <c r="K456" s="111"/>
    </row>
    <row r="457" spans="1:12" x14ac:dyDescent="0.25">
      <c r="A457" s="71">
        <f>IF(
   SUMPRODUCT(--(Sinduscon!$3:$3=DATE(2013,INT((ROW(A654)-1)/20)+1,1)))&gt;0,
   DATE(2013,INT((ROW(A654)-1)/20)+1,1),
   ""
)</f>
        <v>42248</v>
      </c>
      <c r="B457" s="72" t="str">
        <f t="shared" si="36"/>
        <v>R-16</v>
      </c>
      <c r="C457" s="73" t="str">
        <f t="shared" si="37"/>
        <v>Normal</v>
      </c>
      <c r="D457" s="77">
        <f>IFERROR(INDEX(Sinduscon!$24:$24,
MATCH(CUB!A457,Sinduscon!$3:$3,0)+2), "")</f>
        <v>462.68</v>
      </c>
      <c r="E457" s="77">
        <f>IFERROR(INDEX(Sinduscon!$25:$25,
MATCH(CUB!$A457,Sinduscon!$3:$3,0)+2), "")</f>
        <v>608.72</v>
      </c>
      <c r="F457" s="77">
        <f>IFERROR(INDEX(Sinduscon!$26:$26,
MATCH(CUB!$A457,Sinduscon!$3:$3,0)+2), "")</f>
        <v>48.78</v>
      </c>
      <c r="G457" s="77">
        <f>IFERROR(INDEX(Sinduscon!$27:$27,
MATCH(CUB!$A457,Sinduscon!$3:$3,0)+2), "")</f>
        <v>4</v>
      </c>
      <c r="H457" s="111"/>
      <c r="I457" s="111"/>
      <c r="J457" s="111"/>
      <c r="K457" s="111"/>
    </row>
    <row r="458" spans="1:12" x14ac:dyDescent="0.25">
      <c r="A458" s="71">
        <f>IF(
   SUMPRODUCT(--(Sinduscon!$3:$3=DATE(2013,INT((ROW(A655)-1)/20)+1,1)))&gt;0,
   DATE(2013,INT((ROW(A655)-1)/20)+1,1),
   ""
)</f>
        <v>42248</v>
      </c>
      <c r="B458" s="72" t="str">
        <f t="shared" si="36"/>
        <v>R-16</v>
      </c>
      <c r="C458" s="73" t="str">
        <f t="shared" si="37"/>
        <v>Alto</v>
      </c>
      <c r="D458" s="77">
        <f>IFERROR(INDEX(Sinduscon!$24:$24,
MATCH(CUB!A458,Sinduscon!$3:$3,0)+3), "")</f>
        <v>629.35</v>
      </c>
      <c r="E458" s="77">
        <f>IFERROR(INDEX(Sinduscon!$25:$25,
MATCH(CUB!$A458,Sinduscon!$3:$3,0)+3), "")</f>
        <v>752.48</v>
      </c>
      <c r="F458" s="77">
        <f>IFERROR(INDEX(Sinduscon!$26:$26,
MATCH(CUB!$A458,Sinduscon!$3:$3,0)+3), "")</f>
        <v>60.3</v>
      </c>
      <c r="G458" s="77">
        <f>IFERROR(INDEX(Sinduscon!$27:$27,
MATCH(CUB!$A458,Sinduscon!$3:$3,0)+3), "")</f>
        <v>6.01</v>
      </c>
      <c r="H458" s="111"/>
      <c r="I458" s="111"/>
      <c r="J458" s="111"/>
      <c r="K458" s="111"/>
    </row>
    <row r="459" spans="1:12" x14ac:dyDescent="0.25">
      <c r="A459" s="71">
        <f>IF(
   SUMPRODUCT(--(Sinduscon!$3:$3=DATE(2013,INT((ROW(A656)-1)/20)+1,1)))&gt;0,
   DATE(2013,INT((ROW(A656)-1)/20)+1,1),
   ""
)</f>
        <v>42248</v>
      </c>
      <c r="B459" s="72" t="str">
        <f t="shared" si="36"/>
        <v>R-16</v>
      </c>
      <c r="C459" s="73" t="str">
        <f t="shared" si="37"/>
        <v>Total</v>
      </c>
      <c r="D459" s="77">
        <f>IFERROR(INDEX(Sinduscon!$24:$24,
MATCH(CUB!A459,Sinduscon!$3:$3,0)+4), "")</f>
        <v>1092.03</v>
      </c>
      <c r="E459" s="77">
        <f>IFERROR(INDEX(Sinduscon!$25:$25,
MATCH(CUB!$A459,Sinduscon!$3:$3,0)+4), "")</f>
        <v>1361.2</v>
      </c>
      <c r="F459" s="77">
        <f>IFERROR(INDEX(Sinduscon!$26:$26,
MATCH(CUB!$A459,Sinduscon!$3:$3,0)+4), "")</f>
        <v>109.08</v>
      </c>
      <c r="G459" s="77">
        <f>IFERROR(INDEX(Sinduscon!$27:$27,
MATCH(CUB!$A459,Sinduscon!$3:$3,0)+4), "")</f>
        <v>10.01</v>
      </c>
      <c r="H459" s="111"/>
      <c r="I459" s="111"/>
      <c r="J459" s="111"/>
      <c r="K459" s="111"/>
    </row>
    <row r="460" spans="1:12" x14ac:dyDescent="0.25">
      <c r="A460" s="71">
        <f>IF(
   SUMPRODUCT(--(Sinduscon!$3:$3=DATE(2013,INT((ROW(A657)-1)/20)+1,1)))&gt;0,
   DATE(2013,INT((ROW(A657)-1)/20)+1,1),
   ""
)</f>
        <v>42248</v>
      </c>
      <c r="B460" s="72" t="str">
        <f t="shared" si="36"/>
        <v>PIS</v>
      </c>
      <c r="C460" s="73" t="str">
        <f t="shared" si="37"/>
        <v>Baixo</v>
      </c>
      <c r="D460" s="77">
        <f>IFERROR(INDEX(Sinduscon!$30:$30,
MATCH(CUB!A460,Sinduscon!$3:$3,0)+1), "")</f>
        <v>382.71</v>
      </c>
      <c r="E460" s="77">
        <f>IFERROR(INDEX(Sinduscon!$31:$31,
MATCH(CUB!$A460,Sinduscon!$3:$3,0)+1), "")</f>
        <v>396.22</v>
      </c>
      <c r="F460" s="77">
        <f>IFERROR(INDEX(Sinduscon!$32:$32,
MATCH(CUB!$A460,Sinduscon!$3:$3,0)+1), "")</f>
        <v>28.14</v>
      </c>
      <c r="G460" s="77">
        <f>IFERROR(INDEX(Sinduscon!$33:$33,
MATCH(CUB!$A460,Sinduscon!$3:$3,0)+1), "")</f>
        <v>1.56</v>
      </c>
      <c r="H460" s="111"/>
      <c r="I460" s="111"/>
      <c r="J460" s="111"/>
      <c r="K460" s="111"/>
    </row>
    <row r="461" spans="1:12" x14ac:dyDescent="0.25">
      <c r="A461" s="71">
        <f>IF(
   SUMPRODUCT(--(Sinduscon!$3:$3=DATE(2013,INT((ROW(A658)-1)/20)+1,1)))&gt;0,
   DATE(2013,INT((ROW(A658)-1)/20)+1,1),
   ""
)</f>
        <v>42248</v>
      </c>
      <c r="B461" s="72" t="str">
        <f t="shared" si="36"/>
        <v>PIS</v>
      </c>
      <c r="C461" s="73" t="str">
        <f t="shared" si="37"/>
        <v>Normal</v>
      </c>
      <c r="D461" s="77" t="str">
        <f>IFERROR(INDEX(Sinduscon!$30:$30,
MATCH(CUB!A461,Sinduscon!$3:$3,0)+2), "")</f>
        <v>-</v>
      </c>
      <c r="E461" s="77" t="str">
        <f>IFERROR(INDEX(Sinduscon!$31:$31,
MATCH(CUB!$A461,Sinduscon!$3:$3,0)+2), "")</f>
        <v>-</v>
      </c>
      <c r="F461" s="77" t="str">
        <f>IFERROR(INDEX(Sinduscon!$32:$32,
MATCH(CUB!$A461,Sinduscon!$3:$3,0)+2), "")</f>
        <v>-</v>
      </c>
      <c r="G461" s="77" t="str">
        <f>IFERROR(INDEX(Sinduscon!$33:$33,
MATCH(CUB!$A461,Sinduscon!$3:$3,0)+2), "")</f>
        <v>-</v>
      </c>
      <c r="H461" s="111"/>
      <c r="I461" s="111"/>
      <c r="J461" s="111"/>
      <c r="K461" s="111"/>
    </row>
    <row r="462" spans="1:12" x14ac:dyDescent="0.25">
      <c r="A462" s="71">
        <f>IF(
   SUMPRODUCT(--(Sinduscon!$3:$3=DATE(2013,INT((ROW(A659)-1)/20)+1,1)))&gt;0,
   DATE(2013,INT((ROW(A659)-1)/20)+1,1),
   ""
)</f>
        <v>42248</v>
      </c>
      <c r="B462" s="72" t="str">
        <f t="shared" si="36"/>
        <v>PIS</v>
      </c>
      <c r="C462" s="73" t="str">
        <f t="shared" si="37"/>
        <v>Alto</v>
      </c>
      <c r="D462" s="77" t="str">
        <f>IFERROR(INDEX(Sinduscon!$30:$30,
MATCH(CUB!A462,Sinduscon!$3:$3,0)+3), "")</f>
        <v>-</v>
      </c>
      <c r="E462" s="77" t="str">
        <f>IFERROR(INDEX(Sinduscon!$31:$31,
MATCH(CUB!$A462,Sinduscon!$3:$3,0)+3), "")</f>
        <v>-</v>
      </c>
      <c r="F462" s="77" t="str">
        <f>IFERROR(INDEX(Sinduscon!$32:$32,
MATCH(CUB!$A462,Sinduscon!$3:$3,0)+3), "")</f>
        <v>-</v>
      </c>
      <c r="G462" s="77" t="str">
        <f>IFERROR(INDEX(Sinduscon!$33:$33,
MATCH(CUB!$A462,Sinduscon!$3:$3,0)+3), "")</f>
        <v>-</v>
      </c>
      <c r="H462" s="111"/>
      <c r="I462" s="111"/>
      <c r="J462" s="111"/>
      <c r="K462" s="111"/>
    </row>
    <row r="463" spans="1:12" x14ac:dyDescent="0.25">
      <c r="A463" s="71">
        <f>IF(
   SUMPRODUCT(--(Sinduscon!$3:$3=DATE(2013,INT((ROW(A660)-1)/20)+1,1)))&gt;0,
   DATE(2013,INT((ROW(A660)-1)/20)+1,1),
   ""
)</f>
        <v>42248</v>
      </c>
      <c r="B463" s="72" t="str">
        <f t="shared" si="36"/>
        <v>PIS</v>
      </c>
      <c r="C463" s="73" t="str">
        <f t="shared" si="37"/>
        <v>Total</v>
      </c>
      <c r="D463" s="77">
        <f>IFERROR(INDEX(Sinduscon!$30:$30,
MATCH(CUB!A463,Sinduscon!$3:$3,0)+4), "")</f>
        <v>382.71</v>
      </c>
      <c r="E463" s="77">
        <f>IFERROR(INDEX(Sinduscon!$31:$31,
MATCH(CUB!$A463,Sinduscon!$3:$3,0)+4), "")</f>
        <v>396.22</v>
      </c>
      <c r="F463" s="77">
        <f>IFERROR(INDEX(Sinduscon!$32:$32,
MATCH(CUB!$A463,Sinduscon!$3:$3,0)+4), "")</f>
        <v>28.14</v>
      </c>
      <c r="G463" s="77">
        <f>IFERROR(INDEX(Sinduscon!$33:$33,
MATCH(CUB!$A463,Sinduscon!$3:$3,0)+4), "")</f>
        <v>1.56</v>
      </c>
      <c r="H463" s="111">
        <f>SUMIFS(CUB!$D:$D,CUB!$C:$C,"Total",CUB!$A:$A,$A463)
/11</f>
        <v>552.94454545454539</v>
      </c>
      <c r="I463" s="111">
        <f>SUMIFS(CUB!$E:$E,CUB!$C:$C,"Total",CUB!$A:$A,$A463)
/11</f>
        <v>632.33181818181811</v>
      </c>
      <c r="J463" s="111">
        <f>SUMIFS(CUB!$F:$F,CUB!$C:$C,"Total",CUB!$A:$A,$A463)
/11</f>
        <v>70.142727272727271</v>
      </c>
      <c r="K463" s="111">
        <f>SUMIFS(CUB!$G:$G,CUB!$C:$C,"Total",CUB!$A:$A,$A463)
/11</f>
        <v>2.6790909090909087</v>
      </c>
      <c r="L463" s="111">
        <f t="shared" ref="L463" si="38">SUM(H463:K463)</f>
        <v>1258.0981818181817</v>
      </c>
    </row>
    <row r="464" spans="1:12" x14ac:dyDescent="0.25">
      <c r="A464" s="71">
        <f>IF(
   SUMPRODUCT(--(Sinduscon!$3:$3=DATE(2013,INT((ROW(A661)-1)/20)+1,1)))&gt;0,
   DATE(2013,INT((ROW(A661)-1)/20)+1,1),
   ""
)</f>
        <v>42278</v>
      </c>
      <c r="B464" s="72" t="str">
        <f t="shared" si="36"/>
        <v>R-1</v>
      </c>
      <c r="C464" s="73" t="str">
        <f t="shared" si="37"/>
        <v>Baixo</v>
      </c>
      <c r="D464" s="77">
        <f>IFERROR(INDEX(Sinduscon!$6:$6,
MATCH(CUB!A464,Sinduscon!$3:$3,0)+1), "")</f>
        <v>535.54</v>
      </c>
      <c r="E464" s="77">
        <f>IFERROR(INDEX(Sinduscon!$7:$7,
MATCH(CUB!$A464,Sinduscon!$3:$3,0)+1), "")</f>
        <v>581.46</v>
      </c>
      <c r="F464" s="77">
        <f>IFERROR(INDEX(Sinduscon!$8:$8,
MATCH(CUB!$A464,Sinduscon!$3:$3,0)+1), "")</f>
        <v>114.25</v>
      </c>
      <c r="G464" s="77">
        <f>IFERROR(INDEX(Sinduscon!$9:$9,
MATCH(CUB!$A464,Sinduscon!$3:$3,0)+1), "")</f>
        <v>3.09</v>
      </c>
      <c r="H464" s="111"/>
      <c r="I464" s="111"/>
      <c r="J464" s="111"/>
      <c r="K464" s="111"/>
    </row>
    <row r="465" spans="1:11" x14ac:dyDescent="0.25">
      <c r="A465" s="71">
        <f>IF(
   SUMPRODUCT(--(Sinduscon!$3:$3=DATE(2013,INT((ROW(A662)-1)/20)+1,1)))&gt;0,
   DATE(2013,INT((ROW(A662)-1)/20)+1,1),
   ""
)</f>
        <v>42278</v>
      </c>
      <c r="B465" s="72" t="str">
        <f t="shared" si="36"/>
        <v>R-1</v>
      </c>
      <c r="C465" s="73" t="str">
        <f t="shared" si="37"/>
        <v>Normal</v>
      </c>
      <c r="D465" s="77">
        <f>IFERROR(INDEX(Sinduscon!$6:$6,
MATCH(CUB!A465,Sinduscon!$3:$3,0)+2), "")</f>
        <v>550.85</v>
      </c>
      <c r="E465" s="77">
        <f>IFERROR(INDEX(Sinduscon!$7:$7,
MATCH(CUB!$A465,Sinduscon!$3:$3,0)+2), "")</f>
        <v>797.08</v>
      </c>
      <c r="F465" s="77">
        <f>IFERROR(INDEX(Sinduscon!$8:$8,
MATCH(CUB!$A465,Sinduscon!$3:$3,0)+2), "")</f>
        <v>107.27</v>
      </c>
      <c r="G465" s="77">
        <f>IFERROR(INDEX(Sinduscon!$9:$9,
MATCH(CUB!$A465,Sinduscon!$3:$3,0)+2), "")</f>
        <v>0.22</v>
      </c>
      <c r="H465" s="111"/>
      <c r="I465" s="111"/>
      <c r="J465" s="111"/>
      <c r="K465" s="111"/>
    </row>
    <row r="466" spans="1:11" x14ac:dyDescent="0.25">
      <c r="A466" s="71">
        <f>IF(
   SUMPRODUCT(--(Sinduscon!$3:$3=DATE(2013,INT((ROW(A663)-1)/20)+1,1)))&gt;0,
   DATE(2013,INT((ROW(A663)-1)/20)+1,1),
   ""
)</f>
        <v>42278</v>
      </c>
      <c r="B466" s="72" t="str">
        <f t="shared" si="36"/>
        <v>R-1</v>
      </c>
      <c r="C466" s="73" t="str">
        <f t="shared" si="37"/>
        <v>Alto</v>
      </c>
      <c r="D466" s="77">
        <f>IFERROR(INDEX(Sinduscon!$6:$6,
MATCH(CUB!A466,Sinduscon!$3:$3,0)+3), "")</f>
        <v>813.28</v>
      </c>
      <c r="E466" s="77">
        <f>IFERROR(INDEX(Sinduscon!$7:$7,
MATCH(CUB!$A466,Sinduscon!$3:$3,0)+3), "")</f>
        <v>864.83</v>
      </c>
      <c r="F466" s="77">
        <f>IFERROR(INDEX(Sinduscon!$8:$8,
MATCH(CUB!$A466,Sinduscon!$3:$3,0)+3), "")</f>
        <v>101.41</v>
      </c>
      <c r="G466" s="77">
        <f>IFERROR(INDEX(Sinduscon!$9:$9,
MATCH(CUB!$A466,Sinduscon!$3:$3,0)+3), "")</f>
        <v>0.27</v>
      </c>
      <c r="H466" s="111"/>
      <c r="I466" s="111"/>
      <c r="J466" s="111"/>
      <c r="K466" s="111"/>
    </row>
    <row r="467" spans="1:11" x14ac:dyDescent="0.25">
      <c r="A467" s="71">
        <f>IF(
   SUMPRODUCT(--(Sinduscon!$3:$3=DATE(2013,INT((ROW(A664)-1)/20)+1,1)))&gt;0,
   DATE(2013,INT((ROW(A664)-1)/20)+1,1),
   ""
)</f>
        <v>42278</v>
      </c>
      <c r="B467" s="72" t="str">
        <f t="shared" si="36"/>
        <v>R-1</v>
      </c>
      <c r="C467" s="73" t="str">
        <f t="shared" si="37"/>
        <v>Total</v>
      </c>
      <c r="D467" s="77">
        <f>IFERROR(INDEX(Sinduscon!$6:$6,
MATCH(CUB!A467,Sinduscon!$3:$3,0)+4), "")</f>
        <v>1899.6699999999998</v>
      </c>
      <c r="E467" s="77">
        <f>IFERROR(INDEX(Sinduscon!$7:$7,
MATCH(CUB!$A467,Sinduscon!$3:$3,0)+4), "")</f>
        <v>2243.37</v>
      </c>
      <c r="F467" s="77">
        <f>IFERROR(INDEX(Sinduscon!$8:$8,
MATCH(CUB!$A467,Sinduscon!$3:$3,0)+4), "")</f>
        <v>322.92999999999995</v>
      </c>
      <c r="G467" s="77">
        <f>IFERROR(INDEX(Sinduscon!$9:$9,
MATCH(CUB!$A467,Sinduscon!$3:$3,0)+4), "")</f>
        <v>3.58</v>
      </c>
      <c r="H467" s="111"/>
      <c r="I467" s="111"/>
      <c r="J467" s="111"/>
      <c r="K467" s="111"/>
    </row>
    <row r="468" spans="1:11" x14ac:dyDescent="0.25">
      <c r="A468" s="71">
        <f>IF(
   SUMPRODUCT(--(Sinduscon!$3:$3=DATE(2013,INT((ROW(A665)-1)/20)+1,1)))&gt;0,
   DATE(2013,INT((ROW(A665)-1)/20)+1,1),
   ""
)</f>
        <v>42278</v>
      </c>
      <c r="B468" s="72" t="str">
        <f t="shared" si="36"/>
        <v>PP-4</v>
      </c>
      <c r="C468" s="73" t="str">
        <f t="shared" si="37"/>
        <v>Baixo</v>
      </c>
      <c r="D468" s="77">
        <f>IFERROR(INDEX(Sinduscon!$12:$12,
MATCH(CUB!A468,Sinduscon!$3:$3,0)+1), "")</f>
        <v>579.85</v>
      </c>
      <c r="E468" s="77">
        <f>IFERROR(INDEX(Sinduscon!$13:$13,
MATCH(CUB!$A468,Sinduscon!$3:$3,0)+1), "")</f>
        <v>487.92</v>
      </c>
      <c r="F468" s="77">
        <f>IFERROR(INDEX(Sinduscon!$14:$14,
MATCH(CUB!$A468,Sinduscon!$3:$3,0)+1), "")</f>
        <v>30.38</v>
      </c>
      <c r="G468" s="77">
        <f>IFERROR(INDEX(Sinduscon!$15:$15,
MATCH(CUB!$A468,Sinduscon!$3:$3,0)+1), "")</f>
        <v>2.99</v>
      </c>
      <c r="H468" s="111"/>
      <c r="I468" s="111"/>
      <c r="J468" s="111"/>
      <c r="K468" s="111"/>
    </row>
    <row r="469" spans="1:11" x14ac:dyDescent="0.25">
      <c r="A469" s="71">
        <f>IF(
   SUMPRODUCT(--(Sinduscon!$3:$3=DATE(2013,INT((ROW(A666)-1)/20)+1,1)))&gt;0,
   DATE(2013,INT((ROW(A666)-1)/20)+1,1),
   ""
)</f>
        <v>42278</v>
      </c>
      <c r="B469" s="72" t="str">
        <f t="shared" si="36"/>
        <v>PP-4</v>
      </c>
      <c r="C469" s="73" t="str">
        <f t="shared" si="37"/>
        <v>Normal</v>
      </c>
      <c r="D469" s="77">
        <f>IFERROR(INDEX(Sinduscon!$12:$12,
MATCH(CUB!A469,Sinduscon!$3:$3,0)+2), "")</f>
        <v>537.29</v>
      </c>
      <c r="E469" s="77">
        <f>IFERROR(INDEX(Sinduscon!$13:$13,
MATCH(CUB!$A469,Sinduscon!$3:$3,0)+2), "")</f>
        <v>705.06</v>
      </c>
      <c r="F469" s="77">
        <f>IFERROR(INDEX(Sinduscon!$14:$14,
MATCH(CUB!$A469,Sinduscon!$3:$3,0)+2), "")</f>
        <v>128.63</v>
      </c>
      <c r="G469" s="77">
        <f>IFERROR(INDEX(Sinduscon!$15:$15,
MATCH(CUB!$A469,Sinduscon!$3:$3,0)+2), "")</f>
        <v>0.04</v>
      </c>
      <c r="H469" s="111"/>
      <c r="I469" s="111"/>
      <c r="J469" s="111"/>
      <c r="K469" s="111"/>
    </row>
    <row r="470" spans="1:11" x14ac:dyDescent="0.25">
      <c r="A470" s="71">
        <f>IF(
   SUMPRODUCT(--(Sinduscon!$3:$3=DATE(2013,INT((ROW(A667)-1)/20)+1,1)))&gt;0,
   DATE(2013,INT((ROW(A667)-1)/20)+1,1),
   ""
)</f>
        <v>42278</v>
      </c>
      <c r="B470" s="72" t="str">
        <f t="shared" si="36"/>
        <v>PP-4</v>
      </c>
      <c r="C470" s="73" t="str">
        <f t="shared" si="37"/>
        <v>Alto</v>
      </c>
      <c r="D470" s="77" t="str">
        <f>IFERROR(INDEX(Sinduscon!$12:$12,
MATCH(CUB!A470,Sinduscon!$3:$3,0)+3), "")</f>
        <v>-</v>
      </c>
      <c r="E470" s="77" t="str">
        <f>IFERROR(INDEX(Sinduscon!$13:$13,
MATCH(CUB!$A470,Sinduscon!$3:$3,0)+3), "")</f>
        <v>-</v>
      </c>
      <c r="F470" s="77" t="str">
        <f>IFERROR(INDEX(Sinduscon!$14:$14,
MATCH(CUB!$A470,Sinduscon!$3:$3,0)+3), "")</f>
        <v>-</v>
      </c>
      <c r="G470" s="77" t="str">
        <f>IFERROR(INDEX(Sinduscon!$15:$15,
MATCH(CUB!$A470,Sinduscon!$3:$3,0)+3), "")</f>
        <v>-</v>
      </c>
      <c r="H470" s="111"/>
      <c r="I470" s="111"/>
      <c r="J470" s="111"/>
      <c r="K470" s="111"/>
    </row>
    <row r="471" spans="1:11" x14ac:dyDescent="0.25">
      <c r="A471" s="71">
        <f>IF(
   SUMPRODUCT(--(Sinduscon!$3:$3=DATE(2013,INT((ROW(A668)-1)/20)+1,1)))&gt;0,
   DATE(2013,INT((ROW(A668)-1)/20)+1,1),
   ""
)</f>
        <v>42278</v>
      </c>
      <c r="B471" s="72" t="str">
        <f t="shared" si="36"/>
        <v>PP-4</v>
      </c>
      <c r="C471" s="73" t="str">
        <f t="shared" si="37"/>
        <v>Total</v>
      </c>
      <c r="D471" s="77">
        <f>IFERROR(INDEX(Sinduscon!$12:$12,
MATCH(CUB!A471,Sinduscon!$3:$3,0)+4), "")</f>
        <v>1117.1399999999999</v>
      </c>
      <c r="E471" s="77">
        <f>IFERROR(INDEX(Sinduscon!$13:$13,
MATCH(CUB!$A471,Sinduscon!$3:$3,0)+4), "")</f>
        <v>1192.98</v>
      </c>
      <c r="F471" s="77">
        <f>IFERROR(INDEX(Sinduscon!$14:$14,
MATCH(CUB!$A471,Sinduscon!$3:$3,0)+4), "")</f>
        <v>159.01</v>
      </c>
      <c r="G471" s="77">
        <f>IFERROR(INDEX(Sinduscon!$15:$15,
MATCH(CUB!$A471,Sinduscon!$3:$3,0)+4), "")</f>
        <v>3.0300000000000002</v>
      </c>
      <c r="H471" s="111"/>
      <c r="I471" s="111"/>
      <c r="J471" s="111"/>
      <c r="K471" s="111"/>
    </row>
    <row r="472" spans="1:11" x14ac:dyDescent="0.25">
      <c r="A472" s="71">
        <f>IF(
   SUMPRODUCT(--(Sinduscon!$3:$3=DATE(2013,INT((ROW(A669)-1)/20)+1,1)))&gt;0,
   DATE(2013,INT((ROW(A669)-1)/20)+1,1),
   ""
)</f>
        <v>42278</v>
      </c>
      <c r="B472" s="72" t="str">
        <f t="shared" si="36"/>
        <v>R-8</v>
      </c>
      <c r="C472" s="73" t="str">
        <f t="shared" si="37"/>
        <v>Baixo</v>
      </c>
      <c r="D472" s="77">
        <f>IFERROR(INDEX(Sinduscon!$18:$18,
MATCH(CUB!A472,Sinduscon!$3:$3,0)+1), "")</f>
        <v>552.69000000000005</v>
      </c>
      <c r="E472" s="77">
        <f>IFERROR(INDEX(Sinduscon!$19:$19,
MATCH(CUB!$A472,Sinduscon!$3:$3,0)+1), "")</f>
        <v>458.84</v>
      </c>
      <c r="F472" s="77">
        <f>IFERROR(INDEX(Sinduscon!$20:$20,
MATCH(CUB!$A472,Sinduscon!$3:$3,0)+1), "")</f>
        <v>27.33</v>
      </c>
      <c r="G472" s="77">
        <f>IFERROR(INDEX(Sinduscon!$21:$21,
MATCH(CUB!$A472,Sinduscon!$3:$3,0)+1), "")</f>
        <v>3.13</v>
      </c>
      <c r="H472" s="111"/>
      <c r="I472" s="111"/>
      <c r="J472" s="111"/>
      <c r="K472" s="111"/>
    </row>
    <row r="473" spans="1:11" x14ac:dyDescent="0.25">
      <c r="A473" s="71">
        <f>IF(
   SUMPRODUCT(--(Sinduscon!$3:$3=DATE(2013,INT((ROW(A670)-1)/20)+1,1)))&gt;0,
   DATE(2013,INT((ROW(A670)-1)/20)+1,1),
   ""
)</f>
        <v>42278</v>
      </c>
      <c r="B473" s="72" t="str">
        <f t="shared" si="36"/>
        <v>R-8</v>
      </c>
      <c r="C473" s="73" t="str">
        <f t="shared" si="37"/>
        <v>Normal</v>
      </c>
      <c r="D473" s="77">
        <f>IFERROR(INDEX(Sinduscon!$18:$18,
MATCH(CUB!A473,Sinduscon!$3:$3,0)+2), "")</f>
        <v>478.15</v>
      </c>
      <c r="E473" s="77">
        <f>IFERROR(INDEX(Sinduscon!$19:$19,
MATCH(CUB!$A473,Sinduscon!$3:$3,0)+2), "")</f>
        <v>633.13</v>
      </c>
      <c r="F473" s="77">
        <f>IFERROR(INDEX(Sinduscon!$20:$20,
MATCH(CUB!$A473,Sinduscon!$3:$3,0)+2), "")</f>
        <v>59.34</v>
      </c>
      <c r="G473" s="77">
        <f>IFERROR(INDEX(Sinduscon!$21:$21,
MATCH(CUB!$A473,Sinduscon!$3:$3,0)+2), "")</f>
        <v>4.2</v>
      </c>
      <c r="H473" s="111"/>
      <c r="I473" s="111"/>
      <c r="J473" s="111"/>
      <c r="K473" s="111"/>
    </row>
    <row r="474" spans="1:11" x14ac:dyDescent="0.25">
      <c r="A474" s="71">
        <f>IF(
   SUMPRODUCT(--(Sinduscon!$3:$3=DATE(2013,INT((ROW(A671)-1)/20)+1,1)))&gt;0,
   DATE(2013,INT((ROW(A671)-1)/20)+1,1),
   ""
)</f>
        <v>42278</v>
      </c>
      <c r="B474" s="72" t="str">
        <f t="shared" si="36"/>
        <v>R-8</v>
      </c>
      <c r="C474" s="73" t="str">
        <f t="shared" si="37"/>
        <v>Alto</v>
      </c>
      <c r="D474" s="77">
        <f>IFERROR(INDEX(Sinduscon!$18:$18,
MATCH(CUB!A474,Sinduscon!$3:$3,0)+3), "")</f>
        <v>671.71</v>
      </c>
      <c r="E474" s="77">
        <f>IFERROR(INDEX(Sinduscon!$19:$19,
MATCH(CUB!$A474,Sinduscon!$3:$3,0)+3), "")</f>
        <v>669.91</v>
      </c>
      <c r="F474" s="77">
        <f>IFERROR(INDEX(Sinduscon!$20:$20,
MATCH(CUB!$A474,Sinduscon!$3:$3,0)+3), "")</f>
        <v>69.98</v>
      </c>
      <c r="G474" s="77">
        <f>IFERROR(INDEX(Sinduscon!$21:$21,
MATCH(CUB!$A474,Sinduscon!$3:$3,0)+3), "")</f>
        <v>3.96</v>
      </c>
      <c r="H474" s="111"/>
      <c r="I474" s="111"/>
      <c r="J474" s="111"/>
      <c r="K474" s="111"/>
    </row>
    <row r="475" spans="1:11" x14ac:dyDescent="0.25">
      <c r="A475" s="71">
        <f>IF(
   SUMPRODUCT(--(Sinduscon!$3:$3=DATE(2013,INT((ROW(A672)-1)/20)+1,1)))&gt;0,
   DATE(2013,INT((ROW(A672)-1)/20)+1,1),
   ""
)</f>
        <v>42278</v>
      </c>
      <c r="B475" s="72" t="str">
        <f t="shared" si="36"/>
        <v>R-8</v>
      </c>
      <c r="C475" s="73" t="str">
        <f t="shared" si="37"/>
        <v>Total</v>
      </c>
      <c r="D475" s="77">
        <f>IFERROR(INDEX(Sinduscon!$18:$18,
MATCH(CUB!A475,Sinduscon!$3:$3,0)+4), "")</f>
        <v>1702.5500000000002</v>
      </c>
      <c r="E475" s="77">
        <f>IFERROR(INDEX(Sinduscon!$19:$19,
MATCH(CUB!$A475,Sinduscon!$3:$3,0)+4), "")</f>
        <v>1761.88</v>
      </c>
      <c r="F475" s="77">
        <f>IFERROR(INDEX(Sinduscon!$20:$20,
MATCH(CUB!$A475,Sinduscon!$3:$3,0)+4), "")</f>
        <v>156.65</v>
      </c>
      <c r="G475" s="77">
        <f>IFERROR(INDEX(Sinduscon!$21:$21,
MATCH(CUB!$A475,Sinduscon!$3:$3,0)+4), "")</f>
        <v>11.29</v>
      </c>
      <c r="H475" s="111"/>
      <c r="I475" s="111"/>
      <c r="J475" s="111"/>
      <c r="K475" s="111"/>
    </row>
    <row r="476" spans="1:11" x14ac:dyDescent="0.25">
      <c r="A476" s="71">
        <f>IF(
   SUMPRODUCT(--(Sinduscon!$3:$3=DATE(2013,INT((ROW(A673)-1)/20)+1,1)))&gt;0,
   DATE(2013,INT((ROW(A673)-1)/20)+1,1),
   ""
)</f>
        <v>42278</v>
      </c>
      <c r="B476" s="72" t="str">
        <f t="shared" si="36"/>
        <v>R-16</v>
      </c>
      <c r="C476" s="73" t="str">
        <f t="shared" si="37"/>
        <v>Baixo</v>
      </c>
      <c r="D476" s="77" t="str">
        <f>IFERROR(INDEX(Sinduscon!$24:$24,
MATCH(CUB!A476,Sinduscon!$3:$3,0)+1), "")</f>
        <v>-</v>
      </c>
      <c r="E476" s="77" t="str">
        <f>IFERROR(INDEX(Sinduscon!$25:$25,
MATCH(CUB!$A476,Sinduscon!$3:$3,0)+1), "")</f>
        <v>-</v>
      </c>
      <c r="F476" s="77" t="str">
        <f>IFERROR(INDEX(Sinduscon!$26:$26,
MATCH(CUB!$A476,Sinduscon!$3:$3,0)+1), "")</f>
        <v>-</v>
      </c>
      <c r="G476" s="77" t="str">
        <f>IFERROR(INDEX(Sinduscon!$27:$27,
MATCH(CUB!$A476,Sinduscon!$3:$3,0)+1), "")</f>
        <v>-</v>
      </c>
      <c r="H476" s="111"/>
      <c r="I476" s="111"/>
      <c r="J476" s="111"/>
      <c r="K476" s="111"/>
    </row>
    <row r="477" spans="1:11" x14ac:dyDescent="0.25">
      <c r="A477" s="71">
        <f>IF(
   SUMPRODUCT(--(Sinduscon!$3:$3=DATE(2013,INT((ROW(A674)-1)/20)+1,1)))&gt;0,
   DATE(2013,INT((ROW(A674)-1)/20)+1,1),
   ""
)</f>
        <v>42278</v>
      </c>
      <c r="B477" s="72" t="str">
        <f t="shared" si="36"/>
        <v>R-16</v>
      </c>
      <c r="C477" s="73" t="str">
        <f t="shared" si="37"/>
        <v>Normal</v>
      </c>
      <c r="D477" s="77">
        <f>IFERROR(INDEX(Sinduscon!$24:$24,
MATCH(CUB!A477,Sinduscon!$3:$3,0)+2), "")</f>
        <v>473.18</v>
      </c>
      <c r="E477" s="77">
        <f>IFERROR(INDEX(Sinduscon!$25:$25,
MATCH(CUB!$A477,Sinduscon!$3:$3,0)+2), "")</f>
        <v>608.72</v>
      </c>
      <c r="F477" s="77">
        <f>IFERROR(INDEX(Sinduscon!$26:$26,
MATCH(CUB!$A477,Sinduscon!$3:$3,0)+2), "")</f>
        <v>49.11</v>
      </c>
      <c r="G477" s="77">
        <f>IFERROR(INDEX(Sinduscon!$27:$27,
MATCH(CUB!$A477,Sinduscon!$3:$3,0)+2), "")</f>
        <v>4</v>
      </c>
      <c r="H477" s="111"/>
      <c r="I477" s="111"/>
      <c r="J477" s="111"/>
      <c r="K477" s="111"/>
    </row>
    <row r="478" spans="1:11" x14ac:dyDescent="0.25">
      <c r="A478" s="71">
        <f>IF(
   SUMPRODUCT(--(Sinduscon!$3:$3=DATE(2013,INT((ROW(A675)-1)/20)+1,1)))&gt;0,
   DATE(2013,INT((ROW(A675)-1)/20)+1,1),
   ""
)</f>
        <v>42278</v>
      </c>
      <c r="B478" s="72" t="str">
        <f t="shared" si="36"/>
        <v>R-16</v>
      </c>
      <c r="C478" s="73" t="str">
        <f t="shared" si="37"/>
        <v>Alto</v>
      </c>
      <c r="D478" s="77">
        <f>IFERROR(INDEX(Sinduscon!$24:$24,
MATCH(CUB!A478,Sinduscon!$3:$3,0)+3), "")</f>
        <v>643.74</v>
      </c>
      <c r="E478" s="77">
        <f>IFERROR(INDEX(Sinduscon!$25:$25,
MATCH(CUB!$A478,Sinduscon!$3:$3,0)+3), "")</f>
        <v>752.48</v>
      </c>
      <c r="F478" s="77">
        <f>IFERROR(INDEX(Sinduscon!$26:$26,
MATCH(CUB!$A478,Sinduscon!$3:$3,0)+3), "")</f>
        <v>60.7</v>
      </c>
      <c r="G478" s="77">
        <f>IFERROR(INDEX(Sinduscon!$27:$27,
MATCH(CUB!$A478,Sinduscon!$3:$3,0)+3), "")</f>
        <v>6.01</v>
      </c>
      <c r="H478" s="111"/>
      <c r="I478" s="111"/>
      <c r="J478" s="111"/>
      <c r="K478" s="111"/>
    </row>
    <row r="479" spans="1:11" x14ac:dyDescent="0.25">
      <c r="A479" s="71">
        <f>IF(
   SUMPRODUCT(--(Sinduscon!$3:$3=DATE(2013,INT((ROW(A676)-1)/20)+1,1)))&gt;0,
   DATE(2013,INT((ROW(A676)-1)/20)+1,1),
   ""
)</f>
        <v>42278</v>
      </c>
      <c r="B479" s="72" t="str">
        <f t="shared" si="36"/>
        <v>R-16</v>
      </c>
      <c r="C479" s="73" t="str">
        <f t="shared" si="37"/>
        <v>Total</v>
      </c>
      <c r="D479" s="77">
        <f>IFERROR(INDEX(Sinduscon!$24:$24,
MATCH(CUB!A479,Sinduscon!$3:$3,0)+4), "")</f>
        <v>1116.92</v>
      </c>
      <c r="E479" s="77">
        <f>IFERROR(INDEX(Sinduscon!$25:$25,
MATCH(CUB!$A479,Sinduscon!$3:$3,0)+4), "")</f>
        <v>1361.2</v>
      </c>
      <c r="F479" s="77">
        <f>IFERROR(INDEX(Sinduscon!$26:$26,
MATCH(CUB!$A479,Sinduscon!$3:$3,0)+4), "")</f>
        <v>109.81</v>
      </c>
      <c r="G479" s="77">
        <f>IFERROR(INDEX(Sinduscon!$27:$27,
MATCH(CUB!$A479,Sinduscon!$3:$3,0)+4), "")</f>
        <v>10.01</v>
      </c>
      <c r="H479" s="111"/>
      <c r="I479" s="111"/>
      <c r="J479" s="111"/>
      <c r="K479" s="111"/>
    </row>
    <row r="480" spans="1:11" x14ac:dyDescent="0.25">
      <c r="A480" s="71">
        <f>IF(
   SUMPRODUCT(--(Sinduscon!$3:$3=DATE(2013,INT((ROW(A677)-1)/20)+1,1)))&gt;0,
   DATE(2013,INT((ROW(A677)-1)/20)+1,1),
   ""
)</f>
        <v>42278</v>
      </c>
      <c r="B480" s="72" t="str">
        <f t="shared" si="36"/>
        <v>PIS</v>
      </c>
      <c r="C480" s="73" t="str">
        <f t="shared" si="37"/>
        <v>Baixo</v>
      </c>
      <c r="D480" s="77">
        <f>IFERROR(INDEX(Sinduscon!$30:$30,
MATCH(CUB!A480,Sinduscon!$3:$3,0)+1), "")</f>
        <v>391.37</v>
      </c>
      <c r="E480" s="77">
        <f>IFERROR(INDEX(Sinduscon!$31:$31,
MATCH(CUB!$A480,Sinduscon!$3:$3,0)+1), "")</f>
        <v>396.22</v>
      </c>
      <c r="F480" s="77">
        <f>IFERROR(INDEX(Sinduscon!$32:$32,
MATCH(CUB!$A480,Sinduscon!$3:$3,0)+1), "")</f>
        <v>28.33</v>
      </c>
      <c r="G480" s="77">
        <f>IFERROR(INDEX(Sinduscon!$33:$33,
MATCH(CUB!$A480,Sinduscon!$3:$3,0)+1), "")</f>
        <v>1.56</v>
      </c>
      <c r="H480" s="111"/>
      <c r="I480" s="111"/>
      <c r="J480" s="111"/>
      <c r="K480" s="111"/>
    </row>
    <row r="481" spans="1:12" x14ac:dyDescent="0.25">
      <c r="A481" s="71">
        <f>IF(
   SUMPRODUCT(--(Sinduscon!$3:$3=DATE(2013,INT((ROW(A678)-1)/20)+1,1)))&gt;0,
   DATE(2013,INT((ROW(A678)-1)/20)+1,1),
   ""
)</f>
        <v>42278</v>
      </c>
      <c r="B481" s="72" t="str">
        <f t="shared" si="36"/>
        <v>PIS</v>
      </c>
      <c r="C481" s="73" t="str">
        <f t="shared" si="37"/>
        <v>Normal</v>
      </c>
      <c r="D481" s="77" t="str">
        <f>IFERROR(INDEX(Sinduscon!$30:$30,
MATCH(CUB!A481,Sinduscon!$3:$3,0)+2), "")</f>
        <v>-</v>
      </c>
      <c r="E481" s="77" t="str">
        <f>IFERROR(INDEX(Sinduscon!$31:$31,
MATCH(CUB!$A481,Sinduscon!$3:$3,0)+2), "")</f>
        <v>-</v>
      </c>
      <c r="F481" s="77" t="str">
        <f>IFERROR(INDEX(Sinduscon!$32:$32,
MATCH(CUB!$A481,Sinduscon!$3:$3,0)+2), "")</f>
        <v>-</v>
      </c>
      <c r="G481" s="77" t="str">
        <f>IFERROR(INDEX(Sinduscon!$33:$33,
MATCH(CUB!$A481,Sinduscon!$3:$3,0)+2), "")</f>
        <v>-</v>
      </c>
      <c r="H481" s="111"/>
      <c r="I481" s="111"/>
      <c r="J481" s="111"/>
      <c r="K481" s="111"/>
    </row>
    <row r="482" spans="1:12" x14ac:dyDescent="0.25">
      <c r="A482" s="71">
        <f>IF(
   SUMPRODUCT(--(Sinduscon!$3:$3=DATE(2013,INT((ROW(A679)-1)/20)+1,1)))&gt;0,
   DATE(2013,INT((ROW(A679)-1)/20)+1,1),
   ""
)</f>
        <v>42278</v>
      </c>
      <c r="B482" s="72" t="str">
        <f t="shared" si="36"/>
        <v>PIS</v>
      </c>
      <c r="C482" s="73" t="str">
        <f t="shared" si="37"/>
        <v>Alto</v>
      </c>
      <c r="D482" s="77" t="str">
        <f>IFERROR(INDEX(Sinduscon!$30:$30,
MATCH(CUB!A482,Sinduscon!$3:$3,0)+3), "")</f>
        <v>-</v>
      </c>
      <c r="E482" s="77" t="str">
        <f>IFERROR(INDEX(Sinduscon!$31:$31,
MATCH(CUB!$A482,Sinduscon!$3:$3,0)+3), "")</f>
        <v>-</v>
      </c>
      <c r="F482" s="77" t="str">
        <f>IFERROR(INDEX(Sinduscon!$32:$32,
MATCH(CUB!$A482,Sinduscon!$3:$3,0)+3), "")</f>
        <v>-</v>
      </c>
      <c r="G482" s="77" t="str">
        <f>IFERROR(INDEX(Sinduscon!$33:$33,
MATCH(CUB!$A482,Sinduscon!$3:$3,0)+3), "")</f>
        <v>-</v>
      </c>
      <c r="H482" s="111"/>
      <c r="I482" s="111"/>
      <c r="J482" s="111"/>
      <c r="K482" s="111"/>
    </row>
    <row r="483" spans="1:12" x14ac:dyDescent="0.25">
      <c r="A483" s="71">
        <f>IF(
   SUMPRODUCT(--(Sinduscon!$3:$3=DATE(2013,INT((ROW(A680)-1)/20)+1,1)))&gt;0,
   DATE(2013,INT((ROW(A680)-1)/20)+1,1),
   ""
)</f>
        <v>42278</v>
      </c>
      <c r="B483" s="72" t="str">
        <f t="shared" si="36"/>
        <v>PIS</v>
      </c>
      <c r="C483" s="73" t="str">
        <f t="shared" si="37"/>
        <v>Total</v>
      </c>
      <c r="D483" s="77">
        <f>IFERROR(INDEX(Sinduscon!$30:$30,
MATCH(CUB!A483,Sinduscon!$3:$3,0)+4), "")</f>
        <v>391.37</v>
      </c>
      <c r="E483" s="77">
        <f>IFERROR(INDEX(Sinduscon!$31:$31,
MATCH(CUB!$A483,Sinduscon!$3:$3,0)+4), "")</f>
        <v>396.22</v>
      </c>
      <c r="F483" s="77">
        <f>IFERROR(INDEX(Sinduscon!$32:$32,
MATCH(CUB!$A483,Sinduscon!$3:$3,0)+4), "")</f>
        <v>28.33</v>
      </c>
      <c r="G483" s="77">
        <f>IFERROR(INDEX(Sinduscon!$33:$33,
MATCH(CUB!$A483,Sinduscon!$3:$3,0)+4), "")</f>
        <v>1.56</v>
      </c>
      <c r="H483" s="111">
        <f>SUMIFS(CUB!$D:$D,CUB!$C:$C,"Total",CUB!$A:$A,$A483)
/11</f>
        <v>566.15</v>
      </c>
      <c r="I483" s="111">
        <f>SUMIFS(CUB!$E:$E,CUB!$C:$C,"Total",CUB!$A:$A,$A483)
/11</f>
        <v>632.33181818181811</v>
      </c>
      <c r="J483" s="111">
        <f>SUMIFS(CUB!$F:$F,CUB!$C:$C,"Total",CUB!$A:$A,$A483)
/11</f>
        <v>70.61181818181818</v>
      </c>
      <c r="K483" s="111">
        <f>SUMIFS(CUB!$G:$G,CUB!$C:$C,"Total",CUB!$A:$A,$A483)
/11</f>
        <v>2.6790909090909087</v>
      </c>
      <c r="L483" s="111">
        <f t="shared" ref="L483" si="39">SUM(H483:K483)</f>
        <v>1271.7727272727273</v>
      </c>
    </row>
    <row r="484" spans="1:12" x14ac:dyDescent="0.25">
      <c r="A484" s="71">
        <f>IF(
   SUMPRODUCT(--(Sinduscon!$3:$3=DATE(2013,INT((ROW(A681)-1)/20)+1,1)))&gt;0,
   DATE(2013,INT((ROW(A681)-1)/20)+1,1),
   ""
)</f>
        <v>42309</v>
      </c>
      <c r="B484" s="72" t="str">
        <f t="shared" si="36"/>
        <v>R-1</v>
      </c>
      <c r="C484" s="73" t="str">
        <f t="shared" si="37"/>
        <v>Baixo</v>
      </c>
      <c r="D484" s="77">
        <f>IFERROR(INDEX(Sinduscon!$6:$6,
MATCH(CUB!A484,Sinduscon!$3:$3,0)+1), "")</f>
        <v>538.48</v>
      </c>
      <c r="E484" s="77">
        <f>IFERROR(INDEX(Sinduscon!$7:$7,
MATCH(CUB!$A484,Sinduscon!$3:$3,0)+1), "")</f>
        <v>584.55999999999995</v>
      </c>
      <c r="F484" s="77">
        <f>IFERROR(INDEX(Sinduscon!$8:$8,
MATCH(CUB!$A484,Sinduscon!$3:$3,0)+1), "")</f>
        <v>114.63</v>
      </c>
      <c r="G484" s="77">
        <f>IFERROR(INDEX(Sinduscon!$9:$9,
MATCH(CUB!$A484,Sinduscon!$3:$3,0)+1), "")</f>
        <v>3.09</v>
      </c>
      <c r="H484" s="111"/>
      <c r="I484" s="111"/>
      <c r="J484" s="111"/>
      <c r="K484" s="111"/>
    </row>
    <row r="485" spans="1:12" x14ac:dyDescent="0.25">
      <c r="A485" s="71">
        <f>IF(
   SUMPRODUCT(--(Sinduscon!$3:$3=DATE(2013,INT((ROW(A682)-1)/20)+1,1)))&gt;0,
   DATE(2013,INT((ROW(A682)-1)/20)+1,1),
   ""
)</f>
        <v>42309</v>
      </c>
      <c r="B485" s="72" t="str">
        <f t="shared" si="36"/>
        <v>R-1</v>
      </c>
      <c r="C485" s="73" t="str">
        <f t="shared" si="37"/>
        <v>Normal</v>
      </c>
      <c r="D485" s="77">
        <f>IFERROR(INDEX(Sinduscon!$6:$6,
MATCH(CUB!A485,Sinduscon!$3:$3,0)+2), "")</f>
        <v>554.65</v>
      </c>
      <c r="E485" s="77">
        <f>IFERROR(INDEX(Sinduscon!$7:$7,
MATCH(CUB!$A485,Sinduscon!$3:$3,0)+2), "")</f>
        <v>801.4</v>
      </c>
      <c r="F485" s="77">
        <f>IFERROR(INDEX(Sinduscon!$8:$8,
MATCH(CUB!$A485,Sinduscon!$3:$3,0)+2), "")</f>
        <v>107.63</v>
      </c>
      <c r="G485" s="77">
        <f>IFERROR(INDEX(Sinduscon!$9:$9,
MATCH(CUB!$A485,Sinduscon!$3:$3,0)+2), "")</f>
        <v>0.22</v>
      </c>
      <c r="H485" s="111"/>
      <c r="I485" s="111"/>
      <c r="J485" s="111"/>
      <c r="K485" s="111"/>
    </row>
    <row r="486" spans="1:12" x14ac:dyDescent="0.25">
      <c r="A486" s="71">
        <f>IF(
   SUMPRODUCT(--(Sinduscon!$3:$3=DATE(2013,INT((ROW(A683)-1)/20)+1,1)))&gt;0,
   DATE(2013,INT((ROW(A683)-1)/20)+1,1),
   ""
)</f>
        <v>42309</v>
      </c>
      <c r="B486" s="72" t="str">
        <f t="shared" si="36"/>
        <v>R-1</v>
      </c>
      <c r="C486" s="73" t="str">
        <f t="shared" si="37"/>
        <v>Alto</v>
      </c>
      <c r="D486" s="77">
        <f>IFERROR(INDEX(Sinduscon!$6:$6,
MATCH(CUB!A486,Sinduscon!$3:$3,0)+3), "")</f>
        <v>819.84</v>
      </c>
      <c r="E486" s="77">
        <f>IFERROR(INDEX(Sinduscon!$7:$7,
MATCH(CUB!$A486,Sinduscon!$3:$3,0)+3), "")</f>
        <v>869.52</v>
      </c>
      <c r="F486" s="77">
        <f>IFERROR(INDEX(Sinduscon!$8:$8,
MATCH(CUB!$A486,Sinduscon!$3:$3,0)+3), "")</f>
        <v>101.75</v>
      </c>
      <c r="G486" s="77">
        <f>IFERROR(INDEX(Sinduscon!$9:$9,
MATCH(CUB!$A486,Sinduscon!$3:$3,0)+3), "")</f>
        <v>0.27</v>
      </c>
      <c r="H486" s="111"/>
      <c r="I486" s="111"/>
      <c r="J486" s="111"/>
      <c r="K486" s="111"/>
    </row>
    <row r="487" spans="1:12" x14ac:dyDescent="0.25">
      <c r="A487" s="71">
        <f>IF(
   SUMPRODUCT(--(Sinduscon!$3:$3=DATE(2013,INT((ROW(A684)-1)/20)+1,1)))&gt;0,
   DATE(2013,INT((ROW(A684)-1)/20)+1,1),
   ""
)</f>
        <v>42309</v>
      </c>
      <c r="B487" s="72" t="str">
        <f t="shared" si="36"/>
        <v>R-1</v>
      </c>
      <c r="C487" s="73" t="str">
        <f t="shared" si="37"/>
        <v>Total</v>
      </c>
      <c r="D487" s="77">
        <f>IFERROR(INDEX(Sinduscon!$6:$6,
MATCH(CUB!A487,Sinduscon!$3:$3,0)+4), "")</f>
        <v>1912.9700000000003</v>
      </c>
      <c r="E487" s="77">
        <f>IFERROR(INDEX(Sinduscon!$7:$7,
MATCH(CUB!$A487,Sinduscon!$3:$3,0)+4), "")</f>
        <v>2255.48</v>
      </c>
      <c r="F487" s="77">
        <f>IFERROR(INDEX(Sinduscon!$8:$8,
MATCH(CUB!$A487,Sinduscon!$3:$3,0)+4), "")</f>
        <v>324.01</v>
      </c>
      <c r="G487" s="77">
        <f>IFERROR(INDEX(Sinduscon!$9:$9,
MATCH(CUB!$A487,Sinduscon!$3:$3,0)+4), "")</f>
        <v>3.58</v>
      </c>
      <c r="H487" s="111"/>
      <c r="I487" s="111"/>
      <c r="J487" s="111"/>
      <c r="K487" s="111"/>
    </row>
    <row r="488" spans="1:12" x14ac:dyDescent="0.25">
      <c r="A488" s="71">
        <f>IF(
   SUMPRODUCT(--(Sinduscon!$3:$3=DATE(2013,INT((ROW(A685)-1)/20)+1,1)))&gt;0,
   DATE(2013,INT((ROW(A685)-1)/20)+1,1),
   ""
)</f>
        <v>42309</v>
      </c>
      <c r="B488" s="72" t="str">
        <f t="shared" si="36"/>
        <v>PP-4</v>
      </c>
      <c r="C488" s="73" t="str">
        <f t="shared" si="37"/>
        <v>Baixo</v>
      </c>
      <c r="D488" s="77">
        <f>IFERROR(INDEX(Sinduscon!$12:$12,
MATCH(CUB!A488,Sinduscon!$3:$3,0)+1), "")</f>
        <v>582.33000000000004</v>
      </c>
      <c r="E488" s="77">
        <f>IFERROR(INDEX(Sinduscon!$13:$13,
MATCH(CUB!$A488,Sinduscon!$3:$3,0)+1), "")</f>
        <v>490.53</v>
      </c>
      <c r="F488" s="77">
        <f>IFERROR(INDEX(Sinduscon!$14:$14,
MATCH(CUB!$A488,Sinduscon!$3:$3,0)+1), "")</f>
        <v>30.48</v>
      </c>
      <c r="G488" s="77">
        <f>IFERROR(INDEX(Sinduscon!$15:$15,
MATCH(CUB!$A488,Sinduscon!$3:$3,0)+1), "")</f>
        <v>2.99</v>
      </c>
      <c r="H488" s="111"/>
      <c r="I488" s="111"/>
      <c r="J488" s="111"/>
      <c r="K488" s="111"/>
    </row>
    <row r="489" spans="1:12" x14ac:dyDescent="0.25">
      <c r="A489" s="71">
        <f>IF(
   SUMPRODUCT(--(Sinduscon!$3:$3=DATE(2013,INT((ROW(A686)-1)/20)+1,1)))&gt;0,
   DATE(2013,INT((ROW(A686)-1)/20)+1,1),
   ""
)</f>
        <v>42309</v>
      </c>
      <c r="B489" s="72" t="str">
        <f t="shared" si="36"/>
        <v>PP-4</v>
      </c>
      <c r="C489" s="73" t="str">
        <f t="shared" si="37"/>
        <v>Normal</v>
      </c>
      <c r="D489" s="77">
        <f>IFERROR(INDEX(Sinduscon!$12:$12,
MATCH(CUB!A489,Sinduscon!$3:$3,0)+2), "")</f>
        <v>540.24</v>
      </c>
      <c r="E489" s="77">
        <f>IFERROR(INDEX(Sinduscon!$13:$13,
MATCH(CUB!$A489,Sinduscon!$3:$3,0)+2), "")</f>
        <v>708.88</v>
      </c>
      <c r="F489" s="77">
        <f>IFERROR(INDEX(Sinduscon!$14:$14,
MATCH(CUB!$A489,Sinduscon!$3:$3,0)+2), "")</f>
        <v>129.06</v>
      </c>
      <c r="G489" s="77">
        <f>IFERROR(INDEX(Sinduscon!$15:$15,
MATCH(CUB!$A489,Sinduscon!$3:$3,0)+2), "")</f>
        <v>0.04</v>
      </c>
      <c r="H489" s="111"/>
      <c r="I489" s="111"/>
      <c r="J489" s="111"/>
      <c r="K489" s="111"/>
    </row>
    <row r="490" spans="1:12" x14ac:dyDescent="0.25">
      <c r="A490" s="71">
        <f>IF(
   SUMPRODUCT(--(Sinduscon!$3:$3=DATE(2013,INT((ROW(A687)-1)/20)+1,1)))&gt;0,
   DATE(2013,INT((ROW(A687)-1)/20)+1,1),
   ""
)</f>
        <v>42309</v>
      </c>
      <c r="B490" s="72" t="str">
        <f t="shared" si="36"/>
        <v>PP-4</v>
      </c>
      <c r="C490" s="73" t="str">
        <f t="shared" si="37"/>
        <v>Alto</v>
      </c>
      <c r="D490" s="77" t="str">
        <f>IFERROR(INDEX(Sinduscon!$12:$12,
MATCH(CUB!A490,Sinduscon!$3:$3,0)+3), "")</f>
        <v>-</v>
      </c>
      <c r="E490" s="77" t="str">
        <f>IFERROR(INDEX(Sinduscon!$13:$13,
MATCH(CUB!$A490,Sinduscon!$3:$3,0)+3), "")</f>
        <v>-</v>
      </c>
      <c r="F490" s="77" t="str">
        <f>IFERROR(INDEX(Sinduscon!$14:$14,
MATCH(CUB!$A490,Sinduscon!$3:$3,0)+3), "")</f>
        <v>-</v>
      </c>
      <c r="G490" s="77" t="str">
        <f>IFERROR(INDEX(Sinduscon!$15:$15,
MATCH(CUB!$A490,Sinduscon!$3:$3,0)+3), "")</f>
        <v>-</v>
      </c>
      <c r="H490" s="111"/>
      <c r="I490" s="111"/>
      <c r="J490" s="111"/>
      <c r="K490" s="111"/>
    </row>
    <row r="491" spans="1:12" x14ac:dyDescent="0.25">
      <c r="A491" s="71">
        <f>IF(
   SUMPRODUCT(--(Sinduscon!$3:$3=DATE(2013,INT((ROW(A688)-1)/20)+1,1)))&gt;0,
   DATE(2013,INT((ROW(A688)-1)/20)+1,1),
   ""
)</f>
        <v>42309</v>
      </c>
      <c r="B491" s="72" t="str">
        <f t="shared" si="36"/>
        <v>PP-4</v>
      </c>
      <c r="C491" s="73" t="str">
        <f t="shared" si="37"/>
        <v>Total</v>
      </c>
      <c r="D491" s="77">
        <f>IFERROR(INDEX(Sinduscon!$12:$12,
MATCH(CUB!A491,Sinduscon!$3:$3,0)+4), "")</f>
        <v>1122.5700000000002</v>
      </c>
      <c r="E491" s="77">
        <f>IFERROR(INDEX(Sinduscon!$13:$13,
MATCH(CUB!$A491,Sinduscon!$3:$3,0)+4), "")</f>
        <v>1199.4099999999999</v>
      </c>
      <c r="F491" s="77">
        <f>IFERROR(INDEX(Sinduscon!$14:$14,
MATCH(CUB!$A491,Sinduscon!$3:$3,0)+4), "")</f>
        <v>159.54</v>
      </c>
      <c r="G491" s="77">
        <f>IFERROR(INDEX(Sinduscon!$15:$15,
MATCH(CUB!$A491,Sinduscon!$3:$3,0)+4), "")</f>
        <v>3.0300000000000002</v>
      </c>
      <c r="H491" s="111"/>
      <c r="I491" s="111"/>
      <c r="J491" s="111"/>
      <c r="K491" s="111"/>
    </row>
    <row r="492" spans="1:12" x14ac:dyDescent="0.25">
      <c r="A492" s="71">
        <f>IF(
   SUMPRODUCT(--(Sinduscon!$3:$3=DATE(2013,INT((ROW(A689)-1)/20)+1,1)))&gt;0,
   DATE(2013,INT((ROW(A689)-1)/20)+1,1),
   ""
)</f>
        <v>42309</v>
      </c>
      <c r="B492" s="72" t="str">
        <f t="shared" si="36"/>
        <v>R-8</v>
      </c>
      <c r="C492" s="73" t="str">
        <f t="shared" si="37"/>
        <v>Baixo</v>
      </c>
      <c r="D492" s="77">
        <f>IFERROR(INDEX(Sinduscon!$18:$18,
MATCH(CUB!A492,Sinduscon!$3:$3,0)+1), "")</f>
        <v>554.87</v>
      </c>
      <c r="E492" s="77">
        <f>IFERROR(INDEX(Sinduscon!$19:$19,
MATCH(CUB!$A492,Sinduscon!$3:$3,0)+1), "")</f>
        <v>461.3</v>
      </c>
      <c r="F492" s="77">
        <f>IFERROR(INDEX(Sinduscon!$20:$20,
MATCH(CUB!$A492,Sinduscon!$3:$3,0)+1), "")</f>
        <v>27.43</v>
      </c>
      <c r="G492" s="77">
        <f>IFERROR(INDEX(Sinduscon!$21:$21,
MATCH(CUB!$A492,Sinduscon!$3:$3,0)+1), "")</f>
        <v>3.13</v>
      </c>
      <c r="H492" s="111"/>
      <c r="I492" s="111"/>
      <c r="J492" s="111"/>
      <c r="K492" s="111"/>
    </row>
    <row r="493" spans="1:12" x14ac:dyDescent="0.25">
      <c r="A493" s="71">
        <f>IF(
   SUMPRODUCT(--(Sinduscon!$3:$3=DATE(2013,INT((ROW(A690)-1)/20)+1,1)))&gt;0,
   DATE(2013,INT((ROW(A690)-1)/20)+1,1),
   ""
)</f>
        <v>42309</v>
      </c>
      <c r="B493" s="72" t="str">
        <f t="shared" si="36"/>
        <v>R-8</v>
      </c>
      <c r="C493" s="73" t="str">
        <f t="shared" si="37"/>
        <v>Normal</v>
      </c>
      <c r="D493" s="77">
        <f>IFERROR(INDEX(Sinduscon!$18:$18,
MATCH(CUB!A493,Sinduscon!$3:$3,0)+2), "")</f>
        <v>480.93</v>
      </c>
      <c r="E493" s="77">
        <f>IFERROR(INDEX(Sinduscon!$19:$19,
MATCH(CUB!$A493,Sinduscon!$3:$3,0)+2), "")</f>
        <v>636.57000000000005</v>
      </c>
      <c r="F493" s="77">
        <f>IFERROR(INDEX(Sinduscon!$20:$20,
MATCH(CUB!$A493,Sinduscon!$3:$3,0)+2), "")</f>
        <v>59.54</v>
      </c>
      <c r="G493" s="77">
        <f>IFERROR(INDEX(Sinduscon!$21:$21,
MATCH(CUB!$A493,Sinduscon!$3:$3,0)+2), "")</f>
        <v>4.2</v>
      </c>
      <c r="H493" s="111"/>
      <c r="I493" s="111"/>
      <c r="J493" s="111"/>
      <c r="K493" s="111"/>
    </row>
    <row r="494" spans="1:12" x14ac:dyDescent="0.25">
      <c r="A494" s="71">
        <f>IF(
   SUMPRODUCT(--(Sinduscon!$3:$3=DATE(2013,INT((ROW(A691)-1)/20)+1,1)))&gt;0,
   DATE(2013,INT((ROW(A691)-1)/20)+1,1),
   ""
)</f>
        <v>42309</v>
      </c>
      <c r="B494" s="72" t="str">
        <f t="shared" si="36"/>
        <v>R-8</v>
      </c>
      <c r="C494" s="73" t="str">
        <f t="shared" si="37"/>
        <v>Alto</v>
      </c>
      <c r="D494" s="77">
        <f>IFERROR(INDEX(Sinduscon!$18:$18,
MATCH(CUB!A494,Sinduscon!$3:$3,0)+3), "")</f>
        <v>676.68</v>
      </c>
      <c r="E494" s="77">
        <f>IFERROR(INDEX(Sinduscon!$19:$19,
MATCH(CUB!$A494,Sinduscon!$3:$3,0)+3), "")</f>
        <v>673.54</v>
      </c>
      <c r="F494" s="77">
        <f>IFERROR(INDEX(Sinduscon!$20:$20,
MATCH(CUB!$A494,Sinduscon!$3:$3,0)+3), "")</f>
        <v>70.209999999999994</v>
      </c>
      <c r="G494" s="77">
        <f>IFERROR(INDEX(Sinduscon!$21:$21,
MATCH(CUB!$A494,Sinduscon!$3:$3,0)+3), "")</f>
        <v>3.96</v>
      </c>
      <c r="H494" s="111"/>
      <c r="I494" s="111"/>
      <c r="J494" s="111"/>
      <c r="K494" s="111"/>
    </row>
    <row r="495" spans="1:12" x14ac:dyDescent="0.25">
      <c r="A495" s="71">
        <f>IF(
   SUMPRODUCT(--(Sinduscon!$3:$3=DATE(2013,INT((ROW(A692)-1)/20)+1,1)))&gt;0,
   DATE(2013,INT((ROW(A692)-1)/20)+1,1),
   ""
)</f>
        <v>42309</v>
      </c>
      <c r="B495" s="72" t="str">
        <f t="shared" si="36"/>
        <v>R-8</v>
      </c>
      <c r="C495" s="73" t="str">
        <f t="shared" si="37"/>
        <v>Total</v>
      </c>
      <c r="D495" s="77">
        <f>IFERROR(INDEX(Sinduscon!$18:$18,
MATCH(CUB!A495,Sinduscon!$3:$3,0)+4), "")</f>
        <v>1712.48</v>
      </c>
      <c r="E495" s="77">
        <f>IFERROR(INDEX(Sinduscon!$19:$19,
MATCH(CUB!$A495,Sinduscon!$3:$3,0)+4), "")</f>
        <v>1771.41</v>
      </c>
      <c r="F495" s="77">
        <f>IFERROR(INDEX(Sinduscon!$20:$20,
MATCH(CUB!$A495,Sinduscon!$3:$3,0)+4), "")</f>
        <v>157.18</v>
      </c>
      <c r="G495" s="77">
        <f>IFERROR(INDEX(Sinduscon!$21:$21,
MATCH(CUB!$A495,Sinduscon!$3:$3,0)+4), "")</f>
        <v>11.29</v>
      </c>
      <c r="H495" s="111"/>
      <c r="I495" s="111"/>
      <c r="J495" s="111"/>
      <c r="K495" s="111"/>
    </row>
    <row r="496" spans="1:12" x14ac:dyDescent="0.25">
      <c r="A496" s="71">
        <f>IF(
   SUMPRODUCT(--(Sinduscon!$3:$3=DATE(2013,INT((ROW(A693)-1)/20)+1,1)))&gt;0,
   DATE(2013,INT((ROW(A693)-1)/20)+1,1),
   ""
)</f>
        <v>42309</v>
      </c>
      <c r="B496" s="72" t="str">
        <f t="shared" si="36"/>
        <v>R-16</v>
      </c>
      <c r="C496" s="73" t="str">
        <f t="shared" si="37"/>
        <v>Baixo</v>
      </c>
      <c r="D496" s="77" t="str">
        <f>IFERROR(INDEX(Sinduscon!$24:$24,
MATCH(CUB!A496,Sinduscon!$3:$3,0)+1), "")</f>
        <v>-</v>
      </c>
      <c r="E496" s="77" t="str">
        <f>IFERROR(INDEX(Sinduscon!$25:$25,
MATCH(CUB!$A496,Sinduscon!$3:$3,0)+1), "")</f>
        <v>-</v>
      </c>
      <c r="F496" s="77" t="str">
        <f>IFERROR(INDEX(Sinduscon!$26:$26,
MATCH(CUB!$A496,Sinduscon!$3:$3,0)+1), "")</f>
        <v>-</v>
      </c>
      <c r="G496" s="77" t="str">
        <f>IFERROR(INDEX(Sinduscon!$27:$27,
MATCH(CUB!$A496,Sinduscon!$3:$3,0)+1), "")</f>
        <v>-</v>
      </c>
      <c r="H496" s="111"/>
      <c r="I496" s="111"/>
      <c r="J496" s="111"/>
      <c r="K496" s="111"/>
    </row>
    <row r="497" spans="1:12" x14ac:dyDescent="0.25">
      <c r="A497" s="71">
        <f>IF(
   SUMPRODUCT(--(Sinduscon!$3:$3=DATE(2013,INT((ROW(A694)-1)/20)+1,1)))&gt;0,
   DATE(2013,INT((ROW(A694)-1)/20)+1,1),
   ""
)</f>
        <v>42309</v>
      </c>
      <c r="B497" s="72" t="str">
        <f t="shared" si="36"/>
        <v>R-16</v>
      </c>
      <c r="C497" s="73" t="str">
        <f t="shared" si="37"/>
        <v>Normal</v>
      </c>
      <c r="D497" s="77">
        <f>IFERROR(INDEX(Sinduscon!$24:$24,
MATCH(CUB!A497,Sinduscon!$3:$3,0)+2), "")</f>
        <v>475.86</v>
      </c>
      <c r="E497" s="77">
        <f>IFERROR(INDEX(Sinduscon!$25:$25,
MATCH(CUB!$A497,Sinduscon!$3:$3,0)+2), "")</f>
        <v>612.02</v>
      </c>
      <c r="F497" s="77">
        <f>IFERROR(INDEX(Sinduscon!$26:$26,
MATCH(CUB!$A497,Sinduscon!$3:$3,0)+2), "")</f>
        <v>49.28</v>
      </c>
      <c r="G497" s="77">
        <f>IFERROR(INDEX(Sinduscon!$27:$27,
MATCH(CUB!$A497,Sinduscon!$3:$3,0)+2), "")</f>
        <v>4</v>
      </c>
      <c r="H497" s="111"/>
      <c r="I497" s="111"/>
      <c r="J497" s="111"/>
      <c r="K497" s="111"/>
    </row>
    <row r="498" spans="1:12" x14ac:dyDescent="0.25">
      <c r="A498" s="71">
        <f>IF(
   SUMPRODUCT(--(Sinduscon!$3:$3=DATE(2013,INT((ROW(A695)-1)/20)+1,1)))&gt;0,
   DATE(2013,INT((ROW(A695)-1)/20)+1,1),
   ""
)</f>
        <v>42309</v>
      </c>
      <c r="B498" s="72" t="str">
        <f t="shared" si="36"/>
        <v>R-16</v>
      </c>
      <c r="C498" s="73" t="str">
        <f t="shared" si="37"/>
        <v>Alto</v>
      </c>
      <c r="D498" s="77">
        <f>IFERROR(INDEX(Sinduscon!$24:$24,
MATCH(CUB!A498,Sinduscon!$3:$3,0)+3), "")</f>
        <v>646.70000000000005</v>
      </c>
      <c r="E498" s="77">
        <f>IFERROR(INDEX(Sinduscon!$25:$25,
MATCH(CUB!$A498,Sinduscon!$3:$3,0)+3), "")</f>
        <v>756.56</v>
      </c>
      <c r="F498" s="77">
        <f>IFERROR(INDEX(Sinduscon!$26:$26,
MATCH(CUB!$A498,Sinduscon!$3:$3,0)+3), "")</f>
        <v>60.9</v>
      </c>
      <c r="G498" s="77">
        <f>IFERROR(INDEX(Sinduscon!$27:$27,
MATCH(CUB!$A498,Sinduscon!$3:$3,0)+3), "")</f>
        <v>6.01</v>
      </c>
      <c r="H498" s="111"/>
      <c r="I498" s="111"/>
      <c r="J498" s="111"/>
      <c r="K498" s="111"/>
    </row>
    <row r="499" spans="1:12" x14ac:dyDescent="0.25">
      <c r="A499" s="71">
        <f>IF(
   SUMPRODUCT(--(Sinduscon!$3:$3=DATE(2013,INT((ROW(A696)-1)/20)+1,1)))&gt;0,
   DATE(2013,INT((ROW(A696)-1)/20)+1,1),
   ""
)</f>
        <v>42309</v>
      </c>
      <c r="B499" s="72" t="str">
        <f t="shared" si="36"/>
        <v>R-16</v>
      </c>
      <c r="C499" s="73" t="str">
        <f t="shared" si="37"/>
        <v>Total</v>
      </c>
      <c r="D499" s="77">
        <f>IFERROR(INDEX(Sinduscon!$24:$24,
MATCH(CUB!A499,Sinduscon!$3:$3,0)+4), "")</f>
        <v>1122.56</v>
      </c>
      <c r="E499" s="77">
        <f>IFERROR(INDEX(Sinduscon!$25:$25,
MATCH(CUB!$A499,Sinduscon!$3:$3,0)+4), "")</f>
        <v>1368.58</v>
      </c>
      <c r="F499" s="77">
        <f>IFERROR(INDEX(Sinduscon!$26:$26,
MATCH(CUB!$A499,Sinduscon!$3:$3,0)+4), "")</f>
        <v>110.18</v>
      </c>
      <c r="G499" s="77">
        <f>IFERROR(INDEX(Sinduscon!$27:$27,
MATCH(CUB!$A499,Sinduscon!$3:$3,0)+4), "")</f>
        <v>10.01</v>
      </c>
      <c r="H499" s="111"/>
      <c r="I499" s="111"/>
      <c r="J499" s="111"/>
      <c r="K499" s="111"/>
    </row>
    <row r="500" spans="1:12" x14ac:dyDescent="0.25">
      <c r="A500" s="71">
        <f>IF(
   SUMPRODUCT(--(Sinduscon!$3:$3=DATE(2013,INT((ROW(A697)-1)/20)+1,1)))&gt;0,
   DATE(2013,INT((ROW(A697)-1)/20)+1,1),
   ""
)</f>
        <v>42309</v>
      </c>
      <c r="B500" s="72" t="str">
        <f t="shared" si="36"/>
        <v>PIS</v>
      </c>
      <c r="C500" s="73" t="str">
        <f t="shared" si="37"/>
        <v>Baixo</v>
      </c>
      <c r="D500" s="77">
        <f>IFERROR(INDEX(Sinduscon!$30:$30,
MATCH(CUB!A500,Sinduscon!$3:$3,0)+1), "")</f>
        <v>392.62</v>
      </c>
      <c r="E500" s="77">
        <f>IFERROR(INDEX(Sinduscon!$31:$31,
MATCH(CUB!$A500,Sinduscon!$3:$3,0)+1), "")</f>
        <v>398.33</v>
      </c>
      <c r="F500" s="77">
        <f>IFERROR(INDEX(Sinduscon!$32:$32,
MATCH(CUB!$A500,Sinduscon!$3:$3,0)+1), "")</f>
        <v>28.43</v>
      </c>
      <c r="G500" s="77">
        <f>IFERROR(INDEX(Sinduscon!$33:$33,
MATCH(CUB!$A500,Sinduscon!$3:$3,0)+1), "")</f>
        <v>1.56</v>
      </c>
      <c r="H500" s="111"/>
      <c r="I500" s="111"/>
      <c r="J500" s="111"/>
      <c r="K500" s="111"/>
    </row>
    <row r="501" spans="1:12" x14ac:dyDescent="0.25">
      <c r="A501" s="71">
        <f>IF(
   SUMPRODUCT(--(Sinduscon!$3:$3=DATE(2013,INT((ROW(A698)-1)/20)+1,1)))&gt;0,
   DATE(2013,INT((ROW(A698)-1)/20)+1,1),
   ""
)</f>
        <v>42309</v>
      </c>
      <c r="B501" s="72" t="str">
        <f t="shared" si="36"/>
        <v>PIS</v>
      </c>
      <c r="C501" s="73" t="str">
        <f t="shared" si="37"/>
        <v>Normal</v>
      </c>
      <c r="D501" s="77" t="str">
        <f>IFERROR(INDEX(Sinduscon!$30:$30,
MATCH(CUB!A501,Sinduscon!$3:$3,0)+2), "")</f>
        <v>-</v>
      </c>
      <c r="E501" s="77" t="str">
        <f>IFERROR(INDEX(Sinduscon!$31:$31,
MATCH(CUB!$A501,Sinduscon!$3:$3,0)+2), "")</f>
        <v>-</v>
      </c>
      <c r="F501" s="77" t="str">
        <f>IFERROR(INDEX(Sinduscon!$32:$32,
MATCH(CUB!$A501,Sinduscon!$3:$3,0)+2), "")</f>
        <v>-</v>
      </c>
      <c r="G501" s="77" t="str">
        <f>IFERROR(INDEX(Sinduscon!$33:$33,
MATCH(CUB!$A501,Sinduscon!$3:$3,0)+2), "")</f>
        <v>-</v>
      </c>
      <c r="H501" s="111"/>
      <c r="I501" s="111"/>
      <c r="J501" s="111"/>
      <c r="K501" s="111"/>
    </row>
    <row r="502" spans="1:12" x14ac:dyDescent="0.25">
      <c r="A502" s="71">
        <f>IF(
   SUMPRODUCT(--(Sinduscon!$3:$3=DATE(2013,INT((ROW(A699)-1)/20)+1,1)))&gt;0,
   DATE(2013,INT((ROW(A699)-1)/20)+1,1),
   ""
)</f>
        <v>42309</v>
      </c>
      <c r="B502" s="72" t="str">
        <f t="shared" si="36"/>
        <v>PIS</v>
      </c>
      <c r="C502" s="73" t="str">
        <f t="shared" si="37"/>
        <v>Alto</v>
      </c>
      <c r="D502" s="77" t="str">
        <f>IFERROR(INDEX(Sinduscon!$30:$30,
MATCH(CUB!A502,Sinduscon!$3:$3,0)+3), "")</f>
        <v>-</v>
      </c>
      <c r="E502" s="77" t="str">
        <f>IFERROR(INDEX(Sinduscon!$31:$31,
MATCH(CUB!$A502,Sinduscon!$3:$3,0)+3), "")</f>
        <v>-</v>
      </c>
      <c r="F502" s="77" t="str">
        <f>IFERROR(INDEX(Sinduscon!$32:$32,
MATCH(CUB!$A502,Sinduscon!$3:$3,0)+3), "")</f>
        <v>-</v>
      </c>
      <c r="G502" s="77" t="str">
        <f>IFERROR(INDEX(Sinduscon!$33:$33,
MATCH(CUB!$A502,Sinduscon!$3:$3,0)+3), "")</f>
        <v>-</v>
      </c>
      <c r="H502" s="111"/>
      <c r="I502" s="111"/>
      <c r="J502" s="111"/>
      <c r="K502" s="111"/>
    </row>
    <row r="503" spans="1:12" x14ac:dyDescent="0.25">
      <c r="A503" s="71">
        <f>IF(
   SUMPRODUCT(--(Sinduscon!$3:$3=DATE(2013,INT((ROW(A700)-1)/20)+1,1)))&gt;0,
   DATE(2013,INT((ROW(A700)-1)/20)+1,1),
   ""
)</f>
        <v>42309</v>
      </c>
      <c r="B503" s="72" t="str">
        <f t="shared" si="36"/>
        <v>PIS</v>
      </c>
      <c r="C503" s="73" t="str">
        <f t="shared" si="37"/>
        <v>Total</v>
      </c>
      <c r="D503" s="77">
        <f>IFERROR(INDEX(Sinduscon!$30:$30,
MATCH(CUB!A503,Sinduscon!$3:$3,0)+4), "")</f>
        <v>392.62</v>
      </c>
      <c r="E503" s="77">
        <f>IFERROR(INDEX(Sinduscon!$31:$31,
MATCH(CUB!$A503,Sinduscon!$3:$3,0)+4), "")</f>
        <v>398.33</v>
      </c>
      <c r="F503" s="77">
        <f>IFERROR(INDEX(Sinduscon!$32:$32,
MATCH(CUB!$A503,Sinduscon!$3:$3,0)+4), "")</f>
        <v>28.43</v>
      </c>
      <c r="G503" s="77">
        <f>IFERROR(INDEX(Sinduscon!$33:$33,
MATCH(CUB!$A503,Sinduscon!$3:$3,0)+4), "")</f>
        <v>1.56</v>
      </c>
      <c r="H503" s="111">
        <f>SUMIFS(CUB!$D:$D,CUB!$C:$C,"Total",CUB!$A:$A,$A503)
/11</f>
        <v>569.38181818181818</v>
      </c>
      <c r="I503" s="111">
        <f>SUMIFS(CUB!$E:$E,CUB!$C:$C,"Total",CUB!$A:$A,$A503)
/11</f>
        <v>635.74636363636364</v>
      </c>
      <c r="J503" s="111">
        <f>SUMIFS(CUB!$F:$F,CUB!$C:$C,"Total",CUB!$A:$A,$A503)
/11</f>
        <v>70.849090909090918</v>
      </c>
      <c r="K503" s="111">
        <f>SUMIFS(CUB!$G:$G,CUB!$C:$C,"Total",CUB!$A:$A,$A503)
/11</f>
        <v>2.6790909090909087</v>
      </c>
      <c r="L503" s="111">
        <f t="shared" ref="L503" si="40">SUM(H503:K503)</f>
        <v>1278.6563636363637</v>
      </c>
    </row>
    <row r="504" spans="1:12" x14ac:dyDescent="0.25">
      <c r="A504" s="71">
        <f>IF(
   SUMPRODUCT(--(Sinduscon!$3:$3=DATE(2013,INT((ROW(A701)-1)/20)+1,1)))&gt;0,
   DATE(2013,INT((ROW(A701)-1)/20)+1,1),
   ""
)</f>
        <v>42339</v>
      </c>
      <c r="B504" s="72" t="str">
        <f t="shared" si="36"/>
        <v>R-1</v>
      </c>
      <c r="C504" s="73" t="str">
        <f t="shared" si="37"/>
        <v>Baixo</v>
      </c>
      <c r="D504" s="77">
        <f>IFERROR(INDEX(Sinduscon!$6:$6,
MATCH(CUB!A504,Sinduscon!$3:$3,0)+1), "")</f>
        <v>539.66999999999996</v>
      </c>
      <c r="E504" s="77">
        <f>IFERROR(INDEX(Sinduscon!$7:$7,
MATCH(CUB!$A504,Sinduscon!$3:$3,0)+1), "")</f>
        <v>584.55999999999995</v>
      </c>
      <c r="F504" s="77">
        <f>IFERROR(INDEX(Sinduscon!$8:$8,
MATCH(CUB!$A504,Sinduscon!$3:$3,0)+1), "")</f>
        <v>114.83</v>
      </c>
      <c r="G504" s="77">
        <f>IFERROR(INDEX(Sinduscon!$9:$9,
MATCH(CUB!$A504,Sinduscon!$3:$3,0)+1), "")</f>
        <v>3.09</v>
      </c>
      <c r="H504" s="111"/>
      <c r="I504" s="111"/>
      <c r="J504" s="111"/>
      <c r="K504" s="111"/>
    </row>
    <row r="505" spans="1:12" x14ac:dyDescent="0.25">
      <c r="A505" s="71">
        <f>IF(
   SUMPRODUCT(--(Sinduscon!$3:$3=DATE(2013,INT((ROW(A702)-1)/20)+1,1)))&gt;0,
   DATE(2013,INT((ROW(A702)-1)/20)+1,1),
   ""
)</f>
        <v>42339</v>
      </c>
      <c r="B505" s="72" t="str">
        <f t="shared" si="36"/>
        <v>R-1</v>
      </c>
      <c r="C505" s="73" t="str">
        <f t="shared" si="37"/>
        <v>Normal</v>
      </c>
      <c r="D505" s="77">
        <f>IFERROR(INDEX(Sinduscon!$6:$6,
MATCH(CUB!A505,Sinduscon!$3:$3,0)+2), "")</f>
        <v>556.45000000000005</v>
      </c>
      <c r="E505" s="77">
        <f>IFERROR(INDEX(Sinduscon!$7:$7,
MATCH(CUB!$A505,Sinduscon!$3:$3,0)+2), "")</f>
        <v>801.4</v>
      </c>
      <c r="F505" s="77">
        <f>IFERROR(INDEX(Sinduscon!$8:$8,
MATCH(CUB!$A505,Sinduscon!$3:$3,0)+2), "")</f>
        <v>107.63</v>
      </c>
      <c r="G505" s="77">
        <f>IFERROR(INDEX(Sinduscon!$9:$9,
MATCH(CUB!$A505,Sinduscon!$3:$3,0)+2), "")</f>
        <v>0.22</v>
      </c>
      <c r="H505" s="111"/>
      <c r="I505" s="111"/>
      <c r="J505" s="111"/>
      <c r="K505" s="111"/>
    </row>
    <row r="506" spans="1:12" x14ac:dyDescent="0.25">
      <c r="A506" s="71">
        <f>IF(
   SUMPRODUCT(--(Sinduscon!$3:$3=DATE(2013,INT((ROW(A703)-1)/20)+1,1)))&gt;0,
   DATE(2013,INT((ROW(A703)-1)/20)+1,1),
   ""
)</f>
        <v>42339</v>
      </c>
      <c r="B506" s="72" t="str">
        <f t="shared" si="36"/>
        <v>R-1</v>
      </c>
      <c r="C506" s="73" t="str">
        <f t="shared" si="37"/>
        <v>Alto</v>
      </c>
      <c r="D506" s="77">
        <f>IFERROR(INDEX(Sinduscon!$6:$6,
MATCH(CUB!A506,Sinduscon!$3:$3,0)+3), "")</f>
        <v>823.05</v>
      </c>
      <c r="E506" s="77">
        <f>IFERROR(INDEX(Sinduscon!$7:$7,
MATCH(CUB!$A506,Sinduscon!$3:$3,0)+3), "")</f>
        <v>869.52</v>
      </c>
      <c r="F506" s="77">
        <f>IFERROR(INDEX(Sinduscon!$8:$8,
MATCH(CUB!$A506,Sinduscon!$3:$3,0)+3), "")</f>
        <v>101.75</v>
      </c>
      <c r="G506" s="77">
        <f>IFERROR(INDEX(Sinduscon!$9:$9,
MATCH(CUB!$A506,Sinduscon!$3:$3,0)+3), "")</f>
        <v>0.27</v>
      </c>
      <c r="H506" s="111"/>
      <c r="I506" s="111"/>
      <c r="J506" s="111"/>
      <c r="K506" s="111"/>
    </row>
    <row r="507" spans="1:12" x14ac:dyDescent="0.25">
      <c r="A507" s="71">
        <f>IF(
   SUMPRODUCT(--(Sinduscon!$3:$3=DATE(2013,INT((ROW(A704)-1)/20)+1,1)))&gt;0,
   DATE(2013,INT((ROW(A704)-1)/20)+1,1),
   ""
)</f>
        <v>42339</v>
      </c>
      <c r="B507" s="72" t="str">
        <f t="shared" si="36"/>
        <v>R-1</v>
      </c>
      <c r="C507" s="73" t="str">
        <f t="shared" si="37"/>
        <v>Total</v>
      </c>
      <c r="D507" s="77">
        <f>IFERROR(INDEX(Sinduscon!$6:$6,
MATCH(CUB!A507,Sinduscon!$3:$3,0)+4), "")</f>
        <v>1919.1699999999998</v>
      </c>
      <c r="E507" s="77">
        <f>IFERROR(INDEX(Sinduscon!$7:$7,
MATCH(CUB!$A507,Sinduscon!$3:$3,0)+4), "")</f>
        <v>2255.48</v>
      </c>
      <c r="F507" s="77">
        <f>IFERROR(INDEX(Sinduscon!$8:$8,
MATCH(CUB!$A507,Sinduscon!$3:$3,0)+4), "")</f>
        <v>324.20999999999998</v>
      </c>
      <c r="G507" s="77">
        <f>IFERROR(INDEX(Sinduscon!$9:$9,
MATCH(CUB!$A507,Sinduscon!$3:$3,0)+4), "")</f>
        <v>3.58</v>
      </c>
      <c r="H507" s="111"/>
      <c r="I507" s="111"/>
      <c r="J507" s="111"/>
      <c r="K507" s="111"/>
    </row>
    <row r="508" spans="1:12" x14ac:dyDescent="0.25">
      <c r="A508" s="71">
        <f>IF(
   SUMPRODUCT(--(Sinduscon!$3:$3=DATE(2013,INT((ROW(A705)-1)/20)+1,1)))&gt;0,
   DATE(2013,INT((ROW(A705)-1)/20)+1,1),
   ""
)</f>
        <v>42339</v>
      </c>
      <c r="B508" s="72" t="str">
        <f t="shared" si="36"/>
        <v>PP-4</v>
      </c>
      <c r="C508" s="73" t="str">
        <f t="shared" si="37"/>
        <v>Baixo</v>
      </c>
      <c r="D508" s="77">
        <f>IFERROR(INDEX(Sinduscon!$12:$12,
MATCH(CUB!A508,Sinduscon!$3:$3,0)+1), "")</f>
        <v>582.24</v>
      </c>
      <c r="E508" s="77">
        <f>IFERROR(INDEX(Sinduscon!$13:$13,
MATCH(CUB!$A508,Sinduscon!$3:$3,0)+1), "")</f>
        <v>490.53</v>
      </c>
      <c r="F508" s="77">
        <f>IFERROR(INDEX(Sinduscon!$14:$14,
MATCH(CUB!$A508,Sinduscon!$3:$3,0)+1), "")</f>
        <v>30.48</v>
      </c>
      <c r="G508" s="77">
        <f>IFERROR(INDEX(Sinduscon!$15:$15,
MATCH(CUB!$A508,Sinduscon!$3:$3,0)+1), "")</f>
        <v>2.99</v>
      </c>
      <c r="H508" s="111"/>
      <c r="I508" s="111"/>
      <c r="J508" s="111"/>
      <c r="K508" s="111"/>
    </row>
    <row r="509" spans="1:12" x14ac:dyDescent="0.25">
      <c r="A509" s="71">
        <f>IF(
   SUMPRODUCT(--(Sinduscon!$3:$3=DATE(2013,INT((ROW(A706)-1)/20)+1,1)))&gt;0,
   DATE(2013,INT((ROW(A706)-1)/20)+1,1),
   ""
)</f>
        <v>42339</v>
      </c>
      <c r="B509" s="72" t="str">
        <f t="shared" si="36"/>
        <v>PP-4</v>
      </c>
      <c r="C509" s="73" t="str">
        <f t="shared" si="37"/>
        <v>Normal</v>
      </c>
      <c r="D509" s="77">
        <f>IFERROR(INDEX(Sinduscon!$12:$12,
MATCH(CUB!A509,Sinduscon!$3:$3,0)+2), "")</f>
        <v>541.25</v>
      </c>
      <c r="E509" s="77">
        <f>IFERROR(INDEX(Sinduscon!$13:$13,
MATCH(CUB!$A509,Sinduscon!$3:$3,0)+2), "")</f>
        <v>708.88</v>
      </c>
      <c r="F509" s="77">
        <f>IFERROR(INDEX(Sinduscon!$14:$14,
MATCH(CUB!$A509,Sinduscon!$3:$3,0)+2), "")</f>
        <v>129.06</v>
      </c>
      <c r="G509" s="77">
        <f>IFERROR(INDEX(Sinduscon!$15:$15,
MATCH(CUB!$A509,Sinduscon!$3:$3,0)+2), "")</f>
        <v>0.04</v>
      </c>
      <c r="H509" s="111"/>
      <c r="I509" s="111"/>
      <c r="J509" s="111"/>
      <c r="K509" s="111"/>
    </row>
    <row r="510" spans="1:12" x14ac:dyDescent="0.25">
      <c r="A510" s="71">
        <f>IF(
   SUMPRODUCT(--(Sinduscon!$3:$3=DATE(2013,INT((ROW(A707)-1)/20)+1,1)))&gt;0,
   DATE(2013,INT((ROW(A707)-1)/20)+1,1),
   ""
)</f>
        <v>42339</v>
      </c>
      <c r="B510" s="72" t="str">
        <f t="shared" si="36"/>
        <v>PP-4</v>
      </c>
      <c r="C510" s="73" t="str">
        <f t="shared" si="37"/>
        <v>Alto</v>
      </c>
      <c r="D510" s="77" t="str">
        <f>IFERROR(INDEX(Sinduscon!$12:$12,
MATCH(CUB!A510,Sinduscon!$3:$3,0)+3), "")</f>
        <v>-</v>
      </c>
      <c r="E510" s="77" t="str">
        <f>IFERROR(INDEX(Sinduscon!$13:$13,
MATCH(CUB!$A510,Sinduscon!$3:$3,0)+3), "")</f>
        <v>-</v>
      </c>
      <c r="F510" s="77" t="str">
        <f>IFERROR(INDEX(Sinduscon!$14:$14,
MATCH(CUB!$A510,Sinduscon!$3:$3,0)+3), "")</f>
        <v>-</v>
      </c>
      <c r="G510" s="77" t="str">
        <f>IFERROR(INDEX(Sinduscon!$15:$15,
MATCH(CUB!$A510,Sinduscon!$3:$3,0)+3), "")</f>
        <v>-</v>
      </c>
      <c r="H510" s="111"/>
      <c r="I510" s="111"/>
      <c r="J510" s="111"/>
      <c r="K510" s="111"/>
    </row>
    <row r="511" spans="1:12" x14ac:dyDescent="0.25">
      <c r="A511" s="71">
        <f>IF(
   SUMPRODUCT(--(Sinduscon!$3:$3=DATE(2013,INT((ROW(A708)-1)/20)+1,1)))&gt;0,
   DATE(2013,INT((ROW(A708)-1)/20)+1,1),
   ""
)</f>
        <v>42339</v>
      </c>
      <c r="B511" s="72" t="str">
        <f t="shared" si="36"/>
        <v>PP-4</v>
      </c>
      <c r="C511" s="73" t="str">
        <f t="shared" si="37"/>
        <v>Total</v>
      </c>
      <c r="D511" s="77">
        <f>IFERROR(INDEX(Sinduscon!$12:$12,
MATCH(CUB!A511,Sinduscon!$3:$3,0)+4), "")</f>
        <v>1123.49</v>
      </c>
      <c r="E511" s="77">
        <f>IFERROR(INDEX(Sinduscon!$13:$13,
MATCH(CUB!$A511,Sinduscon!$3:$3,0)+4), "")</f>
        <v>1199.4099999999999</v>
      </c>
      <c r="F511" s="77">
        <f>IFERROR(INDEX(Sinduscon!$14:$14,
MATCH(CUB!$A511,Sinduscon!$3:$3,0)+4), "")</f>
        <v>159.54</v>
      </c>
      <c r="G511" s="77">
        <f>IFERROR(INDEX(Sinduscon!$15:$15,
MATCH(CUB!$A511,Sinduscon!$3:$3,0)+4), "")</f>
        <v>3.0300000000000002</v>
      </c>
      <c r="H511" s="111"/>
      <c r="I511" s="111"/>
      <c r="J511" s="111"/>
      <c r="K511" s="111"/>
    </row>
    <row r="512" spans="1:12" x14ac:dyDescent="0.25">
      <c r="A512" s="71">
        <f>IF(
   SUMPRODUCT(--(Sinduscon!$3:$3=DATE(2013,INT((ROW(A709)-1)/20)+1,1)))&gt;0,
   DATE(2013,INT((ROW(A709)-1)/20)+1,1),
   ""
)</f>
        <v>42339</v>
      </c>
      <c r="B512" s="72" t="str">
        <f t="shared" si="36"/>
        <v>R-8</v>
      </c>
      <c r="C512" s="73" t="str">
        <f t="shared" si="37"/>
        <v>Baixo</v>
      </c>
      <c r="D512" s="77">
        <f>IFERROR(INDEX(Sinduscon!$18:$18,
MATCH(CUB!A512,Sinduscon!$3:$3,0)+1), "")</f>
        <v>554.95000000000005</v>
      </c>
      <c r="E512" s="77">
        <f>IFERROR(INDEX(Sinduscon!$19:$19,
MATCH(CUB!$A512,Sinduscon!$3:$3,0)+1), "")</f>
        <v>461.3</v>
      </c>
      <c r="F512" s="77">
        <f>IFERROR(INDEX(Sinduscon!$20:$20,
MATCH(CUB!$A512,Sinduscon!$3:$3,0)+1), "")</f>
        <v>27.43</v>
      </c>
      <c r="G512" s="77">
        <f>IFERROR(INDEX(Sinduscon!$21:$21,
MATCH(CUB!$A512,Sinduscon!$3:$3,0)+1), "")</f>
        <v>3.13</v>
      </c>
      <c r="H512" s="111"/>
      <c r="I512" s="111"/>
      <c r="J512" s="111"/>
      <c r="K512" s="111"/>
    </row>
    <row r="513" spans="1:12" x14ac:dyDescent="0.25">
      <c r="A513" s="71">
        <f>IF(
   SUMPRODUCT(--(Sinduscon!$3:$3=DATE(2013,INT((ROW(A710)-1)/20)+1,1)))&gt;0,
   DATE(2013,INT((ROW(A710)-1)/20)+1,1),
   ""
)</f>
        <v>42339</v>
      </c>
      <c r="B513" s="72" t="str">
        <f t="shared" si="36"/>
        <v>R-8</v>
      </c>
      <c r="C513" s="73" t="str">
        <f t="shared" si="37"/>
        <v>Normal</v>
      </c>
      <c r="D513" s="77">
        <f>IFERROR(INDEX(Sinduscon!$18:$18,
MATCH(CUB!A513,Sinduscon!$3:$3,0)+2), "")</f>
        <v>481.68</v>
      </c>
      <c r="E513" s="77">
        <f>IFERROR(INDEX(Sinduscon!$19:$19,
MATCH(CUB!$A513,Sinduscon!$3:$3,0)+2), "")</f>
        <v>636.57000000000005</v>
      </c>
      <c r="F513" s="77">
        <f>IFERROR(INDEX(Sinduscon!$20:$20,
MATCH(CUB!$A513,Sinduscon!$3:$3,0)+2), "")</f>
        <v>59.54</v>
      </c>
      <c r="G513" s="77">
        <f>IFERROR(INDEX(Sinduscon!$21:$21,
MATCH(CUB!$A513,Sinduscon!$3:$3,0)+2), "")</f>
        <v>4.2</v>
      </c>
      <c r="H513" s="111"/>
      <c r="I513" s="111"/>
      <c r="J513" s="111"/>
      <c r="K513" s="111"/>
    </row>
    <row r="514" spans="1:12" x14ac:dyDescent="0.25">
      <c r="A514" s="71">
        <f>IF(
   SUMPRODUCT(--(Sinduscon!$3:$3=DATE(2013,INT((ROW(A711)-1)/20)+1,1)))&gt;0,
   DATE(2013,INT((ROW(A711)-1)/20)+1,1),
   ""
)</f>
        <v>42339</v>
      </c>
      <c r="B514" s="72" t="str">
        <f t="shared" si="36"/>
        <v>R-8</v>
      </c>
      <c r="C514" s="73" t="str">
        <f t="shared" si="37"/>
        <v>Alto</v>
      </c>
      <c r="D514" s="77">
        <f>IFERROR(INDEX(Sinduscon!$18:$18,
MATCH(CUB!A514,Sinduscon!$3:$3,0)+3), "")</f>
        <v>679.46</v>
      </c>
      <c r="E514" s="77">
        <f>IFERROR(INDEX(Sinduscon!$19:$19,
MATCH(CUB!$A514,Sinduscon!$3:$3,0)+3), "")</f>
        <v>673.54</v>
      </c>
      <c r="F514" s="77">
        <f>IFERROR(INDEX(Sinduscon!$20:$20,
MATCH(CUB!$A514,Sinduscon!$3:$3,0)+3), "")</f>
        <v>70.209999999999994</v>
      </c>
      <c r="G514" s="77">
        <f>IFERROR(INDEX(Sinduscon!$21:$21,
MATCH(CUB!$A514,Sinduscon!$3:$3,0)+3), "")</f>
        <v>3.96</v>
      </c>
      <c r="H514" s="111"/>
      <c r="I514" s="111"/>
      <c r="J514" s="111"/>
      <c r="K514" s="111"/>
    </row>
    <row r="515" spans="1:12" x14ac:dyDescent="0.25">
      <c r="A515" s="71">
        <f>IF(
   SUMPRODUCT(--(Sinduscon!$3:$3=DATE(2013,INT((ROW(A712)-1)/20)+1,1)))&gt;0,
   DATE(2013,INT((ROW(A712)-1)/20)+1,1),
   ""
)</f>
        <v>42339</v>
      </c>
      <c r="B515" s="72" t="str">
        <f t="shared" si="36"/>
        <v>R-8</v>
      </c>
      <c r="C515" s="73" t="str">
        <f t="shared" si="37"/>
        <v>Total</v>
      </c>
      <c r="D515" s="77">
        <f>IFERROR(INDEX(Sinduscon!$18:$18,
MATCH(CUB!A515,Sinduscon!$3:$3,0)+4), "")</f>
        <v>1716.0900000000001</v>
      </c>
      <c r="E515" s="77">
        <f>IFERROR(INDEX(Sinduscon!$19:$19,
MATCH(CUB!$A515,Sinduscon!$3:$3,0)+4), "")</f>
        <v>1771.41</v>
      </c>
      <c r="F515" s="77">
        <f>IFERROR(INDEX(Sinduscon!$20:$20,
MATCH(CUB!$A515,Sinduscon!$3:$3,0)+4), "")</f>
        <v>157.18</v>
      </c>
      <c r="G515" s="77">
        <f>IFERROR(INDEX(Sinduscon!$21:$21,
MATCH(CUB!$A515,Sinduscon!$3:$3,0)+4), "")</f>
        <v>11.29</v>
      </c>
      <c r="H515" s="111"/>
      <c r="I515" s="111"/>
      <c r="J515" s="111"/>
      <c r="K515" s="111"/>
    </row>
    <row r="516" spans="1:12" x14ac:dyDescent="0.25">
      <c r="A516" s="71">
        <f>IF(
   SUMPRODUCT(--(Sinduscon!$3:$3=DATE(2013,INT((ROW(A713)-1)/20)+1,1)))&gt;0,
   DATE(2013,INT((ROW(A713)-1)/20)+1,1),
   ""
)</f>
        <v>42339</v>
      </c>
      <c r="B516" s="72" t="str">
        <f t="shared" si="36"/>
        <v>R-16</v>
      </c>
      <c r="C516" s="73" t="str">
        <f t="shared" si="37"/>
        <v>Baixo</v>
      </c>
      <c r="D516" s="77" t="str">
        <f>IFERROR(INDEX(Sinduscon!$24:$24,
MATCH(CUB!A516,Sinduscon!$3:$3,0)+1), "")</f>
        <v>-</v>
      </c>
      <c r="E516" s="77" t="str">
        <f>IFERROR(INDEX(Sinduscon!$25:$25,
MATCH(CUB!$A516,Sinduscon!$3:$3,0)+1), "")</f>
        <v>-</v>
      </c>
      <c r="F516" s="77" t="str">
        <f>IFERROR(INDEX(Sinduscon!$26:$26,
MATCH(CUB!$A516,Sinduscon!$3:$3,0)+1), "")</f>
        <v>-</v>
      </c>
      <c r="G516" s="77" t="str">
        <f>IFERROR(INDEX(Sinduscon!$27:$27,
MATCH(CUB!$A516,Sinduscon!$3:$3,0)+1), "")</f>
        <v>-</v>
      </c>
      <c r="H516" s="111"/>
      <c r="I516" s="111"/>
      <c r="J516" s="111"/>
      <c r="K516" s="111"/>
    </row>
    <row r="517" spans="1:12" x14ac:dyDescent="0.25">
      <c r="A517" s="71">
        <f>IF(
   SUMPRODUCT(--(Sinduscon!$3:$3=DATE(2013,INT((ROW(A714)-1)/20)+1,1)))&gt;0,
   DATE(2013,INT((ROW(A714)-1)/20)+1,1),
   ""
)</f>
        <v>42339</v>
      </c>
      <c r="B517" s="72" t="str">
        <f t="shared" ref="B517:B580" si="41">IF(A517&lt;&gt;"", CHOOSE(MOD(QUOTIENT(ROW()-4,4),5)+1,"R-1","PP-4","R-8","R-16","PIS"), "")</f>
        <v>R-16</v>
      </c>
      <c r="C517" s="73" t="str">
        <f t="shared" ref="C517:C580" si="42">IF(A517&lt;&gt;"", CHOOSE(MOD(QUOTIENT(ROW()-4,1),4)+1,"Baixo","Normal","Alto","Total"), "")</f>
        <v>Normal</v>
      </c>
      <c r="D517" s="77">
        <f>IFERROR(INDEX(Sinduscon!$24:$24,
MATCH(CUB!A517,Sinduscon!$3:$3,0)+2), "")</f>
        <v>476.79</v>
      </c>
      <c r="E517" s="77">
        <f>IFERROR(INDEX(Sinduscon!$25:$25,
MATCH(CUB!$A517,Sinduscon!$3:$3,0)+2), "")</f>
        <v>612.02</v>
      </c>
      <c r="F517" s="77">
        <f>IFERROR(INDEX(Sinduscon!$26:$26,
MATCH(CUB!$A517,Sinduscon!$3:$3,0)+2), "")</f>
        <v>49.28</v>
      </c>
      <c r="G517" s="77">
        <f>IFERROR(INDEX(Sinduscon!$27:$27,
MATCH(CUB!$A517,Sinduscon!$3:$3,0)+2), "")</f>
        <v>4</v>
      </c>
      <c r="H517" s="111"/>
      <c r="I517" s="111"/>
      <c r="J517" s="111"/>
      <c r="K517" s="111"/>
    </row>
    <row r="518" spans="1:12" x14ac:dyDescent="0.25">
      <c r="A518" s="71">
        <f>IF(
   SUMPRODUCT(--(Sinduscon!$3:$3=DATE(2013,INT((ROW(A715)-1)/20)+1,1)))&gt;0,
   DATE(2013,INT((ROW(A715)-1)/20)+1,1),
   ""
)</f>
        <v>42339</v>
      </c>
      <c r="B518" s="72" t="str">
        <f t="shared" si="41"/>
        <v>R-16</v>
      </c>
      <c r="C518" s="73" t="str">
        <f t="shared" si="42"/>
        <v>Alto</v>
      </c>
      <c r="D518" s="77">
        <f>IFERROR(INDEX(Sinduscon!$24:$24,
MATCH(CUB!A518,Sinduscon!$3:$3,0)+3), "")</f>
        <v>648.83000000000004</v>
      </c>
      <c r="E518" s="77">
        <f>IFERROR(INDEX(Sinduscon!$25:$25,
MATCH(CUB!$A518,Sinduscon!$3:$3,0)+3), "")</f>
        <v>756.56</v>
      </c>
      <c r="F518" s="77">
        <f>IFERROR(INDEX(Sinduscon!$26:$26,
MATCH(CUB!$A518,Sinduscon!$3:$3,0)+3), "")</f>
        <v>60.9</v>
      </c>
      <c r="G518" s="77">
        <f>IFERROR(INDEX(Sinduscon!$27:$27,
MATCH(CUB!$A518,Sinduscon!$3:$3,0)+3), "")</f>
        <v>6.01</v>
      </c>
      <c r="H518" s="111"/>
      <c r="I518" s="111"/>
      <c r="J518" s="111"/>
      <c r="K518" s="111"/>
    </row>
    <row r="519" spans="1:12" x14ac:dyDescent="0.25">
      <c r="A519" s="71">
        <f>IF(
   SUMPRODUCT(--(Sinduscon!$3:$3=DATE(2013,INT((ROW(A716)-1)/20)+1,1)))&gt;0,
   DATE(2013,INT((ROW(A716)-1)/20)+1,1),
   ""
)</f>
        <v>42339</v>
      </c>
      <c r="B519" s="72" t="str">
        <f t="shared" si="41"/>
        <v>R-16</v>
      </c>
      <c r="C519" s="73" t="str">
        <f t="shared" si="42"/>
        <v>Total</v>
      </c>
      <c r="D519" s="77">
        <f>IFERROR(INDEX(Sinduscon!$24:$24,
MATCH(CUB!A519,Sinduscon!$3:$3,0)+4), "")</f>
        <v>1125.6200000000001</v>
      </c>
      <c r="E519" s="77">
        <f>IFERROR(INDEX(Sinduscon!$25:$25,
MATCH(CUB!$A519,Sinduscon!$3:$3,0)+4), "")</f>
        <v>1368.58</v>
      </c>
      <c r="F519" s="77">
        <f>IFERROR(INDEX(Sinduscon!$26:$26,
MATCH(CUB!$A519,Sinduscon!$3:$3,0)+4), "")</f>
        <v>110.18</v>
      </c>
      <c r="G519" s="77">
        <f>IFERROR(INDEX(Sinduscon!$27:$27,
MATCH(CUB!$A519,Sinduscon!$3:$3,0)+4), "")</f>
        <v>10.01</v>
      </c>
      <c r="H519" s="111"/>
      <c r="I519" s="111"/>
      <c r="J519" s="111"/>
      <c r="K519" s="111"/>
    </row>
    <row r="520" spans="1:12" x14ac:dyDescent="0.25">
      <c r="A520" s="71">
        <f>IF(
   SUMPRODUCT(--(Sinduscon!$3:$3=DATE(2013,INT((ROW(A717)-1)/20)+1,1)))&gt;0,
   DATE(2013,INT((ROW(A717)-1)/20)+1,1),
   ""
)</f>
        <v>42339</v>
      </c>
      <c r="B520" s="72" t="str">
        <f t="shared" si="41"/>
        <v>PIS</v>
      </c>
      <c r="C520" s="73" t="str">
        <f t="shared" si="42"/>
        <v>Baixo</v>
      </c>
      <c r="D520" s="77">
        <f>IFERROR(INDEX(Sinduscon!$30:$30,
MATCH(CUB!A520,Sinduscon!$3:$3,0)+1), "")</f>
        <v>392.55</v>
      </c>
      <c r="E520" s="77">
        <f>IFERROR(INDEX(Sinduscon!$31:$31,
MATCH(CUB!$A520,Sinduscon!$3:$3,0)+1), "")</f>
        <v>398.33</v>
      </c>
      <c r="F520" s="77">
        <f>IFERROR(INDEX(Sinduscon!$32:$32,
MATCH(CUB!$A520,Sinduscon!$3:$3,0)+1), "")</f>
        <v>28.43</v>
      </c>
      <c r="G520" s="77">
        <f>IFERROR(INDEX(Sinduscon!$33:$33,
MATCH(CUB!$A520,Sinduscon!$3:$3,0)+1), "")</f>
        <v>1.56</v>
      </c>
      <c r="H520" s="111"/>
      <c r="I520" s="111"/>
      <c r="J520" s="111"/>
      <c r="K520" s="111"/>
    </row>
    <row r="521" spans="1:12" x14ac:dyDescent="0.25">
      <c r="A521" s="71">
        <f>IF(
   SUMPRODUCT(--(Sinduscon!$3:$3=DATE(2013,INT((ROW(A718)-1)/20)+1,1)))&gt;0,
   DATE(2013,INT((ROW(A718)-1)/20)+1,1),
   ""
)</f>
        <v>42339</v>
      </c>
      <c r="B521" s="72" t="str">
        <f t="shared" si="41"/>
        <v>PIS</v>
      </c>
      <c r="C521" s="73" t="str">
        <f t="shared" si="42"/>
        <v>Normal</v>
      </c>
      <c r="D521" s="77" t="str">
        <f>IFERROR(INDEX(Sinduscon!$30:$30,
MATCH(CUB!A521,Sinduscon!$3:$3,0)+2), "")</f>
        <v>-</v>
      </c>
      <c r="E521" s="77" t="str">
        <f>IFERROR(INDEX(Sinduscon!$31:$31,
MATCH(CUB!$A521,Sinduscon!$3:$3,0)+2), "")</f>
        <v>-</v>
      </c>
      <c r="F521" s="77" t="str">
        <f>IFERROR(INDEX(Sinduscon!$32:$32,
MATCH(CUB!$A521,Sinduscon!$3:$3,0)+2), "")</f>
        <v>-</v>
      </c>
      <c r="G521" s="77" t="str">
        <f>IFERROR(INDEX(Sinduscon!$33:$33,
MATCH(CUB!$A521,Sinduscon!$3:$3,0)+2), "")</f>
        <v>-</v>
      </c>
      <c r="H521" s="111"/>
      <c r="I521" s="111"/>
      <c r="J521" s="111"/>
      <c r="K521" s="111"/>
    </row>
    <row r="522" spans="1:12" x14ac:dyDescent="0.25">
      <c r="A522" s="71">
        <f>IF(
   SUMPRODUCT(--(Sinduscon!$3:$3=DATE(2013,INT((ROW(A719)-1)/20)+1,1)))&gt;0,
   DATE(2013,INT((ROW(A719)-1)/20)+1,1),
   ""
)</f>
        <v>42339</v>
      </c>
      <c r="B522" s="72" t="str">
        <f t="shared" si="41"/>
        <v>PIS</v>
      </c>
      <c r="C522" s="73" t="str">
        <f t="shared" si="42"/>
        <v>Alto</v>
      </c>
      <c r="D522" s="77" t="str">
        <f>IFERROR(INDEX(Sinduscon!$30:$30,
MATCH(CUB!A522,Sinduscon!$3:$3,0)+3), "")</f>
        <v>-</v>
      </c>
      <c r="E522" s="77" t="str">
        <f>IFERROR(INDEX(Sinduscon!$31:$31,
MATCH(CUB!$A522,Sinduscon!$3:$3,0)+3), "")</f>
        <v>-</v>
      </c>
      <c r="F522" s="77" t="str">
        <f>IFERROR(INDEX(Sinduscon!$32:$32,
MATCH(CUB!$A522,Sinduscon!$3:$3,0)+3), "")</f>
        <v>-</v>
      </c>
      <c r="G522" s="77" t="str">
        <f>IFERROR(INDEX(Sinduscon!$33:$33,
MATCH(CUB!$A522,Sinduscon!$3:$3,0)+3), "")</f>
        <v>-</v>
      </c>
      <c r="H522" s="111"/>
      <c r="I522" s="111"/>
      <c r="J522" s="111"/>
      <c r="K522" s="111"/>
    </row>
    <row r="523" spans="1:12" x14ac:dyDescent="0.25">
      <c r="A523" s="71">
        <f>IF(
   SUMPRODUCT(--(Sinduscon!$3:$3=DATE(2013,INT((ROW(A720)-1)/20)+1,1)))&gt;0,
   DATE(2013,INT((ROW(A720)-1)/20)+1,1),
   ""
)</f>
        <v>42339</v>
      </c>
      <c r="B523" s="72" t="str">
        <f t="shared" si="41"/>
        <v>PIS</v>
      </c>
      <c r="C523" s="73" t="str">
        <f t="shared" si="42"/>
        <v>Total</v>
      </c>
      <c r="D523" s="77">
        <f>IFERROR(INDEX(Sinduscon!$30:$30,
MATCH(CUB!A523,Sinduscon!$3:$3,0)+4), "")</f>
        <v>392.55</v>
      </c>
      <c r="E523" s="77">
        <f>IFERROR(INDEX(Sinduscon!$31:$31,
MATCH(CUB!$A523,Sinduscon!$3:$3,0)+4), "")</f>
        <v>398.33</v>
      </c>
      <c r="F523" s="77">
        <f>IFERROR(INDEX(Sinduscon!$32:$32,
MATCH(CUB!$A523,Sinduscon!$3:$3,0)+4), "")</f>
        <v>28.43</v>
      </c>
      <c r="G523" s="77">
        <f>IFERROR(INDEX(Sinduscon!$33:$33,
MATCH(CUB!$A523,Sinduscon!$3:$3,0)+4), "")</f>
        <v>1.56</v>
      </c>
      <c r="H523" s="111">
        <f>SUMIFS(CUB!$D:$D,CUB!$C:$C,"Total",CUB!$A:$A,$A523)
/11</f>
        <v>570.62909090909091</v>
      </c>
      <c r="I523" s="111">
        <f>SUMIFS(CUB!$E:$E,CUB!$C:$C,"Total",CUB!$A:$A,$A523)
/11</f>
        <v>635.74636363636364</v>
      </c>
      <c r="J523" s="111">
        <f>SUMIFS(CUB!$F:$F,CUB!$C:$C,"Total",CUB!$A:$A,$A523)
/11</f>
        <v>70.867272727272734</v>
      </c>
      <c r="K523" s="111">
        <f>SUMIFS(CUB!$G:$G,CUB!$C:$C,"Total",CUB!$A:$A,$A523)
/11</f>
        <v>2.6790909090909087</v>
      </c>
      <c r="L523" s="111">
        <f t="shared" ref="L523" si="43">SUM(H523:K523)</f>
        <v>1279.9218181818183</v>
      </c>
    </row>
    <row r="524" spans="1:12" x14ac:dyDescent="0.25">
      <c r="A524" s="71">
        <f>IF(
   SUMPRODUCT(--(Sinduscon!$3:$3=DATE(2013,INT((ROW(A721)-1)/20)+1,1)))&gt;0,
   DATE(2013,INT((ROW(A721)-1)/20)+1,1),
   ""
)</f>
        <v>42370</v>
      </c>
      <c r="B524" s="72" t="str">
        <f t="shared" si="41"/>
        <v>R-1</v>
      </c>
      <c r="C524" s="73" t="str">
        <f t="shared" si="42"/>
        <v>Baixo</v>
      </c>
      <c r="D524" s="77">
        <f>IFERROR(INDEX(Sinduscon!$6:$6,
MATCH(CUB!A524,Sinduscon!$3:$3,0)+1), "")</f>
        <v>545.54999999999995</v>
      </c>
      <c r="E524" s="77">
        <f>IFERROR(INDEX(Sinduscon!$7:$7,
MATCH(CUB!$A524,Sinduscon!$3:$3,0)+1), "")</f>
        <v>584.55999999999995</v>
      </c>
      <c r="F524" s="77">
        <f>IFERROR(INDEX(Sinduscon!$8:$8,
MATCH(CUB!$A524,Sinduscon!$3:$3,0)+1), "")</f>
        <v>114.63</v>
      </c>
      <c r="G524" s="77">
        <f>IFERROR(INDEX(Sinduscon!$9:$9,
MATCH(CUB!$A524,Sinduscon!$3:$3,0)+1), "")</f>
        <v>3.09</v>
      </c>
      <c r="H524" s="111"/>
      <c r="I524" s="111"/>
      <c r="J524" s="111"/>
      <c r="K524" s="111"/>
    </row>
    <row r="525" spans="1:12" x14ac:dyDescent="0.25">
      <c r="A525" s="71">
        <f>IF(
   SUMPRODUCT(--(Sinduscon!$3:$3=DATE(2013,INT((ROW(A722)-1)/20)+1,1)))&gt;0,
   DATE(2013,INT((ROW(A722)-1)/20)+1,1),
   ""
)</f>
        <v>42370</v>
      </c>
      <c r="B525" s="72" t="str">
        <f t="shared" si="41"/>
        <v>R-1</v>
      </c>
      <c r="C525" s="73" t="str">
        <f t="shared" si="42"/>
        <v>Normal</v>
      </c>
      <c r="D525" s="77">
        <f>IFERROR(INDEX(Sinduscon!$6:$6,
MATCH(CUB!A525,Sinduscon!$3:$3,0)+2), "")</f>
        <v>560.25</v>
      </c>
      <c r="E525" s="77">
        <f>IFERROR(INDEX(Sinduscon!$7:$7,
MATCH(CUB!$A525,Sinduscon!$3:$3,0)+2), "")</f>
        <v>801.4</v>
      </c>
      <c r="F525" s="77">
        <f>IFERROR(INDEX(Sinduscon!$8:$8,
MATCH(CUB!$A525,Sinduscon!$3:$3,0)+2), "")</f>
        <v>107.63</v>
      </c>
      <c r="G525" s="77">
        <f>IFERROR(INDEX(Sinduscon!$9:$9,
MATCH(CUB!$A525,Sinduscon!$3:$3,0)+2), "")</f>
        <v>0.22</v>
      </c>
      <c r="H525" s="111"/>
      <c r="I525" s="111"/>
      <c r="J525" s="111"/>
      <c r="K525" s="111"/>
    </row>
    <row r="526" spans="1:12" x14ac:dyDescent="0.25">
      <c r="A526" s="71">
        <f>IF(
   SUMPRODUCT(--(Sinduscon!$3:$3=DATE(2013,INT((ROW(A723)-1)/20)+1,1)))&gt;0,
   DATE(2013,INT((ROW(A723)-1)/20)+1,1),
   ""
)</f>
        <v>42370</v>
      </c>
      <c r="B526" s="72" t="str">
        <f t="shared" si="41"/>
        <v>R-1</v>
      </c>
      <c r="C526" s="73" t="str">
        <f t="shared" si="42"/>
        <v>Alto</v>
      </c>
      <c r="D526" s="77">
        <f>IFERROR(INDEX(Sinduscon!$6:$6,
MATCH(CUB!A526,Sinduscon!$3:$3,0)+3), "")</f>
        <v>828.54</v>
      </c>
      <c r="E526" s="77">
        <f>IFERROR(INDEX(Sinduscon!$7:$7,
MATCH(CUB!$A526,Sinduscon!$3:$3,0)+3), "")</f>
        <v>869.52</v>
      </c>
      <c r="F526" s="77">
        <f>IFERROR(INDEX(Sinduscon!$8:$8,
MATCH(CUB!$A526,Sinduscon!$3:$3,0)+3), "")</f>
        <v>101.75</v>
      </c>
      <c r="G526" s="77">
        <f>IFERROR(INDEX(Sinduscon!$9:$9,
MATCH(CUB!$A526,Sinduscon!$3:$3,0)+3), "")</f>
        <v>0.27</v>
      </c>
      <c r="H526" s="111"/>
      <c r="I526" s="111"/>
      <c r="J526" s="111"/>
      <c r="K526" s="111"/>
    </row>
    <row r="527" spans="1:12" x14ac:dyDescent="0.25">
      <c r="A527" s="71">
        <f>IF(
   SUMPRODUCT(--(Sinduscon!$3:$3=DATE(2013,INT((ROW(A724)-1)/20)+1,1)))&gt;0,
   DATE(2013,INT((ROW(A724)-1)/20)+1,1),
   ""
)</f>
        <v>42370</v>
      </c>
      <c r="B527" s="72" t="str">
        <f t="shared" si="41"/>
        <v>R-1</v>
      </c>
      <c r="C527" s="73" t="str">
        <f t="shared" si="42"/>
        <v>Total</v>
      </c>
      <c r="D527" s="77">
        <f>IFERROR(INDEX(Sinduscon!$6:$6,
MATCH(CUB!A527,Sinduscon!$3:$3,0)+4), "")</f>
        <v>1934.34</v>
      </c>
      <c r="E527" s="77">
        <f>IFERROR(INDEX(Sinduscon!$7:$7,
MATCH(CUB!$A527,Sinduscon!$3:$3,0)+4), "")</f>
        <v>2255.48</v>
      </c>
      <c r="F527" s="77">
        <f>IFERROR(INDEX(Sinduscon!$8:$8,
MATCH(CUB!$A527,Sinduscon!$3:$3,0)+4), "")</f>
        <v>324.01</v>
      </c>
      <c r="G527" s="77">
        <f>IFERROR(INDEX(Sinduscon!$9:$9,
MATCH(CUB!$A527,Sinduscon!$3:$3,0)+4), "")</f>
        <v>3.58</v>
      </c>
      <c r="H527" s="111"/>
      <c r="I527" s="111"/>
      <c r="J527" s="111"/>
      <c r="K527" s="111"/>
    </row>
    <row r="528" spans="1:12" x14ac:dyDescent="0.25">
      <c r="A528" s="71">
        <f>IF(
   SUMPRODUCT(--(Sinduscon!$3:$3=DATE(2013,INT((ROW(A725)-1)/20)+1,1)))&gt;0,
   DATE(2013,INT((ROW(A725)-1)/20)+1,1),
   ""
)</f>
        <v>42370</v>
      </c>
      <c r="B528" s="72" t="str">
        <f t="shared" si="41"/>
        <v>PP-4</v>
      </c>
      <c r="C528" s="73" t="str">
        <f t="shared" si="42"/>
        <v>Baixo</v>
      </c>
      <c r="D528" s="77">
        <f>IFERROR(INDEX(Sinduscon!$12:$12,
MATCH(CUB!A528,Sinduscon!$3:$3,0)+1), "")</f>
        <v>588.54999999999995</v>
      </c>
      <c r="E528" s="77">
        <f>IFERROR(INDEX(Sinduscon!$13:$13,
MATCH(CUB!$A528,Sinduscon!$3:$3,0)+1), "")</f>
        <v>490.53</v>
      </c>
      <c r="F528" s="77">
        <f>IFERROR(INDEX(Sinduscon!$14:$14,
MATCH(CUB!$A528,Sinduscon!$3:$3,0)+1), "")</f>
        <v>30.48</v>
      </c>
      <c r="G528" s="77">
        <f>IFERROR(INDEX(Sinduscon!$15:$15,
MATCH(CUB!$A528,Sinduscon!$3:$3,0)+1), "")</f>
        <v>2.99</v>
      </c>
      <c r="H528" s="111"/>
      <c r="I528" s="111"/>
      <c r="J528" s="111"/>
      <c r="K528" s="111"/>
    </row>
    <row r="529" spans="1:12" x14ac:dyDescent="0.25">
      <c r="A529" s="71">
        <f>IF(
   SUMPRODUCT(--(Sinduscon!$3:$3=DATE(2013,INT((ROW(A726)-1)/20)+1,1)))&gt;0,
   DATE(2013,INT((ROW(A726)-1)/20)+1,1),
   ""
)</f>
        <v>42370</v>
      </c>
      <c r="B529" s="72" t="str">
        <f t="shared" si="41"/>
        <v>PP-4</v>
      </c>
      <c r="C529" s="73" t="str">
        <f t="shared" si="42"/>
        <v>Normal</v>
      </c>
      <c r="D529" s="77">
        <f>IFERROR(INDEX(Sinduscon!$12:$12,
MATCH(CUB!A529,Sinduscon!$3:$3,0)+2), "")</f>
        <v>545.25</v>
      </c>
      <c r="E529" s="77">
        <f>IFERROR(INDEX(Sinduscon!$13:$13,
MATCH(CUB!$A529,Sinduscon!$3:$3,0)+2), "")</f>
        <v>708.88</v>
      </c>
      <c r="F529" s="77">
        <f>IFERROR(INDEX(Sinduscon!$14:$14,
MATCH(CUB!$A529,Sinduscon!$3:$3,0)+2), "")</f>
        <v>129.06</v>
      </c>
      <c r="G529" s="77">
        <f>IFERROR(INDEX(Sinduscon!$15:$15,
MATCH(CUB!$A529,Sinduscon!$3:$3,0)+2), "")</f>
        <v>0.04</v>
      </c>
      <c r="H529" s="111"/>
      <c r="I529" s="111"/>
      <c r="J529" s="111"/>
      <c r="K529" s="111"/>
    </row>
    <row r="530" spans="1:12" x14ac:dyDescent="0.25">
      <c r="A530" s="71">
        <f>IF(
   SUMPRODUCT(--(Sinduscon!$3:$3=DATE(2013,INT((ROW(A727)-1)/20)+1,1)))&gt;0,
   DATE(2013,INT((ROW(A727)-1)/20)+1,1),
   ""
)</f>
        <v>42370</v>
      </c>
      <c r="B530" s="72" t="str">
        <f t="shared" si="41"/>
        <v>PP-4</v>
      </c>
      <c r="C530" s="73" t="str">
        <f t="shared" si="42"/>
        <v>Alto</v>
      </c>
      <c r="D530" s="77" t="str">
        <f>IFERROR(INDEX(Sinduscon!$12:$12,
MATCH(CUB!A530,Sinduscon!$3:$3,0)+3), "")</f>
        <v>-</v>
      </c>
      <c r="E530" s="77" t="str">
        <f>IFERROR(INDEX(Sinduscon!$13:$13,
MATCH(CUB!$A530,Sinduscon!$3:$3,0)+3), "")</f>
        <v>-</v>
      </c>
      <c r="F530" s="77" t="str">
        <f>IFERROR(INDEX(Sinduscon!$14:$14,
MATCH(CUB!$A530,Sinduscon!$3:$3,0)+3), "")</f>
        <v>-</v>
      </c>
      <c r="G530" s="77" t="str">
        <f>IFERROR(INDEX(Sinduscon!$15:$15,
MATCH(CUB!$A530,Sinduscon!$3:$3,0)+3), "")</f>
        <v>-</v>
      </c>
      <c r="H530" s="111"/>
      <c r="I530" s="111"/>
      <c r="J530" s="111"/>
      <c r="K530" s="111"/>
    </row>
    <row r="531" spans="1:12" x14ac:dyDescent="0.25">
      <c r="A531" s="71">
        <f>IF(
   SUMPRODUCT(--(Sinduscon!$3:$3=DATE(2013,INT((ROW(A728)-1)/20)+1,1)))&gt;0,
   DATE(2013,INT((ROW(A728)-1)/20)+1,1),
   ""
)</f>
        <v>42370</v>
      </c>
      <c r="B531" s="72" t="str">
        <f t="shared" si="41"/>
        <v>PP-4</v>
      </c>
      <c r="C531" s="73" t="str">
        <f t="shared" si="42"/>
        <v>Total</v>
      </c>
      <c r="D531" s="77">
        <f>IFERROR(INDEX(Sinduscon!$12:$12,
MATCH(CUB!A531,Sinduscon!$3:$3,0)+4), "")</f>
        <v>1133.8</v>
      </c>
      <c r="E531" s="77">
        <f>IFERROR(INDEX(Sinduscon!$13:$13,
MATCH(CUB!$A531,Sinduscon!$3:$3,0)+4), "")</f>
        <v>1199.4099999999999</v>
      </c>
      <c r="F531" s="77">
        <f>IFERROR(INDEX(Sinduscon!$14:$14,
MATCH(CUB!$A531,Sinduscon!$3:$3,0)+4), "")</f>
        <v>159.54</v>
      </c>
      <c r="G531" s="77">
        <f>IFERROR(INDEX(Sinduscon!$15:$15,
MATCH(CUB!$A531,Sinduscon!$3:$3,0)+4), "")</f>
        <v>3.0300000000000002</v>
      </c>
      <c r="H531" s="111"/>
      <c r="I531" s="111"/>
      <c r="J531" s="111"/>
      <c r="K531" s="111"/>
    </row>
    <row r="532" spans="1:12" x14ac:dyDescent="0.25">
      <c r="A532" s="71">
        <f>IF(
   SUMPRODUCT(--(Sinduscon!$3:$3=DATE(2013,INT((ROW(A729)-1)/20)+1,1)))&gt;0,
   DATE(2013,INT((ROW(A729)-1)/20)+1,1),
   ""
)</f>
        <v>42370</v>
      </c>
      <c r="B532" s="72" t="str">
        <f t="shared" si="41"/>
        <v>R-8</v>
      </c>
      <c r="C532" s="73" t="str">
        <f t="shared" si="42"/>
        <v>Baixo</v>
      </c>
      <c r="D532" s="77">
        <f>IFERROR(INDEX(Sinduscon!$18:$18,
MATCH(CUB!A532,Sinduscon!$3:$3,0)+1), "")</f>
        <v>560.88</v>
      </c>
      <c r="E532" s="77">
        <f>IFERROR(INDEX(Sinduscon!$19:$19,
MATCH(CUB!$A532,Sinduscon!$3:$3,0)+1), "")</f>
        <v>461.3</v>
      </c>
      <c r="F532" s="77">
        <f>IFERROR(INDEX(Sinduscon!$20:$20,
MATCH(CUB!$A532,Sinduscon!$3:$3,0)+1), "")</f>
        <v>27.43</v>
      </c>
      <c r="G532" s="77">
        <f>IFERROR(INDEX(Sinduscon!$21:$21,
MATCH(CUB!$A532,Sinduscon!$3:$3,0)+1), "")</f>
        <v>3.13</v>
      </c>
      <c r="H532" s="111"/>
      <c r="I532" s="111"/>
      <c r="J532" s="111"/>
      <c r="K532" s="111"/>
    </row>
    <row r="533" spans="1:12" x14ac:dyDescent="0.25">
      <c r="A533" s="71">
        <f>IF(
   SUMPRODUCT(--(Sinduscon!$3:$3=DATE(2013,INT((ROW(A730)-1)/20)+1,1)))&gt;0,
   DATE(2013,INT((ROW(A730)-1)/20)+1,1),
   ""
)</f>
        <v>42370</v>
      </c>
      <c r="B533" s="72" t="str">
        <f t="shared" si="41"/>
        <v>R-8</v>
      </c>
      <c r="C533" s="73" t="str">
        <f t="shared" si="42"/>
        <v>Normal</v>
      </c>
      <c r="D533" s="77">
        <f>IFERROR(INDEX(Sinduscon!$18:$18,
MATCH(CUB!A533,Sinduscon!$3:$3,0)+2), "")</f>
        <v>484.94</v>
      </c>
      <c r="E533" s="77">
        <f>IFERROR(INDEX(Sinduscon!$19:$19,
MATCH(CUB!$A533,Sinduscon!$3:$3,0)+2), "")</f>
        <v>636.57000000000005</v>
      </c>
      <c r="F533" s="77">
        <f>IFERROR(INDEX(Sinduscon!$20:$20,
MATCH(CUB!$A533,Sinduscon!$3:$3,0)+2), "")</f>
        <v>59.54</v>
      </c>
      <c r="G533" s="77">
        <f>IFERROR(INDEX(Sinduscon!$21:$21,
MATCH(CUB!$A533,Sinduscon!$3:$3,0)+2), "")</f>
        <v>4.2</v>
      </c>
      <c r="H533" s="111"/>
      <c r="I533" s="111"/>
      <c r="J533" s="111"/>
      <c r="K533" s="111"/>
    </row>
    <row r="534" spans="1:12" x14ac:dyDescent="0.25">
      <c r="A534" s="71">
        <f>IF(
   SUMPRODUCT(--(Sinduscon!$3:$3=DATE(2013,INT((ROW(A731)-1)/20)+1,1)))&gt;0,
   DATE(2013,INT((ROW(A731)-1)/20)+1,1),
   ""
)</f>
        <v>42370</v>
      </c>
      <c r="B534" s="72" t="str">
        <f t="shared" si="41"/>
        <v>R-8</v>
      </c>
      <c r="C534" s="73" t="str">
        <f t="shared" si="42"/>
        <v>Alto</v>
      </c>
      <c r="D534" s="77">
        <f>IFERROR(INDEX(Sinduscon!$18:$18,
MATCH(CUB!A534,Sinduscon!$3:$3,0)+3), "")</f>
        <v>683.18</v>
      </c>
      <c r="E534" s="77">
        <f>IFERROR(INDEX(Sinduscon!$19:$19,
MATCH(CUB!$A534,Sinduscon!$3:$3,0)+3), "")</f>
        <v>673.54</v>
      </c>
      <c r="F534" s="77">
        <f>IFERROR(INDEX(Sinduscon!$20:$20,
MATCH(CUB!$A534,Sinduscon!$3:$3,0)+3), "")</f>
        <v>70.209999999999994</v>
      </c>
      <c r="G534" s="77">
        <f>IFERROR(INDEX(Sinduscon!$21:$21,
MATCH(CUB!$A534,Sinduscon!$3:$3,0)+3), "")</f>
        <v>3.96</v>
      </c>
      <c r="H534" s="111"/>
      <c r="I534" s="111"/>
      <c r="J534" s="111"/>
      <c r="K534" s="111"/>
    </row>
    <row r="535" spans="1:12" x14ac:dyDescent="0.25">
      <c r="A535" s="71">
        <f>IF(
   SUMPRODUCT(--(Sinduscon!$3:$3=DATE(2013,INT((ROW(A732)-1)/20)+1,1)))&gt;0,
   DATE(2013,INT((ROW(A732)-1)/20)+1,1),
   ""
)</f>
        <v>42370</v>
      </c>
      <c r="B535" s="72" t="str">
        <f t="shared" si="41"/>
        <v>R-8</v>
      </c>
      <c r="C535" s="73" t="str">
        <f t="shared" si="42"/>
        <v>Total</v>
      </c>
      <c r="D535" s="77">
        <f>IFERROR(INDEX(Sinduscon!$18:$18,
MATCH(CUB!A535,Sinduscon!$3:$3,0)+4), "")</f>
        <v>1729</v>
      </c>
      <c r="E535" s="77">
        <f>IFERROR(INDEX(Sinduscon!$19:$19,
MATCH(CUB!$A535,Sinduscon!$3:$3,0)+4), "")</f>
        <v>1771.41</v>
      </c>
      <c r="F535" s="77">
        <f>IFERROR(INDEX(Sinduscon!$20:$20,
MATCH(CUB!$A535,Sinduscon!$3:$3,0)+4), "")</f>
        <v>157.18</v>
      </c>
      <c r="G535" s="77">
        <f>IFERROR(INDEX(Sinduscon!$21:$21,
MATCH(CUB!$A535,Sinduscon!$3:$3,0)+4), "")</f>
        <v>11.29</v>
      </c>
      <c r="H535" s="111"/>
      <c r="I535" s="111"/>
      <c r="J535" s="111"/>
      <c r="K535" s="111"/>
    </row>
    <row r="536" spans="1:12" x14ac:dyDescent="0.25">
      <c r="A536" s="71">
        <f>IF(
   SUMPRODUCT(--(Sinduscon!$3:$3=DATE(2013,INT((ROW(A733)-1)/20)+1,1)))&gt;0,
   DATE(2013,INT((ROW(A733)-1)/20)+1,1),
   ""
)</f>
        <v>42370</v>
      </c>
      <c r="B536" s="72" t="str">
        <f t="shared" si="41"/>
        <v>R-16</v>
      </c>
      <c r="C536" s="73" t="str">
        <f t="shared" si="42"/>
        <v>Baixo</v>
      </c>
      <c r="D536" s="77" t="str">
        <f>IFERROR(INDEX(Sinduscon!$24:$24,
MATCH(CUB!A536,Sinduscon!$3:$3,0)+1), "")</f>
        <v>-</v>
      </c>
      <c r="E536" s="77" t="str">
        <f>IFERROR(INDEX(Sinduscon!$25:$25,
MATCH(CUB!$A536,Sinduscon!$3:$3,0)+1), "")</f>
        <v>-</v>
      </c>
      <c r="F536" s="77" t="str">
        <f>IFERROR(INDEX(Sinduscon!$26:$26,
MATCH(CUB!$A536,Sinduscon!$3:$3,0)+1), "")</f>
        <v>-</v>
      </c>
      <c r="G536" s="77" t="str">
        <f>IFERROR(INDEX(Sinduscon!$27:$27,
MATCH(CUB!$A536,Sinduscon!$3:$3,0)+1), "")</f>
        <v>-</v>
      </c>
      <c r="H536" s="111"/>
      <c r="I536" s="111"/>
      <c r="J536" s="111"/>
      <c r="K536" s="111"/>
    </row>
    <row r="537" spans="1:12" x14ac:dyDescent="0.25">
      <c r="A537" s="71">
        <f>IF(
   SUMPRODUCT(--(Sinduscon!$3:$3=DATE(2013,INT((ROW(A734)-1)/20)+1,1)))&gt;0,
   DATE(2013,INT((ROW(A734)-1)/20)+1,1),
   ""
)</f>
        <v>42370</v>
      </c>
      <c r="B537" s="72" t="str">
        <f t="shared" si="41"/>
        <v>R-16</v>
      </c>
      <c r="C537" s="73" t="str">
        <f t="shared" si="42"/>
        <v>Normal</v>
      </c>
      <c r="D537" s="77">
        <f>IFERROR(INDEX(Sinduscon!$24:$24,
MATCH(CUB!A537,Sinduscon!$3:$3,0)+2), "")</f>
        <v>480.4</v>
      </c>
      <c r="E537" s="77">
        <f>IFERROR(INDEX(Sinduscon!$25:$25,
MATCH(CUB!$A537,Sinduscon!$3:$3,0)+2), "")</f>
        <v>612.02</v>
      </c>
      <c r="F537" s="77">
        <f>IFERROR(INDEX(Sinduscon!$26:$26,
MATCH(CUB!$A537,Sinduscon!$3:$3,0)+2), "")</f>
        <v>49.28</v>
      </c>
      <c r="G537" s="77">
        <f>IFERROR(INDEX(Sinduscon!$27:$27,
MATCH(CUB!$A537,Sinduscon!$3:$3,0)+2), "")</f>
        <v>4</v>
      </c>
      <c r="H537" s="111"/>
      <c r="I537" s="111"/>
      <c r="J537" s="111"/>
      <c r="K537" s="111"/>
    </row>
    <row r="538" spans="1:12" x14ac:dyDescent="0.25">
      <c r="A538" s="71">
        <f>IF(
   SUMPRODUCT(--(Sinduscon!$3:$3=DATE(2013,INT((ROW(A735)-1)/20)+1,1)))&gt;0,
   DATE(2013,INT((ROW(A735)-1)/20)+1,1),
   ""
)</f>
        <v>42370</v>
      </c>
      <c r="B538" s="72" t="str">
        <f t="shared" si="41"/>
        <v>R-16</v>
      </c>
      <c r="C538" s="73" t="str">
        <f t="shared" si="42"/>
        <v>Alto</v>
      </c>
      <c r="D538" s="77">
        <f>IFERROR(INDEX(Sinduscon!$24:$24,
MATCH(CUB!A538,Sinduscon!$3:$3,0)+3), "")</f>
        <v>652.57000000000005</v>
      </c>
      <c r="E538" s="77">
        <f>IFERROR(INDEX(Sinduscon!$25:$25,
MATCH(CUB!$A538,Sinduscon!$3:$3,0)+3), "")</f>
        <v>756.56</v>
      </c>
      <c r="F538" s="77">
        <f>IFERROR(INDEX(Sinduscon!$26:$26,
MATCH(CUB!$A538,Sinduscon!$3:$3,0)+3), "")</f>
        <v>60.9</v>
      </c>
      <c r="G538" s="77">
        <f>IFERROR(INDEX(Sinduscon!$27:$27,
MATCH(CUB!$A538,Sinduscon!$3:$3,0)+3), "")</f>
        <v>6.01</v>
      </c>
      <c r="H538" s="111"/>
      <c r="I538" s="111"/>
      <c r="J538" s="111"/>
      <c r="K538" s="111"/>
    </row>
    <row r="539" spans="1:12" x14ac:dyDescent="0.25">
      <c r="A539" s="71">
        <f>IF(
   SUMPRODUCT(--(Sinduscon!$3:$3=DATE(2013,INT((ROW(A736)-1)/20)+1,1)))&gt;0,
   DATE(2013,INT((ROW(A736)-1)/20)+1,1),
   ""
)</f>
        <v>42370</v>
      </c>
      <c r="B539" s="72" t="str">
        <f t="shared" si="41"/>
        <v>R-16</v>
      </c>
      <c r="C539" s="73" t="str">
        <f t="shared" si="42"/>
        <v>Total</v>
      </c>
      <c r="D539" s="77">
        <f>IFERROR(INDEX(Sinduscon!$24:$24,
MATCH(CUB!A539,Sinduscon!$3:$3,0)+4), "")</f>
        <v>1132.97</v>
      </c>
      <c r="E539" s="77">
        <f>IFERROR(INDEX(Sinduscon!$25:$25,
MATCH(CUB!$A539,Sinduscon!$3:$3,0)+4), "")</f>
        <v>1368.58</v>
      </c>
      <c r="F539" s="77">
        <f>IFERROR(INDEX(Sinduscon!$26:$26,
MATCH(CUB!$A539,Sinduscon!$3:$3,0)+4), "")</f>
        <v>110.18</v>
      </c>
      <c r="G539" s="77">
        <f>IFERROR(INDEX(Sinduscon!$27:$27,
MATCH(CUB!$A539,Sinduscon!$3:$3,0)+4), "")</f>
        <v>10.01</v>
      </c>
      <c r="H539" s="111"/>
      <c r="I539" s="111"/>
      <c r="J539" s="111"/>
      <c r="K539" s="111"/>
    </row>
    <row r="540" spans="1:12" x14ac:dyDescent="0.25">
      <c r="A540" s="71">
        <f>IF(
   SUMPRODUCT(--(Sinduscon!$3:$3=DATE(2013,INT((ROW(A737)-1)/20)+1,1)))&gt;0,
   DATE(2013,INT((ROW(A737)-1)/20)+1,1),
   ""
)</f>
        <v>42370</v>
      </c>
      <c r="B540" s="72" t="str">
        <f t="shared" si="41"/>
        <v>PIS</v>
      </c>
      <c r="C540" s="73" t="str">
        <f t="shared" si="42"/>
        <v>Baixo</v>
      </c>
      <c r="D540" s="77">
        <f>IFERROR(INDEX(Sinduscon!$30:$30,
MATCH(CUB!A540,Sinduscon!$3:$3,0)+1), "")</f>
        <v>396.4</v>
      </c>
      <c r="E540" s="77">
        <f>IFERROR(INDEX(Sinduscon!$31:$31,
MATCH(CUB!$A540,Sinduscon!$3:$3,0)+1), "")</f>
        <v>398.33</v>
      </c>
      <c r="F540" s="77">
        <f>IFERROR(INDEX(Sinduscon!$32:$32,
MATCH(CUB!$A540,Sinduscon!$3:$3,0)+1), "")</f>
        <v>28.43</v>
      </c>
      <c r="G540" s="77">
        <f>IFERROR(INDEX(Sinduscon!$33:$33,
MATCH(CUB!$A540,Sinduscon!$3:$3,0)+1), "")</f>
        <v>1.56</v>
      </c>
      <c r="H540" s="111"/>
      <c r="I540" s="111"/>
      <c r="J540" s="111"/>
      <c r="K540" s="111"/>
    </row>
    <row r="541" spans="1:12" x14ac:dyDescent="0.25">
      <c r="A541" s="71">
        <f>IF(
   SUMPRODUCT(--(Sinduscon!$3:$3=DATE(2013,INT((ROW(A738)-1)/20)+1,1)))&gt;0,
   DATE(2013,INT((ROW(A738)-1)/20)+1,1),
   ""
)</f>
        <v>42370</v>
      </c>
      <c r="B541" s="72" t="str">
        <f t="shared" si="41"/>
        <v>PIS</v>
      </c>
      <c r="C541" s="73" t="str">
        <f t="shared" si="42"/>
        <v>Normal</v>
      </c>
      <c r="D541" s="77" t="str">
        <f>IFERROR(INDEX(Sinduscon!$30:$30,
MATCH(CUB!A541,Sinduscon!$3:$3,0)+2), "")</f>
        <v>-</v>
      </c>
      <c r="E541" s="77" t="str">
        <f>IFERROR(INDEX(Sinduscon!$31:$31,
MATCH(CUB!$A541,Sinduscon!$3:$3,0)+2), "")</f>
        <v>-</v>
      </c>
      <c r="F541" s="77" t="str">
        <f>IFERROR(INDEX(Sinduscon!$32:$32,
MATCH(CUB!$A541,Sinduscon!$3:$3,0)+2), "")</f>
        <v>-</v>
      </c>
      <c r="G541" s="77" t="str">
        <f>IFERROR(INDEX(Sinduscon!$33:$33,
MATCH(CUB!$A541,Sinduscon!$3:$3,0)+2), "")</f>
        <v>-</v>
      </c>
      <c r="H541" s="111"/>
      <c r="I541" s="111"/>
      <c r="J541" s="111"/>
      <c r="K541" s="111"/>
    </row>
    <row r="542" spans="1:12" x14ac:dyDescent="0.25">
      <c r="A542" s="71">
        <f>IF(
   SUMPRODUCT(--(Sinduscon!$3:$3=DATE(2013,INT((ROW(A739)-1)/20)+1,1)))&gt;0,
   DATE(2013,INT((ROW(A739)-1)/20)+1,1),
   ""
)</f>
        <v>42370</v>
      </c>
      <c r="B542" s="72" t="str">
        <f t="shared" si="41"/>
        <v>PIS</v>
      </c>
      <c r="C542" s="73" t="str">
        <f t="shared" si="42"/>
        <v>Alto</v>
      </c>
      <c r="D542" s="77" t="str">
        <f>IFERROR(INDEX(Sinduscon!$30:$30,
MATCH(CUB!A542,Sinduscon!$3:$3,0)+3), "")</f>
        <v>-</v>
      </c>
      <c r="E542" s="77" t="str">
        <f>IFERROR(INDEX(Sinduscon!$31:$31,
MATCH(CUB!$A542,Sinduscon!$3:$3,0)+3), "")</f>
        <v>-</v>
      </c>
      <c r="F542" s="77" t="str">
        <f>IFERROR(INDEX(Sinduscon!$32:$32,
MATCH(CUB!$A542,Sinduscon!$3:$3,0)+3), "")</f>
        <v>-</v>
      </c>
      <c r="G542" s="77" t="str">
        <f>IFERROR(INDEX(Sinduscon!$33:$33,
MATCH(CUB!$A542,Sinduscon!$3:$3,0)+3), "")</f>
        <v>-</v>
      </c>
      <c r="H542" s="111"/>
      <c r="I542" s="111"/>
      <c r="J542" s="111"/>
      <c r="K542" s="111"/>
    </row>
    <row r="543" spans="1:12" x14ac:dyDescent="0.25">
      <c r="A543" s="71">
        <f>IF(
   SUMPRODUCT(--(Sinduscon!$3:$3=DATE(2013,INT((ROW(A740)-1)/20)+1,1)))&gt;0,
   DATE(2013,INT((ROW(A740)-1)/20)+1,1),
   ""
)</f>
        <v>42370</v>
      </c>
      <c r="B543" s="72" t="str">
        <f t="shared" si="41"/>
        <v>PIS</v>
      </c>
      <c r="C543" s="73" t="str">
        <f t="shared" si="42"/>
        <v>Total</v>
      </c>
      <c r="D543" s="77">
        <f>IFERROR(INDEX(Sinduscon!$30:$30,
MATCH(CUB!A543,Sinduscon!$3:$3,0)+4), "")</f>
        <v>396.4</v>
      </c>
      <c r="E543" s="77">
        <f>IFERROR(INDEX(Sinduscon!$31:$31,
MATCH(CUB!$A543,Sinduscon!$3:$3,0)+4), "")</f>
        <v>398.33</v>
      </c>
      <c r="F543" s="77">
        <f>IFERROR(INDEX(Sinduscon!$32:$32,
MATCH(CUB!$A543,Sinduscon!$3:$3,0)+4), "")</f>
        <v>28.43</v>
      </c>
      <c r="G543" s="77">
        <f>IFERROR(INDEX(Sinduscon!$33:$33,
MATCH(CUB!$A543,Sinduscon!$3:$3,0)+4), "")</f>
        <v>1.56</v>
      </c>
      <c r="H543" s="111">
        <f>SUMIFS(CUB!$D:$D,CUB!$C:$C,"Total",CUB!$A:$A,$A543)
/11</f>
        <v>575.13727272727272</v>
      </c>
      <c r="I543" s="111">
        <f>SUMIFS(CUB!$E:$E,CUB!$C:$C,"Total",CUB!$A:$A,$A543)
/11</f>
        <v>635.74636363636364</v>
      </c>
      <c r="J543" s="111">
        <f>SUMIFS(CUB!$F:$F,CUB!$C:$C,"Total",CUB!$A:$A,$A543)
/11</f>
        <v>70.849090909090918</v>
      </c>
      <c r="K543" s="111">
        <f>SUMIFS(CUB!$G:$G,CUB!$C:$C,"Total",CUB!$A:$A,$A543)
/11</f>
        <v>2.6790909090909087</v>
      </c>
      <c r="L543" s="111">
        <f t="shared" ref="L543" si="44">SUM(H543:K543)</f>
        <v>1284.4118181818183</v>
      </c>
    </row>
    <row r="544" spans="1:12" x14ac:dyDescent="0.25">
      <c r="A544" s="71">
        <f>IF(
   SUMPRODUCT(--(Sinduscon!$3:$3=DATE(2013,INT((ROW(A741)-1)/20)+1,1)))&gt;0,
   DATE(2013,INT((ROW(A741)-1)/20)+1,1),
   ""
)</f>
        <v>42401</v>
      </c>
      <c r="B544" s="72" t="str">
        <f t="shared" si="41"/>
        <v>R-1</v>
      </c>
      <c r="C544" s="73" t="str">
        <f t="shared" si="42"/>
        <v>Baixo</v>
      </c>
      <c r="D544" s="77">
        <f>IFERROR(INDEX(Sinduscon!$6:$6,
MATCH(CUB!A544,Sinduscon!$3:$3,0)+1), "")</f>
        <v>548.19000000000005</v>
      </c>
      <c r="E544" s="77">
        <f>IFERROR(INDEX(Sinduscon!$7:$7,
MATCH(CUB!$A544,Sinduscon!$3:$3,0)+1), "")</f>
        <v>584.55999999999995</v>
      </c>
      <c r="F544" s="77">
        <f>IFERROR(INDEX(Sinduscon!$8:$8,
MATCH(CUB!$A544,Sinduscon!$3:$3,0)+1), "")</f>
        <v>114.63</v>
      </c>
      <c r="G544" s="77">
        <f>IFERROR(INDEX(Sinduscon!$9:$9,
MATCH(CUB!$A544,Sinduscon!$3:$3,0)+1), "")</f>
        <v>3.09</v>
      </c>
      <c r="H544" s="111"/>
      <c r="I544" s="111"/>
      <c r="J544" s="111"/>
      <c r="K544" s="111"/>
    </row>
    <row r="545" spans="1:11" x14ac:dyDescent="0.25">
      <c r="A545" s="71">
        <f>IF(
   SUMPRODUCT(--(Sinduscon!$3:$3=DATE(2013,INT((ROW(A742)-1)/20)+1,1)))&gt;0,
   DATE(2013,INT((ROW(A742)-1)/20)+1,1),
   ""
)</f>
        <v>42401</v>
      </c>
      <c r="B545" s="72" t="str">
        <f t="shared" si="41"/>
        <v>R-1</v>
      </c>
      <c r="C545" s="73" t="str">
        <f t="shared" si="42"/>
        <v>Normal</v>
      </c>
      <c r="D545" s="77">
        <f>IFERROR(INDEX(Sinduscon!$6:$6,
MATCH(CUB!A545,Sinduscon!$3:$3,0)+2), "")</f>
        <v>563.19000000000005</v>
      </c>
      <c r="E545" s="77">
        <f>IFERROR(INDEX(Sinduscon!$7:$7,
MATCH(CUB!$A545,Sinduscon!$3:$3,0)+2), "")</f>
        <v>801.4</v>
      </c>
      <c r="F545" s="77">
        <f>IFERROR(INDEX(Sinduscon!$8:$8,
MATCH(CUB!$A545,Sinduscon!$3:$3,0)+2), "")</f>
        <v>107.63</v>
      </c>
      <c r="G545" s="77">
        <f>IFERROR(INDEX(Sinduscon!$9:$9,
MATCH(CUB!$A545,Sinduscon!$3:$3,0)+2), "")</f>
        <v>0.22</v>
      </c>
      <c r="H545" s="111"/>
      <c r="I545" s="111"/>
      <c r="J545" s="111"/>
      <c r="K545" s="111"/>
    </row>
    <row r="546" spans="1:11" x14ac:dyDescent="0.25">
      <c r="A546" s="71">
        <f>IF(
   SUMPRODUCT(--(Sinduscon!$3:$3=DATE(2013,INT((ROW(A743)-1)/20)+1,1)))&gt;0,
   DATE(2013,INT((ROW(A743)-1)/20)+1,1),
   ""
)</f>
        <v>42401</v>
      </c>
      <c r="B546" s="72" t="str">
        <f t="shared" si="41"/>
        <v>R-1</v>
      </c>
      <c r="C546" s="73" t="str">
        <f t="shared" si="42"/>
        <v>Alto</v>
      </c>
      <c r="D546" s="77">
        <f>IFERROR(INDEX(Sinduscon!$6:$6,
MATCH(CUB!A546,Sinduscon!$3:$3,0)+3), "")</f>
        <v>831.84</v>
      </c>
      <c r="E546" s="77">
        <f>IFERROR(INDEX(Sinduscon!$7:$7,
MATCH(CUB!$A546,Sinduscon!$3:$3,0)+3), "")</f>
        <v>869.52</v>
      </c>
      <c r="F546" s="77">
        <f>IFERROR(INDEX(Sinduscon!$8:$8,
MATCH(CUB!$A546,Sinduscon!$3:$3,0)+3), "")</f>
        <v>101.75</v>
      </c>
      <c r="G546" s="77">
        <f>IFERROR(INDEX(Sinduscon!$9:$9,
MATCH(CUB!$A546,Sinduscon!$3:$3,0)+3), "")</f>
        <v>0.27</v>
      </c>
      <c r="H546" s="111"/>
      <c r="I546" s="111"/>
      <c r="J546" s="111"/>
      <c r="K546" s="111"/>
    </row>
    <row r="547" spans="1:11" x14ac:dyDescent="0.25">
      <c r="A547" s="71">
        <f>IF(
   SUMPRODUCT(--(Sinduscon!$3:$3=DATE(2013,INT((ROW(A744)-1)/20)+1,1)))&gt;0,
   DATE(2013,INT((ROW(A744)-1)/20)+1,1),
   ""
)</f>
        <v>42401</v>
      </c>
      <c r="B547" s="72" t="str">
        <f t="shared" si="41"/>
        <v>R-1</v>
      </c>
      <c r="C547" s="73" t="str">
        <f t="shared" si="42"/>
        <v>Total</v>
      </c>
      <c r="D547" s="77">
        <f>IFERROR(INDEX(Sinduscon!$6:$6,
MATCH(CUB!A547,Sinduscon!$3:$3,0)+4), "")</f>
        <v>1943.2200000000003</v>
      </c>
      <c r="E547" s="77">
        <f>IFERROR(INDEX(Sinduscon!$7:$7,
MATCH(CUB!$A547,Sinduscon!$3:$3,0)+4), "")</f>
        <v>2255.48</v>
      </c>
      <c r="F547" s="77">
        <f>IFERROR(INDEX(Sinduscon!$8:$8,
MATCH(CUB!$A547,Sinduscon!$3:$3,0)+4), "")</f>
        <v>324.01</v>
      </c>
      <c r="G547" s="77">
        <f>IFERROR(INDEX(Sinduscon!$9:$9,
MATCH(CUB!$A547,Sinduscon!$3:$3,0)+4), "")</f>
        <v>3.58</v>
      </c>
      <c r="H547" s="111"/>
      <c r="I547" s="111"/>
      <c r="J547" s="111"/>
      <c r="K547" s="111"/>
    </row>
    <row r="548" spans="1:11" x14ac:dyDescent="0.25">
      <c r="A548" s="71">
        <f>IF(
   SUMPRODUCT(--(Sinduscon!$3:$3=DATE(2013,INT((ROW(A745)-1)/20)+1,1)))&gt;0,
   DATE(2013,INT((ROW(A745)-1)/20)+1,1),
   ""
)</f>
        <v>42401</v>
      </c>
      <c r="B548" s="72" t="str">
        <f t="shared" si="41"/>
        <v>PP-4</v>
      </c>
      <c r="C548" s="73" t="str">
        <f t="shared" si="42"/>
        <v>Baixo</v>
      </c>
      <c r="D548" s="77">
        <f>IFERROR(INDEX(Sinduscon!$12:$12,
MATCH(CUB!A548,Sinduscon!$3:$3,0)+1), "")</f>
        <v>591.95000000000005</v>
      </c>
      <c r="E548" s="77">
        <f>IFERROR(INDEX(Sinduscon!$13:$13,
MATCH(CUB!$A548,Sinduscon!$3:$3,0)+1), "")</f>
        <v>490.53</v>
      </c>
      <c r="F548" s="77">
        <f>IFERROR(INDEX(Sinduscon!$14:$14,
MATCH(CUB!$A548,Sinduscon!$3:$3,0)+1), "")</f>
        <v>30.48</v>
      </c>
      <c r="G548" s="77">
        <f>IFERROR(INDEX(Sinduscon!$15:$15,
MATCH(CUB!$A548,Sinduscon!$3:$3,0)+1), "")</f>
        <v>2.99</v>
      </c>
      <c r="H548" s="111"/>
      <c r="I548" s="111"/>
      <c r="J548" s="111"/>
      <c r="K548" s="111"/>
    </row>
    <row r="549" spans="1:11" x14ac:dyDescent="0.25">
      <c r="A549" s="71">
        <f>IF(
   SUMPRODUCT(--(Sinduscon!$3:$3=DATE(2013,INT((ROW(A746)-1)/20)+1,1)))&gt;0,
   DATE(2013,INT((ROW(A746)-1)/20)+1,1),
   ""
)</f>
        <v>42401</v>
      </c>
      <c r="B549" s="72" t="str">
        <f t="shared" si="41"/>
        <v>PP-4</v>
      </c>
      <c r="C549" s="73" t="str">
        <f t="shared" si="42"/>
        <v>Normal</v>
      </c>
      <c r="D549" s="77">
        <f>IFERROR(INDEX(Sinduscon!$12:$12,
MATCH(CUB!A549,Sinduscon!$3:$3,0)+2), "")</f>
        <v>548</v>
      </c>
      <c r="E549" s="77">
        <f>IFERROR(INDEX(Sinduscon!$13:$13,
MATCH(CUB!$A549,Sinduscon!$3:$3,0)+2), "")</f>
        <v>708.88</v>
      </c>
      <c r="F549" s="77">
        <f>IFERROR(INDEX(Sinduscon!$14:$14,
MATCH(CUB!$A549,Sinduscon!$3:$3,0)+2), "")</f>
        <v>129.06</v>
      </c>
      <c r="G549" s="77">
        <f>IFERROR(INDEX(Sinduscon!$15:$15,
MATCH(CUB!$A549,Sinduscon!$3:$3,0)+2), "")</f>
        <v>0.04</v>
      </c>
      <c r="H549" s="111"/>
      <c r="I549" s="111"/>
      <c r="J549" s="111"/>
      <c r="K549" s="111"/>
    </row>
    <row r="550" spans="1:11" x14ac:dyDescent="0.25">
      <c r="A550" s="71">
        <f>IF(
   SUMPRODUCT(--(Sinduscon!$3:$3=DATE(2013,INT((ROW(A747)-1)/20)+1,1)))&gt;0,
   DATE(2013,INT((ROW(A747)-1)/20)+1,1),
   ""
)</f>
        <v>42401</v>
      </c>
      <c r="B550" s="72" t="str">
        <f t="shared" si="41"/>
        <v>PP-4</v>
      </c>
      <c r="C550" s="73" t="str">
        <f t="shared" si="42"/>
        <v>Alto</v>
      </c>
      <c r="D550" s="77" t="str">
        <f>IFERROR(INDEX(Sinduscon!$12:$12,
MATCH(CUB!A550,Sinduscon!$3:$3,0)+3), "")</f>
        <v>-</v>
      </c>
      <c r="E550" s="77" t="str">
        <f>IFERROR(INDEX(Sinduscon!$13:$13,
MATCH(CUB!$A550,Sinduscon!$3:$3,0)+3), "")</f>
        <v>-</v>
      </c>
      <c r="F550" s="77" t="str">
        <f>IFERROR(INDEX(Sinduscon!$14:$14,
MATCH(CUB!$A550,Sinduscon!$3:$3,0)+3), "")</f>
        <v>-</v>
      </c>
      <c r="G550" s="77" t="str">
        <f>IFERROR(INDEX(Sinduscon!$15:$15,
MATCH(CUB!$A550,Sinduscon!$3:$3,0)+3), "")</f>
        <v>-</v>
      </c>
      <c r="H550" s="111"/>
      <c r="I550" s="111"/>
      <c r="J550" s="111"/>
      <c r="K550" s="111"/>
    </row>
    <row r="551" spans="1:11" x14ac:dyDescent="0.25">
      <c r="A551" s="71">
        <f>IF(
   SUMPRODUCT(--(Sinduscon!$3:$3=DATE(2013,INT((ROW(A748)-1)/20)+1,1)))&gt;0,
   DATE(2013,INT((ROW(A748)-1)/20)+1,1),
   ""
)</f>
        <v>42401</v>
      </c>
      <c r="B551" s="72" t="str">
        <f t="shared" si="41"/>
        <v>PP-4</v>
      </c>
      <c r="C551" s="73" t="str">
        <f t="shared" si="42"/>
        <v>Total</v>
      </c>
      <c r="D551" s="77">
        <f>IFERROR(INDEX(Sinduscon!$12:$12,
MATCH(CUB!A551,Sinduscon!$3:$3,0)+4), "")</f>
        <v>1139.95</v>
      </c>
      <c r="E551" s="77">
        <f>IFERROR(INDEX(Sinduscon!$13:$13,
MATCH(CUB!$A551,Sinduscon!$3:$3,0)+4), "")</f>
        <v>1199.4099999999999</v>
      </c>
      <c r="F551" s="77">
        <f>IFERROR(INDEX(Sinduscon!$14:$14,
MATCH(CUB!$A551,Sinduscon!$3:$3,0)+4), "")</f>
        <v>159.54</v>
      </c>
      <c r="G551" s="77">
        <f>IFERROR(INDEX(Sinduscon!$15:$15,
MATCH(CUB!$A551,Sinduscon!$3:$3,0)+4), "")</f>
        <v>3.0300000000000002</v>
      </c>
      <c r="H551" s="111"/>
      <c r="I551" s="111"/>
      <c r="J551" s="111"/>
      <c r="K551" s="111"/>
    </row>
    <row r="552" spans="1:11" x14ac:dyDescent="0.25">
      <c r="A552" s="71">
        <f>IF(
   SUMPRODUCT(--(Sinduscon!$3:$3=DATE(2013,INT((ROW(A749)-1)/20)+1,1)))&gt;0,
   DATE(2013,INT((ROW(A749)-1)/20)+1,1),
   ""
)</f>
        <v>42401</v>
      </c>
      <c r="B552" s="72" t="str">
        <f t="shared" si="41"/>
        <v>R-8</v>
      </c>
      <c r="C552" s="73" t="str">
        <f t="shared" si="42"/>
        <v>Baixo</v>
      </c>
      <c r="D552" s="77">
        <f>IFERROR(INDEX(Sinduscon!$18:$18,
MATCH(CUB!A552,Sinduscon!$3:$3,0)+1), "")</f>
        <v>563.9</v>
      </c>
      <c r="E552" s="77">
        <f>IFERROR(INDEX(Sinduscon!$19:$19,
MATCH(CUB!$A552,Sinduscon!$3:$3,0)+1), "")</f>
        <v>461.3</v>
      </c>
      <c r="F552" s="77">
        <f>IFERROR(INDEX(Sinduscon!$20:$20,
MATCH(CUB!$A552,Sinduscon!$3:$3,0)+1), "")</f>
        <v>27.43</v>
      </c>
      <c r="G552" s="77">
        <f>IFERROR(INDEX(Sinduscon!$21:$21,
MATCH(CUB!$A552,Sinduscon!$3:$3,0)+1), "")</f>
        <v>3.13</v>
      </c>
      <c r="H552" s="111"/>
      <c r="I552" s="111"/>
      <c r="J552" s="111"/>
      <c r="K552" s="111"/>
    </row>
    <row r="553" spans="1:11" x14ac:dyDescent="0.25">
      <c r="A553" s="71">
        <f>IF(
   SUMPRODUCT(--(Sinduscon!$3:$3=DATE(2013,INT((ROW(A750)-1)/20)+1,1)))&gt;0,
   DATE(2013,INT((ROW(A750)-1)/20)+1,1),
   ""
)</f>
        <v>42401</v>
      </c>
      <c r="B553" s="72" t="str">
        <f t="shared" si="41"/>
        <v>R-8</v>
      </c>
      <c r="C553" s="73" t="str">
        <f t="shared" si="42"/>
        <v>Normal</v>
      </c>
      <c r="D553" s="77">
        <f>IFERROR(INDEX(Sinduscon!$18:$18,
MATCH(CUB!A553,Sinduscon!$3:$3,0)+2), "")</f>
        <v>487.42</v>
      </c>
      <c r="E553" s="77">
        <f>IFERROR(INDEX(Sinduscon!$19:$19,
MATCH(CUB!$A553,Sinduscon!$3:$3,0)+2), "")</f>
        <v>636.57000000000005</v>
      </c>
      <c r="F553" s="77">
        <f>IFERROR(INDEX(Sinduscon!$20:$20,
MATCH(CUB!$A553,Sinduscon!$3:$3,0)+2), "")</f>
        <v>59.54</v>
      </c>
      <c r="G553" s="77">
        <f>IFERROR(INDEX(Sinduscon!$21:$21,
MATCH(CUB!$A553,Sinduscon!$3:$3,0)+2), "")</f>
        <v>4.2</v>
      </c>
      <c r="H553" s="111"/>
      <c r="I553" s="111"/>
      <c r="J553" s="111"/>
      <c r="K553" s="111"/>
    </row>
    <row r="554" spans="1:11" x14ac:dyDescent="0.25">
      <c r="A554" s="71">
        <f>IF(
   SUMPRODUCT(--(Sinduscon!$3:$3=DATE(2013,INT((ROW(A751)-1)/20)+1,1)))&gt;0,
   DATE(2013,INT((ROW(A751)-1)/20)+1,1),
   ""
)</f>
        <v>42401</v>
      </c>
      <c r="B554" s="72" t="str">
        <f t="shared" si="41"/>
        <v>R-8</v>
      </c>
      <c r="C554" s="73" t="str">
        <f t="shared" si="42"/>
        <v>Alto</v>
      </c>
      <c r="D554" s="77">
        <f>IFERROR(INDEX(Sinduscon!$18:$18,
MATCH(CUB!A554,Sinduscon!$3:$3,0)+3), "")</f>
        <v>686.18</v>
      </c>
      <c r="E554" s="77">
        <f>IFERROR(INDEX(Sinduscon!$19:$19,
MATCH(CUB!$A554,Sinduscon!$3:$3,0)+3), "")</f>
        <v>673.54</v>
      </c>
      <c r="F554" s="77">
        <f>IFERROR(INDEX(Sinduscon!$20:$20,
MATCH(CUB!$A554,Sinduscon!$3:$3,0)+3), "")</f>
        <v>70.209999999999994</v>
      </c>
      <c r="G554" s="77">
        <f>IFERROR(INDEX(Sinduscon!$21:$21,
MATCH(CUB!$A554,Sinduscon!$3:$3,0)+3), "")</f>
        <v>3.96</v>
      </c>
      <c r="H554" s="111"/>
      <c r="I554" s="111"/>
      <c r="J554" s="111"/>
      <c r="K554" s="111"/>
    </row>
    <row r="555" spans="1:11" x14ac:dyDescent="0.25">
      <c r="A555" s="71">
        <f>IF(
   SUMPRODUCT(--(Sinduscon!$3:$3=DATE(2013,INT((ROW(A752)-1)/20)+1,1)))&gt;0,
   DATE(2013,INT((ROW(A752)-1)/20)+1,1),
   ""
)</f>
        <v>42401</v>
      </c>
      <c r="B555" s="72" t="str">
        <f t="shared" si="41"/>
        <v>R-8</v>
      </c>
      <c r="C555" s="73" t="str">
        <f t="shared" si="42"/>
        <v>Total</v>
      </c>
      <c r="D555" s="77">
        <f>IFERROR(INDEX(Sinduscon!$18:$18,
MATCH(CUB!A555,Sinduscon!$3:$3,0)+4), "")</f>
        <v>1737.5</v>
      </c>
      <c r="E555" s="77">
        <f>IFERROR(INDEX(Sinduscon!$19:$19,
MATCH(CUB!$A555,Sinduscon!$3:$3,0)+4), "")</f>
        <v>1771.41</v>
      </c>
      <c r="F555" s="77">
        <f>IFERROR(INDEX(Sinduscon!$20:$20,
MATCH(CUB!$A555,Sinduscon!$3:$3,0)+4), "")</f>
        <v>157.18</v>
      </c>
      <c r="G555" s="77">
        <f>IFERROR(INDEX(Sinduscon!$21:$21,
MATCH(CUB!$A555,Sinduscon!$3:$3,0)+4), "")</f>
        <v>11.29</v>
      </c>
      <c r="H555" s="111"/>
      <c r="I555" s="111"/>
      <c r="J555" s="111"/>
      <c r="K555" s="111"/>
    </row>
    <row r="556" spans="1:11" x14ac:dyDescent="0.25">
      <c r="A556" s="71">
        <f>IF(
   SUMPRODUCT(--(Sinduscon!$3:$3=DATE(2013,INT((ROW(A753)-1)/20)+1,1)))&gt;0,
   DATE(2013,INT((ROW(A753)-1)/20)+1,1),
   ""
)</f>
        <v>42401</v>
      </c>
      <c r="B556" s="72" t="str">
        <f t="shared" si="41"/>
        <v>R-16</v>
      </c>
      <c r="C556" s="73" t="str">
        <f t="shared" si="42"/>
        <v>Baixo</v>
      </c>
      <c r="D556" s="77" t="str">
        <f>IFERROR(INDEX(Sinduscon!$24:$24,
MATCH(CUB!A556,Sinduscon!$3:$3,0)+1), "")</f>
        <v>-</v>
      </c>
      <c r="E556" s="77" t="str">
        <f>IFERROR(INDEX(Sinduscon!$25:$25,
MATCH(CUB!$A556,Sinduscon!$3:$3,0)+1), "")</f>
        <v>-</v>
      </c>
      <c r="F556" s="77" t="str">
        <f>IFERROR(INDEX(Sinduscon!$26:$26,
MATCH(CUB!$A556,Sinduscon!$3:$3,0)+1), "")</f>
        <v>-</v>
      </c>
      <c r="G556" s="77" t="str">
        <f>IFERROR(INDEX(Sinduscon!$27:$27,
MATCH(CUB!$A556,Sinduscon!$3:$3,0)+1), "")</f>
        <v>-</v>
      </c>
      <c r="H556" s="111"/>
      <c r="I556" s="111"/>
      <c r="J556" s="111"/>
      <c r="K556" s="111"/>
    </row>
    <row r="557" spans="1:11" x14ac:dyDescent="0.25">
      <c r="A557" s="71">
        <f>IF(
   SUMPRODUCT(--(Sinduscon!$3:$3=DATE(2013,INT((ROW(A754)-1)/20)+1,1)))&gt;0,
   DATE(2013,INT((ROW(A754)-1)/20)+1,1),
   ""
)</f>
        <v>42401</v>
      </c>
      <c r="B557" s="72" t="str">
        <f t="shared" si="41"/>
        <v>R-16</v>
      </c>
      <c r="C557" s="73" t="str">
        <f t="shared" si="42"/>
        <v>Normal</v>
      </c>
      <c r="D557" s="77">
        <f>IFERROR(INDEX(Sinduscon!$24:$24,
MATCH(CUB!A557,Sinduscon!$3:$3,0)+2), "")</f>
        <v>482.83</v>
      </c>
      <c r="E557" s="77">
        <f>IFERROR(INDEX(Sinduscon!$25:$25,
MATCH(CUB!$A557,Sinduscon!$3:$3,0)+2), "")</f>
        <v>612.02</v>
      </c>
      <c r="F557" s="77">
        <f>IFERROR(INDEX(Sinduscon!$26:$26,
MATCH(CUB!$A557,Sinduscon!$3:$3,0)+2), "")</f>
        <v>49.28</v>
      </c>
      <c r="G557" s="77">
        <f>IFERROR(INDEX(Sinduscon!$27:$27,
MATCH(CUB!$A557,Sinduscon!$3:$3,0)+2), "")</f>
        <v>4</v>
      </c>
      <c r="H557" s="111"/>
      <c r="I557" s="111"/>
      <c r="J557" s="111"/>
      <c r="K557" s="111"/>
    </row>
    <row r="558" spans="1:11" x14ac:dyDescent="0.25">
      <c r="A558" s="71">
        <f>IF(
   SUMPRODUCT(--(Sinduscon!$3:$3=DATE(2013,INT((ROW(A755)-1)/20)+1,1)))&gt;0,
   DATE(2013,INT((ROW(A755)-1)/20)+1,1),
   ""
)</f>
        <v>42401</v>
      </c>
      <c r="B558" s="72" t="str">
        <f t="shared" si="41"/>
        <v>R-16</v>
      </c>
      <c r="C558" s="73" t="str">
        <f t="shared" si="42"/>
        <v>Alto</v>
      </c>
      <c r="D558" s="77">
        <f>IFERROR(INDEX(Sinduscon!$24:$24,
MATCH(CUB!A558,Sinduscon!$3:$3,0)+3), "")</f>
        <v>656.08</v>
      </c>
      <c r="E558" s="77">
        <f>IFERROR(INDEX(Sinduscon!$25:$25,
MATCH(CUB!$A558,Sinduscon!$3:$3,0)+3), "")</f>
        <v>756.56</v>
      </c>
      <c r="F558" s="77">
        <f>IFERROR(INDEX(Sinduscon!$26:$26,
MATCH(CUB!$A558,Sinduscon!$3:$3,0)+3), "")</f>
        <v>60.9</v>
      </c>
      <c r="G558" s="77">
        <f>IFERROR(INDEX(Sinduscon!$27:$27,
MATCH(CUB!$A558,Sinduscon!$3:$3,0)+3), "")</f>
        <v>6.01</v>
      </c>
      <c r="H558" s="111"/>
      <c r="I558" s="111"/>
      <c r="J558" s="111"/>
      <c r="K558" s="111"/>
    </row>
    <row r="559" spans="1:11" x14ac:dyDescent="0.25">
      <c r="A559" s="71">
        <f>IF(
   SUMPRODUCT(--(Sinduscon!$3:$3=DATE(2013,INT((ROW(A756)-1)/20)+1,1)))&gt;0,
   DATE(2013,INT((ROW(A756)-1)/20)+1,1),
   ""
)</f>
        <v>42401</v>
      </c>
      <c r="B559" s="72" t="str">
        <f t="shared" si="41"/>
        <v>R-16</v>
      </c>
      <c r="C559" s="73" t="str">
        <f t="shared" si="42"/>
        <v>Total</v>
      </c>
      <c r="D559" s="77">
        <f>IFERROR(INDEX(Sinduscon!$24:$24,
MATCH(CUB!A559,Sinduscon!$3:$3,0)+4), "")</f>
        <v>1138.9100000000001</v>
      </c>
      <c r="E559" s="77">
        <f>IFERROR(INDEX(Sinduscon!$25:$25,
MATCH(CUB!$A559,Sinduscon!$3:$3,0)+4), "")</f>
        <v>1368.58</v>
      </c>
      <c r="F559" s="77">
        <f>IFERROR(INDEX(Sinduscon!$26:$26,
MATCH(CUB!$A559,Sinduscon!$3:$3,0)+4), "")</f>
        <v>110.18</v>
      </c>
      <c r="G559" s="77">
        <f>IFERROR(INDEX(Sinduscon!$27:$27,
MATCH(CUB!$A559,Sinduscon!$3:$3,0)+4), "")</f>
        <v>10.01</v>
      </c>
      <c r="H559" s="111"/>
      <c r="I559" s="111"/>
      <c r="J559" s="111"/>
      <c r="K559" s="111"/>
    </row>
    <row r="560" spans="1:11" x14ac:dyDescent="0.25">
      <c r="A560" s="71">
        <f>IF(
   SUMPRODUCT(--(Sinduscon!$3:$3=DATE(2013,INT((ROW(A757)-1)/20)+1,1)))&gt;0,
   DATE(2013,INT((ROW(A757)-1)/20)+1,1),
   ""
)</f>
        <v>42401</v>
      </c>
      <c r="B560" s="72" t="str">
        <f t="shared" si="41"/>
        <v>PIS</v>
      </c>
      <c r="C560" s="73" t="str">
        <f t="shared" si="42"/>
        <v>Baixo</v>
      </c>
      <c r="D560" s="77">
        <f>IFERROR(INDEX(Sinduscon!$30:$30,
MATCH(CUB!A560,Sinduscon!$3:$3,0)+1), "")</f>
        <v>398.69</v>
      </c>
      <c r="E560" s="77">
        <f>IFERROR(INDEX(Sinduscon!$31:$31,
MATCH(CUB!$A560,Sinduscon!$3:$3,0)+1), "")</f>
        <v>398.33</v>
      </c>
      <c r="F560" s="77">
        <f>IFERROR(INDEX(Sinduscon!$32:$32,
MATCH(CUB!$A560,Sinduscon!$3:$3,0)+1), "")</f>
        <v>28.43</v>
      </c>
      <c r="G560" s="77">
        <f>IFERROR(INDEX(Sinduscon!$33:$33,
MATCH(CUB!$A560,Sinduscon!$3:$3,0)+1), "")</f>
        <v>1.56</v>
      </c>
      <c r="H560" s="111"/>
      <c r="I560" s="111"/>
      <c r="J560" s="111"/>
      <c r="K560" s="111"/>
    </row>
    <row r="561" spans="1:12" x14ac:dyDescent="0.25">
      <c r="A561" s="71">
        <f>IF(
   SUMPRODUCT(--(Sinduscon!$3:$3=DATE(2013,INT((ROW(A758)-1)/20)+1,1)))&gt;0,
   DATE(2013,INT((ROW(A758)-1)/20)+1,1),
   ""
)</f>
        <v>42401</v>
      </c>
      <c r="B561" s="72" t="str">
        <f t="shared" si="41"/>
        <v>PIS</v>
      </c>
      <c r="C561" s="73" t="str">
        <f t="shared" si="42"/>
        <v>Normal</v>
      </c>
      <c r="D561" s="77" t="str">
        <f>IFERROR(INDEX(Sinduscon!$30:$30,
MATCH(CUB!A561,Sinduscon!$3:$3,0)+2), "")</f>
        <v>-</v>
      </c>
      <c r="E561" s="77" t="str">
        <f>IFERROR(INDEX(Sinduscon!$31:$31,
MATCH(CUB!$A561,Sinduscon!$3:$3,0)+2), "")</f>
        <v>-</v>
      </c>
      <c r="F561" s="77" t="str">
        <f>IFERROR(INDEX(Sinduscon!$32:$32,
MATCH(CUB!$A561,Sinduscon!$3:$3,0)+2), "")</f>
        <v>-</v>
      </c>
      <c r="G561" s="77" t="str">
        <f>IFERROR(INDEX(Sinduscon!$33:$33,
MATCH(CUB!$A561,Sinduscon!$3:$3,0)+2), "")</f>
        <v>-</v>
      </c>
      <c r="H561" s="111"/>
      <c r="I561" s="111"/>
      <c r="J561" s="111"/>
      <c r="K561" s="111"/>
    </row>
    <row r="562" spans="1:12" x14ac:dyDescent="0.25">
      <c r="A562" s="71">
        <f>IF(
   SUMPRODUCT(--(Sinduscon!$3:$3=DATE(2013,INT((ROW(A759)-1)/20)+1,1)))&gt;0,
   DATE(2013,INT((ROW(A759)-1)/20)+1,1),
   ""
)</f>
        <v>42401</v>
      </c>
      <c r="B562" s="72" t="str">
        <f t="shared" si="41"/>
        <v>PIS</v>
      </c>
      <c r="C562" s="73" t="str">
        <f t="shared" si="42"/>
        <v>Alto</v>
      </c>
      <c r="D562" s="77" t="str">
        <f>IFERROR(INDEX(Sinduscon!$30:$30,
MATCH(CUB!A562,Sinduscon!$3:$3,0)+3), "")</f>
        <v>-</v>
      </c>
      <c r="E562" s="77" t="str">
        <f>IFERROR(INDEX(Sinduscon!$31:$31,
MATCH(CUB!$A562,Sinduscon!$3:$3,0)+3), "")</f>
        <v>-</v>
      </c>
      <c r="F562" s="77" t="str">
        <f>IFERROR(INDEX(Sinduscon!$32:$32,
MATCH(CUB!$A562,Sinduscon!$3:$3,0)+3), "")</f>
        <v>-</v>
      </c>
      <c r="G562" s="77" t="str">
        <f>IFERROR(INDEX(Sinduscon!$33:$33,
MATCH(CUB!$A562,Sinduscon!$3:$3,0)+3), "")</f>
        <v>-</v>
      </c>
      <c r="H562" s="111"/>
      <c r="I562" s="111"/>
      <c r="J562" s="111"/>
      <c r="K562" s="111"/>
    </row>
    <row r="563" spans="1:12" x14ac:dyDescent="0.25">
      <c r="A563" s="71">
        <f>IF(
   SUMPRODUCT(--(Sinduscon!$3:$3=DATE(2013,INT((ROW(A760)-1)/20)+1,1)))&gt;0,
   DATE(2013,INT((ROW(A760)-1)/20)+1,1),
   ""
)</f>
        <v>42401</v>
      </c>
      <c r="B563" s="72" t="str">
        <f t="shared" si="41"/>
        <v>PIS</v>
      </c>
      <c r="C563" s="73" t="str">
        <f t="shared" si="42"/>
        <v>Total</v>
      </c>
      <c r="D563" s="77">
        <f>IFERROR(INDEX(Sinduscon!$30:$30,
MATCH(CUB!A563,Sinduscon!$3:$3,0)+4), "")</f>
        <v>398.69</v>
      </c>
      <c r="E563" s="77">
        <f>IFERROR(INDEX(Sinduscon!$31:$31,
MATCH(CUB!$A563,Sinduscon!$3:$3,0)+4), "")</f>
        <v>398.33</v>
      </c>
      <c r="F563" s="77">
        <f>IFERROR(INDEX(Sinduscon!$32:$32,
MATCH(CUB!$A563,Sinduscon!$3:$3,0)+4), "")</f>
        <v>28.43</v>
      </c>
      <c r="G563" s="77">
        <f>IFERROR(INDEX(Sinduscon!$33:$33,
MATCH(CUB!$A563,Sinduscon!$3:$3,0)+4), "")</f>
        <v>1.56</v>
      </c>
      <c r="H563" s="111">
        <f>SUMIFS(CUB!$D:$D,CUB!$C:$C,"Total",CUB!$A:$A,$A563)
/11</f>
        <v>578.02454545454543</v>
      </c>
      <c r="I563" s="111">
        <f>SUMIFS(CUB!$E:$E,CUB!$C:$C,"Total",CUB!$A:$A,$A563)
/11</f>
        <v>635.74636363636364</v>
      </c>
      <c r="J563" s="111">
        <f>SUMIFS(CUB!$F:$F,CUB!$C:$C,"Total",CUB!$A:$A,$A563)
/11</f>
        <v>70.849090909090918</v>
      </c>
      <c r="K563" s="111">
        <f>SUMIFS(CUB!$G:$G,CUB!$C:$C,"Total",CUB!$A:$A,$A563)
/11</f>
        <v>2.6790909090909087</v>
      </c>
      <c r="L563" s="111">
        <f t="shared" ref="L563" si="45">SUM(H563:K563)</f>
        <v>1287.2990909090909</v>
      </c>
    </row>
    <row r="564" spans="1:12" x14ac:dyDescent="0.25">
      <c r="A564" s="71">
        <f>IF(
   SUMPRODUCT(--(Sinduscon!$3:$3=DATE(2013,INT((ROW(A761)-1)/20)+1,1)))&gt;0,
   DATE(2013,INT((ROW(A761)-1)/20)+1,1),
   ""
)</f>
        <v>42430</v>
      </c>
      <c r="B564" s="72" t="str">
        <f t="shared" si="41"/>
        <v>R-1</v>
      </c>
      <c r="C564" s="73" t="str">
        <f t="shared" si="42"/>
        <v>Baixo</v>
      </c>
      <c r="D564" s="77">
        <f>IFERROR(INDEX(Sinduscon!$6:$6,
MATCH(CUB!A564,Sinduscon!$3:$3,0)+1), "")</f>
        <v>555.17999999999995</v>
      </c>
      <c r="E564" s="77">
        <f>IFERROR(INDEX(Sinduscon!$7:$7,
MATCH(CUB!$A564,Sinduscon!$3:$3,0)+1), "")</f>
        <v>584.55999999999995</v>
      </c>
      <c r="F564" s="77">
        <f>IFERROR(INDEX(Sinduscon!$8:$8,
MATCH(CUB!$A564,Sinduscon!$3:$3,0)+1), "")</f>
        <v>114.63</v>
      </c>
      <c r="G564" s="77">
        <f>IFERROR(INDEX(Sinduscon!$9:$9,
MATCH(CUB!$A564,Sinduscon!$3:$3,0)+1), "")</f>
        <v>3.09</v>
      </c>
      <c r="H564" s="111"/>
      <c r="I564" s="111"/>
      <c r="J564" s="111"/>
      <c r="K564" s="111"/>
    </row>
    <row r="565" spans="1:12" x14ac:dyDescent="0.25">
      <c r="A565" s="71">
        <f>IF(
   SUMPRODUCT(--(Sinduscon!$3:$3=DATE(2013,INT((ROW(A762)-1)/20)+1,1)))&gt;0,
   DATE(2013,INT((ROW(A762)-1)/20)+1,1),
   ""
)</f>
        <v>42430</v>
      </c>
      <c r="B565" s="72" t="str">
        <f t="shared" si="41"/>
        <v>R-1</v>
      </c>
      <c r="C565" s="73" t="str">
        <f t="shared" si="42"/>
        <v>Normal</v>
      </c>
      <c r="D565" s="77">
        <f>IFERROR(INDEX(Sinduscon!$6:$6,
MATCH(CUB!A565,Sinduscon!$3:$3,0)+2), "")</f>
        <v>574.75</v>
      </c>
      <c r="E565" s="77">
        <f>IFERROR(INDEX(Sinduscon!$7:$7,
MATCH(CUB!$A565,Sinduscon!$3:$3,0)+2), "")</f>
        <v>801.4</v>
      </c>
      <c r="F565" s="77">
        <f>IFERROR(INDEX(Sinduscon!$8:$8,
MATCH(CUB!$A565,Sinduscon!$3:$3,0)+2), "")</f>
        <v>107.63</v>
      </c>
      <c r="G565" s="77">
        <f>IFERROR(INDEX(Sinduscon!$9:$9,
MATCH(CUB!$A565,Sinduscon!$3:$3,0)+2), "")</f>
        <v>0.22</v>
      </c>
      <c r="H565" s="111"/>
      <c r="I565" s="111"/>
      <c r="J565" s="111"/>
      <c r="K565" s="111"/>
    </row>
    <row r="566" spans="1:12" x14ac:dyDescent="0.25">
      <c r="A566" s="71">
        <f>IF(
   SUMPRODUCT(--(Sinduscon!$3:$3=DATE(2013,INT((ROW(A763)-1)/20)+1,1)))&gt;0,
   DATE(2013,INT((ROW(A763)-1)/20)+1,1),
   ""
)</f>
        <v>42430</v>
      </c>
      <c r="B566" s="72" t="str">
        <f t="shared" si="41"/>
        <v>R-1</v>
      </c>
      <c r="C566" s="73" t="str">
        <f t="shared" si="42"/>
        <v>Alto</v>
      </c>
      <c r="D566" s="77">
        <f>IFERROR(INDEX(Sinduscon!$6:$6,
MATCH(CUB!A566,Sinduscon!$3:$3,0)+3), "")</f>
        <v>846.39</v>
      </c>
      <c r="E566" s="77">
        <f>IFERROR(INDEX(Sinduscon!$7:$7,
MATCH(CUB!$A566,Sinduscon!$3:$3,0)+3), "")</f>
        <v>869.52</v>
      </c>
      <c r="F566" s="77">
        <f>IFERROR(INDEX(Sinduscon!$8:$8,
MATCH(CUB!$A566,Sinduscon!$3:$3,0)+3), "")</f>
        <v>101.75</v>
      </c>
      <c r="G566" s="77">
        <f>IFERROR(INDEX(Sinduscon!$9:$9,
MATCH(CUB!$A566,Sinduscon!$3:$3,0)+3), "")</f>
        <v>0.27</v>
      </c>
      <c r="H566" s="111"/>
      <c r="I566" s="111"/>
      <c r="J566" s="111"/>
      <c r="K566" s="111"/>
    </row>
    <row r="567" spans="1:12" x14ac:dyDescent="0.25">
      <c r="A567" s="71">
        <f>IF(
   SUMPRODUCT(--(Sinduscon!$3:$3=DATE(2013,INT((ROW(A764)-1)/20)+1,1)))&gt;0,
   DATE(2013,INT((ROW(A764)-1)/20)+1,1),
   ""
)</f>
        <v>42430</v>
      </c>
      <c r="B567" s="72" t="str">
        <f t="shared" si="41"/>
        <v>R-1</v>
      </c>
      <c r="C567" s="73" t="str">
        <f t="shared" si="42"/>
        <v>Total</v>
      </c>
      <c r="D567" s="77">
        <f>IFERROR(INDEX(Sinduscon!$6:$6,
MATCH(CUB!A567,Sinduscon!$3:$3,0)+4), "")</f>
        <v>1976.3199999999997</v>
      </c>
      <c r="E567" s="77">
        <f>IFERROR(INDEX(Sinduscon!$7:$7,
MATCH(CUB!$A567,Sinduscon!$3:$3,0)+4), "")</f>
        <v>2255.48</v>
      </c>
      <c r="F567" s="77">
        <f>IFERROR(INDEX(Sinduscon!$8:$8,
MATCH(CUB!$A567,Sinduscon!$3:$3,0)+4), "")</f>
        <v>324.01</v>
      </c>
      <c r="G567" s="77">
        <f>IFERROR(INDEX(Sinduscon!$9:$9,
MATCH(CUB!$A567,Sinduscon!$3:$3,0)+4), "")</f>
        <v>3.58</v>
      </c>
      <c r="H567" s="111"/>
      <c r="I567" s="111"/>
      <c r="J567" s="111"/>
      <c r="K567" s="111"/>
    </row>
    <row r="568" spans="1:12" x14ac:dyDescent="0.25">
      <c r="A568" s="71">
        <f>IF(
   SUMPRODUCT(--(Sinduscon!$3:$3=DATE(2013,INT((ROW(A765)-1)/20)+1,1)))&gt;0,
   DATE(2013,INT((ROW(A765)-1)/20)+1,1),
   ""
)</f>
        <v>42430</v>
      </c>
      <c r="B568" s="72" t="str">
        <f t="shared" si="41"/>
        <v>PP-4</v>
      </c>
      <c r="C568" s="73" t="str">
        <f t="shared" si="42"/>
        <v>Baixo</v>
      </c>
      <c r="D568" s="77">
        <f>IFERROR(INDEX(Sinduscon!$12:$12,
MATCH(CUB!A568,Sinduscon!$3:$3,0)+1), "")</f>
        <v>598.03</v>
      </c>
      <c r="E568" s="77">
        <f>IFERROR(INDEX(Sinduscon!$13:$13,
MATCH(CUB!$A568,Sinduscon!$3:$3,0)+1), "")</f>
        <v>490.53</v>
      </c>
      <c r="F568" s="77">
        <f>IFERROR(INDEX(Sinduscon!$14:$14,
MATCH(CUB!$A568,Sinduscon!$3:$3,0)+1), "")</f>
        <v>30.48</v>
      </c>
      <c r="G568" s="77">
        <f>IFERROR(INDEX(Sinduscon!$15:$15,
MATCH(CUB!$A568,Sinduscon!$3:$3,0)+1), "")</f>
        <v>2.99</v>
      </c>
      <c r="H568" s="111"/>
      <c r="I568" s="111"/>
      <c r="J568" s="111"/>
      <c r="K568" s="111"/>
    </row>
    <row r="569" spans="1:12" x14ac:dyDescent="0.25">
      <c r="A569" s="71">
        <f>IF(
   SUMPRODUCT(--(Sinduscon!$3:$3=DATE(2013,INT((ROW(A766)-1)/20)+1,1)))&gt;0,
   DATE(2013,INT((ROW(A766)-1)/20)+1,1),
   ""
)</f>
        <v>42430</v>
      </c>
      <c r="B569" s="72" t="str">
        <f t="shared" si="41"/>
        <v>PP-4</v>
      </c>
      <c r="C569" s="73" t="str">
        <f t="shared" si="42"/>
        <v>Normal</v>
      </c>
      <c r="D569" s="77">
        <f>IFERROR(INDEX(Sinduscon!$12:$12,
MATCH(CUB!A569,Sinduscon!$3:$3,0)+2), "")</f>
        <v>556.95000000000005</v>
      </c>
      <c r="E569" s="77">
        <f>IFERROR(INDEX(Sinduscon!$13:$13,
MATCH(CUB!$A569,Sinduscon!$3:$3,0)+2), "")</f>
        <v>708.88</v>
      </c>
      <c r="F569" s="77">
        <f>IFERROR(INDEX(Sinduscon!$14:$14,
MATCH(CUB!$A569,Sinduscon!$3:$3,0)+2), "")</f>
        <v>129.06</v>
      </c>
      <c r="G569" s="77">
        <f>IFERROR(INDEX(Sinduscon!$15:$15,
MATCH(CUB!$A569,Sinduscon!$3:$3,0)+2), "")</f>
        <v>0.04</v>
      </c>
      <c r="H569" s="111"/>
      <c r="I569" s="111"/>
      <c r="J569" s="111"/>
      <c r="K569" s="111"/>
    </row>
    <row r="570" spans="1:12" x14ac:dyDescent="0.25">
      <c r="A570" s="71">
        <f>IF(
   SUMPRODUCT(--(Sinduscon!$3:$3=DATE(2013,INT((ROW(A767)-1)/20)+1,1)))&gt;0,
   DATE(2013,INT((ROW(A767)-1)/20)+1,1),
   ""
)</f>
        <v>42430</v>
      </c>
      <c r="B570" s="72" t="str">
        <f t="shared" si="41"/>
        <v>PP-4</v>
      </c>
      <c r="C570" s="73" t="str">
        <f t="shared" si="42"/>
        <v>Alto</v>
      </c>
      <c r="D570" s="77" t="str">
        <f>IFERROR(INDEX(Sinduscon!$12:$12,
MATCH(CUB!A570,Sinduscon!$3:$3,0)+3), "")</f>
        <v>-</v>
      </c>
      <c r="E570" s="77" t="str">
        <f>IFERROR(INDEX(Sinduscon!$13:$13,
MATCH(CUB!$A570,Sinduscon!$3:$3,0)+3), "")</f>
        <v>-</v>
      </c>
      <c r="F570" s="77" t="str">
        <f>IFERROR(INDEX(Sinduscon!$14:$14,
MATCH(CUB!$A570,Sinduscon!$3:$3,0)+3), "")</f>
        <v>-</v>
      </c>
      <c r="G570" s="77" t="str">
        <f>IFERROR(INDEX(Sinduscon!$15:$15,
MATCH(CUB!$A570,Sinduscon!$3:$3,0)+3), "")</f>
        <v>-</v>
      </c>
      <c r="H570" s="111"/>
      <c r="I570" s="111"/>
      <c r="J570" s="111"/>
      <c r="K570" s="111"/>
    </row>
    <row r="571" spans="1:12" x14ac:dyDescent="0.25">
      <c r="A571" s="71">
        <f>IF(
   SUMPRODUCT(--(Sinduscon!$3:$3=DATE(2013,INT((ROW(A768)-1)/20)+1,1)))&gt;0,
   DATE(2013,INT((ROW(A768)-1)/20)+1,1),
   ""
)</f>
        <v>42430</v>
      </c>
      <c r="B571" s="72" t="str">
        <f t="shared" si="41"/>
        <v>PP-4</v>
      </c>
      <c r="C571" s="73" t="str">
        <f t="shared" si="42"/>
        <v>Total</v>
      </c>
      <c r="D571" s="77">
        <f>IFERROR(INDEX(Sinduscon!$12:$12,
MATCH(CUB!A571,Sinduscon!$3:$3,0)+4), "")</f>
        <v>1154.98</v>
      </c>
      <c r="E571" s="77">
        <f>IFERROR(INDEX(Sinduscon!$13:$13,
MATCH(CUB!$A571,Sinduscon!$3:$3,0)+4), "")</f>
        <v>1199.4099999999999</v>
      </c>
      <c r="F571" s="77">
        <f>IFERROR(INDEX(Sinduscon!$14:$14,
MATCH(CUB!$A571,Sinduscon!$3:$3,0)+4), "")</f>
        <v>159.54</v>
      </c>
      <c r="G571" s="77">
        <f>IFERROR(INDEX(Sinduscon!$15:$15,
MATCH(CUB!$A571,Sinduscon!$3:$3,0)+4), "")</f>
        <v>3.0300000000000002</v>
      </c>
      <c r="H571" s="111"/>
      <c r="I571" s="111"/>
      <c r="J571" s="111"/>
      <c r="K571" s="111"/>
    </row>
    <row r="572" spans="1:12" x14ac:dyDescent="0.25">
      <c r="A572" s="71">
        <f>IF(
   SUMPRODUCT(--(Sinduscon!$3:$3=DATE(2013,INT((ROW(A769)-1)/20)+1,1)))&gt;0,
   DATE(2013,INT((ROW(A769)-1)/20)+1,1),
   ""
)</f>
        <v>42430</v>
      </c>
      <c r="B572" s="72" t="str">
        <f t="shared" si="41"/>
        <v>R-8</v>
      </c>
      <c r="C572" s="73" t="str">
        <f t="shared" si="42"/>
        <v>Baixo</v>
      </c>
      <c r="D572" s="77">
        <f>IFERROR(INDEX(Sinduscon!$18:$18,
MATCH(CUB!A572,Sinduscon!$3:$3,0)+1), "")</f>
        <v>569.29999999999995</v>
      </c>
      <c r="E572" s="77">
        <f>IFERROR(INDEX(Sinduscon!$19:$19,
MATCH(CUB!$A572,Sinduscon!$3:$3,0)+1), "")</f>
        <v>461.3</v>
      </c>
      <c r="F572" s="77">
        <f>IFERROR(INDEX(Sinduscon!$20:$20,
MATCH(CUB!$A572,Sinduscon!$3:$3,0)+1), "")</f>
        <v>27.43</v>
      </c>
      <c r="G572" s="77">
        <f>IFERROR(INDEX(Sinduscon!$21:$21,
MATCH(CUB!$A572,Sinduscon!$3:$3,0)+1), "")</f>
        <v>3.13</v>
      </c>
      <c r="H572" s="111"/>
      <c r="I572" s="111"/>
      <c r="J572" s="111"/>
      <c r="K572" s="111"/>
    </row>
    <row r="573" spans="1:12" x14ac:dyDescent="0.25">
      <c r="A573" s="71">
        <f>IF(
   SUMPRODUCT(--(Sinduscon!$3:$3=DATE(2013,INT((ROW(A770)-1)/20)+1,1)))&gt;0,
   DATE(2013,INT((ROW(A770)-1)/20)+1,1),
   ""
)</f>
        <v>42430</v>
      </c>
      <c r="B573" s="72" t="str">
        <f t="shared" si="41"/>
        <v>R-8</v>
      </c>
      <c r="C573" s="73" t="str">
        <f t="shared" si="42"/>
        <v>Normal</v>
      </c>
      <c r="D573" s="77">
        <f>IFERROR(INDEX(Sinduscon!$18:$18,
MATCH(CUB!A573,Sinduscon!$3:$3,0)+2), "")</f>
        <v>495.43</v>
      </c>
      <c r="E573" s="77">
        <f>IFERROR(INDEX(Sinduscon!$19:$19,
MATCH(CUB!$A573,Sinduscon!$3:$3,0)+2), "")</f>
        <v>636.57000000000005</v>
      </c>
      <c r="F573" s="77">
        <f>IFERROR(INDEX(Sinduscon!$20:$20,
MATCH(CUB!$A573,Sinduscon!$3:$3,0)+2), "")</f>
        <v>59.54</v>
      </c>
      <c r="G573" s="77">
        <f>IFERROR(INDEX(Sinduscon!$21:$21,
MATCH(CUB!$A573,Sinduscon!$3:$3,0)+2), "")</f>
        <v>4.2</v>
      </c>
      <c r="H573" s="111"/>
      <c r="I573" s="111"/>
      <c r="J573" s="111"/>
      <c r="K573" s="111"/>
    </row>
    <row r="574" spans="1:12" x14ac:dyDescent="0.25">
      <c r="A574" s="71">
        <f>IF(
   SUMPRODUCT(--(Sinduscon!$3:$3=DATE(2013,INT((ROW(A771)-1)/20)+1,1)))&gt;0,
   DATE(2013,INT((ROW(A771)-1)/20)+1,1),
   ""
)</f>
        <v>42430</v>
      </c>
      <c r="B574" s="72" t="str">
        <f t="shared" si="41"/>
        <v>R-8</v>
      </c>
      <c r="C574" s="73" t="str">
        <f t="shared" si="42"/>
        <v>Alto</v>
      </c>
      <c r="D574" s="77">
        <f>IFERROR(INDEX(Sinduscon!$18:$18,
MATCH(CUB!A574,Sinduscon!$3:$3,0)+3), "")</f>
        <v>697.02</v>
      </c>
      <c r="E574" s="77">
        <f>IFERROR(INDEX(Sinduscon!$19:$19,
MATCH(CUB!$A574,Sinduscon!$3:$3,0)+3), "")</f>
        <v>673.54</v>
      </c>
      <c r="F574" s="77">
        <f>IFERROR(INDEX(Sinduscon!$20:$20,
MATCH(CUB!$A574,Sinduscon!$3:$3,0)+3), "")</f>
        <v>70.209999999999994</v>
      </c>
      <c r="G574" s="77">
        <f>IFERROR(INDEX(Sinduscon!$21:$21,
MATCH(CUB!$A574,Sinduscon!$3:$3,0)+3), "")</f>
        <v>3.96</v>
      </c>
      <c r="H574" s="111"/>
      <c r="I574" s="111"/>
      <c r="J574" s="111"/>
      <c r="K574" s="111"/>
    </row>
    <row r="575" spans="1:12" x14ac:dyDescent="0.25">
      <c r="A575" s="71">
        <f>IF(
   SUMPRODUCT(--(Sinduscon!$3:$3=DATE(2013,INT((ROW(A772)-1)/20)+1,1)))&gt;0,
   DATE(2013,INT((ROW(A772)-1)/20)+1,1),
   ""
)</f>
        <v>42430</v>
      </c>
      <c r="B575" s="72" t="str">
        <f t="shared" si="41"/>
        <v>R-8</v>
      </c>
      <c r="C575" s="73" t="str">
        <f t="shared" si="42"/>
        <v>Total</v>
      </c>
      <c r="D575" s="77">
        <f>IFERROR(INDEX(Sinduscon!$18:$18,
MATCH(CUB!A575,Sinduscon!$3:$3,0)+4), "")</f>
        <v>1761.75</v>
      </c>
      <c r="E575" s="77">
        <f>IFERROR(INDEX(Sinduscon!$19:$19,
MATCH(CUB!$A575,Sinduscon!$3:$3,0)+4), "")</f>
        <v>1771.41</v>
      </c>
      <c r="F575" s="77">
        <f>IFERROR(INDEX(Sinduscon!$20:$20,
MATCH(CUB!$A575,Sinduscon!$3:$3,0)+4), "")</f>
        <v>157.18</v>
      </c>
      <c r="G575" s="77">
        <f>IFERROR(INDEX(Sinduscon!$21:$21,
MATCH(CUB!$A575,Sinduscon!$3:$3,0)+4), "")</f>
        <v>11.29</v>
      </c>
      <c r="H575" s="111"/>
      <c r="I575" s="111"/>
      <c r="J575" s="111"/>
      <c r="K575" s="111"/>
    </row>
    <row r="576" spans="1:12" x14ac:dyDescent="0.25">
      <c r="A576" s="71">
        <f>IF(
   SUMPRODUCT(--(Sinduscon!$3:$3=DATE(2013,INT((ROW(A773)-1)/20)+1,1)))&gt;0,
   DATE(2013,INT((ROW(A773)-1)/20)+1,1),
   ""
)</f>
        <v>42430</v>
      </c>
      <c r="B576" s="72" t="str">
        <f t="shared" si="41"/>
        <v>R-16</v>
      </c>
      <c r="C576" s="73" t="str">
        <f t="shared" si="42"/>
        <v>Baixo</v>
      </c>
      <c r="D576" s="77" t="str">
        <f>IFERROR(INDEX(Sinduscon!$24:$24,
MATCH(CUB!A576,Sinduscon!$3:$3,0)+1), "")</f>
        <v>-</v>
      </c>
      <c r="E576" s="77" t="str">
        <f>IFERROR(INDEX(Sinduscon!$25:$25,
MATCH(CUB!$A576,Sinduscon!$3:$3,0)+1), "")</f>
        <v>-</v>
      </c>
      <c r="F576" s="77" t="str">
        <f>IFERROR(INDEX(Sinduscon!$26:$26,
MATCH(CUB!$A576,Sinduscon!$3:$3,0)+1), "")</f>
        <v>-</v>
      </c>
      <c r="G576" s="77" t="str">
        <f>IFERROR(INDEX(Sinduscon!$27:$27,
MATCH(CUB!$A576,Sinduscon!$3:$3,0)+1), "")</f>
        <v>-</v>
      </c>
      <c r="H576" s="111"/>
      <c r="I576" s="111"/>
      <c r="J576" s="111"/>
      <c r="K576" s="111"/>
    </row>
    <row r="577" spans="1:12" x14ac:dyDescent="0.25">
      <c r="A577" s="71">
        <f>IF(
   SUMPRODUCT(--(Sinduscon!$3:$3=DATE(2013,INT((ROW(A774)-1)/20)+1,1)))&gt;0,
   DATE(2013,INT((ROW(A774)-1)/20)+1,1),
   ""
)</f>
        <v>42430</v>
      </c>
      <c r="B577" s="72" t="str">
        <f t="shared" si="41"/>
        <v>R-16</v>
      </c>
      <c r="C577" s="73" t="str">
        <f t="shared" si="42"/>
        <v>Normal</v>
      </c>
      <c r="D577" s="77">
        <f>IFERROR(INDEX(Sinduscon!$24:$24,
MATCH(CUB!A577,Sinduscon!$3:$3,0)+2), "")</f>
        <v>490.66</v>
      </c>
      <c r="E577" s="77">
        <f>IFERROR(INDEX(Sinduscon!$25:$25,
MATCH(CUB!$A577,Sinduscon!$3:$3,0)+2), "")</f>
        <v>612.02</v>
      </c>
      <c r="F577" s="77">
        <f>IFERROR(INDEX(Sinduscon!$26:$26,
MATCH(CUB!$A577,Sinduscon!$3:$3,0)+2), "")</f>
        <v>49.28</v>
      </c>
      <c r="G577" s="77">
        <f>IFERROR(INDEX(Sinduscon!$27:$27,
MATCH(CUB!$A577,Sinduscon!$3:$3,0)+2), "")</f>
        <v>4</v>
      </c>
      <c r="H577" s="111"/>
      <c r="I577" s="111"/>
      <c r="J577" s="111"/>
      <c r="K577" s="111"/>
    </row>
    <row r="578" spans="1:12" x14ac:dyDescent="0.25">
      <c r="A578" s="71">
        <f>IF(
   SUMPRODUCT(--(Sinduscon!$3:$3=DATE(2013,INT((ROW(A775)-1)/20)+1,1)))&gt;0,
   DATE(2013,INT((ROW(A775)-1)/20)+1,1),
   ""
)</f>
        <v>42430</v>
      </c>
      <c r="B578" s="72" t="str">
        <f t="shared" si="41"/>
        <v>R-16</v>
      </c>
      <c r="C578" s="73" t="str">
        <f t="shared" si="42"/>
        <v>Alto</v>
      </c>
      <c r="D578" s="77">
        <f>IFERROR(INDEX(Sinduscon!$24:$24,
MATCH(CUB!A578,Sinduscon!$3:$3,0)+3), "")</f>
        <v>666.15</v>
      </c>
      <c r="E578" s="77">
        <f>IFERROR(INDEX(Sinduscon!$25:$25,
MATCH(CUB!$A578,Sinduscon!$3:$3,0)+3), "")</f>
        <v>756.56</v>
      </c>
      <c r="F578" s="77">
        <f>IFERROR(INDEX(Sinduscon!$26:$26,
MATCH(CUB!$A578,Sinduscon!$3:$3,0)+3), "")</f>
        <v>60.9</v>
      </c>
      <c r="G578" s="77">
        <f>IFERROR(INDEX(Sinduscon!$27:$27,
MATCH(CUB!$A578,Sinduscon!$3:$3,0)+3), "")</f>
        <v>6.01</v>
      </c>
      <c r="H578" s="111"/>
      <c r="I578" s="111"/>
      <c r="J578" s="111"/>
      <c r="K578" s="111"/>
    </row>
    <row r="579" spans="1:12" x14ac:dyDescent="0.25">
      <c r="A579" s="71">
        <f>IF(
   SUMPRODUCT(--(Sinduscon!$3:$3=DATE(2013,INT((ROW(A776)-1)/20)+1,1)))&gt;0,
   DATE(2013,INT((ROW(A776)-1)/20)+1,1),
   ""
)</f>
        <v>42430</v>
      </c>
      <c r="B579" s="72" t="str">
        <f t="shared" si="41"/>
        <v>R-16</v>
      </c>
      <c r="C579" s="73" t="str">
        <f t="shared" si="42"/>
        <v>Total</v>
      </c>
      <c r="D579" s="77">
        <f>IFERROR(INDEX(Sinduscon!$24:$24,
MATCH(CUB!A579,Sinduscon!$3:$3,0)+4), "")</f>
        <v>1156.81</v>
      </c>
      <c r="E579" s="77">
        <f>IFERROR(INDEX(Sinduscon!$25:$25,
MATCH(CUB!$A579,Sinduscon!$3:$3,0)+4), "")</f>
        <v>1368.58</v>
      </c>
      <c r="F579" s="77">
        <f>IFERROR(INDEX(Sinduscon!$26:$26,
MATCH(CUB!$A579,Sinduscon!$3:$3,0)+4), "")</f>
        <v>110.18</v>
      </c>
      <c r="G579" s="77">
        <f>IFERROR(INDEX(Sinduscon!$27:$27,
MATCH(CUB!$A579,Sinduscon!$3:$3,0)+4), "")</f>
        <v>10.01</v>
      </c>
      <c r="H579" s="111"/>
      <c r="I579" s="111"/>
      <c r="J579" s="111"/>
      <c r="K579" s="111"/>
    </row>
    <row r="580" spans="1:12" x14ac:dyDescent="0.25">
      <c r="A580" s="71">
        <f>IF(
   SUMPRODUCT(--(Sinduscon!$3:$3=DATE(2013,INT((ROW(A777)-1)/20)+1,1)))&gt;0,
   DATE(2013,INT((ROW(A777)-1)/20)+1,1),
   ""
)</f>
        <v>42430</v>
      </c>
      <c r="B580" s="72" t="str">
        <f t="shared" si="41"/>
        <v>PIS</v>
      </c>
      <c r="C580" s="73" t="str">
        <f t="shared" si="42"/>
        <v>Baixo</v>
      </c>
      <c r="D580" s="77">
        <f>IFERROR(INDEX(Sinduscon!$30:$30,
MATCH(CUB!A580,Sinduscon!$3:$3,0)+1), "")</f>
        <v>401.49</v>
      </c>
      <c r="E580" s="77">
        <f>IFERROR(INDEX(Sinduscon!$31:$31,
MATCH(CUB!$A580,Sinduscon!$3:$3,0)+1), "")</f>
        <v>398.33</v>
      </c>
      <c r="F580" s="77">
        <f>IFERROR(INDEX(Sinduscon!$32:$32,
MATCH(CUB!$A580,Sinduscon!$3:$3,0)+1), "")</f>
        <v>28.43</v>
      </c>
      <c r="G580" s="77">
        <f>IFERROR(INDEX(Sinduscon!$33:$33,
MATCH(CUB!$A580,Sinduscon!$3:$3,0)+1), "")</f>
        <v>1.56</v>
      </c>
      <c r="H580" s="111"/>
      <c r="I580" s="111"/>
      <c r="J580" s="111"/>
      <c r="K580" s="111"/>
    </row>
    <row r="581" spans="1:12" x14ac:dyDescent="0.25">
      <c r="A581" s="71">
        <f>IF(
   SUMPRODUCT(--(Sinduscon!$3:$3=DATE(2013,INT((ROW(A778)-1)/20)+1,1)))&gt;0,
   DATE(2013,INT((ROW(A778)-1)/20)+1,1),
   ""
)</f>
        <v>42430</v>
      </c>
      <c r="B581" s="72" t="str">
        <f t="shared" ref="B581:B644" si="46">IF(A581&lt;&gt;"", CHOOSE(MOD(QUOTIENT(ROW()-4,4),5)+1,"R-1","PP-4","R-8","R-16","PIS"), "")</f>
        <v>PIS</v>
      </c>
      <c r="C581" s="73" t="str">
        <f t="shared" ref="C581:C644" si="47">IF(A581&lt;&gt;"", CHOOSE(MOD(QUOTIENT(ROW()-4,1),4)+1,"Baixo","Normal","Alto","Total"), "")</f>
        <v>Normal</v>
      </c>
      <c r="D581" s="77" t="str">
        <f>IFERROR(INDEX(Sinduscon!$30:$30,
MATCH(CUB!A581,Sinduscon!$3:$3,0)+2), "")</f>
        <v>-</v>
      </c>
      <c r="E581" s="77" t="str">
        <f>IFERROR(INDEX(Sinduscon!$31:$31,
MATCH(CUB!$A581,Sinduscon!$3:$3,0)+2), "")</f>
        <v>-</v>
      </c>
      <c r="F581" s="77" t="str">
        <f>IFERROR(INDEX(Sinduscon!$32:$32,
MATCH(CUB!$A581,Sinduscon!$3:$3,0)+2), "")</f>
        <v>-</v>
      </c>
      <c r="G581" s="77" t="str">
        <f>IFERROR(INDEX(Sinduscon!$33:$33,
MATCH(CUB!$A581,Sinduscon!$3:$3,0)+2), "")</f>
        <v>-</v>
      </c>
      <c r="H581" s="111"/>
      <c r="I581" s="111"/>
      <c r="J581" s="111"/>
      <c r="K581" s="111"/>
    </row>
    <row r="582" spans="1:12" x14ac:dyDescent="0.25">
      <c r="A582" s="71">
        <f>IF(
   SUMPRODUCT(--(Sinduscon!$3:$3=DATE(2013,INT((ROW(A779)-1)/20)+1,1)))&gt;0,
   DATE(2013,INT((ROW(A779)-1)/20)+1,1),
   ""
)</f>
        <v>42430</v>
      </c>
      <c r="B582" s="72" t="str">
        <f t="shared" si="46"/>
        <v>PIS</v>
      </c>
      <c r="C582" s="73" t="str">
        <f t="shared" si="47"/>
        <v>Alto</v>
      </c>
      <c r="D582" s="77" t="str">
        <f>IFERROR(INDEX(Sinduscon!$30:$30,
MATCH(CUB!A582,Sinduscon!$3:$3,0)+3), "")</f>
        <v>-</v>
      </c>
      <c r="E582" s="77" t="str">
        <f>IFERROR(INDEX(Sinduscon!$31:$31,
MATCH(CUB!$A582,Sinduscon!$3:$3,0)+3), "")</f>
        <v>-</v>
      </c>
      <c r="F582" s="77" t="str">
        <f>IFERROR(INDEX(Sinduscon!$32:$32,
MATCH(CUB!$A582,Sinduscon!$3:$3,0)+3), "")</f>
        <v>-</v>
      </c>
      <c r="G582" s="77" t="str">
        <f>IFERROR(INDEX(Sinduscon!$33:$33,
MATCH(CUB!$A582,Sinduscon!$3:$3,0)+3), "")</f>
        <v>-</v>
      </c>
      <c r="H582" s="111"/>
      <c r="I582" s="111"/>
      <c r="J582" s="111"/>
      <c r="K582" s="111"/>
    </row>
    <row r="583" spans="1:12" x14ac:dyDescent="0.25">
      <c r="A583" s="71">
        <f>IF(
   SUMPRODUCT(--(Sinduscon!$3:$3=DATE(2013,INT((ROW(A780)-1)/20)+1,1)))&gt;0,
   DATE(2013,INT((ROW(A780)-1)/20)+1,1),
   ""
)</f>
        <v>42430</v>
      </c>
      <c r="B583" s="72" t="str">
        <f t="shared" si="46"/>
        <v>PIS</v>
      </c>
      <c r="C583" s="73" t="str">
        <f t="shared" si="47"/>
        <v>Total</v>
      </c>
      <c r="D583" s="77">
        <f>IFERROR(INDEX(Sinduscon!$30:$30,
MATCH(CUB!A583,Sinduscon!$3:$3,0)+4), "")</f>
        <v>401.49</v>
      </c>
      <c r="E583" s="77">
        <f>IFERROR(INDEX(Sinduscon!$31:$31,
MATCH(CUB!$A583,Sinduscon!$3:$3,0)+4), "")</f>
        <v>398.33</v>
      </c>
      <c r="F583" s="77">
        <f>IFERROR(INDEX(Sinduscon!$32:$32,
MATCH(CUB!$A583,Sinduscon!$3:$3,0)+4), "")</f>
        <v>28.43</v>
      </c>
      <c r="G583" s="77">
        <f>IFERROR(INDEX(Sinduscon!$33:$33,
MATCH(CUB!$A583,Sinduscon!$3:$3,0)+4), "")</f>
        <v>1.56</v>
      </c>
      <c r="H583" s="111">
        <f>SUMIFS(CUB!$D:$D,CUB!$C:$C,"Total",CUB!$A:$A,$A583)
/11</f>
        <v>586.48636363636354</v>
      </c>
      <c r="I583" s="111">
        <f>SUMIFS(CUB!$E:$E,CUB!$C:$C,"Total",CUB!$A:$A,$A583)
/11</f>
        <v>635.74636363636364</v>
      </c>
      <c r="J583" s="111">
        <f>SUMIFS(CUB!$F:$F,CUB!$C:$C,"Total",CUB!$A:$A,$A583)
/11</f>
        <v>70.849090909090918</v>
      </c>
      <c r="K583" s="111">
        <f>SUMIFS(CUB!$G:$G,CUB!$C:$C,"Total",CUB!$A:$A,$A583)
/11</f>
        <v>2.6790909090909087</v>
      </c>
      <c r="L583" s="111">
        <f t="shared" ref="L583" si="48">SUM(H583:K583)</f>
        <v>1295.7609090909089</v>
      </c>
    </row>
    <row r="584" spans="1:12" x14ac:dyDescent="0.25">
      <c r="A584" s="71">
        <f>IF(
   SUMPRODUCT(--(Sinduscon!$3:$3=DATE(2013,INT((ROW(A781)-1)/20)+1,1)))&gt;0,
   DATE(2013,INT((ROW(A781)-1)/20)+1,1),
   ""
)</f>
        <v>42461</v>
      </c>
      <c r="B584" s="72" t="str">
        <f t="shared" si="46"/>
        <v>R-1</v>
      </c>
      <c r="C584" s="73" t="str">
        <f t="shared" si="47"/>
        <v>Baixo</v>
      </c>
      <c r="D584" s="77">
        <f>IFERROR(INDEX(Sinduscon!$6:$6,
MATCH(CUB!A584,Sinduscon!$3:$3,0)+1), "")</f>
        <v>557.45000000000005</v>
      </c>
      <c r="E584" s="77">
        <f>IFERROR(INDEX(Sinduscon!$7:$7,
MATCH(CUB!$A584,Sinduscon!$3:$3,0)+1), "")</f>
        <v>584.55999999999995</v>
      </c>
      <c r="F584" s="77">
        <f>IFERROR(INDEX(Sinduscon!$8:$8,
MATCH(CUB!$A584,Sinduscon!$3:$3,0)+1), "")</f>
        <v>114.63</v>
      </c>
      <c r="G584" s="77">
        <f>IFERROR(INDEX(Sinduscon!$9:$9,
MATCH(CUB!$A584,Sinduscon!$3:$3,0)+1), "")</f>
        <v>3.11</v>
      </c>
      <c r="H584" s="111"/>
      <c r="I584" s="111"/>
      <c r="J584" s="111"/>
      <c r="K584" s="111"/>
    </row>
    <row r="585" spans="1:12" x14ac:dyDescent="0.25">
      <c r="A585" s="71">
        <f>IF(
   SUMPRODUCT(--(Sinduscon!$3:$3=DATE(2013,INT((ROW(A782)-1)/20)+1,1)))&gt;0,
   DATE(2013,INT((ROW(A782)-1)/20)+1,1),
   ""
)</f>
        <v>42461</v>
      </c>
      <c r="B585" s="72" t="str">
        <f t="shared" si="46"/>
        <v>R-1</v>
      </c>
      <c r="C585" s="73" t="str">
        <f t="shared" si="47"/>
        <v>Normal</v>
      </c>
      <c r="D585" s="77">
        <f>IFERROR(INDEX(Sinduscon!$6:$6,
MATCH(CUB!A585,Sinduscon!$3:$3,0)+2), "")</f>
        <v>577.45000000000005</v>
      </c>
      <c r="E585" s="77">
        <f>IFERROR(INDEX(Sinduscon!$7:$7,
MATCH(CUB!$A585,Sinduscon!$3:$3,0)+2), "")</f>
        <v>801.4</v>
      </c>
      <c r="F585" s="77">
        <f>IFERROR(INDEX(Sinduscon!$8:$8,
MATCH(CUB!$A585,Sinduscon!$3:$3,0)+2), "")</f>
        <v>107.63</v>
      </c>
      <c r="G585" s="77">
        <f>IFERROR(INDEX(Sinduscon!$9:$9,
MATCH(CUB!$A585,Sinduscon!$3:$3,0)+2), "")</f>
        <v>0.22</v>
      </c>
      <c r="H585" s="111"/>
      <c r="I585" s="111"/>
      <c r="J585" s="111"/>
      <c r="K585" s="111"/>
    </row>
    <row r="586" spans="1:12" x14ac:dyDescent="0.25">
      <c r="A586" s="71">
        <f>IF(
   SUMPRODUCT(--(Sinduscon!$3:$3=DATE(2013,INT((ROW(A783)-1)/20)+1,1)))&gt;0,
   DATE(2013,INT((ROW(A783)-1)/20)+1,1),
   ""
)</f>
        <v>42461</v>
      </c>
      <c r="B586" s="72" t="str">
        <f t="shared" si="46"/>
        <v>R-1</v>
      </c>
      <c r="C586" s="73" t="str">
        <f t="shared" si="47"/>
        <v>Alto</v>
      </c>
      <c r="D586" s="77">
        <f>IFERROR(INDEX(Sinduscon!$6:$6,
MATCH(CUB!A586,Sinduscon!$3:$3,0)+3), "")</f>
        <v>853.22</v>
      </c>
      <c r="E586" s="77">
        <f>IFERROR(INDEX(Sinduscon!$7:$7,
MATCH(CUB!$A586,Sinduscon!$3:$3,0)+3), "")</f>
        <v>869.52</v>
      </c>
      <c r="F586" s="77">
        <f>IFERROR(INDEX(Sinduscon!$8:$8,
MATCH(CUB!$A586,Sinduscon!$3:$3,0)+3), "")</f>
        <v>101.75</v>
      </c>
      <c r="G586" s="77">
        <f>IFERROR(INDEX(Sinduscon!$9:$9,
MATCH(CUB!$A586,Sinduscon!$3:$3,0)+3), "")</f>
        <v>0.27</v>
      </c>
      <c r="H586" s="111"/>
      <c r="I586" s="111"/>
      <c r="J586" s="111"/>
      <c r="K586" s="111"/>
    </row>
    <row r="587" spans="1:12" x14ac:dyDescent="0.25">
      <c r="A587" s="71">
        <f>IF(
   SUMPRODUCT(--(Sinduscon!$3:$3=DATE(2013,INT((ROW(A784)-1)/20)+1,1)))&gt;0,
   DATE(2013,INT((ROW(A784)-1)/20)+1,1),
   ""
)</f>
        <v>42461</v>
      </c>
      <c r="B587" s="72" t="str">
        <f t="shared" si="46"/>
        <v>R-1</v>
      </c>
      <c r="C587" s="73" t="str">
        <f t="shared" si="47"/>
        <v>Total</v>
      </c>
      <c r="D587" s="77">
        <f>IFERROR(INDEX(Sinduscon!$6:$6,
MATCH(CUB!A587,Sinduscon!$3:$3,0)+4), "")</f>
        <v>1988.1200000000001</v>
      </c>
      <c r="E587" s="77">
        <f>IFERROR(INDEX(Sinduscon!$7:$7,
MATCH(CUB!$A587,Sinduscon!$3:$3,0)+4), "")</f>
        <v>2255.48</v>
      </c>
      <c r="F587" s="77">
        <f>IFERROR(INDEX(Sinduscon!$8:$8,
MATCH(CUB!$A587,Sinduscon!$3:$3,0)+4), "")</f>
        <v>324.01</v>
      </c>
      <c r="G587" s="77">
        <f>IFERROR(INDEX(Sinduscon!$9:$9,
MATCH(CUB!$A587,Sinduscon!$3:$3,0)+4), "")</f>
        <v>3.6</v>
      </c>
      <c r="H587" s="111"/>
      <c r="I587" s="111"/>
      <c r="J587" s="111"/>
      <c r="K587" s="111"/>
    </row>
    <row r="588" spans="1:12" x14ac:dyDescent="0.25">
      <c r="A588" s="71">
        <f>IF(
   SUMPRODUCT(--(Sinduscon!$3:$3=DATE(2013,INT((ROW(A785)-1)/20)+1,1)))&gt;0,
   DATE(2013,INT((ROW(A785)-1)/20)+1,1),
   ""
)</f>
        <v>42461</v>
      </c>
      <c r="B588" s="72" t="str">
        <f t="shared" si="46"/>
        <v>PP-4</v>
      </c>
      <c r="C588" s="73" t="str">
        <f t="shared" si="47"/>
        <v>Baixo</v>
      </c>
      <c r="D588" s="77">
        <f>IFERROR(INDEX(Sinduscon!$12:$12,
MATCH(CUB!A588,Sinduscon!$3:$3,0)+1), "")</f>
        <v>600.29</v>
      </c>
      <c r="E588" s="77">
        <f>IFERROR(INDEX(Sinduscon!$13:$13,
MATCH(CUB!$A588,Sinduscon!$3:$3,0)+1), "")</f>
        <v>490.53</v>
      </c>
      <c r="F588" s="77">
        <f>IFERROR(INDEX(Sinduscon!$14:$14,
MATCH(CUB!$A588,Sinduscon!$3:$3,0)+1), "")</f>
        <v>30.48</v>
      </c>
      <c r="G588" s="77">
        <f>IFERROR(INDEX(Sinduscon!$15:$15,
MATCH(CUB!$A588,Sinduscon!$3:$3,0)+1), "")</f>
        <v>3.01</v>
      </c>
      <c r="H588" s="111"/>
      <c r="I588" s="111"/>
      <c r="J588" s="111"/>
      <c r="K588" s="111"/>
    </row>
    <row r="589" spans="1:12" x14ac:dyDescent="0.25">
      <c r="A589" s="71">
        <f>IF(
   SUMPRODUCT(--(Sinduscon!$3:$3=DATE(2013,INT((ROW(A786)-1)/20)+1,1)))&gt;0,
   DATE(2013,INT((ROW(A786)-1)/20)+1,1),
   ""
)</f>
        <v>42461</v>
      </c>
      <c r="B589" s="72" t="str">
        <f t="shared" si="46"/>
        <v>PP-4</v>
      </c>
      <c r="C589" s="73" t="str">
        <f t="shared" si="47"/>
        <v>Normal</v>
      </c>
      <c r="D589" s="77">
        <f>IFERROR(INDEX(Sinduscon!$12:$12,
MATCH(CUB!A589,Sinduscon!$3:$3,0)+2), "")</f>
        <v>559.76</v>
      </c>
      <c r="E589" s="77">
        <f>IFERROR(INDEX(Sinduscon!$13:$13,
MATCH(CUB!$A589,Sinduscon!$3:$3,0)+2), "")</f>
        <v>708.88</v>
      </c>
      <c r="F589" s="77">
        <f>IFERROR(INDEX(Sinduscon!$14:$14,
MATCH(CUB!$A589,Sinduscon!$3:$3,0)+2), "")</f>
        <v>129.06</v>
      </c>
      <c r="G589" s="77">
        <f>IFERROR(INDEX(Sinduscon!$15:$15,
MATCH(CUB!$A589,Sinduscon!$3:$3,0)+2), "")</f>
        <v>0.04</v>
      </c>
      <c r="H589" s="111"/>
      <c r="I589" s="111"/>
      <c r="J589" s="111"/>
      <c r="K589" s="111"/>
    </row>
    <row r="590" spans="1:12" x14ac:dyDescent="0.25">
      <c r="A590" s="71">
        <f>IF(
   SUMPRODUCT(--(Sinduscon!$3:$3=DATE(2013,INT((ROW(A787)-1)/20)+1,1)))&gt;0,
   DATE(2013,INT((ROW(A787)-1)/20)+1,1),
   ""
)</f>
        <v>42461</v>
      </c>
      <c r="B590" s="72" t="str">
        <f t="shared" si="46"/>
        <v>PP-4</v>
      </c>
      <c r="C590" s="73" t="str">
        <f t="shared" si="47"/>
        <v>Alto</v>
      </c>
      <c r="D590" s="77" t="str">
        <f>IFERROR(INDEX(Sinduscon!$12:$12,
MATCH(CUB!A590,Sinduscon!$3:$3,0)+3), "")</f>
        <v>-</v>
      </c>
      <c r="E590" s="77" t="str">
        <f>IFERROR(INDEX(Sinduscon!$13:$13,
MATCH(CUB!$A590,Sinduscon!$3:$3,0)+3), "")</f>
        <v>-</v>
      </c>
      <c r="F590" s="77" t="str">
        <f>IFERROR(INDEX(Sinduscon!$14:$14,
MATCH(CUB!$A590,Sinduscon!$3:$3,0)+3), "")</f>
        <v>-</v>
      </c>
      <c r="G590" s="77" t="str">
        <f>IFERROR(INDEX(Sinduscon!$15:$15,
MATCH(CUB!$A590,Sinduscon!$3:$3,0)+3), "")</f>
        <v>-</v>
      </c>
      <c r="H590" s="111"/>
      <c r="I590" s="111"/>
      <c r="J590" s="111"/>
      <c r="K590" s="111"/>
    </row>
    <row r="591" spans="1:12" x14ac:dyDescent="0.25">
      <c r="A591" s="71">
        <f>IF(
   SUMPRODUCT(--(Sinduscon!$3:$3=DATE(2013,INT((ROW(A788)-1)/20)+1,1)))&gt;0,
   DATE(2013,INT((ROW(A788)-1)/20)+1,1),
   ""
)</f>
        <v>42461</v>
      </c>
      <c r="B591" s="72" t="str">
        <f t="shared" si="46"/>
        <v>PP-4</v>
      </c>
      <c r="C591" s="73" t="str">
        <f t="shared" si="47"/>
        <v>Total</v>
      </c>
      <c r="D591" s="77">
        <f>IFERROR(INDEX(Sinduscon!$12:$12,
MATCH(CUB!A591,Sinduscon!$3:$3,0)+4), "")</f>
        <v>1160.05</v>
      </c>
      <c r="E591" s="77">
        <f>IFERROR(INDEX(Sinduscon!$13:$13,
MATCH(CUB!$A591,Sinduscon!$3:$3,0)+4), "")</f>
        <v>1199.4099999999999</v>
      </c>
      <c r="F591" s="77">
        <f>IFERROR(INDEX(Sinduscon!$14:$14,
MATCH(CUB!$A591,Sinduscon!$3:$3,0)+4), "")</f>
        <v>159.54</v>
      </c>
      <c r="G591" s="77">
        <f>IFERROR(INDEX(Sinduscon!$15:$15,
MATCH(CUB!$A591,Sinduscon!$3:$3,0)+4), "")</f>
        <v>3.05</v>
      </c>
      <c r="H591" s="111"/>
      <c r="I591" s="111"/>
      <c r="J591" s="111"/>
      <c r="K591" s="111"/>
    </row>
    <row r="592" spans="1:12" x14ac:dyDescent="0.25">
      <c r="A592" s="71">
        <f>IF(
   SUMPRODUCT(--(Sinduscon!$3:$3=DATE(2013,INT((ROW(A789)-1)/20)+1,1)))&gt;0,
   DATE(2013,INT((ROW(A789)-1)/20)+1,1),
   ""
)</f>
        <v>42461</v>
      </c>
      <c r="B592" s="72" t="str">
        <f t="shared" si="46"/>
        <v>R-8</v>
      </c>
      <c r="C592" s="73" t="str">
        <f t="shared" si="47"/>
        <v>Baixo</v>
      </c>
      <c r="D592" s="77">
        <f>IFERROR(INDEX(Sinduscon!$18:$18,
MATCH(CUB!A592,Sinduscon!$3:$3,0)+1), "")</f>
        <v>571.28</v>
      </c>
      <c r="E592" s="77">
        <f>IFERROR(INDEX(Sinduscon!$19:$19,
MATCH(CUB!$A592,Sinduscon!$3:$3,0)+1), "")</f>
        <v>461.3</v>
      </c>
      <c r="F592" s="77">
        <f>IFERROR(INDEX(Sinduscon!$20:$20,
MATCH(CUB!$A592,Sinduscon!$3:$3,0)+1), "")</f>
        <v>27.43</v>
      </c>
      <c r="G592" s="77">
        <f>IFERROR(INDEX(Sinduscon!$21:$21,
MATCH(CUB!$A592,Sinduscon!$3:$3,0)+1), "")</f>
        <v>3.16</v>
      </c>
      <c r="H592" s="111"/>
      <c r="I592" s="111"/>
      <c r="J592" s="111"/>
      <c r="K592" s="111"/>
    </row>
    <row r="593" spans="1:12" x14ac:dyDescent="0.25">
      <c r="A593" s="71">
        <f>IF(
   SUMPRODUCT(--(Sinduscon!$3:$3=DATE(2013,INT((ROW(A790)-1)/20)+1,1)))&gt;0,
   DATE(2013,INT((ROW(A790)-1)/20)+1,1),
   ""
)</f>
        <v>42461</v>
      </c>
      <c r="B593" s="72" t="str">
        <f t="shared" si="46"/>
        <v>R-8</v>
      </c>
      <c r="C593" s="73" t="str">
        <f t="shared" si="47"/>
        <v>Normal</v>
      </c>
      <c r="D593" s="77">
        <f>IFERROR(INDEX(Sinduscon!$18:$18,
MATCH(CUB!A593,Sinduscon!$3:$3,0)+2), "")</f>
        <v>497.95</v>
      </c>
      <c r="E593" s="77">
        <f>IFERROR(INDEX(Sinduscon!$19:$19,
MATCH(CUB!$A593,Sinduscon!$3:$3,0)+2), "")</f>
        <v>636.57000000000005</v>
      </c>
      <c r="F593" s="77">
        <f>IFERROR(INDEX(Sinduscon!$20:$20,
MATCH(CUB!$A593,Sinduscon!$3:$3,0)+2), "")</f>
        <v>59.54</v>
      </c>
      <c r="G593" s="77">
        <f>IFERROR(INDEX(Sinduscon!$21:$21,
MATCH(CUB!$A593,Sinduscon!$3:$3,0)+2), "")</f>
        <v>4.2300000000000004</v>
      </c>
      <c r="H593" s="111"/>
      <c r="I593" s="111"/>
      <c r="J593" s="111"/>
      <c r="K593" s="111"/>
    </row>
    <row r="594" spans="1:12" x14ac:dyDescent="0.25">
      <c r="A594" s="71">
        <f>IF(
   SUMPRODUCT(--(Sinduscon!$3:$3=DATE(2013,INT((ROW(A791)-1)/20)+1,1)))&gt;0,
   DATE(2013,INT((ROW(A791)-1)/20)+1,1),
   ""
)</f>
        <v>42461</v>
      </c>
      <c r="B594" s="72" t="str">
        <f t="shared" si="46"/>
        <v>R-8</v>
      </c>
      <c r="C594" s="73" t="str">
        <f t="shared" si="47"/>
        <v>Alto</v>
      </c>
      <c r="D594" s="77">
        <f>IFERROR(INDEX(Sinduscon!$18:$18,
MATCH(CUB!A594,Sinduscon!$3:$3,0)+3), "")</f>
        <v>701.34</v>
      </c>
      <c r="E594" s="77">
        <f>IFERROR(INDEX(Sinduscon!$19:$19,
MATCH(CUB!$A594,Sinduscon!$3:$3,0)+3), "")</f>
        <v>673.54</v>
      </c>
      <c r="F594" s="77">
        <f>IFERROR(INDEX(Sinduscon!$20:$20,
MATCH(CUB!$A594,Sinduscon!$3:$3,0)+3), "")</f>
        <v>70.209999999999994</v>
      </c>
      <c r="G594" s="77">
        <f>IFERROR(INDEX(Sinduscon!$21:$21,
MATCH(CUB!$A594,Sinduscon!$3:$3,0)+3), "")</f>
        <v>3.99</v>
      </c>
      <c r="H594" s="111"/>
      <c r="I594" s="111"/>
      <c r="J594" s="111"/>
      <c r="K594" s="111"/>
    </row>
    <row r="595" spans="1:12" x14ac:dyDescent="0.25">
      <c r="A595" s="71">
        <f>IF(
   SUMPRODUCT(--(Sinduscon!$3:$3=DATE(2013,INT((ROW(A792)-1)/20)+1,1)))&gt;0,
   DATE(2013,INT((ROW(A792)-1)/20)+1,1),
   ""
)</f>
        <v>42461</v>
      </c>
      <c r="B595" s="72" t="str">
        <f t="shared" si="46"/>
        <v>R-8</v>
      </c>
      <c r="C595" s="73" t="str">
        <f t="shared" si="47"/>
        <v>Total</v>
      </c>
      <c r="D595" s="77">
        <f>IFERROR(INDEX(Sinduscon!$18:$18,
MATCH(CUB!A595,Sinduscon!$3:$3,0)+4), "")</f>
        <v>1770.5700000000002</v>
      </c>
      <c r="E595" s="77">
        <f>IFERROR(INDEX(Sinduscon!$19:$19,
MATCH(CUB!$A595,Sinduscon!$3:$3,0)+4), "")</f>
        <v>1771.41</v>
      </c>
      <c r="F595" s="77">
        <f>IFERROR(INDEX(Sinduscon!$20:$20,
MATCH(CUB!$A595,Sinduscon!$3:$3,0)+4), "")</f>
        <v>157.18</v>
      </c>
      <c r="G595" s="77">
        <f>IFERROR(INDEX(Sinduscon!$21:$21,
MATCH(CUB!$A595,Sinduscon!$3:$3,0)+4), "")</f>
        <v>11.38</v>
      </c>
      <c r="H595" s="111"/>
      <c r="I595" s="111"/>
      <c r="J595" s="111"/>
      <c r="K595" s="111"/>
    </row>
    <row r="596" spans="1:12" x14ac:dyDescent="0.25">
      <c r="A596" s="71">
        <f>IF(
   SUMPRODUCT(--(Sinduscon!$3:$3=DATE(2013,INT((ROW(A793)-1)/20)+1,1)))&gt;0,
   DATE(2013,INT((ROW(A793)-1)/20)+1,1),
   ""
)</f>
        <v>42461</v>
      </c>
      <c r="B596" s="72" t="str">
        <f t="shared" si="46"/>
        <v>R-16</v>
      </c>
      <c r="C596" s="73" t="str">
        <f t="shared" si="47"/>
        <v>Baixo</v>
      </c>
      <c r="D596" s="77" t="str">
        <f>IFERROR(INDEX(Sinduscon!$24:$24,
MATCH(CUB!A596,Sinduscon!$3:$3,0)+1), "")</f>
        <v>-</v>
      </c>
      <c r="E596" s="77" t="str">
        <f>IFERROR(INDEX(Sinduscon!$25:$25,
MATCH(CUB!$A596,Sinduscon!$3:$3,0)+1), "")</f>
        <v>-</v>
      </c>
      <c r="F596" s="77" t="str">
        <f>IFERROR(INDEX(Sinduscon!$26:$26,
MATCH(CUB!$A596,Sinduscon!$3:$3,0)+1), "")</f>
        <v>-</v>
      </c>
      <c r="G596" s="77" t="str">
        <f>IFERROR(INDEX(Sinduscon!$27:$27,
MATCH(CUB!$A596,Sinduscon!$3:$3,0)+1), "")</f>
        <v>-</v>
      </c>
      <c r="H596" s="111"/>
      <c r="I596" s="111"/>
      <c r="J596" s="111"/>
      <c r="K596" s="111"/>
    </row>
    <row r="597" spans="1:12" x14ac:dyDescent="0.25">
      <c r="A597" s="71">
        <f>IF(
   SUMPRODUCT(--(Sinduscon!$3:$3=DATE(2013,INT((ROW(A794)-1)/20)+1,1)))&gt;0,
   DATE(2013,INT((ROW(A794)-1)/20)+1,1),
   ""
)</f>
        <v>42461</v>
      </c>
      <c r="B597" s="72" t="str">
        <f t="shared" si="46"/>
        <v>R-16</v>
      </c>
      <c r="C597" s="73" t="str">
        <f t="shared" si="47"/>
        <v>Normal</v>
      </c>
      <c r="D597" s="77">
        <f>IFERROR(INDEX(Sinduscon!$24:$24,
MATCH(CUB!A597,Sinduscon!$3:$3,0)+2), "")</f>
        <v>493.36</v>
      </c>
      <c r="E597" s="77">
        <f>IFERROR(INDEX(Sinduscon!$25:$25,
MATCH(CUB!$A597,Sinduscon!$3:$3,0)+2), "")</f>
        <v>612.02</v>
      </c>
      <c r="F597" s="77">
        <f>IFERROR(INDEX(Sinduscon!$26:$26,
MATCH(CUB!$A597,Sinduscon!$3:$3,0)+2), "")</f>
        <v>49.28</v>
      </c>
      <c r="G597" s="77">
        <f>IFERROR(INDEX(Sinduscon!$27:$27,
MATCH(CUB!$A597,Sinduscon!$3:$3,0)+2), "")</f>
        <v>4.03</v>
      </c>
      <c r="H597" s="111"/>
      <c r="I597" s="111"/>
      <c r="J597" s="111"/>
      <c r="K597" s="111"/>
    </row>
    <row r="598" spans="1:12" x14ac:dyDescent="0.25">
      <c r="A598" s="71">
        <f>IF(
   SUMPRODUCT(--(Sinduscon!$3:$3=DATE(2013,INT((ROW(A795)-1)/20)+1,1)))&gt;0,
   DATE(2013,INT((ROW(A795)-1)/20)+1,1),
   ""
)</f>
        <v>42461</v>
      </c>
      <c r="B598" s="72" t="str">
        <f t="shared" si="46"/>
        <v>R-16</v>
      </c>
      <c r="C598" s="73" t="str">
        <f t="shared" si="47"/>
        <v>Alto</v>
      </c>
      <c r="D598" s="77">
        <f>IFERROR(INDEX(Sinduscon!$24:$24,
MATCH(CUB!A598,Sinduscon!$3:$3,0)+3), "")</f>
        <v>669.2</v>
      </c>
      <c r="E598" s="77">
        <f>IFERROR(INDEX(Sinduscon!$25:$25,
MATCH(CUB!$A598,Sinduscon!$3:$3,0)+3), "")</f>
        <v>756.56</v>
      </c>
      <c r="F598" s="77">
        <f>IFERROR(INDEX(Sinduscon!$26:$26,
MATCH(CUB!$A598,Sinduscon!$3:$3,0)+3), "")</f>
        <v>60.9</v>
      </c>
      <c r="G598" s="77">
        <f>IFERROR(INDEX(Sinduscon!$27:$27,
MATCH(CUB!$A598,Sinduscon!$3:$3,0)+3), "")</f>
        <v>6.05</v>
      </c>
      <c r="H598" s="111"/>
      <c r="I598" s="111"/>
      <c r="J598" s="111"/>
      <c r="K598" s="111"/>
    </row>
    <row r="599" spans="1:12" x14ac:dyDescent="0.25">
      <c r="A599" s="71">
        <f>IF(
   SUMPRODUCT(--(Sinduscon!$3:$3=DATE(2013,INT((ROW(A796)-1)/20)+1,1)))&gt;0,
   DATE(2013,INT((ROW(A796)-1)/20)+1,1),
   ""
)</f>
        <v>42461</v>
      </c>
      <c r="B599" s="72" t="str">
        <f t="shared" si="46"/>
        <v>R-16</v>
      </c>
      <c r="C599" s="73" t="str">
        <f t="shared" si="47"/>
        <v>Total</v>
      </c>
      <c r="D599" s="77">
        <f>IFERROR(INDEX(Sinduscon!$24:$24,
MATCH(CUB!A599,Sinduscon!$3:$3,0)+4), "")</f>
        <v>1162.56</v>
      </c>
      <c r="E599" s="77">
        <f>IFERROR(INDEX(Sinduscon!$25:$25,
MATCH(CUB!$A599,Sinduscon!$3:$3,0)+4), "")</f>
        <v>1368.58</v>
      </c>
      <c r="F599" s="77">
        <f>IFERROR(INDEX(Sinduscon!$26:$26,
MATCH(CUB!$A599,Sinduscon!$3:$3,0)+4), "")</f>
        <v>110.18</v>
      </c>
      <c r="G599" s="77">
        <f>IFERROR(INDEX(Sinduscon!$27:$27,
MATCH(CUB!$A599,Sinduscon!$3:$3,0)+4), "")</f>
        <v>10.08</v>
      </c>
      <c r="H599" s="111"/>
      <c r="I599" s="111"/>
      <c r="J599" s="111"/>
      <c r="K599" s="111"/>
    </row>
    <row r="600" spans="1:12" x14ac:dyDescent="0.25">
      <c r="A600" s="71">
        <f>IF(
   SUMPRODUCT(--(Sinduscon!$3:$3=DATE(2013,INT((ROW(A797)-1)/20)+1,1)))&gt;0,
   DATE(2013,INT((ROW(A797)-1)/20)+1,1),
   ""
)</f>
        <v>42461</v>
      </c>
      <c r="B600" s="72" t="str">
        <f t="shared" si="46"/>
        <v>PIS</v>
      </c>
      <c r="C600" s="73" t="str">
        <f t="shared" si="47"/>
        <v>Baixo</v>
      </c>
      <c r="D600" s="77">
        <f>IFERROR(INDEX(Sinduscon!$30:$30,
MATCH(CUB!A600,Sinduscon!$3:$3,0)+1), "")</f>
        <v>402.99</v>
      </c>
      <c r="E600" s="77">
        <f>IFERROR(INDEX(Sinduscon!$31:$31,
MATCH(CUB!$A600,Sinduscon!$3:$3,0)+1), "")</f>
        <v>398.33</v>
      </c>
      <c r="F600" s="77">
        <f>IFERROR(INDEX(Sinduscon!$32:$32,
MATCH(CUB!$A600,Sinduscon!$3:$3,0)+1), "")</f>
        <v>28.43</v>
      </c>
      <c r="G600" s="77">
        <f>IFERROR(INDEX(Sinduscon!$33:$33,
MATCH(CUB!$A600,Sinduscon!$3:$3,0)+1), "")</f>
        <v>1.58</v>
      </c>
      <c r="H600" s="111"/>
      <c r="I600" s="111"/>
      <c r="J600" s="111"/>
      <c r="K600" s="111"/>
    </row>
    <row r="601" spans="1:12" x14ac:dyDescent="0.25">
      <c r="A601" s="71">
        <f>IF(
   SUMPRODUCT(--(Sinduscon!$3:$3=DATE(2013,INT((ROW(A798)-1)/20)+1,1)))&gt;0,
   DATE(2013,INT((ROW(A798)-1)/20)+1,1),
   ""
)</f>
        <v>42461</v>
      </c>
      <c r="B601" s="72" t="str">
        <f t="shared" si="46"/>
        <v>PIS</v>
      </c>
      <c r="C601" s="73" t="str">
        <f t="shared" si="47"/>
        <v>Normal</v>
      </c>
      <c r="D601" s="77" t="str">
        <f>IFERROR(INDEX(Sinduscon!$30:$30,
MATCH(CUB!A601,Sinduscon!$3:$3,0)+2), "")</f>
        <v>-</v>
      </c>
      <c r="E601" s="77" t="str">
        <f>IFERROR(INDEX(Sinduscon!$31:$31,
MATCH(CUB!$A601,Sinduscon!$3:$3,0)+2), "")</f>
        <v>-</v>
      </c>
      <c r="F601" s="77" t="str">
        <f>IFERROR(INDEX(Sinduscon!$32:$32,
MATCH(CUB!$A601,Sinduscon!$3:$3,0)+2), "")</f>
        <v>-</v>
      </c>
      <c r="G601" s="77" t="str">
        <f>IFERROR(INDEX(Sinduscon!$33:$33,
MATCH(CUB!$A601,Sinduscon!$3:$3,0)+2), "")</f>
        <v>-</v>
      </c>
      <c r="H601" s="111"/>
      <c r="I601" s="111"/>
      <c r="J601" s="111"/>
      <c r="K601" s="111"/>
    </row>
    <row r="602" spans="1:12" x14ac:dyDescent="0.25">
      <c r="A602" s="71">
        <f>IF(
   SUMPRODUCT(--(Sinduscon!$3:$3=DATE(2013,INT((ROW(A799)-1)/20)+1,1)))&gt;0,
   DATE(2013,INT((ROW(A799)-1)/20)+1,1),
   ""
)</f>
        <v>42461</v>
      </c>
      <c r="B602" s="72" t="str">
        <f t="shared" si="46"/>
        <v>PIS</v>
      </c>
      <c r="C602" s="73" t="str">
        <f t="shared" si="47"/>
        <v>Alto</v>
      </c>
      <c r="D602" s="77" t="str">
        <f>IFERROR(INDEX(Sinduscon!$30:$30,
MATCH(CUB!A602,Sinduscon!$3:$3,0)+3), "")</f>
        <v>-</v>
      </c>
      <c r="E602" s="77" t="str">
        <f>IFERROR(INDEX(Sinduscon!$31:$31,
MATCH(CUB!$A602,Sinduscon!$3:$3,0)+3), "")</f>
        <v>-</v>
      </c>
      <c r="F602" s="77" t="str">
        <f>IFERROR(INDEX(Sinduscon!$32:$32,
MATCH(CUB!$A602,Sinduscon!$3:$3,0)+3), "")</f>
        <v>-</v>
      </c>
      <c r="G602" s="77" t="str">
        <f>IFERROR(INDEX(Sinduscon!$33:$33,
MATCH(CUB!$A602,Sinduscon!$3:$3,0)+3), "")</f>
        <v>-</v>
      </c>
      <c r="H602" s="111"/>
      <c r="I602" s="111"/>
      <c r="J602" s="111"/>
      <c r="K602" s="111"/>
    </row>
    <row r="603" spans="1:12" x14ac:dyDescent="0.25">
      <c r="A603" s="71">
        <f>IF(
   SUMPRODUCT(--(Sinduscon!$3:$3=DATE(2013,INT((ROW(A800)-1)/20)+1,1)))&gt;0,
   DATE(2013,INT((ROW(A800)-1)/20)+1,1),
   ""
)</f>
        <v>42461</v>
      </c>
      <c r="B603" s="72" t="str">
        <f t="shared" si="46"/>
        <v>PIS</v>
      </c>
      <c r="C603" s="73" t="str">
        <f t="shared" si="47"/>
        <v>Total</v>
      </c>
      <c r="D603" s="77">
        <f>IFERROR(INDEX(Sinduscon!$30:$30,
MATCH(CUB!A603,Sinduscon!$3:$3,0)+4), "")</f>
        <v>402.99</v>
      </c>
      <c r="E603" s="77">
        <f>IFERROR(INDEX(Sinduscon!$31:$31,
MATCH(CUB!$A603,Sinduscon!$3:$3,0)+4), "")</f>
        <v>398.33</v>
      </c>
      <c r="F603" s="77">
        <f>IFERROR(INDEX(Sinduscon!$32:$32,
MATCH(CUB!$A603,Sinduscon!$3:$3,0)+4), "")</f>
        <v>28.43</v>
      </c>
      <c r="G603" s="77">
        <f>IFERROR(INDEX(Sinduscon!$33:$33,
MATCH(CUB!$A603,Sinduscon!$3:$3,0)+4), "")</f>
        <v>1.58</v>
      </c>
      <c r="H603" s="111">
        <f>SUMIFS(CUB!$D:$D,CUB!$C:$C,"Total",CUB!$A:$A,$A603)
/11</f>
        <v>589.48090909090899</v>
      </c>
      <c r="I603" s="111">
        <f>SUMIFS(CUB!$E:$E,CUB!$C:$C,"Total",CUB!$A:$A,$A603)
/11</f>
        <v>635.74636363636364</v>
      </c>
      <c r="J603" s="111">
        <f>SUMIFS(CUB!$F:$F,CUB!$C:$C,"Total",CUB!$A:$A,$A603)
/11</f>
        <v>70.849090909090918</v>
      </c>
      <c r="K603" s="111">
        <f>SUMIFS(CUB!$G:$G,CUB!$C:$C,"Total",CUB!$A:$A,$A603)
/11</f>
        <v>2.6990909090909088</v>
      </c>
      <c r="L603" s="111">
        <f t="shared" ref="L603" si="49">SUM(H603:K603)</f>
        <v>1298.7754545454543</v>
      </c>
    </row>
    <row r="604" spans="1:12" x14ac:dyDescent="0.25">
      <c r="A604" s="71">
        <f>IF(
   SUMPRODUCT(--(Sinduscon!$3:$3=DATE(2013,INT((ROW(A801)-1)/20)+1,1)))&gt;0,
   DATE(2013,INT((ROW(A801)-1)/20)+1,1),
   ""
)</f>
        <v>42491</v>
      </c>
      <c r="B604" s="72" t="str">
        <f t="shared" si="46"/>
        <v>R-1</v>
      </c>
      <c r="C604" s="73" t="str">
        <f t="shared" si="47"/>
        <v>Baixo</v>
      </c>
      <c r="D604" s="77">
        <f>IFERROR(INDEX(Sinduscon!$6:$6,
MATCH(CUB!A604,Sinduscon!$3:$3,0)+1), "")</f>
        <v>563.57000000000005</v>
      </c>
      <c r="E604" s="77">
        <f>IFERROR(INDEX(Sinduscon!$7:$7,
MATCH(CUB!$A604,Sinduscon!$3:$3,0)+1), "")</f>
        <v>584.55999999999995</v>
      </c>
      <c r="F604" s="77">
        <f>IFERROR(INDEX(Sinduscon!$8:$8,
MATCH(CUB!$A604,Sinduscon!$3:$3,0)+1), "")</f>
        <v>115.01</v>
      </c>
      <c r="G604" s="77">
        <f>IFERROR(INDEX(Sinduscon!$9:$9,
MATCH(CUB!$A604,Sinduscon!$3:$3,0)+1), "")</f>
        <v>3.14</v>
      </c>
      <c r="H604" s="111"/>
      <c r="I604" s="111"/>
      <c r="J604" s="111"/>
      <c r="K604" s="111"/>
    </row>
    <row r="605" spans="1:12" x14ac:dyDescent="0.25">
      <c r="A605" s="71">
        <f>IF(
   SUMPRODUCT(--(Sinduscon!$3:$3=DATE(2013,INT((ROW(A802)-1)/20)+1,1)))&gt;0,
   DATE(2013,INT((ROW(A802)-1)/20)+1,1),
   ""
)</f>
        <v>42491</v>
      </c>
      <c r="B605" s="72" t="str">
        <f t="shared" si="46"/>
        <v>R-1</v>
      </c>
      <c r="C605" s="73" t="str">
        <f t="shared" si="47"/>
        <v>Normal</v>
      </c>
      <c r="D605" s="77">
        <f>IFERROR(INDEX(Sinduscon!$6:$6,
MATCH(CUB!A605,Sinduscon!$3:$3,0)+2), "")</f>
        <v>583.78</v>
      </c>
      <c r="E605" s="77">
        <f>IFERROR(INDEX(Sinduscon!$7:$7,
MATCH(CUB!$A605,Sinduscon!$3:$3,0)+2), "")</f>
        <v>801.4</v>
      </c>
      <c r="F605" s="77">
        <f>IFERROR(INDEX(Sinduscon!$8:$8,
MATCH(CUB!$A605,Sinduscon!$3:$3,0)+2), "")</f>
        <v>107.99</v>
      </c>
      <c r="G605" s="77">
        <f>IFERROR(INDEX(Sinduscon!$9:$9,
MATCH(CUB!$A605,Sinduscon!$3:$3,0)+2), "")</f>
        <v>0.22</v>
      </c>
      <c r="H605" s="111"/>
      <c r="I605" s="111"/>
      <c r="J605" s="111"/>
      <c r="K605" s="111"/>
    </row>
    <row r="606" spans="1:12" x14ac:dyDescent="0.25">
      <c r="A606" s="71">
        <f>IF(
   SUMPRODUCT(--(Sinduscon!$3:$3=DATE(2013,INT((ROW(A803)-1)/20)+1,1)))&gt;0,
   DATE(2013,INT((ROW(A803)-1)/20)+1,1),
   ""
)</f>
        <v>42491</v>
      </c>
      <c r="B606" s="72" t="str">
        <f t="shared" si="46"/>
        <v>R-1</v>
      </c>
      <c r="C606" s="73" t="str">
        <f t="shared" si="47"/>
        <v>Alto</v>
      </c>
      <c r="D606" s="77">
        <f>IFERROR(INDEX(Sinduscon!$6:$6,
MATCH(CUB!A606,Sinduscon!$3:$3,0)+3), "")</f>
        <v>864.64</v>
      </c>
      <c r="E606" s="77">
        <f>IFERROR(INDEX(Sinduscon!$7:$7,
MATCH(CUB!$A606,Sinduscon!$3:$3,0)+3), "")</f>
        <v>869.52</v>
      </c>
      <c r="F606" s="77">
        <f>IFERROR(INDEX(Sinduscon!$8:$8,
MATCH(CUB!$A606,Sinduscon!$3:$3,0)+3), "")</f>
        <v>102.09</v>
      </c>
      <c r="G606" s="77">
        <f>IFERROR(INDEX(Sinduscon!$9:$9,
MATCH(CUB!$A606,Sinduscon!$3:$3,0)+3), "")</f>
        <v>0.27</v>
      </c>
      <c r="H606" s="111"/>
      <c r="I606" s="111"/>
      <c r="J606" s="111"/>
      <c r="K606" s="111"/>
    </row>
    <row r="607" spans="1:12" x14ac:dyDescent="0.25">
      <c r="A607" s="71">
        <f>IF(
   SUMPRODUCT(--(Sinduscon!$3:$3=DATE(2013,INT((ROW(A804)-1)/20)+1,1)))&gt;0,
   DATE(2013,INT((ROW(A804)-1)/20)+1,1),
   ""
)</f>
        <v>42491</v>
      </c>
      <c r="B607" s="72" t="str">
        <f t="shared" si="46"/>
        <v>R-1</v>
      </c>
      <c r="C607" s="73" t="str">
        <f t="shared" si="47"/>
        <v>Total</v>
      </c>
      <c r="D607" s="77">
        <f>IFERROR(INDEX(Sinduscon!$6:$6,
MATCH(CUB!A607,Sinduscon!$3:$3,0)+4), "")</f>
        <v>2011.9899999999998</v>
      </c>
      <c r="E607" s="77">
        <f>IFERROR(INDEX(Sinduscon!$7:$7,
MATCH(CUB!$A607,Sinduscon!$3:$3,0)+4), "")</f>
        <v>2255.48</v>
      </c>
      <c r="F607" s="77">
        <f>IFERROR(INDEX(Sinduscon!$8:$8,
MATCH(CUB!$A607,Sinduscon!$3:$3,0)+4), "")</f>
        <v>325.09000000000003</v>
      </c>
      <c r="G607" s="77">
        <f>IFERROR(INDEX(Sinduscon!$9:$9,
MATCH(CUB!$A607,Sinduscon!$3:$3,0)+4), "")</f>
        <v>3.6300000000000003</v>
      </c>
      <c r="H607" s="111"/>
      <c r="I607" s="111"/>
      <c r="J607" s="111"/>
      <c r="K607" s="111"/>
    </row>
    <row r="608" spans="1:12" x14ac:dyDescent="0.25">
      <c r="A608" s="71">
        <f>IF(
   SUMPRODUCT(--(Sinduscon!$3:$3=DATE(2013,INT((ROW(A805)-1)/20)+1,1)))&gt;0,
   DATE(2013,INT((ROW(A805)-1)/20)+1,1),
   ""
)</f>
        <v>42491</v>
      </c>
      <c r="B608" s="72" t="str">
        <f t="shared" si="46"/>
        <v>PP-4</v>
      </c>
      <c r="C608" s="73" t="str">
        <f t="shared" si="47"/>
        <v>Baixo</v>
      </c>
      <c r="D608" s="77">
        <f>IFERROR(INDEX(Sinduscon!$12:$12,
MATCH(CUB!A608,Sinduscon!$3:$3,0)+1), "")</f>
        <v>605.99</v>
      </c>
      <c r="E608" s="77">
        <f>IFERROR(INDEX(Sinduscon!$13:$13,
MATCH(CUB!$A608,Sinduscon!$3:$3,0)+1), "")</f>
        <v>490.53</v>
      </c>
      <c r="F608" s="77">
        <f>IFERROR(INDEX(Sinduscon!$14:$14,
MATCH(CUB!$A608,Sinduscon!$3:$3,0)+1), "")</f>
        <v>30.58</v>
      </c>
      <c r="G608" s="77">
        <f>IFERROR(INDEX(Sinduscon!$15:$15,
MATCH(CUB!$A608,Sinduscon!$3:$3,0)+1), "")</f>
        <v>3.03</v>
      </c>
      <c r="H608" s="111"/>
      <c r="I608" s="111"/>
      <c r="J608" s="111"/>
      <c r="K608" s="111"/>
    </row>
    <row r="609" spans="1:12" x14ac:dyDescent="0.25">
      <c r="A609" s="71">
        <f>IF(
   SUMPRODUCT(--(Sinduscon!$3:$3=DATE(2013,INT((ROW(A806)-1)/20)+1,1)))&gt;0,
   DATE(2013,INT((ROW(A806)-1)/20)+1,1),
   ""
)</f>
        <v>42491</v>
      </c>
      <c r="B609" s="72" t="str">
        <f t="shared" si="46"/>
        <v>PP-4</v>
      </c>
      <c r="C609" s="73" t="str">
        <f t="shared" si="47"/>
        <v>Normal</v>
      </c>
      <c r="D609" s="77">
        <f>IFERROR(INDEX(Sinduscon!$12:$12,
MATCH(CUB!A609,Sinduscon!$3:$3,0)+2), "")</f>
        <v>565.65</v>
      </c>
      <c r="E609" s="77">
        <f>IFERROR(INDEX(Sinduscon!$13:$13,
MATCH(CUB!$A609,Sinduscon!$3:$3,0)+2), "")</f>
        <v>708.88</v>
      </c>
      <c r="F609" s="77">
        <f>IFERROR(INDEX(Sinduscon!$14:$14,
MATCH(CUB!$A609,Sinduscon!$3:$3,0)+2), "")</f>
        <v>129.49</v>
      </c>
      <c r="G609" s="77">
        <f>IFERROR(INDEX(Sinduscon!$15:$15,
MATCH(CUB!$A609,Sinduscon!$3:$3,0)+2), "")</f>
        <v>0.04</v>
      </c>
      <c r="H609" s="111"/>
      <c r="I609" s="111"/>
      <c r="J609" s="111"/>
      <c r="K609" s="111"/>
    </row>
    <row r="610" spans="1:12" x14ac:dyDescent="0.25">
      <c r="A610" s="71">
        <f>IF(
   SUMPRODUCT(--(Sinduscon!$3:$3=DATE(2013,INT((ROW(A807)-1)/20)+1,1)))&gt;0,
   DATE(2013,INT((ROW(A807)-1)/20)+1,1),
   ""
)</f>
        <v>42491</v>
      </c>
      <c r="B610" s="72" t="str">
        <f t="shared" si="46"/>
        <v>PP-4</v>
      </c>
      <c r="C610" s="73" t="str">
        <f t="shared" si="47"/>
        <v>Alto</v>
      </c>
      <c r="D610" s="77" t="str">
        <f>IFERROR(INDEX(Sinduscon!$12:$12,
MATCH(CUB!A610,Sinduscon!$3:$3,0)+3), "")</f>
        <v>-</v>
      </c>
      <c r="E610" s="77" t="str">
        <f>IFERROR(INDEX(Sinduscon!$13:$13,
MATCH(CUB!$A610,Sinduscon!$3:$3,0)+3), "")</f>
        <v>-</v>
      </c>
      <c r="F610" s="77" t="str">
        <f>IFERROR(INDEX(Sinduscon!$14:$14,
MATCH(CUB!$A610,Sinduscon!$3:$3,0)+3), "")</f>
        <v>-</v>
      </c>
      <c r="G610" s="77" t="str">
        <f>IFERROR(INDEX(Sinduscon!$15:$15,
MATCH(CUB!$A610,Sinduscon!$3:$3,0)+3), "")</f>
        <v>-</v>
      </c>
      <c r="H610" s="111"/>
      <c r="I610" s="111"/>
      <c r="J610" s="111"/>
      <c r="K610" s="111"/>
    </row>
    <row r="611" spans="1:12" x14ac:dyDescent="0.25">
      <c r="A611" s="71">
        <f>IF(
   SUMPRODUCT(--(Sinduscon!$3:$3=DATE(2013,INT((ROW(A808)-1)/20)+1,1)))&gt;0,
   DATE(2013,INT((ROW(A808)-1)/20)+1,1),
   ""
)</f>
        <v>42491</v>
      </c>
      <c r="B611" s="72" t="str">
        <f t="shared" si="46"/>
        <v>PP-4</v>
      </c>
      <c r="C611" s="73" t="str">
        <f t="shared" si="47"/>
        <v>Total</v>
      </c>
      <c r="D611" s="77">
        <f>IFERROR(INDEX(Sinduscon!$12:$12,
MATCH(CUB!A611,Sinduscon!$3:$3,0)+4), "")</f>
        <v>1171.6399999999999</v>
      </c>
      <c r="E611" s="77">
        <f>IFERROR(INDEX(Sinduscon!$13:$13,
MATCH(CUB!$A611,Sinduscon!$3:$3,0)+4), "")</f>
        <v>1199.4099999999999</v>
      </c>
      <c r="F611" s="77">
        <f>IFERROR(INDEX(Sinduscon!$14:$14,
MATCH(CUB!$A611,Sinduscon!$3:$3,0)+4), "")</f>
        <v>160.07</v>
      </c>
      <c r="G611" s="77">
        <f>IFERROR(INDEX(Sinduscon!$15:$15,
MATCH(CUB!$A611,Sinduscon!$3:$3,0)+4), "")</f>
        <v>3.07</v>
      </c>
      <c r="H611" s="111"/>
      <c r="I611" s="111"/>
      <c r="J611" s="111"/>
      <c r="K611" s="111"/>
    </row>
    <row r="612" spans="1:12" x14ac:dyDescent="0.25">
      <c r="A612" s="71">
        <f>IF(
   SUMPRODUCT(--(Sinduscon!$3:$3=DATE(2013,INT((ROW(A809)-1)/20)+1,1)))&gt;0,
   DATE(2013,INT((ROW(A809)-1)/20)+1,1),
   ""
)</f>
        <v>42491</v>
      </c>
      <c r="B612" s="72" t="str">
        <f t="shared" si="46"/>
        <v>R-8</v>
      </c>
      <c r="C612" s="73" t="str">
        <f t="shared" si="47"/>
        <v>Baixo</v>
      </c>
      <c r="D612" s="77">
        <f>IFERROR(INDEX(Sinduscon!$18:$18,
MATCH(CUB!A612,Sinduscon!$3:$3,0)+1), "")</f>
        <v>576.69000000000005</v>
      </c>
      <c r="E612" s="77">
        <f>IFERROR(INDEX(Sinduscon!$19:$19,
MATCH(CUB!$A612,Sinduscon!$3:$3,0)+1), "")</f>
        <v>461.3</v>
      </c>
      <c r="F612" s="77">
        <f>IFERROR(INDEX(Sinduscon!$20:$20,
MATCH(CUB!$A612,Sinduscon!$3:$3,0)+1), "")</f>
        <v>27.52</v>
      </c>
      <c r="G612" s="77">
        <f>IFERROR(INDEX(Sinduscon!$21:$21,
MATCH(CUB!$A612,Sinduscon!$3:$3,0)+1), "")</f>
        <v>3.18</v>
      </c>
      <c r="H612" s="111"/>
      <c r="I612" s="111"/>
      <c r="J612" s="111"/>
      <c r="K612" s="111"/>
    </row>
    <row r="613" spans="1:12" x14ac:dyDescent="0.25">
      <c r="A613" s="71">
        <f>IF(
   SUMPRODUCT(--(Sinduscon!$3:$3=DATE(2013,INT((ROW(A810)-1)/20)+1,1)))&gt;0,
   DATE(2013,INT((ROW(A810)-1)/20)+1,1),
   ""
)</f>
        <v>42491</v>
      </c>
      <c r="B613" s="72" t="str">
        <f t="shared" si="46"/>
        <v>R-8</v>
      </c>
      <c r="C613" s="73" t="str">
        <f t="shared" si="47"/>
        <v>Normal</v>
      </c>
      <c r="D613" s="77">
        <f>IFERROR(INDEX(Sinduscon!$18:$18,
MATCH(CUB!A613,Sinduscon!$3:$3,0)+2), "")</f>
        <v>503.38</v>
      </c>
      <c r="E613" s="77">
        <f>IFERROR(INDEX(Sinduscon!$19:$19,
MATCH(CUB!$A613,Sinduscon!$3:$3,0)+2), "")</f>
        <v>636.57000000000005</v>
      </c>
      <c r="F613" s="77">
        <f>IFERROR(INDEX(Sinduscon!$20:$20,
MATCH(CUB!$A613,Sinduscon!$3:$3,0)+2), "")</f>
        <v>59.74</v>
      </c>
      <c r="G613" s="77">
        <f>IFERROR(INDEX(Sinduscon!$21:$21,
MATCH(CUB!$A613,Sinduscon!$3:$3,0)+2), "")</f>
        <v>4.26</v>
      </c>
      <c r="H613" s="111"/>
      <c r="I613" s="111"/>
      <c r="J613" s="111"/>
      <c r="K613" s="111"/>
    </row>
    <row r="614" spans="1:12" x14ac:dyDescent="0.25">
      <c r="A614" s="71">
        <f>IF(
   SUMPRODUCT(--(Sinduscon!$3:$3=DATE(2013,INT((ROW(A811)-1)/20)+1,1)))&gt;0,
   DATE(2013,INT((ROW(A811)-1)/20)+1,1),
   ""
)</f>
        <v>42491</v>
      </c>
      <c r="B614" s="72" t="str">
        <f t="shared" si="46"/>
        <v>R-8</v>
      </c>
      <c r="C614" s="73" t="str">
        <f t="shared" si="47"/>
        <v>Alto</v>
      </c>
      <c r="D614" s="77">
        <f>IFERROR(INDEX(Sinduscon!$18:$18,
MATCH(CUB!A614,Sinduscon!$3:$3,0)+3), "")</f>
        <v>709.09</v>
      </c>
      <c r="E614" s="77">
        <f>IFERROR(INDEX(Sinduscon!$19:$19,
MATCH(CUB!$A614,Sinduscon!$3:$3,0)+3), "")</f>
        <v>673.54</v>
      </c>
      <c r="F614" s="77">
        <f>IFERROR(INDEX(Sinduscon!$20:$20,
MATCH(CUB!$A614,Sinduscon!$3:$3,0)+3), "")</f>
        <v>70.44</v>
      </c>
      <c r="G614" s="77">
        <f>IFERROR(INDEX(Sinduscon!$21:$21,
MATCH(CUB!$A614,Sinduscon!$3:$3,0)+3), "")</f>
        <v>4.0199999999999996</v>
      </c>
      <c r="H614" s="111"/>
      <c r="I614" s="111"/>
      <c r="J614" s="111"/>
      <c r="K614" s="111"/>
    </row>
    <row r="615" spans="1:12" x14ac:dyDescent="0.25">
      <c r="A615" s="71">
        <f>IF(
   SUMPRODUCT(--(Sinduscon!$3:$3=DATE(2013,INT((ROW(A812)-1)/20)+1,1)))&gt;0,
   DATE(2013,INT((ROW(A812)-1)/20)+1,1),
   ""
)</f>
        <v>42491</v>
      </c>
      <c r="B615" s="72" t="str">
        <f t="shared" si="46"/>
        <v>R-8</v>
      </c>
      <c r="C615" s="73" t="str">
        <f t="shared" si="47"/>
        <v>Total</v>
      </c>
      <c r="D615" s="77">
        <f>IFERROR(INDEX(Sinduscon!$18:$18,
MATCH(CUB!A615,Sinduscon!$3:$3,0)+4), "")</f>
        <v>1789.1600000000003</v>
      </c>
      <c r="E615" s="77">
        <f>IFERROR(INDEX(Sinduscon!$19:$19,
MATCH(CUB!$A615,Sinduscon!$3:$3,0)+4), "")</f>
        <v>1771.41</v>
      </c>
      <c r="F615" s="77">
        <f>IFERROR(INDEX(Sinduscon!$20:$20,
MATCH(CUB!$A615,Sinduscon!$3:$3,0)+4), "")</f>
        <v>157.69999999999999</v>
      </c>
      <c r="G615" s="77">
        <f>IFERROR(INDEX(Sinduscon!$21:$21,
MATCH(CUB!$A615,Sinduscon!$3:$3,0)+4), "")</f>
        <v>11.459999999999999</v>
      </c>
      <c r="H615" s="111"/>
      <c r="I615" s="111"/>
      <c r="J615" s="111"/>
      <c r="K615" s="111"/>
    </row>
    <row r="616" spans="1:12" x14ac:dyDescent="0.25">
      <c r="A616" s="71">
        <f>IF(
   SUMPRODUCT(--(Sinduscon!$3:$3=DATE(2013,INT((ROW(A813)-1)/20)+1,1)))&gt;0,
   DATE(2013,INT((ROW(A813)-1)/20)+1,1),
   ""
)</f>
        <v>42491</v>
      </c>
      <c r="B616" s="72" t="str">
        <f t="shared" si="46"/>
        <v>R-16</v>
      </c>
      <c r="C616" s="73" t="str">
        <f t="shared" si="47"/>
        <v>Baixo</v>
      </c>
      <c r="D616" s="77" t="str">
        <f>IFERROR(INDEX(Sinduscon!$24:$24,
MATCH(CUB!A616,Sinduscon!$3:$3,0)+1), "")</f>
        <v>-</v>
      </c>
      <c r="E616" s="77" t="str">
        <f>IFERROR(INDEX(Sinduscon!$25:$25,
MATCH(CUB!$A616,Sinduscon!$3:$3,0)+1), "")</f>
        <v>-</v>
      </c>
      <c r="F616" s="77" t="str">
        <f>IFERROR(INDEX(Sinduscon!$26:$26,
MATCH(CUB!$A616,Sinduscon!$3:$3,0)+1), "")</f>
        <v>-</v>
      </c>
      <c r="G616" s="77" t="str">
        <f>IFERROR(INDEX(Sinduscon!$27:$27,
MATCH(CUB!$A616,Sinduscon!$3:$3,0)+1), "")</f>
        <v>-</v>
      </c>
      <c r="H616" s="111"/>
      <c r="I616" s="111"/>
      <c r="J616" s="111"/>
      <c r="K616" s="111"/>
    </row>
    <row r="617" spans="1:12" x14ac:dyDescent="0.25">
      <c r="A617" s="71">
        <f>IF(
   SUMPRODUCT(--(Sinduscon!$3:$3=DATE(2013,INT((ROW(A814)-1)/20)+1,1)))&gt;0,
   DATE(2013,INT((ROW(A814)-1)/20)+1,1),
   ""
)</f>
        <v>42491</v>
      </c>
      <c r="B617" s="72" t="str">
        <f t="shared" si="46"/>
        <v>R-16</v>
      </c>
      <c r="C617" s="73" t="str">
        <f t="shared" si="47"/>
        <v>Normal</v>
      </c>
      <c r="D617" s="77">
        <f>IFERROR(INDEX(Sinduscon!$24:$24,
MATCH(CUB!A617,Sinduscon!$3:$3,0)+2), "")</f>
        <v>498.5</v>
      </c>
      <c r="E617" s="77">
        <f>IFERROR(INDEX(Sinduscon!$25:$25,
MATCH(CUB!$A617,Sinduscon!$3:$3,0)+2), "")</f>
        <v>612.02</v>
      </c>
      <c r="F617" s="77">
        <f>IFERROR(INDEX(Sinduscon!$26:$26,
MATCH(CUB!$A617,Sinduscon!$3:$3,0)+2), "")</f>
        <v>49.44</v>
      </c>
      <c r="G617" s="77">
        <f>IFERROR(INDEX(Sinduscon!$27:$27,
MATCH(CUB!$A617,Sinduscon!$3:$3,0)+2), "")</f>
        <v>4.0599999999999996</v>
      </c>
      <c r="H617" s="111"/>
      <c r="I617" s="111"/>
      <c r="J617" s="111"/>
      <c r="K617" s="111"/>
    </row>
    <row r="618" spans="1:12" x14ac:dyDescent="0.25">
      <c r="A618" s="71">
        <f>IF(
   SUMPRODUCT(--(Sinduscon!$3:$3=DATE(2013,INT((ROW(A815)-1)/20)+1,1)))&gt;0,
   DATE(2013,INT((ROW(A815)-1)/20)+1,1),
   ""
)</f>
        <v>42491</v>
      </c>
      <c r="B618" s="72" t="str">
        <f t="shared" si="46"/>
        <v>R-16</v>
      </c>
      <c r="C618" s="73" t="str">
        <f t="shared" si="47"/>
        <v>Alto</v>
      </c>
      <c r="D618" s="77">
        <f>IFERROR(INDEX(Sinduscon!$24:$24,
MATCH(CUB!A618,Sinduscon!$3:$3,0)+3), "")</f>
        <v>676.37</v>
      </c>
      <c r="E618" s="77">
        <f>IFERROR(INDEX(Sinduscon!$25:$25,
MATCH(CUB!$A618,Sinduscon!$3:$3,0)+3), "")</f>
        <v>756.56</v>
      </c>
      <c r="F618" s="77">
        <f>IFERROR(INDEX(Sinduscon!$26:$26,
MATCH(CUB!$A618,Sinduscon!$3:$3,0)+3), "")</f>
        <v>61.11</v>
      </c>
      <c r="G618" s="77">
        <f>IFERROR(INDEX(Sinduscon!$27:$27,
MATCH(CUB!$A618,Sinduscon!$3:$3,0)+3), "")</f>
        <v>6.1</v>
      </c>
      <c r="H618" s="111"/>
      <c r="I618" s="111"/>
      <c r="J618" s="111"/>
      <c r="K618" s="111"/>
    </row>
    <row r="619" spans="1:12" x14ac:dyDescent="0.25">
      <c r="A619" s="71">
        <f>IF(
   SUMPRODUCT(--(Sinduscon!$3:$3=DATE(2013,INT((ROW(A816)-1)/20)+1,1)))&gt;0,
   DATE(2013,INT((ROW(A816)-1)/20)+1,1),
   ""
)</f>
        <v>42491</v>
      </c>
      <c r="B619" s="72" t="str">
        <f t="shared" si="46"/>
        <v>R-16</v>
      </c>
      <c r="C619" s="73" t="str">
        <f t="shared" si="47"/>
        <v>Total</v>
      </c>
      <c r="D619" s="77">
        <f>IFERROR(INDEX(Sinduscon!$24:$24,
MATCH(CUB!A619,Sinduscon!$3:$3,0)+4), "")</f>
        <v>1174.8699999999999</v>
      </c>
      <c r="E619" s="77">
        <f>IFERROR(INDEX(Sinduscon!$25:$25,
MATCH(CUB!$A619,Sinduscon!$3:$3,0)+4), "")</f>
        <v>1368.58</v>
      </c>
      <c r="F619" s="77">
        <f>IFERROR(INDEX(Sinduscon!$26:$26,
MATCH(CUB!$A619,Sinduscon!$3:$3,0)+4), "")</f>
        <v>110.55</v>
      </c>
      <c r="G619" s="77">
        <f>IFERROR(INDEX(Sinduscon!$27:$27,
MATCH(CUB!$A619,Sinduscon!$3:$3,0)+4), "")</f>
        <v>10.16</v>
      </c>
      <c r="H619" s="111"/>
      <c r="I619" s="111"/>
      <c r="J619" s="111"/>
      <c r="K619" s="111"/>
    </row>
    <row r="620" spans="1:12" x14ac:dyDescent="0.25">
      <c r="A620" s="71">
        <f>IF(
   SUMPRODUCT(--(Sinduscon!$3:$3=DATE(2013,INT((ROW(A817)-1)/20)+1,1)))&gt;0,
   DATE(2013,INT((ROW(A817)-1)/20)+1,1),
   ""
)</f>
        <v>42491</v>
      </c>
      <c r="B620" s="72" t="str">
        <f t="shared" si="46"/>
        <v>PIS</v>
      </c>
      <c r="C620" s="73" t="str">
        <f t="shared" si="47"/>
        <v>Baixo</v>
      </c>
      <c r="D620" s="77">
        <f>IFERROR(INDEX(Sinduscon!$30:$30,
MATCH(CUB!A620,Sinduscon!$3:$3,0)+1), "")</f>
        <v>407.06</v>
      </c>
      <c r="E620" s="77">
        <f>IFERROR(INDEX(Sinduscon!$31:$31,
MATCH(CUB!$A620,Sinduscon!$3:$3,0)+1), "")</f>
        <v>398.33</v>
      </c>
      <c r="F620" s="77">
        <f>IFERROR(INDEX(Sinduscon!$32:$32,
MATCH(CUB!$A620,Sinduscon!$3:$3,0)+1), "")</f>
        <v>28.52</v>
      </c>
      <c r="G620" s="77">
        <f>IFERROR(INDEX(Sinduscon!$33:$33,
MATCH(CUB!$A620,Sinduscon!$3:$3,0)+1), "")</f>
        <v>1.59</v>
      </c>
      <c r="H620" s="111"/>
      <c r="I620" s="111"/>
      <c r="J620" s="111"/>
      <c r="K620" s="111"/>
    </row>
    <row r="621" spans="1:12" x14ac:dyDescent="0.25">
      <c r="A621" s="71">
        <f>IF(
   SUMPRODUCT(--(Sinduscon!$3:$3=DATE(2013,INT((ROW(A818)-1)/20)+1,1)))&gt;0,
   DATE(2013,INT((ROW(A818)-1)/20)+1,1),
   ""
)</f>
        <v>42491</v>
      </c>
      <c r="B621" s="72" t="str">
        <f t="shared" si="46"/>
        <v>PIS</v>
      </c>
      <c r="C621" s="73" t="str">
        <f t="shared" si="47"/>
        <v>Normal</v>
      </c>
      <c r="D621" s="77" t="str">
        <f>IFERROR(INDEX(Sinduscon!$30:$30,
MATCH(CUB!A621,Sinduscon!$3:$3,0)+2), "")</f>
        <v>-</v>
      </c>
      <c r="E621" s="77" t="str">
        <f>IFERROR(INDEX(Sinduscon!$31:$31,
MATCH(CUB!$A621,Sinduscon!$3:$3,0)+2), "")</f>
        <v>-</v>
      </c>
      <c r="F621" s="77" t="str">
        <f>IFERROR(INDEX(Sinduscon!$32:$32,
MATCH(CUB!$A621,Sinduscon!$3:$3,0)+2), "")</f>
        <v>-</v>
      </c>
      <c r="G621" s="77" t="str">
        <f>IFERROR(INDEX(Sinduscon!$33:$33,
MATCH(CUB!$A621,Sinduscon!$3:$3,0)+2), "")</f>
        <v>-</v>
      </c>
      <c r="H621" s="111"/>
      <c r="I621" s="111"/>
      <c r="J621" s="111"/>
      <c r="K621" s="111"/>
    </row>
    <row r="622" spans="1:12" x14ac:dyDescent="0.25">
      <c r="A622" s="71">
        <f>IF(
   SUMPRODUCT(--(Sinduscon!$3:$3=DATE(2013,INT((ROW(A819)-1)/20)+1,1)))&gt;0,
   DATE(2013,INT((ROW(A819)-1)/20)+1,1),
   ""
)</f>
        <v>42491</v>
      </c>
      <c r="B622" s="72" t="str">
        <f t="shared" si="46"/>
        <v>PIS</v>
      </c>
      <c r="C622" s="73" t="str">
        <f t="shared" si="47"/>
        <v>Alto</v>
      </c>
      <c r="D622" s="77" t="str">
        <f>IFERROR(INDEX(Sinduscon!$30:$30,
MATCH(CUB!A622,Sinduscon!$3:$3,0)+3), "")</f>
        <v>-</v>
      </c>
      <c r="E622" s="77" t="str">
        <f>IFERROR(INDEX(Sinduscon!$31:$31,
MATCH(CUB!$A622,Sinduscon!$3:$3,0)+3), "")</f>
        <v>-</v>
      </c>
      <c r="F622" s="77" t="str">
        <f>IFERROR(INDEX(Sinduscon!$32:$32,
MATCH(CUB!$A622,Sinduscon!$3:$3,0)+3), "")</f>
        <v>-</v>
      </c>
      <c r="G622" s="77" t="str">
        <f>IFERROR(INDEX(Sinduscon!$33:$33,
MATCH(CUB!$A622,Sinduscon!$3:$3,0)+3), "")</f>
        <v>-</v>
      </c>
      <c r="H622" s="111"/>
      <c r="I622" s="111"/>
      <c r="J622" s="111"/>
      <c r="K622" s="111"/>
    </row>
    <row r="623" spans="1:12" x14ac:dyDescent="0.25">
      <c r="A623" s="71">
        <f>IF(
   SUMPRODUCT(--(Sinduscon!$3:$3=DATE(2013,INT((ROW(A820)-1)/20)+1,1)))&gt;0,
   DATE(2013,INT((ROW(A820)-1)/20)+1,1),
   ""
)</f>
        <v>42491</v>
      </c>
      <c r="B623" s="72" t="str">
        <f t="shared" si="46"/>
        <v>PIS</v>
      </c>
      <c r="C623" s="73" t="str">
        <f t="shared" si="47"/>
        <v>Total</v>
      </c>
      <c r="D623" s="77">
        <f>IFERROR(INDEX(Sinduscon!$30:$30,
MATCH(CUB!A623,Sinduscon!$3:$3,0)+4), "")</f>
        <v>407.06</v>
      </c>
      <c r="E623" s="77">
        <f>IFERROR(INDEX(Sinduscon!$31:$31,
MATCH(CUB!$A623,Sinduscon!$3:$3,0)+4), "")</f>
        <v>398.33</v>
      </c>
      <c r="F623" s="77">
        <f>IFERROR(INDEX(Sinduscon!$32:$32,
MATCH(CUB!$A623,Sinduscon!$3:$3,0)+4), "")</f>
        <v>28.52</v>
      </c>
      <c r="G623" s="77">
        <f>IFERROR(INDEX(Sinduscon!$33:$33,
MATCH(CUB!$A623,Sinduscon!$3:$3,0)+4), "")</f>
        <v>1.59</v>
      </c>
      <c r="H623" s="111">
        <f>SUMIFS(CUB!$D:$D,CUB!$C:$C,"Total",CUB!$A:$A,$A623)
/11</f>
        <v>595.88363636363636</v>
      </c>
      <c r="I623" s="111">
        <f>SUMIFS(CUB!$E:$E,CUB!$C:$C,"Total",CUB!$A:$A,$A623)
/11</f>
        <v>635.74636363636364</v>
      </c>
      <c r="J623" s="111">
        <f>SUMIFS(CUB!$F:$F,CUB!$C:$C,"Total",CUB!$A:$A,$A623)
/11</f>
        <v>71.084545454545449</v>
      </c>
      <c r="K623" s="111">
        <f>SUMIFS(CUB!$G:$G,CUB!$C:$C,"Total",CUB!$A:$A,$A623)
/11</f>
        <v>2.7190909090909092</v>
      </c>
      <c r="L623" s="111">
        <f t="shared" ref="L623" si="50">SUM(H623:K623)</f>
        <v>1305.4336363636364</v>
      </c>
    </row>
    <row r="624" spans="1:12" x14ac:dyDescent="0.25">
      <c r="A624" s="71">
        <f>IF(
   SUMPRODUCT(--(Sinduscon!$3:$3=DATE(2013,INT((ROW(A821)-1)/20)+1,1)))&gt;0,
   DATE(2013,INT((ROW(A821)-1)/20)+1,1),
   ""
)</f>
        <v>42522</v>
      </c>
      <c r="B624" s="72" t="str">
        <f t="shared" si="46"/>
        <v>R-1</v>
      </c>
      <c r="C624" s="73" t="str">
        <f t="shared" si="47"/>
        <v>Baixo</v>
      </c>
      <c r="D624" s="77">
        <f>IFERROR(INDEX(Sinduscon!$6:$6,
MATCH(CUB!A624,Sinduscon!$3:$3,0)+1), "")</f>
        <v>567.53</v>
      </c>
      <c r="E624" s="77">
        <f>IFERROR(INDEX(Sinduscon!$7:$7,
MATCH(CUB!$A624,Sinduscon!$3:$3,0)+1), "")</f>
        <v>584.55999999999995</v>
      </c>
      <c r="F624" s="77">
        <f>IFERROR(INDEX(Sinduscon!$8:$8,
MATCH(CUB!$A624,Sinduscon!$3:$3,0)+1), "")</f>
        <v>115.01</v>
      </c>
      <c r="G624" s="77">
        <f>IFERROR(INDEX(Sinduscon!$9:$9,
MATCH(CUB!$A624,Sinduscon!$3:$3,0)+1), "")</f>
        <v>3.14</v>
      </c>
      <c r="H624" s="111"/>
      <c r="I624" s="111"/>
      <c r="J624" s="111"/>
      <c r="K624" s="111"/>
    </row>
    <row r="625" spans="1:11" x14ac:dyDescent="0.25">
      <c r="A625" s="71">
        <f>IF(
   SUMPRODUCT(--(Sinduscon!$3:$3=DATE(2013,INT((ROW(A822)-1)/20)+1,1)))&gt;0,
   DATE(2013,INT((ROW(A822)-1)/20)+1,1),
   ""
)</f>
        <v>42522</v>
      </c>
      <c r="B625" s="72" t="str">
        <f t="shared" si="46"/>
        <v>R-1</v>
      </c>
      <c r="C625" s="73" t="str">
        <f t="shared" si="47"/>
        <v>Normal</v>
      </c>
      <c r="D625" s="77">
        <f>IFERROR(INDEX(Sinduscon!$6:$6,
MATCH(CUB!A625,Sinduscon!$3:$3,0)+2), "")</f>
        <v>589.48</v>
      </c>
      <c r="E625" s="77">
        <f>IFERROR(INDEX(Sinduscon!$7:$7,
MATCH(CUB!$A625,Sinduscon!$3:$3,0)+2), "")</f>
        <v>801.4</v>
      </c>
      <c r="F625" s="77">
        <f>IFERROR(INDEX(Sinduscon!$8:$8,
MATCH(CUB!$A625,Sinduscon!$3:$3,0)+2), "")</f>
        <v>107.99</v>
      </c>
      <c r="G625" s="77">
        <f>IFERROR(INDEX(Sinduscon!$9:$9,
MATCH(CUB!$A625,Sinduscon!$3:$3,0)+2), "")</f>
        <v>0.22</v>
      </c>
      <c r="H625" s="111"/>
      <c r="I625" s="111"/>
      <c r="J625" s="111"/>
      <c r="K625" s="111"/>
    </row>
    <row r="626" spans="1:11" x14ac:dyDescent="0.25">
      <c r="A626" s="71">
        <f>IF(
   SUMPRODUCT(--(Sinduscon!$3:$3=DATE(2013,INT((ROW(A823)-1)/20)+1,1)))&gt;0,
   DATE(2013,INT((ROW(A823)-1)/20)+1,1),
   ""
)</f>
        <v>42522</v>
      </c>
      <c r="B626" s="72" t="str">
        <f t="shared" si="46"/>
        <v>R-1</v>
      </c>
      <c r="C626" s="73" t="str">
        <f t="shared" si="47"/>
        <v>Alto</v>
      </c>
      <c r="D626" s="77">
        <f>IFERROR(INDEX(Sinduscon!$6:$6,
MATCH(CUB!A626,Sinduscon!$3:$3,0)+3), "")</f>
        <v>873.18</v>
      </c>
      <c r="E626" s="77">
        <f>IFERROR(INDEX(Sinduscon!$7:$7,
MATCH(CUB!$A626,Sinduscon!$3:$3,0)+3), "")</f>
        <v>869.52</v>
      </c>
      <c r="F626" s="77">
        <f>IFERROR(INDEX(Sinduscon!$8:$8,
MATCH(CUB!$A626,Sinduscon!$3:$3,0)+3), "")</f>
        <v>102.09</v>
      </c>
      <c r="G626" s="77">
        <f>IFERROR(INDEX(Sinduscon!$9:$9,
MATCH(CUB!$A626,Sinduscon!$3:$3,0)+3), "")</f>
        <v>0.27</v>
      </c>
      <c r="H626" s="111"/>
      <c r="I626" s="111"/>
      <c r="J626" s="111"/>
      <c r="K626" s="111"/>
    </row>
    <row r="627" spans="1:11" x14ac:dyDescent="0.25">
      <c r="A627" s="71">
        <f>IF(
   SUMPRODUCT(--(Sinduscon!$3:$3=DATE(2013,INT((ROW(A824)-1)/20)+1,1)))&gt;0,
   DATE(2013,INT((ROW(A824)-1)/20)+1,1),
   ""
)</f>
        <v>42522</v>
      </c>
      <c r="B627" s="72" t="str">
        <f t="shared" si="46"/>
        <v>R-1</v>
      </c>
      <c r="C627" s="73" t="str">
        <f t="shared" si="47"/>
        <v>Total</v>
      </c>
      <c r="D627" s="77">
        <f>IFERROR(INDEX(Sinduscon!$6:$6,
MATCH(CUB!A627,Sinduscon!$3:$3,0)+4), "")</f>
        <v>2030.19</v>
      </c>
      <c r="E627" s="77">
        <f>IFERROR(INDEX(Sinduscon!$7:$7,
MATCH(CUB!$A627,Sinduscon!$3:$3,0)+4), "")</f>
        <v>2255.48</v>
      </c>
      <c r="F627" s="77">
        <f>IFERROR(INDEX(Sinduscon!$8:$8,
MATCH(CUB!$A627,Sinduscon!$3:$3,0)+4), "")</f>
        <v>325.09000000000003</v>
      </c>
      <c r="G627" s="77">
        <f>IFERROR(INDEX(Sinduscon!$9:$9,
MATCH(CUB!$A627,Sinduscon!$3:$3,0)+4), "")</f>
        <v>3.6300000000000003</v>
      </c>
      <c r="H627" s="111"/>
      <c r="I627" s="111"/>
      <c r="J627" s="111"/>
      <c r="K627" s="111"/>
    </row>
    <row r="628" spans="1:11" x14ac:dyDescent="0.25">
      <c r="A628" s="71">
        <f>IF(
   SUMPRODUCT(--(Sinduscon!$3:$3=DATE(2013,INT((ROW(A825)-1)/20)+1,1)))&gt;0,
   DATE(2013,INT((ROW(A825)-1)/20)+1,1),
   ""
)</f>
        <v>42522</v>
      </c>
      <c r="B628" s="72" t="str">
        <f t="shared" si="46"/>
        <v>PP-4</v>
      </c>
      <c r="C628" s="73" t="str">
        <f t="shared" si="47"/>
        <v>Baixo</v>
      </c>
      <c r="D628" s="77">
        <f>IFERROR(INDEX(Sinduscon!$12:$12,
MATCH(CUB!A628,Sinduscon!$3:$3,0)+1), "")</f>
        <v>608.95000000000005</v>
      </c>
      <c r="E628" s="77">
        <f>IFERROR(INDEX(Sinduscon!$13:$13,
MATCH(CUB!$A628,Sinduscon!$3:$3,0)+1), "")</f>
        <v>490.53</v>
      </c>
      <c r="F628" s="77">
        <f>IFERROR(INDEX(Sinduscon!$14:$14,
MATCH(CUB!$A628,Sinduscon!$3:$3,0)+1), "")</f>
        <v>30.58</v>
      </c>
      <c r="G628" s="77">
        <f>IFERROR(INDEX(Sinduscon!$15:$15,
MATCH(CUB!$A628,Sinduscon!$3:$3,0)+1), "")</f>
        <v>3.03</v>
      </c>
      <c r="H628" s="111"/>
      <c r="I628" s="111"/>
      <c r="J628" s="111"/>
      <c r="K628" s="111"/>
    </row>
    <row r="629" spans="1:11" x14ac:dyDescent="0.25">
      <c r="A629" s="71">
        <f>IF(
   SUMPRODUCT(--(Sinduscon!$3:$3=DATE(2013,INT((ROW(A826)-1)/20)+1,1)))&gt;0,
   DATE(2013,INT((ROW(A826)-1)/20)+1,1),
   ""
)</f>
        <v>42522</v>
      </c>
      <c r="B629" s="72" t="str">
        <f t="shared" si="46"/>
        <v>PP-4</v>
      </c>
      <c r="C629" s="73" t="str">
        <f t="shared" si="47"/>
        <v>Normal</v>
      </c>
      <c r="D629" s="77">
        <f>IFERROR(INDEX(Sinduscon!$12:$12,
MATCH(CUB!A629,Sinduscon!$3:$3,0)+2), "")</f>
        <v>569.41999999999996</v>
      </c>
      <c r="E629" s="77">
        <f>IFERROR(INDEX(Sinduscon!$13:$13,
MATCH(CUB!$A629,Sinduscon!$3:$3,0)+2), "")</f>
        <v>708.88</v>
      </c>
      <c r="F629" s="77">
        <f>IFERROR(INDEX(Sinduscon!$14:$14,
MATCH(CUB!$A629,Sinduscon!$3:$3,0)+2), "")</f>
        <v>129.49</v>
      </c>
      <c r="G629" s="77">
        <f>IFERROR(INDEX(Sinduscon!$15:$15,
MATCH(CUB!$A629,Sinduscon!$3:$3,0)+2), "")</f>
        <v>0.04</v>
      </c>
      <c r="H629" s="111"/>
      <c r="I629" s="111"/>
      <c r="J629" s="111"/>
      <c r="K629" s="111"/>
    </row>
    <row r="630" spans="1:11" x14ac:dyDescent="0.25">
      <c r="A630" s="71">
        <f>IF(
   SUMPRODUCT(--(Sinduscon!$3:$3=DATE(2013,INT((ROW(A827)-1)/20)+1,1)))&gt;0,
   DATE(2013,INT((ROW(A827)-1)/20)+1,1),
   ""
)</f>
        <v>42522</v>
      </c>
      <c r="B630" s="72" t="str">
        <f t="shared" si="46"/>
        <v>PP-4</v>
      </c>
      <c r="C630" s="73" t="str">
        <f t="shared" si="47"/>
        <v>Alto</v>
      </c>
      <c r="D630" s="77" t="str">
        <f>IFERROR(INDEX(Sinduscon!$12:$12,
MATCH(CUB!A630,Sinduscon!$3:$3,0)+3), "")</f>
        <v>-</v>
      </c>
      <c r="E630" s="77" t="str">
        <f>IFERROR(INDEX(Sinduscon!$13:$13,
MATCH(CUB!$A630,Sinduscon!$3:$3,0)+3), "")</f>
        <v>-</v>
      </c>
      <c r="F630" s="77" t="str">
        <f>IFERROR(INDEX(Sinduscon!$14:$14,
MATCH(CUB!$A630,Sinduscon!$3:$3,0)+3), "")</f>
        <v>-</v>
      </c>
      <c r="G630" s="77" t="str">
        <f>IFERROR(INDEX(Sinduscon!$15:$15,
MATCH(CUB!$A630,Sinduscon!$3:$3,0)+3), "")</f>
        <v>-</v>
      </c>
      <c r="H630" s="111"/>
      <c r="I630" s="111"/>
      <c r="J630" s="111"/>
      <c r="K630" s="111"/>
    </row>
    <row r="631" spans="1:11" x14ac:dyDescent="0.25">
      <c r="A631" s="71">
        <f>IF(
   SUMPRODUCT(--(Sinduscon!$3:$3=DATE(2013,INT((ROW(A828)-1)/20)+1,1)))&gt;0,
   DATE(2013,INT((ROW(A828)-1)/20)+1,1),
   ""
)</f>
        <v>42522</v>
      </c>
      <c r="B631" s="72" t="str">
        <f t="shared" si="46"/>
        <v>PP-4</v>
      </c>
      <c r="C631" s="73" t="str">
        <f t="shared" si="47"/>
        <v>Total</v>
      </c>
      <c r="D631" s="77">
        <f>IFERROR(INDEX(Sinduscon!$12:$12,
MATCH(CUB!A631,Sinduscon!$3:$3,0)+4), "")</f>
        <v>1178.3699999999999</v>
      </c>
      <c r="E631" s="77">
        <f>IFERROR(INDEX(Sinduscon!$13:$13,
MATCH(CUB!$A631,Sinduscon!$3:$3,0)+4), "")</f>
        <v>1199.4099999999999</v>
      </c>
      <c r="F631" s="77">
        <f>IFERROR(INDEX(Sinduscon!$14:$14,
MATCH(CUB!$A631,Sinduscon!$3:$3,0)+4), "")</f>
        <v>160.07</v>
      </c>
      <c r="G631" s="77">
        <f>IFERROR(INDEX(Sinduscon!$15:$15,
MATCH(CUB!$A631,Sinduscon!$3:$3,0)+4), "")</f>
        <v>3.07</v>
      </c>
      <c r="H631" s="111"/>
      <c r="I631" s="111"/>
      <c r="J631" s="111"/>
      <c r="K631" s="111"/>
    </row>
    <row r="632" spans="1:11" x14ac:dyDescent="0.25">
      <c r="A632" s="71">
        <f>IF(
   SUMPRODUCT(--(Sinduscon!$3:$3=DATE(2013,INT((ROW(A829)-1)/20)+1,1)))&gt;0,
   DATE(2013,INT((ROW(A829)-1)/20)+1,1),
   ""
)</f>
        <v>42522</v>
      </c>
      <c r="B632" s="72" t="str">
        <f t="shared" si="46"/>
        <v>R-8</v>
      </c>
      <c r="C632" s="73" t="str">
        <f t="shared" si="47"/>
        <v>Baixo</v>
      </c>
      <c r="D632" s="77">
        <f>IFERROR(INDEX(Sinduscon!$18:$18,
MATCH(CUB!A632,Sinduscon!$3:$3,0)+1), "")</f>
        <v>579.41</v>
      </c>
      <c r="E632" s="77">
        <f>IFERROR(INDEX(Sinduscon!$19:$19,
MATCH(CUB!$A632,Sinduscon!$3:$3,0)+1), "")</f>
        <v>461.3</v>
      </c>
      <c r="F632" s="77">
        <f>IFERROR(INDEX(Sinduscon!$20:$20,
MATCH(CUB!$A632,Sinduscon!$3:$3,0)+1), "")</f>
        <v>27.52</v>
      </c>
      <c r="G632" s="77">
        <f>IFERROR(INDEX(Sinduscon!$21:$21,
MATCH(CUB!$A632,Sinduscon!$3:$3,0)+1), "")</f>
        <v>3.18</v>
      </c>
      <c r="H632" s="111"/>
      <c r="I632" s="111"/>
      <c r="J632" s="111"/>
      <c r="K632" s="111"/>
    </row>
    <row r="633" spans="1:11" x14ac:dyDescent="0.25">
      <c r="A633" s="71">
        <f>IF(
   SUMPRODUCT(--(Sinduscon!$3:$3=DATE(2013,INT((ROW(A830)-1)/20)+1,1)))&gt;0,
   DATE(2013,INT((ROW(A830)-1)/20)+1,1),
   ""
)</f>
        <v>42522</v>
      </c>
      <c r="B633" s="72" t="str">
        <f t="shared" si="46"/>
        <v>R-8</v>
      </c>
      <c r="C633" s="73" t="str">
        <f t="shared" si="47"/>
        <v>Normal</v>
      </c>
      <c r="D633" s="77">
        <f>IFERROR(INDEX(Sinduscon!$18:$18,
MATCH(CUB!A633,Sinduscon!$3:$3,0)+2), "")</f>
        <v>506.83</v>
      </c>
      <c r="E633" s="77">
        <f>IFERROR(INDEX(Sinduscon!$19:$19,
MATCH(CUB!$A633,Sinduscon!$3:$3,0)+2), "")</f>
        <v>636.57000000000005</v>
      </c>
      <c r="F633" s="77">
        <f>IFERROR(INDEX(Sinduscon!$20:$20,
MATCH(CUB!$A633,Sinduscon!$3:$3,0)+2), "")</f>
        <v>59.74</v>
      </c>
      <c r="G633" s="77">
        <f>IFERROR(INDEX(Sinduscon!$21:$21,
MATCH(CUB!$A633,Sinduscon!$3:$3,0)+2), "")</f>
        <v>4.26</v>
      </c>
      <c r="H633" s="111"/>
      <c r="I633" s="111"/>
      <c r="J633" s="111"/>
      <c r="K633" s="111"/>
    </row>
    <row r="634" spans="1:11" x14ac:dyDescent="0.25">
      <c r="A634" s="71">
        <f>IF(
   SUMPRODUCT(--(Sinduscon!$3:$3=DATE(2013,INT((ROW(A831)-1)/20)+1,1)))&gt;0,
   DATE(2013,INT((ROW(A831)-1)/20)+1,1),
   ""
)</f>
        <v>42522</v>
      </c>
      <c r="B634" s="72" t="str">
        <f t="shared" si="46"/>
        <v>R-8</v>
      </c>
      <c r="C634" s="73" t="str">
        <f t="shared" si="47"/>
        <v>Alto</v>
      </c>
      <c r="D634" s="77">
        <f>IFERROR(INDEX(Sinduscon!$18:$18,
MATCH(CUB!A634,Sinduscon!$3:$3,0)+3), "")</f>
        <v>714.38</v>
      </c>
      <c r="E634" s="77">
        <f>IFERROR(INDEX(Sinduscon!$19:$19,
MATCH(CUB!$A634,Sinduscon!$3:$3,0)+3), "")</f>
        <v>673.54</v>
      </c>
      <c r="F634" s="77">
        <f>IFERROR(INDEX(Sinduscon!$20:$20,
MATCH(CUB!$A634,Sinduscon!$3:$3,0)+3), "")</f>
        <v>70.44</v>
      </c>
      <c r="G634" s="77">
        <f>IFERROR(INDEX(Sinduscon!$21:$21,
MATCH(CUB!$A634,Sinduscon!$3:$3,0)+3), "")</f>
        <v>4.0199999999999996</v>
      </c>
      <c r="H634" s="111"/>
      <c r="I634" s="111"/>
      <c r="J634" s="111"/>
      <c r="K634" s="111"/>
    </row>
    <row r="635" spans="1:11" x14ac:dyDescent="0.25">
      <c r="A635" s="71">
        <f>IF(
   SUMPRODUCT(--(Sinduscon!$3:$3=DATE(2013,INT((ROW(A832)-1)/20)+1,1)))&gt;0,
   DATE(2013,INT((ROW(A832)-1)/20)+1,1),
   ""
)</f>
        <v>42522</v>
      </c>
      <c r="B635" s="72" t="str">
        <f t="shared" si="46"/>
        <v>R-8</v>
      </c>
      <c r="C635" s="73" t="str">
        <f t="shared" si="47"/>
        <v>Total</v>
      </c>
      <c r="D635" s="77">
        <f>IFERROR(INDEX(Sinduscon!$18:$18,
MATCH(CUB!A635,Sinduscon!$3:$3,0)+4), "")</f>
        <v>1800.62</v>
      </c>
      <c r="E635" s="77">
        <f>IFERROR(INDEX(Sinduscon!$19:$19,
MATCH(CUB!$A635,Sinduscon!$3:$3,0)+4), "")</f>
        <v>1771.41</v>
      </c>
      <c r="F635" s="77">
        <f>IFERROR(INDEX(Sinduscon!$20:$20,
MATCH(CUB!$A635,Sinduscon!$3:$3,0)+4), "")</f>
        <v>157.69999999999999</v>
      </c>
      <c r="G635" s="77">
        <f>IFERROR(INDEX(Sinduscon!$21:$21,
MATCH(CUB!$A635,Sinduscon!$3:$3,0)+4), "")</f>
        <v>11.459999999999999</v>
      </c>
      <c r="H635" s="111"/>
      <c r="I635" s="111"/>
      <c r="J635" s="111"/>
      <c r="K635" s="111"/>
    </row>
    <row r="636" spans="1:11" x14ac:dyDescent="0.25">
      <c r="A636" s="71">
        <f>IF(
   SUMPRODUCT(--(Sinduscon!$3:$3=DATE(2013,INT((ROW(A833)-1)/20)+1,1)))&gt;0,
   DATE(2013,INT((ROW(A833)-1)/20)+1,1),
   ""
)</f>
        <v>42522</v>
      </c>
      <c r="B636" s="72" t="str">
        <f t="shared" si="46"/>
        <v>R-16</v>
      </c>
      <c r="C636" s="73" t="str">
        <f t="shared" si="47"/>
        <v>Baixo</v>
      </c>
      <c r="D636" s="77" t="str">
        <f>IFERROR(INDEX(Sinduscon!$24:$24,
MATCH(CUB!A636,Sinduscon!$3:$3,0)+1), "")</f>
        <v>-</v>
      </c>
      <c r="E636" s="77" t="str">
        <f>IFERROR(INDEX(Sinduscon!$25:$25,
MATCH(CUB!$A636,Sinduscon!$3:$3,0)+1), "")</f>
        <v>-</v>
      </c>
      <c r="F636" s="77" t="str">
        <f>IFERROR(INDEX(Sinduscon!$26:$26,
MATCH(CUB!$A636,Sinduscon!$3:$3,0)+1), "")</f>
        <v>-</v>
      </c>
      <c r="G636" s="77" t="str">
        <f>IFERROR(INDEX(Sinduscon!$27:$27,
MATCH(CUB!$A636,Sinduscon!$3:$3,0)+1), "")</f>
        <v>-</v>
      </c>
      <c r="H636" s="111"/>
      <c r="I636" s="111"/>
      <c r="J636" s="111"/>
      <c r="K636" s="111"/>
    </row>
    <row r="637" spans="1:11" x14ac:dyDescent="0.25">
      <c r="A637" s="71">
        <f>IF(
   SUMPRODUCT(--(Sinduscon!$3:$3=DATE(2013,INT((ROW(A834)-1)/20)+1,1)))&gt;0,
   DATE(2013,INT((ROW(A834)-1)/20)+1,1),
   ""
)</f>
        <v>42522</v>
      </c>
      <c r="B637" s="72" t="str">
        <f t="shared" si="46"/>
        <v>R-16</v>
      </c>
      <c r="C637" s="73" t="str">
        <f t="shared" si="47"/>
        <v>Normal</v>
      </c>
      <c r="D637" s="77">
        <f>IFERROR(INDEX(Sinduscon!$24:$24,
MATCH(CUB!A637,Sinduscon!$3:$3,0)+2), "")</f>
        <v>501.72</v>
      </c>
      <c r="E637" s="77">
        <f>IFERROR(INDEX(Sinduscon!$25:$25,
MATCH(CUB!$A637,Sinduscon!$3:$3,0)+2), "")</f>
        <v>612.02</v>
      </c>
      <c r="F637" s="77">
        <f>IFERROR(INDEX(Sinduscon!$26:$26,
MATCH(CUB!$A637,Sinduscon!$3:$3,0)+2), "")</f>
        <v>49.44</v>
      </c>
      <c r="G637" s="77">
        <f>IFERROR(INDEX(Sinduscon!$27:$27,
MATCH(CUB!$A637,Sinduscon!$3:$3,0)+2), "")</f>
        <v>4.0599999999999996</v>
      </c>
      <c r="H637" s="111"/>
      <c r="I637" s="111"/>
      <c r="J637" s="111"/>
      <c r="K637" s="111"/>
    </row>
    <row r="638" spans="1:11" x14ac:dyDescent="0.25">
      <c r="A638" s="71">
        <f>IF(
   SUMPRODUCT(--(Sinduscon!$3:$3=DATE(2013,INT((ROW(A835)-1)/20)+1,1)))&gt;0,
   DATE(2013,INT((ROW(A835)-1)/20)+1,1),
   ""
)</f>
        <v>42522</v>
      </c>
      <c r="B638" s="72" t="str">
        <f t="shared" si="46"/>
        <v>R-16</v>
      </c>
      <c r="C638" s="73" t="str">
        <f t="shared" si="47"/>
        <v>Alto</v>
      </c>
      <c r="D638" s="77">
        <f>IFERROR(INDEX(Sinduscon!$24:$24,
MATCH(CUB!A638,Sinduscon!$3:$3,0)+3), "")</f>
        <v>679.18</v>
      </c>
      <c r="E638" s="77">
        <f>IFERROR(INDEX(Sinduscon!$25:$25,
MATCH(CUB!$A638,Sinduscon!$3:$3,0)+3), "")</f>
        <v>756.56</v>
      </c>
      <c r="F638" s="77">
        <f>IFERROR(INDEX(Sinduscon!$26:$26,
MATCH(CUB!$A638,Sinduscon!$3:$3,0)+3), "")</f>
        <v>61.11</v>
      </c>
      <c r="G638" s="77">
        <f>IFERROR(INDEX(Sinduscon!$27:$27,
MATCH(CUB!$A638,Sinduscon!$3:$3,0)+3), "")</f>
        <v>6.1</v>
      </c>
      <c r="H638" s="111"/>
      <c r="I638" s="111"/>
      <c r="J638" s="111"/>
      <c r="K638" s="111"/>
    </row>
    <row r="639" spans="1:11" x14ac:dyDescent="0.25">
      <c r="A639" s="71">
        <f>IF(
   SUMPRODUCT(--(Sinduscon!$3:$3=DATE(2013,INT((ROW(A836)-1)/20)+1,1)))&gt;0,
   DATE(2013,INT((ROW(A836)-1)/20)+1,1),
   ""
)</f>
        <v>42522</v>
      </c>
      <c r="B639" s="72" t="str">
        <f t="shared" si="46"/>
        <v>R-16</v>
      </c>
      <c r="C639" s="73" t="str">
        <f t="shared" si="47"/>
        <v>Total</v>
      </c>
      <c r="D639" s="77">
        <f>IFERROR(INDEX(Sinduscon!$24:$24,
MATCH(CUB!A639,Sinduscon!$3:$3,0)+4), "")</f>
        <v>1180.9000000000001</v>
      </c>
      <c r="E639" s="77">
        <f>IFERROR(INDEX(Sinduscon!$25:$25,
MATCH(CUB!$A639,Sinduscon!$3:$3,0)+4), "")</f>
        <v>1368.58</v>
      </c>
      <c r="F639" s="77">
        <f>IFERROR(INDEX(Sinduscon!$26:$26,
MATCH(CUB!$A639,Sinduscon!$3:$3,0)+4), "")</f>
        <v>110.55</v>
      </c>
      <c r="G639" s="77">
        <f>IFERROR(INDEX(Sinduscon!$27:$27,
MATCH(CUB!$A639,Sinduscon!$3:$3,0)+4), "")</f>
        <v>10.16</v>
      </c>
      <c r="H639" s="111"/>
      <c r="I639" s="111"/>
      <c r="J639" s="111"/>
      <c r="K639" s="111"/>
    </row>
    <row r="640" spans="1:11" x14ac:dyDescent="0.25">
      <c r="A640" s="71">
        <f>IF(
   SUMPRODUCT(--(Sinduscon!$3:$3=DATE(2013,INT((ROW(A837)-1)/20)+1,1)))&gt;0,
   DATE(2013,INT((ROW(A837)-1)/20)+1,1),
   ""
)</f>
        <v>42522</v>
      </c>
      <c r="B640" s="72" t="str">
        <f t="shared" si="46"/>
        <v>PIS</v>
      </c>
      <c r="C640" s="73" t="str">
        <f t="shared" si="47"/>
        <v>Baixo</v>
      </c>
      <c r="D640" s="77">
        <f>IFERROR(INDEX(Sinduscon!$30:$30,
MATCH(CUB!A640,Sinduscon!$3:$3,0)+1), "")</f>
        <v>408.74</v>
      </c>
      <c r="E640" s="77">
        <f>IFERROR(INDEX(Sinduscon!$31:$31,
MATCH(CUB!$A640,Sinduscon!$3:$3,0)+1), "")</f>
        <v>398.33</v>
      </c>
      <c r="F640" s="77">
        <f>IFERROR(INDEX(Sinduscon!$32:$32,
MATCH(CUB!$A640,Sinduscon!$3:$3,0)+1), "")</f>
        <v>28.52</v>
      </c>
      <c r="G640" s="77">
        <f>IFERROR(INDEX(Sinduscon!$33:$33,
MATCH(CUB!$A640,Sinduscon!$3:$3,0)+1), "")</f>
        <v>1.59</v>
      </c>
      <c r="H640" s="111"/>
      <c r="I640" s="111"/>
      <c r="J640" s="111"/>
      <c r="K640" s="111"/>
    </row>
    <row r="641" spans="1:12" x14ac:dyDescent="0.25">
      <c r="A641" s="71">
        <f>IF(
   SUMPRODUCT(--(Sinduscon!$3:$3=DATE(2013,INT((ROW(A838)-1)/20)+1,1)))&gt;0,
   DATE(2013,INT((ROW(A838)-1)/20)+1,1),
   ""
)</f>
        <v>42522</v>
      </c>
      <c r="B641" s="72" t="str">
        <f t="shared" si="46"/>
        <v>PIS</v>
      </c>
      <c r="C641" s="73" t="str">
        <f t="shared" si="47"/>
        <v>Normal</v>
      </c>
      <c r="D641" s="77" t="str">
        <f>IFERROR(INDEX(Sinduscon!$30:$30,
MATCH(CUB!A641,Sinduscon!$3:$3,0)+2), "")</f>
        <v>-</v>
      </c>
      <c r="E641" s="77" t="str">
        <f>IFERROR(INDEX(Sinduscon!$31:$31,
MATCH(CUB!$A641,Sinduscon!$3:$3,0)+2), "")</f>
        <v>-</v>
      </c>
      <c r="F641" s="77" t="str">
        <f>IFERROR(INDEX(Sinduscon!$32:$32,
MATCH(CUB!$A641,Sinduscon!$3:$3,0)+2), "")</f>
        <v>-</v>
      </c>
      <c r="G641" s="77" t="str">
        <f>IFERROR(INDEX(Sinduscon!$33:$33,
MATCH(CUB!$A641,Sinduscon!$3:$3,0)+2), "")</f>
        <v>-</v>
      </c>
      <c r="H641" s="111"/>
      <c r="I641" s="111"/>
      <c r="J641" s="111"/>
      <c r="K641" s="111"/>
    </row>
    <row r="642" spans="1:12" x14ac:dyDescent="0.25">
      <c r="A642" s="71">
        <f>IF(
   SUMPRODUCT(--(Sinduscon!$3:$3=DATE(2013,INT((ROW(A839)-1)/20)+1,1)))&gt;0,
   DATE(2013,INT((ROW(A839)-1)/20)+1,1),
   ""
)</f>
        <v>42522</v>
      </c>
      <c r="B642" s="72" t="str">
        <f t="shared" si="46"/>
        <v>PIS</v>
      </c>
      <c r="C642" s="73" t="str">
        <f t="shared" si="47"/>
        <v>Alto</v>
      </c>
      <c r="D642" s="77" t="str">
        <f>IFERROR(INDEX(Sinduscon!$30:$30,
MATCH(CUB!A642,Sinduscon!$3:$3,0)+3), "")</f>
        <v>-</v>
      </c>
      <c r="E642" s="77" t="str">
        <f>IFERROR(INDEX(Sinduscon!$31:$31,
MATCH(CUB!$A642,Sinduscon!$3:$3,0)+3), "")</f>
        <v>-</v>
      </c>
      <c r="F642" s="77" t="str">
        <f>IFERROR(INDEX(Sinduscon!$32:$32,
MATCH(CUB!$A642,Sinduscon!$3:$3,0)+3), "")</f>
        <v>-</v>
      </c>
      <c r="G642" s="77" t="str">
        <f>IFERROR(INDEX(Sinduscon!$33:$33,
MATCH(CUB!$A642,Sinduscon!$3:$3,0)+3), "")</f>
        <v>-</v>
      </c>
      <c r="H642" s="111"/>
      <c r="I642" s="111"/>
      <c r="J642" s="111"/>
      <c r="K642" s="111"/>
    </row>
    <row r="643" spans="1:12" x14ac:dyDescent="0.25">
      <c r="A643" s="71">
        <f>IF(
   SUMPRODUCT(--(Sinduscon!$3:$3=DATE(2013,INT((ROW(A840)-1)/20)+1,1)))&gt;0,
   DATE(2013,INT((ROW(A840)-1)/20)+1,1),
   ""
)</f>
        <v>42522</v>
      </c>
      <c r="B643" s="72" t="str">
        <f t="shared" si="46"/>
        <v>PIS</v>
      </c>
      <c r="C643" s="73" t="str">
        <f t="shared" si="47"/>
        <v>Total</v>
      </c>
      <c r="D643" s="77">
        <f>IFERROR(INDEX(Sinduscon!$30:$30,
MATCH(CUB!A643,Sinduscon!$3:$3,0)+4), "")</f>
        <v>408.74</v>
      </c>
      <c r="E643" s="77">
        <f>IFERROR(INDEX(Sinduscon!$31:$31,
MATCH(CUB!$A643,Sinduscon!$3:$3,0)+4), "")</f>
        <v>398.33</v>
      </c>
      <c r="F643" s="77">
        <f>IFERROR(INDEX(Sinduscon!$32:$32,
MATCH(CUB!$A643,Sinduscon!$3:$3,0)+4), "")</f>
        <v>28.52</v>
      </c>
      <c r="G643" s="77">
        <f>IFERROR(INDEX(Sinduscon!$33:$33,
MATCH(CUB!$A643,Sinduscon!$3:$3,0)+4), "")</f>
        <v>1.59</v>
      </c>
      <c r="H643" s="111">
        <f>SUMIFS(CUB!$D:$D,CUB!$C:$C,"Total",CUB!$A:$A,$A643)
/11</f>
        <v>599.89272727272726</v>
      </c>
      <c r="I643" s="111">
        <f>SUMIFS(CUB!$E:$E,CUB!$C:$C,"Total",CUB!$A:$A,$A643)
/11</f>
        <v>635.74636363636364</v>
      </c>
      <c r="J643" s="111">
        <f>SUMIFS(CUB!$F:$F,CUB!$C:$C,"Total",CUB!$A:$A,$A643)
/11</f>
        <v>71.084545454545449</v>
      </c>
      <c r="K643" s="111">
        <f>SUMIFS(CUB!$G:$G,CUB!$C:$C,"Total",CUB!$A:$A,$A643)
/11</f>
        <v>2.7190909090909092</v>
      </c>
      <c r="L643" s="111">
        <f t="shared" ref="L643" si="51">SUM(H643:K643)</f>
        <v>1309.4427272727273</v>
      </c>
    </row>
    <row r="644" spans="1:12" x14ac:dyDescent="0.25">
      <c r="A644" s="71">
        <f>IF(
   SUMPRODUCT(--(Sinduscon!$3:$3=DATE(2013,INT((ROW(A841)-1)/20)+1,1)))&gt;0,
   DATE(2013,INT((ROW(A841)-1)/20)+1,1),
   ""
)</f>
        <v>42552</v>
      </c>
      <c r="B644" s="72" t="str">
        <f t="shared" si="46"/>
        <v>R-1</v>
      </c>
      <c r="C644" s="73" t="str">
        <f t="shared" si="47"/>
        <v>Baixo</v>
      </c>
      <c r="D644" s="77">
        <f>IFERROR(INDEX(Sinduscon!$6:$6,
MATCH(CUB!A644,Sinduscon!$3:$3,0)+1), "")</f>
        <v>571.24</v>
      </c>
      <c r="E644" s="77">
        <f>IFERROR(INDEX(Sinduscon!$7:$7,
MATCH(CUB!$A644,Sinduscon!$3:$3,0)+1), "")</f>
        <v>613.74</v>
      </c>
      <c r="F644" s="77">
        <f>IFERROR(INDEX(Sinduscon!$8:$8,
MATCH(CUB!$A644,Sinduscon!$3:$3,0)+1), "")</f>
        <v>115.01</v>
      </c>
      <c r="G644" s="77">
        <f>IFERROR(INDEX(Sinduscon!$9:$9,
MATCH(CUB!$A644,Sinduscon!$3:$3,0)+1), "")</f>
        <v>3.14</v>
      </c>
      <c r="H644" s="111"/>
      <c r="I644" s="111"/>
      <c r="J644" s="111"/>
      <c r="K644" s="111"/>
    </row>
    <row r="645" spans="1:12" x14ac:dyDescent="0.25">
      <c r="A645" s="71">
        <f>IF(
   SUMPRODUCT(--(Sinduscon!$3:$3=DATE(2013,INT((ROW(A842)-1)/20)+1,1)))&gt;0,
   DATE(2013,INT((ROW(A842)-1)/20)+1,1),
   ""
)</f>
        <v>42552</v>
      </c>
      <c r="B645" s="72" t="str">
        <f t="shared" ref="B645:B708" si="52">IF(A645&lt;&gt;"", CHOOSE(MOD(QUOTIENT(ROW()-4,4),5)+1,"R-1","PP-4","R-8","R-16","PIS"), "")</f>
        <v>R-1</v>
      </c>
      <c r="C645" s="73" t="str">
        <f t="shared" ref="C645:C708" si="53">IF(A645&lt;&gt;"", CHOOSE(MOD(QUOTIENT(ROW()-4,1),4)+1,"Baixo","Normal","Alto","Total"), "")</f>
        <v>Normal</v>
      </c>
      <c r="D645" s="77">
        <f>IFERROR(INDEX(Sinduscon!$6:$6,
MATCH(CUB!A645,Sinduscon!$3:$3,0)+2), "")</f>
        <v>592.95000000000005</v>
      </c>
      <c r="E645" s="77">
        <f>IFERROR(INDEX(Sinduscon!$7:$7,
MATCH(CUB!$A645,Sinduscon!$3:$3,0)+2), "")</f>
        <v>838.49</v>
      </c>
      <c r="F645" s="77">
        <f>IFERROR(INDEX(Sinduscon!$8:$8,
MATCH(CUB!$A645,Sinduscon!$3:$3,0)+2), "")</f>
        <v>107.99</v>
      </c>
      <c r="G645" s="77">
        <f>IFERROR(INDEX(Sinduscon!$9:$9,
MATCH(CUB!$A645,Sinduscon!$3:$3,0)+2), "")</f>
        <v>0.22</v>
      </c>
      <c r="H645" s="111"/>
      <c r="I645" s="111"/>
      <c r="J645" s="111"/>
      <c r="K645" s="111"/>
    </row>
    <row r="646" spans="1:12" x14ac:dyDescent="0.25">
      <c r="A646" s="71">
        <f>IF(
   SUMPRODUCT(--(Sinduscon!$3:$3=DATE(2013,INT((ROW(A843)-1)/20)+1,1)))&gt;0,
   DATE(2013,INT((ROW(A843)-1)/20)+1,1),
   ""
)</f>
        <v>42552</v>
      </c>
      <c r="B646" s="72" t="str">
        <f t="shared" si="52"/>
        <v>R-1</v>
      </c>
      <c r="C646" s="73" t="str">
        <f t="shared" si="53"/>
        <v>Alto</v>
      </c>
      <c r="D646" s="77">
        <f>IFERROR(INDEX(Sinduscon!$6:$6,
MATCH(CUB!A646,Sinduscon!$3:$3,0)+3), "")</f>
        <v>878.92</v>
      </c>
      <c r="E646" s="77">
        <f>IFERROR(INDEX(Sinduscon!$7:$7,
MATCH(CUB!$A646,Sinduscon!$3:$3,0)+3), "")</f>
        <v>909.73</v>
      </c>
      <c r="F646" s="77">
        <f>IFERROR(INDEX(Sinduscon!$8:$8,
MATCH(CUB!$A646,Sinduscon!$3:$3,0)+3), "")</f>
        <v>102.09</v>
      </c>
      <c r="G646" s="77">
        <f>IFERROR(INDEX(Sinduscon!$9:$9,
MATCH(CUB!$A646,Sinduscon!$3:$3,0)+3), "")</f>
        <v>0.27</v>
      </c>
      <c r="H646" s="111"/>
      <c r="I646" s="111"/>
      <c r="J646" s="111"/>
      <c r="K646" s="111"/>
    </row>
    <row r="647" spans="1:12" x14ac:dyDescent="0.25">
      <c r="A647" s="71">
        <f>IF(
   SUMPRODUCT(--(Sinduscon!$3:$3=DATE(2013,INT((ROW(A844)-1)/20)+1,1)))&gt;0,
   DATE(2013,INT((ROW(A844)-1)/20)+1,1),
   ""
)</f>
        <v>42552</v>
      </c>
      <c r="B647" s="72" t="str">
        <f t="shared" si="52"/>
        <v>R-1</v>
      </c>
      <c r="C647" s="73" t="str">
        <f t="shared" si="53"/>
        <v>Total</v>
      </c>
      <c r="D647" s="77">
        <f>IFERROR(INDEX(Sinduscon!$6:$6,
MATCH(CUB!A647,Sinduscon!$3:$3,0)+4), "")</f>
        <v>2043.1100000000001</v>
      </c>
      <c r="E647" s="77">
        <f>IFERROR(INDEX(Sinduscon!$7:$7,
MATCH(CUB!$A647,Sinduscon!$3:$3,0)+4), "")</f>
        <v>2361.96</v>
      </c>
      <c r="F647" s="77">
        <f>IFERROR(INDEX(Sinduscon!$8:$8,
MATCH(CUB!$A647,Sinduscon!$3:$3,0)+4), "")</f>
        <v>325.09000000000003</v>
      </c>
      <c r="G647" s="77">
        <f>IFERROR(INDEX(Sinduscon!$9:$9,
MATCH(CUB!$A647,Sinduscon!$3:$3,0)+4), "")</f>
        <v>3.6300000000000003</v>
      </c>
      <c r="H647" s="111"/>
      <c r="I647" s="111"/>
      <c r="J647" s="111"/>
      <c r="K647" s="111"/>
    </row>
    <row r="648" spans="1:12" x14ac:dyDescent="0.25">
      <c r="A648" s="71">
        <f>IF(
   SUMPRODUCT(--(Sinduscon!$3:$3=DATE(2013,INT((ROW(A845)-1)/20)+1,1)))&gt;0,
   DATE(2013,INT((ROW(A845)-1)/20)+1,1),
   ""
)</f>
        <v>42552</v>
      </c>
      <c r="B648" s="72" t="str">
        <f t="shared" si="52"/>
        <v>PP-4</v>
      </c>
      <c r="C648" s="73" t="str">
        <f t="shared" si="53"/>
        <v>Baixo</v>
      </c>
      <c r="D648" s="77">
        <f>IFERROR(INDEX(Sinduscon!$12:$12,
MATCH(CUB!A648,Sinduscon!$3:$3,0)+1), "")</f>
        <v>613.01</v>
      </c>
      <c r="E648" s="77">
        <f>IFERROR(INDEX(Sinduscon!$13:$13,
MATCH(CUB!$A648,Sinduscon!$3:$3,0)+1), "")</f>
        <v>514.75</v>
      </c>
      <c r="F648" s="77">
        <f>IFERROR(INDEX(Sinduscon!$14:$14,
MATCH(CUB!$A648,Sinduscon!$3:$3,0)+1), "")</f>
        <v>30.58</v>
      </c>
      <c r="G648" s="77">
        <f>IFERROR(INDEX(Sinduscon!$15:$15,
MATCH(CUB!$A648,Sinduscon!$3:$3,0)+1), "")</f>
        <v>3.03</v>
      </c>
      <c r="H648" s="111"/>
      <c r="I648" s="111"/>
      <c r="J648" s="111"/>
      <c r="K648" s="111"/>
    </row>
    <row r="649" spans="1:12" x14ac:dyDescent="0.25">
      <c r="A649" s="71">
        <f>IF(
   SUMPRODUCT(--(Sinduscon!$3:$3=DATE(2013,INT((ROW(A846)-1)/20)+1,1)))&gt;0,
   DATE(2013,INT((ROW(A846)-1)/20)+1,1),
   ""
)</f>
        <v>42552</v>
      </c>
      <c r="B649" s="72" t="str">
        <f t="shared" si="52"/>
        <v>PP-4</v>
      </c>
      <c r="C649" s="73" t="str">
        <f t="shared" si="53"/>
        <v>Normal</v>
      </c>
      <c r="D649" s="77">
        <f>IFERROR(INDEX(Sinduscon!$12:$12,
MATCH(CUB!A649,Sinduscon!$3:$3,0)+2), "")</f>
        <v>572.61</v>
      </c>
      <c r="E649" s="77">
        <f>IFERROR(INDEX(Sinduscon!$13:$13,
MATCH(CUB!$A649,Sinduscon!$3:$3,0)+2), "")</f>
        <v>741.74</v>
      </c>
      <c r="F649" s="77">
        <f>IFERROR(INDEX(Sinduscon!$14:$14,
MATCH(CUB!$A649,Sinduscon!$3:$3,0)+2), "")</f>
        <v>129.49</v>
      </c>
      <c r="G649" s="77">
        <f>IFERROR(INDEX(Sinduscon!$15:$15,
MATCH(CUB!$A649,Sinduscon!$3:$3,0)+2), "")</f>
        <v>0.04</v>
      </c>
      <c r="H649" s="111"/>
      <c r="I649" s="111"/>
      <c r="J649" s="111"/>
      <c r="K649" s="111"/>
    </row>
    <row r="650" spans="1:12" x14ac:dyDescent="0.25">
      <c r="A650" s="71">
        <f>IF(
   SUMPRODUCT(--(Sinduscon!$3:$3=DATE(2013,INT((ROW(A847)-1)/20)+1,1)))&gt;0,
   DATE(2013,INT((ROW(A847)-1)/20)+1,1),
   ""
)</f>
        <v>42552</v>
      </c>
      <c r="B650" s="72" t="str">
        <f t="shared" si="52"/>
        <v>PP-4</v>
      </c>
      <c r="C650" s="73" t="str">
        <f t="shared" si="53"/>
        <v>Alto</v>
      </c>
      <c r="D650" s="77" t="str">
        <f>IFERROR(INDEX(Sinduscon!$12:$12,
MATCH(CUB!A650,Sinduscon!$3:$3,0)+3), "")</f>
        <v>-</v>
      </c>
      <c r="E650" s="77" t="str">
        <f>IFERROR(INDEX(Sinduscon!$13:$13,
MATCH(CUB!$A650,Sinduscon!$3:$3,0)+3), "")</f>
        <v>-</v>
      </c>
      <c r="F650" s="77" t="str">
        <f>IFERROR(INDEX(Sinduscon!$14:$14,
MATCH(CUB!$A650,Sinduscon!$3:$3,0)+3), "")</f>
        <v>-</v>
      </c>
      <c r="G650" s="77" t="str">
        <f>IFERROR(INDEX(Sinduscon!$15:$15,
MATCH(CUB!$A650,Sinduscon!$3:$3,0)+3), "")</f>
        <v>-</v>
      </c>
      <c r="H650" s="111"/>
      <c r="I650" s="111"/>
      <c r="J650" s="111"/>
      <c r="K650" s="111"/>
    </row>
    <row r="651" spans="1:12" x14ac:dyDescent="0.25">
      <c r="A651" s="71">
        <f>IF(
   SUMPRODUCT(--(Sinduscon!$3:$3=DATE(2013,INT((ROW(A848)-1)/20)+1,1)))&gt;0,
   DATE(2013,INT((ROW(A848)-1)/20)+1,1),
   ""
)</f>
        <v>42552</v>
      </c>
      <c r="B651" s="72" t="str">
        <f t="shared" si="52"/>
        <v>PP-4</v>
      </c>
      <c r="C651" s="73" t="str">
        <f t="shared" si="53"/>
        <v>Total</v>
      </c>
      <c r="D651" s="77">
        <f>IFERROR(INDEX(Sinduscon!$12:$12,
MATCH(CUB!A651,Sinduscon!$3:$3,0)+4), "")</f>
        <v>1185.6199999999999</v>
      </c>
      <c r="E651" s="77">
        <f>IFERROR(INDEX(Sinduscon!$13:$13,
MATCH(CUB!$A651,Sinduscon!$3:$3,0)+4), "")</f>
        <v>1256.49</v>
      </c>
      <c r="F651" s="77">
        <f>IFERROR(INDEX(Sinduscon!$14:$14,
MATCH(CUB!$A651,Sinduscon!$3:$3,0)+4), "")</f>
        <v>160.07</v>
      </c>
      <c r="G651" s="77">
        <f>IFERROR(INDEX(Sinduscon!$15:$15,
MATCH(CUB!$A651,Sinduscon!$3:$3,0)+4), "")</f>
        <v>3.07</v>
      </c>
      <c r="H651" s="111"/>
      <c r="I651" s="111"/>
      <c r="J651" s="111"/>
      <c r="K651" s="111"/>
    </row>
    <row r="652" spans="1:12" x14ac:dyDescent="0.25">
      <c r="A652" s="71">
        <f>IF(
   SUMPRODUCT(--(Sinduscon!$3:$3=DATE(2013,INT((ROW(A849)-1)/20)+1,1)))&gt;0,
   DATE(2013,INT((ROW(A849)-1)/20)+1,1),
   ""
)</f>
        <v>42552</v>
      </c>
      <c r="B652" s="72" t="str">
        <f t="shared" si="52"/>
        <v>R-8</v>
      </c>
      <c r="C652" s="73" t="str">
        <f t="shared" si="53"/>
        <v>Baixo</v>
      </c>
      <c r="D652" s="77">
        <f>IFERROR(INDEX(Sinduscon!$18:$18,
MATCH(CUB!A652,Sinduscon!$3:$3,0)+1), "")</f>
        <v>583.1</v>
      </c>
      <c r="E652" s="77">
        <f>IFERROR(INDEX(Sinduscon!$19:$19,
MATCH(CUB!$A652,Sinduscon!$3:$3,0)+1), "")</f>
        <v>484.11</v>
      </c>
      <c r="F652" s="77">
        <f>IFERROR(INDEX(Sinduscon!$20:$20,
MATCH(CUB!$A652,Sinduscon!$3:$3,0)+1), "")</f>
        <v>27.52</v>
      </c>
      <c r="G652" s="77">
        <f>IFERROR(INDEX(Sinduscon!$21:$21,
MATCH(CUB!$A652,Sinduscon!$3:$3,0)+1), "")</f>
        <v>3.18</v>
      </c>
      <c r="H652" s="111"/>
      <c r="I652" s="111"/>
      <c r="J652" s="111"/>
      <c r="K652" s="111"/>
    </row>
    <row r="653" spans="1:12" x14ac:dyDescent="0.25">
      <c r="A653" s="71">
        <f>IF(
   SUMPRODUCT(--(Sinduscon!$3:$3=DATE(2013,INT((ROW(A850)-1)/20)+1,1)))&gt;0,
   DATE(2013,INT((ROW(A850)-1)/20)+1,1),
   ""
)</f>
        <v>42552</v>
      </c>
      <c r="B653" s="72" t="str">
        <f t="shared" si="52"/>
        <v>R-8</v>
      </c>
      <c r="C653" s="73" t="str">
        <f t="shared" si="53"/>
        <v>Normal</v>
      </c>
      <c r="D653" s="77">
        <f>IFERROR(INDEX(Sinduscon!$18:$18,
MATCH(CUB!A653,Sinduscon!$3:$3,0)+2), "")</f>
        <v>509.84</v>
      </c>
      <c r="E653" s="77">
        <f>IFERROR(INDEX(Sinduscon!$19:$19,
MATCH(CUB!$A653,Sinduscon!$3:$3,0)+2), "")</f>
        <v>665.89</v>
      </c>
      <c r="F653" s="77">
        <f>IFERROR(INDEX(Sinduscon!$20:$20,
MATCH(CUB!$A653,Sinduscon!$3:$3,0)+2), "")</f>
        <v>59.74</v>
      </c>
      <c r="G653" s="77">
        <f>IFERROR(INDEX(Sinduscon!$21:$21,
MATCH(CUB!$A653,Sinduscon!$3:$3,0)+2), "")</f>
        <v>4.26</v>
      </c>
      <c r="H653" s="111"/>
      <c r="I653" s="111"/>
      <c r="J653" s="111"/>
      <c r="K653" s="111"/>
    </row>
    <row r="654" spans="1:12" x14ac:dyDescent="0.25">
      <c r="A654" s="71">
        <f>IF(
   SUMPRODUCT(--(Sinduscon!$3:$3=DATE(2013,INT((ROW(A851)-1)/20)+1,1)))&gt;0,
   DATE(2013,INT((ROW(A851)-1)/20)+1,1),
   ""
)</f>
        <v>42552</v>
      </c>
      <c r="B654" s="72" t="str">
        <f t="shared" si="52"/>
        <v>R-8</v>
      </c>
      <c r="C654" s="73" t="str">
        <f t="shared" si="53"/>
        <v>Alto</v>
      </c>
      <c r="D654" s="77">
        <f>IFERROR(INDEX(Sinduscon!$18:$18,
MATCH(CUB!A654,Sinduscon!$3:$3,0)+3), "")</f>
        <v>718.53</v>
      </c>
      <c r="E654" s="77">
        <f>IFERROR(INDEX(Sinduscon!$19:$19,
MATCH(CUB!$A654,Sinduscon!$3:$3,0)+3), "")</f>
        <v>704.88</v>
      </c>
      <c r="F654" s="77">
        <f>IFERROR(INDEX(Sinduscon!$20:$20,
MATCH(CUB!$A654,Sinduscon!$3:$3,0)+3), "")</f>
        <v>70.44</v>
      </c>
      <c r="G654" s="77">
        <f>IFERROR(INDEX(Sinduscon!$21:$21,
MATCH(CUB!$A654,Sinduscon!$3:$3,0)+3), "")</f>
        <v>4.0199999999999996</v>
      </c>
      <c r="H654" s="111"/>
      <c r="I654" s="111"/>
      <c r="J654" s="111"/>
      <c r="K654" s="111"/>
    </row>
    <row r="655" spans="1:12" x14ac:dyDescent="0.25">
      <c r="A655" s="71">
        <f>IF(
   SUMPRODUCT(--(Sinduscon!$3:$3=DATE(2013,INT((ROW(A852)-1)/20)+1,1)))&gt;0,
   DATE(2013,INT((ROW(A852)-1)/20)+1,1),
   ""
)</f>
        <v>42552</v>
      </c>
      <c r="B655" s="72" t="str">
        <f t="shared" si="52"/>
        <v>R-8</v>
      </c>
      <c r="C655" s="73" t="str">
        <f t="shared" si="53"/>
        <v>Total</v>
      </c>
      <c r="D655" s="77">
        <f>IFERROR(INDEX(Sinduscon!$18:$18,
MATCH(CUB!A655,Sinduscon!$3:$3,0)+4), "")</f>
        <v>1811.47</v>
      </c>
      <c r="E655" s="77">
        <f>IFERROR(INDEX(Sinduscon!$19:$19,
MATCH(CUB!$A655,Sinduscon!$3:$3,0)+4), "")</f>
        <v>1854.88</v>
      </c>
      <c r="F655" s="77">
        <f>IFERROR(INDEX(Sinduscon!$20:$20,
MATCH(CUB!$A655,Sinduscon!$3:$3,0)+4), "")</f>
        <v>157.69999999999999</v>
      </c>
      <c r="G655" s="77">
        <f>IFERROR(INDEX(Sinduscon!$21:$21,
MATCH(CUB!$A655,Sinduscon!$3:$3,0)+4), "")</f>
        <v>11.459999999999999</v>
      </c>
      <c r="H655" s="111"/>
      <c r="I655" s="111"/>
      <c r="J655" s="111"/>
      <c r="K655" s="111"/>
    </row>
    <row r="656" spans="1:12" x14ac:dyDescent="0.25">
      <c r="A656" s="71">
        <f>IF(
   SUMPRODUCT(--(Sinduscon!$3:$3=DATE(2013,INT((ROW(A853)-1)/20)+1,1)))&gt;0,
   DATE(2013,INT((ROW(A853)-1)/20)+1,1),
   ""
)</f>
        <v>42552</v>
      </c>
      <c r="B656" s="72" t="str">
        <f t="shared" si="52"/>
        <v>R-16</v>
      </c>
      <c r="C656" s="73" t="str">
        <f t="shared" si="53"/>
        <v>Baixo</v>
      </c>
      <c r="D656" s="77" t="str">
        <f>IFERROR(INDEX(Sinduscon!$24:$24,
MATCH(CUB!A656,Sinduscon!$3:$3,0)+1), "")</f>
        <v>-</v>
      </c>
      <c r="E656" s="77" t="str">
        <f>IFERROR(INDEX(Sinduscon!$25:$25,
MATCH(CUB!$A656,Sinduscon!$3:$3,0)+1), "")</f>
        <v>-</v>
      </c>
      <c r="F656" s="77" t="str">
        <f>IFERROR(INDEX(Sinduscon!$26:$26,
MATCH(CUB!$A656,Sinduscon!$3:$3,0)+1), "")</f>
        <v>-</v>
      </c>
      <c r="G656" s="77" t="str">
        <f>IFERROR(INDEX(Sinduscon!$27:$27,
MATCH(CUB!$A656,Sinduscon!$3:$3,0)+1), "")</f>
        <v>-</v>
      </c>
      <c r="H656" s="111"/>
      <c r="I656" s="111"/>
      <c r="J656" s="111"/>
      <c r="K656" s="111"/>
    </row>
    <row r="657" spans="1:12" x14ac:dyDescent="0.25">
      <c r="A657" s="71">
        <f>IF(
   SUMPRODUCT(--(Sinduscon!$3:$3=DATE(2013,INT((ROW(A854)-1)/20)+1,1)))&gt;0,
   DATE(2013,INT((ROW(A854)-1)/20)+1,1),
   ""
)</f>
        <v>42552</v>
      </c>
      <c r="B657" s="72" t="str">
        <f t="shared" si="52"/>
        <v>R-16</v>
      </c>
      <c r="C657" s="73" t="str">
        <f t="shared" si="53"/>
        <v>Normal</v>
      </c>
      <c r="D657" s="77">
        <f>IFERROR(INDEX(Sinduscon!$24:$24,
MATCH(CUB!A657,Sinduscon!$3:$3,0)+2), "")</f>
        <v>504.77</v>
      </c>
      <c r="E657" s="77">
        <f>IFERROR(INDEX(Sinduscon!$25:$25,
MATCH(CUB!$A657,Sinduscon!$3:$3,0)+2), "")</f>
        <v>640.13</v>
      </c>
      <c r="F657" s="77">
        <f>IFERROR(INDEX(Sinduscon!$26:$26,
MATCH(CUB!$A657,Sinduscon!$3:$3,0)+2), "")</f>
        <v>49.44</v>
      </c>
      <c r="G657" s="77">
        <f>IFERROR(INDEX(Sinduscon!$27:$27,
MATCH(CUB!$A657,Sinduscon!$3:$3,0)+2), "")</f>
        <v>4.0599999999999996</v>
      </c>
      <c r="H657" s="111"/>
      <c r="I657" s="111"/>
      <c r="J657" s="111"/>
      <c r="K657" s="111"/>
    </row>
    <row r="658" spans="1:12" x14ac:dyDescent="0.25">
      <c r="A658" s="71">
        <f>IF(
   SUMPRODUCT(--(Sinduscon!$3:$3=DATE(2013,INT((ROW(A855)-1)/20)+1,1)))&gt;0,
   DATE(2013,INT((ROW(A855)-1)/20)+1,1),
   ""
)</f>
        <v>42552</v>
      </c>
      <c r="B658" s="72" t="str">
        <f t="shared" si="52"/>
        <v>R-16</v>
      </c>
      <c r="C658" s="73" t="str">
        <f t="shared" si="53"/>
        <v>Alto</v>
      </c>
      <c r="D658" s="77">
        <f>IFERROR(INDEX(Sinduscon!$24:$24,
MATCH(CUB!A658,Sinduscon!$3:$3,0)+3), "")</f>
        <v>682.43</v>
      </c>
      <c r="E658" s="77">
        <f>IFERROR(INDEX(Sinduscon!$25:$25,
MATCH(CUB!$A658,Sinduscon!$3:$3,0)+3), "")</f>
        <v>791.7</v>
      </c>
      <c r="F658" s="77">
        <f>IFERROR(INDEX(Sinduscon!$26:$26,
MATCH(CUB!$A658,Sinduscon!$3:$3,0)+3), "")</f>
        <v>61.11</v>
      </c>
      <c r="G658" s="77">
        <f>IFERROR(INDEX(Sinduscon!$27:$27,
MATCH(CUB!$A658,Sinduscon!$3:$3,0)+3), "")</f>
        <v>6.1</v>
      </c>
      <c r="H658" s="111"/>
      <c r="I658" s="111"/>
      <c r="J658" s="111"/>
      <c r="K658" s="111"/>
    </row>
    <row r="659" spans="1:12" x14ac:dyDescent="0.25">
      <c r="A659" s="71">
        <f>IF(
   SUMPRODUCT(--(Sinduscon!$3:$3=DATE(2013,INT((ROW(A856)-1)/20)+1,1)))&gt;0,
   DATE(2013,INT((ROW(A856)-1)/20)+1,1),
   ""
)</f>
        <v>42552</v>
      </c>
      <c r="B659" s="72" t="str">
        <f t="shared" si="52"/>
        <v>R-16</v>
      </c>
      <c r="C659" s="73" t="str">
        <f t="shared" si="53"/>
        <v>Total</v>
      </c>
      <c r="D659" s="77">
        <f>IFERROR(INDEX(Sinduscon!$24:$24,
MATCH(CUB!A659,Sinduscon!$3:$3,0)+4), "")</f>
        <v>1187.1999999999998</v>
      </c>
      <c r="E659" s="77">
        <f>IFERROR(INDEX(Sinduscon!$25:$25,
MATCH(CUB!$A659,Sinduscon!$3:$3,0)+4), "")</f>
        <v>1431.83</v>
      </c>
      <c r="F659" s="77">
        <f>IFERROR(INDEX(Sinduscon!$26:$26,
MATCH(CUB!$A659,Sinduscon!$3:$3,0)+4), "")</f>
        <v>110.55</v>
      </c>
      <c r="G659" s="77">
        <f>IFERROR(INDEX(Sinduscon!$27:$27,
MATCH(CUB!$A659,Sinduscon!$3:$3,0)+4), "")</f>
        <v>10.16</v>
      </c>
      <c r="H659" s="111"/>
      <c r="I659" s="111"/>
      <c r="J659" s="111"/>
      <c r="K659" s="111"/>
    </row>
    <row r="660" spans="1:12" x14ac:dyDescent="0.25">
      <c r="A660" s="71">
        <f>IF(
   SUMPRODUCT(--(Sinduscon!$3:$3=DATE(2013,INT((ROW(A857)-1)/20)+1,1)))&gt;0,
   DATE(2013,INT((ROW(A857)-1)/20)+1,1),
   ""
)</f>
        <v>42552</v>
      </c>
      <c r="B660" s="72" t="str">
        <f t="shared" si="52"/>
        <v>PIS</v>
      </c>
      <c r="C660" s="73" t="str">
        <f t="shared" si="53"/>
        <v>Baixo</v>
      </c>
      <c r="D660" s="77">
        <f>IFERROR(INDEX(Sinduscon!$30:$30,
MATCH(CUB!A660,Sinduscon!$3:$3,0)+1), "")</f>
        <v>410.41</v>
      </c>
      <c r="E660" s="77">
        <f>IFERROR(INDEX(Sinduscon!$31:$31,
MATCH(CUB!$A660,Sinduscon!$3:$3,0)+1), "")</f>
        <v>418.25</v>
      </c>
      <c r="F660" s="77">
        <f>IFERROR(INDEX(Sinduscon!$32:$32,
MATCH(CUB!$A660,Sinduscon!$3:$3,0)+1), "")</f>
        <v>28.52</v>
      </c>
      <c r="G660" s="77">
        <f>IFERROR(INDEX(Sinduscon!$33:$33,
MATCH(CUB!$A660,Sinduscon!$3:$3,0)+1), "")</f>
        <v>1.59</v>
      </c>
      <c r="H660" s="111"/>
      <c r="I660" s="111"/>
      <c r="J660" s="111"/>
      <c r="K660" s="111"/>
    </row>
    <row r="661" spans="1:12" x14ac:dyDescent="0.25">
      <c r="A661" s="71">
        <f>IF(
   SUMPRODUCT(--(Sinduscon!$3:$3=DATE(2013,INT((ROW(A858)-1)/20)+1,1)))&gt;0,
   DATE(2013,INT((ROW(A858)-1)/20)+1,1),
   ""
)</f>
        <v>42552</v>
      </c>
      <c r="B661" s="72" t="str">
        <f t="shared" si="52"/>
        <v>PIS</v>
      </c>
      <c r="C661" s="73" t="str">
        <f t="shared" si="53"/>
        <v>Normal</v>
      </c>
      <c r="D661" s="77" t="str">
        <f>IFERROR(INDEX(Sinduscon!$30:$30,
MATCH(CUB!A661,Sinduscon!$3:$3,0)+2), "")</f>
        <v>-</v>
      </c>
      <c r="E661" s="77" t="str">
        <f>IFERROR(INDEX(Sinduscon!$31:$31,
MATCH(CUB!$A661,Sinduscon!$3:$3,0)+2), "")</f>
        <v>-</v>
      </c>
      <c r="F661" s="77" t="str">
        <f>IFERROR(INDEX(Sinduscon!$32:$32,
MATCH(CUB!$A661,Sinduscon!$3:$3,0)+2), "")</f>
        <v>-</v>
      </c>
      <c r="G661" s="77" t="str">
        <f>IFERROR(INDEX(Sinduscon!$33:$33,
MATCH(CUB!$A661,Sinduscon!$3:$3,0)+2), "")</f>
        <v>-</v>
      </c>
      <c r="H661" s="111"/>
      <c r="I661" s="111"/>
      <c r="J661" s="111"/>
      <c r="K661" s="111"/>
    </row>
    <row r="662" spans="1:12" x14ac:dyDescent="0.25">
      <c r="A662" s="71">
        <f>IF(
   SUMPRODUCT(--(Sinduscon!$3:$3=DATE(2013,INT((ROW(A859)-1)/20)+1,1)))&gt;0,
   DATE(2013,INT((ROW(A859)-1)/20)+1,1),
   ""
)</f>
        <v>42552</v>
      </c>
      <c r="B662" s="72" t="str">
        <f t="shared" si="52"/>
        <v>PIS</v>
      </c>
      <c r="C662" s="73" t="str">
        <f t="shared" si="53"/>
        <v>Alto</v>
      </c>
      <c r="D662" s="77" t="str">
        <f>IFERROR(INDEX(Sinduscon!$30:$30,
MATCH(CUB!A662,Sinduscon!$3:$3,0)+3), "")</f>
        <v>-</v>
      </c>
      <c r="E662" s="77" t="str">
        <f>IFERROR(INDEX(Sinduscon!$31:$31,
MATCH(CUB!$A662,Sinduscon!$3:$3,0)+3), "")</f>
        <v>-</v>
      </c>
      <c r="F662" s="77" t="str">
        <f>IFERROR(INDEX(Sinduscon!$32:$32,
MATCH(CUB!$A662,Sinduscon!$3:$3,0)+3), "")</f>
        <v>-</v>
      </c>
      <c r="G662" s="77" t="str">
        <f>IFERROR(INDEX(Sinduscon!$33:$33,
MATCH(CUB!$A662,Sinduscon!$3:$3,0)+3), "")</f>
        <v>-</v>
      </c>
      <c r="H662" s="111"/>
      <c r="I662" s="111"/>
      <c r="J662" s="111"/>
      <c r="K662" s="111"/>
    </row>
    <row r="663" spans="1:12" x14ac:dyDescent="0.25">
      <c r="A663" s="71">
        <f>IF(
   SUMPRODUCT(--(Sinduscon!$3:$3=DATE(2013,INT((ROW(A860)-1)/20)+1,1)))&gt;0,
   DATE(2013,INT((ROW(A860)-1)/20)+1,1),
   ""
)</f>
        <v>42552</v>
      </c>
      <c r="B663" s="72" t="str">
        <f t="shared" si="52"/>
        <v>PIS</v>
      </c>
      <c r="C663" s="73" t="str">
        <f t="shared" si="53"/>
        <v>Total</v>
      </c>
      <c r="D663" s="77">
        <f>IFERROR(INDEX(Sinduscon!$30:$30,
MATCH(CUB!A663,Sinduscon!$3:$3,0)+4), "")</f>
        <v>410.41</v>
      </c>
      <c r="E663" s="77">
        <f>IFERROR(INDEX(Sinduscon!$31:$31,
MATCH(CUB!$A663,Sinduscon!$3:$3,0)+4), "")</f>
        <v>418.25</v>
      </c>
      <c r="F663" s="77">
        <f>IFERROR(INDEX(Sinduscon!$32:$32,
MATCH(CUB!$A663,Sinduscon!$3:$3,0)+4), "")</f>
        <v>28.52</v>
      </c>
      <c r="G663" s="77">
        <f>IFERROR(INDEX(Sinduscon!$33:$33,
MATCH(CUB!$A663,Sinduscon!$3:$3,0)+4), "")</f>
        <v>1.59</v>
      </c>
      <c r="H663" s="111">
        <f>SUMIFS(CUB!$D:$D,CUB!$C:$C,"Total",CUB!$A:$A,$A663)
/11</f>
        <v>603.43727272727267</v>
      </c>
      <c r="I663" s="111">
        <f>SUMIFS(CUB!$E:$E,CUB!$C:$C,"Total",CUB!$A:$A,$A663)
/11</f>
        <v>665.76454545454544</v>
      </c>
      <c r="J663" s="111">
        <f>SUMIFS(CUB!$F:$F,CUB!$C:$C,"Total",CUB!$A:$A,$A663)
/11</f>
        <v>71.084545454545449</v>
      </c>
      <c r="K663" s="111">
        <f>SUMIFS(CUB!$G:$G,CUB!$C:$C,"Total",CUB!$A:$A,$A663)
/11</f>
        <v>2.7190909090909092</v>
      </c>
      <c r="L663" s="111">
        <f t="shared" ref="L663" si="54">SUM(H663:K663)</f>
        <v>1343.0054545454543</v>
      </c>
    </row>
    <row r="664" spans="1:12" x14ac:dyDescent="0.25">
      <c r="A664" s="71">
        <f>IF(
   SUMPRODUCT(--(Sinduscon!$3:$3=DATE(2013,INT((ROW(A861)-1)/20)+1,1)))&gt;0,
   DATE(2013,INT((ROW(A861)-1)/20)+1,1),
   ""
)</f>
        <v>42583</v>
      </c>
      <c r="B664" s="72" t="str">
        <f t="shared" si="52"/>
        <v>R-1</v>
      </c>
      <c r="C664" s="73" t="str">
        <f t="shared" si="53"/>
        <v>Baixo</v>
      </c>
      <c r="D664" s="77">
        <f>IFERROR(INDEX(Sinduscon!$6:$6,
MATCH(CUB!A664,Sinduscon!$3:$3,0)+1), "")</f>
        <v>575.71</v>
      </c>
      <c r="E664" s="77">
        <f>IFERROR(INDEX(Sinduscon!$7:$7,
MATCH(CUB!$A664,Sinduscon!$3:$3,0)+1), "")</f>
        <v>649.98</v>
      </c>
      <c r="F664" s="77">
        <f>IFERROR(INDEX(Sinduscon!$8:$8,
MATCH(CUB!$A664,Sinduscon!$3:$3,0)+1), "")</f>
        <v>116.85</v>
      </c>
      <c r="G664" s="77">
        <f>IFERROR(INDEX(Sinduscon!$9:$9,
MATCH(CUB!$A664,Sinduscon!$3:$3,0)+1), "")</f>
        <v>3.07</v>
      </c>
      <c r="H664" s="111"/>
      <c r="I664" s="111"/>
      <c r="J664" s="111"/>
      <c r="K664" s="111"/>
    </row>
    <row r="665" spans="1:12" x14ac:dyDescent="0.25">
      <c r="A665" s="71">
        <f>IF(
   SUMPRODUCT(--(Sinduscon!$3:$3=DATE(2013,INT((ROW(A862)-1)/20)+1,1)))&gt;0,
   DATE(2013,INT((ROW(A862)-1)/20)+1,1),
   ""
)</f>
        <v>42583</v>
      </c>
      <c r="B665" s="72" t="str">
        <f t="shared" si="52"/>
        <v>R-1</v>
      </c>
      <c r="C665" s="73" t="str">
        <f t="shared" si="53"/>
        <v>Normal</v>
      </c>
      <c r="D665" s="77">
        <f>IFERROR(INDEX(Sinduscon!$6:$6,
MATCH(CUB!A665,Sinduscon!$3:$3,0)+2), "")</f>
        <v>598.75</v>
      </c>
      <c r="E665" s="77">
        <f>IFERROR(INDEX(Sinduscon!$7:$7,
MATCH(CUB!$A665,Sinduscon!$3:$3,0)+2), "")</f>
        <v>888</v>
      </c>
      <c r="F665" s="77">
        <f>IFERROR(INDEX(Sinduscon!$8:$8,
MATCH(CUB!$A665,Sinduscon!$3:$3,0)+2), "")</f>
        <v>109.71</v>
      </c>
      <c r="G665" s="77">
        <f>IFERROR(INDEX(Sinduscon!$9:$9,
MATCH(CUB!$A665,Sinduscon!$3:$3,0)+2), "")</f>
        <v>0.22</v>
      </c>
      <c r="H665" s="111"/>
      <c r="I665" s="111"/>
      <c r="J665" s="111"/>
      <c r="K665" s="111"/>
    </row>
    <row r="666" spans="1:12" x14ac:dyDescent="0.25">
      <c r="A666" s="71">
        <f>IF(
   SUMPRODUCT(--(Sinduscon!$3:$3=DATE(2013,INT((ROW(A863)-1)/20)+1,1)))&gt;0,
   DATE(2013,INT((ROW(A863)-1)/20)+1,1),
   ""
)</f>
        <v>42583</v>
      </c>
      <c r="B666" s="72" t="str">
        <f t="shared" si="52"/>
        <v>R-1</v>
      </c>
      <c r="C666" s="73" t="str">
        <f t="shared" si="53"/>
        <v>Alto</v>
      </c>
      <c r="D666" s="77">
        <f>IFERROR(INDEX(Sinduscon!$6:$6,
MATCH(CUB!A666,Sinduscon!$3:$3,0)+3), "")</f>
        <v>889.12</v>
      </c>
      <c r="E666" s="77">
        <f>IFERROR(INDEX(Sinduscon!$7:$7,
MATCH(CUB!$A666,Sinduscon!$3:$3,0)+3), "")</f>
        <v>963.45</v>
      </c>
      <c r="F666" s="77">
        <f>IFERROR(INDEX(Sinduscon!$8:$8,
MATCH(CUB!$A666,Sinduscon!$3:$3,0)+3), "")</f>
        <v>103.72</v>
      </c>
      <c r="G666" s="77">
        <f>IFERROR(INDEX(Sinduscon!$9:$9,
MATCH(CUB!$A666,Sinduscon!$3:$3,0)+3), "")</f>
        <v>0.27</v>
      </c>
      <c r="H666" s="111"/>
      <c r="I666" s="111"/>
      <c r="J666" s="111"/>
      <c r="K666" s="111"/>
    </row>
    <row r="667" spans="1:12" x14ac:dyDescent="0.25">
      <c r="A667" s="71">
        <f>IF(
   SUMPRODUCT(--(Sinduscon!$3:$3=DATE(2013,INT((ROW(A864)-1)/20)+1,1)))&gt;0,
   DATE(2013,INT((ROW(A864)-1)/20)+1,1),
   ""
)</f>
        <v>42583</v>
      </c>
      <c r="B667" s="72" t="str">
        <f t="shared" si="52"/>
        <v>R-1</v>
      </c>
      <c r="C667" s="73" t="str">
        <f t="shared" si="53"/>
        <v>Total</v>
      </c>
      <c r="D667" s="77">
        <f>IFERROR(INDEX(Sinduscon!$6:$6,
MATCH(CUB!A667,Sinduscon!$3:$3,0)+4), "")</f>
        <v>2063.58</v>
      </c>
      <c r="E667" s="77">
        <f>IFERROR(INDEX(Sinduscon!$7:$7,
MATCH(CUB!$A667,Sinduscon!$3:$3,0)+4), "")</f>
        <v>2501.4300000000003</v>
      </c>
      <c r="F667" s="77">
        <f>IFERROR(INDEX(Sinduscon!$8:$8,
MATCH(CUB!$A667,Sinduscon!$3:$3,0)+4), "")</f>
        <v>330.28</v>
      </c>
      <c r="G667" s="77">
        <f>IFERROR(INDEX(Sinduscon!$9:$9,
MATCH(CUB!$A667,Sinduscon!$3:$3,0)+4), "")</f>
        <v>3.56</v>
      </c>
      <c r="H667" s="111"/>
      <c r="I667" s="111"/>
      <c r="J667" s="111"/>
      <c r="K667" s="111"/>
    </row>
    <row r="668" spans="1:12" x14ac:dyDescent="0.25">
      <c r="A668" s="71">
        <f>IF(
   SUMPRODUCT(--(Sinduscon!$3:$3=DATE(2013,INT((ROW(A865)-1)/20)+1,1)))&gt;0,
   DATE(2013,INT((ROW(A865)-1)/20)+1,1),
   ""
)</f>
        <v>42583</v>
      </c>
      <c r="B668" s="72" t="str">
        <f t="shared" si="52"/>
        <v>PP-4</v>
      </c>
      <c r="C668" s="73" t="str">
        <f t="shared" si="53"/>
        <v>Baixo</v>
      </c>
      <c r="D668" s="77">
        <f>IFERROR(INDEX(Sinduscon!$12:$12,
MATCH(CUB!A668,Sinduscon!$3:$3,0)+1), "")</f>
        <v>615.45000000000005</v>
      </c>
      <c r="E668" s="77">
        <f>IFERROR(INDEX(Sinduscon!$13:$13,
MATCH(CUB!$A668,Sinduscon!$3:$3,0)+1), "")</f>
        <v>545.14</v>
      </c>
      <c r="F668" s="77">
        <f>IFERROR(INDEX(Sinduscon!$14:$14,
MATCH(CUB!$A668,Sinduscon!$3:$3,0)+1), "")</f>
        <v>31.07</v>
      </c>
      <c r="G668" s="77">
        <f>IFERROR(INDEX(Sinduscon!$15:$15,
MATCH(CUB!$A668,Sinduscon!$3:$3,0)+1), "")</f>
        <v>2.97</v>
      </c>
      <c r="H668" s="111"/>
      <c r="I668" s="111"/>
      <c r="J668" s="111"/>
      <c r="K668" s="111"/>
    </row>
    <row r="669" spans="1:12" x14ac:dyDescent="0.25">
      <c r="A669" s="71">
        <f>IF(
   SUMPRODUCT(--(Sinduscon!$3:$3=DATE(2013,INT((ROW(A866)-1)/20)+1,1)))&gt;0,
   DATE(2013,INT((ROW(A866)-1)/20)+1,1),
   ""
)</f>
        <v>42583</v>
      </c>
      <c r="B669" s="72" t="str">
        <f t="shared" si="52"/>
        <v>PP-4</v>
      </c>
      <c r="C669" s="73" t="str">
        <f t="shared" si="53"/>
        <v>Normal</v>
      </c>
      <c r="D669" s="77">
        <f>IFERROR(INDEX(Sinduscon!$12:$12,
MATCH(CUB!A669,Sinduscon!$3:$3,0)+2), "")</f>
        <v>577.1</v>
      </c>
      <c r="E669" s="77">
        <f>IFERROR(INDEX(Sinduscon!$13:$13,
MATCH(CUB!$A669,Sinduscon!$3:$3,0)+2), "")</f>
        <v>785.54</v>
      </c>
      <c r="F669" s="77">
        <f>IFERROR(INDEX(Sinduscon!$14:$14,
MATCH(CUB!$A669,Sinduscon!$3:$3,0)+2), "")</f>
        <v>131.55000000000001</v>
      </c>
      <c r="G669" s="77">
        <f>IFERROR(INDEX(Sinduscon!$15:$15,
MATCH(CUB!$A669,Sinduscon!$3:$3,0)+2), "")</f>
        <v>0.04</v>
      </c>
      <c r="H669" s="111"/>
      <c r="I669" s="111"/>
      <c r="J669" s="111"/>
      <c r="K669" s="111"/>
    </row>
    <row r="670" spans="1:12" x14ac:dyDescent="0.25">
      <c r="A670" s="71">
        <f>IF(
   SUMPRODUCT(--(Sinduscon!$3:$3=DATE(2013,INT((ROW(A867)-1)/20)+1,1)))&gt;0,
   DATE(2013,INT((ROW(A867)-1)/20)+1,1),
   ""
)</f>
        <v>42583</v>
      </c>
      <c r="B670" s="72" t="str">
        <f t="shared" si="52"/>
        <v>PP-4</v>
      </c>
      <c r="C670" s="73" t="str">
        <f t="shared" si="53"/>
        <v>Alto</v>
      </c>
      <c r="D670" s="77" t="str">
        <f>IFERROR(INDEX(Sinduscon!$12:$12,
MATCH(CUB!A670,Sinduscon!$3:$3,0)+3), "")</f>
        <v>-</v>
      </c>
      <c r="E670" s="77" t="str">
        <f>IFERROR(INDEX(Sinduscon!$13:$13,
MATCH(CUB!$A670,Sinduscon!$3:$3,0)+3), "")</f>
        <v>-</v>
      </c>
      <c r="F670" s="77" t="str">
        <f>IFERROR(INDEX(Sinduscon!$14:$14,
MATCH(CUB!$A670,Sinduscon!$3:$3,0)+3), "")</f>
        <v>-</v>
      </c>
      <c r="G670" s="77" t="str">
        <f>IFERROR(INDEX(Sinduscon!$15:$15,
MATCH(CUB!$A670,Sinduscon!$3:$3,0)+3), "")</f>
        <v>-</v>
      </c>
      <c r="H670" s="111"/>
      <c r="I670" s="111"/>
      <c r="J670" s="111"/>
      <c r="K670" s="111"/>
    </row>
    <row r="671" spans="1:12" x14ac:dyDescent="0.25">
      <c r="A671" s="71">
        <f>IF(
   SUMPRODUCT(--(Sinduscon!$3:$3=DATE(2013,INT((ROW(A868)-1)/20)+1,1)))&gt;0,
   DATE(2013,INT((ROW(A868)-1)/20)+1,1),
   ""
)</f>
        <v>42583</v>
      </c>
      <c r="B671" s="72" t="str">
        <f t="shared" si="52"/>
        <v>PP-4</v>
      </c>
      <c r="C671" s="73" t="str">
        <f t="shared" si="53"/>
        <v>Total</v>
      </c>
      <c r="D671" s="77">
        <f>IFERROR(INDEX(Sinduscon!$12:$12,
MATCH(CUB!A671,Sinduscon!$3:$3,0)+4), "")</f>
        <v>1192.5500000000002</v>
      </c>
      <c r="E671" s="77">
        <f>IFERROR(INDEX(Sinduscon!$13:$13,
MATCH(CUB!$A671,Sinduscon!$3:$3,0)+4), "")</f>
        <v>1330.6799999999998</v>
      </c>
      <c r="F671" s="77">
        <f>IFERROR(INDEX(Sinduscon!$14:$14,
MATCH(CUB!$A671,Sinduscon!$3:$3,0)+4), "")</f>
        <v>162.62</v>
      </c>
      <c r="G671" s="77">
        <f>IFERROR(INDEX(Sinduscon!$15:$15,
MATCH(CUB!$A671,Sinduscon!$3:$3,0)+4), "")</f>
        <v>3.0100000000000002</v>
      </c>
      <c r="H671" s="111"/>
      <c r="I671" s="111"/>
      <c r="J671" s="111"/>
      <c r="K671" s="111"/>
    </row>
    <row r="672" spans="1:12" x14ac:dyDescent="0.25">
      <c r="A672" s="71">
        <f>IF(
   SUMPRODUCT(--(Sinduscon!$3:$3=DATE(2013,INT((ROW(A869)-1)/20)+1,1)))&gt;0,
   DATE(2013,INT((ROW(A869)-1)/20)+1,1),
   ""
)</f>
        <v>42583</v>
      </c>
      <c r="B672" s="72" t="str">
        <f t="shared" si="52"/>
        <v>R-8</v>
      </c>
      <c r="C672" s="73" t="str">
        <f t="shared" si="53"/>
        <v>Baixo</v>
      </c>
      <c r="D672" s="77">
        <f>IFERROR(INDEX(Sinduscon!$18:$18,
MATCH(CUB!A672,Sinduscon!$3:$3,0)+1), "")</f>
        <v>585.53</v>
      </c>
      <c r="E672" s="77">
        <f>IFERROR(INDEX(Sinduscon!$19:$19,
MATCH(CUB!$A672,Sinduscon!$3:$3,0)+1), "")</f>
        <v>512.70000000000005</v>
      </c>
      <c r="F672" s="77">
        <f>IFERROR(INDEX(Sinduscon!$20:$20,
MATCH(CUB!$A672,Sinduscon!$3:$3,0)+1), "")</f>
        <v>27.96</v>
      </c>
      <c r="G672" s="77">
        <f>IFERROR(INDEX(Sinduscon!$21:$21,
MATCH(CUB!$A672,Sinduscon!$3:$3,0)+1), "")</f>
        <v>3.12</v>
      </c>
      <c r="H672" s="111"/>
      <c r="I672" s="111"/>
      <c r="J672" s="111"/>
      <c r="K672" s="111"/>
    </row>
    <row r="673" spans="1:12" x14ac:dyDescent="0.25">
      <c r="A673" s="71">
        <f>IF(
   SUMPRODUCT(--(Sinduscon!$3:$3=DATE(2013,INT((ROW(A870)-1)/20)+1,1)))&gt;0,
   DATE(2013,INT((ROW(A870)-1)/20)+1,1),
   ""
)</f>
        <v>42583</v>
      </c>
      <c r="B673" s="72" t="str">
        <f t="shared" si="52"/>
        <v>R-8</v>
      </c>
      <c r="C673" s="73" t="str">
        <f t="shared" si="53"/>
        <v>Normal</v>
      </c>
      <c r="D673" s="77">
        <f>IFERROR(INDEX(Sinduscon!$18:$18,
MATCH(CUB!A673,Sinduscon!$3:$3,0)+2), "")</f>
        <v>513.45000000000005</v>
      </c>
      <c r="E673" s="77">
        <f>IFERROR(INDEX(Sinduscon!$19:$19,
MATCH(CUB!$A673,Sinduscon!$3:$3,0)+2), "")</f>
        <v>705.21</v>
      </c>
      <c r="F673" s="77">
        <f>IFERROR(INDEX(Sinduscon!$20:$20,
MATCH(CUB!$A673,Sinduscon!$3:$3,0)+2), "")</f>
        <v>60.69</v>
      </c>
      <c r="G673" s="77">
        <f>IFERROR(INDEX(Sinduscon!$21:$21,
MATCH(CUB!$A673,Sinduscon!$3:$3,0)+2), "")</f>
        <v>4.17</v>
      </c>
      <c r="H673" s="111"/>
      <c r="I673" s="111"/>
      <c r="J673" s="111"/>
      <c r="K673" s="111"/>
    </row>
    <row r="674" spans="1:12" x14ac:dyDescent="0.25">
      <c r="A674" s="71">
        <f>IF(
   SUMPRODUCT(--(Sinduscon!$3:$3=DATE(2013,INT((ROW(A871)-1)/20)+1,1)))&gt;0,
   DATE(2013,INT((ROW(A871)-1)/20)+1,1),
   ""
)</f>
        <v>42583</v>
      </c>
      <c r="B674" s="72" t="str">
        <f t="shared" si="52"/>
        <v>R-8</v>
      </c>
      <c r="C674" s="73" t="str">
        <f t="shared" si="53"/>
        <v>Alto</v>
      </c>
      <c r="D674" s="77">
        <f>IFERROR(INDEX(Sinduscon!$18:$18,
MATCH(CUB!A674,Sinduscon!$3:$3,0)+3), "")</f>
        <v>724.4</v>
      </c>
      <c r="E674" s="77">
        <f>IFERROR(INDEX(Sinduscon!$19:$19,
MATCH(CUB!$A674,Sinduscon!$3:$3,0)+3), "")</f>
        <v>746.5</v>
      </c>
      <c r="F674" s="77">
        <f>IFERROR(INDEX(Sinduscon!$20:$20,
MATCH(CUB!$A674,Sinduscon!$3:$3,0)+3), "")</f>
        <v>71.569999999999993</v>
      </c>
      <c r="G674" s="77">
        <f>IFERROR(INDEX(Sinduscon!$21:$21,
MATCH(CUB!$A674,Sinduscon!$3:$3,0)+3), "")</f>
        <v>3.94</v>
      </c>
      <c r="H674" s="111"/>
      <c r="I674" s="111"/>
      <c r="J674" s="111"/>
      <c r="K674" s="111"/>
    </row>
    <row r="675" spans="1:12" x14ac:dyDescent="0.25">
      <c r="A675" s="71">
        <f>IF(
   SUMPRODUCT(--(Sinduscon!$3:$3=DATE(2013,INT((ROW(A872)-1)/20)+1,1)))&gt;0,
   DATE(2013,INT((ROW(A872)-1)/20)+1,1),
   ""
)</f>
        <v>42583</v>
      </c>
      <c r="B675" s="72" t="str">
        <f t="shared" si="52"/>
        <v>R-8</v>
      </c>
      <c r="C675" s="73" t="str">
        <f t="shared" si="53"/>
        <v>Total</v>
      </c>
      <c r="D675" s="77">
        <f>IFERROR(INDEX(Sinduscon!$18:$18,
MATCH(CUB!A675,Sinduscon!$3:$3,0)+4), "")</f>
        <v>1823.38</v>
      </c>
      <c r="E675" s="77">
        <f>IFERROR(INDEX(Sinduscon!$19:$19,
MATCH(CUB!$A675,Sinduscon!$3:$3,0)+4), "")</f>
        <v>1964.41</v>
      </c>
      <c r="F675" s="77">
        <f>IFERROR(INDEX(Sinduscon!$20:$20,
MATCH(CUB!$A675,Sinduscon!$3:$3,0)+4), "")</f>
        <v>160.22</v>
      </c>
      <c r="G675" s="77">
        <f>IFERROR(INDEX(Sinduscon!$21:$21,
MATCH(CUB!$A675,Sinduscon!$3:$3,0)+4), "")</f>
        <v>11.23</v>
      </c>
      <c r="H675" s="111"/>
      <c r="I675" s="111"/>
      <c r="J675" s="111"/>
      <c r="K675" s="111"/>
    </row>
    <row r="676" spans="1:12" x14ac:dyDescent="0.25">
      <c r="A676" s="71">
        <f>IF(
   SUMPRODUCT(--(Sinduscon!$3:$3=DATE(2013,INT((ROW(A873)-1)/20)+1,1)))&gt;0,
   DATE(2013,INT((ROW(A873)-1)/20)+1,1),
   ""
)</f>
        <v>42583</v>
      </c>
      <c r="B676" s="72" t="str">
        <f t="shared" si="52"/>
        <v>R-16</v>
      </c>
      <c r="C676" s="73" t="str">
        <f t="shared" si="53"/>
        <v>Baixo</v>
      </c>
      <c r="D676" s="77" t="str">
        <f>IFERROR(INDEX(Sinduscon!$24:$24,
MATCH(CUB!A676,Sinduscon!$3:$3,0)+1), "")</f>
        <v>-</v>
      </c>
      <c r="E676" s="77" t="str">
        <f>IFERROR(INDEX(Sinduscon!$25:$25,
MATCH(CUB!$A676,Sinduscon!$3:$3,0)+1), "")</f>
        <v>-</v>
      </c>
      <c r="F676" s="77" t="str">
        <f>IFERROR(INDEX(Sinduscon!$26:$26,
MATCH(CUB!$A676,Sinduscon!$3:$3,0)+1), "")</f>
        <v>-</v>
      </c>
      <c r="G676" s="77" t="str">
        <f>IFERROR(INDEX(Sinduscon!$27:$27,
MATCH(CUB!$A676,Sinduscon!$3:$3,0)+1), "")</f>
        <v>-</v>
      </c>
      <c r="H676" s="111"/>
      <c r="I676" s="111"/>
      <c r="J676" s="111"/>
      <c r="K676" s="111"/>
    </row>
    <row r="677" spans="1:12" x14ac:dyDescent="0.25">
      <c r="A677" s="71">
        <f>IF(
   SUMPRODUCT(--(Sinduscon!$3:$3=DATE(2013,INT((ROW(A874)-1)/20)+1,1)))&gt;0,
   DATE(2013,INT((ROW(A874)-1)/20)+1,1),
   ""
)</f>
        <v>42583</v>
      </c>
      <c r="B677" s="72" t="str">
        <f t="shared" si="52"/>
        <v>R-16</v>
      </c>
      <c r="C677" s="73" t="str">
        <f t="shared" si="53"/>
        <v>Normal</v>
      </c>
      <c r="D677" s="77">
        <f>IFERROR(INDEX(Sinduscon!$24:$24,
MATCH(CUB!A677,Sinduscon!$3:$3,0)+2), "")</f>
        <v>508.99</v>
      </c>
      <c r="E677" s="77">
        <f>IFERROR(INDEX(Sinduscon!$25:$25,
MATCH(CUB!$A677,Sinduscon!$3:$3,0)+2), "")</f>
        <v>677.92</v>
      </c>
      <c r="F677" s="77">
        <f>IFERROR(INDEX(Sinduscon!$26:$26,
MATCH(CUB!$A677,Sinduscon!$3:$3,0)+2), "")</f>
        <v>50.23</v>
      </c>
      <c r="G677" s="77">
        <f>IFERROR(INDEX(Sinduscon!$27:$27,
MATCH(CUB!$A677,Sinduscon!$3:$3,0)+2), "")</f>
        <v>3.98</v>
      </c>
      <c r="H677" s="111"/>
      <c r="I677" s="111"/>
      <c r="J677" s="111"/>
      <c r="K677" s="111"/>
    </row>
    <row r="678" spans="1:12" x14ac:dyDescent="0.25">
      <c r="A678" s="71">
        <f>IF(
   SUMPRODUCT(--(Sinduscon!$3:$3=DATE(2013,INT((ROW(A875)-1)/20)+1,1)))&gt;0,
   DATE(2013,INT((ROW(A875)-1)/20)+1,1),
   ""
)</f>
        <v>42583</v>
      </c>
      <c r="B678" s="72" t="str">
        <f t="shared" si="52"/>
        <v>R-16</v>
      </c>
      <c r="C678" s="73" t="str">
        <f t="shared" si="53"/>
        <v>Alto</v>
      </c>
      <c r="D678" s="77">
        <f>IFERROR(INDEX(Sinduscon!$24:$24,
MATCH(CUB!A678,Sinduscon!$3:$3,0)+3), "")</f>
        <v>686.4</v>
      </c>
      <c r="E678" s="77">
        <f>IFERROR(INDEX(Sinduscon!$25:$25,
MATCH(CUB!$A678,Sinduscon!$3:$3,0)+3), "")</f>
        <v>838.45</v>
      </c>
      <c r="F678" s="77">
        <f>IFERROR(INDEX(Sinduscon!$26:$26,
MATCH(CUB!$A678,Sinduscon!$3:$3,0)+3), "")</f>
        <v>62.08</v>
      </c>
      <c r="G678" s="77">
        <f>IFERROR(INDEX(Sinduscon!$27:$27,
MATCH(CUB!$A678,Sinduscon!$3:$3,0)+3), "")</f>
        <v>5.97</v>
      </c>
      <c r="H678" s="111"/>
      <c r="I678" s="111"/>
      <c r="J678" s="111"/>
      <c r="K678" s="111"/>
    </row>
    <row r="679" spans="1:12" x14ac:dyDescent="0.25">
      <c r="A679" s="71">
        <f>IF(
   SUMPRODUCT(--(Sinduscon!$3:$3=DATE(2013,INT((ROW(A876)-1)/20)+1,1)))&gt;0,
   DATE(2013,INT((ROW(A876)-1)/20)+1,1),
   ""
)</f>
        <v>42583</v>
      </c>
      <c r="B679" s="72" t="str">
        <f t="shared" si="52"/>
        <v>R-16</v>
      </c>
      <c r="C679" s="73" t="str">
        <f t="shared" si="53"/>
        <v>Total</v>
      </c>
      <c r="D679" s="77">
        <f>IFERROR(INDEX(Sinduscon!$24:$24,
MATCH(CUB!A679,Sinduscon!$3:$3,0)+4), "")</f>
        <v>1195.3899999999999</v>
      </c>
      <c r="E679" s="77">
        <f>IFERROR(INDEX(Sinduscon!$25:$25,
MATCH(CUB!$A679,Sinduscon!$3:$3,0)+4), "")</f>
        <v>1516.37</v>
      </c>
      <c r="F679" s="77">
        <f>IFERROR(INDEX(Sinduscon!$26:$26,
MATCH(CUB!$A679,Sinduscon!$3:$3,0)+4), "")</f>
        <v>112.31</v>
      </c>
      <c r="G679" s="77">
        <f>IFERROR(INDEX(Sinduscon!$27:$27,
MATCH(CUB!$A679,Sinduscon!$3:$3,0)+4), "")</f>
        <v>9.9499999999999993</v>
      </c>
      <c r="H679" s="111"/>
      <c r="I679" s="111"/>
      <c r="J679" s="111"/>
      <c r="K679" s="111"/>
    </row>
    <row r="680" spans="1:12" x14ac:dyDescent="0.25">
      <c r="A680" s="71">
        <f>IF(
   SUMPRODUCT(--(Sinduscon!$3:$3=DATE(2013,INT((ROW(A877)-1)/20)+1,1)))&gt;0,
   DATE(2013,INT((ROW(A877)-1)/20)+1,1),
   ""
)</f>
        <v>42583</v>
      </c>
      <c r="B680" s="72" t="str">
        <f t="shared" si="52"/>
        <v>PIS</v>
      </c>
      <c r="C680" s="73" t="str">
        <f t="shared" si="53"/>
        <v>Baixo</v>
      </c>
      <c r="D680" s="77">
        <f>IFERROR(INDEX(Sinduscon!$30:$30,
MATCH(CUB!A680,Sinduscon!$3:$3,0)+1), "")</f>
        <v>410.42</v>
      </c>
      <c r="E680" s="77">
        <f>IFERROR(INDEX(Sinduscon!$31:$31,
MATCH(CUB!$A680,Sinduscon!$3:$3,0)+1), "")</f>
        <v>442.95</v>
      </c>
      <c r="F680" s="77">
        <f>IFERROR(INDEX(Sinduscon!$32:$32,
MATCH(CUB!$A680,Sinduscon!$3:$3,0)+1), "")</f>
        <v>28.98</v>
      </c>
      <c r="G680" s="77">
        <f>IFERROR(INDEX(Sinduscon!$33:$33,
MATCH(CUB!$A680,Sinduscon!$3:$3,0)+1), "")</f>
        <v>1.55</v>
      </c>
      <c r="H680" s="111"/>
      <c r="I680" s="111"/>
      <c r="J680" s="111"/>
      <c r="K680" s="111"/>
    </row>
    <row r="681" spans="1:12" x14ac:dyDescent="0.25">
      <c r="A681" s="71">
        <f>IF(
   SUMPRODUCT(--(Sinduscon!$3:$3=DATE(2013,INT((ROW(A878)-1)/20)+1,1)))&gt;0,
   DATE(2013,INT((ROW(A878)-1)/20)+1,1),
   ""
)</f>
        <v>42583</v>
      </c>
      <c r="B681" s="72" t="str">
        <f t="shared" si="52"/>
        <v>PIS</v>
      </c>
      <c r="C681" s="73" t="str">
        <f t="shared" si="53"/>
        <v>Normal</v>
      </c>
      <c r="D681" s="77" t="str">
        <f>IFERROR(INDEX(Sinduscon!$30:$30,
MATCH(CUB!A681,Sinduscon!$3:$3,0)+2), "")</f>
        <v>-</v>
      </c>
      <c r="E681" s="77" t="str">
        <f>IFERROR(INDEX(Sinduscon!$31:$31,
MATCH(CUB!$A681,Sinduscon!$3:$3,0)+2), "")</f>
        <v>-</v>
      </c>
      <c r="F681" s="77" t="str">
        <f>IFERROR(INDEX(Sinduscon!$32:$32,
MATCH(CUB!$A681,Sinduscon!$3:$3,0)+2), "")</f>
        <v>-</v>
      </c>
      <c r="G681" s="77" t="str">
        <f>IFERROR(INDEX(Sinduscon!$33:$33,
MATCH(CUB!$A681,Sinduscon!$3:$3,0)+2), "")</f>
        <v>-</v>
      </c>
      <c r="H681" s="111"/>
      <c r="I681" s="111"/>
      <c r="J681" s="111"/>
      <c r="K681" s="111"/>
    </row>
    <row r="682" spans="1:12" x14ac:dyDescent="0.25">
      <c r="A682" s="71">
        <f>IF(
   SUMPRODUCT(--(Sinduscon!$3:$3=DATE(2013,INT((ROW(A879)-1)/20)+1,1)))&gt;0,
   DATE(2013,INT((ROW(A879)-1)/20)+1,1),
   ""
)</f>
        <v>42583</v>
      </c>
      <c r="B682" s="72" t="str">
        <f t="shared" si="52"/>
        <v>PIS</v>
      </c>
      <c r="C682" s="73" t="str">
        <f t="shared" si="53"/>
        <v>Alto</v>
      </c>
      <c r="D682" s="77" t="str">
        <f>IFERROR(INDEX(Sinduscon!$30:$30,
MATCH(CUB!A682,Sinduscon!$3:$3,0)+3), "")</f>
        <v>-</v>
      </c>
      <c r="E682" s="77" t="str">
        <f>IFERROR(INDEX(Sinduscon!$31:$31,
MATCH(CUB!$A682,Sinduscon!$3:$3,0)+3), "")</f>
        <v>-</v>
      </c>
      <c r="F682" s="77" t="str">
        <f>IFERROR(INDEX(Sinduscon!$32:$32,
MATCH(CUB!$A682,Sinduscon!$3:$3,0)+3), "")</f>
        <v>-</v>
      </c>
      <c r="G682" s="77" t="str">
        <f>IFERROR(INDEX(Sinduscon!$33:$33,
MATCH(CUB!$A682,Sinduscon!$3:$3,0)+3), "")</f>
        <v>-</v>
      </c>
      <c r="H682" s="111"/>
      <c r="I682" s="111"/>
      <c r="J682" s="111"/>
      <c r="K682" s="111"/>
    </row>
    <row r="683" spans="1:12" x14ac:dyDescent="0.25">
      <c r="A683" s="71">
        <f>IF(
   SUMPRODUCT(--(Sinduscon!$3:$3=DATE(2013,INT((ROW(A880)-1)/20)+1,1)))&gt;0,
   DATE(2013,INT((ROW(A880)-1)/20)+1,1),
   ""
)</f>
        <v>42583</v>
      </c>
      <c r="B683" s="72" t="str">
        <f t="shared" si="52"/>
        <v>PIS</v>
      </c>
      <c r="C683" s="73" t="str">
        <f t="shared" si="53"/>
        <v>Total</v>
      </c>
      <c r="D683" s="77">
        <f>IFERROR(INDEX(Sinduscon!$30:$30,
MATCH(CUB!A683,Sinduscon!$3:$3,0)+4), "")</f>
        <v>410.42</v>
      </c>
      <c r="E683" s="77">
        <f>IFERROR(INDEX(Sinduscon!$31:$31,
MATCH(CUB!$A683,Sinduscon!$3:$3,0)+4), "")</f>
        <v>442.95</v>
      </c>
      <c r="F683" s="77">
        <f>IFERROR(INDEX(Sinduscon!$32:$32,
MATCH(CUB!$A683,Sinduscon!$3:$3,0)+4), "")</f>
        <v>28.98</v>
      </c>
      <c r="G683" s="77">
        <f>IFERROR(INDEX(Sinduscon!$33:$33,
MATCH(CUB!$A683,Sinduscon!$3:$3,0)+4), "")</f>
        <v>1.55</v>
      </c>
      <c r="H683" s="111">
        <f>SUMIFS(CUB!$D:$D,CUB!$C:$C,"Total",CUB!$A:$A,$A683)
/11</f>
        <v>607.75636363636363</v>
      </c>
      <c r="I683" s="111">
        <f>SUMIFS(CUB!$E:$E,CUB!$C:$C,"Total",CUB!$A:$A,$A683)
/11</f>
        <v>705.07636363636368</v>
      </c>
      <c r="J683" s="111">
        <f>SUMIFS(CUB!$F:$F,CUB!$C:$C,"Total",CUB!$A:$A,$A683)
/11</f>
        <v>72.219090909090923</v>
      </c>
      <c r="K683" s="111">
        <f>SUMIFS(CUB!$G:$G,CUB!$C:$C,"Total",CUB!$A:$A,$A683)
/11</f>
        <v>2.6636363636363636</v>
      </c>
      <c r="L683" s="111">
        <f t="shared" ref="L683" si="55">SUM(H683:K683)</f>
        <v>1387.7154545454548</v>
      </c>
    </row>
    <row r="684" spans="1:12" x14ac:dyDescent="0.25">
      <c r="A684" s="71">
        <f>IF(
   SUMPRODUCT(--(Sinduscon!$3:$3=DATE(2013,INT((ROW(A881)-1)/20)+1,1)))&gt;0,
   DATE(2013,INT((ROW(A881)-1)/20)+1,1),
   ""
)</f>
        <v>42614</v>
      </c>
      <c r="B684" s="72" t="str">
        <f t="shared" si="52"/>
        <v>R-1</v>
      </c>
      <c r="C684" s="73" t="str">
        <f t="shared" si="53"/>
        <v>Baixo</v>
      </c>
      <c r="D684" s="77">
        <f>IFERROR(INDEX(Sinduscon!$6:$6,
MATCH(CUB!A684,Sinduscon!$3:$3,0)+1), "")</f>
        <v>583.44000000000005</v>
      </c>
      <c r="E684" s="77">
        <f>IFERROR(INDEX(Sinduscon!$7:$7,
MATCH(CUB!$A684,Sinduscon!$3:$3,0)+1), "")</f>
        <v>615.08000000000004</v>
      </c>
      <c r="F684" s="77">
        <f>IFERROR(INDEX(Sinduscon!$8:$8,
MATCH(CUB!$A684,Sinduscon!$3:$3,0)+1), "")</f>
        <v>124.77</v>
      </c>
      <c r="G684" s="77">
        <f>IFERROR(INDEX(Sinduscon!$9:$9,
MATCH(CUB!$A684,Sinduscon!$3:$3,0)+1), "")</f>
        <v>3.07</v>
      </c>
      <c r="H684" s="111"/>
      <c r="I684" s="111"/>
      <c r="J684" s="111"/>
      <c r="K684" s="111"/>
    </row>
    <row r="685" spans="1:12" x14ac:dyDescent="0.25">
      <c r="A685" s="71">
        <f>IF(
   SUMPRODUCT(--(Sinduscon!$3:$3=DATE(2013,INT((ROW(A882)-1)/20)+1,1)))&gt;0,
   DATE(2013,INT((ROW(A882)-1)/20)+1,1),
   ""
)</f>
        <v>42614</v>
      </c>
      <c r="B685" s="72" t="str">
        <f t="shared" si="52"/>
        <v>R-1</v>
      </c>
      <c r="C685" s="73" t="str">
        <f t="shared" si="53"/>
        <v>Normal</v>
      </c>
      <c r="D685" s="77">
        <f>IFERROR(INDEX(Sinduscon!$6:$6,
MATCH(CUB!A685,Sinduscon!$3:$3,0)+2), "")</f>
        <v>608.27</v>
      </c>
      <c r="E685" s="77">
        <f>IFERROR(INDEX(Sinduscon!$7:$7,
MATCH(CUB!$A685,Sinduscon!$3:$3,0)+2), "")</f>
        <v>840.19</v>
      </c>
      <c r="F685" s="77">
        <f>IFERROR(INDEX(Sinduscon!$8:$8,
MATCH(CUB!$A685,Sinduscon!$3:$3,0)+2), "")</f>
        <v>117.15</v>
      </c>
      <c r="G685" s="77">
        <f>IFERROR(INDEX(Sinduscon!$9:$9,
MATCH(CUB!$A685,Sinduscon!$3:$3,0)+2), "")</f>
        <v>0.22</v>
      </c>
      <c r="H685" s="111"/>
      <c r="I685" s="111"/>
      <c r="J685" s="111"/>
      <c r="K685" s="111"/>
    </row>
    <row r="686" spans="1:12" x14ac:dyDescent="0.25">
      <c r="A686" s="71">
        <f>IF(
   SUMPRODUCT(--(Sinduscon!$3:$3=DATE(2013,INT((ROW(A883)-1)/20)+1,1)))&gt;0,
   DATE(2013,INT((ROW(A883)-1)/20)+1,1),
   ""
)</f>
        <v>42614</v>
      </c>
      <c r="B686" s="72" t="str">
        <f t="shared" si="52"/>
        <v>R-1</v>
      </c>
      <c r="C686" s="73" t="str">
        <f t="shared" si="53"/>
        <v>Alto</v>
      </c>
      <c r="D686" s="77">
        <f>IFERROR(INDEX(Sinduscon!$6:$6,
MATCH(CUB!A686,Sinduscon!$3:$3,0)+3), "")</f>
        <v>904.86</v>
      </c>
      <c r="E686" s="77">
        <f>IFERROR(INDEX(Sinduscon!$7:$7,
MATCH(CUB!$A686,Sinduscon!$3:$3,0)+3), "")</f>
        <v>911.58</v>
      </c>
      <c r="F686" s="77">
        <f>IFERROR(INDEX(Sinduscon!$8:$8,
MATCH(CUB!$A686,Sinduscon!$3:$3,0)+3), "")</f>
        <v>110.76</v>
      </c>
      <c r="G686" s="77">
        <f>IFERROR(INDEX(Sinduscon!$9:$9,
MATCH(CUB!$A686,Sinduscon!$3:$3,0)+3), "")</f>
        <v>0.27</v>
      </c>
      <c r="H686" s="111"/>
      <c r="I686" s="111"/>
      <c r="J686" s="111"/>
      <c r="K686" s="111"/>
    </row>
    <row r="687" spans="1:12" x14ac:dyDescent="0.25">
      <c r="A687" s="71">
        <f>IF(
   SUMPRODUCT(--(Sinduscon!$3:$3=DATE(2013,INT((ROW(A884)-1)/20)+1,1)))&gt;0,
   DATE(2013,INT((ROW(A884)-1)/20)+1,1),
   ""
)</f>
        <v>42614</v>
      </c>
      <c r="B687" s="72" t="str">
        <f t="shared" si="52"/>
        <v>R-1</v>
      </c>
      <c r="C687" s="73" t="str">
        <f t="shared" si="53"/>
        <v>Total</v>
      </c>
      <c r="D687" s="77">
        <f>IFERROR(INDEX(Sinduscon!$6:$6,
MATCH(CUB!A687,Sinduscon!$3:$3,0)+4), "")</f>
        <v>2096.5700000000002</v>
      </c>
      <c r="E687" s="77">
        <f>IFERROR(INDEX(Sinduscon!$7:$7,
MATCH(CUB!$A687,Sinduscon!$3:$3,0)+4), "")</f>
        <v>2366.85</v>
      </c>
      <c r="F687" s="77">
        <f>IFERROR(INDEX(Sinduscon!$8:$8,
MATCH(CUB!$A687,Sinduscon!$3:$3,0)+4), "")</f>
        <v>352.68</v>
      </c>
      <c r="G687" s="77">
        <f>IFERROR(INDEX(Sinduscon!$9:$9,
MATCH(CUB!$A687,Sinduscon!$3:$3,0)+4), "")</f>
        <v>3.56</v>
      </c>
      <c r="H687" s="111"/>
      <c r="I687" s="111"/>
      <c r="J687" s="111"/>
      <c r="K687" s="111"/>
    </row>
    <row r="688" spans="1:12" x14ac:dyDescent="0.25">
      <c r="A688" s="71">
        <f>IF(
   SUMPRODUCT(--(Sinduscon!$3:$3=DATE(2013,INT((ROW(A885)-1)/20)+1,1)))&gt;0,
   DATE(2013,INT((ROW(A885)-1)/20)+1,1),
   ""
)</f>
        <v>42614</v>
      </c>
      <c r="B688" s="72" t="str">
        <f t="shared" si="52"/>
        <v>PP-4</v>
      </c>
      <c r="C688" s="73" t="str">
        <f t="shared" si="53"/>
        <v>Baixo</v>
      </c>
      <c r="D688" s="77">
        <f>IFERROR(INDEX(Sinduscon!$12:$12,
MATCH(CUB!A688,Sinduscon!$3:$3,0)+1), "")</f>
        <v>621.07000000000005</v>
      </c>
      <c r="E688" s="77">
        <f>IFERROR(INDEX(Sinduscon!$13:$13,
MATCH(CUB!$A688,Sinduscon!$3:$3,0)+1), "")</f>
        <v>515.86</v>
      </c>
      <c r="F688" s="77">
        <f>IFERROR(INDEX(Sinduscon!$14:$14,
MATCH(CUB!$A688,Sinduscon!$3:$3,0)+1), "")</f>
        <v>33.18</v>
      </c>
      <c r="G688" s="77">
        <f>IFERROR(INDEX(Sinduscon!$15:$15,
MATCH(CUB!$A688,Sinduscon!$3:$3,0)+1), "")</f>
        <v>2.97</v>
      </c>
      <c r="H688" s="111"/>
      <c r="I688" s="111"/>
      <c r="J688" s="111"/>
      <c r="K688" s="111"/>
    </row>
    <row r="689" spans="1:12" x14ac:dyDescent="0.25">
      <c r="A689" s="71">
        <f>IF(
   SUMPRODUCT(--(Sinduscon!$3:$3=DATE(2013,INT((ROW(A886)-1)/20)+1,1)))&gt;0,
   DATE(2013,INT((ROW(A886)-1)/20)+1,1),
   ""
)</f>
        <v>42614</v>
      </c>
      <c r="B689" s="72" t="str">
        <f t="shared" si="52"/>
        <v>PP-4</v>
      </c>
      <c r="C689" s="73" t="str">
        <f t="shared" si="53"/>
        <v>Normal</v>
      </c>
      <c r="D689" s="77">
        <f>IFERROR(INDEX(Sinduscon!$12:$12,
MATCH(CUB!A689,Sinduscon!$3:$3,0)+2), "")</f>
        <v>584.34</v>
      </c>
      <c r="E689" s="77">
        <f>IFERROR(INDEX(Sinduscon!$13:$13,
MATCH(CUB!$A689,Sinduscon!$3:$3,0)+2), "")</f>
        <v>743.26</v>
      </c>
      <c r="F689" s="77">
        <f>IFERROR(INDEX(Sinduscon!$14:$14,
MATCH(CUB!$A689,Sinduscon!$3:$3,0)+2), "")</f>
        <v>140.47999999999999</v>
      </c>
      <c r="G689" s="77">
        <f>IFERROR(INDEX(Sinduscon!$15:$15,
MATCH(CUB!$A689,Sinduscon!$3:$3,0)+2), "")</f>
        <v>0.04</v>
      </c>
      <c r="H689" s="111"/>
      <c r="I689" s="111"/>
      <c r="J689" s="111"/>
      <c r="K689" s="111"/>
    </row>
    <row r="690" spans="1:12" x14ac:dyDescent="0.25">
      <c r="A690" s="71">
        <f>IF(
   SUMPRODUCT(--(Sinduscon!$3:$3=DATE(2013,INT((ROW(A887)-1)/20)+1,1)))&gt;0,
   DATE(2013,INT((ROW(A887)-1)/20)+1,1),
   ""
)</f>
        <v>42614</v>
      </c>
      <c r="B690" s="72" t="str">
        <f t="shared" si="52"/>
        <v>PP-4</v>
      </c>
      <c r="C690" s="73" t="str">
        <f t="shared" si="53"/>
        <v>Alto</v>
      </c>
      <c r="D690" s="77" t="str">
        <f>IFERROR(INDEX(Sinduscon!$12:$12,
MATCH(CUB!A690,Sinduscon!$3:$3,0)+3), "")</f>
        <v>-</v>
      </c>
      <c r="E690" s="77" t="str">
        <f>IFERROR(INDEX(Sinduscon!$13:$13,
MATCH(CUB!$A690,Sinduscon!$3:$3,0)+3), "")</f>
        <v>-</v>
      </c>
      <c r="F690" s="77" t="str">
        <f>IFERROR(INDEX(Sinduscon!$14:$14,
MATCH(CUB!$A690,Sinduscon!$3:$3,0)+3), "")</f>
        <v>-</v>
      </c>
      <c r="G690" s="77" t="str">
        <f>IFERROR(INDEX(Sinduscon!$15:$15,
MATCH(CUB!$A690,Sinduscon!$3:$3,0)+3), "")</f>
        <v>-</v>
      </c>
      <c r="H690" s="111"/>
      <c r="I690" s="111"/>
      <c r="J690" s="111"/>
      <c r="K690" s="111"/>
    </row>
    <row r="691" spans="1:12" x14ac:dyDescent="0.25">
      <c r="A691" s="71">
        <f>IF(
   SUMPRODUCT(--(Sinduscon!$3:$3=DATE(2013,INT((ROW(A888)-1)/20)+1,1)))&gt;0,
   DATE(2013,INT((ROW(A888)-1)/20)+1,1),
   ""
)</f>
        <v>42614</v>
      </c>
      <c r="B691" s="72" t="str">
        <f t="shared" si="52"/>
        <v>PP-4</v>
      </c>
      <c r="C691" s="73" t="str">
        <f t="shared" si="53"/>
        <v>Total</v>
      </c>
      <c r="D691" s="77">
        <f>IFERROR(INDEX(Sinduscon!$12:$12,
MATCH(CUB!A691,Sinduscon!$3:$3,0)+4), "")</f>
        <v>1205.4100000000001</v>
      </c>
      <c r="E691" s="77">
        <f>IFERROR(INDEX(Sinduscon!$13:$13,
MATCH(CUB!$A691,Sinduscon!$3:$3,0)+4), "")</f>
        <v>1259.1199999999999</v>
      </c>
      <c r="F691" s="77">
        <f>IFERROR(INDEX(Sinduscon!$14:$14,
MATCH(CUB!$A691,Sinduscon!$3:$3,0)+4), "")</f>
        <v>173.66</v>
      </c>
      <c r="G691" s="77">
        <f>IFERROR(INDEX(Sinduscon!$15:$15,
MATCH(CUB!$A691,Sinduscon!$3:$3,0)+4), "")</f>
        <v>3.0100000000000002</v>
      </c>
      <c r="H691" s="111"/>
      <c r="I691" s="111"/>
      <c r="J691" s="111"/>
      <c r="K691" s="111"/>
    </row>
    <row r="692" spans="1:12" x14ac:dyDescent="0.25">
      <c r="A692" s="71">
        <f>IF(
   SUMPRODUCT(--(Sinduscon!$3:$3=DATE(2013,INT((ROW(A889)-1)/20)+1,1)))&gt;0,
   DATE(2013,INT((ROW(A889)-1)/20)+1,1),
   ""
)</f>
        <v>42614</v>
      </c>
      <c r="B692" s="72" t="str">
        <f t="shared" si="52"/>
        <v>R-8</v>
      </c>
      <c r="C692" s="73" t="str">
        <f t="shared" si="53"/>
        <v>Baixo</v>
      </c>
      <c r="D692" s="77">
        <f>IFERROR(INDEX(Sinduscon!$18:$18,
MATCH(CUB!A692,Sinduscon!$3:$3,0)+1), "")</f>
        <v>590.66</v>
      </c>
      <c r="E692" s="77">
        <f>IFERROR(INDEX(Sinduscon!$19:$19,
MATCH(CUB!$A692,Sinduscon!$3:$3,0)+1), "")</f>
        <v>485.17</v>
      </c>
      <c r="F692" s="77">
        <f>IFERROR(INDEX(Sinduscon!$20:$20,
MATCH(CUB!$A692,Sinduscon!$3:$3,0)+1), "")</f>
        <v>29.85</v>
      </c>
      <c r="G692" s="77">
        <f>IFERROR(INDEX(Sinduscon!$21:$21,
MATCH(CUB!$A692,Sinduscon!$3:$3,0)+1), "")</f>
        <v>3.12</v>
      </c>
      <c r="H692" s="111"/>
      <c r="I692" s="111"/>
      <c r="J692" s="111"/>
      <c r="K692" s="111"/>
    </row>
    <row r="693" spans="1:12" x14ac:dyDescent="0.25">
      <c r="A693" s="71">
        <f>IF(
   SUMPRODUCT(--(Sinduscon!$3:$3=DATE(2013,INT((ROW(A890)-1)/20)+1,1)))&gt;0,
   DATE(2013,INT((ROW(A890)-1)/20)+1,1),
   ""
)</f>
        <v>42614</v>
      </c>
      <c r="B693" s="72" t="str">
        <f t="shared" si="52"/>
        <v>R-8</v>
      </c>
      <c r="C693" s="73" t="str">
        <f t="shared" si="53"/>
        <v>Normal</v>
      </c>
      <c r="D693" s="77">
        <f>IFERROR(INDEX(Sinduscon!$18:$18,
MATCH(CUB!A693,Sinduscon!$3:$3,0)+2), "")</f>
        <v>519.52</v>
      </c>
      <c r="E693" s="77">
        <f>IFERROR(INDEX(Sinduscon!$19:$19,
MATCH(CUB!$A693,Sinduscon!$3:$3,0)+2), "")</f>
        <v>667.24</v>
      </c>
      <c r="F693" s="77">
        <f>IFERROR(INDEX(Sinduscon!$20:$20,
MATCH(CUB!$A693,Sinduscon!$3:$3,0)+2), "")</f>
        <v>64.81</v>
      </c>
      <c r="G693" s="77">
        <f>IFERROR(INDEX(Sinduscon!$21:$21,
MATCH(CUB!$A693,Sinduscon!$3:$3,0)+2), "")</f>
        <v>4.17</v>
      </c>
      <c r="H693" s="111"/>
      <c r="I693" s="111"/>
      <c r="J693" s="111"/>
      <c r="K693" s="111"/>
    </row>
    <row r="694" spans="1:12" x14ac:dyDescent="0.25">
      <c r="A694" s="71">
        <f>IF(
   SUMPRODUCT(--(Sinduscon!$3:$3=DATE(2013,INT((ROW(A891)-1)/20)+1,1)))&gt;0,
   DATE(2013,INT((ROW(A891)-1)/20)+1,1),
   ""
)</f>
        <v>42614</v>
      </c>
      <c r="B694" s="72" t="str">
        <f t="shared" si="52"/>
        <v>R-8</v>
      </c>
      <c r="C694" s="73" t="str">
        <f t="shared" si="53"/>
        <v>Alto</v>
      </c>
      <c r="D694" s="77">
        <f>IFERROR(INDEX(Sinduscon!$18:$18,
MATCH(CUB!A694,Sinduscon!$3:$3,0)+3), "")</f>
        <v>734.81</v>
      </c>
      <c r="E694" s="77">
        <f>IFERROR(INDEX(Sinduscon!$19:$19,
MATCH(CUB!$A694,Sinduscon!$3:$3,0)+3), "")</f>
        <v>706.32</v>
      </c>
      <c r="F694" s="77">
        <f>IFERROR(INDEX(Sinduscon!$20:$20,
MATCH(CUB!$A694,Sinduscon!$3:$3,0)+3), "")</f>
        <v>76.42</v>
      </c>
      <c r="G694" s="77">
        <f>IFERROR(INDEX(Sinduscon!$21:$21,
MATCH(CUB!$A694,Sinduscon!$3:$3,0)+3), "")</f>
        <v>3.94</v>
      </c>
      <c r="H694" s="111"/>
      <c r="I694" s="111"/>
      <c r="J694" s="111"/>
      <c r="K694" s="111"/>
    </row>
    <row r="695" spans="1:12" x14ac:dyDescent="0.25">
      <c r="A695" s="71">
        <f>IF(
   SUMPRODUCT(--(Sinduscon!$3:$3=DATE(2013,INT((ROW(A892)-1)/20)+1,1)))&gt;0,
   DATE(2013,INT((ROW(A892)-1)/20)+1,1),
   ""
)</f>
        <v>42614</v>
      </c>
      <c r="B695" s="72" t="str">
        <f t="shared" si="52"/>
        <v>R-8</v>
      </c>
      <c r="C695" s="73" t="str">
        <f t="shared" si="53"/>
        <v>Total</v>
      </c>
      <c r="D695" s="77">
        <f>IFERROR(INDEX(Sinduscon!$18:$18,
MATCH(CUB!A695,Sinduscon!$3:$3,0)+4), "")</f>
        <v>1844.9899999999998</v>
      </c>
      <c r="E695" s="77">
        <f>IFERROR(INDEX(Sinduscon!$19:$19,
MATCH(CUB!$A695,Sinduscon!$3:$3,0)+4), "")</f>
        <v>1858.73</v>
      </c>
      <c r="F695" s="77">
        <f>IFERROR(INDEX(Sinduscon!$20:$20,
MATCH(CUB!$A695,Sinduscon!$3:$3,0)+4), "")</f>
        <v>171.07999999999998</v>
      </c>
      <c r="G695" s="77">
        <f>IFERROR(INDEX(Sinduscon!$21:$21,
MATCH(CUB!$A695,Sinduscon!$3:$3,0)+4), "")</f>
        <v>11.23</v>
      </c>
      <c r="H695" s="111"/>
      <c r="I695" s="111"/>
      <c r="J695" s="111"/>
      <c r="K695" s="111"/>
    </row>
    <row r="696" spans="1:12" x14ac:dyDescent="0.25">
      <c r="A696" s="71">
        <f>IF(
   SUMPRODUCT(--(Sinduscon!$3:$3=DATE(2013,INT((ROW(A893)-1)/20)+1,1)))&gt;0,
   DATE(2013,INT((ROW(A893)-1)/20)+1,1),
   ""
)</f>
        <v>42614</v>
      </c>
      <c r="B696" s="72" t="str">
        <f t="shared" si="52"/>
        <v>R-16</v>
      </c>
      <c r="C696" s="73" t="str">
        <f t="shared" si="53"/>
        <v>Baixo</v>
      </c>
      <c r="D696" s="77" t="str">
        <f>IFERROR(INDEX(Sinduscon!$24:$24,
MATCH(CUB!A696,Sinduscon!$3:$3,0)+1), "")</f>
        <v>-</v>
      </c>
      <c r="E696" s="77" t="str">
        <f>IFERROR(INDEX(Sinduscon!$25:$25,
MATCH(CUB!$A696,Sinduscon!$3:$3,0)+1), "")</f>
        <v>-</v>
      </c>
      <c r="F696" s="77" t="str">
        <f>IFERROR(INDEX(Sinduscon!$26:$26,
MATCH(CUB!$A696,Sinduscon!$3:$3,0)+1), "")</f>
        <v>-</v>
      </c>
      <c r="G696" s="77" t="str">
        <f>IFERROR(INDEX(Sinduscon!$27:$27,
MATCH(CUB!$A696,Sinduscon!$3:$3,0)+1), "")</f>
        <v>-</v>
      </c>
      <c r="H696" s="111"/>
      <c r="I696" s="111"/>
      <c r="J696" s="111"/>
      <c r="K696" s="111"/>
    </row>
    <row r="697" spans="1:12" x14ac:dyDescent="0.25">
      <c r="A697" s="71">
        <f>IF(
   SUMPRODUCT(--(Sinduscon!$3:$3=DATE(2013,INT((ROW(A894)-1)/20)+1,1)))&gt;0,
   DATE(2013,INT((ROW(A894)-1)/20)+1,1),
   ""
)</f>
        <v>42614</v>
      </c>
      <c r="B697" s="72" t="str">
        <f t="shared" si="52"/>
        <v>R-16</v>
      </c>
      <c r="C697" s="73" t="str">
        <f t="shared" si="53"/>
        <v>Normal</v>
      </c>
      <c r="D697" s="77">
        <f>IFERROR(INDEX(Sinduscon!$24:$24,
MATCH(CUB!A697,Sinduscon!$3:$3,0)+2), "")</f>
        <v>514.97</v>
      </c>
      <c r="E697" s="77">
        <f>IFERROR(INDEX(Sinduscon!$25:$25,
MATCH(CUB!$A697,Sinduscon!$3:$3,0)+2), "")</f>
        <v>641.41999999999996</v>
      </c>
      <c r="F697" s="77">
        <f>IFERROR(INDEX(Sinduscon!$26:$26,
MATCH(CUB!$A697,Sinduscon!$3:$3,0)+2), "")</f>
        <v>53.64</v>
      </c>
      <c r="G697" s="77">
        <f>IFERROR(INDEX(Sinduscon!$27:$27,
MATCH(CUB!$A697,Sinduscon!$3:$3,0)+2), "")</f>
        <v>3.98</v>
      </c>
      <c r="H697" s="111"/>
      <c r="I697" s="111"/>
      <c r="J697" s="111"/>
      <c r="K697" s="111"/>
    </row>
    <row r="698" spans="1:12" x14ac:dyDescent="0.25">
      <c r="A698" s="71">
        <f>IF(
   SUMPRODUCT(--(Sinduscon!$3:$3=DATE(2013,INT((ROW(A895)-1)/20)+1,1)))&gt;0,
   DATE(2013,INT((ROW(A895)-1)/20)+1,1),
   ""
)</f>
        <v>42614</v>
      </c>
      <c r="B698" s="72" t="str">
        <f t="shared" si="52"/>
        <v>R-16</v>
      </c>
      <c r="C698" s="73" t="str">
        <f t="shared" si="53"/>
        <v>Alto</v>
      </c>
      <c r="D698" s="77">
        <f>IFERROR(INDEX(Sinduscon!$24:$24,
MATCH(CUB!A698,Sinduscon!$3:$3,0)+3), "")</f>
        <v>693.7</v>
      </c>
      <c r="E698" s="77">
        <f>IFERROR(INDEX(Sinduscon!$25:$25,
MATCH(CUB!$A698,Sinduscon!$3:$3,0)+3), "")</f>
        <v>793.32</v>
      </c>
      <c r="F698" s="77">
        <f>IFERROR(INDEX(Sinduscon!$26:$26,
MATCH(CUB!$A698,Sinduscon!$3:$3,0)+3), "")</f>
        <v>66.290000000000006</v>
      </c>
      <c r="G698" s="77">
        <f>IFERROR(INDEX(Sinduscon!$27:$27,
MATCH(CUB!$A698,Sinduscon!$3:$3,0)+3), "")</f>
        <v>5.97</v>
      </c>
      <c r="H698" s="111"/>
      <c r="I698" s="111"/>
      <c r="J698" s="111"/>
      <c r="K698" s="111"/>
    </row>
    <row r="699" spans="1:12" x14ac:dyDescent="0.25">
      <c r="A699" s="71">
        <f>IF(
   SUMPRODUCT(--(Sinduscon!$3:$3=DATE(2013,INT((ROW(A896)-1)/20)+1,1)))&gt;0,
   DATE(2013,INT((ROW(A896)-1)/20)+1,1),
   ""
)</f>
        <v>42614</v>
      </c>
      <c r="B699" s="72" t="str">
        <f t="shared" si="52"/>
        <v>R-16</v>
      </c>
      <c r="C699" s="73" t="str">
        <f t="shared" si="53"/>
        <v>Total</v>
      </c>
      <c r="D699" s="77">
        <f>IFERROR(INDEX(Sinduscon!$24:$24,
MATCH(CUB!A699,Sinduscon!$3:$3,0)+4), "")</f>
        <v>1208.67</v>
      </c>
      <c r="E699" s="77">
        <f>IFERROR(INDEX(Sinduscon!$25:$25,
MATCH(CUB!$A699,Sinduscon!$3:$3,0)+4), "")</f>
        <v>1434.74</v>
      </c>
      <c r="F699" s="77">
        <f>IFERROR(INDEX(Sinduscon!$26:$26,
MATCH(CUB!$A699,Sinduscon!$3:$3,0)+4), "")</f>
        <v>119.93</v>
      </c>
      <c r="G699" s="77">
        <f>IFERROR(INDEX(Sinduscon!$27:$27,
MATCH(CUB!$A699,Sinduscon!$3:$3,0)+4), "")</f>
        <v>9.9499999999999993</v>
      </c>
      <c r="H699" s="111"/>
      <c r="I699" s="111"/>
      <c r="J699" s="111"/>
      <c r="K699" s="111"/>
    </row>
    <row r="700" spans="1:12" x14ac:dyDescent="0.25">
      <c r="A700" s="71">
        <f>IF(
   SUMPRODUCT(--(Sinduscon!$3:$3=DATE(2013,INT((ROW(A897)-1)/20)+1,1)))&gt;0,
   DATE(2013,INT((ROW(A897)-1)/20)+1,1),
   ""
)</f>
        <v>42614</v>
      </c>
      <c r="B700" s="72" t="str">
        <f t="shared" si="52"/>
        <v>PIS</v>
      </c>
      <c r="C700" s="73" t="str">
        <f t="shared" si="53"/>
        <v>Baixo</v>
      </c>
      <c r="D700" s="77">
        <f>IFERROR(INDEX(Sinduscon!$30:$30,
MATCH(CUB!A700,Sinduscon!$3:$3,0)+1), "")</f>
        <v>417.27</v>
      </c>
      <c r="E700" s="77">
        <f>IFERROR(INDEX(Sinduscon!$31:$31,
MATCH(CUB!$A700,Sinduscon!$3:$3,0)+1), "")</f>
        <v>419.17</v>
      </c>
      <c r="F700" s="77">
        <f>IFERROR(INDEX(Sinduscon!$32:$32,
MATCH(CUB!$A700,Sinduscon!$3:$3,0)+1), "")</f>
        <v>30.94</v>
      </c>
      <c r="G700" s="77">
        <f>IFERROR(INDEX(Sinduscon!$33:$33,
MATCH(CUB!$A700,Sinduscon!$3:$3,0)+1), "")</f>
        <v>1.55</v>
      </c>
      <c r="H700" s="111"/>
      <c r="I700" s="111"/>
      <c r="J700" s="111"/>
      <c r="K700" s="111"/>
    </row>
    <row r="701" spans="1:12" x14ac:dyDescent="0.25">
      <c r="A701" s="71">
        <f>IF(
   SUMPRODUCT(--(Sinduscon!$3:$3=DATE(2013,INT((ROW(A898)-1)/20)+1,1)))&gt;0,
   DATE(2013,INT((ROW(A898)-1)/20)+1,1),
   ""
)</f>
        <v>42614</v>
      </c>
      <c r="B701" s="72" t="str">
        <f t="shared" si="52"/>
        <v>PIS</v>
      </c>
      <c r="C701" s="73" t="str">
        <f t="shared" si="53"/>
        <v>Normal</v>
      </c>
      <c r="D701" s="77" t="str">
        <f>IFERROR(INDEX(Sinduscon!$30:$30,
MATCH(CUB!A701,Sinduscon!$3:$3,0)+2), "")</f>
        <v>-</v>
      </c>
      <c r="E701" s="77" t="str">
        <f>IFERROR(INDEX(Sinduscon!$31:$31,
MATCH(CUB!$A701,Sinduscon!$3:$3,0)+2), "")</f>
        <v>-</v>
      </c>
      <c r="F701" s="77" t="str">
        <f>IFERROR(INDEX(Sinduscon!$32:$32,
MATCH(CUB!$A701,Sinduscon!$3:$3,0)+2), "")</f>
        <v>-</v>
      </c>
      <c r="G701" s="77" t="str">
        <f>IFERROR(INDEX(Sinduscon!$33:$33,
MATCH(CUB!$A701,Sinduscon!$3:$3,0)+2), "")</f>
        <v>-</v>
      </c>
      <c r="H701" s="111"/>
      <c r="I701" s="111"/>
      <c r="J701" s="111"/>
      <c r="K701" s="111"/>
    </row>
    <row r="702" spans="1:12" x14ac:dyDescent="0.25">
      <c r="A702" s="71">
        <f>IF(
   SUMPRODUCT(--(Sinduscon!$3:$3=DATE(2013,INT((ROW(A899)-1)/20)+1,1)))&gt;0,
   DATE(2013,INT((ROW(A899)-1)/20)+1,1),
   ""
)</f>
        <v>42614</v>
      </c>
      <c r="B702" s="72" t="str">
        <f t="shared" si="52"/>
        <v>PIS</v>
      </c>
      <c r="C702" s="73" t="str">
        <f t="shared" si="53"/>
        <v>Alto</v>
      </c>
      <c r="D702" s="77" t="str">
        <f>IFERROR(INDEX(Sinduscon!$30:$30,
MATCH(CUB!A702,Sinduscon!$3:$3,0)+3), "")</f>
        <v>-</v>
      </c>
      <c r="E702" s="77" t="str">
        <f>IFERROR(INDEX(Sinduscon!$31:$31,
MATCH(CUB!$A702,Sinduscon!$3:$3,0)+3), "")</f>
        <v>-</v>
      </c>
      <c r="F702" s="77" t="str">
        <f>IFERROR(INDEX(Sinduscon!$32:$32,
MATCH(CUB!$A702,Sinduscon!$3:$3,0)+3), "")</f>
        <v>-</v>
      </c>
      <c r="G702" s="77" t="str">
        <f>IFERROR(INDEX(Sinduscon!$33:$33,
MATCH(CUB!$A702,Sinduscon!$3:$3,0)+3), "")</f>
        <v>-</v>
      </c>
      <c r="H702" s="111"/>
      <c r="I702" s="111"/>
      <c r="J702" s="111"/>
      <c r="K702" s="111"/>
    </row>
    <row r="703" spans="1:12" x14ac:dyDescent="0.25">
      <c r="A703" s="71">
        <f>IF(
   SUMPRODUCT(--(Sinduscon!$3:$3=DATE(2013,INT((ROW(A900)-1)/20)+1,1)))&gt;0,
   DATE(2013,INT((ROW(A900)-1)/20)+1,1),
   ""
)</f>
        <v>42614</v>
      </c>
      <c r="B703" s="72" t="str">
        <f t="shared" si="52"/>
        <v>PIS</v>
      </c>
      <c r="C703" s="73" t="str">
        <f t="shared" si="53"/>
        <v>Total</v>
      </c>
      <c r="D703" s="77">
        <f>IFERROR(INDEX(Sinduscon!$30:$30,
MATCH(CUB!A703,Sinduscon!$3:$3,0)+4), "")</f>
        <v>417.27</v>
      </c>
      <c r="E703" s="77">
        <f>IFERROR(INDEX(Sinduscon!$31:$31,
MATCH(CUB!$A703,Sinduscon!$3:$3,0)+4), "")</f>
        <v>419.17</v>
      </c>
      <c r="F703" s="77">
        <f>IFERROR(INDEX(Sinduscon!$32:$32,
MATCH(CUB!$A703,Sinduscon!$3:$3,0)+4), "")</f>
        <v>30.94</v>
      </c>
      <c r="G703" s="77">
        <f>IFERROR(INDEX(Sinduscon!$33:$33,
MATCH(CUB!$A703,Sinduscon!$3:$3,0)+4), "")</f>
        <v>1.55</v>
      </c>
      <c r="H703" s="111">
        <f>SUMIFS(CUB!$D:$D,CUB!$C:$C,"Total",CUB!$A:$A,$A703)
/11</f>
        <v>615.71909090909094</v>
      </c>
      <c r="I703" s="111">
        <f>SUMIFS(CUB!$E:$E,CUB!$C:$C,"Total",CUB!$A:$A,$A703)
/11</f>
        <v>667.14636363636362</v>
      </c>
      <c r="J703" s="111">
        <f>SUMIFS(CUB!$F:$F,CUB!$C:$C,"Total",CUB!$A:$A,$A703)
/11</f>
        <v>77.117272727272749</v>
      </c>
      <c r="K703" s="111">
        <f>SUMIFS(CUB!$G:$G,CUB!$C:$C,"Total",CUB!$A:$A,$A703)
/11</f>
        <v>2.6636363636363636</v>
      </c>
      <c r="L703" s="111">
        <f t="shared" ref="L703" si="56">SUM(H703:K703)</f>
        <v>1362.646363636364</v>
      </c>
    </row>
    <row r="704" spans="1:12" x14ac:dyDescent="0.25">
      <c r="A704" s="71">
        <f>IF(
   SUMPRODUCT(--(Sinduscon!$3:$3=DATE(2013,INT((ROW(A901)-1)/20)+1,1)))&gt;0,
   DATE(2013,INT((ROW(A901)-1)/20)+1,1),
   ""
)</f>
        <v>42644</v>
      </c>
      <c r="B704" s="72" t="str">
        <f t="shared" si="52"/>
        <v>R-1</v>
      </c>
      <c r="C704" s="73" t="str">
        <f t="shared" si="53"/>
        <v>Baixo</v>
      </c>
      <c r="D704" s="77">
        <f>IFERROR(INDEX(Sinduscon!$6:$6,
MATCH(CUB!A704,Sinduscon!$3:$3,0)+1), "")</f>
        <v>588.15</v>
      </c>
      <c r="E704" s="77">
        <f>IFERROR(INDEX(Sinduscon!$7:$7,
MATCH(CUB!$A704,Sinduscon!$3:$3,0)+1), "")</f>
        <v>615.08000000000004</v>
      </c>
      <c r="F704" s="77">
        <f>IFERROR(INDEX(Sinduscon!$8:$8,
MATCH(CUB!$A704,Sinduscon!$3:$3,0)+1), "")</f>
        <v>124.77</v>
      </c>
      <c r="G704" s="77">
        <f>IFERROR(INDEX(Sinduscon!$9:$9,
MATCH(CUB!$A704,Sinduscon!$3:$3,0)+1), "")</f>
        <v>3.07</v>
      </c>
      <c r="H704" s="111"/>
      <c r="I704" s="111"/>
      <c r="J704" s="111"/>
      <c r="K704" s="111"/>
    </row>
    <row r="705" spans="1:11" x14ac:dyDescent="0.25">
      <c r="A705" s="71">
        <f>IF(
   SUMPRODUCT(--(Sinduscon!$3:$3=DATE(2013,INT((ROW(A902)-1)/20)+1,1)))&gt;0,
   DATE(2013,INT((ROW(A902)-1)/20)+1,1),
   ""
)</f>
        <v>42644</v>
      </c>
      <c r="B705" s="72" t="str">
        <f t="shared" si="52"/>
        <v>R-1</v>
      </c>
      <c r="C705" s="73" t="str">
        <f t="shared" si="53"/>
        <v>Normal</v>
      </c>
      <c r="D705" s="77">
        <f>IFERROR(INDEX(Sinduscon!$6:$6,
MATCH(CUB!A705,Sinduscon!$3:$3,0)+2), "")</f>
        <v>616.48</v>
      </c>
      <c r="E705" s="77">
        <f>IFERROR(INDEX(Sinduscon!$7:$7,
MATCH(CUB!$A705,Sinduscon!$3:$3,0)+2), "")</f>
        <v>840.19</v>
      </c>
      <c r="F705" s="77">
        <f>IFERROR(INDEX(Sinduscon!$8:$8,
MATCH(CUB!$A705,Sinduscon!$3:$3,0)+2), "")</f>
        <v>117.15</v>
      </c>
      <c r="G705" s="77">
        <f>IFERROR(INDEX(Sinduscon!$9:$9,
MATCH(CUB!$A705,Sinduscon!$3:$3,0)+2), "")</f>
        <v>0.22</v>
      </c>
      <c r="H705" s="111"/>
      <c r="I705" s="111"/>
      <c r="J705" s="111"/>
      <c r="K705" s="111"/>
    </row>
    <row r="706" spans="1:11" x14ac:dyDescent="0.25">
      <c r="A706" s="71">
        <f>IF(
   SUMPRODUCT(--(Sinduscon!$3:$3=DATE(2013,INT((ROW(A903)-1)/20)+1,1)))&gt;0,
   DATE(2013,INT((ROW(A903)-1)/20)+1,1),
   ""
)</f>
        <v>42644</v>
      </c>
      <c r="B706" s="72" t="str">
        <f t="shared" si="52"/>
        <v>R-1</v>
      </c>
      <c r="C706" s="73" t="str">
        <f t="shared" si="53"/>
        <v>Alto</v>
      </c>
      <c r="D706" s="77">
        <f>IFERROR(INDEX(Sinduscon!$6:$6,
MATCH(CUB!A706,Sinduscon!$3:$3,0)+3), "")</f>
        <v>910.35</v>
      </c>
      <c r="E706" s="77">
        <f>IFERROR(INDEX(Sinduscon!$7:$7,
MATCH(CUB!$A706,Sinduscon!$3:$3,0)+3), "")</f>
        <v>911.58</v>
      </c>
      <c r="F706" s="77">
        <f>IFERROR(INDEX(Sinduscon!$8:$8,
MATCH(CUB!$A706,Sinduscon!$3:$3,0)+3), "")</f>
        <v>110.76</v>
      </c>
      <c r="G706" s="77">
        <f>IFERROR(INDEX(Sinduscon!$9:$9,
MATCH(CUB!$A706,Sinduscon!$3:$3,0)+3), "")</f>
        <v>0.27</v>
      </c>
      <c r="H706" s="111"/>
      <c r="I706" s="111"/>
      <c r="J706" s="111"/>
      <c r="K706" s="111"/>
    </row>
    <row r="707" spans="1:11" x14ac:dyDescent="0.25">
      <c r="A707" s="71">
        <f>IF(
   SUMPRODUCT(--(Sinduscon!$3:$3=DATE(2013,INT((ROW(A904)-1)/20)+1,1)))&gt;0,
   DATE(2013,INT((ROW(A904)-1)/20)+1,1),
   ""
)</f>
        <v>42644</v>
      </c>
      <c r="B707" s="72" t="str">
        <f t="shared" si="52"/>
        <v>R-1</v>
      </c>
      <c r="C707" s="73" t="str">
        <f t="shared" si="53"/>
        <v>Total</v>
      </c>
      <c r="D707" s="77">
        <f>IFERROR(INDEX(Sinduscon!$6:$6,
MATCH(CUB!A707,Sinduscon!$3:$3,0)+4), "")</f>
        <v>2114.98</v>
      </c>
      <c r="E707" s="77">
        <f>IFERROR(INDEX(Sinduscon!$7:$7,
MATCH(CUB!$A707,Sinduscon!$3:$3,0)+4), "")</f>
        <v>2366.85</v>
      </c>
      <c r="F707" s="77">
        <f>IFERROR(INDEX(Sinduscon!$8:$8,
MATCH(CUB!$A707,Sinduscon!$3:$3,0)+4), "")</f>
        <v>352.68</v>
      </c>
      <c r="G707" s="77">
        <f>IFERROR(INDEX(Sinduscon!$9:$9,
MATCH(CUB!$A707,Sinduscon!$3:$3,0)+4), "")</f>
        <v>3.56</v>
      </c>
      <c r="H707" s="111"/>
      <c r="I707" s="111"/>
      <c r="J707" s="111"/>
      <c r="K707" s="111"/>
    </row>
    <row r="708" spans="1:11" x14ac:dyDescent="0.25">
      <c r="A708" s="71">
        <f>IF(
   SUMPRODUCT(--(Sinduscon!$3:$3=DATE(2013,INT((ROW(A905)-1)/20)+1,1)))&gt;0,
   DATE(2013,INT((ROW(A905)-1)/20)+1,1),
   ""
)</f>
        <v>42644</v>
      </c>
      <c r="B708" s="72" t="str">
        <f t="shared" si="52"/>
        <v>PP-4</v>
      </c>
      <c r="C708" s="73" t="str">
        <f t="shared" si="53"/>
        <v>Baixo</v>
      </c>
      <c r="D708" s="77">
        <f>IFERROR(INDEX(Sinduscon!$12:$12,
MATCH(CUB!A708,Sinduscon!$3:$3,0)+1), "")</f>
        <v>628.54</v>
      </c>
      <c r="E708" s="77">
        <f>IFERROR(INDEX(Sinduscon!$13:$13,
MATCH(CUB!$A708,Sinduscon!$3:$3,0)+1), "")</f>
        <v>515.86</v>
      </c>
      <c r="F708" s="77">
        <f>IFERROR(INDEX(Sinduscon!$14:$14,
MATCH(CUB!$A708,Sinduscon!$3:$3,0)+1), "")</f>
        <v>33.18</v>
      </c>
      <c r="G708" s="77">
        <f>IFERROR(INDEX(Sinduscon!$15:$15,
MATCH(CUB!$A708,Sinduscon!$3:$3,0)+1), "")</f>
        <v>2.97</v>
      </c>
      <c r="H708" s="111"/>
      <c r="I708" s="111"/>
      <c r="J708" s="111"/>
      <c r="K708" s="111"/>
    </row>
    <row r="709" spans="1:11" x14ac:dyDescent="0.25">
      <c r="A709" s="71">
        <f>IF(
   SUMPRODUCT(--(Sinduscon!$3:$3=DATE(2013,INT((ROW(A906)-1)/20)+1,1)))&gt;0,
   DATE(2013,INT((ROW(A906)-1)/20)+1,1),
   ""
)</f>
        <v>42644</v>
      </c>
      <c r="B709" s="72" t="str">
        <f t="shared" ref="B709:B772" si="57">IF(A709&lt;&gt;"", CHOOSE(MOD(QUOTIENT(ROW()-4,4),5)+1,"R-1","PP-4","R-8","R-16","PIS"), "")</f>
        <v>PP-4</v>
      </c>
      <c r="C709" s="73" t="str">
        <f t="shared" ref="C709:C772" si="58">IF(A709&lt;&gt;"", CHOOSE(MOD(QUOTIENT(ROW()-4,1),4)+1,"Baixo","Normal","Alto","Total"), "")</f>
        <v>Normal</v>
      </c>
      <c r="D709" s="77">
        <f>IFERROR(INDEX(Sinduscon!$12:$12,
MATCH(CUB!A709,Sinduscon!$3:$3,0)+2), "")</f>
        <v>591.63</v>
      </c>
      <c r="E709" s="77">
        <f>IFERROR(INDEX(Sinduscon!$13:$13,
MATCH(CUB!$A709,Sinduscon!$3:$3,0)+2), "")</f>
        <v>743.26</v>
      </c>
      <c r="F709" s="77">
        <f>IFERROR(INDEX(Sinduscon!$14:$14,
MATCH(CUB!$A709,Sinduscon!$3:$3,0)+2), "")</f>
        <v>140.47999999999999</v>
      </c>
      <c r="G709" s="77">
        <f>IFERROR(INDEX(Sinduscon!$15:$15,
MATCH(CUB!$A709,Sinduscon!$3:$3,0)+2), "")</f>
        <v>0.04</v>
      </c>
      <c r="H709" s="111"/>
      <c r="I709" s="111"/>
      <c r="J709" s="111"/>
      <c r="K709" s="111"/>
    </row>
    <row r="710" spans="1:11" x14ac:dyDescent="0.25">
      <c r="A710" s="71">
        <f>IF(
   SUMPRODUCT(--(Sinduscon!$3:$3=DATE(2013,INT((ROW(A907)-1)/20)+1,1)))&gt;0,
   DATE(2013,INT((ROW(A907)-1)/20)+1,1),
   ""
)</f>
        <v>42644</v>
      </c>
      <c r="B710" s="72" t="str">
        <f t="shared" si="57"/>
        <v>PP-4</v>
      </c>
      <c r="C710" s="73" t="str">
        <f t="shared" si="58"/>
        <v>Alto</v>
      </c>
      <c r="D710" s="77" t="str">
        <f>IFERROR(INDEX(Sinduscon!$12:$12,
MATCH(CUB!A710,Sinduscon!$3:$3,0)+3), "")</f>
        <v>-</v>
      </c>
      <c r="E710" s="77" t="str">
        <f>IFERROR(INDEX(Sinduscon!$13:$13,
MATCH(CUB!$A710,Sinduscon!$3:$3,0)+3), "")</f>
        <v>-</v>
      </c>
      <c r="F710" s="77" t="str">
        <f>IFERROR(INDEX(Sinduscon!$14:$14,
MATCH(CUB!$A710,Sinduscon!$3:$3,0)+3), "")</f>
        <v>-</v>
      </c>
      <c r="G710" s="77" t="str">
        <f>IFERROR(INDEX(Sinduscon!$15:$15,
MATCH(CUB!$A710,Sinduscon!$3:$3,0)+3), "")</f>
        <v>-</v>
      </c>
      <c r="H710" s="111"/>
      <c r="I710" s="111"/>
      <c r="J710" s="111"/>
      <c r="K710" s="111"/>
    </row>
    <row r="711" spans="1:11" x14ac:dyDescent="0.25">
      <c r="A711" s="71">
        <f>IF(
   SUMPRODUCT(--(Sinduscon!$3:$3=DATE(2013,INT((ROW(A908)-1)/20)+1,1)))&gt;0,
   DATE(2013,INT((ROW(A908)-1)/20)+1,1),
   ""
)</f>
        <v>42644</v>
      </c>
      <c r="B711" s="72" t="str">
        <f t="shared" si="57"/>
        <v>PP-4</v>
      </c>
      <c r="C711" s="73" t="str">
        <f t="shared" si="58"/>
        <v>Total</v>
      </c>
      <c r="D711" s="77">
        <f>IFERROR(INDEX(Sinduscon!$12:$12,
MATCH(CUB!A711,Sinduscon!$3:$3,0)+4), "")</f>
        <v>1220.17</v>
      </c>
      <c r="E711" s="77">
        <f>IFERROR(INDEX(Sinduscon!$13:$13,
MATCH(CUB!$A711,Sinduscon!$3:$3,0)+4), "")</f>
        <v>1259.1199999999999</v>
      </c>
      <c r="F711" s="77">
        <f>IFERROR(INDEX(Sinduscon!$14:$14,
MATCH(CUB!$A711,Sinduscon!$3:$3,0)+4), "")</f>
        <v>173.66</v>
      </c>
      <c r="G711" s="77">
        <f>IFERROR(INDEX(Sinduscon!$15:$15,
MATCH(CUB!$A711,Sinduscon!$3:$3,0)+4), "")</f>
        <v>3.0100000000000002</v>
      </c>
      <c r="H711" s="111"/>
      <c r="I711" s="111"/>
      <c r="J711" s="111"/>
      <c r="K711" s="111"/>
    </row>
    <row r="712" spans="1:11" x14ac:dyDescent="0.25">
      <c r="A712" s="71">
        <f>IF(
   SUMPRODUCT(--(Sinduscon!$3:$3=DATE(2013,INT((ROW(A909)-1)/20)+1,1)))&gt;0,
   DATE(2013,INT((ROW(A909)-1)/20)+1,1),
   ""
)</f>
        <v>42644</v>
      </c>
      <c r="B712" s="72" t="str">
        <f t="shared" si="57"/>
        <v>R-8</v>
      </c>
      <c r="C712" s="73" t="str">
        <f t="shared" si="58"/>
        <v>Baixo</v>
      </c>
      <c r="D712" s="77">
        <f>IFERROR(INDEX(Sinduscon!$18:$18,
MATCH(CUB!A712,Sinduscon!$3:$3,0)+1), "")</f>
        <v>597.58000000000004</v>
      </c>
      <c r="E712" s="77">
        <f>IFERROR(INDEX(Sinduscon!$19:$19,
MATCH(CUB!$A712,Sinduscon!$3:$3,0)+1), "")</f>
        <v>485.17</v>
      </c>
      <c r="F712" s="77">
        <f>IFERROR(INDEX(Sinduscon!$20:$20,
MATCH(CUB!$A712,Sinduscon!$3:$3,0)+1), "")</f>
        <v>29.85</v>
      </c>
      <c r="G712" s="77">
        <f>IFERROR(INDEX(Sinduscon!$21:$21,
MATCH(CUB!$A712,Sinduscon!$3:$3,0)+1), "")</f>
        <v>3.12</v>
      </c>
      <c r="H712" s="111"/>
      <c r="I712" s="111"/>
      <c r="J712" s="111"/>
      <c r="K712" s="111"/>
    </row>
    <row r="713" spans="1:11" x14ac:dyDescent="0.25">
      <c r="A713" s="71">
        <f>IF(
   SUMPRODUCT(--(Sinduscon!$3:$3=DATE(2013,INT((ROW(A910)-1)/20)+1,1)))&gt;0,
   DATE(2013,INT((ROW(A910)-1)/20)+1,1),
   ""
)</f>
        <v>42644</v>
      </c>
      <c r="B713" s="72" t="str">
        <f t="shared" si="57"/>
        <v>R-8</v>
      </c>
      <c r="C713" s="73" t="str">
        <f t="shared" si="58"/>
        <v>Normal</v>
      </c>
      <c r="D713" s="77">
        <f>IFERROR(INDEX(Sinduscon!$18:$18,
MATCH(CUB!A713,Sinduscon!$3:$3,0)+2), "")</f>
        <v>525.92999999999995</v>
      </c>
      <c r="E713" s="77">
        <f>IFERROR(INDEX(Sinduscon!$19:$19,
MATCH(CUB!$A713,Sinduscon!$3:$3,0)+2), "")</f>
        <v>667.24</v>
      </c>
      <c r="F713" s="77">
        <f>IFERROR(INDEX(Sinduscon!$20:$20,
MATCH(CUB!$A713,Sinduscon!$3:$3,0)+2), "")</f>
        <v>64.81</v>
      </c>
      <c r="G713" s="77">
        <f>IFERROR(INDEX(Sinduscon!$21:$21,
MATCH(CUB!$A713,Sinduscon!$3:$3,0)+2), "")</f>
        <v>4.17</v>
      </c>
      <c r="H713" s="111"/>
      <c r="I713" s="111"/>
      <c r="J713" s="111"/>
      <c r="K713" s="111"/>
    </row>
    <row r="714" spans="1:11" x14ac:dyDescent="0.25">
      <c r="A714" s="71">
        <f>IF(
   SUMPRODUCT(--(Sinduscon!$3:$3=DATE(2013,INT((ROW(A911)-1)/20)+1,1)))&gt;0,
   DATE(2013,INT((ROW(A911)-1)/20)+1,1),
   ""
)</f>
        <v>42644</v>
      </c>
      <c r="B714" s="72" t="str">
        <f t="shared" si="57"/>
        <v>R-8</v>
      </c>
      <c r="C714" s="73" t="str">
        <f t="shared" si="58"/>
        <v>Alto</v>
      </c>
      <c r="D714" s="77">
        <f>IFERROR(INDEX(Sinduscon!$18:$18,
MATCH(CUB!A714,Sinduscon!$3:$3,0)+3), "")</f>
        <v>741.51</v>
      </c>
      <c r="E714" s="77">
        <f>IFERROR(INDEX(Sinduscon!$19:$19,
MATCH(CUB!$A714,Sinduscon!$3:$3,0)+3), "")</f>
        <v>706.32</v>
      </c>
      <c r="F714" s="77">
        <f>IFERROR(INDEX(Sinduscon!$20:$20,
MATCH(CUB!$A714,Sinduscon!$3:$3,0)+3), "")</f>
        <v>76.42</v>
      </c>
      <c r="G714" s="77">
        <f>IFERROR(INDEX(Sinduscon!$21:$21,
MATCH(CUB!$A714,Sinduscon!$3:$3,0)+3), "")</f>
        <v>3.94</v>
      </c>
      <c r="H714" s="111"/>
      <c r="I714" s="111"/>
      <c r="J714" s="111"/>
      <c r="K714" s="111"/>
    </row>
    <row r="715" spans="1:11" x14ac:dyDescent="0.25">
      <c r="A715" s="71">
        <f>IF(
   SUMPRODUCT(--(Sinduscon!$3:$3=DATE(2013,INT((ROW(A912)-1)/20)+1,1)))&gt;0,
   DATE(2013,INT((ROW(A912)-1)/20)+1,1),
   ""
)</f>
        <v>42644</v>
      </c>
      <c r="B715" s="72" t="str">
        <f t="shared" si="57"/>
        <v>R-8</v>
      </c>
      <c r="C715" s="73" t="str">
        <f t="shared" si="58"/>
        <v>Total</v>
      </c>
      <c r="D715" s="77">
        <f>IFERROR(INDEX(Sinduscon!$18:$18,
MATCH(CUB!A715,Sinduscon!$3:$3,0)+4), "")</f>
        <v>1865.02</v>
      </c>
      <c r="E715" s="77">
        <f>IFERROR(INDEX(Sinduscon!$19:$19,
MATCH(CUB!$A715,Sinduscon!$3:$3,0)+4), "")</f>
        <v>1858.73</v>
      </c>
      <c r="F715" s="77">
        <f>IFERROR(INDEX(Sinduscon!$20:$20,
MATCH(CUB!$A715,Sinduscon!$3:$3,0)+4), "")</f>
        <v>171.07999999999998</v>
      </c>
      <c r="G715" s="77">
        <f>IFERROR(INDEX(Sinduscon!$21:$21,
MATCH(CUB!$A715,Sinduscon!$3:$3,0)+4), "")</f>
        <v>11.23</v>
      </c>
      <c r="H715" s="111"/>
      <c r="I715" s="111"/>
      <c r="J715" s="111"/>
      <c r="K715" s="111"/>
    </row>
    <row r="716" spans="1:11" x14ac:dyDescent="0.25">
      <c r="A716" s="71">
        <f>IF(
   SUMPRODUCT(--(Sinduscon!$3:$3=DATE(2013,INT((ROW(A913)-1)/20)+1,1)))&gt;0,
   DATE(2013,INT((ROW(A913)-1)/20)+1,1),
   ""
)</f>
        <v>42644</v>
      </c>
      <c r="B716" s="72" t="str">
        <f t="shared" si="57"/>
        <v>R-16</v>
      </c>
      <c r="C716" s="73" t="str">
        <f t="shared" si="58"/>
        <v>Baixo</v>
      </c>
      <c r="D716" s="77" t="str">
        <f>IFERROR(INDEX(Sinduscon!$24:$24,
MATCH(CUB!A716,Sinduscon!$3:$3,0)+1), "")</f>
        <v>-</v>
      </c>
      <c r="E716" s="77" t="str">
        <f>IFERROR(INDEX(Sinduscon!$25:$25,
MATCH(CUB!$A716,Sinduscon!$3:$3,0)+1), "")</f>
        <v>-</v>
      </c>
      <c r="F716" s="77" t="str">
        <f>IFERROR(INDEX(Sinduscon!$26:$26,
MATCH(CUB!$A716,Sinduscon!$3:$3,0)+1), "")</f>
        <v>-</v>
      </c>
      <c r="G716" s="77" t="str">
        <f>IFERROR(INDEX(Sinduscon!$27:$27,
MATCH(CUB!$A716,Sinduscon!$3:$3,0)+1), "")</f>
        <v>-</v>
      </c>
      <c r="H716" s="111"/>
      <c r="I716" s="111"/>
      <c r="J716" s="111"/>
      <c r="K716" s="111"/>
    </row>
    <row r="717" spans="1:11" x14ac:dyDescent="0.25">
      <c r="A717" s="71">
        <f>IF(
   SUMPRODUCT(--(Sinduscon!$3:$3=DATE(2013,INT((ROW(A914)-1)/20)+1,1)))&gt;0,
   DATE(2013,INT((ROW(A914)-1)/20)+1,1),
   ""
)</f>
        <v>42644</v>
      </c>
      <c r="B717" s="72" t="str">
        <f t="shared" si="57"/>
        <v>R-16</v>
      </c>
      <c r="C717" s="73" t="str">
        <f t="shared" si="58"/>
        <v>Normal</v>
      </c>
      <c r="D717" s="77">
        <f>IFERROR(INDEX(Sinduscon!$24:$24,
MATCH(CUB!A717,Sinduscon!$3:$3,0)+2), "")</f>
        <v>520.61</v>
      </c>
      <c r="E717" s="77">
        <f>IFERROR(INDEX(Sinduscon!$25:$25,
MATCH(CUB!$A717,Sinduscon!$3:$3,0)+2), "")</f>
        <v>641.41999999999996</v>
      </c>
      <c r="F717" s="77">
        <f>IFERROR(INDEX(Sinduscon!$26:$26,
MATCH(CUB!$A717,Sinduscon!$3:$3,0)+2), "")</f>
        <v>53.64</v>
      </c>
      <c r="G717" s="77">
        <f>IFERROR(INDEX(Sinduscon!$27:$27,
MATCH(CUB!$A717,Sinduscon!$3:$3,0)+2), "")</f>
        <v>3.98</v>
      </c>
      <c r="H717" s="111"/>
      <c r="I717" s="111"/>
      <c r="J717" s="111"/>
      <c r="K717" s="111"/>
    </row>
    <row r="718" spans="1:11" x14ac:dyDescent="0.25">
      <c r="A718" s="71">
        <f>IF(
   SUMPRODUCT(--(Sinduscon!$3:$3=DATE(2013,INT((ROW(A915)-1)/20)+1,1)))&gt;0,
   DATE(2013,INT((ROW(A915)-1)/20)+1,1),
   ""
)</f>
        <v>42644</v>
      </c>
      <c r="B718" s="72" t="str">
        <f t="shared" si="57"/>
        <v>R-16</v>
      </c>
      <c r="C718" s="73" t="str">
        <f t="shared" si="58"/>
        <v>Alto</v>
      </c>
      <c r="D718" s="77">
        <f>IFERROR(INDEX(Sinduscon!$24:$24,
MATCH(CUB!A718,Sinduscon!$3:$3,0)+3), "")</f>
        <v>701.7</v>
      </c>
      <c r="E718" s="77">
        <f>IFERROR(INDEX(Sinduscon!$25:$25,
MATCH(CUB!$A718,Sinduscon!$3:$3,0)+3), "")</f>
        <v>793.32</v>
      </c>
      <c r="F718" s="77">
        <f>IFERROR(INDEX(Sinduscon!$26:$26,
MATCH(CUB!$A718,Sinduscon!$3:$3,0)+3), "")</f>
        <v>66.290000000000006</v>
      </c>
      <c r="G718" s="77">
        <f>IFERROR(INDEX(Sinduscon!$27:$27,
MATCH(CUB!$A718,Sinduscon!$3:$3,0)+3), "")</f>
        <v>5.97</v>
      </c>
      <c r="H718" s="111"/>
      <c r="I718" s="111"/>
      <c r="J718" s="111"/>
      <c r="K718" s="111"/>
    </row>
    <row r="719" spans="1:11" x14ac:dyDescent="0.25">
      <c r="A719" s="71">
        <f>IF(
   SUMPRODUCT(--(Sinduscon!$3:$3=DATE(2013,INT((ROW(A916)-1)/20)+1,1)))&gt;0,
   DATE(2013,INT((ROW(A916)-1)/20)+1,1),
   ""
)</f>
        <v>42644</v>
      </c>
      <c r="B719" s="72" t="str">
        <f t="shared" si="57"/>
        <v>R-16</v>
      </c>
      <c r="C719" s="73" t="str">
        <f t="shared" si="58"/>
        <v>Total</v>
      </c>
      <c r="D719" s="77">
        <f>IFERROR(INDEX(Sinduscon!$24:$24,
MATCH(CUB!A719,Sinduscon!$3:$3,0)+4), "")</f>
        <v>1222.31</v>
      </c>
      <c r="E719" s="77">
        <f>IFERROR(INDEX(Sinduscon!$25:$25,
MATCH(CUB!$A719,Sinduscon!$3:$3,0)+4), "")</f>
        <v>1434.74</v>
      </c>
      <c r="F719" s="77">
        <f>IFERROR(INDEX(Sinduscon!$26:$26,
MATCH(CUB!$A719,Sinduscon!$3:$3,0)+4), "")</f>
        <v>119.93</v>
      </c>
      <c r="G719" s="77">
        <f>IFERROR(INDEX(Sinduscon!$27:$27,
MATCH(CUB!$A719,Sinduscon!$3:$3,0)+4), "")</f>
        <v>9.9499999999999993</v>
      </c>
      <c r="H719" s="111"/>
      <c r="I719" s="111"/>
      <c r="J719" s="111"/>
      <c r="K719" s="111"/>
    </row>
    <row r="720" spans="1:11" x14ac:dyDescent="0.25">
      <c r="A720" s="71">
        <f>IF(
   SUMPRODUCT(--(Sinduscon!$3:$3=DATE(2013,INT((ROW(A917)-1)/20)+1,1)))&gt;0,
   DATE(2013,INT((ROW(A917)-1)/20)+1,1),
   ""
)</f>
        <v>42644</v>
      </c>
      <c r="B720" s="72" t="str">
        <f t="shared" si="57"/>
        <v>PIS</v>
      </c>
      <c r="C720" s="73" t="str">
        <f t="shared" si="58"/>
        <v>Baixo</v>
      </c>
      <c r="D720" s="77">
        <f>IFERROR(INDEX(Sinduscon!$30:$30,
MATCH(CUB!A720,Sinduscon!$3:$3,0)+1), "")</f>
        <v>425.91</v>
      </c>
      <c r="E720" s="77">
        <f>IFERROR(INDEX(Sinduscon!$31:$31,
MATCH(CUB!$A720,Sinduscon!$3:$3,0)+1), "")</f>
        <v>419.17</v>
      </c>
      <c r="F720" s="77">
        <f>IFERROR(INDEX(Sinduscon!$32:$32,
MATCH(CUB!$A720,Sinduscon!$3:$3,0)+1), "")</f>
        <v>30.94</v>
      </c>
      <c r="G720" s="77">
        <f>IFERROR(INDEX(Sinduscon!$33:$33,
MATCH(CUB!$A720,Sinduscon!$3:$3,0)+1), "")</f>
        <v>1.55</v>
      </c>
      <c r="H720" s="111"/>
      <c r="I720" s="111"/>
      <c r="J720" s="111"/>
      <c r="K720" s="111"/>
    </row>
    <row r="721" spans="1:12" x14ac:dyDescent="0.25">
      <c r="A721" s="71">
        <f>IF(
   SUMPRODUCT(--(Sinduscon!$3:$3=DATE(2013,INT((ROW(A918)-1)/20)+1,1)))&gt;0,
   DATE(2013,INT((ROW(A918)-1)/20)+1,1),
   ""
)</f>
        <v>42644</v>
      </c>
      <c r="B721" s="72" t="str">
        <f t="shared" si="57"/>
        <v>PIS</v>
      </c>
      <c r="C721" s="73" t="str">
        <f t="shared" si="58"/>
        <v>Normal</v>
      </c>
      <c r="D721" s="77" t="str">
        <f>IFERROR(INDEX(Sinduscon!$30:$30,
MATCH(CUB!A721,Sinduscon!$3:$3,0)+2), "")</f>
        <v>-</v>
      </c>
      <c r="E721" s="77" t="str">
        <f>IFERROR(INDEX(Sinduscon!$31:$31,
MATCH(CUB!$A721,Sinduscon!$3:$3,0)+2), "")</f>
        <v>-</v>
      </c>
      <c r="F721" s="77" t="str">
        <f>IFERROR(INDEX(Sinduscon!$32:$32,
MATCH(CUB!$A721,Sinduscon!$3:$3,0)+2), "")</f>
        <v>-</v>
      </c>
      <c r="G721" s="77" t="str">
        <f>IFERROR(INDEX(Sinduscon!$33:$33,
MATCH(CUB!$A721,Sinduscon!$3:$3,0)+2), "")</f>
        <v>-</v>
      </c>
      <c r="H721" s="111"/>
      <c r="I721" s="111"/>
      <c r="J721" s="111"/>
      <c r="K721" s="111"/>
    </row>
    <row r="722" spans="1:12" x14ac:dyDescent="0.25">
      <c r="A722" s="71">
        <f>IF(
   SUMPRODUCT(--(Sinduscon!$3:$3=DATE(2013,INT((ROW(A919)-1)/20)+1,1)))&gt;0,
   DATE(2013,INT((ROW(A919)-1)/20)+1,1),
   ""
)</f>
        <v>42644</v>
      </c>
      <c r="B722" s="72" t="str">
        <f t="shared" si="57"/>
        <v>PIS</v>
      </c>
      <c r="C722" s="73" t="str">
        <f t="shared" si="58"/>
        <v>Alto</v>
      </c>
      <c r="D722" s="77" t="str">
        <f>IFERROR(INDEX(Sinduscon!$30:$30,
MATCH(CUB!A722,Sinduscon!$3:$3,0)+3), "")</f>
        <v>-</v>
      </c>
      <c r="E722" s="77" t="str">
        <f>IFERROR(INDEX(Sinduscon!$31:$31,
MATCH(CUB!$A722,Sinduscon!$3:$3,0)+3), "")</f>
        <v>-</v>
      </c>
      <c r="F722" s="77" t="str">
        <f>IFERROR(INDEX(Sinduscon!$32:$32,
MATCH(CUB!$A722,Sinduscon!$3:$3,0)+3), "")</f>
        <v>-</v>
      </c>
      <c r="G722" s="77" t="str">
        <f>IFERROR(INDEX(Sinduscon!$33:$33,
MATCH(CUB!$A722,Sinduscon!$3:$3,0)+3), "")</f>
        <v>-</v>
      </c>
      <c r="H722" s="111"/>
      <c r="I722" s="111"/>
      <c r="J722" s="111"/>
      <c r="K722" s="111"/>
    </row>
    <row r="723" spans="1:12" x14ac:dyDescent="0.25">
      <c r="A723" s="71">
        <f>IF(
   SUMPRODUCT(--(Sinduscon!$3:$3=DATE(2013,INT((ROW(A920)-1)/20)+1,1)))&gt;0,
   DATE(2013,INT((ROW(A920)-1)/20)+1,1),
   ""
)</f>
        <v>42644</v>
      </c>
      <c r="B723" s="72" t="str">
        <f t="shared" si="57"/>
        <v>PIS</v>
      </c>
      <c r="C723" s="73" t="str">
        <f t="shared" si="58"/>
        <v>Total</v>
      </c>
      <c r="D723" s="77">
        <f>IFERROR(INDEX(Sinduscon!$30:$30,
MATCH(CUB!A723,Sinduscon!$3:$3,0)+4), "")</f>
        <v>425.91</v>
      </c>
      <c r="E723" s="77">
        <f>IFERROR(INDEX(Sinduscon!$31:$31,
MATCH(CUB!$A723,Sinduscon!$3:$3,0)+4), "")</f>
        <v>419.17</v>
      </c>
      <c r="F723" s="77">
        <f>IFERROR(INDEX(Sinduscon!$32:$32,
MATCH(CUB!$A723,Sinduscon!$3:$3,0)+4), "")</f>
        <v>30.94</v>
      </c>
      <c r="G723" s="77">
        <f>IFERROR(INDEX(Sinduscon!$33:$33,
MATCH(CUB!$A723,Sinduscon!$3:$3,0)+4), "")</f>
        <v>1.55</v>
      </c>
      <c r="H723" s="111">
        <f>SUMIFS(CUB!$D:$D,CUB!$C:$C,"Total",CUB!$A:$A,$A723)
/11</f>
        <v>622.58090909090902</v>
      </c>
      <c r="I723" s="111">
        <f>SUMIFS(CUB!$E:$E,CUB!$C:$C,"Total",CUB!$A:$A,$A723)
/11</f>
        <v>667.14636363636362</v>
      </c>
      <c r="J723" s="111">
        <f>SUMIFS(CUB!$F:$F,CUB!$C:$C,"Total",CUB!$A:$A,$A723)
/11</f>
        <v>77.117272727272749</v>
      </c>
      <c r="K723" s="111">
        <f>SUMIFS(CUB!$G:$G,CUB!$C:$C,"Total",CUB!$A:$A,$A723)
/11</f>
        <v>2.6636363636363636</v>
      </c>
      <c r="L723" s="111">
        <f t="shared" ref="L723" si="59">SUM(H723:K723)</f>
        <v>1369.5081818181818</v>
      </c>
    </row>
    <row r="724" spans="1:12" x14ac:dyDescent="0.25">
      <c r="A724" s="71">
        <f>IF(
   SUMPRODUCT(--(Sinduscon!$3:$3=DATE(2013,INT((ROW(A921)-1)/20)+1,1)))&gt;0,
   DATE(2013,INT((ROW(A921)-1)/20)+1,1),
   ""
)</f>
        <v>42675</v>
      </c>
      <c r="B724" s="72" t="str">
        <f t="shared" si="57"/>
        <v>R-1</v>
      </c>
      <c r="C724" s="73" t="str">
        <f t="shared" si="58"/>
        <v>Baixo</v>
      </c>
      <c r="D724" s="77">
        <f>IFERROR(INDEX(Sinduscon!$6:$6,
MATCH(CUB!A724,Sinduscon!$3:$3,0)+1), "")</f>
        <v>589.04999999999995</v>
      </c>
      <c r="E724" s="77">
        <f>IFERROR(INDEX(Sinduscon!$7:$7,
MATCH(CUB!$A724,Sinduscon!$3:$3,0)+1), "")</f>
        <v>633.29999999999995</v>
      </c>
      <c r="F724" s="77">
        <f>IFERROR(INDEX(Sinduscon!$8:$8,
MATCH(CUB!$A724,Sinduscon!$3:$3,0)+1), "")</f>
        <v>124.77</v>
      </c>
      <c r="G724" s="77">
        <f>IFERROR(INDEX(Sinduscon!$9:$9,
MATCH(CUB!$A724,Sinduscon!$3:$3,0)+1), "")</f>
        <v>3.09</v>
      </c>
      <c r="H724" s="111"/>
      <c r="I724" s="111"/>
      <c r="J724" s="111"/>
      <c r="K724" s="111"/>
    </row>
    <row r="725" spans="1:12" x14ac:dyDescent="0.25">
      <c r="A725" s="71">
        <f>IF(
   SUMPRODUCT(--(Sinduscon!$3:$3=DATE(2013,INT((ROW(A922)-1)/20)+1,1)))&gt;0,
   DATE(2013,INT((ROW(A922)-1)/20)+1,1),
   ""
)</f>
        <v>42675</v>
      </c>
      <c r="B725" s="72" t="str">
        <f t="shared" si="57"/>
        <v>R-1</v>
      </c>
      <c r="C725" s="73" t="str">
        <f t="shared" si="58"/>
        <v>Normal</v>
      </c>
      <c r="D725" s="77">
        <f>IFERROR(INDEX(Sinduscon!$6:$6,
MATCH(CUB!A725,Sinduscon!$3:$3,0)+2), "")</f>
        <v>616.23</v>
      </c>
      <c r="E725" s="77">
        <f>IFERROR(INDEX(Sinduscon!$7:$7,
MATCH(CUB!$A725,Sinduscon!$3:$3,0)+2), "")</f>
        <v>865.03</v>
      </c>
      <c r="F725" s="77">
        <f>IFERROR(INDEX(Sinduscon!$8:$8,
MATCH(CUB!$A725,Sinduscon!$3:$3,0)+2), "")</f>
        <v>117.15</v>
      </c>
      <c r="G725" s="77">
        <f>IFERROR(INDEX(Sinduscon!$9:$9,
MATCH(CUB!$A725,Sinduscon!$3:$3,0)+2), "")</f>
        <v>0.22</v>
      </c>
      <c r="H725" s="111"/>
      <c r="I725" s="111"/>
      <c r="J725" s="111"/>
      <c r="K725" s="111"/>
    </row>
    <row r="726" spans="1:12" x14ac:dyDescent="0.25">
      <c r="A726" s="71">
        <f>IF(
   SUMPRODUCT(--(Sinduscon!$3:$3=DATE(2013,INT((ROW(A923)-1)/20)+1,1)))&gt;0,
   DATE(2013,INT((ROW(A923)-1)/20)+1,1),
   ""
)</f>
        <v>42675</v>
      </c>
      <c r="B726" s="72" t="str">
        <f t="shared" si="57"/>
        <v>R-1</v>
      </c>
      <c r="C726" s="73" t="str">
        <f t="shared" si="58"/>
        <v>Alto</v>
      </c>
      <c r="D726" s="77">
        <f>IFERROR(INDEX(Sinduscon!$6:$6,
MATCH(CUB!A726,Sinduscon!$3:$3,0)+3), "")</f>
        <v>912.43</v>
      </c>
      <c r="E726" s="77">
        <f>IFERROR(INDEX(Sinduscon!$7:$7,
MATCH(CUB!$A726,Sinduscon!$3:$3,0)+3), "")</f>
        <v>938.53</v>
      </c>
      <c r="F726" s="77">
        <f>IFERROR(INDEX(Sinduscon!$8:$8,
MATCH(CUB!$A726,Sinduscon!$3:$3,0)+3), "")</f>
        <v>110.76</v>
      </c>
      <c r="G726" s="77">
        <f>IFERROR(INDEX(Sinduscon!$9:$9,
MATCH(CUB!$A726,Sinduscon!$3:$3,0)+3), "")</f>
        <v>0.27</v>
      </c>
      <c r="H726" s="111"/>
      <c r="I726" s="111"/>
      <c r="J726" s="111"/>
      <c r="K726" s="111"/>
    </row>
    <row r="727" spans="1:12" x14ac:dyDescent="0.25">
      <c r="A727" s="71">
        <f>IF(
   SUMPRODUCT(--(Sinduscon!$3:$3=DATE(2013,INT((ROW(A924)-1)/20)+1,1)))&gt;0,
   DATE(2013,INT((ROW(A924)-1)/20)+1,1),
   ""
)</f>
        <v>42675</v>
      </c>
      <c r="B727" s="72" t="str">
        <f t="shared" si="57"/>
        <v>R-1</v>
      </c>
      <c r="C727" s="73" t="str">
        <f t="shared" si="58"/>
        <v>Total</v>
      </c>
      <c r="D727" s="77">
        <f>IFERROR(INDEX(Sinduscon!$6:$6,
MATCH(CUB!A727,Sinduscon!$3:$3,0)+4), "")</f>
        <v>2117.71</v>
      </c>
      <c r="E727" s="77">
        <f>IFERROR(INDEX(Sinduscon!$7:$7,
MATCH(CUB!$A727,Sinduscon!$3:$3,0)+4), "")</f>
        <v>2436.8599999999997</v>
      </c>
      <c r="F727" s="77">
        <f>IFERROR(INDEX(Sinduscon!$8:$8,
MATCH(CUB!$A727,Sinduscon!$3:$3,0)+4), "")</f>
        <v>352.68</v>
      </c>
      <c r="G727" s="77">
        <f>IFERROR(INDEX(Sinduscon!$9:$9,
MATCH(CUB!$A727,Sinduscon!$3:$3,0)+4), "")</f>
        <v>3.58</v>
      </c>
      <c r="H727" s="111"/>
      <c r="I727" s="111"/>
      <c r="J727" s="111"/>
      <c r="K727" s="111"/>
    </row>
    <row r="728" spans="1:12" x14ac:dyDescent="0.25">
      <c r="A728" s="71">
        <f>IF(
   SUMPRODUCT(--(Sinduscon!$3:$3=DATE(2013,INT((ROW(A925)-1)/20)+1,1)))&gt;0,
   DATE(2013,INT((ROW(A925)-1)/20)+1,1),
   ""
)</f>
        <v>42675</v>
      </c>
      <c r="B728" s="72" t="str">
        <f t="shared" si="57"/>
        <v>PP-4</v>
      </c>
      <c r="C728" s="73" t="str">
        <f t="shared" si="58"/>
        <v>Baixo</v>
      </c>
      <c r="D728" s="77">
        <f>IFERROR(INDEX(Sinduscon!$12:$12,
MATCH(CUB!A728,Sinduscon!$3:$3,0)+1), "")</f>
        <v>630.73</v>
      </c>
      <c r="E728" s="77">
        <f>IFERROR(INDEX(Sinduscon!$13:$13,
MATCH(CUB!$A728,Sinduscon!$3:$3,0)+1), "")</f>
        <v>531.14</v>
      </c>
      <c r="F728" s="77">
        <f>IFERROR(INDEX(Sinduscon!$14:$14,
MATCH(CUB!$A728,Sinduscon!$3:$3,0)+1), "")</f>
        <v>33.18</v>
      </c>
      <c r="G728" s="77">
        <f>IFERROR(INDEX(Sinduscon!$15:$15,
MATCH(CUB!$A728,Sinduscon!$3:$3,0)+1), "")</f>
        <v>2.99</v>
      </c>
      <c r="H728" s="111"/>
      <c r="I728" s="111"/>
      <c r="J728" s="111"/>
      <c r="K728" s="111"/>
    </row>
    <row r="729" spans="1:12" x14ac:dyDescent="0.25">
      <c r="A729" s="71">
        <f>IF(
   SUMPRODUCT(--(Sinduscon!$3:$3=DATE(2013,INT((ROW(A926)-1)/20)+1,1)))&gt;0,
   DATE(2013,INT((ROW(A926)-1)/20)+1,1),
   ""
)</f>
        <v>42675</v>
      </c>
      <c r="B729" s="72" t="str">
        <f t="shared" si="57"/>
        <v>PP-4</v>
      </c>
      <c r="C729" s="73" t="str">
        <f t="shared" si="58"/>
        <v>Normal</v>
      </c>
      <c r="D729" s="77">
        <f>IFERROR(INDEX(Sinduscon!$12:$12,
MATCH(CUB!A729,Sinduscon!$3:$3,0)+2), "")</f>
        <v>593</v>
      </c>
      <c r="E729" s="77">
        <f>IFERROR(INDEX(Sinduscon!$13:$13,
MATCH(CUB!$A729,Sinduscon!$3:$3,0)+2), "")</f>
        <v>765.23</v>
      </c>
      <c r="F729" s="77">
        <f>IFERROR(INDEX(Sinduscon!$14:$14,
MATCH(CUB!$A729,Sinduscon!$3:$3,0)+2), "")</f>
        <v>140.47999999999999</v>
      </c>
      <c r="G729" s="77">
        <f>IFERROR(INDEX(Sinduscon!$15:$15,
MATCH(CUB!$A729,Sinduscon!$3:$3,0)+2), "")</f>
        <v>0.04</v>
      </c>
      <c r="H729" s="111"/>
      <c r="I729" s="111"/>
      <c r="J729" s="111"/>
      <c r="K729" s="111"/>
    </row>
    <row r="730" spans="1:12" x14ac:dyDescent="0.25">
      <c r="A730" s="71">
        <f>IF(
   SUMPRODUCT(--(Sinduscon!$3:$3=DATE(2013,INT((ROW(A927)-1)/20)+1,1)))&gt;0,
   DATE(2013,INT((ROW(A927)-1)/20)+1,1),
   ""
)</f>
        <v>42675</v>
      </c>
      <c r="B730" s="72" t="str">
        <f t="shared" si="57"/>
        <v>PP-4</v>
      </c>
      <c r="C730" s="73" t="str">
        <f t="shared" si="58"/>
        <v>Alto</v>
      </c>
      <c r="D730" s="77" t="str">
        <f>IFERROR(INDEX(Sinduscon!$12:$12,
MATCH(CUB!A730,Sinduscon!$3:$3,0)+3), "")</f>
        <v>-</v>
      </c>
      <c r="E730" s="77" t="str">
        <f>IFERROR(INDEX(Sinduscon!$13:$13,
MATCH(CUB!$A730,Sinduscon!$3:$3,0)+3), "")</f>
        <v>-</v>
      </c>
      <c r="F730" s="77" t="str">
        <f>IFERROR(INDEX(Sinduscon!$14:$14,
MATCH(CUB!$A730,Sinduscon!$3:$3,0)+3), "")</f>
        <v>-</v>
      </c>
      <c r="G730" s="77" t="str">
        <f>IFERROR(INDEX(Sinduscon!$15:$15,
MATCH(CUB!$A730,Sinduscon!$3:$3,0)+3), "")</f>
        <v>-</v>
      </c>
      <c r="H730" s="111"/>
      <c r="I730" s="111"/>
      <c r="J730" s="111"/>
      <c r="K730" s="111"/>
    </row>
    <row r="731" spans="1:12" x14ac:dyDescent="0.25">
      <c r="A731" s="71">
        <f>IF(
   SUMPRODUCT(--(Sinduscon!$3:$3=DATE(2013,INT((ROW(A928)-1)/20)+1,1)))&gt;0,
   DATE(2013,INT((ROW(A928)-1)/20)+1,1),
   ""
)</f>
        <v>42675</v>
      </c>
      <c r="B731" s="72" t="str">
        <f t="shared" si="57"/>
        <v>PP-4</v>
      </c>
      <c r="C731" s="73" t="str">
        <f t="shared" si="58"/>
        <v>Total</v>
      </c>
      <c r="D731" s="77">
        <f>IFERROR(INDEX(Sinduscon!$12:$12,
MATCH(CUB!A731,Sinduscon!$3:$3,0)+4), "")</f>
        <v>1223.73</v>
      </c>
      <c r="E731" s="77">
        <f>IFERROR(INDEX(Sinduscon!$13:$13,
MATCH(CUB!$A731,Sinduscon!$3:$3,0)+4), "")</f>
        <v>1296.3699999999999</v>
      </c>
      <c r="F731" s="77">
        <f>IFERROR(INDEX(Sinduscon!$14:$14,
MATCH(CUB!$A731,Sinduscon!$3:$3,0)+4), "")</f>
        <v>173.66</v>
      </c>
      <c r="G731" s="77">
        <f>IFERROR(INDEX(Sinduscon!$15:$15,
MATCH(CUB!$A731,Sinduscon!$3:$3,0)+4), "")</f>
        <v>3.0300000000000002</v>
      </c>
      <c r="H731" s="111"/>
      <c r="I731" s="111"/>
      <c r="J731" s="111"/>
      <c r="K731" s="111"/>
    </row>
    <row r="732" spans="1:12" x14ac:dyDescent="0.25">
      <c r="A732" s="71">
        <f>IF(
   SUMPRODUCT(--(Sinduscon!$3:$3=DATE(2013,INT((ROW(A929)-1)/20)+1,1)))&gt;0,
   DATE(2013,INT((ROW(A929)-1)/20)+1,1),
   ""
)</f>
        <v>42675</v>
      </c>
      <c r="B732" s="72" t="str">
        <f t="shared" si="57"/>
        <v>R-8</v>
      </c>
      <c r="C732" s="73" t="str">
        <f t="shared" si="58"/>
        <v>Baixo</v>
      </c>
      <c r="D732" s="77">
        <f>IFERROR(INDEX(Sinduscon!$18:$18,
MATCH(CUB!A732,Sinduscon!$3:$3,0)+1), "")</f>
        <v>599.65</v>
      </c>
      <c r="E732" s="77">
        <f>IFERROR(INDEX(Sinduscon!$19:$19,
MATCH(CUB!$A732,Sinduscon!$3:$3,0)+1), "")</f>
        <v>499.53</v>
      </c>
      <c r="F732" s="77">
        <f>IFERROR(INDEX(Sinduscon!$20:$20,
MATCH(CUB!$A732,Sinduscon!$3:$3,0)+1), "")</f>
        <v>29.85</v>
      </c>
      <c r="G732" s="77">
        <f>IFERROR(INDEX(Sinduscon!$21:$21,
MATCH(CUB!$A732,Sinduscon!$3:$3,0)+1), "")</f>
        <v>3.13</v>
      </c>
      <c r="H732" s="111"/>
      <c r="I732" s="111"/>
      <c r="J732" s="111"/>
      <c r="K732" s="111"/>
    </row>
    <row r="733" spans="1:12" x14ac:dyDescent="0.25">
      <c r="A733" s="71">
        <f>IF(
   SUMPRODUCT(--(Sinduscon!$3:$3=DATE(2013,INT((ROW(A930)-1)/20)+1,1)))&gt;0,
   DATE(2013,INT((ROW(A930)-1)/20)+1,1),
   ""
)</f>
        <v>42675</v>
      </c>
      <c r="B733" s="72" t="str">
        <f t="shared" si="57"/>
        <v>R-8</v>
      </c>
      <c r="C733" s="73" t="str">
        <f t="shared" si="58"/>
        <v>Normal</v>
      </c>
      <c r="D733" s="77">
        <f>IFERROR(INDEX(Sinduscon!$18:$18,
MATCH(CUB!A733,Sinduscon!$3:$3,0)+2), "")</f>
        <v>527.29999999999995</v>
      </c>
      <c r="E733" s="77">
        <f>IFERROR(INDEX(Sinduscon!$19:$19,
MATCH(CUB!$A733,Sinduscon!$3:$3,0)+2), "")</f>
        <v>686.96</v>
      </c>
      <c r="F733" s="77">
        <f>IFERROR(INDEX(Sinduscon!$20:$20,
MATCH(CUB!$A733,Sinduscon!$3:$3,0)+2), "")</f>
        <v>64.81</v>
      </c>
      <c r="G733" s="77">
        <f>IFERROR(INDEX(Sinduscon!$21:$21,
MATCH(CUB!$A733,Sinduscon!$3:$3,0)+2), "")</f>
        <v>4.2</v>
      </c>
      <c r="H733" s="111"/>
      <c r="I733" s="111"/>
      <c r="J733" s="111"/>
      <c r="K733" s="111"/>
    </row>
    <row r="734" spans="1:12" x14ac:dyDescent="0.25">
      <c r="A734" s="71">
        <f>IF(
   SUMPRODUCT(--(Sinduscon!$3:$3=DATE(2013,INT((ROW(A931)-1)/20)+1,1)))&gt;0,
   DATE(2013,INT((ROW(A931)-1)/20)+1,1),
   ""
)</f>
        <v>42675</v>
      </c>
      <c r="B734" s="72" t="str">
        <f t="shared" si="57"/>
        <v>R-8</v>
      </c>
      <c r="C734" s="73" t="str">
        <f t="shared" si="58"/>
        <v>Alto</v>
      </c>
      <c r="D734" s="77">
        <f>IFERROR(INDEX(Sinduscon!$18:$18,
MATCH(CUB!A734,Sinduscon!$3:$3,0)+3), "")</f>
        <v>743.42</v>
      </c>
      <c r="E734" s="77">
        <f>IFERROR(INDEX(Sinduscon!$19:$19,
MATCH(CUB!$A734,Sinduscon!$3:$3,0)+3), "")</f>
        <v>727.21</v>
      </c>
      <c r="F734" s="77">
        <f>IFERROR(INDEX(Sinduscon!$20:$20,
MATCH(CUB!$A734,Sinduscon!$3:$3,0)+3), "")</f>
        <v>76.42</v>
      </c>
      <c r="G734" s="77">
        <f>IFERROR(INDEX(Sinduscon!$21:$21,
MATCH(CUB!$A734,Sinduscon!$3:$3,0)+3), "")</f>
        <v>3.96</v>
      </c>
      <c r="H734" s="111"/>
      <c r="I734" s="111"/>
      <c r="J734" s="111"/>
      <c r="K734" s="111"/>
    </row>
    <row r="735" spans="1:12" x14ac:dyDescent="0.25">
      <c r="A735" s="71">
        <f>IF(
   SUMPRODUCT(--(Sinduscon!$3:$3=DATE(2013,INT((ROW(A932)-1)/20)+1,1)))&gt;0,
   DATE(2013,INT((ROW(A932)-1)/20)+1,1),
   ""
)</f>
        <v>42675</v>
      </c>
      <c r="B735" s="72" t="str">
        <f t="shared" si="57"/>
        <v>R-8</v>
      </c>
      <c r="C735" s="73" t="str">
        <f t="shared" si="58"/>
        <v>Total</v>
      </c>
      <c r="D735" s="77">
        <f>IFERROR(INDEX(Sinduscon!$18:$18,
MATCH(CUB!A735,Sinduscon!$3:$3,0)+4), "")</f>
        <v>1870.37</v>
      </c>
      <c r="E735" s="77">
        <f>IFERROR(INDEX(Sinduscon!$19:$19,
MATCH(CUB!$A735,Sinduscon!$3:$3,0)+4), "")</f>
        <v>1913.7</v>
      </c>
      <c r="F735" s="77">
        <f>IFERROR(INDEX(Sinduscon!$20:$20,
MATCH(CUB!$A735,Sinduscon!$3:$3,0)+4), "")</f>
        <v>171.07999999999998</v>
      </c>
      <c r="G735" s="77">
        <f>IFERROR(INDEX(Sinduscon!$21:$21,
MATCH(CUB!$A735,Sinduscon!$3:$3,0)+4), "")</f>
        <v>11.29</v>
      </c>
      <c r="H735" s="111"/>
      <c r="I735" s="111"/>
      <c r="J735" s="111"/>
      <c r="K735" s="111"/>
    </row>
    <row r="736" spans="1:12" x14ac:dyDescent="0.25">
      <c r="A736" s="71">
        <f>IF(
   SUMPRODUCT(--(Sinduscon!$3:$3=DATE(2013,INT((ROW(A933)-1)/20)+1,1)))&gt;0,
   DATE(2013,INT((ROW(A933)-1)/20)+1,1),
   ""
)</f>
        <v>42675</v>
      </c>
      <c r="B736" s="72" t="str">
        <f t="shared" si="57"/>
        <v>R-16</v>
      </c>
      <c r="C736" s="73" t="str">
        <f t="shared" si="58"/>
        <v>Baixo</v>
      </c>
      <c r="D736" s="77" t="str">
        <f>IFERROR(INDEX(Sinduscon!$24:$24,
MATCH(CUB!A736,Sinduscon!$3:$3,0)+1), "")</f>
        <v>-</v>
      </c>
      <c r="E736" s="77" t="str">
        <f>IFERROR(INDEX(Sinduscon!$25:$25,
MATCH(CUB!$A736,Sinduscon!$3:$3,0)+1), "")</f>
        <v>-</v>
      </c>
      <c r="F736" s="77" t="str">
        <f>IFERROR(INDEX(Sinduscon!$26:$26,
MATCH(CUB!$A736,Sinduscon!$3:$3,0)+1), "")</f>
        <v>-</v>
      </c>
      <c r="G736" s="77" t="str">
        <f>IFERROR(INDEX(Sinduscon!$27:$27,
MATCH(CUB!$A736,Sinduscon!$3:$3,0)+1), "")</f>
        <v>-</v>
      </c>
      <c r="H736" s="111"/>
      <c r="I736" s="111"/>
      <c r="J736" s="111"/>
      <c r="K736" s="111"/>
    </row>
    <row r="737" spans="1:12" x14ac:dyDescent="0.25">
      <c r="A737" s="71">
        <f>IF(
   SUMPRODUCT(--(Sinduscon!$3:$3=DATE(2013,INT((ROW(A934)-1)/20)+1,1)))&gt;0,
   DATE(2013,INT((ROW(A934)-1)/20)+1,1),
   ""
)</f>
        <v>42675</v>
      </c>
      <c r="B737" s="72" t="str">
        <f t="shared" si="57"/>
        <v>R-16</v>
      </c>
      <c r="C737" s="73" t="str">
        <f t="shared" si="58"/>
        <v>Normal</v>
      </c>
      <c r="D737" s="77">
        <f>IFERROR(INDEX(Sinduscon!$24:$24,
MATCH(CUB!A737,Sinduscon!$3:$3,0)+2), "")</f>
        <v>521.86</v>
      </c>
      <c r="E737" s="77">
        <f>IFERROR(INDEX(Sinduscon!$25:$25,
MATCH(CUB!$A737,Sinduscon!$3:$3,0)+2), "")</f>
        <v>660.38</v>
      </c>
      <c r="F737" s="77">
        <f>IFERROR(INDEX(Sinduscon!$26:$26,
MATCH(CUB!$A737,Sinduscon!$3:$3,0)+2), "")</f>
        <v>53.64</v>
      </c>
      <c r="G737" s="77">
        <f>IFERROR(INDEX(Sinduscon!$27:$27,
MATCH(CUB!$A737,Sinduscon!$3:$3,0)+2), "")</f>
        <v>4</v>
      </c>
      <c r="H737" s="111"/>
      <c r="I737" s="111"/>
      <c r="J737" s="111"/>
      <c r="K737" s="111"/>
    </row>
    <row r="738" spans="1:12" x14ac:dyDescent="0.25">
      <c r="A738" s="71">
        <f>IF(
   SUMPRODUCT(--(Sinduscon!$3:$3=DATE(2013,INT((ROW(A935)-1)/20)+1,1)))&gt;0,
   DATE(2013,INT((ROW(A935)-1)/20)+1,1),
   ""
)</f>
        <v>42675</v>
      </c>
      <c r="B738" s="72" t="str">
        <f t="shared" si="57"/>
        <v>R-16</v>
      </c>
      <c r="C738" s="73" t="str">
        <f t="shared" si="58"/>
        <v>Alto</v>
      </c>
      <c r="D738" s="77">
        <f>IFERROR(INDEX(Sinduscon!$24:$24,
MATCH(CUB!A738,Sinduscon!$3:$3,0)+3), "")</f>
        <v>705.65</v>
      </c>
      <c r="E738" s="77">
        <f>IFERROR(INDEX(Sinduscon!$25:$25,
MATCH(CUB!$A738,Sinduscon!$3:$3,0)+3), "")</f>
        <v>816.78</v>
      </c>
      <c r="F738" s="77">
        <f>IFERROR(INDEX(Sinduscon!$26:$26,
MATCH(CUB!$A738,Sinduscon!$3:$3,0)+3), "")</f>
        <v>66.290000000000006</v>
      </c>
      <c r="G738" s="77">
        <f>IFERROR(INDEX(Sinduscon!$27:$27,
MATCH(CUB!$A738,Sinduscon!$3:$3,0)+3), "")</f>
        <v>6.01</v>
      </c>
      <c r="H738" s="111"/>
      <c r="I738" s="111"/>
      <c r="J738" s="111"/>
      <c r="K738" s="111"/>
    </row>
    <row r="739" spans="1:12" x14ac:dyDescent="0.25">
      <c r="A739" s="71">
        <f>IF(
   SUMPRODUCT(--(Sinduscon!$3:$3=DATE(2013,INT((ROW(A936)-1)/20)+1,1)))&gt;0,
   DATE(2013,INT((ROW(A936)-1)/20)+1,1),
   ""
)</f>
        <v>42675</v>
      </c>
      <c r="B739" s="72" t="str">
        <f t="shared" si="57"/>
        <v>R-16</v>
      </c>
      <c r="C739" s="73" t="str">
        <f t="shared" si="58"/>
        <v>Total</v>
      </c>
      <c r="D739" s="77">
        <f>IFERROR(INDEX(Sinduscon!$24:$24,
MATCH(CUB!A739,Sinduscon!$3:$3,0)+4), "")</f>
        <v>1227.51</v>
      </c>
      <c r="E739" s="77">
        <f>IFERROR(INDEX(Sinduscon!$25:$25,
MATCH(CUB!$A739,Sinduscon!$3:$3,0)+4), "")</f>
        <v>1477.1599999999999</v>
      </c>
      <c r="F739" s="77">
        <f>IFERROR(INDEX(Sinduscon!$26:$26,
MATCH(CUB!$A739,Sinduscon!$3:$3,0)+4), "")</f>
        <v>119.93</v>
      </c>
      <c r="G739" s="77">
        <f>IFERROR(INDEX(Sinduscon!$27:$27,
MATCH(CUB!$A739,Sinduscon!$3:$3,0)+4), "")</f>
        <v>10.01</v>
      </c>
      <c r="H739" s="111"/>
      <c r="I739" s="111"/>
      <c r="J739" s="111"/>
      <c r="K739" s="111"/>
    </row>
    <row r="740" spans="1:12" x14ac:dyDescent="0.25">
      <c r="A740" s="71">
        <f>IF(
   SUMPRODUCT(--(Sinduscon!$3:$3=DATE(2013,INT((ROW(A937)-1)/20)+1,1)))&gt;0,
   DATE(2013,INT((ROW(A937)-1)/20)+1,1),
   ""
)</f>
        <v>42675</v>
      </c>
      <c r="B740" s="72" t="str">
        <f t="shared" si="57"/>
        <v>PIS</v>
      </c>
      <c r="C740" s="73" t="str">
        <f t="shared" si="58"/>
        <v>Baixo</v>
      </c>
      <c r="D740" s="77">
        <f>IFERROR(INDEX(Sinduscon!$30:$30,
MATCH(CUB!A740,Sinduscon!$3:$3,0)+1), "")</f>
        <v>429.01</v>
      </c>
      <c r="E740" s="77">
        <f>IFERROR(INDEX(Sinduscon!$31:$31,
MATCH(CUB!$A740,Sinduscon!$3:$3,0)+1), "")</f>
        <v>431.59</v>
      </c>
      <c r="F740" s="77">
        <f>IFERROR(INDEX(Sinduscon!$32:$32,
MATCH(CUB!$A740,Sinduscon!$3:$3,0)+1), "")</f>
        <v>30.94</v>
      </c>
      <c r="G740" s="77">
        <f>IFERROR(INDEX(Sinduscon!$33:$33,
MATCH(CUB!$A740,Sinduscon!$3:$3,0)+1), "")</f>
        <v>1.56</v>
      </c>
      <c r="H740" s="111"/>
      <c r="I740" s="111"/>
      <c r="J740" s="111"/>
      <c r="K740" s="111"/>
    </row>
    <row r="741" spans="1:12" x14ac:dyDescent="0.25">
      <c r="A741" s="71">
        <f>IF(
   SUMPRODUCT(--(Sinduscon!$3:$3=DATE(2013,INT((ROW(A938)-1)/20)+1,1)))&gt;0,
   DATE(2013,INT((ROW(A938)-1)/20)+1,1),
   ""
)</f>
        <v>42675</v>
      </c>
      <c r="B741" s="72" t="str">
        <f t="shared" si="57"/>
        <v>PIS</v>
      </c>
      <c r="C741" s="73" t="str">
        <f t="shared" si="58"/>
        <v>Normal</v>
      </c>
      <c r="D741" s="77" t="str">
        <f>IFERROR(INDEX(Sinduscon!$30:$30,
MATCH(CUB!A741,Sinduscon!$3:$3,0)+2), "")</f>
        <v>-</v>
      </c>
      <c r="E741" s="77" t="str">
        <f>IFERROR(INDEX(Sinduscon!$31:$31,
MATCH(CUB!$A741,Sinduscon!$3:$3,0)+2), "")</f>
        <v>-</v>
      </c>
      <c r="F741" s="77" t="str">
        <f>IFERROR(INDEX(Sinduscon!$32:$32,
MATCH(CUB!$A741,Sinduscon!$3:$3,0)+2), "")</f>
        <v>-</v>
      </c>
      <c r="G741" s="77" t="str">
        <f>IFERROR(INDEX(Sinduscon!$33:$33,
MATCH(CUB!$A741,Sinduscon!$3:$3,0)+2), "")</f>
        <v>-</v>
      </c>
      <c r="H741" s="111"/>
      <c r="I741" s="111"/>
      <c r="J741" s="111"/>
      <c r="K741" s="111"/>
    </row>
    <row r="742" spans="1:12" x14ac:dyDescent="0.25">
      <c r="A742" s="71">
        <f>IF(
   SUMPRODUCT(--(Sinduscon!$3:$3=DATE(2013,INT((ROW(A939)-1)/20)+1,1)))&gt;0,
   DATE(2013,INT((ROW(A939)-1)/20)+1,1),
   ""
)</f>
        <v>42675</v>
      </c>
      <c r="B742" s="72" t="str">
        <f t="shared" si="57"/>
        <v>PIS</v>
      </c>
      <c r="C742" s="73" t="str">
        <f t="shared" si="58"/>
        <v>Alto</v>
      </c>
      <c r="D742" s="77" t="str">
        <f>IFERROR(INDEX(Sinduscon!$30:$30,
MATCH(CUB!A742,Sinduscon!$3:$3,0)+3), "")</f>
        <v>-</v>
      </c>
      <c r="E742" s="77" t="str">
        <f>IFERROR(INDEX(Sinduscon!$31:$31,
MATCH(CUB!$A742,Sinduscon!$3:$3,0)+3), "")</f>
        <v>-</v>
      </c>
      <c r="F742" s="77" t="str">
        <f>IFERROR(INDEX(Sinduscon!$32:$32,
MATCH(CUB!$A742,Sinduscon!$3:$3,0)+3), "")</f>
        <v>-</v>
      </c>
      <c r="G742" s="77" t="str">
        <f>IFERROR(INDEX(Sinduscon!$33:$33,
MATCH(CUB!$A742,Sinduscon!$3:$3,0)+3), "")</f>
        <v>-</v>
      </c>
      <c r="H742" s="111"/>
      <c r="I742" s="111"/>
      <c r="J742" s="111"/>
      <c r="K742" s="111"/>
    </row>
    <row r="743" spans="1:12" x14ac:dyDescent="0.25">
      <c r="A743" s="71">
        <f>IF(
   SUMPRODUCT(--(Sinduscon!$3:$3=DATE(2013,INT((ROW(A940)-1)/20)+1,1)))&gt;0,
   DATE(2013,INT((ROW(A940)-1)/20)+1,1),
   ""
)</f>
        <v>42675</v>
      </c>
      <c r="B743" s="72" t="str">
        <f t="shared" si="57"/>
        <v>PIS</v>
      </c>
      <c r="C743" s="73" t="str">
        <f t="shared" si="58"/>
        <v>Total</v>
      </c>
      <c r="D743" s="77">
        <f>IFERROR(INDEX(Sinduscon!$30:$30,
MATCH(CUB!A743,Sinduscon!$3:$3,0)+4), "")</f>
        <v>429.01</v>
      </c>
      <c r="E743" s="77">
        <f>IFERROR(INDEX(Sinduscon!$31:$31,
MATCH(CUB!$A743,Sinduscon!$3:$3,0)+4), "")</f>
        <v>431.59</v>
      </c>
      <c r="F743" s="77">
        <f>IFERROR(INDEX(Sinduscon!$32:$32,
MATCH(CUB!$A743,Sinduscon!$3:$3,0)+4), "")</f>
        <v>30.94</v>
      </c>
      <c r="G743" s="77">
        <f>IFERROR(INDEX(Sinduscon!$33:$33,
MATCH(CUB!$A743,Sinduscon!$3:$3,0)+4), "")</f>
        <v>1.56</v>
      </c>
      <c r="H743" s="111">
        <f>SUMIFS(CUB!$D:$D,CUB!$C:$C,"Total",CUB!$A:$A,$A743)
/11</f>
        <v>624.39363636363635</v>
      </c>
      <c r="I743" s="111">
        <f>SUMIFS(CUB!$E:$E,CUB!$C:$C,"Total",CUB!$A:$A,$A743)
/11</f>
        <v>686.88</v>
      </c>
      <c r="J743" s="111">
        <f>SUMIFS(CUB!$F:$F,CUB!$C:$C,"Total",CUB!$A:$A,$A743)
/11</f>
        <v>77.117272727272749</v>
      </c>
      <c r="K743" s="111">
        <f>SUMIFS(CUB!$G:$G,CUB!$C:$C,"Total",CUB!$A:$A,$A743)
/11</f>
        <v>2.6790909090909087</v>
      </c>
      <c r="L743" s="111">
        <f t="shared" ref="L743" si="60">SUM(H743:K743)</f>
        <v>1391.0700000000002</v>
      </c>
    </row>
    <row r="744" spans="1:12" x14ac:dyDescent="0.25">
      <c r="A744" s="71">
        <f>IF(
   SUMPRODUCT(--(Sinduscon!$3:$3=DATE(2013,INT((ROW(A941)-1)/20)+1,1)))&gt;0,
   DATE(2013,INT((ROW(A941)-1)/20)+1,1),
   ""
)</f>
        <v>42705</v>
      </c>
      <c r="B744" s="72" t="str">
        <f t="shared" si="57"/>
        <v>R-1</v>
      </c>
      <c r="C744" s="73" t="str">
        <f t="shared" si="58"/>
        <v>Baixo</v>
      </c>
      <c r="D744" s="77">
        <f>IFERROR(INDEX(Sinduscon!$6:$6,
MATCH(CUB!A744,Sinduscon!$3:$3,0)+1), "")</f>
        <v>591.71</v>
      </c>
      <c r="E744" s="77">
        <f>IFERROR(INDEX(Sinduscon!$7:$7,
MATCH(CUB!$A744,Sinduscon!$3:$3,0)+1), "")</f>
        <v>633.29999999999995</v>
      </c>
      <c r="F744" s="77">
        <f>IFERROR(INDEX(Sinduscon!$8:$8,
MATCH(CUB!$A744,Sinduscon!$3:$3,0)+1), "")</f>
        <v>127.82</v>
      </c>
      <c r="G744" s="77">
        <f>IFERROR(INDEX(Sinduscon!$9:$9,
MATCH(CUB!$A744,Sinduscon!$3:$3,0)+1), "")</f>
        <v>3.09</v>
      </c>
      <c r="H744" s="111"/>
      <c r="I744" s="111"/>
      <c r="J744" s="111"/>
      <c r="K744" s="111"/>
    </row>
    <row r="745" spans="1:12" x14ac:dyDescent="0.25">
      <c r="A745" s="71">
        <f>IF(
   SUMPRODUCT(--(Sinduscon!$3:$3=DATE(2013,INT((ROW(A942)-1)/20)+1,1)))&gt;0,
   DATE(2013,INT((ROW(A942)-1)/20)+1,1),
   ""
)</f>
        <v>42705</v>
      </c>
      <c r="B745" s="72" t="str">
        <f t="shared" si="57"/>
        <v>R-1</v>
      </c>
      <c r="C745" s="73" t="str">
        <f t="shared" si="58"/>
        <v>Normal</v>
      </c>
      <c r="D745" s="77">
        <f>IFERROR(INDEX(Sinduscon!$6:$6,
MATCH(CUB!A745,Sinduscon!$3:$3,0)+2), "")</f>
        <v>619.76</v>
      </c>
      <c r="E745" s="77">
        <f>IFERROR(INDEX(Sinduscon!$7:$7,
MATCH(CUB!$A745,Sinduscon!$3:$3,0)+2), "")</f>
        <v>865.03</v>
      </c>
      <c r="F745" s="77">
        <f>IFERROR(INDEX(Sinduscon!$8:$8,
MATCH(CUB!$A745,Sinduscon!$3:$3,0)+2), "")</f>
        <v>120.01</v>
      </c>
      <c r="G745" s="77">
        <f>IFERROR(INDEX(Sinduscon!$9:$9,
MATCH(CUB!$A745,Sinduscon!$3:$3,0)+2), "")</f>
        <v>0.22</v>
      </c>
      <c r="H745" s="111"/>
      <c r="I745" s="111"/>
      <c r="J745" s="111"/>
      <c r="K745" s="111"/>
    </row>
    <row r="746" spans="1:12" x14ac:dyDescent="0.25">
      <c r="A746" s="71">
        <f>IF(
   SUMPRODUCT(--(Sinduscon!$3:$3=DATE(2013,INT((ROW(A943)-1)/20)+1,1)))&gt;0,
   DATE(2013,INT((ROW(A943)-1)/20)+1,1),
   ""
)</f>
        <v>42705</v>
      </c>
      <c r="B746" s="72" t="str">
        <f t="shared" si="57"/>
        <v>R-1</v>
      </c>
      <c r="C746" s="73" t="str">
        <f t="shared" si="58"/>
        <v>Alto</v>
      </c>
      <c r="D746" s="77">
        <f>IFERROR(INDEX(Sinduscon!$6:$6,
MATCH(CUB!A746,Sinduscon!$3:$3,0)+3), "")</f>
        <v>916.82</v>
      </c>
      <c r="E746" s="77">
        <f>IFERROR(INDEX(Sinduscon!$7:$7,
MATCH(CUB!$A746,Sinduscon!$3:$3,0)+3), "")</f>
        <v>938.53</v>
      </c>
      <c r="F746" s="77">
        <f>IFERROR(INDEX(Sinduscon!$8:$8,
MATCH(CUB!$A746,Sinduscon!$3:$3,0)+3), "")</f>
        <v>113.46</v>
      </c>
      <c r="G746" s="77">
        <f>IFERROR(INDEX(Sinduscon!$9:$9,
MATCH(CUB!$A746,Sinduscon!$3:$3,0)+3), "")</f>
        <v>0.27</v>
      </c>
      <c r="H746" s="111"/>
      <c r="I746" s="111"/>
      <c r="J746" s="111"/>
      <c r="K746" s="111"/>
    </row>
    <row r="747" spans="1:12" x14ac:dyDescent="0.25">
      <c r="A747" s="71">
        <f>IF(
   SUMPRODUCT(--(Sinduscon!$3:$3=DATE(2013,INT((ROW(A944)-1)/20)+1,1)))&gt;0,
   DATE(2013,INT((ROW(A944)-1)/20)+1,1),
   ""
)</f>
        <v>42705</v>
      </c>
      <c r="B747" s="72" t="str">
        <f t="shared" si="57"/>
        <v>R-1</v>
      </c>
      <c r="C747" s="73" t="str">
        <f t="shared" si="58"/>
        <v>Total</v>
      </c>
      <c r="D747" s="77">
        <f>IFERROR(INDEX(Sinduscon!$6:$6,
MATCH(CUB!A747,Sinduscon!$3:$3,0)+4), "")</f>
        <v>2128.29</v>
      </c>
      <c r="E747" s="77">
        <f>IFERROR(INDEX(Sinduscon!$7:$7,
MATCH(CUB!$A747,Sinduscon!$3:$3,0)+4), "")</f>
        <v>2436.8599999999997</v>
      </c>
      <c r="F747" s="77">
        <f>IFERROR(INDEX(Sinduscon!$8:$8,
MATCH(CUB!$A747,Sinduscon!$3:$3,0)+4), "")</f>
        <v>361.28999999999996</v>
      </c>
      <c r="G747" s="77">
        <f>IFERROR(INDEX(Sinduscon!$9:$9,
MATCH(CUB!$A747,Sinduscon!$3:$3,0)+4), "")</f>
        <v>3.58</v>
      </c>
      <c r="H747" s="111"/>
      <c r="I747" s="111"/>
      <c r="J747" s="111"/>
      <c r="K747" s="111"/>
    </row>
    <row r="748" spans="1:12" x14ac:dyDescent="0.25">
      <c r="A748" s="71">
        <f>IF(
   SUMPRODUCT(--(Sinduscon!$3:$3=DATE(2013,INT((ROW(A945)-1)/20)+1,1)))&gt;0,
   DATE(2013,INT((ROW(A945)-1)/20)+1,1),
   ""
)</f>
        <v>42705</v>
      </c>
      <c r="B748" s="72" t="str">
        <f t="shared" si="57"/>
        <v>PP-4</v>
      </c>
      <c r="C748" s="73" t="str">
        <f t="shared" si="58"/>
        <v>Baixo</v>
      </c>
      <c r="D748" s="77">
        <f>IFERROR(INDEX(Sinduscon!$12:$12,
MATCH(CUB!A748,Sinduscon!$3:$3,0)+1), "")</f>
        <v>631.16999999999996</v>
      </c>
      <c r="E748" s="77">
        <f>IFERROR(INDEX(Sinduscon!$13:$13,
MATCH(CUB!$A748,Sinduscon!$3:$3,0)+1), "")</f>
        <v>531.14</v>
      </c>
      <c r="F748" s="77">
        <f>IFERROR(INDEX(Sinduscon!$14:$14,
MATCH(CUB!$A748,Sinduscon!$3:$3,0)+1), "")</f>
        <v>33.99</v>
      </c>
      <c r="G748" s="77">
        <f>IFERROR(INDEX(Sinduscon!$15:$15,
MATCH(CUB!$A748,Sinduscon!$3:$3,0)+1), "")</f>
        <v>2.99</v>
      </c>
      <c r="H748" s="111"/>
      <c r="I748" s="111"/>
      <c r="J748" s="111"/>
      <c r="K748" s="111"/>
    </row>
    <row r="749" spans="1:12" x14ac:dyDescent="0.25">
      <c r="A749" s="71">
        <f>IF(
   SUMPRODUCT(--(Sinduscon!$3:$3=DATE(2013,INT((ROW(A946)-1)/20)+1,1)))&gt;0,
   DATE(2013,INT((ROW(A946)-1)/20)+1,1),
   ""
)</f>
        <v>42705</v>
      </c>
      <c r="B749" s="72" t="str">
        <f t="shared" si="57"/>
        <v>PP-4</v>
      </c>
      <c r="C749" s="73" t="str">
        <f t="shared" si="58"/>
        <v>Normal</v>
      </c>
      <c r="D749" s="77">
        <f>IFERROR(INDEX(Sinduscon!$12:$12,
MATCH(CUB!A749,Sinduscon!$3:$3,0)+2), "")</f>
        <v>594.20000000000005</v>
      </c>
      <c r="E749" s="77">
        <f>IFERROR(INDEX(Sinduscon!$13:$13,
MATCH(CUB!$A749,Sinduscon!$3:$3,0)+2), "")</f>
        <v>765.23</v>
      </c>
      <c r="F749" s="77">
        <f>IFERROR(INDEX(Sinduscon!$14:$14,
MATCH(CUB!$A749,Sinduscon!$3:$3,0)+2), "")</f>
        <v>143.91</v>
      </c>
      <c r="G749" s="77">
        <f>IFERROR(INDEX(Sinduscon!$15:$15,
MATCH(CUB!$A749,Sinduscon!$3:$3,0)+2), "")</f>
        <v>0.04</v>
      </c>
      <c r="H749" s="111"/>
      <c r="I749" s="111"/>
      <c r="J749" s="111"/>
      <c r="K749" s="111"/>
    </row>
    <row r="750" spans="1:12" x14ac:dyDescent="0.25">
      <c r="A750" s="71">
        <f>IF(
   SUMPRODUCT(--(Sinduscon!$3:$3=DATE(2013,INT((ROW(A947)-1)/20)+1,1)))&gt;0,
   DATE(2013,INT((ROW(A947)-1)/20)+1,1),
   ""
)</f>
        <v>42705</v>
      </c>
      <c r="B750" s="72" t="str">
        <f t="shared" si="57"/>
        <v>PP-4</v>
      </c>
      <c r="C750" s="73" t="str">
        <f t="shared" si="58"/>
        <v>Alto</v>
      </c>
      <c r="D750" s="77" t="str">
        <f>IFERROR(INDEX(Sinduscon!$12:$12,
MATCH(CUB!A750,Sinduscon!$3:$3,0)+3), "")</f>
        <v>-</v>
      </c>
      <c r="E750" s="77" t="str">
        <f>IFERROR(INDEX(Sinduscon!$13:$13,
MATCH(CUB!$A750,Sinduscon!$3:$3,0)+3), "")</f>
        <v>-</v>
      </c>
      <c r="F750" s="77" t="str">
        <f>IFERROR(INDEX(Sinduscon!$14:$14,
MATCH(CUB!$A750,Sinduscon!$3:$3,0)+3), "")</f>
        <v>-</v>
      </c>
      <c r="G750" s="77" t="str">
        <f>IFERROR(INDEX(Sinduscon!$15:$15,
MATCH(CUB!$A750,Sinduscon!$3:$3,0)+3), "")</f>
        <v>-</v>
      </c>
      <c r="H750" s="111"/>
      <c r="I750" s="111"/>
      <c r="J750" s="111"/>
      <c r="K750" s="111"/>
    </row>
    <row r="751" spans="1:12" x14ac:dyDescent="0.25">
      <c r="A751" s="71">
        <f>IF(
   SUMPRODUCT(--(Sinduscon!$3:$3=DATE(2013,INT((ROW(A948)-1)/20)+1,1)))&gt;0,
   DATE(2013,INT((ROW(A948)-1)/20)+1,1),
   ""
)</f>
        <v>42705</v>
      </c>
      <c r="B751" s="72" t="str">
        <f t="shared" si="57"/>
        <v>PP-4</v>
      </c>
      <c r="C751" s="73" t="str">
        <f t="shared" si="58"/>
        <v>Total</v>
      </c>
      <c r="D751" s="77">
        <f>IFERROR(INDEX(Sinduscon!$12:$12,
MATCH(CUB!A751,Sinduscon!$3:$3,0)+4), "")</f>
        <v>1225.3699999999999</v>
      </c>
      <c r="E751" s="77">
        <f>IFERROR(INDEX(Sinduscon!$13:$13,
MATCH(CUB!$A751,Sinduscon!$3:$3,0)+4), "")</f>
        <v>1296.3699999999999</v>
      </c>
      <c r="F751" s="77">
        <f>IFERROR(INDEX(Sinduscon!$14:$14,
MATCH(CUB!$A751,Sinduscon!$3:$3,0)+4), "")</f>
        <v>177.9</v>
      </c>
      <c r="G751" s="77">
        <f>IFERROR(INDEX(Sinduscon!$15:$15,
MATCH(CUB!$A751,Sinduscon!$3:$3,0)+4), "")</f>
        <v>3.0300000000000002</v>
      </c>
      <c r="H751" s="111"/>
      <c r="I751" s="111"/>
      <c r="J751" s="111"/>
      <c r="K751" s="111"/>
    </row>
    <row r="752" spans="1:12" x14ac:dyDescent="0.25">
      <c r="A752" s="71">
        <f>IF(
   SUMPRODUCT(--(Sinduscon!$3:$3=DATE(2013,INT((ROW(A949)-1)/20)+1,1)))&gt;0,
   DATE(2013,INT((ROW(A949)-1)/20)+1,1),
   ""
)</f>
        <v>42705</v>
      </c>
      <c r="B752" s="72" t="str">
        <f t="shared" si="57"/>
        <v>R-8</v>
      </c>
      <c r="C752" s="73" t="str">
        <f t="shared" si="58"/>
        <v>Baixo</v>
      </c>
      <c r="D752" s="77">
        <f>IFERROR(INDEX(Sinduscon!$18:$18,
MATCH(CUB!A752,Sinduscon!$3:$3,0)+1), "")</f>
        <v>599.77</v>
      </c>
      <c r="E752" s="77">
        <f>IFERROR(INDEX(Sinduscon!$19:$19,
MATCH(CUB!$A752,Sinduscon!$3:$3,0)+1), "")</f>
        <v>499.53</v>
      </c>
      <c r="F752" s="77">
        <f>IFERROR(INDEX(Sinduscon!$20:$20,
MATCH(CUB!$A752,Sinduscon!$3:$3,0)+1), "")</f>
        <v>30.58</v>
      </c>
      <c r="G752" s="77">
        <f>IFERROR(INDEX(Sinduscon!$21:$21,
MATCH(CUB!$A752,Sinduscon!$3:$3,0)+1), "")</f>
        <v>3.13</v>
      </c>
      <c r="H752" s="111"/>
      <c r="I752" s="111"/>
      <c r="J752" s="111"/>
      <c r="K752" s="111"/>
    </row>
    <row r="753" spans="1:12" x14ac:dyDescent="0.25">
      <c r="A753" s="71">
        <f>IF(
   SUMPRODUCT(--(Sinduscon!$3:$3=DATE(2013,INT((ROW(A950)-1)/20)+1,1)))&gt;0,
   DATE(2013,INT((ROW(A950)-1)/20)+1,1),
   ""
)</f>
        <v>42705</v>
      </c>
      <c r="B753" s="72" t="str">
        <f t="shared" si="57"/>
        <v>R-8</v>
      </c>
      <c r="C753" s="73" t="str">
        <f t="shared" si="58"/>
        <v>Normal</v>
      </c>
      <c r="D753" s="77">
        <f>IFERROR(INDEX(Sinduscon!$18:$18,
MATCH(CUB!A753,Sinduscon!$3:$3,0)+2), "")</f>
        <v>528.64</v>
      </c>
      <c r="E753" s="77">
        <f>IFERROR(INDEX(Sinduscon!$19:$19,
MATCH(CUB!$A753,Sinduscon!$3:$3,0)+2), "")</f>
        <v>686.96</v>
      </c>
      <c r="F753" s="77">
        <f>IFERROR(INDEX(Sinduscon!$20:$20,
MATCH(CUB!$A753,Sinduscon!$3:$3,0)+2), "")</f>
        <v>66.39</v>
      </c>
      <c r="G753" s="77">
        <f>IFERROR(INDEX(Sinduscon!$21:$21,
MATCH(CUB!$A753,Sinduscon!$3:$3,0)+2), "")</f>
        <v>4.2</v>
      </c>
      <c r="H753" s="111"/>
      <c r="I753" s="111"/>
      <c r="J753" s="111"/>
      <c r="K753" s="111"/>
    </row>
    <row r="754" spans="1:12" x14ac:dyDescent="0.25">
      <c r="A754" s="71">
        <f>IF(
   SUMPRODUCT(--(Sinduscon!$3:$3=DATE(2013,INT((ROW(A951)-1)/20)+1,1)))&gt;0,
   DATE(2013,INT((ROW(A951)-1)/20)+1,1),
   ""
)</f>
        <v>42705</v>
      </c>
      <c r="B754" s="72" t="str">
        <f t="shared" si="57"/>
        <v>R-8</v>
      </c>
      <c r="C754" s="73" t="str">
        <f t="shared" si="58"/>
        <v>Alto</v>
      </c>
      <c r="D754" s="77">
        <f>IFERROR(INDEX(Sinduscon!$18:$18,
MATCH(CUB!A754,Sinduscon!$3:$3,0)+3), "")</f>
        <v>745.38</v>
      </c>
      <c r="E754" s="77">
        <f>IFERROR(INDEX(Sinduscon!$19:$19,
MATCH(CUB!$A754,Sinduscon!$3:$3,0)+3), "")</f>
        <v>727.21</v>
      </c>
      <c r="F754" s="77">
        <f>IFERROR(INDEX(Sinduscon!$20:$20,
MATCH(CUB!$A754,Sinduscon!$3:$3,0)+3), "")</f>
        <v>78.28</v>
      </c>
      <c r="G754" s="77">
        <f>IFERROR(INDEX(Sinduscon!$21:$21,
MATCH(CUB!$A754,Sinduscon!$3:$3,0)+3), "")</f>
        <v>3.96</v>
      </c>
      <c r="H754" s="111"/>
      <c r="I754" s="111"/>
      <c r="J754" s="111"/>
      <c r="K754" s="111"/>
    </row>
    <row r="755" spans="1:12" x14ac:dyDescent="0.25">
      <c r="A755" s="71">
        <f>IF(
   SUMPRODUCT(--(Sinduscon!$3:$3=DATE(2013,INT((ROW(A952)-1)/20)+1,1)))&gt;0,
   DATE(2013,INT((ROW(A952)-1)/20)+1,1),
   ""
)</f>
        <v>42705</v>
      </c>
      <c r="B755" s="72" t="str">
        <f t="shared" si="57"/>
        <v>R-8</v>
      </c>
      <c r="C755" s="73" t="str">
        <f t="shared" si="58"/>
        <v>Total</v>
      </c>
      <c r="D755" s="77">
        <f>IFERROR(INDEX(Sinduscon!$18:$18,
MATCH(CUB!A755,Sinduscon!$3:$3,0)+4), "")</f>
        <v>1873.79</v>
      </c>
      <c r="E755" s="77">
        <f>IFERROR(INDEX(Sinduscon!$19:$19,
MATCH(CUB!$A755,Sinduscon!$3:$3,0)+4), "")</f>
        <v>1913.7</v>
      </c>
      <c r="F755" s="77">
        <f>IFERROR(INDEX(Sinduscon!$20:$20,
MATCH(CUB!$A755,Sinduscon!$3:$3,0)+4), "")</f>
        <v>175.25</v>
      </c>
      <c r="G755" s="77">
        <f>IFERROR(INDEX(Sinduscon!$21:$21,
MATCH(CUB!$A755,Sinduscon!$3:$3,0)+4), "")</f>
        <v>11.29</v>
      </c>
      <c r="H755" s="111"/>
      <c r="I755" s="111"/>
      <c r="J755" s="111"/>
      <c r="K755" s="111"/>
    </row>
    <row r="756" spans="1:12" x14ac:dyDescent="0.25">
      <c r="A756" s="71">
        <f>IF(
   SUMPRODUCT(--(Sinduscon!$3:$3=DATE(2013,INT((ROW(A953)-1)/20)+1,1)))&gt;0,
   DATE(2013,INT((ROW(A953)-1)/20)+1,1),
   ""
)</f>
        <v>42705</v>
      </c>
      <c r="B756" s="72" t="str">
        <f t="shared" si="57"/>
        <v>R-16</v>
      </c>
      <c r="C756" s="73" t="str">
        <f t="shared" si="58"/>
        <v>Baixo</v>
      </c>
      <c r="D756" s="77" t="str">
        <f>IFERROR(INDEX(Sinduscon!$24:$24,
MATCH(CUB!A756,Sinduscon!$3:$3,0)+1), "")</f>
        <v>-</v>
      </c>
      <c r="E756" s="77" t="str">
        <f>IFERROR(INDEX(Sinduscon!$25:$25,
MATCH(CUB!$A756,Sinduscon!$3:$3,0)+1), "")</f>
        <v>-</v>
      </c>
      <c r="F756" s="77" t="str">
        <f>IFERROR(INDEX(Sinduscon!$26:$26,
MATCH(CUB!$A756,Sinduscon!$3:$3,0)+1), "")</f>
        <v>-</v>
      </c>
      <c r="G756" s="77" t="str">
        <f>IFERROR(INDEX(Sinduscon!$27:$27,
MATCH(CUB!$A756,Sinduscon!$3:$3,0)+1), "")</f>
        <v>-</v>
      </c>
      <c r="H756" s="111"/>
      <c r="I756" s="111"/>
      <c r="J756" s="111"/>
      <c r="K756" s="111"/>
    </row>
    <row r="757" spans="1:12" x14ac:dyDescent="0.25">
      <c r="A757" s="71">
        <f>IF(
   SUMPRODUCT(--(Sinduscon!$3:$3=DATE(2013,INT((ROW(A954)-1)/20)+1,1)))&gt;0,
   DATE(2013,INT((ROW(A954)-1)/20)+1,1),
   ""
)</f>
        <v>42705</v>
      </c>
      <c r="B757" s="72" t="str">
        <f t="shared" si="57"/>
        <v>R-16</v>
      </c>
      <c r="C757" s="73" t="str">
        <f t="shared" si="58"/>
        <v>Normal</v>
      </c>
      <c r="D757" s="77">
        <f>IFERROR(INDEX(Sinduscon!$24:$24,
MATCH(CUB!A757,Sinduscon!$3:$3,0)+2), "")</f>
        <v>522.94000000000005</v>
      </c>
      <c r="E757" s="77">
        <f>IFERROR(INDEX(Sinduscon!$25:$25,
MATCH(CUB!$A757,Sinduscon!$3:$3,0)+2), "")</f>
        <v>660.38</v>
      </c>
      <c r="F757" s="77">
        <f>IFERROR(INDEX(Sinduscon!$26:$26,
MATCH(CUB!$A757,Sinduscon!$3:$3,0)+2), "")</f>
        <v>54.94</v>
      </c>
      <c r="G757" s="77">
        <f>IFERROR(INDEX(Sinduscon!$27:$27,
MATCH(CUB!$A757,Sinduscon!$3:$3,0)+2), "")</f>
        <v>4</v>
      </c>
      <c r="H757" s="111"/>
      <c r="I757" s="111"/>
      <c r="J757" s="111"/>
      <c r="K757" s="111"/>
    </row>
    <row r="758" spans="1:12" x14ac:dyDescent="0.25">
      <c r="A758" s="71">
        <f>IF(
   SUMPRODUCT(--(Sinduscon!$3:$3=DATE(2013,INT((ROW(A955)-1)/20)+1,1)))&gt;0,
   DATE(2013,INT((ROW(A955)-1)/20)+1,1),
   ""
)</f>
        <v>42705</v>
      </c>
      <c r="B758" s="72" t="str">
        <f t="shared" si="57"/>
        <v>R-16</v>
      </c>
      <c r="C758" s="73" t="str">
        <f t="shared" si="58"/>
        <v>Alto</v>
      </c>
      <c r="D758" s="77">
        <f>IFERROR(INDEX(Sinduscon!$24:$24,
MATCH(CUB!A758,Sinduscon!$3:$3,0)+3), "")</f>
        <v>706</v>
      </c>
      <c r="E758" s="77">
        <f>IFERROR(INDEX(Sinduscon!$25:$25,
MATCH(CUB!$A758,Sinduscon!$3:$3,0)+3), "")</f>
        <v>816.78</v>
      </c>
      <c r="F758" s="77">
        <f>IFERROR(INDEX(Sinduscon!$26:$26,
MATCH(CUB!$A758,Sinduscon!$3:$3,0)+3), "")</f>
        <v>67.91</v>
      </c>
      <c r="G758" s="77">
        <f>IFERROR(INDEX(Sinduscon!$27:$27,
MATCH(CUB!$A758,Sinduscon!$3:$3,0)+3), "")</f>
        <v>6.01</v>
      </c>
      <c r="H758" s="111"/>
      <c r="I758" s="111"/>
      <c r="J758" s="111"/>
      <c r="K758" s="111"/>
    </row>
    <row r="759" spans="1:12" x14ac:dyDescent="0.25">
      <c r="A759" s="71">
        <f>IF(
   SUMPRODUCT(--(Sinduscon!$3:$3=DATE(2013,INT((ROW(A956)-1)/20)+1,1)))&gt;0,
   DATE(2013,INT((ROW(A956)-1)/20)+1,1),
   ""
)</f>
        <v>42705</v>
      </c>
      <c r="B759" s="72" t="str">
        <f t="shared" si="57"/>
        <v>R-16</v>
      </c>
      <c r="C759" s="73" t="str">
        <f t="shared" si="58"/>
        <v>Total</v>
      </c>
      <c r="D759" s="77">
        <f>IFERROR(INDEX(Sinduscon!$24:$24,
MATCH(CUB!A759,Sinduscon!$3:$3,0)+4), "")</f>
        <v>1228.94</v>
      </c>
      <c r="E759" s="77">
        <f>IFERROR(INDEX(Sinduscon!$25:$25,
MATCH(CUB!$A759,Sinduscon!$3:$3,0)+4), "")</f>
        <v>1477.1599999999999</v>
      </c>
      <c r="F759" s="77">
        <f>IFERROR(INDEX(Sinduscon!$26:$26,
MATCH(CUB!$A759,Sinduscon!$3:$3,0)+4), "")</f>
        <v>122.85</v>
      </c>
      <c r="G759" s="77">
        <f>IFERROR(INDEX(Sinduscon!$27:$27,
MATCH(CUB!$A759,Sinduscon!$3:$3,0)+4), "")</f>
        <v>10.01</v>
      </c>
      <c r="H759" s="111"/>
      <c r="I759" s="111"/>
      <c r="J759" s="111"/>
      <c r="K759" s="111"/>
    </row>
    <row r="760" spans="1:12" x14ac:dyDescent="0.25">
      <c r="A760" s="71">
        <f>IF(
   SUMPRODUCT(--(Sinduscon!$3:$3=DATE(2013,INT((ROW(A957)-1)/20)+1,1)))&gt;0,
   DATE(2013,INT((ROW(A957)-1)/20)+1,1),
   ""
)</f>
        <v>42705</v>
      </c>
      <c r="B760" s="72" t="str">
        <f t="shared" si="57"/>
        <v>PIS</v>
      </c>
      <c r="C760" s="73" t="str">
        <f t="shared" si="58"/>
        <v>Baixo</v>
      </c>
      <c r="D760" s="77">
        <f>IFERROR(INDEX(Sinduscon!$30:$30,
MATCH(CUB!A760,Sinduscon!$3:$3,0)+1), "")</f>
        <v>427.99</v>
      </c>
      <c r="E760" s="77">
        <f>IFERROR(INDEX(Sinduscon!$31:$31,
MATCH(CUB!$A760,Sinduscon!$3:$3,0)+1), "")</f>
        <v>431.59</v>
      </c>
      <c r="F760" s="77">
        <f>IFERROR(INDEX(Sinduscon!$32:$32,
MATCH(CUB!$A760,Sinduscon!$3:$3,0)+1), "")</f>
        <v>31.7</v>
      </c>
      <c r="G760" s="77">
        <f>IFERROR(INDEX(Sinduscon!$33:$33,
MATCH(CUB!$A760,Sinduscon!$3:$3,0)+1), "")</f>
        <v>1.56</v>
      </c>
      <c r="H760" s="111"/>
      <c r="I760" s="111"/>
      <c r="J760" s="111"/>
      <c r="K760" s="111"/>
    </row>
    <row r="761" spans="1:12" x14ac:dyDescent="0.25">
      <c r="A761" s="71">
        <f>IF(
   SUMPRODUCT(--(Sinduscon!$3:$3=DATE(2013,INT((ROW(A958)-1)/20)+1,1)))&gt;0,
   DATE(2013,INT((ROW(A958)-1)/20)+1,1),
   ""
)</f>
        <v>42705</v>
      </c>
      <c r="B761" s="72" t="str">
        <f t="shared" si="57"/>
        <v>PIS</v>
      </c>
      <c r="C761" s="73" t="str">
        <f t="shared" si="58"/>
        <v>Normal</v>
      </c>
      <c r="D761" s="77" t="str">
        <f>IFERROR(INDEX(Sinduscon!$30:$30,
MATCH(CUB!A761,Sinduscon!$3:$3,0)+2), "")</f>
        <v>-</v>
      </c>
      <c r="E761" s="77" t="str">
        <f>IFERROR(INDEX(Sinduscon!$31:$31,
MATCH(CUB!$A761,Sinduscon!$3:$3,0)+2), "")</f>
        <v>-</v>
      </c>
      <c r="F761" s="77" t="str">
        <f>IFERROR(INDEX(Sinduscon!$32:$32,
MATCH(CUB!$A761,Sinduscon!$3:$3,0)+2), "")</f>
        <v>-</v>
      </c>
      <c r="G761" s="77" t="str">
        <f>IFERROR(INDEX(Sinduscon!$33:$33,
MATCH(CUB!$A761,Sinduscon!$3:$3,0)+2), "")</f>
        <v>-</v>
      </c>
      <c r="H761" s="111"/>
      <c r="I761" s="111"/>
      <c r="J761" s="111"/>
      <c r="K761" s="111"/>
    </row>
    <row r="762" spans="1:12" x14ac:dyDescent="0.25">
      <c r="A762" s="71">
        <f>IF(
   SUMPRODUCT(--(Sinduscon!$3:$3=DATE(2013,INT((ROW(A959)-1)/20)+1,1)))&gt;0,
   DATE(2013,INT((ROW(A959)-1)/20)+1,1),
   ""
)</f>
        <v>42705</v>
      </c>
      <c r="B762" s="72" t="str">
        <f t="shared" si="57"/>
        <v>PIS</v>
      </c>
      <c r="C762" s="73" t="str">
        <f t="shared" si="58"/>
        <v>Alto</v>
      </c>
      <c r="D762" s="77" t="str">
        <f>IFERROR(INDEX(Sinduscon!$30:$30,
MATCH(CUB!A762,Sinduscon!$3:$3,0)+3), "")</f>
        <v>-</v>
      </c>
      <c r="E762" s="77" t="str">
        <f>IFERROR(INDEX(Sinduscon!$31:$31,
MATCH(CUB!$A762,Sinduscon!$3:$3,0)+3), "")</f>
        <v>-</v>
      </c>
      <c r="F762" s="77" t="str">
        <f>IFERROR(INDEX(Sinduscon!$32:$32,
MATCH(CUB!$A762,Sinduscon!$3:$3,0)+3), "")</f>
        <v>-</v>
      </c>
      <c r="G762" s="77" t="str">
        <f>IFERROR(INDEX(Sinduscon!$33:$33,
MATCH(CUB!$A762,Sinduscon!$3:$3,0)+3), "")</f>
        <v>-</v>
      </c>
      <c r="H762" s="111"/>
      <c r="I762" s="111"/>
      <c r="J762" s="111"/>
      <c r="K762" s="111"/>
    </row>
    <row r="763" spans="1:12" x14ac:dyDescent="0.25">
      <c r="A763" s="71">
        <f>IF(
   SUMPRODUCT(--(Sinduscon!$3:$3=DATE(2013,INT((ROW(A960)-1)/20)+1,1)))&gt;0,
   DATE(2013,INT((ROW(A960)-1)/20)+1,1),
   ""
)</f>
        <v>42705</v>
      </c>
      <c r="B763" s="72" t="str">
        <f t="shared" si="57"/>
        <v>PIS</v>
      </c>
      <c r="C763" s="73" t="str">
        <f t="shared" si="58"/>
        <v>Total</v>
      </c>
      <c r="D763" s="77">
        <f>IFERROR(INDEX(Sinduscon!$30:$30,
MATCH(CUB!A763,Sinduscon!$3:$3,0)+4), "")</f>
        <v>427.99</v>
      </c>
      <c r="E763" s="77">
        <f>IFERROR(INDEX(Sinduscon!$31:$31,
MATCH(CUB!$A763,Sinduscon!$3:$3,0)+4), "")</f>
        <v>431.59</v>
      </c>
      <c r="F763" s="77">
        <f>IFERROR(INDEX(Sinduscon!$32:$32,
MATCH(CUB!$A763,Sinduscon!$3:$3,0)+4), "")</f>
        <v>31.7</v>
      </c>
      <c r="G763" s="77">
        <f>IFERROR(INDEX(Sinduscon!$33:$33,
MATCH(CUB!$A763,Sinduscon!$3:$3,0)+4), "")</f>
        <v>1.56</v>
      </c>
      <c r="H763" s="111">
        <f>SUMIFS(CUB!$D:$D,CUB!$C:$C,"Total",CUB!$A:$A,$A763)
/11</f>
        <v>625.85272727272718</v>
      </c>
      <c r="I763" s="111">
        <f>SUMIFS(CUB!$E:$E,CUB!$C:$C,"Total",CUB!$A:$A,$A763)
/11</f>
        <v>686.88</v>
      </c>
      <c r="J763" s="111">
        <f>SUMIFS(CUB!$F:$F,CUB!$C:$C,"Total",CUB!$A:$A,$A763)
/11</f>
        <v>78.99909090909091</v>
      </c>
      <c r="K763" s="111">
        <f>SUMIFS(CUB!$G:$G,CUB!$C:$C,"Total",CUB!$A:$A,$A763)
/11</f>
        <v>2.6790909090909087</v>
      </c>
      <c r="L763" s="111">
        <f t="shared" ref="L763" si="61">SUM(H763:K763)</f>
        <v>1394.4109090909089</v>
      </c>
    </row>
    <row r="764" spans="1:12" x14ac:dyDescent="0.25">
      <c r="A764" s="71">
        <f>IF(
   SUMPRODUCT(--(Sinduscon!$3:$3=DATE(2013,INT((ROW(A961)-1)/20)+1,1)))&gt;0,
   DATE(2013,INT((ROW(A961)-1)/20)+1,1),
   ""
)</f>
        <v>42736</v>
      </c>
      <c r="B764" s="72" t="str">
        <f t="shared" si="57"/>
        <v>R-1</v>
      </c>
      <c r="C764" s="73" t="str">
        <f t="shared" si="58"/>
        <v>Baixo</v>
      </c>
      <c r="D764" s="77">
        <f>IFERROR(INDEX(Sinduscon!$6:$6,
MATCH(CUB!A764,Sinduscon!$3:$3,0)+1), "")</f>
        <v>595.74</v>
      </c>
      <c r="E764" s="77">
        <f>IFERROR(INDEX(Sinduscon!$7:$7,
MATCH(CUB!$A764,Sinduscon!$3:$3,0)+1), "")</f>
        <v>633.29999999999995</v>
      </c>
      <c r="F764" s="77">
        <f>IFERROR(INDEX(Sinduscon!$8:$8,
MATCH(CUB!$A764,Sinduscon!$3:$3,0)+1), "")</f>
        <v>129.34</v>
      </c>
      <c r="G764" s="77">
        <f>IFERROR(INDEX(Sinduscon!$9:$9,
MATCH(CUB!$A764,Sinduscon!$3:$3,0)+1), "")</f>
        <v>3.09</v>
      </c>
      <c r="H764" s="111"/>
      <c r="I764" s="111"/>
      <c r="J764" s="111"/>
      <c r="K764" s="111"/>
    </row>
    <row r="765" spans="1:12" x14ac:dyDescent="0.25">
      <c r="A765" s="71">
        <f>IF(
   SUMPRODUCT(--(Sinduscon!$3:$3=DATE(2013,INT((ROW(A962)-1)/20)+1,1)))&gt;0,
   DATE(2013,INT((ROW(A962)-1)/20)+1,1),
   ""
)</f>
        <v>42736</v>
      </c>
      <c r="B765" s="72" t="str">
        <f t="shared" si="57"/>
        <v>R-1</v>
      </c>
      <c r="C765" s="73" t="str">
        <f t="shared" si="58"/>
        <v>Normal</v>
      </c>
      <c r="D765" s="77">
        <f>IFERROR(INDEX(Sinduscon!$6:$6,
MATCH(CUB!A765,Sinduscon!$3:$3,0)+2), "")</f>
        <v>623.87</v>
      </c>
      <c r="E765" s="77">
        <f>IFERROR(INDEX(Sinduscon!$7:$7,
MATCH(CUB!$A765,Sinduscon!$3:$3,0)+2), "")</f>
        <v>865.03</v>
      </c>
      <c r="F765" s="77">
        <f>IFERROR(INDEX(Sinduscon!$8:$8,
MATCH(CUB!$A765,Sinduscon!$3:$3,0)+2), "")</f>
        <v>121.44</v>
      </c>
      <c r="G765" s="77">
        <f>IFERROR(INDEX(Sinduscon!$9:$9,
MATCH(CUB!$A765,Sinduscon!$3:$3,0)+2), "")</f>
        <v>0.22</v>
      </c>
      <c r="H765" s="111"/>
      <c r="I765" s="111"/>
      <c r="J765" s="111"/>
      <c r="K765" s="111"/>
    </row>
    <row r="766" spans="1:12" x14ac:dyDescent="0.25">
      <c r="A766" s="71">
        <f>IF(
   SUMPRODUCT(--(Sinduscon!$3:$3=DATE(2013,INT((ROW(A963)-1)/20)+1,1)))&gt;0,
   DATE(2013,INT((ROW(A963)-1)/20)+1,1),
   ""
)</f>
        <v>42736</v>
      </c>
      <c r="B766" s="72" t="str">
        <f t="shared" si="57"/>
        <v>R-1</v>
      </c>
      <c r="C766" s="73" t="str">
        <f t="shared" si="58"/>
        <v>Alto</v>
      </c>
      <c r="D766" s="77">
        <f>IFERROR(INDEX(Sinduscon!$6:$6,
MATCH(CUB!A766,Sinduscon!$3:$3,0)+3), "")</f>
        <v>923.17</v>
      </c>
      <c r="E766" s="77">
        <f>IFERROR(INDEX(Sinduscon!$7:$7,
MATCH(CUB!$A766,Sinduscon!$3:$3,0)+3), "")</f>
        <v>938.53</v>
      </c>
      <c r="F766" s="77">
        <f>IFERROR(INDEX(Sinduscon!$8:$8,
MATCH(CUB!$A766,Sinduscon!$3:$3,0)+3), "")</f>
        <v>114.81</v>
      </c>
      <c r="G766" s="77">
        <f>IFERROR(INDEX(Sinduscon!$9:$9,
MATCH(CUB!$A766,Sinduscon!$3:$3,0)+3), "")</f>
        <v>0.27</v>
      </c>
      <c r="H766" s="111"/>
      <c r="I766" s="111"/>
      <c r="J766" s="111"/>
      <c r="K766" s="111"/>
    </row>
    <row r="767" spans="1:12" x14ac:dyDescent="0.25">
      <c r="A767" s="71">
        <f>IF(
   SUMPRODUCT(--(Sinduscon!$3:$3=DATE(2013,INT((ROW(A964)-1)/20)+1,1)))&gt;0,
   DATE(2013,INT((ROW(A964)-1)/20)+1,1),
   ""
)</f>
        <v>42736</v>
      </c>
      <c r="B767" s="72" t="str">
        <f t="shared" si="57"/>
        <v>R-1</v>
      </c>
      <c r="C767" s="73" t="str">
        <f t="shared" si="58"/>
        <v>Total</v>
      </c>
      <c r="D767" s="77">
        <f>IFERROR(INDEX(Sinduscon!$6:$6,
MATCH(CUB!A767,Sinduscon!$3:$3,0)+4), "")</f>
        <v>2142.7800000000002</v>
      </c>
      <c r="E767" s="77">
        <f>IFERROR(INDEX(Sinduscon!$7:$7,
MATCH(CUB!$A767,Sinduscon!$3:$3,0)+4), "")</f>
        <v>2436.8599999999997</v>
      </c>
      <c r="F767" s="77">
        <f>IFERROR(INDEX(Sinduscon!$8:$8,
MATCH(CUB!$A767,Sinduscon!$3:$3,0)+4), "")</f>
        <v>365.59000000000003</v>
      </c>
      <c r="G767" s="77">
        <f>IFERROR(INDEX(Sinduscon!$9:$9,
MATCH(CUB!$A767,Sinduscon!$3:$3,0)+4), "")</f>
        <v>3.58</v>
      </c>
      <c r="H767" s="111"/>
      <c r="I767" s="111"/>
      <c r="J767" s="111"/>
      <c r="K767" s="111"/>
    </row>
    <row r="768" spans="1:12" x14ac:dyDescent="0.25">
      <c r="A768" s="71">
        <f>IF(
   SUMPRODUCT(--(Sinduscon!$3:$3=DATE(2013,INT((ROW(A965)-1)/20)+1,1)))&gt;0,
   DATE(2013,INT((ROW(A965)-1)/20)+1,1),
   ""
)</f>
        <v>42736</v>
      </c>
      <c r="B768" s="72" t="str">
        <f t="shared" si="57"/>
        <v>PP-4</v>
      </c>
      <c r="C768" s="73" t="str">
        <f t="shared" si="58"/>
        <v>Baixo</v>
      </c>
      <c r="D768" s="77">
        <f>IFERROR(INDEX(Sinduscon!$12:$12,
MATCH(CUB!A768,Sinduscon!$3:$3,0)+1), "")</f>
        <v>634.69000000000005</v>
      </c>
      <c r="E768" s="77">
        <f>IFERROR(INDEX(Sinduscon!$13:$13,
MATCH(CUB!$A768,Sinduscon!$3:$3,0)+1), "")</f>
        <v>531.14</v>
      </c>
      <c r="F768" s="77">
        <f>IFERROR(INDEX(Sinduscon!$14:$14,
MATCH(CUB!$A768,Sinduscon!$3:$3,0)+1), "")</f>
        <v>34.39</v>
      </c>
      <c r="G768" s="77">
        <f>IFERROR(INDEX(Sinduscon!$15:$15,
MATCH(CUB!$A768,Sinduscon!$3:$3,0)+1), "")</f>
        <v>2.99</v>
      </c>
      <c r="H768" s="111"/>
      <c r="I768" s="111"/>
      <c r="J768" s="111"/>
      <c r="K768" s="111"/>
    </row>
    <row r="769" spans="1:12" x14ac:dyDescent="0.25">
      <c r="A769" s="71">
        <f>IF(
   SUMPRODUCT(--(Sinduscon!$3:$3=DATE(2013,INT((ROW(A966)-1)/20)+1,1)))&gt;0,
   DATE(2013,INT((ROW(A966)-1)/20)+1,1),
   ""
)</f>
        <v>42736</v>
      </c>
      <c r="B769" s="72" t="str">
        <f t="shared" si="57"/>
        <v>PP-4</v>
      </c>
      <c r="C769" s="73" t="str">
        <f t="shared" si="58"/>
        <v>Normal</v>
      </c>
      <c r="D769" s="77">
        <f>IFERROR(INDEX(Sinduscon!$12:$12,
MATCH(CUB!A769,Sinduscon!$3:$3,0)+2), "")</f>
        <v>597.72</v>
      </c>
      <c r="E769" s="77">
        <f>IFERROR(INDEX(Sinduscon!$13:$13,
MATCH(CUB!$A769,Sinduscon!$3:$3,0)+2), "")</f>
        <v>765.23</v>
      </c>
      <c r="F769" s="77">
        <f>IFERROR(INDEX(Sinduscon!$14:$14,
MATCH(CUB!$A769,Sinduscon!$3:$3,0)+2), "")</f>
        <v>145.62</v>
      </c>
      <c r="G769" s="77">
        <f>IFERROR(INDEX(Sinduscon!$15:$15,
MATCH(CUB!$A769,Sinduscon!$3:$3,0)+2), "")</f>
        <v>0.04</v>
      </c>
      <c r="H769" s="111"/>
      <c r="I769" s="111"/>
      <c r="J769" s="111"/>
      <c r="K769" s="111"/>
    </row>
    <row r="770" spans="1:12" x14ac:dyDescent="0.25">
      <c r="A770" s="71">
        <f>IF(
   SUMPRODUCT(--(Sinduscon!$3:$3=DATE(2013,INT((ROW(A967)-1)/20)+1,1)))&gt;0,
   DATE(2013,INT((ROW(A967)-1)/20)+1,1),
   ""
)</f>
        <v>42736</v>
      </c>
      <c r="B770" s="72" t="str">
        <f t="shared" si="57"/>
        <v>PP-4</v>
      </c>
      <c r="C770" s="73" t="str">
        <f t="shared" si="58"/>
        <v>Alto</v>
      </c>
      <c r="D770" s="77" t="str">
        <f>IFERROR(INDEX(Sinduscon!$12:$12,
MATCH(CUB!A770,Sinduscon!$3:$3,0)+3), "")</f>
        <v>-</v>
      </c>
      <c r="E770" s="77" t="str">
        <f>IFERROR(INDEX(Sinduscon!$13:$13,
MATCH(CUB!$A770,Sinduscon!$3:$3,0)+3), "")</f>
        <v>-</v>
      </c>
      <c r="F770" s="77" t="str">
        <f>IFERROR(INDEX(Sinduscon!$14:$14,
MATCH(CUB!$A770,Sinduscon!$3:$3,0)+3), "")</f>
        <v>-</v>
      </c>
      <c r="G770" s="77" t="str">
        <f>IFERROR(INDEX(Sinduscon!$15:$15,
MATCH(CUB!$A770,Sinduscon!$3:$3,0)+3), "")</f>
        <v>-</v>
      </c>
      <c r="H770" s="111"/>
      <c r="I770" s="111"/>
      <c r="J770" s="111"/>
      <c r="K770" s="111"/>
    </row>
    <row r="771" spans="1:12" x14ac:dyDescent="0.25">
      <c r="A771" s="71">
        <f>IF(
   SUMPRODUCT(--(Sinduscon!$3:$3=DATE(2013,INT((ROW(A968)-1)/20)+1,1)))&gt;0,
   DATE(2013,INT((ROW(A968)-1)/20)+1,1),
   ""
)</f>
        <v>42736</v>
      </c>
      <c r="B771" s="72" t="str">
        <f t="shared" si="57"/>
        <v>PP-4</v>
      </c>
      <c r="C771" s="73" t="str">
        <f t="shared" si="58"/>
        <v>Total</v>
      </c>
      <c r="D771" s="77">
        <f>IFERROR(INDEX(Sinduscon!$12:$12,
MATCH(CUB!A771,Sinduscon!$3:$3,0)+4), "")</f>
        <v>1232.4100000000001</v>
      </c>
      <c r="E771" s="77">
        <f>IFERROR(INDEX(Sinduscon!$13:$13,
MATCH(CUB!$A771,Sinduscon!$3:$3,0)+4), "")</f>
        <v>1296.3699999999999</v>
      </c>
      <c r="F771" s="77">
        <f>IFERROR(INDEX(Sinduscon!$14:$14,
MATCH(CUB!$A771,Sinduscon!$3:$3,0)+4), "")</f>
        <v>180.01</v>
      </c>
      <c r="G771" s="77">
        <f>IFERROR(INDEX(Sinduscon!$15:$15,
MATCH(CUB!$A771,Sinduscon!$3:$3,0)+4), "")</f>
        <v>3.0300000000000002</v>
      </c>
      <c r="H771" s="111"/>
      <c r="I771" s="111"/>
      <c r="J771" s="111"/>
      <c r="K771" s="111"/>
    </row>
    <row r="772" spans="1:12" x14ac:dyDescent="0.25">
      <c r="A772" s="71">
        <f>IF(
   SUMPRODUCT(--(Sinduscon!$3:$3=DATE(2013,INT((ROW(A969)-1)/20)+1,1)))&gt;0,
   DATE(2013,INT((ROW(A969)-1)/20)+1,1),
   ""
)</f>
        <v>42736</v>
      </c>
      <c r="B772" s="72" t="str">
        <f t="shared" si="57"/>
        <v>R-8</v>
      </c>
      <c r="C772" s="73" t="str">
        <f t="shared" si="58"/>
        <v>Baixo</v>
      </c>
      <c r="D772" s="77">
        <f>IFERROR(INDEX(Sinduscon!$18:$18,
MATCH(CUB!A772,Sinduscon!$3:$3,0)+1), "")</f>
        <v>603.07000000000005</v>
      </c>
      <c r="E772" s="77">
        <f>IFERROR(INDEX(Sinduscon!$19:$19,
MATCH(CUB!$A772,Sinduscon!$3:$3,0)+1), "")</f>
        <v>499.53</v>
      </c>
      <c r="F772" s="77">
        <f>IFERROR(INDEX(Sinduscon!$20:$20,
MATCH(CUB!$A772,Sinduscon!$3:$3,0)+1), "")</f>
        <v>30.94</v>
      </c>
      <c r="G772" s="77">
        <f>IFERROR(INDEX(Sinduscon!$21:$21,
MATCH(CUB!$A772,Sinduscon!$3:$3,0)+1), "")</f>
        <v>3.13</v>
      </c>
      <c r="H772" s="111"/>
      <c r="I772" s="111"/>
      <c r="J772" s="111"/>
      <c r="K772" s="111"/>
    </row>
    <row r="773" spans="1:12" x14ac:dyDescent="0.25">
      <c r="A773" s="71">
        <f>IF(
   SUMPRODUCT(--(Sinduscon!$3:$3=DATE(2013,INT((ROW(A970)-1)/20)+1,1)))&gt;0,
   DATE(2013,INT((ROW(A970)-1)/20)+1,1),
   ""
)</f>
        <v>42736</v>
      </c>
      <c r="B773" s="72" t="str">
        <f t="shared" ref="B773:B836" si="62">IF(A773&lt;&gt;"", CHOOSE(MOD(QUOTIENT(ROW()-4,4),5)+1,"R-1","PP-4","R-8","R-16","PIS"), "")</f>
        <v>R-8</v>
      </c>
      <c r="C773" s="73" t="str">
        <f t="shared" ref="C773:C836" si="63">IF(A773&lt;&gt;"", CHOOSE(MOD(QUOTIENT(ROW()-4,1),4)+1,"Baixo","Normal","Alto","Total"), "")</f>
        <v>Normal</v>
      </c>
      <c r="D773" s="77">
        <f>IFERROR(INDEX(Sinduscon!$18:$18,
MATCH(CUB!A773,Sinduscon!$3:$3,0)+2), "")</f>
        <v>531.70000000000005</v>
      </c>
      <c r="E773" s="77">
        <f>IFERROR(INDEX(Sinduscon!$19:$19,
MATCH(CUB!$A773,Sinduscon!$3:$3,0)+2), "")</f>
        <v>686.96</v>
      </c>
      <c r="F773" s="77">
        <f>IFERROR(INDEX(Sinduscon!$20:$20,
MATCH(CUB!$A773,Sinduscon!$3:$3,0)+2), "")</f>
        <v>67.180000000000007</v>
      </c>
      <c r="G773" s="77">
        <f>IFERROR(INDEX(Sinduscon!$21:$21,
MATCH(CUB!$A773,Sinduscon!$3:$3,0)+2), "")</f>
        <v>4.2</v>
      </c>
      <c r="H773" s="111"/>
      <c r="I773" s="111"/>
      <c r="J773" s="111"/>
      <c r="K773" s="111"/>
    </row>
    <row r="774" spans="1:12" x14ac:dyDescent="0.25">
      <c r="A774" s="71">
        <f>IF(
   SUMPRODUCT(--(Sinduscon!$3:$3=DATE(2013,INT((ROW(A971)-1)/20)+1,1)))&gt;0,
   DATE(2013,INT((ROW(A971)-1)/20)+1,1),
   ""
)</f>
        <v>42736</v>
      </c>
      <c r="B774" s="72" t="str">
        <f t="shared" si="62"/>
        <v>R-8</v>
      </c>
      <c r="C774" s="73" t="str">
        <f t="shared" si="63"/>
        <v>Alto</v>
      </c>
      <c r="D774" s="77">
        <f>IFERROR(INDEX(Sinduscon!$18:$18,
MATCH(CUB!A774,Sinduscon!$3:$3,0)+3), "")</f>
        <v>750.17</v>
      </c>
      <c r="E774" s="77">
        <f>IFERROR(INDEX(Sinduscon!$19:$19,
MATCH(CUB!$A774,Sinduscon!$3:$3,0)+3), "")</f>
        <v>727.21</v>
      </c>
      <c r="F774" s="77">
        <f>IFERROR(INDEX(Sinduscon!$20:$20,
MATCH(CUB!$A774,Sinduscon!$3:$3,0)+3), "")</f>
        <v>79.22</v>
      </c>
      <c r="G774" s="77">
        <f>IFERROR(INDEX(Sinduscon!$21:$21,
MATCH(CUB!$A774,Sinduscon!$3:$3,0)+3), "")</f>
        <v>3.96</v>
      </c>
      <c r="H774" s="111"/>
      <c r="I774" s="111"/>
      <c r="J774" s="111"/>
      <c r="K774" s="111"/>
    </row>
    <row r="775" spans="1:12" x14ac:dyDescent="0.25">
      <c r="A775" s="71">
        <f>IF(
   SUMPRODUCT(--(Sinduscon!$3:$3=DATE(2013,INT((ROW(A972)-1)/20)+1,1)))&gt;0,
   DATE(2013,INT((ROW(A972)-1)/20)+1,1),
   ""
)</f>
        <v>42736</v>
      </c>
      <c r="B775" s="72" t="str">
        <f t="shared" si="62"/>
        <v>R-8</v>
      </c>
      <c r="C775" s="73" t="str">
        <f t="shared" si="63"/>
        <v>Total</v>
      </c>
      <c r="D775" s="77">
        <f>IFERROR(INDEX(Sinduscon!$18:$18,
MATCH(CUB!A775,Sinduscon!$3:$3,0)+4), "")</f>
        <v>1884.94</v>
      </c>
      <c r="E775" s="77">
        <f>IFERROR(INDEX(Sinduscon!$19:$19,
MATCH(CUB!$A775,Sinduscon!$3:$3,0)+4), "")</f>
        <v>1913.7</v>
      </c>
      <c r="F775" s="77">
        <f>IFERROR(INDEX(Sinduscon!$20:$20,
MATCH(CUB!$A775,Sinduscon!$3:$3,0)+4), "")</f>
        <v>177.34</v>
      </c>
      <c r="G775" s="77">
        <f>IFERROR(INDEX(Sinduscon!$21:$21,
MATCH(CUB!$A775,Sinduscon!$3:$3,0)+4), "")</f>
        <v>11.29</v>
      </c>
      <c r="H775" s="111"/>
      <c r="I775" s="111"/>
      <c r="J775" s="111"/>
      <c r="K775" s="111"/>
    </row>
    <row r="776" spans="1:12" x14ac:dyDescent="0.25">
      <c r="A776" s="71">
        <f>IF(
   SUMPRODUCT(--(Sinduscon!$3:$3=DATE(2013,INT((ROW(A973)-1)/20)+1,1)))&gt;0,
   DATE(2013,INT((ROW(A973)-1)/20)+1,1),
   ""
)</f>
        <v>42736</v>
      </c>
      <c r="B776" s="72" t="str">
        <f t="shared" si="62"/>
        <v>R-16</v>
      </c>
      <c r="C776" s="73" t="str">
        <f t="shared" si="63"/>
        <v>Baixo</v>
      </c>
      <c r="D776" s="77" t="str">
        <f>IFERROR(INDEX(Sinduscon!$24:$24,
MATCH(CUB!A776,Sinduscon!$3:$3,0)+1), "")</f>
        <v>-</v>
      </c>
      <c r="E776" s="77" t="str">
        <f>IFERROR(INDEX(Sinduscon!$25:$25,
MATCH(CUB!$A776,Sinduscon!$3:$3,0)+1), "")</f>
        <v>-</v>
      </c>
      <c r="F776" s="77" t="str">
        <f>IFERROR(INDEX(Sinduscon!$26:$26,
MATCH(CUB!$A776,Sinduscon!$3:$3,0)+1), "")</f>
        <v>-</v>
      </c>
      <c r="G776" s="77" t="str">
        <f>IFERROR(INDEX(Sinduscon!$27:$27,
MATCH(CUB!$A776,Sinduscon!$3:$3,0)+1), "")</f>
        <v>-</v>
      </c>
      <c r="H776" s="111"/>
      <c r="I776" s="111"/>
      <c r="J776" s="111"/>
      <c r="K776" s="111"/>
    </row>
    <row r="777" spans="1:12" x14ac:dyDescent="0.25">
      <c r="A777" s="71">
        <f>IF(
   SUMPRODUCT(--(Sinduscon!$3:$3=DATE(2013,INT((ROW(A974)-1)/20)+1,1)))&gt;0,
   DATE(2013,INT((ROW(A974)-1)/20)+1,1),
   ""
)</f>
        <v>42736</v>
      </c>
      <c r="B777" s="72" t="str">
        <f t="shared" si="62"/>
        <v>R-16</v>
      </c>
      <c r="C777" s="73" t="str">
        <f t="shared" si="63"/>
        <v>Normal</v>
      </c>
      <c r="D777" s="77">
        <f>IFERROR(INDEX(Sinduscon!$24:$24,
MATCH(CUB!A777,Sinduscon!$3:$3,0)+2), "")</f>
        <v>526.35</v>
      </c>
      <c r="E777" s="77">
        <f>IFERROR(INDEX(Sinduscon!$25:$25,
MATCH(CUB!$A777,Sinduscon!$3:$3,0)+2), "")</f>
        <v>660.38</v>
      </c>
      <c r="F777" s="77">
        <f>IFERROR(INDEX(Sinduscon!$26:$26,
MATCH(CUB!$A777,Sinduscon!$3:$3,0)+2), "")</f>
        <v>55.6</v>
      </c>
      <c r="G777" s="77">
        <f>IFERROR(INDEX(Sinduscon!$27:$27,
MATCH(CUB!$A777,Sinduscon!$3:$3,0)+2), "")</f>
        <v>4</v>
      </c>
      <c r="H777" s="111"/>
      <c r="I777" s="111"/>
      <c r="J777" s="111"/>
      <c r="K777" s="111"/>
    </row>
    <row r="778" spans="1:12" x14ac:dyDescent="0.25">
      <c r="A778" s="71">
        <f>IF(
   SUMPRODUCT(--(Sinduscon!$3:$3=DATE(2013,INT((ROW(A975)-1)/20)+1,1)))&gt;0,
   DATE(2013,INT((ROW(A975)-1)/20)+1,1),
   ""
)</f>
        <v>42736</v>
      </c>
      <c r="B778" s="72" t="str">
        <f t="shared" si="62"/>
        <v>R-16</v>
      </c>
      <c r="C778" s="73" t="str">
        <f t="shared" si="63"/>
        <v>Alto</v>
      </c>
      <c r="D778" s="77">
        <f>IFERROR(INDEX(Sinduscon!$24:$24,
MATCH(CUB!A778,Sinduscon!$3:$3,0)+3), "")</f>
        <v>709.37</v>
      </c>
      <c r="E778" s="77">
        <f>IFERROR(INDEX(Sinduscon!$25:$25,
MATCH(CUB!$A778,Sinduscon!$3:$3,0)+3), "")</f>
        <v>816.78</v>
      </c>
      <c r="F778" s="77">
        <f>IFERROR(INDEX(Sinduscon!$26:$26,
MATCH(CUB!$A778,Sinduscon!$3:$3,0)+3), "")</f>
        <v>68.72</v>
      </c>
      <c r="G778" s="77">
        <f>IFERROR(INDEX(Sinduscon!$27:$27,
MATCH(CUB!$A778,Sinduscon!$3:$3,0)+3), "")</f>
        <v>6.01</v>
      </c>
      <c r="H778" s="111"/>
      <c r="I778" s="111"/>
      <c r="J778" s="111"/>
      <c r="K778" s="111"/>
    </row>
    <row r="779" spans="1:12" x14ac:dyDescent="0.25">
      <c r="A779" s="71">
        <f>IF(
   SUMPRODUCT(--(Sinduscon!$3:$3=DATE(2013,INT((ROW(A976)-1)/20)+1,1)))&gt;0,
   DATE(2013,INT((ROW(A976)-1)/20)+1,1),
   ""
)</f>
        <v>42736</v>
      </c>
      <c r="B779" s="72" t="str">
        <f t="shared" si="62"/>
        <v>R-16</v>
      </c>
      <c r="C779" s="73" t="str">
        <f t="shared" si="63"/>
        <v>Total</v>
      </c>
      <c r="D779" s="77">
        <f>IFERROR(INDEX(Sinduscon!$24:$24,
MATCH(CUB!A779,Sinduscon!$3:$3,0)+4), "")</f>
        <v>1235.72</v>
      </c>
      <c r="E779" s="77">
        <f>IFERROR(INDEX(Sinduscon!$25:$25,
MATCH(CUB!$A779,Sinduscon!$3:$3,0)+4), "")</f>
        <v>1477.1599999999999</v>
      </c>
      <c r="F779" s="77">
        <f>IFERROR(INDEX(Sinduscon!$26:$26,
MATCH(CUB!$A779,Sinduscon!$3:$3,0)+4), "")</f>
        <v>124.32</v>
      </c>
      <c r="G779" s="77">
        <f>IFERROR(INDEX(Sinduscon!$27:$27,
MATCH(CUB!$A779,Sinduscon!$3:$3,0)+4), "")</f>
        <v>10.01</v>
      </c>
      <c r="H779" s="111"/>
      <c r="I779" s="111"/>
      <c r="J779" s="111"/>
      <c r="K779" s="111"/>
    </row>
    <row r="780" spans="1:12" x14ac:dyDescent="0.25">
      <c r="A780" s="71">
        <f>IF(
   SUMPRODUCT(--(Sinduscon!$3:$3=DATE(2013,INT((ROW(A977)-1)/20)+1,1)))&gt;0,
   DATE(2013,INT((ROW(A977)-1)/20)+1,1),
   ""
)</f>
        <v>42736</v>
      </c>
      <c r="B780" s="72" t="str">
        <f t="shared" si="62"/>
        <v>PIS</v>
      </c>
      <c r="C780" s="73" t="str">
        <f t="shared" si="63"/>
        <v>Baixo</v>
      </c>
      <c r="D780" s="77">
        <f>IFERROR(INDEX(Sinduscon!$30:$30,
MATCH(CUB!A780,Sinduscon!$3:$3,0)+1), "")</f>
        <v>428.8</v>
      </c>
      <c r="E780" s="77">
        <f>IFERROR(INDEX(Sinduscon!$31:$31,
MATCH(CUB!$A780,Sinduscon!$3:$3,0)+1), "")</f>
        <v>431.59</v>
      </c>
      <c r="F780" s="77">
        <f>IFERROR(INDEX(Sinduscon!$32:$32,
MATCH(CUB!$A780,Sinduscon!$3:$3,0)+1), "")</f>
        <v>32.07</v>
      </c>
      <c r="G780" s="77">
        <f>IFERROR(INDEX(Sinduscon!$33:$33,
MATCH(CUB!$A780,Sinduscon!$3:$3,0)+1), "")</f>
        <v>1.56</v>
      </c>
      <c r="H780" s="111"/>
      <c r="I780" s="111"/>
      <c r="J780" s="111"/>
      <c r="K780" s="111"/>
    </row>
    <row r="781" spans="1:12" x14ac:dyDescent="0.25">
      <c r="A781" s="71">
        <f>IF(
   SUMPRODUCT(--(Sinduscon!$3:$3=DATE(2013,INT((ROW(A978)-1)/20)+1,1)))&gt;0,
   DATE(2013,INT((ROW(A978)-1)/20)+1,1),
   ""
)</f>
        <v>42736</v>
      </c>
      <c r="B781" s="72" t="str">
        <f t="shared" si="62"/>
        <v>PIS</v>
      </c>
      <c r="C781" s="73" t="str">
        <f t="shared" si="63"/>
        <v>Normal</v>
      </c>
      <c r="D781" s="77" t="str">
        <f>IFERROR(INDEX(Sinduscon!$30:$30,
MATCH(CUB!A781,Sinduscon!$3:$3,0)+2), "")</f>
        <v>-</v>
      </c>
      <c r="E781" s="77" t="str">
        <f>IFERROR(INDEX(Sinduscon!$31:$31,
MATCH(CUB!$A781,Sinduscon!$3:$3,0)+2), "")</f>
        <v>-</v>
      </c>
      <c r="F781" s="77" t="str">
        <f>IFERROR(INDEX(Sinduscon!$32:$32,
MATCH(CUB!$A781,Sinduscon!$3:$3,0)+2), "")</f>
        <v>-</v>
      </c>
      <c r="G781" s="77" t="str">
        <f>IFERROR(INDEX(Sinduscon!$33:$33,
MATCH(CUB!$A781,Sinduscon!$3:$3,0)+2), "")</f>
        <v>-</v>
      </c>
      <c r="H781" s="111"/>
      <c r="I781" s="111"/>
      <c r="J781" s="111"/>
      <c r="K781" s="111"/>
    </row>
    <row r="782" spans="1:12" x14ac:dyDescent="0.25">
      <c r="A782" s="71">
        <f>IF(
   SUMPRODUCT(--(Sinduscon!$3:$3=DATE(2013,INT((ROW(A979)-1)/20)+1,1)))&gt;0,
   DATE(2013,INT((ROW(A979)-1)/20)+1,1),
   ""
)</f>
        <v>42736</v>
      </c>
      <c r="B782" s="72" t="str">
        <f t="shared" si="62"/>
        <v>PIS</v>
      </c>
      <c r="C782" s="73" t="str">
        <f t="shared" si="63"/>
        <v>Alto</v>
      </c>
      <c r="D782" s="77" t="str">
        <f>IFERROR(INDEX(Sinduscon!$30:$30,
MATCH(CUB!A782,Sinduscon!$3:$3,0)+3), "")</f>
        <v>-</v>
      </c>
      <c r="E782" s="77" t="str">
        <f>IFERROR(INDEX(Sinduscon!$31:$31,
MATCH(CUB!$A782,Sinduscon!$3:$3,0)+3), "")</f>
        <v>-</v>
      </c>
      <c r="F782" s="77" t="str">
        <f>IFERROR(INDEX(Sinduscon!$32:$32,
MATCH(CUB!$A782,Sinduscon!$3:$3,0)+3), "")</f>
        <v>-</v>
      </c>
      <c r="G782" s="77" t="str">
        <f>IFERROR(INDEX(Sinduscon!$33:$33,
MATCH(CUB!$A782,Sinduscon!$3:$3,0)+3), "")</f>
        <v>-</v>
      </c>
      <c r="H782" s="111"/>
      <c r="I782" s="111"/>
      <c r="J782" s="111"/>
      <c r="K782" s="111"/>
    </row>
    <row r="783" spans="1:12" x14ac:dyDescent="0.25">
      <c r="A783" s="71">
        <f>IF(
   SUMPRODUCT(--(Sinduscon!$3:$3=DATE(2013,INT((ROW(A980)-1)/20)+1,1)))&gt;0,
   DATE(2013,INT((ROW(A980)-1)/20)+1,1),
   ""
)</f>
        <v>42736</v>
      </c>
      <c r="B783" s="72" t="str">
        <f t="shared" si="62"/>
        <v>PIS</v>
      </c>
      <c r="C783" s="73" t="str">
        <f t="shared" si="63"/>
        <v>Total</v>
      </c>
      <c r="D783" s="77">
        <f>IFERROR(INDEX(Sinduscon!$30:$30,
MATCH(CUB!A783,Sinduscon!$3:$3,0)+4), "")</f>
        <v>428.8</v>
      </c>
      <c r="E783" s="77">
        <f>IFERROR(INDEX(Sinduscon!$31:$31,
MATCH(CUB!$A783,Sinduscon!$3:$3,0)+4), "")</f>
        <v>431.59</v>
      </c>
      <c r="F783" s="77">
        <f>IFERROR(INDEX(Sinduscon!$32:$32,
MATCH(CUB!$A783,Sinduscon!$3:$3,0)+4), "")</f>
        <v>32.07</v>
      </c>
      <c r="G783" s="77">
        <f>IFERROR(INDEX(Sinduscon!$33:$33,
MATCH(CUB!$A783,Sinduscon!$3:$3,0)+4), "")</f>
        <v>1.56</v>
      </c>
      <c r="H783" s="111">
        <f>SUMIFS(CUB!$D:$D,CUB!$C:$C,"Total",CUB!$A:$A,$A783)
/11</f>
        <v>629.51363636363646</v>
      </c>
      <c r="I783" s="111">
        <f>SUMIFS(CUB!$E:$E,CUB!$C:$C,"Total",CUB!$A:$A,$A783)
/11</f>
        <v>686.88</v>
      </c>
      <c r="J783" s="111">
        <f>SUMIFS(CUB!$F:$F,CUB!$C:$C,"Total",CUB!$A:$A,$A783)
/11</f>
        <v>79.939090909090908</v>
      </c>
      <c r="K783" s="111">
        <f>SUMIFS(CUB!$G:$G,CUB!$C:$C,"Total",CUB!$A:$A,$A783)
/11</f>
        <v>2.6790909090909087</v>
      </c>
      <c r="L783" s="111">
        <f t="shared" ref="L783" si="64">SUM(H783:K783)</f>
        <v>1399.0118181818184</v>
      </c>
    </row>
    <row r="784" spans="1:12" x14ac:dyDescent="0.25">
      <c r="A784" s="71">
        <f>IF(
   SUMPRODUCT(--(Sinduscon!$3:$3=DATE(2013,INT((ROW(A981)-1)/20)+1,1)))&gt;0,
   DATE(2013,INT((ROW(A981)-1)/20)+1,1),
   ""
)</f>
        <v>42767</v>
      </c>
      <c r="B784" s="72" t="str">
        <f t="shared" si="62"/>
        <v>R-1</v>
      </c>
      <c r="C784" s="73" t="str">
        <f t="shared" si="63"/>
        <v>Baixo</v>
      </c>
      <c r="D784" s="77">
        <f>IFERROR(INDEX(Sinduscon!$6:$6,
MATCH(CUB!A784,Sinduscon!$3:$3,0)+1), "")</f>
        <v>598.69000000000005</v>
      </c>
      <c r="E784" s="77">
        <f>IFERROR(INDEX(Sinduscon!$7:$7,
MATCH(CUB!$A784,Sinduscon!$3:$3,0)+1), "")</f>
        <v>633.29999999999995</v>
      </c>
      <c r="F784" s="77">
        <f>IFERROR(INDEX(Sinduscon!$8:$8,
MATCH(CUB!$A784,Sinduscon!$3:$3,0)+1), "")</f>
        <v>129.34</v>
      </c>
      <c r="G784" s="77">
        <f>IFERROR(INDEX(Sinduscon!$9:$9,
MATCH(CUB!$A784,Sinduscon!$3:$3,0)+1), "")</f>
        <v>3.07</v>
      </c>
      <c r="H784" s="111"/>
      <c r="I784" s="111"/>
      <c r="J784" s="111"/>
      <c r="K784" s="111"/>
    </row>
    <row r="785" spans="1:11" x14ac:dyDescent="0.25">
      <c r="A785" s="71">
        <f>IF(
   SUMPRODUCT(--(Sinduscon!$3:$3=DATE(2013,INT((ROW(A982)-1)/20)+1,1)))&gt;0,
   DATE(2013,INT((ROW(A982)-1)/20)+1,1),
   ""
)</f>
        <v>42767</v>
      </c>
      <c r="B785" s="72" t="str">
        <f t="shared" si="62"/>
        <v>R-1</v>
      </c>
      <c r="C785" s="73" t="str">
        <f t="shared" si="63"/>
        <v>Normal</v>
      </c>
      <c r="D785" s="77">
        <f>IFERROR(INDEX(Sinduscon!$6:$6,
MATCH(CUB!A785,Sinduscon!$3:$3,0)+2), "")</f>
        <v>626.63</v>
      </c>
      <c r="E785" s="77">
        <f>IFERROR(INDEX(Sinduscon!$7:$7,
MATCH(CUB!$A785,Sinduscon!$3:$3,0)+2), "")</f>
        <v>865.03</v>
      </c>
      <c r="F785" s="77">
        <f>IFERROR(INDEX(Sinduscon!$8:$8,
MATCH(CUB!$A785,Sinduscon!$3:$3,0)+2), "")</f>
        <v>121.44</v>
      </c>
      <c r="G785" s="77">
        <f>IFERROR(INDEX(Sinduscon!$9:$9,
MATCH(CUB!$A785,Sinduscon!$3:$3,0)+2), "")</f>
        <v>0.22</v>
      </c>
      <c r="H785" s="111"/>
      <c r="I785" s="111"/>
      <c r="J785" s="111"/>
      <c r="K785" s="111"/>
    </row>
    <row r="786" spans="1:11" x14ac:dyDescent="0.25">
      <c r="A786" s="71">
        <f>IF(
   SUMPRODUCT(--(Sinduscon!$3:$3=DATE(2013,INT((ROW(A983)-1)/20)+1,1)))&gt;0,
   DATE(2013,INT((ROW(A983)-1)/20)+1,1),
   ""
)</f>
        <v>42767</v>
      </c>
      <c r="B786" s="72" t="str">
        <f t="shared" si="62"/>
        <v>R-1</v>
      </c>
      <c r="C786" s="73" t="str">
        <f t="shared" si="63"/>
        <v>Alto</v>
      </c>
      <c r="D786" s="77">
        <f>IFERROR(INDEX(Sinduscon!$6:$6,
MATCH(CUB!A786,Sinduscon!$3:$3,0)+3), "")</f>
        <v>925.27</v>
      </c>
      <c r="E786" s="77">
        <f>IFERROR(INDEX(Sinduscon!$7:$7,
MATCH(CUB!$A786,Sinduscon!$3:$3,0)+3), "")</f>
        <v>938.53</v>
      </c>
      <c r="F786" s="77">
        <f>IFERROR(INDEX(Sinduscon!$8:$8,
MATCH(CUB!$A786,Sinduscon!$3:$3,0)+3), "")</f>
        <v>114.81</v>
      </c>
      <c r="G786" s="77">
        <f>IFERROR(INDEX(Sinduscon!$9:$9,
MATCH(CUB!$A786,Sinduscon!$3:$3,0)+3), "")</f>
        <v>0.27</v>
      </c>
      <c r="H786" s="111"/>
      <c r="I786" s="111"/>
      <c r="J786" s="111"/>
      <c r="K786" s="111"/>
    </row>
    <row r="787" spans="1:11" x14ac:dyDescent="0.25">
      <c r="A787" s="71">
        <f>IF(
   SUMPRODUCT(--(Sinduscon!$3:$3=DATE(2013,INT((ROW(A984)-1)/20)+1,1)))&gt;0,
   DATE(2013,INT((ROW(A984)-1)/20)+1,1),
   ""
)</f>
        <v>42767</v>
      </c>
      <c r="B787" s="72" t="str">
        <f t="shared" si="62"/>
        <v>R-1</v>
      </c>
      <c r="C787" s="73" t="str">
        <f t="shared" si="63"/>
        <v>Total</v>
      </c>
      <c r="D787" s="77">
        <f>IFERROR(INDEX(Sinduscon!$6:$6,
MATCH(CUB!A787,Sinduscon!$3:$3,0)+4), "")</f>
        <v>2150.59</v>
      </c>
      <c r="E787" s="77">
        <f>IFERROR(INDEX(Sinduscon!$7:$7,
MATCH(CUB!$A787,Sinduscon!$3:$3,0)+4), "")</f>
        <v>2436.8599999999997</v>
      </c>
      <c r="F787" s="77">
        <f>IFERROR(INDEX(Sinduscon!$8:$8,
MATCH(CUB!$A787,Sinduscon!$3:$3,0)+4), "")</f>
        <v>365.59000000000003</v>
      </c>
      <c r="G787" s="77">
        <f>IFERROR(INDEX(Sinduscon!$9:$9,
MATCH(CUB!$A787,Sinduscon!$3:$3,0)+4), "")</f>
        <v>3.56</v>
      </c>
      <c r="H787" s="111"/>
      <c r="I787" s="111"/>
      <c r="J787" s="111"/>
      <c r="K787" s="111"/>
    </row>
    <row r="788" spans="1:11" x14ac:dyDescent="0.25">
      <c r="A788" s="71">
        <f>IF(
   SUMPRODUCT(--(Sinduscon!$3:$3=DATE(2013,INT((ROW(A985)-1)/20)+1,1)))&gt;0,
   DATE(2013,INT((ROW(A985)-1)/20)+1,1),
   ""
)</f>
        <v>42767</v>
      </c>
      <c r="B788" s="72" t="str">
        <f t="shared" si="62"/>
        <v>PP-4</v>
      </c>
      <c r="C788" s="73" t="str">
        <f t="shared" si="63"/>
        <v>Baixo</v>
      </c>
      <c r="D788" s="77">
        <f>IFERROR(INDEX(Sinduscon!$12:$12,
MATCH(CUB!A788,Sinduscon!$3:$3,0)+1), "")</f>
        <v>636.12</v>
      </c>
      <c r="E788" s="77">
        <f>IFERROR(INDEX(Sinduscon!$13:$13,
MATCH(CUB!$A788,Sinduscon!$3:$3,0)+1), "")</f>
        <v>531.14</v>
      </c>
      <c r="F788" s="77">
        <f>IFERROR(INDEX(Sinduscon!$14:$14,
MATCH(CUB!$A788,Sinduscon!$3:$3,0)+1), "")</f>
        <v>34.39</v>
      </c>
      <c r="G788" s="77">
        <f>IFERROR(INDEX(Sinduscon!$15:$15,
MATCH(CUB!$A788,Sinduscon!$3:$3,0)+1), "")</f>
        <v>2.97</v>
      </c>
      <c r="H788" s="111"/>
      <c r="I788" s="111"/>
      <c r="J788" s="111"/>
      <c r="K788" s="111"/>
    </row>
    <row r="789" spans="1:11" x14ac:dyDescent="0.25">
      <c r="A789" s="71">
        <f>IF(
   SUMPRODUCT(--(Sinduscon!$3:$3=DATE(2013,INT((ROW(A986)-1)/20)+1,1)))&gt;0,
   DATE(2013,INT((ROW(A986)-1)/20)+1,1),
   ""
)</f>
        <v>42767</v>
      </c>
      <c r="B789" s="72" t="str">
        <f t="shared" si="62"/>
        <v>PP-4</v>
      </c>
      <c r="C789" s="73" t="str">
        <f t="shared" si="63"/>
        <v>Normal</v>
      </c>
      <c r="D789" s="77">
        <f>IFERROR(INDEX(Sinduscon!$12:$12,
MATCH(CUB!A789,Sinduscon!$3:$3,0)+2), "")</f>
        <v>598.45000000000005</v>
      </c>
      <c r="E789" s="77">
        <f>IFERROR(INDEX(Sinduscon!$13:$13,
MATCH(CUB!$A789,Sinduscon!$3:$3,0)+2), "")</f>
        <v>765.23</v>
      </c>
      <c r="F789" s="77">
        <f>IFERROR(INDEX(Sinduscon!$14:$14,
MATCH(CUB!$A789,Sinduscon!$3:$3,0)+2), "")</f>
        <v>145.62</v>
      </c>
      <c r="G789" s="77">
        <f>IFERROR(INDEX(Sinduscon!$15:$15,
MATCH(CUB!$A789,Sinduscon!$3:$3,0)+2), "")</f>
        <v>0.04</v>
      </c>
      <c r="H789" s="111"/>
      <c r="I789" s="111"/>
      <c r="J789" s="111"/>
      <c r="K789" s="111"/>
    </row>
    <row r="790" spans="1:11" x14ac:dyDescent="0.25">
      <c r="A790" s="71">
        <f>IF(
   SUMPRODUCT(--(Sinduscon!$3:$3=DATE(2013,INT((ROW(A987)-1)/20)+1,1)))&gt;0,
   DATE(2013,INT((ROW(A987)-1)/20)+1,1),
   ""
)</f>
        <v>42767</v>
      </c>
      <c r="B790" s="72" t="str">
        <f t="shared" si="62"/>
        <v>PP-4</v>
      </c>
      <c r="C790" s="73" t="str">
        <f t="shared" si="63"/>
        <v>Alto</v>
      </c>
      <c r="D790" s="77" t="str">
        <f>IFERROR(INDEX(Sinduscon!$12:$12,
MATCH(CUB!A790,Sinduscon!$3:$3,0)+3), "")</f>
        <v>-</v>
      </c>
      <c r="E790" s="77" t="str">
        <f>IFERROR(INDEX(Sinduscon!$13:$13,
MATCH(CUB!$A790,Sinduscon!$3:$3,0)+3), "")</f>
        <v>-</v>
      </c>
      <c r="F790" s="77" t="str">
        <f>IFERROR(INDEX(Sinduscon!$14:$14,
MATCH(CUB!$A790,Sinduscon!$3:$3,0)+3), "")</f>
        <v>-</v>
      </c>
      <c r="G790" s="77" t="str">
        <f>IFERROR(INDEX(Sinduscon!$15:$15,
MATCH(CUB!$A790,Sinduscon!$3:$3,0)+3), "")</f>
        <v>-</v>
      </c>
      <c r="H790" s="111"/>
      <c r="I790" s="111"/>
      <c r="J790" s="111"/>
      <c r="K790" s="111"/>
    </row>
    <row r="791" spans="1:11" x14ac:dyDescent="0.25">
      <c r="A791" s="71">
        <f>IF(
   SUMPRODUCT(--(Sinduscon!$3:$3=DATE(2013,INT((ROW(A988)-1)/20)+1,1)))&gt;0,
   DATE(2013,INT((ROW(A988)-1)/20)+1,1),
   ""
)</f>
        <v>42767</v>
      </c>
      <c r="B791" s="72" t="str">
        <f t="shared" si="62"/>
        <v>PP-4</v>
      </c>
      <c r="C791" s="73" t="str">
        <f t="shared" si="63"/>
        <v>Total</v>
      </c>
      <c r="D791" s="77">
        <f>IFERROR(INDEX(Sinduscon!$12:$12,
MATCH(CUB!A791,Sinduscon!$3:$3,0)+4), "")</f>
        <v>1234.5700000000002</v>
      </c>
      <c r="E791" s="77">
        <f>IFERROR(INDEX(Sinduscon!$13:$13,
MATCH(CUB!$A791,Sinduscon!$3:$3,0)+4), "")</f>
        <v>1296.3699999999999</v>
      </c>
      <c r="F791" s="77">
        <f>IFERROR(INDEX(Sinduscon!$14:$14,
MATCH(CUB!$A791,Sinduscon!$3:$3,0)+4), "")</f>
        <v>180.01</v>
      </c>
      <c r="G791" s="77">
        <f>IFERROR(INDEX(Sinduscon!$15:$15,
MATCH(CUB!$A791,Sinduscon!$3:$3,0)+4), "")</f>
        <v>3.0100000000000002</v>
      </c>
      <c r="H791" s="111"/>
      <c r="I791" s="111"/>
      <c r="J791" s="111"/>
      <c r="K791" s="111"/>
    </row>
    <row r="792" spans="1:11" x14ac:dyDescent="0.25">
      <c r="A792" s="71">
        <f>IF(
   SUMPRODUCT(--(Sinduscon!$3:$3=DATE(2013,INT((ROW(A989)-1)/20)+1,1)))&gt;0,
   DATE(2013,INT((ROW(A989)-1)/20)+1,1),
   ""
)</f>
        <v>42767</v>
      </c>
      <c r="B792" s="72" t="str">
        <f t="shared" si="62"/>
        <v>R-8</v>
      </c>
      <c r="C792" s="73" t="str">
        <f t="shared" si="63"/>
        <v>Baixo</v>
      </c>
      <c r="D792" s="77">
        <f>IFERROR(INDEX(Sinduscon!$18:$18,
MATCH(CUB!A792,Sinduscon!$3:$3,0)+1), "")</f>
        <v>604.22</v>
      </c>
      <c r="E792" s="77">
        <f>IFERROR(INDEX(Sinduscon!$19:$19,
MATCH(CUB!$A792,Sinduscon!$3:$3,0)+1), "")</f>
        <v>499.53</v>
      </c>
      <c r="F792" s="77">
        <f>IFERROR(INDEX(Sinduscon!$20:$20,
MATCH(CUB!$A792,Sinduscon!$3:$3,0)+1), "")</f>
        <v>30.94</v>
      </c>
      <c r="G792" s="77">
        <f>IFERROR(INDEX(Sinduscon!$21:$21,
MATCH(CUB!$A792,Sinduscon!$3:$3,0)+1), "")</f>
        <v>3.12</v>
      </c>
      <c r="H792" s="111"/>
      <c r="I792" s="111"/>
      <c r="J792" s="111"/>
      <c r="K792" s="111"/>
    </row>
    <row r="793" spans="1:11" x14ac:dyDescent="0.25">
      <c r="A793" s="71">
        <f>IF(
   SUMPRODUCT(--(Sinduscon!$3:$3=DATE(2013,INT((ROW(A990)-1)/20)+1,1)))&gt;0,
   DATE(2013,INT((ROW(A990)-1)/20)+1,1),
   ""
)</f>
        <v>42767</v>
      </c>
      <c r="B793" s="72" t="str">
        <f t="shared" si="62"/>
        <v>R-8</v>
      </c>
      <c r="C793" s="73" t="str">
        <f t="shared" si="63"/>
        <v>Normal</v>
      </c>
      <c r="D793" s="77">
        <f>IFERROR(INDEX(Sinduscon!$18:$18,
MATCH(CUB!A793,Sinduscon!$3:$3,0)+2), "")</f>
        <v>532.64</v>
      </c>
      <c r="E793" s="77">
        <f>IFERROR(INDEX(Sinduscon!$19:$19,
MATCH(CUB!$A793,Sinduscon!$3:$3,0)+2), "")</f>
        <v>686.96</v>
      </c>
      <c r="F793" s="77">
        <f>IFERROR(INDEX(Sinduscon!$20:$20,
MATCH(CUB!$A793,Sinduscon!$3:$3,0)+2), "")</f>
        <v>67.180000000000007</v>
      </c>
      <c r="G793" s="77">
        <f>IFERROR(INDEX(Sinduscon!$21:$21,
MATCH(CUB!$A793,Sinduscon!$3:$3,0)+2), "")</f>
        <v>4.17</v>
      </c>
      <c r="H793" s="111"/>
      <c r="I793" s="111"/>
      <c r="J793" s="111"/>
      <c r="K793" s="111"/>
    </row>
    <row r="794" spans="1:11" x14ac:dyDescent="0.25">
      <c r="A794" s="71">
        <f>IF(
   SUMPRODUCT(--(Sinduscon!$3:$3=DATE(2013,INT((ROW(A991)-1)/20)+1,1)))&gt;0,
   DATE(2013,INT((ROW(A991)-1)/20)+1,1),
   ""
)</f>
        <v>42767</v>
      </c>
      <c r="B794" s="72" t="str">
        <f t="shared" si="62"/>
        <v>R-8</v>
      </c>
      <c r="C794" s="73" t="str">
        <f t="shared" si="63"/>
        <v>Alto</v>
      </c>
      <c r="D794" s="77">
        <f>IFERROR(INDEX(Sinduscon!$18:$18,
MATCH(CUB!A794,Sinduscon!$3:$3,0)+3), "")</f>
        <v>751.4</v>
      </c>
      <c r="E794" s="77">
        <f>IFERROR(INDEX(Sinduscon!$19:$19,
MATCH(CUB!$A794,Sinduscon!$3:$3,0)+3), "")</f>
        <v>727.21</v>
      </c>
      <c r="F794" s="77">
        <f>IFERROR(INDEX(Sinduscon!$20:$20,
MATCH(CUB!$A794,Sinduscon!$3:$3,0)+3), "")</f>
        <v>79.22</v>
      </c>
      <c r="G794" s="77">
        <f>IFERROR(INDEX(Sinduscon!$21:$21,
MATCH(CUB!$A794,Sinduscon!$3:$3,0)+3), "")</f>
        <v>3.94</v>
      </c>
      <c r="H794" s="111"/>
      <c r="I794" s="111"/>
      <c r="J794" s="111"/>
      <c r="K794" s="111"/>
    </row>
    <row r="795" spans="1:11" x14ac:dyDescent="0.25">
      <c r="A795" s="71">
        <f>IF(
   SUMPRODUCT(--(Sinduscon!$3:$3=DATE(2013,INT((ROW(A992)-1)/20)+1,1)))&gt;0,
   DATE(2013,INT((ROW(A992)-1)/20)+1,1),
   ""
)</f>
        <v>42767</v>
      </c>
      <c r="B795" s="72" t="str">
        <f t="shared" si="62"/>
        <v>R-8</v>
      </c>
      <c r="C795" s="73" t="str">
        <f t="shared" si="63"/>
        <v>Total</v>
      </c>
      <c r="D795" s="77">
        <f>IFERROR(INDEX(Sinduscon!$18:$18,
MATCH(CUB!A795,Sinduscon!$3:$3,0)+4), "")</f>
        <v>1888.2600000000002</v>
      </c>
      <c r="E795" s="77">
        <f>IFERROR(INDEX(Sinduscon!$19:$19,
MATCH(CUB!$A795,Sinduscon!$3:$3,0)+4), "")</f>
        <v>1913.7</v>
      </c>
      <c r="F795" s="77">
        <f>IFERROR(INDEX(Sinduscon!$20:$20,
MATCH(CUB!$A795,Sinduscon!$3:$3,0)+4), "")</f>
        <v>177.34</v>
      </c>
      <c r="G795" s="77">
        <f>IFERROR(INDEX(Sinduscon!$21:$21,
MATCH(CUB!$A795,Sinduscon!$3:$3,0)+4), "")</f>
        <v>11.23</v>
      </c>
      <c r="H795" s="111"/>
      <c r="I795" s="111"/>
      <c r="J795" s="111"/>
      <c r="K795" s="111"/>
    </row>
    <row r="796" spans="1:11" x14ac:dyDescent="0.25">
      <c r="A796" s="71">
        <f>IF(
   SUMPRODUCT(--(Sinduscon!$3:$3=DATE(2013,INT((ROW(A993)-1)/20)+1,1)))&gt;0,
   DATE(2013,INT((ROW(A993)-1)/20)+1,1),
   ""
)</f>
        <v>42767</v>
      </c>
      <c r="B796" s="72" t="str">
        <f t="shared" si="62"/>
        <v>R-16</v>
      </c>
      <c r="C796" s="73" t="str">
        <f t="shared" si="63"/>
        <v>Baixo</v>
      </c>
      <c r="D796" s="77" t="str">
        <f>IFERROR(INDEX(Sinduscon!$24:$24,
MATCH(CUB!A796,Sinduscon!$3:$3,0)+1), "")</f>
        <v>-</v>
      </c>
      <c r="E796" s="77" t="str">
        <f>IFERROR(INDEX(Sinduscon!$25:$25,
MATCH(CUB!$A796,Sinduscon!$3:$3,0)+1), "")</f>
        <v>-</v>
      </c>
      <c r="F796" s="77" t="str">
        <f>IFERROR(INDEX(Sinduscon!$26:$26,
MATCH(CUB!$A796,Sinduscon!$3:$3,0)+1), "")</f>
        <v>-</v>
      </c>
      <c r="G796" s="77" t="str">
        <f>IFERROR(INDEX(Sinduscon!$27:$27,
MATCH(CUB!$A796,Sinduscon!$3:$3,0)+1), "")</f>
        <v>-</v>
      </c>
      <c r="H796" s="111"/>
      <c r="I796" s="111"/>
      <c r="J796" s="111"/>
      <c r="K796" s="111"/>
    </row>
    <row r="797" spans="1:11" x14ac:dyDescent="0.25">
      <c r="A797" s="71">
        <f>IF(
   SUMPRODUCT(--(Sinduscon!$3:$3=DATE(2013,INT((ROW(A994)-1)/20)+1,1)))&gt;0,
   DATE(2013,INT((ROW(A994)-1)/20)+1,1),
   ""
)</f>
        <v>42767</v>
      </c>
      <c r="B797" s="72" t="str">
        <f t="shared" si="62"/>
        <v>R-16</v>
      </c>
      <c r="C797" s="73" t="str">
        <f t="shared" si="63"/>
        <v>Normal</v>
      </c>
      <c r="D797" s="77">
        <f>IFERROR(INDEX(Sinduscon!$24:$24,
MATCH(CUB!A797,Sinduscon!$3:$3,0)+2), "")</f>
        <v>526.69000000000005</v>
      </c>
      <c r="E797" s="77">
        <f>IFERROR(INDEX(Sinduscon!$25:$25,
MATCH(CUB!$A797,Sinduscon!$3:$3,0)+2), "")</f>
        <v>660.38</v>
      </c>
      <c r="F797" s="77">
        <f>IFERROR(INDEX(Sinduscon!$26:$26,
MATCH(CUB!$A797,Sinduscon!$3:$3,0)+2), "")</f>
        <v>55.6</v>
      </c>
      <c r="G797" s="77">
        <f>IFERROR(INDEX(Sinduscon!$27:$27,
MATCH(CUB!$A797,Sinduscon!$3:$3,0)+2), "")</f>
        <v>3.98</v>
      </c>
      <c r="H797" s="111"/>
      <c r="I797" s="111"/>
      <c r="J797" s="111"/>
      <c r="K797" s="111"/>
    </row>
    <row r="798" spans="1:11" x14ac:dyDescent="0.25">
      <c r="A798" s="71">
        <f>IF(
   SUMPRODUCT(--(Sinduscon!$3:$3=DATE(2013,INT((ROW(A995)-1)/20)+1,1)))&gt;0,
   DATE(2013,INT((ROW(A995)-1)/20)+1,1),
   ""
)</f>
        <v>42767</v>
      </c>
      <c r="B798" s="72" t="str">
        <f t="shared" si="62"/>
        <v>R-16</v>
      </c>
      <c r="C798" s="73" t="str">
        <f t="shared" si="63"/>
        <v>Alto</v>
      </c>
      <c r="D798" s="77">
        <f>IFERROR(INDEX(Sinduscon!$24:$24,
MATCH(CUB!A798,Sinduscon!$3:$3,0)+3), "")</f>
        <v>710.43</v>
      </c>
      <c r="E798" s="77">
        <f>IFERROR(INDEX(Sinduscon!$25:$25,
MATCH(CUB!$A798,Sinduscon!$3:$3,0)+3), "")</f>
        <v>816.78</v>
      </c>
      <c r="F798" s="77">
        <f>IFERROR(INDEX(Sinduscon!$26:$26,
MATCH(CUB!$A798,Sinduscon!$3:$3,0)+3), "")</f>
        <v>68.72</v>
      </c>
      <c r="G798" s="77">
        <f>IFERROR(INDEX(Sinduscon!$27:$27,
MATCH(CUB!$A798,Sinduscon!$3:$3,0)+3), "")</f>
        <v>5.97</v>
      </c>
      <c r="H798" s="111"/>
      <c r="I798" s="111"/>
      <c r="J798" s="111"/>
      <c r="K798" s="111"/>
    </row>
    <row r="799" spans="1:11" x14ac:dyDescent="0.25">
      <c r="A799" s="71">
        <f>IF(
   SUMPRODUCT(--(Sinduscon!$3:$3=DATE(2013,INT((ROW(A996)-1)/20)+1,1)))&gt;0,
   DATE(2013,INT((ROW(A996)-1)/20)+1,1),
   ""
)</f>
        <v>42767</v>
      </c>
      <c r="B799" s="72" t="str">
        <f t="shared" si="62"/>
        <v>R-16</v>
      </c>
      <c r="C799" s="73" t="str">
        <f t="shared" si="63"/>
        <v>Total</v>
      </c>
      <c r="D799" s="77">
        <f>IFERROR(INDEX(Sinduscon!$24:$24,
MATCH(CUB!A799,Sinduscon!$3:$3,0)+4), "")</f>
        <v>1237.1199999999999</v>
      </c>
      <c r="E799" s="77">
        <f>IFERROR(INDEX(Sinduscon!$25:$25,
MATCH(CUB!$A799,Sinduscon!$3:$3,0)+4), "")</f>
        <v>1477.1599999999999</v>
      </c>
      <c r="F799" s="77">
        <f>IFERROR(INDEX(Sinduscon!$26:$26,
MATCH(CUB!$A799,Sinduscon!$3:$3,0)+4), "")</f>
        <v>124.32</v>
      </c>
      <c r="G799" s="77">
        <f>IFERROR(INDEX(Sinduscon!$27:$27,
MATCH(CUB!$A799,Sinduscon!$3:$3,0)+4), "")</f>
        <v>9.9499999999999993</v>
      </c>
      <c r="H799" s="111"/>
      <c r="I799" s="111"/>
      <c r="J799" s="111"/>
      <c r="K799" s="111"/>
    </row>
    <row r="800" spans="1:11" x14ac:dyDescent="0.25">
      <c r="A800" s="71">
        <f>IF(
   SUMPRODUCT(--(Sinduscon!$3:$3=DATE(2013,INT((ROW(A997)-1)/20)+1,1)))&gt;0,
   DATE(2013,INT((ROW(A997)-1)/20)+1,1),
   ""
)</f>
        <v>42767</v>
      </c>
      <c r="B800" s="72" t="str">
        <f t="shared" si="62"/>
        <v>PIS</v>
      </c>
      <c r="C800" s="73" t="str">
        <f t="shared" si="63"/>
        <v>Baixo</v>
      </c>
      <c r="D800" s="77">
        <f>IFERROR(INDEX(Sinduscon!$30:$30,
MATCH(CUB!A800,Sinduscon!$3:$3,0)+1), "")</f>
        <v>430.21</v>
      </c>
      <c r="E800" s="77">
        <f>IFERROR(INDEX(Sinduscon!$31:$31,
MATCH(CUB!$A800,Sinduscon!$3:$3,0)+1), "")</f>
        <v>431.59</v>
      </c>
      <c r="F800" s="77">
        <f>IFERROR(INDEX(Sinduscon!$32:$32,
MATCH(CUB!$A800,Sinduscon!$3:$3,0)+1), "")</f>
        <v>32.07</v>
      </c>
      <c r="G800" s="77">
        <f>IFERROR(INDEX(Sinduscon!$33:$33,
MATCH(CUB!$A800,Sinduscon!$3:$3,0)+1), "")</f>
        <v>1.55</v>
      </c>
      <c r="H800" s="111"/>
      <c r="I800" s="111"/>
      <c r="J800" s="111"/>
      <c r="K800" s="111"/>
    </row>
    <row r="801" spans="1:12" x14ac:dyDescent="0.25">
      <c r="A801" s="71">
        <f>IF(
   SUMPRODUCT(--(Sinduscon!$3:$3=DATE(2013,INT((ROW(A998)-1)/20)+1,1)))&gt;0,
   DATE(2013,INT((ROW(A998)-1)/20)+1,1),
   ""
)</f>
        <v>42767</v>
      </c>
      <c r="B801" s="72" t="str">
        <f t="shared" si="62"/>
        <v>PIS</v>
      </c>
      <c r="C801" s="73" t="str">
        <f t="shared" si="63"/>
        <v>Normal</v>
      </c>
      <c r="D801" s="77" t="str">
        <f>IFERROR(INDEX(Sinduscon!$30:$30,
MATCH(CUB!A801,Sinduscon!$3:$3,0)+2), "")</f>
        <v>-</v>
      </c>
      <c r="E801" s="77" t="str">
        <f>IFERROR(INDEX(Sinduscon!$31:$31,
MATCH(CUB!$A801,Sinduscon!$3:$3,0)+2), "")</f>
        <v>-</v>
      </c>
      <c r="F801" s="77" t="str">
        <f>IFERROR(INDEX(Sinduscon!$32:$32,
MATCH(CUB!$A801,Sinduscon!$3:$3,0)+2), "")</f>
        <v>-</v>
      </c>
      <c r="G801" s="77" t="str">
        <f>IFERROR(INDEX(Sinduscon!$33:$33,
MATCH(CUB!$A801,Sinduscon!$3:$3,0)+2), "")</f>
        <v>-</v>
      </c>
      <c r="H801" s="111"/>
      <c r="I801" s="111"/>
      <c r="J801" s="111"/>
      <c r="K801" s="111"/>
    </row>
    <row r="802" spans="1:12" x14ac:dyDescent="0.25">
      <c r="A802" s="71">
        <f>IF(
   SUMPRODUCT(--(Sinduscon!$3:$3=DATE(2013,INT((ROW(A999)-1)/20)+1,1)))&gt;0,
   DATE(2013,INT((ROW(A999)-1)/20)+1,1),
   ""
)</f>
        <v>42767</v>
      </c>
      <c r="B802" s="72" t="str">
        <f t="shared" si="62"/>
        <v>PIS</v>
      </c>
      <c r="C802" s="73" t="str">
        <f t="shared" si="63"/>
        <v>Alto</v>
      </c>
      <c r="D802" s="77" t="str">
        <f>IFERROR(INDEX(Sinduscon!$30:$30,
MATCH(CUB!A802,Sinduscon!$3:$3,0)+3), "")</f>
        <v>-</v>
      </c>
      <c r="E802" s="77" t="str">
        <f>IFERROR(INDEX(Sinduscon!$31:$31,
MATCH(CUB!$A802,Sinduscon!$3:$3,0)+3), "")</f>
        <v>-</v>
      </c>
      <c r="F802" s="77" t="str">
        <f>IFERROR(INDEX(Sinduscon!$32:$32,
MATCH(CUB!$A802,Sinduscon!$3:$3,0)+3), "")</f>
        <v>-</v>
      </c>
      <c r="G802" s="77" t="str">
        <f>IFERROR(INDEX(Sinduscon!$33:$33,
MATCH(CUB!$A802,Sinduscon!$3:$3,0)+3), "")</f>
        <v>-</v>
      </c>
      <c r="H802" s="111"/>
      <c r="I802" s="111"/>
      <c r="J802" s="111"/>
      <c r="K802" s="111"/>
    </row>
    <row r="803" spans="1:12" x14ac:dyDescent="0.25">
      <c r="A803" s="71">
        <f>IF(
   SUMPRODUCT(--(Sinduscon!$3:$3=DATE(2013,INT((ROW(A1000)-1)/20)+1,1)))&gt;0,
   DATE(2013,INT((ROW(A1000)-1)/20)+1,1),
   ""
)</f>
        <v>42767</v>
      </c>
      <c r="B803" s="72" t="str">
        <f t="shared" si="62"/>
        <v>PIS</v>
      </c>
      <c r="C803" s="73" t="str">
        <f t="shared" si="63"/>
        <v>Total</v>
      </c>
      <c r="D803" s="77">
        <f>IFERROR(INDEX(Sinduscon!$30:$30,
MATCH(CUB!A803,Sinduscon!$3:$3,0)+4), "")</f>
        <v>430.21</v>
      </c>
      <c r="E803" s="77">
        <f>IFERROR(INDEX(Sinduscon!$31:$31,
MATCH(CUB!$A803,Sinduscon!$3:$3,0)+4), "")</f>
        <v>431.59</v>
      </c>
      <c r="F803" s="77">
        <f>IFERROR(INDEX(Sinduscon!$32:$32,
MATCH(CUB!$A803,Sinduscon!$3:$3,0)+4), "")</f>
        <v>32.07</v>
      </c>
      <c r="G803" s="77">
        <f>IFERROR(INDEX(Sinduscon!$33:$33,
MATCH(CUB!$A803,Sinduscon!$3:$3,0)+4), "")</f>
        <v>1.55</v>
      </c>
      <c r="H803" s="111">
        <f>SUMIFS(CUB!$D:$D,CUB!$C:$C,"Total",CUB!$A:$A,$A803)
/11</f>
        <v>630.97727272727275</v>
      </c>
      <c r="I803" s="111">
        <f>SUMIFS(CUB!$E:$E,CUB!$C:$C,"Total",CUB!$A:$A,$A803)
/11</f>
        <v>686.88</v>
      </c>
      <c r="J803" s="111">
        <f>SUMIFS(CUB!$F:$F,CUB!$C:$C,"Total",CUB!$A:$A,$A803)
/11</f>
        <v>79.939090909090908</v>
      </c>
      <c r="K803" s="111">
        <f>SUMIFS(CUB!$G:$G,CUB!$C:$C,"Total",CUB!$A:$A,$A803)
/11</f>
        <v>2.6636363636363636</v>
      </c>
      <c r="L803" s="111">
        <f t="shared" ref="L803" si="65">SUM(H803:K803)</f>
        <v>1400.46</v>
      </c>
    </row>
    <row r="804" spans="1:12" x14ac:dyDescent="0.25">
      <c r="A804" s="71">
        <f>IF(
   SUMPRODUCT(--(Sinduscon!$3:$3=DATE(2013,INT((ROW(A1001)-1)/20)+1,1)))&gt;0,
   DATE(2013,INT((ROW(A1001)-1)/20)+1,1),
   ""
)</f>
        <v>42795</v>
      </c>
      <c r="B804" s="72" t="str">
        <f t="shared" si="62"/>
        <v>R-1</v>
      </c>
      <c r="C804" s="73" t="str">
        <f t="shared" si="63"/>
        <v>Baixo</v>
      </c>
      <c r="D804" s="77">
        <f>IFERROR(INDEX(Sinduscon!$6:$6,
MATCH(CUB!A804,Sinduscon!$3:$3,0)+1), "")</f>
        <v>598.75</v>
      </c>
      <c r="E804" s="77">
        <f>IFERROR(INDEX(Sinduscon!$7:$7,
MATCH(CUB!$A804,Sinduscon!$3:$3,0)+1), "")</f>
        <v>633.29999999999995</v>
      </c>
      <c r="F804" s="77">
        <f>IFERROR(INDEX(Sinduscon!$8:$8,
MATCH(CUB!$A804,Sinduscon!$3:$3,0)+1), "")</f>
        <v>130.1</v>
      </c>
      <c r="G804" s="77">
        <f>IFERROR(INDEX(Sinduscon!$9:$9,
MATCH(CUB!$A804,Sinduscon!$3:$3,0)+1), "")</f>
        <v>3.07</v>
      </c>
      <c r="H804" s="111"/>
      <c r="I804" s="111"/>
      <c r="J804" s="111"/>
      <c r="K804" s="111"/>
    </row>
    <row r="805" spans="1:12" x14ac:dyDescent="0.25">
      <c r="A805" s="71">
        <f>IF(
   SUMPRODUCT(--(Sinduscon!$3:$3=DATE(2013,INT((ROW(A1002)-1)/20)+1,1)))&gt;0,
   DATE(2013,INT((ROW(A1002)-1)/20)+1,1),
   ""
)</f>
        <v>42795</v>
      </c>
      <c r="B805" s="72" t="str">
        <f t="shared" si="62"/>
        <v>R-1</v>
      </c>
      <c r="C805" s="73" t="str">
        <f t="shared" si="63"/>
        <v>Normal</v>
      </c>
      <c r="D805" s="77">
        <f>IFERROR(INDEX(Sinduscon!$6:$6,
MATCH(CUB!A805,Sinduscon!$3:$3,0)+2), "")</f>
        <v>626.79999999999995</v>
      </c>
      <c r="E805" s="77">
        <f>IFERROR(INDEX(Sinduscon!$7:$7,
MATCH(CUB!$A805,Sinduscon!$3:$3,0)+2), "")</f>
        <v>865.03</v>
      </c>
      <c r="F805" s="77">
        <f>IFERROR(INDEX(Sinduscon!$8:$8,
MATCH(CUB!$A805,Sinduscon!$3:$3,0)+2), "")</f>
        <v>122.15</v>
      </c>
      <c r="G805" s="77">
        <f>IFERROR(INDEX(Sinduscon!$9:$9,
MATCH(CUB!$A805,Sinduscon!$3:$3,0)+2), "")</f>
        <v>0.22</v>
      </c>
      <c r="H805" s="111"/>
      <c r="I805" s="111"/>
      <c r="J805" s="111"/>
      <c r="K805" s="111"/>
    </row>
    <row r="806" spans="1:12" x14ac:dyDescent="0.25">
      <c r="A806" s="71">
        <f>IF(
   SUMPRODUCT(--(Sinduscon!$3:$3=DATE(2013,INT((ROW(A1003)-1)/20)+1,1)))&gt;0,
   DATE(2013,INT((ROW(A1003)-1)/20)+1,1),
   ""
)</f>
        <v>42795</v>
      </c>
      <c r="B806" s="72" t="str">
        <f t="shared" si="62"/>
        <v>R-1</v>
      </c>
      <c r="C806" s="73" t="str">
        <f t="shared" si="63"/>
        <v>Alto</v>
      </c>
      <c r="D806" s="77">
        <f>IFERROR(INDEX(Sinduscon!$6:$6,
MATCH(CUB!A806,Sinduscon!$3:$3,0)+3), "")</f>
        <v>925.52</v>
      </c>
      <c r="E806" s="77">
        <f>IFERROR(INDEX(Sinduscon!$7:$7,
MATCH(CUB!$A806,Sinduscon!$3:$3,0)+3), "")</f>
        <v>938.53</v>
      </c>
      <c r="F806" s="77">
        <f>IFERROR(INDEX(Sinduscon!$8:$8,
MATCH(CUB!$A806,Sinduscon!$3:$3,0)+3), "")</f>
        <v>115.48</v>
      </c>
      <c r="G806" s="77">
        <f>IFERROR(INDEX(Sinduscon!$9:$9,
MATCH(CUB!$A806,Sinduscon!$3:$3,0)+3), "")</f>
        <v>0.27</v>
      </c>
      <c r="H806" s="111"/>
      <c r="I806" s="111"/>
      <c r="J806" s="111"/>
      <c r="K806" s="111"/>
    </row>
    <row r="807" spans="1:12" x14ac:dyDescent="0.25">
      <c r="A807" s="71">
        <f>IF(
   SUMPRODUCT(--(Sinduscon!$3:$3=DATE(2013,INT((ROW(A1004)-1)/20)+1,1)))&gt;0,
   DATE(2013,INT((ROW(A1004)-1)/20)+1,1),
   ""
)</f>
        <v>42795</v>
      </c>
      <c r="B807" s="72" t="str">
        <f t="shared" si="62"/>
        <v>R-1</v>
      </c>
      <c r="C807" s="73" t="str">
        <f t="shared" si="63"/>
        <v>Total</v>
      </c>
      <c r="D807" s="77">
        <f>IFERROR(INDEX(Sinduscon!$6:$6,
MATCH(CUB!A807,Sinduscon!$3:$3,0)+4), "")</f>
        <v>2151.0699999999997</v>
      </c>
      <c r="E807" s="77">
        <f>IFERROR(INDEX(Sinduscon!$7:$7,
MATCH(CUB!$A807,Sinduscon!$3:$3,0)+4), "")</f>
        <v>2436.8599999999997</v>
      </c>
      <c r="F807" s="77">
        <f>IFERROR(INDEX(Sinduscon!$8:$8,
MATCH(CUB!$A807,Sinduscon!$3:$3,0)+4), "")</f>
        <v>367.73</v>
      </c>
      <c r="G807" s="77">
        <f>IFERROR(INDEX(Sinduscon!$9:$9,
MATCH(CUB!$A807,Sinduscon!$3:$3,0)+4), "")</f>
        <v>3.56</v>
      </c>
      <c r="H807" s="111"/>
      <c r="I807" s="111"/>
      <c r="J807" s="111"/>
      <c r="K807" s="111"/>
    </row>
    <row r="808" spans="1:12" x14ac:dyDescent="0.25">
      <c r="A808" s="71">
        <f>IF(
   SUMPRODUCT(--(Sinduscon!$3:$3=DATE(2013,INT((ROW(A1005)-1)/20)+1,1)))&gt;0,
   DATE(2013,INT((ROW(A1005)-1)/20)+1,1),
   ""
)</f>
        <v>42795</v>
      </c>
      <c r="B808" s="72" t="str">
        <f t="shared" si="62"/>
        <v>PP-4</v>
      </c>
      <c r="C808" s="73" t="str">
        <f t="shared" si="63"/>
        <v>Baixo</v>
      </c>
      <c r="D808" s="77">
        <f>IFERROR(INDEX(Sinduscon!$12:$12,
MATCH(CUB!A808,Sinduscon!$3:$3,0)+1), "")</f>
        <v>636.09</v>
      </c>
      <c r="E808" s="77">
        <f>IFERROR(INDEX(Sinduscon!$13:$13,
MATCH(CUB!$A808,Sinduscon!$3:$3,0)+1), "")</f>
        <v>531.14</v>
      </c>
      <c r="F808" s="77">
        <f>IFERROR(INDEX(Sinduscon!$14:$14,
MATCH(CUB!$A808,Sinduscon!$3:$3,0)+1), "")</f>
        <v>34.590000000000003</v>
      </c>
      <c r="G808" s="77">
        <f>IFERROR(INDEX(Sinduscon!$15:$15,
MATCH(CUB!$A808,Sinduscon!$3:$3,0)+1), "")</f>
        <v>2.97</v>
      </c>
      <c r="H808" s="111"/>
      <c r="I808" s="111"/>
      <c r="J808" s="111"/>
      <c r="K808" s="111"/>
    </row>
    <row r="809" spans="1:12" x14ac:dyDescent="0.25">
      <c r="A809" s="71">
        <f>IF(
   SUMPRODUCT(--(Sinduscon!$3:$3=DATE(2013,INT((ROW(A1006)-1)/20)+1,1)))&gt;0,
   DATE(2013,INT((ROW(A1006)-1)/20)+1,1),
   ""
)</f>
        <v>42795</v>
      </c>
      <c r="B809" s="72" t="str">
        <f t="shared" si="62"/>
        <v>PP-4</v>
      </c>
      <c r="C809" s="73" t="str">
        <f t="shared" si="63"/>
        <v>Normal</v>
      </c>
      <c r="D809" s="77">
        <f>IFERROR(INDEX(Sinduscon!$12:$12,
MATCH(CUB!A809,Sinduscon!$3:$3,0)+2), "")</f>
        <v>598.54</v>
      </c>
      <c r="E809" s="77">
        <f>IFERROR(INDEX(Sinduscon!$13:$13,
MATCH(CUB!$A809,Sinduscon!$3:$3,0)+2), "")</f>
        <v>765.23</v>
      </c>
      <c r="F809" s="77">
        <f>IFERROR(INDEX(Sinduscon!$14:$14,
MATCH(CUB!$A809,Sinduscon!$3:$3,0)+2), "")</f>
        <v>146.47999999999999</v>
      </c>
      <c r="G809" s="77">
        <f>IFERROR(INDEX(Sinduscon!$15:$15,
MATCH(CUB!$A809,Sinduscon!$3:$3,0)+2), "")</f>
        <v>0.04</v>
      </c>
      <c r="H809" s="111"/>
      <c r="I809" s="111"/>
      <c r="J809" s="111"/>
      <c r="K809" s="111"/>
    </row>
    <row r="810" spans="1:12" x14ac:dyDescent="0.25">
      <c r="A810" s="71">
        <f>IF(
   SUMPRODUCT(--(Sinduscon!$3:$3=DATE(2013,INT((ROW(A1007)-1)/20)+1,1)))&gt;0,
   DATE(2013,INT((ROW(A1007)-1)/20)+1,1),
   ""
)</f>
        <v>42795</v>
      </c>
      <c r="B810" s="72" t="str">
        <f t="shared" si="62"/>
        <v>PP-4</v>
      </c>
      <c r="C810" s="73" t="str">
        <f t="shared" si="63"/>
        <v>Alto</v>
      </c>
      <c r="D810" s="77" t="str">
        <f>IFERROR(INDEX(Sinduscon!$12:$12,
MATCH(CUB!A810,Sinduscon!$3:$3,0)+3), "")</f>
        <v>-</v>
      </c>
      <c r="E810" s="77" t="str">
        <f>IFERROR(INDEX(Sinduscon!$13:$13,
MATCH(CUB!$A810,Sinduscon!$3:$3,0)+3), "")</f>
        <v>-</v>
      </c>
      <c r="F810" s="77" t="str">
        <f>IFERROR(INDEX(Sinduscon!$14:$14,
MATCH(CUB!$A810,Sinduscon!$3:$3,0)+3), "")</f>
        <v>-</v>
      </c>
      <c r="G810" s="77" t="str">
        <f>IFERROR(INDEX(Sinduscon!$15:$15,
MATCH(CUB!$A810,Sinduscon!$3:$3,0)+3), "")</f>
        <v>-</v>
      </c>
      <c r="H810" s="111"/>
      <c r="I810" s="111"/>
      <c r="J810" s="111"/>
      <c r="K810" s="111"/>
    </row>
    <row r="811" spans="1:12" x14ac:dyDescent="0.25">
      <c r="A811" s="71">
        <f>IF(
   SUMPRODUCT(--(Sinduscon!$3:$3=DATE(2013,INT((ROW(A1008)-1)/20)+1,1)))&gt;0,
   DATE(2013,INT((ROW(A1008)-1)/20)+1,1),
   ""
)</f>
        <v>42795</v>
      </c>
      <c r="B811" s="72" t="str">
        <f t="shared" si="62"/>
        <v>PP-4</v>
      </c>
      <c r="C811" s="73" t="str">
        <f t="shared" si="63"/>
        <v>Total</v>
      </c>
      <c r="D811" s="77">
        <f>IFERROR(INDEX(Sinduscon!$12:$12,
MATCH(CUB!A811,Sinduscon!$3:$3,0)+4), "")</f>
        <v>1234.6300000000001</v>
      </c>
      <c r="E811" s="77">
        <f>IFERROR(INDEX(Sinduscon!$13:$13,
MATCH(CUB!$A811,Sinduscon!$3:$3,0)+4), "")</f>
        <v>1296.3699999999999</v>
      </c>
      <c r="F811" s="77">
        <f>IFERROR(INDEX(Sinduscon!$14:$14,
MATCH(CUB!$A811,Sinduscon!$3:$3,0)+4), "")</f>
        <v>181.07</v>
      </c>
      <c r="G811" s="77">
        <f>IFERROR(INDEX(Sinduscon!$15:$15,
MATCH(CUB!$A811,Sinduscon!$3:$3,0)+4), "")</f>
        <v>3.0100000000000002</v>
      </c>
      <c r="H811" s="111"/>
      <c r="I811" s="111"/>
      <c r="J811" s="111"/>
      <c r="K811" s="111"/>
    </row>
    <row r="812" spans="1:12" x14ac:dyDescent="0.25">
      <c r="A812" s="71">
        <f>IF(
   SUMPRODUCT(--(Sinduscon!$3:$3=DATE(2013,INT((ROW(A1009)-1)/20)+1,1)))&gt;0,
   DATE(2013,INT((ROW(A1009)-1)/20)+1,1),
   ""
)</f>
        <v>42795</v>
      </c>
      <c r="B812" s="72" t="str">
        <f t="shared" si="62"/>
        <v>R-8</v>
      </c>
      <c r="C812" s="73" t="str">
        <f t="shared" si="63"/>
        <v>Baixo</v>
      </c>
      <c r="D812" s="77">
        <f>IFERROR(INDEX(Sinduscon!$18:$18,
MATCH(CUB!A812,Sinduscon!$3:$3,0)+1), "")</f>
        <v>604.24</v>
      </c>
      <c r="E812" s="77">
        <f>IFERROR(INDEX(Sinduscon!$19:$19,
MATCH(CUB!$A812,Sinduscon!$3:$3,0)+1), "")</f>
        <v>499.53</v>
      </c>
      <c r="F812" s="77">
        <f>IFERROR(INDEX(Sinduscon!$20:$20,
MATCH(CUB!$A812,Sinduscon!$3:$3,0)+1), "")</f>
        <v>31.13</v>
      </c>
      <c r="G812" s="77">
        <f>IFERROR(INDEX(Sinduscon!$21:$21,
MATCH(CUB!$A812,Sinduscon!$3:$3,0)+1), "")</f>
        <v>3.12</v>
      </c>
      <c r="H812" s="111"/>
      <c r="I812" s="111"/>
      <c r="J812" s="111"/>
      <c r="K812" s="111"/>
    </row>
    <row r="813" spans="1:12" x14ac:dyDescent="0.25">
      <c r="A813" s="71">
        <f>IF(
   SUMPRODUCT(--(Sinduscon!$3:$3=DATE(2013,INT((ROW(A1010)-1)/20)+1,1)))&gt;0,
   DATE(2013,INT((ROW(A1010)-1)/20)+1,1),
   ""
)</f>
        <v>42795</v>
      </c>
      <c r="B813" s="72" t="str">
        <f t="shared" si="62"/>
        <v>R-8</v>
      </c>
      <c r="C813" s="73" t="str">
        <f t="shared" si="63"/>
        <v>Normal</v>
      </c>
      <c r="D813" s="77">
        <f>IFERROR(INDEX(Sinduscon!$18:$18,
MATCH(CUB!A813,Sinduscon!$3:$3,0)+2), "")</f>
        <v>532.74</v>
      </c>
      <c r="E813" s="77">
        <f>IFERROR(INDEX(Sinduscon!$19:$19,
MATCH(CUB!$A813,Sinduscon!$3:$3,0)+2), "")</f>
        <v>686.96</v>
      </c>
      <c r="F813" s="77">
        <f>IFERROR(INDEX(Sinduscon!$20:$20,
MATCH(CUB!$A813,Sinduscon!$3:$3,0)+2), "")</f>
        <v>67.58</v>
      </c>
      <c r="G813" s="77">
        <f>IFERROR(INDEX(Sinduscon!$21:$21,
MATCH(CUB!$A813,Sinduscon!$3:$3,0)+2), "")</f>
        <v>4.17</v>
      </c>
      <c r="H813" s="111"/>
      <c r="I813" s="111"/>
      <c r="J813" s="111"/>
      <c r="K813" s="111"/>
    </row>
    <row r="814" spans="1:12" x14ac:dyDescent="0.25">
      <c r="A814" s="71">
        <f>IF(
   SUMPRODUCT(--(Sinduscon!$3:$3=DATE(2013,INT((ROW(A1011)-1)/20)+1,1)))&gt;0,
   DATE(2013,INT((ROW(A1011)-1)/20)+1,1),
   ""
)</f>
        <v>42795</v>
      </c>
      <c r="B814" s="72" t="str">
        <f t="shared" si="62"/>
        <v>R-8</v>
      </c>
      <c r="C814" s="73" t="str">
        <f t="shared" si="63"/>
        <v>Alto</v>
      </c>
      <c r="D814" s="77">
        <f>IFERROR(INDEX(Sinduscon!$18:$18,
MATCH(CUB!A814,Sinduscon!$3:$3,0)+3), "")</f>
        <v>751.09</v>
      </c>
      <c r="E814" s="77">
        <f>IFERROR(INDEX(Sinduscon!$19:$19,
MATCH(CUB!$A814,Sinduscon!$3:$3,0)+3), "")</f>
        <v>727.21</v>
      </c>
      <c r="F814" s="77">
        <f>IFERROR(INDEX(Sinduscon!$20:$20,
MATCH(CUB!$A814,Sinduscon!$3:$3,0)+3), "")</f>
        <v>79.680000000000007</v>
      </c>
      <c r="G814" s="77">
        <f>IFERROR(INDEX(Sinduscon!$21:$21,
MATCH(CUB!$A814,Sinduscon!$3:$3,0)+3), "")</f>
        <v>3.94</v>
      </c>
      <c r="H814" s="111"/>
      <c r="I814" s="111"/>
      <c r="J814" s="111"/>
      <c r="K814" s="111"/>
    </row>
    <row r="815" spans="1:12" x14ac:dyDescent="0.25">
      <c r="A815" s="71">
        <f>IF(
   SUMPRODUCT(--(Sinduscon!$3:$3=DATE(2013,INT((ROW(A1012)-1)/20)+1,1)))&gt;0,
   DATE(2013,INT((ROW(A1012)-1)/20)+1,1),
   ""
)</f>
        <v>42795</v>
      </c>
      <c r="B815" s="72" t="str">
        <f t="shared" si="62"/>
        <v>R-8</v>
      </c>
      <c r="C815" s="73" t="str">
        <f t="shared" si="63"/>
        <v>Total</v>
      </c>
      <c r="D815" s="77">
        <f>IFERROR(INDEX(Sinduscon!$18:$18,
MATCH(CUB!A815,Sinduscon!$3:$3,0)+4), "")</f>
        <v>1888.0700000000002</v>
      </c>
      <c r="E815" s="77">
        <f>IFERROR(INDEX(Sinduscon!$19:$19,
MATCH(CUB!$A815,Sinduscon!$3:$3,0)+4), "")</f>
        <v>1913.7</v>
      </c>
      <c r="F815" s="77">
        <f>IFERROR(INDEX(Sinduscon!$20:$20,
MATCH(CUB!$A815,Sinduscon!$3:$3,0)+4), "")</f>
        <v>178.39</v>
      </c>
      <c r="G815" s="77">
        <f>IFERROR(INDEX(Sinduscon!$21:$21,
MATCH(CUB!$A815,Sinduscon!$3:$3,0)+4), "")</f>
        <v>11.23</v>
      </c>
      <c r="H815" s="111"/>
      <c r="I815" s="111"/>
      <c r="J815" s="111"/>
      <c r="K815" s="111"/>
    </row>
    <row r="816" spans="1:12" x14ac:dyDescent="0.25">
      <c r="A816" s="71">
        <f>IF(
   SUMPRODUCT(--(Sinduscon!$3:$3=DATE(2013,INT((ROW(A1013)-1)/20)+1,1)))&gt;0,
   DATE(2013,INT((ROW(A1013)-1)/20)+1,1),
   ""
)</f>
        <v>42795</v>
      </c>
      <c r="B816" s="72" t="str">
        <f t="shared" si="62"/>
        <v>R-16</v>
      </c>
      <c r="C816" s="73" t="str">
        <f t="shared" si="63"/>
        <v>Baixo</v>
      </c>
      <c r="D816" s="77" t="str">
        <f>IFERROR(INDEX(Sinduscon!$24:$24,
MATCH(CUB!A816,Sinduscon!$3:$3,0)+1), "")</f>
        <v>-</v>
      </c>
      <c r="E816" s="77" t="str">
        <f>IFERROR(INDEX(Sinduscon!$25:$25,
MATCH(CUB!$A816,Sinduscon!$3:$3,0)+1), "")</f>
        <v>-</v>
      </c>
      <c r="F816" s="77" t="str">
        <f>IFERROR(INDEX(Sinduscon!$26:$26,
MATCH(CUB!$A816,Sinduscon!$3:$3,0)+1), "")</f>
        <v>-</v>
      </c>
      <c r="G816" s="77" t="str">
        <f>IFERROR(INDEX(Sinduscon!$27:$27,
MATCH(CUB!$A816,Sinduscon!$3:$3,0)+1), "")</f>
        <v>-</v>
      </c>
      <c r="H816" s="111"/>
      <c r="I816" s="111"/>
      <c r="J816" s="111"/>
      <c r="K816" s="111"/>
    </row>
    <row r="817" spans="1:12" x14ac:dyDescent="0.25">
      <c r="A817" s="71">
        <f>IF(
   SUMPRODUCT(--(Sinduscon!$3:$3=DATE(2013,INT((ROW(A1014)-1)/20)+1,1)))&gt;0,
   DATE(2013,INT((ROW(A1014)-1)/20)+1,1),
   ""
)</f>
        <v>42795</v>
      </c>
      <c r="B817" s="72" t="str">
        <f t="shared" si="62"/>
        <v>R-16</v>
      </c>
      <c r="C817" s="73" t="str">
        <f t="shared" si="63"/>
        <v>Normal</v>
      </c>
      <c r="D817" s="77">
        <f>IFERROR(INDEX(Sinduscon!$24:$24,
MATCH(CUB!A817,Sinduscon!$3:$3,0)+2), "")</f>
        <v>526.73</v>
      </c>
      <c r="E817" s="77">
        <f>IFERROR(INDEX(Sinduscon!$25:$25,
MATCH(CUB!$A817,Sinduscon!$3:$3,0)+2), "")</f>
        <v>660.38</v>
      </c>
      <c r="F817" s="77">
        <f>IFERROR(INDEX(Sinduscon!$26:$26,
MATCH(CUB!$A817,Sinduscon!$3:$3,0)+2), "")</f>
        <v>55.93</v>
      </c>
      <c r="G817" s="77">
        <f>IFERROR(INDEX(Sinduscon!$27:$27,
MATCH(CUB!$A817,Sinduscon!$3:$3,0)+2), "")</f>
        <v>3.98</v>
      </c>
      <c r="H817" s="111"/>
      <c r="I817" s="111"/>
      <c r="J817" s="111"/>
      <c r="K817" s="111"/>
    </row>
    <row r="818" spans="1:12" x14ac:dyDescent="0.25">
      <c r="A818" s="71">
        <f>IF(
   SUMPRODUCT(--(Sinduscon!$3:$3=DATE(2013,INT((ROW(A1015)-1)/20)+1,1)))&gt;0,
   DATE(2013,INT((ROW(A1015)-1)/20)+1,1),
   ""
)</f>
        <v>42795</v>
      </c>
      <c r="B818" s="72" t="str">
        <f t="shared" si="62"/>
        <v>R-16</v>
      </c>
      <c r="C818" s="73" t="str">
        <f t="shared" si="63"/>
        <v>Alto</v>
      </c>
      <c r="D818" s="77">
        <f>IFERROR(INDEX(Sinduscon!$24:$24,
MATCH(CUB!A818,Sinduscon!$3:$3,0)+3), "")</f>
        <v>711.33</v>
      </c>
      <c r="E818" s="77">
        <f>IFERROR(INDEX(Sinduscon!$25:$25,
MATCH(CUB!$A818,Sinduscon!$3:$3,0)+3), "")</f>
        <v>816.78</v>
      </c>
      <c r="F818" s="77">
        <f>IFERROR(INDEX(Sinduscon!$26:$26,
MATCH(CUB!$A818,Sinduscon!$3:$3,0)+3), "")</f>
        <v>69.12</v>
      </c>
      <c r="G818" s="77">
        <f>IFERROR(INDEX(Sinduscon!$27:$27,
MATCH(CUB!$A818,Sinduscon!$3:$3,0)+3), "")</f>
        <v>5.97</v>
      </c>
      <c r="H818" s="111"/>
      <c r="I818" s="111"/>
      <c r="J818" s="111"/>
      <c r="K818" s="111"/>
    </row>
    <row r="819" spans="1:12" x14ac:dyDescent="0.25">
      <c r="A819" s="71">
        <f>IF(
   SUMPRODUCT(--(Sinduscon!$3:$3=DATE(2013,INT((ROW(A1016)-1)/20)+1,1)))&gt;0,
   DATE(2013,INT((ROW(A1016)-1)/20)+1,1),
   ""
)</f>
        <v>42795</v>
      </c>
      <c r="B819" s="72" t="str">
        <f t="shared" si="62"/>
        <v>R-16</v>
      </c>
      <c r="C819" s="73" t="str">
        <f t="shared" si="63"/>
        <v>Total</v>
      </c>
      <c r="D819" s="77">
        <f>IFERROR(INDEX(Sinduscon!$24:$24,
MATCH(CUB!A819,Sinduscon!$3:$3,0)+4), "")</f>
        <v>1238.06</v>
      </c>
      <c r="E819" s="77">
        <f>IFERROR(INDEX(Sinduscon!$25:$25,
MATCH(CUB!$A819,Sinduscon!$3:$3,0)+4), "")</f>
        <v>1477.1599999999999</v>
      </c>
      <c r="F819" s="77">
        <f>IFERROR(INDEX(Sinduscon!$26:$26,
MATCH(CUB!$A819,Sinduscon!$3:$3,0)+4), "")</f>
        <v>125.05000000000001</v>
      </c>
      <c r="G819" s="77">
        <f>IFERROR(INDEX(Sinduscon!$27:$27,
MATCH(CUB!$A819,Sinduscon!$3:$3,0)+4), "")</f>
        <v>9.9499999999999993</v>
      </c>
      <c r="H819" s="111"/>
      <c r="I819" s="111"/>
      <c r="J819" s="111"/>
      <c r="K819" s="111"/>
    </row>
    <row r="820" spans="1:12" x14ac:dyDescent="0.25">
      <c r="A820" s="71">
        <f>IF(
   SUMPRODUCT(--(Sinduscon!$3:$3=DATE(2013,INT((ROW(A1017)-1)/20)+1,1)))&gt;0,
   DATE(2013,INT((ROW(A1017)-1)/20)+1,1),
   ""
)</f>
        <v>42795</v>
      </c>
      <c r="B820" s="72" t="str">
        <f t="shared" si="62"/>
        <v>PIS</v>
      </c>
      <c r="C820" s="73" t="str">
        <f t="shared" si="63"/>
        <v>Baixo</v>
      </c>
      <c r="D820" s="77">
        <f>IFERROR(INDEX(Sinduscon!$30:$30,
MATCH(CUB!A820,Sinduscon!$3:$3,0)+1), "")</f>
        <v>430.39</v>
      </c>
      <c r="E820" s="77">
        <f>IFERROR(INDEX(Sinduscon!$31:$31,
MATCH(CUB!$A820,Sinduscon!$3:$3,0)+1), "")</f>
        <v>431.59</v>
      </c>
      <c r="F820" s="77">
        <f>IFERROR(INDEX(Sinduscon!$32:$32,
MATCH(CUB!$A820,Sinduscon!$3:$3,0)+1), "")</f>
        <v>32.26</v>
      </c>
      <c r="G820" s="77">
        <f>IFERROR(INDEX(Sinduscon!$33:$33,
MATCH(CUB!$A820,Sinduscon!$3:$3,0)+1), "")</f>
        <v>1.55</v>
      </c>
      <c r="H820" s="111"/>
      <c r="I820" s="111"/>
      <c r="J820" s="111"/>
      <c r="K820" s="111"/>
    </row>
    <row r="821" spans="1:12" x14ac:dyDescent="0.25">
      <c r="A821" s="71">
        <f>IF(
   SUMPRODUCT(--(Sinduscon!$3:$3=DATE(2013,INT((ROW(A1018)-1)/20)+1,1)))&gt;0,
   DATE(2013,INT((ROW(A1018)-1)/20)+1,1),
   ""
)</f>
        <v>42795</v>
      </c>
      <c r="B821" s="72" t="str">
        <f t="shared" si="62"/>
        <v>PIS</v>
      </c>
      <c r="C821" s="73" t="str">
        <f t="shared" si="63"/>
        <v>Normal</v>
      </c>
      <c r="D821" s="77" t="str">
        <f>IFERROR(INDEX(Sinduscon!$30:$30,
MATCH(CUB!A821,Sinduscon!$3:$3,0)+2), "")</f>
        <v>-</v>
      </c>
      <c r="E821" s="77" t="str">
        <f>IFERROR(INDEX(Sinduscon!$31:$31,
MATCH(CUB!$A821,Sinduscon!$3:$3,0)+2), "")</f>
        <v>-</v>
      </c>
      <c r="F821" s="77" t="str">
        <f>IFERROR(INDEX(Sinduscon!$32:$32,
MATCH(CUB!$A821,Sinduscon!$3:$3,0)+2), "")</f>
        <v>-</v>
      </c>
      <c r="G821" s="77" t="str">
        <f>IFERROR(INDEX(Sinduscon!$33:$33,
MATCH(CUB!$A821,Sinduscon!$3:$3,0)+2), "")</f>
        <v>-</v>
      </c>
      <c r="H821" s="111"/>
      <c r="I821" s="111"/>
      <c r="J821" s="111"/>
      <c r="K821" s="111"/>
    </row>
    <row r="822" spans="1:12" x14ac:dyDescent="0.25">
      <c r="A822" s="71">
        <f>IF(
   SUMPRODUCT(--(Sinduscon!$3:$3=DATE(2013,INT((ROW(A1019)-1)/20)+1,1)))&gt;0,
   DATE(2013,INT((ROW(A1019)-1)/20)+1,1),
   ""
)</f>
        <v>42795</v>
      </c>
      <c r="B822" s="72" t="str">
        <f t="shared" si="62"/>
        <v>PIS</v>
      </c>
      <c r="C822" s="73" t="str">
        <f t="shared" si="63"/>
        <v>Alto</v>
      </c>
      <c r="D822" s="77" t="str">
        <f>IFERROR(INDEX(Sinduscon!$30:$30,
MATCH(CUB!A822,Sinduscon!$3:$3,0)+3), "")</f>
        <v>-</v>
      </c>
      <c r="E822" s="77" t="str">
        <f>IFERROR(INDEX(Sinduscon!$31:$31,
MATCH(CUB!$A822,Sinduscon!$3:$3,0)+3), "")</f>
        <v>-</v>
      </c>
      <c r="F822" s="77" t="str">
        <f>IFERROR(INDEX(Sinduscon!$32:$32,
MATCH(CUB!$A822,Sinduscon!$3:$3,0)+3), "")</f>
        <v>-</v>
      </c>
      <c r="G822" s="77" t="str">
        <f>IFERROR(INDEX(Sinduscon!$33:$33,
MATCH(CUB!$A822,Sinduscon!$3:$3,0)+3), "")</f>
        <v>-</v>
      </c>
      <c r="H822" s="111"/>
      <c r="I822" s="111"/>
      <c r="J822" s="111"/>
      <c r="K822" s="111"/>
    </row>
    <row r="823" spans="1:12" x14ac:dyDescent="0.25">
      <c r="A823" s="71">
        <f>IF(
   SUMPRODUCT(--(Sinduscon!$3:$3=DATE(2013,INT((ROW(A1020)-1)/20)+1,1)))&gt;0,
   DATE(2013,INT((ROW(A1020)-1)/20)+1,1),
   ""
)</f>
        <v>42795</v>
      </c>
      <c r="B823" s="72" t="str">
        <f t="shared" si="62"/>
        <v>PIS</v>
      </c>
      <c r="C823" s="73" t="str">
        <f t="shared" si="63"/>
        <v>Total</v>
      </c>
      <c r="D823" s="77">
        <f>IFERROR(INDEX(Sinduscon!$30:$30,
MATCH(CUB!A823,Sinduscon!$3:$3,0)+4), "")</f>
        <v>430.39</v>
      </c>
      <c r="E823" s="77">
        <f>IFERROR(INDEX(Sinduscon!$31:$31,
MATCH(CUB!$A823,Sinduscon!$3:$3,0)+4), "")</f>
        <v>431.59</v>
      </c>
      <c r="F823" s="77">
        <f>IFERROR(INDEX(Sinduscon!$32:$32,
MATCH(CUB!$A823,Sinduscon!$3:$3,0)+4), "")</f>
        <v>32.26</v>
      </c>
      <c r="G823" s="77">
        <f>IFERROR(INDEX(Sinduscon!$33:$33,
MATCH(CUB!$A823,Sinduscon!$3:$3,0)+4), "")</f>
        <v>1.55</v>
      </c>
      <c r="H823" s="111">
        <f>SUMIFS(CUB!$D:$D,CUB!$C:$C,"Total",CUB!$A:$A,$A823)
/11</f>
        <v>631.1109090909091</v>
      </c>
      <c r="I823" s="111">
        <f>SUMIFS(CUB!$E:$E,CUB!$C:$C,"Total",CUB!$A:$A,$A823)
/11</f>
        <v>686.88</v>
      </c>
      <c r="J823" s="111">
        <f>SUMIFS(CUB!$F:$F,CUB!$C:$C,"Total",CUB!$A:$A,$A823)
/11</f>
        <v>80.409090909090907</v>
      </c>
      <c r="K823" s="111">
        <f>SUMIFS(CUB!$G:$G,CUB!$C:$C,"Total",CUB!$A:$A,$A823)
/11</f>
        <v>2.6636363636363636</v>
      </c>
      <c r="L823" s="111">
        <f t="shared" ref="L823" si="66">SUM(H823:K823)</f>
        <v>1401.0636363636365</v>
      </c>
    </row>
    <row r="824" spans="1:12" x14ac:dyDescent="0.25">
      <c r="A824" s="71">
        <f>IF(
   SUMPRODUCT(--(Sinduscon!$3:$3=DATE(2013,INT((ROW(A1021)-1)/20)+1,1)))&gt;0,
   DATE(2013,INT((ROW(A1021)-1)/20)+1,1),
   ""
)</f>
        <v>42826</v>
      </c>
      <c r="B824" s="72" t="str">
        <f t="shared" si="62"/>
        <v>R-1</v>
      </c>
      <c r="C824" s="73" t="str">
        <f t="shared" si="63"/>
        <v>Baixo</v>
      </c>
      <c r="D824" s="77">
        <f>IFERROR(INDEX(Sinduscon!$6:$6,
MATCH(CUB!A824,Sinduscon!$3:$3,0)+1), "")</f>
        <v>599.30999999999995</v>
      </c>
      <c r="E824" s="77">
        <f>IFERROR(INDEX(Sinduscon!$7:$7,
MATCH(CUB!$A824,Sinduscon!$3:$3,0)+1), "")</f>
        <v>633.29999999999995</v>
      </c>
      <c r="F824" s="77">
        <f>IFERROR(INDEX(Sinduscon!$8:$8,
MATCH(CUB!$A824,Sinduscon!$3:$3,0)+1), "")</f>
        <v>130.1</v>
      </c>
      <c r="G824" s="77">
        <f>IFERROR(INDEX(Sinduscon!$9:$9,
MATCH(CUB!$A824,Sinduscon!$3:$3,0)+1), "")</f>
        <v>3.08</v>
      </c>
      <c r="H824" s="111"/>
      <c r="I824" s="111"/>
      <c r="J824" s="111"/>
      <c r="K824" s="111"/>
    </row>
    <row r="825" spans="1:12" x14ac:dyDescent="0.25">
      <c r="A825" s="71">
        <f>IF(
   SUMPRODUCT(--(Sinduscon!$3:$3=DATE(2013,INT((ROW(A1022)-1)/20)+1,1)))&gt;0,
   DATE(2013,INT((ROW(A1022)-1)/20)+1,1),
   ""
)</f>
        <v>42826</v>
      </c>
      <c r="B825" s="72" t="str">
        <f t="shared" si="62"/>
        <v>R-1</v>
      </c>
      <c r="C825" s="73" t="str">
        <f t="shared" si="63"/>
        <v>Normal</v>
      </c>
      <c r="D825" s="77">
        <f>IFERROR(INDEX(Sinduscon!$6:$6,
MATCH(CUB!A825,Sinduscon!$3:$3,0)+2), "")</f>
        <v>628</v>
      </c>
      <c r="E825" s="77">
        <f>IFERROR(INDEX(Sinduscon!$7:$7,
MATCH(CUB!$A825,Sinduscon!$3:$3,0)+2), "")</f>
        <v>865.03</v>
      </c>
      <c r="F825" s="77">
        <f>IFERROR(INDEX(Sinduscon!$8:$8,
MATCH(CUB!$A825,Sinduscon!$3:$3,0)+2), "")</f>
        <v>122.15</v>
      </c>
      <c r="G825" s="77">
        <f>IFERROR(INDEX(Sinduscon!$9:$9,
MATCH(CUB!$A825,Sinduscon!$3:$3,0)+2), "")</f>
        <v>0.22</v>
      </c>
      <c r="H825" s="111"/>
      <c r="I825" s="111"/>
      <c r="J825" s="111"/>
      <c r="K825" s="111"/>
    </row>
    <row r="826" spans="1:12" x14ac:dyDescent="0.25">
      <c r="A826" s="71">
        <f>IF(
   SUMPRODUCT(--(Sinduscon!$3:$3=DATE(2013,INT((ROW(A1023)-1)/20)+1,1)))&gt;0,
   DATE(2013,INT((ROW(A1023)-1)/20)+1,1),
   ""
)</f>
        <v>42826</v>
      </c>
      <c r="B826" s="72" t="str">
        <f t="shared" si="62"/>
        <v>R-1</v>
      </c>
      <c r="C826" s="73" t="str">
        <f t="shared" si="63"/>
        <v>Alto</v>
      </c>
      <c r="D826" s="77">
        <f>IFERROR(INDEX(Sinduscon!$6:$6,
MATCH(CUB!A826,Sinduscon!$3:$3,0)+3), "")</f>
        <v>930.55</v>
      </c>
      <c r="E826" s="77">
        <f>IFERROR(INDEX(Sinduscon!$7:$7,
MATCH(CUB!$A826,Sinduscon!$3:$3,0)+3), "")</f>
        <v>938.53</v>
      </c>
      <c r="F826" s="77">
        <f>IFERROR(INDEX(Sinduscon!$8:$8,
MATCH(CUB!$A826,Sinduscon!$3:$3,0)+3), "")</f>
        <v>115.48</v>
      </c>
      <c r="G826" s="77">
        <f>IFERROR(INDEX(Sinduscon!$9:$9,
MATCH(CUB!$A826,Sinduscon!$3:$3,0)+3), "")</f>
        <v>0.27</v>
      </c>
      <c r="H826" s="111"/>
      <c r="I826" s="111"/>
      <c r="J826" s="111"/>
      <c r="K826" s="111"/>
    </row>
    <row r="827" spans="1:12" x14ac:dyDescent="0.25">
      <c r="A827" s="71">
        <f>IF(
   SUMPRODUCT(--(Sinduscon!$3:$3=DATE(2013,INT((ROW(A1024)-1)/20)+1,1)))&gt;0,
   DATE(2013,INT((ROW(A1024)-1)/20)+1,1),
   ""
)</f>
        <v>42826</v>
      </c>
      <c r="B827" s="72" t="str">
        <f t="shared" si="62"/>
        <v>R-1</v>
      </c>
      <c r="C827" s="73" t="str">
        <f t="shared" si="63"/>
        <v>Total</v>
      </c>
      <c r="D827" s="77">
        <f>IFERROR(INDEX(Sinduscon!$6:$6,
MATCH(CUB!A827,Sinduscon!$3:$3,0)+4), "")</f>
        <v>2157.8599999999997</v>
      </c>
      <c r="E827" s="77">
        <f>IFERROR(INDEX(Sinduscon!$7:$7,
MATCH(CUB!$A827,Sinduscon!$3:$3,0)+4), "")</f>
        <v>2436.8599999999997</v>
      </c>
      <c r="F827" s="77">
        <f>IFERROR(INDEX(Sinduscon!$8:$8,
MATCH(CUB!$A827,Sinduscon!$3:$3,0)+4), "")</f>
        <v>367.73</v>
      </c>
      <c r="G827" s="77">
        <f>IFERROR(INDEX(Sinduscon!$9:$9,
MATCH(CUB!$A827,Sinduscon!$3:$3,0)+4), "")</f>
        <v>3.5700000000000003</v>
      </c>
      <c r="H827" s="111"/>
      <c r="I827" s="111"/>
      <c r="J827" s="111"/>
      <c r="K827" s="111"/>
    </row>
    <row r="828" spans="1:12" x14ac:dyDescent="0.25">
      <c r="A828" s="71">
        <f>IF(
   SUMPRODUCT(--(Sinduscon!$3:$3=DATE(2013,INT((ROW(A1025)-1)/20)+1,1)))&gt;0,
   DATE(2013,INT((ROW(A1025)-1)/20)+1,1),
   ""
)</f>
        <v>42826</v>
      </c>
      <c r="B828" s="72" t="str">
        <f t="shared" si="62"/>
        <v>PP-4</v>
      </c>
      <c r="C828" s="73" t="str">
        <f t="shared" si="63"/>
        <v>Baixo</v>
      </c>
      <c r="D828" s="77">
        <f>IFERROR(INDEX(Sinduscon!$12:$12,
MATCH(CUB!A828,Sinduscon!$3:$3,0)+1), "")</f>
        <v>635.74</v>
      </c>
      <c r="E828" s="77">
        <f>IFERROR(INDEX(Sinduscon!$13:$13,
MATCH(CUB!$A828,Sinduscon!$3:$3,0)+1), "")</f>
        <v>531.14</v>
      </c>
      <c r="F828" s="77">
        <f>IFERROR(INDEX(Sinduscon!$14:$14,
MATCH(CUB!$A828,Sinduscon!$3:$3,0)+1), "")</f>
        <v>34.590000000000003</v>
      </c>
      <c r="G828" s="77">
        <f>IFERROR(INDEX(Sinduscon!$15:$15,
MATCH(CUB!$A828,Sinduscon!$3:$3,0)+1), "")</f>
        <v>2.98</v>
      </c>
      <c r="H828" s="111"/>
      <c r="I828" s="111"/>
      <c r="J828" s="111"/>
      <c r="K828" s="111"/>
    </row>
    <row r="829" spans="1:12" x14ac:dyDescent="0.25">
      <c r="A829" s="71">
        <f>IF(
   SUMPRODUCT(--(Sinduscon!$3:$3=DATE(2013,INT((ROW(A1026)-1)/20)+1,1)))&gt;0,
   DATE(2013,INT((ROW(A1026)-1)/20)+1,1),
   ""
)</f>
        <v>42826</v>
      </c>
      <c r="B829" s="72" t="str">
        <f t="shared" si="62"/>
        <v>PP-4</v>
      </c>
      <c r="C829" s="73" t="str">
        <f t="shared" si="63"/>
        <v>Normal</v>
      </c>
      <c r="D829" s="77">
        <f>IFERROR(INDEX(Sinduscon!$12:$12,
MATCH(CUB!A829,Sinduscon!$3:$3,0)+2), "")</f>
        <v>598.96</v>
      </c>
      <c r="E829" s="77">
        <f>IFERROR(INDEX(Sinduscon!$13:$13,
MATCH(CUB!$A829,Sinduscon!$3:$3,0)+2), "")</f>
        <v>765.23</v>
      </c>
      <c r="F829" s="77">
        <f>IFERROR(INDEX(Sinduscon!$14:$14,
MATCH(CUB!$A829,Sinduscon!$3:$3,0)+2), "")</f>
        <v>146.47999999999999</v>
      </c>
      <c r="G829" s="77">
        <f>IFERROR(INDEX(Sinduscon!$15:$15,
MATCH(CUB!$A829,Sinduscon!$3:$3,0)+2), "")</f>
        <v>0.04</v>
      </c>
      <c r="H829" s="111"/>
      <c r="I829" s="111"/>
      <c r="J829" s="111"/>
      <c r="K829" s="111"/>
    </row>
    <row r="830" spans="1:12" x14ac:dyDescent="0.25">
      <c r="A830" s="71">
        <f>IF(
   SUMPRODUCT(--(Sinduscon!$3:$3=DATE(2013,INT((ROW(A1027)-1)/20)+1,1)))&gt;0,
   DATE(2013,INT((ROW(A1027)-1)/20)+1,1),
   ""
)</f>
        <v>42826</v>
      </c>
      <c r="B830" s="72" t="str">
        <f t="shared" si="62"/>
        <v>PP-4</v>
      </c>
      <c r="C830" s="73" t="str">
        <f t="shared" si="63"/>
        <v>Alto</v>
      </c>
      <c r="D830" s="77" t="str">
        <f>IFERROR(INDEX(Sinduscon!$12:$12,
MATCH(CUB!A830,Sinduscon!$3:$3,0)+3), "")</f>
        <v>-</v>
      </c>
      <c r="E830" s="77" t="str">
        <f>IFERROR(INDEX(Sinduscon!$13:$13,
MATCH(CUB!$A830,Sinduscon!$3:$3,0)+3), "")</f>
        <v>-</v>
      </c>
      <c r="F830" s="77" t="str">
        <f>IFERROR(INDEX(Sinduscon!$14:$14,
MATCH(CUB!$A830,Sinduscon!$3:$3,0)+3), "")</f>
        <v>-</v>
      </c>
      <c r="G830" s="77" t="str">
        <f>IFERROR(INDEX(Sinduscon!$15:$15,
MATCH(CUB!$A830,Sinduscon!$3:$3,0)+3), "")</f>
        <v>-</v>
      </c>
      <c r="H830" s="111"/>
      <c r="I830" s="111"/>
      <c r="J830" s="111"/>
      <c r="K830" s="111"/>
    </row>
    <row r="831" spans="1:12" x14ac:dyDescent="0.25">
      <c r="A831" s="71">
        <f>IF(
   SUMPRODUCT(--(Sinduscon!$3:$3=DATE(2013,INT((ROW(A1028)-1)/20)+1,1)))&gt;0,
   DATE(2013,INT((ROW(A1028)-1)/20)+1,1),
   ""
)</f>
        <v>42826</v>
      </c>
      <c r="B831" s="72" t="str">
        <f t="shared" si="62"/>
        <v>PP-4</v>
      </c>
      <c r="C831" s="73" t="str">
        <f t="shared" si="63"/>
        <v>Total</v>
      </c>
      <c r="D831" s="77">
        <f>IFERROR(INDEX(Sinduscon!$12:$12,
MATCH(CUB!A831,Sinduscon!$3:$3,0)+4), "")</f>
        <v>1234.7</v>
      </c>
      <c r="E831" s="77">
        <f>IFERROR(INDEX(Sinduscon!$13:$13,
MATCH(CUB!$A831,Sinduscon!$3:$3,0)+4), "")</f>
        <v>1296.3699999999999</v>
      </c>
      <c r="F831" s="77">
        <f>IFERROR(INDEX(Sinduscon!$14:$14,
MATCH(CUB!$A831,Sinduscon!$3:$3,0)+4), "")</f>
        <v>181.07</v>
      </c>
      <c r="G831" s="77">
        <f>IFERROR(INDEX(Sinduscon!$15:$15,
MATCH(CUB!$A831,Sinduscon!$3:$3,0)+4), "")</f>
        <v>3.02</v>
      </c>
      <c r="H831" s="111"/>
      <c r="I831" s="111"/>
      <c r="J831" s="111"/>
      <c r="K831" s="111"/>
    </row>
    <row r="832" spans="1:12" x14ac:dyDescent="0.25">
      <c r="A832" s="71">
        <f>IF(
   SUMPRODUCT(--(Sinduscon!$3:$3=DATE(2013,INT((ROW(A1029)-1)/20)+1,1)))&gt;0,
   DATE(2013,INT((ROW(A1029)-1)/20)+1,1),
   ""
)</f>
        <v>42826</v>
      </c>
      <c r="B832" s="72" t="str">
        <f t="shared" si="62"/>
        <v>R-8</v>
      </c>
      <c r="C832" s="73" t="str">
        <f t="shared" si="63"/>
        <v>Baixo</v>
      </c>
      <c r="D832" s="77">
        <f>IFERROR(INDEX(Sinduscon!$18:$18,
MATCH(CUB!A832,Sinduscon!$3:$3,0)+1), "")</f>
        <v>603.79999999999995</v>
      </c>
      <c r="E832" s="77">
        <f>IFERROR(INDEX(Sinduscon!$19:$19,
MATCH(CUB!$A832,Sinduscon!$3:$3,0)+1), "")</f>
        <v>499.53</v>
      </c>
      <c r="F832" s="77">
        <f>IFERROR(INDEX(Sinduscon!$20:$20,
MATCH(CUB!$A832,Sinduscon!$3:$3,0)+1), "")</f>
        <v>31.13</v>
      </c>
      <c r="G832" s="77">
        <f>IFERROR(INDEX(Sinduscon!$21:$21,
MATCH(CUB!$A832,Sinduscon!$3:$3,0)+1), "")</f>
        <v>3.13</v>
      </c>
      <c r="H832" s="111"/>
      <c r="I832" s="111"/>
      <c r="J832" s="111"/>
      <c r="K832" s="111"/>
    </row>
    <row r="833" spans="1:12" x14ac:dyDescent="0.25">
      <c r="A833" s="71">
        <f>IF(
   SUMPRODUCT(--(Sinduscon!$3:$3=DATE(2013,INT((ROW(A1030)-1)/20)+1,1)))&gt;0,
   DATE(2013,INT((ROW(A1030)-1)/20)+1,1),
   ""
)</f>
        <v>42826</v>
      </c>
      <c r="B833" s="72" t="str">
        <f t="shared" si="62"/>
        <v>R-8</v>
      </c>
      <c r="C833" s="73" t="str">
        <f t="shared" si="63"/>
        <v>Normal</v>
      </c>
      <c r="D833" s="77">
        <f>IFERROR(INDEX(Sinduscon!$18:$18,
MATCH(CUB!A833,Sinduscon!$3:$3,0)+2), "")</f>
        <v>533.01</v>
      </c>
      <c r="E833" s="77">
        <f>IFERROR(INDEX(Sinduscon!$19:$19,
MATCH(CUB!$A833,Sinduscon!$3:$3,0)+2), "")</f>
        <v>686.96</v>
      </c>
      <c r="F833" s="77">
        <f>IFERROR(INDEX(Sinduscon!$20:$20,
MATCH(CUB!$A833,Sinduscon!$3:$3,0)+2), "")</f>
        <v>67.58</v>
      </c>
      <c r="G833" s="77">
        <f>IFERROR(INDEX(Sinduscon!$21:$21,
MATCH(CUB!$A833,Sinduscon!$3:$3,0)+2), "")</f>
        <v>4.1900000000000004</v>
      </c>
      <c r="H833" s="111"/>
      <c r="I833" s="111"/>
      <c r="J833" s="111"/>
      <c r="K833" s="111"/>
    </row>
    <row r="834" spans="1:12" x14ac:dyDescent="0.25">
      <c r="A834" s="71">
        <f>IF(
   SUMPRODUCT(--(Sinduscon!$3:$3=DATE(2013,INT((ROW(A1031)-1)/20)+1,1)))&gt;0,
   DATE(2013,INT((ROW(A1031)-1)/20)+1,1),
   ""
)</f>
        <v>42826</v>
      </c>
      <c r="B834" s="72" t="str">
        <f t="shared" si="62"/>
        <v>R-8</v>
      </c>
      <c r="C834" s="73" t="str">
        <f t="shared" si="63"/>
        <v>Alto</v>
      </c>
      <c r="D834" s="77">
        <f>IFERROR(INDEX(Sinduscon!$18:$18,
MATCH(CUB!A834,Sinduscon!$3:$3,0)+3), "")</f>
        <v>754.91</v>
      </c>
      <c r="E834" s="77">
        <f>IFERROR(INDEX(Sinduscon!$19:$19,
MATCH(CUB!$A834,Sinduscon!$3:$3,0)+3), "")</f>
        <v>727.21</v>
      </c>
      <c r="F834" s="77">
        <f>IFERROR(INDEX(Sinduscon!$20:$20,
MATCH(CUB!$A834,Sinduscon!$3:$3,0)+3), "")</f>
        <v>79.680000000000007</v>
      </c>
      <c r="G834" s="77">
        <f>IFERROR(INDEX(Sinduscon!$21:$21,
MATCH(CUB!$A834,Sinduscon!$3:$3,0)+3), "")</f>
        <v>3.95</v>
      </c>
      <c r="H834" s="111"/>
      <c r="I834" s="111"/>
      <c r="J834" s="111"/>
      <c r="K834" s="111"/>
    </row>
    <row r="835" spans="1:12" x14ac:dyDescent="0.25">
      <c r="A835" s="71">
        <f>IF(
   SUMPRODUCT(--(Sinduscon!$3:$3=DATE(2013,INT((ROW(A1032)-1)/20)+1,1)))&gt;0,
   DATE(2013,INT((ROW(A1032)-1)/20)+1,1),
   ""
)</f>
        <v>42826</v>
      </c>
      <c r="B835" s="72" t="str">
        <f t="shared" si="62"/>
        <v>R-8</v>
      </c>
      <c r="C835" s="73" t="str">
        <f t="shared" si="63"/>
        <v>Total</v>
      </c>
      <c r="D835" s="77">
        <f>IFERROR(INDEX(Sinduscon!$18:$18,
MATCH(CUB!A835,Sinduscon!$3:$3,0)+4), "")</f>
        <v>1891.7199999999998</v>
      </c>
      <c r="E835" s="77">
        <f>IFERROR(INDEX(Sinduscon!$19:$19,
MATCH(CUB!$A835,Sinduscon!$3:$3,0)+4), "")</f>
        <v>1913.7</v>
      </c>
      <c r="F835" s="77">
        <f>IFERROR(INDEX(Sinduscon!$20:$20,
MATCH(CUB!$A835,Sinduscon!$3:$3,0)+4), "")</f>
        <v>178.39</v>
      </c>
      <c r="G835" s="77">
        <f>IFERROR(INDEX(Sinduscon!$21:$21,
MATCH(CUB!$A835,Sinduscon!$3:$3,0)+4), "")</f>
        <v>11.27</v>
      </c>
      <c r="H835" s="111"/>
      <c r="I835" s="111"/>
      <c r="J835" s="111"/>
      <c r="K835" s="111"/>
    </row>
    <row r="836" spans="1:12" x14ac:dyDescent="0.25">
      <c r="A836" s="71">
        <f>IF(
   SUMPRODUCT(--(Sinduscon!$3:$3=DATE(2013,INT((ROW(A1033)-1)/20)+1,1)))&gt;0,
   DATE(2013,INT((ROW(A1033)-1)/20)+1,1),
   ""
)</f>
        <v>42826</v>
      </c>
      <c r="B836" s="72" t="str">
        <f t="shared" si="62"/>
        <v>R-16</v>
      </c>
      <c r="C836" s="73" t="str">
        <f t="shared" si="63"/>
        <v>Baixo</v>
      </c>
      <c r="D836" s="77" t="str">
        <f>IFERROR(INDEX(Sinduscon!$24:$24,
MATCH(CUB!A836,Sinduscon!$3:$3,0)+1), "")</f>
        <v>-</v>
      </c>
      <c r="E836" s="77" t="str">
        <f>IFERROR(INDEX(Sinduscon!$25:$25,
MATCH(CUB!$A836,Sinduscon!$3:$3,0)+1), "")</f>
        <v>-</v>
      </c>
      <c r="F836" s="77" t="str">
        <f>IFERROR(INDEX(Sinduscon!$26:$26,
MATCH(CUB!$A836,Sinduscon!$3:$3,0)+1), "")</f>
        <v>-</v>
      </c>
      <c r="G836" s="77" t="str">
        <f>IFERROR(INDEX(Sinduscon!$27:$27,
MATCH(CUB!$A836,Sinduscon!$3:$3,0)+1), "")</f>
        <v>-</v>
      </c>
      <c r="H836" s="111"/>
      <c r="I836" s="111"/>
      <c r="J836" s="111"/>
      <c r="K836" s="111"/>
    </row>
    <row r="837" spans="1:12" x14ac:dyDescent="0.25">
      <c r="A837" s="71">
        <f>IF(
   SUMPRODUCT(--(Sinduscon!$3:$3=DATE(2013,INT((ROW(A1034)-1)/20)+1,1)))&gt;0,
   DATE(2013,INT((ROW(A1034)-1)/20)+1,1),
   ""
)</f>
        <v>42826</v>
      </c>
      <c r="B837" s="72" t="str">
        <f t="shared" ref="B837:B900" si="67">IF(A837&lt;&gt;"", CHOOSE(MOD(QUOTIENT(ROW()-4,4),5)+1,"R-1","PP-4","R-8","R-16","PIS"), "")</f>
        <v>R-16</v>
      </c>
      <c r="C837" s="73" t="str">
        <f t="shared" ref="C837:C900" si="68">IF(A837&lt;&gt;"", CHOOSE(MOD(QUOTIENT(ROW()-4,1),4)+1,"Baixo","Normal","Alto","Total"), "")</f>
        <v>Normal</v>
      </c>
      <c r="D837" s="77">
        <f>IFERROR(INDEX(Sinduscon!$24:$24,
MATCH(CUB!A837,Sinduscon!$3:$3,0)+2), "")</f>
        <v>527.25</v>
      </c>
      <c r="E837" s="77">
        <f>IFERROR(INDEX(Sinduscon!$25:$25,
MATCH(CUB!$A837,Sinduscon!$3:$3,0)+2), "")</f>
        <v>660.38</v>
      </c>
      <c r="F837" s="77">
        <f>IFERROR(INDEX(Sinduscon!$26:$26,
MATCH(CUB!$A837,Sinduscon!$3:$3,0)+2), "")</f>
        <v>55.93</v>
      </c>
      <c r="G837" s="77">
        <f>IFERROR(INDEX(Sinduscon!$27:$27,
MATCH(CUB!$A837,Sinduscon!$3:$3,0)+2), "")</f>
        <v>3.99</v>
      </c>
      <c r="H837" s="111"/>
      <c r="I837" s="111"/>
      <c r="J837" s="111"/>
      <c r="K837" s="111"/>
    </row>
    <row r="838" spans="1:12" x14ac:dyDescent="0.25">
      <c r="A838" s="71">
        <f>IF(
   SUMPRODUCT(--(Sinduscon!$3:$3=DATE(2013,INT((ROW(A1035)-1)/20)+1,1)))&gt;0,
   DATE(2013,INT((ROW(A1035)-1)/20)+1,1),
   ""
)</f>
        <v>42826</v>
      </c>
      <c r="B838" s="72" t="str">
        <f t="shared" si="67"/>
        <v>R-16</v>
      </c>
      <c r="C838" s="73" t="str">
        <f t="shared" si="68"/>
        <v>Alto</v>
      </c>
      <c r="D838" s="77">
        <f>IFERROR(INDEX(Sinduscon!$24:$24,
MATCH(CUB!A838,Sinduscon!$3:$3,0)+3), "")</f>
        <v>711.42</v>
      </c>
      <c r="E838" s="77">
        <f>IFERROR(INDEX(Sinduscon!$25:$25,
MATCH(CUB!$A838,Sinduscon!$3:$3,0)+3), "")</f>
        <v>816.78</v>
      </c>
      <c r="F838" s="77">
        <f>IFERROR(INDEX(Sinduscon!$26:$26,
MATCH(CUB!$A838,Sinduscon!$3:$3,0)+3), "")</f>
        <v>69.12</v>
      </c>
      <c r="G838" s="77">
        <f>IFERROR(INDEX(Sinduscon!$27:$27,
MATCH(CUB!$A838,Sinduscon!$3:$3,0)+3), "")</f>
        <v>5.99</v>
      </c>
      <c r="H838" s="111"/>
      <c r="I838" s="111"/>
      <c r="J838" s="111"/>
      <c r="K838" s="111"/>
    </row>
    <row r="839" spans="1:12" x14ac:dyDescent="0.25">
      <c r="A839" s="71">
        <f>IF(
   SUMPRODUCT(--(Sinduscon!$3:$3=DATE(2013,INT((ROW(A1036)-1)/20)+1,1)))&gt;0,
   DATE(2013,INT((ROW(A1036)-1)/20)+1,1),
   ""
)</f>
        <v>42826</v>
      </c>
      <c r="B839" s="72" t="str">
        <f t="shared" si="67"/>
        <v>R-16</v>
      </c>
      <c r="C839" s="73" t="str">
        <f t="shared" si="68"/>
        <v>Total</v>
      </c>
      <c r="D839" s="77">
        <f>IFERROR(INDEX(Sinduscon!$24:$24,
MATCH(CUB!A839,Sinduscon!$3:$3,0)+4), "")</f>
        <v>1238.67</v>
      </c>
      <c r="E839" s="77">
        <f>IFERROR(INDEX(Sinduscon!$25:$25,
MATCH(CUB!$A839,Sinduscon!$3:$3,0)+4), "")</f>
        <v>1477.1599999999999</v>
      </c>
      <c r="F839" s="77">
        <f>IFERROR(INDEX(Sinduscon!$26:$26,
MATCH(CUB!$A839,Sinduscon!$3:$3,0)+4), "")</f>
        <v>125.05000000000001</v>
      </c>
      <c r="G839" s="77">
        <f>IFERROR(INDEX(Sinduscon!$27:$27,
MATCH(CUB!$A839,Sinduscon!$3:$3,0)+4), "")</f>
        <v>9.98</v>
      </c>
      <c r="H839" s="111"/>
      <c r="I839" s="111"/>
      <c r="J839" s="111"/>
      <c r="K839" s="111"/>
    </row>
    <row r="840" spans="1:12" x14ac:dyDescent="0.25">
      <c r="A840" s="71">
        <f>IF(
   SUMPRODUCT(--(Sinduscon!$3:$3=DATE(2013,INT((ROW(A1037)-1)/20)+1,1)))&gt;0,
   DATE(2013,INT((ROW(A1037)-1)/20)+1,1),
   ""
)</f>
        <v>42826</v>
      </c>
      <c r="B840" s="72" t="str">
        <f t="shared" si="67"/>
        <v>PIS</v>
      </c>
      <c r="C840" s="73" t="str">
        <f t="shared" si="68"/>
        <v>Baixo</v>
      </c>
      <c r="D840" s="77">
        <f>IFERROR(INDEX(Sinduscon!$30:$30,
MATCH(CUB!A840,Sinduscon!$3:$3,0)+1), "")</f>
        <v>429.74</v>
      </c>
      <c r="E840" s="77">
        <f>IFERROR(INDEX(Sinduscon!$31:$31,
MATCH(CUB!$A840,Sinduscon!$3:$3,0)+1), "")</f>
        <v>431.59</v>
      </c>
      <c r="F840" s="77">
        <f>IFERROR(INDEX(Sinduscon!$32:$32,
MATCH(CUB!$A840,Sinduscon!$3:$3,0)+1), "")</f>
        <v>32.26</v>
      </c>
      <c r="G840" s="77">
        <f>IFERROR(INDEX(Sinduscon!$33:$33,
MATCH(CUB!$A840,Sinduscon!$3:$3,0)+1), "")</f>
        <v>1.56</v>
      </c>
      <c r="H840" s="111"/>
      <c r="I840" s="111"/>
      <c r="J840" s="111"/>
      <c r="K840" s="111"/>
    </row>
    <row r="841" spans="1:12" x14ac:dyDescent="0.25">
      <c r="A841" s="71">
        <f>IF(
   SUMPRODUCT(--(Sinduscon!$3:$3=DATE(2013,INT((ROW(A1038)-1)/20)+1,1)))&gt;0,
   DATE(2013,INT((ROW(A1038)-1)/20)+1,1),
   ""
)</f>
        <v>42826</v>
      </c>
      <c r="B841" s="72" t="str">
        <f t="shared" si="67"/>
        <v>PIS</v>
      </c>
      <c r="C841" s="73" t="str">
        <f t="shared" si="68"/>
        <v>Normal</v>
      </c>
      <c r="D841" s="77" t="str">
        <f>IFERROR(INDEX(Sinduscon!$30:$30,
MATCH(CUB!A841,Sinduscon!$3:$3,0)+2), "")</f>
        <v>-</v>
      </c>
      <c r="E841" s="77" t="str">
        <f>IFERROR(INDEX(Sinduscon!$31:$31,
MATCH(CUB!$A841,Sinduscon!$3:$3,0)+2), "")</f>
        <v>-</v>
      </c>
      <c r="F841" s="77" t="str">
        <f>IFERROR(INDEX(Sinduscon!$32:$32,
MATCH(CUB!$A841,Sinduscon!$3:$3,0)+2), "")</f>
        <v>-</v>
      </c>
      <c r="G841" s="77" t="str">
        <f>IFERROR(INDEX(Sinduscon!$33:$33,
MATCH(CUB!$A841,Sinduscon!$3:$3,0)+2), "")</f>
        <v>-</v>
      </c>
      <c r="H841" s="111"/>
      <c r="I841" s="111"/>
      <c r="J841" s="111"/>
      <c r="K841" s="111"/>
    </row>
    <row r="842" spans="1:12" x14ac:dyDescent="0.25">
      <c r="A842" s="71">
        <f>IF(
   SUMPRODUCT(--(Sinduscon!$3:$3=DATE(2013,INT((ROW(A1039)-1)/20)+1,1)))&gt;0,
   DATE(2013,INT((ROW(A1039)-1)/20)+1,1),
   ""
)</f>
        <v>42826</v>
      </c>
      <c r="B842" s="72" t="str">
        <f t="shared" si="67"/>
        <v>PIS</v>
      </c>
      <c r="C842" s="73" t="str">
        <f t="shared" si="68"/>
        <v>Alto</v>
      </c>
      <c r="D842" s="77" t="str">
        <f>IFERROR(INDEX(Sinduscon!$30:$30,
MATCH(CUB!A842,Sinduscon!$3:$3,0)+3), "")</f>
        <v>-</v>
      </c>
      <c r="E842" s="77" t="str">
        <f>IFERROR(INDEX(Sinduscon!$31:$31,
MATCH(CUB!$A842,Sinduscon!$3:$3,0)+3), "")</f>
        <v>-</v>
      </c>
      <c r="F842" s="77" t="str">
        <f>IFERROR(INDEX(Sinduscon!$32:$32,
MATCH(CUB!$A842,Sinduscon!$3:$3,0)+3), "")</f>
        <v>-</v>
      </c>
      <c r="G842" s="77" t="str">
        <f>IFERROR(INDEX(Sinduscon!$33:$33,
MATCH(CUB!$A842,Sinduscon!$3:$3,0)+3), "")</f>
        <v>-</v>
      </c>
      <c r="H842" s="111"/>
      <c r="I842" s="111"/>
      <c r="J842" s="111"/>
      <c r="K842" s="111"/>
    </row>
    <row r="843" spans="1:12" x14ac:dyDescent="0.25">
      <c r="A843" s="71">
        <f>IF(
   SUMPRODUCT(--(Sinduscon!$3:$3=DATE(2013,INT((ROW(A1040)-1)/20)+1,1)))&gt;0,
   DATE(2013,INT((ROW(A1040)-1)/20)+1,1),
   ""
)</f>
        <v>42826</v>
      </c>
      <c r="B843" s="72" t="str">
        <f t="shared" si="67"/>
        <v>PIS</v>
      </c>
      <c r="C843" s="73" t="str">
        <f t="shared" si="68"/>
        <v>Total</v>
      </c>
      <c r="D843" s="77">
        <f>IFERROR(INDEX(Sinduscon!$30:$30,
MATCH(CUB!A843,Sinduscon!$3:$3,0)+4), "")</f>
        <v>429.74</v>
      </c>
      <c r="E843" s="77">
        <f>IFERROR(INDEX(Sinduscon!$31:$31,
MATCH(CUB!$A843,Sinduscon!$3:$3,0)+4), "")</f>
        <v>431.59</v>
      </c>
      <c r="F843" s="77">
        <f>IFERROR(INDEX(Sinduscon!$32:$32,
MATCH(CUB!$A843,Sinduscon!$3:$3,0)+4), "")</f>
        <v>32.26</v>
      </c>
      <c r="G843" s="77">
        <f>IFERROR(INDEX(Sinduscon!$33:$33,
MATCH(CUB!$A843,Sinduscon!$3:$3,0)+4), "")</f>
        <v>1.56</v>
      </c>
      <c r="H843" s="111">
        <f>SUMIFS(CUB!$D:$D,CUB!$C:$C,"Total",CUB!$A:$A,$A843)
/11</f>
        <v>632.0627272727271</v>
      </c>
      <c r="I843" s="111">
        <f>SUMIFS(CUB!$E:$E,CUB!$C:$C,"Total",CUB!$A:$A,$A843)
/11</f>
        <v>686.88</v>
      </c>
      <c r="J843" s="111">
        <f>SUMIFS(CUB!$F:$F,CUB!$C:$C,"Total",CUB!$A:$A,$A843)
/11</f>
        <v>80.409090909090907</v>
      </c>
      <c r="K843" s="111">
        <f>SUMIFS(CUB!$G:$G,CUB!$C:$C,"Total",CUB!$A:$A,$A843)
/11</f>
        <v>2.6727272727272724</v>
      </c>
      <c r="L843" s="111">
        <f t="shared" ref="L843" si="69">SUM(H843:K843)</f>
        <v>1402.0245454545454</v>
      </c>
    </row>
    <row r="844" spans="1:12" x14ac:dyDescent="0.25">
      <c r="A844" s="71">
        <f>IF(
   SUMPRODUCT(--(Sinduscon!$3:$3=DATE(2013,INT((ROW(A1041)-1)/20)+1,1)))&gt;0,
   DATE(2013,INT((ROW(A1041)-1)/20)+1,1),
   ""
)</f>
        <v>42856</v>
      </c>
      <c r="B844" s="72" t="str">
        <f t="shared" si="67"/>
        <v>R-1</v>
      </c>
      <c r="C844" s="73" t="str">
        <f t="shared" si="68"/>
        <v>Baixo</v>
      </c>
      <c r="D844" s="77">
        <f>IFERROR(INDEX(Sinduscon!$6:$6,
MATCH(CUB!A844,Sinduscon!$3:$3,0)+1), "")</f>
        <v>601.15</v>
      </c>
      <c r="E844" s="77">
        <f>IFERROR(INDEX(Sinduscon!$7:$7,
MATCH(CUB!$A844,Sinduscon!$3:$3,0)+1), "")</f>
        <v>633.29999999999995</v>
      </c>
      <c r="F844" s="77">
        <f>IFERROR(INDEX(Sinduscon!$8:$8,
MATCH(CUB!$A844,Sinduscon!$3:$3,0)+1), "")</f>
        <v>130.1</v>
      </c>
      <c r="G844" s="77">
        <f>IFERROR(INDEX(Sinduscon!$9:$9,
MATCH(CUB!$A844,Sinduscon!$3:$3,0)+1), "")</f>
        <v>3.08</v>
      </c>
      <c r="H844" s="111"/>
      <c r="I844" s="111"/>
      <c r="J844" s="111"/>
      <c r="K844" s="111"/>
    </row>
    <row r="845" spans="1:12" x14ac:dyDescent="0.25">
      <c r="A845" s="71">
        <f>IF(
   SUMPRODUCT(--(Sinduscon!$3:$3=DATE(2013,INT((ROW(A1042)-1)/20)+1,1)))&gt;0,
   DATE(2013,INT((ROW(A1042)-1)/20)+1,1),
   ""
)</f>
        <v>42856</v>
      </c>
      <c r="B845" s="72" t="str">
        <f t="shared" si="67"/>
        <v>R-1</v>
      </c>
      <c r="C845" s="73" t="str">
        <f t="shared" si="68"/>
        <v>Normal</v>
      </c>
      <c r="D845" s="77">
        <f>IFERROR(INDEX(Sinduscon!$6:$6,
MATCH(CUB!A845,Sinduscon!$3:$3,0)+2), "")</f>
        <v>630.66</v>
      </c>
      <c r="E845" s="77">
        <f>IFERROR(INDEX(Sinduscon!$7:$7,
MATCH(CUB!$A845,Sinduscon!$3:$3,0)+2), "")</f>
        <v>865.03</v>
      </c>
      <c r="F845" s="77">
        <f>IFERROR(INDEX(Sinduscon!$8:$8,
MATCH(CUB!$A845,Sinduscon!$3:$3,0)+2), "")</f>
        <v>122.15</v>
      </c>
      <c r="G845" s="77">
        <f>IFERROR(INDEX(Sinduscon!$9:$9,
MATCH(CUB!$A845,Sinduscon!$3:$3,0)+2), "")</f>
        <v>0.22</v>
      </c>
      <c r="H845" s="111"/>
      <c r="I845" s="111"/>
      <c r="J845" s="111"/>
      <c r="K845" s="111"/>
    </row>
    <row r="846" spans="1:12" x14ac:dyDescent="0.25">
      <c r="A846" s="71">
        <f>IF(
   SUMPRODUCT(--(Sinduscon!$3:$3=DATE(2013,INT((ROW(A1043)-1)/20)+1,1)))&gt;0,
   DATE(2013,INT((ROW(A1043)-1)/20)+1,1),
   ""
)</f>
        <v>42856</v>
      </c>
      <c r="B846" s="72" t="str">
        <f t="shared" si="67"/>
        <v>R-1</v>
      </c>
      <c r="C846" s="73" t="str">
        <f t="shared" si="68"/>
        <v>Alto</v>
      </c>
      <c r="D846" s="77">
        <f>IFERROR(INDEX(Sinduscon!$6:$6,
MATCH(CUB!A846,Sinduscon!$3:$3,0)+3), "")</f>
        <v>938.51</v>
      </c>
      <c r="E846" s="77">
        <f>IFERROR(INDEX(Sinduscon!$7:$7,
MATCH(CUB!$A846,Sinduscon!$3:$3,0)+3), "")</f>
        <v>938.53</v>
      </c>
      <c r="F846" s="77">
        <f>IFERROR(INDEX(Sinduscon!$8:$8,
MATCH(CUB!$A846,Sinduscon!$3:$3,0)+3), "")</f>
        <v>115.48</v>
      </c>
      <c r="G846" s="77">
        <f>IFERROR(INDEX(Sinduscon!$9:$9,
MATCH(CUB!$A846,Sinduscon!$3:$3,0)+3), "")</f>
        <v>0.27</v>
      </c>
      <c r="H846" s="111"/>
      <c r="I846" s="111"/>
      <c r="J846" s="111"/>
      <c r="K846" s="111"/>
    </row>
    <row r="847" spans="1:12" x14ac:dyDescent="0.25">
      <c r="A847" s="71">
        <f>IF(
   SUMPRODUCT(--(Sinduscon!$3:$3=DATE(2013,INT((ROW(A1044)-1)/20)+1,1)))&gt;0,
   DATE(2013,INT((ROW(A1044)-1)/20)+1,1),
   ""
)</f>
        <v>42856</v>
      </c>
      <c r="B847" s="72" t="str">
        <f t="shared" si="67"/>
        <v>R-1</v>
      </c>
      <c r="C847" s="73" t="str">
        <f t="shared" si="68"/>
        <v>Total</v>
      </c>
      <c r="D847" s="77">
        <f>IFERROR(INDEX(Sinduscon!$6:$6,
MATCH(CUB!A847,Sinduscon!$3:$3,0)+4), "")</f>
        <v>2170.3199999999997</v>
      </c>
      <c r="E847" s="77">
        <f>IFERROR(INDEX(Sinduscon!$7:$7,
MATCH(CUB!$A847,Sinduscon!$3:$3,0)+4), "")</f>
        <v>2436.8599999999997</v>
      </c>
      <c r="F847" s="77">
        <f>IFERROR(INDEX(Sinduscon!$8:$8,
MATCH(CUB!$A847,Sinduscon!$3:$3,0)+4), "")</f>
        <v>367.73</v>
      </c>
      <c r="G847" s="77">
        <f>IFERROR(INDEX(Sinduscon!$9:$9,
MATCH(CUB!$A847,Sinduscon!$3:$3,0)+4), "")</f>
        <v>3.5700000000000003</v>
      </c>
      <c r="H847" s="111"/>
      <c r="I847" s="111"/>
      <c r="J847" s="111"/>
      <c r="K847" s="111"/>
    </row>
    <row r="848" spans="1:12" x14ac:dyDescent="0.25">
      <c r="A848" s="71">
        <f>IF(
   SUMPRODUCT(--(Sinduscon!$3:$3=DATE(2013,INT((ROW(A1045)-1)/20)+1,1)))&gt;0,
   DATE(2013,INT((ROW(A1045)-1)/20)+1,1),
   ""
)</f>
        <v>42856</v>
      </c>
      <c r="B848" s="72" t="str">
        <f t="shared" si="67"/>
        <v>PP-4</v>
      </c>
      <c r="C848" s="73" t="str">
        <f t="shared" si="68"/>
        <v>Baixo</v>
      </c>
      <c r="D848" s="77">
        <f>IFERROR(INDEX(Sinduscon!$12:$12,
MATCH(CUB!A848,Sinduscon!$3:$3,0)+1), "")</f>
        <v>634.64</v>
      </c>
      <c r="E848" s="77">
        <f>IFERROR(INDEX(Sinduscon!$13:$13,
MATCH(CUB!$A848,Sinduscon!$3:$3,0)+1), "")</f>
        <v>531.14</v>
      </c>
      <c r="F848" s="77">
        <f>IFERROR(INDEX(Sinduscon!$14:$14,
MATCH(CUB!$A848,Sinduscon!$3:$3,0)+1), "")</f>
        <v>34.590000000000003</v>
      </c>
      <c r="G848" s="77">
        <f>IFERROR(INDEX(Sinduscon!$15:$15,
MATCH(CUB!$A848,Sinduscon!$3:$3,0)+1), "")</f>
        <v>2.98</v>
      </c>
      <c r="H848" s="111"/>
      <c r="I848" s="111"/>
      <c r="J848" s="111"/>
      <c r="K848" s="111"/>
    </row>
    <row r="849" spans="1:12" x14ac:dyDescent="0.25">
      <c r="A849" s="71">
        <f>IF(
   SUMPRODUCT(--(Sinduscon!$3:$3=DATE(2013,INT((ROW(A1046)-1)/20)+1,1)))&gt;0,
   DATE(2013,INT((ROW(A1046)-1)/20)+1,1),
   ""
)</f>
        <v>42856</v>
      </c>
      <c r="B849" s="72" t="str">
        <f t="shared" si="67"/>
        <v>PP-4</v>
      </c>
      <c r="C849" s="73" t="str">
        <f t="shared" si="68"/>
        <v>Normal</v>
      </c>
      <c r="D849" s="77">
        <f>IFERROR(INDEX(Sinduscon!$12:$12,
MATCH(CUB!A849,Sinduscon!$3:$3,0)+2), "")</f>
        <v>599.99</v>
      </c>
      <c r="E849" s="77">
        <f>IFERROR(INDEX(Sinduscon!$13:$13,
MATCH(CUB!$A849,Sinduscon!$3:$3,0)+2), "")</f>
        <v>765.23</v>
      </c>
      <c r="F849" s="77">
        <f>IFERROR(INDEX(Sinduscon!$14:$14,
MATCH(CUB!$A849,Sinduscon!$3:$3,0)+2), "")</f>
        <v>146.47999999999999</v>
      </c>
      <c r="G849" s="77">
        <f>IFERROR(INDEX(Sinduscon!$15:$15,
MATCH(CUB!$A849,Sinduscon!$3:$3,0)+2), "")</f>
        <v>0.04</v>
      </c>
      <c r="H849" s="111"/>
      <c r="I849" s="111"/>
      <c r="J849" s="111"/>
      <c r="K849" s="111"/>
    </row>
    <row r="850" spans="1:12" x14ac:dyDescent="0.25">
      <c r="A850" s="71">
        <f>IF(
   SUMPRODUCT(--(Sinduscon!$3:$3=DATE(2013,INT((ROW(A1047)-1)/20)+1,1)))&gt;0,
   DATE(2013,INT((ROW(A1047)-1)/20)+1,1),
   ""
)</f>
        <v>42856</v>
      </c>
      <c r="B850" s="72" t="str">
        <f t="shared" si="67"/>
        <v>PP-4</v>
      </c>
      <c r="C850" s="73" t="str">
        <f t="shared" si="68"/>
        <v>Alto</v>
      </c>
      <c r="D850" s="77" t="str">
        <f>IFERROR(INDEX(Sinduscon!$12:$12,
MATCH(CUB!A850,Sinduscon!$3:$3,0)+3), "")</f>
        <v>-</v>
      </c>
      <c r="E850" s="77" t="str">
        <f>IFERROR(INDEX(Sinduscon!$13:$13,
MATCH(CUB!$A850,Sinduscon!$3:$3,0)+3), "")</f>
        <v>-</v>
      </c>
      <c r="F850" s="77" t="str">
        <f>IFERROR(INDEX(Sinduscon!$14:$14,
MATCH(CUB!$A850,Sinduscon!$3:$3,0)+3), "")</f>
        <v>-</v>
      </c>
      <c r="G850" s="77" t="str">
        <f>IFERROR(INDEX(Sinduscon!$15:$15,
MATCH(CUB!$A850,Sinduscon!$3:$3,0)+3), "")</f>
        <v>-</v>
      </c>
      <c r="H850" s="111"/>
      <c r="I850" s="111"/>
      <c r="J850" s="111"/>
      <c r="K850" s="111"/>
    </row>
    <row r="851" spans="1:12" x14ac:dyDescent="0.25">
      <c r="A851" s="71">
        <f>IF(
   SUMPRODUCT(--(Sinduscon!$3:$3=DATE(2013,INT((ROW(A1048)-1)/20)+1,1)))&gt;0,
   DATE(2013,INT((ROW(A1048)-1)/20)+1,1),
   ""
)</f>
        <v>42856</v>
      </c>
      <c r="B851" s="72" t="str">
        <f t="shared" si="67"/>
        <v>PP-4</v>
      </c>
      <c r="C851" s="73" t="str">
        <f t="shared" si="68"/>
        <v>Total</v>
      </c>
      <c r="D851" s="77">
        <f>IFERROR(INDEX(Sinduscon!$12:$12,
MATCH(CUB!A851,Sinduscon!$3:$3,0)+4), "")</f>
        <v>1234.6300000000001</v>
      </c>
      <c r="E851" s="77">
        <f>IFERROR(INDEX(Sinduscon!$13:$13,
MATCH(CUB!$A851,Sinduscon!$3:$3,0)+4), "")</f>
        <v>1296.3699999999999</v>
      </c>
      <c r="F851" s="77">
        <f>IFERROR(INDEX(Sinduscon!$14:$14,
MATCH(CUB!$A851,Sinduscon!$3:$3,0)+4), "")</f>
        <v>181.07</v>
      </c>
      <c r="G851" s="77">
        <f>IFERROR(INDEX(Sinduscon!$15:$15,
MATCH(CUB!$A851,Sinduscon!$3:$3,0)+4), "")</f>
        <v>3.02</v>
      </c>
      <c r="H851" s="111"/>
      <c r="I851" s="111"/>
      <c r="J851" s="111"/>
      <c r="K851" s="111"/>
    </row>
    <row r="852" spans="1:12" x14ac:dyDescent="0.25">
      <c r="A852" s="71">
        <f>IF(
   SUMPRODUCT(--(Sinduscon!$3:$3=DATE(2013,INT((ROW(A1049)-1)/20)+1,1)))&gt;0,
   DATE(2013,INT((ROW(A1049)-1)/20)+1,1),
   ""
)</f>
        <v>42856</v>
      </c>
      <c r="B852" s="72" t="str">
        <f t="shared" si="67"/>
        <v>R-8</v>
      </c>
      <c r="C852" s="73" t="str">
        <f t="shared" si="68"/>
        <v>Baixo</v>
      </c>
      <c r="D852" s="77">
        <f>IFERROR(INDEX(Sinduscon!$18:$18,
MATCH(CUB!A852,Sinduscon!$3:$3,0)+1), "")</f>
        <v>603.20000000000005</v>
      </c>
      <c r="E852" s="77">
        <f>IFERROR(INDEX(Sinduscon!$19:$19,
MATCH(CUB!$A852,Sinduscon!$3:$3,0)+1), "")</f>
        <v>499.53</v>
      </c>
      <c r="F852" s="77">
        <f>IFERROR(INDEX(Sinduscon!$20:$20,
MATCH(CUB!$A852,Sinduscon!$3:$3,0)+1), "")</f>
        <v>31.13</v>
      </c>
      <c r="G852" s="77">
        <f>IFERROR(INDEX(Sinduscon!$21:$21,
MATCH(CUB!$A852,Sinduscon!$3:$3,0)+1), "")</f>
        <v>3.13</v>
      </c>
      <c r="H852" s="111"/>
      <c r="I852" s="111"/>
      <c r="J852" s="111"/>
      <c r="K852" s="111"/>
    </row>
    <row r="853" spans="1:12" x14ac:dyDescent="0.25">
      <c r="A853" s="71">
        <f>IF(
   SUMPRODUCT(--(Sinduscon!$3:$3=DATE(2013,INT((ROW(A1050)-1)/20)+1,1)))&gt;0,
   DATE(2013,INT((ROW(A1050)-1)/20)+1,1),
   ""
)</f>
        <v>42856</v>
      </c>
      <c r="B853" s="72" t="str">
        <f t="shared" si="67"/>
        <v>R-8</v>
      </c>
      <c r="C853" s="73" t="str">
        <f t="shared" si="68"/>
        <v>Normal</v>
      </c>
      <c r="D853" s="77">
        <f>IFERROR(INDEX(Sinduscon!$18:$18,
MATCH(CUB!A853,Sinduscon!$3:$3,0)+2), "")</f>
        <v>534.04</v>
      </c>
      <c r="E853" s="77">
        <f>IFERROR(INDEX(Sinduscon!$19:$19,
MATCH(CUB!$A853,Sinduscon!$3:$3,0)+2), "")</f>
        <v>686.96</v>
      </c>
      <c r="F853" s="77">
        <f>IFERROR(INDEX(Sinduscon!$20:$20,
MATCH(CUB!$A853,Sinduscon!$3:$3,0)+2), "")</f>
        <v>67.58</v>
      </c>
      <c r="G853" s="77">
        <f>IFERROR(INDEX(Sinduscon!$21:$21,
MATCH(CUB!$A853,Sinduscon!$3:$3,0)+2), "")</f>
        <v>4.1900000000000004</v>
      </c>
      <c r="H853" s="111"/>
      <c r="I853" s="111"/>
      <c r="J853" s="111"/>
      <c r="K853" s="111"/>
    </row>
    <row r="854" spans="1:12" x14ac:dyDescent="0.25">
      <c r="A854" s="71">
        <f>IF(
   SUMPRODUCT(--(Sinduscon!$3:$3=DATE(2013,INT((ROW(A1051)-1)/20)+1,1)))&gt;0,
   DATE(2013,INT((ROW(A1051)-1)/20)+1,1),
   ""
)</f>
        <v>42856</v>
      </c>
      <c r="B854" s="72" t="str">
        <f t="shared" si="67"/>
        <v>R-8</v>
      </c>
      <c r="C854" s="73" t="str">
        <f t="shared" si="68"/>
        <v>Alto</v>
      </c>
      <c r="D854" s="77">
        <f>IFERROR(INDEX(Sinduscon!$18:$18,
MATCH(CUB!A854,Sinduscon!$3:$3,0)+3), "")</f>
        <v>758.73</v>
      </c>
      <c r="E854" s="77">
        <f>IFERROR(INDEX(Sinduscon!$19:$19,
MATCH(CUB!$A854,Sinduscon!$3:$3,0)+3), "")</f>
        <v>727.21</v>
      </c>
      <c r="F854" s="77">
        <f>IFERROR(INDEX(Sinduscon!$20:$20,
MATCH(CUB!$A854,Sinduscon!$3:$3,0)+3), "")</f>
        <v>79.680000000000007</v>
      </c>
      <c r="G854" s="77">
        <f>IFERROR(INDEX(Sinduscon!$21:$21,
MATCH(CUB!$A854,Sinduscon!$3:$3,0)+3), "")</f>
        <v>3.95</v>
      </c>
      <c r="H854" s="111"/>
      <c r="I854" s="111"/>
      <c r="J854" s="111"/>
      <c r="K854" s="111"/>
    </row>
    <row r="855" spans="1:12" x14ac:dyDescent="0.25">
      <c r="A855" s="71">
        <f>IF(
   SUMPRODUCT(--(Sinduscon!$3:$3=DATE(2013,INT((ROW(A1052)-1)/20)+1,1)))&gt;0,
   DATE(2013,INT((ROW(A1052)-1)/20)+1,1),
   ""
)</f>
        <v>42856</v>
      </c>
      <c r="B855" s="72" t="str">
        <f t="shared" si="67"/>
        <v>R-8</v>
      </c>
      <c r="C855" s="73" t="str">
        <f t="shared" si="68"/>
        <v>Total</v>
      </c>
      <c r="D855" s="77">
        <f>IFERROR(INDEX(Sinduscon!$18:$18,
MATCH(CUB!A855,Sinduscon!$3:$3,0)+4), "")</f>
        <v>1895.97</v>
      </c>
      <c r="E855" s="77">
        <f>IFERROR(INDEX(Sinduscon!$19:$19,
MATCH(CUB!$A855,Sinduscon!$3:$3,0)+4), "")</f>
        <v>1913.7</v>
      </c>
      <c r="F855" s="77">
        <f>IFERROR(INDEX(Sinduscon!$20:$20,
MATCH(CUB!$A855,Sinduscon!$3:$3,0)+4), "")</f>
        <v>178.39</v>
      </c>
      <c r="G855" s="77">
        <f>IFERROR(INDEX(Sinduscon!$21:$21,
MATCH(CUB!$A855,Sinduscon!$3:$3,0)+4), "")</f>
        <v>11.27</v>
      </c>
      <c r="H855" s="111"/>
      <c r="I855" s="111"/>
      <c r="J855" s="111"/>
      <c r="K855" s="111"/>
    </row>
    <row r="856" spans="1:12" x14ac:dyDescent="0.25">
      <c r="A856" s="71">
        <f>IF(
   SUMPRODUCT(--(Sinduscon!$3:$3=DATE(2013,INT((ROW(A1053)-1)/20)+1,1)))&gt;0,
   DATE(2013,INT((ROW(A1053)-1)/20)+1,1),
   ""
)</f>
        <v>42856</v>
      </c>
      <c r="B856" s="72" t="str">
        <f t="shared" si="67"/>
        <v>R-16</v>
      </c>
      <c r="C856" s="73" t="str">
        <f t="shared" si="68"/>
        <v>Baixo</v>
      </c>
      <c r="D856" s="77" t="str">
        <f>IFERROR(INDEX(Sinduscon!$24:$24,
MATCH(CUB!A856,Sinduscon!$3:$3,0)+1), "")</f>
        <v>-</v>
      </c>
      <c r="E856" s="77" t="str">
        <f>IFERROR(INDEX(Sinduscon!$25:$25,
MATCH(CUB!$A856,Sinduscon!$3:$3,0)+1), "")</f>
        <v>-</v>
      </c>
      <c r="F856" s="77" t="str">
        <f>IFERROR(INDEX(Sinduscon!$26:$26,
MATCH(CUB!$A856,Sinduscon!$3:$3,0)+1), "")</f>
        <v>-</v>
      </c>
      <c r="G856" s="77" t="str">
        <f>IFERROR(INDEX(Sinduscon!$27:$27,
MATCH(CUB!$A856,Sinduscon!$3:$3,0)+1), "")</f>
        <v>-</v>
      </c>
      <c r="H856" s="111"/>
      <c r="I856" s="111"/>
      <c r="J856" s="111"/>
      <c r="K856" s="111"/>
    </row>
    <row r="857" spans="1:12" x14ac:dyDescent="0.25">
      <c r="A857" s="71">
        <f>IF(
   SUMPRODUCT(--(Sinduscon!$3:$3=DATE(2013,INT((ROW(A1054)-1)/20)+1,1)))&gt;0,
   DATE(2013,INT((ROW(A1054)-1)/20)+1,1),
   ""
)</f>
        <v>42856</v>
      </c>
      <c r="B857" s="72" t="str">
        <f t="shared" si="67"/>
        <v>R-16</v>
      </c>
      <c r="C857" s="73" t="str">
        <f t="shared" si="68"/>
        <v>Normal</v>
      </c>
      <c r="D857" s="77">
        <f>IFERROR(INDEX(Sinduscon!$24:$24,
MATCH(CUB!A857,Sinduscon!$3:$3,0)+2), "")</f>
        <v>527.79</v>
      </c>
      <c r="E857" s="77">
        <f>IFERROR(INDEX(Sinduscon!$25:$25,
MATCH(CUB!$A857,Sinduscon!$3:$3,0)+2), "")</f>
        <v>660.38</v>
      </c>
      <c r="F857" s="77">
        <f>IFERROR(INDEX(Sinduscon!$26:$26,
MATCH(CUB!$A857,Sinduscon!$3:$3,0)+2), "")</f>
        <v>55.93</v>
      </c>
      <c r="G857" s="77">
        <f>IFERROR(INDEX(Sinduscon!$27:$27,
MATCH(CUB!$A857,Sinduscon!$3:$3,0)+2), "")</f>
        <v>3.99</v>
      </c>
      <c r="H857" s="111"/>
      <c r="I857" s="111"/>
      <c r="J857" s="111"/>
      <c r="K857" s="111"/>
    </row>
    <row r="858" spans="1:12" x14ac:dyDescent="0.25">
      <c r="A858" s="71">
        <f>IF(
   SUMPRODUCT(--(Sinduscon!$3:$3=DATE(2013,INT((ROW(A1055)-1)/20)+1,1)))&gt;0,
   DATE(2013,INT((ROW(A1055)-1)/20)+1,1),
   ""
)</f>
        <v>42856</v>
      </c>
      <c r="B858" s="72" t="str">
        <f t="shared" si="67"/>
        <v>R-16</v>
      </c>
      <c r="C858" s="73" t="str">
        <f t="shared" si="68"/>
        <v>Alto</v>
      </c>
      <c r="D858" s="77">
        <f>IFERROR(INDEX(Sinduscon!$24:$24,
MATCH(CUB!A858,Sinduscon!$3:$3,0)+3), "")</f>
        <v>713.19</v>
      </c>
      <c r="E858" s="77">
        <f>IFERROR(INDEX(Sinduscon!$25:$25,
MATCH(CUB!$A858,Sinduscon!$3:$3,0)+3), "")</f>
        <v>816.78</v>
      </c>
      <c r="F858" s="77">
        <f>IFERROR(INDEX(Sinduscon!$26:$26,
MATCH(CUB!$A858,Sinduscon!$3:$3,0)+3), "")</f>
        <v>69.12</v>
      </c>
      <c r="G858" s="77">
        <f>IFERROR(INDEX(Sinduscon!$27:$27,
MATCH(CUB!$A858,Sinduscon!$3:$3,0)+3), "")</f>
        <v>5.99</v>
      </c>
      <c r="H858" s="111"/>
      <c r="I858" s="111"/>
      <c r="J858" s="111"/>
      <c r="K858" s="111"/>
    </row>
    <row r="859" spans="1:12" x14ac:dyDescent="0.25">
      <c r="A859" s="71">
        <f>IF(
   SUMPRODUCT(--(Sinduscon!$3:$3=DATE(2013,INT((ROW(A1056)-1)/20)+1,1)))&gt;0,
   DATE(2013,INT((ROW(A1056)-1)/20)+1,1),
   ""
)</f>
        <v>42856</v>
      </c>
      <c r="B859" s="72" t="str">
        <f t="shared" si="67"/>
        <v>R-16</v>
      </c>
      <c r="C859" s="73" t="str">
        <f t="shared" si="68"/>
        <v>Total</v>
      </c>
      <c r="D859" s="77">
        <f>IFERROR(INDEX(Sinduscon!$24:$24,
MATCH(CUB!A859,Sinduscon!$3:$3,0)+4), "")</f>
        <v>1240.98</v>
      </c>
      <c r="E859" s="77">
        <f>IFERROR(INDEX(Sinduscon!$25:$25,
MATCH(CUB!$A859,Sinduscon!$3:$3,0)+4), "")</f>
        <v>1477.1599999999999</v>
      </c>
      <c r="F859" s="77">
        <f>IFERROR(INDEX(Sinduscon!$26:$26,
MATCH(CUB!$A859,Sinduscon!$3:$3,0)+4), "")</f>
        <v>125.05000000000001</v>
      </c>
      <c r="G859" s="77">
        <f>IFERROR(INDEX(Sinduscon!$27:$27,
MATCH(CUB!$A859,Sinduscon!$3:$3,0)+4), "")</f>
        <v>9.98</v>
      </c>
      <c r="H859" s="111"/>
      <c r="I859" s="111"/>
      <c r="J859" s="111"/>
      <c r="K859" s="111"/>
    </row>
    <row r="860" spans="1:12" x14ac:dyDescent="0.25">
      <c r="A860" s="71">
        <f>IF(
   SUMPRODUCT(--(Sinduscon!$3:$3=DATE(2013,INT((ROW(A1057)-1)/20)+1,1)))&gt;0,
   DATE(2013,INT((ROW(A1057)-1)/20)+1,1),
   ""
)</f>
        <v>42856</v>
      </c>
      <c r="B860" s="72" t="str">
        <f t="shared" si="67"/>
        <v>PIS</v>
      </c>
      <c r="C860" s="73" t="str">
        <f t="shared" si="68"/>
        <v>Baixo</v>
      </c>
      <c r="D860" s="77">
        <f>IFERROR(INDEX(Sinduscon!$30:$30,
MATCH(CUB!A860,Sinduscon!$3:$3,0)+1), "")</f>
        <v>429.34</v>
      </c>
      <c r="E860" s="77">
        <f>IFERROR(INDEX(Sinduscon!$31:$31,
MATCH(CUB!$A860,Sinduscon!$3:$3,0)+1), "")</f>
        <v>431.59</v>
      </c>
      <c r="F860" s="77">
        <f>IFERROR(INDEX(Sinduscon!$32:$32,
MATCH(CUB!$A860,Sinduscon!$3:$3,0)+1), "")</f>
        <v>32.26</v>
      </c>
      <c r="G860" s="77">
        <f>IFERROR(INDEX(Sinduscon!$33:$33,
MATCH(CUB!$A860,Sinduscon!$3:$3,0)+1), "")</f>
        <v>1.56</v>
      </c>
      <c r="H860" s="111"/>
      <c r="I860" s="111"/>
      <c r="J860" s="111"/>
      <c r="K860" s="111"/>
    </row>
    <row r="861" spans="1:12" x14ac:dyDescent="0.25">
      <c r="A861" s="71">
        <f>IF(
   SUMPRODUCT(--(Sinduscon!$3:$3=DATE(2013,INT((ROW(A1058)-1)/20)+1,1)))&gt;0,
   DATE(2013,INT((ROW(A1058)-1)/20)+1,1),
   ""
)</f>
        <v>42856</v>
      </c>
      <c r="B861" s="72" t="str">
        <f t="shared" si="67"/>
        <v>PIS</v>
      </c>
      <c r="C861" s="73" t="str">
        <f t="shared" si="68"/>
        <v>Normal</v>
      </c>
      <c r="D861" s="77" t="str">
        <f>IFERROR(INDEX(Sinduscon!$30:$30,
MATCH(CUB!A861,Sinduscon!$3:$3,0)+2), "")</f>
        <v>-</v>
      </c>
      <c r="E861" s="77" t="str">
        <f>IFERROR(INDEX(Sinduscon!$31:$31,
MATCH(CUB!$A861,Sinduscon!$3:$3,0)+2), "")</f>
        <v>-</v>
      </c>
      <c r="F861" s="77" t="str">
        <f>IFERROR(INDEX(Sinduscon!$32:$32,
MATCH(CUB!$A861,Sinduscon!$3:$3,0)+2), "")</f>
        <v>-</v>
      </c>
      <c r="G861" s="77" t="str">
        <f>IFERROR(INDEX(Sinduscon!$33:$33,
MATCH(CUB!$A861,Sinduscon!$3:$3,0)+2), "")</f>
        <v>-</v>
      </c>
      <c r="H861" s="111"/>
      <c r="I861" s="111"/>
      <c r="J861" s="111"/>
      <c r="K861" s="111"/>
    </row>
    <row r="862" spans="1:12" x14ac:dyDescent="0.25">
      <c r="A862" s="71">
        <f>IF(
   SUMPRODUCT(--(Sinduscon!$3:$3=DATE(2013,INT((ROW(A1059)-1)/20)+1,1)))&gt;0,
   DATE(2013,INT((ROW(A1059)-1)/20)+1,1),
   ""
)</f>
        <v>42856</v>
      </c>
      <c r="B862" s="72" t="str">
        <f t="shared" si="67"/>
        <v>PIS</v>
      </c>
      <c r="C862" s="73" t="str">
        <f t="shared" si="68"/>
        <v>Alto</v>
      </c>
      <c r="D862" s="77" t="str">
        <f>IFERROR(INDEX(Sinduscon!$30:$30,
MATCH(CUB!A862,Sinduscon!$3:$3,0)+3), "")</f>
        <v>-</v>
      </c>
      <c r="E862" s="77" t="str">
        <f>IFERROR(INDEX(Sinduscon!$31:$31,
MATCH(CUB!$A862,Sinduscon!$3:$3,0)+3), "")</f>
        <v>-</v>
      </c>
      <c r="F862" s="77" t="str">
        <f>IFERROR(INDEX(Sinduscon!$32:$32,
MATCH(CUB!$A862,Sinduscon!$3:$3,0)+3), "")</f>
        <v>-</v>
      </c>
      <c r="G862" s="77" t="str">
        <f>IFERROR(INDEX(Sinduscon!$33:$33,
MATCH(CUB!$A862,Sinduscon!$3:$3,0)+3), "")</f>
        <v>-</v>
      </c>
      <c r="H862" s="111"/>
      <c r="I862" s="111"/>
      <c r="J862" s="111"/>
      <c r="K862" s="111"/>
    </row>
    <row r="863" spans="1:12" x14ac:dyDescent="0.25">
      <c r="A863" s="71">
        <f>IF(
   SUMPRODUCT(--(Sinduscon!$3:$3=DATE(2013,INT((ROW(A1060)-1)/20)+1,1)))&gt;0,
   DATE(2013,INT((ROW(A1060)-1)/20)+1,1),
   ""
)</f>
        <v>42856</v>
      </c>
      <c r="B863" s="72" t="str">
        <f t="shared" si="67"/>
        <v>PIS</v>
      </c>
      <c r="C863" s="73" t="str">
        <f t="shared" si="68"/>
        <v>Total</v>
      </c>
      <c r="D863" s="77">
        <f>IFERROR(INDEX(Sinduscon!$30:$30,
MATCH(CUB!A863,Sinduscon!$3:$3,0)+4), "")</f>
        <v>429.34</v>
      </c>
      <c r="E863" s="77">
        <f>IFERROR(INDEX(Sinduscon!$31:$31,
MATCH(CUB!$A863,Sinduscon!$3:$3,0)+4), "")</f>
        <v>431.59</v>
      </c>
      <c r="F863" s="77">
        <f>IFERROR(INDEX(Sinduscon!$32:$32,
MATCH(CUB!$A863,Sinduscon!$3:$3,0)+4), "")</f>
        <v>32.26</v>
      </c>
      <c r="G863" s="77">
        <f>IFERROR(INDEX(Sinduscon!$33:$33,
MATCH(CUB!$A863,Sinduscon!$3:$3,0)+4), "")</f>
        <v>1.56</v>
      </c>
      <c r="H863" s="111">
        <f>SUMIFS(CUB!$D:$D,CUB!$C:$C,"Total",CUB!$A:$A,$A863)
/11</f>
        <v>633.74909090909091</v>
      </c>
      <c r="I863" s="111">
        <f>SUMIFS(CUB!$E:$E,CUB!$C:$C,"Total",CUB!$A:$A,$A863)
/11</f>
        <v>686.88</v>
      </c>
      <c r="J863" s="111">
        <f>SUMIFS(CUB!$F:$F,CUB!$C:$C,"Total",CUB!$A:$A,$A863)
/11</f>
        <v>80.409090909090907</v>
      </c>
      <c r="K863" s="111">
        <f>SUMIFS(CUB!$G:$G,CUB!$C:$C,"Total",CUB!$A:$A,$A863)
/11</f>
        <v>2.6727272727272724</v>
      </c>
      <c r="L863" s="111">
        <f t="shared" ref="L863" si="70">SUM(H863:K863)</f>
        <v>1403.7109090909091</v>
      </c>
    </row>
    <row r="864" spans="1:12" x14ac:dyDescent="0.25">
      <c r="A864" s="71">
        <f>IF(
   SUMPRODUCT(--(Sinduscon!$3:$3=DATE(2013,INT((ROW(A1061)-1)/20)+1,1)))&gt;0,
   DATE(2013,INT((ROW(A1061)-1)/20)+1,1),
   ""
)</f>
        <v>42887</v>
      </c>
      <c r="B864" s="72" t="str">
        <f t="shared" si="67"/>
        <v>R-1</v>
      </c>
      <c r="C864" s="73" t="str">
        <f t="shared" si="68"/>
        <v>Baixo</v>
      </c>
      <c r="D864" s="77">
        <f>IFERROR(INDEX(Sinduscon!$6:$6,
MATCH(CUB!A864,Sinduscon!$3:$3,0)+1), "")</f>
        <v>602.05999999999995</v>
      </c>
      <c r="E864" s="77">
        <f>IFERROR(INDEX(Sinduscon!$7:$7,
MATCH(CUB!$A864,Sinduscon!$3:$3,0)+1), "")</f>
        <v>658.89</v>
      </c>
      <c r="F864" s="77">
        <f>IFERROR(INDEX(Sinduscon!$8:$8,
MATCH(CUB!$A864,Sinduscon!$3:$3,0)+1), "")</f>
        <v>130.1</v>
      </c>
      <c r="G864" s="77">
        <f>IFERROR(INDEX(Sinduscon!$9:$9,
MATCH(CUB!$A864,Sinduscon!$3:$3,0)+1), "")</f>
        <v>3.08</v>
      </c>
      <c r="H864" s="111"/>
      <c r="I864" s="111"/>
      <c r="J864" s="111"/>
      <c r="K864" s="111"/>
    </row>
    <row r="865" spans="1:11" x14ac:dyDescent="0.25">
      <c r="A865" s="71">
        <f>IF(
   SUMPRODUCT(--(Sinduscon!$3:$3=DATE(2013,INT((ROW(A1062)-1)/20)+1,1)))&gt;0,
   DATE(2013,INT((ROW(A1062)-1)/20)+1,1),
   ""
)</f>
        <v>42887</v>
      </c>
      <c r="B865" s="72" t="str">
        <f t="shared" si="67"/>
        <v>R-1</v>
      </c>
      <c r="C865" s="73" t="str">
        <f t="shared" si="68"/>
        <v>Normal</v>
      </c>
      <c r="D865" s="77">
        <f>IFERROR(INDEX(Sinduscon!$6:$6,
MATCH(CUB!A865,Sinduscon!$3:$3,0)+2), "")</f>
        <v>634.24</v>
      </c>
      <c r="E865" s="77">
        <f>IFERROR(INDEX(Sinduscon!$7:$7,
MATCH(CUB!$A865,Sinduscon!$3:$3,0)+2), "")</f>
        <v>899.97</v>
      </c>
      <c r="F865" s="77">
        <f>IFERROR(INDEX(Sinduscon!$8:$8,
MATCH(CUB!$A865,Sinduscon!$3:$3,0)+2), "")</f>
        <v>122.15</v>
      </c>
      <c r="G865" s="77">
        <f>IFERROR(INDEX(Sinduscon!$9:$9,
MATCH(CUB!$A865,Sinduscon!$3:$3,0)+2), "")</f>
        <v>0.22</v>
      </c>
      <c r="H865" s="111"/>
      <c r="I865" s="111"/>
      <c r="J865" s="111"/>
      <c r="K865" s="111"/>
    </row>
    <row r="866" spans="1:11" x14ac:dyDescent="0.25">
      <c r="A866" s="71">
        <f>IF(
   SUMPRODUCT(--(Sinduscon!$3:$3=DATE(2013,INT((ROW(A1063)-1)/20)+1,1)))&gt;0,
   DATE(2013,INT((ROW(A1063)-1)/20)+1,1),
   ""
)</f>
        <v>42887</v>
      </c>
      <c r="B866" s="72" t="str">
        <f t="shared" si="67"/>
        <v>R-1</v>
      </c>
      <c r="C866" s="73" t="str">
        <f t="shared" si="68"/>
        <v>Alto</v>
      </c>
      <c r="D866" s="77">
        <f>IFERROR(INDEX(Sinduscon!$6:$6,
MATCH(CUB!A866,Sinduscon!$3:$3,0)+3), "")</f>
        <v>945.13</v>
      </c>
      <c r="E866" s="77">
        <f>IFERROR(INDEX(Sinduscon!$7:$7,
MATCH(CUB!$A866,Sinduscon!$3:$3,0)+3), "")</f>
        <v>976.44</v>
      </c>
      <c r="F866" s="77">
        <f>IFERROR(INDEX(Sinduscon!$8:$8,
MATCH(CUB!$A866,Sinduscon!$3:$3,0)+3), "")</f>
        <v>115.48</v>
      </c>
      <c r="G866" s="77">
        <f>IFERROR(INDEX(Sinduscon!$9:$9,
MATCH(CUB!$A866,Sinduscon!$3:$3,0)+3), "")</f>
        <v>0.27</v>
      </c>
      <c r="H866" s="111"/>
      <c r="I866" s="111"/>
      <c r="J866" s="111"/>
      <c r="K866" s="111"/>
    </row>
    <row r="867" spans="1:11" x14ac:dyDescent="0.25">
      <c r="A867" s="71">
        <f>IF(
   SUMPRODUCT(--(Sinduscon!$3:$3=DATE(2013,INT((ROW(A1064)-1)/20)+1,1)))&gt;0,
   DATE(2013,INT((ROW(A1064)-1)/20)+1,1),
   ""
)</f>
        <v>42887</v>
      </c>
      <c r="B867" s="72" t="str">
        <f t="shared" si="67"/>
        <v>R-1</v>
      </c>
      <c r="C867" s="73" t="str">
        <f t="shared" si="68"/>
        <v>Total</v>
      </c>
      <c r="D867" s="77">
        <f>IFERROR(INDEX(Sinduscon!$6:$6,
MATCH(CUB!A867,Sinduscon!$3:$3,0)+4), "")</f>
        <v>2181.4299999999998</v>
      </c>
      <c r="E867" s="77">
        <f>IFERROR(INDEX(Sinduscon!$7:$7,
MATCH(CUB!$A867,Sinduscon!$3:$3,0)+4), "")</f>
        <v>2535.3000000000002</v>
      </c>
      <c r="F867" s="77">
        <f>IFERROR(INDEX(Sinduscon!$8:$8,
MATCH(CUB!$A867,Sinduscon!$3:$3,0)+4), "")</f>
        <v>367.73</v>
      </c>
      <c r="G867" s="77">
        <f>IFERROR(INDEX(Sinduscon!$9:$9,
MATCH(CUB!$A867,Sinduscon!$3:$3,0)+4), "")</f>
        <v>3.5700000000000003</v>
      </c>
      <c r="H867" s="111"/>
      <c r="I867" s="111"/>
      <c r="J867" s="111"/>
      <c r="K867" s="111"/>
    </row>
    <row r="868" spans="1:11" x14ac:dyDescent="0.25">
      <c r="A868" s="71">
        <f>IF(
   SUMPRODUCT(--(Sinduscon!$3:$3=DATE(2013,INT((ROW(A1065)-1)/20)+1,1)))&gt;0,
   DATE(2013,INT((ROW(A1065)-1)/20)+1,1),
   ""
)</f>
        <v>42887</v>
      </c>
      <c r="B868" s="72" t="str">
        <f t="shared" si="67"/>
        <v>PP-4</v>
      </c>
      <c r="C868" s="73" t="str">
        <f t="shared" si="68"/>
        <v>Baixo</v>
      </c>
      <c r="D868" s="77">
        <f>IFERROR(INDEX(Sinduscon!$12:$12,
MATCH(CUB!A868,Sinduscon!$3:$3,0)+1), "")</f>
        <v>634.98</v>
      </c>
      <c r="E868" s="77">
        <f>IFERROR(INDEX(Sinduscon!$13:$13,
MATCH(CUB!$A868,Sinduscon!$3:$3,0)+1), "")</f>
        <v>552.6</v>
      </c>
      <c r="F868" s="77">
        <f>IFERROR(INDEX(Sinduscon!$14:$14,
MATCH(CUB!$A868,Sinduscon!$3:$3,0)+1), "")</f>
        <v>34.590000000000003</v>
      </c>
      <c r="G868" s="77">
        <f>IFERROR(INDEX(Sinduscon!$15:$15,
MATCH(CUB!$A868,Sinduscon!$3:$3,0)+1), "")</f>
        <v>2.98</v>
      </c>
      <c r="H868" s="111"/>
      <c r="I868" s="111"/>
      <c r="J868" s="111"/>
      <c r="K868" s="111"/>
    </row>
    <row r="869" spans="1:11" x14ac:dyDescent="0.25">
      <c r="A869" s="71">
        <f>IF(
   SUMPRODUCT(--(Sinduscon!$3:$3=DATE(2013,INT((ROW(A1066)-1)/20)+1,1)))&gt;0,
   DATE(2013,INT((ROW(A1066)-1)/20)+1,1),
   ""
)</f>
        <v>42887</v>
      </c>
      <c r="B869" s="72" t="str">
        <f t="shared" si="67"/>
        <v>PP-4</v>
      </c>
      <c r="C869" s="73" t="str">
        <f t="shared" si="68"/>
        <v>Normal</v>
      </c>
      <c r="D869" s="77">
        <f>IFERROR(INDEX(Sinduscon!$12:$12,
MATCH(CUB!A869,Sinduscon!$3:$3,0)+2), "")</f>
        <v>603.21</v>
      </c>
      <c r="E869" s="77">
        <f>IFERROR(INDEX(Sinduscon!$13:$13,
MATCH(CUB!$A869,Sinduscon!$3:$3,0)+2), "")</f>
        <v>796.14</v>
      </c>
      <c r="F869" s="77">
        <f>IFERROR(INDEX(Sinduscon!$14:$14,
MATCH(CUB!$A869,Sinduscon!$3:$3,0)+2), "")</f>
        <v>146.47999999999999</v>
      </c>
      <c r="G869" s="77">
        <f>IFERROR(INDEX(Sinduscon!$15:$15,
MATCH(CUB!$A869,Sinduscon!$3:$3,0)+2), "")</f>
        <v>0.04</v>
      </c>
      <c r="H869" s="111"/>
      <c r="I869" s="111"/>
      <c r="J869" s="111"/>
      <c r="K869" s="111"/>
    </row>
    <row r="870" spans="1:11" x14ac:dyDescent="0.25">
      <c r="A870" s="71">
        <f>IF(
   SUMPRODUCT(--(Sinduscon!$3:$3=DATE(2013,INT((ROW(A1067)-1)/20)+1,1)))&gt;0,
   DATE(2013,INT((ROW(A1067)-1)/20)+1,1),
   ""
)</f>
        <v>42887</v>
      </c>
      <c r="B870" s="72" t="str">
        <f t="shared" si="67"/>
        <v>PP-4</v>
      </c>
      <c r="C870" s="73" t="str">
        <f t="shared" si="68"/>
        <v>Alto</v>
      </c>
      <c r="D870" s="77" t="str">
        <f>IFERROR(INDEX(Sinduscon!$12:$12,
MATCH(CUB!A870,Sinduscon!$3:$3,0)+3), "")</f>
        <v>-</v>
      </c>
      <c r="E870" s="77" t="str">
        <f>IFERROR(INDEX(Sinduscon!$13:$13,
MATCH(CUB!$A870,Sinduscon!$3:$3,0)+3), "")</f>
        <v>-</v>
      </c>
      <c r="F870" s="77" t="str">
        <f>IFERROR(INDEX(Sinduscon!$14:$14,
MATCH(CUB!$A870,Sinduscon!$3:$3,0)+3), "")</f>
        <v>-</v>
      </c>
      <c r="G870" s="77" t="str">
        <f>IFERROR(INDEX(Sinduscon!$15:$15,
MATCH(CUB!$A870,Sinduscon!$3:$3,0)+3), "")</f>
        <v>-</v>
      </c>
      <c r="H870" s="111"/>
      <c r="I870" s="111"/>
      <c r="J870" s="111"/>
      <c r="K870" s="111"/>
    </row>
    <row r="871" spans="1:11" x14ac:dyDescent="0.25">
      <c r="A871" s="71">
        <f>IF(
   SUMPRODUCT(--(Sinduscon!$3:$3=DATE(2013,INT((ROW(A1068)-1)/20)+1,1)))&gt;0,
   DATE(2013,INT((ROW(A1068)-1)/20)+1,1),
   ""
)</f>
        <v>42887</v>
      </c>
      <c r="B871" s="72" t="str">
        <f t="shared" si="67"/>
        <v>PP-4</v>
      </c>
      <c r="C871" s="73" t="str">
        <f t="shared" si="68"/>
        <v>Total</v>
      </c>
      <c r="D871" s="77">
        <f>IFERROR(INDEX(Sinduscon!$12:$12,
MATCH(CUB!A871,Sinduscon!$3:$3,0)+4), "")</f>
        <v>1238.19</v>
      </c>
      <c r="E871" s="77">
        <f>IFERROR(INDEX(Sinduscon!$13:$13,
MATCH(CUB!$A871,Sinduscon!$3:$3,0)+4), "")</f>
        <v>1348.74</v>
      </c>
      <c r="F871" s="77">
        <f>IFERROR(INDEX(Sinduscon!$14:$14,
MATCH(CUB!$A871,Sinduscon!$3:$3,0)+4), "")</f>
        <v>181.07</v>
      </c>
      <c r="G871" s="77">
        <f>IFERROR(INDEX(Sinduscon!$15:$15,
MATCH(CUB!$A871,Sinduscon!$3:$3,0)+4), "")</f>
        <v>3.02</v>
      </c>
      <c r="H871" s="111"/>
      <c r="I871" s="111"/>
      <c r="J871" s="111"/>
      <c r="K871" s="111"/>
    </row>
    <row r="872" spans="1:11" x14ac:dyDescent="0.25">
      <c r="A872" s="71">
        <f>IF(
   SUMPRODUCT(--(Sinduscon!$3:$3=DATE(2013,INT((ROW(A1069)-1)/20)+1,1)))&gt;0,
   DATE(2013,INT((ROW(A1069)-1)/20)+1,1),
   ""
)</f>
        <v>42887</v>
      </c>
      <c r="B872" s="72" t="str">
        <f t="shared" si="67"/>
        <v>R-8</v>
      </c>
      <c r="C872" s="73" t="str">
        <f t="shared" si="68"/>
        <v>Baixo</v>
      </c>
      <c r="D872" s="77">
        <f>IFERROR(INDEX(Sinduscon!$18:$18,
MATCH(CUB!A872,Sinduscon!$3:$3,0)+1), "")</f>
        <v>603.72</v>
      </c>
      <c r="E872" s="77">
        <f>IFERROR(INDEX(Sinduscon!$19:$19,
MATCH(CUB!$A872,Sinduscon!$3:$3,0)+1), "")</f>
        <v>519.72</v>
      </c>
      <c r="F872" s="77">
        <f>IFERROR(INDEX(Sinduscon!$20:$20,
MATCH(CUB!$A872,Sinduscon!$3:$3,0)+1), "")</f>
        <v>31.13</v>
      </c>
      <c r="G872" s="77">
        <f>IFERROR(INDEX(Sinduscon!$21:$21,
MATCH(CUB!$A872,Sinduscon!$3:$3,0)+1), "")</f>
        <v>3.13</v>
      </c>
      <c r="H872" s="111"/>
      <c r="I872" s="111"/>
      <c r="J872" s="111"/>
      <c r="K872" s="111"/>
    </row>
    <row r="873" spans="1:11" x14ac:dyDescent="0.25">
      <c r="A873" s="71">
        <f>IF(
   SUMPRODUCT(--(Sinduscon!$3:$3=DATE(2013,INT((ROW(A1070)-1)/20)+1,1)))&gt;0,
   DATE(2013,INT((ROW(A1070)-1)/20)+1,1),
   ""
)</f>
        <v>42887</v>
      </c>
      <c r="B873" s="72" t="str">
        <f t="shared" si="67"/>
        <v>R-8</v>
      </c>
      <c r="C873" s="73" t="str">
        <f t="shared" si="68"/>
        <v>Normal</v>
      </c>
      <c r="D873" s="77">
        <f>IFERROR(INDEX(Sinduscon!$18:$18,
MATCH(CUB!A873,Sinduscon!$3:$3,0)+2), "")</f>
        <v>536.39</v>
      </c>
      <c r="E873" s="77">
        <f>IFERROR(INDEX(Sinduscon!$19:$19,
MATCH(CUB!$A873,Sinduscon!$3:$3,0)+2), "")</f>
        <v>714.71</v>
      </c>
      <c r="F873" s="77">
        <f>IFERROR(INDEX(Sinduscon!$20:$20,
MATCH(CUB!$A873,Sinduscon!$3:$3,0)+2), "")</f>
        <v>67.58</v>
      </c>
      <c r="G873" s="77">
        <f>IFERROR(INDEX(Sinduscon!$21:$21,
MATCH(CUB!$A873,Sinduscon!$3:$3,0)+2), "")</f>
        <v>4.1900000000000004</v>
      </c>
      <c r="H873" s="111"/>
      <c r="I873" s="111"/>
      <c r="J873" s="111"/>
      <c r="K873" s="111"/>
    </row>
    <row r="874" spans="1:11" x14ac:dyDescent="0.25">
      <c r="A874" s="71">
        <f>IF(
   SUMPRODUCT(--(Sinduscon!$3:$3=DATE(2013,INT((ROW(A1071)-1)/20)+1,1)))&gt;0,
   DATE(2013,INT((ROW(A1071)-1)/20)+1,1),
   ""
)</f>
        <v>42887</v>
      </c>
      <c r="B874" s="72" t="str">
        <f t="shared" si="67"/>
        <v>R-8</v>
      </c>
      <c r="C874" s="73" t="str">
        <f t="shared" si="68"/>
        <v>Alto</v>
      </c>
      <c r="D874" s="77">
        <f>IFERROR(INDEX(Sinduscon!$18:$18,
MATCH(CUB!A874,Sinduscon!$3:$3,0)+3), "")</f>
        <v>764.36</v>
      </c>
      <c r="E874" s="77">
        <f>IFERROR(INDEX(Sinduscon!$19:$19,
MATCH(CUB!$A874,Sinduscon!$3:$3,0)+3), "")</f>
        <v>756.58</v>
      </c>
      <c r="F874" s="77">
        <f>IFERROR(INDEX(Sinduscon!$20:$20,
MATCH(CUB!$A874,Sinduscon!$3:$3,0)+3), "")</f>
        <v>79.680000000000007</v>
      </c>
      <c r="G874" s="77">
        <f>IFERROR(INDEX(Sinduscon!$21:$21,
MATCH(CUB!$A874,Sinduscon!$3:$3,0)+3), "")</f>
        <v>3.96</v>
      </c>
      <c r="H874" s="111"/>
      <c r="I874" s="111"/>
      <c r="J874" s="111"/>
      <c r="K874" s="111"/>
    </row>
    <row r="875" spans="1:11" x14ac:dyDescent="0.25">
      <c r="A875" s="71">
        <f>IF(
   SUMPRODUCT(--(Sinduscon!$3:$3=DATE(2013,INT((ROW(A1072)-1)/20)+1,1)))&gt;0,
   DATE(2013,INT((ROW(A1072)-1)/20)+1,1),
   ""
)</f>
        <v>42887</v>
      </c>
      <c r="B875" s="72" t="str">
        <f t="shared" si="67"/>
        <v>R-8</v>
      </c>
      <c r="C875" s="73" t="str">
        <f t="shared" si="68"/>
        <v>Total</v>
      </c>
      <c r="D875" s="77">
        <f>IFERROR(INDEX(Sinduscon!$18:$18,
MATCH(CUB!A875,Sinduscon!$3:$3,0)+4), "")</f>
        <v>1904.4700000000003</v>
      </c>
      <c r="E875" s="77">
        <f>IFERROR(INDEX(Sinduscon!$19:$19,
MATCH(CUB!$A875,Sinduscon!$3:$3,0)+4), "")</f>
        <v>1991.0100000000002</v>
      </c>
      <c r="F875" s="77">
        <f>IFERROR(INDEX(Sinduscon!$20:$20,
MATCH(CUB!$A875,Sinduscon!$3:$3,0)+4), "")</f>
        <v>178.39</v>
      </c>
      <c r="G875" s="77">
        <f>IFERROR(INDEX(Sinduscon!$21:$21,
MATCH(CUB!$A875,Sinduscon!$3:$3,0)+4), "")</f>
        <v>11.280000000000001</v>
      </c>
      <c r="H875" s="111"/>
      <c r="I875" s="111"/>
      <c r="J875" s="111"/>
      <c r="K875" s="111"/>
    </row>
    <row r="876" spans="1:11" x14ac:dyDescent="0.25">
      <c r="A876" s="71">
        <f>IF(
   SUMPRODUCT(--(Sinduscon!$3:$3=DATE(2013,INT((ROW(A1073)-1)/20)+1,1)))&gt;0,
   DATE(2013,INT((ROW(A1073)-1)/20)+1,1),
   ""
)</f>
        <v>42887</v>
      </c>
      <c r="B876" s="72" t="str">
        <f t="shared" si="67"/>
        <v>R-16</v>
      </c>
      <c r="C876" s="73" t="str">
        <f t="shared" si="68"/>
        <v>Baixo</v>
      </c>
      <c r="D876" s="77" t="str">
        <f>IFERROR(INDEX(Sinduscon!$24:$24,
MATCH(CUB!A876,Sinduscon!$3:$3,0)+1), "")</f>
        <v>-</v>
      </c>
      <c r="E876" s="77" t="str">
        <f>IFERROR(INDEX(Sinduscon!$25:$25,
MATCH(CUB!$A876,Sinduscon!$3:$3,0)+1), "")</f>
        <v>-</v>
      </c>
      <c r="F876" s="77" t="str">
        <f>IFERROR(INDEX(Sinduscon!$26:$26,
MATCH(CUB!$A876,Sinduscon!$3:$3,0)+1), "")</f>
        <v>-</v>
      </c>
      <c r="G876" s="77" t="str">
        <f>IFERROR(INDEX(Sinduscon!$27:$27,
MATCH(CUB!$A876,Sinduscon!$3:$3,0)+1), "")</f>
        <v>-</v>
      </c>
      <c r="H876" s="111"/>
      <c r="I876" s="111"/>
      <c r="J876" s="111"/>
      <c r="K876" s="111"/>
    </row>
    <row r="877" spans="1:11" x14ac:dyDescent="0.25">
      <c r="A877" s="71">
        <f>IF(
   SUMPRODUCT(--(Sinduscon!$3:$3=DATE(2013,INT((ROW(A1074)-1)/20)+1,1)))&gt;0,
   DATE(2013,INT((ROW(A1074)-1)/20)+1,1),
   ""
)</f>
        <v>42887</v>
      </c>
      <c r="B877" s="72" t="str">
        <f t="shared" si="67"/>
        <v>R-16</v>
      </c>
      <c r="C877" s="73" t="str">
        <f t="shared" si="68"/>
        <v>Normal</v>
      </c>
      <c r="D877" s="77">
        <f>IFERROR(INDEX(Sinduscon!$24:$24,
MATCH(CUB!A877,Sinduscon!$3:$3,0)+2), "")</f>
        <v>530.57000000000005</v>
      </c>
      <c r="E877" s="77">
        <f>IFERROR(INDEX(Sinduscon!$25:$25,
MATCH(CUB!$A877,Sinduscon!$3:$3,0)+2), "")</f>
        <v>687.05</v>
      </c>
      <c r="F877" s="77">
        <f>IFERROR(INDEX(Sinduscon!$26:$26,
MATCH(CUB!$A877,Sinduscon!$3:$3,0)+2), "")</f>
        <v>55.93</v>
      </c>
      <c r="G877" s="77">
        <f>IFERROR(INDEX(Sinduscon!$27:$27,
MATCH(CUB!$A877,Sinduscon!$3:$3,0)+2), "")</f>
        <v>3.99</v>
      </c>
      <c r="H877" s="111"/>
      <c r="I877" s="111"/>
      <c r="J877" s="111"/>
      <c r="K877" s="111"/>
    </row>
    <row r="878" spans="1:11" x14ac:dyDescent="0.25">
      <c r="A878" s="71">
        <f>IF(
   SUMPRODUCT(--(Sinduscon!$3:$3=DATE(2013,INT((ROW(A1075)-1)/20)+1,1)))&gt;0,
   DATE(2013,INT((ROW(A1075)-1)/20)+1,1),
   ""
)</f>
        <v>42887</v>
      </c>
      <c r="B878" s="72" t="str">
        <f t="shared" si="67"/>
        <v>R-16</v>
      </c>
      <c r="C878" s="73" t="str">
        <f t="shared" si="68"/>
        <v>Alto</v>
      </c>
      <c r="D878" s="77">
        <f>IFERROR(INDEX(Sinduscon!$24:$24,
MATCH(CUB!A878,Sinduscon!$3:$3,0)+3), "")</f>
        <v>718.69</v>
      </c>
      <c r="E878" s="77">
        <f>IFERROR(INDEX(Sinduscon!$25:$25,
MATCH(CUB!$A878,Sinduscon!$3:$3,0)+3), "")</f>
        <v>849.77</v>
      </c>
      <c r="F878" s="77">
        <f>IFERROR(INDEX(Sinduscon!$26:$26,
MATCH(CUB!$A878,Sinduscon!$3:$3,0)+3), "")</f>
        <v>69.12</v>
      </c>
      <c r="G878" s="77">
        <f>IFERROR(INDEX(Sinduscon!$27:$27,
MATCH(CUB!$A878,Sinduscon!$3:$3,0)+3), "")</f>
        <v>5.99</v>
      </c>
      <c r="H878" s="111"/>
      <c r="I878" s="111"/>
      <c r="J878" s="111"/>
      <c r="K878" s="111"/>
    </row>
    <row r="879" spans="1:11" x14ac:dyDescent="0.25">
      <c r="A879" s="71">
        <f>IF(
   SUMPRODUCT(--(Sinduscon!$3:$3=DATE(2013,INT((ROW(A1076)-1)/20)+1,1)))&gt;0,
   DATE(2013,INT((ROW(A1076)-1)/20)+1,1),
   ""
)</f>
        <v>42887</v>
      </c>
      <c r="B879" s="72" t="str">
        <f t="shared" si="67"/>
        <v>R-16</v>
      </c>
      <c r="C879" s="73" t="str">
        <f t="shared" si="68"/>
        <v>Total</v>
      </c>
      <c r="D879" s="77">
        <f>IFERROR(INDEX(Sinduscon!$24:$24,
MATCH(CUB!A879,Sinduscon!$3:$3,0)+4), "")</f>
        <v>1249.2600000000002</v>
      </c>
      <c r="E879" s="77">
        <f>IFERROR(INDEX(Sinduscon!$25:$25,
MATCH(CUB!$A879,Sinduscon!$3:$3,0)+4), "")</f>
        <v>1536.82</v>
      </c>
      <c r="F879" s="77">
        <f>IFERROR(INDEX(Sinduscon!$26:$26,
MATCH(CUB!$A879,Sinduscon!$3:$3,0)+4), "")</f>
        <v>125.05000000000001</v>
      </c>
      <c r="G879" s="77">
        <f>IFERROR(INDEX(Sinduscon!$27:$27,
MATCH(CUB!$A879,Sinduscon!$3:$3,0)+4), "")</f>
        <v>9.98</v>
      </c>
      <c r="H879" s="111"/>
      <c r="I879" s="111"/>
      <c r="J879" s="111"/>
      <c r="K879" s="111"/>
    </row>
    <row r="880" spans="1:11" x14ac:dyDescent="0.25">
      <c r="A880" s="71">
        <f>IF(
   SUMPRODUCT(--(Sinduscon!$3:$3=DATE(2013,INT((ROW(A1077)-1)/20)+1,1)))&gt;0,
   DATE(2013,INT((ROW(A1077)-1)/20)+1,1),
   ""
)</f>
        <v>42887</v>
      </c>
      <c r="B880" s="72" t="str">
        <f t="shared" si="67"/>
        <v>PIS</v>
      </c>
      <c r="C880" s="73" t="str">
        <f t="shared" si="68"/>
        <v>Baixo</v>
      </c>
      <c r="D880" s="77">
        <f>IFERROR(INDEX(Sinduscon!$30:$30,
MATCH(CUB!A880,Sinduscon!$3:$3,0)+1), "")</f>
        <v>430.7</v>
      </c>
      <c r="E880" s="77">
        <f>IFERROR(INDEX(Sinduscon!$31:$31,
MATCH(CUB!$A880,Sinduscon!$3:$3,0)+1), "")</f>
        <v>449.03</v>
      </c>
      <c r="F880" s="77">
        <f>IFERROR(INDEX(Sinduscon!$32:$32,
MATCH(CUB!$A880,Sinduscon!$3:$3,0)+1), "")</f>
        <v>32.26</v>
      </c>
      <c r="G880" s="77">
        <f>IFERROR(INDEX(Sinduscon!$33:$33,
MATCH(CUB!$A880,Sinduscon!$3:$3,0)+1), "")</f>
        <v>1.56</v>
      </c>
      <c r="H880" s="111"/>
      <c r="I880" s="111"/>
      <c r="J880" s="111"/>
      <c r="K880" s="111"/>
    </row>
    <row r="881" spans="1:12" x14ac:dyDescent="0.25">
      <c r="A881" s="71">
        <f>IF(
   SUMPRODUCT(--(Sinduscon!$3:$3=DATE(2013,INT((ROW(A1078)-1)/20)+1,1)))&gt;0,
   DATE(2013,INT((ROW(A1078)-1)/20)+1,1),
   ""
)</f>
        <v>42887</v>
      </c>
      <c r="B881" s="72" t="str">
        <f t="shared" si="67"/>
        <v>PIS</v>
      </c>
      <c r="C881" s="73" t="str">
        <f t="shared" si="68"/>
        <v>Normal</v>
      </c>
      <c r="D881" s="77" t="str">
        <f>IFERROR(INDEX(Sinduscon!$30:$30,
MATCH(CUB!A881,Sinduscon!$3:$3,0)+2), "")</f>
        <v>-</v>
      </c>
      <c r="E881" s="77" t="str">
        <f>IFERROR(INDEX(Sinduscon!$31:$31,
MATCH(CUB!$A881,Sinduscon!$3:$3,0)+2), "")</f>
        <v>-</v>
      </c>
      <c r="F881" s="77" t="str">
        <f>IFERROR(INDEX(Sinduscon!$32:$32,
MATCH(CUB!$A881,Sinduscon!$3:$3,0)+2), "")</f>
        <v>-</v>
      </c>
      <c r="G881" s="77" t="str">
        <f>IFERROR(INDEX(Sinduscon!$33:$33,
MATCH(CUB!$A881,Sinduscon!$3:$3,0)+2), "")</f>
        <v>-</v>
      </c>
      <c r="H881" s="111"/>
      <c r="I881" s="111"/>
      <c r="J881" s="111"/>
      <c r="K881" s="111"/>
    </row>
    <row r="882" spans="1:12" x14ac:dyDescent="0.25">
      <c r="A882" s="71">
        <f>IF(
   SUMPRODUCT(--(Sinduscon!$3:$3=DATE(2013,INT((ROW(A1079)-1)/20)+1,1)))&gt;0,
   DATE(2013,INT((ROW(A1079)-1)/20)+1,1),
   ""
)</f>
        <v>42887</v>
      </c>
      <c r="B882" s="72" t="str">
        <f t="shared" si="67"/>
        <v>PIS</v>
      </c>
      <c r="C882" s="73" t="str">
        <f t="shared" si="68"/>
        <v>Alto</v>
      </c>
      <c r="D882" s="77" t="str">
        <f>IFERROR(INDEX(Sinduscon!$30:$30,
MATCH(CUB!A882,Sinduscon!$3:$3,0)+3), "")</f>
        <v>-</v>
      </c>
      <c r="E882" s="77" t="str">
        <f>IFERROR(INDEX(Sinduscon!$31:$31,
MATCH(CUB!$A882,Sinduscon!$3:$3,0)+3), "")</f>
        <v>-</v>
      </c>
      <c r="F882" s="77" t="str">
        <f>IFERROR(INDEX(Sinduscon!$32:$32,
MATCH(CUB!$A882,Sinduscon!$3:$3,0)+3), "")</f>
        <v>-</v>
      </c>
      <c r="G882" s="77" t="str">
        <f>IFERROR(INDEX(Sinduscon!$33:$33,
MATCH(CUB!$A882,Sinduscon!$3:$3,0)+3), "")</f>
        <v>-</v>
      </c>
      <c r="H882" s="111"/>
      <c r="I882" s="111"/>
      <c r="J882" s="111"/>
      <c r="K882" s="111"/>
    </row>
    <row r="883" spans="1:12" x14ac:dyDescent="0.25">
      <c r="A883" s="71">
        <f>IF(
   SUMPRODUCT(--(Sinduscon!$3:$3=DATE(2013,INT((ROW(A1080)-1)/20)+1,1)))&gt;0,
   DATE(2013,INT((ROW(A1080)-1)/20)+1,1),
   ""
)</f>
        <v>42887</v>
      </c>
      <c r="B883" s="72" t="str">
        <f t="shared" si="67"/>
        <v>PIS</v>
      </c>
      <c r="C883" s="73" t="str">
        <f t="shared" si="68"/>
        <v>Total</v>
      </c>
      <c r="D883" s="77">
        <f>IFERROR(INDEX(Sinduscon!$30:$30,
MATCH(CUB!A883,Sinduscon!$3:$3,0)+4), "")</f>
        <v>430.7</v>
      </c>
      <c r="E883" s="77">
        <f>IFERROR(INDEX(Sinduscon!$31:$31,
MATCH(CUB!$A883,Sinduscon!$3:$3,0)+4), "")</f>
        <v>449.03</v>
      </c>
      <c r="F883" s="77">
        <f>IFERROR(INDEX(Sinduscon!$32:$32,
MATCH(CUB!$A883,Sinduscon!$3:$3,0)+4), "")</f>
        <v>32.26</v>
      </c>
      <c r="G883" s="77">
        <f>IFERROR(INDEX(Sinduscon!$33:$33,
MATCH(CUB!$A883,Sinduscon!$3:$3,0)+4), "")</f>
        <v>1.56</v>
      </c>
      <c r="H883" s="111">
        <f>SUMIFS(CUB!$D:$D,CUB!$C:$C,"Total",CUB!$A:$A,$A883)
/11</f>
        <v>636.7318181818182</v>
      </c>
      <c r="I883" s="111">
        <f>SUMIFS(CUB!$E:$E,CUB!$C:$C,"Total",CUB!$A:$A,$A883)
/11</f>
        <v>714.62727272727273</v>
      </c>
      <c r="J883" s="111">
        <f>SUMIFS(CUB!$F:$F,CUB!$C:$C,"Total",CUB!$A:$A,$A883)
/11</f>
        <v>80.409090909090907</v>
      </c>
      <c r="K883" s="111">
        <f>SUMIFS(CUB!$G:$G,CUB!$C:$C,"Total",CUB!$A:$A,$A883)
/11</f>
        <v>2.6736363636363638</v>
      </c>
      <c r="L883" s="111">
        <f t="shared" ref="L883" si="71">SUM(H883:K883)</f>
        <v>1434.4418181818182</v>
      </c>
    </row>
    <row r="884" spans="1:12" x14ac:dyDescent="0.25">
      <c r="A884" s="71">
        <f>IF(
   SUMPRODUCT(--(Sinduscon!$3:$3=DATE(2013,INT((ROW(A1081)-1)/20)+1,1)))&gt;0,
   DATE(2013,INT((ROW(A1081)-1)/20)+1,1),
   ""
)</f>
        <v>42917</v>
      </c>
      <c r="B884" s="72" t="str">
        <f t="shared" si="67"/>
        <v>R-1</v>
      </c>
      <c r="C884" s="73" t="str">
        <f t="shared" si="68"/>
        <v>Baixo</v>
      </c>
      <c r="D884" s="77">
        <f>IFERROR(INDEX(Sinduscon!$6:$6,
MATCH(CUB!A884,Sinduscon!$3:$3,0)+1), "")</f>
        <v>602.39</v>
      </c>
      <c r="E884" s="77">
        <f>IFERROR(INDEX(Sinduscon!$7:$7,
MATCH(CUB!$A884,Sinduscon!$3:$3,0)+1), "")</f>
        <v>658.89</v>
      </c>
      <c r="F884" s="77">
        <f>IFERROR(INDEX(Sinduscon!$8:$8,
MATCH(CUB!$A884,Sinduscon!$3:$3,0)+1), "")</f>
        <v>130.4</v>
      </c>
      <c r="G884" s="77">
        <f>IFERROR(INDEX(Sinduscon!$9:$9,
MATCH(CUB!$A884,Sinduscon!$3:$3,0)+1), "")</f>
        <v>3.08</v>
      </c>
      <c r="H884" s="111"/>
      <c r="I884" s="111"/>
      <c r="J884" s="111"/>
      <c r="K884" s="111"/>
    </row>
    <row r="885" spans="1:12" x14ac:dyDescent="0.25">
      <c r="A885" s="71">
        <f>IF(
   SUMPRODUCT(--(Sinduscon!$3:$3=DATE(2013,INT((ROW(A1082)-1)/20)+1,1)))&gt;0,
   DATE(2013,INT((ROW(A1082)-1)/20)+1,1),
   ""
)</f>
        <v>42917</v>
      </c>
      <c r="B885" s="72" t="str">
        <f t="shared" si="67"/>
        <v>R-1</v>
      </c>
      <c r="C885" s="73" t="str">
        <f t="shared" si="68"/>
        <v>Normal</v>
      </c>
      <c r="D885" s="77">
        <f>IFERROR(INDEX(Sinduscon!$6:$6,
MATCH(CUB!A885,Sinduscon!$3:$3,0)+2), "")</f>
        <v>635.95000000000005</v>
      </c>
      <c r="E885" s="77">
        <f>IFERROR(INDEX(Sinduscon!$7:$7,
MATCH(CUB!$A885,Sinduscon!$3:$3,0)+2), "")</f>
        <v>899.97</v>
      </c>
      <c r="F885" s="77">
        <f>IFERROR(INDEX(Sinduscon!$8:$8,
MATCH(CUB!$A885,Sinduscon!$3:$3,0)+2), "")</f>
        <v>122.43</v>
      </c>
      <c r="G885" s="77">
        <f>IFERROR(INDEX(Sinduscon!$9:$9,
MATCH(CUB!$A885,Sinduscon!$3:$3,0)+2), "")</f>
        <v>0.22</v>
      </c>
      <c r="H885" s="111"/>
      <c r="I885" s="111"/>
      <c r="J885" s="111"/>
      <c r="K885" s="111"/>
    </row>
    <row r="886" spans="1:12" x14ac:dyDescent="0.25">
      <c r="A886" s="71">
        <f>IF(
   SUMPRODUCT(--(Sinduscon!$3:$3=DATE(2013,INT((ROW(A1083)-1)/20)+1,1)))&gt;0,
   DATE(2013,INT((ROW(A1083)-1)/20)+1,1),
   ""
)</f>
        <v>42917</v>
      </c>
      <c r="B886" s="72" t="str">
        <f t="shared" si="67"/>
        <v>R-1</v>
      </c>
      <c r="C886" s="73" t="str">
        <f t="shared" si="68"/>
        <v>Alto</v>
      </c>
      <c r="D886" s="77">
        <f>IFERROR(INDEX(Sinduscon!$6:$6,
MATCH(CUB!A886,Sinduscon!$3:$3,0)+3), "")</f>
        <v>951.18</v>
      </c>
      <c r="E886" s="77">
        <f>IFERROR(INDEX(Sinduscon!$7:$7,
MATCH(CUB!$A886,Sinduscon!$3:$3,0)+3), "")</f>
        <v>976.44</v>
      </c>
      <c r="F886" s="77">
        <f>IFERROR(INDEX(Sinduscon!$8:$8,
MATCH(CUB!$A886,Sinduscon!$3:$3,0)+3), "")</f>
        <v>115.75</v>
      </c>
      <c r="G886" s="77">
        <f>IFERROR(INDEX(Sinduscon!$9:$9,
MATCH(CUB!$A886,Sinduscon!$3:$3,0)+3), "")</f>
        <v>0.27</v>
      </c>
      <c r="H886" s="111"/>
      <c r="I886" s="111"/>
      <c r="J886" s="111"/>
      <c r="K886" s="111"/>
    </row>
    <row r="887" spans="1:12" x14ac:dyDescent="0.25">
      <c r="A887" s="71">
        <f>IF(
   SUMPRODUCT(--(Sinduscon!$3:$3=DATE(2013,INT((ROW(A1084)-1)/20)+1,1)))&gt;0,
   DATE(2013,INT((ROW(A1084)-1)/20)+1,1),
   ""
)</f>
        <v>42917</v>
      </c>
      <c r="B887" s="72" t="str">
        <f t="shared" si="67"/>
        <v>R-1</v>
      </c>
      <c r="C887" s="73" t="str">
        <f t="shared" si="68"/>
        <v>Total</v>
      </c>
      <c r="D887" s="77">
        <f>IFERROR(INDEX(Sinduscon!$6:$6,
MATCH(CUB!A887,Sinduscon!$3:$3,0)+4), "")</f>
        <v>2189.52</v>
      </c>
      <c r="E887" s="77">
        <f>IFERROR(INDEX(Sinduscon!$7:$7,
MATCH(CUB!$A887,Sinduscon!$3:$3,0)+4), "")</f>
        <v>2535.3000000000002</v>
      </c>
      <c r="F887" s="77">
        <f>IFERROR(INDEX(Sinduscon!$8:$8,
MATCH(CUB!$A887,Sinduscon!$3:$3,0)+4), "")</f>
        <v>368.58000000000004</v>
      </c>
      <c r="G887" s="77">
        <f>IFERROR(INDEX(Sinduscon!$9:$9,
MATCH(CUB!$A887,Sinduscon!$3:$3,0)+4), "")</f>
        <v>3.5700000000000003</v>
      </c>
      <c r="H887" s="111"/>
      <c r="I887" s="111"/>
      <c r="J887" s="111"/>
      <c r="K887" s="111"/>
    </row>
    <row r="888" spans="1:12" x14ac:dyDescent="0.25">
      <c r="A888" s="71">
        <f>IF(
   SUMPRODUCT(--(Sinduscon!$3:$3=DATE(2013,INT((ROW(A1085)-1)/20)+1,1)))&gt;0,
   DATE(2013,INT((ROW(A1085)-1)/20)+1,1),
   ""
)</f>
        <v>42917</v>
      </c>
      <c r="B888" s="72" t="str">
        <f t="shared" si="67"/>
        <v>PP-4</v>
      </c>
      <c r="C888" s="73" t="str">
        <f t="shared" si="68"/>
        <v>Baixo</v>
      </c>
      <c r="D888" s="77">
        <f>IFERROR(INDEX(Sinduscon!$12:$12,
MATCH(CUB!A888,Sinduscon!$3:$3,0)+1), "")</f>
        <v>636.30999999999995</v>
      </c>
      <c r="E888" s="77">
        <f>IFERROR(INDEX(Sinduscon!$13:$13,
MATCH(CUB!$A888,Sinduscon!$3:$3,0)+1), "")</f>
        <v>552.6</v>
      </c>
      <c r="F888" s="77">
        <f>IFERROR(INDEX(Sinduscon!$14:$14,
MATCH(CUB!$A888,Sinduscon!$3:$3,0)+1), "")</f>
        <v>34.67</v>
      </c>
      <c r="G888" s="77">
        <f>IFERROR(INDEX(Sinduscon!$15:$15,
MATCH(CUB!$A888,Sinduscon!$3:$3,0)+1), "")</f>
        <v>2.98</v>
      </c>
      <c r="H888" s="111"/>
      <c r="I888" s="111"/>
      <c r="J888" s="111"/>
      <c r="K888" s="111"/>
    </row>
    <row r="889" spans="1:12" x14ac:dyDescent="0.25">
      <c r="A889" s="71">
        <f>IF(
   SUMPRODUCT(--(Sinduscon!$3:$3=DATE(2013,INT((ROW(A1086)-1)/20)+1,1)))&gt;0,
   DATE(2013,INT((ROW(A1086)-1)/20)+1,1),
   ""
)</f>
        <v>42917</v>
      </c>
      <c r="B889" s="72" t="str">
        <f t="shared" si="67"/>
        <v>PP-4</v>
      </c>
      <c r="C889" s="73" t="str">
        <f t="shared" si="68"/>
        <v>Normal</v>
      </c>
      <c r="D889" s="77">
        <f>IFERROR(INDEX(Sinduscon!$12:$12,
MATCH(CUB!A889,Sinduscon!$3:$3,0)+2), "")</f>
        <v>605.76</v>
      </c>
      <c r="E889" s="77">
        <f>IFERROR(INDEX(Sinduscon!$13:$13,
MATCH(CUB!$A889,Sinduscon!$3:$3,0)+2), "")</f>
        <v>796.14</v>
      </c>
      <c r="F889" s="77">
        <f>IFERROR(INDEX(Sinduscon!$14:$14,
MATCH(CUB!$A889,Sinduscon!$3:$3,0)+2), "")</f>
        <v>146.81</v>
      </c>
      <c r="G889" s="77">
        <f>IFERROR(INDEX(Sinduscon!$15:$15,
MATCH(CUB!$A889,Sinduscon!$3:$3,0)+2), "")</f>
        <v>0.04</v>
      </c>
      <c r="H889" s="111"/>
      <c r="I889" s="111"/>
      <c r="J889" s="111"/>
      <c r="K889" s="111"/>
    </row>
    <row r="890" spans="1:12" x14ac:dyDescent="0.25">
      <c r="A890" s="71">
        <f>IF(
   SUMPRODUCT(--(Sinduscon!$3:$3=DATE(2013,INT((ROW(A1087)-1)/20)+1,1)))&gt;0,
   DATE(2013,INT((ROW(A1087)-1)/20)+1,1),
   ""
)</f>
        <v>42917</v>
      </c>
      <c r="B890" s="72" t="str">
        <f t="shared" si="67"/>
        <v>PP-4</v>
      </c>
      <c r="C890" s="73" t="str">
        <f t="shared" si="68"/>
        <v>Alto</v>
      </c>
      <c r="D890" s="77" t="str">
        <f>IFERROR(INDEX(Sinduscon!$12:$12,
MATCH(CUB!A890,Sinduscon!$3:$3,0)+3), "")</f>
        <v>-</v>
      </c>
      <c r="E890" s="77" t="str">
        <f>IFERROR(INDEX(Sinduscon!$13:$13,
MATCH(CUB!$A890,Sinduscon!$3:$3,0)+3), "")</f>
        <v>-</v>
      </c>
      <c r="F890" s="77" t="str">
        <f>IFERROR(INDEX(Sinduscon!$14:$14,
MATCH(CUB!$A890,Sinduscon!$3:$3,0)+3), "")</f>
        <v>-</v>
      </c>
      <c r="G890" s="77" t="str">
        <f>IFERROR(INDEX(Sinduscon!$15:$15,
MATCH(CUB!$A890,Sinduscon!$3:$3,0)+3), "")</f>
        <v>-</v>
      </c>
      <c r="H890" s="111"/>
      <c r="I890" s="111"/>
      <c r="J890" s="111"/>
      <c r="K890" s="111"/>
    </row>
    <row r="891" spans="1:12" x14ac:dyDescent="0.25">
      <c r="A891" s="71">
        <f>IF(
   SUMPRODUCT(--(Sinduscon!$3:$3=DATE(2013,INT((ROW(A1088)-1)/20)+1,1)))&gt;0,
   DATE(2013,INT((ROW(A1088)-1)/20)+1,1),
   ""
)</f>
        <v>42917</v>
      </c>
      <c r="B891" s="72" t="str">
        <f t="shared" si="67"/>
        <v>PP-4</v>
      </c>
      <c r="C891" s="73" t="str">
        <f t="shared" si="68"/>
        <v>Total</v>
      </c>
      <c r="D891" s="77">
        <f>IFERROR(INDEX(Sinduscon!$12:$12,
MATCH(CUB!A891,Sinduscon!$3:$3,0)+4), "")</f>
        <v>1242.07</v>
      </c>
      <c r="E891" s="77">
        <f>IFERROR(INDEX(Sinduscon!$13:$13,
MATCH(CUB!$A891,Sinduscon!$3:$3,0)+4), "")</f>
        <v>1348.74</v>
      </c>
      <c r="F891" s="77">
        <f>IFERROR(INDEX(Sinduscon!$14:$14,
MATCH(CUB!$A891,Sinduscon!$3:$3,0)+4), "")</f>
        <v>181.48000000000002</v>
      </c>
      <c r="G891" s="77">
        <f>IFERROR(INDEX(Sinduscon!$15:$15,
MATCH(CUB!$A891,Sinduscon!$3:$3,0)+4), "")</f>
        <v>3.02</v>
      </c>
      <c r="H891" s="111"/>
      <c r="I891" s="111"/>
      <c r="J891" s="111"/>
      <c r="K891" s="111"/>
    </row>
    <row r="892" spans="1:12" x14ac:dyDescent="0.25">
      <c r="A892" s="71">
        <f>IF(
   SUMPRODUCT(--(Sinduscon!$3:$3=DATE(2013,INT((ROW(A1089)-1)/20)+1,1)))&gt;0,
   DATE(2013,INT((ROW(A1089)-1)/20)+1,1),
   ""
)</f>
        <v>42917</v>
      </c>
      <c r="B892" s="72" t="str">
        <f t="shared" si="67"/>
        <v>R-8</v>
      </c>
      <c r="C892" s="73" t="str">
        <f t="shared" si="68"/>
        <v>Baixo</v>
      </c>
      <c r="D892" s="77">
        <f>IFERROR(INDEX(Sinduscon!$18:$18,
MATCH(CUB!A892,Sinduscon!$3:$3,0)+1), "")</f>
        <v>605.12</v>
      </c>
      <c r="E892" s="77">
        <f>IFERROR(INDEX(Sinduscon!$19:$19,
MATCH(CUB!$A892,Sinduscon!$3:$3,0)+1), "")</f>
        <v>519.72</v>
      </c>
      <c r="F892" s="77">
        <f>IFERROR(INDEX(Sinduscon!$20:$20,
MATCH(CUB!$A892,Sinduscon!$3:$3,0)+1), "")</f>
        <v>31.2</v>
      </c>
      <c r="G892" s="77">
        <f>IFERROR(INDEX(Sinduscon!$21:$21,
MATCH(CUB!$A892,Sinduscon!$3:$3,0)+1), "")</f>
        <v>3.13</v>
      </c>
      <c r="H892" s="111"/>
      <c r="I892" s="111"/>
      <c r="J892" s="111"/>
      <c r="K892" s="111"/>
    </row>
    <row r="893" spans="1:12" x14ac:dyDescent="0.25">
      <c r="A893" s="71">
        <f>IF(
   SUMPRODUCT(--(Sinduscon!$3:$3=DATE(2013,INT((ROW(A1090)-1)/20)+1,1)))&gt;0,
   DATE(2013,INT((ROW(A1090)-1)/20)+1,1),
   ""
)</f>
        <v>42917</v>
      </c>
      <c r="B893" s="72" t="str">
        <f t="shared" si="67"/>
        <v>R-8</v>
      </c>
      <c r="C893" s="73" t="str">
        <f t="shared" si="68"/>
        <v>Normal</v>
      </c>
      <c r="D893" s="77">
        <f>IFERROR(INDEX(Sinduscon!$18:$18,
MATCH(CUB!A893,Sinduscon!$3:$3,0)+2), "")</f>
        <v>538.77</v>
      </c>
      <c r="E893" s="77">
        <f>IFERROR(INDEX(Sinduscon!$19:$19,
MATCH(CUB!$A893,Sinduscon!$3:$3,0)+2), "")</f>
        <v>714.71</v>
      </c>
      <c r="F893" s="77">
        <f>IFERROR(INDEX(Sinduscon!$20:$20,
MATCH(CUB!$A893,Sinduscon!$3:$3,0)+2), "")</f>
        <v>67.73</v>
      </c>
      <c r="G893" s="77">
        <f>IFERROR(INDEX(Sinduscon!$21:$21,
MATCH(CUB!$A893,Sinduscon!$3:$3,0)+2), "")</f>
        <v>4.1900000000000004</v>
      </c>
      <c r="H893" s="111"/>
      <c r="I893" s="111"/>
      <c r="J893" s="111"/>
      <c r="K893" s="111"/>
    </row>
    <row r="894" spans="1:12" x14ac:dyDescent="0.25">
      <c r="A894" s="71">
        <f>IF(
   SUMPRODUCT(--(Sinduscon!$3:$3=DATE(2013,INT((ROW(A1091)-1)/20)+1,1)))&gt;0,
   DATE(2013,INT((ROW(A1091)-1)/20)+1,1),
   ""
)</f>
        <v>42917</v>
      </c>
      <c r="B894" s="72" t="str">
        <f t="shared" si="67"/>
        <v>R-8</v>
      </c>
      <c r="C894" s="73" t="str">
        <f t="shared" si="68"/>
        <v>Alto</v>
      </c>
      <c r="D894" s="77">
        <f>IFERROR(INDEX(Sinduscon!$18:$18,
MATCH(CUB!A894,Sinduscon!$3:$3,0)+3), "")</f>
        <v>768.6</v>
      </c>
      <c r="E894" s="77">
        <f>IFERROR(INDEX(Sinduscon!$19:$19,
MATCH(CUB!$A894,Sinduscon!$3:$3,0)+3), "")</f>
        <v>756.58</v>
      </c>
      <c r="F894" s="77">
        <f>IFERROR(INDEX(Sinduscon!$20:$20,
MATCH(CUB!$A894,Sinduscon!$3:$3,0)+3), "")</f>
        <v>79.86</v>
      </c>
      <c r="G894" s="77">
        <f>IFERROR(INDEX(Sinduscon!$21:$21,
MATCH(CUB!$A894,Sinduscon!$3:$3,0)+3), "")</f>
        <v>3.95</v>
      </c>
      <c r="H894" s="111"/>
      <c r="I894" s="111"/>
      <c r="J894" s="111"/>
      <c r="K894" s="111"/>
    </row>
    <row r="895" spans="1:12" x14ac:dyDescent="0.25">
      <c r="A895" s="71">
        <f>IF(
   SUMPRODUCT(--(Sinduscon!$3:$3=DATE(2013,INT((ROW(A1092)-1)/20)+1,1)))&gt;0,
   DATE(2013,INT((ROW(A1092)-1)/20)+1,1),
   ""
)</f>
        <v>42917</v>
      </c>
      <c r="B895" s="72" t="str">
        <f t="shared" si="67"/>
        <v>R-8</v>
      </c>
      <c r="C895" s="73" t="str">
        <f t="shared" si="68"/>
        <v>Total</v>
      </c>
      <c r="D895" s="77">
        <f>IFERROR(INDEX(Sinduscon!$18:$18,
MATCH(CUB!A895,Sinduscon!$3:$3,0)+4), "")</f>
        <v>1912.4899999999998</v>
      </c>
      <c r="E895" s="77">
        <f>IFERROR(INDEX(Sinduscon!$19:$19,
MATCH(CUB!$A895,Sinduscon!$3:$3,0)+4), "")</f>
        <v>1991.0100000000002</v>
      </c>
      <c r="F895" s="77">
        <f>IFERROR(INDEX(Sinduscon!$20:$20,
MATCH(CUB!$A895,Sinduscon!$3:$3,0)+4), "")</f>
        <v>178.79000000000002</v>
      </c>
      <c r="G895" s="77">
        <f>IFERROR(INDEX(Sinduscon!$21:$21,
MATCH(CUB!$A895,Sinduscon!$3:$3,0)+4), "")</f>
        <v>11.27</v>
      </c>
      <c r="H895" s="111"/>
      <c r="I895" s="111"/>
      <c r="J895" s="111"/>
      <c r="K895" s="111"/>
    </row>
    <row r="896" spans="1:12" x14ac:dyDescent="0.25">
      <c r="A896" s="71">
        <f>IF(
   SUMPRODUCT(--(Sinduscon!$3:$3=DATE(2013,INT((ROW(A1093)-1)/20)+1,1)))&gt;0,
   DATE(2013,INT((ROW(A1093)-1)/20)+1,1),
   ""
)</f>
        <v>42917</v>
      </c>
      <c r="B896" s="72" t="str">
        <f t="shared" si="67"/>
        <v>R-16</v>
      </c>
      <c r="C896" s="73" t="str">
        <f t="shared" si="68"/>
        <v>Baixo</v>
      </c>
      <c r="D896" s="77" t="str">
        <f>IFERROR(INDEX(Sinduscon!$24:$24,
MATCH(CUB!A896,Sinduscon!$3:$3,0)+1), "")</f>
        <v>-</v>
      </c>
      <c r="E896" s="77" t="str">
        <f>IFERROR(INDEX(Sinduscon!$25:$25,
MATCH(CUB!$A896,Sinduscon!$3:$3,0)+1), "")</f>
        <v>-</v>
      </c>
      <c r="F896" s="77" t="str">
        <f>IFERROR(INDEX(Sinduscon!$26:$26,
MATCH(CUB!$A896,Sinduscon!$3:$3,0)+1), "")</f>
        <v>-</v>
      </c>
      <c r="G896" s="77" t="str">
        <f>IFERROR(INDEX(Sinduscon!$27:$27,
MATCH(CUB!$A896,Sinduscon!$3:$3,0)+1), "")</f>
        <v>-</v>
      </c>
      <c r="H896" s="111"/>
      <c r="I896" s="111"/>
      <c r="J896" s="111"/>
      <c r="K896" s="111"/>
    </row>
    <row r="897" spans="1:12" x14ac:dyDescent="0.25">
      <c r="A897" s="71">
        <f>IF(
   SUMPRODUCT(--(Sinduscon!$3:$3=DATE(2013,INT((ROW(A1094)-1)/20)+1,1)))&gt;0,
   DATE(2013,INT((ROW(A1094)-1)/20)+1,1),
   ""
)</f>
        <v>42917</v>
      </c>
      <c r="B897" s="72" t="str">
        <f t="shared" si="67"/>
        <v>R-16</v>
      </c>
      <c r="C897" s="73" t="str">
        <f t="shared" si="68"/>
        <v>Normal</v>
      </c>
      <c r="D897" s="77">
        <f>IFERROR(INDEX(Sinduscon!$24:$24,
MATCH(CUB!A897,Sinduscon!$3:$3,0)+2), "")</f>
        <v>533.01</v>
      </c>
      <c r="E897" s="77">
        <f>IFERROR(INDEX(Sinduscon!$25:$25,
MATCH(CUB!$A897,Sinduscon!$3:$3,0)+2), "")</f>
        <v>687.05</v>
      </c>
      <c r="F897" s="77">
        <f>IFERROR(INDEX(Sinduscon!$26:$26,
MATCH(CUB!$A897,Sinduscon!$3:$3,0)+2), "")</f>
        <v>56.05</v>
      </c>
      <c r="G897" s="77">
        <f>IFERROR(INDEX(Sinduscon!$27:$27,
MATCH(CUB!$A897,Sinduscon!$3:$3,0)+2), "")</f>
        <v>3.99</v>
      </c>
      <c r="H897" s="111"/>
      <c r="I897" s="111"/>
      <c r="J897" s="111"/>
      <c r="K897" s="111"/>
    </row>
    <row r="898" spans="1:12" x14ac:dyDescent="0.25">
      <c r="A898" s="71">
        <f>IF(
   SUMPRODUCT(--(Sinduscon!$3:$3=DATE(2013,INT((ROW(A1095)-1)/20)+1,1)))&gt;0,
   DATE(2013,INT((ROW(A1095)-1)/20)+1,1),
   ""
)</f>
        <v>42917</v>
      </c>
      <c r="B898" s="72" t="str">
        <f t="shared" si="67"/>
        <v>R-16</v>
      </c>
      <c r="C898" s="73" t="str">
        <f t="shared" si="68"/>
        <v>Alto</v>
      </c>
      <c r="D898" s="77">
        <f>IFERROR(INDEX(Sinduscon!$24:$24,
MATCH(CUB!A898,Sinduscon!$3:$3,0)+3), "")</f>
        <v>718.35</v>
      </c>
      <c r="E898" s="77">
        <f>IFERROR(INDEX(Sinduscon!$25:$25,
MATCH(CUB!$A898,Sinduscon!$3:$3,0)+3), "")</f>
        <v>849.77</v>
      </c>
      <c r="F898" s="77">
        <f>IFERROR(INDEX(Sinduscon!$26:$26,
MATCH(CUB!$A898,Sinduscon!$3:$3,0)+3), "")</f>
        <v>69.28</v>
      </c>
      <c r="G898" s="77">
        <f>IFERROR(INDEX(Sinduscon!$27:$27,
MATCH(CUB!$A898,Sinduscon!$3:$3,0)+3), "")</f>
        <v>5.99</v>
      </c>
      <c r="H898" s="111"/>
      <c r="I898" s="111"/>
      <c r="J898" s="111"/>
      <c r="K898" s="111"/>
    </row>
    <row r="899" spans="1:12" x14ac:dyDescent="0.25">
      <c r="A899" s="71">
        <f>IF(
   SUMPRODUCT(--(Sinduscon!$3:$3=DATE(2013,INT((ROW(A1096)-1)/20)+1,1)))&gt;0,
   DATE(2013,INT((ROW(A1096)-1)/20)+1,1),
   ""
)</f>
        <v>42917</v>
      </c>
      <c r="B899" s="72" t="str">
        <f t="shared" si="67"/>
        <v>R-16</v>
      </c>
      <c r="C899" s="73" t="str">
        <f t="shared" si="68"/>
        <v>Total</v>
      </c>
      <c r="D899" s="77">
        <f>IFERROR(INDEX(Sinduscon!$24:$24,
MATCH(CUB!A899,Sinduscon!$3:$3,0)+4), "")</f>
        <v>1251.3600000000001</v>
      </c>
      <c r="E899" s="77">
        <f>IFERROR(INDEX(Sinduscon!$25:$25,
MATCH(CUB!$A899,Sinduscon!$3:$3,0)+4), "")</f>
        <v>1536.82</v>
      </c>
      <c r="F899" s="77">
        <f>IFERROR(INDEX(Sinduscon!$26:$26,
MATCH(CUB!$A899,Sinduscon!$3:$3,0)+4), "")</f>
        <v>125.33</v>
      </c>
      <c r="G899" s="77">
        <f>IFERROR(INDEX(Sinduscon!$27:$27,
MATCH(CUB!$A899,Sinduscon!$3:$3,0)+4), "")</f>
        <v>9.98</v>
      </c>
      <c r="H899" s="111"/>
      <c r="I899" s="111"/>
      <c r="J899" s="111"/>
      <c r="K899" s="111"/>
    </row>
    <row r="900" spans="1:12" x14ac:dyDescent="0.25">
      <c r="A900" s="71">
        <f>IF(
   SUMPRODUCT(--(Sinduscon!$3:$3=DATE(2013,INT((ROW(A1097)-1)/20)+1,1)))&gt;0,
   DATE(2013,INT((ROW(A1097)-1)/20)+1,1),
   ""
)</f>
        <v>42917</v>
      </c>
      <c r="B900" s="72" t="str">
        <f t="shared" si="67"/>
        <v>PIS</v>
      </c>
      <c r="C900" s="73" t="str">
        <f t="shared" si="68"/>
        <v>Baixo</v>
      </c>
      <c r="D900" s="77">
        <f>IFERROR(INDEX(Sinduscon!$30:$30,
MATCH(CUB!A900,Sinduscon!$3:$3,0)+1), "")</f>
        <v>432.46</v>
      </c>
      <c r="E900" s="77">
        <f>IFERROR(INDEX(Sinduscon!$31:$31,
MATCH(CUB!$A900,Sinduscon!$3:$3,0)+1), "")</f>
        <v>449.03</v>
      </c>
      <c r="F900" s="77">
        <f>IFERROR(INDEX(Sinduscon!$32:$32,
MATCH(CUB!$A900,Sinduscon!$3:$3,0)+1), "")</f>
        <v>32.340000000000003</v>
      </c>
      <c r="G900" s="77">
        <f>IFERROR(INDEX(Sinduscon!$33:$33,
MATCH(CUB!$A900,Sinduscon!$3:$3,0)+1), "")</f>
        <v>1.56</v>
      </c>
      <c r="H900" s="111"/>
      <c r="I900" s="111"/>
      <c r="J900" s="111"/>
      <c r="K900" s="111"/>
    </row>
    <row r="901" spans="1:12" x14ac:dyDescent="0.25">
      <c r="A901" s="71">
        <f>IF(
   SUMPRODUCT(--(Sinduscon!$3:$3=DATE(2013,INT((ROW(A1098)-1)/20)+1,1)))&gt;0,
   DATE(2013,INT((ROW(A1098)-1)/20)+1,1),
   ""
)</f>
        <v>42917</v>
      </c>
      <c r="B901" s="72" t="str">
        <f t="shared" ref="B901:B964" si="72">IF(A901&lt;&gt;"", CHOOSE(MOD(QUOTIENT(ROW()-4,4),5)+1,"R-1","PP-4","R-8","R-16","PIS"), "")</f>
        <v>PIS</v>
      </c>
      <c r="C901" s="73" t="str">
        <f t="shared" ref="C901:C964" si="73">IF(A901&lt;&gt;"", CHOOSE(MOD(QUOTIENT(ROW()-4,1),4)+1,"Baixo","Normal","Alto","Total"), "")</f>
        <v>Normal</v>
      </c>
      <c r="D901" s="77" t="str">
        <f>IFERROR(INDEX(Sinduscon!$30:$30,
MATCH(CUB!A901,Sinduscon!$3:$3,0)+2), "")</f>
        <v>-</v>
      </c>
      <c r="E901" s="77" t="str">
        <f>IFERROR(INDEX(Sinduscon!$31:$31,
MATCH(CUB!$A901,Sinduscon!$3:$3,0)+2), "")</f>
        <v>-</v>
      </c>
      <c r="F901" s="77" t="str">
        <f>IFERROR(INDEX(Sinduscon!$32:$32,
MATCH(CUB!$A901,Sinduscon!$3:$3,0)+2), "")</f>
        <v>-</v>
      </c>
      <c r="G901" s="77" t="str">
        <f>IFERROR(INDEX(Sinduscon!$33:$33,
MATCH(CUB!$A901,Sinduscon!$3:$3,0)+2), "")</f>
        <v>-</v>
      </c>
      <c r="H901" s="111"/>
      <c r="I901" s="111"/>
      <c r="J901" s="111"/>
      <c r="K901" s="111"/>
    </row>
    <row r="902" spans="1:12" x14ac:dyDescent="0.25">
      <c r="A902" s="71">
        <f>IF(
   SUMPRODUCT(--(Sinduscon!$3:$3=DATE(2013,INT((ROW(A1099)-1)/20)+1,1)))&gt;0,
   DATE(2013,INT((ROW(A1099)-1)/20)+1,1),
   ""
)</f>
        <v>42917</v>
      </c>
      <c r="B902" s="72" t="str">
        <f t="shared" si="72"/>
        <v>PIS</v>
      </c>
      <c r="C902" s="73" t="str">
        <f t="shared" si="73"/>
        <v>Alto</v>
      </c>
      <c r="D902" s="77" t="str">
        <f>IFERROR(INDEX(Sinduscon!$30:$30,
MATCH(CUB!A902,Sinduscon!$3:$3,0)+3), "")</f>
        <v>-</v>
      </c>
      <c r="E902" s="77" t="str">
        <f>IFERROR(INDEX(Sinduscon!$31:$31,
MATCH(CUB!$A902,Sinduscon!$3:$3,0)+3), "")</f>
        <v>-</v>
      </c>
      <c r="F902" s="77" t="str">
        <f>IFERROR(INDEX(Sinduscon!$32:$32,
MATCH(CUB!$A902,Sinduscon!$3:$3,0)+3), "")</f>
        <v>-</v>
      </c>
      <c r="G902" s="77" t="str">
        <f>IFERROR(INDEX(Sinduscon!$33:$33,
MATCH(CUB!$A902,Sinduscon!$3:$3,0)+3), "")</f>
        <v>-</v>
      </c>
      <c r="H902" s="111"/>
      <c r="I902" s="111"/>
      <c r="J902" s="111"/>
      <c r="K902" s="111"/>
    </row>
    <row r="903" spans="1:12" x14ac:dyDescent="0.25">
      <c r="A903" s="71">
        <f>IF(
   SUMPRODUCT(--(Sinduscon!$3:$3=DATE(2013,INT((ROW(A1100)-1)/20)+1,1)))&gt;0,
   DATE(2013,INT((ROW(A1100)-1)/20)+1,1),
   ""
)</f>
        <v>42917</v>
      </c>
      <c r="B903" s="72" t="str">
        <f t="shared" si="72"/>
        <v>PIS</v>
      </c>
      <c r="C903" s="73" t="str">
        <f t="shared" si="73"/>
        <v>Total</v>
      </c>
      <c r="D903" s="77">
        <f>IFERROR(INDEX(Sinduscon!$30:$30,
MATCH(CUB!A903,Sinduscon!$3:$3,0)+4), "")</f>
        <v>432.46</v>
      </c>
      <c r="E903" s="77">
        <f>IFERROR(INDEX(Sinduscon!$31:$31,
MATCH(CUB!$A903,Sinduscon!$3:$3,0)+4), "")</f>
        <v>449.03</v>
      </c>
      <c r="F903" s="77">
        <f>IFERROR(INDEX(Sinduscon!$32:$32,
MATCH(CUB!$A903,Sinduscon!$3:$3,0)+4), "")</f>
        <v>32.340000000000003</v>
      </c>
      <c r="G903" s="77">
        <f>IFERROR(INDEX(Sinduscon!$33:$33,
MATCH(CUB!$A903,Sinduscon!$3:$3,0)+4), "")</f>
        <v>1.56</v>
      </c>
      <c r="H903" s="111">
        <f>SUMIFS(CUB!$D:$D,CUB!$C:$C,"Total",CUB!$A:$A,$A903)
/11</f>
        <v>638.90000000000009</v>
      </c>
      <c r="I903" s="111">
        <f>SUMIFS(CUB!$E:$E,CUB!$C:$C,"Total",CUB!$A:$A,$A903)
/11</f>
        <v>714.62727272727273</v>
      </c>
      <c r="J903" s="111">
        <f>SUMIFS(CUB!$F:$F,CUB!$C:$C,"Total",CUB!$A:$A,$A903)
/11</f>
        <v>80.592727272727288</v>
      </c>
      <c r="K903" s="111">
        <f>SUMIFS(CUB!$G:$G,CUB!$C:$C,"Total",CUB!$A:$A,$A903)
/11</f>
        <v>2.6727272727272724</v>
      </c>
      <c r="L903" s="111">
        <f t="shared" ref="L903" si="74">SUM(H903:K903)</f>
        <v>1436.7927272727272</v>
      </c>
    </row>
    <row r="904" spans="1:12" x14ac:dyDescent="0.25">
      <c r="A904" s="71">
        <f>IF(
   SUMPRODUCT(--(Sinduscon!$3:$3=DATE(2013,INT((ROW(A1101)-1)/20)+1,1)))&gt;0,
   DATE(2013,INT((ROW(A1101)-1)/20)+1,1),
   ""
)</f>
        <v>42948</v>
      </c>
      <c r="B904" s="72" t="str">
        <f t="shared" si="72"/>
        <v>R-1</v>
      </c>
      <c r="C904" s="73" t="str">
        <f t="shared" si="73"/>
        <v>Baixo</v>
      </c>
      <c r="D904" s="77">
        <f>IFERROR(INDEX(Sinduscon!$6:$6,
MATCH(CUB!A904,Sinduscon!$3:$3,0)+1), "")</f>
        <v>605.61</v>
      </c>
      <c r="E904" s="77">
        <f>IFERROR(INDEX(Sinduscon!$7:$7,
MATCH(CUB!$A904,Sinduscon!$3:$3,0)+1), "")</f>
        <v>658.89</v>
      </c>
      <c r="F904" s="77">
        <f>IFERROR(INDEX(Sinduscon!$8:$8,
MATCH(CUB!$A904,Sinduscon!$3:$3,0)+1), "")</f>
        <v>130.4</v>
      </c>
      <c r="G904" s="77">
        <f>IFERROR(INDEX(Sinduscon!$9:$9,
MATCH(CUB!$A904,Sinduscon!$3:$3,0)+1), "")</f>
        <v>3.08</v>
      </c>
      <c r="H904" s="111"/>
      <c r="I904" s="111"/>
      <c r="J904" s="111"/>
      <c r="K904" s="111"/>
    </row>
    <row r="905" spans="1:12" x14ac:dyDescent="0.25">
      <c r="A905" s="71">
        <f>IF(
   SUMPRODUCT(--(Sinduscon!$3:$3=DATE(2013,INT((ROW(A1102)-1)/20)+1,1)))&gt;0,
   DATE(2013,INT((ROW(A1102)-1)/20)+1,1),
   ""
)</f>
        <v>42948</v>
      </c>
      <c r="B905" s="72" t="str">
        <f t="shared" si="72"/>
        <v>R-1</v>
      </c>
      <c r="C905" s="73" t="str">
        <f t="shared" si="73"/>
        <v>Normal</v>
      </c>
      <c r="D905" s="77">
        <f>IFERROR(INDEX(Sinduscon!$6:$6,
MATCH(CUB!A905,Sinduscon!$3:$3,0)+2), "")</f>
        <v>639.11</v>
      </c>
      <c r="E905" s="77">
        <f>IFERROR(INDEX(Sinduscon!$7:$7,
MATCH(CUB!$A905,Sinduscon!$3:$3,0)+2), "")</f>
        <v>899.97</v>
      </c>
      <c r="F905" s="77">
        <f>IFERROR(INDEX(Sinduscon!$8:$8,
MATCH(CUB!$A905,Sinduscon!$3:$3,0)+2), "")</f>
        <v>122.43</v>
      </c>
      <c r="G905" s="77">
        <f>IFERROR(INDEX(Sinduscon!$9:$9,
MATCH(CUB!$A905,Sinduscon!$3:$3,0)+2), "")</f>
        <v>0.22</v>
      </c>
      <c r="H905" s="111"/>
      <c r="I905" s="111"/>
      <c r="J905" s="111"/>
      <c r="K905" s="111"/>
    </row>
    <row r="906" spans="1:12" x14ac:dyDescent="0.25">
      <c r="A906" s="71">
        <f>IF(
   SUMPRODUCT(--(Sinduscon!$3:$3=DATE(2013,INT((ROW(A1103)-1)/20)+1,1)))&gt;0,
   DATE(2013,INT((ROW(A1103)-1)/20)+1,1),
   ""
)</f>
        <v>42948</v>
      </c>
      <c r="B906" s="72" t="str">
        <f t="shared" si="72"/>
        <v>R-1</v>
      </c>
      <c r="C906" s="73" t="str">
        <f t="shared" si="73"/>
        <v>Alto</v>
      </c>
      <c r="D906" s="77">
        <f>IFERROR(INDEX(Sinduscon!$6:$6,
MATCH(CUB!A906,Sinduscon!$3:$3,0)+3), "")</f>
        <v>955.23</v>
      </c>
      <c r="E906" s="77">
        <f>IFERROR(INDEX(Sinduscon!$7:$7,
MATCH(CUB!$A906,Sinduscon!$3:$3,0)+3), "")</f>
        <v>976.44</v>
      </c>
      <c r="F906" s="77">
        <f>IFERROR(INDEX(Sinduscon!$8:$8,
MATCH(CUB!$A906,Sinduscon!$3:$3,0)+3), "")</f>
        <v>115.75</v>
      </c>
      <c r="G906" s="77">
        <f>IFERROR(INDEX(Sinduscon!$9:$9,
MATCH(CUB!$A906,Sinduscon!$3:$3,0)+3), "")</f>
        <v>0.27</v>
      </c>
      <c r="H906" s="111"/>
      <c r="I906" s="111"/>
      <c r="J906" s="111"/>
      <c r="K906" s="111"/>
    </row>
    <row r="907" spans="1:12" x14ac:dyDescent="0.25">
      <c r="A907" s="71">
        <f>IF(
   SUMPRODUCT(--(Sinduscon!$3:$3=DATE(2013,INT((ROW(A1104)-1)/20)+1,1)))&gt;0,
   DATE(2013,INT((ROW(A1104)-1)/20)+1,1),
   ""
)</f>
        <v>42948</v>
      </c>
      <c r="B907" s="72" t="str">
        <f t="shared" si="72"/>
        <v>R-1</v>
      </c>
      <c r="C907" s="73" t="str">
        <f t="shared" si="73"/>
        <v>Total</v>
      </c>
      <c r="D907" s="77">
        <f>IFERROR(INDEX(Sinduscon!$6:$6,
MATCH(CUB!A907,Sinduscon!$3:$3,0)+4), "")</f>
        <v>2199.9499999999998</v>
      </c>
      <c r="E907" s="77">
        <f>IFERROR(INDEX(Sinduscon!$7:$7,
MATCH(CUB!$A907,Sinduscon!$3:$3,0)+4), "")</f>
        <v>2535.3000000000002</v>
      </c>
      <c r="F907" s="77">
        <f>IFERROR(INDEX(Sinduscon!$8:$8,
MATCH(CUB!$A907,Sinduscon!$3:$3,0)+4), "")</f>
        <v>368.58000000000004</v>
      </c>
      <c r="G907" s="77">
        <f>IFERROR(INDEX(Sinduscon!$9:$9,
MATCH(CUB!$A907,Sinduscon!$3:$3,0)+4), "")</f>
        <v>3.5700000000000003</v>
      </c>
      <c r="H907" s="111"/>
      <c r="I907" s="111"/>
      <c r="J907" s="111"/>
      <c r="K907" s="111"/>
    </row>
    <row r="908" spans="1:12" x14ac:dyDescent="0.25">
      <c r="A908" s="71">
        <f>IF(
   SUMPRODUCT(--(Sinduscon!$3:$3=DATE(2013,INT((ROW(A1105)-1)/20)+1,1)))&gt;0,
   DATE(2013,INT((ROW(A1105)-1)/20)+1,1),
   ""
)</f>
        <v>42948</v>
      </c>
      <c r="B908" s="72" t="str">
        <f t="shared" si="72"/>
        <v>PP-4</v>
      </c>
      <c r="C908" s="73" t="str">
        <f t="shared" si="73"/>
        <v>Baixo</v>
      </c>
      <c r="D908" s="77">
        <f>IFERROR(INDEX(Sinduscon!$12:$12,
MATCH(CUB!A908,Sinduscon!$3:$3,0)+1), "")</f>
        <v>638.99</v>
      </c>
      <c r="E908" s="77">
        <f>IFERROR(INDEX(Sinduscon!$13:$13,
MATCH(CUB!$A908,Sinduscon!$3:$3,0)+1), "")</f>
        <v>552.6</v>
      </c>
      <c r="F908" s="77">
        <f>IFERROR(INDEX(Sinduscon!$14:$14,
MATCH(CUB!$A908,Sinduscon!$3:$3,0)+1), "")</f>
        <v>34.67</v>
      </c>
      <c r="G908" s="77">
        <f>IFERROR(INDEX(Sinduscon!$15:$15,
MATCH(CUB!$A908,Sinduscon!$3:$3,0)+1), "")</f>
        <v>2.98</v>
      </c>
      <c r="H908" s="111"/>
      <c r="I908" s="111"/>
      <c r="J908" s="111"/>
      <c r="K908" s="111"/>
    </row>
    <row r="909" spans="1:12" x14ac:dyDescent="0.25">
      <c r="A909" s="71">
        <f>IF(
   SUMPRODUCT(--(Sinduscon!$3:$3=DATE(2013,INT((ROW(A1106)-1)/20)+1,1)))&gt;0,
   DATE(2013,INT((ROW(A1106)-1)/20)+1,1),
   ""
)</f>
        <v>42948</v>
      </c>
      <c r="B909" s="72" t="str">
        <f t="shared" si="72"/>
        <v>PP-4</v>
      </c>
      <c r="C909" s="73" t="str">
        <f t="shared" si="73"/>
        <v>Normal</v>
      </c>
      <c r="D909" s="77">
        <f>IFERROR(INDEX(Sinduscon!$12:$12,
MATCH(CUB!A909,Sinduscon!$3:$3,0)+2), "")</f>
        <v>607.49</v>
      </c>
      <c r="E909" s="77">
        <f>IFERROR(INDEX(Sinduscon!$13:$13,
MATCH(CUB!$A909,Sinduscon!$3:$3,0)+2), "")</f>
        <v>796.14</v>
      </c>
      <c r="F909" s="77">
        <f>IFERROR(INDEX(Sinduscon!$14:$14,
MATCH(CUB!$A909,Sinduscon!$3:$3,0)+2), "")</f>
        <v>146.81</v>
      </c>
      <c r="G909" s="77">
        <f>IFERROR(INDEX(Sinduscon!$15:$15,
MATCH(CUB!$A909,Sinduscon!$3:$3,0)+2), "")</f>
        <v>0.04</v>
      </c>
      <c r="H909" s="111"/>
      <c r="I909" s="111"/>
      <c r="J909" s="111"/>
      <c r="K909" s="111"/>
    </row>
    <row r="910" spans="1:12" x14ac:dyDescent="0.25">
      <c r="A910" s="71">
        <f>IF(
   SUMPRODUCT(--(Sinduscon!$3:$3=DATE(2013,INT((ROW(A1107)-1)/20)+1,1)))&gt;0,
   DATE(2013,INT((ROW(A1107)-1)/20)+1,1),
   ""
)</f>
        <v>42948</v>
      </c>
      <c r="B910" s="72" t="str">
        <f t="shared" si="72"/>
        <v>PP-4</v>
      </c>
      <c r="C910" s="73" t="str">
        <f t="shared" si="73"/>
        <v>Alto</v>
      </c>
      <c r="D910" s="77" t="str">
        <f>IFERROR(INDEX(Sinduscon!$12:$12,
MATCH(CUB!A910,Sinduscon!$3:$3,0)+3), "")</f>
        <v>-</v>
      </c>
      <c r="E910" s="77" t="str">
        <f>IFERROR(INDEX(Sinduscon!$13:$13,
MATCH(CUB!$A910,Sinduscon!$3:$3,0)+3), "")</f>
        <v>-</v>
      </c>
      <c r="F910" s="77" t="str">
        <f>IFERROR(INDEX(Sinduscon!$14:$14,
MATCH(CUB!$A910,Sinduscon!$3:$3,0)+3), "")</f>
        <v>-</v>
      </c>
      <c r="G910" s="77" t="str">
        <f>IFERROR(INDEX(Sinduscon!$15:$15,
MATCH(CUB!$A910,Sinduscon!$3:$3,0)+3), "")</f>
        <v>-</v>
      </c>
      <c r="H910" s="111"/>
      <c r="I910" s="111"/>
      <c r="J910" s="111"/>
      <c r="K910" s="111"/>
    </row>
    <row r="911" spans="1:12" x14ac:dyDescent="0.25">
      <c r="A911" s="71">
        <f>IF(
   SUMPRODUCT(--(Sinduscon!$3:$3=DATE(2013,INT((ROW(A1108)-1)/20)+1,1)))&gt;0,
   DATE(2013,INT((ROW(A1108)-1)/20)+1,1),
   ""
)</f>
        <v>42948</v>
      </c>
      <c r="B911" s="72" t="str">
        <f t="shared" si="72"/>
        <v>PP-4</v>
      </c>
      <c r="C911" s="73" t="str">
        <f t="shared" si="73"/>
        <v>Total</v>
      </c>
      <c r="D911" s="77">
        <f>IFERROR(INDEX(Sinduscon!$12:$12,
MATCH(CUB!A911,Sinduscon!$3:$3,0)+4), "")</f>
        <v>1246.48</v>
      </c>
      <c r="E911" s="77">
        <f>IFERROR(INDEX(Sinduscon!$13:$13,
MATCH(CUB!$A911,Sinduscon!$3:$3,0)+4), "")</f>
        <v>1348.74</v>
      </c>
      <c r="F911" s="77">
        <f>IFERROR(INDEX(Sinduscon!$14:$14,
MATCH(CUB!$A911,Sinduscon!$3:$3,0)+4), "")</f>
        <v>181.48000000000002</v>
      </c>
      <c r="G911" s="77">
        <f>IFERROR(INDEX(Sinduscon!$15:$15,
MATCH(CUB!$A911,Sinduscon!$3:$3,0)+4), "")</f>
        <v>3.02</v>
      </c>
      <c r="H911" s="111"/>
      <c r="I911" s="111"/>
      <c r="J911" s="111"/>
      <c r="K911" s="111"/>
    </row>
    <row r="912" spans="1:12" x14ac:dyDescent="0.25">
      <c r="A912" s="71">
        <f>IF(
   SUMPRODUCT(--(Sinduscon!$3:$3=DATE(2013,INT((ROW(A1109)-1)/20)+1,1)))&gt;0,
   DATE(2013,INT((ROW(A1109)-1)/20)+1,1),
   ""
)</f>
        <v>42948</v>
      </c>
      <c r="B912" s="72" t="str">
        <f t="shared" si="72"/>
        <v>R-8</v>
      </c>
      <c r="C912" s="73" t="str">
        <f t="shared" si="73"/>
        <v>Baixo</v>
      </c>
      <c r="D912" s="77">
        <f>IFERROR(INDEX(Sinduscon!$18:$18,
MATCH(CUB!A912,Sinduscon!$3:$3,0)+1), "")</f>
        <v>607.92999999999995</v>
      </c>
      <c r="E912" s="77">
        <f>IFERROR(INDEX(Sinduscon!$19:$19,
MATCH(CUB!$A912,Sinduscon!$3:$3,0)+1), "")</f>
        <v>519.72</v>
      </c>
      <c r="F912" s="77">
        <f>IFERROR(INDEX(Sinduscon!$20:$20,
MATCH(CUB!$A912,Sinduscon!$3:$3,0)+1), "")</f>
        <v>31.2</v>
      </c>
      <c r="G912" s="77">
        <f>IFERROR(INDEX(Sinduscon!$21:$21,
MATCH(CUB!$A912,Sinduscon!$3:$3,0)+1), "")</f>
        <v>3.13</v>
      </c>
      <c r="H912" s="111"/>
      <c r="I912" s="111"/>
      <c r="J912" s="111"/>
      <c r="K912" s="111"/>
    </row>
    <row r="913" spans="1:12" x14ac:dyDescent="0.25">
      <c r="A913" s="71">
        <f>IF(
   SUMPRODUCT(--(Sinduscon!$3:$3=DATE(2013,INT((ROW(A1110)-1)/20)+1,1)))&gt;0,
   DATE(2013,INT((ROW(A1110)-1)/20)+1,1),
   ""
)</f>
        <v>42948</v>
      </c>
      <c r="B913" s="72" t="str">
        <f t="shared" si="72"/>
        <v>R-8</v>
      </c>
      <c r="C913" s="73" t="str">
        <f t="shared" si="73"/>
        <v>Normal</v>
      </c>
      <c r="D913" s="77">
        <f>IFERROR(INDEX(Sinduscon!$18:$18,
MATCH(CUB!A913,Sinduscon!$3:$3,0)+2), "")</f>
        <v>540.46</v>
      </c>
      <c r="E913" s="77">
        <f>IFERROR(INDEX(Sinduscon!$19:$19,
MATCH(CUB!$A913,Sinduscon!$3:$3,0)+2), "")</f>
        <v>714.71</v>
      </c>
      <c r="F913" s="77">
        <f>IFERROR(INDEX(Sinduscon!$20:$20,
MATCH(CUB!$A913,Sinduscon!$3:$3,0)+2), "")</f>
        <v>67.73</v>
      </c>
      <c r="G913" s="77">
        <f>IFERROR(INDEX(Sinduscon!$21:$21,
MATCH(CUB!$A913,Sinduscon!$3:$3,0)+2), "")</f>
        <v>4.1900000000000004</v>
      </c>
      <c r="H913" s="111"/>
      <c r="I913" s="111"/>
      <c r="J913" s="111"/>
      <c r="K913" s="111"/>
    </row>
    <row r="914" spans="1:12" x14ac:dyDescent="0.25">
      <c r="A914" s="71">
        <f>IF(
   SUMPRODUCT(--(Sinduscon!$3:$3=DATE(2013,INT((ROW(A1111)-1)/20)+1,1)))&gt;0,
   DATE(2013,INT((ROW(A1111)-1)/20)+1,1),
   ""
)</f>
        <v>42948</v>
      </c>
      <c r="B914" s="72" t="str">
        <f t="shared" si="72"/>
        <v>R-8</v>
      </c>
      <c r="C914" s="73" t="str">
        <f t="shared" si="73"/>
        <v>Alto</v>
      </c>
      <c r="D914" s="77">
        <f>IFERROR(INDEX(Sinduscon!$18:$18,
MATCH(CUB!A914,Sinduscon!$3:$3,0)+3), "")</f>
        <v>722.29</v>
      </c>
      <c r="E914" s="77">
        <f>IFERROR(INDEX(Sinduscon!$19:$19,
MATCH(CUB!$A914,Sinduscon!$3:$3,0)+3), "")</f>
        <v>756.58</v>
      </c>
      <c r="F914" s="77">
        <f>IFERROR(INDEX(Sinduscon!$20:$20,
MATCH(CUB!$A914,Sinduscon!$3:$3,0)+3), "")</f>
        <v>79.86</v>
      </c>
      <c r="G914" s="77">
        <f>IFERROR(INDEX(Sinduscon!$21:$21,
MATCH(CUB!$A914,Sinduscon!$3:$3,0)+3), "")</f>
        <v>3.95</v>
      </c>
      <c r="H914" s="111"/>
      <c r="I914" s="111"/>
      <c r="J914" s="111"/>
      <c r="K914" s="111"/>
    </row>
    <row r="915" spans="1:12" x14ac:dyDescent="0.25">
      <c r="A915" s="71">
        <f>IF(
   SUMPRODUCT(--(Sinduscon!$3:$3=DATE(2013,INT((ROW(A1112)-1)/20)+1,1)))&gt;0,
   DATE(2013,INT((ROW(A1112)-1)/20)+1,1),
   ""
)</f>
        <v>42948</v>
      </c>
      <c r="B915" s="72" t="str">
        <f t="shared" si="72"/>
        <v>R-8</v>
      </c>
      <c r="C915" s="73" t="str">
        <f t="shared" si="73"/>
        <v>Total</v>
      </c>
      <c r="D915" s="77">
        <f>IFERROR(INDEX(Sinduscon!$18:$18,
MATCH(CUB!A915,Sinduscon!$3:$3,0)+4), "")</f>
        <v>1870.6799999999998</v>
      </c>
      <c r="E915" s="77">
        <f>IFERROR(INDEX(Sinduscon!$19:$19,
MATCH(CUB!$A915,Sinduscon!$3:$3,0)+4), "")</f>
        <v>1991.0100000000002</v>
      </c>
      <c r="F915" s="77">
        <f>IFERROR(INDEX(Sinduscon!$20:$20,
MATCH(CUB!$A915,Sinduscon!$3:$3,0)+4), "")</f>
        <v>178.79000000000002</v>
      </c>
      <c r="G915" s="77">
        <f>IFERROR(INDEX(Sinduscon!$21:$21,
MATCH(CUB!$A915,Sinduscon!$3:$3,0)+4), "")</f>
        <v>11.27</v>
      </c>
      <c r="H915" s="111"/>
      <c r="I915" s="111"/>
      <c r="J915" s="111"/>
      <c r="K915" s="111"/>
    </row>
    <row r="916" spans="1:12" x14ac:dyDescent="0.25">
      <c r="A916" s="71">
        <f>IF(
   SUMPRODUCT(--(Sinduscon!$3:$3=DATE(2013,INT((ROW(A1113)-1)/20)+1,1)))&gt;0,
   DATE(2013,INT((ROW(A1113)-1)/20)+1,1),
   ""
)</f>
        <v>42948</v>
      </c>
      <c r="B916" s="72" t="str">
        <f t="shared" si="72"/>
        <v>R-16</v>
      </c>
      <c r="C916" s="73" t="str">
        <f t="shared" si="73"/>
        <v>Baixo</v>
      </c>
      <c r="D916" s="77" t="str">
        <f>IFERROR(INDEX(Sinduscon!$24:$24,
MATCH(CUB!A916,Sinduscon!$3:$3,0)+1), "")</f>
        <v>-</v>
      </c>
      <c r="E916" s="77" t="str">
        <f>IFERROR(INDEX(Sinduscon!$25:$25,
MATCH(CUB!$A916,Sinduscon!$3:$3,0)+1), "")</f>
        <v>-</v>
      </c>
      <c r="F916" s="77" t="str">
        <f>IFERROR(INDEX(Sinduscon!$26:$26,
MATCH(CUB!$A916,Sinduscon!$3:$3,0)+1), "")</f>
        <v>-</v>
      </c>
      <c r="G916" s="77" t="str">
        <f>IFERROR(INDEX(Sinduscon!$27:$27,
MATCH(CUB!$A916,Sinduscon!$3:$3,0)+1), "")</f>
        <v>-</v>
      </c>
      <c r="H916" s="111"/>
      <c r="I916" s="111"/>
      <c r="J916" s="111"/>
      <c r="K916" s="111"/>
    </row>
    <row r="917" spans="1:12" x14ac:dyDescent="0.25">
      <c r="A917" s="71">
        <f>IF(
   SUMPRODUCT(--(Sinduscon!$3:$3=DATE(2013,INT((ROW(A1114)-1)/20)+1,1)))&gt;0,
   DATE(2013,INT((ROW(A1114)-1)/20)+1,1),
   ""
)</f>
        <v>42948</v>
      </c>
      <c r="B917" s="72" t="str">
        <f t="shared" si="72"/>
        <v>R-16</v>
      </c>
      <c r="C917" s="73" t="str">
        <f t="shared" si="73"/>
        <v>Normal</v>
      </c>
      <c r="D917" s="77">
        <f>IFERROR(INDEX(Sinduscon!$24:$24,
MATCH(CUB!A917,Sinduscon!$3:$3,0)+2), "")</f>
        <v>534.09</v>
      </c>
      <c r="E917" s="77">
        <f>IFERROR(INDEX(Sinduscon!$25:$25,
MATCH(CUB!$A917,Sinduscon!$3:$3,0)+2), "")</f>
        <v>687.05</v>
      </c>
      <c r="F917" s="77">
        <f>IFERROR(INDEX(Sinduscon!$26:$26,
MATCH(CUB!$A917,Sinduscon!$3:$3,0)+2), "")</f>
        <v>56.05</v>
      </c>
      <c r="G917" s="77">
        <f>IFERROR(INDEX(Sinduscon!$27:$27,
MATCH(CUB!$A917,Sinduscon!$3:$3,0)+2), "")</f>
        <v>3.99</v>
      </c>
      <c r="H917" s="111"/>
      <c r="I917" s="111"/>
      <c r="J917" s="111"/>
      <c r="K917" s="111"/>
    </row>
    <row r="918" spans="1:12" x14ac:dyDescent="0.25">
      <c r="A918" s="71">
        <f>IF(
   SUMPRODUCT(--(Sinduscon!$3:$3=DATE(2013,INT((ROW(A1115)-1)/20)+1,1)))&gt;0,
   DATE(2013,INT((ROW(A1115)-1)/20)+1,1),
   ""
)</f>
        <v>42948</v>
      </c>
      <c r="B918" s="72" t="str">
        <f t="shared" si="72"/>
        <v>R-16</v>
      </c>
      <c r="C918" s="73" t="str">
        <f t="shared" si="73"/>
        <v>Alto</v>
      </c>
      <c r="D918" s="77">
        <f>IFERROR(INDEX(Sinduscon!$24:$24,
MATCH(CUB!A918,Sinduscon!$3:$3,0)+3), "")</f>
        <v>720</v>
      </c>
      <c r="E918" s="77">
        <f>IFERROR(INDEX(Sinduscon!$25:$25,
MATCH(CUB!$A918,Sinduscon!$3:$3,0)+3), "")</f>
        <v>849.77</v>
      </c>
      <c r="F918" s="77">
        <f>IFERROR(INDEX(Sinduscon!$26:$26,
MATCH(CUB!$A918,Sinduscon!$3:$3,0)+3), "")</f>
        <v>69.28</v>
      </c>
      <c r="G918" s="77">
        <f>IFERROR(INDEX(Sinduscon!$27:$27,
MATCH(CUB!$A918,Sinduscon!$3:$3,0)+3), "")</f>
        <v>5.99</v>
      </c>
      <c r="H918" s="111"/>
      <c r="I918" s="111"/>
      <c r="J918" s="111"/>
      <c r="K918" s="111"/>
    </row>
    <row r="919" spans="1:12" x14ac:dyDescent="0.25">
      <c r="A919" s="71">
        <f>IF(
   SUMPRODUCT(--(Sinduscon!$3:$3=DATE(2013,INT((ROW(A1116)-1)/20)+1,1)))&gt;0,
   DATE(2013,INT((ROW(A1116)-1)/20)+1,1),
   ""
)</f>
        <v>42948</v>
      </c>
      <c r="B919" s="72" t="str">
        <f t="shared" si="72"/>
        <v>R-16</v>
      </c>
      <c r="C919" s="73" t="str">
        <f t="shared" si="73"/>
        <v>Total</v>
      </c>
      <c r="D919" s="77">
        <f>IFERROR(INDEX(Sinduscon!$24:$24,
MATCH(CUB!A919,Sinduscon!$3:$3,0)+4), "")</f>
        <v>1254.0900000000001</v>
      </c>
      <c r="E919" s="77">
        <f>IFERROR(INDEX(Sinduscon!$25:$25,
MATCH(CUB!$A919,Sinduscon!$3:$3,0)+4), "")</f>
        <v>1536.82</v>
      </c>
      <c r="F919" s="77">
        <f>IFERROR(INDEX(Sinduscon!$26:$26,
MATCH(CUB!$A919,Sinduscon!$3:$3,0)+4), "")</f>
        <v>125.33</v>
      </c>
      <c r="G919" s="77">
        <f>IFERROR(INDEX(Sinduscon!$27:$27,
MATCH(CUB!$A919,Sinduscon!$3:$3,0)+4), "")</f>
        <v>9.98</v>
      </c>
      <c r="H919" s="111"/>
      <c r="I919" s="111"/>
      <c r="J919" s="111"/>
      <c r="K919" s="111"/>
    </row>
    <row r="920" spans="1:12" x14ac:dyDescent="0.25">
      <c r="A920" s="71">
        <f>IF(
   SUMPRODUCT(--(Sinduscon!$3:$3=DATE(2013,INT((ROW(A1117)-1)/20)+1,1)))&gt;0,
   DATE(2013,INT((ROW(A1117)-1)/20)+1,1),
   ""
)</f>
        <v>42948</v>
      </c>
      <c r="B920" s="72" t="str">
        <f t="shared" si="72"/>
        <v>PIS</v>
      </c>
      <c r="C920" s="73" t="str">
        <f t="shared" si="73"/>
        <v>Baixo</v>
      </c>
      <c r="D920" s="77">
        <f>IFERROR(INDEX(Sinduscon!$30:$30,
MATCH(CUB!A920,Sinduscon!$3:$3,0)+1), "")</f>
        <v>435.49</v>
      </c>
      <c r="E920" s="77">
        <f>IFERROR(INDEX(Sinduscon!$31:$31,
MATCH(CUB!$A920,Sinduscon!$3:$3,0)+1), "")</f>
        <v>449.03</v>
      </c>
      <c r="F920" s="77">
        <f>IFERROR(INDEX(Sinduscon!$32:$32,
MATCH(CUB!$A920,Sinduscon!$3:$3,0)+1), "")</f>
        <v>32.340000000000003</v>
      </c>
      <c r="G920" s="77">
        <f>IFERROR(INDEX(Sinduscon!$33:$33,
MATCH(CUB!$A920,Sinduscon!$3:$3,0)+1), "")</f>
        <v>1.56</v>
      </c>
      <c r="H920" s="111"/>
      <c r="I920" s="111"/>
      <c r="J920" s="111"/>
      <c r="K920" s="111"/>
    </row>
    <row r="921" spans="1:12" x14ac:dyDescent="0.25">
      <c r="A921" s="71">
        <f>IF(
   SUMPRODUCT(--(Sinduscon!$3:$3=DATE(2013,INT((ROW(A1118)-1)/20)+1,1)))&gt;0,
   DATE(2013,INT((ROW(A1118)-1)/20)+1,1),
   ""
)</f>
        <v>42948</v>
      </c>
      <c r="B921" s="72" t="str">
        <f t="shared" si="72"/>
        <v>PIS</v>
      </c>
      <c r="C921" s="73" t="str">
        <f t="shared" si="73"/>
        <v>Normal</v>
      </c>
      <c r="D921" s="77" t="str">
        <f>IFERROR(INDEX(Sinduscon!$30:$30,
MATCH(CUB!A921,Sinduscon!$3:$3,0)+2), "")</f>
        <v>-</v>
      </c>
      <c r="E921" s="77" t="str">
        <f>IFERROR(INDEX(Sinduscon!$31:$31,
MATCH(CUB!$A921,Sinduscon!$3:$3,0)+2), "")</f>
        <v>-</v>
      </c>
      <c r="F921" s="77" t="str">
        <f>IFERROR(INDEX(Sinduscon!$32:$32,
MATCH(CUB!$A921,Sinduscon!$3:$3,0)+2), "")</f>
        <v>-</v>
      </c>
      <c r="G921" s="77" t="str">
        <f>IFERROR(INDEX(Sinduscon!$33:$33,
MATCH(CUB!$A921,Sinduscon!$3:$3,0)+2), "")</f>
        <v>-</v>
      </c>
      <c r="H921" s="111"/>
      <c r="I921" s="111"/>
      <c r="J921" s="111"/>
      <c r="K921" s="111"/>
    </row>
    <row r="922" spans="1:12" x14ac:dyDescent="0.25">
      <c r="A922" s="71">
        <f>IF(
   SUMPRODUCT(--(Sinduscon!$3:$3=DATE(2013,INT((ROW(A1119)-1)/20)+1,1)))&gt;0,
   DATE(2013,INT((ROW(A1119)-1)/20)+1,1),
   ""
)</f>
        <v>42948</v>
      </c>
      <c r="B922" s="72" t="str">
        <f t="shared" si="72"/>
        <v>PIS</v>
      </c>
      <c r="C922" s="73" t="str">
        <f t="shared" si="73"/>
        <v>Alto</v>
      </c>
      <c r="D922" s="77" t="str">
        <f>IFERROR(INDEX(Sinduscon!$30:$30,
MATCH(CUB!A922,Sinduscon!$3:$3,0)+3), "")</f>
        <v>-</v>
      </c>
      <c r="E922" s="77" t="str">
        <f>IFERROR(INDEX(Sinduscon!$31:$31,
MATCH(CUB!$A922,Sinduscon!$3:$3,0)+3), "")</f>
        <v>-</v>
      </c>
      <c r="F922" s="77" t="str">
        <f>IFERROR(INDEX(Sinduscon!$32:$32,
MATCH(CUB!$A922,Sinduscon!$3:$3,0)+3), "")</f>
        <v>-</v>
      </c>
      <c r="G922" s="77" t="str">
        <f>IFERROR(INDEX(Sinduscon!$33:$33,
MATCH(CUB!$A922,Sinduscon!$3:$3,0)+3), "")</f>
        <v>-</v>
      </c>
      <c r="H922" s="111"/>
      <c r="I922" s="111"/>
      <c r="J922" s="111"/>
      <c r="K922" s="111"/>
    </row>
    <row r="923" spans="1:12" x14ac:dyDescent="0.25">
      <c r="A923" s="71">
        <f>IF(
   SUMPRODUCT(--(Sinduscon!$3:$3=DATE(2013,INT((ROW(A1120)-1)/20)+1,1)))&gt;0,
   DATE(2013,INT((ROW(A1120)-1)/20)+1,1),
   ""
)</f>
        <v>42948</v>
      </c>
      <c r="B923" s="72" t="str">
        <f t="shared" si="72"/>
        <v>PIS</v>
      </c>
      <c r="C923" s="73" t="str">
        <f t="shared" si="73"/>
        <v>Total</v>
      </c>
      <c r="D923" s="77">
        <f>IFERROR(INDEX(Sinduscon!$30:$30,
MATCH(CUB!A923,Sinduscon!$3:$3,0)+4), "")</f>
        <v>435.49</v>
      </c>
      <c r="E923" s="77">
        <f>IFERROR(INDEX(Sinduscon!$31:$31,
MATCH(CUB!$A923,Sinduscon!$3:$3,0)+4), "")</f>
        <v>449.03</v>
      </c>
      <c r="F923" s="77">
        <f>IFERROR(INDEX(Sinduscon!$32:$32,
MATCH(CUB!$A923,Sinduscon!$3:$3,0)+4), "")</f>
        <v>32.340000000000003</v>
      </c>
      <c r="G923" s="77">
        <f>IFERROR(INDEX(Sinduscon!$33:$33,
MATCH(CUB!$A923,Sinduscon!$3:$3,0)+4), "")</f>
        <v>1.56</v>
      </c>
      <c r="H923" s="111">
        <f>SUMIFS(CUB!$D:$D,CUB!$C:$C,"Total",CUB!$A:$A,$A923)
/11</f>
        <v>636.97181818181809</v>
      </c>
      <c r="I923" s="111">
        <f>SUMIFS(CUB!$E:$E,CUB!$C:$C,"Total",CUB!$A:$A,$A923)
/11</f>
        <v>714.62727272727273</v>
      </c>
      <c r="J923" s="111">
        <f>SUMIFS(CUB!$F:$F,CUB!$C:$C,"Total",CUB!$A:$A,$A923)
/11</f>
        <v>80.592727272727288</v>
      </c>
      <c r="K923" s="111">
        <f>SUMIFS(CUB!$G:$G,CUB!$C:$C,"Total",CUB!$A:$A,$A923)
/11</f>
        <v>2.6727272727272724</v>
      </c>
      <c r="L923" s="111">
        <f t="shared" ref="L923" si="75">SUM(H923:K923)</f>
        <v>1434.8645454545454</v>
      </c>
    </row>
    <row r="924" spans="1:12" x14ac:dyDescent="0.25">
      <c r="A924" s="71">
        <f>IF(
   SUMPRODUCT(--(Sinduscon!$3:$3=DATE(2013,INT((ROW(A1121)-1)/20)+1,1)))&gt;0,
   DATE(2013,INT((ROW(A1121)-1)/20)+1,1),
   ""
)</f>
        <v>42979</v>
      </c>
      <c r="B924" s="72" t="str">
        <f t="shared" si="72"/>
        <v>R-1</v>
      </c>
      <c r="C924" s="73" t="str">
        <f t="shared" si="73"/>
        <v>Baixo</v>
      </c>
      <c r="D924" s="77">
        <f>IFERROR(INDEX(Sinduscon!$6:$6,
MATCH(CUB!A924,Sinduscon!$3:$3,0)+1), "")</f>
        <v>609.19000000000005</v>
      </c>
      <c r="E924" s="77">
        <f>IFERROR(INDEX(Sinduscon!$7:$7,
MATCH(CUB!$A924,Sinduscon!$3:$3,0)+1), "")</f>
        <v>663.65</v>
      </c>
      <c r="F924" s="77">
        <f>IFERROR(INDEX(Sinduscon!$8:$8,
MATCH(CUB!$A924,Sinduscon!$3:$3,0)+1), "")</f>
        <v>130.4</v>
      </c>
      <c r="G924" s="77">
        <f>IFERROR(INDEX(Sinduscon!$9:$9,
MATCH(CUB!$A924,Sinduscon!$3:$3,0)+1), "")</f>
        <v>3.09</v>
      </c>
      <c r="H924" s="111"/>
      <c r="I924" s="111"/>
      <c r="J924" s="111"/>
      <c r="K924" s="111"/>
    </row>
    <row r="925" spans="1:12" x14ac:dyDescent="0.25">
      <c r="A925" s="71">
        <f>IF(
   SUMPRODUCT(--(Sinduscon!$3:$3=DATE(2013,INT((ROW(A1122)-1)/20)+1,1)))&gt;0,
   DATE(2013,INT((ROW(A1122)-1)/20)+1,1),
   ""
)</f>
        <v>42979</v>
      </c>
      <c r="B925" s="72" t="str">
        <f t="shared" si="72"/>
        <v>R-1</v>
      </c>
      <c r="C925" s="73" t="str">
        <f t="shared" si="73"/>
        <v>Normal</v>
      </c>
      <c r="D925" s="77">
        <f>IFERROR(INDEX(Sinduscon!$6:$6,
MATCH(CUB!A925,Sinduscon!$3:$3,0)+2), "")</f>
        <v>643.04999999999995</v>
      </c>
      <c r="E925" s="77">
        <f>IFERROR(INDEX(Sinduscon!$7:$7,
MATCH(CUB!$A925,Sinduscon!$3:$3,0)+2), "")</f>
        <v>906.46</v>
      </c>
      <c r="F925" s="77">
        <f>IFERROR(INDEX(Sinduscon!$8:$8,
MATCH(CUB!$A925,Sinduscon!$3:$3,0)+2), "")</f>
        <v>122.43</v>
      </c>
      <c r="G925" s="77">
        <f>IFERROR(INDEX(Sinduscon!$9:$9,
MATCH(CUB!$A925,Sinduscon!$3:$3,0)+2), "")</f>
        <v>0.22</v>
      </c>
      <c r="H925" s="111"/>
      <c r="I925" s="111"/>
      <c r="J925" s="111"/>
      <c r="K925" s="111"/>
    </row>
    <row r="926" spans="1:12" x14ac:dyDescent="0.25">
      <c r="A926" s="71">
        <f>IF(
   SUMPRODUCT(--(Sinduscon!$3:$3=DATE(2013,INT((ROW(A1123)-1)/20)+1,1)))&gt;0,
   DATE(2013,INT((ROW(A1123)-1)/20)+1,1),
   ""
)</f>
        <v>42979</v>
      </c>
      <c r="B926" s="72" t="str">
        <f t="shared" si="72"/>
        <v>R-1</v>
      </c>
      <c r="C926" s="73" t="str">
        <f t="shared" si="73"/>
        <v>Alto</v>
      </c>
      <c r="D926" s="77">
        <f>IFERROR(INDEX(Sinduscon!$6:$6,
MATCH(CUB!A926,Sinduscon!$3:$3,0)+3), "")</f>
        <v>959.23</v>
      </c>
      <c r="E926" s="77">
        <f>IFERROR(INDEX(Sinduscon!$7:$7,
MATCH(CUB!$A926,Sinduscon!$3:$3,0)+3), "")</f>
        <v>983.48</v>
      </c>
      <c r="F926" s="77">
        <f>IFERROR(INDEX(Sinduscon!$8:$8,
MATCH(CUB!$A926,Sinduscon!$3:$3,0)+3), "")</f>
        <v>115.75</v>
      </c>
      <c r="G926" s="77">
        <f>IFERROR(INDEX(Sinduscon!$9:$9,
MATCH(CUB!$A926,Sinduscon!$3:$3,0)+3), "")</f>
        <v>0.27</v>
      </c>
      <c r="H926" s="111"/>
      <c r="I926" s="111"/>
      <c r="J926" s="111"/>
      <c r="K926" s="111"/>
    </row>
    <row r="927" spans="1:12" x14ac:dyDescent="0.25">
      <c r="A927" s="71">
        <f>IF(
   SUMPRODUCT(--(Sinduscon!$3:$3=DATE(2013,INT((ROW(A1124)-1)/20)+1,1)))&gt;0,
   DATE(2013,INT((ROW(A1124)-1)/20)+1,1),
   ""
)</f>
        <v>42979</v>
      </c>
      <c r="B927" s="72" t="str">
        <f t="shared" si="72"/>
        <v>R-1</v>
      </c>
      <c r="C927" s="73" t="str">
        <f t="shared" si="73"/>
        <v>Total</v>
      </c>
      <c r="D927" s="77">
        <f>IFERROR(INDEX(Sinduscon!$6:$6,
MATCH(CUB!A927,Sinduscon!$3:$3,0)+4), "")</f>
        <v>2211.4700000000003</v>
      </c>
      <c r="E927" s="77">
        <f>IFERROR(INDEX(Sinduscon!$7:$7,
MATCH(CUB!$A927,Sinduscon!$3:$3,0)+4), "")</f>
        <v>2553.59</v>
      </c>
      <c r="F927" s="77">
        <f>IFERROR(INDEX(Sinduscon!$8:$8,
MATCH(CUB!$A927,Sinduscon!$3:$3,0)+4), "")</f>
        <v>368.58000000000004</v>
      </c>
      <c r="G927" s="77">
        <f>IFERROR(INDEX(Sinduscon!$9:$9,
MATCH(CUB!$A927,Sinduscon!$3:$3,0)+4), "")</f>
        <v>3.58</v>
      </c>
      <c r="H927" s="111"/>
      <c r="I927" s="111"/>
      <c r="J927" s="111"/>
      <c r="K927" s="111"/>
    </row>
    <row r="928" spans="1:12" x14ac:dyDescent="0.25">
      <c r="A928" s="71">
        <f>IF(
   SUMPRODUCT(--(Sinduscon!$3:$3=DATE(2013,INT((ROW(A1125)-1)/20)+1,1)))&gt;0,
   DATE(2013,INT((ROW(A1125)-1)/20)+1,1),
   ""
)</f>
        <v>42979</v>
      </c>
      <c r="B928" s="72" t="str">
        <f t="shared" si="72"/>
        <v>PP-4</v>
      </c>
      <c r="C928" s="73" t="str">
        <f t="shared" si="73"/>
        <v>Baixo</v>
      </c>
      <c r="D928" s="77">
        <f>IFERROR(INDEX(Sinduscon!$12:$12,
MATCH(CUB!A928,Sinduscon!$3:$3,0)+1), "")</f>
        <v>644.11</v>
      </c>
      <c r="E928" s="77">
        <f>IFERROR(INDEX(Sinduscon!$13:$13,
MATCH(CUB!$A928,Sinduscon!$3:$3,0)+1), "")</f>
        <v>556.58000000000004</v>
      </c>
      <c r="F928" s="77">
        <f>IFERROR(INDEX(Sinduscon!$14:$14,
MATCH(CUB!$A928,Sinduscon!$3:$3,0)+1), "")</f>
        <v>34.67</v>
      </c>
      <c r="G928" s="77">
        <f>IFERROR(INDEX(Sinduscon!$15:$15,
MATCH(CUB!$A928,Sinduscon!$3:$3,0)+1), "")</f>
        <v>2.99</v>
      </c>
      <c r="H928" s="111"/>
      <c r="I928" s="111"/>
      <c r="J928" s="111"/>
      <c r="K928" s="111"/>
    </row>
    <row r="929" spans="1:12" x14ac:dyDescent="0.25">
      <c r="A929" s="71">
        <f>IF(
   SUMPRODUCT(--(Sinduscon!$3:$3=DATE(2013,INT((ROW(A1126)-1)/20)+1,1)))&gt;0,
   DATE(2013,INT((ROW(A1126)-1)/20)+1,1),
   ""
)</f>
        <v>42979</v>
      </c>
      <c r="B929" s="72" t="str">
        <f t="shared" si="72"/>
        <v>PP-4</v>
      </c>
      <c r="C929" s="73" t="str">
        <f t="shared" si="73"/>
        <v>Normal</v>
      </c>
      <c r="D929" s="77">
        <f>IFERROR(INDEX(Sinduscon!$12:$12,
MATCH(CUB!A929,Sinduscon!$3:$3,0)+2), "")</f>
        <v>611.45000000000005</v>
      </c>
      <c r="E929" s="77">
        <f>IFERROR(INDEX(Sinduscon!$13:$13,
MATCH(CUB!$A929,Sinduscon!$3:$3,0)+2), "")</f>
        <v>801.88</v>
      </c>
      <c r="F929" s="77">
        <f>IFERROR(INDEX(Sinduscon!$14:$14,
MATCH(CUB!$A929,Sinduscon!$3:$3,0)+2), "")</f>
        <v>146.81</v>
      </c>
      <c r="G929" s="77">
        <f>IFERROR(INDEX(Sinduscon!$15:$15,
MATCH(CUB!$A929,Sinduscon!$3:$3,0)+2), "")</f>
        <v>0.04</v>
      </c>
      <c r="H929" s="111"/>
      <c r="I929" s="111"/>
      <c r="J929" s="111"/>
      <c r="K929" s="111"/>
    </row>
    <row r="930" spans="1:12" x14ac:dyDescent="0.25">
      <c r="A930" s="71">
        <f>IF(
   SUMPRODUCT(--(Sinduscon!$3:$3=DATE(2013,INT((ROW(A1127)-1)/20)+1,1)))&gt;0,
   DATE(2013,INT((ROW(A1127)-1)/20)+1,1),
   ""
)</f>
        <v>42979</v>
      </c>
      <c r="B930" s="72" t="str">
        <f t="shared" si="72"/>
        <v>PP-4</v>
      </c>
      <c r="C930" s="73" t="str">
        <f t="shared" si="73"/>
        <v>Alto</v>
      </c>
      <c r="D930" s="77" t="str">
        <f>IFERROR(INDEX(Sinduscon!$12:$12,
MATCH(CUB!A930,Sinduscon!$3:$3,0)+3), "")</f>
        <v>-</v>
      </c>
      <c r="E930" s="77" t="str">
        <f>IFERROR(INDEX(Sinduscon!$13:$13,
MATCH(CUB!$A930,Sinduscon!$3:$3,0)+3), "")</f>
        <v>-</v>
      </c>
      <c r="F930" s="77" t="str">
        <f>IFERROR(INDEX(Sinduscon!$14:$14,
MATCH(CUB!$A930,Sinduscon!$3:$3,0)+3), "")</f>
        <v>-</v>
      </c>
      <c r="G930" s="77" t="str">
        <f>IFERROR(INDEX(Sinduscon!$15:$15,
MATCH(CUB!$A930,Sinduscon!$3:$3,0)+3), "")</f>
        <v>-</v>
      </c>
      <c r="H930" s="111"/>
      <c r="I930" s="111"/>
      <c r="J930" s="111"/>
      <c r="K930" s="111"/>
    </row>
    <row r="931" spans="1:12" x14ac:dyDescent="0.25">
      <c r="A931" s="71">
        <f>IF(
   SUMPRODUCT(--(Sinduscon!$3:$3=DATE(2013,INT((ROW(A1128)-1)/20)+1,1)))&gt;0,
   DATE(2013,INT((ROW(A1128)-1)/20)+1,1),
   ""
)</f>
        <v>42979</v>
      </c>
      <c r="B931" s="72" t="str">
        <f t="shared" si="72"/>
        <v>PP-4</v>
      </c>
      <c r="C931" s="73" t="str">
        <f t="shared" si="73"/>
        <v>Total</v>
      </c>
      <c r="D931" s="77">
        <f>IFERROR(INDEX(Sinduscon!$12:$12,
MATCH(CUB!A931,Sinduscon!$3:$3,0)+4), "")</f>
        <v>1255.56</v>
      </c>
      <c r="E931" s="77">
        <f>IFERROR(INDEX(Sinduscon!$13:$13,
MATCH(CUB!$A931,Sinduscon!$3:$3,0)+4), "")</f>
        <v>1358.46</v>
      </c>
      <c r="F931" s="77">
        <f>IFERROR(INDEX(Sinduscon!$14:$14,
MATCH(CUB!$A931,Sinduscon!$3:$3,0)+4), "")</f>
        <v>181.48000000000002</v>
      </c>
      <c r="G931" s="77">
        <f>IFERROR(INDEX(Sinduscon!$15:$15,
MATCH(CUB!$A931,Sinduscon!$3:$3,0)+4), "")</f>
        <v>3.0300000000000002</v>
      </c>
      <c r="H931" s="111"/>
      <c r="I931" s="111"/>
      <c r="J931" s="111"/>
      <c r="K931" s="111"/>
    </row>
    <row r="932" spans="1:12" x14ac:dyDescent="0.25">
      <c r="A932" s="71">
        <f>IF(
   SUMPRODUCT(--(Sinduscon!$3:$3=DATE(2013,INT((ROW(A1129)-1)/20)+1,1)))&gt;0,
   DATE(2013,INT((ROW(A1129)-1)/20)+1,1),
   ""
)</f>
        <v>42979</v>
      </c>
      <c r="B932" s="72" t="str">
        <f t="shared" si="72"/>
        <v>R-8</v>
      </c>
      <c r="C932" s="73" t="str">
        <f t="shared" si="73"/>
        <v>Baixo</v>
      </c>
      <c r="D932" s="77">
        <f>IFERROR(INDEX(Sinduscon!$18:$18,
MATCH(CUB!A932,Sinduscon!$3:$3,0)+1), "")</f>
        <v>612.69000000000005</v>
      </c>
      <c r="E932" s="77">
        <f>IFERROR(INDEX(Sinduscon!$19:$19,
MATCH(CUB!$A932,Sinduscon!$3:$3,0)+1), "")</f>
        <v>523.47</v>
      </c>
      <c r="F932" s="77">
        <f>IFERROR(INDEX(Sinduscon!$20:$20,
MATCH(CUB!$A932,Sinduscon!$3:$3,0)+1), "")</f>
        <v>31.2</v>
      </c>
      <c r="G932" s="77">
        <f>IFERROR(INDEX(Sinduscon!$21:$21,
MATCH(CUB!$A932,Sinduscon!$3:$3,0)+1), "")</f>
        <v>3.13</v>
      </c>
      <c r="H932" s="111"/>
      <c r="I932" s="111"/>
      <c r="J932" s="111"/>
      <c r="K932" s="111"/>
    </row>
    <row r="933" spans="1:12" x14ac:dyDescent="0.25">
      <c r="A933" s="71">
        <f>IF(
   SUMPRODUCT(--(Sinduscon!$3:$3=DATE(2013,INT((ROW(A1130)-1)/20)+1,1)))&gt;0,
   DATE(2013,INT((ROW(A1130)-1)/20)+1,1),
   ""
)</f>
        <v>42979</v>
      </c>
      <c r="B933" s="72" t="str">
        <f t="shared" si="72"/>
        <v>R-8</v>
      </c>
      <c r="C933" s="73" t="str">
        <f t="shared" si="73"/>
        <v>Normal</v>
      </c>
      <c r="D933" s="77">
        <f>IFERROR(INDEX(Sinduscon!$18:$18,
MATCH(CUB!A933,Sinduscon!$3:$3,0)+2), "")</f>
        <v>543.55999999999995</v>
      </c>
      <c r="E933" s="77">
        <f>IFERROR(INDEX(Sinduscon!$19:$19,
MATCH(CUB!$A933,Sinduscon!$3:$3,0)+2), "")</f>
        <v>719.87</v>
      </c>
      <c r="F933" s="77">
        <f>IFERROR(INDEX(Sinduscon!$20:$20,
MATCH(CUB!$A933,Sinduscon!$3:$3,0)+2), "")</f>
        <v>67.73</v>
      </c>
      <c r="G933" s="77">
        <f>IFERROR(INDEX(Sinduscon!$21:$21,
MATCH(CUB!$A933,Sinduscon!$3:$3,0)+2), "")</f>
        <v>4.2</v>
      </c>
      <c r="H933" s="111"/>
      <c r="I933" s="111"/>
      <c r="J933" s="111"/>
      <c r="K933" s="111"/>
    </row>
    <row r="934" spans="1:12" x14ac:dyDescent="0.25">
      <c r="A934" s="71">
        <f>IF(
   SUMPRODUCT(--(Sinduscon!$3:$3=DATE(2013,INT((ROW(A1131)-1)/20)+1,1)))&gt;0,
   DATE(2013,INT((ROW(A1131)-1)/20)+1,1),
   ""
)</f>
        <v>42979</v>
      </c>
      <c r="B934" s="72" t="str">
        <f t="shared" si="72"/>
        <v>R-8</v>
      </c>
      <c r="C934" s="73" t="str">
        <f t="shared" si="73"/>
        <v>Alto</v>
      </c>
      <c r="D934" s="77">
        <f>IFERROR(INDEX(Sinduscon!$18:$18,
MATCH(CUB!A934,Sinduscon!$3:$3,0)+3), "")</f>
        <v>777.36</v>
      </c>
      <c r="E934" s="77">
        <f>IFERROR(INDEX(Sinduscon!$19:$19,
MATCH(CUB!$A934,Sinduscon!$3:$3,0)+3), "")</f>
        <v>762.04</v>
      </c>
      <c r="F934" s="77">
        <f>IFERROR(INDEX(Sinduscon!$20:$20,
MATCH(CUB!$A934,Sinduscon!$3:$3,0)+3), "")</f>
        <v>79.86</v>
      </c>
      <c r="G934" s="77">
        <f>IFERROR(INDEX(Sinduscon!$21:$21,
MATCH(CUB!$A934,Sinduscon!$3:$3,0)+3), "")</f>
        <v>3.96</v>
      </c>
      <c r="H934" s="111"/>
      <c r="I934" s="111"/>
      <c r="J934" s="111"/>
      <c r="K934" s="111"/>
    </row>
    <row r="935" spans="1:12" x14ac:dyDescent="0.25">
      <c r="A935" s="71">
        <f>IF(
   SUMPRODUCT(--(Sinduscon!$3:$3=DATE(2013,INT((ROW(A1132)-1)/20)+1,1)))&gt;0,
   DATE(2013,INT((ROW(A1132)-1)/20)+1,1),
   ""
)</f>
        <v>42979</v>
      </c>
      <c r="B935" s="72" t="str">
        <f t="shared" si="72"/>
        <v>R-8</v>
      </c>
      <c r="C935" s="73" t="str">
        <f t="shared" si="73"/>
        <v>Total</v>
      </c>
      <c r="D935" s="77">
        <f>IFERROR(INDEX(Sinduscon!$18:$18,
MATCH(CUB!A935,Sinduscon!$3:$3,0)+4), "")</f>
        <v>1933.6100000000001</v>
      </c>
      <c r="E935" s="77">
        <f>IFERROR(INDEX(Sinduscon!$19:$19,
MATCH(CUB!$A935,Sinduscon!$3:$3,0)+4), "")</f>
        <v>2005.38</v>
      </c>
      <c r="F935" s="77">
        <f>IFERROR(INDEX(Sinduscon!$20:$20,
MATCH(CUB!$A935,Sinduscon!$3:$3,0)+4), "")</f>
        <v>178.79000000000002</v>
      </c>
      <c r="G935" s="77">
        <f>IFERROR(INDEX(Sinduscon!$21:$21,
MATCH(CUB!$A935,Sinduscon!$3:$3,0)+4), "")</f>
        <v>11.29</v>
      </c>
      <c r="H935" s="111"/>
      <c r="I935" s="111"/>
      <c r="J935" s="111"/>
      <c r="K935" s="111"/>
    </row>
    <row r="936" spans="1:12" x14ac:dyDescent="0.25">
      <c r="A936" s="71">
        <f>IF(
   SUMPRODUCT(--(Sinduscon!$3:$3=DATE(2013,INT((ROW(A1133)-1)/20)+1,1)))&gt;0,
   DATE(2013,INT((ROW(A1133)-1)/20)+1,1),
   ""
)</f>
        <v>42979</v>
      </c>
      <c r="B936" s="72" t="str">
        <f t="shared" si="72"/>
        <v>R-16</v>
      </c>
      <c r="C936" s="73" t="str">
        <f t="shared" si="73"/>
        <v>Baixo</v>
      </c>
      <c r="D936" s="77" t="str">
        <f>IFERROR(INDEX(Sinduscon!$24:$24,
MATCH(CUB!A936,Sinduscon!$3:$3,0)+1), "")</f>
        <v>-</v>
      </c>
      <c r="E936" s="77" t="str">
        <f>IFERROR(INDEX(Sinduscon!$25:$25,
MATCH(CUB!$A936,Sinduscon!$3:$3,0)+1), "")</f>
        <v>-</v>
      </c>
      <c r="F936" s="77" t="str">
        <f>IFERROR(INDEX(Sinduscon!$26:$26,
MATCH(CUB!$A936,Sinduscon!$3:$3,0)+1), "")</f>
        <v>-</v>
      </c>
      <c r="G936" s="77" t="str">
        <f>IFERROR(INDEX(Sinduscon!$27:$27,
MATCH(CUB!$A936,Sinduscon!$3:$3,0)+1), "")</f>
        <v>-</v>
      </c>
      <c r="H936" s="111"/>
      <c r="I936" s="111"/>
      <c r="J936" s="111"/>
      <c r="K936" s="111"/>
    </row>
    <row r="937" spans="1:12" x14ac:dyDescent="0.25">
      <c r="A937" s="71">
        <f>IF(
   SUMPRODUCT(--(Sinduscon!$3:$3=DATE(2013,INT((ROW(A1134)-1)/20)+1,1)))&gt;0,
   DATE(2013,INT((ROW(A1134)-1)/20)+1,1),
   ""
)</f>
        <v>42979</v>
      </c>
      <c r="B937" s="72" t="str">
        <f t="shared" si="72"/>
        <v>R-16</v>
      </c>
      <c r="C937" s="73" t="str">
        <f t="shared" si="73"/>
        <v>Normal</v>
      </c>
      <c r="D937" s="77">
        <f>IFERROR(INDEX(Sinduscon!$24:$24,
MATCH(CUB!A937,Sinduscon!$3:$3,0)+2), "")</f>
        <v>537.44000000000005</v>
      </c>
      <c r="E937" s="77">
        <f>IFERROR(INDEX(Sinduscon!$25:$25,
MATCH(CUB!$A937,Sinduscon!$3:$3,0)+2), "")</f>
        <v>692.01</v>
      </c>
      <c r="F937" s="77">
        <f>IFERROR(INDEX(Sinduscon!$26:$26,
MATCH(CUB!$A937,Sinduscon!$3:$3,0)+2), "")</f>
        <v>56.05</v>
      </c>
      <c r="G937" s="77">
        <f>IFERROR(INDEX(Sinduscon!$27:$27,
MATCH(CUB!$A937,Sinduscon!$3:$3,0)+2), "")</f>
        <v>4</v>
      </c>
      <c r="H937" s="111"/>
      <c r="I937" s="111"/>
      <c r="J937" s="111"/>
      <c r="K937" s="111"/>
    </row>
    <row r="938" spans="1:12" x14ac:dyDescent="0.25">
      <c r="A938" s="71">
        <f>IF(
   SUMPRODUCT(--(Sinduscon!$3:$3=DATE(2013,INT((ROW(A1135)-1)/20)+1,1)))&gt;0,
   DATE(2013,INT((ROW(A1135)-1)/20)+1,1),
   ""
)</f>
        <v>42979</v>
      </c>
      <c r="B938" s="72" t="str">
        <f t="shared" si="72"/>
        <v>R-16</v>
      </c>
      <c r="C938" s="73" t="str">
        <f t="shared" si="73"/>
        <v>Alto</v>
      </c>
      <c r="D938" s="77">
        <f>IFERROR(INDEX(Sinduscon!$24:$24,
MATCH(CUB!A938,Sinduscon!$3:$3,0)+3), "")</f>
        <v>723.09</v>
      </c>
      <c r="E938" s="77">
        <f>IFERROR(INDEX(Sinduscon!$25:$25,
MATCH(CUB!$A938,Sinduscon!$3:$3,0)+3), "")</f>
        <v>855.9</v>
      </c>
      <c r="F938" s="77">
        <f>IFERROR(INDEX(Sinduscon!$26:$26,
MATCH(CUB!$A938,Sinduscon!$3:$3,0)+3), "")</f>
        <v>69.28</v>
      </c>
      <c r="G938" s="77">
        <f>IFERROR(INDEX(Sinduscon!$27:$27,
MATCH(CUB!$A938,Sinduscon!$3:$3,0)+3), "")</f>
        <v>6.01</v>
      </c>
      <c r="H938" s="111"/>
      <c r="I938" s="111"/>
      <c r="J938" s="111"/>
      <c r="K938" s="111"/>
    </row>
    <row r="939" spans="1:12" x14ac:dyDescent="0.25">
      <c r="A939" s="71">
        <f>IF(
   SUMPRODUCT(--(Sinduscon!$3:$3=DATE(2013,INT((ROW(A1136)-1)/20)+1,1)))&gt;0,
   DATE(2013,INT((ROW(A1136)-1)/20)+1,1),
   ""
)</f>
        <v>42979</v>
      </c>
      <c r="B939" s="72" t="str">
        <f t="shared" si="72"/>
        <v>R-16</v>
      </c>
      <c r="C939" s="73" t="str">
        <f t="shared" si="73"/>
        <v>Total</v>
      </c>
      <c r="D939" s="77">
        <f>IFERROR(INDEX(Sinduscon!$24:$24,
MATCH(CUB!A939,Sinduscon!$3:$3,0)+4), "")</f>
        <v>1260.5300000000002</v>
      </c>
      <c r="E939" s="77">
        <f>IFERROR(INDEX(Sinduscon!$25:$25,
MATCH(CUB!$A939,Sinduscon!$3:$3,0)+4), "")</f>
        <v>1547.9099999999999</v>
      </c>
      <c r="F939" s="77">
        <f>IFERROR(INDEX(Sinduscon!$26:$26,
MATCH(CUB!$A939,Sinduscon!$3:$3,0)+4), "")</f>
        <v>125.33</v>
      </c>
      <c r="G939" s="77">
        <f>IFERROR(INDEX(Sinduscon!$27:$27,
MATCH(CUB!$A939,Sinduscon!$3:$3,0)+4), "")</f>
        <v>10.01</v>
      </c>
      <c r="H939" s="111"/>
      <c r="I939" s="111"/>
      <c r="J939" s="111"/>
      <c r="K939" s="111"/>
    </row>
    <row r="940" spans="1:12" x14ac:dyDescent="0.25">
      <c r="A940" s="71">
        <f>IF(
   SUMPRODUCT(--(Sinduscon!$3:$3=DATE(2013,INT((ROW(A1137)-1)/20)+1,1)))&gt;0,
   DATE(2013,INT((ROW(A1137)-1)/20)+1,1),
   ""
)</f>
        <v>42979</v>
      </c>
      <c r="B940" s="72" t="str">
        <f t="shared" si="72"/>
        <v>PIS</v>
      </c>
      <c r="C940" s="73" t="str">
        <f t="shared" si="73"/>
        <v>Baixo</v>
      </c>
      <c r="D940" s="77">
        <f>IFERROR(INDEX(Sinduscon!$30:$30,
MATCH(CUB!A940,Sinduscon!$3:$3,0)+1), "")</f>
        <v>439.71</v>
      </c>
      <c r="E940" s="77">
        <f>IFERROR(INDEX(Sinduscon!$31:$31,
MATCH(CUB!$A940,Sinduscon!$3:$3,0)+1), "")</f>
        <v>452.27</v>
      </c>
      <c r="F940" s="77">
        <f>IFERROR(INDEX(Sinduscon!$32:$32,
MATCH(CUB!$A940,Sinduscon!$3:$3,0)+1), "")</f>
        <v>32.340000000000003</v>
      </c>
      <c r="G940" s="77">
        <f>IFERROR(INDEX(Sinduscon!$33:$33,
MATCH(CUB!$A940,Sinduscon!$3:$3,0)+1), "")</f>
        <v>1.56</v>
      </c>
      <c r="H940" s="111"/>
      <c r="I940" s="111"/>
      <c r="J940" s="111"/>
      <c r="K940" s="111"/>
    </row>
    <row r="941" spans="1:12" x14ac:dyDescent="0.25">
      <c r="A941" s="71">
        <f>IF(
   SUMPRODUCT(--(Sinduscon!$3:$3=DATE(2013,INT((ROW(A1138)-1)/20)+1,1)))&gt;0,
   DATE(2013,INT((ROW(A1138)-1)/20)+1,1),
   ""
)</f>
        <v>42979</v>
      </c>
      <c r="B941" s="72" t="str">
        <f t="shared" si="72"/>
        <v>PIS</v>
      </c>
      <c r="C941" s="73" t="str">
        <f t="shared" si="73"/>
        <v>Normal</v>
      </c>
      <c r="D941" s="77" t="str">
        <f>IFERROR(INDEX(Sinduscon!$30:$30,
MATCH(CUB!A941,Sinduscon!$3:$3,0)+2), "")</f>
        <v>-</v>
      </c>
      <c r="E941" s="77" t="str">
        <f>IFERROR(INDEX(Sinduscon!$31:$31,
MATCH(CUB!$A941,Sinduscon!$3:$3,0)+2), "")</f>
        <v>-</v>
      </c>
      <c r="F941" s="77" t="str">
        <f>IFERROR(INDEX(Sinduscon!$32:$32,
MATCH(CUB!$A941,Sinduscon!$3:$3,0)+2), "")</f>
        <v>-</v>
      </c>
      <c r="G941" s="77" t="str">
        <f>IFERROR(INDEX(Sinduscon!$33:$33,
MATCH(CUB!$A941,Sinduscon!$3:$3,0)+2), "")</f>
        <v>-</v>
      </c>
      <c r="H941" s="111"/>
      <c r="I941" s="111"/>
      <c r="J941" s="111"/>
      <c r="K941" s="111"/>
    </row>
    <row r="942" spans="1:12" x14ac:dyDescent="0.25">
      <c r="A942" s="71">
        <f>IF(
   SUMPRODUCT(--(Sinduscon!$3:$3=DATE(2013,INT((ROW(A1139)-1)/20)+1,1)))&gt;0,
   DATE(2013,INT((ROW(A1139)-1)/20)+1,1),
   ""
)</f>
        <v>42979</v>
      </c>
      <c r="B942" s="72" t="str">
        <f t="shared" si="72"/>
        <v>PIS</v>
      </c>
      <c r="C942" s="73" t="str">
        <f t="shared" si="73"/>
        <v>Alto</v>
      </c>
      <c r="D942" s="77" t="str">
        <f>IFERROR(INDEX(Sinduscon!$30:$30,
MATCH(CUB!A942,Sinduscon!$3:$3,0)+3), "")</f>
        <v>-</v>
      </c>
      <c r="E942" s="77" t="str">
        <f>IFERROR(INDEX(Sinduscon!$31:$31,
MATCH(CUB!$A942,Sinduscon!$3:$3,0)+3), "")</f>
        <v>-</v>
      </c>
      <c r="F942" s="77" t="str">
        <f>IFERROR(INDEX(Sinduscon!$32:$32,
MATCH(CUB!$A942,Sinduscon!$3:$3,0)+3), "")</f>
        <v>-</v>
      </c>
      <c r="G942" s="77" t="str">
        <f>IFERROR(INDEX(Sinduscon!$33:$33,
MATCH(CUB!$A942,Sinduscon!$3:$3,0)+3), "")</f>
        <v>-</v>
      </c>
      <c r="H942" s="111"/>
      <c r="I942" s="111"/>
      <c r="J942" s="111"/>
      <c r="K942" s="111"/>
    </row>
    <row r="943" spans="1:12" x14ac:dyDescent="0.25">
      <c r="A943" s="71">
        <f>IF(
   SUMPRODUCT(--(Sinduscon!$3:$3=DATE(2013,INT((ROW(A1140)-1)/20)+1,1)))&gt;0,
   DATE(2013,INT((ROW(A1140)-1)/20)+1,1),
   ""
)</f>
        <v>42979</v>
      </c>
      <c r="B943" s="72" t="str">
        <f t="shared" si="72"/>
        <v>PIS</v>
      </c>
      <c r="C943" s="73" t="str">
        <f t="shared" si="73"/>
        <v>Total</v>
      </c>
      <c r="D943" s="77">
        <f>IFERROR(INDEX(Sinduscon!$30:$30,
MATCH(CUB!A943,Sinduscon!$3:$3,0)+4), "")</f>
        <v>439.71</v>
      </c>
      <c r="E943" s="77">
        <f>IFERROR(INDEX(Sinduscon!$31:$31,
MATCH(CUB!$A943,Sinduscon!$3:$3,0)+4), "")</f>
        <v>452.27</v>
      </c>
      <c r="F943" s="77">
        <f>IFERROR(INDEX(Sinduscon!$32:$32,
MATCH(CUB!$A943,Sinduscon!$3:$3,0)+4), "")</f>
        <v>32.340000000000003</v>
      </c>
      <c r="G943" s="77">
        <f>IFERROR(INDEX(Sinduscon!$33:$33,
MATCH(CUB!$A943,Sinduscon!$3:$3,0)+4), "")</f>
        <v>1.56</v>
      </c>
      <c r="H943" s="111">
        <f>SUMIFS(CUB!$D:$D,CUB!$C:$C,"Total",CUB!$A:$A,$A943)
/11</f>
        <v>645.53454545454542</v>
      </c>
      <c r="I943" s="111">
        <f>SUMIFS(CUB!$E:$E,CUB!$C:$C,"Total",CUB!$A:$A,$A943)
/11</f>
        <v>719.78272727272736</v>
      </c>
      <c r="J943" s="111">
        <f>SUMIFS(CUB!$F:$F,CUB!$C:$C,"Total",CUB!$A:$A,$A943)
/11</f>
        <v>80.592727272727288</v>
      </c>
      <c r="K943" s="111">
        <f>SUMIFS(CUB!$G:$G,CUB!$C:$C,"Total",CUB!$A:$A,$A943)
/11</f>
        <v>2.6790909090909087</v>
      </c>
      <c r="L943" s="111">
        <f t="shared" ref="L943" si="76">SUM(H943:K943)</f>
        <v>1448.5890909090908</v>
      </c>
    </row>
    <row r="944" spans="1:12" x14ac:dyDescent="0.25">
      <c r="A944" s="71">
        <f>IF(
   SUMPRODUCT(--(Sinduscon!$3:$3=DATE(2013,INT((ROW(A1141)-1)/20)+1,1)))&gt;0,
   DATE(2013,INT((ROW(A1141)-1)/20)+1,1),
   ""
)</f>
        <v>43009</v>
      </c>
      <c r="B944" s="72" t="str">
        <f t="shared" si="72"/>
        <v>R-1</v>
      </c>
      <c r="C944" s="73" t="str">
        <f t="shared" si="73"/>
        <v>Baixo</v>
      </c>
      <c r="D944" s="77">
        <f>IFERROR(INDEX(Sinduscon!$6:$6,
MATCH(CUB!A944,Sinduscon!$3:$3,0)+1), "")</f>
        <v>610.99</v>
      </c>
      <c r="E944" s="77">
        <f>IFERROR(INDEX(Sinduscon!$7:$7,
MATCH(CUB!$A944,Sinduscon!$3:$3,0)+1), "")</f>
        <v>663.65</v>
      </c>
      <c r="F944" s="77">
        <f>IFERROR(INDEX(Sinduscon!$8:$8,
MATCH(CUB!$A944,Sinduscon!$3:$3,0)+1), "")</f>
        <v>130.4</v>
      </c>
      <c r="G944" s="77">
        <f>IFERROR(INDEX(Sinduscon!$9:$9,
MATCH(CUB!$A944,Sinduscon!$3:$3,0)+1), "")</f>
        <v>3.09</v>
      </c>
      <c r="H944" s="111"/>
      <c r="I944" s="111"/>
      <c r="J944" s="111"/>
      <c r="K944" s="111"/>
    </row>
    <row r="945" spans="1:11" x14ac:dyDescent="0.25">
      <c r="A945" s="71">
        <f>IF(
   SUMPRODUCT(--(Sinduscon!$3:$3=DATE(2013,INT((ROW(A1142)-1)/20)+1,1)))&gt;0,
   DATE(2013,INT((ROW(A1142)-1)/20)+1,1),
   ""
)</f>
        <v>43009</v>
      </c>
      <c r="B945" s="72" t="str">
        <f t="shared" si="72"/>
        <v>R-1</v>
      </c>
      <c r="C945" s="73" t="str">
        <f t="shared" si="73"/>
        <v>Normal</v>
      </c>
      <c r="D945" s="77">
        <f>IFERROR(INDEX(Sinduscon!$6:$6,
MATCH(CUB!A945,Sinduscon!$3:$3,0)+2), "")</f>
        <v>644.75</v>
      </c>
      <c r="E945" s="77">
        <f>IFERROR(INDEX(Sinduscon!$7:$7,
MATCH(CUB!$A945,Sinduscon!$3:$3,0)+2), "")</f>
        <v>906.46</v>
      </c>
      <c r="F945" s="77">
        <f>IFERROR(INDEX(Sinduscon!$8:$8,
MATCH(CUB!$A945,Sinduscon!$3:$3,0)+2), "")</f>
        <v>122.43</v>
      </c>
      <c r="G945" s="77">
        <f>IFERROR(INDEX(Sinduscon!$9:$9,
MATCH(CUB!$A945,Sinduscon!$3:$3,0)+2), "")</f>
        <v>0.22</v>
      </c>
      <c r="H945" s="111"/>
      <c r="I945" s="111"/>
      <c r="J945" s="111"/>
      <c r="K945" s="111"/>
    </row>
    <row r="946" spans="1:11" x14ac:dyDescent="0.25">
      <c r="A946" s="71">
        <f>IF(
   SUMPRODUCT(--(Sinduscon!$3:$3=DATE(2013,INT((ROW(A1143)-1)/20)+1,1)))&gt;0,
   DATE(2013,INT((ROW(A1143)-1)/20)+1,1),
   ""
)</f>
        <v>43009</v>
      </c>
      <c r="B946" s="72" t="str">
        <f t="shared" si="72"/>
        <v>R-1</v>
      </c>
      <c r="C946" s="73" t="str">
        <f t="shared" si="73"/>
        <v>Alto</v>
      </c>
      <c r="D946" s="77">
        <f>IFERROR(INDEX(Sinduscon!$6:$6,
MATCH(CUB!A946,Sinduscon!$3:$3,0)+3), "")</f>
        <v>960.85</v>
      </c>
      <c r="E946" s="77">
        <f>IFERROR(INDEX(Sinduscon!$7:$7,
MATCH(CUB!$A946,Sinduscon!$3:$3,0)+3), "")</f>
        <v>983.48</v>
      </c>
      <c r="F946" s="77">
        <f>IFERROR(INDEX(Sinduscon!$8:$8,
MATCH(CUB!$A946,Sinduscon!$3:$3,0)+3), "")</f>
        <v>115.75</v>
      </c>
      <c r="G946" s="77">
        <f>IFERROR(INDEX(Sinduscon!$9:$9,
MATCH(CUB!$A946,Sinduscon!$3:$3,0)+3), "")</f>
        <v>0.27</v>
      </c>
      <c r="H946" s="111"/>
      <c r="I946" s="111"/>
      <c r="J946" s="111"/>
      <c r="K946" s="111"/>
    </row>
    <row r="947" spans="1:11" x14ac:dyDescent="0.25">
      <c r="A947" s="71">
        <f>IF(
   SUMPRODUCT(--(Sinduscon!$3:$3=DATE(2013,INT((ROW(A1144)-1)/20)+1,1)))&gt;0,
   DATE(2013,INT((ROW(A1144)-1)/20)+1,1),
   ""
)</f>
        <v>43009</v>
      </c>
      <c r="B947" s="72" t="str">
        <f t="shared" si="72"/>
        <v>R-1</v>
      </c>
      <c r="C947" s="73" t="str">
        <f t="shared" si="73"/>
        <v>Total</v>
      </c>
      <c r="D947" s="77">
        <f>IFERROR(INDEX(Sinduscon!$6:$6,
MATCH(CUB!A947,Sinduscon!$3:$3,0)+4), "")</f>
        <v>2216.59</v>
      </c>
      <c r="E947" s="77">
        <f>IFERROR(INDEX(Sinduscon!$7:$7,
MATCH(CUB!$A947,Sinduscon!$3:$3,0)+4), "")</f>
        <v>2553.59</v>
      </c>
      <c r="F947" s="77">
        <f>IFERROR(INDEX(Sinduscon!$8:$8,
MATCH(CUB!$A947,Sinduscon!$3:$3,0)+4), "")</f>
        <v>368.58000000000004</v>
      </c>
      <c r="G947" s="77">
        <f>IFERROR(INDEX(Sinduscon!$9:$9,
MATCH(CUB!$A947,Sinduscon!$3:$3,0)+4), "")</f>
        <v>3.58</v>
      </c>
      <c r="H947" s="111"/>
      <c r="I947" s="111"/>
      <c r="J947" s="111"/>
      <c r="K947" s="111"/>
    </row>
    <row r="948" spans="1:11" x14ac:dyDescent="0.25">
      <c r="A948" s="71">
        <f>IF(
   SUMPRODUCT(--(Sinduscon!$3:$3=DATE(2013,INT((ROW(A1145)-1)/20)+1,1)))&gt;0,
   DATE(2013,INT((ROW(A1145)-1)/20)+1,1),
   ""
)</f>
        <v>43009</v>
      </c>
      <c r="B948" s="72" t="str">
        <f t="shared" si="72"/>
        <v>PP-4</v>
      </c>
      <c r="C948" s="73" t="str">
        <f t="shared" si="73"/>
        <v>Baixo</v>
      </c>
      <c r="D948" s="77">
        <f>IFERROR(INDEX(Sinduscon!$12:$12,
MATCH(CUB!A948,Sinduscon!$3:$3,0)+1), "")</f>
        <v>646.16</v>
      </c>
      <c r="E948" s="77">
        <f>IFERROR(INDEX(Sinduscon!$13:$13,
MATCH(CUB!$A948,Sinduscon!$3:$3,0)+1), "")</f>
        <v>556.58000000000004</v>
      </c>
      <c r="F948" s="77">
        <f>IFERROR(INDEX(Sinduscon!$14:$14,
MATCH(CUB!$A948,Sinduscon!$3:$3,0)+1), "")</f>
        <v>34.67</v>
      </c>
      <c r="G948" s="77">
        <f>IFERROR(INDEX(Sinduscon!$15:$15,
MATCH(CUB!$A948,Sinduscon!$3:$3,0)+1), "")</f>
        <v>2.99</v>
      </c>
      <c r="H948" s="111"/>
      <c r="I948" s="111"/>
      <c r="J948" s="111"/>
      <c r="K948" s="111"/>
    </row>
    <row r="949" spans="1:11" x14ac:dyDescent="0.25">
      <c r="A949" s="71">
        <f>IF(
   SUMPRODUCT(--(Sinduscon!$3:$3=DATE(2013,INT((ROW(A1146)-1)/20)+1,1)))&gt;0,
   DATE(2013,INT((ROW(A1146)-1)/20)+1,1),
   ""
)</f>
        <v>43009</v>
      </c>
      <c r="B949" s="72" t="str">
        <f t="shared" si="72"/>
        <v>PP-4</v>
      </c>
      <c r="C949" s="73" t="str">
        <f t="shared" si="73"/>
        <v>Normal</v>
      </c>
      <c r="D949" s="77">
        <f>IFERROR(INDEX(Sinduscon!$12:$12,
MATCH(CUB!A949,Sinduscon!$3:$3,0)+2), "")</f>
        <v>613.26</v>
      </c>
      <c r="E949" s="77">
        <f>IFERROR(INDEX(Sinduscon!$13:$13,
MATCH(CUB!$A949,Sinduscon!$3:$3,0)+2), "")</f>
        <v>801.88</v>
      </c>
      <c r="F949" s="77">
        <f>IFERROR(INDEX(Sinduscon!$14:$14,
MATCH(CUB!$A949,Sinduscon!$3:$3,0)+2), "")</f>
        <v>146.81</v>
      </c>
      <c r="G949" s="77">
        <f>IFERROR(INDEX(Sinduscon!$15:$15,
MATCH(CUB!$A949,Sinduscon!$3:$3,0)+2), "")</f>
        <v>0.04</v>
      </c>
      <c r="H949" s="111"/>
      <c r="I949" s="111"/>
      <c r="J949" s="111"/>
      <c r="K949" s="111"/>
    </row>
    <row r="950" spans="1:11" x14ac:dyDescent="0.25">
      <c r="A950" s="71">
        <f>IF(
   SUMPRODUCT(--(Sinduscon!$3:$3=DATE(2013,INT((ROW(A1147)-1)/20)+1,1)))&gt;0,
   DATE(2013,INT((ROW(A1147)-1)/20)+1,1),
   ""
)</f>
        <v>43009</v>
      </c>
      <c r="B950" s="72" t="str">
        <f t="shared" si="72"/>
        <v>PP-4</v>
      </c>
      <c r="C950" s="73" t="str">
        <f t="shared" si="73"/>
        <v>Alto</v>
      </c>
      <c r="D950" s="77" t="str">
        <f>IFERROR(INDEX(Sinduscon!$12:$12,
MATCH(CUB!A950,Sinduscon!$3:$3,0)+3), "")</f>
        <v>-</v>
      </c>
      <c r="E950" s="77" t="str">
        <f>IFERROR(INDEX(Sinduscon!$13:$13,
MATCH(CUB!$A950,Sinduscon!$3:$3,0)+3), "")</f>
        <v>-</v>
      </c>
      <c r="F950" s="77" t="str">
        <f>IFERROR(INDEX(Sinduscon!$14:$14,
MATCH(CUB!$A950,Sinduscon!$3:$3,0)+3), "")</f>
        <v>-</v>
      </c>
      <c r="G950" s="77" t="str">
        <f>IFERROR(INDEX(Sinduscon!$15:$15,
MATCH(CUB!$A950,Sinduscon!$3:$3,0)+3), "")</f>
        <v>-</v>
      </c>
      <c r="H950" s="111"/>
      <c r="I950" s="111"/>
      <c r="J950" s="111"/>
      <c r="K950" s="111"/>
    </row>
    <row r="951" spans="1:11" x14ac:dyDescent="0.25">
      <c r="A951" s="71">
        <f>IF(
   SUMPRODUCT(--(Sinduscon!$3:$3=DATE(2013,INT((ROW(A1148)-1)/20)+1,1)))&gt;0,
   DATE(2013,INT((ROW(A1148)-1)/20)+1,1),
   ""
)</f>
        <v>43009</v>
      </c>
      <c r="B951" s="72" t="str">
        <f t="shared" si="72"/>
        <v>PP-4</v>
      </c>
      <c r="C951" s="73" t="str">
        <f t="shared" si="73"/>
        <v>Total</v>
      </c>
      <c r="D951" s="77">
        <f>IFERROR(INDEX(Sinduscon!$12:$12,
MATCH(CUB!A951,Sinduscon!$3:$3,0)+4), "")</f>
        <v>1259.42</v>
      </c>
      <c r="E951" s="77">
        <f>IFERROR(INDEX(Sinduscon!$13:$13,
MATCH(CUB!$A951,Sinduscon!$3:$3,0)+4), "")</f>
        <v>1358.46</v>
      </c>
      <c r="F951" s="77">
        <f>IFERROR(INDEX(Sinduscon!$14:$14,
MATCH(CUB!$A951,Sinduscon!$3:$3,0)+4), "")</f>
        <v>181.48000000000002</v>
      </c>
      <c r="G951" s="77">
        <f>IFERROR(INDEX(Sinduscon!$15:$15,
MATCH(CUB!$A951,Sinduscon!$3:$3,0)+4), "")</f>
        <v>3.0300000000000002</v>
      </c>
      <c r="H951" s="111"/>
      <c r="I951" s="111"/>
      <c r="J951" s="111"/>
      <c r="K951" s="111"/>
    </row>
    <row r="952" spans="1:11" x14ac:dyDescent="0.25">
      <c r="A952" s="71">
        <f>IF(
   SUMPRODUCT(--(Sinduscon!$3:$3=DATE(2013,INT((ROW(A1149)-1)/20)+1,1)))&gt;0,
   DATE(2013,INT((ROW(A1149)-1)/20)+1,1),
   ""
)</f>
        <v>43009</v>
      </c>
      <c r="B952" s="72" t="str">
        <f t="shared" si="72"/>
        <v>R-8</v>
      </c>
      <c r="C952" s="73" t="str">
        <f t="shared" si="73"/>
        <v>Baixo</v>
      </c>
      <c r="D952" s="77">
        <f>IFERROR(INDEX(Sinduscon!$18:$18,
MATCH(CUB!A952,Sinduscon!$3:$3,0)+1), "")</f>
        <v>614.83000000000004</v>
      </c>
      <c r="E952" s="77">
        <f>IFERROR(INDEX(Sinduscon!$19:$19,
MATCH(CUB!$A952,Sinduscon!$3:$3,0)+1), "")</f>
        <v>523.47</v>
      </c>
      <c r="F952" s="77">
        <f>IFERROR(INDEX(Sinduscon!$20:$20,
MATCH(CUB!$A952,Sinduscon!$3:$3,0)+1), "")</f>
        <v>31.2</v>
      </c>
      <c r="G952" s="77">
        <f>IFERROR(INDEX(Sinduscon!$21:$21,
MATCH(CUB!$A952,Sinduscon!$3:$3,0)+1), "")</f>
        <v>3.13</v>
      </c>
      <c r="H952" s="111"/>
      <c r="I952" s="111"/>
      <c r="J952" s="111"/>
      <c r="K952" s="111"/>
    </row>
    <row r="953" spans="1:11" x14ac:dyDescent="0.25">
      <c r="A953" s="71">
        <f>IF(
   SUMPRODUCT(--(Sinduscon!$3:$3=DATE(2013,INT((ROW(A1150)-1)/20)+1,1)))&gt;0,
   DATE(2013,INT((ROW(A1150)-1)/20)+1,1),
   ""
)</f>
        <v>43009</v>
      </c>
      <c r="B953" s="72" t="str">
        <f t="shared" si="72"/>
        <v>R-8</v>
      </c>
      <c r="C953" s="73" t="str">
        <f t="shared" si="73"/>
        <v>Normal</v>
      </c>
      <c r="D953" s="77">
        <f>IFERROR(INDEX(Sinduscon!$18:$18,
MATCH(CUB!A953,Sinduscon!$3:$3,0)+2), "")</f>
        <v>545.23</v>
      </c>
      <c r="E953" s="77">
        <f>IFERROR(INDEX(Sinduscon!$19:$19,
MATCH(CUB!$A953,Sinduscon!$3:$3,0)+2), "")</f>
        <v>719.87</v>
      </c>
      <c r="F953" s="77">
        <f>IFERROR(INDEX(Sinduscon!$20:$20,
MATCH(CUB!$A953,Sinduscon!$3:$3,0)+2), "")</f>
        <v>67.73</v>
      </c>
      <c r="G953" s="77">
        <f>IFERROR(INDEX(Sinduscon!$21:$21,
MATCH(CUB!$A953,Sinduscon!$3:$3,0)+2), "")</f>
        <v>4.2</v>
      </c>
      <c r="H953" s="111"/>
      <c r="I953" s="111"/>
      <c r="J953" s="111"/>
      <c r="K953" s="111"/>
    </row>
    <row r="954" spans="1:11" x14ac:dyDescent="0.25">
      <c r="A954" s="71">
        <f>IF(
   SUMPRODUCT(--(Sinduscon!$3:$3=DATE(2013,INT((ROW(A1151)-1)/20)+1,1)))&gt;0,
   DATE(2013,INT((ROW(A1151)-1)/20)+1,1),
   ""
)</f>
        <v>43009</v>
      </c>
      <c r="B954" s="72" t="str">
        <f t="shared" si="72"/>
        <v>R-8</v>
      </c>
      <c r="C954" s="73" t="str">
        <f t="shared" si="73"/>
        <v>Alto</v>
      </c>
      <c r="D954" s="77">
        <f>IFERROR(INDEX(Sinduscon!$18:$18,
MATCH(CUB!A954,Sinduscon!$3:$3,0)+3), "")</f>
        <v>779.43</v>
      </c>
      <c r="E954" s="77">
        <f>IFERROR(INDEX(Sinduscon!$19:$19,
MATCH(CUB!$A954,Sinduscon!$3:$3,0)+3), "")</f>
        <v>762.04</v>
      </c>
      <c r="F954" s="77">
        <f>IFERROR(INDEX(Sinduscon!$20:$20,
MATCH(CUB!$A954,Sinduscon!$3:$3,0)+3), "")</f>
        <v>79.86</v>
      </c>
      <c r="G954" s="77">
        <f>IFERROR(INDEX(Sinduscon!$21:$21,
MATCH(CUB!$A954,Sinduscon!$3:$3,0)+3), "")</f>
        <v>3.96</v>
      </c>
      <c r="H954" s="111"/>
      <c r="I954" s="111"/>
      <c r="J954" s="111"/>
      <c r="K954" s="111"/>
    </row>
    <row r="955" spans="1:11" x14ac:dyDescent="0.25">
      <c r="A955" s="71">
        <f>IF(
   SUMPRODUCT(--(Sinduscon!$3:$3=DATE(2013,INT((ROW(A1152)-1)/20)+1,1)))&gt;0,
   DATE(2013,INT((ROW(A1152)-1)/20)+1,1),
   ""
)</f>
        <v>43009</v>
      </c>
      <c r="B955" s="72" t="str">
        <f t="shared" si="72"/>
        <v>R-8</v>
      </c>
      <c r="C955" s="73" t="str">
        <f t="shared" si="73"/>
        <v>Total</v>
      </c>
      <c r="D955" s="77">
        <f>IFERROR(INDEX(Sinduscon!$18:$18,
MATCH(CUB!A955,Sinduscon!$3:$3,0)+4), "")</f>
        <v>1939.4899999999998</v>
      </c>
      <c r="E955" s="77">
        <f>IFERROR(INDEX(Sinduscon!$19:$19,
MATCH(CUB!$A955,Sinduscon!$3:$3,0)+4), "")</f>
        <v>2005.38</v>
      </c>
      <c r="F955" s="77">
        <f>IFERROR(INDEX(Sinduscon!$20:$20,
MATCH(CUB!$A955,Sinduscon!$3:$3,0)+4), "")</f>
        <v>178.79000000000002</v>
      </c>
      <c r="G955" s="77">
        <f>IFERROR(INDEX(Sinduscon!$21:$21,
MATCH(CUB!$A955,Sinduscon!$3:$3,0)+4), "")</f>
        <v>11.29</v>
      </c>
      <c r="H955" s="111"/>
      <c r="I955" s="111"/>
      <c r="J955" s="111"/>
      <c r="K955" s="111"/>
    </row>
    <row r="956" spans="1:11" x14ac:dyDescent="0.25">
      <c r="A956" s="71">
        <f>IF(
   SUMPRODUCT(--(Sinduscon!$3:$3=DATE(2013,INT((ROW(A1153)-1)/20)+1,1)))&gt;0,
   DATE(2013,INT((ROW(A1153)-1)/20)+1,1),
   ""
)</f>
        <v>43009</v>
      </c>
      <c r="B956" s="72" t="str">
        <f t="shared" si="72"/>
        <v>R-16</v>
      </c>
      <c r="C956" s="73" t="str">
        <f t="shared" si="73"/>
        <v>Baixo</v>
      </c>
      <c r="D956" s="77" t="str">
        <f>IFERROR(INDEX(Sinduscon!$24:$24,
MATCH(CUB!A956,Sinduscon!$3:$3,0)+1), "")</f>
        <v>-</v>
      </c>
      <c r="E956" s="77" t="str">
        <f>IFERROR(INDEX(Sinduscon!$25:$25,
MATCH(CUB!$A956,Sinduscon!$3:$3,0)+1), "")</f>
        <v>-</v>
      </c>
      <c r="F956" s="77" t="str">
        <f>IFERROR(INDEX(Sinduscon!$26:$26,
MATCH(CUB!$A956,Sinduscon!$3:$3,0)+1), "")</f>
        <v>-</v>
      </c>
      <c r="G956" s="77" t="str">
        <f>IFERROR(INDEX(Sinduscon!$27:$27,
MATCH(CUB!$A956,Sinduscon!$3:$3,0)+1), "")</f>
        <v>-</v>
      </c>
      <c r="H956" s="111"/>
      <c r="I956" s="111"/>
      <c r="J956" s="111"/>
      <c r="K956" s="111"/>
    </row>
    <row r="957" spans="1:11" x14ac:dyDescent="0.25">
      <c r="A957" s="71">
        <f>IF(
   SUMPRODUCT(--(Sinduscon!$3:$3=DATE(2013,INT((ROW(A1154)-1)/20)+1,1)))&gt;0,
   DATE(2013,INT((ROW(A1154)-1)/20)+1,1),
   ""
)</f>
        <v>43009</v>
      </c>
      <c r="B957" s="72" t="str">
        <f t="shared" si="72"/>
        <v>R-16</v>
      </c>
      <c r="C957" s="73" t="str">
        <f t="shared" si="73"/>
        <v>Normal</v>
      </c>
      <c r="D957" s="77">
        <f>IFERROR(INDEX(Sinduscon!$24:$24,
MATCH(CUB!A957,Sinduscon!$3:$3,0)+2), "")</f>
        <v>539.11</v>
      </c>
      <c r="E957" s="77">
        <f>IFERROR(INDEX(Sinduscon!$25:$25,
MATCH(CUB!$A957,Sinduscon!$3:$3,0)+2), "")</f>
        <v>692.01</v>
      </c>
      <c r="F957" s="77">
        <f>IFERROR(INDEX(Sinduscon!$26:$26,
MATCH(CUB!$A957,Sinduscon!$3:$3,0)+2), "")</f>
        <v>56.05</v>
      </c>
      <c r="G957" s="77">
        <f>IFERROR(INDEX(Sinduscon!$27:$27,
MATCH(CUB!$A957,Sinduscon!$3:$3,0)+2), "")</f>
        <v>4</v>
      </c>
      <c r="H957" s="111"/>
      <c r="I957" s="111"/>
      <c r="J957" s="111"/>
      <c r="K957" s="111"/>
    </row>
    <row r="958" spans="1:11" x14ac:dyDescent="0.25">
      <c r="A958" s="71">
        <f>IF(
   SUMPRODUCT(--(Sinduscon!$3:$3=DATE(2013,INT((ROW(A1155)-1)/20)+1,1)))&gt;0,
   DATE(2013,INT((ROW(A1155)-1)/20)+1,1),
   ""
)</f>
        <v>43009</v>
      </c>
      <c r="B958" s="72" t="str">
        <f t="shared" si="72"/>
        <v>R-16</v>
      </c>
      <c r="C958" s="73" t="str">
        <f t="shared" si="73"/>
        <v>Alto</v>
      </c>
      <c r="D958" s="77">
        <f>IFERROR(INDEX(Sinduscon!$24:$24,
MATCH(CUB!A958,Sinduscon!$3:$3,0)+3), "")</f>
        <v>724.94</v>
      </c>
      <c r="E958" s="77">
        <f>IFERROR(INDEX(Sinduscon!$25:$25,
MATCH(CUB!$A958,Sinduscon!$3:$3,0)+3), "")</f>
        <v>855.9</v>
      </c>
      <c r="F958" s="77">
        <f>IFERROR(INDEX(Sinduscon!$26:$26,
MATCH(CUB!$A958,Sinduscon!$3:$3,0)+3), "")</f>
        <v>69.28</v>
      </c>
      <c r="G958" s="77">
        <f>IFERROR(INDEX(Sinduscon!$27:$27,
MATCH(CUB!$A958,Sinduscon!$3:$3,0)+3), "")</f>
        <v>6.01</v>
      </c>
      <c r="H958" s="111"/>
      <c r="I958" s="111"/>
      <c r="J958" s="111"/>
      <c r="K958" s="111"/>
    </row>
    <row r="959" spans="1:11" x14ac:dyDescent="0.25">
      <c r="A959" s="71">
        <f>IF(
   SUMPRODUCT(--(Sinduscon!$3:$3=DATE(2013,INT((ROW(A1156)-1)/20)+1,1)))&gt;0,
   DATE(2013,INT((ROW(A1156)-1)/20)+1,1),
   ""
)</f>
        <v>43009</v>
      </c>
      <c r="B959" s="72" t="str">
        <f t="shared" si="72"/>
        <v>R-16</v>
      </c>
      <c r="C959" s="73" t="str">
        <f t="shared" si="73"/>
        <v>Total</v>
      </c>
      <c r="D959" s="77">
        <f>IFERROR(INDEX(Sinduscon!$24:$24,
MATCH(CUB!A959,Sinduscon!$3:$3,0)+4), "")</f>
        <v>1264.0500000000002</v>
      </c>
      <c r="E959" s="77">
        <f>IFERROR(INDEX(Sinduscon!$25:$25,
MATCH(CUB!$A959,Sinduscon!$3:$3,0)+4), "")</f>
        <v>1547.9099999999999</v>
      </c>
      <c r="F959" s="77">
        <f>IFERROR(INDEX(Sinduscon!$26:$26,
MATCH(CUB!$A959,Sinduscon!$3:$3,0)+4), "")</f>
        <v>125.33</v>
      </c>
      <c r="G959" s="77">
        <f>IFERROR(INDEX(Sinduscon!$27:$27,
MATCH(CUB!$A959,Sinduscon!$3:$3,0)+4), "")</f>
        <v>10.01</v>
      </c>
      <c r="H959" s="111"/>
      <c r="I959" s="111"/>
      <c r="J959" s="111"/>
      <c r="K959" s="111"/>
    </row>
    <row r="960" spans="1:11" x14ac:dyDescent="0.25">
      <c r="A960" s="71">
        <f>IF(
   SUMPRODUCT(--(Sinduscon!$3:$3=DATE(2013,INT((ROW(A1157)-1)/20)+1,1)))&gt;0,
   DATE(2013,INT((ROW(A1157)-1)/20)+1,1),
   ""
)</f>
        <v>43009</v>
      </c>
      <c r="B960" s="72" t="str">
        <f t="shared" si="72"/>
        <v>PIS</v>
      </c>
      <c r="C960" s="73" t="str">
        <f t="shared" si="73"/>
        <v>Baixo</v>
      </c>
      <c r="D960" s="77">
        <f>IFERROR(INDEX(Sinduscon!$30:$30,
MATCH(CUB!A960,Sinduscon!$3:$3,0)+1), "")</f>
        <v>440.97</v>
      </c>
      <c r="E960" s="77">
        <f>IFERROR(INDEX(Sinduscon!$31:$31,
MATCH(CUB!$A960,Sinduscon!$3:$3,0)+1), "")</f>
        <v>452.27</v>
      </c>
      <c r="F960" s="77">
        <f>IFERROR(INDEX(Sinduscon!$32:$32,
MATCH(CUB!$A960,Sinduscon!$3:$3,0)+1), "")</f>
        <v>32.340000000000003</v>
      </c>
      <c r="G960" s="77">
        <f>IFERROR(INDEX(Sinduscon!$33:$33,
MATCH(CUB!$A960,Sinduscon!$3:$3,0)+1), "")</f>
        <v>1.56</v>
      </c>
      <c r="H960" s="111"/>
      <c r="I960" s="111"/>
      <c r="J960" s="111"/>
      <c r="K960" s="111"/>
    </row>
    <row r="961" spans="1:12" x14ac:dyDescent="0.25">
      <c r="A961" s="71">
        <f>IF(
   SUMPRODUCT(--(Sinduscon!$3:$3=DATE(2013,INT((ROW(A1158)-1)/20)+1,1)))&gt;0,
   DATE(2013,INT((ROW(A1158)-1)/20)+1,1),
   ""
)</f>
        <v>43009</v>
      </c>
      <c r="B961" s="72" t="str">
        <f t="shared" si="72"/>
        <v>PIS</v>
      </c>
      <c r="C961" s="73" t="str">
        <f t="shared" si="73"/>
        <v>Normal</v>
      </c>
      <c r="D961" s="77" t="str">
        <f>IFERROR(INDEX(Sinduscon!$30:$30,
MATCH(CUB!A961,Sinduscon!$3:$3,0)+2), "")</f>
        <v>-</v>
      </c>
      <c r="E961" s="77" t="str">
        <f>IFERROR(INDEX(Sinduscon!$31:$31,
MATCH(CUB!$A961,Sinduscon!$3:$3,0)+2), "")</f>
        <v>-</v>
      </c>
      <c r="F961" s="77" t="str">
        <f>IFERROR(INDEX(Sinduscon!$32:$32,
MATCH(CUB!$A961,Sinduscon!$3:$3,0)+2), "")</f>
        <v>-</v>
      </c>
      <c r="G961" s="77" t="str">
        <f>IFERROR(INDEX(Sinduscon!$33:$33,
MATCH(CUB!$A961,Sinduscon!$3:$3,0)+2), "")</f>
        <v>-</v>
      </c>
      <c r="H961" s="111"/>
      <c r="I961" s="111"/>
      <c r="J961" s="111"/>
      <c r="K961" s="111"/>
    </row>
    <row r="962" spans="1:12" x14ac:dyDescent="0.25">
      <c r="A962" s="71">
        <f>IF(
   SUMPRODUCT(--(Sinduscon!$3:$3=DATE(2013,INT((ROW(A1159)-1)/20)+1,1)))&gt;0,
   DATE(2013,INT((ROW(A1159)-1)/20)+1,1),
   ""
)</f>
        <v>43009</v>
      </c>
      <c r="B962" s="72" t="str">
        <f t="shared" si="72"/>
        <v>PIS</v>
      </c>
      <c r="C962" s="73" t="str">
        <f t="shared" si="73"/>
        <v>Alto</v>
      </c>
      <c r="D962" s="77" t="str">
        <f>IFERROR(INDEX(Sinduscon!$30:$30,
MATCH(CUB!A962,Sinduscon!$3:$3,0)+3), "")</f>
        <v>-</v>
      </c>
      <c r="E962" s="77" t="str">
        <f>IFERROR(INDEX(Sinduscon!$31:$31,
MATCH(CUB!$A962,Sinduscon!$3:$3,0)+3), "")</f>
        <v>-</v>
      </c>
      <c r="F962" s="77" t="str">
        <f>IFERROR(INDEX(Sinduscon!$32:$32,
MATCH(CUB!$A962,Sinduscon!$3:$3,0)+3), "")</f>
        <v>-</v>
      </c>
      <c r="G962" s="77" t="str">
        <f>IFERROR(INDEX(Sinduscon!$33:$33,
MATCH(CUB!$A962,Sinduscon!$3:$3,0)+3), "")</f>
        <v>-</v>
      </c>
      <c r="H962" s="111"/>
      <c r="I962" s="111"/>
      <c r="J962" s="111"/>
      <c r="K962" s="111"/>
    </row>
    <row r="963" spans="1:12" x14ac:dyDescent="0.25">
      <c r="A963" s="71">
        <f>IF(
   SUMPRODUCT(--(Sinduscon!$3:$3=DATE(2013,INT((ROW(A1160)-1)/20)+1,1)))&gt;0,
   DATE(2013,INT((ROW(A1160)-1)/20)+1,1),
   ""
)</f>
        <v>43009</v>
      </c>
      <c r="B963" s="72" t="str">
        <f t="shared" si="72"/>
        <v>PIS</v>
      </c>
      <c r="C963" s="73" t="str">
        <f t="shared" si="73"/>
        <v>Total</v>
      </c>
      <c r="D963" s="77">
        <f>IFERROR(INDEX(Sinduscon!$30:$30,
MATCH(CUB!A963,Sinduscon!$3:$3,0)+4), "")</f>
        <v>440.97</v>
      </c>
      <c r="E963" s="77">
        <f>IFERROR(INDEX(Sinduscon!$31:$31,
MATCH(CUB!$A963,Sinduscon!$3:$3,0)+4), "")</f>
        <v>452.27</v>
      </c>
      <c r="F963" s="77">
        <f>IFERROR(INDEX(Sinduscon!$32:$32,
MATCH(CUB!$A963,Sinduscon!$3:$3,0)+4), "")</f>
        <v>32.340000000000003</v>
      </c>
      <c r="G963" s="77">
        <f>IFERROR(INDEX(Sinduscon!$33:$33,
MATCH(CUB!$A963,Sinduscon!$3:$3,0)+4), "")</f>
        <v>1.56</v>
      </c>
      <c r="H963" s="111">
        <f>SUMIFS(CUB!$D:$D,CUB!$C:$C,"Total",CUB!$A:$A,$A963)
/11</f>
        <v>647.32000000000005</v>
      </c>
      <c r="I963" s="111">
        <f>SUMIFS(CUB!$E:$E,CUB!$C:$C,"Total",CUB!$A:$A,$A963)
/11</f>
        <v>719.78272727272736</v>
      </c>
      <c r="J963" s="111">
        <f>SUMIFS(CUB!$F:$F,CUB!$C:$C,"Total",CUB!$A:$A,$A963)
/11</f>
        <v>80.592727272727288</v>
      </c>
      <c r="K963" s="111">
        <f>SUMIFS(CUB!$G:$G,CUB!$C:$C,"Total",CUB!$A:$A,$A963)
/11</f>
        <v>2.6790909090909087</v>
      </c>
      <c r="L963" s="111">
        <f t="shared" ref="L963" si="77">SUM(H963:K963)</f>
        <v>1450.3745454545456</v>
      </c>
    </row>
    <row r="964" spans="1:12" x14ac:dyDescent="0.25">
      <c r="A964" s="71">
        <f>IF(
   SUMPRODUCT(--(Sinduscon!$3:$3=DATE(2013,INT((ROW(A1161)-1)/20)+1,1)))&gt;0,
   DATE(2013,INT((ROW(A1161)-1)/20)+1,1),
   ""
)</f>
        <v>43040</v>
      </c>
      <c r="B964" s="72" t="str">
        <f t="shared" si="72"/>
        <v>R-1</v>
      </c>
      <c r="C964" s="73" t="str">
        <f t="shared" si="73"/>
        <v>Baixo</v>
      </c>
      <c r="D964" s="77">
        <f>IFERROR(INDEX(Sinduscon!$6:$6,
MATCH(CUB!A964,Sinduscon!$3:$3,0)+1), "")</f>
        <v>613.42999999999995</v>
      </c>
      <c r="E964" s="77">
        <f>IFERROR(INDEX(Sinduscon!$7:$7,
MATCH(CUB!$A964,Sinduscon!$3:$3,0)+1), "")</f>
        <v>663.65</v>
      </c>
      <c r="F964" s="77">
        <f>IFERROR(INDEX(Sinduscon!$8:$8,
MATCH(CUB!$A964,Sinduscon!$3:$3,0)+1), "")</f>
        <v>130.63</v>
      </c>
      <c r="G964" s="77">
        <f>IFERROR(INDEX(Sinduscon!$9:$9,
MATCH(CUB!$A964,Sinduscon!$3:$3,0)+1), "")</f>
        <v>3.09</v>
      </c>
      <c r="H964" s="111"/>
      <c r="I964" s="111"/>
      <c r="J964" s="111"/>
      <c r="K964" s="111"/>
    </row>
    <row r="965" spans="1:12" x14ac:dyDescent="0.25">
      <c r="A965" s="71">
        <f>IF(
   SUMPRODUCT(--(Sinduscon!$3:$3=DATE(2013,INT((ROW(A1162)-1)/20)+1,1)))&gt;0,
   DATE(2013,INT((ROW(A1162)-1)/20)+1,1),
   ""
)</f>
        <v>43040</v>
      </c>
      <c r="B965" s="72" t="str">
        <f t="shared" ref="B965:B1028" si="78">IF(A965&lt;&gt;"", CHOOSE(MOD(QUOTIENT(ROW()-4,4),5)+1,"R-1","PP-4","R-8","R-16","PIS"), "")</f>
        <v>R-1</v>
      </c>
      <c r="C965" s="73" t="str">
        <f t="shared" ref="C965:C1028" si="79">IF(A965&lt;&gt;"", CHOOSE(MOD(QUOTIENT(ROW()-4,1),4)+1,"Baixo","Normal","Alto","Total"), "")</f>
        <v>Normal</v>
      </c>
      <c r="D965" s="77">
        <f>IFERROR(INDEX(Sinduscon!$6:$6,
MATCH(CUB!A965,Sinduscon!$3:$3,0)+2), "")</f>
        <v>647.11</v>
      </c>
      <c r="E965" s="77">
        <f>IFERROR(INDEX(Sinduscon!$7:$7,
MATCH(CUB!$A965,Sinduscon!$3:$3,0)+2), "")</f>
        <v>906.46</v>
      </c>
      <c r="F965" s="77">
        <f>IFERROR(INDEX(Sinduscon!$8:$8,
MATCH(CUB!$A965,Sinduscon!$3:$3,0)+2), "")</f>
        <v>122.65</v>
      </c>
      <c r="G965" s="77">
        <f>IFERROR(INDEX(Sinduscon!$9:$9,
MATCH(CUB!$A965,Sinduscon!$3:$3,0)+2), "")</f>
        <v>0.22</v>
      </c>
      <c r="H965" s="111"/>
      <c r="I965" s="111"/>
      <c r="J965" s="111"/>
      <c r="K965" s="111"/>
    </row>
    <row r="966" spans="1:12" x14ac:dyDescent="0.25">
      <c r="A966" s="71">
        <f>IF(
   SUMPRODUCT(--(Sinduscon!$3:$3=DATE(2013,INT((ROW(A1163)-1)/20)+1,1)))&gt;0,
   DATE(2013,INT((ROW(A1163)-1)/20)+1,1),
   ""
)</f>
        <v>43040</v>
      </c>
      <c r="B966" s="72" t="str">
        <f t="shared" si="78"/>
        <v>R-1</v>
      </c>
      <c r="C966" s="73" t="str">
        <f t="shared" si="79"/>
        <v>Alto</v>
      </c>
      <c r="D966" s="77">
        <f>IFERROR(INDEX(Sinduscon!$6:$6,
MATCH(CUB!A966,Sinduscon!$3:$3,0)+3), "")</f>
        <v>964.95</v>
      </c>
      <c r="E966" s="77">
        <f>IFERROR(INDEX(Sinduscon!$7:$7,
MATCH(CUB!$A966,Sinduscon!$3:$3,0)+3), "")</f>
        <v>983.48</v>
      </c>
      <c r="F966" s="77">
        <f>IFERROR(INDEX(Sinduscon!$8:$8,
MATCH(CUB!$A966,Sinduscon!$3:$3,0)+3), "")</f>
        <v>115.95</v>
      </c>
      <c r="G966" s="77">
        <f>IFERROR(INDEX(Sinduscon!$9:$9,
MATCH(CUB!$A966,Sinduscon!$3:$3,0)+3), "")</f>
        <v>0.27</v>
      </c>
      <c r="H966" s="111"/>
      <c r="I966" s="111"/>
      <c r="J966" s="111"/>
      <c r="K966" s="111"/>
    </row>
    <row r="967" spans="1:12" x14ac:dyDescent="0.25">
      <c r="A967" s="71">
        <f>IF(
   SUMPRODUCT(--(Sinduscon!$3:$3=DATE(2013,INT((ROW(A1164)-1)/20)+1,1)))&gt;0,
   DATE(2013,INT((ROW(A1164)-1)/20)+1,1),
   ""
)</f>
        <v>43040</v>
      </c>
      <c r="B967" s="72" t="str">
        <f t="shared" si="78"/>
        <v>R-1</v>
      </c>
      <c r="C967" s="73" t="str">
        <f t="shared" si="79"/>
        <v>Total</v>
      </c>
      <c r="D967" s="77">
        <f>IFERROR(INDEX(Sinduscon!$6:$6,
MATCH(CUB!A967,Sinduscon!$3:$3,0)+4), "")</f>
        <v>2225.4899999999998</v>
      </c>
      <c r="E967" s="77">
        <f>IFERROR(INDEX(Sinduscon!$7:$7,
MATCH(CUB!$A967,Sinduscon!$3:$3,0)+4), "")</f>
        <v>2553.59</v>
      </c>
      <c r="F967" s="77">
        <f>IFERROR(INDEX(Sinduscon!$8:$8,
MATCH(CUB!$A967,Sinduscon!$3:$3,0)+4), "")</f>
        <v>369.23</v>
      </c>
      <c r="G967" s="77">
        <f>IFERROR(INDEX(Sinduscon!$9:$9,
MATCH(CUB!$A967,Sinduscon!$3:$3,0)+4), "")</f>
        <v>3.58</v>
      </c>
      <c r="H967" s="111"/>
      <c r="I967" s="111"/>
      <c r="J967" s="111"/>
      <c r="K967" s="111"/>
    </row>
    <row r="968" spans="1:12" x14ac:dyDescent="0.25">
      <c r="A968" s="71">
        <f>IF(
   SUMPRODUCT(--(Sinduscon!$3:$3=DATE(2013,INT((ROW(A1165)-1)/20)+1,1)))&gt;0,
   DATE(2013,INT((ROW(A1165)-1)/20)+1,1),
   ""
)</f>
        <v>43040</v>
      </c>
      <c r="B968" s="72" t="str">
        <f t="shared" si="78"/>
        <v>PP-4</v>
      </c>
      <c r="C968" s="73" t="str">
        <f t="shared" si="79"/>
        <v>Baixo</v>
      </c>
      <c r="D968" s="77">
        <f>IFERROR(INDEX(Sinduscon!$12:$12,
MATCH(CUB!A968,Sinduscon!$3:$3,0)+1), "")</f>
        <v>650.08000000000004</v>
      </c>
      <c r="E968" s="77">
        <f>IFERROR(INDEX(Sinduscon!$13:$13,
MATCH(CUB!$A968,Sinduscon!$3:$3,0)+1), "")</f>
        <v>556.58000000000004</v>
      </c>
      <c r="F968" s="77">
        <f>IFERROR(INDEX(Sinduscon!$14:$14,
MATCH(CUB!$A968,Sinduscon!$3:$3,0)+1), "")</f>
        <v>34.729999999999997</v>
      </c>
      <c r="G968" s="77">
        <f>IFERROR(INDEX(Sinduscon!$15:$15,
MATCH(CUB!$A968,Sinduscon!$3:$3,0)+1), "")</f>
        <v>2.99</v>
      </c>
      <c r="H968" s="111"/>
      <c r="I968" s="111"/>
      <c r="J968" s="111"/>
      <c r="K968" s="111"/>
    </row>
    <row r="969" spans="1:12" x14ac:dyDescent="0.25">
      <c r="A969" s="71">
        <f>IF(
   SUMPRODUCT(--(Sinduscon!$3:$3=DATE(2013,INT((ROW(A1166)-1)/20)+1,1)))&gt;0,
   DATE(2013,INT((ROW(A1166)-1)/20)+1,1),
   ""
)</f>
        <v>43040</v>
      </c>
      <c r="B969" s="72" t="str">
        <f t="shared" si="78"/>
        <v>PP-4</v>
      </c>
      <c r="C969" s="73" t="str">
        <f t="shared" si="79"/>
        <v>Normal</v>
      </c>
      <c r="D969" s="77">
        <f>IFERROR(INDEX(Sinduscon!$12:$12,
MATCH(CUB!A969,Sinduscon!$3:$3,0)+2), "")</f>
        <v>616.41</v>
      </c>
      <c r="E969" s="77">
        <f>IFERROR(INDEX(Sinduscon!$13:$13,
MATCH(CUB!$A969,Sinduscon!$3:$3,0)+2), "")</f>
        <v>801.88</v>
      </c>
      <c r="F969" s="77">
        <f>IFERROR(INDEX(Sinduscon!$14:$14,
MATCH(CUB!$A969,Sinduscon!$3:$3,0)+2), "")</f>
        <v>147.07</v>
      </c>
      <c r="G969" s="77">
        <f>IFERROR(INDEX(Sinduscon!$15:$15,
MATCH(CUB!$A969,Sinduscon!$3:$3,0)+2), "")</f>
        <v>0.04</v>
      </c>
      <c r="H969" s="111"/>
      <c r="I969" s="111"/>
      <c r="J969" s="111"/>
      <c r="K969" s="111"/>
    </row>
    <row r="970" spans="1:12" x14ac:dyDescent="0.25">
      <c r="A970" s="71">
        <f>IF(
   SUMPRODUCT(--(Sinduscon!$3:$3=DATE(2013,INT((ROW(A1167)-1)/20)+1,1)))&gt;0,
   DATE(2013,INT((ROW(A1167)-1)/20)+1,1),
   ""
)</f>
        <v>43040</v>
      </c>
      <c r="B970" s="72" t="str">
        <f t="shared" si="78"/>
        <v>PP-4</v>
      </c>
      <c r="C970" s="73" t="str">
        <f t="shared" si="79"/>
        <v>Alto</v>
      </c>
      <c r="D970" s="77" t="str">
        <f>IFERROR(INDEX(Sinduscon!$12:$12,
MATCH(CUB!A970,Sinduscon!$3:$3,0)+3), "")</f>
        <v>-</v>
      </c>
      <c r="E970" s="77" t="str">
        <f>IFERROR(INDEX(Sinduscon!$13:$13,
MATCH(CUB!$A970,Sinduscon!$3:$3,0)+3), "")</f>
        <v>-</v>
      </c>
      <c r="F970" s="77" t="str">
        <f>IFERROR(INDEX(Sinduscon!$14:$14,
MATCH(CUB!$A970,Sinduscon!$3:$3,0)+3), "")</f>
        <v>-</v>
      </c>
      <c r="G970" s="77" t="str">
        <f>IFERROR(INDEX(Sinduscon!$15:$15,
MATCH(CUB!$A970,Sinduscon!$3:$3,0)+3), "")</f>
        <v>-</v>
      </c>
      <c r="H970" s="111"/>
      <c r="I970" s="111"/>
      <c r="J970" s="111"/>
      <c r="K970" s="111"/>
    </row>
    <row r="971" spans="1:12" x14ac:dyDescent="0.25">
      <c r="A971" s="71">
        <f>IF(
   SUMPRODUCT(--(Sinduscon!$3:$3=DATE(2013,INT((ROW(A1168)-1)/20)+1,1)))&gt;0,
   DATE(2013,INT((ROW(A1168)-1)/20)+1,1),
   ""
)</f>
        <v>43040</v>
      </c>
      <c r="B971" s="72" t="str">
        <f t="shared" si="78"/>
        <v>PP-4</v>
      </c>
      <c r="C971" s="73" t="str">
        <f t="shared" si="79"/>
        <v>Total</v>
      </c>
      <c r="D971" s="77">
        <f>IFERROR(INDEX(Sinduscon!$12:$12,
MATCH(CUB!A971,Sinduscon!$3:$3,0)+4), "")</f>
        <v>1266.49</v>
      </c>
      <c r="E971" s="77">
        <f>IFERROR(INDEX(Sinduscon!$13:$13,
MATCH(CUB!$A971,Sinduscon!$3:$3,0)+4), "")</f>
        <v>1358.46</v>
      </c>
      <c r="F971" s="77">
        <f>IFERROR(INDEX(Sinduscon!$14:$14,
MATCH(CUB!$A971,Sinduscon!$3:$3,0)+4), "")</f>
        <v>181.79999999999998</v>
      </c>
      <c r="G971" s="77">
        <f>IFERROR(INDEX(Sinduscon!$15:$15,
MATCH(CUB!$A971,Sinduscon!$3:$3,0)+4), "")</f>
        <v>3.0300000000000002</v>
      </c>
      <c r="H971" s="111"/>
      <c r="I971" s="111"/>
      <c r="J971" s="111"/>
      <c r="K971" s="111"/>
    </row>
    <row r="972" spans="1:12" x14ac:dyDescent="0.25">
      <c r="A972" s="71">
        <f>IF(
   SUMPRODUCT(--(Sinduscon!$3:$3=DATE(2013,INT((ROW(A1169)-1)/20)+1,1)))&gt;0,
   DATE(2013,INT((ROW(A1169)-1)/20)+1,1),
   ""
)</f>
        <v>43040</v>
      </c>
      <c r="B972" s="72" t="str">
        <f t="shared" si="78"/>
        <v>R-8</v>
      </c>
      <c r="C972" s="73" t="str">
        <f t="shared" si="79"/>
        <v>Baixo</v>
      </c>
      <c r="D972" s="77">
        <f>IFERROR(INDEX(Sinduscon!$18:$18,
MATCH(CUB!A972,Sinduscon!$3:$3,0)+1), "")</f>
        <v>618.11</v>
      </c>
      <c r="E972" s="77">
        <f>IFERROR(INDEX(Sinduscon!$19:$19,
MATCH(CUB!$A972,Sinduscon!$3:$3,0)+1), "")</f>
        <v>523.47</v>
      </c>
      <c r="F972" s="77">
        <f>IFERROR(INDEX(Sinduscon!$20:$20,
MATCH(CUB!$A972,Sinduscon!$3:$3,0)+1), "")</f>
        <v>31.25</v>
      </c>
      <c r="G972" s="77">
        <f>IFERROR(INDEX(Sinduscon!$21:$21,
MATCH(CUB!$A972,Sinduscon!$3:$3,0)+1), "")</f>
        <v>3.13</v>
      </c>
      <c r="H972" s="111"/>
      <c r="I972" s="111"/>
      <c r="J972" s="111"/>
      <c r="K972" s="111"/>
    </row>
    <row r="973" spans="1:12" x14ac:dyDescent="0.25">
      <c r="A973" s="71">
        <f>IF(
   SUMPRODUCT(--(Sinduscon!$3:$3=DATE(2013,INT((ROW(A1170)-1)/20)+1,1)))&gt;0,
   DATE(2013,INT((ROW(A1170)-1)/20)+1,1),
   ""
)</f>
        <v>43040</v>
      </c>
      <c r="B973" s="72" t="str">
        <f t="shared" si="78"/>
        <v>R-8</v>
      </c>
      <c r="C973" s="73" t="str">
        <f t="shared" si="79"/>
        <v>Normal</v>
      </c>
      <c r="D973" s="77">
        <f>IFERROR(INDEX(Sinduscon!$18:$18,
MATCH(CUB!A973,Sinduscon!$3:$3,0)+2), "")</f>
        <v>548.13</v>
      </c>
      <c r="E973" s="77">
        <f>IFERROR(INDEX(Sinduscon!$19:$19,
MATCH(CUB!$A973,Sinduscon!$3:$3,0)+2), "")</f>
        <v>719.87</v>
      </c>
      <c r="F973" s="77">
        <f>IFERROR(INDEX(Sinduscon!$20:$20,
MATCH(CUB!$A973,Sinduscon!$3:$3,0)+2), "")</f>
        <v>67.849999999999994</v>
      </c>
      <c r="G973" s="77">
        <f>IFERROR(INDEX(Sinduscon!$21:$21,
MATCH(CUB!$A973,Sinduscon!$3:$3,0)+2), "")</f>
        <v>4.2</v>
      </c>
      <c r="H973" s="111"/>
      <c r="I973" s="111"/>
      <c r="J973" s="111"/>
      <c r="K973" s="111"/>
    </row>
    <row r="974" spans="1:12" x14ac:dyDescent="0.25">
      <c r="A974" s="71">
        <f>IF(
   SUMPRODUCT(--(Sinduscon!$3:$3=DATE(2013,INT((ROW(A1171)-1)/20)+1,1)))&gt;0,
   DATE(2013,INT((ROW(A1171)-1)/20)+1,1),
   ""
)</f>
        <v>43040</v>
      </c>
      <c r="B974" s="72" t="str">
        <f t="shared" si="78"/>
        <v>R-8</v>
      </c>
      <c r="C974" s="73" t="str">
        <f t="shared" si="79"/>
        <v>Alto</v>
      </c>
      <c r="D974" s="77">
        <f>IFERROR(INDEX(Sinduscon!$18:$18,
MATCH(CUB!A974,Sinduscon!$3:$3,0)+3), "")</f>
        <v>783.18</v>
      </c>
      <c r="E974" s="77">
        <f>IFERROR(INDEX(Sinduscon!$19:$19,
MATCH(CUB!$A974,Sinduscon!$3:$3,0)+3), "")</f>
        <v>762.04</v>
      </c>
      <c r="F974" s="77">
        <f>IFERROR(INDEX(Sinduscon!$20:$20,
MATCH(CUB!$A974,Sinduscon!$3:$3,0)+3), "")</f>
        <v>80.010000000000005</v>
      </c>
      <c r="G974" s="77">
        <f>IFERROR(INDEX(Sinduscon!$21:$21,
MATCH(CUB!$A974,Sinduscon!$3:$3,0)+3), "")</f>
        <v>3.96</v>
      </c>
      <c r="H974" s="111"/>
      <c r="I974" s="111"/>
      <c r="J974" s="111"/>
      <c r="K974" s="111"/>
    </row>
    <row r="975" spans="1:12" x14ac:dyDescent="0.25">
      <c r="A975" s="71">
        <f>IF(
   SUMPRODUCT(--(Sinduscon!$3:$3=DATE(2013,INT((ROW(A1172)-1)/20)+1,1)))&gt;0,
   DATE(2013,INT((ROW(A1172)-1)/20)+1,1),
   ""
)</f>
        <v>43040</v>
      </c>
      <c r="B975" s="72" t="str">
        <f t="shared" si="78"/>
        <v>R-8</v>
      </c>
      <c r="C975" s="73" t="str">
        <f t="shared" si="79"/>
        <v>Total</v>
      </c>
      <c r="D975" s="77">
        <f>IFERROR(INDEX(Sinduscon!$18:$18,
MATCH(CUB!A975,Sinduscon!$3:$3,0)+4), "")</f>
        <v>1949.42</v>
      </c>
      <c r="E975" s="77">
        <f>IFERROR(INDEX(Sinduscon!$19:$19,
MATCH(CUB!$A975,Sinduscon!$3:$3,0)+4), "")</f>
        <v>2005.38</v>
      </c>
      <c r="F975" s="77">
        <f>IFERROR(INDEX(Sinduscon!$20:$20,
MATCH(CUB!$A975,Sinduscon!$3:$3,0)+4), "")</f>
        <v>179.11</v>
      </c>
      <c r="G975" s="77">
        <f>IFERROR(INDEX(Sinduscon!$21:$21,
MATCH(CUB!$A975,Sinduscon!$3:$3,0)+4), "")</f>
        <v>11.29</v>
      </c>
      <c r="H975" s="111"/>
      <c r="I975" s="111"/>
      <c r="J975" s="111"/>
      <c r="K975" s="111"/>
    </row>
    <row r="976" spans="1:12" x14ac:dyDescent="0.25">
      <c r="A976" s="71">
        <f>IF(
   SUMPRODUCT(--(Sinduscon!$3:$3=DATE(2013,INT((ROW(A1173)-1)/20)+1,1)))&gt;0,
   DATE(2013,INT((ROW(A1173)-1)/20)+1,1),
   ""
)</f>
        <v>43040</v>
      </c>
      <c r="B976" s="72" t="str">
        <f t="shared" si="78"/>
        <v>R-16</v>
      </c>
      <c r="C976" s="73" t="str">
        <f t="shared" si="79"/>
        <v>Baixo</v>
      </c>
      <c r="D976" s="77" t="str">
        <f>IFERROR(INDEX(Sinduscon!$24:$24,
MATCH(CUB!A976,Sinduscon!$3:$3,0)+1), "")</f>
        <v>-</v>
      </c>
      <c r="E976" s="77" t="str">
        <f>IFERROR(INDEX(Sinduscon!$25:$25,
MATCH(CUB!$A976,Sinduscon!$3:$3,0)+1), "")</f>
        <v>-</v>
      </c>
      <c r="F976" s="77" t="str">
        <f>IFERROR(INDEX(Sinduscon!$26:$26,
MATCH(CUB!$A976,Sinduscon!$3:$3,0)+1), "")</f>
        <v>-</v>
      </c>
      <c r="G976" s="77" t="str">
        <f>IFERROR(INDEX(Sinduscon!$27:$27,
MATCH(CUB!$A976,Sinduscon!$3:$3,0)+1), "")</f>
        <v>-</v>
      </c>
      <c r="H976" s="111"/>
      <c r="I976" s="111"/>
      <c r="J976" s="111"/>
      <c r="K976" s="111"/>
    </row>
    <row r="977" spans="1:12" x14ac:dyDescent="0.25">
      <c r="A977" s="71">
        <f>IF(
   SUMPRODUCT(--(Sinduscon!$3:$3=DATE(2013,INT((ROW(A1174)-1)/20)+1,1)))&gt;0,
   DATE(2013,INT((ROW(A1174)-1)/20)+1,1),
   ""
)</f>
        <v>43040</v>
      </c>
      <c r="B977" s="72" t="str">
        <f t="shared" si="78"/>
        <v>R-16</v>
      </c>
      <c r="C977" s="73" t="str">
        <f t="shared" si="79"/>
        <v>Normal</v>
      </c>
      <c r="D977" s="77">
        <f>IFERROR(INDEX(Sinduscon!$24:$24,
MATCH(CUB!A977,Sinduscon!$3:$3,0)+2), "")</f>
        <v>541.80999999999995</v>
      </c>
      <c r="E977" s="77">
        <f>IFERROR(INDEX(Sinduscon!$25:$25,
MATCH(CUB!$A977,Sinduscon!$3:$3,0)+2), "")</f>
        <v>692.01</v>
      </c>
      <c r="F977" s="77">
        <f>IFERROR(INDEX(Sinduscon!$26:$26,
MATCH(CUB!$A977,Sinduscon!$3:$3,0)+2), "")</f>
        <v>56.15</v>
      </c>
      <c r="G977" s="77">
        <f>IFERROR(INDEX(Sinduscon!$27:$27,
MATCH(CUB!$A977,Sinduscon!$3:$3,0)+2), "")</f>
        <v>4</v>
      </c>
      <c r="H977" s="111"/>
      <c r="I977" s="111"/>
      <c r="J977" s="111"/>
      <c r="K977" s="111"/>
    </row>
    <row r="978" spans="1:12" x14ac:dyDescent="0.25">
      <c r="A978" s="71">
        <f>IF(
   SUMPRODUCT(--(Sinduscon!$3:$3=DATE(2013,INT((ROW(A1175)-1)/20)+1,1)))&gt;0,
   DATE(2013,INT((ROW(A1175)-1)/20)+1,1),
   ""
)</f>
        <v>43040</v>
      </c>
      <c r="B978" s="72" t="str">
        <f t="shared" si="78"/>
        <v>R-16</v>
      </c>
      <c r="C978" s="73" t="str">
        <f t="shared" si="79"/>
        <v>Alto</v>
      </c>
      <c r="D978" s="77">
        <f>IFERROR(INDEX(Sinduscon!$24:$24,
MATCH(CUB!A978,Sinduscon!$3:$3,0)+3), "")</f>
        <v>729.02</v>
      </c>
      <c r="E978" s="77">
        <f>IFERROR(INDEX(Sinduscon!$25:$25,
MATCH(CUB!$A978,Sinduscon!$3:$3,0)+3), "")</f>
        <v>855.9</v>
      </c>
      <c r="F978" s="77">
        <f>IFERROR(INDEX(Sinduscon!$26:$26,
MATCH(CUB!$A978,Sinduscon!$3:$3,0)+3), "")</f>
        <v>69.400000000000006</v>
      </c>
      <c r="G978" s="77">
        <f>IFERROR(INDEX(Sinduscon!$27:$27,
MATCH(CUB!$A978,Sinduscon!$3:$3,0)+3), "")</f>
        <v>6.01</v>
      </c>
      <c r="H978" s="111"/>
      <c r="I978" s="111"/>
      <c r="J978" s="111"/>
      <c r="K978" s="111"/>
    </row>
    <row r="979" spans="1:12" x14ac:dyDescent="0.25">
      <c r="A979" s="71">
        <f>IF(
   SUMPRODUCT(--(Sinduscon!$3:$3=DATE(2013,INT((ROW(A1176)-1)/20)+1,1)))&gt;0,
   DATE(2013,INT((ROW(A1176)-1)/20)+1,1),
   ""
)</f>
        <v>43040</v>
      </c>
      <c r="B979" s="72" t="str">
        <f t="shared" si="78"/>
        <v>R-16</v>
      </c>
      <c r="C979" s="73" t="str">
        <f t="shared" si="79"/>
        <v>Total</v>
      </c>
      <c r="D979" s="77">
        <f>IFERROR(INDEX(Sinduscon!$24:$24,
MATCH(CUB!A979,Sinduscon!$3:$3,0)+4), "")</f>
        <v>1270.83</v>
      </c>
      <c r="E979" s="77">
        <f>IFERROR(INDEX(Sinduscon!$25:$25,
MATCH(CUB!$A979,Sinduscon!$3:$3,0)+4), "")</f>
        <v>1547.9099999999999</v>
      </c>
      <c r="F979" s="77">
        <f>IFERROR(INDEX(Sinduscon!$26:$26,
MATCH(CUB!$A979,Sinduscon!$3:$3,0)+4), "")</f>
        <v>125.55000000000001</v>
      </c>
      <c r="G979" s="77">
        <f>IFERROR(INDEX(Sinduscon!$27:$27,
MATCH(CUB!$A979,Sinduscon!$3:$3,0)+4), "")</f>
        <v>10.01</v>
      </c>
      <c r="H979" s="111"/>
      <c r="I979" s="111"/>
      <c r="J979" s="111"/>
      <c r="K979" s="111"/>
    </row>
    <row r="980" spans="1:12" x14ac:dyDescent="0.25">
      <c r="A980" s="71">
        <f>IF(
   SUMPRODUCT(--(Sinduscon!$3:$3=DATE(2013,INT((ROW(A1177)-1)/20)+1,1)))&gt;0,
   DATE(2013,INT((ROW(A1177)-1)/20)+1,1),
   ""
)</f>
        <v>43040</v>
      </c>
      <c r="B980" s="72" t="str">
        <f t="shared" si="78"/>
        <v>PIS</v>
      </c>
      <c r="C980" s="73" t="str">
        <f t="shared" si="79"/>
        <v>Baixo</v>
      </c>
      <c r="D980" s="77">
        <f>IFERROR(INDEX(Sinduscon!$30:$30,
MATCH(CUB!A980,Sinduscon!$3:$3,0)+1), "")</f>
        <v>446.64</v>
      </c>
      <c r="E980" s="77">
        <f>IFERROR(INDEX(Sinduscon!$31:$31,
MATCH(CUB!$A980,Sinduscon!$3:$3,0)+1), "")</f>
        <v>452.27</v>
      </c>
      <c r="F980" s="77">
        <f>IFERROR(INDEX(Sinduscon!$32:$32,
MATCH(CUB!$A980,Sinduscon!$3:$3,0)+1), "")</f>
        <v>32.39</v>
      </c>
      <c r="G980" s="77">
        <f>IFERROR(INDEX(Sinduscon!$33:$33,
MATCH(CUB!$A980,Sinduscon!$3:$3,0)+1), "")</f>
        <v>1.56</v>
      </c>
      <c r="H980" s="111"/>
      <c r="I980" s="111"/>
      <c r="J980" s="111"/>
      <c r="K980" s="111"/>
    </row>
    <row r="981" spans="1:12" x14ac:dyDescent="0.25">
      <c r="A981" s="71">
        <f>IF(
   SUMPRODUCT(--(Sinduscon!$3:$3=DATE(2013,INT((ROW(A1178)-1)/20)+1,1)))&gt;0,
   DATE(2013,INT((ROW(A1178)-1)/20)+1,1),
   ""
)</f>
        <v>43040</v>
      </c>
      <c r="B981" s="72" t="str">
        <f t="shared" si="78"/>
        <v>PIS</v>
      </c>
      <c r="C981" s="73" t="str">
        <f t="shared" si="79"/>
        <v>Normal</v>
      </c>
      <c r="D981" s="77" t="str">
        <f>IFERROR(INDEX(Sinduscon!$30:$30,
MATCH(CUB!A981,Sinduscon!$3:$3,0)+2), "")</f>
        <v>-</v>
      </c>
      <c r="E981" s="77" t="str">
        <f>IFERROR(INDEX(Sinduscon!$31:$31,
MATCH(CUB!$A981,Sinduscon!$3:$3,0)+2), "")</f>
        <v>-</v>
      </c>
      <c r="F981" s="77" t="str">
        <f>IFERROR(INDEX(Sinduscon!$32:$32,
MATCH(CUB!$A981,Sinduscon!$3:$3,0)+2), "")</f>
        <v>-</v>
      </c>
      <c r="G981" s="77" t="str">
        <f>IFERROR(INDEX(Sinduscon!$33:$33,
MATCH(CUB!$A981,Sinduscon!$3:$3,0)+2), "")</f>
        <v>-</v>
      </c>
      <c r="H981" s="111"/>
      <c r="I981" s="111"/>
      <c r="J981" s="111"/>
      <c r="K981" s="111"/>
    </row>
    <row r="982" spans="1:12" x14ac:dyDescent="0.25">
      <c r="A982" s="71">
        <f>IF(
   SUMPRODUCT(--(Sinduscon!$3:$3=DATE(2013,INT((ROW(A1179)-1)/20)+1,1)))&gt;0,
   DATE(2013,INT((ROW(A1179)-1)/20)+1,1),
   ""
)</f>
        <v>43040</v>
      </c>
      <c r="B982" s="72" t="str">
        <f t="shared" si="78"/>
        <v>PIS</v>
      </c>
      <c r="C982" s="73" t="str">
        <f t="shared" si="79"/>
        <v>Alto</v>
      </c>
      <c r="D982" s="77" t="str">
        <f>IFERROR(INDEX(Sinduscon!$30:$30,
MATCH(CUB!A982,Sinduscon!$3:$3,0)+3), "")</f>
        <v>-</v>
      </c>
      <c r="E982" s="77" t="str">
        <f>IFERROR(INDEX(Sinduscon!$31:$31,
MATCH(CUB!$A982,Sinduscon!$3:$3,0)+3), "")</f>
        <v>-</v>
      </c>
      <c r="F982" s="77" t="str">
        <f>IFERROR(INDEX(Sinduscon!$32:$32,
MATCH(CUB!$A982,Sinduscon!$3:$3,0)+3), "")</f>
        <v>-</v>
      </c>
      <c r="G982" s="77" t="str">
        <f>IFERROR(INDEX(Sinduscon!$33:$33,
MATCH(CUB!$A982,Sinduscon!$3:$3,0)+3), "")</f>
        <v>-</v>
      </c>
      <c r="H982" s="111"/>
      <c r="I982" s="111"/>
      <c r="J982" s="111"/>
      <c r="K982" s="111"/>
    </row>
    <row r="983" spans="1:12" x14ac:dyDescent="0.25">
      <c r="A983" s="71">
        <f>IF(
   SUMPRODUCT(--(Sinduscon!$3:$3=DATE(2013,INT((ROW(A1180)-1)/20)+1,1)))&gt;0,
   DATE(2013,INT((ROW(A1180)-1)/20)+1,1),
   ""
)</f>
        <v>43040</v>
      </c>
      <c r="B983" s="72" t="str">
        <f t="shared" si="78"/>
        <v>PIS</v>
      </c>
      <c r="C983" s="73" t="str">
        <f t="shared" si="79"/>
        <v>Total</v>
      </c>
      <c r="D983" s="77">
        <f>IFERROR(INDEX(Sinduscon!$30:$30,
MATCH(CUB!A983,Sinduscon!$3:$3,0)+4), "")</f>
        <v>446.64</v>
      </c>
      <c r="E983" s="77">
        <f>IFERROR(INDEX(Sinduscon!$31:$31,
MATCH(CUB!$A983,Sinduscon!$3:$3,0)+4), "")</f>
        <v>452.27</v>
      </c>
      <c r="F983" s="77">
        <f>IFERROR(INDEX(Sinduscon!$32:$32,
MATCH(CUB!$A983,Sinduscon!$3:$3,0)+4), "")</f>
        <v>32.39</v>
      </c>
      <c r="G983" s="77">
        <f>IFERROR(INDEX(Sinduscon!$33:$33,
MATCH(CUB!$A983,Sinduscon!$3:$3,0)+4), "")</f>
        <v>1.56</v>
      </c>
      <c r="H983" s="111">
        <f>SUMIFS(CUB!$D:$D,CUB!$C:$C,"Total",CUB!$A:$A,$A983)
/11</f>
        <v>650.80636363636359</v>
      </c>
      <c r="I983" s="111">
        <f>SUMIFS(CUB!$E:$E,CUB!$C:$C,"Total",CUB!$A:$A,$A983)
/11</f>
        <v>719.78272727272736</v>
      </c>
      <c r="J983" s="111">
        <f>SUMIFS(CUB!$F:$F,CUB!$C:$C,"Total",CUB!$A:$A,$A983)
/11</f>
        <v>80.734545454545454</v>
      </c>
      <c r="K983" s="111">
        <f>SUMIFS(CUB!$G:$G,CUB!$C:$C,"Total",CUB!$A:$A,$A983)
/11</f>
        <v>2.6790909090909087</v>
      </c>
      <c r="L983" s="111">
        <f t="shared" ref="L983" si="80">SUM(H983:K983)</f>
        <v>1454.0027272727273</v>
      </c>
    </row>
    <row r="984" spans="1:12" x14ac:dyDescent="0.25">
      <c r="A984" s="71">
        <f>IF(
   SUMPRODUCT(--(Sinduscon!$3:$3=DATE(2013,INT((ROW(A1181)-1)/20)+1,1)))&gt;0,
   DATE(2013,INT((ROW(A1181)-1)/20)+1,1),
   ""
)</f>
        <v>43070</v>
      </c>
      <c r="B984" s="72" t="str">
        <f t="shared" si="78"/>
        <v>R-1</v>
      </c>
      <c r="C984" s="73" t="str">
        <f t="shared" si="79"/>
        <v>Baixo</v>
      </c>
      <c r="D984" s="77">
        <f>IFERROR(INDEX(Sinduscon!$6:$6,
MATCH(CUB!A984,Sinduscon!$3:$3,0)+1), "")</f>
        <v>617.34</v>
      </c>
      <c r="E984" s="77">
        <f>IFERROR(INDEX(Sinduscon!$7:$7,
MATCH(CUB!$A984,Sinduscon!$3:$3,0)+1), "")</f>
        <v>663.65</v>
      </c>
      <c r="F984" s="77">
        <f>IFERROR(INDEX(Sinduscon!$8:$8,
MATCH(CUB!$A984,Sinduscon!$3:$3,0)+1), "")</f>
        <v>130.63</v>
      </c>
      <c r="G984" s="77">
        <f>IFERROR(INDEX(Sinduscon!$9:$9,
MATCH(CUB!$A984,Sinduscon!$3:$3,0)+1), "")</f>
        <v>3.09</v>
      </c>
      <c r="H984" s="111"/>
      <c r="I984" s="111"/>
      <c r="J984" s="111"/>
      <c r="K984" s="111"/>
    </row>
    <row r="985" spans="1:12" x14ac:dyDescent="0.25">
      <c r="A985" s="71">
        <f>IF(
   SUMPRODUCT(--(Sinduscon!$3:$3=DATE(2013,INT((ROW(A1182)-1)/20)+1,1)))&gt;0,
   DATE(2013,INT((ROW(A1182)-1)/20)+1,1),
   ""
)</f>
        <v>43070</v>
      </c>
      <c r="B985" s="72" t="str">
        <f t="shared" si="78"/>
        <v>R-1</v>
      </c>
      <c r="C985" s="73" t="str">
        <f t="shared" si="79"/>
        <v>Normal</v>
      </c>
      <c r="D985" s="77">
        <f>IFERROR(INDEX(Sinduscon!$6:$6,
MATCH(CUB!A985,Sinduscon!$3:$3,0)+2), "")</f>
        <v>650.9</v>
      </c>
      <c r="E985" s="77">
        <f>IFERROR(INDEX(Sinduscon!$7:$7,
MATCH(CUB!$A985,Sinduscon!$3:$3,0)+2), "")</f>
        <v>906.46</v>
      </c>
      <c r="F985" s="77">
        <f>IFERROR(INDEX(Sinduscon!$8:$8,
MATCH(CUB!$A985,Sinduscon!$3:$3,0)+2), "")</f>
        <v>122.65</v>
      </c>
      <c r="G985" s="77">
        <f>IFERROR(INDEX(Sinduscon!$9:$9,
MATCH(CUB!$A985,Sinduscon!$3:$3,0)+2), "")</f>
        <v>0.22</v>
      </c>
      <c r="H985" s="111"/>
      <c r="I985" s="111"/>
      <c r="J985" s="111"/>
      <c r="K985" s="111"/>
    </row>
    <row r="986" spans="1:12" x14ac:dyDescent="0.25">
      <c r="A986" s="71">
        <f>IF(
   SUMPRODUCT(--(Sinduscon!$3:$3=DATE(2013,INT((ROW(A1183)-1)/20)+1,1)))&gt;0,
   DATE(2013,INT((ROW(A1183)-1)/20)+1,1),
   ""
)</f>
        <v>43070</v>
      </c>
      <c r="B986" s="72" t="str">
        <f t="shared" si="78"/>
        <v>R-1</v>
      </c>
      <c r="C986" s="73" t="str">
        <f t="shared" si="79"/>
        <v>Alto</v>
      </c>
      <c r="D986" s="77">
        <f>IFERROR(INDEX(Sinduscon!$6:$6,
MATCH(CUB!A986,Sinduscon!$3:$3,0)+3), "")</f>
        <v>969.46</v>
      </c>
      <c r="E986" s="77">
        <f>IFERROR(INDEX(Sinduscon!$7:$7,
MATCH(CUB!$A986,Sinduscon!$3:$3,0)+3), "")</f>
        <v>983.48</v>
      </c>
      <c r="F986" s="77">
        <f>IFERROR(INDEX(Sinduscon!$8:$8,
MATCH(CUB!$A986,Sinduscon!$3:$3,0)+3), "")</f>
        <v>115.95</v>
      </c>
      <c r="G986" s="77">
        <f>IFERROR(INDEX(Sinduscon!$9:$9,
MATCH(CUB!$A986,Sinduscon!$3:$3,0)+3), "")</f>
        <v>0.27</v>
      </c>
      <c r="H986" s="111"/>
      <c r="I986" s="111"/>
      <c r="J986" s="111"/>
      <c r="K986" s="111"/>
    </row>
    <row r="987" spans="1:12" x14ac:dyDescent="0.25">
      <c r="A987" s="71">
        <f>IF(
   SUMPRODUCT(--(Sinduscon!$3:$3=DATE(2013,INT((ROW(A1184)-1)/20)+1,1)))&gt;0,
   DATE(2013,INT((ROW(A1184)-1)/20)+1,1),
   ""
)</f>
        <v>43070</v>
      </c>
      <c r="B987" s="72" t="str">
        <f t="shared" si="78"/>
        <v>R-1</v>
      </c>
      <c r="C987" s="73" t="str">
        <f t="shared" si="79"/>
        <v>Total</v>
      </c>
      <c r="D987" s="77">
        <f>IFERROR(INDEX(Sinduscon!$6:$6,
MATCH(CUB!A987,Sinduscon!$3:$3,0)+4), "")</f>
        <v>2237.6999999999998</v>
      </c>
      <c r="E987" s="77">
        <f>IFERROR(INDEX(Sinduscon!$7:$7,
MATCH(CUB!$A987,Sinduscon!$3:$3,0)+4), "")</f>
        <v>2553.59</v>
      </c>
      <c r="F987" s="77">
        <f>IFERROR(INDEX(Sinduscon!$8:$8,
MATCH(CUB!$A987,Sinduscon!$3:$3,0)+4), "")</f>
        <v>369.23</v>
      </c>
      <c r="G987" s="77">
        <f>IFERROR(INDEX(Sinduscon!$9:$9,
MATCH(CUB!$A987,Sinduscon!$3:$3,0)+4), "")</f>
        <v>3.58</v>
      </c>
      <c r="H987" s="111"/>
      <c r="I987" s="111"/>
      <c r="J987" s="111"/>
      <c r="K987" s="111"/>
    </row>
    <row r="988" spans="1:12" x14ac:dyDescent="0.25">
      <c r="A988" s="71">
        <f>IF(
   SUMPRODUCT(--(Sinduscon!$3:$3=DATE(2013,INT((ROW(A1185)-1)/20)+1,1)))&gt;0,
   DATE(2013,INT((ROW(A1185)-1)/20)+1,1),
   ""
)</f>
        <v>43070</v>
      </c>
      <c r="B988" s="72" t="str">
        <f t="shared" si="78"/>
        <v>PP-4</v>
      </c>
      <c r="C988" s="73" t="str">
        <f t="shared" si="79"/>
        <v>Baixo</v>
      </c>
      <c r="D988" s="77">
        <f>IFERROR(INDEX(Sinduscon!$12:$12,
MATCH(CUB!A988,Sinduscon!$3:$3,0)+1), "")</f>
        <v>650.98</v>
      </c>
      <c r="E988" s="77">
        <f>IFERROR(INDEX(Sinduscon!$13:$13,
MATCH(CUB!$A988,Sinduscon!$3:$3,0)+1), "")</f>
        <v>556.58000000000004</v>
      </c>
      <c r="F988" s="77">
        <f>IFERROR(INDEX(Sinduscon!$14:$14,
MATCH(CUB!$A988,Sinduscon!$3:$3,0)+1), "")</f>
        <v>34.729999999999997</v>
      </c>
      <c r="G988" s="77">
        <f>IFERROR(INDEX(Sinduscon!$15:$15,
MATCH(CUB!$A988,Sinduscon!$3:$3,0)+1), "")</f>
        <v>2.99</v>
      </c>
      <c r="H988" s="111"/>
      <c r="I988" s="111"/>
      <c r="J988" s="111"/>
      <c r="K988" s="111"/>
    </row>
    <row r="989" spans="1:12" x14ac:dyDescent="0.25">
      <c r="A989" s="71">
        <f>IF(
   SUMPRODUCT(--(Sinduscon!$3:$3=DATE(2013,INT((ROW(A1186)-1)/20)+1,1)))&gt;0,
   DATE(2013,INT((ROW(A1186)-1)/20)+1,1),
   ""
)</f>
        <v>43070</v>
      </c>
      <c r="B989" s="72" t="str">
        <f t="shared" si="78"/>
        <v>PP-4</v>
      </c>
      <c r="C989" s="73" t="str">
        <f t="shared" si="79"/>
        <v>Normal</v>
      </c>
      <c r="D989" s="77">
        <f>IFERROR(INDEX(Sinduscon!$12:$12,
MATCH(CUB!A989,Sinduscon!$3:$3,0)+2), "")</f>
        <v>617.79999999999995</v>
      </c>
      <c r="E989" s="77">
        <f>IFERROR(INDEX(Sinduscon!$13:$13,
MATCH(CUB!$A989,Sinduscon!$3:$3,0)+2), "")</f>
        <v>801.88</v>
      </c>
      <c r="F989" s="77">
        <f>IFERROR(INDEX(Sinduscon!$14:$14,
MATCH(CUB!$A989,Sinduscon!$3:$3,0)+2), "")</f>
        <v>147.07</v>
      </c>
      <c r="G989" s="77">
        <f>IFERROR(INDEX(Sinduscon!$15:$15,
MATCH(CUB!$A989,Sinduscon!$3:$3,0)+2), "")</f>
        <v>0.04</v>
      </c>
      <c r="H989" s="111"/>
      <c r="I989" s="111"/>
      <c r="J989" s="111"/>
      <c r="K989" s="111"/>
    </row>
    <row r="990" spans="1:12" x14ac:dyDescent="0.25">
      <c r="A990" s="71">
        <f>IF(
   SUMPRODUCT(--(Sinduscon!$3:$3=DATE(2013,INT((ROW(A1187)-1)/20)+1,1)))&gt;0,
   DATE(2013,INT((ROW(A1187)-1)/20)+1,1),
   ""
)</f>
        <v>43070</v>
      </c>
      <c r="B990" s="72" t="str">
        <f t="shared" si="78"/>
        <v>PP-4</v>
      </c>
      <c r="C990" s="73" t="str">
        <f t="shared" si="79"/>
        <v>Alto</v>
      </c>
      <c r="D990" s="77" t="str">
        <f>IFERROR(INDEX(Sinduscon!$12:$12,
MATCH(CUB!A990,Sinduscon!$3:$3,0)+3), "")</f>
        <v>-</v>
      </c>
      <c r="E990" s="77" t="str">
        <f>IFERROR(INDEX(Sinduscon!$13:$13,
MATCH(CUB!$A990,Sinduscon!$3:$3,0)+3), "")</f>
        <v>-</v>
      </c>
      <c r="F990" s="77" t="str">
        <f>IFERROR(INDEX(Sinduscon!$14:$14,
MATCH(CUB!$A990,Sinduscon!$3:$3,0)+3), "")</f>
        <v>-</v>
      </c>
      <c r="G990" s="77" t="str">
        <f>IFERROR(INDEX(Sinduscon!$15:$15,
MATCH(CUB!$A990,Sinduscon!$3:$3,0)+3), "")</f>
        <v>-</v>
      </c>
      <c r="H990" s="111"/>
      <c r="I990" s="111"/>
      <c r="J990" s="111"/>
      <c r="K990" s="111"/>
    </row>
    <row r="991" spans="1:12" x14ac:dyDescent="0.25">
      <c r="A991" s="71">
        <f>IF(
   SUMPRODUCT(--(Sinduscon!$3:$3=DATE(2013,INT((ROW(A1188)-1)/20)+1,1)))&gt;0,
   DATE(2013,INT((ROW(A1188)-1)/20)+1,1),
   ""
)</f>
        <v>43070</v>
      </c>
      <c r="B991" s="72" t="str">
        <f t="shared" si="78"/>
        <v>PP-4</v>
      </c>
      <c r="C991" s="73" t="str">
        <f t="shared" si="79"/>
        <v>Total</v>
      </c>
      <c r="D991" s="77">
        <f>IFERROR(INDEX(Sinduscon!$12:$12,
MATCH(CUB!A991,Sinduscon!$3:$3,0)+4), "")</f>
        <v>1268.78</v>
      </c>
      <c r="E991" s="77">
        <f>IFERROR(INDEX(Sinduscon!$13:$13,
MATCH(CUB!$A991,Sinduscon!$3:$3,0)+4), "")</f>
        <v>1358.46</v>
      </c>
      <c r="F991" s="77">
        <f>IFERROR(INDEX(Sinduscon!$14:$14,
MATCH(CUB!$A991,Sinduscon!$3:$3,0)+4), "")</f>
        <v>181.79999999999998</v>
      </c>
      <c r="G991" s="77">
        <f>IFERROR(INDEX(Sinduscon!$15:$15,
MATCH(CUB!$A991,Sinduscon!$3:$3,0)+4), "")</f>
        <v>3.0300000000000002</v>
      </c>
      <c r="H991" s="111"/>
      <c r="I991" s="111"/>
      <c r="J991" s="111"/>
      <c r="K991" s="111"/>
    </row>
    <row r="992" spans="1:12" x14ac:dyDescent="0.25">
      <c r="A992" s="71">
        <f>IF(
   SUMPRODUCT(--(Sinduscon!$3:$3=DATE(2013,INT((ROW(A1189)-1)/20)+1,1)))&gt;0,
   DATE(2013,INT((ROW(A1189)-1)/20)+1,1),
   ""
)</f>
        <v>43070</v>
      </c>
      <c r="B992" s="72" t="str">
        <f t="shared" si="78"/>
        <v>R-8</v>
      </c>
      <c r="C992" s="73" t="str">
        <f t="shared" si="79"/>
        <v>Baixo</v>
      </c>
      <c r="D992" s="77">
        <f>IFERROR(INDEX(Sinduscon!$18:$18,
MATCH(CUB!A992,Sinduscon!$3:$3,0)+1), "")</f>
        <v>618.95000000000005</v>
      </c>
      <c r="E992" s="77">
        <f>IFERROR(INDEX(Sinduscon!$19:$19,
MATCH(CUB!$A992,Sinduscon!$3:$3,0)+1), "")</f>
        <v>523.47</v>
      </c>
      <c r="F992" s="77">
        <f>IFERROR(INDEX(Sinduscon!$20:$20,
MATCH(CUB!$A992,Sinduscon!$3:$3,0)+1), "")</f>
        <v>31.25</v>
      </c>
      <c r="G992" s="77">
        <f>IFERROR(INDEX(Sinduscon!$21:$21,
MATCH(CUB!$A992,Sinduscon!$3:$3,0)+1), "")</f>
        <v>3.13</v>
      </c>
      <c r="H992" s="111"/>
      <c r="I992" s="111"/>
      <c r="J992" s="111"/>
      <c r="K992" s="111"/>
    </row>
    <row r="993" spans="1:12" x14ac:dyDescent="0.25">
      <c r="A993" s="71">
        <f>IF(
   SUMPRODUCT(--(Sinduscon!$3:$3=DATE(2013,INT((ROW(A1190)-1)/20)+1,1)))&gt;0,
   DATE(2013,INT((ROW(A1190)-1)/20)+1,1),
   ""
)</f>
        <v>43070</v>
      </c>
      <c r="B993" s="72" t="str">
        <f t="shared" si="78"/>
        <v>R-8</v>
      </c>
      <c r="C993" s="73" t="str">
        <f t="shared" si="79"/>
        <v>Normal</v>
      </c>
      <c r="D993" s="77">
        <f>IFERROR(INDEX(Sinduscon!$18:$18,
MATCH(CUB!A993,Sinduscon!$3:$3,0)+2), "")</f>
        <v>549.23</v>
      </c>
      <c r="E993" s="77">
        <f>IFERROR(INDEX(Sinduscon!$19:$19,
MATCH(CUB!$A993,Sinduscon!$3:$3,0)+2), "")</f>
        <v>719.87</v>
      </c>
      <c r="F993" s="77">
        <f>IFERROR(INDEX(Sinduscon!$20:$20,
MATCH(CUB!$A993,Sinduscon!$3:$3,0)+2), "")</f>
        <v>67.849999999999994</v>
      </c>
      <c r="G993" s="77">
        <f>IFERROR(INDEX(Sinduscon!$21:$21,
MATCH(CUB!$A993,Sinduscon!$3:$3,0)+2), "")</f>
        <v>4.28</v>
      </c>
      <c r="H993" s="111"/>
      <c r="I993" s="111"/>
      <c r="J993" s="111"/>
      <c r="K993" s="111"/>
    </row>
    <row r="994" spans="1:12" x14ac:dyDescent="0.25">
      <c r="A994" s="71">
        <f>IF(
   SUMPRODUCT(--(Sinduscon!$3:$3=DATE(2013,INT((ROW(A1191)-1)/20)+1,1)))&gt;0,
   DATE(2013,INT((ROW(A1191)-1)/20)+1,1),
   ""
)</f>
        <v>43070</v>
      </c>
      <c r="B994" s="72" t="str">
        <f t="shared" si="78"/>
        <v>R-8</v>
      </c>
      <c r="C994" s="73" t="str">
        <f t="shared" si="79"/>
        <v>Alto</v>
      </c>
      <c r="D994" s="77">
        <f>IFERROR(INDEX(Sinduscon!$18:$18,
MATCH(CUB!A994,Sinduscon!$3:$3,0)+3), "")</f>
        <v>784.69</v>
      </c>
      <c r="E994" s="77">
        <f>IFERROR(INDEX(Sinduscon!$19:$19,
MATCH(CUB!$A994,Sinduscon!$3:$3,0)+3), "")</f>
        <v>762.04</v>
      </c>
      <c r="F994" s="77">
        <f>IFERROR(INDEX(Sinduscon!$20:$20,
MATCH(CUB!$A994,Sinduscon!$3:$3,0)+3), "")</f>
        <v>80.010000000000005</v>
      </c>
      <c r="G994" s="77">
        <f>IFERROR(INDEX(Sinduscon!$21:$21,
MATCH(CUB!$A994,Sinduscon!$3:$3,0)+3), "")</f>
        <v>3.96</v>
      </c>
      <c r="H994" s="111"/>
      <c r="I994" s="111"/>
      <c r="J994" s="111"/>
      <c r="K994" s="111"/>
    </row>
    <row r="995" spans="1:12" x14ac:dyDescent="0.25">
      <c r="A995" s="71">
        <f>IF(
   SUMPRODUCT(--(Sinduscon!$3:$3=DATE(2013,INT((ROW(A1192)-1)/20)+1,1)))&gt;0,
   DATE(2013,INT((ROW(A1192)-1)/20)+1,1),
   ""
)</f>
        <v>43070</v>
      </c>
      <c r="B995" s="72" t="str">
        <f t="shared" si="78"/>
        <v>R-8</v>
      </c>
      <c r="C995" s="73" t="str">
        <f t="shared" si="79"/>
        <v>Total</v>
      </c>
      <c r="D995" s="77">
        <f>IFERROR(INDEX(Sinduscon!$18:$18,
MATCH(CUB!A995,Sinduscon!$3:$3,0)+4), "")</f>
        <v>1952.8700000000001</v>
      </c>
      <c r="E995" s="77">
        <f>IFERROR(INDEX(Sinduscon!$19:$19,
MATCH(CUB!$A995,Sinduscon!$3:$3,0)+4), "")</f>
        <v>2005.38</v>
      </c>
      <c r="F995" s="77">
        <f>IFERROR(INDEX(Sinduscon!$20:$20,
MATCH(CUB!$A995,Sinduscon!$3:$3,0)+4), "")</f>
        <v>179.11</v>
      </c>
      <c r="G995" s="77">
        <f>IFERROR(INDEX(Sinduscon!$21:$21,
MATCH(CUB!$A995,Sinduscon!$3:$3,0)+4), "")</f>
        <v>11.370000000000001</v>
      </c>
      <c r="H995" s="111"/>
      <c r="I995" s="111"/>
      <c r="J995" s="111"/>
      <c r="K995" s="111"/>
    </row>
    <row r="996" spans="1:12" x14ac:dyDescent="0.25">
      <c r="A996" s="71">
        <f>IF(
   SUMPRODUCT(--(Sinduscon!$3:$3=DATE(2013,INT((ROW(A1193)-1)/20)+1,1)))&gt;0,
   DATE(2013,INT((ROW(A1193)-1)/20)+1,1),
   ""
)</f>
        <v>43070</v>
      </c>
      <c r="B996" s="72" t="str">
        <f t="shared" si="78"/>
        <v>R-16</v>
      </c>
      <c r="C996" s="73" t="str">
        <f t="shared" si="79"/>
        <v>Baixo</v>
      </c>
      <c r="D996" s="77" t="str">
        <f>IFERROR(INDEX(Sinduscon!$24:$24,
MATCH(CUB!A996,Sinduscon!$3:$3,0)+1), "")</f>
        <v>-</v>
      </c>
      <c r="E996" s="77" t="str">
        <f>IFERROR(INDEX(Sinduscon!$25:$25,
MATCH(CUB!$A996,Sinduscon!$3:$3,0)+1), "")</f>
        <v>-</v>
      </c>
      <c r="F996" s="77" t="str">
        <f>IFERROR(INDEX(Sinduscon!$26:$26,
MATCH(CUB!$A996,Sinduscon!$3:$3,0)+1), "")</f>
        <v>-</v>
      </c>
      <c r="G996" s="77" t="str">
        <f>IFERROR(INDEX(Sinduscon!$27:$27,
MATCH(CUB!$A996,Sinduscon!$3:$3,0)+1), "")</f>
        <v>-</v>
      </c>
      <c r="H996" s="111"/>
      <c r="I996" s="111"/>
      <c r="J996" s="111"/>
      <c r="K996" s="111"/>
    </row>
    <row r="997" spans="1:12" x14ac:dyDescent="0.25">
      <c r="A997" s="71">
        <f>IF(
   SUMPRODUCT(--(Sinduscon!$3:$3=DATE(2013,INT((ROW(A1194)-1)/20)+1,1)))&gt;0,
   DATE(2013,INT((ROW(A1194)-1)/20)+1,1),
   ""
)</f>
        <v>43070</v>
      </c>
      <c r="B997" s="72" t="str">
        <f t="shared" si="78"/>
        <v>R-16</v>
      </c>
      <c r="C997" s="73" t="str">
        <f t="shared" si="79"/>
        <v>Normal</v>
      </c>
      <c r="D997" s="77">
        <f>IFERROR(INDEX(Sinduscon!$24:$24,
MATCH(CUB!A997,Sinduscon!$3:$3,0)+2), "")</f>
        <v>542.83000000000004</v>
      </c>
      <c r="E997" s="77">
        <f>IFERROR(INDEX(Sinduscon!$25:$25,
MATCH(CUB!$A997,Sinduscon!$3:$3,0)+2), "")</f>
        <v>692.01</v>
      </c>
      <c r="F997" s="77">
        <f>IFERROR(INDEX(Sinduscon!$26:$26,
MATCH(CUB!$A997,Sinduscon!$3:$3,0)+2), "")</f>
        <v>56.15</v>
      </c>
      <c r="G997" s="77">
        <f>IFERROR(INDEX(Sinduscon!$27:$27,
MATCH(CUB!$A997,Sinduscon!$3:$3,0)+2), "")</f>
        <v>4</v>
      </c>
      <c r="H997" s="111"/>
      <c r="I997" s="111"/>
      <c r="J997" s="111"/>
      <c r="K997" s="111"/>
    </row>
    <row r="998" spans="1:12" x14ac:dyDescent="0.25">
      <c r="A998" s="71">
        <f>IF(
   SUMPRODUCT(--(Sinduscon!$3:$3=DATE(2013,INT((ROW(A1195)-1)/20)+1,1)))&gt;0,
   DATE(2013,INT((ROW(A1195)-1)/20)+1,1),
   ""
)</f>
        <v>43070</v>
      </c>
      <c r="B998" s="72" t="str">
        <f t="shared" si="78"/>
        <v>R-16</v>
      </c>
      <c r="C998" s="73" t="str">
        <f t="shared" si="79"/>
        <v>Alto</v>
      </c>
      <c r="D998" s="77">
        <f>IFERROR(INDEX(Sinduscon!$24:$24,
MATCH(CUB!A998,Sinduscon!$3:$3,0)+3), "")</f>
        <v>731.18</v>
      </c>
      <c r="E998" s="77">
        <f>IFERROR(INDEX(Sinduscon!$25:$25,
MATCH(CUB!$A998,Sinduscon!$3:$3,0)+3), "")</f>
        <v>855.9</v>
      </c>
      <c r="F998" s="77">
        <f>IFERROR(INDEX(Sinduscon!$26:$26,
MATCH(CUB!$A998,Sinduscon!$3:$3,0)+3), "")</f>
        <v>69.400000000000006</v>
      </c>
      <c r="G998" s="77">
        <f>IFERROR(INDEX(Sinduscon!$27:$27,
MATCH(CUB!$A998,Sinduscon!$3:$3,0)+3), "")</f>
        <v>6.01</v>
      </c>
      <c r="H998" s="111"/>
      <c r="I998" s="111"/>
      <c r="J998" s="111"/>
      <c r="K998" s="111"/>
    </row>
    <row r="999" spans="1:12" x14ac:dyDescent="0.25">
      <c r="A999" s="71">
        <f>IF(
   SUMPRODUCT(--(Sinduscon!$3:$3=DATE(2013,INT((ROW(A1196)-1)/20)+1,1)))&gt;0,
   DATE(2013,INT((ROW(A1196)-1)/20)+1,1),
   ""
)</f>
        <v>43070</v>
      </c>
      <c r="B999" s="72" t="str">
        <f t="shared" si="78"/>
        <v>R-16</v>
      </c>
      <c r="C999" s="73" t="str">
        <f t="shared" si="79"/>
        <v>Total</v>
      </c>
      <c r="D999" s="77">
        <f>IFERROR(INDEX(Sinduscon!$24:$24,
MATCH(CUB!A999,Sinduscon!$3:$3,0)+4), "")</f>
        <v>1274.01</v>
      </c>
      <c r="E999" s="77">
        <f>IFERROR(INDEX(Sinduscon!$25:$25,
MATCH(CUB!$A999,Sinduscon!$3:$3,0)+4), "")</f>
        <v>1547.9099999999999</v>
      </c>
      <c r="F999" s="77">
        <f>IFERROR(INDEX(Sinduscon!$26:$26,
MATCH(CUB!$A999,Sinduscon!$3:$3,0)+4), "")</f>
        <v>125.55000000000001</v>
      </c>
      <c r="G999" s="77">
        <f>IFERROR(INDEX(Sinduscon!$27:$27,
MATCH(CUB!$A999,Sinduscon!$3:$3,0)+4), "")</f>
        <v>10.01</v>
      </c>
      <c r="H999" s="111"/>
      <c r="I999" s="111"/>
      <c r="J999" s="111"/>
      <c r="K999" s="111"/>
    </row>
    <row r="1000" spans="1:12" x14ac:dyDescent="0.25">
      <c r="A1000" s="71">
        <f>IF(
   SUMPRODUCT(--(Sinduscon!$3:$3=DATE(2013,INT((ROW(A1197)-1)/20)+1,1)))&gt;0,
   DATE(2013,INT((ROW(A1197)-1)/20)+1,1),
   ""
)</f>
        <v>43070</v>
      </c>
      <c r="B1000" s="72" t="str">
        <f t="shared" si="78"/>
        <v>PIS</v>
      </c>
      <c r="C1000" s="73" t="str">
        <f t="shared" si="79"/>
        <v>Baixo</v>
      </c>
      <c r="D1000" s="77">
        <f>IFERROR(INDEX(Sinduscon!$30:$30,
MATCH(CUB!A1000,Sinduscon!$3:$3,0)+1), "")</f>
        <v>447.18</v>
      </c>
      <c r="E1000" s="77">
        <f>IFERROR(INDEX(Sinduscon!$31:$31,
MATCH(CUB!$A1000,Sinduscon!$3:$3,0)+1), "")</f>
        <v>452.27</v>
      </c>
      <c r="F1000" s="77">
        <f>IFERROR(INDEX(Sinduscon!$32:$32,
MATCH(CUB!$A1000,Sinduscon!$3:$3,0)+1), "")</f>
        <v>32.39</v>
      </c>
      <c r="G1000" s="77">
        <f>IFERROR(INDEX(Sinduscon!$33:$33,
MATCH(CUB!$A1000,Sinduscon!$3:$3,0)+1), "")</f>
        <v>1.56</v>
      </c>
      <c r="H1000" s="111"/>
      <c r="I1000" s="111"/>
      <c r="J1000" s="111"/>
      <c r="K1000" s="111"/>
    </row>
    <row r="1001" spans="1:12" x14ac:dyDescent="0.25">
      <c r="A1001" s="71">
        <f>IF(
   SUMPRODUCT(--(Sinduscon!$3:$3=DATE(2013,INT((ROW(A1198)-1)/20)+1,1)))&gt;0,
   DATE(2013,INT((ROW(A1198)-1)/20)+1,1),
   ""
)</f>
        <v>43070</v>
      </c>
      <c r="B1001" s="72" t="str">
        <f t="shared" si="78"/>
        <v>PIS</v>
      </c>
      <c r="C1001" s="73" t="str">
        <f t="shared" si="79"/>
        <v>Normal</v>
      </c>
      <c r="D1001" s="77" t="str">
        <f>IFERROR(INDEX(Sinduscon!$30:$30,
MATCH(CUB!A1001,Sinduscon!$3:$3,0)+2), "")</f>
        <v>-</v>
      </c>
      <c r="E1001" s="77" t="str">
        <f>IFERROR(INDEX(Sinduscon!$31:$31,
MATCH(CUB!$A1001,Sinduscon!$3:$3,0)+2), "")</f>
        <v>-</v>
      </c>
      <c r="F1001" s="77" t="str">
        <f>IFERROR(INDEX(Sinduscon!$32:$32,
MATCH(CUB!$A1001,Sinduscon!$3:$3,0)+2), "")</f>
        <v>-</v>
      </c>
      <c r="G1001" s="77" t="str">
        <f>IFERROR(INDEX(Sinduscon!$33:$33,
MATCH(CUB!$A1001,Sinduscon!$3:$3,0)+2), "")</f>
        <v>-</v>
      </c>
      <c r="H1001" s="111"/>
      <c r="I1001" s="111"/>
      <c r="J1001" s="111"/>
      <c r="K1001" s="111"/>
    </row>
    <row r="1002" spans="1:12" x14ac:dyDescent="0.25">
      <c r="A1002" s="71">
        <f>IF(
   SUMPRODUCT(--(Sinduscon!$3:$3=DATE(2013,INT((ROW(A1199)-1)/20)+1,1)))&gt;0,
   DATE(2013,INT((ROW(A1199)-1)/20)+1,1),
   ""
)</f>
        <v>43070</v>
      </c>
      <c r="B1002" s="72" t="str">
        <f t="shared" si="78"/>
        <v>PIS</v>
      </c>
      <c r="C1002" s="73" t="str">
        <f t="shared" si="79"/>
        <v>Alto</v>
      </c>
      <c r="D1002" s="77" t="str">
        <f>IFERROR(INDEX(Sinduscon!$30:$30,
MATCH(CUB!A1002,Sinduscon!$3:$3,0)+3), "")</f>
        <v>-</v>
      </c>
      <c r="E1002" s="77" t="str">
        <f>IFERROR(INDEX(Sinduscon!$31:$31,
MATCH(CUB!$A1002,Sinduscon!$3:$3,0)+3), "")</f>
        <v>-</v>
      </c>
      <c r="F1002" s="77" t="str">
        <f>IFERROR(INDEX(Sinduscon!$32:$32,
MATCH(CUB!$A1002,Sinduscon!$3:$3,0)+3), "")</f>
        <v>-</v>
      </c>
      <c r="G1002" s="77" t="str">
        <f>IFERROR(INDEX(Sinduscon!$33:$33,
MATCH(CUB!$A1002,Sinduscon!$3:$3,0)+3), "")</f>
        <v>-</v>
      </c>
      <c r="H1002" s="111"/>
      <c r="I1002" s="111"/>
      <c r="J1002" s="111"/>
      <c r="K1002" s="111"/>
    </row>
    <row r="1003" spans="1:12" x14ac:dyDescent="0.25">
      <c r="A1003" s="71">
        <f>IF(
   SUMPRODUCT(--(Sinduscon!$3:$3=DATE(2013,INT((ROW(A1200)-1)/20)+1,1)))&gt;0,
   DATE(2013,INT((ROW(A1200)-1)/20)+1,1),
   ""
)</f>
        <v>43070</v>
      </c>
      <c r="B1003" s="72" t="str">
        <f t="shared" si="78"/>
        <v>PIS</v>
      </c>
      <c r="C1003" s="73" t="str">
        <f t="shared" si="79"/>
        <v>Total</v>
      </c>
      <c r="D1003" s="77">
        <f>IFERROR(INDEX(Sinduscon!$30:$30,
MATCH(CUB!A1003,Sinduscon!$3:$3,0)+4), "")</f>
        <v>447.18</v>
      </c>
      <c r="E1003" s="77">
        <f>IFERROR(INDEX(Sinduscon!$31:$31,
MATCH(CUB!$A1003,Sinduscon!$3:$3,0)+4), "")</f>
        <v>452.27</v>
      </c>
      <c r="F1003" s="77">
        <f>IFERROR(INDEX(Sinduscon!$32:$32,
MATCH(CUB!$A1003,Sinduscon!$3:$3,0)+4), "")</f>
        <v>32.39</v>
      </c>
      <c r="G1003" s="77">
        <f>IFERROR(INDEX(Sinduscon!$33:$33,
MATCH(CUB!$A1003,Sinduscon!$3:$3,0)+4), "")</f>
        <v>1.56</v>
      </c>
      <c r="H1003" s="111">
        <f>SUMIFS(CUB!$D:$D,CUB!$C:$C,"Total",CUB!$A:$A,$A1003)
/11</f>
        <v>652.77636363636361</v>
      </c>
      <c r="I1003" s="111">
        <f>SUMIFS(CUB!$E:$E,CUB!$C:$C,"Total",CUB!$A:$A,$A1003)
/11</f>
        <v>719.78272727272736</v>
      </c>
      <c r="J1003" s="111">
        <f>SUMIFS(CUB!$F:$F,CUB!$C:$C,"Total",CUB!$A:$A,$A1003)
/11</f>
        <v>80.734545454545454</v>
      </c>
      <c r="K1003" s="111">
        <f>SUMIFS(CUB!$G:$G,CUB!$C:$C,"Total",CUB!$A:$A,$A1003)
/11</f>
        <v>2.6863636363636365</v>
      </c>
      <c r="L1003" s="111">
        <f t="shared" ref="L1003" si="81">SUM(H1003:K1003)</f>
        <v>1455.9800000000002</v>
      </c>
    </row>
    <row r="1004" spans="1:12" x14ac:dyDescent="0.25">
      <c r="A1004" s="71">
        <f>IF(
   SUMPRODUCT(--(Sinduscon!$3:$3=DATE(2013,INT((ROW(A1201)-1)/20)+1,1)))&gt;0,
   DATE(2013,INT((ROW(A1201)-1)/20)+1,1),
   ""
)</f>
        <v>43101</v>
      </c>
      <c r="B1004" s="72" t="str">
        <f t="shared" si="78"/>
        <v>R-1</v>
      </c>
      <c r="C1004" s="73" t="str">
        <f t="shared" si="79"/>
        <v>Baixo</v>
      </c>
      <c r="D1004" s="77">
        <f>IFERROR(INDEX(Sinduscon!$6:$6,
MATCH(CUB!A1004,Sinduscon!$3:$3,0)+1), "")</f>
        <v>624.03</v>
      </c>
      <c r="E1004" s="77">
        <f>IFERROR(INDEX(Sinduscon!$7:$7,
MATCH(CUB!$A1004,Sinduscon!$3:$3,0)+1), "")</f>
        <v>663.65</v>
      </c>
      <c r="F1004" s="77">
        <f>IFERROR(INDEX(Sinduscon!$8:$8,
MATCH(CUB!$A1004,Sinduscon!$3:$3,0)+1), "")</f>
        <v>130.87</v>
      </c>
      <c r="G1004" s="77">
        <f>IFERROR(INDEX(Sinduscon!$9:$9,
MATCH(CUB!$A1004,Sinduscon!$3:$3,0)+1), "")</f>
        <v>3.09</v>
      </c>
      <c r="H1004" s="111"/>
      <c r="I1004" s="111"/>
      <c r="J1004" s="111"/>
      <c r="K1004" s="111"/>
    </row>
    <row r="1005" spans="1:12" x14ac:dyDescent="0.25">
      <c r="A1005" s="71">
        <f>IF(
   SUMPRODUCT(--(Sinduscon!$3:$3=DATE(2013,INT((ROW(A1202)-1)/20)+1,1)))&gt;0,
   DATE(2013,INT((ROW(A1202)-1)/20)+1,1),
   ""
)</f>
        <v>43101</v>
      </c>
      <c r="B1005" s="72" t="str">
        <f t="shared" si="78"/>
        <v>R-1</v>
      </c>
      <c r="C1005" s="73" t="str">
        <f t="shared" si="79"/>
        <v>Normal</v>
      </c>
      <c r="D1005" s="77">
        <f>IFERROR(INDEX(Sinduscon!$6:$6,
MATCH(CUB!A1005,Sinduscon!$3:$3,0)+2), "")</f>
        <v>656.59</v>
      </c>
      <c r="E1005" s="77">
        <f>IFERROR(INDEX(Sinduscon!$7:$7,
MATCH(CUB!$A1005,Sinduscon!$3:$3,0)+2), "")</f>
        <v>906.46</v>
      </c>
      <c r="F1005" s="77">
        <f>IFERROR(INDEX(Sinduscon!$8:$8,
MATCH(CUB!$A1005,Sinduscon!$3:$3,0)+2), "")</f>
        <v>122.88</v>
      </c>
      <c r="G1005" s="77">
        <f>IFERROR(INDEX(Sinduscon!$9:$9,
MATCH(CUB!$A1005,Sinduscon!$3:$3,0)+2), "")</f>
        <v>0.22</v>
      </c>
      <c r="H1005" s="111"/>
      <c r="I1005" s="111"/>
      <c r="J1005" s="111"/>
      <c r="K1005" s="111"/>
    </row>
    <row r="1006" spans="1:12" x14ac:dyDescent="0.25">
      <c r="A1006" s="71">
        <f>IF(
   SUMPRODUCT(--(Sinduscon!$3:$3=DATE(2013,INT((ROW(A1203)-1)/20)+1,1)))&gt;0,
   DATE(2013,INT((ROW(A1203)-1)/20)+1,1),
   ""
)</f>
        <v>43101</v>
      </c>
      <c r="B1006" s="72" t="str">
        <f t="shared" si="78"/>
        <v>R-1</v>
      </c>
      <c r="C1006" s="73" t="str">
        <f t="shared" si="79"/>
        <v>Alto</v>
      </c>
      <c r="D1006" s="77">
        <f>IFERROR(INDEX(Sinduscon!$6:$6,
MATCH(CUB!A1006,Sinduscon!$3:$3,0)+3), "")</f>
        <v>976.75</v>
      </c>
      <c r="E1006" s="77">
        <f>IFERROR(INDEX(Sinduscon!$7:$7,
MATCH(CUB!$A1006,Sinduscon!$3:$3,0)+3), "")</f>
        <v>983.48</v>
      </c>
      <c r="F1006" s="77">
        <f>IFERROR(INDEX(Sinduscon!$8:$8,
MATCH(CUB!$A1006,Sinduscon!$3:$3,0)+3), "")</f>
        <v>116.17</v>
      </c>
      <c r="G1006" s="77">
        <f>IFERROR(INDEX(Sinduscon!$9:$9,
MATCH(CUB!$A1006,Sinduscon!$3:$3,0)+3), "")</f>
        <v>0.27</v>
      </c>
      <c r="H1006" s="111"/>
      <c r="I1006" s="111"/>
      <c r="J1006" s="111"/>
      <c r="K1006" s="111"/>
    </row>
    <row r="1007" spans="1:12" x14ac:dyDescent="0.25">
      <c r="A1007" s="71">
        <f>IF(
   SUMPRODUCT(--(Sinduscon!$3:$3=DATE(2013,INT((ROW(A1204)-1)/20)+1,1)))&gt;0,
   DATE(2013,INT((ROW(A1204)-1)/20)+1,1),
   ""
)</f>
        <v>43101</v>
      </c>
      <c r="B1007" s="72" t="str">
        <f t="shared" si="78"/>
        <v>R-1</v>
      </c>
      <c r="C1007" s="73" t="str">
        <f t="shared" si="79"/>
        <v>Total</v>
      </c>
      <c r="D1007" s="77">
        <f>IFERROR(INDEX(Sinduscon!$6:$6,
MATCH(CUB!A1007,Sinduscon!$3:$3,0)+4), "")</f>
        <v>2257.37</v>
      </c>
      <c r="E1007" s="77">
        <f>IFERROR(INDEX(Sinduscon!$7:$7,
MATCH(CUB!$A1007,Sinduscon!$3:$3,0)+4), "")</f>
        <v>2553.59</v>
      </c>
      <c r="F1007" s="77">
        <f>IFERROR(INDEX(Sinduscon!$8:$8,
MATCH(CUB!$A1007,Sinduscon!$3:$3,0)+4), "")</f>
        <v>369.92</v>
      </c>
      <c r="G1007" s="77">
        <f>IFERROR(INDEX(Sinduscon!$9:$9,
MATCH(CUB!$A1007,Sinduscon!$3:$3,0)+4), "")</f>
        <v>3.58</v>
      </c>
      <c r="H1007" s="111"/>
      <c r="I1007" s="111"/>
      <c r="J1007" s="111"/>
      <c r="K1007" s="111"/>
    </row>
    <row r="1008" spans="1:12" x14ac:dyDescent="0.25">
      <c r="A1008" s="71">
        <f>IF(
   SUMPRODUCT(--(Sinduscon!$3:$3=DATE(2013,INT((ROW(A1205)-1)/20)+1,1)))&gt;0,
   DATE(2013,INT((ROW(A1205)-1)/20)+1,1),
   ""
)</f>
        <v>43101</v>
      </c>
      <c r="B1008" s="72" t="str">
        <f t="shared" si="78"/>
        <v>PP-4</v>
      </c>
      <c r="C1008" s="73" t="str">
        <f t="shared" si="79"/>
        <v>Baixo</v>
      </c>
      <c r="D1008" s="77">
        <f>IFERROR(INDEX(Sinduscon!$12:$12,
MATCH(CUB!A1008,Sinduscon!$3:$3,0)+1), "")</f>
        <v>658.32</v>
      </c>
      <c r="E1008" s="77">
        <f>IFERROR(INDEX(Sinduscon!$13:$13,
MATCH(CUB!$A1008,Sinduscon!$3:$3,0)+1), "")</f>
        <v>566.58000000000004</v>
      </c>
      <c r="F1008" s="77">
        <f>IFERROR(INDEX(Sinduscon!$14:$14,
MATCH(CUB!$A1008,Sinduscon!$3:$3,0)+1), "")</f>
        <v>34.799999999999997</v>
      </c>
      <c r="G1008" s="77">
        <f>IFERROR(INDEX(Sinduscon!$15:$15,
MATCH(CUB!$A1008,Sinduscon!$3:$3,0)+1), "")</f>
        <v>2.99</v>
      </c>
      <c r="H1008" s="111"/>
      <c r="I1008" s="111"/>
      <c r="J1008" s="111"/>
      <c r="K1008" s="111"/>
    </row>
    <row r="1009" spans="1:12" x14ac:dyDescent="0.25">
      <c r="A1009" s="71">
        <f>IF(
   SUMPRODUCT(--(Sinduscon!$3:$3=DATE(2013,INT((ROW(A1206)-1)/20)+1,1)))&gt;0,
   DATE(2013,INT((ROW(A1206)-1)/20)+1,1),
   ""
)</f>
        <v>43101</v>
      </c>
      <c r="B1009" s="72" t="str">
        <f t="shared" si="78"/>
        <v>PP-4</v>
      </c>
      <c r="C1009" s="73" t="str">
        <f t="shared" si="79"/>
        <v>Normal</v>
      </c>
      <c r="D1009" s="77">
        <f>IFERROR(INDEX(Sinduscon!$12:$12,
MATCH(CUB!A1009,Sinduscon!$3:$3,0)+2), "")</f>
        <v>623.1</v>
      </c>
      <c r="E1009" s="77">
        <f>IFERROR(INDEX(Sinduscon!$13:$13,
MATCH(CUB!$A1009,Sinduscon!$3:$3,0)+2), "")</f>
        <v>801.88</v>
      </c>
      <c r="F1009" s="77">
        <f>IFERROR(INDEX(Sinduscon!$14:$14,
MATCH(CUB!$A1009,Sinduscon!$3:$3,0)+2), "")</f>
        <v>147.34</v>
      </c>
      <c r="G1009" s="77">
        <f>IFERROR(INDEX(Sinduscon!$15:$15,
MATCH(CUB!$A1009,Sinduscon!$3:$3,0)+2), "")</f>
        <v>0.04</v>
      </c>
      <c r="H1009" s="111"/>
      <c r="I1009" s="111"/>
      <c r="J1009" s="111"/>
      <c r="K1009" s="111"/>
    </row>
    <row r="1010" spans="1:12" x14ac:dyDescent="0.25">
      <c r="A1010" s="71">
        <f>IF(
   SUMPRODUCT(--(Sinduscon!$3:$3=DATE(2013,INT((ROW(A1207)-1)/20)+1,1)))&gt;0,
   DATE(2013,INT((ROW(A1207)-1)/20)+1,1),
   ""
)</f>
        <v>43101</v>
      </c>
      <c r="B1010" s="72" t="str">
        <f t="shared" si="78"/>
        <v>PP-4</v>
      </c>
      <c r="C1010" s="73" t="str">
        <f t="shared" si="79"/>
        <v>Alto</v>
      </c>
      <c r="D1010" s="77">
        <f>IFERROR(INDEX(Sinduscon!$12:$12,
MATCH(CUB!A1010,Sinduscon!$3:$3,0)+3), "")</f>
        <v>791.03</v>
      </c>
      <c r="E1010" s="77">
        <f>IFERROR(INDEX(Sinduscon!$13:$13,
MATCH(CUB!$A1010,Sinduscon!$3:$3,0)+3), "")</f>
        <v>762.04</v>
      </c>
      <c r="F1010" s="77">
        <f>IFERROR(INDEX(Sinduscon!$14:$14,
MATCH(CUB!$A1010,Sinduscon!$3:$3,0)+3), "")</f>
        <v>80.150000000000006</v>
      </c>
      <c r="G1010" s="77">
        <f>IFERROR(INDEX(Sinduscon!$15:$15,
MATCH(CUB!$A1010,Sinduscon!$3:$3,0)+3), "")</f>
        <v>3.96</v>
      </c>
      <c r="H1010" s="111"/>
      <c r="I1010" s="111"/>
      <c r="J1010" s="111"/>
      <c r="K1010" s="111"/>
    </row>
    <row r="1011" spans="1:12" x14ac:dyDescent="0.25">
      <c r="A1011" s="71">
        <f>IF(
   SUMPRODUCT(--(Sinduscon!$3:$3=DATE(2013,INT((ROW(A1208)-1)/20)+1,1)))&gt;0,
   DATE(2013,INT((ROW(A1208)-1)/20)+1,1),
   ""
)</f>
        <v>43101</v>
      </c>
      <c r="B1011" s="72" t="str">
        <f t="shared" si="78"/>
        <v>PP-4</v>
      </c>
      <c r="C1011" s="73" t="str">
        <f t="shared" si="79"/>
        <v>Total</v>
      </c>
      <c r="D1011" s="77">
        <f>IFERROR(INDEX(Sinduscon!$12:$12,
MATCH(CUB!A1011,Sinduscon!$3:$3,0)+4), "")</f>
        <v>2072.4499999999998</v>
      </c>
      <c r="E1011" s="77">
        <f>IFERROR(INDEX(Sinduscon!$13:$13,
MATCH(CUB!$A1011,Sinduscon!$3:$3,0)+4), "")</f>
        <v>2130.5</v>
      </c>
      <c r="F1011" s="77">
        <f>IFERROR(INDEX(Sinduscon!$14:$14,
MATCH(CUB!$A1011,Sinduscon!$3:$3,0)+4), "")</f>
        <v>262.28999999999996</v>
      </c>
      <c r="G1011" s="77">
        <f>IFERROR(INDEX(Sinduscon!$15:$15,
MATCH(CUB!$A1011,Sinduscon!$3:$3,0)+4), "")</f>
        <v>6.99</v>
      </c>
      <c r="H1011" s="111"/>
      <c r="I1011" s="111"/>
      <c r="J1011" s="111"/>
      <c r="K1011" s="111"/>
    </row>
    <row r="1012" spans="1:12" x14ac:dyDescent="0.25">
      <c r="A1012" s="71">
        <f>IF(
   SUMPRODUCT(--(Sinduscon!$3:$3=DATE(2013,INT((ROW(A1209)-1)/20)+1,1)))&gt;0,
   DATE(2013,INT((ROW(A1209)-1)/20)+1,1),
   ""
)</f>
        <v>43101</v>
      </c>
      <c r="B1012" s="72" t="str">
        <f t="shared" si="78"/>
        <v>R-8</v>
      </c>
      <c r="C1012" s="73" t="str">
        <f t="shared" si="79"/>
        <v>Baixo</v>
      </c>
      <c r="D1012" s="77">
        <f>IFERROR(INDEX(Sinduscon!$18:$18,
MATCH(CUB!A1012,Sinduscon!$3:$3,0)+1), "")</f>
        <v>625.91999999999996</v>
      </c>
      <c r="E1012" s="77">
        <f>IFERROR(INDEX(Sinduscon!$19:$19,
MATCH(CUB!$A1012,Sinduscon!$3:$3,0)+1), "")</f>
        <v>523.47</v>
      </c>
      <c r="F1012" s="77">
        <f>IFERROR(INDEX(Sinduscon!$20:$20,
MATCH(CUB!$A1012,Sinduscon!$3:$3,0)+1), "")</f>
        <v>31.31</v>
      </c>
      <c r="G1012" s="77">
        <f>IFERROR(INDEX(Sinduscon!$21:$21,
MATCH(CUB!$A1012,Sinduscon!$3:$3,0)+1), "")</f>
        <v>3.13</v>
      </c>
      <c r="H1012" s="111"/>
      <c r="I1012" s="111"/>
      <c r="J1012" s="111"/>
      <c r="K1012" s="111"/>
    </row>
    <row r="1013" spans="1:12" x14ac:dyDescent="0.25">
      <c r="A1013" s="71">
        <f>IF(
   SUMPRODUCT(--(Sinduscon!$3:$3=DATE(2013,INT((ROW(A1210)-1)/20)+1,1)))&gt;0,
   DATE(2013,INT((ROW(A1210)-1)/20)+1,1),
   ""
)</f>
        <v>43101</v>
      </c>
      <c r="B1013" s="72" t="str">
        <f t="shared" si="78"/>
        <v>R-8</v>
      </c>
      <c r="C1013" s="73" t="str">
        <f t="shared" si="79"/>
        <v>Normal</v>
      </c>
      <c r="D1013" s="77">
        <f>IFERROR(INDEX(Sinduscon!$18:$18,
MATCH(CUB!A1013,Sinduscon!$3:$3,0)+2), "")</f>
        <v>553.64</v>
      </c>
      <c r="E1013" s="77">
        <f>IFERROR(INDEX(Sinduscon!$19:$19,
MATCH(CUB!$A1013,Sinduscon!$3:$3,0)+2), "")</f>
        <v>719.87</v>
      </c>
      <c r="F1013" s="77">
        <f>IFERROR(INDEX(Sinduscon!$20:$20,
MATCH(CUB!$A1013,Sinduscon!$3:$3,0)+2), "")</f>
        <v>67.98</v>
      </c>
      <c r="G1013" s="77">
        <f>IFERROR(INDEX(Sinduscon!$21:$21,
MATCH(CUB!$A1013,Sinduscon!$3:$3,0)+2), "")</f>
        <v>4.2</v>
      </c>
      <c r="H1013" s="111"/>
      <c r="I1013" s="111"/>
      <c r="J1013" s="111"/>
      <c r="K1013" s="111"/>
    </row>
    <row r="1014" spans="1:12" x14ac:dyDescent="0.25">
      <c r="A1014" s="71">
        <f>IF(
   SUMPRODUCT(--(Sinduscon!$3:$3=DATE(2013,INT((ROW(A1211)-1)/20)+1,1)))&gt;0,
   DATE(2013,INT((ROW(A1211)-1)/20)+1,1),
   ""
)</f>
        <v>43101</v>
      </c>
      <c r="B1014" s="72" t="str">
        <f t="shared" si="78"/>
        <v>R-8</v>
      </c>
      <c r="C1014" s="73" t="str">
        <f t="shared" si="79"/>
        <v>Alto</v>
      </c>
      <c r="D1014" s="77" t="str">
        <f>IFERROR(INDEX(Sinduscon!$18:$18,
MATCH(CUB!A1014,Sinduscon!$3:$3,0)+3), "")</f>
        <v>-</v>
      </c>
      <c r="E1014" s="77" t="str">
        <f>IFERROR(INDEX(Sinduscon!$19:$19,
MATCH(CUB!$A1014,Sinduscon!$3:$3,0)+3), "")</f>
        <v>-</v>
      </c>
      <c r="F1014" s="77" t="str">
        <f>IFERROR(INDEX(Sinduscon!$20:$20,
MATCH(CUB!$A1014,Sinduscon!$3:$3,0)+3), "")</f>
        <v>-</v>
      </c>
      <c r="G1014" s="77" t="str">
        <f>IFERROR(INDEX(Sinduscon!$21:$21,
MATCH(CUB!$A1014,Sinduscon!$3:$3,0)+3), "")</f>
        <v>-</v>
      </c>
      <c r="H1014" s="111"/>
      <c r="I1014" s="111"/>
      <c r="J1014" s="111"/>
      <c r="K1014" s="111"/>
    </row>
    <row r="1015" spans="1:12" x14ac:dyDescent="0.25">
      <c r="A1015" s="71">
        <f>IF(
   SUMPRODUCT(--(Sinduscon!$3:$3=DATE(2013,INT((ROW(A1212)-1)/20)+1,1)))&gt;0,
   DATE(2013,INT((ROW(A1212)-1)/20)+1,1),
   ""
)</f>
        <v>43101</v>
      </c>
      <c r="B1015" s="72" t="str">
        <f t="shared" si="78"/>
        <v>R-8</v>
      </c>
      <c r="C1015" s="73" t="str">
        <f t="shared" si="79"/>
        <v>Total</v>
      </c>
      <c r="D1015" s="77">
        <f>IFERROR(INDEX(Sinduscon!$18:$18,
MATCH(CUB!A1015,Sinduscon!$3:$3,0)+4), "")</f>
        <v>1179.56</v>
      </c>
      <c r="E1015" s="77">
        <f>IFERROR(INDEX(Sinduscon!$19:$19,
MATCH(CUB!$A1015,Sinduscon!$3:$3,0)+4), "")</f>
        <v>1243.3400000000001</v>
      </c>
      <c r="F1015" s="77">
        <f>IFERROR(INDEX(Sinduscon!$20:$20,
MATCH(CUB!$A1015,Sinduscon!$3:$3,0)+4), "")</f>
        <v>99.29</v>
      </c>
      <c r="G1015" s="77">
        <f>IFERROR(INDEX(Sinduscon!$21:$21,
MATCH(CUB!$A1015,Sinduscon!$3:$3,0)+4), "")</f>
        <v>7.33</v>
      </c>
      <c r="H1015" s="111"/>
      <c r="I1015" s="111"/>
      <c r="J1015" s="111"/>
      <c r="K1015" s="111"/>
    </row>
    <row r="1016" spans="1:12" x14ac:dyDescent="0.25">
      <c r="A1016" s="71">
        <f>IF(
   SUMPRODUCT(--(Sinduscon!$3:$3=DATE(2013,INT((ROW(A1213)-1)/20)+1,1)))&gt;0,
   DATE(2013,INT((ROW(A1213)-1)/20)+1,1),
   ""
)</f>
        <v>43101</v>
      </c>
      <c r="B1016" s="72" t="str">
        <f t="shared" si="78"/>
        <v>R-16</v>
      </c>
      <c r="C1016" s="73" t="str">
        <f t="shared" si="79"/>
        <v>Baixo</v>
      </c>
      <c r="D1016" s="77" t="str">
        <f>IFERROR(INDEX(Sinduscon!$24:$24,
MATCH(CUB!A1016,Sinduscon!$3:$3,0)+1), "")</f>
        <v>-</v>
      </c>
      <c r="E1016" s="77" t="str">
        <f>IFERROR(INDEX(Sinduscon!$25:$25,
MATCH(CUB!$A1016,Sinduscon!$3:$3,0)+1), "")</f>
        <v>-</v>
      </c>
      <c r="F1016" s="77" t="str">
        <f>IFERROR(INDEX(Sinduscon!$26:$26,
MATCH(CUB!$A1016,Sinduscon!$3:$3,0)+1), "")</f>
        <v>-</v>
      </c>
      <c r="G1016" s="77" t="str">
        <f>IFERROR(INDEX(Sinduscon!$27:$27,
MATCH(CUB!$A1016,Sinduscon!$3:$3,0)+1), "")</f>
        <v>-</v>
      </c>
      <c r="H1016" s="111"/>
      <c r="I1016" s="111"/>
      <c r="J1016" s="111"/>
      <c r="K1016" s="111"/>
    </row>
    <row r="1017" spans="1:12" x14ac:dyDescent="0.25">
      <c r="A1017" s="71">
        <f>IF(
   SUMPRODUCT(--(Sinduscon!$3:$3=DATE(2013,INT((ROW(A1214)-1)/20)+1,1)))&gt;0,
   DATE(2013,INT((ROW(A1214)-1)/20)+1,1),
   ""
)</f>
        <v>43101</v>
      </c>
      <c r="B1017" s="72" t="str">
        <f t="shared" si="78"/>
        <v>R-16</v>
      </c>
      <c r="C1017" s="73" t="str">
        <f t="shared" si="79"/>
        <v>Normal</v>
      </c>
      <c r="D1017" s="77">
        <f>IFERROR(INDEX(Sinduscon!$24:$24,
MATCH(CUB!A1017,Sinduscon!$3:$3,0)+2), "")</f>
        <v>547.27</v>
      </c>
      <c r="E1017" s="77">
        <f>IFERROR(INDEX(Sinduscon!$25:$25,
MATCH(CUB!$A1017,Sinduscon!$3:$3,0)+2), "")</f>
        <v>692.01</v>
      </c>
      <c r="F1017" s="77">
        <f>IFERROR(INDEX(Sinduscon!$26:$26,
MATCH(CUB!$A1017,Sinduscon!$3:$3,0)+2), "")</f>
        <v>56.26</v>
      </c>
      <c r="G1017" s="77">
        <f>IFERROR(INDEX(Sinduscon!$27:$27,
MATCH(CUB!$A1017,Sinduscon!$3:$3,0)+2), "")</f>
        <v>4</v>
      </c>
      <c r="H1017" s="111"/>
      <c r="I1017" s="111"/>
      <c r="J1017" s="111"/>
      <c r="K1017" s="111"/>
    </row>
    <row r="1018" spans="1:12" x14ac:dyDescent="0.25">
      <c r="A1018" s="71">
        <f>IF(
   SUMPRODUCT(--(Sinduscon!$3:$3=DATE(2013,INT((ROW(A1215)-1)/20)+1,1)))&gt;0,
   DATE(2013,INT((ROW(A1215)-1)/20)+1,1),
   ""
)</f>
        <v>43101</v>
      </c>
      <c r="B1018" s="72" t="str">
        <f t="shared" si="78"/>
        <v>R-16</v>
      </c>
      <c r="C1018" s="73" t="str">
        <f t="shared" si="79"/>
        <v>Alto</v>
      </c>
      <c r="D1018" s="77">
        <f>IFERROR(INDEX(Sinduscon!$24:$24,
MATCH(CUB!A1018,Sinduscon!$3:$3,0)+3), "")</f>
        <v>738.31</v>
      </c>
      <c r="E1018" s="77">
        <f>IFERROR(INDEX(Sinduscon!$25:$25,
MATCH(CUB!$A1018,Sinduscon!$3:$3,0)+3), "")</f>
        <v>855.9</v>
      </c>
      <c r="F1018" s="77">
        <f>IFERROR(INDEX(Sinduscon!$26:$26,
MATCH(CUB!$A1018,Sinduscon!$3:$3,0)+3), "")</f>
        <v>69.53</v>
      </c>
      <c r="G1018" s="77">
        <f>IFERROR(INDEX(Sinduscon!$27:$27,
MATCH(CUB!$A1018,Sinduscon!$3:$3,0)+3), "")</f>
        <v>6.01</v>
      </c>
      <c r="H1018" s="111"/>
      <c r="I1018" s="111"/>
      <c r="J1018" s="111"/>
      <c r="K1018" s="111"/>
    </row>
    <row r="1019" spans="1:12" x14ac:dyDescent="0.25">
      <c r="A1019" s="71">
        <f>IF(
   SUMPRODUCT(--(Sinduscon!$3:$3=DATE(2013,INT((ROW(A1216)-1)/20)+1,1)))&gt;0,
   DATE(2013,INT((ROW(A1216)-1)/20)+1,1),
   ""
)</f>
        <v>43101</v>
      </c>
      <c r="B1019" s="72" t="str">
        <f t="shared" si="78"/>
        <v>R-16</v>
      </c>
      <c r="C1019" s="73" t="str">
        <f t="shared" si="79"/>
        <v>Total</v>
      </c>
      <c r="D1019" s="77">
        <f>IFERROR(INDEX(Sinduscon!$24:$24,
MATCH(CUB!A1019,Sinduscon!$3:$3,0)+4), "")</f>
        <v>1285.58</v>
      </c>
      <c r="E1019" s="77">
        <f>IFERROR(INDEX(Sinduscon!$25:$25,
MATCH(CUB!$A1019,Sinduscon!$3:$3,0)+4), "")</f>
        <v>1547.9099999999999</v>
      </c>
      <c r="F1019" s="77">
        <f>IFERROR(INDEX(Sinduscon!$26:$26,
MATCH(CUB!$A1019,Sinduscon!$3:$3,0)+4), "")</f>
        <v>125.78999999999999</v>
      </c>
      <c r="G1019" s="77">
        <f>IFERROR(INDEX(Sinduscon!$27:$27,
MATCH(CUB!$A1019,Sinduscon!$3:$3,0)+4), "")</f>
        <v>10.01</v>
      </c>
      <c r="H1019" s="111"/>
      <c r="I1019" s="111"/>
      <c r="J1019" s="111"/>
      <c r="K1019" s="111"/>
    </row>
    <row r="1020" spans="1:12" x14ac:dyDescent="0.25">
      <c r="A1020" s="71">
        <f>IF(
   SUMPRODUCT(--(Sinduscon!$3:$3=DATE(2013,INT((ROW(A1217)-1)/20)+1,1)))&gt;0,
   DATE(2013,INT((ROW(A1217)-1)/20)+1,1),
   ""
)</f>
        <v>43101</v>
      </c>
      <c r="B1020" s="72" t="str">
        <f t="shared" si="78"/>
        <v>PIS</v>
      </c>
      <c r="C1020" s="73" t="str">
        <f t="shared" si="79"/>
        <v>Baixo</v>
      </c>
      <c r="D1020" s="77">
        <f>IFERROR(INDEX(Sinduscon!$30:$30,
MATCH(CUB!A1020,Sinduscon!$3:$3,0)+1), "")</f>
        <v>452.69</v>
      </c>
      <c r="E1020" s="77">
        <f>IFERROR(INDEX(Sinduscon!$31:$31,
MATCH(CUB!$A1020,Sinduscon!$3:$3,0)+1), "")</f>
        <v>452.27</v>
      </c>
      <c r="F1020" s="77">
        <f>IFERROR(INDEX(Sinduscon!$32:$32,
MATCH(CUB!$A1020,Sinduscon!$3:$3,0)+1), "")</f>
        <v>32.450000000000003</v>
      </c>
      <c r="G1020" s="77">
        <f>IFERROR(INDEX(Sinduscon!$33:$33,
MATCH(CUB!$A1020,Sinduscon!$3:$3,0)+1), "")</f>
        <v>1.56</v>
      </c>
      <c r="H1020" s="111"/>
      <c r="I1020" s="111"/>
      <c r="J1020" s="111"/>
      <c r="K1020" s="111"/>
    </row>
    <row r="1021" spans="1:12" x14ac:dyDescent="0.25">
      <c r="A1021" s="71">
        <f>IF(
   SUMPRODUCT(--(Sinduscon!$3:$3=DATE(2013,INT((ROW(A1218)-1)/20)+1,1)))&gt;0,
   DATE(2013,INT((ROW(A1218)-1)/20)+1,1),
   ""
)</f>
        <v>43101</v>
      </c>
      <c r="B1021" s="72" t="str">
        <f t="shared" si="78"/>
        <v>PIS</v>
      </c>
      <c r="C1021" s="73" t="str">
        <f t="shared" si="79"/>
        <v>Normal</v>
      </c>
      <c r="D1021" s="77" t="str">
        <f>IFERROR(INDEX(Sinduscon!$30:$30,
MATCH(CUB!A1021,Sinduscon!$3:$3,0)+2), "")</f>
        <v>-</v>
      </c>
      <c r="E1021" s="77" t="str">
        <f>IFERROR(INDEX(Sinduscon!$31:$31,
MATCH(CUB!$A1021,Sinduscon!$3:$3,0)+2), "")</f>
        <v>-</v>
      </c>
      <c r="F1021" s="77" t="str">
        <f>IFERROR(INDEX(Sinduscon!$32:$32,
MATCH(CUB!$A1021,Sinduscon!$3:$3,0)+2), "")</f>
        <v>-</v>
      </c>
      <c r="G1021" s="77" t="str">
        <f>IFERROR(INDEX(Sinduscon!$33:$33,
MATCH(CUB!$A1021,Sinduscon!$3:$3,0)+2), "")</f>
        <v>-</v>
      </c>
      <c r="H1021" s="111"/>
      <c r="I1021" s="111"/>
      <c r="J1021" s="111"/>
      <c r="K1021" s="111"/>
    </row>
    <row r="1022" spans="1:12" x14ac:dyDescent="0.25">
      <c r="A1022" s="71">
        <f>IF(
   SUMPRODUCT(--(Sinduscon!$3:$3=DATE(2013,INT((ROW(A1219)-1)/20)+1,1)))&gt;0,
   DATE(2013,INT((ROW(A1219)-1)/20)+1,1),
   ""
)</f>
        <v>43101</v>
      </c>
      <c r="B1022" s="72" t="str">
        <f t="shared" si="78"/>
        <v>PIS</v>
      </c>
      <c r="C1022" s="73" t="str">
        <f t="shared" si="79"/>
        <v>Alto</v>
      </c>
      <c r="D1022" s="77" t="str">
        <f>IFERROR(INDEX(Sinduscon!$30:$30,
MATCH(CUB!A1022,Sinduscon!$3:$3,0)+3), "")</f>
        <v>-</v>
      </c>
      <c r="E1022" s="77" t="str">
        <f>IFERROR(INDEX(Sinduscon!$31:$31,
MATCH(CUB!$A1022,Sinduscon!$3:$3,0)+3), "")</f>
        <v>-</v>
      </c>
      <c r="F1022" s="77" t="str">
        <f>IFERROR(INDEX(Sinduscon!$32:$32,
MATCH(CUB!$A1022,Sinduscon!$3:$3,0)+3), "")</f>
        <v>-</v>
      </c>
      <c r="G1022" s="77" t="str">
        <f>IFERROR(INDEX(Sinduscon!$33:$33,
MATCH(CUB!$A1022,Sinduscon!$3:$3,0)+3), "")</f>
        <v>-</v>
      </c>
      <c r="H1022" s="111"/>
      <c r="I1022" s="111"/>
      <c r="J1022" s="111"/>
      <c r="K1022" s="111"/>
    </row>
    <row r="1023" spans="1:12" x14ac:dyDescent="0.25">
      <c r="A1023" s="71">
        <f>IF(
   SUMPRODUCT(--(Sinduscon!$3:$3=DATE(2013,INT((ROW(A1220)-1)/20)+1,1)))&gt;0,
   DATE(2013,INT((ROW(A1220)-1)/20)+1,1),
   ""
)</f>
        <v>43101</v>
      </c>
      <c r="B1023" s="72" t="str">
        <f t="shared" si="78"/>
        <v>PIS</v>
      </c>
      <c r="C1023" s="73" t="str">
        <f t="shared" si="79"/>
        <v>Total</v>
      </c>
      <c r="D1023" s="77">
        <f>IFERROR(INDEX(Sinduscon!$30:$30,
MATCH(CUB!A1023,Sinduscon!$3:$3,0)+4), "")</f>
        <v>452.69</v>
      </c>
      <c r="E1023" s="77">
        <f>IFERROR(INDEX(Sinduscon!$31:$31,
MATCH(CUB!$A1023,Sinduscon!$3:$3,0)+4), "")</f>
        <v>452.27</v>
      </c>
      <c r="F1023" s="77">
        <f>IFERROR(INDEX(Sinduscon!$32:$32,
MATCH(CUB!$A1023,Sinduscon!$3:$3,0)+4), "")</f>
        <v>32.450000000000003</v>
      </c>
      <c r="G1023" s="77">
        <f>IFERROR(INDEX(Sinduscon!$33:$33,
MATCH(CUB!$A1023,Sinduscon!$3:$3,0)+4), "")</f>
        <v>1.56</v>
      </c>
      <c r="H1023" s="111">
        <f>SUMIFS(CUB!$D:$D,CUB!$C:$C,"Total",CUB!$A:$A,$A1023)
/11</f>
        <v>658.87727272727261</v>
      </c>
      <c r="I1023" s="111">
        <f>SUMIFS(CUB!$E:$E,CUB!$C:$C,"Total",CUB!$A:$A,$A1023)
/11</f>
        <v>720.69181818181823</v>
      </c>
      <c r="J1023" s="111">
        <f>SUMIFS(CUB!$F:$F,CUB!$C:$C,"Total",CUB!$A:$A,$A1023)
/11</f>
        <v>80.88545454545455</v>
      </c>
      <c r="K1023" s="111">
        <f>SUMIFS(CUB!$G:$G,CUB!$C:$C,"Total",CUB!$A:$A,$A1023)
/11</f>
        <v>2.6790909090909087</v>
      </c>
      <c r="L1023" s="111">
        <f t="shared" ref="L1023" si="82">SUM(H1023:K1023)</f>
        <v>1463.1336363636365</v>
      </c>
    </row>
    <row r="1024" spans="1:12" x14ac:dyDescent="0.25">
      <c r="A1024" s="71">
        <f>IF(
   SUMPRODUCT(--(Sinduscon!$3:$3=DATE(2013,INT((ROW(A1221)-1)/20)+1,1)))&gt;0,
   DATE(2013,INT((ROW(A1221)-1)/20)+1,1),
   ""
)</f>
        <v>43132</v>
      </c>
      <c r="B1024" s="72" t="str">
        <f t="shared" si="78"/>
        <v>R-1</v>
      </c>
      <c r="C1024" s="73" t="str">
        <f t="shared" si="79"/>
        <v>Baixo</v>
      </c>
      <c r="D1024" s="77">
        <f>IFERROR(INDEX(Sinduscon!$6:$6,
MATCH(CUB!A1024,Sinduscon!$3:$3,0)+1), "")</f>
        <v>621.9</v>
      </c>
      <c r="E1024" s="77">
        <f>IFERROR(INDEX(Sinduscon!$7:$7,
MATCH(CUB!$A1024,Sinduscon!$3:$3,0)+1), "")</f>
        <v>663.65</v>
      </c>
      <c r="F1024" s="77">
        <f>IFERROR(INDEX(Sinduscon!$8:$8,
MATCH(CUB!$A1024,Sinduscon!$3:$3,0)+1), "")</f>
        <v>130.87</v>
      </c>
      <c r="G1024" s="77">
        <f>IFERROR(INDEX(Sinduscon!$9:$9,
MATCH(CUB!$A1024,Sinduscon!$3:$3,0)+1), "")</f>
        <v>3.17</v>
      </c>
      <c r="H1024" s="111"/>
      <c r="I1024" s="111"/>
      <c r="J1024" s="111"/>
      <c r="K1024" s="111"/>
    </row>
    <row r="1025" spans="1:11" x14ac:dyDescent="0.25">
      <c r="A1025" s="71">
        <f>IF(
   SUMPRODUCT(--(Sinduscon!$3:$3=DATE(2013,INT((ROW(A1222)-1)/20)+1,1)))&gt;0,
   DATE(2013,INT((ROW(A1222)-1)/20)+1,1),
   ""
)</f>
        <v>43132</v>
      </c>
      <c r="B1025" s="72" t="str">
        <f t="shared" si="78"/>
        <v>R-1</v>
      </c>
      <c r="C1025" s="73" t="str">
        <f t="shared" si="79"/>
        <v>Normal</v>
      </c>
      <c r="D1025" s="77">
        <f>IFERROR(INDEX(Sinduscon!$6:$6,
MATCH(CUB!A1025,Sinduscon!$3:$3,0)+2), "")</f>
        <v>656.27</v>
      </c>
      <c r="E1025" s="77">
        <f>IFERROR(INDEX(Sinduscon!$7:$7,
MATCH(CUB!$A1025,Sinduscon!$3:$3,0)+2), "")</f>
        <v>906.46</v>
      </c>
      <c r="F1025" s="77">
        <f>IFERROR(INDEX(Sinduscon!$8:$8,
MATCH(CUB!$A1025,Sinduscon!$3:$3,0)+2), "")</f>
        <v>122.88</v>
      </c>
      <c r="G1025" s="77">
        <f>IFERROR(INDEX(Sinduscon!$9:$9,
MATCH(CUB!$A1025,Sinduscon!$3:$3,0)+2), "")</f>
        <v>0.22</v>
      </c>
      <c r="H1025" s="111"/>
      <c r="I1025" s="111"/>
      <c r="J1025" s="111"/>
      <c r="K1025" s="111"/>
    </row>
    <row r="1026" spans="1:11" x14ac:dyDescent="0.25">
      <c r="A1026" s="71">
        <f>IF(
   SUMPRODUCT(--(Sinduscon!$3:$3=DATE(2013,INT((ROW(A1223)-1)/20)+1,1)))&gt;0,
   DATE(2013,INT((ROW(A1223)-1)/20)+1,1),
   ""
)</f>
        <v>43132</v>
      </c>
      <c r="B1026" s="72" t="str">
        <f t="shared" si="78"/>
        <v>R-1</v>
      </c>
      <c r="C1026" s="73" t="str">
        <f t="shared" si="79"/>
        <v>Alto</v>
      </c>
      <c r="D1026" s="77">
        <f>IFERROR(INDEX(Sinduscon!$6:$6,
MATCH(CUB!A1026,Sinduscon!$3:$3,0)+3), "")</f>
        <v>975.23</v>
      </c>
      <c r="E1026" s="77">
        <f>IFERROR(INDEX(Sinduscon!$7:$7,
MATCH(CUB!$A1026,Sinduscon!$3:$3,0)+3), "")</f>
        <v>983.48</v>
      </c>
      <c r="F1026" s="77">
        <f>IFERROR(INDEX(Sinduscon!$8:$8,
MATCH(CUB!$A1026,Sinduscon!$3:$3,0)+3), "")</f>
        <v>116.17</v>
      </c>
      <c r="G1026" s="77">
        <f>IFERROR(INDEX(Sinduscon!$9:$9,
MATCH(CUB!$A1026,Sinduscon!$3:$3,0)+3), "")</f>
        <v>0.27</v>
      </c>
      <c r="H1026" s="111"/>
      <c r="I1026" s="111"/>
      <c r="J1026" s="111"/>
      <c r="K1026" s="111"/>
    </row>
    <row r="1027" spans="1:11" x14ac:dyDescent="0.25">
      <c r="A1027" s="71">
        <f>IF(
   SUMPRODUCT(--(Sinduscon!$3:$3=DATE(2013,INT((ROW(A1224)-1)/20)+1,1)))&gt;0,
   DATE(2013,INT((ROW(A1224)-1)/20)+1,1),
   ""
)</f>
        <v>43132</v>
      </c>
      <c r="B1027" s="72" t="str">
        <f t="shared" si="78"/>
        <v>R-1</v>
      </c>
      <c r="C1027" s="73" t="str">
        <f t="shared" si="79"/>
        <v>Total</v>
      </c>
      <c r="D1027" s="77">
        <f>IFERROR(INDEX(Sinduscon!$6:$6,
MATCH(CUB!A1027,Sinduscon!$3:$3,0)+4), "")</f>
        <v>2253.4</v>
      </c>
      <c r="E1027" s="77">
        <f>IFERROR(INDEX(Sinduscon!$7:$7,
MATCH(CUB!$A1027,Sinduscon!$3:$3,0)+4), "")</f>
        <v>2553.59</v>
      </c>
      <c r="F1027" s="77">
        <f>IFERROR(INDEX(Sinduscon!$8:$8,
MATCH(CUB!$A1027,Sinduscon!$3:$3,0)+4), "")</f>
        <v>369.92</v>
      </c>
      <c r="G1027" s="77">
        <f>IFERROR(INDEX(Sinduscon!$9:$9,
MATCH(CUB!$A1027,Sinduscon!$3:$3,0)+4), "")</f>
        <v>3.66</v>
      </c>
      <c r="H1027" s="111"/>
      <c r="I1027" s="111"/>
      <c r="J1027" s="111"/>
      <c r="K1027" s="111"/>
    </row>
    <row r="1028" spans="1:11" x14ac:dyDescent="0.25">
      <c r="A1028" s="71">
        <f>IF(
   SUMPRODUCT(--(Sinduscon!$3:$3=DATE(2013,INT((ROW(A1225)-1)/20)+1,1)))&gt;0,
   DATE(2013,INT((ROW(A1225)-1)/20)+1,1),
   ""
)</f>
        <v>43132</v>
      </c>
      <c r="B1028" s="72" t="str">
        <f t="shared" si="78"/>
        <v>PP-4</v>
      </c>
      <c r="C1028" s="73" t="str">
        <f t="shared" si="79"/>
        <v>Baixo</v>
      </c>
      <c r="D1028" s="77">
        <f>IFERROR(INDEX(Sinduscon!$12:$12,
MATCH(CUB!A1028,Sinduscon!$3:$3,0)+1), "")</f>
        <v>661.6</v>
      </c>
      <c r="E1028" s="77">
        <f>IFERROR(INDEX(Sinduscon!$13:$13,
MATCH(CUB!$A1028,Sinduscon!$3:$3,0)+1), "")</f>
        <v>556.58000000000004</v>
      </c>
      <c r="F1028" s="77">
        <f>IFERROR(INDEX(Sinduscon!$14:$14,
MATCH(CUB!$A1028,Sinduscon!$3:$3,0)+1), "")</f>
        <v>34.799999999999997</v>
      </c>
      <c r="G1028" s="77">
        <f>IFERROR(INDEX(Sinduscon!$15:$15,
MATCH(CUB!$A1028,Sinduscon!$3:$3,0)+1), "")</f>
        <v>3.06</v>
      </c>
      <c r="H1028" s="111"/>
      <c r="I1028" s="111"/>
      <c r="J1028" s="111"/>
      <c r="K1028" s="111"/>
    </row>
    <row r="1029" spans="1:11" x14ac:dyDescent="0.25">
      <c r="A1029" s="71">
        <f>IF(
   SUMPRODUCT(--(Sinduscon!$3:$3=DATE(2013,INT((ROW(A1226)-1)/20)+1,1)))&gt;0,
   DATE(2013,INT((ROW(A1226)-1)/20)+1,1),
   ""
)</f>
        <v>43132</v>
      </c>
      <c r="B1029" s="72" t="str">
        <f t="shared" ref="B1029:B1092" si="83">IF(A1029&lt;&gt;"", CHOOSE(MOD(QUOTIENT(ROW()-4,4),5)+1,"R-1","PP-4","R-8","R-16","PIS"), "")</f>
        <v>PP-4</v>
      </c>
      <c r="C1029" s="73" t="str">
        <f t="shared" ref="C1029:C1092" si="84">IF(A1029&lt;&gt;"", CHOOSE(MOD(QUOTIENT(ROW()-4,1),4)+1,"Baixo","Normal","Alto","Total"), "")</f>
        <v>Normal</v>
      </c>
      <c r="D1029" s="77">
        <f>IFERROR(INDEX(Sinduscon!$12:$12,
MATCH(CUB!A1029,Sinduscon!$3:$3,0)+2), "")</f>
        <v>625.83000000000004</v>
      </c>
      <c r="E1029" s="77">
        <f>IFERROR(INDEX(Sinduscon!$13:$13,
MATCH(CUB!$A1029,Sinduscon!$3:$3,0)+2), "")</f>
        <v>801.88</v>
      </c>
      <c r="F1029" s="77">
        <f>IFERROR(INDEX(Sinduscon!$14:$14,
MATCH(CUB!$A1029,Sinduscon!$3:$3,0)+2), "")</f>
        <v>147.34</v>
      </c>
      <c r="G1029" s="77">
        <f>IFERROR(INDEX(Sinduscon!$15:$15,
MATCH(CUB!$A1029,Sinduscon!$3:$3,0)+2), "")</f>
        <v>0.04</v>
      </c>
      <c r="H1029" s="111"/>
      <c r="I1029" s="111"/>
      <c r="J1029" s="111"/>
      <c r="K1029" s="111"/>
    </row>
    <row r="1030" spans="1:11" x14ac:dyDescent="0.25">
      <c r="A1030" s="71">
        <f>IF(
   SUMPRODUCT(--(Sinduscon!$3:$3=DATE(2013,INT((ROW(A1227)-1)/20)+1,1)))&gt;0,
   DATE(2013,INT((ROW(A1227)-1)/20)+1,1),
   ""
)</f>
        <v>43132</v>
      </c>
      <c r="B1030" s="72" t="str">
        <f t="shared" si="83"/>
        <v>PP-4</v>
      </c>
      <c r="C1030" s="73" t="str">
        <f t="shared" si="84"/>
        <v>Alto</v>
      </c>
      <c r="D1030" s="77" t="str">
        <f>IFERROR(INDEX(Sinduscon!$12:$12,
MATCH(CUB!A1030,Sinduscon!$3:$3,0)+3), "")</f>
        <v>-</v>
      </c>
      <c r="E1030" s="77" t="str">
        <f>IFERROR(INDEX(Sinduscon!$13:$13,
MATCH(CUB!$A1030,Sinduscon!$3:$3,0)+3), "")</f>
        <v>-</v>
      </c>
      <c r="F1030" s="77" t="str">
        <f>IFERROR(INDEX(Sinduscon!$14:$14,
MATCH(CUB!$A1030,Sinduscon!$3:$3,0)+3), "")</f>
        <v>-</v>
      </c>
      <c r="G1030" s="77" t="str">
        <f>IFERROR(INDEX(Sinduscon!$15:$15,
MATCH(CUB!$A1030,Sinduscon!$3:$3,0)+3), "")</f>
        <v>-</v>
      </c>
      <c r="H1030" s="111"/>
      <c r="I1030" s="111"/>
      <c r="J1030" s="111"/>
      <c r="K1030" s="111"/>
    </row>
    <row r="1031" spans="1:11" x14ac:dyDescent="0.25">
      <c r="A1031" s="71">
        <f>IF(
   SUMPRODUCT(--(Sinduscon!$3:$3=DATE(2013,INT((ROW(A1228)-1)/20)+1,1)))&gt;0,
   DATE(2013,INT((ROW(A1228)-1)/20)+1,1),
   ""
)</f>
        <v>43132</v>
      </c>
      <c r="B1031" s="72" t="str">
        <f t="shared" si="83"/>
        <v>PP-4</v>
      </c>
      <c r="C1031" s="73" t="str">
        <f t="shared" si="84"/>
        <v>Total</v>
      </c>
      <c r="D1031" s="77">
        <f>IFERROR(INDEX(Sinduscon!$12:$12,
MATCH(CUB!A1031,Sinduscon!$3:$3,0)+4), "")</f>
        <v>1287.43</v>
      </c>
      <c r="E1031" s="77">
        <f>IFERROR(INDEX(Sinduscon!$13:$13,
MATCH(CUB!$A1031,Sinduscon!$3:$3,0)+4), "")</f>
        <v>1358.46</v>
      </c>
      <c r="F1031" s="77">
        <f>IFERROR(INDEX(Sinduscon!$14:$14,
MATCH(CUB!$A1031,Sinduscon!$3:$3,0)+4), "")</f>
        <v>182.14</v>
      </c>
      <c r="G1031" s="77">
        <f>IFERROR(INDEX(Sinduscon!$15:$15,
MATCH(CUB!$A1031,Sinduscon!$3:$3,0)+4), "")</f>
        <v>3.1</v>
      </c>
      <c r="H1031" s="111"/>
      <c r="I1031" s="111"/>
      <c r="J1031" s="111"/>
      <c r="K1031" s="111"/>
    </row>
    <row r="1032" spans="1:11" x14ac:dyDescent="0.25">
      <c r="A1032" s="71">
        <f>IF(
   SUMPRODUCT(--(Sinduscon!$3:$3=DATE(2013,INT((ROW(A1229)-1)/20)+1,1)))&gt;0,
   DATE(2013,INT((ROW(A1229)-1)/20)+1,1),
   ""
)</f>
        <v>43132</v>
      </c>
      <c r="B1032" s="72" t="str">
        <f t="shared" si="83"/>
        <v>R-8</v>
      </c>
      <c r="C1032" s="73" t="str">
        <f t="shared" si="84"/>
        <v>Baixo</v>
      </c>
      <c r="D1032" s="77">
        <f>IFERROR(INDEX(Sinduscon!$18:$18,
MATCH(CUB!A1032,Sinduscon!$3:$3,0)+1), "")</f>
        <v>629.22</v>
      </c>
      <c r="E1032" s="77">
        <f>IFERROR(INDEX(Sinduscon!$19:$19,
MATCH(CUB!$A1032,Sinduscon!$3:$3,0)+1), "")</f>
        <v>523.47</v>
      </c>
      <c r="F1032" s="77">
        <f>IFERROR(INDEX(Sinduscon!$20:$20,
MATCH(CUB!$A1032,Sinduscon!$3:$3,0)+1), "")</f>
        <v>31.31</v>
      </c>
      <c r="G1032" s="77">
        <f>IFERROR(INDEX(Sinduscon!$21:$21,
MATCH(CUB!$A1032,Sinduscon!$3:$3,0)+1), "")</f>
        <v>3.21</v>
      </c>
      <c r="H1032" s="111"/>
      <c r="I1032" s="111"/>
      <c r="J1032" s="111"/>
      <c r="K1032" s="111"/>
    </row>
    <row r="1033" spans="1:11" x14ac:dyDescent="0.25">
      <c r="A1033" s="71">
        <f>IF(
   SUMPRODUCT(--(Sinduscon!$3:$3=DATE(2013,INT((ROW(A1230)-1)/20)+1,1)))&gt;0,
   DATE(2013,INT((ROW(A1230)-1)/20)+1,1),
   ""
)</f>
        <v>43132</v>
      </c>
      <c r="B1033" s="72" t="str">
        <f t="shared" si="83"/>
        <v>R-8</v>
      </c>
      <c r="C1033" s="73" t="str">
        <f t="shared" si="84"/>
        <v>Normal</v>
      </c>
      <c r="D1033" s="77">
        <f>IFERROR(INDEX(Sinduscon!$18:$18,
MATCH(CUB!A1033,Sinduscon!$3:$3,0)+2), "")</f>
        <v>555.71</v>
      </c>
      <c r="E1033" s="77">
        <f>IFERROR(INDEX(Sinduscon!$19:$19,
MATCH(CUB!$A1033,Sinduscon!$3:$3,0)+2), "")</f>
        <v>719.87</v>
      </c>
      <c r="F1033" s="77">
        <f>IFERROR(INDEX(Sinduscon!$20:$20,
MATCH(CUB!$A1033,Sinduscon!$3:$3,0)+2), "")</f>
        <v>67.98</v>
      </c>
      <c r="G1033" s="77">
        <f>IFERROR(INDEX(Sinduscon!$21:$21,
MATCH(CUB!$A1033,Sinduscon!$3:$3,0)+2), "")</f>
        <v>4.3</v>
      </c>
      <c r="H1033" s="111"/>
      <c r="I1033" s="111"/>
      <c r="J1033" s="111"/>
      <c r="K1033" s="111"/>
    </row>
    <row r="1034" spans="1:11" x14ac:dyDescent="0.25">
      <c r="A1034" s="71">
        <f>IF(
   SUMPRODUCT(--(Sinduscon!$3:$3=DATE(2013,INT((ROW(A1231)-1)/20)+1,1)))&gt;0,
   DATE(2013,INT((ROW(A1231)-1)/20)+1,1),
   ""
)</f>
        <v>43132</v>
      </c>
      <c r="B1034" s="72" t="str">
        <f t="shared" si="83"/>
        <v>R-8</v>
      </c>
      <c r="C1034" s="73" t="str">
        <f t="shared" si="84"/>
        <v>Alto</v>
      </c>
      <c r="D1034" s="77">
        <f>IFERROR(INDEX(Sinduscon!$18:$18,
MATCH(CUB!A1034,Sinduscon!$3:$3,0)+3), "")</f>
        <v>793.74</v>
      </c>
      <c r="E1034" s="77">
        <f>IFERROR(INDEX(Sinduscon!$19:$19,
MATCH(CUB!$A1034,Sinduscon!$3:$3,0)+3), "")</f>
        <v>762.04</v>
      </c>
      <c r="F1034" s="77">
        <f>IFERROR(INDEX(Sinduscon!$20:$20,
MATCH(CUB!$A1034,Sinduscon!$3:$3,0)+3), "")</f>
        <v>80.150000000000006</v>
      </c>
      <c r="G1034" s="77">
        <f>IFERROR(INDEX(Sinduscon!$21:$21,
MATCH(CUB!$A1034,Sinduscon!$3:$3,0)+3), "")</f>
        <v>4.0599999999999996</v>
      </c>
      <c r="H1034" s="111"/>
      <c r="I1034" s="111"/>
      <c r="J1034" s="111"/>
      <c r="K1034" s="111"/>
    </row>
    <row r="1035" spans="1:11" x14ac:dyDescent="0.25">
      <c r="A1035" s="71">
        <f>IF(
   SUMPRODUCT(--(Sinduscon!$3:$3=DATE(2013,INT((ROW(A1232)-1)/20)+1,1)))&gt;0,
   DATE(2013,INT((ROW(A1232)-1)/20)+1,1),
   ""
)</f>
        <v>43132</v>
      </c>
      <c r="B1035" s="72" t="str">
        <f t="shared" si="83"/>
        <v>R-8</v>
      </c>
      <c r="C1035" s="73" t="str">
        <f t="shared" si="84"/>
        <v>Total</v>
      </c>
      <c r="D1035" s="77">
        <f>IFERROR(INDEX(Sinduscon!$18:$18,
MATCH(CUB!A1035,Sinduscon!$3:$3,0)+4), "")</f>
        <v>1978.67</v>
      </c>
      <c r="E1035" s="77">
        <f>IFERROR(INDEX(Sinduscon!$19:$19,
MATCH(CUB!$A1035,Sinduscon!$3:$3,0)+4), "")</f>
        <v>2005.38</v>
      </c>
      <c r="F1035" s="77">
        <f>IFERROR(INDEX(Sinduscon!$20:$20,
MATCH(CUB!$A1035,Sinduscon!$3:$3,0)+4), "")</f>
        <v>179.44</v>
      </c>
      <c r="G1035" s="77">
        <f>IFERROR(INDEX(Sinduscon!$21:$21,
MATCH(CUB!$A1035,Sinduscon!$3:$3,0)+4), "")</f>
        <v>11.57</v>
      </c>
      <c r="H1035" s="111"/>
      <c r="I1035" s="111"/>
      <c r="J1035" s="111"/>
      <c r="K1035" s="111"/>
    </row>
    <row r="1036" spans="1:11" x14ac:dyDescent="0.25">
      <c r="A1036" s="71">
        <f>IF(
   SUMPRODUCT(--(Sinduscon!$3:$3=DATE(2013,INT((ROW(A1233)-1)/20)+1,1)))&gt;0,
   DATE(2013,INT((ROW(A1233)-1)/20)+1,1),
   ""
)</f>
        <v>43132</v>
      </c>
      <c r="B1036" s="72" t="str">
        <f t="shared" si="83"/>
        <v>R-16</v>
      </c>
      <c r="C1036" s="73" t="str">
        <f t="shared" si="84"/>
        <v>Baixo</v>
      </c>
      <c r="D1036" s="77" t="str">
        <f>IFERROR(INDEX(Sinduscon!$24:$24,
MATCH(CUB!A1036,Sinduscon!$3:$3,0)+1), "")</f>
        <v>-</v>
      </c>
      <c r="E1036" s="77" t="str">
        <f>IFERROR(INDEX(Sinduscon!$25:$25,
MATCH(CUB!$A1036,Sinduscon!$3:$3,0)+1), "")</f>
        <v>-</v>
      </c>
      <c r="F1036" s="77" t="str">
        <f>IFERROR(INDEX(Sinduscon!$26:$26,
MATCH(CUB!$A1036,Sinduscon!$3:$3,0)+1), "")</f>
        <v>-</v>
      </c>
      <c r="G1036" s="77" t="str">
        <f>IFERROR(INDEX(Sinduscon!$27:$27,
MATCH(CUB!$A1036,Sinduscon!$3:$3,0)+1), "")</f>
        <v>-</v>
      </c>
      <c r="H1036" s="111"/>
      <c r="I1036" s="111"/>
      <c r="J1036" s="111"/>
      <c r="K1036" s="111"/>
    </row>
    <row r="1037" spans="1:11" x14ac:dyDescent="0.25">
      <c r="A1037" s="71">
        <f>IF(
   SUMPRODUCT(--(Sinduscon!$3:$3=DATE(2013,INT((ROW(A1234)-1)/20)+1,1)))&gt;0,
   DATE(2013,INT((ROW(A1234)-1)/20)+1,1),
   ""
)</f>
        <v>43132</v>
      </c>
      <c r="B1037" s="72" t="str">
        <f t="shared" si="83"/>
        <v>R-16</v>
      </c>
      <c r="C1037" s="73" t="str">
        <f t="shared" si="84"/>
        <v>Normal</v>
      </c>
      <c r="D1037" s="77">
        <f>IFERROR(INDEX(Sinduscon!$24:$24,
MATCH(CUB!A1037,Sinduscon!$3:$3,0)+2), "")</f>
        <v>550.01</v>
      </c>
      <c r="E1037" s="77">
        <f>IFERROR(INDEX(Sinduscon!$25:$25,
MATCH(CUB!$A1037,Sinduscon!$3:$3,0)+2), "")</f>
        <v>692.01</v>
      </c>
      <c r="F1037" s="77">
        <f>IFERROR(INDEX(Sinduscon!$26:$26,
MATCH(CUB!$A1037,Sinduscon!$3:$3,0)+2), "")</f>
        <v>56.26</v>
      </c>
      <c r="G1037" s="77">
        <f>IFERROR(INDEX(Sinduscon!$27:$27,
MATCH(CUB!$A1037,Sinduscon!$3:$3,0)+2), "")</f>
        <v>4.0999999999999996</v>
      </c>
      <c r="H1037" s="111"/>
      <c r="I1037" s="111"/>
      <c r="J1037" s="111"/>
      <c r="K1037" s="111"/>
    </row>
    <row r="1038" spans="1:11" x14ac:dyDescent="0.25">
      <c r="A1038" s="71">
        <f>IF(
   SUMPRODUCT(--(Sinduscon!$3:$3=DATE(2013,INT((ROW(A1235)-1)/20)+1,1)))&gt;0,
   DATE(2013,INT((ROW(A1235)-1)/20)+1,1),
   ""
)</f>
        <v>43132</v>
      </c>
      <c r="B1038" s="72" t="str">
        <f t="shared" si="83"/>
        <v>R-16</v>
      </c>
      <c r="C1038" s="73" t="str">
        <f t="shared" si="84"/>
        <v>Alto</v>
      </c>
      <c r="D1038" s="77">
        <f>IFERROR(INDEX(Sinduscon!$24:$24,
MATCH(CUB!A1038,Sinduscon!$3:$3,0)+3), "")</f>
        <v>739.68</v>
      </c>
      <c r="E1038" s="77">
        <f>IFERROR(INDEX(Sinduscon!$25:$25,
MATCH(CUB!$A1038,Sinduscon!$3:$3,0)+3), "")</f>
        <v>855.9</v>
      </c>
      <c r="F1038" s="77">
        <f>IFERROR(INDEX(Sinduscon!$26:$26,
MATCH(CUB!$A1038,Sinduscon!$3:$3,0)+3), "")</f>
        <v>69.53</v>
      </c>
      <c r="G1038" s="77">
        <f>IFERROR(INDEX(Sinduscon!$27:$27,
MATCH(CUB!$A1038,Sinduscon!$3:$3,0)+3), "")</f>
        <v>6.15</v>
      </c>
      <c r="H1038" s="111"/>
      <c r="I1038" s="111"/>
      <c r="J1038" s="111"/>
      <c r="K1038" s="111"/>
    </row>
    <row r="1039" spans="1:11" x14ac:dyDescent="0.25">
      <c r="A1039" s="71">
        <f>IF(
   SUMPRODUCT(--(Sinduscon!$3:$3=DATE(2013,INT((ROW(A1236)-1)/20)+1,1)))&gt;0,
   DATE(2013,INT((ROW(A1236)-1)/20)+1,1),
   ""
)</f>
        <v>43132</v>
      </c>
      <c r="B1039" s="72" t="str">
        <f t="shared" si="83"/>
        <v>R-16</v>
      </c>
      <c r="C1039" s="73" t="str">
        <f t="shared" si="84"/>
        <v>Total</v>
      </c>
      <c r="D1039" s="77">
        <f>IFERROR(INDEX(Sinduscon!$24:$24,
MATCH(CUB!A1039,Sinduscon!$3:$3,0)+4), "")</f>
        <v>1289.69</v>
      </c>
      <c r="E1039" s="77">
        <f>IFERROR(INDEX(Sinduscon!$25:$25,
MATCH(CUB!$A1039,Sinduscon!$3:$3,0)+4), "")</f>
        <v>1547.9099999999999</v>
      </c>
      <c r="F1039" s="77">
        <f>IFERROR(INDEX(Sinduscon!$26:$26,
MATCH(CUB!$A1039,Sinduscon!$3:$3,0)+4), "")</f>
        <v>125.78999999999999</v>
      </c>
      <c r="G1039" s="77">
        <f>IFERROR(INDEX(Sinduscon!$27:$27,
MATCH(CUB!$A1039,Sinduscon!$3:$3,0)+4), "")</f>
        <v>10.25</v>
      </c>
      <c r="H1039" s="111"/>
      <c r="I1039" s="111"/>
      <c r="J1039" s="111"/>
      <c r="K1039" s="111"/>
    </row>
    <row r="1040" spans="1:11" x14ac:dyDescent="0.25">
      <c r="A1040" s="71">
        <f>IF(
   SUMPRODUCT(--(Sinduscon!$3:$3=DATE(2013,INT((ROW(A1237)-1)/20)+1,1)))&gt;0,
   DATE(2013,INT((ROW(A1237)-1)/20)+1,1),
   ""
)</f>
        <v>43132</v>
      </c>
      <c r="B1040" s="72" t="str">
        <f t="shared" si="83"/>
        <v>PIS</v>
      </c>
      <c r="C1040" s="73" t="str">
        <f t="shared" si="84"/>
        <v>Baixo</v>
      </c>
      <c r="D1040" s="77">
        <f>IFERROR(INDEX(Sinduscon!$30:$30,
MATCH(CUB!A1040,Sinduscon!$3:$3,0)+1), "")</f>
        <v>453.96</v>
      </c>
      <c r="E1040" s="77">
        <f>IFERROR(INDEX(Sinduscon!$31:$31,
MATCH(CUB!$A1040,Sinduscon!$3:$3,0)+1), "")</f>
        <v>452.27</v>
      </c>
      <c r="F1040" s="77">
        <f>IFERROR(INDEX(Sinduscon!$32:$32,
MATCH(CUB!$A1040,Sinduscon!$3:$3,0)+1), "")</f>
        <v>32.450000000000003</v>
      </c>
      <c r="G1040" s="77">
        <f>IFERROR(INDEX(Sinduscon!$33:$33,
MATCH(CUB!$A1040,Sinduscon!$3:$3,0)+1), "")</f>
        <v>1.6</v>
      </c>
      <c r="H1040" s="111"/>
      <c r="I1040" s="111"/>
      <c r="J1040" s="111"/>
      <c r="K1040" s="111"/>
    </row>
    <row r="1041" spans="1:12" x14ac:dyDescent="0.25">
      <c r="A1041" s="71">
        <f>IF(
   SUMPRODUCT(--(Sinduscon!$3:$3=DATE(2013,INT((ROW(A1238)-1)/20)+1,1)))&gt;0,
   DATE(2013,INT((ROW(A1238)-1)/20)+1,1),
   ""
)</f>
        <v>43132</v>
      </c>
      <c r="B1041" s="72" t="str">
        <f t="shared" si="83"/>
        <v>PIS</v>
      </c>
      <c r="C1041" s="73" t="str">
        <f t="shared" si="84"/>
        <v>Normal</v>
      </c>
      <c r="D1041" s="77" t="str">
        <f>IFERROR(INDEX(Sinduscon!$30:$30,
MATCH(CUB!A1041,Sinduscon!$3:$3,0)+2), "")</f>
        <v>-</v>
      </c>
      <c r="E1041" s="77" t="str">
        <f>IFERROR(INDEX(Sinduscon!$31:$31,
MATCH(CUB!$A1041,Sinduscon!$3:$3,0)+2), "")</f>
        <v>-</v>
      </c>
      <c r="F1041" s="77" t="str">
        <f>IFERROR(INDEX(Sinduscon!$32:$32,
MATCH(CUB!$A1041,Sinduscon!$3:$3,0)+2), "")</f>
        <v>-</v>
      </c>
      <c r="G1041" s="77" t="str">
        <f>IFERROR(INDEX(Sinduscon!$33:$33,
MATCH(CUB!$A1041,Sinduscon!$3:$3,0)+2), "")</f>
        <v>-</v>
      </c>
      <c r="H1041" s="111"/>
      <c r="I1041" s="111"/>
      <c r="J1041" s="111"/>
      <c r="K1041" s="111"/>
    </row>
    <row r="1042" spans="1:12" x14ac:dyDescent="0.25">
      <c r="A1042" s="71">
        <f>IF(
   SUMPRODUCT(--(Sinduscon!$3:$3=DATE(2013,INT((ROW(A1239)-1)/20)+1,1)))&gt;0,
   DATE(2013,INT((ROW(A1239)-1)/20)+1,1),
   ""
)</f>
        <v>43132</v>
      </c>
      <c r="B1042" s="72" t="str">
        <f t="shared" si="83"/>
        <v>PIS</v>
      </c>
      <c r="C1042" s="73" t="str">
        <f t="shared" si="84"/>
        <v>Alto</v>
      </c>
      <c r="D1042" s="77" t="str">
        <f>IFERROR(INDEX(Sinduscon!$30:$30,
MATCH(CUB!A1042,Sinduscon!$3:$3,0)+3), "")</f>
        <v>-</v>
      </c>
      <c r="E1042" s="77" t="str">
        <f>IFERROR(INDEX(Sinduscon!$31:$31,
MATCH(CUB!$A1042,Sinduscon!$3:$3,0)+3), "")</f>
        <v>-</v>
      </c>
      <c r="F1042" s="77" t="str">
        <f>IFERROR(INDEX(Sinduscon!$32:$32,
MATCH(CUB!$A1042,Sinduscon!$3:$3,0)+3), "")</f>
        <v>-</v>
      </c>
      <c r="G1042" s="77" t="str">
        <f>IFERROR(INDEX(Sinduscon!$33:$33,
MATCH(CUB!$A1042,Sinduscon!$3:$3,0)+3), "")</f>
        <v>-</v>
      </c>
      <c r="H1042" s="111"/>
      <c r="I1042" s="111"/>
      <c r="J1042" s="111"/>
      <c r="K1042" s="111"/>
    </row>
    <row r="1043" spans="1:12" x14ac:dyDescent="0.25">
      <c r="A1043" s="71">
        <f>IF(
   SUMPRODUCT(--(Sinduscon!$3:$3=DATE(2013,INT((ROW(A1240)-1)/20)+1,1)))&gt;0,
   DATE(2013,INT((ROW(A1240)-1)/20)+1,1),
   ""
)</f>
        <v>43132</v>
      </c>
      <c r="B1043" s="72" t="str">
        <f t="shared" si="83"/>
        <v>PIS</v>
      </c>
      <c r="C1043" s="73" t="str">
        <f t="shared" si="84"/>
        <v>Total</v>
      </c>
      <c r="D1043" s="77">
        <f>IFERROR(INDEX(Sinduscon!$30:$30,
MATCH(CUB!A1043,Sinduscon!$3:$3,0)+4), "")</f>
        <v>453.96</v>
      </c>
      <c r="E1043" s="77">
        <f>IFERROR(INDEX(Sinduscon!$31:$31,
MATCH(CUB!$A1043,Sinduscon!$3:$3,0)+4), "")</f>
        <v>452.27</v>
      </c>
      <c r="F1043" s="77">
        <f>IFERROR(INDEX(Sinduscon!$32:$32,
MATCH(CUB!$A1043,Sinduscon!$3:$3,0)+4), "")</f>
        <v>32.450000000000003</v>
      </c>
      <c r="G1043" s="77">
        <f>IFERROR(INDEX(Sinduscon!$33:$33,
MATCH(CUB!$A1043,Sinduscon!$3:$3,0)+4), "")</f>
        <v>1.6</v>
      </c>
      <c r="H1043" s="111">
        <f>SUMIFS(CUB!$D:$D,CUB!$C:$C,"Total",CUB!$A:$A,$A1043)
/11</f>
        <v>660.28636363636372</v>
      </c>
      <c r="I1043" s="111">
        <f>SUMIFS(CUB!$E:$E,CUB!$C:$C,"Total",CUB!$A:$A,$A1043)
/11</f>
        <v>719.78272727272736</v>
      </c>
      <c r="J1043" s="111">
        <f>SUMIFS(CUB!$F:$F,CUB!$C:$C,"Total",CUB!$A:$A,$A1043)
/11</f>
        <v>80.88545454545455</v>
      </c>
      <c r="K1043" s="111">
        <f>SUMIFS(CUB!$G:$G,CUB!$C:$C,"Total",CUB!$A:$A,$A1043)
/11</f>
        <v>2.7436363636363637</v>
      </c>
      <c r="L1043" s="111">
        <f t="shared" ref="L1043" si="85">SUM(H1043:K1043)</f>
        <v>1463.6981818181821</v>
      </c>
    </row>
    <row r="1044" spans="1:12" x14ac:dyDescent="0.25">
      <c r="A1044" s="71">
        <f>IF(
   SUMPRODUCT(--(Sinduscon!$3:$3=DATE(2013,INT((ROW(A1241)-1)/20)+1,1)))&gt;0,
   DATE(2013,INT((ROW(A1241)-1)/20)+1,1),
   ""
)</f>
        <v>43160</v>
      </c>
      <c r="B1044" s="72" t="str">
        <f t="shared" si="83"/>
        <v>R-1</v>
      </c>
      <c r="C1044" s="73" t="str">
        <f t="shared" si="84"/>
        <v>Baixo</v>
      </c>
      <c r="D1044" s="77">
        <f>IFERROR(INDEX(Sinduscon!$6:$6,
MATCH(CUB!A1044,Sinduscon!$3:$3,0)+1), "")</f>
        <v>624.59</v>
      </c>
      <c r="E1044" s="77">
        <f>IFERROR(INDEX(Sinduscon!$7:$7,
MATCH(CUB!$A1044,Sinduscon!$3:$3,0)+1), "")</f>
        <v>663.65</v>
      </c>
      <c r="F1044" s="77">
        <f>IFERROR(INDEX(Sinduscon!$8:$8,
MATCH(CUB!$A1044,Sinduscon!$3:$3,0)+1), "")</f>
        <v>130.87</v>
      </c>
      <c r="G1044" s="77">
        <f>IFERROR(INDEX(Sinduscon!$9:$9,
MATCH(CUB!$A1044,Sinduscon!$3:$3,0)+1), "")</f>
        <v>3.18</v>
      </c>
      <c r="H1044" s="111"/>
      <c r="I1044" s="111"/>
      <c r="J1044" s="111"/>
      <c r="K1044" s="111"/>
    </row>
    <row r="1045" spans="1:12" x14ac:dyDescent="0.25">
      <c r="A1045" s="71">
        <f>IF(
   SUMPRODUCT(--(Sinduscon!$3:$3=DATE(2013,INT((ROW(A1242)-1)/20)+1,1)))&gt;0,
   DATE(2013,INT((ROW(A1242)-1)/20)+1,1),
   ""
)</f>
        <v>43160</v>
      </c>
      <c r="B1045" s="72" t="str">
        <f t="shared" si="83"/>
        <v>R-1</v>
      </c>
      <c r="C1045" s="73" t="str">
        <f t="shared" si="84"/>
        <v>Normal</v>
      </c>
      <c r="D1045" s="77">
        <f>IFERROR(INDEX(Sinduscon!$6:$6,
MATCH(CUB!A1045,Sinduscon!$3:$3,0)+2), "")</f>
        <v>657.7</v>
      </c>
      <c r="E1045" s="77">
        <f>IFERROR(INDEX(Sinduscon!$7:$7,
MATCH(CUB!$A1045,Sinduscon!$3:$3,0)+2), "")</f>
        <v>906.46</v>
      </c>
      <c r="F1045" s="77">
        <f>IFERROR(INDEX(Sinduscon!$8:$8,
MATCH(CUB!$A1045,Sinduscon!$3:$3,0)+2), "")</f>
        <v>122.88</v>
      </c>
      <c r="G1045" s="77">
        <f>IFERROR(INDEX(Sinduscon!$9:$9,
MATCH(CUB!$A1045,Sinduscon!$3:$3,0)+2), "")</f>
        <v>0.22</v>
      </c>
      <c r="H1045" s="111"/>
      <c r="I1045" s="111"/>
      <c r="J1045" s="111"/>
      <c r="K1045" s="111"/>
    </row>
    <row r="1046" spans="1:12" x14ac:dyDescent="0.25">
      <c r="A1046" s="71">
        <f>IF(
   SUMPRODUCT(--(Sinduscon!$3:$3=DATE(2013,INT((ROW(A1243)-1)/20)+1,1)))&gt;0,
   DATE(2013,INT((ROW(A1243)-1)/20)+1,1),
   ""
)</f>
        <v>43160</v>
      </c>
      <c r="B1046" s="72" t="str">
        <f t="shared" si="83"/>
        <v>R-1</v>
      </c>
      <c r="C1046" s="73" t="str">
        <f t="shared" si="84"/>
        <v>Alto</v>
      </c>
      <c r="D1046" s="77">
        <f>IFERROR(INDEX(Sinduscon!$6:$6,
MATCH(CUB!A1046,Sinduscon!$3:$3,0)+3), "")</f>
        <v>976.78</v>
      </c>
      <c r="E1046" s="77">
        <f>IFERROR(INDEX(Sinduscon!$7:$7,
MATCH(CUB!$A1046,Sinduscon!$3:$3,0)+3), "")</f>
        <v>983.48</v>
      </c>
      <c r="F1046" s="77">
        <f>IFERROR(INDEX(Sinduscon!$8:$8,
MATCH(CUB!$A1046,Sinduscon!$3:$3,0)+3), "")</f>
        <v>116.17</v>
      </c>
      <c r="G1046" s="77">
        <f>IFERROR(INDEX(Sinduscon!$9:$9,
MATCH(CUB!$A1046,Sinduscon!$3:$3,0)+3), "")</f>
        <v>0.27</v>
      </c>
      <c r="H1046" s="111"/>
      <c r="I1046" s="111"/>
      <c r="J1046" s="111"/>
      <c r="K1046" s="111"/>
    </row>
    <row r="1047" spans="1:12" x14ac:dyDescent="0.25">
      <c r="A1047" s="71">
        <f>IF(
   SUMPRODUCT(--(Sinduscon!$3:$3=DATE(2013,INT((ROW(A1244)-1)/20)+1,1)))&gt;0,
   DATE(2013,INT((ROW(A1244)-1)/20)+1,1),
   ""
)</f>
        <v>43160</v>
      </c>
      <c r="B1047" s="72" t="str">
        <f t="shared" si="83"/>
        <v>R-1</v>
      </c>
      <c r="C1047" s="73" t="str">
        <f t="shared" si="84"/>
        <v>Total</v>
      </c>
      <c r="D1047" s="77">
        <f>IFERROR(INDEX(Sinduscon!$6:$6,
MATCH(CUB!A1047,Sinduscon!$3:$3,0)+4), "")</f>
        <v>2259.0699999999997</v>
      </c>
      <c r="E1047" s="77">
        <f>IFERROR(INDEX(Sinduscon!$7:$7,
MATCH(CUB!$A1047,Sinduscon!$3:$3,0)+4), "")</f>
        <v>2553.59</v>
      </c>
      <c r="F1047" s="77">
        <f>IFERROR(INDEX(Sinduscon!$8:$8,
MATCH(CUB!$A1047,Sinduscon!$3:$3,0)+4), "")</f>
        <v>369.92</v>
      </c>
      <c r="G1047" s="77">
        <f>IFERROR(INDEX(Sinduscon!$9:$9,
MATCH(CUB!$A1047,Sinduscon!$3:$3,0)+4), "")</f>
        <v>3.6700000000000004</v>
      </c>
      <c r="H1047" s="111"/>
      <c r="I1047" s="111"/>
      <c r="J1047" s="111"/>
      <c r="K1047" s="111"/>
    </row>
    <row r="1048" spans="1:12" x14ac:dyDescent="0.25">
      <c r="A1048" s="71">
        <f>IF(
   SUMPRODUCT(--(Sinduscon!$3:$3=DATE(2013,INT((ROW(A1245)-1)/20)+1,1)))&gt;0,
   DATE(2013,INT((ROW(A1245)-1)/20)+1,1),
   ""
)</f>
        <v>43160</v>
      </c>
      <c r="B1048" s="72" t="str">
        <f t="shared" si="83"/>
        <v>PP-4</v>
      </c>
      <c r="C1048" s="73" t="str">
        <f t="shared" si="84"/>
        <v>Baixo</v>
      </c>
      <c r="D1048" s="77">
        <f>IFERROR(INDEX(Sinduscon!$12:$12,
MATCH(CUB!A1048,Sinduscon!$3:$3,0)+1), "")</f>
        <v>663.04</v>
      </c>
      <c r="E1048" s="77">
        <f>IFERROR(INDEX(Sinduscon!$13:$13,
MATCH(CUB!$A1048,Sinduscon!$3:$3,0)+1), "")</f>
        <v>556.58000000000004</v>
      </c>
      <c r="F1048" s="77">
        <f>IFERROR(INDEX(Sinduscon!$14:$14,
MATCH(CUB!$A1048,Sinduscon!$3:$3,0)+1), "")</f>
        <v>34.799999999999997</v>
      </c>
      <c r="G1048" s="77">
        <f>IFERROR(INDEX(Sinduscon!$15:$15,
MATCH(CUB!$A1048,Sinduscon!$3:$3,0)+1), "")</f>
        <v>3.07</v>
      </c>
      <c r="H1048" s="111"/>
      <c r="I1048" s="111"/>
      <c r="J1048" s="111"/>
      <c r="K1048" s="111"/>
    </row>
    <row r="1049" spans="1:12" x14ac:dyDescent="0.25">
      <c r="A1049" s="71">
        <f>IF(
   SUMPRODUCT(--(Sinduscon!$3:$3=DATE(2013,INT((ROW(A1246)-1)/20)+1,1)))&gt;0,
   DATE(2013,INT((ROW(A1246)-1)/20)+1,1),
   ""
)</f>
        <v>43160</v>
      </c>
      <c r="B1049" s="72" t="str">
        <f t="shared" si="83"/>
        <v>PP-4</v>
      </c>
      <c r="C1049" s="73" t="str">
        <f t="shared" si="84"/>
        <v>Normal</v>
      </c>
      <c r="D1049" s="77">
        <f>IFERROR(INDEX(Sinduscon!$12:$12,
MATCH(CUB!A1049,Sinduscon!$3:$3,0)+2), "")</f>
        <v>626.26</v>
      </c>
      <c r="E1049" s="77">
        <f>IFERROR(INDEX(Sinduscon!$13:$13,
MATCH(CUB!$A1049,Sinduscon!$3:$3,0)+2), "")</f>
        <v>801.88</v>
      </c>
      <c r="F1049" s="77">
        <f>IFERROR(INDEX(Sinduscon!$14:$14,
MATCH(CUB!$A1049,Sinduscon!$3:$3,0)+2), "")</f>
        <v>147.34</v>
      </c>
      <c r="G1049" s="77">
        <f>IFERROR(INDEX(Sinduscon!$15:$15,
MATCH(CUB!$A1049,Sinduscon!$3:$3,0)+2), "")</f>
        <v>0.04</v>
      </c>
      <c r="H1049" s="111"/>
      <c r="I1049" s="111"/>
      <c r="J1049" s="111"/>
      <c r="K1049" s="111"/>
    </row>
    <row r="1050" spans="1:12" x14ac:dyDescent="0.25">
      <c r="A1050" s="71">
        <f>IF(
   SUMPRODUCT(--(Sinduscon!$3:$3=DATE(2013,INT((ROW(A1247)-1)/20)+1,1)))&gt;0,
   DATE(2013,INT((ROW(A1247)-1)/20)+1,1),
   ""
)</f>
        <v>43160</v>
      </c>
      <c r="B1050" s="72" t="str">
        <f t="shared" si="83"/>
        <v>PP-4</v>
      </c>
      <c r="C1050" s="73" t="str">
        <f t="shared" si="84"/>
        <v>Alto</v>
      </c>
      <c r="D1050" s="77" t="str">
        <f>IFERROR(INDEX(Sinduscon!$12:$12,
MATCH(CUB!A1050,Sinduscon!$3:$3,0)+3), "")</f>
        <v>-</v>
      </c>
      <c r="E1050" s="77" t="str">
        <f>IFERROR(INDEX(Sinduscon!$13:$13,
MATCH(CUB!$A1050,Sinduscon!$3:$3,0)+3), "")</f>
        <v>-</v>
      </c>
      <c r="F1050" s="77" t="str">
        <f>IFERROR(INDEX(Sinduscon!$14:$14,
MATCH(CUB!$A1050,Sinduscon!$3:$3,0)+3), "")</f>
        <v>-</v>
      </c>
      <c r="G1050" s="77" t="str">
        <f>IFERROR(INDEX(Sinduscon!$15:$15,
MATCH(CUB!$A1050,Sinduscon!$3:$3,0)+3), "")</f>
        <v>-</v>
      </c>
      <c r="H1050" s="111"/>
      <c r="I1050" s="111"/>
      <c r="J1050" s="111"/>
      <c r="K1050" s="111"/>
    </row>
    <row r="1051" spans="1:12" x14ac:dyDescent="0.25">
      <c r="A1051" s="71">
        <f>IF(
   SUMPRODUCT(--(Sinduscon!$3:$3=DATE(2013,INT((ROW(A1248)-1)/20)+1,1)))&gt;0,
   DATE(2013,INT((ROW(A1248)-1)/20)+1,1),
   ""
)</f>
        <v>43160</v>
      </c>
      <c r="B1051" s="72" t="str">
        <f t="shared" si="83"/>
        <v>PP-4</v>
      </c>
      <c r="C1051" s="73" t="str">
        <f t="shared" si="84"/>
        <v>Total</v>
      </c>
      <c r="D1051" s="77">
        <f>IFERROR(INDEX(Sinduscon!$12:$12,
MATCH(CUB!A1051,Sinduscon!$3:$3,0)+4), "")</f>
        <v>1289.3</v>
      </c>
      <c r="E1051" s="77">
        <f>IFERROR(INDEX(Sinduscon!$13:$13,
MATCH(CUB!$A1051,Sinduscon!$3:$3,0)+4), "")</f>
        <v>1358.46</v>
      </c>
      <c r="F1051" s="77">
        <f>IFERROR(INDEX(Sinduscon!$14:$14,
MATCH(CUB!$A1051,Sinduscon!$3:$3,0)+4), "")</f>
        <v>182.14</v>
      </c>
      <c r="G1051" s="77">
        <f>IFERROR(INDEX(Sinduscon!$15:$15,
MATCH(CUB!$A1051,Sinduscon!$3:$3,0)+4), "")</f>
        <v>3.11</v>
      </c>
      <c r="H1051" s="111"/>
      <c r="I1051" s="111"/>
      <c r="J1051" s="111"/>
      <c r="K1051" s="111"/>
    </row>
    <row r="1052" spans="1:12" x14ac:dyDescent="0.25">
      <c r="A1052" s="71">
        <f>IF(
   SUMPRODUCT(--(Sinduscon!$3:$3=DATE(2013,INT((ROW(A1249)-1)/20)+1,1)))&gt;0,
   DATE(2013,INT((ROW(A1249)-1)/20)+1,1),
   ""
)</f>
        <v>43160</v>
      </c>
      <c r="B1052" s="72" t="str">
        <f t="shared" si="83"/>
        <v>R-8</v>
      </c>
      <c r="C1052" s="73" t="str">
        <f t="shared" si="84"/>
        <v>Baixo</v>
      </c>
      <c r="D1052" s="77">
        <f>IFERROR(INDEX(Sinduscon!$18:$18,
MATCH(CUB!A1052,Sinduscon!$3:$3,0)+1), "")</f>
        <v>630.41999999999996</v>
      </c>
      <c r="E1052" s="77">
        <f>IFERROR(INDEX(Sinduscon!$19:$19,
MATCH(CUB!$A1052,Sinduscon!$3:$3,0)+1), "")</f>
        <v>523.47</v>
      </c>
      <c r="F1052" s="77">
        <f>IFERROR(INDEX(Sinduscon!$20:$20,
MATCH(CUB!$A1052,Sinduscon!$3:$3,0)+1), "")</f>
        <v>31.31</v>
      </c>
      <c r="G1052" s="77">
        <f>IFERROR(INDEX(Sinduscon!$21:$21,
MATCH(CUB!$A1052,Sinduscon!$3:$3,0)+1), "")</f>
        <v>3.22</v>
      </c>
      <c r="H1052" s="111"/>
      <c r="I1052" s="111"/>
      <c r="J1052" s="111"/>
      <c r="K1052" s="111"/>
    </row>
    <row r="1053" spans="1:12" x14ac:dyDescent="0.25">
      <c r="A1053" s="71">
        <f>IF(
   SUMPRODUCT(--(Sinduscon!$3:$3=DATE(2013,INT((ROW(A1250)-1)/20)+1,1)))&gt;0,
   DATE(2013,INT((ROW(A1250)-1)/20)+1,1),
   ""
)</f>
        <v>43160</v>
      </c>
      <c r="B1053" s="72" t="str">
        <f t="shared" si="83"/>
        <v>R-8</v>
      </c>
      <c r="C1053" s="73" t="str">
        <f t="shared" si="84"/>
        <v>Normal</v>
      </c>
      <c r="D1053" s="77">
        <f>IFERROR(INDEX(Sinduscon!$18:$18,
MATCH(CUB!A1053,Sinduscon!$3:$3,0)+2), "")</f>
        <v>556.66999999999996</v>
      </c>
      <c r="E1053" s="77">
        <f>IFERROR(INDEX(Sinduscon!$19:$19,
MATCH(CUB!$A1053,Sinduscon!$3:$3,0)+2), "")</f>
        <v>719.87</v>
      </c>
      <c r="F1053" s="77">
        <f>IFERROR(INDEX(Sinduscon!$20:$20,
MATCH(CUB!$A1053,Sinduscon!$3:$3,0)+2), "")</f>
        <v>67.98</v>
      </c>
      <c r="G1053" s="77">
        <f>IFERROR(INDEX(Sinduscon!$21:$21,
MATCH(CUB!$A1053,Sinduscon!$3:$3,0)+2), "")</f>
        <v>4.32</v>
      </c>
      <c r="H1053" s="111"/>
      <c r="I1053" s="111"/>
      <c r="J1053" s="111"/>
      <c r="K1053" s="111"/>
    </row>
    <row r="1054" spans="1:12" x14ac:dyDescent="0.25">
      <c r="A1054" s="71">
        <f>IF(
   SUMPRODUCT(--(Sinduscon!$3:$3=DATE(2013,INT((ROW(A1251)-1)/20)+1,1)))&gt;0,
   DATE(2013,INT((ROW(A1251)-1)/20)+1,1),
   ""
)</f>
        <v>43160</v>
      </c>
      <c r="B1054" s="72" t="str">
        <f t="shared" si="83"/>
        <v>R-8</v>
      </c>
      <c r="C1054" s="73" t="str">
        <f t="shared" si="84"/>
        <v>Alto</v>
      </c>
      <c r="D1054" s="77">
        <f>IFERROR(INDEX(Sinduscon!$18:$18,
MATCH(CUB!A1054,Sinduscon!$3:$3,0)+3), "")</f>
        <v>793.17</v>
      </c>
      <c r="E1054" s="77">
        <f>IFERROR(INDEX(Sinduscon!$19:$19,
MATCH(CUB!$A1054,Sinduscon!$3:$3,0)+3), "")</f>
        <v>762.04</v>
      </c>
      <c r="F1054" s="77">
        <f>IFERROR(INDEX(Sinduscon!$20:$20,
MATCH(CUB!$A1054,Sinduscon!$3:$3,0)+3), "")</f>
        <v>80.150000000000006</v>
      </c>
      <c r="G1054" s="77">
        <f>IFERROR(INDEX(Sinduscon!$21:$21,
MATCH(CUB!$A1054,Sinduscon!$3:$3,0)+3), "")</f>
        <v>4.08</v>
      </c>
      <c r="H1054" s="111"/>
      <c r="I1054" s="111"/>
      <c r="J1054" s="111"/>
      <c r="K1054" s="111"/>
    </row>
    <row r="1055" spans="1:12" x14ac:dyDescent="0.25">
      <c r="A1055" s="71">
        <f>IF(
   SUMPRODUCT(--(Sinduscon!$3:$3=DATE(2013,INT((ROW(A1252)-1)/20)+1,1)))&gt;0,
   DATE(2013,INT((ROW(A1252)-1)/20)+1,1),
   ""
)</f>
        <v>43160</v>
      </c>
      <c r="B1055" s="72" t="str">
        <f t="shared" si="83"/>
        <v>R-8</v>
      </c>
      <c r="C1055" s="73" t="str">
        <f t="shared" si="84"/>
        <v>Total</v>
      </c>
      <c r="D1055" s="77">
        <f>IFERROR(INDEX(Sinduscon!$18:$18,
MATCH(CUB!A1055,Sinduscon!$3:$3,0)+4), "")</f>
        <v>1980.2599999999998</v>
      </c>
      <c r="E1055" s="77">
        <f>IFERROR(INDEX(Sinduscon!$19:$19,
MATCH(CUB!$A1055,Sinduscon!$3:$3,0)+4), "")</f>
        <v>2005.38</v>
      </c>
      <c r="F1055" s="77">
        <f>IFERROR(INDEX(Sinduscon!$20:$20,
MATCH(CUB!$A1055,Sinduscon!$3:$3,0)+4), "")</f>
        <v>179.44</v>
      </c>
      <c r="G1055" s="77">
        <f>IFERROR(INDEX(Sinduscon!$21:$21,
MATCH(CUB!$A1055,Sinduscon!$3:$3,0)+4), "")</f>
        <v>11.620000000000001</v>
      </c>
      <c r="H1055" s="111"/>
      <c r="I1055" s="111"/>
      <c r="J1055" s="111"/>
      <c r="K1055" s="111"/>
    </row>
    <row r="1056" spans="1:12" x14ac:dyDescent="0.25">
      <c r="A1056" s="71">
        <f>IF(
   SUMPRODUCT(--(Sinduscon!$3:$3=DATE(2013,INT((ROW(A1253)-1)/20)+1,1)))&gt;0,
   DATE(2013,INT((ROW(A1253)-1)/20)+1,1),
   ""
)</f>
        <v>43160</v>
      </c>
      <c r="B1056" s="72" t="str">
        <f t="shared" si="83"/>
        <v>R-16</v>
      </c>
      <c r="C1056" s="73" t="str">
        <f t="shared" si="84"/>
        <v>Baixo</v>
      </c>
      <c r="D1056" s="77" t="str">
        <f>IFERROR(INDEX(Sinduscon!$24:$24,
MATCH(CUB!A1056,Sinduscon!$3:$3,0)+1), "")</f>
        <v>-</v>
      </c>
      <c r="E1056" s="77" t="str">
        <f>IFERROR(INDEX(Sinduscon!$25:$25,
MATCH(CUB!$A1056,Sinduscon!$3:$3,0)+1), "")</f>
        <v>-</v>
      </c>
      <c r="F1056" s="77" t="str">
        <f>IFERROR(INDEX(Sinduscon!$26:$26,
MATCH(CUB!$A1056,Sinduscon!$3:$3,0)+1), "")</f>
        <v>-</v>
      </c>
      <c r="G1056" s="77" t="str">
        <f>IFERROR(INDEX(Sinduscon!$27:$27,
MATCH(CUB!$A1056,Sinduscon!$3:$3,0)+1), "")</f>
        <v>-</v>
      </c>
      <c r="H1056" s="111"/>
      <c r="I1056" s="111"/>
      <c r="J1056" s="111"/>
      <c r="K1056" s="111"/>
    </row>
    <row r="1057" spans="1:12" x14ac:dyDescent="0.25">
      <c r="A1057" s="71">
        <f>IF(
   SUMPRODUCT(--(Sinduscon!$3:$3=DATE(2013,INT((ROW(A1254)-1)/20)+1,1)))&gt;0,
   DATE(2013,INT((ROW(A1254)-1)/20)+1,1),
   ""
)</f>
        <v>43160</v>
      </c>
      <c r="B1057" s="72" t="str">
        <f t="shared" si="83"/>
        <v>R-16</v>
      </c>
      <c r="C1057" s="73" t="str">
        <f t="shared" si="84"/>
        <v>Normal</v>
      </c>
      <c r="D1057" s="77">
        <f>IFERROR(INDEX(Sinduscon!$24:$24,
MATCH(CUB!A1057,Sinduscon!$3:$3,0)+2), "")</f>
        <v>550.46</v>
      </c>
      <c r="E1057" s="77">
        <f>IFERROR(INDEX(Sinduscon!$25:$25,
MATCH(CUB!$A1057,Sinduscon!$3:$3,0)+2), "")</f>
        <v>692.01</v>
      </c>
      <c r="F1057" s="77">
        <f>IFERROR(INDEX(Sinduscon!$26:$26,
MATCH(CUB!$A1057,Sinduscon!$3:$3,0)+2), "")</f>
        <v>56.26</v>
      </c>
      <c r="G1057" s="77">
        <f>IFERROR(INDEX(Sinduscon!$27:$27,
MATCH(CUB!$A1057,Sinduscon!$3:$3,0)+2), "")</f>
        <v>4.12</v>
      </c>
      <c r="H1057" s="111"/>
      <c r="I1057" s="111"/>
      <c r="J1057" s="111"/>
      <c r="K1057" s="111"/>
    </row>
    <row r="1058" spans="1:12" x14ac:dyDescent="0.25">
      <c r="A1058" s="71">
        <f>IF(
   SUMPRODUCT(--(Sinduscon!$3:$3=DATE(2013,INT((ROW(A1255)-1)/20)+1,1)))&gt;0,
   DATE(2013,INT((ROW(A1255)-1)/20)+1,1),
   ""
)</f>
        <v>43160</v>
      </c>
      <c r="B1058" s="72" t="str">
        <f t="shared" si="83"/>
        <v>R-16</v>
      </c>
      <c r="C1058" s="73" t="str">
        <f t="shared" si="84"/>
        <v>Alto</v>
      </c>
      <c r="D1058" s="77">
        <f>IFERROR(INDEX(Sinduscon!$24:$24,
MATCH(CUB!A1058,Sinduscon!$3:$3,0)+3), "")</f>
        <v>739.54</v>
      </c>
      <c r="E1058" s="77">
        <f>IFERROR(INDEX(Sinduscon!$25:$25,
MATCH(CUB!$A1058,Sinduscon!$3:$3,0)+3), "")</f>
        <v>855.9</v>
      </c>
      <c r="F1058" s="77">
        <f>IFERROR(INDEX(Sinduscon!$26:$26,
MATCH(CUB!$A1058,Sinduscon!$3:$3,0)+3), "")</f>
        <v>69.53</v>
      </c>
      <c r="G1058" s="77">
        <f>IFERROR(INDEX(Sinduscon!$27:$27,
MATCH(CUB!$A1058,Sinduscon!$3:$3,0)+3), "")</f>
        <v>6.18</v>
      </c>
      <c r="H1058" s="111"/>
      <c r="I1058" s="111"/>
      <c r="J1058" s="111"/>
      <c r="K1058" s="111"/>
    </row>
    <row r="1059" spans="1:12" x14ac:dyDescent="0.25">
      <c r="A1059" s="71">
        <f>IF(
   SUMPRODUCT(--(Sinduscon!$3:$3=DATE(2013,INT((ROW(A1256)-1)/20)+1,1)))&gt;0,
   DATE(2013,INT((ROW(A1256)-1)/20)+1,1),
   ""
)</f>
        <v>43160</v>
      </c>
      <c r="B1059" s="72" t="str">
        <f t="shared" si="83"/>
        <v>R-16</v>
      </c>
      <c r="C1059" s="73" t="str">
        <f t="shared" si="84"/>
        <v>Total</v>
      </c>
      <c r="D1059" s="77">
        <f>IFERROR(INDEX(Sinduscon!$24:$24,
MATCH(CUB!A1059,Sinduscon!$3:$3,0)+4), "")</f>
        <v>1290</v>
      </c>
      <c r="E1059" s="77">
        <f>IFERROR(INDEX(Sinduscon!$25:$25,
MATCH(CUB!$A1059,Sinduscon!$3:$3,0)+4), "")</f>
        <v>1547.9099999999999</v>
      </c>
      <c r="F1059" s="77">
        <f>IFERROR(INDEX(Sinduscon!$26:$26,
MATCH(CUB!$A1059,Sinduscon!$3:$3,0)+4), "")</f>
        <v>125.78999999999999</v>
      </c>
      <c r="G1059" s="77">
        <f>IFERROR(INDEX(Sinduscon!$27:$27,
MATCH(CUB!$A1059,Sinduscon!$3:$3,0)+4), "")</f>
        <v>10.3</v>
      </c>
      <c r="H1059" s="111"/>
      <c r="I1059" s="111"/>
      <c r="J1059" s="111"/>
      <c r="K1059" s="111"/>
    </row>
    <row r="1060" spans="1:12" x14ac:dyDescent="0.25">
      <c r="A1060" s="71">
        <f>IF(
   SUMPRODUCT(--(Sinduscon!$3:$3=DATE(2013,INT((ROW(A1257)-1)/20)+1,1)))&gt;0,
   DATE(2013,INT((ROW(A1257)-1)/20)+1,1),
   ""
)</f>
        <v>43160</v>
      </c>
      <c r="B1060" s="72" t="str">
        <f t="shared" si="83"/>
        <v>PIS</v>
      </c>
      <c r="C1060" s="73" t="str">
        <f t="shared" si="84"/>
        <v>Baixo</v>
      </c>
      <c r="D1060" s="77">
        <f>IFERROR(INDEX(Sinduscon!$30:$30,
MATCH(CUB!A1060,Sinduscon!$3:$3,0)+1), "")</f>
        <v>455.25</v>
      </c>
      <c r="E1060" s="77">
        <f>IFERROR(INDEX(Sinduscon!$31:$31,
MATCH(CUB!$A1060,Sinduscon!$3:$3,0)+1), "")</f>
        <v>452.27</v>
      </c>
      <c r="F1060" s="77">
        <f>IFERROR(INDEX(Sinduscon!$32:$32,
MATCH(CUB!$A1060,Sinduscon!$3:$3,0)+1), "")</f>
        <v>32.450000000000003</v>
      </c>
      <c r="G1060" s="77">
        <f>IFERROR(INDEX(Sinduscon!$33:$33,
MATCH(CUB!$A1060,Sinduscon!$3:$3,0)+1), "")</f>
        <v>1.61</v>
      </c>
      <c r="H1060" s="111"/>
      <c r="I1060" s="111"/>
      <c r="J1060" s="111"/>
      <c r="K1060" s="111"/>
    </row>
    <row r="1061" spans="1:12" x14ac:dyDescent="0.25">
      <c r="A1061" s="71">
        <f>IF(
   SUMPRODUCT(--(Sinduscon!$3:$3=DATE(2013,INT((ROW(A1258)-1)/20)+1,1)))&gt;0,
   DATE(2013,INT((ROW(A1258)-1)/20)+1,1),
   ""
)</f>
        <v>43160</v>
      </c>
      <c r="B1061" s="72" t="str">
        <f t="shared" si="83"/>
        <v>PIS</v>
      </c>
      <c r="C1061" s="73" t="str">
        <f t="shared" si="84"/>
        <v>Normal</v>
      </c>
      <c r="D1061" s="77" t="str">
        <f>IFERROR(INDEX(Sinduscon!$30:$30,
MATCH(CUB!A1061,Sinduscon!$3:$3,0)+2), "")</f>
        <v>-</v>
      </c>
      <c r="E1061" s="77" t="str">
        <f>IFERROR(INDEX(Sinduscon!$31:$31,
MATCH(CUB!$A1061,Sinduscon!$3:$3,0)+2), "")</f>
        <v>-</v>
      </c>
      <c r="F1061" s="77" t="str">
        <f>IFERROR(INDEX(Sinduscon!$32:$32,
MATCH(CUB!$A1061,Sinduscon!$3:$3,0)+2), "")</f>
        <v>-</v>
      </c>
      <c r="G1061" s="77" t="str">
        <f>IFERROR(INDEX(Sinduscon!$33:$33,
MATCH(CUB!$A1061,Sinduscon!$3:$3,0)+2), "")</f>
        <v>-</v>
      </c>
      <c r="H1061" s="111"/>
      <c r="I1061" s="111"/>
      <c r="J1061" s="111"/>
      <c r="K1061" s="111"/>
    </row>
    <row r="1062" spans="1:12" x14ac:dyDescent="0.25">
      <c r="A1062" s="71">
        <f>IF(
   SUMPRODUCT(--(Sinduscon!$3:$3=DATE(2013,INT((ROW(A1259)-1)/20)+1,1)))&gt;0,
   DATE(2013,INT((ROW(A1259)-1)/20)+1,1),
   ""
)</f>
        <v>43160</v>
      </c>
      <c r="B1062" s="72" t="str">
        <f t="shared" si="83"/>
        <v>PIS</v>
      </c>
      <c r="C1062" s="73" t="str">
        <f t="shared" si="84"/>
        <v>Alto</v>
      </c>
      <c r="D1062" s="77" t="str">
        <f>IFERROR(INDEX(Sinduscon!$30:$30,
MATCH(CUB!A1062,Sinduscon!$3:$3,0)+3), "")</f>
        <v>-</v>
      </c>
      <c r="E1062" s="77" t="str">
        <f>IFERROR(INDEX(Sinduscon!$31:$31,
MATCH(CUB!$A1062,Sinduscon!$3:$3,0)+3), "")</f>
        <v>-</v>
      </c>
      <c r="F1062" s="77" t="str">
        <f>IFERROR(INDEX(Sinduscon!$32:$32,
MATCH(CUB!$A1062,Sinduscon!$3:$3,0)+3), "")</f>
        <v>-</v>
      </c>
      <c r="G1062" s="77" t="str">
        <f>IFERROR(INDEX(Sinduscon!$33:$33,
MATCH(CUB!$A1062,Sinduscon!$3:$3,0)+3), "")</f>
        <v>-</v>
      </c>
      <c r="H1062" s="111"/>
      <c r="I1062" s="111"/>
      <c r="J1062" s="111"/>
      <c r="K1062" s="111"/>
    </row>
    <row r="1063" spans="1:12" x14ac:dyDescent="0.25">
      <c r="A1063" s="71">
        <f>IF(
   SUMPRODUCT(--(Sinduscon!$3:$3=DATE(2013,INT((ROW(A1260)-1)/20)+1,1)))&gt;0,
   DATE(2013,INT((ROW(A1260)-1)/20)+1,1),
   ""
)</f>
        <v>43160</v>
      </c>
      <c r="B1063" s="72" t="str">
        <f t="shared" si="83"/>
        <v>PIS</v>
      </c>
      <c r="C1063" s="73" t="str">
        <f t="shared" si="84"/>
        <v>Total</v>
      </c>
      <c r="D1063" s="77">
        <f>IFERROR(INDEX(Sinduscon!$30:$30,
MATCH(CUB!A1063,Sinduscon!$3:$3,0)+4), "")</f>
        <v>455.25</v>
      </c>
      <c r="E1063" s="77">
        <f>IFERROR(INDEX(Sinduscon!$31:$31,
MATCH(CUB!$A1063,Sinduscon!$3:$3,0)+4), "")</f>
        <v>452.27</v>
      </c>
      <c r="F1063" s="77">
        <f>IFERROR(INDEX(Sinduscon!$32:$32,
MATCH(CUB!$A1063,Sinduscon!$3:$3,0)+4), "")</f>
        <v>32.450000000000003</v>
      </c>
      <c r="G1063" s="77">
        <f>IFERROR(INDEX(Sinduscon!$33:$33,
MATCH(CUB!$A1063,Sinduscon!$3:$3,0)+4), "")</f>
        <v>1.61</v>
      </c>
      <c r="H1063" s="111">
        <f>SUMIFS(CUB!$D:$D,CUB!$C:$C,"Total",CUB!$A:$A,$A1063)
/11</f>
        <v>661.26181818181806</v>
      </c>
      <c r="I1063" s="111">
        <f>SUMIFS(CUB!$E:$E,CUB!$C:$C,"Total",CUB!$A:$A,$A1063)
/11</f>
        <v>719.78272727272736</v>
      </c>
      <c r="J1063" s="111">
        <f>SUMIFS(CUB!$F:$F,CUB!$C:$C,"Total",CUB!$A:$A,$A1063)
/11</f>
        <v>80.88545454545455</v>
      </c>
      <c r="K1063" s="111">
        <f>SUMIFS(CUB!$G:$G,CUB!$C:$C,"Total",CUB!$A:$A,$A1063)
/11</f>
        <v>2.7554545454545458</v>
      </c>
      <c r="L1063" s="111">
        <f t="shared" ref="L1063" si="86">SUM(H1063:K1063)</f>
        <v>1464.6854545454546</v>
      </c>
    </row>
    <row r="1064" spans="1:12" x14ac:dyDescent="0.25">
      <c r="A1064" s="71">
        <f>IF(
   SUMPRODUCT(--(Sinduscon!$3:$3=DATE(2013,INT((ROW(A1261)-1)/20)+1,1)))&gt;0,
   DATE(2013,INT((ROW(A1261)-1)/20)+1,1),
   ""
)</f>
        <v>43191</v>
      </c>
      <c r="B1064" s="72" t="str">
        <f t="shared" si="83"/>
        <v>R-1</v>
      </c>
      <c r="C1064" s="73" t="str">
        <f t="shared" si="84"/>
        <v>Baixo</v>
      </c>
      <c r="D1064" s="77">
        <f>IFERROR(INDEX(Sinduscon!$6:$6,
MATCH(CUB!A1064,Sinduscon!$3:$3,0)+1), "")</f>
        <v>628.32000000000005</v>
      </c>
      <c r="E1064" s="77">
        <f>IFERROR(INDEX(Sinduscon!$7:$7,
MATCH(CUB!$A1064,Sinduscon!$3:$3,0)+1), "")</f>
        <v>663.65</v>
      </c>
      <c r="F1064" s="77">
        <f>IFERROR(INDEX(Sinduscon!$8:$8,
MATCH(CUB!$A1064,Sinduscon!$3:$3,0)+1), "")</f>
        <v>130.87</v>
      </c>
      <c r="G1064" s="77">
        <f>IFERROR(INDEX(Sinduscon!$9:$9,
MATCH(CUB!$A1064,Sinduscon!$3:$3,0)+1), "")</f>
        <v>3.18</v>
      </c>
      <c r="H1064" s="111"/>
      <c r="I1064" s="111"/>
      <c r="J1064" s="111"/>
      <c r="K1064" s="111"/>
    </row>
    <row r="1065" spans="1:12" x14ac:dyDescent="0.25">
      <c r="A1065" s="71">
        <f>IF(
   SUMPRODUCT(--(Sinduscon!$3:$3=DATE(2013,INT((ROW(A1262)-1)/20)+1,1)))&gt;0,
   DATE(2013,INT((ROW(A1262)-1)/20)+1,1),
   ""
)</f>
        <v>43191</v>
      </c>
      <c r="B1065" s="72" t="str">
        <f t="shared" si="83"/>
        <v>R-1</v>
      </c>
      <c r="C1065" s="73" t="str">
        <f t="shared" si="84"/>
        <v>Normal</v>
      </c>
      <c r="D1065" s="77">
        <f>IFERROR(INDEX(Sinduscon!$6:$6,
MATCH(CUB!A1065,Sinduscon!$3:$3,0)+2), "")</f>
        <v>659.56</v>
      </c>
      <c r="E1065" s="77">
        <f>IFERROR(INDEX(Sinduscon!$7:$7,
MATCH(CUB!$A1065,Sinduscon!$3:$3,0)+2), "")</f>
        <v>906.46</v>
      </c>
      <c r="F1065" s="77">
        <f>IFERROR(INDEX(Sinduscon!$8:$8,
MATCH(CUB!$A1065,Sinduscon!$3:$3,0)+2), "")</f>
        <v>122.88</v>
      </c>
      <c r="G1065" s="77">
        <f>IFERROR(INDEX(Sinduscon!$9:$9,
MATCH(CUB!$A1065,Sinduscon!$3:$3,0)+2), "")</f>
        <v>0.22</v>
      </c>
      <c r="H1065" s="111"/>
      <c r="I1065" s="111"/>
      <c r="J1065" s="111"/>
      <c r="K1065" s="111"/>
    </row>
    <row r="1066" spans="1:12" x14ac:dyDescent="0.25">
      <c r="A1066" s="71">
        <f>IF(
   SUMPRODUCT(--(Sinduscon!$3:$3=DATE(2013,INT((ROW(A1263)-1)/20)+1,1)))&gt;0,
   DATE(2013,INT((ROW(A1263)-1)/20)+1,1),
   ""
)</f>
        <v>43191</v>
      </c>
      <c r="B1066" s="72" t="str">
        <f t="shared" si="83"/>
        <v>R-1</v>
      </c>
      <c r="C1066" s="73" t="str">
        <f t="shared" si="84"/>
        <v>Alto</v>
      </c>
      <c r="D1066" s="77">
        <f>IFERROR(INDEX(Sinduscon!$6:$6,
MATCH(CUB!A1066,Sinduscon!$3:$3,0)+3), "")</f>
        <v>981.79</v>
      </c>
      <c r="E1066" s="77">
        <f>IFERROR(INDEX(Sinduscon!$7:$7,
MATCH(CUB!$A1066,Sinduscon!$3:$3,0)+3), "")</f>
        <v>983.48</v>
      </c>
      <c r="F1066" s="77">
        <f>IFERROR(INDEX(Sinduscon!$8:$8,
MATCH(CUB!$A1066,Sinduscon!$3:$3,0)+3), "")</f>
        <v>116.17</v>
      </c>
      <c r="G1066" s="77">
        <f>IFERROR(INDEX(Sinduscon!$9:$9,
MATCH(CUB!$A1066,Sinduscon!$3:$3,0)+3), "")</f>
        <v>0.27</v>
      </c>
      <c r="H1066" s="111"/>
      <c r="I1066" s="111"/>
      <c r="J1066" s="111"/>
      <c r="K1066" s="111"/>
    </row>
    <row r="1067" spans="1:12" x14ac:dyDescent="0.25">
      <c r="A1067" s="71">
        <f>IF(
   SUMPRODUCT(--(Sinduscon!$3:$3=DATE(2013,INT((ROW(A1264)-1)/20)+1,1)))&gt;0,
   DATE(2013,INT((ROW(A1264)-1)/20)+1,1),
   ""
)</f>
        <v>43191</v>
      </c>
      <c r="B1067" s="72" t="str">
        <f t="shared" si="83"/>
        <v>R-1</v>
      </c>
      <c r="C1067" s="73" t="str">
        <f t="shared" si="84"/>
        <v>Total</v>
      </c>
      <c r="D1067" s="77">
        <f>IFERROR(INDEX(Sinduscon!$6:$6,
MATCH(CUB!A1067,Sinduscon!$3:$3,0)+4), "")</f>
        <v>2269.67</v>
      </c>
      <c r="E1067" s="77">
        <f>IFERROR(INDEX(Sinduscon!$7:$7,
MATCH(CUB!$A1067,Sinduscon!$3:$3,0)+4), "")</f>
        <v>2553.59</v>
      </c>
      <c r="F1067" s="77">
        <f>IFERROR(INDEX(Sinduscon!$8:$8,
MATCH(CUB!$A1067,Sinduscon!$3:$3,0)+4), "")</f>
        <v>369.92</v>
      </c>
      <c r="G1067" s="77">
        <f>IFERROR(INDEX(Sinduscon!$9:$9,
MATCH(CUB!$A1067,Sinduscon!$3:$3,0)+4), "")</f>
        <v>3.6700000000000004</v>
      </c>
      <c r="H1067" s="111"/>
      <c r="I1067" s="111"/>
      <c r="J1067" s="111"/>
      <c r="K1067" s="111"/>
    </row>
    <row r="1068" spans="1:12" x14ac:dyDescent="0.25">
      <c r="A1068" s="71">
        <f>IF(
   SUMPRODUCT(--(Sinduscon!$3:$3=DATE(2013,INT((ROW(A1265)-1)/20)+1,1)))&gt;0,
   DATE(2013,INT((ROW(A1265)-1)/20)+1,1),
   ""
)</f>
        <v>43191</v>
      </c>
      <c r="B1068" s="72" t="str">
        <f t="shared" si="83"/>
        <v>PP-4</v>
      </c>
      <c r="C1068" s="73" t="str">
        <f t="shared" si="84"/>
        <v>Baixo</v>
      </c>
      <c r="D1068" s="77">
        <f>IFERROR(INDEX(Sinduscon!$12:$12,
MATCH(CUB!A1068,Sinduscon!$3:$3,0)+1), "")</f>
        <v>665.56</v>
      </c>
      <c r="E1068" s="77">
        <f>IFERROR(INDEX(Sinduscon!$13:$13,
MATCH(CUB!$A1068,Sinduscon!$3:$3,0)+1), "")</f>
        <v>556.58000000000004</v>
      </c>
      <c r="F1068" s="77">
        <f>IFERROR(INDEX(Sinduscon!$14:$14,
MATCH(CUB!$A1068,Sinduscon!$3:$3,0)+1), "")</f>
        <v>34.799999999999997</v>
      </c>
      <c r="G1068" s="77">
        <f>IFERROR(INDEX(Sinduscon!$15:$15,
MATCH(CUB!$A1068,Sinduscon!$3:$3,0)+1), "")</f>
        <v>3.07</v>
      </c>
      <c r="H1068" s="111"/>
      <c r="I1068" s="111"/>
      <c r="J1068" s="111"/>
      <c r="K1068" s="111"/>
    </row>
    <row r="1069" spans="1:12" x14ac:dyDescent="0.25">
      <c r="A1069" s="71">
        <f>IF(
   SUMPRODUCT(--(Sinduscon!$3:$3=DATE(2013,INT((ROW(A1266)-1)/20)+1,1)))&gt;0,
   DATE(2013,INT((ROW(A1266)-1)/20)+1,1),
   ""
)</f>
        <v>43191</v>
      </c>
      <c r="B1069" s="72" t="str">
        <f t="shared" si="83"/>
        <v>PP-4</v>
      </c>
      <c r="C1069" s="73" t="str">
        <f t="shared" si="84"/>
        <v>Normal</v>
      </c>
      <c r="D1069" s="77">
        <f>IFERROR(INDEX(Sinduscon!$12:$12,
MATCH(CUB!A1069,Sinduscon!$3:$3,0)+2), "")</f>
        <v>627.39</v>
      </c>
      <c r="E1069" s="77">
        <f>IFERROR(INDEX(Sinduscon!$13:$13,
MATCH(CUB!$A1069,Sinduscon!$3:$3,0)+2), "")</f>
        <v>801.88</v>
      </c>
      <c r="F1069" s="77">
        <f>IFERROR(INDEX(Sinduscon!$14:$14,
MATCH(CUB!$A1069,Sinduscon!$3:$3,0)+2), "")</f>
        <v>147.34</v>
      </c>
      <c r="G1069" s="77">
        <f>IFERROR(INDEX(Sinduscon!$15:$15,
MATCH(CUB!$A1069,Sinduscon!$3:$3,0)+2), "")</f>
        <v>0.04</v>
      </c>
      <c r="H1069" s="111"/>
      <c r="I1069" s="111"/>
      <c r="J1069" s="111"/>
      <c r="K1069" s="111"/>
    </row>
    <row r="1070" spans="1:12" x14ac:dyDescent="0.25">
      <c r="A1070" s="71">
        <f>IF(
   SUMPRODUCT(--(Sinduscon!$3:$3=DATE(2013,INT((ROW(A1267)-1)/20)+1,1)))&gt;0,
   DATE(2013,INT((ROW(A1267)-1)/20)+1,1),
   ""
)</f>
        <v>43191</v>
      </c>
      <c r="B1070" s="72" t="str">
        <f t="shared" si="83"/>
        <v>PP-4</v>
      </c>
      <c r="C1070" s="73" t="str">
        <f t="shared" si="84"/>
        <v>Alto</v>
      </c>
      <c r="D1070" s="77" t="str">
        <f>IFERROR(INDEX(Sinduscon!$12:$12,
MATCH(CUB!A1070,Sinduscon!$3:$3,0)+3), "")</f>
        <v>-</v>
      </c>
      <c r="E1070" s="77" t="str">
        <f>IFERROR(INDEX(Sinduscon!$13:$13,
MATCH(CUB!$A1070,Sinduscon!$3:$3,0)+3), "")</f>
        <v>-</v>
      </c>
      <c r="F1070" s="77" t="str">
        <f>IFERROR(INDEX(Sinduscon!$14:$14,
MATCH(CUB!$A1070,Sinduscon!$3:$3,0)+3), "")</f>
        <v>-</v>
      </c>
      <c r="G1070" s="77" t="str">
        <f>IFERROR(INDEX(Sinduscon!$15:$15,
MATCH(CUB!$A1070,Sinduscon!$3:$3,0)+3), "")</f>
        <v>-</v>
      </c>
      <c r="H1070" s="111"/>
      <c r="I1070" s="111"/>
      <c r="J1070" s="111"/>
      <c r="K1070" s="111"/>
    </row>
    <row r="1071" spans="1:12" x14ac:dyDescent="0.25">
      <c r="A1071" s="71">
        <f>IF(
   SUMPRODUCT(--(Sinduscon!$3:$3=DATE(2013,INT((ROW(A1268)-1)/20)+1,1)))&gt;0,
   DATE(2013,INT((ROW(A1268)-1)/20)+1,1),
   ""
)</f>
        <v>43191</v>
      </c>
      <c r="B1071" s="72" t="str">
        <f t="shared" si="83"/>
        <v>PP-4</v>
      </c>
      <c r="C1071" s="73" t="str">
        <f t="shared" si="84"/>
        <v>Total</v>
      </c>
      <c r="D1071" s="77">
        <f>IFERROR(INDEX(Sinduscon!$12:$12,
MATCH(CUB!A1071,Sinduscon!$3:$3,0)+4), "")</f>
        <v>1292.9499999999998</v>
      </c>
      <c r="E1071" s="77">
        <f>IFERROR(INDEX(Sinduscon!$13:$13,
MATCH(CUB!$A1071,Sinduscon!$3:$3,0)+4), "")</f>
        <v>1358.46</v>
      </c>
      <c r="F1071" s="77">
        <f>IFERROR(INDEX(Sinduscon!$14:$14,
MATCH(CUB!$A1071,Sinduscon!$3:$3,0)+4), "")</f>
        <v>182.14</v>
      </c>
      <c r="G1071" s="77">
        <f>IFERROR(INDEX(Sinduscon!$15:$15,
MATCH(CUB!$A1071,Sinduscon!$3:$3,0)+4), "")</f>
        <v>3.11</v>
      </c>
      <c r="H1071" s="111"/>
      <c r="I1071" s="111"/>
      <c r="J1071" s="111"/>
      <c r="K1071" s="111"/>
    </row>
    <row r="1072" spans="1:12" x14ac:dyDescent="0.25">
      <c r="A1072" s="71">
        <f>IF(
   SUMPRODUCT(--(Sinduscon!$3:$3=DATE(2013,INT((ROW(A1269)-1)/20)+1,1)))&gt;0,
   DATE(2013,INT((ROW(A1269)-1)/20)+1,1),
   ""
)</f>
        <v>43191</v>
      </c>
      <c r="B1072" s="72" t="str">
        <f t="shared" si="83"/>
        <v>R-8</v>
      </c>
      <c r="C1072" s="73" t="str">
        <f t="shared" si="84"/>
        <v>Baixo</v>
      </c>
      <c r="D1072" s="77">
        <f>IFERROR(INDEX(Sinduscon!$18:$18,
MATCH(CUB!A1072,Sinduscon!$3:$3,0)+1), "")</f>
        <v>632.6</v>
      </c>
      <c r="E1072" s="77">
        <f>IFERROR(INDEX(Sinduscon!$19:$19,
MATCH(CUB!$A1072,Sinduscon!$3:$3,0)+1), "")</f>
        <v>523.47</v>
      </c>
      <c r="F1072" s="77">
        <f>IFERROR(INDEX(Sinduscon!$20:$20,
MATCH(CUB!$A1072,Sinduscon!$3:$3,0)+1), "")</f>
        <v>31.31</v>
      </c>
      <c r="G1072" s="77">
        <f>IFERROR(INDEX(Sinduscon!$21:$21,
MATCH(CUB!$A1072,Sinduscon!$3:$3,0)+1), "")</f>
        <v>3.22</v>
      </c>
      <c r="H1072" s="111"/>
      <c r="I1072" s="111"/>
      <c r="J1072" s="111"/>
      <c r="K1072" s="111"/>
    </row>
    <row r="1073" spans="1:12" x14ac:dyDescent="0.25">
      <c r="A1073" s="71">
        <f>IF(
   SUMPRODUCT(--(Sinduscon!$3:$3=DATE(2013,INT((ROW(A1270)-1)/20)+1,1)))&gt;0,
   DATE(2013,INT((ROW(A1270)-1)/20)+1,1),
   ""
)</f>
        <v>43191</v>
      </c>
      <c r="B1073" s="72" t="str">
        <f t="shared" si="83"/>
        <v>R-8</v>
      </c>
      <c r="C1073" s="73" t="str">
        <f t="shared" si="84"/>
        <v>Normal</v>
      </c>
      <c r="D1073" s="77">
        <f>IFERROR(INDEX(Sinduscon!$18:$18,
MATCH(CUB!A1073,Sinduscon!$3:$3,0)+2), "")</f>
        <v>557.63</v>
      </c>
      <c r="E1073" s="77">
        <f>IFERROR(INDEX(Sinduscon!$19:$19,
MATCH(CUB!$A1073,Sinduscon!$3:$3,0)+2), "")</f>
        <v>719.87</v>
      </c>
      <c r="F1073" s="77">
        <f>IFERROR(INDEX(Sinduscon!$20:$20,
MATCH(CUB!$A1073,Sinduscon!$3:$3,0)+2), "")</f>
        <v>67.98</v>
      </c>
      <c r="G1073" s="77">
        <f>IFERROR(INDEX(Sinduscon!$21:$21,
MATCH(CUB!$A1073,Sinduscon!$3:$3,0)+2), "")</f>
        <v>4.32</v>
      </c>
      <c r="H1073" s="111"/>
      <c r="I1073" s="111"/>
      <c r="J1073" s="111"/>
      <c r="K1073" s="111"/>
    </row>
    <row r="1074" spans="1:12" x14ac:dyDescent="0.25">
      <c r="A1074" s="71">
        <f>IF(
   SUMPRODUCT(--(Sinduscon!$3:$3=DATE(2013,INT((ROW(A1271)-1)/20)+1,1)))&gt;0,
   DATE(2013,INT((ROW(A1271)-1)/20)+1,1),
   ""
)</f>
        <v>43191</v>
      </c>
      <c r="B1074" s="72" t="str">
        <f t="shared" si="83"/>
        <v>R-8</v>
      </c>
      <c r="C1074" s="73" t="str">
        <f t="shared" si="84"/>
        <v>Alto</v>
      </c>
      <c r="D1074" s="77">
        <f>IFERROR(INDEX(Sinduscon!$18:$18,
MATCH(CUB!A1074,Sinduscon!$3:$3,0)+3), "")</f>
        <v>794.67</v>
      </c>
      <c r="E1074" s="77">
        <f>IFERROR(INDEX(Sinduscon!$19:$19,
MATCH(CUB!$A1074,Sinduscon!$3:$3,0)+3), "")</f>
        <v>762.04</v>
      </c>
      <c r="F1074" s="77">
        <f>IFERROR(INDEX(Sinduscon!$20:$20,
MATCH(CUB!$A1074,Sinduscon!$3:$3,0)+3), "")</f>
        <v>80.150000000000006</v>
      </c>
      <c r="G1074" s="77">
        <f>IFERROR(INDEX(Sinduscon!$21:$21,
MATCH(CUB!$A1074,Sinduscon!$3:$3,0)+3), "")</f>
        <v>4.08</v>
      </c>
      <c r="H1074" s="111"/>
      <c r="I1074" s="111"/>
      <c r="J1074" s="111"/>
      <c r="K1074" s="111"/>
    </row>
    <row r="1075" spans="1:12" x14ac:dyDescent="0.25">
      <c r="A1075" s="71">
        <f>IF(
   SUMPRODUCT(--(Sinduscon!$3:$3=DATE(2013,INT((ROW(A1272)-1)/20)+1,1)))&gt;0,
   DATE(2013,INT((ROW(A1272)-1)/20)+1,1),
   ""
)</f>
        <v>43191</v>
      </c>
      <c r="B1075" s="72" t="str">
        <f t="shared" si="83"/>
        <v>R-8</v>
      </c>
      <c r="C1075" s="73" t="str">
        <f t="shared" si="84"/>
        <v>Total</v>
      </c>
      <c r="D1075" s="77">
        <f>IFERROR(INDEX(Sinduscon!$18:$18,
MATCH(CUB!A1075,Sinduscon!$3:$3,0)+4), "")</f>
        <v>1984.9</v>
      </c>
      <c r="E1075" s="77">
        <f>IFERROR(INDEX(Sinduscon!$19:$19,
MATCH(CUB!$A1075,Sinduscon!$3:$3,0)+4), "")</f>
        <v>2005.38</v>
      </c>
      <c r="F1075" s="77">
        <f>IFERROR(INDEX(Sinduscon!$20:$20,
MATCH(CUB!$A1075,Sinduscon!$3:$3,0)+4), "")</f>
        <v>179.44</v>
      </c>
      <c r="G1075" s="77">
        <f>IFERROR(INDEX(Sinduscon!$21:$21,
MATCH(CUB!$A1075,Sinduscon!$3:$3,0)+4), "")</f>
        <v>11.620000000000001</v>
      </c>
      <c r="H1075" s="111"/>
      <c r="I1075" s="111"/>
      <c r="J1075" s="111"/>
      <c r="K1075" s="111"/>
    </row>
    <row r="1076" spans="1:12" x14ac:dyDescent="0.25">
      <c r="A1076" s="71">
        <f>IF(
   SUMPRODUCT(--(Sinduscon!$3:$3=DATE(2013,INT((ROW(A1273)-1)/20)+1,1)))&gt;0,
   DATE(2013,INT((ROW(A1273)-1)/20)+1,1),
   ""
)</f>
        <v>43191</v>
      </c>
      <c r="B1076" s="72" t="str">
        <f t="shared" si="83"/>
        <v>R-16</v>
      </c>
      <c r="C1076" s="73" t="str">
        <f t="shared" si="84"/>
        <v>Baixo</v>
      </c>
      <c r="D1076" s="77" t="str">
        <f>IFERROR(INDEX(Sinduscon!$24:$24,
MATCH(CUB!A1076,Sinduscon!$3:$3,0)+1), "")</f>
        <v>-</v>
      </c>
      <c r="E1076" s="77" t="str">
        <f>IFERROR(INDEX(Sinduscon!$25:$25,
MATCH(CUB!$A1076,Sinduscon!$3:$3,0)+1), "")</f>
        <v>-</v>
      </c>
      <c r="F1076" s="77" t="str">
        <f>IFERROR(INDEX(Sinduscon!$26:$26,
MATCH(CUB!$A1076,Sinduscon!$3:$3,0)+1), "")</f>
        <v>-</v>
      </c>
      <c r="G1076" s="77" t="str">
        <f>IFERROR(INDEX(Sinduscon!$27:$27,
MATCH(CUB!$A1076,Sinduscon!$3:$3,0)+1), "")</f>
        <v>-</v>
      </c>
      <c r="H1076" s="111"/>
      <c r="I1076" s="111"/>
      <c r="J1076" s="111"/>
      <c r="K1076" s="111"/>
    </row>
    <row r="1077" spans="1:12" x14ac:dyDescent="0.25">
      <c r="A1077" s="71">
        <f>IF(
   SUMPRODUCT(--(Sinduscon!$3:$3=DATE(2013,INT((ROW(A1274)-1)/20)+1,1)))&gt;0,
   DATE(2013,INT((ROW(A1274)-1)/20)+1,1),
   ""
)</f>
        <v>43191</v>
      </c>
      <c r="B1077" s="72" t="str">
        <f t="shared" si="83"/>
        <v>R-16</v>
      </c>
      <c r="C1077" s="73" t="str">
        <f t="shared" si="84"/>
        <v>Normal</v>
      </c>
      <c r="D1077" s="77">
        <f>IFERROR(INDEX(Sinduscon!$24:$24,
MATCH(CUB!A1077,Sinduscon!$3:$3,0)+2), "")</f>
        <v>551.27</v>
      </c>
      <c r="E1077" s="77">
        <f>IFERROR(INDEX(Sinduscon!$25:$25,
MATCH(CUB!$A1077,Sinduscon!$3:$3,0)+2), "")</f>
        <v>692.01</v>
      </c>
      <c r="F1077" s="77">
        <f>IFERROR(INDEX(Sinduscon!$26:$26,
MATCH(CUB!$A1077,Sinduscon!$3:$3,0)+2), "")</f>
        <v>56.26</v>
      </c>
      <c r="G1077" s="77">
        <f>IFERROR(INDEX(Sinduscon!$27:$27,
MATCH(CUB!$A1077,Sinduscon!$3:$3,0)+2), "")</f>
        <v>4.12</v>
      </c>
      <c r="H1077" s="111"/>
      <c r="I1077" s="111"/>
      <c r="J1077" s="111"/>
      <c r="K1077" s="111"/>
    </row>
    <row r="1078" spans="1:12" x14ac:dyDescent="0.25">
      <c r="A1078" s="71">
        <f>IF(
   SUMPRODUCT(--(Sinduscon!$3:$3=DATE(2013,INT((ROW(A1275)-1)/20)+1,1)))&gt;0,
   DATE(2013,INT((ROW(A1275)-1)/20)+1,1),
   ""
)</f>
        <v>43191</v>
      </c>
      <c r="B1078" s="72" t="str">
        <f t="shared" si="83"/>
        <v>R-16</v>
      </c>
      <c r="C1078" s="73" t="str">
        <f t="shared" si="84"/>
        <v>Alto</v>
      </c>
      <c r="D1078" s="77">
        <f>IFERROR(INDEX(Sinduscon!$24:$24,
MATCH(CUB!A1078,Sinduscon!$3:$3,0)+3), "")</f>
        <v>740.3</v>
      </c>
      <c r="E1078" s="77">
        <f>IFERROR(INDEX(Sinduscon!$25:$25,
MATCH(CUB!$A1078,Sinduscon!$3:$3,0)+3), "")</f>
        <v>855.9</v>
      </c>
      <c r="F1078" s="77">
        <f>IFERROR(INDEX(Sinduscon!$26:$26,
MATCH(CUB!$A1078,Sinduscon!$3:$3,0)+3), "")</f>
        <v>69.53</v>
      </c>
      <c r="G1078" s="77">
        <f>IFERROR(INDEX(Sinduscon!$27:$27,
MATCH(CUB!$A1078,Sinduscon!$3:$3,0)+3), "")</f>
        <v>6.18</v>
      </c>
      <c r="H1078" s="111"/>
      <c r="I1078" s="111"/>
      <c r="J1078" s="111"/>
      <c r="K1078" s="111"/>
    </row>
    <row r="1079" spans="1:12" x14ac:dyDescent="0.25">
      <c r="A1079" s="71">
        <f>IF(
   SUMPRODUCT(--(Sinduscon!$3:$3=DATE(2013,INT((ROW(A1276)-1)/20)+1,1)))&gt;0,
   DATE(2013,INT((ROW(A1276)-1)/20)+1,1),
   ""
)</f>
        <v>43191</v>
      </c>
      <c r="B1079" s="72" t="str">
        <f t="shared" si="83"/>
        <v>R-16</v>
      </c>
      <c r="C1079" s="73" t="str">
        <f t="shared" si="84"/>
        <v>Total</v>
      </c>
      <c r="D1079" s="77">
        <f>IFERROR(INDEX(Sinduscon!$24:$24,
MATCH(CUB!A1079,Sinduscon!$3:$3,0)+4), "")</f>
        <v>1291.57</v>
      </c>
      <c r="E1079" s="77">
        <f>IFERROR(INDEX(Sinduscon!$25:$25,
MATCH(CUB!$A1079,Sinduscon!$3:$3,0)+4), "")</f>
        <v>1547.9099999999999</v>
      </c>
      <c r="F1079" s="77">
        <f>IFERROR(INDEX(Sinduscon!$26:$26,
MATCH(CUB!$A1079,Sinduscon!$3:$3,0)+4), "")</f>
        <v>125.78999999999999</v>
      </c>
      <c r="G1079" s="77">
        <f>IFERROR(INDEX(Sinduscon!$27:$27,
MATCH(CUB!$A1079,Sinduscon!$3:$3,0)+4), "")</f>
        <v>10.3</v>
      </c>
      <c r="H1079" s="111"/>
      <c r="I1079" s="111"/>
      <c r="J1079" s="111"/>
      <c r="K1079" s="111"/>
    </row>
    <row r="1080" spans="1:12" x14ac:dyDescent="0.25">
      <c r="A1080" s="71">
        <f>IF(
   SUMPRODUCT(--(Sinduscon!$3:$3=DATE(2013,INT((ROW(A1277)-1)/20)+1,1)))&gt;0,
   DATE(2013,INT((ROW(A1277)-1)/20)+1,1),
   ""
)</f>
        <v>43191</v>
      </c>
      <c r="B1080" s="72" t="str">
        <f t="shared" si="83"/>
        <v>PIS</v>
      </c>
      <c r="C1080" s="73" t="str">
        <f t="shared" si="84"/>
        <v>Baixo</v>
      </c>
      <c r="D1080" s="77">
        <f>IFERROR(INDEX(Sinduscon!$30:$30,
MATCH(CUB!A1080,Sinduscon!$3:$3,0)+1), "")</f>
        <v>456.38</v>
      </c>
      <c r="E1080" s="77">
        <f>IFERROR(INDEX(Sinduscon!$31:$31,
MATCH(CUB!$A1080,Sinduscon!$3:$3,0)+1), "")</f>
        <v>452.27</v>
      </c>
      <c r="F1080" s="77">
        <f>IFERROR(INDEX(Sinduscon!$32:$32,
MATCH(CUB!$A1080,Sinduscon!$3:$3,0)+1), "")</f>
        <v>32.450000000000003</v>
      </c>
      <c r="G1080" s="77">
        <f>IFERROR(INDEX(Sinduscon!$33:$33,
MATCH(CUB!$A1080,Sinduscon!$3:$3,0)+1), "")</f>
        <v>1.61</v>
      </c>
      <c r="H1080" s="111"/>
      <c r="I1080" s="111"/>
      <c r="J1080" s="111"/>
      <c r="K1080" s="111"/>
    </row>
    <row r="1081" spans="1:12" x14ac:dyDescent="0.25">
      <c r="A1081" s="71">
        <f>IF(
   SUMPRODUCT(--(Sinduscon!$3:$3=DATE(2013,INT((ROW(A1278)-1)/20)+1,1)))&gt;0,
   DATE(2013,INT((ROW(A1278)-1)/20)+1,1),
   ""
)</f>
        <v>43191</v>
      </c>
      <c r="B1081" s="72" t="str">
        <f t="shared" si="83"/>
        <v>PIS</v>
      </c>
      <c r="C1081" s="73" t="str">
        <f t="shared" si="84"/>
        <v>Normal</v>
      </c>
      <c r="D1081" s="77" t="str">
        <f>IFERROR(INDEX(Sinduscon!$30:$30,
MATCH(CUB!A1081,Sinduscon!$3:$3,0)+2), "")</f>
        <v>-</v>
      </c>
      <c r="E1081" s="77" t="str">
        <f>IFERROR(INDEX(Sinduscon!$31:$31,
MATCH(CUB!$A1081,Sinduscon!$3:$3,0)+2), "")</f>
        <v>-</v>
      </c>
      <c r="F1081" s="77" t="str">
        <f>IFERROR(INDEX(Sinduscon!$32:$32,
MATCH(CUB!$A1081,Sinduscon!$3:$3,0)+2), "")</f>
        <v>-</v>
      </c>
      <c r="G1081" s="77" t="str">
        <f>IFERROR(INDEX(Sinduscon!$33:$33,
MATCH(CUB!$A1081,Sinduscon!$3:$3,0)+2), "")</f>
        <v>-</v>
      </c>
      <c r="H1081" s="111"/>
      <c r="I1081" s="111"/>
      <c r="J1081" s="111"/>
      <c r="K1081" s="111"/>
    </row>
    <row r="1082" spans="1:12" x14ac:dyDescent="0.25">
      <c r="A1082" s="71">
        <f>IF(
   SUMPRODUCT(--(Sinduscon!$3:$3=DATE(2013,INT((ROW(A1279)-1)/20)+1,1)))&gt;0,
   DATE(2013,INT((ROW(A1279)-1)/20)+1,1),
   ""
)</f>
        <v>43191</v>
      </c>
      <c r="B1082" s="72" t="str">
        <f t="shared" si="83"/>
        <v>PIS</v>
      </c>
      <c r="C1082" s="73" t="str">
        <f t="shared" si="84"/>
        <v>Alto</v>
      </c>
      <c r="D1082" s="77" t="str">
        <f>IFERROR(INDEX(Sinduscon!$30:$30,
MATCH(CUB!A1082,Sinduscon!$3:$3,0)+3), "")</f>
        <v>-</v>
      </c>
      <c r="E1082" s="77" t="str">
        <f>IFERROR(INDEX(Sinduscon!$31:$31,
MATCH(CUB!$A1082,Sinduscon!$3:$3,0)+3), "")</f>
        <v>-</v>
      </c>
      <c r="F1082" s="77" t="str">
        <f>IFERROR(INDEX(Sinduscon!$32:$32,
MATCH(CUB!$A1082,Sinduscon!$3:$3,0)+3), "")</f>
        <v>-</v>
      </c>
      <c r="G1082" s="77" t="str">
        <f>IFERROR(INDEX(Sinduscon!$33:$33,
MATCH(CUB!$A1082,Sinduscon!$3:$3,0)+3), "")</f>
        <v>-</v>
      </c>
      <c r="H1082" s="111"/>
      <c r="I1082" s="111"/>
      <c r="J1082" s="111"/>
      <c r="K1082" s="111"/>
    </row>
    <row r="1083" spans="1:12" x14ac:dyDescent="0.25">
      <c r="A1083" s="71">
        <f>IF(
   SUMPRODUCT(--(Sinduscon!$3:$3=DATE(2013,INT((ROW(A1280)-1)/20)+1,1)))&gt;0,
   DATE(2013,INT((ROW(A1280)-1)/20)+1,1),
   ""
)</f>
        <v>43191</v>
      </c>
      <c r="B1083" s="72" t="str">
        <f t="shared" si="83"/>
        <v>PIS</v>
      </c>
      <c r="C1083" s="73" t="str">
        <f t="shared" si="84"/>
        <v>Total</v>
      </c>
      <c r="D1083" s="77">
        <f>IFERROR(INDEX(Sinduscon!$30:$30,
MATCH(CUB!A1083,Sinduscon!$3:$3,0)+4), "")</f>
        <v>456.38</v>
      </c>
      <c r="E1083" s="77">
        <f>IFERROR(INDEX(Sinduscon!$31:$31,
MATCH(CUB!$A1083,Sinduscon!$3:$3,0)+4), "")</f>
        <v>452.27</v>
      </c>
      <c r="F1083" s="77">
        <f>IFERROR(INDEX(Sinduscon!$32:$32,
MATCH(CUB!$A1083,Sinduscon!$3:$3,0)+4), "")</f>
        <v>32.450000000000003</v>
      </c>
      <c r="G1083" s="77">
        <f>IFERROR(INDEX(Sinduscon!$33:$33,
MATCH(CUB!$A1083,Sinduscon!$3:$3,0)+4), "")</f>
        <v>1.61</v>
      </c>
      <c r="H1083" s="111">
        <f>SUMIFS(CUB!$D:$D,CUB!$C:$C,"Total",CUB!$A:$A,$A1083)
/11</f>
        <v>663.22454545454548</v>
      </c>
      <c r="I1083" s="111">
        <f>SUMIFS(CUB!$E:$E,CUB!$C:$C,"Total",CUB!$A:$A,$A1083)
/11</f>
        <v>719.78272727272736</v>
      </c>
      <c r="J1083" s="111">
        <f>SUMIFS(CUB!$F:$F,CUB!$C:$C,"Total",CUB!$A:$A,$A1083)
/11</f>
        <v>80.88545454545455</v>
      </c>
      <c r="K1083" s="111">
        <f>SUMIFS(CUB!$G:$G,CUB!$C:$C,"Total",CUB!$A:$A,$A1083)
/11</f>
        <v>2.7554545454545458</v>
      </c>
      <c r="L1083" s="111">
        <f t="shared" ref="L1083" si="87">SUM(H1083:K1083)</f>
        <v>1466.6481818181819</v>
      </c>
    </row>
    <row r="1084" spans="1:12" x14ac:dyDescent="0.25">
      <c r="A1084" s="71">
        <f>IF(
   SUMPRODUCT(--(Sinduscon!$3:$3=DATE(2013,INT((ROW(A1281)-1)/20)+1,1)))&gt;0,
   DATE(2013,INT((ROW(A1281)-1)/20)+1,1),
   ""
)</f>
        <v>43221</v>
      </c>
      <c r="B1084" s="72" t="str">
        <f t="shared" si="83"/>
        <v>R-1</v>
      </c>
      <c r="C1084" s="73" t="str">
        <f t="shared" si="84"/>
        <v>Baixo</v>
      </c>
      <c r="D1084" s="77">
        <f>IFERROR(INDEX(Sinduscon!$6:$6,
MATCH(CUB!A1084,Sinduscon!$3:$3,0)+1), "")</f>
        <v>628.96</v>
      </c>
      <c r="E1084" s="77">
        <f>IFERROR(INDEX(Sinduscon!$7:$7,
MATCH(CUB!$A1084,Sinduscon!$3:$3,0)+1), "")</f>
        <v>673.61</v>
      </c>
      <c r="F1084" s="77">
        <f>IFERROR(INDEX(Sinduscon!$8:$8,
MATCH(CUB!$A1084,Sinduscon!$3:$3,0)+1), "")</f>
        <v>130.87</v>
      </c>
      <c r="G1084" s="77">
        <f>IFERROR(INDEX(Sinduscon!$9:$9,
MATCH(CUB!$A1084,Sinduscon!$3:$3,0)+1), "")</f>
        <v>3.18</v>
      </c>
      <c r="H1084" s="111"/>
      <c r="I1084" s="111"/>
      <c r="J1084" s="111"/>
      <c r="K1084" s="111"/>
    </row>
    <row r="1085" spans="1:12" x14ac:dyDescent="0.25">
      <c r="A1085" s="71">
        <f>IF(
   SUMPRODUCT(--(Sinduscon!$3:$3=DATE(2013,INT((ROW(A1282)-1)/20)+1,1)))&gt;0,
   DATE(2013,INT((ROW(A1282)-1)/20)+1,1),
   ""
)</f>
        <v>43221</v>
      </c>
      <c r="B1085" s="72" t="str">
        <f t="shared" si="83"/>
        <v>R-1</v>
      </c>
      <c r="C1085" s="73" t="str">
        <f t="shared" si="84"/>
        <v>Normal</v>
      </c>
      <c r="D1085" s="77">
        <f>IFERROR(INDEX(Sinduscon!$6:$6,
MATCH(CUB!A1085,Sinduscon!$3:$3,0)+2), "")</f>
        <v>658.64</v>
      </c>
      <c r="E1085" s="77">
        <f>IFERROR(INDEX(Sinduscon!$7:$7,
MATCH(CUB!$A1085,Sinduscon!$3:$3,0)+2), "")</f>
        <v>920.07</v>
      </c>
      <c r="F1085" s="77">
        <f>IFERROR(INDEX(Sinduscon!$8:$8,
MATCH(CUB!$A1085,Sinduscon!$3:$3,0)+2), "")</f>
        <v>122.88</v>
      </c>
      <c r="G1085" s="77">
        <f>IFERROR(INDEX(Sinduscon!$9:$9,
MATCH(CUB!$A1085,Sinduscon!$3:$3,0)+2), "")</f>
        <v>0.22</v>
      </c>
      <c r="H1085" s="111"/>
      <c r="I1085" s="111"/>
      <c r="J1085" s="111"/>
      <c r="K1085" s="111"/>
    </row>
    <row r="1086" spans="1:12" x14ac:dyDescent="0.25">
      <c r="A1086" s="71">
        <f>IF(
   SUMPRODUCT(--(Sinduscon!$3:$3=DATE(2013,INT((ROW(A1283)-1)/20)+1,1)))&gt;0,
   DATE(2013,INT((ROW(A1283)-1)/20)+1,1),
   ""
)</f>
        <v>43221</v>
      </c>
      <c r="B1086" s="72" t="str">
        <f t="shared" si="83"/>
        <v>R-1</v>
      </c>
      <c r="C1086" s="73" t="str">
        <f t="shared" si="84"/>
        <v>Alto</v>
      </c>
      <c r="D1086" s="77">
        <f>IFERROR(INDEX(Sinduscon!$6:$6,
MATCH(CUB!A1086,Sinduscon!$3:$3,0)+3), "")</f>
        <v>982.31</v>
      </c>
      <c r="E1086" s="77">
        <f>IFERROR(INDEX(Sinduscon!$7:$7,
MATCH(CUB!$A1086,Sinduscon!$3:$3,0)+3), "")</f>
        <v>998.25</v>
      </c>
      <c r="F1086" s="77">
        <f>IFERROR(INDEX(Sinduscon!$8:$8,
MATCH(CUB!$A1086,Sinduscon!$3:$3,0)+3), "")</f>
        <v>116.17</v>
      </c>
      <c r="G1086" s="77">
        <f>IFERROR(INDEX(Sinduscon!$9:$9,
MATCH(CUB!$A1086,Sinduscon!$3:$3,0)+3), "")</f>
        <v>0.27</v>
      </c>
      <c r="H1086" s="111"/>
      <c r="I1086" s="111"/>
      <c r="J1086" s="111"/>
      <c r="K1086" s="111"/>
    </row>
    <row r="1087" spans="1:12" x14ac:dyDescent="0.25">
      <c r="A1087" s="71">
        <f>IF(
   SUMPRODUCT(--(Sinduscon!$3:$3=DATE(2013,INT((ROW(A1284)-1)/20)+1,1)))&gt;0,
   DATE(2013,INT((ROW(A1284)-1)/20)+1,1),
   ""
)</f>
        <v>43221</v>
      </c>
      <c r="B1087" s="72" t="str">
        <f t="shared" si="83"/>
        <v>R-1</v>
      </c>
      <c r="C1087" s="73" t="str">
        <f t="shared" si="84"/>
        <v>Total</v>
      </c>
      <c r="D1087" s="77">
        <f>IFERROR(INDEX(Sinduscon!$6:$6,
MATCH(CUB!A1087,Sinduscon!$3:$3,0)+4), "")</f>
        <v>2269.91</v>
      </c>
      <c r="E1087" s="77">
        <f>IFERROR(INDEX(Sinduscon!$7:$7,
MATCH(CUB!$A1087,Sinduscon!$3:$3,0)+4), "")</f>
        <v>2591.9300000000003</v>
      </c>
      <c r="F1087" s="77">
        <f>IFERROR(INDEX(Sinduscon!$8:$8,
MATCH(CUB!$A1087,Sinduscon!$3:$3,0)+4), "")</f>
        <v>369.92</v>
      </c>
      <c r="G1087" s="77">
        <f>IFERROR(INDEX(Sinduscon!$9:$9,
MATCH(CUB!$A1087,Sinduscon!$3:$3,0)+4), "")</f>
        <v>3.6700000000000004</v>
      </c>
      <c r="H1087" s="111"/>
      <c r="I1087" s="111"/>
      <c r="J1087" s="111"/>
      <c r="K1087" s="111"/>
    </row>
    <row r="1088" spans="1:12" x14ac:dyDescent="0.25">
      <c r="A1088" s="71">
        <f>IF(
   SUMPRODUCT(--(Sinduscon!$3:$3=DATE(2013,INT((ROW(A1285)-1)/20)+1,1)))&gt;0,
   DATE(2013,INT((ROW(A1285)-1)/20)+1,1),
   ""
)</f>
        <v>43221</v>
      </c>
      <c r="B1088" s="72" t="str">
        <f t="shared" si="83"/>
        <v>PP-4</v>
      </c>
      <c r="C1088" s="73" t="str">
        <f t="shared" si="84"/>
        <v>Baixo</v>
      </c>
      <c r="D1088" s="77">
        <f>IFERROR(INDEX(Sinduscon!$12:$12,
MATCH(CUB!A1088,Sinduscon!$3:$3,0)+1), "")</f>
        <v>668.65</v>
      </c>
      <c r="E1088" s="77">
        <f>IFERROR(INDEX(Sinduscon!$13:$13,
MATCH(CUB!$A1088,Sinduscon!$3:$3,0)+1), "")</f>
        <v>564.94000000000005</v>
      </c>
      <c r="F1088" s="77">
        <f>IFERROR(INDEX(Sinduscon!$14:$14,
MATCH(CUB!$A1088,Sinduscon!$3:$3,0)+1), "")</f>
        <v>34.799999999999997</v>
      </c>
      <c r="G1088" s="77">
        <f>IFERROR(INDEX(Sinduscon!$15:$15,
MATCH(CUB!$A1088,Sinduscon!$3:$3,0)+1), "")</f>
        <v>3.07</v>
      </c>
      <c r="H1088" s="111"/>
      <c r="I1088" s="111"/>
      <c r="J1088" s="111"/>
      <c r="K1088" s="111"/>
    </row>
    <row r="1089" spans="1:12" x14ac:dyDescent="0.25">
      <c r="A1089" s="71">
        <f>IF(
   SUMPRODUCT(--(Sinduscon!$3:$3=DATE(2013,INT((ROW(A1286)-1)/20)+1,1)))&gt;0,
   DATE(2013,INT((ROW(A1286)-1)/20)+1,1),
   ""
)</f>
        <v>43221</v>
      </c>
      <c r="B1089" s="72" t="str">
        <f t="shared" si="83"/>
        <v>PP-4</v>
      </c>
      <c r="C1089" s="73" t="str">
        <f t="shared" si="84"/>
        <v>Normal</v>
      </c>
      <c r="D1089" s="77">
        <f>IFERROR(INDEX(Sinduscon!$12:$12,
MATCH(CUB!A1089,Sinduscon!$3:$3,0)+2), "")</f>
        <v>628.34</v>
      </c>
      <c r="E1089" s="77">
        <f>IFERROR(INDEX(Sinduscon!$13:$13,
MATCH(CUB!$A1089,Sinduscon!$3:$3,0)+2), "")</f>
        <v>813.92</v>
      </c>
      <c r="F1089" s="77">
        <f>IFERROR(INDEX(Sinduscon!$14:$14,
MATCH(CUB!$A1089,Sinduscon!$3:$3,0)+2), "")</f>
        <v>147.34</v>
      </c>
      <c r="G1089" s="77">
        <f>IFERROR(INDEX(Sinduscon!$15:$15,
MATCH(CUB!$A1089,Sinduscon!$3:$3,0)+2), "")</f>
        <v>0.04</v>
      </c>
      <c r="H1089" s="111"/>
      <c r="I1089" s="111"/>
      <c r="J1089" s="111"/>
      <c r="K1089" s="111"/>
    </row>
    <row r="1090" spans="1:12" x14ac:dyDescent="0.25">
      <c r="A1090" s="71">
        <f>IF(
   SUMPRODUCT(--(Sinduscon!$3:$3=DATE(2013,INT((ROW(A1287)-1)/20)+1,1)))&gt;0,
   DATE(2013,INT((ROW(A1287)-1)/20)+1,1),
   ""
)</f>
        <v>43221</v>
      </c>
      <c r="B1090" s="72" t="str">
        <f t="shared" si="83"/>
        <v>PP-4</v>
      </c>
      <c r="C1090" s="73" t="str">
        <f t="shared" si="84"/>
        <v>Alto</v>
      </c>
      <c r="D1090" s="77" t="str">
        <f>IFERROR(INDEX(Sinduscon!$12:$12,
MATCH(CUB!A1090,Sinduscon!$3:$3,0)+3), "")</f>
        <v>-</v>
      </c>
      <c r="E1090" s="77" t="str">
        <f>IFERROR(INDEX(Sinduscon!$13:$13,
MATCH(CUB!$A1090,Sinduscon!$3:$3,0)+3), "")</f>
        <v>-</v>
      </c>
      <c r="F1090" s="77" t="str">
        <f>IFERROR(INDEX(Sinduscon!$14:$14,
MATCH(CUB!$A1090,Sinduscon!$3:$3,0)+3), "")</f>
        <v>-</v>
      </c>
      <c r="G1090" s="77" t="str">
        <f>IFERROR(INDEX(Sinduscon!$15:$15,
MATCH(CUB!$A1090,Sinduscon!$3:$3,0)+3), "")</f>
        <v>-</v>
      </c>
      <c r="H1090" s="111"/>
      <c r="I1090" s="111"/>
      <c r="J1090" s="111"/>
      <c r="K1090" s="111"/>
    </row>
    <row r="1091" spans="1:12" x14ac:dyDescent="0.25">
      <c r="A1091" s="71">
        <f>IF(
   SUMPRODUCT(--(Sinduscon!$3:$3=DATE(2013,INT((ROW(A1288)-1)/20)+1,1)))&gt;0,
   DATE(2013,INT((ROW(A1288)-1)/20)+1,1),
   ""
)</f>
        <v>43221</v>
      </c>
      <c r="B1091" s="72" t="str">
        <f t="shared" si="83"/>
        <v>PP-4</v>
      </c>
      <c r="C1091" s="73" t="str">
        <f t="shared" si="84"/>
        <v>Total</v>
      </c>
      <c r="D1091" s="77">
        <f>IFERROR(INDEX(Sinduscon!$12:$12,
MATCH(CUB!A1091,Sinduscon!$3:$3,0)+4), "")</f>
        <v>1296.99</v>
      </c>
      <c r="E1091" s="77">
        <f>IFERROR(INDEX(Sinduscon!$13:$13,
MATCH(CUB!$A1091,Sinduscon!$3:$3,0)+4), "")</f>
        <v>1378.8600000000001</v>
      </c>
      <c r="F1091" s="77">
        <f>IFERROR(INDEX(Sinduscon!$14:$14,
MATCH(CUB!$A1091,Sinduscon!$3:$3,0)+4), "")</f>
        <v>182.14</v>
      </c>
      <c r="G1091" s="77">
        <f>IFERROR(INDEX(Sinduscon!$15:$15,
MATCH(CUB!$A1091,Sinduscon!$3:$3,0)+4), "")</f>
        <v>3.11</v>
      </c>
      <c r="H1091" s="111"/>
      <c r="I1091" s="111"/>
      <c r="J1091" s="111"/>
      <c r="K1091" s="111"/>
    </row>
    <row r="1092" spans="1:12" x14ac:dyDescent="0.25">
      <c r="A1092" s="71">
        <f>IF(
   SUMPRODUCT(--(Sinduscon!$3:$3=DATE(2013,INT((ROW(A1289)-1)/20)+1,1)))&gt;0,
   DATE(2013,INT((ROW(A1289)-1)/20)+1,1),
   ""
)</f>
        <v>43221</v>
      </c>
      <c r="B1092" s="72" t="str">
        <f t="shared" si="83"/>
        <v>R-8</v>
      </c>
      <c r="C1092" s="73" t="str">
        <f t="shared" si="84"/>
        <v>Baixo</v>
      </c>
      <c r="D1092" s="77">
        <f>IFERROR(INDEX(Sinduscon!$18:$18,
MATCH(CUB!A1092,Sinduscon!$3:$3,0)+1), "")</f>
        <v>635.32000000000005</v>
      </c>
      <c r="E1092" s="77">
        <f>IFERROR(INDEX(Sinduscon!$19:$19,
MATCH(CUB!$A1092,Sinduscon!$3:$3,0)+1), "")</f>
        <v>531.32000000000005</v>
      </c>
      <c r="F1092" s="77">
        <f>IFERROR(INDEX(Sinduscon!$20:$20,
MATCH(CUB!$A1092,Sinduscon!$3:$3,0)+1), "")</f>
        <v>31.31</v>
      </c>
      <c r="G1092" s="77">
        <f>IFERROR(INDEX(Sinduscon!$21:$21,
MATCH(CUB!$A1092,Sinduscon!$3:$3,0)+1), "")</f>
        <v>3.22</v>
      </c>
      <c r="H1092" s="111"/>
      <c r="I1092" s="111"/>
      <c r="J1092" s="111"/>
      <c r="K1092" s="111"/>
    </row>
    <row r="1093" spans="1:12" x14ac:dyDescent="0.25">
      <c r="A1093" s="71">
        <f>IF(
   SUMPRODUCT(--(Sinduscon!$3:$3=DATE(2013,INT((ROW(A1290)-1)/20)+1,1)))&gt;0,
   DATE(2013,INT((ROW(A1290)-1)/20)+1,1),
   ""
)</f>
        <v>43221</v>
      </c>
      <c r="B1093" s="72" t="str">
        <f t="shared" ref="B1093:B1156" si="88">IF(A1093&lt;&gt;"", CHOOSE(MOD(QUOTIENT(ROW()-4,4),5)+1,"R-1","PP-4","R-8","R-16","PIS"), "")</f>
        <v>R-8</v>
      </c>
      <c r="C1093" s="73" t="str">
        <f t="shared" ref="C1093:C1156" si="89">IF(A1093&lt;&gt;"", CHOOSE(MOD(QUOTIENT(ROW()-4,1),4)+1,"Baixo","Normal","Alto","Total"), "")</f>
        <v>Normal</v>
      </c>
      <c r="D1093" s="77">
        <f>IFERROR(INDEX(Sinduscon!$18:$18,
MATCH(CUB!A1093,Sinduscon!$3:$3,0)+2), "")</f>
        <v>558.71</v>
      </c>
      <c r="E1093" s="77">
        <f>IFERROR(INDEX(Sinduscon!$19:$19,
MATCH(CUB!$A1093,Sinduscon!$3:$3,0)+2), "")</f>
        <v>730.67</v>
      </c>
      <c r="F1093" s="77">
        <f>IFERROR(INDEX(Sinduscon!$20:$20,
MATCH(CUB!$A1093,Sinduscon!$3:$3,0)+2), "")</f>
        <v>67.98</v>
      </c>
      <c r="G1093" s="77">
        <f>IFERROR(INDEX(Sinduscon!$21:$21,
MATCH(CUB!$A1093,Sinduscon!$3:$3,0)+2), "")</f>
        <v>4.32</v>
      </c>
      <c r="H1093" s="111"/>
      <c r="I1093" s="111"/>
      <c r="J1093" s="111"/>
      <c r="K1093" s="111"/>
    </row>
    <row r="1094" spans="1:12" x14ac:dyDescent="0.25">
      <c r="A1094" s="71">
        <f>IF(
   SUMPRODUCT(--(Sinduscon!$3:$3=DATE(2013,INT((ROW(A1291)-1)/20)+1,1)))&gt;0,
   DATE(2013,INT((ROW(A1291)-1)/20)+1,1),
   ""
)</f>
        <v>43221</v>
      </c>
      <c r="B1094" s="72" t="str">
        <f t="shared" si="88"/>
        <v>R-8</v>
      </c>
      <c r="C1094" s="73" t="str">
        <f t="shared" si="89"/>
        <v>Alto</v>
      </c>
      <c r="D1094" s="77">
        <f>IFERROR(INDEX(Sinduscon!$18:$18,
MATCH(CUB!A1094,Sinduscon!$3:$3,0)+3), "")</f>
        <v>795.54</v>
      </c>
      <c r="E1094" s="77">
        <f>IFERROR(INDEX(Sinduscon!$19:$19,
MATCH(CUB!$A1094,Sinduscon!$3:$3,0)+3), "")</f>
        <v>773.48</v>
      </c>
      <c r="F1094" s="77">
        <f>IFERROR(INDEX(Sinduscon!$20:$20,
MATCH(CUB!$A1094,Sinduscon!$3:$3,0)+3), "")</f>
        <v>80.150000000000006</v>
      </c>
      <c r="G1094" s="77">
        <f>IFERROR(INDEX(Sinduscon!$21:$21,
MATCH(CUB!$A1094,Sinduscon!$3:$3,0)+3), "")</f>
        <v>4.08</v>
      </c>
      <c r="H1094" s="111"/>
      <c r="I1094" s="111"/>
      <c r="J1094" s="111"/>
      <c r="K1094" s="111"/>
    </row>
    <row r="1095" spans="1:12" x14ac:dyDescent="0.25">
      <c r="A1095" s="71">
        <f>IF(
   SUMPRODUCT(--(Sinduscon!$3:$3=DATE(2013,INT((ROW(A1292)-1)/20)+1,1)))&gt;0,
   DATE(2013,INT((ROW(A1292)-1)/20)+1,1),
   ""
)</f>
        <v>43221</v>
      </c>
      <c r="B1095" s="72" t="str">
        <f t="shared" si="88"/>
        <v>R-8</v>
      </c>
      <c r="C1095" s="73" t="str">
        <f t="shared" si="89"/>
        <v>Total</v>
      </c>
      <c r="D1095" s="77">
        <f>IFERROR(INDEX(Sinduscon!$18:$18,
MATCH(CUB!A1095,Sinduscon!$3:$3,0)+4), "")</f>
        <v>1989.5700000000002</v>
      </c>
      <c r="E1095" s="77">
        <f>IFERROR(INDEX(Sinduscon!$19:$19,
MATCH(CUB!$A1095,Sinduscon!$3:$3,0)+4), "")</f>
        <v>2035.47</v>
      </c>
      <c r="F1095" s="77">
        <f>IFERROR(INDEX(Sinduscon!$20:$20,
MATCH(CUB!$A1095,Sinduscon!$3:$3,0)+4), "")</f>
        <v>179.44</v>
      </c>
      <c r="G1095" s="77">
        <f>IFERROR(INDEX(Sinduscon!$21:$21,
MATCH(CUB!$A1095,Sinduscon!$3:$3,0)+4), "")</f>
        <v>11.620000000000001</v>
      </c>
      <c r="H1095" s="111"/>
      <c r="I1095" s="111"/>
      <c r="J1095" s="111"/>
      <c r="K1095" s="111"/>
    </row>
    <row r="1096" spans="1:12" x14ac:dyDescent="0.25">
      <c r="A1096" s="71">
        <f>IF(
   SUMPRODUCT(--(Sinduscon!$3:$3=DATE(2013,INT((ROW(A1293)-1)/20)+1,1)))&gt;0,
   DATE(2013,INT((ROW(A1293)-1)/20)+1,1),
   ""
)</f>
        <v>43221</v>
      </c>
      <c r="B1096" s="72" t="str">
        <f t="shared" si="88"/>
        <v>R-16</v>
      </c>
      <c r="C1096" s="73" t="str">
        <f t="shared" si="89"/>
        <v>Baixo</v>
      </c>
      <c r="D1096" s="77" t="str">
        <f>IFERROR(INDEX(Sinduscon!$24:$24,
MATCH(CUB!A1096,Sinduscon!$3:$3,0)+1), "")</f>
        <v>-</v>
      </c>
      <c r="E1096" s="77" t="str">
        <f>IFERROR(INDEX(Sinduscon!$25:$25,
MATCH(CUB!$A1096,Sinduscon!$3:$3,0)+1), "")</f>
        <v>-</v>
      </c>
      <c r="F1096" s="77" t="str">
        <f>IFERROR(INDEX(Sinduscon!$26:$26,
MATCH(CUB!$A1096,Sinduscon!$3:$3,0)+1), "")</f>
        <v>-</v>
      </c>
      <c r="G1096" s="77" t="str">
        <f>IFERROR(INDEX(Sinduscon!$27:$27,
MATCH(CUB!$A1096,Sinduscon!$3:$3,0)+1), "")</f>
        <v>-</v>
      </c>
      <c r="H1096" s="111"/>
      <c r="I1096" s="111"/>
      <c r="J1096" s="111"/>
      <c r="K1096" s="111"/>
    </row>
    <row r="1097" spans="1:12" x14ac:dyDescent="0.25">
      <c r="A1097" s="71">
        <f>IF(
   SUMPRODUCT(--(Sinduscon!$3:$3=DATE(2013,INT((ROW(A1294)-1)/20)+1,1)))&gt;0,
   DATE(2013,INT((ROW(A1294)-1)/20)+1,1),
   ""
)</f>
        <v>43221</v>
      </c>
      <c r="B1097" s="72" t="str">
        <f t="shared" si="88"/>
        <v>R-16</v>
      </c>
      <c r="C1097" s="73" t="str">
        <f t="shared" si="89"/>
        <v>Normal</v>
      </c>
      <c r="D1097" s="77">
        <f>IFERROR(INDEX(Sinduscon!$24:$24,
MATCH(CUB!A1097,Sinduscon!$3:$3,0)+2), "")</f>
        <v>552.34</v>
      </c>
      <c r="E1097" s="77">
        <f>IFERROR(INDEX(Sinduscon!$25:$25,
MATCH(CUB!$A1097,Sinduscon!$3:$3,0)+2), "")</f>
        <v>702.4</v>
      </c>
      <c r="F1097" s="77">
        <f>IFERROR(INDEX(Sinduscon!$26:$26,
MATCH(CUB!$A1097,Sinduscon!$3:$3,0)+2), "")</f>
        <v>56.26</v>
      </c>
      <c r="G1097" s="77">
        <f>IFERROR(INDEX(Sinduscon!$27:$27,
MATCH(CUB!$A1097,Sinduscon!$3:$3,0)+2), "")</f>
        <v>4.12</v>
      </c>
      <c r="H1097" s="111"/>
      <c r="I1097" s="111"/>
      <c r="J1097" s="111"/>
      <c r="K1097" s="111"/>
    </row>
    <row r="1098" spans="1:12" x14ac:dyDescent="0.25">
      <c r="A1098" s="71">
        <f>IF(
   SUMPRODUCT(--(Sinduscon!$3:$3=DATE(2013,INT((ROW(A1295)-1)/20)+1,1)))&gt;0,
   DATE(2013,INT((ROW(A1295)-1)/20)+1,1),
   ""
)</f>
        <v>43221</v>
      </c>
      <c r="B1098" s="72" t="str">
        <f t="shared" si="88"/>
        <v>R-16</v>
      </c>
      <c r="C1098" s="73" t="str">
        <f t="shared" si="89"/>
        <v>Alto</v>
      </c>
      <c r="D1098" s="77">
        <f>IFERROR(INDEX(Sinduscon!$24:$24,
MATCH(CUB!A1098,Sinduscon!$3:$3,0)+3), "")</f>
        <v>743.39</v>
      </c>
      <c r="E1098" s="77">
        <f>IFERROR(INDEX(Sinduscon!$25:$25,
MATCH(CUB!$A1098,Sinduscon!$3:$3,0)+3), "")</f>
        <v>868.75</v>
      </c>
      <c r="F1098" s="77">
        <f>IFERROR(INDEX(Sinduscon!$26:$26,
MATCH(CUB!$A1098,Sinduscon!$3:$3,0)+3), "")</f>
        <v>69.53</v>
      </c>
      <c r="G1098" s="77">
        <f>IFERROR(INDEX(Sinduscon!$27:$27,
MATCH(CUB!$A1098,Sinduscon!$3:$3,0)+3), "")</f>
        <v>6.18</v>
      </c>
      <c r="H1098" s="111"/>
      <c r="I1098" s="111"/>
      <c r="J1098" s="111"/>
      <c r="K1098" s="111"/>
    </row>
    <row r="1099" spans="1:12" x14ac:dyDescent="0.25">
      <c r="A1099" s="71">
        <f>IF(
   SUMPRODUCT(--(Sinduscon!$3:$3=DATE(2013,INT((ROW(A1296)-1)/20)+1,1)))&gt;0,
   DATE(2013,INT((ROW(A1296)-1)/20)+1,1),
   ""
)</f>
        <v>43221</v>
      </c>
      <c r="B1099" s="72" t="str">
        <f t="shared" si="88"/>
        <v>R-16</v>
      </c>
      <c r="C1099" s="73" t="str">
        <f t="shared" si="89"/>
        <v>Total</v>
      </c>
      <c r="D1099" s="77">
        <f>IFERROR(INDEX(Sinduscon!$24:$24,
MATCH(CUB!A1099,Sinduscon!$3:$3,0)+4), "")</f>
        <v>1295.73</v>
      </c>
      <c r="E1099" s="77">
        <f>IFERROR(INDEX(Sinduscon!$25:$25,
MATCH(CUB!$A1099,Sinduscon!$3:$3,0)+4), "")</f>
        <v>1571.15</v>
      </c>
      <c r="F1099" s="77">
        <f>IFERROR(INDEX(Sinduscon!$26:$26,
MATCH(CUB!$A1099,Sinduscon!$3:$3,0)+4), "")</f>
        <v>125.78999999999999</v>
      </c>
      <c r="G1099" s="77">
        <f>IFERROR(INDEX(Sinduscon!$27:$27,
MATCH(CUB!$A1099,Sinduscon!$3:$3,0)+4), "")</f>
        <v>10.3</v>
      </c>
      <c r="H1099" s="111"/>
      <c r="I1099" s="111"/>
      <c r="J1099" s="111"/>
      <c r="K1099" s="111"/>
    </row>
    <row r="1100" spans="1:12" x14ac:dyDescent="0.25">
      <c r="A1100" s="71">
        <f>IF(
   SUMPRODUCT(--(Sinduscon!$3:$3=DATE(2013,INT((ROW(A1297)-1)/20)+1,1)))&gt;0,
   DATE(2013,INT((ROW(A1297)-1)/20)+1,1),
   ""
)</f>
        <v>43221</v>
      </c>
      <c r="B1100" s="72" t="str">
        <f t="shared" si="88"/>
        <v>PIS</v>
      </c>
      <c r="C1100" s="73" t="str">
        <f t="shared" si="89"/>
        <v>Baixo</v>
      </c>
      <c r="D1100" s="77">
        <f>IFERROR(INDEX(Sinduscon!$30:$30,
MATCH(CUB!A1100,Sinduscon!$3:$3,0)+1), "")</f>
        <v>458.12</v>
      </c>
      <c r="E1100" s="77">
        <f>IFERROR(INDEX(Sinduscon!$31:$31,
MATCH(CUB!$A1100,Sinduscon!$3:$3,0)+1), "")</f>
        <v>459.06</v>
      </c>
      <c r="F1100" s="77">
        <f>IFERROR(INDEX(Sinduscon!$32:$32,
MATCH(CUB!$A1100,Sinduscon!$3:$3,0)+1), "")</f>
        <v>32.450000000000003</v>
      </c>
      <c r="G1100" s="77">
        <f>IFERROR(INDEX(Sinduscon!$33:$33,
MATCH(CUB!$A1100,Sinduscon!$3:$3,0)+1), "")</f>
        <v>1.61</v>
      </c>
      <c r="H1100" s="111"/>
      <c r="I1100" s="111"/>
      <c r="J1100" s="111"/>
      <c r="K1100" s="111"/>
    </row>
    <row r="1101" spans="1:12" x14ac:dyDescent="0.25">
      <c r="A1101" s="71">
        <f>IF(
   SUMPRODUCT(--(Sinduscon!$3:$3=DATE(2013,INT((ROW(A1298)-1)/20)+1,1)))&gt;0,
   DATE(2013,INT((ROW(A1298)-1)/20)+1,1),
   ""
)</f>
        <v>43221</v>
      </c>
      <c r="B1101" s="72" t="str">
        <f t="shared" si="88"/>
        <v>PIS</v>
      </c>
      <c r="C1101" s="73" t="str">
        <f t="shared" si="89"/>
        <v>Normal</v>
      </c>
      <c r="D1101" s="77" t="str">
        <f>IFERROR(INDEX(Sinduscon!$30:$30,
MATCH(CUB!A1101,Sinduscon!$3:$3,0)+2), "")</f>
        <v>-</v>
      </c>
      <c r="E1101" s="77" t="str">
        <f>IFERROR(INDEX(Sinduscon!$31:$31,
MATCH(CUB!$A1101,Sinduscon!$3:$3,0)+2), "")</f>
        <v>-</v>
      </c>
      <c r="F1101" s="77" t="str">
        <f>IFERROR(INDEX(Sinduscon!$32:$32,
MATCH(CUB!$A1101,Sinduscon!$3:$3,0)+2), "")</f>
        <v>-</v>
      </c>
      <c r="G1101" s="77" t="str">
        <f>IFERROR(INDEX(Sinduscon!$33:$33,
MATCH(CUB!$A1101,Sinduscon!$3:$3,0)+2), "")</f>
        <v>-</v>
      </c>
      <c r="H1101" s="111"/>
      <c r="I1101" s="111"/>
      <c r="J1101" s="111"/>
      <c r="K1101" s="111"/>
    </row>
    <row r="1102" spans="1:12" x14ac:dyDescent="0.25">
      <c r="A1102" s="71">
        <f>IF(
   SUMPRODUCT(--(Sinduscon!$3:$3=DATE(2013,INT((ROW(A1299)-1)/20)+1,1)))&gt;0,
   DATE(2013,INT((ROW(A1299)-1)/20)+1,1),
   ""
)</f>
        <v>43221</v>
      </c>
      <c r="B1102" s="72" t="str">
        <f t="shared" si="88"/>
        <v>PIS</v>
      </c>
      <c r="C1102" s="73" t="str">
        <f t="shared" si="89"/>
        <v>Alto</v>
      </c>
      <c r="D1102" s="77" t="str">
        <f>IFERROR(INDEX(Sinduscon!$30:$30,
MATCH(CUB!A1102,Sinduscon!$3:$3,0)+3), "")</f>
        <v>-</v>
      </c>
      <c r="E1102" s="77" t="str">
        <f>IFERROR(INDEX(Sinduscon!$31:$31,
MATCH(CUB!$A1102,Sinduscon!$3:$3,0)+3), "")</f>
        <v>-</v>
      </c>
      <c r="F1102" s="77" t="str">
        <f>IFERROR(INDEX(Sinduscon!$32:$32,
MATCH(CUB!$A1102,Sinduscon!$3:$3,0)+3), "")</f>
        <v>-</v>
      </c>
      <c r="G1102" s="77" t="str">
        <f>IFERROR(INDEX(Sinduscon!$33:$33,
MATCH(CUB!$A1102,Sinduscon!$3:$3,0)+3), "")</f>
        <v>-</v>
      </c>
      <c r="H1102" s="111"/>
      <c r="I1102" s="111"/>
      <c r="J1102" s="111"/>
      <c r="K1102" s="111"/>
    </row>
    <row r="1103" spans="1:12" x14ac:dyDescent="0.25">
      <c r="A1103" s="71">
        <f>IF(
   SUMPRODUCT(--(Sinduscon!$3:$3=DATE(2013,INT((ROW(A1300)-1)/20)+1,1)))&gt;0,
   DATE(2013,INT((ROW(A1300)-1)/20)+1,1),
   ""
)</f>
        <v>43221</v>
      </c>
      <c r="B1103" s="72" t="str">
        <f t="shared" si="88"/>
        <v>PIS</v>
      </c>
      <c r="C1103" s="73" t="str">
        <f t="shared" si="89"/>
        <v>Total</v>
      </c>
      <c r="D1103" s="77">
        <f>IFERROR(INDEX(Sinduscon!$30:$30,
MATCH(CUB!A1103,Sinduscon!$3:$3,0)+4), "")</f>
        <v>458.12</v>
      </c>
      <c r="E1103" s="77">
        <f>IFERROR(INDEX(Sinduscon!$31:$31,
MATCH(CUB!$A1103,Sinduscon!$3:$3,0)+4), "")</f>
        <v>459.06</v>
      </c>
      <c r="F1103" s="77">
        <f>IFERROR(INDEX(Sinduscon!$32:$32,
MATCH(CUB!$A1103,Sinduscon!$3:$3,0)+4), "")</f>
        <v>32.450000000000003</v>
      </c>
      <c r="G1103" s="77">
        <f>IFERROR(INDEX(Sinduscon!$33:$33,
MATCH(CUB!$A1103,Sinduscon!$3:$3,0)+4), "")</f>
        <v>1.61</v>
      </c>
      <c r="H1103" s="111">
        <f>SUMIFS(CUB!$D:$D,CUB!$C:$C,"Total",CUB!$A:$A,$A1103)
/11</f>
        <v>664.57454545454539</v>
      </c>
      <c r="I1103" s="111">
        <f>SUMIFS(CUB!$E:$E,CUB!$C:$C,"Total",CUB!$A:$A,$A1103)
/11</f>
        <v>730.58818181818185</v>
      </c>
      <c r="J1103" s="111">
        <f>SUMIFS(CUB!$F:$F,CUB!$C:$C,"Total",CUB!$A:$A,$A1103)
/11</f>
        <v>80.88545454545455</v>
      </c>
      <c r="K1103" s="111">
        <f>SUMIFS(CUB!$G:$G,CUB!$C:$C,"Total",CUB!$A:$A,$A1103)
/11</f>
        <v>2.7554545454545458</v>
      </c>
      <c r="L1103" s="111">
        <f t="shared" ref="L1103" si="90">SUM(H1103:K1103)</f>
        <v>1478.8036363636365</v>
      </c>
    </row>
    <row r="1104" spans="1:12" x14ac:dyDescent="0.25">
      <c r="A1104" s="71">
        <f>IF(
   SUMPRODUCT(--(Sinduscon!$3:$3=DATE(2013,INT((ROW(A1301)-1)/20)+1,1)))&gt;0,
   DATE(2013,INT((ROW(A1301)-1)/20)+1,1),
   ""
)</f>
        <v>43252</v>
      </c>
      <c r="B1104" s="72" t="str">
        <f t="shared" si="88"/>
        <v>R-1</v>
      </c>
      <c r="C1104" s="73" t="str">
        <f t="shared" si="89"/>
        <v>Baixo</v>
      </c>
      <c r="D1104" s="77">
        <f>IFERROR(INDEX(Sinduscon!$6:$6,
MATCH(CUB!A1104,Sinduscon!$3:$3,0)+1), "")</f>
        <v>632.86</v>
      </c>
      <c r="E1104" s="77">
        <f>IFERROR(INDEX(Sinduscon!$7:$7,
MATCH(CUB!$A1104,Sinduscon!$3:$3,0)+1), "")</f>
        <v>673.61</v>
      </c>
      <c r="F1104" s="77">
        <f>IFERROR(INDEX(Sinduscon!$8:$8,
MATCH(CUB!$A1104,Sinduscon!$3:$3,0)+1), "")</f>
        <v>131.16999999999999</v>
      </c>
      <c r="G1104" s="77">
        <f>IFERROR(INDEX(Sinduscon!$9:$9,
MATCH(CUB!$A1104,Sinduscon!$3:$3,0)+1), "")</f>
        <v>3.18</v>
      </c>
      <c r="H1104" s="111"/>
      <c r="I1104" s="111"/>
      <c r="J1104" s="111"/>
      <c r="K1104" s="111"/>
    </row>
    <row r="1105" spans="1:11" x14ac:dyDescent="0.25">
      <c r="A1105" s="71">
        <f>IF(
   SUMPRODUCT(--(Sinduscon!$3:$3=DATE(2013,INT((ROW(A1302)-1)/20)+1,1)))&gt;0,
   DATE(2013,INT((ROW(A1302)-1)/20)+1,1),
   ""
)</f>
        <v>43252</v>
      </c>
      <c r="B1105" s="72" t="str">
        <f t="shared" si="88"/>
        <v>R-1</v>
      </c>
      <c r="C1105" s="73" t="str">
        <f t="shared" si="89"/>
        <v>Normal</v>
      </c>
      <c r="D1105" s="77">
        <f>IFERROR(INDEX(Sinduscon!$6:$6,
MATCH(CUB!A1105,Sinduscon!$3:$3,0)+2), "")</f>
        <v>662.2</v>
      </c>
      <c r="E1105" s="77">
        <f>IFERROR(INDEX(Sinduscon!$7:$7,
MATCH(CUB!$A1105,Sinduscon!$3:$3,0)+2), "")</f>
        <v>920.07</v>
      </c>
      <c r="F1105" s="77">
        <f>IFERROR(INDEX(Sinduscon!$8:$8,
MATCH(CUB!$A1105,Sinduscon!$3:$3,0)+2), "")</f>
        <v>123.16</v>
      </c>
      <c r="G1105" s="77">
        <f>IFERROR(INDEX(Sinduscon!$9:$9,
MATCH(CUB!$A1105,Sinduscon!$3:$3,0)+2), "")</f>
        <v>0.22</v>
      </c>
      <c r="H1105" s="111"/>
      <c r="I1105" s="111"/>
      <c r="J1105" s="111"/>
      <c r="K1105" s="111"/>
    </row>
    <row r="1106" spans="1:11" x14ac:dyDescent="0.25">
      <c r="A1106" s="71">
        <f>IF(
   SUMPRODUCT(--(Sinduscon!$3:$3=DATE(2013,INT((ROW(A1303)-1)/20)+1,1)))&gt;0,
   DATE(2013,INT((ROW(A1303)-1)/20)+1,1),
   ""
)</f>
        <v>43252</v>
      </c>
      <c r="B1106" s="72" t="str">
        <f t="shared" si="88"/>
        <v>R-1</v>
      </c>
      <c r="C1106" s="73" t="str">
        <f t="shared" si="89"/>
        <v>Alto</v>
      </c>
      <c r="D1106" s="77">
        <f>IFERROR(INDEX(Sinduscon!$6:$6,
MATCH(CUB!A1106,Sinduscon!$3:$3,0)+3), "")</f>
        <v>987.64</v>
      </c>
      <c r="E1106" s="77">
        <f>IFERROR(INDEX(Sinduscon!$7:$7,
MATCH(CUB!$A1106,Sinduscon!$3:$3,0)+3), "")</f>
        <v>998.25</v>
      </c>
      <c r="F1106" s="77">
        <f>IFERROR(INDEX(Sinduscon!$8:$8,
MATCH(CUB!$A1106,Sinduscon!$3:$3,0)+3), "")</f>
        <v>116.43</v>
      </c>
      <c r="G1106" s="77">
        <f>IFERROR(INDEX(Sinduscon!$9:$9,
MATCH(CUB!$A1106,Sinduscon!$3:$3,0)+3), "")</f>
        <v>0.27</v>
      </c>
      <c r="H1106" s="111"/>
      <c r="I1106" s="111"/>
      <c r="J1106" s="111"/>
      <c r="K1106" s="111"/>
    </row>
    <row r="1107" spans="1:11" x14ac:dyDescent="0.25">
      <c r="A1107" s="71">
        <f>IF(
   SUMPRODUCT(--(Sinduscon!$3:$3=DATE(2013,INT((ROW(A1304)-1)/20)+1,1)))&gt;0,
   DATE(2013,INT((ROW(A1304)-1)/20)+1,1),
   ""
)</f>
        <v>43252</v>
      </c>
      <c r="B1107" s="72" t="str">
        <f t="shared" si="88"/>
        <v>R-1</v>
      </c>
      <c r="C1107" s="73" t="str">
        <f t="shared" si="89"/>
        <v>Total</v>
      </c>
      <c r="D1107" s="77">
        <f>IFERROR(INDEX(Sinduscon!$6:$6,
MATCH(CUB!A1107,Sinduscon!$3:$3,0)+4), "")</f>
        <v>2282.6999999999998</v>
      </c>
      <c r="E1107" s="77">
        <f>IFERROR(INDEX(Sinduscon!$7:$7,
MATCH(CUB!$A1107,Sinduscon!$3:$3,0)+4), "")</f>
        <v>2591.9300000000003</v>
      </c>
      <c r="F1107" s="77">
        <f>IFERROR(INDEX(Sinduscon!$8:$8,
MATCH(CUB!$A1107,Sinduscon!$3:$3,0)+4), "")</f>
        <v>370.76</v>
      </c>
      <c r="G1107" s="77">
        <f>IFERROR(INDEX(Sinduscon!$9:$9,
MATCH(CUB!$A1107,Sinduscon!$3:$3,0)+4), "")</f>
        <v>3.6700000000000004</v>
      </c>
      <c r="H1107" s="111"/>
      <c r="I1107" s="111"/>
      <c r="J1107" s="111"/>
      <c r="K1107" s="111"/>
    </row>
    <row r="1108" spans="1:11" x14ac:dyDescent="0.25">
      <c r="A1108" s="71">
        <f>IF(
   SUMPRODUCT(--(Sinduscon!$3:$3=DATE(2013,INT((ROW(A1305)-1)/20)+1,1)))&gt;0,
   DATE(2013,INT((ROW(A1305)-1)/20)+1,1),
   ""
)</f>
        <v>43252</v>
      </c>
      <c r="B1108" s="72" t="str">
        <f t="shared" si="88"/>
        <v>PP-4</v>
      </c>
      <c r="C1108" s="73" t="str">
        <f t="shared" si="89"/>
        <v>Baixo</v>
      </c>
      <c r="D1108" s="77">
        <f>IFERROR(INDEX(Sinduscon!$12:$12,
MATCH(CUB!A1108,Sinduscon!$3:$3,0)+1), "")</f>
        <v>672.7</v>
      </c>
      <c r="E1108" s="77">
        <f>IFERROR(INDEX(Sinduscon!$13:$13,
MATCH(CUB!$A1108,Sinduscon!$3:$3,0)+1), "")</f>
        <v>564.94000000000005</v>
      </c>
      <c r="F1108" s="77">
        <f>IFERROR(INDEX(Sinduscon!$14:$14,
MATCH(CUB!$A1108,Sinduscon!$3:$3,0)+1), "")</f>
        <v>34.880000000000003</v>
      </c>
      <c r="G1108" s="77">
        <f>IFERROR(INDEX(Sinduscon!$15:$15,
MATCH(CUB!$A1108,Sinduscon!$3:$3,0)+1), "")</f>
        <v>3.07</v>
      </c>
      <c r="H1108" s="111"/>
      <c r="I1108" s="111"/>
      <c r="J1108" s="111"/>
      <c r="K1108" s="111"/>
    </row>
    <row r="1109" spans="1:11" x14ac:dyDescent="0.25">
      <c r="A1109" s="71">
        <f>IF(
   SUMPRODUCT(--(Sinduscon!$3:$3=DATE(2013,INT((ROW(A1306)-1)/20)+1,1)))&gt;0,
   DATE(2013,INT((ROW(A1306)-1)/20)+1,1),
   ""
)</f>
        <v>43252</v>
      </c>
      <c r="B1109" s="72" t="str">
        <f t="shared" si="88"/>
        <v>PP-4</v>
      </c>
      <c r="C1109" s="73" t="str">
        <f t="shared" si="89"/>
        <v>Normal</v>
      </c>
      <c r="D1109" s="77">
        <f>IFERROR(INDEX(Sinduscon!$12:$12,
MATCH(CUB!A1109,Sinduscon!$3:$3,0)+2), "")</f>
        <v>631.62</v>
      </c>
      <c r="E1109" s="77">
        <f>IFERROR(INDEX(Sinduscon!$13:$13,
MATCH(CUB!$A1109,Sinduscon!$3:$3,0)+2), "")</f>
        <v>813.92</v>
      </c>
      <c r="F1109" s="77">
        <f>IFERROR(INDEX(Sinduscon!$14:$14,
MATCH(CUB!$A1109,Sinduscon!$3:$3,0)+2), "")</f>
        <v>147.68</v>
      </c>
      <c r="G1109" s="77">
        <f>IFERROR(INDEX(Sinduscon!$15:$15,
MATCH(CUB!$A1109,Sinduscon!$3:$3,0)+2), "")</f>
        <v>0.04</v>
      </c>
      <c r="H1109" s="111"/>
      <c r="I1109" s="111"/>
      <c r="J1109" s="111"/>
      <c r="K1109" s="111"/>
    </row>
    <row r="1110" spans="1:11" x14ac:dyDescent="0.25">
      <c r="A1110" s="71">
        <f>IF(
   SUMPRODUCT(--(Sinduscon!$3:$3=DATE(2013,INT((ROW(A1307)-1)/20)+1,1)))&gt;0,
   DATE(2013,INT((ROW(A1307)-1)/20)+1,1),
   ""
)</f>
        <v>43252</v>
      </c>
      <c r="B1110" s="72" t="str">
        <f t="shared" si="88"/>
        <v>PP-4</v>
      </c>
      <c r="C1110" s="73" t="str">
        <f t="shared" si="89"/>
        <v>Alto</v>
      </c>
      <c r="D1110" s="77" t="str">
        <f>IFERROR(INDEX(Sinduscon!$12:$12,
MATCH(CUB!A1110,Sinduscon!$3:$3,0)+3), "")</f>
        <v>-</v>
      </c>
      <c r="E1110" s="77" t="str">
        <f>IFERROR(INDEX(Sinduscon!$13:$13,
MATCH(CUB!$A1110,Sinduscon!$3:$3,0)+3), "")</f>
        <v>-</v>
      </c>
      <c r="F1110" s="77" t="str">
        <f>IFERROR(INDEX(Sinduscon!$14:$14,
MATCH(CUB!$A1110,Sinduscon!$3:$3,0)+3), "")</f>
        <v>-</v>
      </c>
      <c r="G1110" s="77" t="str">
        <f>IFERROR(INDEX(Sinduscon!$15:$15,
MATCH(CUB!$A1110,Sinduscon!$3:$3,0)+3), "")</f>
        <v>-</v>
      </c>
      <c r="H1110" s="111"/>
      <c r="I1110" s="111"/>
      <c r="J1110" s="111"/>
      <c r="K1110" s="111"/>
    </row>
    <row r="1111" spans="1:11" x14ac:dyDescent="0.25">
      <c r="A1111" s="71">
        <f>IF(
   SUMPRODUCT(--(Sinduscon!$3:$3=DATE(2013,INT((ROW(A1308)-1)/20)+1,1)))&gt;0,
   DATE(2013,INT((ROW(A1308)-1)/20)+1,1),
   ""
)</f>
        <v>43252</v>
      </c>
      <c r="B1111" s="72" t="str">
        <f t="shared" si="88"/>
        <v>PP-4</v>
      </c>
      <c r="C1111" s="73" t="str">
        <f t="shared" si="89"/>
        <v>Total</v>
      </c>
      <c r="D1111" s="77">
        <f>IFERROR(INDEX(Sinduscon!$12:$12,
MATCH(CUB!A1111,Sinduscon!$3:$3,0)+4), "")</f>
        <v>1304.3200000000002</v>
      </c>
      <c r="E1111" s="77">
        <f>IFERROR(INDEX(Sinduscon!$13:$13,
MATCH(CUB!$A1111,Sinduscon!$3:$3,0)+4), "")</f>
        <v>1378.8600000000001</v>
      </c>
      <c r="F1111" s="77">
        <f>IFERROR(INDEX(Sinduscon!$14:$14,
MATCH(CUB!$A1111,Sinduscon!$3:$3,0)+4), "")</f>
        <v>182.56</v>
      </c>
      <c r="G1111" s="77">
        <f>IFERROR(INDEX(Sinduscon!$15:$15,
MATCH(CUB!$A1111,Sinduscon!$3:$3,0)+4), "")</f>
        <v>3.11</v>
      </c>
      <c r="H1111" s="111"/>
      <c r="I1111" s="111"/>
      <c r="J1111" s="111"/>
      <c r="K1111" s="111"/>
    </row>
    <row r="1112" spans="1:11" x14ac:dyDescent="0.25">
      <c r="A1112" s="71">
        <f>IF(
   SUMPRODUCT(--(Sinduscon!$3:$3=DATE(2013,INT((ROW(A1309)-1)/20)+1,1)))&gt;0,
   DATE(2013,INT((ROW(A1309)-1)/20)+1,1),
   ""
)</f>
        <v>43252</v>
      </c>
      <c r="B1112" s="72" t="str">
        <f t="shared" si="88"/>
        <v>R-8</v>
      </c>
      <c r="C1112" s="73" t="str">
        <f t="shared" si="89"/>
        <v>Baixo</v>
      </c>
      <c r="D1112" s="77">
        <f>IFERROR(INDEX(Sinduscon!$18:$18,
MATCH(CUB!A1112,Sinduscon!$3:$3,0)+1), "")</f>
        <v>639.33000000000004</v>
      </c>
      <c r="E1112" s="77">
        <f>IFERROR(INDEX(Sinduscon!$19:$19,
MATCH(CUB!$A1112,Sinduscon!$3:$3,0)+1), "")</f>
        <v>531.32000000000005</v>
      </c>
      <c r="F1112" s="77">
        <f>IFERROR(INDEX(Sinduscon!$20:$20,
MATCH(CUB!$A1112,Sinduscon!$3:$3,0)+1), "")</f>
        <v>31.38</v>
      </c>
      <c r="G1112" s="77">
        <f>IFERROR(INDEX(Sinduscon!$21:$21,
MATCH(CUB!$A1112,Sinduscon!$3:$3,0)+1), "")</f>
        <v>3.22</v>
      </c>
      <c r="H1112" s="111"/>
      <c r="I1112" s="111"/>
      <c r="J1112" s="111"/>
      <c r="K1112" s="111"/>
    </row>
    <row r="1113" spans="1:11" x14ac:dyDescent="0.25">
      <c r="A1113" s="71">
        <f>IF(
   SUMPRODUCT(--(Sinduscon!$3:$3=DATE(2013,INT((ROW(A1310)-1)/20)+1,1)))&gt;0,
   DATE(2013,INT((ROW(A1310)-1)/20)+1,1),
   ""
)</f>
        <v>43252</v>
      </c>
      <c r="B1113" s="72" t="str">
        <f t="shared" si="88"/>
        <v>R-8</v>
      </c>
      <c r="C1113" s="73" t="str">
        <f t="shared" si="89"/>
        <v>Normal</v>
      </c>
      <c r="D1113" s="77">
        <f>IFERROR(INDEX(Sinduscon!$18:$18,
MATCH(CUB!A1113,Sinduscon!$3:$3,0)+2), "")</f>
        <v>561.63</v>
      </c>
      <c r="E1113" s="77">
        <f>IFERROR(INDEX(Sinduscon!$19:$19,
MATCH(CUB!$A1113,Sinduscon!$3:$3,0)+2), "")</f>
        <v>730.67</v>
      </c>
      <c r="F1113" s="77">
        <f>IFERROR(INDEX(Sinduscon!$20:$20,
MATCH(CUB!$A1113,Sinduscon!$3:$3,0)+2), "")</f>
        <v>68.13</v>
      </c>
      <c r="G1113" s="77">
        <f>IFERROR(INDEX(Sinduscon!$21:$21,
MATCH(CUB!$A1113,Sinduscon!$3:$3,0)+2), "")</f>
        <v>4.32</v>
      </c>
      <c r="H1113" s="111"/>
      <c r="I1113" s="111"/>
      <c r="J1113" s="111"/>
      <c r="K1113" s="111"/>
    </row>
    <row r="1114" spans="1:11" x14ac:dyDescent="0.25">
      <c r="A1114" s="71">
        <f>IF(
   SUMPRODUCT(--(Sinduscon!$3:$3=DATE(2013,INT((ROW(A1311)-1)/20)+1,1)))&gt;0,
   DATE(2013,INT((ROW(A1311)-1)/20)+1,1),
   ""
)</f>
        <v>43252</v>
      </c>
      <c r="B1114" s="72" t="str">
        <f t="shared" si="88"/>
        <v>R-8</v>
      </c>
      <c r="C1114" s="73" t="str">
        <f t="shared" si="89"/>
        <v>Alto</v>
      </c>
      <c r="D1114" s="77">
        <f>IFERROR(INDEX(Sinduscon!$18:$18,
MATCH(CUB!A1114,Sinduscon!$3:$3,0)+3), "")</f>
        <v>800.34</v>
      </c>
      <c r="E1114" s="77">
        <f>IFERROR(INDEX(Sinduscon!$19:$19,
MATCH(CUB!$A1114,Sinduscon!$3:$3,0)+3), "")</f>
        <v>773.48</v>
      </c>
      <c r="F1114" s="77">
        <f>IFERROR(INDEX(Sinduscon!$20:$20,
MATCH(CUB!$A1114,Sinduscon!$3:$3,0)+3), "")</f>
        <v>80.34</v>
      </c>
      <c r="G1114" s="77">
        <f>IFERROR(INDEX(Sinduscon!$21:$21,
MATCH(CUB!$A1114,Sinduscon!$3:$3,0)+3), "")</f>
        <v>4.08</v>
      </c>
      <c r="H1114" s="111"/>
      <c r="I1114" s="111"/>
      <c r="J1114" s="111"/>
      <c r="K1114" s="111"/>
    </row>
    <row r="1115" spans="1:11" x14ac:dyDescent="0.25">
      <c r="A1115" s="71">
        <f>IF(
   SUMPRODUCT(--(Sinduscon!$3:$3=DATE(2013,INT((ROW(A1312)-1)/20)+1,1)))&gt;0,
   DATE(2013,INT((ROW(A1312)-1)/20)+1,1),
   ""
)</f>
        <v>43252</v>
      </c>
      <c r="B1115" s="72" t="str">
        <f t="shared" si="88"/>
        <v>R-8</v>
      </c>
      <c r="C1115" s="73" t="str">
        <f t="shared" si="89"/>
        <v>Total</v>
      </c>
      <c r="D1115" s="77">
        <f>IFERROR(INDEX(Sinduscon!$18:$18,
MATCH(CUB!A1115,Sinduscon!$3:$3,0)+4), "")</f>
        <v>2001.3000000000002</v>
      </c>
      <c r="E1115" s="77">
        <f>IFERROR(INDEX(Sinduscon!$19:$19,
MATCH(CUB!$A1115,Sinduscon!$3:$3,0)+4), "")</f>
        <v>2035.47</v>
      </c>
      <c r="F1115" s="77">
        <f>IFERROR(INDEX(Sinduscon!$20:$20,
MATCH(CUB!$A1115,Sinduscon!$3:$3,0)+4), "")</f>
        <v>179.85</v>
      </c>
      <c r="G1115" s="77">
        <f>IFERROR(INDEX(Sinduscon!$21:$21,
MATCH(CUB!$A1115,Sinduscon!$3:$3,0)+4), "")</f>
        <v>11.620000000000001</v>
      </c>
      <c r="H1115" s="111"/>
      <c r="I1115" s="111"/>
      <c r="J1115" s="111"/>
      <c r="K1115" s="111"/>
    </row>
    <row r="1116" spans="1:11" x14ac:dyDescent="0.25">
      <c r="A1116" s="71">
        <f>IF(
   SUMPRODUCT(--(Sinduscon!$3:$3=DATE(2013,INT((ROW(A1313)-1)/20)+1,1)))&gt;0,
   DATE(2013,INT((ROW(A1313)-1)/20)+1,1),
   ""
)</f>
        <v>43252</v>
      </c>
      <c r="B1116" s="72" t="str">
        <f t="shared" si="88"/>
        <v>R-16</v>
      </c>
      <c r="C1116" s="73" t="str">
        <f t="shared" si="89"/>
        <v>Baixo</v>
      </c>
      <c r="D1116" s="77" t="str">
        <f>IFERROR(INDEX(Sinduscon!$24:$24,
MATCH(CUB!A1116,Sinduscon!$3:$3,0)+1), "")</f>
        <v>-</v>
      </c>
      <c r="E1116" s="77" t="str">
        <f>IFERROR(INDEX(Sinduscon!$25:$25,
MATCH(CUB!$A1116,Sinduscon!$3:$3,0)+1), "")</f>
        <v>-</v>
      </c>
      <c r="F1116" s="77" t="str">
        <f>IFERROR(INDEX(Sinduscon!$26:$26,
MATCH(CUB!$A1116,Sinduscon!$3:$3,0)+1), "")</f>
        <v>-</v>
      </c>
      <c r="G1116" s="77" t="str">
        <f>IFERROR(INDEX(Sinduscon!$27:$27,
MATCH(CUB!$A1116,Sinduscon!$3:$3,0)+1), "")</f>
        <v>-</v>
      </c>
      <c r="H1116" s="111"/>
      <c r="I1116" s="111"/>
      <c r="J1116" s="111"/>
      <c r="K1116" s="111"/>
    </row>
    <row r="1117" spans="1:11" x14ac:dyDescent="0.25">
      <c r="A1117" s="71">
        <f>IF(
   SUMPRODUCT(--(Sinduscon!$3:$3=DATE(2013,INT((ROW(A1314)-1)/20)+1,1)))&gt;0,
   DATE(2013,INT((ROW(A1314)-1)/20)+1,1),
   ""
)</f>
        <v>43252</v>
      </c>
      <c r="B1117" s="72" t="str">
        <f t="shared" si="88"/>
        <v>R-16</v>
      </c>
      <c r="C1117" s="73" t="str">
        <f t="shared" si="89"/>
        <v>Normal</v>
      </c>
      <c r="D1117" s="77">
        <f>IFERROR(INDEX(Sinduscon!$24:$24,
MATCH(CUB!A1117,Sinduscon!$3:$3,0)+2), "")</f>
        <v>555.09</v>
      </c>
      <c r="E1117" s="77">
        <f>IFERROR(INDEX(Sinduscon!$25:$25,
MATCH(CUB!$A1117,Sinduscon!$3:$3,0)+2), "")</f>
        <v>702.4</v>
      </c>
      <c r="F1117" s="77">
        <f>IFERROR(INDEX(Sinduscon!$26:$26,
MATCH(CUB!$A1117,Sinduscon!$3:$3,0)+2), "")</f>
        <v>56.38</v>
      </c>
      <c r="G1117" s="77">
        <f>IFERROR(INDEX(Sinduscon!$27:$27,
MATCH(CUB!$A1117,Sinduscon!$3:$3,0)+2), "")</f>
        <v>4.12</v>
      </c>
      <c r="H1117" s="111"/>
      <c r="I1117" s="111"/>
      <c r="J1117" s="111"/>
      <c r="K1117" s="111"/>
    </row>
    <row r="1118" spans="1:11" x14ac:dyDescent="0.25">
      <c r="A1118" s="71">
        <f>IF(
   SUMPRODUCT(--(Sinduscon!$3:$3=DATE(2013,INT((ROW(A1315)-1)/20)+1,1)))&gt;0,
   DATE(2013,INT((ROW(A1315)-1)/20)+1,1),
   ""
)</f>
        <v>43252</v>
      </c>
      <c r="B1118" s="72" t="str">
        <f t="shared" si="88"/>
        <v>R-16</v>
      </c>
      <c r="C1118" s="73" t="str">
        <f t="shared" si="89"/>
        <v>Alto</v>
      </c>
      <c r="D1118" s="77">
        <f>IFERROR(INDEX(Sinduscon!$24:$24,
MATCH(CUB!A1118,Sinduscon!$3:$3,0)+3), "")</f>
        <v>746.87</v>
      </c>
      <c r="E1118" s="77">
        <f>IFERROR(INDEX(Sinduscon!$25:$25,
MATCH(CUB!$A1118,Sinduscon!$3:$3,0)+3), "")</f>
        <v>868.75</v>
      </c>
      <c r="F1118" s="77">
        <f>IFERROR(INDEX(Sinduscon!$26:$26,
MATCH(CUB!$A1118,Sinduscon!$3:$3,0)+3), "")</f>
        <v>68.69</v>
      </c>
      <c r="G1118" s="77">
        <f>IFERROR(INDEX(Sinduscon!$27:$27,
MATCH(CUB!$A1118,Sinduscon!$3:$3,0)+3), "")</f>
        <v>6.18</v>
      </c>
      <c r="H1118" s="111"/>
      <c r="I1118" s="111"/>
      <c r="J1118" s="111"/>
      <c r="K1118" s="111"/>
    </row>
    <row r="1119" spans="1:11" x14ac:dyDescent="0.25">
      <c r="A1119" s="71">
        <f>IF(
   SUMPRODUCT(--(Sinduscon!$3:$3=DATE(2013,INT((ROW(A1316)-1)/20)+1,1)))&gt;0,
   DATE(2013,INT((ROW(A1316)-1)/20)+1,1),
   ""
)</f>
        <v>43252</v>
      </c>
      <c r="B1119" s="72" t="str">
        <f t="shared" si="88"/>
        <v>R-16</v>
      </c>
      <c r="C1119" s="73" t="str">
        <f t="shared" si="89"/>
        <v>Total</v>
      </c>
      <c r="D1119" s="77">
        <f>IFERROR(INDEX(Sinduscon!$24:$24,
MATCH(CUB!A1119,Sinduscon!$3:$3,0)+4), "")</f>
        <v>1301.96</v>
      </c>
      <c r="E1119" s="77">
        <f>IFERROR(INDEX(Sinduscon!$25:$25,
MATCH(CUB!$A1119,Sinduscon!$3:$3,0)+4), "")</f>
        <v>1571.15</v>
      </c>
      <c r="F1119" s="77">
        <f>IFERROR(INDEX(Sinduscon!$26:$26,
MATCH(CUB!$A1119,Sinduscon!$3:$3,0)+4), "")</f>
        <v>125.07</v>
      </c>
      <c r="G1119" s="77">
        <f>IFERROR(INDEX(Sinduscon!$27:$27,
MATCH(CUB!$A1119,Sinduscon!$3:$3,0)+4), "")</f>
        <v>10.3</v>
      </c>
      <c r="H1119" s="111"/>
      <c r="I1119" s="111"/>
      <c r="J1119" s="111"/>
      <c r="K1119" s="111"/>
    </row>
    <row r="1120" spans="1:11" x14ac:dyDescent="0.25">
      <c r="A1120" s="71">
        <f>IF(
   SUMPRODUCT(--(Sinduscon!$3:$3=DATE(2013,INT((ROW(A1317)-1)/20)+1,1)))&gt;0,
   DATE(2013,INT((ROW(A1317)-1)/20)+1,1),
   ""
)</f>
        <v>43252</v>
      </c>
      <c r="B1120" s="72" t="str">
        <f t="shared" si="88"/>
        <v>PIS</v>
      </c>
      <c r="C1120" s="73" t="str">
        <f t="shared" si="89"/>
        <v>Baixo</v>
      </c>
      <c r="D1120" s="77">
        <f>IFERROR(INDEX(Sinduscon!$30:$30,
MATCH(CUB!A1120,Sinduscon!$3:$3,0)+1), "")</f>
        <v>461.32</v>
      </c>
      <c r="E1120" s="77">
        <f>IFERROR(INDEX(Sinduscon!$31:$31,
MATCH(CUB!$A1120,Sinduscon!$3:$3,0)+1), "")</f>
        <v>459.06</v>
      </c>
      <c r="F1120" s="77">
        <f>IFERROR(INDEX(Sinduscon!$32:$32,
MATCH(CUB!$A1120,Sinduscon!$3:$3,0)+1), "")</f>
        <v>32.53</v>
      </c>
      <c r="G1120" s="77">
        <f>IFERROR(INDEX(Sinduscon!$33:$33,
MATCH(CUB!$A1120,Sinduscon!$3:$3,0)+1), "")</f>
        <v>1.61</v>
      </c>
      <c r="H1120" s="111"/>
      <c r="I1120" s="111"/>
      <c r="J1120" s="111"/>
      <c r="K1120" s="111"/>
    </row>
    <row r="1121" spans="1:12" x14ac:dyDescent="0.25">
      <c r="A1121" s="71">
        <f>IF(
   SUMPRODUCT(--(Sinduscon!$3:$3=DATE(2013,INT((ROW(A1318)-1)/20)+1,1)))&gt;0,
   DATE(2013,INT((ROW(A1318)-1)/20)+1,1),
   ""
)</f>
        <v>43252</v>
      </c>
      <c r="B1121" s="72" t="str">
        <f t="shared" si="88"/>
        <v>PIS</v>
      </c>
      <c r="C1121" s="73" t="str">
        <f t="shared" si="89"/>
        <v>Normal</v>
      </c>
      <c r="D1121" s="77" t="str">
        <f>IFERROR(INDEX(Sinduscon!$30:$30,
MATCH(CUB!A1121,Sinduscon!$3:$3,0)+2), "")</f>
        <v>-</v>
      </c>
      <c r="E1121" s="77" t="str">
        <f>IFERROR(INDEX(Sinduscon!$31:$31,
MATCH(CUB!$A1121,Sinduscon!$3:$3,0)+2), "")</f>
        <v>-</v>
      </c>
      <c r="F1121" s="77" t="str">
        <f>IFERROR(INDEX(Sinduscon!$32:$32,
MATCH(CUB!$A1121,Sinduscon!$3:$3,0)+2), "")</f>
        <v>-</v>
      </c>
      <c r="G1121" s="77" t="str">
        <f>IFERROR(INDEX(Sinduscon!$33:$33,
MATCH(CUB!$A1121,Sinduscon!$3:$3,0)+2), "")</f>
        <v>-</v>
      </c>
      <c r="H1121" s="111"/>
      <c r="I1121" s="111"/>
      <c r="J1121" s="111"/>
      <c r="K1121" s="111"/>
    </row>
    <row r="1122" spans="1:12" x14ac:dyDescent="0.25">
      <c r="A1122" s="71">
        <f>IF(
   SUMPRODUCT(--(Sinduscon!$3:$3=DATE(2013,INT((ROW(A1319)-1)/20)+1,1)))&gt;0,
   DATE(2013,INT((ROW(A1319)-1)/20)+1,1),
   ""
)</f>
        <v>43252</v>
      </c>
      <c r="B1122" s="72" t="str">
        <f t="shared" si="88"/>
        <v>PIS</v>
      </c>
      <c r="C1122" s="73" t="str">
        <f t="shared" si="89"/>
        <v>Alto</v>
      </c>
      <c r="D1122" s="77" t="str">
        <f>IFERROR(INDEX(Sinduscon!$30:$30,
MATCH(CUB!A1122,Sinduscon!$3:$3,0)+3), "")</f>
        <v>-</v>
      </c>
      <c r="E1122" s="77" t="str">
        <f>IFERROR(INDEX(Sinduscon!$31:$31,
MATCH(CUB!$A1122,Sinduscon!$3:$3,0)+3), "")</f>
        <v>-</v>
      </c>
      <c r="F1122" s="77" t="str">
        <f>IFERROR(INDEX(Sinduscon!$32:$32,
MATCH(CUB!$A1122,Sinduscon!$3:$3,0)+3), "")</f>
        <v>-</v>
      </c>
      <c r="G1122" s="77" t="str">
        <f>IFERROR(INDEX(Sinduscon!$33:$33,
MATCH(CUB!$A1122,Sinduscon!$3:$3,0)+3), "")</f>
        <v>-</v>
      </c>
      <c r="H1122" s="111"/>
      <c r="I1122" s="111"/>
      <c r="J1122" s="111"/>
      <c r="K1122" s="111"/>
    </row>
    <row r="1123" spans="1:12" x14ac:dyDescent="0.25">
      <c r="A1123" s="71">
        <f>IF(
   SUMPRODUCT(--(Sinduscon!$3:$3=DATE(2013,INT((ROW(A1320)-1)/20)+1,1)))&gt;0,
   DATE(2013,INT((ROW(A1320)-1)/20)+1,1),
   ""
)</f>
        <v>43252</v>
      </c>
      <c r="B1123" s="72" t="str">
        <f t="shared" si="88"/>
        <v>PIS</v>
      </c>
      <c r="C1123" s="73" t="str">
        <f t="shared" si="89"/>
        <v>Total</v>
      </c>
      <c r="D1123" s="77">
        <f>IFERROR(INDEX(Sinduscon!$30:$30,
MATCH(CUB!A1123,Sinduscon!$3:$3,0)+4), "")</f>
        <v>461.32</v>
      </c>
      <c r="E1123" s="77">
        <f>IFERROR(INDEX(Sinduscon!$31:$31,
MATCH(CUB!$A1123,Sinduscon!$3:$3,0)+4), "")</f>
        <v>459.06</v>
      </c>
      <c r="F1123" s="77">
        <f>IFERROR(INDEX(Sinduscon!$32:$32,
MATCH(CUB!$A1123,Sinduscon!$3:$3,0)+4), "")</f>
        <v>32.53</v>
      </c>
      <c r="G1123" s="77">
        <f>IFERROR(INDEX(Sinduscon!$33:$33,
MATCH(CUB!$A1123,Sinduscon!$3:$3,0)+4), "")</f>
        <v>1.61</v>
      </c>
      <c r="H1123" s="111">
        <f>SUMIFS(CUB!$D:$D,CUB!$C:$C,"Total",CUB!$A:$A,$A1123)
/11</f>
        <v>668.32727272727266</v>
      </c>
      <c r="I1123" s="111">
        <f>SUMIFS(CUB!$E:$E,CUB!$C:$C,"Total",CUB!$A:$A,$A1123)
/11</f>
        <v>730.58818181818185</v>
      </c>
      <c r="J1123" s="111">
        <f>SUMIFS(CUB!$F:$F,CUB!$C:$C,"Total",CUB!$A:$A,$A1123)
/11</f>
        <v>80.979090909090914</v>
      </c>
      <c r="K1123" s="111">
        <f>SUMIFS(CUB!$G:$G,CUB!$C:$C,"Total",CUB!$A:$A,$A1123)
/11</f>
        <v>2.7554545454545458</v>
      </c>
      <c r="L1123" s="111">
        <f t="shared" ref="L1123" si="91">SUM(H1123:K1123)</f>
        <v>1482.6499999999999</v>
      </c>
    </row>
    <row r="1124" spans="1:12" x14ac:dyDescent="0.25">
      <c r="A1124" s="71">
        <f>IF(
   SUMPRODUCT(--(Sinduscon!$3:$3=DATE(2013,INT((ROW(A1321)-1)/20)+1,1)))&gt;0,
   DATE(2013,INT((ROW(A1321)-1)/20)+1,1),
   ""
)</f>
        <v>43282</v>
      </c>
      <c r="B1124" s="72" t="str">
        <f t="shared" si="88"/>
        <v>R-1</v>
      </c>
      <c r="C1124" s="73" t="str">
        <f t="shared" si="89"/>
        <v>Baixo</v>
      </c>
      <c r="D1124" s="77">
        <f>IFERROR(INDEX(Sinduscon!$6:$6,
MATCH(CUB!A1124,Sinduscon!$3:$3,0)+1), "")</f>
        <v>637.5</v>
      </c>
      <c r="E1124" s="77">
        <f>IFERROR(INDEX(Sinduscon!$7:$7,
MATCH(CUB!$A1124,Sinduscon!$3:$3,0)+1), "")</f>
        <v>673.61</v>
      </c>
      <c r="F1124" s="77">
        <f>IFERROR(INDEX(Sinduscon!$8:$8,
MATCH(CUB!$A1124,Sinduscon!$3:$3,0)+1), "")</f>
        <v>132.16</v>
      </c>
      <c r="G1124" s="77">
        <f>IFERROR(INDEX(Sinduscon!$9:$9,
MATCH(CUB!$A1124,Sinduscon!$3:$3,0)+1), "")</f>
        <v>3.18</v>
      </c>
      <c r="H1124" s="111"/>
      <c r="I1124" s="111"/>
      <c r="J1124" s="111"/>
      <c r="K1124" s="111"/>
    </row>
    <row r="1125" spans="1:12" x14ac:dyDescent="0.25">
      <c r="A1125" s="71">
        <f>IF(
   SUMPRODUCT(--(Sinduscon!$3:$3=DATE(2013,INT((ROW(A1322)-1)/20)+1,1)))&gt;0,
   DATE(2013,INT((ROW(A1322)-1)/20)+1,1),
   ""
)</f>
        <v>43282</v>
      </c>
      <c r="B1125" s="72" t="str">
        <f t="shared" si="88"/>
        <v>R-1</v>
      </c>
      <c r="C1125" s="73" t="str">
        <f t="shared" si="89"/>
        <v>Normal</v>
      </c>
      <c r="D1125" s="77">
        <f>IFERROR(INDEX(Sinduscon!$6:$6,
MATCH(CUB!A1125,Sinduscon!$3:$3,0)+2), "")</f>
        <v>662.9</v>
      </c>
      <c r="E1125" s="77">
        <f>IFERROR(INDEX(Sinduscon!$7:$7,
MATCH(CUB!$A1125,Sinduscon!$3:$3,0)+2), "")</f>
        <v>920.07</v>
      </c>
      <c r="F1125" s="77">
        <f>IFERROR(INDEX(Sinduscon!$8:$8,
MATCH(CUB!$A1125,Sinduscon!$3:$3,0)+2), "")</f>
        <v>124.09</v>
      </c>
      <c r="G1125" s="77">
        <f>IFERROR(INDEX(Sinduscon!$9:$9,
MATCH(CUB!$A1125,Sinduscon!$3:$3,0)+2), "")</f>
        <v>0.22</v>
      </c>
      <c r="H1125" s="111"/>
      <c r="I1125" s="111"/>
      <c r="J1125" s="111"/>
      <c r="K1125" s="111"/>
    </row>
    <row r="1126" spans="1:12" x14ac:dyDescent="0.25">
      <c r="A1126" s="71">
        <f>IF(
   SUMPRODUCT(--(Sinduscon!$3:$3=DATE(2013,INT((ROW(A1323)-1)/20)+1,1)))&gt;0,
   DATE(2013,INT((ROW(A1323)-1)/20)+1,1),
   ""
)</f>
        <v>43282</v>
      </c>
      <c r="B1126" s="72" t="str">
        <f t="shared" si="88"/>
        <v>R-1</v>
      </c>
      <c r="C1126" s="73" t="str">
        <f t="shared" si="89"/>
        <v>Alto</v>
      </c>
      <c r="D1126" s="77">
        <f>IFERROR(INDEX(Sinduscon!$6:$6,
MATCH(CUB!A1126,Sinduscon!$3:$3,0)+3), "")</f>
        <v>984.55</v>
      </c>
      <c r="E1126" s="77">
        <f>IFERROR(INDEX(Sinduscon!$7:$7,
MATCH(CUB!$A1126,Sinduscon!$3:$3,0)+3), "")</f>
        <v>998.25</v>
      </c>
      <c r="F1126" s="77">
        <f>IFERROR(INDEX(Sinduscon!$8:$8,
MATCH(CUB!$A1126,Sinduscon!$3:$3,0)+3), "")</f>
        <v>117.31</v>
      </c>
      <c r="G1126" s="77">
        <f>IFERROR(INDEX(Sinduscon!$9:$9,
MATCH(CUB!$A1126,Sinduscon!$3:$3,0)+3), "")</f>
        <v>0.27</v>
      </c>
      <c r="H1126" s="111"/>
      <c r="I1126" s="111"/>
      <c r="J1126" s="111"/>
      <c r="K1126" s="111"/>
    </row>
    <row r="1127" spans="1:12" x14ac:dyDescent="0.25">
      <c r="A1127" s="71">
        <f>IF(
   SUMPRODUCT(--(Sinduscon!$3:$3=DATE(2013,INT((ROW(A1324)-1)/20)+1,1)))&gt;0,
   DATE(2013,INT((ROW(A1324)-1)/20)+1,1),
   ""
)</f>
        <v>43282</v>
      </c>
      <c r="B1127" s="72" t="str">
        <f t="shared" si="88"/>
        <v>R-1</v>
      </c>
      <c r="C1127" s="73" t="str">
        <f t="shared" si="89"/>
        <v>Total</v>
      </c>
      <c r="D1127" s="77">
        <f>IFERROR(INDEX(Sinduscon!$6:$6,
MATCH(CUB!A1127,Sinduscon!$3:$3,0)+4), "")</f>
        <v>2284.9499999999998</v>
      </c>
      <c r="E1127" s="77">
        <f>IFERROR(INDEX(Sinduscon!$7:$7,
MATCH(CUB!$A1127,Sinduscon!$3:$3,0)+4), "")</f>
        <v>2591.9300000000003</v>
      </c>
      <c r="F1127" s="77">
        <f>IFERROR(INDEX(Sinduscon!$8:$8,
MATCH(CUB!$A1127,Sinduscon!$3:$3,0)+4), "")</f>
        <v>373.56</v>
      </c>
      <c r="G1127" s="77">
        <f>IFERROR(INDEX(Sinduscon!$9:$9,
MATCH(CUB!$A1127,Sinduscon!$3:$3,0)+4), "")</f>
        <v>3.6700000000000004</v>
      </c>
      <c r="H1127" s="111"/>
      <c r="I1127" s="111"/>
      <c r="J1127" s="111"/>
      <c r="K1127" s="111"/>
    </row>
    <row r="1128" spans="1:12" x14ac:dyDescent="0.25">
      <c r="A1128" s="71">
        <f>IF(
   SUMPRODUCT(--(Sinduscon!$3:$3=DATE(2013,INT((ROW(A1325)-1)/20)+1,1)))&gt;0,
   DATE(2013,INT((ROW(A1325)-1)/20)+1,1),
   ""
)</f>
        <v>43282</v>
      </c>
      <c r="B1128" s="72" t="str">
        <f t="shared" si="88"/>
        <v>PP-4</v>
      </c>
      <c r="C1128" s="73" t="str">
        <f t="shared" si="89"/>
        <v>Baixo</v>
      </c>
      <c r="D1128" s="77">
        <f>IFERROR(INDEX(Sinduscon!$12:$12,
MATCH(CUB!A1128,Sinduscon!$3:$3,0)+1), "")</f>
        <v>676.6</v>
      </c>
      <c r="E1128" s="77">
        <f>IFERROR(INDEX(Sinduscon!$13:$13,
MATCH(CUB!$A1128,Sinduscon!$3:$3,0)+1), "")</f>
        <v>564.94000000000005</v>
      </c>
      <c r="F1128" s="77">
        <f>IFERROR(INDEX(Sinduscon!$14:$14,
MATCH(CUB!$A1128,Sinduscon!$3:$3,0)+1), "")</f>
        <v>35.14</v>
      </c>
      <c r="G1128" s="77">
        <f>IFERROR(INDEX(Sinduscon!$15:$15,
MATCH(CUB!$A1128,Sinduscon!$3:$3,0)+1), "")</f>
        <v>3.07</v>
      </c>
      <c r="H1128" s="111"/>
      <c r="I1128" s="111"/>
      <c r="J1128" s="111"/>
      <c r="K1128" s="111"/>
    </row>
    <row r="1129" spans="1:12" x14ac:dyDescent="0.25">
      <c r="A1129" s="71">
        <f>IF(
   SUMPRODUCT(--(Sinduscon!$3:$3=DATE(2013,INT((ROW(A1326)-1)/20)+1,1)))&gt;0,
   DATE(2013,INT((ROW(A1326)-1)/20)+1,1),
   ""
)</f>
        <v>43282</v>
      </c>
      <c r="B1129" s="72" t="str">
        <f t="shared" si="88"/>
        <v>PP-4</v>
      </c>
      <c r="C1129" s="73" t="str">
        <f t="shared" si="89"/>
        <v>Normal</v>
      </c>
      <c r="D1129" s="77">
        <f>IFERROR(INDEX(Sinduscon!$12:$12,
MATCH(CUB!A1129,Sinduscon!$3:$3,0)+2), "")</f>
        <v>633.1</v>
      </c>
      <c r="E1129" s="77">
        <f>IFERROR(INDEX(Sinduscon!$13:$13,
MATCH(CUB!$A1129,Sinduscon!$3:$3,0)+2), "")</f>
        <v>813.92</v>
      </c>
      <c r="F1129" s="77">
        <f>IFERROR(INDEX(Sinduscon!$14:$14,
MATCH(CUB!$A1129,Sinduscon!$3:$3,0)+2), "")</f>
        <v>148.79</v>
      </c>
      <c r="G1129" s="77">
        <f>IFERROR(INDEX(Sinduscon!$15:$15,
MATCH(CUB!$A1129,Sinduscon!$3:$3,0)+2), "")</f>
        <v>0.04</v>
      </c>
      <c r="H1129" s="111"/>
      <c r="I1129" s="111"/>
      <c r="J1129" s="111"/>
      <c r="K1129" s="111"/>
    </row>
    <row r="1130" spans="1:12" x14ac:dyDescent="0.25">
      <c r="A1130" s="71">
        <f>IF(
   SUMPRODUCT(--(Sinduscon!$3:$3=DATE(2013,INT((ROW(A1327)-1)/20)+1,1)))&gt;0,
   DATE(2013,INT((ROW(A1327)-1)/20)+1,1),
   ""
)</f>
        <v>43282</v>
      </c>
      <c r="B1130" s="72" t="str">
        <f t="shared" si="88"/>
        <v>PP-4</v>
      </c>
      <c r="C1130" s="73" t="str">
        <f t="shared" si="89"/>
        <v>Alto</v>
      </c>
      <c r="D1130" s="77" t="str">
        <f>IFERROR(INDEX(Sinduscon!$12:$12,
MATCH(CUB!A1130,Sinduscon!$3:$3,0)+3), "")</f>
        <v>-</v>
      </c>
      <c r="E1130" s="77" t="str">
        <f>IFERROR(INDEX(Sinduscon!$13:$13,
MATCH(CUB!$A1130,Sinduscon!$3:$3,0)+3), "")</f>
        <v>-</v>
      </c>
      <c r="F1130" s="77" t="str">
        <f>IFERROR(INDEX(Sinduscon!$14:$14,
MATCH(CUB!$A1130,Sinduscon!$3:$3,0)+3), "")</f>
        <v>-</v>
      </c>
      <c r="G1130" s="77" t="str">
        <f>IFERROR(INDEX(Sinduscon!$15:$15,
MATCH(CUB!$A1130,Sinduscon!$3:$3,0)+3), "")</f>
        <v>-</v>
      </c>
      <c r="H1130" s="111"/>
      <c r="I1130" s="111"/>
      <c r="J1130" s="111"/>
      <c r="K1130" s="111"/>
    </row>
    <row r="1131" spans="1:12" x14ac:dyDescent="0.25">
      <c r="A1131" s="71">
        <f>IF(
   SUMPRODUCT(--(Sinduscon!$3:$3=DATE(2013,INT((ROW(A1328)-1)/20)+1,1)))&gt;0,
   DATE(2013,INT((ROW(A1328)-1)/20)+1,1),
   ""
)</f>
        <v>43282</v>
      </c>
      <c r="B1131" s="72" t="str">
        <f t="shared" si="88"/>
        <v>PP-4</v>
      </c>
      <c r="C1131" s="73" t="str">
        <f t="shared" si="89"/>
        <v>Total</v>
      </c>
      <c r="D1131" s="77">
        <f>IFERROR(INDEX(Sinduscon!$12:$12,
MATCH(CUB!A1131,Sinduscon!$3:$3,0)+4), "")</f>
        <v>1309.7</v>
      </c>
      <c r="E1131" s="77">
        <f>IFERROR(INDEX(Sinduscon!$13:$13,
MATCH(CUB!$A1131,Sinduscon!$3:$3,0)+4), "")</f>
        <v>1378.8600000000001</v>
      </c>
      <c r="F1131" s="77">
        <f>IFERROR(INDEX(Sinduscon!$14:$14,
MATCH(CUB!$A1131,Sinduscon!$3:$3,0)+4), "")</f>
        <v>183.93</v>
      </c>
      <c r="G1131" s="77">
        <f>IFERROR(INDEX(Sinduscon!$15:$15,
MATCH(CUB!$A1131,Sinduscon!$3:$3,0)+4), "")</f>
        <v>3.11</v>
      </c>
      <c r="H1131" s="111"/>
      <c r="I1131" s="111"/>
      <c r="J1131" s="111"/>
      <c r="K1131" s="111"/>
    </row>
    <row r="1132" spans="1:12" x14ac:dyDescent="0.25">
      <c r="A1132" s="71">
        <f>IF(
   SUMPRODUCT(--(Sinduscon!$3:$3=DATE(2013,INT((ROW(A1329)-1)/20)+1,1)))&gt;0,
   DATE(2013,INT((ROW(A1329)-1)/20)+1,1),
   ""
)</f>
        <v>43282</v>
      </c>
      <c r="B1132" s="72" t="str">
        <f t="shared" si="88"/>
        <v>R-8</v>
      </c>
      <c r="C1132" s="73" t="str">
        <f t="shared" si="89"/>
        <v>Baixo</v>
      </c>
      <c r="D1132" s="77">
        <f>IFERROR(INDEX(Sinduscon!$18:$18,
MATCH(CUB!A1132,Sinduscon!$3:$3,0)+1), "")</f>
        <v>643.54999999999995</v>
      </c>
      <c r="E1132" s="77">
        <f>IFERROR(INDEX(Sinduscon!$19:$19,
MATCH(CUB!$A1132,Sinduscon!$3:$3,0)+1), "")</f>
        <v>531.32000000000005</v>
      </c>
      <c r="F1132" s="77">
        <f>IFERROR(INDEX(Sinduscon!$20:$20,
MATCH(CUB!$A1132,Sinduscon!$3:$3,0)+1), "")</f>
        <v>31.62</v>
      </c>
      <c r="G1132" s="77">
        <f>IFERROR(INDEX(Sinduscon!$21:$21,
MATCH(CUB!$A1132,Sinduscon!$3:$3,0)+1), "")</f>
        <v>3.22</v>
      </c>
      <c r="H1132" s="111"/>
      <c r="I1132" s="111"/>
      <c r="J1132" s="111"/>
      <c r="K1132" s="111"/>
    </row>
    <row r="1133" spans="1:12" x14ac:dyDescent="0.25">
      <c r="A1133" s="71">
        <f>IF(
   SUMPRODUCT(--(Sinduscon!$3:$3=DATE(2013,INT((ROW(A1330)-1)/20)+1,1)))&gt;0,
   DATE(2013,INT((ROW(A1330)-1)/20)+1,1),
   ""
)</f>
        <v>43282</v>
      </c>
      <c r="B1133" s="72" t="str">
        <f t="shared" si="88"/>
        <v>R-8</v>
      </c>
      <c r="C1133" s="73" t="str">
        <f t="shared" si="89"/>
        <v>Normal</v>
      </c>
      <c r="D1133" s="77">
        <f>IFERROR(INDEX(Sinduscon!$18:$18,
MATCH(CUB!A1133,Sinduscon!$3:$3,0)+2), "")</f>
        <v>563.05999999999995</v>
      </c>
      <c r="E1133" s="77">
        <f>IFERROR(INDEX(Sinduscon!$19:$19,
MATCH(CUB!$A1133,Sinduscon!$3:$3,0)+2), "")</f>
        <v>730.67</v>
      </c>
      <c r="F1133" s="77">
        <f>IFERROR(INDEX(Sinduscon!$20:$20,
MATCH(CUB!$A1133,Sinduscon!$3:$3,0)+2), "")</f>
        <v>68.650000000000006</v>
      </c>
      <c r="G1133" s="77">
        <f>IFERROR(INDEX(Sinduscon!$21:$21,
MATCH(CUB!$A1133,Sinduscon!$3:$3,0)+2), "")</f>
        <v>4.32</v>
      </c>
      <c r="H1133" s="111"/>
      <c r="I1133" s="111"/>
      <c r="J1133" s="111"/>
      <c r="K1133" s="111"/>
    </row>
    <row r="1134" spans="1:12" x14ac:dyDescent="0.25">
      <c r="A1134" s="71">
        <f>IF(
   SUMPRODUCT(--(Sinduscon!$3:$3=DATE(2013,INT((ROW(A1331)-1)/20)+1,1)))&gt;0,
   DATE(2013,INT((ROW(A1331)-1)/20)+1,1),
   ""
)</f>
        <v>43282</v>
      </c>
      <c r="B1134" s="72" t="str">
        <f t="shared" si="88"/>
        <v>R-8</v>
      </c>
      <c r="C1134" s="73" t="str">
        <f t="shared" si="89"/>
        <v>Alto</v>
      </c>
      <c r="D1134" s="77">
        <f>IFERROR(INDEX(Sinduscon!$18:$18,
MATCH(CUB!A1134,Sinduscon!$3:$3,0)+3), "")</f>
        <v>799.92</v>
      </c>
      <c r="E1134" s="77">
        <f>IFERROR(INDEX(Sinduscon!$19:$19,
MATCH(CUB!$A1134,Sinduscon!$3:$3,0)+3), "")</f>
        <v>773.48</v>
      </c>
      <c r="F1134" s="77">
        <f>IFERROR(INDEX(Sinduscon!$20:$20,
MATCH(CUB!$A1134,Sinduscon!$3:$3,0)+3), "")</f>
        <v>80.94</v>
      </c>
      <c r="G1134" s="77">
        <f>IFERROR(INDEX(Sinduscon!$21:$21,
MATCH(CUB!$A1134,Sinduscon!$3:$3,0)+3), "")</f>
        <v>4.08</v>
      </c>
      <c r="H1134" s="111"/>
      <c r="I1134" s="111"/>
      <c r="J1134" s="111"/>
      <c r="K1134" s="111"/>
    </row>
    <row r="1135" spans="1:12" x14ac:dyDescent="0.25">
      <c r="A1135" s="71">
        <f>IF(
   SUMPRODUCT(--(Sinduscon!$3:$3=DATE(2013,INT((ROW(A1332)-1)/20)+1,1)))&gt;0,
   DATE(2013,INT((ROW(A1332)-1)/20)+1,1),
   ""
)</f>
        <v>43282</v>
      </c>
      <c r="B1135" s="72" t="str">
        <f t="shared" si="88"/>
        <v>R-8</v>
      </c>
      <c r="C1135" s="73" t="str">
        <f t="shared" si="89"/>
        <v>Total</v>
      </c>
      <c r="D1135" s="77">
        <f>IFERROR(INDEX(Sinduscon!$18:$18,
MATCH(CUB!A1135,Sinduscon!$3:$3,0)+4), "")</f>
        <v>2006.5299999999997</v>
      </c>
      <c r="E1135" s="77">
        <f>IFERROR(INDEX(Sinduscon!$19:$19,
MATCH(CUB!$A1135,Sinduscon!$3:$3,0)+4), "")</f>
        <v>2035.47</v>
      </c>
      <c r="F1135" s="77">
        <f>IFERROR(INDEX(Sinduscon!$20:$20,
MATCH(CUB!$A1135,Sinduscon!$3:$3,0)+4), "")</f>
        <v>181.21</v>
      </c>
      <c r="G1135" s="77">
        <f>IFERROR(INDEX(Sinduscon!$21:$21,
MATCH(CUB!$A1135,Sinduscon!$3:$3,0)+4), "")</f>
        <v>11.620000000000001</v>
      </c>
      <c r="H1135" s="111"/>
      <c r="I1135" s="111"/>
      <c r="J1135" s="111"/>
      <c r="K1135" s="111"/>
    </row>
    <row r="1136" spans="1:12" x14ac:dyDescent="0.25">
      <c r="A1136" s="71">
        <f>IF(
   SUMPRODUCT(--(Sinduscon!$3:$3=DATE(2013,INT((ROW(A1333)-1)/20)+1,1)))&gt;0,
   DATE(2013,INT((ROW(A1333)-1)/20)+1,1),
   ""
)</f>
        <v>43282</v>
      </c>
      <c r="B1136" s="72" t="str">
        <f t="shared" si="88"/>
        <v>R-16</v>
      </c>
      <c r="C1136" s="73" t="str">
        <f t="shared" si="89"/>
        <v>Baixo</v>
      </c>
      <c r="D1136" s="77" t="str">
        <f>IFERROR(INDEX(Sinduscon!$24:$24,
MATCH(CUB!A1136,Sinduscon!$3:$3,0)+1), "")</f>
        <v>-</v>
      </c>
      <c r="E1136" s="77" t="str">
        <f>IFERROR(INDEX(Sinduscon!$25:$25,
MATCH(CUB!$A1136,Sinduscon!$3:$3,0)+1), "")</f>
        <v>-</v>
      </c>
      <c r="F1136" s="77" t="str">
        <f>IFERROR(INDEX(Sinduscon!$26:$26,
MATCH(CUB!$A1136,Sinduscon!$3:$3,0)+1), "")</f>
        <v>-</v>
      </c>
      <c r="G1136" s="77" t="str">
        <f>IFERROR(INDEX(Sinduscon!$27:$27,
MATCH(CUB!$A1136,Sinduscon!$3:$3,0)+1), "")</f>
        <v>-</v>
      </c>
      <c r="H1136" s="111"/>
      <c r="I1136" s="111"/>
      <c r="J1136" s="111"/>
      <c r="K1136" s="111"/>
    </row>
    <row r="1137" spans="1:12" x14ac:dyDescent="0.25">
      <c r="A1137" s="71">
        <f>IF(
   SUMPRODUCT(--(Sinduscon!$3:$3=DATE(2013,INT((ROW(A1334)-1)/20)+1,1)))&gt;0,
   DATE(2013,INT((ROW(A1334)-1)/20)+1,1),
   ""
)</f>
        <v>43282</v>
      </c>
      <c r="B1137" s="72" t="str">
        <f t="shared" si="88"/>
        <v>R-16</v>
      </c>
      <c r="C1137" s="73" t="str">
        <f t="shared" si="89"/>
        <v>Normal</v>
      </c>
      <c r="D1137" s="77">
        <f>IFERROR(INDEX(Sinduscon!$24:$24,
MATCH(CUB!A1137,Sinduscon!$3:$3,0)+2), "")</f>
        <v>556.35</v>
      </c>
      <c r="E1137" s="77">
        <f>IFERROR(INDEX(Sinduscon!$25:$25,
MATCH(CUB!$A1137,Sinduscon!$3:$3,0)+2), "")</f>
        <v>702.4</v>
      </c>
      <c r="F1137" s="77">
        <f>IFERROR(INDEX(Sinduscon!$26:$26,
MATCH(CUB!$A1137,Sinduscon!$3:$3,0)+2), "")</f>
        <v>56.81</v>
      </c>
      <c r="G1137" s="77">
        <f>IFERROR(INDEX(Sinduscon!$27:$27,
MATCH(CUB!$A1137,Sinduscon!$3:$3,0)+2), "")</f>
        <v>4.12</v>
      </c>
      <c r="H1137" s="111"/>
      <c r="I1137" s="111"/>
      <c r="J1137" s="111"/>
      <c r="K1137" s="111"/>
    </row>
    <row r="1138" spans="1:12" x14ac:dyDescent="0.25">
      <c r="A1138" s="71">
        <f>IF(
   SUMPRODUCT(--(Sinduscon!$3:$3=DATE(2013,INT((ROW(A1335)-1)/20)+1,1)))&gt;0,
   DATE(2013,INT((ROW(A1335)-1)/20)+1,1),
   ""
)</f>
        <v>43282</v>
      </c>
      <c r="B1138" s="72" t="str">
        <f t="shared" si="88"/>
        <v>R-16</v>
      </c>
      <c r="C1138" s="73" t="str">
        <f t="shared" si="89"/>
        <v>Alto</v>
      </c>
      <c r="D1138" s="77">
        <f>IFERROR(INDEX(Sinduscon!$24:$24,
MATCH(CUB!A1138,Sinduscon!$3:$3,0)+3), "")</f>
        <v>749.74</v>
      </c>
      <c r="E1138" s="77">
        <f>IFERROR(INDEX(Sinduscon!$25:$25,
MATCH(CUB!$A1138,Sinduscon!$3:$3,0)+3), "")</f>
        <v>868.75</v>
      </c>
      <c r="F1138" s="77">
        <f>IFERROR(INDEX(Sinduscon!$26:$26,
MATCH(CUB!$A1138,Sinduscon!$3:$3,0)+3), "")</f>
        <v>70.22</v>
      </c>
      <c r="G1138" s="77">
        <f>IFERROR(INDEX(Sinduscon!$27:$27,
MATCH(CUB!$A1138,Sinduscon!$3:$3,0)+3), "")</f>
        <v>6.18</v>
      </c>
      <c r="H1138" s="111"/>
      <c r="I1138" s="111"/>
      <c r="J1138" s="111"/>
      <c r="K1138" s="111"/>
    </row>
    <row r="1139" spans="1:12" x14ac:dyDescent="0.25">
      <c r="A1139" s="71">
        <f>IF(
   SUMPRODUCT(--(Sinduscon!$3:$3=DATE(2013,INT((ROW(A1336)-1)/20)+1,1)))&gt;0,
   DATE(2013,INT((ROW(A1336)-1)/20)+1,1),
   ""
)</f>
        <v>43282</v>
      </c>
      <c r="B1139" s="72" t="str">
        <f t="shared" si="88"/>
        <v>R-16</v>
      </c>
      <c r="C1139" s="73" t="str">
        <f t="shared" si="89"/>
        <v>Total</v>
      </c>
      <c r="D1139" s="77">
        <f>IFERROR(INDEX(Sinduscon!$24:$24,
MATCH(CUB!A1139,Sinduscon!$3:$3,0)+4), "")</f>
        <v>1306.0900000000001</v>
      </c>
      <c r="E1139" s="77">
        <f>IFERROR(INDEX(Sinduscon!$25:$25,
MATCH(CUB!$A1139,Sinduscon!$3:$3,0)+4), "")</f>
        <v>1571.15</v>
      </c>
      <c r="F1139" s="77">
        <f>IFERROR(INDEX(Sinduscon!$26:$26,
MATCH(CUB!$A1139,Sinduscon!$3:$3,0)+4), "")</f>
        <v>127.03</v>
      </c>
      <c r="G1139" s="77">
        <f>IFERROR(INDEX(Sinduscon!$27:$27,
MATCH(CUB!$A1139,Sinduscon!$3:$3,0)+4), "")</f>
        <v>10.3</v>
      </c>
      <c r="H1139" s="111"/>
      <c r="I1139" s="111"/>
      <c r="J1139" s="111"/>
      <c r="K1139" s="111"/>
    </row>
    <row r="1140" spans="1:12" x14ac:dyDescent="0.25">
      <c r="A1140" s="71">
        <f>IF(
   SUMPRODUCT(--(Sinduscon!$3:$3=DATE(2013,INT((ROW(A1337)-1)/20)+1,1)))&gt;0,
   DATE(2013,INT((ROW(A1337)-1)/20)+1,1),
   ""
)</f>
        <v>43282</v>
      </c>
      <c r="B1140" s="72" t="str">
        <f t="shared" si="88"/>
        <v>PIS</v>
      </c>
      <c r="C1140" s="73" t="str">
        <f t="shared" si="89"/>
        <v>Baixo</v>
      </c>
      <c r="D1140" s="77">
        <f>IFERROR(INDEX(Sinduscon!$30:$30,
MATCH(CUB!A1140,Sinduscon!$3:$3,0)+1), "")</f>
        <v>465.98</v>
      </c>
      <c r="E1140" s="77">
        <f>IFERROR(INDEX(Sinduscon!$31:$31,
MATCH(CUB!$A1140,Sinduscon!$3:$3,0)+1), "")</f>
        <v>459.06</v>
      </c>
      <c r="F1140" s="77">
        <f>IFERROR(INDEX(Sinduscon!$32:$32,
MATCH(CUB!$A1140,Sinduscon!$3:$3,0)+1), "")</f>
        <v>32.770000000000003</v>
      </c>
      <c r="G1140" s="77">
        <f>IFERROR(INDEX(Sinduscon!$33:$33,
MATCH(CUB!$A1140,Sinduscon!$3:$3,0)+1), "")</f>
        <v>1.61</v>
      </c>
      <c r="H1140" s="111"/>
      <c r="I1140" s="111"/>
      <c r="J1140" s="111"/>
      <c r="K1140" s="111"/>
    </row>
    <row r="1141" spans="1:12" x14ac:dyDescent="0.25">
      <c r="A1141" s="71">
        <f>IF(
   SUMPRODUCT(--(Sinduscon!$3:$3=DATE(2013,INT((ROW(A1338)-1)/20)+1,1)))&gt;0,
   DATE(2013,INT((ROW(A1338)-1)/20)+1,1),
   ""
)</f>
        <v>43282</v>
      </c>
      <c r="B1141" s="72" t="str">
        <f t="shared" si="88"/>
        <v>PIS</v>
      </c>
      <c r="C1141" s="73" t="str">
        <f t="shared" si="89"/>
        <v>Normal</v>
      </c>
      <c r="D1141" s="77" t="str">
        <f>IFERROR(INDEX(Sinduscon!$30:$30,
MATCH(CUB!A1141,Sinduscon!$3:$3,0)+2), "")</f>
        <v>-</v>
      </c>
      <c r="E1141" s="77" t="str">
        <f>IFERROR(INDEX(Sinduscon!$31:$31,
MATCH(CUB!$A1141,Sinduscon!$3:$3,0)+2), "")</f>
        <v>-</v>
      </c>
      <c r="F1141" s="77" t="str">
        <f>IFERROR(INDEX(Sinduscon!$32:$32,
MATCH(CUB!$A1141,Sinduscon!$3:$3,0)+2), "")</f>
        <v>-</v>
      </c>
      <c r="G1141" s="77" t="str">
        <f>IFERROR(INDEX(Sinduscon!$33:$33,
MATCH(CUB!$A1141,Sinduscon!$3:$3,0)+2), "")</f>
        <v>-</v>
      </c>
      <c r="H1141" s="111"/>
      <c r="I1141" s="111"/>
      <c r="J1141" s="111"/>
      <c r="K1141" s="111"/>
    </row>
    <row r="1142" spans="1:12" x14ac:dyDescent="0.25">
      <c r="A1142" s="71">
        <f>IF(
   SUMPRODUCT(--(Sinduscon!$3:$3=DATE(2013,INT((ROW(A1339)-1)/20)+1,1)))&gt;0,
   DATE(2013,INT((ROW(A1339)-1)/20)+1,1),
   ""
)</f>
        <v>43282</v>
      </c>
      <c r="B1142" s="72" t="str">
        <f t="shared" si="88"/>
        <v>PIS</v>
      </c>
      <c r="C1142" s="73" t="str">
        <f t="shared" si="89"/>
        <v>Alto</v>
      </c>
      <c r="D1142" s="77" t="str">
        <f>IFERROR(INDEX(Sinduscon!$30:$30,
MATCH(CUB!A1142,Sinduscon!$3:$3,0)+3), "")</f>
        <v>-</v>
      </c>
      <c r="E1142" s="77" t="str">
        <f>IFERROR(INDEX(Sinduscon!$31:$31,
MATCH(CUB!$A1142,Sinduscon!$3:$3,0)+3), "")</f>
        <v>-</v>
      </c>
      <c r="F1142" s="77" t="str">
        <f>IFERROR(INDEX(Sinduscon!$32:$32,
MATCH(CUB!$A1142,Sinduscon!$3:$3,0)+3), "")</f>
        <v>-</v>
      </c>
      <c r="G1142" s="77" t="str">
        <f>IFERROR(INDEX(Sinduscon!$33:$33,
MATCH(CUB!$A1142,Sinduscon!$3:$3,0)+3), "")</f>
        <v>-</v>
      </c>
      <c r="H1142" s="111"/>
      <c r="I1142" s="111"/>
      <c r="J1142" s="111"/>
      <c r="K1142" s="111"/>
    </row>
    <row r="1143" spans="1:12" x14ac:dyDescent="0.25">
      <c r="A1143" s="71">
        <f>IF(
   SUMPRODUCT(--(Sinduscon!$3:$3=DATE(2013,INT((ROW(A1340)-1)/20)+1,1)))&gt;0,
   DATE(2013,INT((ROW(A1340)-1)/20)+1,1),
   ""
)</f>
        <v>43282</v>
      </c>
      <c r="B1143" s="72" t="str">
        <f t="shared" si="88"/>
        <v>PIS</v>
      </c>
      <c r="C1143" s="73" t="str">
        <f t="shared" si="89"/>
        <v>Total</v>
      </c>
      <c r="D1143" s="77">
        <f>IFERROR(INDEX(Sinduscon!$30:$30,
MATCH(CUB!A1143,Sinduscon!$3:$3,0)+4), "")</f>
        <v>465.98</v>
      </c>
      <c r="E1143" s="77">
        <f>IFERROR(INDEX(Sinduscon!$31:$31,
MATCH(CUB!$A1143,Sinduscon!$3:$3,0)+4), "")</f>
        <v>459.06</v>
      </c>
      <c r="F1143" s="77">
        <f>IFERROR(INDEX(Sinduscon!$32:$32,
MATCH(CUB!$A1143,Sinduscon!$3:$3,0)+4), "")</f>
        <v>32.770000000000003</v>
      </c>
      <c r="G1143" s="77">
        <f>IFERROR(INDEX(Sinduscon!$33:$33,
MATCH(CUB!$A1143,Sinduscon!$3:$3,0)+4), "")</f>
        <v>1.61</v>
      </c>
      <c r="H1143" s="111">
        <f>SUMIFS(CUB!$D:$D,CUB!$C:$C,"Total",CUB!$A:$A,$A1143)
/11</f>
        <v>670.2954545454545</v>
      </c>
      <c r="I1143" s="111">
        <f>SUMIFS(CUB!$E:$E,CUB!$C:$C,"Total",CUB!$A:$A,$A1143)
/11</f>
        <v>730.58818181818185</v>
      </c>
      <c r="J1143" s="111">
        <f>SUMIFS(CUB!$F:$F,CUB!$C:$C,"Total",CUB!$A:$A,$A1143)
/11</f>
        <v>81.681818181818187</v>
      </c>
      <c r="K1143" s="111">
        <f>SUMIFS(CUB!$G:$G,CUB!$C:$C,"Total",CUB!$A:$A,$A1143)
/11</f>
        <v>2.7554545454545458</v>
      </c>
      <c r="L1143" s="111">
        <f t="shared" ref="L1143" si="92">SUM(H1143:K1143)</f>
        <v>1485.3209090909093</v>
      </c>
    </row>
    <row r="1144" spans="1:12" x14ac:dyDescent="0.25">
      <c r="A1144" s="71">
        <f>IF(
   SUMPRODUCT(--(Sinduscon!$3:$3=DATE(2013,INT((ROW(A1341)-1)/20)+1,1)))&gt;0,
   DATE(2013,INT((ROW(A1341)-1)/20)+1,1),
   ""
)</f>
        <v>43313</v>
      </c>
      <c r="B1144" s="72" t="str">
        <f t="shared" si="88"/>
        <v>R-1</v>
      </c>
      <c r="C1144" s="73" t="str">
        <f t="shared" si="89"/>
        <v>Baixo</v>
      </c>
      <c r="D1144" s="77">
        <f>IFERROR(INDEX(Sinduscon!$6:$6,
MATCH(CUB!A1144,Sinduscon!$3:$3,0)+1), "")</f>
        <v>640.33000000000004</v>
      </c>
      <c r="E1144" s="77">
        <f>IFERROR(INDEX(Sinduscon!$7:$7,
MATCH(CUB!$A1144,Sinduscon!$3:$3,0)+1), "")</f>
        <v>673.61</v>
      </c>
      <c r="F1144" s="77">
        <f>IFERROR(INDEX(Sinduscon!$8:$8,
MATCH(CUB!$A1144,Sinduscon!$3:$3,0)+1), "")</f>
        <v>132.16</v>
      </c>
      <c r="G1144" s="77">
        <f>IFERROR(INDEX(Sinduscon!$9:$9,
MATCH(CUB!$A1144,Sinduscon!$3:$3,0)+1), "")</f>
        <v>3.18</v>
      </c>
      <c r="H1144" s="111"/>
      <c r="I1144" s="111"/>
      <c r="J1144" s="111"/>
      <c r="K1144" s="111"/>
    </row>
    <row r="1145" spans="1:12" x14ac:dyDescent="0.25">
      <c r="A1145" s="71">
        <f>IF(
   SUMPRODUCT(--(Sinduscon!$3:$3=DATE(2013,INT((ROW(A1342)-1)/20)+1,1)))&gt;0,
   DATE(2013,INT((ROW(A1342)-1)/20)+1,1),
   ""
)</f>
        <v>43313</v>
      </c>
      <c r="B1145" s="72" t="str">
        <f t="shared" si="88"/>
        <v>R-1</v>
      </c>
      <c r="C1145" s="73" t="str">
        <f t="shared" si="89"/>
        <v>Normal</v>
      </c>
      <c r="D1145" s="77">
        <f>IFERROR(INDEX(Sinduscon!$6:$6,
MATCH(CUB!A1145,Sinduscon!$3:$3,0)+2), "")</f>
        <v>665.7</v>
      </c>
      <c r="E1145" s="77">
        <f>IFERROR(INDEX(Sinduscon!$7:$7,
MATCH(CUB!$A1145,Sinduscon!$3:$3,0)+2), "")</f>
        <v>920.07</v>
      </c>
      <c r="F1145" s="77">
        <f>IFERROR(INDEX(Sinduscon!$8:$8,
MATCH(CUB!$A1145,Sinduscon!$3:$3,0)+2), "")</f>
        <v>124.09</v>
      </c>
      <c r="G1145" s="77">
        <f>IFERROR(INDEX(Sinduscon!$9:$9,
MATCH(CUB!$A1145,Sinduscon!$3:$3,0)+2), "")</f>
        <v>0.22</v>
      </c>
      <c r="H1145" s="111"/>
      <c r="I1145" s="111"/>
      <c r="J1145" s="111"/>
      <c r="K1145" s="111"/>
    </row>
    <row r="1146" spans="1:12" x14ac:dyDescent="0.25">
      <c r="A1146" s="71">
        <f>IF(
   SUMPRODUCT(--(Sinduscon!$3:$3=DATE(2013,INT((ROW(A1343)-1)/20)+1,1)))&gt;0,
   DATE(2013,INT((ROW(A1343)-1)/20)+1,1),
   ""
)</f>
        <v>43313</v>
      </c>
      <c r="B1146" s="72" t="str">
        <f t="shared" si="88"/>
        <v>R-1</v>
      </c>
      <c r="C1146" s="73" t="str">
        <f t="shared" si="89"/>
        <v>Alto</v>
      </c>
      <c r="D1146" s="77">
        <f>IFERROR(INDEX(Sinduscon!$6:$6,
MATCH(CUB!A1146,Sinduscon!$3:$3,0)+3), "")</f>
        <v>988.94</v>
      </c>
      <c r="E1146" s="77">
        <f>IFERROR(INDEX(Sinduscon!$7:$7,
MATCH(CUB!$A1146,Sinduscon!$3:$3,0)+3), "")</f>
        <v>998.25</v>
      </c>
      <c r="F1146" s="77">
        <f>IFERROR(INDEX(Sinduscon!$8:$8,
MATCH(CUB!$A1146,Sinduscon!$3:$3,0)+3), "")</f>
        <v>117.31</v>
      </c>
      <c r="G1146" s="77">
        <f>IFERROR(INDEX(Sinduscon!$9:$9,
MATCH(CUB!$A1146,Sinduscon!$3:$3,0)+3), "")</f>
        <v>0.27</v>
      </c>
      <c r="H1146" s="111"/>
      <c r="I1146" s="111"/>
      <c r="J1146" s="111"/>
      <c r="K1146" s="111"/>
    </row>
    <row r="1147" spans="1:12" x14ac:dyDescent="0.25">
      <c r="A1147" s="71">
        <f>IF(
   SUMPRODUCT(--(Sinduscon!$3:$3=DATE(2013,INT((ROW(A1344)-1)/20)+1,1)))&gt;0,
   DATE(2013,INT((ROW(A1344)-1)/20)+1,1),
   ""
)</f>
        <v>43313</v>
      </c>
      <c r="B1147" s="72" t="str">
        <f t="shared" si="88"/>
        <v>R-1</v>
      </c>
      <c r="C1147" s="73" t="str">
        <f t="shared" si="89"/>
        <v>Total</v>
      </c>
      <c r="D1147" s="77">
        <f>IFERROR(INDEX(Sinduscon!$6:$6,
MATCH(CUB!A1147,Sinduscon!$3:$3,0)+4), "")</f>
        <v>2294.9700000000003</v>
      </c>
      <c r="E1147" s="77">
        <f>IFERROR(INDEX(Sinduscon!$7:$7,
MATCH(CUB!$A1147,Sinduscon!$3:$3,0)+4), "")</f>
        <v>2591.9300000000003</v>
      </c>
      <c r="F1147" s="77">
        <f>IFERROR(INDEX(Sinduscon!$8:$8,
MATCH(CUB!$A1147,Sinduscon!$3:$3,0)+4), "")</f>
        <v>373.56</v>
      </c>
      <c r="G1147" s="77">
        <f>IFERROR(INDEX(Sinduscon!$9:$9,
MATCH(CUB!$A1147,Sinduscon!$3:$3,0)+4), "")</f>
        <v>3.6700000000000004</v>
      </c>
      <c r="H1147" s="111"/>
      <c r="I1147" s="111"/>
      <c r="J1147" s="111"/>
      <c r="K1147" s="111"/>
    </row>
    <row r="1148" spans="1:12" x14ac:dyDescent="0.25">
      <c r="A1148" s="71">
        <f>IF(
   SUMPRODUCT(--(Sinduscon!$3:$3=DATE(2013,INT((ROW(A1345)-1)/20)+1,1)))&gt;0,
   DATE(2013,INT((ROW(A1345)-1)/20)+1,1),
   ""
)</f>
        <v>43313</v>
      </c>
      <c r="B1148" s="72" t="str">
        <f t="shared" si="88"/>
        <v>PP-4</v>
      </c>
      <c r="C1148" s="73" t="str">
        <f t="shared" si="89"/>
        <v>Baixo</v>
      </c>
      <c r="D1148" s="77">
        <f>IFERROR(INDEX(Sinduscon!$12:$12,
MATCH(CUB!A1148,Sinduscon!$3:$3,0)+1), "")</f>
        <v>679.9</v>
      </c>
      <c r="E1148" s="77">
        <f>IFERROR(INDEX(Sinduscon!$13:$13,
MATCH(CUB!$A1148,Sinduscon!$3:$3,0)+1), "")</f>
        <v>564.94000000000005</v>
      </c>
      <c r="F1148" s="77">
        <f>IFERROR(INDEX(Sinduscon!$14:$14,
MATCH(CUB!$A1148,Sinduscon!$3:$3,0)+1), "")</f>
        <v>35.14</v>
      </c>
      <c r="G1148" s="77">
        <f>IFERROR(INDEX(Sinduscon!$15:$15,
MATCH(CUB!$A1148,Sinduscon!$3:$3,0)+1), "")</f>
        <v>3.07</v>
      </c>
      <c r="H1148" s="111"/>
      <c r="I1148" s="111"/>
      <c r="J1148" s="111"/>
      <c r="K1148" s="111"/>
    </row>
    <row r="1149" spans="1:12" x14ac:dyDescent="0.25">
      <c r="A1149" s="71">
        <f>IF(
   SUMPRODUCT(--(Sinduscon!$3:$3=DATE(2013,INT((ROW(A1346)-1)/20)+1,1)))&gt;0,
   DATE(2013,INT((ROW(A1346)-1)/20)+1,1),
   ""
)</f>
        <v>43313</v>
      </c>
      <c r="B1149" s="72" t="str">
        <f t="shared" si="88"/>
        <v>PP-4</v>
      </c>
      <c r="C1149" s="73" t="str">
        <f t="shared" si="89"/>
        <v>Normal</v>
      </c>
      <c r="D1149" s="77">
        <f>IFERROR(INDEX(Sinduscon!$12:$12,
MATCH(CUB!A1149,Sinduscon!$3:$3,0)+2), "")</f>
        <v>636.17999999999995</v>
      </c>
      <c r="E1149" s="77">
        <f>IFERROR(INDEX(Sinduscon!$13:$13,
MATCH(CUB!$A1149,Sinduscon!$3:$3,0)+2), "")</f>
        <v>813.92</v>
      </c>
      <c r="F1149" s="77">
        <f>IFERROR(INDEX(Sinduscon!$14:$14,
MATCH(CUB!$A1149,Sinduscon!$3:$3,0)+2), "")</f>
        <v>148.79</v>
      </c>
      <c r="G1149" s="77">
        <f>IFERROR(INDEX(Sinduscon!$15:$15,
MATCH(CUB!$A1149,Sinduscon!$3:$3,0)+2), "")</f>
        <v>0.04</v>
      </c>
      <c r="H1149" s="111"/>
      <c r="I1149" s="111"/>
      <c r="J1149" s="111"/>
      <c r="K1149" s="111"/>
    </row>
    <row r="1150" spans="1:12" x14ac:dyDescent="0.25">
      <c r="A1150" s="71">
        <f>IF(
   SUMPRODUCT(--(Sinduscon!$3:$3=DATE(2013,INT((ROW(A1347)-1)/20)+1,1)))&gt;0,
   DATE(2013,INT((ROW(A1347)-1)/20)+1,1),
   ""
)</f>
        <v>43313</v>
      </c>
      <c r="B1150" s="72" t="str">
        <f t="shared" si="88"/>
        <v>PP-4</v>
      </c>
      <c r="C1150" s="73" t="str">
        <f t="shared" si="89"/>
        <v>Alto</v>
      </c>
      <c r="D1150" s="77" t="str">
        <f>IFERROR(INDEX(Sinduscon!$12:$12,
MATCH(CUB!A1150,Sinduscon!$3:$3,0)+3), "")</f>
        <v>-</v>
      </c>
      <c r="E1150" s="77" t="str">
        <f>IFERROR(INDEX(Sinduscon!$13:$13,
MATCH(CUB!$A1150,Sinduscon!$3:$3,0)+3), "")</f>
        <v>-</v>
      </c>
      <c r="F1150" s="77" t="str">
        <f>IFERROR(INDEX(Sinduscon!$14:$14,
MATCH(CUB!$A1150,Sinduscon!$3:$3,0)+3), "")</f>
        <v>-</v>
      </c>
      <c r="G1150" s="77" t="str">
        <f>IFERROR(INDEX(Sinduscon!$15:$15,
MATCH(CUB!$A1150,Sinduscon!$3:$3,0)+3), "")</f>
        <v>-</v>
      </c>
      <c r="H1150" s="111"/>
      <c r="I1150" s="111"/>
      <c r="J1150" s="111"/>
      <c r="K1150" s="111"/>
    </row>
    <row r="1151" spans="1:12" x14ac:dyDescent="0.25">
      <c r="A1151" s="71">
        <f>IF(
   SUMPRODUCT(--(Sinduscon!$3:$3=DATE(2013,INT((ROW(A1348)-1)/20)+1,1)))&gt;0,
   DATE(2013,INT((ROW(A1348)-1)/20)+1,1),
   ""
)</f>
        <v>43313</v>
      </c>
      <c r="B1151" s="72" t="str">
        <f t="shared" si="88"/>
        <v>PP-4</v>
      </c>
      <c r="C1151" s="73" t="str">
        <f t="shared" si="89"/>
        <v>Total</v>
      </c>
      <c r="D1151" s="77">
        <f>IFERROR(INDEX(Sinduscon!$12:$12,
MATCH(CUB!A1151,Sinduscon!$3:$3,0)+4), "")</f>
        <v>1316.08</v>
      </c>
      <c r="E1151" s="77">
        <f>IFERROR(INDEX(Sinduscon!$13:$13,
MATCH(CUB!$A1151,Sinduscon!$3:$3,0)+4), "")</f>
        <v>1378.8600000000001</v>
      </c>
      <c r="F1151" s="77">
        <f>IFERROR(INDEX(Sinduscon!$14:$14,
MATCH(CUB!$A1151,Sinduscon!$3:$3,0)+4), "")</f>
        <v>183.93</v>
      </c>
      <c r="G1151" s="77">
        <f>IFERROR(INDEX(Sinduscon!$15:$15,
MATCH(CUB!$A1151,Sinduscon!$3:$3,0)+4), "")</f>
        <v>3.11</v>
      </c>
      <c r="H1151" s="111"/>
      <c r="I1151" s="111"/>
      <c r="J1151" s="111"/>
      <c r="K1151" s="111"/>
    </row>
    <row r="1152" spans="1:12" x14ac:dyDescent="0.25">
      <c r="A1152" s="71">
        <f>IF(
   SUMPRODUCT(--(Sinduscon!$3:$3=DATE(2013,INT((ROW(A1349)-1)/20)+1,1)))&gt;0,
   DATE(2013,INT((ROW(A1349)-1)/20)+1,1),
   ""
)</f>
        <v>43313</v>
      </c>
      <c r="B1152" s="72" t="str">
        <f t="shared" si="88"/>
        <v>R-8</v>
      </c>
      <c r="C1152" s="73" t="str">
        <f t="shared" si="89"/>
        <v>Baixo</v>
      </c>
      <c r="D1152" s="77">
        <f>IFERROR(INDEX(Sinduscon!$18:$18,
MATCH(CUB!A1152,Sinduscon!$3:$3,0)+1), "")</f>
        <v>646.74</v>
      </c>
      <c r="E1152" s="77">
        <f>IFERROR(INDEX(Sinduscon!$19:$19,
MATCH(CUB!$A1152,Sinduscon!$3:$3,0)+1), "")</f>
        <v>531.32000000000005</v>
      </c>
      <c r="F1152" s="77">
        <f>IFERROR(INDEX(Sinduscon!$20:$20,
MATCH(CUB!$A1152,Sinduscon!$3:$3,0)+1), "")</f>
        <v>31.62</v>
      </c>
      <c r="G1152" s="77">
        <f>IFERROR(INDEX(Sinduscon!$21:$21,
MATCH(CUB!$A1152,Sinduscon!$3:$3,0)+1), "")</f>
        <v>3.22</v>
      </c>
      <c r="H1152" s="111"/>
      <c r="I1152" s="111"/>
      <c r="J1152" s="111"/>
      <c r="K1152" s="111"/>
    </row>
    <row r="1153" spans="1:12" x14ac:dyDescent="0.25">
      <c r="A1153" s="71">
        <f>IF(
   SUMPRODUCT(--(Sinduscon!$3:$3=DATE(2013,INT((ROW(A1350)-1)/20)+1,1)))&gt;0,
   DATE(2013,INT((ROW(A1350)-1)/20)+1,1),
   ""
)</f>
        <v>43313</v>
      </c>
      <c r="B1153" s="72" t="str">
        <f t="shared" si="88"/>
        <v>R-8</v>
      </c>
      <c r="C1153" s="73" t="str">
        <f t="shared" si="89"/>
        <v>Normal</v>
      </c>
      <c r="D1153" s="77">
        <f>IFERROR(INDEX(Sinduscon!$18:$18,
MATCH(CUB!A1153,Sinduscon!$3:$3,0)+2), "")</f>
        <v>566.14</v>
      </c>
      <c r="E1153" s="77">
        <f>IFERROR(INDEX(Sinduscon!$19:$19,
MATCH(CUB!$A1153,Sinduscon!$3:$3,0)+2), "")</f>
        <v>730.67</v>
      </c>
      <c r="F1153" s="77">
        <f>IFERROR(INDEX(Sinduscon!$20:$20,
MATCH(CUB!$A1153,Sinduscon!$3:$3,0)+2), "")</f>
        <v>68.650000000000006</v>
      </c>
      <c r="G1153" s="77">
        <f>IFERROR(INDEX(Sinduscon!$21:$21,
MATCH(CUB!$A1153,Sinduscon!$3:$3,0)+2), "")</f>
        <v>4.32</v>
      </c>
      <c r="H1153" s="111"/>
      <c r="I1153" s="111"/>
      <c r="J1153" s="111"/>
      <c r="K1153" s="111"/>
    </row>
    <row r="1154" spans="1:12" x14ac:dyDescent="0.25">
      <c r="A1154" s="71">
        <f>IF(
   SUMPRODUCT(--(Sinduscon!$3:$3=DATE(2013,INT((ROW(A1351)-1)/20)+1,1)))&gt;0,
   DATE(2013,INT((ROW(A1351)-1)/20)+1,1),
   ""
)</f>
        <v>43313</v>
      </c>
      <c r="B1154" s="72" t="str">
        <f t="shared" si="88"/>
        <v>R-8</v>
      </c>
      <c r="C1154" s="73" t="str">
        <f t="shared" si="89"/>
        <v>Alto</v>
      </c>
      <c r="D1154" s="77">
        <f>IFERROR(INDEX(Sinduscon!$18:$18,
MATCH(CUB!A1154,Sinduscon!$3:$3,0)+3), "")</f>
        <v>804.23</v>
      </c>
      <c r="E1154" s="77">
        <f>IFERROR(INDEX(Sinduscon!$19:$19,
MATCH(CUB!$A1154,Sinduscon!$3:$3,0)+3), "")</f>
        <v>773.48</v>
      </c>
      <c r="F1154" s="77">
        <f>IFERROR(INDEX(Sinduscon!$20:$20,
MATCH(CUB!$A1154,Sinduscon!$3:$3,0)+3), "")</f>
        <v>80.94</v>
      </c>
      <c r="G1154" s="77">
        <f>IFERROR(INDEX(Sinduscon!$21:$21,
MATCH(CUB!$A1154,Sinduscon!$3:$3,0)+3), "")</f>
        <v>4.08</v>
      </c>
      <c r="H1154" s="111"/>
      <c r="I1154" s="111"/>
      <c r="J1154" s="111"/>
      <c r="K1154" s="111"/>
    </row>
    <row r="1155" spans="1:12" x14ac:dyDescent="0.25">
      <c r="A1155" s="71">
        <f>IF(
   SUMPRODUCT(--(Sinduscon!$3:$3=DATE(2013,INT((ROW(A1352)-1)/20)+1,1)))&gt;0,
   DATE(2013,INT((ROW(A1352)-1)/20)+1,1),
   ""
)</f>
        <v>43313</v>
      </c>
      <c r="B1155" s="72" t="str">
        <f t="shared" si="88"/>
        <v>R-8</v>
      </c>
      <c r="C1155" s="73" t="str">
        <f t="shared" si="89"/>
        <v>Total</v>
      </c>
      <c r="D1155" s="77">
        <f>IFERROR(INDEX(Sinduscon!$18:$18,
MATCH(CUB!A1155,Sinduscon!$3:$3,0)+4), "")</f>
        <v>2017.1100000000001</v>
      </c>
      <c r="E1155" s="77">
        <f>IFERROR(INDEX(Sinduscon!$19:$19,
MATCH(CUB!$A1155,Sinduscon!$3:$3,0)+4), "")</f>
        <v>2035.47</v>
      </c>
      <c r="F1155" s="77">
        <f>IFERROR(INDEX(Sinduscon!$20:$20,
MATCH(CUB!$A1155,Sinduscon!$3:$3,0)+4), "")</f>
        <v>181.21</v>
      </c>
      <c r="G1155" s="77">
        <f>IFERROR(INDEX(Sinduscon!$21:$21,
MATCH(CUB!$A1155,Sinduscon!$3:$3,0)+4), "")</f>
        <v>11.620000000000001</v>
      </c>
      <c r="H1155" s="111"/>
      <c r="I1155" s="111"/>
      <c r="J1155" s="111"/>
      <c r="K1155" s="111"/>
    </row>
    <row r="1156" spans="1:12" x14ac:dyDescent="0.25">
      <c r="A1156" s="71">
        <f>IF(
   SUMPRODUCT(--(Sinduscon!$3:$3=DATE(2013,INT((ROW(A1353)-1)/20)+1,1)))&gt;0,
   DATE(2013,INT((ROW(A1353)-1)/20)+1,1),
   ""
)</f>
        <v>43313</v>
      </c>
      <c r="B1156" s="72" t="str">
        <f t="shared" si="88"/>
        <v>R-16</v>
      </c>
      <c r="C1156" s="73" t="str">
        <f t="shared" si="89"/>
        <v>Baixo</v>
      </c>
      <c r="D1156" s="77" t="str">
        <f>IFERROR(INDEX(Sinduscon!$24:$24,
MATCH(CUB!A1156,Sinduscon!$3:$3,0)+1), "")</f>
        <v>-</v>
      </c>
      <c r="E1156" s="77" t="str">
        <f>IFERROR(INDEX(Sinduscon!$25:$25,
MATCH(CUB!$A1156,Sinduscon!$3:$3,0)+1), "")</f>
        <v>-</v>
      </c>
      <c r="F1156" s="77" t="str">
        <f>IFERROR(INDEX(Sinduscon!$26:$26,
MATCH(CUB!$A1156,Sinduscon!$3:$3,0)+1), "")</f>
        <v>-</v>
      </c>
      <c r="G1156" s="77" t="str">
        <f>IFERROR(INDEX(Sinduscon!$27:$27,
MATCH(CUB!$A1156,Sinduscon!$3:$3,0)+1), "")</f>
        <v>-</v>
      </c>
      <c r="H1156" s="111"/>
      <c r="I1156" s="111"/>
      <c r="J1156" s="111"/>
      <c r="K1156" s="111"/>
    </row>
    <row r="1157" spans="1:12" x14ac:dyDescent="0.25">
      <c r="A1157" s="71">
        <f>IF(
   SUMPRODUCT(--(Sinduscon!$3:$3=DATE(2013,INT((ROW(A1354)-1)/20)+1,1)))&gt;0,
   DATE(2013,INT((ROW(A1354)-1)/20)+1,1),
   ""
)</f>
        <v>43313</v>
      </c>
      <c r="B1157" s="72" t="str">
        <f t="shared" ref="B1157:B1220" si="93">IF(A1157&lt;&gt;"", CHOOSE(MOD(QUOTIENT(ROW()-4,4),5)+1,"R-1","PP-4","R-8","R-16","PIS"), "")</f>
        <v>R-16</v>
      </c>
      <c r="C1157" s="73" t="str">
        <f t="shared" ref="C1157:C1220" si="94">IF(A1157&lt;&gt;"", CHOOSE(MOD(QUOTIENT(ROW()-4,1),4)+1,"Baixo","Normal","Alto","Total"), "")</f>
        <v>Normal</v>
      </c>
      <c r="D1157" s="77">
        <f>IFERROR(INDEX(Sinduscon!$24:$24,
MATCH(CUB!A1157,Sinduscon!$3:$3,0)+2), "")</f>
        <v>559.25</v>
      </c>
      <c r="E1157" s="77">
        <f>IFERROR(INDEX(Sinduscon!$25:$25,
MATCH(CUB!$A1157,Sinduscon!$3:$3,0)+2), "")</f>
        <v>702.4</v>
      </c>
      <c r="F1157" s="77">
        <f>IFERROR(INDEX(Sinduscon!$26:$26,
MATCH(CUB!$A1157,Sinduscon!$3:$3,0)+2), "")</f>
        <v>56.81</v>
      </c>
      <c r="G1157" s="77">
        <f>IFERROR(INDEX(Sinduscon!$27:$27,
MATCH(CUB!$A1157,Sinduscon!$3:$3,0)+2), "")</f>
        <v>4.12</v>
      </c>
      <c r="H1157" s="111"/>
      <c r="I1157" s="111"/>
      <c r="J1157" s="111"/>
      <c r="K1157" s="111"/>
    </row>
    <row r="1158" spans="1:12" x14ac:dyDescent="0.25">
      <c r="A1158" s="71">
        <f>IF(
   SUMPRODUCT(--(Sinduscon!$3:$3=DATE(2013,INT((ROW(A1355)-1)/20)+1,1)))&gt;0,
   DATE(2013,INT((ROW(A1355)-1)/20)+1,1),
   ""
)</f>
        <v>43313</v>
      </c>
      <c r="B1158" s="72" t="str">
        <f t="shared" si="93"/>
        <v>R-16</v>
      </c>
      <c r="C1158" s="73" t="str">
        <f t="shared" si="94"/>
        <v>Alto</v>
      </c>
      <c r="D1158" s="77">
        <f>IFERROR(INDEX(Sinduscon!$24:$24,
MATCH(CUB!A1158,Sinduscon!$3:$3,0)+3), "")</f>
        <v>753.27</v>
      </c>
      <c r="E1158" s="77">
        <f>IFERROR(INDEX(Sinduscon!$25:$25,
MATCH(CUB!$A1158,Sinduscon!$3:$3,0)+3), "")</f>
        <v>868.75</v>
      </c>
      <c r="F1158" s="77">
        <f>IFERROR(INDEX(Sinduscon!$26:$26,
MATCH(CUB!$A1158,Sinduscon!$3:$3,0)+3), "")</f>
        <v>70.22</v>
      </c>
      <c r="G1158" s="77">
        <f>IFERROR(INDEX(Sinduscon!$27:$27,
MATCH(CUB!$A1158,Sinduscon!$3:$3,0)+3), "")</f>
        <v>6.18</v>
      </c>
      <c r="H1158" s="111"/>
      <c r="I1158" s="111"/>
      <c r="J1158" s="111"/>
      <c r="K1158" s="111"/>
    </row>
    <row r="1159" spans="1:12" x14ac:dyDescent="0.25">
      <c r="A1159" s="71">
        <f>IF(
   SUMPRODUCT(--(Sinduscon!$3:$3=DATE(2013,INT((ROW(A1356)-1)/20)+1,1)))&gt;0,
   DATE(2013,INT((ROW(A1356)-1)/20)+1,1),
   ""
)</f>
        <v>43313</v>
      </c>
      <c r="B1159" s="72" t="str">
        <f t="shared" si="93"/>
        <v>R-16</v>
      </c>
      <c r="C1159" s="73" t="str">
        <f t="shared" si="94"/>
        <v>Total</v>
      </c>
      <c r="D1159" s="77">
        <f>IFERROR(INDEX(Sinduscon!$24:$24,
MATCH(CUB!A1159,Sinduscon!$3:$3,0)+4), "")</f>
        <v>1312.52</v>
      </c>
      <c r="E1159" s="77">
        <f>IFERROR(INDEX(Sinduscon!$25:$25,
MATCH(CUB!$A1159,Sinduscon!$3:$3,0)+4), "")</f>
        <v>1571.15</v>
      </c>
      <c r="F1159" s="77">
        <f>IFERROR(INDEX(Sinduscon!$26:$26,
MATCH(CUB!$A1159,Sinduscon!$3:$3,0)+4), "")</f>
        <v>127.03</v>
      </c>
      <c r="G1159" s="77">
        <f>IFERROR(INDEX(Sinduscon!$27:$27,
MATCH(CUB!$A1159,Sinduscon!$3:$3,0)+4), "")</f>
        <v>10.3</v>
      </c>
      <c r="H1159" s="111"/>
      <c r="I1159" s="111"/>
      <c r="J1159" s="111"/>
      <c r="K1159" s="111"/>
    </row>
    <row r="1160" spans="1:12" x14ac:dyDescent="0.25">
      <c r="A1160" s="71">
        <f>IF(
   SUMPRODUCT(--(Sinduscon!$3:$3=DATE(2013,INT((ROW(A1357)-1)/20)+1,1)))&gt;0,
   DATE(2013,INT((ROW(A1357)-1)/20)+1,1),
   ""
)</f>
        <v>43313</v>
      </c>
      <c r="B1160" s="72" t="str">
        <f t="shared" si="93"/>
        <v>PIS</v>
      </c>
      <c r="C1160" s="73" t="str">
        <f t="shared" si="94"/>
        <v>Baixo</v>
      </c>
      <c r="D1160" s="77">
        <f>IFERROR(INDEX(Sinduscon!$30:$30,
MATCH(CUB!A1160,Sinduscon!$3:$3,0)+1), "")</f>
        <v>468.04</v>
      </c>
      <c r="E1160" s="77">
        <f>IFERROR(INDEX(Sinduscon!$31:$31,
MATCH(CUB!$A1160,Sinduscon!$3:$3,0)+1), "")</f>
        <v>459.06</v>
      </c>
      <c r="F1160" s="77">
        <f>IFERROR(INDEX(Sinduscon!$32:$32,
MATCH(CUB!$A1160,Sinduscon!$3:$3,0)+1), "")</f>
        <v>32.770000000000003</v>
      </c>
      <c r="G1160" s="77">
        <f>IFERROR(INDEX(Sinduscon!$33:$33,
MATCH(CUB!$A1160,Sinduscon!$3:$3,0)+1), "")</f>
        <v>1.61</v>
      </c>
      <c r="H1160" s="111"/>
      <c r="I1160" s="111"/>
      <c r="J1160" s="111"/>
      <c r="K1160" s="111"/>
    </row>
    <row r="1161" spans="1:12" x14ac:dyDescent="0.25">
      <c r="A1161" s="71">
        <f>IF(
   SUMPRODUCT(--(Sinduscon!$3:$3=DATE(2013,INT((ROW(A1358)-1)/20)+1,1)))&gt;0,
   DATE(2013,INT((ROW(A1358)-1)/20)+1,1),
   ""
)</f>
        <v>43313</v>
      </c>
      <c r="B1161" s="72" t="str">
        <f t="shared" si="93"/>
        <v>PIS</v>
      </c>
      <c r="C1161" s="73" t="str">
        <f t="shared" si="94"/>
        <v>Normal</v>
      </c>
      <c r="D1161" s="77" t="str">
        <f>IFERROR(INDEX(Sinduscon!$30:$30,
MATCH(CUB!A1161,Sinduscon!$3:$3,0)+2), "")</f>
        <v>-</v>
      </c>
      <c r="E1161" s="77" t="str">
        <f>IFERROR(INDEX(Sinduscon!$31:$31,
MATCH(CUB!$A1161,Sinduscon!$3:$3,0)+2), "")</f>
        <v>-</v>
      </c>
      <c r="F1161" s="77" t="str">
        <f>IFERROR(INDEX(Sinduscon!$32:$32,
MATCH(CUB!$A1161,Sinduscon!$3:$3,0)+2), "")</f>
        <v>-</v>
      </c>
      <c r="G1161" s="77" t="str">
        <f>IFERROR(INDEX(Sinduscon!$33:$33,
MATCH(CUB!$A1161,Sinduscon!$3:$3,0)+2), "")</f>
        <v>-</v>
      </c>
      <c r="H1161" s="111"/>
      <c r="I1161" s="111"/>
      <c r="J1161" s="111"/>
      <c r="K1161" s="111"/>
    </row>
    <row r="1162" spans="1:12" x14ac:dyDescent="0.25">
      <c r="A1162" s="71">
        <f>IF(
   SUMPRODUCT(--(Sinduscon!$3:$3=DATE(2013,INT((ROW(A1359)-1)/20)+1,1)))&gt;0,
   DATE(2013,INT((ROW(A1359)-1)/20)+1,1),
   ""
)</f>
        <v>43313</v>
      </c>
      <c r="B1162" s="72" t="str">
        <f t="shared" si="93"/>
        <v>PIS</v>
      </c>
      <c r="C1162" s="73" t="str">
        <f t="shared" si="94"/>
        <v>Alto</v>
      </c>
      <c r="D1162" s="77" t="str">
        <f>IFERROR(INDEX(Sinduscon!$30:$30,
MATCH(CUB!A1162,Sinduscon!$3:$3,0)+3), "")</f>
        <v>-</v>
      </c>
      <c r="E1162" s="77" t="str">
        <f>IFERROR(INDEX(Sinduscon!$31:$31,
MATCH(CUB!$A1162,Sinduscon!$3:$3,0)+3), "")</f>
        <v>-</v>
      </c>
      <c r="F1162" s="77" t="str">
        <f>IFERROR(INDEX(Sinduscon!$32:$32,
MATCH(CUB!$A1162,Sinduscon!$3:$3,0)+3), "")</f>
        <v>-</v>
      </c>
      <c r="G1162" s="77" t="str">
        <f>IFERROR(INDEX(Sinduscon!$33:$33,
MATCH(CUB!$A1162,Sinduscon!$3:$3,0)+3), "")</f>
        <v>-</v>
      </c>
      <c r="H1162" s="111"/>
      <c r="I1162" s="111"/>
      <c r="J1162" s="111"/>
      <c r="K1162" s="111"/>
    </row>
    <row r="1163" spans="1:12" x14ac:dyDescent="0.25">
      <c r="A1163" s="71">
        <f>IF(
   SUMPRODUCT(--(Sinduscon!$3:$3=DATE(2013,INT((ROW(A1360)-1)/20)+1,1)))&gt;0,
   DATE(2013,INT((ROW(A1360)-1)/20)+1,1),
   ""
)</f>
        <v>43313</v>
      </c>
      <c r="B1163" s="72" t="str">
        <f t="shared" si="93"/>
        <v>PIS</v>
      </c>
      <c r="C1163" s="73" t="str">
        <f t="shared" si="94"/>
        <v>Total</v>
      </c>
      <c r="D1163" s="77">
        <f>IFERROR(INDEX(Sinduscon!$30:$30,
MATCH(CUB!A1163,Sinduscon!$3:$3,0)+4), "")</f>
        <v>468.04</v>
      </c>
      <c r="E1163" s="77">
        <f>IFERROR(INDEX(Sinduscon!$31:$31,
MATCH(CUB!$A1163,Sinduscon!$3:$3,0)+4), "")</f>
        <v>459.06</v>
      </c>
      <c r="F1163" s="77">
        <f>IFERROR(INDEX(Sinduscon!$32:$32,
MATCH(CUB!$A1163,Sinduscon!$3:$3,0)+4), "")</f>
        <v>32.770000000000003</v>
      </c>
      <c r="G1163" s="77">
        <f>IFERROR(INDEX(Sinduscon!$33:$33,
MATCH(CUB!$A1163,Sinduscon!$3:$3,0)+4), "")</f>
        <v>1.61</v>
      </c>
      <c r="H1163" s="111">
        <f>SUMIFS(CUB!$D:$D,CUB!$C:$C,"Total",CUB!$A:$A,$A1163)
/11</f>
        <v>673.52</v>
      </c>
      <c r="I1163" s="111">
        <f>SUMIFS(CUB!$E:$E,CUB!$C:$C,"Total",CUB!$A:$A,$A1163)
/11</f>
        <v>730.58818181818185</v>
      </c>
      <c r="J1163" s="111">
        <f>SUMIFS(CUB!$F:$F,CUB!$C:$C,"Total",CUB!$A:$A,$A1163)
/11</f>
        <v>81.681818181818187</v>
      </c>
      <c r="K1163" s="111">
        <f>SUMIFS(CUB!$G:$G,CUB!$C:$C,"Total",CUB!$A:$A,$A1163)
/11</f>
        <v>2.7554545454545458</v>
      </c>
      <c r="L1163" s="111">
        <f t="shared" ref="L1163" si="95">SUM(H1163:K1163)</f>
        <v>1488.5454545454547</v>
      </c>
    </row>
    <row r="1164" spans="1:12" x14ac:dyDescent="0.25">
      <c r="A1164" s="71">
        <f>IF(
   SUMPRODUCT(--(Sinduscon!$3:$3=DATE(2013,INT((ROW(A1361)-1)/20)+1,1)))&gt;0,
   DATE(2013,INT((ROW(A1361)-1)/20)+1,1),
   ""
)</f>
        <v>43344</v>
      </c>
      <c r="B1164" s="72" t="str">
        <f t="shared" si="93"/>
        <v>R-1</v>
      </c>
      <c r="C1164" s="73" t="str">
        <f t="shared" si="94"/>
        <v>Baixo</v>
      </c>
      <c r="D1164" s="77">
        <f>IFERROR(INDEX(Sinduscon!$6:$6,
MATCH(CUB!A1164,Sinduscon!$3:$3,0)+1), "")</f>
        <v>642.32000000000005</v>
      </c>
      <c r="E1164" s="77">
        <f>IFERROR(INDEX(Sinduscon!$7:$7,
MATCH(CUB!$A1164,Sinduscon!$3:$3,0)+1), "")</f>
        <v>673.61</v>
      </c>
      <c r="F1164" s="77">
        <f>IFERROR(INDEX(Sinduscon!$8:$8,
MATCH(CUB!$A1164,Sinduscon!$3:$3,0)+1), "")</f>
        <v>132.16</v>
      </c>
      <c r="G1164" s="77">
        <f>IFERROR(INDEX(Sinduscon!$9:$9,
MATCH(CUB!$A1164,Sinduscon!$3:$3,0)+1), "")</f>
        <v>3.18</v>
      </c>
      <c r="H1164" s="111"/>
      <c r="I1164" s="111"/>
      <c r="J1164" s="111"/>
      <c r="K1164" s="111"/>
    </row>
    <row r="1165" spans="1:12" x14ac:dyDescent="0.25">
      <c r="A1165" s="71">
        <f>IF(
   SUMPRODUCT(--(Sinduscon!$3:$3=DATE(2013,INT((ROW(A1362)-1)/20)+1,1)))&gt;0,
   DATE(2013,INT((ROW(A1362)-1)/20)+1,1),
   ""
)</f>
        <v>43344</v>
      </c>
      <c r="B1165" s="72" t="str">
        <f t="shared" si="93"/>
        <v>R-1</v>
      </c>
      <c r="C1165" s="73" t="str">
        <f t="shared" si="94"/>
        <v>Normal</v>
      </c>
      <c r="D1165" s="77">
        <f>IFERROR(INDEX(Sinduscon!$6:$6,
MATCH(CUB!A1165,Sinduscon!$3:$3,0)+2), "")</f>
        <v>670.13</v>
      </c>
      <c r="E1165" s="77">
        <f>IFERROR(INDEX(Sinduscon!$7:$7,
MATCH(CUB!$A1165,Sinduscon!$3:$3,0)+2), "")</f>
        <v>920.07</v>
      </c>
      <c r="F1165" s="77">
        <f>IFERROR(INDEX(Sinduscon!$8:$8,
MATCH(CUB!$A1165,Sinduscon!$3:$3,0)+2), "")</f>
        <v>124.09</v>
      </c>
      <c r="G1165" s="77">
        <f>IFERROR(INDEX(Sinduscon!$9:$9,
MATCH(CUB!$A1165,Sinduscon!$3:$3,0)+2), "")</f>
        <v>0.22</v>
      </c>
      <c r="H1165" s="111"/>
      <c r="I1165" s="111"/>
      <c r="J1165" s="111"/>
      <c r="K1165" s="111"/>
    </row>
    <row r="1166" spans="1:12" x14ac:dyDescent="0.25">
      <c r="A1166" s="71">
        <f>IF(
   SUMPRODUCT(--(Sinduscon!$3:$3=DATE(2013,INT((ROW(A1363)-1)/20)+1,1)))&gt;0,
   DATE(2013,INT((ROW(A1363)-1)/20)+1,1),
   ""
)</f>
        <v>43344</v>
      </c>
      <c r="B1166" s="72" t="str">
        <f t="shared" si="93"/>
        <v>R-1</v>
      </c>
      <c r="C1166" s="73" t="str">
        <f t="shared" si="94"/>
        <v>Alto</v>
      </c>
      <c r="D1166" s="77">
        <f>IFERROR(INDEX(Sinduscon!$6:$6,
MATCH(CUB!A1166,Sinduscon!$3:$3,0)+3), "")</f>
        <v>996.99</v>
      </c>
      <c r="E1166" s="77">
        <f>IFERROR(INDEX(Sinduscon!$7:$7,
MATCH(CUB!$A1166,Sinduscon!$3:$3,0)+3), "")</f>
        <v>998.25</v>
      </c>
      <c r="F1166" s="77">
        <f>IFERROR(INDEX(Sinduscon!$8:$8,
MATCH(CUB!$A1166,Sinduscon!$3:$3,0)+3), "")</f>
        <v>117.31</v>
      </c>
      <c r="G1166" s="77">
        <f>IFERROR(INDEX(Sinduscon!$9:$9,
MATCH(CUB!$A1166,Sinduscon!$3:$3,0)+3), "")</f>
        <v>0.27</v>
      </c>
      <c r="H1166" s="111"/>
      <c r="I1166" s="111"/>
      <c r="J1166" s="111"/>
      <c r="K1166" s="111"/>
    </row>
    <row r="1167" spans="1:12" x14ac:dyDescent="0.25">
      <c r="A1167" s="71">
        <f>IF(
   SUMPRODUCT(--(Sinduscon!$3:$3=DATE(2013,INT((ROW(A1364)-1)/20)+1,1)))&gt;0,
   DATE(2013,INT((ROW(A1364)-1)/20)+1,1),
   ""
)</f>
        <v>43344</v>
      </c>
      <c r="B1167" s="72" t="str">
        <f t="shared" si="93"/>
        <v>R-1</v>
      </c>
      <c r="C1167" s="73" t="str">
        <f t="shared" si="94"/>
        <v>Total</v>
      </c>
      <c r="D1167" s="77">
        <f>IFERROR(INDEX(Sinduscon!$6:$6,
MATCH(CUB!A1167,Sinduscon!$3:$3,0)+4), "")</f>
        <v>2309.44</v>
      </c>
      <c r="E1167" s="77">
        <f>IFERROR(INDEX(Sinduscon!$7:$7,
MATCH(CUB!$A1167,Sinduscon!$3:$3,0)+4), "")</f>
        <v>2591.9300000000003</v>
      </c>
      <c r="F1167" s="77">
        <f>IFERROR(INDEX(Sinduscon!$8:$8,
MATCH(CUB!$A1167,Sinduscon!$3:$3,0)+4), "")</f>
        <v>373.56</v>
      </c>
      <c r="G1167" s="77">
        <f>IFERROR(INDEX(Sinduscon!$9:$9,
MATCH(CUB!$A1167,Sinduscon!$3:$3,0)+4), "")</f>
        <v>3.6700000000000004</v>
      </c>
      <c r="H1167" s="111"/>
      <c r="I1167" s="111"/>
      <c r="J1167" s="111"/>
      <c r="K1167" s="111"/>
    </row>
    <row r="1168" spans="1:12" x14ac:dyDescent="0.25">
      <c r="A1168" s="71">
        <f>IF(
   SUMPRODUCT(--(Sinduscon!$3:$3=DATE(2013,INT((ROW(A1365)-1)/20)+1,1)))&gt;0,
   DATE(2013,INT((ROW(A1365)-1)/20)+1,1),
   ""
)</f>
        <v>43344</v>
      </c>
      <c r="B1168" s="72" t="str">
        <f t="shared" si="93"/>
        <v>PP-4</v>
      </c>
      <c r="C1168" s="73" t="str">
        <f t="shared" si="94"/>
        <v>Baixo</v>
      </c>
      <c r="D1168" s="77">
        <f>IFERROR(INDEX(Sinduscon!$12:$12,
MATCH(CUB!A1168,Sinduscon!$3:$3,0)+1), "")</f>
        <v>681.75</v>
      </c>
      <c r="E1168" s="77">
        <f>IFERROR(INDEX(Sinduscon!$13:$13,
MATCH(CUB!$A1168,Sinduscon!$3:$3,0)+1), "")</f>
        <v>564.94000000000005</v>
      </c>
      <c r="F1168" s="77">
        <f>IFERROR(INDEX(Sinduscon!$14:$14,
MATCH(CUB!$A1168,Sinduscon!$3:$3,0)+1), "")</f>
        <v>35.14</v>
      </c>
      <c r="G1168" s="77">
        <f>IFERROR(INDEX(Sinduscon!$15:$15,
MATCH(CUB!$A1168,Sinduscon!$3:$3,0)+1), "")</f>
        <v>3.07</v>
      </c>
      <c r="H1168" s="111"/>
      <c r="I1168" s="111"/>
      <c r="J1168" s="111"/>
      <c r="K1168" s="111"/>
    </row>
    <row r="1169" spans="1:12" x14ac:dyDescent="0.25">
      <c r="A1169" s="71">
        <f>IF(
   SUMPRODUCT(--(Sinduscon!$3:$3=DATE(2013,INT((ROW(A1366)-1)/20)+1,1)))&gt;0,
   DATE(2013,INT((ROW(A1366)-1)/20)+1,1),
   ""
)</f>
        <v>43344</v>
      </c>
      <c r="B1169" s="72" t="str">
        <f t="shared" si="93"/>
        <v>PP-4</v>
      </c>
      <c r="C1169" s="73" t="str">
        <f t="shared" si="94"/>
        <v>Normal</v>
      </c>
      <c r="D1169" s="77">
        <f>IFERROR(INDEX(Sinduscon!$12:$12,
MATCH(CUB!A1169,Sinduscon!$3:$3,0)+2), "")</f>
        <v>640.61</v>
      </c>
      <c r="E1169" s="77">
        <f>IFERROR(INDEX(Sinduscon!$13:$13,
MATCH(CUB!$A1169,Sinduscon!$3:$3,0)+2), "")</f>
        <v>813.92</v>
      </c>
      <c r="F1169" s="77">
        <f>IFERROR(INDEX(Sinduscon!$14:$14,
MATCH(CUB!$A1169,Sinduscon!$3:$3,0)+2), "")</f>
        <v>148.79</v>
      </c>
      <c r="G1169" s="77">
        <f>IFERROR(INDEX(Sinduscon!$15:$15,
MATCH(CUB!$A1169,Sinduscon!$3:$3,0)+2), "")</f>
        <v>0.04</v>
      </c>
      <c r="H1169" s="111"/>
      <c r="I1169" s="111"/>
      <c r="J1169" s="111"/>
      <c r="K1169" s="111"/>
    </row>
    <row r="1170" spans="1:12" x14ac:dyDescent="0.25">
      <c r="A1170" s="71">
        <f>IF(
   SUMPRODUCT(--(Sinduscon!$3:$3=DATE(2013,INT((ROW(A1367)-1)/20)+1,1)))&gt;0,
   DATE(2013,INT((ROW(A1367)-1)/20)+1,1),
   ""
)</f>
        <v>43344</v>
      </c>
      <c r="B1170" s="72" t="str">
        <f t="shared" si="93"/>
        <v>PP-4</v>
      </c>
      <c r="C1170" s="73" t="str">
        <f t="shared" si="94"/>
        <v>Alto</v>
      </c>
      <c r="D1170" s="77" t="str">
        <f>IFERROR(INDEX(Sinduscon!$12:$12,
MATCH(CUB!A1170,Sinduscon!$3:$3,0)+3), "")</f>
        <v>-</v>
      </c>
      <c r="E1170" s="77" t="str">
        <f>IFERROR(INDEX(Sinduscon!$13:$13,
MATCH(CUB!$A1170,Sinduscon!$3:$3,0)+3), "")</f>
        <v>-</v>
      </c>
      <c r="F1170" s="77" t="str">
        <f>IFERROR(INDEX(Sinduscon!$14:$14,
MATCH(CUB!$A1170,Sinduscon!$3:$3,0)+3), "")</f>
        <v>-</v>
      </c>
      <c r="G1170" s="77" t="str">
        <f>IFERROR(INDEX(Sinduscon!$15:$15,
MATCH(CUB!$A1170,Sinduscon!$3:$3,0)+3), "")</f>
        <v>-</v>
      </c>
      <c r="H1170" s="111"/>
      <c r="I1170" s="111"/>
      <c r="J1170" s="111"/>
      <c r="K1170" s="111"/>
    </row>
    <row r="1171" spans="1:12" x14ac:dyDescent="0.25">
      <c r="A1171" s="71">
        <f>IF(
   SUMPRODUCT(--(Sinduscon!$3:$3=DATE(2013,INT((ROW(A1368)-1)/20)+1,1)))&gt;0,
   DATE(2013,INT((ROW(A1368)-1)/20)+1,1),
   ""
)</f>
        <v>43344</v>
      </c>
      <c r="B1171" s="72" t="str">
        <f t="shared" si="93"/>
        <v>PP-4</v>
      </c>
      <c r="C1171" s="73" t="str">
        <f t="shared" si="94"/>
        <v>Total</v>
      </c>
      <c r="D1171" s="77">
        <f>IFERROR(INDEX(Sinduscon!$12:$12,
MATCH(CUB!A1171,Sinduscon!$3:$3,0)+4), "")</f>
        <v>1322.3600000000001</v>
      </c>
      <c r="E1171" s="77">
        <f>IFERROR(INDEX(Sinduscon!$13:$13,
MATCH(CUB!$A1171,Sinduscon!$3:$3,0)+4), "")</f>
        <v>1378.8600000000001</v>
      </c>
      <c r="F1171" s="77">
        <f>IFERROR(INDEX(Sinduscon!$14:$14,
MATCH(CUB!$A1171,Sinduscon!$3:$3,0)+4), "")</f>
        <v>183.93</v>
      </c>
      <c r="G1171" s="77">
        <f>IFERROR(INDEX(Sinduscon!$15:$15,
MATCH(CUB!$A1171,Sinduscon!$3:$3,0)+4), "")</f>
        <v>3.11</v>
      </c>
      <c r="H1171" s="111"/>
      <c r="I1171" s="111"/>
      <c r="J1171" s="111"/>
      <c r="K1171" s="111"/>
    </row>
    <row r="1172" spans="1:12" x14ac:dyDescent="0.25">
      <c r="A1172" s="71">
        <f>IF(
   SUMPRODUCT(--(Sinduscon!$3:$3=DATE(2013,INT((ROW(A1369)-1)/20)+1,1)))&gt;0,
   DATE(2013,INT((ROW(A1369)-1)/20)+1,1),
   ""
)</f>
        <v>43344</v>
      </c>
      <c r="B1172" s="72" t="str">
        <f t="shared" si="93"/>
        <v>R-8</v>
      </c>
      <c r="C1172" s="73" t="str">
        <f t="shared" si="94"/>
        <v>Baixo</v>
      </c>
      <c r="D1172" s="77">
        <f>IFERROR(INDEX(Sinduscon!$18:$18,
MATCH(CUB!A1172,Sinduscon!$3:$3,0)+1), "")</f>
        <v>648.99</v>
      </c>
      <c r="E1172" s="77">
        <f>IFERROR(INDEX(Sinduscon!$19:$19,
MATCH(CUB!$A1172,Sinduscon!$3:$3,0)+1), "")</f>
        <v>531.32000000000005</v>
      </c>
      <c r="F1172" s="77">
        <f>IFERROR(INDEX(Sinduscon!$20:$20,
MATCH(CUB!$A1172,Sinduscon!$3:$3,0)+1), "")</f>
        <v>31.62</v>
      </c>
      <c r="G1172" s="77">
        <f>IFERROR(INDEX(Sinduscon!$21:$21,
MATCH(CUB!$A1172,Sinduscon!$3:$3,0)+1), "")</f>
        <v>3.22</v>
      </c>
      <c r="H1172" s="111"/>
      <c r="I1172" s="111"/>
      <c r="J1172" s="111"/>
      <c r="K1172" s="111"/>
    </row>
    <row r="1173" spans="1:12" x14ac:dyDescent="0.25">
      <c r="A1173" s="71">
        <f>IF(
   SUMPRODUCT(--(Sinduscon!$3:$3=DATE(2013,INT((ROW(A1370)-1)/20)+1,1)))&gt;0,
   DATE(2013,INT((ROW(A1370)-1)/20)+1,1),
   ""
)</f>
        <v>43344</v>
      </c>
      <c r="B1173" s="72" t="str">
        <f t="shared" si="93"/>
        <v>R-8</v>
      </c>
      <c r="C1173" s="73" t="str">
        <f t="shared" si="94"/>
        <v>Normal</v>
      </c>
      <c r="D1173" s="77">
        <f>IFERROR(INDEX(Sinduscon!$18:$18,
MATCH(CUB!A1173,Sinduscon!$3:$3,0)+2), "")</f>
        <v>570.66</v>
      </c>
      <c r="E1173" s="77">
        <f>IFERROR(INDEX(Sinduscon!$19:$19,
MATCH(CUB!$A1173,Sinduscon!$3:$3,0)+2), "")</f>
        <v>730.67</v>
      </c>
      <c r="F1173" s="77">
        <f>IFERROR(INDEX(Sinduscon!$20:$20,
MATCH(CUB!$A1173,Sinduscon!$3:$3,0)+2), "")</f>
        <v>68.650000000000006</v>
      </c>
      <c r="G1173" s="77">
        <f>IFERROR(INDEX(Sinduscon!$21:$21,
MATCH(CUB!$A1173,Sinduscon!$3:$3,0)+2), "")</f>
        <v>4.32</v>
      </c>
      <c r="H1173" s="111"/>
      <c r="I1173" s="111"/>
      <c r="J1173" s="111"/>
      <c r="K1173" s="111"/>
    </row>
    <row r="1174" spans="1:12" x14ac:dyDescent="0.25">
      <c r="A1174" s="71">
        <f>IF(
   SUMPRODUCT(--(Sinduscon!$3:$3=DATE(2013,INT((ROW(A1371)-1)/20)+1,1)))&gt;0,
   DATE(2013,INT((ROW(A1371)-1)/20)+1,1),
   ""
)</f>
        <v>43344</v>
      </c>
      <c r="B1174" s="72" t="str">
        <f t="shared" si="93"/>
        <v>R-8</v>
      </c>
      <c r="C1174" s="73" t="str">
        <f t="shared" si="94"/>
        <v>Alto</v>
      </c>
      <c r="D1174" s="77">
        <f>IFERROR(INDEX(Sinduscon!$18:$18,
MATCH(CUB!A1174,Sinduscon!$3:$3,0)+3), "")</f>
        <v>810.61</v>
      </c>
      <c r="E1174" s="77">
        <f>IFERROR(INDEX(Sinduscon!$19:$19,
MATCH(CUB!$A1174,Sinduscon!$3:$3,0)+3), "")</f>
        <v>773.48</v>
      </c>
      <c r="F1174" s="77">
        <f>IFERROR(INDEX(Sinduscon!$20:$20,
MATCH(CUB!$A1174,Sinduscon!$3:$3,0)+3), "")</f>
        <v>80.94</v>
      </c>
      <c r="G1174" s="77">
        <f>IFERROR(INDEX(Sinduscon!$21:$21,
MATCH(CUB!$A1174,Sinduscon!$3:$3,0)+3), "")</f>
        <v>4.08</v>
      </c>
      <c r="H1174" s="111"/>
      <c r="I1174" s="111"/>
      <c r="J1174" s="111"/>
      <c r="K1174" s="111"/>
    </row>
    <row r="1175" spans="1:12" x14ac:dyDescent="0.25">
      <c r="A1175" s="71">
        <f>IF(
   SUMPRODUCT(--(Sinduscon!$3:$3=DATE(2013,INT((ROW(A1372)-1)/20)+1,1)))&gt;0,
   DATE(2013,INT((ROW(A1372)-1)/20)+1,1),
   ""
)</f>
        <v>43344</v>
      </c>
      <c r="B1175" s="72" t="str">
        <f t="shared" si="93"/>
        <v>R-8</v>
      </c>
      <c r="C1175" s="73" t="str">
        <f t="shared" si="94"/>
        <v>Total</v>
      </c>
      <c r="D1175" s="77">
        <f>IFERROR(INDEX(Sinduscon!$18:$18,
MATCH(CUB!A1175,Sinduscon!$3:$3,0)+4), "")</f>
        <v>2030.2600000000002</v>
      </c>
      <c r="E1175" s="77">
        <f>IFERROR(INDEX(Sinduscon!$19:$19,
MATCH(CUB!$A1175,Sinduscon!$3:$3,0)+4), "")</f>
        <v>2035.47</v>
      </c>
      <c r="F1175" s="77">
        <f>IFERROR(INDEX(Sinduscon!$20:$20,
MATCH(CUB!$A1175,Sinduscon!$3:$3,0)+4), "")</f>
        <v>181.21</v>
      </c>
      <c r="G1175" s="77">
        <f>IFERROR(INDEX(Sinduscon!$21:$21,
MATCH(CUB!$A1175,Sinduscon!$3:$3,0)+4), "")</f>
        <v>11.620000000000001</v>
      </c>
      <c r="H1175" s="111"/>
      <c r="I1175" s="111"/>
      <c r="J1175" s="111"/>
      <c r="K1175" s="111"/>
    </row>
    <row r="1176" spans="1:12" x14ac:dyDescent="0.25">
      <c r="A1176" s="71">
        <f>IF(
   SUMPRODUCT(--(Sinduscon!$3:$3=DATE(2013,INT((ROW(A1373)-1)/20)+1,1)))&gt;0,
   DATE(2013,INT((ROW(A1373)-1)/20)+1,1),
   ""
)</f>
        <v>43344</v>
      </c>
      <c r="B1176" s="72" t="str">
        <f t="shared" si="93"/>
        <v>R-16</v>
      </c>
      <c r="C1176" s="73" t="str">
        <f t="shared" si="94"/>
        <v>Baixo</v>
      </c>
      <c r="D1176" s="77" t="str">
        <f>IFERROR(INDEX(Sinduscon!$24:$24,
MATCH(CUB!A1176,Sinduscon!$3:$3,0)+1), "")</f>
        <v>-</v>
      </c>
      <c r="E1176" s="77" t="str">
        <f>IFERROR(INDEX(Sinduscon!$25:$25,
MATCH(CUB!$A1176,Sinduscon!$3:$3,0)+1), "")</f>
        <v>-</v>
      </c>
      <c r="F1176" s="77" t="str">
        <f>IFERROR(INDEX(Sinduscon!$26:$26,
MATCH(CUB!$A1176,Sinduscon!$3:$3,0)+1), "")</f>
        <v>-</v>
      </c>
      <c r="G1176" s="77" t="str">
        <f>IFERROR(INDEX(Sinduscon!$27:$27,
MATCH(CUB!$A1176,Sinduscon!$3:$3,0)+1), "")</f>
        <v>-</v>
      </c>
      <c r="H1176" s="111"/>
      <c r="I1176" s="111"/>
      <c r="J1176" s="111"/>
      <c r="K1176" s="111"/>
    </row>
    <row r="1177" spans="1:12" x14ac:dyDescent="0.25">
      <c r="A1177" s="71">
        <f>IF(
   SUMPRODUCT(--(Sinduscon!$3:$3=DATE(2013,INT((ROW(A1374)-1)/20)+1,1)))&gt;0,
   DATE(2013,INT((ROW(A1374)-1)/20)+1,1),
   ""
)</f>
        <v>43344</v>
      </c>
      <c r="B1177" s="72" t="str">
        <f t="shared" si="93"/>
        <v>R-16</v>
      </c>
      <c r="C1177" s="73" t="str">
        <f t="shared" si="94"/>
        <v>Normal</v>
      </c>
      <c r="D1177" s="77">
        <f>IFERROR(INDEX(Sinduscon!$24:$24,
MATCH(CUB!A1177,Sinduscon!$3:$3,0)+2), "")</f>
        <v>563.35</v>
      </c>
      <c r="E1177" s="77">
        <f>IFERROR(INDEX(Sinduscon!$25:$25,
MATCH(CUB!$A1177,Sinduscon!$3:$3,0)+2), "")</f>
        <v>702.4</v>
      </c>
      <c r="F1177" s="77">
        <f>IFERROR(INDEX(Sinduscon!$26:$26,
MATCH(CUB!$A1177,Sinduscon!$3:$3,0)+2), "")</f>
        <v>56.81</v>
      </c>
      <c r="G1177" s="77">
        <f>IFERROR(INDEX(Sinduscon!$27:$27,
MATCH(CUB!$A1177,Sinduscon!$3:$3,0)+2), "")</f>
        <v>4.12</v>
      </c>
      <c r="H1177" s="111"/>
      <c r="I1177" s="111"/>
      <c r="J1177" s="111"/>
      <c r="K1177" s="111"/>
    </row>
    <row r="1178" spans="1:12" x14ac:dyDescent="0.25">
      <c r="A1178" s="71">
        <f>IF(
   SUMPRODUCT(--(Sinduscon!$3:$3=DATE(2013,INT((ROW(A1375)-1)/20)+1,1)))&gt;0,
   DATE(2013,INT((ROW(A1375)-1)/20)+1,1),
   ""
)</f>
        <v>43344</v>
      </c>
      <c r="B1178" s="72" t="str">
        <f t="shared" si="93"/>
        <v>R-16</v>
      </c>
      <c r="C1178" s="73" t="str">
        <f t="shared" si="94"/>
        <v>Alto</v>
      </c>
      <c r="D1178" s="77">
        <f>IFERROR(INDEX(Sinduscon!$24:$24,
MATCH(CUB!A1178,Sinduscon!$3:$3,0)+3), "")</f>
        <v>760.08</v>
      </c>
      <c r="E1178" s="77">
        <f>IFERROR(INDEX(Sinduscon!$25:$25,
MATCH(CUB!$A1178,Sinduscon!$3:$3,0)+3), "")</f>
        <v>868.75</v>
      </c>
      <c r="F1178" s="77">
        <f>IFERROR(INDEX(Sinduscon!$26:$26,
MATCH(CUB!$A1178,Sinduscon!$3:$3,0)+3), "")</f>
        <v>70.22</v>
      </c>
      <c r="G1178" s="77">
        <f>IFERROR(INDEX(Sinduscon!$27:$27,
MATCH(CUB!$A1178,Sinduscon!$3:$3,0)+3), "")</f>
        <v>6.18</v>
      </c>
      <c r="H1178" s="111"/>
      <c r="I1178" s="111"/>
      <c r="J1178" s="111"/>
      <c r="K1178" s="111"/>
    </row>
    <row r="1179" spans="1:12" x14ac:dyDescent="0.25">
      <c r="A1179" s="71">
        <f>IF(
   SUMPRODUCT(--(Sinduscon!$3:$3=DATE(2013,INT((ROW(A1376)-1)/20)+1,1)))&gt;0,
   DATE(2013,INT((ROW(A1376)-1)/20)+1,1),
   ""
)</f>
        <v>43344</v>
      </c>
      <c r="B1179" s="72" t="str">
        <f t="shared" si="93"/>
        <v>R-16</v>
      </c>
      <c r="C1179" s="73" t="str">
        <f t="shared" si="94"/>
        <v>Total</v>
      </c>
      <c r="D1179" s="77">
        <f>IFERROR(INDEX(Sinduscon!$24:$24,
MATCH(CUB!A1179,Sinduscon!$3:$3,0)+4), "")</f>
        <v>1323.43</v>
      </c>
      <c r="E1179" s="77">
        <f>IFERROR(INDEX(Sinduscon!$25:$25,
MATCH(CUB!$A1179,Sinduscon!$3:$3,0)+4), "")</f>
        <v>1571.15</v>
      </c>
      <c r="F1179" s="77">
        <f>IFERROR(INDEX(Sinduscon!$26:$26,
MATCH(CUB!$A1179,Sinduscon!$3:$3,0)+4), "")</f>
        <v>127.03</v>
      </c>
      <c r="G1179" s="77">
        <f>IFERROR(INDEX(Sinduscon!$27:$27,
MATCH(CUB!$A1179,Sinduscon!$3:$3,0)+4), "")</f>
        <v>10.3</v>
      </c>
      <c r="H1179" s="111"/>
      <c r="I1179" s="111"/>
      <c r="J1179" s="111"/>
      <c r="K1179" s="111"/>
    </row>
    <row r="1180" spans="1:12" x14ac:dyDescent="0.25">
      <c r="A1180" s="71">
        <f>IF(
   SUMPRODUCT(--(Sinduscon!$3:$3=DATE(2013,INT((ROW(A1377)-1)/20)+1,1)))&gt;0,
   DATE(2013,INT((ROW(A1377)-1)/20)+1,1),
   ""
)</f>
        <v>43344</v>
      </c>
      <c r="B1180" s="72" t="str">
        <f t="shared" si="93"/>
        <v>PIS</v>
      </c>
      <c r="C1180" s="73" t="str">
        <f t="shared" si="94"/>
        <v>Baixo</v>
      </c>
      <c r="D1180" s="77">
        <f>IFERROR(INDEX(Sinduscon!$30:$30,
MATCH(CUB!A1180,Sinduscon!$3:$3,0)+1), "")</f>
        <v>438.37</v>
      </c>
      <c r="E1180" s="77">
        <f>IFERROR(INDEX(Sinduscon!$31:$31,
MATCH(CUB!$A1180,Sinduscon!$3:$3,0)+1), "")</f>
        <v>459.06</v>
      </c>
      <c r="F1180" s="77">
        <f>IFERROR(INDEX(Sinduscon!$32:$32,
MATCH(CUB!$A1180,Sinduscon!$3:$3,0)+1), "")</f>
        <v>32.770000000000003</v>
      </c>
      <c r="G1180" s="77">
        <f>IFERROR(INDEX(Sinduscon!$33:$33,
MATCH(CUB!$A1180,Sinduscon!$3:$3,0)+1), "")</f>
        <v>1.61</v>
      </c>
      <c r="H1180" s="111"/>
      <c r="I1180" s="111"/>
      <c r="J1180" s="111"/>
      <c r="K1180" s="111"/>
    </row>
    <row r="1181" spans="1:12" x14ac:dyDescent="0.25">
      <c r="A1181" s="71">
        <f>IF(
   SUMPRODUCT(--(Sinduscon!$3:$3=DATE(2013,INT((ROW(A1378)-1)/20)+1,1)))&gt;0,
   DATE(2013,INT((ROW(A1378)-1)/20)+1,1),
   ""
)</f>
        <v>43344</v>
      </c>
      <c r="B1181" s="72" t="str">
        <f t="shared" si="93"/>
        <v>PIS</v>
      </c>
      <c r="C1181" s="73" t="str">
        <f t="shared" si="94"/>
        <v>Normal</v>
      </c>
      <c r="D1181" s="77" t="str">
        <f>IFERROR(INDEX(Sinduscon!$30:$30,
MATCH(CUB!A1181,Sinduscon!$3:$3,0)+2), "")</f>
        <v>-</v>
      </c>
      <c r="E1181" s="77" t="str">
        <f>IFERROR(INDEX(Sinduscon!$31:$31,
MATCH(CUB!$A1181,Sinduscon!$3:$3,0)+2), "")</f>
        <v>-</v>
      </c>
      <c r="F1181" s="77" t="str">
        <f>IFERROR(INDEX(Sinduscon!$32:$32,
MATCH(CUB!$A1181,Sinduscon!$3:$3,0)+2), "")</f>
        <v>-</v>
      </c>
      <c r="G1181" s="77" t="str">
        <f>IFERROR(INDEX(Sinduscon!$33:$33,
MATCH(CUB!$A1181,Sinduscon!$3:$3,0)+2), "")</f>
        <v>-</v>
      </c>
      <c r="H1181" s="111"/>
      <c r="I1181" s="111"/>
      <c r="J1181" s="111"/>
      <c r="K1181" s="111"/>
    </row>
    <row r="1182" spans="1:12" x14ac:dyDescent="0.25">
      <c r="A1182" s="71">
        <f>IF(
   SUMPRODUCT(--(Sinduscon!$3:$3=DATE(2013,INT((ROW(A1379)-1)/20)+1,1)))&gt;0,
   DATE(2013,INT((ROW(A1379)-1)/20)+1,1),
   ""
)</f>
        <v>43344</v>
      </c>
      <c r="B1182" s="72" t="str">
        <f t="shared" si="93"/>
        <v>PIS</v>
      </c>
      <c r="C1182" s="73" t="str">
        <f t="shared" si="94"/>
        <v>Alto</v>
      </c>
      <c r="D1182" s="77" t="str">
        <f>IFERROR(INDEX(Sinduscon!$30:$30,
MATCH(CUB!A1182,Sinduscon!$3:$3,0)+3), "")</f>
        <v>-</v>
      </c>
      <c r="E1182" s="77" t="str">
        <f>IFERROR(INDEX(Sinduscon!$31:$31,
MATCH(CUB!$A1182,Sinduscon!$3:$3,0)+3), "")</f>
        <v>-</v>
      </c>
      <c r="F1182" s="77" t="str">
        <f>IFERROR(INDEX(Sinduscon!$32:$32,
MATCH(CUB!$A1182,Sinduscon!$3:$3,0)+3), "")</f>
        <v>-</v>
      </c>
      <c r="G1182" s="77" t="str">
        <f>IFERROR(INDEX(Sinduscon!$33:$33,
MATCH(CUB!$A1182,Sinduscon!$3:$3,0)+3), "")</f>
        <v>-</v>
      </c>
      <c r="H1182" s="111"/>
      <c r="I1182" s="111"/>
      <c r="J1182" s="111"/>
      <c r="K1182" s="111"/>
    </row>
    <row r="1183" spans="1:12" x14ac:dyDescent="0.25">
      <c r="A1183" s="71">
        <f>IF(
   SUMPRODUCT(--(Sinduscon!$3:$3=DATE(2013,INT((ROW(A1380)-1)/20)+1,1)))&gt;0,
   DATE(2013,INT((ROW(A1380)-1)/20)+1,1),
   ""
)</f>
        <v>43344</v>
      </c>
      <c r="B1183" s="72" t="str">
        <f t="shared" si="93"/>
        <v>PIS</v>
      </c>
      <c r="C1183" s="73" t="str">
        <f t="shared" si="94"/>
        <v>Total</v>
      </c>
      <c r="D1183" s="77">
        <f>IFERROR(INDEX(Sinduscon!$30:$30,
MATCH(CUB!A1183,Sinduscon!$3:$3,0)+4), "")</f>
        <v>438.37</v>
      </c>
      <c r="E1183" s="77">
        <f>IFERROR(INDEX(Sinduscon!$31:$31,
MATCH(CUB!$A1183,Sinduscon!$3:$3,0)+4), "")</f>
        <v>459.06</v>
      </c>
      <c r="F1183" s="77">
        <f>IFERROR(INDEX(Sinduscon!$32:$32,
MATCH(CUB!$A1183,Sinduscon!$3:$3,0)+4), "")</f>
        <v>32.770000000000003</v>
      </c>
      <c r="G1183" s="77">
        <f>IFERROR(INDEX(Sinduscon!$33:$33,
MATCH(CUB!$A1183,Sinduscon!$3:$3,0)+4), "")</f>
        <v>1.61</v>
      </c>
      <c r="H1183" s="111">
        <f>SUMIFS(CUB!$D:$D,CUB!$C:$C,"Total",CUB!$A:$A,$A1183)
/11</f>
        <v>674.89636363636373</v>
      </c>
      <c r="I1183" s="111">
        <f>SUMIFS(CUB!$E:$E,CUB!$C:$C,"Total",CUB!$A:$A,$A1183)
/11</f>
        <v>730.58818181818185</v>
      </c>
      <c r="J1183" s="111">
        <f>SUMIFS(CUB!$F:$F,CUB!$C:$C,"Total",CUB!$A:$A,$A1183)
/11</f>
        <v>81.681818181818187</v>
      </c>
      <c r="K1183" s="111">
        <f>SUMIFS(CUB!$G:$G,CUB!$C:$C,"Total",CUB!$A:$A,$A1183)
/11</f>
        <v>2.7554545454545458</v>
      </c>
      <c r="L1183" s="111">
        <f t="shared" ref="L1183" si="96">SUM(H1183:K1183)</f>
        <v>1489.9218181818185</v>
      </c>
    </row>
    <row r="1184" spans="1:12" x14ac:dyDescent="0.25">
      <c r="A1184" s="71">
        <f>IF(
   SUMPRODUCT(--(Sinduscon!$3:$3=DATE(2013,INT((ROW(A1381)-1)/20)+1,1)))&gt;0,
   DATE(2013,INT((ROW(A1381)-1)/20)+1,1),
   ""
)</f>
        <v>43374</v>
      </c>
      <c r="B1184" s="72" t="str">
        <f t="shared" si="93"/>
        <v>R-1</v>
      </c>
      <c r="C1184" s="73" t="str">
        <f t="shared" si="94"/>
        <v>Baixo</v>
      </c>
      <c r="D1184" s="77">
        <f>IFERROR(INDEX(Sinduscon!$6:$6,
MATCH(CUB!A1184,Sinduscon!$3:$3,0)+1), "")</f>
        <v>640.02</v>
      </c>
      <c r="E1184" s="77">
        <f>IFERROR(INDEX(Sinduscon!$7:$7,
MATCH(CUB!$A1184,Sinduscon!$3:$3,0)+1), "")</f>
        <v>673.61</v>
      </c>
      <c r="F1184" s="77">
        <f>IFERROR(INDEX(Sinduscon!$8:$8,
MATCH(CUB!$A1184,Sinduscon!$3:$3,0)+1), "")</f>
        <v>132.16</v>
      </c>
      <c r="G1184" s="77">
        <f>IFERROR(INDEX(Sinduscon!$9:$9,
MATCH(CUB!$A1184,Sinduscon!$3:$3,0)+1), "")</f>
        <v>3.18</v>
      </c>
      <c r="H1184" s="111"/>
      <c r="I1184" s="111"/>
      <c r="J1184" s="111"/>
      <c r="K1184" s="111"/>
    </row>
    <row r="1185" spans="1:11" x14ac:dyDescent="0.25">
      <c r="A1185" s="71">
        <f>IF(
   SUMPRODUCT(--(Sinduscon!$3:$3=DATE(2013,INT((ROW(A1382)-1)/20)+1,1)))&gt;0,
   DATE(2013,INT((ROW(A1382)-1)/20)+1,1),
   ""
)</f>
        <v>43374</v>
      </c>
      <c r="B1185" s="72" t="str">
        <f t="shared" si="93"/>
        <v>R-1</v>
      </c>
      <c r="C1185" s="73" t="str">
        <f t="shared" si="94"/>
        <v>Normal</v>
      </c>
      <c r="D1185" s="77">
        <f>IFERROR(INDEX(Sinduscon!$6:$6,
MATCH(CUB!A1185,Sinduscon!$3:$3,0)+2), "")</f>
        <v>668.87</v>
      </c>
      <c r="E1185" s="77">
        <f>IFERROR(INDEX(Sinduscon!$7:$7,
MATCH(CUB!$A1185,Sinduscon!$3:$3,0)+2), "")</f>
        <v>920.07</v>
      </c>
      <c r="F1185" s="77">
        <f>IFERROR(INDEX(Sinduscon!$8:$8,
MATCH(CUB!$A1185,Sinduscon!$3:$3,0)+2), "")</f>
        <v>124.09</v>
      </c>
      <c r="G1185" s="77">
        <f>IFERROR(INDEX(Sinduscon!$9:$9,
MATCH(CUB!$A1185,Sinduscon!$3:$3,0)+2), "")</f>
        <v>0.22</v>
      </c>
      <c r="H1185" s="111"/>
      <c r="I1185" s="111"/>
      <c r="J1185" s="111"/>
      <c r="K1185" s="111"/>
    </row>
    <row r="1186" spans="1:11" x14ac:dyDescent="0.25">
      <c r="A1186" s="71">
        <f>IF(
   SUMPRODUCT(--(Sinduscon!$3:$3=DATE(2013,INT((ROW(A1383)-1)/20)+1,1)))&gt;0,
   DATE(2013,INT((ROW(A1383)-1)/20)+1,1),
   ""
)</f>
        <v>43374</v>
      </c>
      <c r="B1186" s="72" t="str">
        <f t="shared" si="93"/>
        <v>R-1</v>
      </c>
      <c r="C1186" s="73" t="str">
        <f t="shared" si="94"/>
        <v>Alto</v>
      </c>
      <c r="D1186" s="77">
        <f>IFERROR(INDEX(Sinduscon!$6:$6,
MATCH(CUB!A1186,Sinduscon!$3:$3,0)+3), "")</f>
        <v>993.26</v>
      </c>
      <c r="E1186" s="77">
        <f>IFERROR(INDEX(Sinduscon!$7:$7,
MATCH(CUB!$A1186,Sinduscon!$3:$3,0)+3), "")</f>
        <v>998.25</v>
      </c>
      <c r="F1186" s="77">
        <f>IFERROR(INDEX(Sinduscon!$8:$8,
MATCH(CUB!$A1186,Sinduscon!$3:$3,0)+3), "")</f>
        <v>117.31</v>
      </c>
      <c r="G1186" s="77">
        <f>IFERROR(INDEX(Sinduscon!$9:$9,
MATCH(CUB!$A1186,Sinduscon!$3:$3,0)+3), "")</f>
        <v>0.27</v>
      </c>
      <c r="H1186" s="111"/>
      <c r="I1186" s="111"/>
      <c r="J1186" s="111"/>
      <c r="K1186" s="111"/>
    </row>
    <row r="1187" spans="1:11" x14ac:dyDescent="0.25">
      <c r="A1187" s="71">
        <f>IF(
   SUMPRODUCT(--(Sinduscon!$3:$3=DATE(2013,INT((ROW(A1384)-1)/20)+1,1)))&gt;0,
   DATE(2013,INT((ROW(A1384)-1)/20)+1,1),
   ""
)</f>
        <v>43374</v>
      </c>
      <c r="B1187" s="72" t="str">
        <f t="shared" si="93"/>
        <v>R-1</v>
      </c>
      <c r="C1187" s="73" t="str">
        <f t="shared" si="94"/>
        <v>Total</v>
      </c>
      <c r="D1187" s="77">
        <f>IFERROR(INDEX(Sinduscon!$6:$6,
MATCH(CUB!A1187,Sinduscon!$3:$3,0)+4), "")</f>
        <v>2302.1499999999996</v>
      </c>
      <c r="E1187" s="77">
        <f>IFERROR(INDEX(Sinduscon!$7:$7,
MATCH(CUB!$A1187,Sinduscon!$3:$3,0)+4), "")</f>
        <v>2591.9300000000003</v>
      </c>
      <c r="F1187" s="77">
        <f>IFERROR(INDEX(Sinduscon!$8:$8,
MATCH(CUB!$A1187,Sinduscon!$3:$3,0)+4), "")</f>
        <v>373.56</v>
      </c>
      <c r="G1187" s="77">
        <f>IFERROR(INDEX(Sinduscon!$9:$9,
MATCH(CUB!$A1187,Sinduscon!$3:$3,0)+4), "")</f>
        <v>3.6700000000000004</v>
      </c>
      <c r="H1187" s="111"/>
      <c r="I1187" s="111"/>
      <c r="J1187" s="111"/>
      <c r="K1187" s="111"/>
    </row>
    <row r="1188" spans="1:11" x14ac:dyDescent="0.25">
      <c r="A1188" s="71">
        <f>IF(
   SUMPRODUCT(--(Sinduscon!$3:$3=DATE(2013,INT((ROW(A1385)-1)/20)+1,1)))&gt;0,
   DATE(2013,INT((ROW(A1385)-1)/20)+1,1),
   ""
)</f>
        <v>43374</v>
      </c>
      <c r="B1188" s="72" t="str">
        <f t="shared" si="93"/>
        <v>PP-4</v>
      </c>
      <c r="C1188" s="73" t="str">
        <f t="shared" si="94"/>
        <v>Baixo</v>
      </c>
      <c r="D1188" s="77">
        <f>IFERROR(INDEX(Sinduscon!$12:$12,
MATCH(CUB!A1188,Sinduscon!$3:$3,0)+1), "")</f>
        <v>685.15</v>
      </c>
      <c r="E1188" s="77">
        <f>IFERROR(INDEX(Sinduscon!$13:$13,
MATCH(CUB!$A1188,Sinduscon!$3:$3,0)+1), "")</f>
        <v>564.94000000000005</v>
      </c>
      <c r="F1188" s="77">
        <f>IFERROR(INDEX(Sinduscon!$14:$14,
MATCH(CUB!$A1188,Sinduscon!$3:$3,0)+1), "")</f>
        <v>35.14</v>
      </c>
      <c r="G1188" s="77">
        <f>IFERROR(INDEX(Sinduscon!$15:$15,
MATCH(CUB!$A1188,Sinduscon!$3:$3,0)+1), "")</f>
        <v>3.07</v>
      </c>
      <c r="H1188" s="111"/>
      <c r="I1188" s="111"/>
      <c r="J1188" s="111"/>
      <c r="K1188" s="111"/>
    </row>
    <row r="1189" spans="1:11" x14ac:dyDescent="0.25">
      <c r="A1189" s="71">
        <f>IF(
   SUMPRODUCT(--(Sinduscon!$3:$3=DATE(2013,INT((ROW(A1386)-1)/20)+1,1)))&gt;0,
   DATE(2013,INT((ROW(A1386)-1)/20)+1,1),
   ""
)</f>
        <v>43374</v>
      </c>
      <c r="B1189" s="72" t="str">
        <f t="shared" si="93"/>
        <v>PP-4</v>
      </c>
      <c r="C1189" s="73" t="str">
        <f t="shared" si="94"/>
        <v>Normal</v>
      </c>
      <c r="D1189" s="77">
        <f>IFERROR(INDEX(Sinduscon!$12:$12,
MATCH(CUB!A1189,Sinduscon!$3:$3,0)+2), "")</f>
        <v>644.29</v>
      </c>
      <c r="E1189" s="77">
        <f>IFERROR(INDEX(Sinduscon!$13:$13,
MATCH(CUB!$A1189,Sinduscon!$3:$3,0)+2), "")</f>
        <v>813.92</v>
      </c>
      <c r="F1189" s="77">
        <f>IFERROR(INDEX(Sinduscon!$14:$14,
MATCH(CUB!$A1189,Sinduscon!$3:$3,0)+2), "")</f>
        <v>148.79</v>
      </c>
      <c r="G1189" s="77">
        <f>IFERROR(INDEX(Sinduscon!$15:$15,
MATCH(CUB!$A1189,Sinduscon!$3:$3,0)+2), "")</f>
        <v>0.04</v>
      </c>
      <c r="H1189" s="111"/>
      <c r="I1189" s="111"/>
      <c r="J1189" s="111"/>
      <c r="K1189" s="111"/>
    </row>
    <row r="1190" spans="1:11" x14ac:dyDescent="0.25">
      <c r="A1190" s="71">
        <f>IF(
   SUMPRODUCT(--(Sinduscon!$3:$3=DATE(2013,INT((ROW(A1387)-1)/20)+1,1)))&gt;0,
   DATE(2013,INT((ROW(A1387)-1)/20)+1,1),
   ""
)</f>
        <v>43374</v>
      </c>
      <c r="B1190" s="72" t="str">
        <f t="shared" si="93"/>
        <v>PP-4</v>
      </c>
      <c r="C1190" s="73" t="str">
        <f t="shared" si="94"/>
        <v>Alto</v>
      </c>
      <c r="D1190" s="77" t="str">
        <f>IFERROR(INDEX(Sinduscon!$12:$12,
MATCH(CUB!A1190,Sinduscon!$3:$3,0)+3), "")</f>
        <v>-</v>
      </c>
      <c r="E1190" s="77" t="str">
        <f>IFERROR(INDEX(Sinduscon!$13:$13,
MATCH(CUB!$A1190,Sinduscon!$3:$3,0)+3), "")</f>
        <v>-</v>
      </c>
      <c r="F1190" s="77" t="str">
        <f>IFERROR(INDEX(Sinduscon!$14:$14,
MATCH(CUB!$A1190,Sinduscon!$3:$3,0)+3), "")</f>
        <v>-</v>
      </c>
      <c r="G1190" s="77" t="str">
        <f>IFERROR(INDEX(Sinduscon!$15:$15,
MATCH(CUB!$A1190,Sinduscon!$3:$3,0)+3), "")</f>
        <v>-</v>
      </c>
      <c r="H1190" s="111"/>
      <c r="I1190" s="111"/>
      <c r="J1190" s="111"/>
      <c r="K1190" s="111"/>
    </row>
    <row r="1191" spans="1:11" x14ac:dyDescent="0.25">
      <c r="A1191" s="71">
        <f>IF(
   SUMPRODUCT(--(Sinduscon!$3:$3=DATE(2013,INT((ROW(A1388)-1)/20)+1,1)))&gt;0,
   DATE(2013,INT((ROW(A1388)-1)/20)+1,1),
   ""
)</f>
        <v>43374</v>
      </c>
      <c r="B1191" s="72" t="str">
        <f t="shared" si="93"/>
        <v>PP-4</v>
      </c>
      <c r="C1191" s="73" t="str">
        <f t="shared" si="94"/>
        <v>Total</v>
      </c>
      <c r="D1191" s="77">
        <f>IFERROR(INDEX(Sinduscon!$12:$12,
MATCH(CUB!A1191,Sinduscon!$3:$3,0)+4), "")</f>
        <v>1329.44</v>
      </c>
      <c r="E1191" s="77">
        <f>IFERROR(INDEX(Sinduscon!$13:$13,
MATCH(CUB!$A1191,Sinduscon!$3:$3,0)+4), "")</f>
        <v>1378.8600000000001</v>
      </c>
      <c r="F1191" s="77">
        <f>IFERROR(INDEX(Sinduscon!$14:$14,
MATCH(CUB!$A1191,Sinduscon!$3:$3,0)+4), "")</f>
        <v>183.93</v>
      </c>
      <c r="G1191" s="77">
        <f>IFERROR(INDEX(Sinduscon!$15:$15,
MATCH(CUB!$A1191,Sinduscon!$3:$3,0)+4), "")</f>
        <v>3.11</v>
      </c>
      <c r="H1191" s="111"/>
      <c r="I1191" s="111"/>
      <c r="J1191" s="111"/>
      <c r="K1191" s="111"/>
    </row>
    <row r="1192" spans="1:11" x14ac:dyDescent="0.25">
      <c r="A1192" s="71">
        <f>IF(
   SUMPRODUCT(--(Sinduscon!$3:$3=DATE(2013,INT((ROW(A1389)-1)/20)+1,1)))&gt;0,
   DATE(2013,INT((ROW(A1389)-1)/20)+1,1),
   ""
)</f>
        <v>43374</v>
      </c>
      <c r="B1192" s="72" t="str">
        <f t="shared" si="93"/>
        <v>R-8</v>
      </c>
      <c r="C1192" s="73" t="str">
        <f t="shared" si="94"/>
        <v>Baixo</v>
      </c>
      <c r="D1192" s="77">
        <f>IFERROR(INDEX(Sinduscon!$18:$18,
MATCH(CUB!A1192,Sinduscon!$3:$3,0)+1), "")</f>
        <v>653.12</v>
      </c>
      <c r="E1192" s="77">
        <f>IFERROR(INDEX(Sinduscon!$19:$19,
MATCH(CUB!$A1192,Sinduscon!$3:$3,0)+1), "")</f>
        <v>531.32000000000005</v>
      </c>
      <c r="F1192" s="77">
        <f>IFERROR(INDEX(Sinduscon!$20:$20,
MATCH(CUB!$A1192,Sinduscon!$3:$3,0)+1), "")</f>
        <v>31.62</v>
      </c>
      <c r="G1192" s="77">
        <f>IFERROR(INDEX(Sinduscon!$21:$21,
MATCH(CUB!$A1192,Sinduscon!$3:$3,0)+1), "")</f>
        <v>3.22</v>
      </c>
      <c r="H1192" s="111"/>
      <c r="I1192" s="111"/>
      <c r="J1192" s="111"/>
      <c r="K1192" s="111"/>
    </row>
    <row r="1193" spans="1:11" x14ac:dyDescent="0.25">
      <c r="A1193" s="71">
        <f>IF(
   SUMPRODUCT(--(Sinduscon!$3:$3=DATE(2013,INT((ROW(A1390)-1)/20)+1,1)))&gt;0,
   DATE(2013,INT((ROW(A1390)-1)/20)+1,1),
   ""
)</f>
        <v>43374</v>
      </c>
      <c r="B1193" s="72" t="str">
        <f t="shared" si="93"/>
        <v>R-8</v>
      </c>
      <c r="C1193" s="73" t="str">
        <f t="shared" si="94"/>
        <v>Normal</v>
      </c>
      <c r="D1193" s="77">
        <f>IFERROR(INDEX(Sinduscon!$18:$18,
MATCH(CUB!A1193,Sinduscon!$3:$3,0)+2), "")</f>
        <v>573.87</v>
      </c>
      <c r="E1193" s="77">
        <f>IFERROR(INDEX(Sinduscon!$19:$19,
MATCH(CUB!$A1193,Sinduscon!$3:$3,0)+2), "")</f>
        <v>730.67</v>
      </c>
      <c r="F1193" s="77">
        <f>IFERROR(INDEX(Sinduscon!$20:$20,
MATCH(CUB!$A1193,Sinduscon!$3:$3,0)+2), "")</f>
        <v>68.650000000000006</v>
      </c>
      <c r="G1193" s="77">
        <f>IFERROR(INDEX(Sinduscon!$21:$21,
MATCH(CUB!$A1193,Sinduscon!$3:$3,0)+2), "")</f>
        <v>4.32</v>
      </c>
      <c r="H1193" s="111"/>
      <c r="I1193" s="111"/>
      <c r="J1193" s="111"/>
      <c r="K1193" s="111"/>
    </row>
    <row r="1194" spans="1:11" x14ac:dyDescent="0.25">
      <c r="A1194" s="71">
        <f>IF(
   SUMPRODUCT(--(Sinduscon!$3:$3=DATE(2013,INT((ROW(A1391)-1)/20)+1,1)))&gt;0,
   DATE(2013,INT((ROW(A1391)-1)/20)+1,1),
   ""
)</f>
        <v>43374</v>
      </c>
      <c r="B1194" s="72" t="str">
        <f t="shared" si="93"/>
        <v>R-8</v>
      </c>
      <c r="C1194" s="73" t="str">
        <f t="shared" si="94"/>
        <v>Alto</v>
      </c>
      <c r="D1194" s="77">
        <f>IFERROR(INDEX(Sinduscon!$18:$18,
MATCH(CUB!A1194,Sinduscon!$3:$3,0)+3), "")</f>
        <v>812.36</v>
      </c>
      <c r="E1194" s="77">
        <f>IFERROR(INDEX(Sinduscon!$19:$19,
MATCH(CUB!$A1194,Sinduscon!$3:$3,0)+3), "")</f>
        <v>773.48</v>
      </c>
      <c r="F1194" s="77">
        <f>IFERROR(INDEX(Sinduscon!$20:$20,
MATCH(CUB!$A1194,Sinduscon!$3:$3,0)+3), "")</f>
        <v>80.94</v>
      </c>
      <c r="G1194" s="77">
        <f>IFERROR(INDEX(Sinduscon!$21:$21,
MATCH(CUB!$A1194,Sinduscon!$3:$3,0)+3), "")</f>
        <v>4.08</v>
      </c>
      <c r="H1194" s="111"/>
      <c r="I1194" s="111"/>
      <c r="J1194" s="111"/>
      <c r="K1194" s="111"/>
    </row>
    <row r="1195" spans="1:11" x14ac:dyDescent="0.25">
      <c r="A1195" s="71">
        <f>IF(
   SUMPRODUCT(--(Sinduscon!$3:$3=DATE(2013,INT((ROW(A1392)-1)/20)+1,1)))&gt;0,
   DATE(2013,INT((ROW(A1392)-1)/20)+1,1),
   ""
)</f>
        <v>43374</v>
      </c>
      <c r="B1195" s="72" t="str">
        <f t="shared" si="93"/>
        <v>R-8</v>
      </c>
      <c r="C1195" s="73" t="str">
        <f t="shared" si="94"/>
        <v>Total</v>
      </c>
      <c r="D1195" s="77">
        <f>IFERROR(INDEX(Sinduscon!$18:$18,
MATCH(CUB!A1195,Sinduscon!$3:$3,0)+4), "")</f>
        <v>2039.35</v>
      </c>
      <c r="E1195" s="77">
        <f>IFERROR(INDEX(Sinduscon!$19:$19,
MATCH(CUB!$A1195,Sinduscon!$3:$3,0)+4), "")</f>
        <v>2035.47</v>
      </c>
      <c r="F1195" s="77">
        <f>IFERROR(INDEX(Sinduscon!$20:$20,
MATCH(CUB!$A1195,Sinduscon!$3:$3,0)+4), "")</f>
        <v>181.21</v>
      </c>
      <c r="G1195" s="77">
        <f>IFERROR(INDEX(Sinduscon!$21:$21,
MATCH(CUB!$A1195,Sinduscon!$3:$3,0)+4), "")</f>
        <v>11.620000000000001</v>
      </c>
      <c r="H1195" s="111"/>
      <c r="I1195" s="111"/>
      <c r="J1195" s="111"/>
      <c r="K1195" s="111"/>
    </row>
    <row r="1196" spans="1:11" x14ac:dyDescent="0.25">
      <c r="A1196" s="71">
        <f>IF(
   SUMPRODUCT(--(Sinduscon!$3:$3=DATE(2013,INT((ROW(A1393)-1)/20)+1,1)))&gt;0,
   DATE(2013,INT((ROW(A1393)-1)/20)+1,1),
   ""
)</f>
        <v>43374</v>
      </c>
      <c r="B1196" s="72" t="str">
        <f t="shared" si="93"/>
        <v>R-16</v>
      </c>
      <c r="C1196" s="73" t="str">
        <f t="shared" si="94"/>
        <v>Baixo</v>
      </c>
      <c r="D1196" s="77" t="str">
        <f>IFERROR(INDEX(Sinduscon!$24:$24,
MATCH(CUB!A1196,Sinduscon!$3:$3,0)+1), "")</f>
        <v>-</v>
      </c>
      <c r="E1196" s="77" t="str">
        <f>IFERROR(INDEX(Sinduscon!$25:$25,
MATCH(CUB!$A1196,Sinduscon!$3:$3,0)+1), "")</f>
        <v>-</v>
      </c>
      <c r="F1196" s="77" t="str">
        <f>IFERROR(INDEX(Sinduscon!$26:$26,
MATCH(CUB!$A1196,Sinduscon!$3:$3,0)+1), "")</f>
        <v>-</v>
      </c>
      <c r="G1196" s="77" t="str">
        <f>IFERROR(INDEX(Sinduscon!$27:$27,
MATCH(CUB!$A1196,Sinduscon!$3:$3,0)+1), "")</f>
        <v>-</v>
      </c>
      <c r="H1196" s="111"/>
      <c r="I1196" s="111"/>
      <c r="J1196" s="111"/>
      <c r="K1196" s="111"/>
    </row>
    <row r="1197" spans="1:11" x14ac:dyDescent="0.25">
      <c r="A1197" s="71">
        <f>IF(
   SUMPRODUCT(--(Sinduscon!$3:$3=DATE(2013,INT((ROW(A1394)-1)/20)+1,1)))&gt;0,
   DATE(2013,INT((ROW(A1394)-1)/20)+1,1),
   ""
)</f>
        <v>43374</v>
      </c>
      <c r="B1197" s="72" t="str">
        <f t="shared" si="93"/>
        <v>R-16</v>
      </c>
      <c r="C1197" s="73" t="str">
        <f t="shared" si="94"/>
        <v>Normal</v>
      </c>
      <c r="D1197" s="77">
        <f>IFERROR(INDEX(Sinduscon!$24:$24,
MATCH(CUB!A1197,Sinduscon!$3:$3,0)+2), "")</f>
        <v>567.15</v>
      </c>
      <c r="E1197" s="77">
        <f>IFERROR(INDEX(Sinduscon!$25:$25,
MATCH(CUB!$A1197,Sinduscon!$3:$3,0)+2), "")</f>
        <v>702.4</v>
      </c>
      <c r="F1197" s="77">
        <f>IFERROR(INDEX(Sinduscon!$26:$26,
MATCH(CUB!$A1197,Sinduscon!$3:$3,0)+2), "")</f>
        <v>56.81</v>
      </c>
      <c r="G1197" s="77">
        <f>IFERROR(INDEX(Sinduscon!$27:$27,
MATCH(CUB!$A1197,Sinduscon!$3:$3,0)+2), "")</f>
        <v>4.12</v>
      </c>
      <c r="H1197" s="111"/>
      <c r="I1197" s="111"/>
      <c r="J1197" s="111"/>
      <c r="K1197" s="111"/>
    </row>
    <row r="1198" spans="1:11" x14ac:dyDescent="0.25">
      <c r="A1198" s="71">
        <f>IF(
   SUMPRODUCT(--(Sinduscon!$3:$3=DATE(2013,INT((ROW(A1395)-1)/20)+1,1)))&gt;0,
   DATE(2013,INT((ROW(A1395)-1)/20)+1,1),
   ""
)</f>
        <v>43374</v>
      </c>
      <c r="B1198" s="72" t="str">
        <f t="shared" si="93"/>
        <v>R-16</v>
      </c>
      <c r="C1198" s="73" t="str">
        <f t="shared" si="94"/>
        <v>Alto</v>
      </c>
      <c r="D1198" s="77">
        <f>IFERROR(INDEX(Sinduscon!$24:$24,
MATCH(CUB!A1198,Sinduscon!$3:$3,0)+3), "")</f>
        <v>765.16</v>
      </c>
      <c r="E1198" s="77">
        <f>IFERROR(INDEX(Sinduscon!$25:$25,
MATCH(CUB!$A1198,Sinduscon!$3:$3,0)+3), "")</f>
        <v>868.75</v>
      </c>
      <c r="F1198" s="77">
        <f>IFERROR(INDEX(Sinduscon!$26:$26,
MATCH(CUB!$A1198,Sinduscon!$3:$3,0)+3), "")</f>
        <v>70.22</v>
      </c>
      <c r="G1198" s="77">
        <f>IFERROR(INDEX(Sinduscon!$27:$27,
MATCH(CUB!$A1198,Sinduscon!$3:$3,0)+3), "")</f>
        <v>6.18</v>
      </c>
      <c r="H1198" s="111"/>
      <c r="I1198" s="111"/>
      <c r="J1198" s="111"/>
      <c r="K1198" s="111"/>
    </row>
    <row r="1199" spans="1:11" x14ac:dyDescent="0.25">
      <c r="A1199" s="71">
        <f>IF(
   SUMPRODUCT(--(Sinduscon!$3:$3=DATE(2013,INT((ROW(A1396)-1)/20)+1,1)))&gt;0,
   DATE(2013,INT((ROW(A1396)-1)/20)+1,1),
   ""
)</f>
        <v>43374</v>
      </c>
      <c r="B1199" s="72" t="str">
        <f t="shared" si="93"/>
        <v>R-16</v>
      </c>
      <c r="C1199" s="73" t="str">
        <f t="shared" si="94"/>
        <v>Total</v>
      </c>
      <c r="D1199" s="77">
        <f>IFERROR(INDEX(Sinduscon!$24:$24,
MATCH(CUB!A1199,Sinduscon!$3:$3,0)+4), "")</f>
        <v>1332.31</v>
      </c>
      <c r="E1199" s="77">
        <f>IFERROR(INDEX(Sinduscon!$25:$25,
MATCH(CUB!$A1199,Sinduscon!$3:$3,0)+4), "")</f>
        <v>1571.15</v>
      </c>
      <c r="F1199" s="77">
        <f>IFERROR(INDEX(Sinduscon!$26:$26,
MATCH(CUB!$A1199,Sinduscon!$3:$3,0)+4), "")</f>
        <v>127.03</v>
      </c>
      <c r="G1199" s="77">
        <f>IFERROR(INDEX(Sinduscon!$27:$27,
MATCH(CUB!$A1199,Sinduscon!$3:$3,0)+4), "")</f>
        <v>10.3</v>
      </c>
      <c r="H1199" s="111"/>
      <c r="I1199" s="111"/>
      <c r="J1199" s="111"/>
      <c r="K1199" s="111"/>
    </row>
    <row r="1200" spans="1:11" x14ac:dyDescent="0.25">
      <c r="A1200" s="71">
        <f>IF(
   SUMPRODUCT(--(Sinduscon!$3:$3=DATE(2013,INT((ROW(A1397)-1)/20)+1,1)))&gt;0,
   DATE(2013,INT((ROW(A1397)-1)/20)+1,1),
   ""
)</f>
        <v>43374</v>
      </c>
      <c r="B1200" s="72" t="str">
        <f t="shared" si="93"/>
        <v>PIS</v>
      </c>
      <c r="C1200" s="73" t="str">
        <f t="shared" si="94"/>
        <v>Baixo</v>
      </c>
      <c r="D1200" s="77">
        <f>IFERROR(INDEX(Sinduscon!$30:$30,
MATCH(CUB!A1200,Sinduscon!$3:$3,0)+1), "")</f>
        <v>470.53</v>
      </c>
      <c r="E1200" s="77">
        <f>IFERROR(INDEX(Sinduscon!$31:$31,
MATCH(CUB!$A1200,Sinduscon!$3:$3,0)+1), "")</f>
        <v>459.06</v>
      </c>
      <c r="F1200" s="77">
        <f>IFERROR(INDEX(Sinduscon!$32:$32,
MATCH(CUB!$A1200,Sinduscon!$3:$3,0)+1), "")</f>
        <v>32.770000000000003</v>
      </c>
      <c r="G1200" s="77">
        <f>IFERROR(INDEX(Sinduscon!$33:$33,
MATCH(CUB!$A1200,Sinduscon!$3:$3,0)+1), "")</f>
        <v>1.61</v>
      </c>
      <c r="H1200" s="111"/>
      <c r="I1200" s="111"/>
      <c r="J1200" s="111"/>
      <c r="K1200" s="111"/>
    </row>
    <row r="1201" spans="1:12" x14ac:dyDescent="0.25">
      <c r="A1201" s="71">
        <f>IF(
   SUMPRODUCT(--(Sinduscon!$3:$3=DATE(2013,INT((ROW(A1398)-1)/20)+1,1)))&gt;0,
   DATE(2013,INT((ROW(A1398)-1)/20)+1,1),
   ""
)</f>
        <v>43374</v>
      </c>
      <c r="B1201" s="72" t="str">
        <f t="shared" si="93"/>
        <v>PIS</v>
      </c>
      <c r="C1201" s="73" t="str">
        <f t="shared" si="94"/>
        <v>Normal</v>
      </c>
      <c r="D1201" s="77" t="str">
        <f>IFERROR(INDEX(Sinduscon!$30:$30,
MATCH(CUB!A1201,Sinduscon!$3:$3,0)+2), "")</f>
        <v>-</v>
      </c>
      <c r="E1201" s="77" t="str">
        <f>IFERROR(INDEX(Sinduscon!$31:$31,
MATCH(CUB!$A1201,Sinduscon!$3:$3,0)+2), "")</f>
        <v>-</v>
      </c>
      <c r="F1201" s="77" t="str">
        <f>IFERROR(INDEX(Sinduscon!$32:$32,
MATCH(CUB!$A1201,Sinduscon!$3:$3,0)+2), "")</f>
        <v>-</v>
      </c>
      <c r="G1201" s="77" t="str">
        <f>IFERROR(INDEX(Sinduscon!$33:$33,
MATCH(CUB!$A1201,Sinduscon!$3:$3,0)+2), "")</f>
        <v>-</v>
      </c>
      <c r="H1201" s="111"/>
      <c r="I1201" s="111"/>
      <c r="J1201" s="111"/>
      <c r="K1201" s="111"/>
    </row>
    <row r="1202" spans="1:12" x14ac:dyDescent="0.25">
      <c r="A1202" s="71">
        <f>IF(
   SUMPRODUCT(--(Sinduscon!$3:$3=DATE(2013,INT((ROW(A1399)-1)/20)+1,1)))&gt;0,
   DATE(2013,INT((ROW(A1399)-1)/20)+1,1),
   ""
)</f>
        <v>43374</v>
      </c>
      <c r="B1202" s="72" t="str">
        <f t="shared" si="93"/>
        <v>PIS</v>
      </c>
      <c r="C1202" s="73" t="str">
        <f t="shared" si="94"/>
        <v>Alto</v>
      </c>
      <c r="D1202" s="77" t="str">
        <f>IFERROR(INDEX(Sinduscon!$30:$30,
MATCH(CUB!A1202,Sinduscon!$3:$3,0)+3), "")</f>
        <v>-</v>
      </c>
      <c r="E1202" s="77" t="str">
        <f>IFERROR(INDEX(Sinduscon!$31:$31,
MATCH(CUB!$A1202,Sinduscon!$3:$3,0)+3), "")</f>
        <v>-</v>
      </c>
      <c r="F1202" s="77" t="str">
        <f>IFERROR(INDEX(Sinduscon!$32:$32,
MATCH(CUB!$A1202,Sinduscon!$3:$3,0)+3), "")</f>
        <v>-</v>
      </c>
      <c r="G1202" s="77" t="str">
        <f>IFERROR(INDEX(Sinduscon!$33:$33,
MATCH(CUB!$A1202,Sinduscon!$3:$3,0)+3), "")</f>
        <v>-</v>
      </c>
      <c r="H1202" s="111"/>
      <c r="I1202" s="111"/>
      <c r="J1202" s="111"/>
      <c r="K1202" s="111"/>
    </row>
    <row r="1203" spans="1:12" x14ac:dyDescent="0.25">
      <c r="A1203" s="71">
        <f>IF(
   SUMPRODUCT(--(Sinduscon!$3:$3=DATE(2013,INT((ROW(A1400)-1)/20)+1,1)))&gt;0,
   DATE(2013,INT((ROW(A1400)-1)/20)+1,1),
   ""
)</f>
        <v>43374</v>
      </c>
      <c r="B1203" s="72" t="str">
        <f t="shared" si="93"/>
        <v>PIS</v>
      </c>
      <c r="C1203" s="73" t="str">
        <f t="shared" si="94"/>
        <v>Total</v>
      </c>
      <c r="D1203" s="77">
        <f>IFERROR(INDEX(Sinduscon!$30:$30,
MATCH(CUB!A1203,Sinduscon!$3:$3,0)+4), "")</f>
        <v>470.53</v>
      </c>
      <c r="E1203" s="77">
        <f>IFERROR(INDEX(Sinduscon!$31:$31,
MATCH(CUB!$A1203,Sinduscon!$3:$3,0)+4), "")</f>
        <v>459.06</v>
      </c>
      <c r="F1203" s="77">
        <f>IFERROR(INDEX(Sinduscon!$32:$32,
MATCH(CUB!$A1203,Sinduscon!$3:$3,0)+4), "")</f>
        <v>32.770000000000003</v>
      </c>
      <c r="G1203" s="77">
        <f>IFERROR(INDEX(Sinduscon!$33:$33,
MATCH(CUB!$A1203,Sinduscon!$3:$3,0)+4), "")</f>
        <v>1.61</v>
      </c>
      <c r="H1203" s="111">
        <f>SUMIFS(CUB!$D:$D,CUB!$C:$C,"Total",CUB!$A:$A,$A1203)
/11</f>
        <v>679.4345454545454</v>
      </c>
      <c r="I1203" s="111">
        <f>SUMIFS(CUB!$E:$E,CUB!$C:$C,"Total",CUB!$A:$A,$A1203)
/11</f>
        <v>730.58818181818185</v>
      </c>
      <c r="J1203" s="111">
        <f>SUMIFS(CUB!$F:$F,CUB!$C:$C,"Total",CUB!$A:$A,$A1203)
/11</f>
        <v>81.681818181818187</v>
      </c>
      <c r="K1203" s="111">
        <f>SUMIFS(CUB!$G:$G,CUB!$C:$C,"Total",CUB!$A:$A,$A1203)
/11</f>
        <v>2.7554545454545458</v>
      </c>
      <c r="L1203" s="111">
        <f t="shared" ref="L1203" si="97">SUM(H1203:K1203)</f>
        <v>1494.46</v>
      </c>
    </row>
    <row r="1204" spans="1:12" x14ac:dyDescent="0.25">
      <c r="A1204" s="71">
        <f>IF(
   SUMPRODUCT(--(Sinduscon!$3:$3=DATE(2013,INT((ROW(A1401)-1)/20)+1,1)))&gt;0,
   DATE(2013,INT((ROW(A1401)-1)/20)+1,1),
   ""
)</f>
        <v>43405</v>
      </c>
      <c r="B1204" s="72" t="str">
        <f t="shared" si="93"/>
        <v>R-1</v>
      </c>
      <c r="C1204" s="73" t="str">
        <f t="shared" si="94"/>
        <v>Baixo</v>
      </c>
      <c r="D1204" s="77">
        <f>IFERROR(INDEX(Sinduscon!$6:$6,
MATCH(CUB!A1204,Sinduscon!$3:$3,0)+1), "")</f>
        <v>644.92999999999995</v>
      </c>
      <c r="E1204" s="77">
        <f>IFERROR(INDEX(Sinduscon!$7:$7,
MATCH(CUB!$A1204,Sinduscon!$3:$3,0)+1), "")</f>
        <v>673.61</v>
      </c>
      <c r="F1204" s="77">
        <f>IFERROR(INDEX(Sinduscon!$8:$8,
MATCH(CUB!$A1204,Sinduscon!$3:$3,0)+1), "")</f>
        <v>132.16</v>
      </c>
      <c r="G1204" s="77">
        <f>IFERROR(INDEX(Sinduscon!$9:$9,
MATCH(CUB!$A1204,Sinduscon!$3:$3,0)+1), "")</f>
        <v>3.18</v>
      </c>
      <c r="H1204" s="111"/>
      <c r="I1204" s="111"/>
      <c r="J1204" s="111"/>
      <c r="K1204" s="111"/>
    </row>
    <row r="1205" spans="1:12" x14ac:dyDescent="0.25">
      <c r="A1205" s="71">
        <f>IF(
   SUMPRODUCT(--(Sinduscon!$3:$3=DATE(2013,INT((ROW(A1402)-1)/20)+1,1)))&gt;0,
   DATE(2013,INT((ROW(A1402)-1)/20)+1,1),
   ""
)</f>
        <v>43405</v>
      </c>
      <c r="B1205" s="72" t="str">
        <f t="shared" si="93"/>
        <v>R-1</v>
      </c>
      <c r="C1205" s="73" t="str">
        <f t="shared" si="94"/>
        <v>Normal</v>
      </c>
      <c r="D1205" s="77">
        <f>IFERROR(INDEX(Sinduscon!$6:$6,
MATCH(CUB!A1205,Sinduscon!$3:$3,0)+2), "")</f>
        <v>676.58</v>
      </c>
      <c r="E1205" s="77">
        <f>IFERROR(INDEX(Sinduscon!$7:$7,
MATCH(CUB!$A1205,Sinduscon!$3:$3,0)+2), "")</f>
        <v>920.07</v>
      </c>
      <c r="F1205" s="77">
        <f>IFERROR(INDEX(Sinduscon!$8:$8,
MATCH(CUB!$A1205,Sinduscon!$3:$3,0)+2), "")</f>
        <v>124.09</v>
      </c>
      <c r="G1205" s="77">
        <f>IFERROR(INDEX(Sinduscon!$9:$9,
MATCH(CUB!$A1205,Sinduscon!$3:$3,0)+2), "")</f>
        <v>0.22</v>
      </c>
      <c r="H1205" s="111"/>
      <c r="I1205" s="111"/>
      <c r="J1205" s="111"/>
      <c r="K1205" s="111"/>
    </row>
    <row r="1206" spans="1:12" x14ac:dyDescent="0.25">
      <c r="A1206" s="71">
        <f>IF(
   SUMPRODUCT(--(Sinduscon!$3:$3=DATE(2013,INT((ROW(A1403)-1)/20)+1,1)))&gt;0,
   DATE(2013,INT((ROW(A1403)-1)/20)+1,1),
   ""
)</f>
        <v>43405</v>
      </c>
      <c r="B1206" s="72" t="str">
        <f t="shared" si="93"/>
        <v>R-1</v>
      </c>
      <c r="C1206" s="73" t="str">
        <f t="shared" si="94"/>
        <v>Alto</v>
      </c>
      <c r="D1206" s="77">
        <f>IFERROR(INDEX(Sinduscon!$6:$6,
MATCH(CUB!A1206,Sinduscon!$3:$3,0)+3), "")</f>
        <v>1008.32</v>
      </c>
      <c r="E1206" s="77">
        <f>IFERROR(INDEX(Sinduscon!$7:$7,
MATCH(CUB!$A1206,Sinduscon!$3:$3,0)+3), "")</f>
        <v>998.25</v>
      </c>
      <c r="F1206" s="77">
        <f>IFERROR(INDEX(Sinduscon!$8:$8,
MATCH(CUB!$A1206,Sinduscon!$3:$3,0)+3), "")</f>
        <v>117.31</v>
      </c>
      <c r="G1206" s="77">
        <f>IFERROR(INDEX(Sinduscon!$9:$9,
MATCH(CUB!$A1206,Sinduscon!$3:$3,0)+3), "")</f>
        <v>0.27</v>
      </c>
      <c r="H1206" s="111"/>
      <c r="I1206" s="111"/>
      <c r="J1206" s="111"/>
      <c r="K1206" s="111"/>
    </row>
    <row r="1207" spans="1:12" x14ac:dyDescent="0.25">
      <c r="A1207" s="71">
        <f>IF(
   SUMPRODUCT(--(Sinduscon!$3:$3=DATE(2013,INT((ROW(A1404)-1)/20)+1,1)))&gt;0,
   DATE(2013,INT((ROW(A1404)-1)/20)+1,1),
   ""
)</f>
        <v>43405</v>
      </c>
      <c r="B1207" s="72" t="str">
        <f t="shared" si="93"/>
        <v>R-1</v>
      </c>
      <c r="C1207" s="73" t="str">
        <f t="shared" si="94"/>
        <v>Total</v>
      </c>
      <c r="D1207" s="77">
        <f>IFERROR(INDEX(Sinduscon!$6:$6,
MATCH(CUB!A1207,Sinduscon!$3:$3,0)+4), "")</f>
        <v>2329.83</v>
      </c>
      <c r="E1207" s="77">
        <f>IFERROR(INDEX(Sinduscon!$7:$7,
MATCH(CUB!$A1207,Sinduscon!$3:$3,0)+4), "")</f>
        <v>2591.9300000000003</v>
      </c>
      <c r="F1207" s="77">
        <f>IFERROR(INDEX(Sinduscon!$8:$8,
MATCH(CUB!$A1207,Sinduscon!$3:$3,0)+4), "")</f>
        <v>373.56</v>
      </c>
      <c r="G1207" s="77">
        <f>IFERROR(INDEX(Sinduscon!$9:$9,
MATCH(CUB!$A1207,Sinduscon!$3:$3,0)+4), "")</f>
        <v>3.6700000000000004</v>
      </c>
      <c r="H1207" s="111"/>
      <c r="I1207" s="111"/>
      <c r="J1207" s="111"/>
      <c r="K1207" s="111"/>
    </row>
    <row r="1208" spans="1:12" x14ac:dyDescent="0.25">
      <c r="A1208" s="71">
        <f>IF(
   SUMPRODUCT(--(Sinduscon!$3:$3=DATE(2013,INT((ROW(A1405)-1)/20)+1,1)))&gt;0,
   DATE(2013,INT((ROW(A1405)-1)/20)+1,1),
   ""
)</f>
        <v>43405</v>
      </c>
      <c r="B1208" s="72" t="str">
        <f t="shared" si="93"/>
        <v>PP-4</v>
      </c>
      <c r="C1208" s="73" t="str">
        <f t="shared" si="94"/>
        <v>Baixo</v>
      </c>
      <c r="D1208" s="77">
        <f>IFERROR(INDEX(Sinduscon!$12:$12,
MATCH(CUB!A1208,Sinduscon!$3:$3,0)+1), "")</f>
        <v>688.62</v>
      </c>
      <c r="E1208" s="77">
        <f>IFERROR(INDEX(Sinduscon!$13:$13,
MATCH(CUB!$A1208,Sinduscon!$3:$3,0)+1), "")</f>
        <v>564.94000000000005</v>
      </c>
      <c r="F1208" s="77">
        <f>IFERROR(INDEX(Sinduscon!$14:$14,
MATCH(CUB!$A1208,Sinduscon!$3:$3,0)+1), "")</f>
        <v>35.14</v>
      </c>
      <c r="G1208" s="77">
        <f>IFERROR(INDEX(Sinduscon!$15:$15,
MATCH(CUB!$A1208,Sinduscon!$3:$3,0)+1), "")</f>
        <v>3.07</v>
      </c>
      <c r="H1208" s="111"/>
      <c r="I1208" s="111"/>
      <c r="J1208" s="111"/>
      <c r="K1208" s="111"/>
    </row>
    <row r="1209" spans="1:12" x14ac:dyDescent="0.25">
      <c r="A1209" s="71">
        <f>IF(
   SUMPRODUCT(--(Sinduscon!$3:$3=DATE(2013,INT((ROW(A1406)-1)/20)+1,1)))&gt;0,
   DATE(2013,INT((ROW(A1406)-1)/20)+1,1),
   ""
)</f>
        <v>43405</v>
      </c>
      <c r="B1209" s="72" t="str">
        <f t="shared" si="93"/>
        <v>PP-4</v>
      </c>
      <c r="C1209" s="73" t="str">
        <f t="shared" si="94"/>
        <v>Normal</v>
      </c>
      <c r="D1209" s="77">
        <f>IFERROR(INDEX(Sinduscon!$12:$12,
MATCH(CUB!A1209,Sinduscon!$3:$3,0)+2), "")</f>
        <v>650.96</v>
      </c>
      <c r="E1209" s="77">
        <f>IFERROR(INDEX(Sinduscon!$13:$13,
MATCH(CUB!$A1209,Sinduscon!$3:$3,0)+2), "")</f>
        <v>813.92</v>
      </c>
      <c r="F1209" s="77">
        <f>IFERROR(INDEX(Sinduscon!$14:$14,
MATCH(CUB!$A1209,Sinduscon!$3:$3,0)+2), "")</f>
        <v>148.79</v>
      </c>
      <c r="G1209" s="77">
        <f>IFERROR(INDEX(Sinduscon!$15:$15,
MATCH(CUB!$A1209,Sinduscon!$3:$3,0)+2), "")</f>
        <v>0.04</v>
      </c>
      <c r="H1209" s="111"/>
      <c r="I1209" s="111"/>
      <c r="J1209" s="111"/>
      <c r="K1209" s="111"/>
    </row>
    <row r="1210" spans="1:12" x14ac:dyDescent="0.25">
      <c r="A1210" s="71">
        <f>IF(
   SUMPRODUCT(--(Sinduscon!$3:$3=DATE(2013,INT((ROW(A1407)-1)/20)+1,1)))&gt;0,
   DATE(2013,INT((ROW(A1407)-1)/20)+1,1),
   ""
)</f>
        <v>43405</v>
      </c>
      <c r="B1210" s="72" t="str">
        <f t="shared" si="93"/>
        <v>PP-4</v>
      </c>
      <c r="C1210" s="73" t="str">
        <f t="shared" si="94"/>
        <v>Alto</v>
      </c>
      <c r="D1210" s="77" t="str">
        <f>IFERROR(INDEX(Sinduscon!$12:$12,
MATCH(CUB!A1210,Sinduscon!$3:$3,0)+3), "")</f>
        <v>-</v>
      </c>
      <c r="E1210" s="77" t="str">
        <f>IFERROR(INDEX(Sinduscon!$13:$13,
MATCH(CUB!$A1210,Sinduscon!$3:$3,0)+3), "")</f>
        <v>-</v>
      </c>
      <c r="F1210" s="77" t="str">
        <f>IFERROR(INDEX(Sinduscon!$14:$14,
MATCH(CUB!$A1210,Sinduscon!$3:$3,0)+3), "")</f>
        <v>-</v>
      </c>
      <c r="G1210" s="77" t="str">
        <f>IFERROR(INDEX(Sinduscon!$15:$15,
MATCH(CUB!$A1210,Sinduscon!$3:$3,0)+3), "")</f>
        <v>-</v>
      </c>
      <c r="H1210" s="111"/>
      <c r="I1210" s="111"/>
      <c r="J1210" s="111"/>
      <c r="K1210" s="111"/>
    </row>
    <row r="1211" spans="1:12" x14ac:dyDescent="0.25">
      <c r="A1211" s="71">
        <f>IF(
   SUMPRODUCT(--(Sinduscon!$3:$3=DATE(2013,INT((ROW(A1408)-1)/20)+1,1)))&gt;0,
   DATE(2013,INT((ROW(A1408)-1)/20)+1,1),
   ""
)</f>
        <v>43405</v>
      </c>
      <c r="B1211" s="72" t="str">
        <f t="shared" si="93"/>
        <v>PP-4</v>
      </c>
      <c r="C1211" s="73" t="str">
        <f t="shared" si="94"/>
        <v>Total</v>
      </c>
      <c r="D1211" s="77">
        <f>IFERROR(INDEX(Sinduscon!$12:$12,
MATCH(CUB!A1211,Sinduscon!$3:$3,0)+4), "")</f>
        <v>1339.58</v>
      </c>
      <c r="E1211" s="77">
        <f>IFERROR(INDEX(Sinduscon!$13:$13,
MATCH(CUB!$A1211,Sinduscon!$3:$3,0)+4), "")</f>
        <v>1378.8600000000001</v>
      </c>
      <c r="F1211" s="77">
        <f>IFERROR(INDEX(Sinduscon!$14:$14,
MATCH(CUB!$A1211,Sinduscon!$3:$3,0)+4), "")</f>
        <v>183.93</v>
      </c>
      <c r="G1211" s="77">
        <f>IFERROR(INDEX(Sinduscon!$15:$15,
MATCH(CUB!$A1211,Sinduscon!$3:$3,0)+4), "")</f>
        <v>3.11</v>
      </c>
      <c r="H1211" s="111"/>
      <c r="I1211" s="111"/>
      <c r="J1211" s="111"/>
      <c r="K1211" s="111"/>
    </row>
    <row r="1212" spans="1:12" x14ac:dyDescent="0.25">
      <c r="A1212" s="71">
        <f>IF(
   SUMPRODUCT(--(Sinduscon!$3:$3=DATE(2013,INT((ROW(A1409)-1)/20)+1,1)))&gt;0,
   DATE(2013,INT((ROW(A1409)-1)/20)+1,1),
   ""
)</f>
        <v>43405</v>
      </c>
      <c r="B1212" s="72" t="str">
        <f t="shared" si="93"/>
        <v>R-8</v>
      </c>
      <c r="C1212" s="73" t="str">
        <f t="shared" si="94"/>
        <v>Baixo</v>
      </c>
      <c r="D1212" s="77">
        <f>IFERROR(INDEX(Sinduscon!$18:$18,
MATCH(CUB!A1212,Sinduscon!$3:$3,0)+1), "")</f>
        <v>656.45</v>
      </c>
      <c r="E1212" s="77">
        <f>IFERROR(INDEX(Sinduscon!$19:$19,
MATCH(CUB!$A1212,Sinduscon!$3:$3,0)+1), "")</f>
        <v>531.32000000000005</v>
      </c>
      <c r="F1212" s="77">
        <f>IFERROR(INDEX(Sinduscon!$20:$20,
MATCH(CUB!$A1212,Sinduscon!$3:$3,0)+1), "")</f>
        <v>31.62</v>
      </c>
      <c r="G1212" s="77">
        <f>IFERROR(INDEX(Sinduscon!$21:$21,
MATCH(CUB!$A1212,Sinduscon!$3:$3,0)+1), "")</f>
        <v>3.22</v>
      </c>
      <c r="H1212" s="111"/>
      <c r="I1212" s="111"/>
      <c r="J1212" s="111"/>
      <c r="K1212" s="111"/>
    </row>
    <row r="1213" spans="1:12" x14ac:dyDescent="0.25">
      <c r="A1213" s="71">
        <f>IF(
   SUMPRODUCT(--(Sinduscon!$3:$3=DATE(2013,INT((ROW(A1410)-1)/20)+1,1)))&gt;0,
   DATE(2013,INT((ROW(A1410)-1)/20)+1,1),
   ""
)</f>
        <v>43405</v>
      </c>
      <c r="B1213" s="72" t="str">
        <f t="shared" si="93"/>
        <v>R-8</v>
      </c>
      <c r="C1213" s="73" t="str">
        <f t="shared" si="94"/>
        <v>Normal</v>
      </c>
      <c r="D1213" s="77">
        <f>IFERROR(INDEX(Sinduscon!$18:$18,
MATCH(CUB!A1213,Sinduscon!$3:$3,0)+2), "")</f>
        <v>580.22</v>
      </c>
      <c r="E1213" s="77">
        <f>IFERROR(INDEX(Sinduscon!$19:$19,
MATCH(CUB!$A1213,Sinduscon!$3:$3,0)+2), "")</f>
        <v>730.67</v>
      </c>
      <c r="F1213" s="77">
        <f>IFERROR(INDEX(Sinduscon!$20:$20,
MATCH(CUB!$A1213,Sinduscon!$3:$3,0)+2), "")</f>
        <v>68.650000000000006</v>
      </c>
      <c r="G1213" s="77">
        <f>IFERROR(INDEX(Sinduscon!$21:$21,
MATCH(CUB!$A1213,Sinduscon!$3:$3,0)+2), "")</f>
        <v>4.32</v>
      </c>
      <c r="H1213" s="111"/>
      <c r="I1213" s="111"/>
      <c r="J1213" s="111"/>
      <c r="K1213" s="111"/>
    </row>
    <row r="1214" spans="1:12" x14ac:dyDescent="0.25">
      <c r="A1214" s="71">
        <f>IF(
   SUMPRODUCT(--(Sinduscon!$3:$3=DATE(2013,INT((ROW(A1411)-1)/20)+1,1)))&gt;0,
   DATE(2013,INT((ROW(A1411)-1)/20)+1,1),
   ""
)</f>
        <v>43405</v>
      </c>
      <c r="B1214" s="72" t="str">
        <f t="shared" si="93"/>
        <v>R-8</v>
      </c>
      <c r="C1214" s="73" t="str">
        <f t="shared" si="94"/>
        <v>Alto</v>
      </c>
      <c r="D1214" s="77">
        <f>IFERROR(INDEX(Sinduscon!$18:$18,
MATCH(CUB!A1214,Sinduscon!$3:$3,0)+3), "")</f>
        <v>822.62</v>
      </c>
      <c r="E1214" s="77">
        <f>IFERROR(INDEX(Sinduscon!$19:$19,
MATCH(CUB!$A1214,Sinduscon!$3:$3,0)+3), "")</f>
        <v>773.48</v>
      </c>
      <c r="F1214" s="77">
        <f>IFERROR(INDEX(Sinduscon!$20:$20,
MATCH(CUB!$A1214,Sinduscon!$3:$3,0)+3), "")</f>
        <v>80.94</v>
      </c>
      <c r="G1214" s="77">
        <f>IFERROR(INDEX(Sinduscon!$21:$21,
MATCH(CUB!$A1214,Sinduscon!$3:$3,0)+3), "")</f>
        <v>4.08</v>
      </c>
      <c r="H1214" s="111"/>
      <c r="I1214" s="111"/>
      <c r="J1214" s="111"/>
      <c r="K1214" s="111"/>
    </row>
    <row r="1215" spans="1:12" x14ac:dyDescent="0.25">
      <c r="A1215" s="71">
        <f>IF(
   SUMPRODUCT(--(Sinduscon!$3:$3=DATE(2013,INT((ROW(A1412)-1)/20)+1,1)))&gt;0,
   DATE(2013,INT((ROW(A1412)-1)/20)+1,1),
   ""
)</f>
        <v>43405</v>
      </c>
      <c r="B1215" s="72" t="str">
        <f t="shared" si="93"/>
        <v>R-8</v>
      </c>
      <c r="C1215" s="73" t="str">
        <f t="shared" si="94"/>
        <v>Total</v>
      </c>
      <c r="D1215" s="77">
        <f>IFERROR(INDEX(Sinduscon!$18:$18,
MATCH(CUB!A1215,Sinduscon!$3:$3,0)+4), "")</f>
        <v>2059.29</v>
      </c>
      <c r="E1215" s="77">
        <f>IFERROR(INDEX(Sinduscon!$19:$19,
MATCH(CUB!$A1215,Sinduscon!$3:$3,0)+4), "")</f>
        <v>2035.47</v>
      </c>
      <c r="F1215" s="77">
        <f>IFERROR(INDEX(Sinduscon!$20:$20,
MATCH(CUB!$A1215,Sinduscon!$3:$3,0)+4), "")</f>
        <v>181.21</v>
      </c>
      <c r="G1215" s="77">
        <f>IFERROR(INDEX(Sinduscon!$21:$21,
MATCH(CUB!$A1215,Sinduscon!$3:$3,0)+4), "")</f>
        <v>11.620000000000001</v>
      </c>
      <c r="H1215" s="111"/>
      <c r="I1215" s="111"/>
      <c r="J1215" s="111"/>
      <c r="K1215" s="111"/>
    </row>
    <row r="1216" spans="1:12" x14ac:dyDescent="0.25">
      <c r="A1216" s="71">
        <f>IF(
   SUMPRODUCT(--(Sinduscon!$3:$3=DATE(2013,INT((ROW(A1413)-1)/20)+1,1)))&gt;0,
   DATE(2013,INT((ROW(A1413)-1)/20)+1,1),
   ""
)</f>
        <v>43405</v>
      </c>
      <c r="B1216" s="72" t="str">
        <f t="shared" si="93"/>
        <v>R-16</v>
      </c>
      <c r="C1216" s="73" t="str">
        <f t="shared" si="94"/>
        <v>Baixo</v>
      </c>
      <c r="D1216" s="77" t="str">
        <f>IFERROR(INDEX(Sinduscon!$24:$24,
MATCH(CUB!A1216,Sinduscon!$3:$3,0)+1), "")</f>
        <v>-</v>
      </c>
      <c r="E1216" s="77" t="str">
        <f>IFERROR(INDEX(Sinduscon!$25:$25,
MATCH(CUB!$A1216,Sinduscon!$3:$3,0)+1), "")</f>
        <v>-</v>
      </c>
      <c r="F1216" s="77" t="str">
        <f>IFERROR(INDEX(Sinduscon!$26:$26,
MATCH(CUB!$A1216,Sinduscon!$3:$3,0)+1), "")</f>
        <v>-</v>
      </c>
      <c r="G1216" s="77" t="str">
        <f>IFERROR(INDEX(Sinduscon!$27:$27,
MATCH(CUB!$A1216,Sinduscon!$3:$3,0)+1), "")</f>
        <v>-</v>
      </c>
      <c r="H1216" s="111"/>
      <c r="I1216" s="111"/>
      <c r="J1216" s="111"/>
      <c r="K1216" s="111"/>
    </row>
    <row r="1217" spans="1:12" x14ac:dyDescent="0.25">
      <c r="A1217" s="71">
        <f>IF(
   SUMPRODUCT(--(Sinduscon!$3:$3=DATE(2013,INT((ROW(A1414)-1)/20)+1,1)))&gt;0,
   DATE(2013,INT((ROW(A1414)-1)/20)+1,1),
   ""
)</f>
        <v>43405</v>
      </c>
      <c r="B1217" s="72" t="str">
        <f t="shared" si="93"/>
        <v>R-16</v>
      </c>
      <c r="C1217" s="73" t="str">
        <f t="shared" si="94"/>
        <v>Normal</v>
      </c>
      <c r="D1217" s="77">
        <f>IFERROR(INDEX(Sinduscon!$24:$24,
MATCH(CUB!A1217,Sinduscon!$3:$3,0)+2), "")</f>
        <v>573.24</v>
      </c>
      <c r="E1217" s="77">
        <f>IFERROR(INDEX(Sinduscon!$25:$25,
MATCH(CUB!$A1217,Sinduscon!$3:$3,0)+2), "")</f>
        <v>702.4</v>
      </c>
      <c r="F1217" s="77">
        <f>IFERROR(INDEX(Sinduscon!$26:$26,
MATCH(CUB!$A1217,Sinduscon!$3:$3,0)+2), "")</f>
        <v>56.81</v>
      </c>
      <c r="G1217" s="77">
        <f>IFERROR(INDEX(Sinduscon!$27:$27,
MATCH(CUB!$A1217,Sinduscon!$3:$3,0)+2), "")</f>
        <v>4.12</v>
      </c>
      <c r="H1217" s="111"/>
      <c r="I1217" s="111"/>
      <c r="J1217" s="111"/>
      <c r="K1217" s="111"/>
    </row>
    <row r="1218" spans="1:12" x14ac:dyDescent="0.25">
      <c r="A1218" s="71">
        <f>IF(
   SUMPRODUCT(--(Sinduscon!$3:$3=DATE(2013,INT((ROW(A1415)-1)/20)+1,1)))&gt;0,
   DATE(2013,INT((ROW(A1415)-1)/20)+1,1),
   ""
)</f>
        <v>43405</v>
      </c>
      <c r="B1218" s="72" t="str">
        <f t="shared" si="93"/>
        <v>R-16</v>
      </c>
      <c r="C1218" s="73" t="str">
        <f t="shared" si="94"/>
        <v>Alto</v>
      </c>
      <c r="D1218" s="77">
        <f>IFERROR(INDEX(Sinduscon!$24:$24,
MATCH(CUB!A1218,Sinduscon!$3:$3,0)+3), "")</f>
        <v>773.22</v>
      </c>
      <c r="E1218" s="77">
        <f>IFERROR(INDEX(Sinduscon!$25:$25,
MATCH(CUB!$A1218,Sinduscon!$3:$3,0)+3), "")</f>
        <v>868.75</v>
      </c>
      <c r="F1218" s="77">
        <f>IFERROR(INDEX(Sinduscon!$26:$26,
MATCH(CUB!$A1218,Sinduscon!$3:$3,0)+3), "")</f>
        <v>70.22</v>
      </c>
      <c r="G1218" s="77">
        <f>IFERROR(INDEX(Sinduscon!$27:$27,
MATCH(CUB!$A1218,Sinduscon!$3:$3,0)+3), "")</f>
        <v>6.18</v>
      </c>
      <c r="H1218" s="111"/>
      <c r="I1218" s="111"/>
      <c r="J1218" s="111"/>
      <c r="K1218" s="111"/>
    </row>
    <row r="1219" spans="1:12" x14ac:dyDescent="0.25">
      <c r="A1219" s="71">
        <f>IF(
   SUMPRODUCT(--(Sinduscon!$3:$3=DATE(2013,INT((ROW(A1416)-1)/20)+1,1)))&gt;0,
   DATE(2013,INT((ROW(A1416)-1)/20)+1,1),
   ""
)</f>
        <v>43405</v>
      </c>
      <c r="B1219" s="72" t="str">
        <f t="shared" si="93"/>
        <v>R-16</v>
      </c>
      <c r="C1219" s="73" t="str">
        <f t="shared" si="94"/>
        <v>Total</v>
      </c>
      <c r="D1219" s="77">
        <f>IFERROR(INDEX(Sinduscon!$24:$24,
MATCH(CUB!A1219,Sinduscon!$3:$3,0)+4), "")</f>
        <v>1346.46</v>
      </c>
      <c r="E1219" s="77">
        <f>IFERROR(INDEX(Sinduscon!$25:$25,
MATCH(CUB!$A1219,Sinduscon!$3:$3,0)+4), "")</f>
        <v>1571.15</v>
      </c>
      <c r="F1219" s="77">
        <f>IFERROR(INDEX(Sinduscon!$26:$26,
MATCH(CUB!$A1219,Sinduscon!$3:$3,0)+4), "")</f>
        <v>127.03</v>
      </c>
      <c r="G1219" s="77">
        <f>IFERROR(INDEX(Sinduscon!$27:$27,
MATCH(CUB!$A1219,Sinduscon!$3:$3,0)+4), "")</f>
        <v>10.3</v>
      </c>
      <c r="H1219" s="111"/>
      <c r="I1219" s="111"/>
      <c r="J1219" s="111"/>
      <c r="K1219" s="111"/>
    </row>
    <row r="1220" spans="1:12" x14ac:dyDescent="0.25">
      <c r="A1220" s="71">
        <f>IF(
   SUMPRODUCT(--(Sinduscon!$3:$3=DATE(2013,INT((ROW(A1417)-1)/20)+1,1)))&gt;0,
   DATE(2013,INT((ROW(A1417)-1)/20)+1,1),
   ""
)</f>
        <v>43405</v>
      </c>
      <c r="B1220" s="72" t="str">
        <f t="shared" si="93"/>
        <v>PIS</v>
      </c>
      <c r="C1220" s="73" t="str">
        <f t="shared" si="94"/>
        <v>Baixo</v>
      </c>
      <c r="D1220" s="77">
        <f>IFERROR(INDEX(Sinduscon!$30:$30,
MATCH(CUB!A1220,Sinduscon!$3:$3,0)+1), "")</f>
        <v>474.85</v>
      </c>
      <c r="E1220" s="77">
        <f>IFERROR(INDEX(Sinduscon!$31:$31,
MATCH(CUB!$A1220,Sinduscon!$3:$3,0)+1), "")</f>
        <v>459.06</v>
      </c>
      <c r="F1220" s="77">
        <f>IFERROR(INDEX(Sinduscon!$32:$32,
MATCH(CUB!$A1220,Sinduscon!$3:$3,0)+1), "")</f>
        <v>32.770000000000003</v>
      </c>
      <c r="G1220" s="77">
        <f>IFERROR(INDEX(Sinduscon!$33:$33,
MATCH(CUB!$A1220,Sinduscon!$3:$3,0)+1), "")</f>
        <v>1.61</v>
      </c>
      <c r="H1220" s="111"/>
      <c r="I1220" s="111"/>
      <c r="J1220" s="111"/>
      <c r="K1220" s="111"/>
    </row>
    <row r="1221" spans="1:12" x14ac:dyDescent="0.25">
      <c r="A1221" s="71">
        <f>IF(
   SUMPRODUCT(--(Sinduscon!$3:$3=DATE(2013,INT((ROW(A1418)-1)/20)+1,1)))&gt;0,
   DATE(2013,INT((ROW(A1418)-1)/20)+1,1),
   ""
)</f>
        <v>43405</v>
      </c>
      <c r="B1221" s="72" t="str">
        <f t="shared" ref="B1221:B1284" si="98">IF(A1221&lt;&gt;"", CHOOSE(MOD(QUOTIENT(ROW()-4,4),5)+1,"R-1","PP-4","R-8","R-16","PIS"), "")</f>
        <v>PIS</v>
      </c>
      <c r="C1221" s="73" t="str">
        <f t="shared" ref="C1221:C1284" si="99">IF(A1221&lt;&gt;"", CHOOSE(MOD(QUOTIENT(ROW()-4,1),4)+1,"Baixo","Normal","Alto","Total"), "")</f>
        <v>Normal</v>
      </c>
      <c r="D1221" s="77" t="str">
        <f>IFERROR(INDEX(Sinduscon!$30:$30,
MATCH(CUB!A1221,Sinduscon!$3:$3,0)+2), "")</f>
        <v>-</v>
      </c>
      <c r="E1221" s="77" t="str">
        <f>IFERROR(INDEX(Sinduscon!$31:$31,
MATCH(CUB!$A1221,Sinduscon!$3:$3,0)+2), "")</f>
        <v>-</v>
      </c>
      <c r="F1221" s="77" t="str">
        <f>IFERROR(INDEX(Sinduscon!$32:$32,
MATCH(CUB!$A1221,Sinduscon!$3:$3,0)+2), "")</f>
        <v>-</v>
      </c>
      <c r="G1221" s="77" t="str">
        <f>IFERROR(INDEX(Sinduscon!$33:$33,
MATCH(CUB!$A1221,Sinduscon!$3:$3,0)+2), "")</f>
        <v>-</v>
      </c>
      <c r="H1221" s="111"/>
      <c r="I1221" s="111"/>
      <c r="J1221" s="111"/>
      <c r="K1221" s="111"/>
    </row>
    <row r="1222" spans="1:12" x14ac:dyDescent="0.25">
      <c r="A1222" s="71">
        <f>IF(
   SUMPRODUCT(--(Sinduscon!$3:$3=DATE(2013,INT((ROW(A1419)-1)/20)+1,1)))&gt;0,
   DATE(2013,INT((ROW(A1419)-1)/20)+1,1),
   ""
)</f>
        <v>43405</v>
      </c>
      <c r="B1222" s="72" t="str">
        <f t="shared" si="98"/>
        <v>PIS</v>
      </c>
      <c r="C1222" s="73" t="str">
        <f t="shared" si="99"/>
        <v>Alto</v>
      </c>
      <c r="D1222" s="77" t="str">
        <f>IFERROR(INDEX(Sinduscon!$30:$30,
MATCH(CUB!A1222,Sinduscon!$3:$3,0)+3), "")</f>
        <v>-</v>
      </c>
      <c r="E1222" s="77" t="str">
        <f>IFERROR(INDEX(Sinduscon!$31:$31,
MATCH(CUB!$A1222,Sinduscon!$3:$3,0)+3), "")</f>
        <v>-</v>
      </c>
      <c r="F1222" s="77" t="str">
        <f>IFERROR(INDEX(Sinduscon!$32:$32,
MATCH(CUB!$A1222,Sinduscon!$3:$3,0)+3), "")</f>
        <v>-</v>
      </c>
      <c r="G1222" s="77" t="str">
        <f>IFERROR(INDEX(Sinduscon!$33:$33,
MATCH(CUB!$A1222,Sinduscon!$3:$3,0)+3), "")</f>
        <v>-</v>
      </c>
      <c r="H1222" s="111"/>
      <c r="I1222" s="111"/>
      <c r="J1222" s="111"/>
      <c r="K1222" s="111"/>
    </row>
    <row r="1223" spans="1:12" x14ac:dyDescent="0.25">
      <c r="A1223" s="71">
        <f>IF(
   SUMPRODUCT(--(Sinduscon!$3:$3=DATE(2013,INT((ROW(A1420)-1)/20)+1,1)))&gt;0,
   DATE(2013,INT((ROW(A1420)-1)/20)+1,1),
   ""
)</f>
        <v>43405</v>
      </c>
      <c r="B1223" s="72" t="str">
        <f t="shared" si="98"/>
        <v>PIS</v>
      </c>
      <c r="C1223" s="73" t="str">
        <f t="shared" si="99"/>
        <v>Total</v>
      </c>
      <c r="D1223" s="77">
        <f>IFERROR(INDEX(Sinduscon!$30:$30,
MATCH(CUB!A1223,Sinduscon!$3:$3,0)+4), "")</f>
        <v>474.85</v>
      </c>
      <c r="E1223" s="77">
        <f>IFERROR(INDEX(Sinduscon!$31:$31,
MATCH(CUB!$A1223,Sinduscon!$3:$3,0)+4), "")</f>
        <v>459.06</v>
      </c>
      <c r="F1223" s="77">
        <f>IFERROR(INDEX(Sinduscon!$32:$32,
MATCH(CUB!$A1223,Sinduscon!$3:$3,0)+4), "")</f>
        <v>32.770000000000003</v>
      </c>
      <c r="G1223" s="77">
        <f>IFERROR(INDEX(Sinduscon!$33:$33,
MATCH(CUB!$A1223,Sinduscon!$3:$3,0)+4), "")</f>
        <v>1.61</v>
      </c>
      <c r="H1223" s="111">
        <f>SUMIFS(CUB!$D:$D,CUB!$C:$C,"Total",CUB!$A:$A,$A1223)
/11</f>
        <v>686.36454545454546</v>
      </c>
      <c r="I1223" s="111">
        <f>SUMIFS(CUB!$E:$E,CUB!$C:$C,"Total",CUB!$A:$A,$A1223)
/11</f>
        <v>730.58818181818185</v>
      </c>
      <c r="J1223" s="111">
        <f>SUMIFS(CUB!$F:$F,CUB!$C:$C,"Total",CUB!$A:$A,$A1223)
/11</f>
        <v>81.681818181818187</v>
      </c>
      <c r="K1223" s="111">
        <f>SUMIFS(CUB!$G:$G,CUB!$C:$C,"Total",CUB!$A:$A,$A1223)
/11</f>
        <v>2.7554545454545458</v>
      </c>
      <c r="L1223" s="111">
        <f t="shared" ref="L1223" si="100">SUM(H1223:K1223)</f>
        <v>1501.39</v>
      </c>
    </row>
    <row r="1224" spans="1:12" x14ac:dyDescent="0.25">
      <c r="A1224" s="71">
        <f>IF(
   SUMPRODUCT(--(Sinduscon!$3:$3=DATE(2013,INT((ROW(A1421)-1)/20)+1,1)))&gt;0,
   DATE(2013,INT((ROW(A1421)-1)/20)+1,1),
   ""
)</f>
        <v>43435</v>
      </c>
      <c r="B1224" s="72" t="str">
        <f t="shared" si="98"/>
        <v>R-1</v>
      </c>
      <c r="C1224" s="73" t="str">
        <f t="shared" si="99"/>
        <v>Baixo</v>
      </c>
      <c r="D1224" s="77">
        <f>IFERROR(INDEX(Sinduscon!$6:$6,
MATCH(CUB!A1224,Sinduscon!$3:$3,0)+1), "")</f>
        <v>647.35</v>
      </c>
      <c r="E1224" s="77">
        <f>IFERROR(INDEX(Sinduscon!$7:$7,
MATCH(CUB!$A1224,Sinduscon!$3:$3,0)+1), "")</f>
        <v>673.61</v>
      </c>
      <c r="F1224" s="77">
        <f>IFERROR(INDEX(Sinduscon!$8:$8,
MATCH(CUB!$A1224,Sinduscon!$3:$3,0)+1), "")</f>
        <v>133.44999999999999</v>
      </c>
      <c r="G1224" s="77">
        <f>IFERROR(INDEX(Sinduscon!$9:$9,
MATCH(CUB!$A1224,Sinduscon!$3:$3,0)+1), "")</f>
        <v>3.22</v>
      </c>
      <c r="H1224" s="111"/>
      <c r="I1224" s="111"/>
      <c r="J1224" s="111"/>
      <c r="K1224" s="111"/>
    </row>
    <row r="1225" spans="1:12" x14ac:dyDescent="0.25">
      <c r="A1225" s="71">
        <f>IF(
   SUMPRODUCT(--(Sinduscon!$3:$3=DATE(2013,INT((ROW(A1422)-1)/20)+1,1)))&gt;0,
   DATE(2013,INT((ROW(A1422)-1)/20)+1,1),
   ""
)</f>
        <v>43435</v>
      </c>
      <c r="B1225" s="72" t="str">
        <f t="shared" si="98"/>
        <v>R-1</v>
      </c>
      <c r="C1225" s="73" t="str">
        <f t="shared" si="99"/>
        <v>Normal</v>
      </c>
      <c r="D1225" s="77">
        <f>IFERROR(INDEX(Sinduscon!$6:$6,
MATCH(CUB!A1225,Sinduscon!$3:$3,0)+2), "")</f>
        <v>679.37</v>
      </c>
      <c r="E1225" s="77">
        <f>IFERROR(INDEX(Sinduscon!$7:$7,
MATCH(CUB!$A1225,Sinduscon!$3:$3,0)+2), "")</f>
        <v>920.07</v>
      </c>
      <c r="F1225" s="77">
        <f>IFERROR(INDEX(Sinduscon!$8:$8,
MATCH(CUB!$A1225,Sinduscon!$3:$3,0)+2), "")</f>
        <v>125.3</v>
      </c>
      <c r="G1225" s="77">
        <f>IFERROR(INDEX(Sinduscon!$9:$9,
MATCH(CUB!$A1225,Sinduscon!$3:$3,0)+2), "")</f>
        <v>0.23</v>
      </c>
      <c r="H1225" s="111"/>
      <c r="I1225" s="111"/>
      <c r="J1225" s="111"/>
      <c r="K1225" s="111"/>
    </row>
    <row r="1226" spans="1:12" x14ac:dyDescent="0.25">
      <c r="A1226" s="71">
        <f>IF(
   SUMPRODUCT(--(Sinduscon!$3:$3=DATE(2013,INT((ROW(A1423)-1)/20)+1,1)))&gt;0,
   DATE(2013,INT((ROW(A1423)-1)/20)+1,1),
   ""
)</f>
        <v>43435</v>
      </c>
      <c r="B1226" s="72" t="str">
        <f t="shared" si="98"/>
        <v>R-1</v>
      </c>
      <c r="C1226" s="73" t="str">
        <f t="shared" si="99"/>
        <v>Alto</v>
      </c>
      <c r="D1226" s="77">
        <f>IFERROR(INDEX(Sinduscon!$6:$6,
MATCH(CUB!A1226,Sinduscon!$3:$3,0)+3), "")</f>
        <v>1016.99</v>
      </c>
      <c r="E1226" s="77">
        <f>IFERROR(INDEX(Sinduscon!$7:$7,
MATCH(CUB!$A1226,Sinduscon!$3:$3,0)+3), "")</f>
        <v>998.25</v>
      </c>
      <c r="F1226" s="77">
        <f>IFERROR(INDEX(Sinduscon!$8:$8,
MATCH(CUB!$A1226,Sinduscon!$3:$3,0)+3), "")</f>
        <v>118.46</v>
      </c>
      <c r="G1226" s="77">
        <f>IFERROR(INDEX(Sinduscon!$9:$9,
MATCH(CUB!$A1226,Sinduscon!$3:$3,0)+3), "")</f>
        <v>0.28000000000000003</v>
      </c>
      <c r="H1226" s="111"/>
      <c r="I1226" s="111"/>
      <c r="J1226" s="111"/>
      <c r="K1226" s="111"/>
    </row>
    <row r="1227" spans="1:12" x14ac:dyDescent="0.25">
      <c r="A1227" s="71">
        <f>IF(
   SUMPRODUCT(--(Sinduscon!$3:$3=DATE(2013,INT((ROW(A1424)-1)/20)+1,1)))&gt;0,
   DATE(2013,INT((ROW(A1424)-1)/20)+1,1),
   ""
)</f>
        <v>43435</v>
      </c>
      <c r="B1227" s="72" t="str">
        <f t="shared" si="98"/>
        <v>R-1</v>
      </c>
      <c r="C1227" s="73" t="str">
        <f t="shared" si="99"/>
        <v>Total</v>
      </c>
      <c r="D1227" s="77">
        <f>IFERROR(INDEX(Sinduscon!$6:$6,
MATCH(CUB!A1227,Sinduscon!$3:$3,0)+4), "")</f>
        <v>2343.71</v>
      </c>
      <c r="E1227" s="77">
        <f>IFERROR(INDEX(Sinduscon!$7:$7,
MATCH(CUB!$A1227,Sinduscon!$3:$3,0)+4), "")</f>
        <v>2591.9300000000003</v>
      </c>
      <c r="F1227" s="77">
        <f>IFERROR(INDEX(Sinduscon!$8:$8,
MATCH(CUB!$A1227,Sinduscon!$3:$3,0)+4), "")</f>
        <v>377.21</v>
      </c>
      <c r="G1227" s="77">
        <f>IFERROR(INDEX(Sinduscon!$9:$9,
MATCH(CUB!$A1227,Sinduscon!$3:$3,0)+4), "")</f>
        <v>3.7300000000000004</v>
      </c>
      <c r="H1227" s="111"/>
      <c r="I1227" s="111"/>
      <c r="J1227" s="111"/>
      <c r="K1227" s="111"/>
    </row>
    <row r="1228" spans="1:12" x14ac:dyDescent="0.25">
      <c r="A1228" s="71">
        <f>IF(
   SUMPRODUCT(--(Sinduscon!$3:$3=DATE(2013,INT((ROW(A1425)-1)/20)+1,1)))&gt;0,
   DATE(2013,INT((ROW(A1425)-1)/20)+1,1),
   ""
)</f>
        <v>43435</v>
      </c>
      <c r="B1228" s="72" t="str">
        <f t="shared" si="98"/>
        <v>PP-4</v>
      </c>
      <c r="C1228" s="73" t="str">
        <f t="shared" si="99"/>
        <v>Baixo</v>
      </c>
      <c r="D1228" s="77">
        <f>IFERROR(INDEX(Sinduscon!$12:$12,
MATCH(CUB!A1228,Sinduscon!$3:$3,0)+1), "")</f>
        <v>688.61</v>
      </c>
      <c r="E1228" s="77">
        <f>IFERROR(INDEX(Sinduscon!$13:$13,
MATCH(CUB!$A1228,Sinduscon!$3:$3,0)+1), "")</f>
        <v>564.94000000000005</v>
      </c>
      <c r="F1228" s="77">
        <f>IFERROR(INDEX(Sinduscon!$14:$14,
MATCH(CUB!$A1228,Sinduscon!$3:$3,0)+1), "")</f>
        <v>35.479999999999997</v>
      </c>
      <c r="G1228" s="77">
        <f>IFERROR(INDEX(Sinduscon!$15:$15,
MATCH(CUB!$A1228,Sinduscon!$3:$3,0)+1), "")</f>
        <v>3.11</v>
      </c>
      <c r="H1228" s="111"/>
      <c r="I1228" s="111"/>
      <c r="J1228" s="111"/>
      <c r="K1228" s="111"/>
    </row>
    <row r="1229" spans="1:12" x14ac:dyDescent="0.25">
      <c r="A1229" s="71">
        <f>IF(
   SUMPRODUCT(--(Sinduscon!$3:$3=DATE(2013,INT((ROW(A1426)-1)/20)+1,1)))&gt;0,
   DATE(2013,INT((ROW(A1426)-1)/20)+1,1),
   ""
)</f>
        <v>43435</v>
      </c>
      <c r="B1229" s="72" t="str">
        <f t="shared" si="98"/>
        <v>PP-4</v>
      </c>
      <c r="C1229" s="73" t="str">
        <f t="shared" si="99"/>
        <v>Normal</v>
      </c>
      <c r="D1229" s="77">
        <f>IFERROR(INDEX(Sinduscon!$12:$12,
MATCH(CUB!A1229,Sinduscon!$3:$3,0)+2), "")</f>
        <v>653.41</v>
      </c>
      <c r="E1229" s="77">
        <f>IFERROR(INDEX(Sinduscon!$13:$13,
MATCH(CUB!$A1229,Sinduscon!$3:$3,0)+2), "")</f>
        <v>813.92</v>
      </c>
      <c r="F1229" s="77">
        <f>IFERROR(INDEX(Sinduscon!$14:$14,
MATCH(CUB!$A1229,Sinduscon!$3:$3,0)+2), "")</f>
        <v>150.25</v>
      </c>
      <c r="G1229" s="77">
        <f>IFERROR(INDEX(Sinduscon!$15:$15,
MATCH(CUB!$A1229,Sinduscon!$3:$3,0)+2), "")</f>
        <v>0.04</v>
      </c>
      <c r="H1229" s="111"/>
      <c r="I1229" s="111"/>
      <c r="J1229" s="111"/>
      <c r="K1229" s="111"/>
    </row>
    <row r="1230" spans="1:12" x14ac:dyDescent="0.25">
      <c r="A1230" s="71">
        <f>IF(
   SUMPRODUCT(--(Sinduscon!$3:$3=DATE(2013,INT((ROW(A1427)-1)/20)+1,1)))&gt;0,
   DATE(2013,INT((ROW(A1427)-1)/20)+1,1),
   ""
)</f>
        <v>43435</v>
      </c>
      <c r="B1230" s="72" t="str">
        <f t="shared" si="98"/>
        <v>PP-4</v>
      </c>
      <c r="C1230" s="73" t="str">
        <f t="shared" si="99"/>
        <v>Alto</v>
      </c>
      <c r="D1230" s="77" t="str">
        <f>IFERROR(INDEX(Sinduscon!$12:$12,
MATCH(CUB!A1230,Sinduscon!$3:$3,0)+3), "")</f>
        <v>-</v>
      </c>
      <c r="E1230" s="77" t="str">
        <f>IFERROR(INDEX(Sinduscon!$13:$13,
MATCH(CUB!$A1230,Sinduscon!$3:$3,0)+3), "")</f>
        <v>-</v>
      </c>
      <c r="F1230" s="77" t="str">
        <f>IFERROR(INDEX(Sinduscon!$14:$14,
MATCH(CUB!$A1230,Sinduscon!$3:$3,0)+3), "")</f>
        <v>-</v>
      </c>
      <c r="G1230" s="77" t="str">
        <f>IFERROR(INDEX(Sinduscon!$15:$15,
MATCH(CUB!$A1230,Sinduscon!$3:$3,0)+3), "")</f>
        <v>-</v>
      </c>
      <c r="H1230" s="111"/>
      <c r="I1230" s="111"/>
      <c r="J1230" s="111"/>
      <c r="K1230" s="111"/>
    </row>
    <row r="1231" spans="1:12" x14ac:dyDescent="0.25">
      <c r="A1231" s="71">
        <f>IF(
   SUMPRODUCT(--(Sinduscon!$3:$3=DATE(2013,INT((ROW(A1428)-1)/20)+1,1)))&gt;0,
   DATE(2013,INT((ROW(A1428)-1)/20)+1,1),
   ""
)</f>
        <v>43435</v>
      </c>
      <c r="B1231" s="72" t="str">
        <f t="shared" si="98"/>
        <v>PP-4</v>
      </c>
      <c r="C1231" s="73" t="str">
        <f t="shared" si="99"/>
        <v>Total</v>
      </c>
      <c r="D1231" s="77">
        <f>IFERROR(INDEX(Sinduscon!$12:$12,
MATCH(CUB!A1231,Sinduscon!$3:$3,0)+4), "")</f>
        <v>1342.02</v>
      </c>
      <c r="E1231" s="77">
        <f>IFERROR(INDEX(Sinduscon!$13:$13,
MATCH(CUB!$A1231,Sinduscon!$3:$3,0)+4), "")</f>
        <v>1378.8600000000001</v>
      </c>
      <c r="F1231" s="77">
        <f>IFERROR(INDEX(Sinduscon!$14:$14,
MATCH(CUB!$A1231,Sinduscon!$3:$3,0)+4), "")</f>
        <v>185.73</v>
      </c>
      <c r="G1231" s="77">
        <f>IFERROR(INDEX(Sinduscon!$15:$15,
MATCH(CUB!$A1231,Sinduscon!$3:$3,0)+4), "")</f>
        <v>3.15</v>
      </c>
      <c r="H1231" s="111"/>
      <c r="I1231" s="111"/>
      <c r="J1231" s="111"/>
      <c r="K1231" s="111"/>
    </row>
    <row r="1232" spans="1:12" x14ac:dyDescent="0.25">
      <c r="A1232" s="71">
        <f>IF(
   SUMPRODUCT(--(Sinduscon!$3:$3=DATE(2013,INT((ROW(A1429)-1)/20)+1,1)))&gt;0,
   DATE(2013,INT((ROW(A1429)-1)/20)+1,1),
   ""
)</f>
        <v>43435</v>
      </c>
      <c r="B1232" s="72" t="str">
        <f t="shared" si="98"/>
        <v>R-8</v>
      </c>
      <c r="C1232" s="73" t="str">
        <f t="shared" si="99"/>
        <v>Baixo</v>
      </c>
      <c r="D1232" s="77">
        <f>IFERROR(INDEX(Sinduscon!$18:$18,
MATCH(CUB!A1232,Sinduscon!$3:$3,0)+1), "")</f>
        <v>656.54</v>
      </c>
      <c r="E1232" s="77">
        <f>IFERROR(INDEX(Sinduscon!$19:$19,
MATCH(CUB!$A1232,Sinduscon!$3:$3,0)+1), "")</f>
        <v>531.32000000000005</v>
      </c>
      <c r="F1232" s="77">
        <f>IFERROR(INDEX(Sinduscon!$20:$20,
MATCH(CUB!$A1232,Sinduscon!$3:$3,0)+1), "")</f>
        <v>31.93</v>
      </c>
      <c r="G1232" s="77">
        <f>IFERROR(INDEX(Sinduscon!$21:$21,
MATCH(CUB!$A1232,Sinduscon!$3:$3,0)+1), "")</f>
        <v>3.27</v>
      </c>
      <c r="H1232" s="111"/>
      <c r="I1232" s="111"/>
      <c r="J1232" s="111"/>
      <c r="K1232" s="111"/>
    </row>
    <row r="1233" spans="1:12" x14ac:dyDescent="0.25">
      <c r="A1233" s="71">
        <f>IF(
   SUMPRODUCT(--(Sinduscon!$3:$3=DATE(2013,INT((ROW(A1430)-1)/20)+1,1)))&gt;0,
   DATE(2013,INT((ROW(A1430)-1)/20)+1,1),
   ""
)</f>
        <v>43435</v>
      </c>
      <c r="B1233" s="72" t="str">
        <f t="shared" si="98"/>
        <v>R-8</v>
      </c>
      <c r="C1233" s="73" t="str">
        <f t="shared" si="99"/>
        <v>Normal</v>
      </c>
      <c r="D1233" s="77">
        <f>IFERROR(INDEX(Sinduscon!$18:$18,
MATCH(CUB!A1233,Sinduscon!$3:$3,0)+2), "")</f>
        <v>582.58000000000004</v>
      </c>
      <c r="E1233" s="77">
        <f>IFERROR(INDEX(Sinduscon!$19:$19,
MATCH(CUB!$A1233,Sinduscon!$3:$3,0)+2), "")</f>
        <v>730.67</v>
      </c>
      <c r="F1233" s="77">
        <f>IFERROR(INDEX(Sinduscon!$20:$20,
MATCH(CUB!$A1233,Sinduscon!$3:$3,0)+2), "")</f>
        <v>69.319999999999993</v>
      </c>
      <c r="G1233" s="77">
        <f>IFERROR(INDEX(Sinduscon!$21:$21,
MATCH(CUB!$A1233,Sinduscon!$3:$3,0)+2), "")</f>
        <v>4.37</v>
      </c>
      <c r="H1233" s="111"/>
      <c r="I1233" s="111"/>
      <c r="J1233" s="111"/>
      <c r="K1233" s="111"/>
    </row>
    <row r="1234" spans="1:12" x14ac:dyDescent="0.25">
      <c r="A1234" s="71">
        <f>IF(
   SUMPRODUCT(--(Sinduscon!$3:$3=DATE(2013,INT((ROW(A1431)-1)/20)+1,1)))&gt;0,
   DATE(2013,INT((ROW(A1431)-1)/20)+1,1),
   ""
)</f>
        <v>43435</v>
      </c>
      <c r="B1234" s="72" t="str">
        <f t="shared" si="98"/>
        <v>R-8</v>
      </c>
      <c r="C1234" s="73" t="str">
        <f t="shared" si="99"/>
        <v>Alto</v>
      </c>
      <c r="D1234" s="77">
        <f>IFERROR(INDEX(Sinduscon!$18:$18,
MATCH(CUB!A1234,Sinduscon!$3:$3,0)+3), "")</f>
        <v>826.81</v>
      </c>
      <c r="E1234" s="77">
        <f>IFERROR(INDEX(Sinduscon!$19:$19,
MATCH(CUB!$A1234,Sinduscon!$3:$3,0)+3), "")</f>
        <v>773.48</v>
      </c>
      <c r="F1234" s="77">
        <f>IFERROR(INDEX(Sinduscon!$20:$20,
MATCH(CUB!$A1234,Sinduscon!$3:$3,0)+3), "")</f>
        <v>81.73</v>
      </c>
      <c r="G1234" s="77">
        <f>IFERROR(INDEX(Sinduscon!$21:$21,
MATCH(CUB!$A1234,Sinduscon!$3:$3,0)+3), "")</f>
        <v>4.13</v>
      </c>
      <c r="H1234" s="111"/>
      <c r="I1234" s="111"/>
      <c r="J1234" s="111"/>
      <c r="K1234" s="111"/>
    </row>
    <row r="1235" spans="1:12" x14ac:dyDescent="0.25">
      <c r="A1235" s="71">
        <f>IF(
   SUMPRODUCT(--(Sinduscon!$3:$3=DATE(2013,INT((ROW(A1432)-1)/20)+1,1)))&gt;0,
   DATE(2013,INT((ROW(A1432)-1)/20)+1,1),
   ""
)</f>
        <v>43435</v>
      </c>
      <c r="B1235" s="72" t="str">
        <f t="shared" si="98"/>
        <v>R-8</v>
      </c>
      <c r="C1235" s="73" t="str">
        <f t="shared" si="99"/>
        <v>Total</v>
      </c>
      <c r="D1235" s="77">
        <f>IFERROR(INDEX(Sinduscon!$18:$18,
MATCH(CUB!A1235,Sinduscon!$3:$3,0)+4), "")</f>
        <v>2065.9299999999998</v>
      </c>
      <c r="E1235" s="77">
        <f>IFERROR(INDEX(Sinduscon!$19:$19,
MATCH(CUB!$A1235,Sinduscon!$3:$3,0)+4), "")</f>
        <v>2035.47</v>
      </c>
      <c r="F1235" s="77">
        <f>IFERROR(INDEX(Sinduscon!$20:$20,
MATCH(CUB!$A1235,Sinduscon!$3:$3,0)+4), "")</f>
        <v>182.98000000000002</v>
      </c>
      <c r="G1235" s="77">
        <f>IFERROR(INDEX(Sinduscon!$21:$21,
MATCH(CUB!$A1235,Sinduscon!$3:$3,0)+4), "")</f>
        <v>11.77</v>
      </c>
      <c r="H1235" s="111"/>
      <c r="I1235" s="111"/>
      <c r="J1235" s="111"/>
      <c r="K1235" s="111"/>
    </row>
    <row r="1236" spans="1:12" x14ac:dyDescent="0.25">
      <c r="A1236" s="71">
        <f>IF(
   SUMPRODUCT(--(Sinduscon!$3:$3=DATE(2013,INT((ROW(A1433)-1)/20)+1,1)))&gt;0,
   DATE(2013,INT((ROW(A1433)-1)/20)+1,1),
   ""
)</f>
        <v>43435</v>
      </c>
      <c r="B1236" s="72" t="str">
        <f t="shared" si="98"/>
        <v>R-16</v>
      </c>
      <c r="C1236" s="73" t="str">
        <f t="shared" si="99"/>
        <v>Baixo</v>
      </c>
      <c r="D1236" s="77" t="str">
        <f>IFERROR(INDEX(Sinduscon!$24:$24,
MATCH(CUB!A1236,Sinduscon!$3:$3,0)+1), "")</f>
        <v>-</v>
      </c>
      <c r="E1236" s="77" t="str">
        <f>IFERROR(INDEX(Sinduscon!$25:$25,
MATCH(CUB!$A1236,Sinduscon!$3:$3,0)+1), "")</f>
        <v>-</v>
      </c>
      <c r="F1236" s="77" t="str">
        <f>IFERROR(INDEX(Sinduscon!$26:$26,
MATCH(CUB!$A1236,Sinduscon!$3:$3,0)+1), "")</f>
        <v>-</v>
      </c>
      <c r="G1236" s="77" t="str">
        <f>IFERROR(INDEX(Sinduscon!$27:$27,
MATCH(CUB!$A1236,Sinduscon!$3:$3,0)+1), "")</f>
        <v>-</v>
      </c>
      <c r="H1236" s="111"/>
      <c r="I1236" s="111"/>
      <c r="J1236" s="111"/>
      <c r="K1236" s="111"/>
    </row>
    <row r="1237" spans="1:12" x14ac:dyDescent="0.25">
      <c r="A1237" s="71">
        <f>IF(
   SUMPRODUCT(--(Sinduscon!$3:$3=DATE(2013,INT((ROW(A1434)-1)/20)+1,1)))&gt;0,
   DATE(2013,INT((ROW(A1434)-1)/20)+1,1),
   ""
)</f>
        <v>43435</v>
      </c>
      <c r="B1237" s="72" t="str">
        <f t="shared" si="98"/>
        <v>R-16</v>
      </c>
      <c r="C1237" s="73" t="str">
        <f t="shared" si="99"/>
        <v>Normal</v>
      </c>
      <c r="D1237" s="77">
        <f>IFERROR(INDEX(Sinduscon!$24:$24,
MATCH(CUB!A1237,Sinduscon!$3:$3,0)+2), "")</f>
        <v>575.72</v>
      </c>
      <c r="E1237" s="77">
        <f>IFERROR(INDEX(Sinduscon!$25:$25,
MATCH(CUB!$A1237,Sinduscon!$3:$3,0)+2), "")</f>
        <v>702.4</v>
      </c>
      <c r="F1237" s="77">
        <f>IFERROR(INDEX(Sinduscon!$26:$26,
MATCH(CUB!$A1237,Sinduscon!$3:$3,0)+2), "")</f>
        <v>57.36</v>
      </c>
      <c r="G1237" s="77">
        <f>IFERROR(INDEX(Sinduscon!$27:$27,
MATCH(CUB!$A1237,Sinduscon!$3:$3,0)+2), "")</f>
        <v>4.17</v>
      </c>
      <c r="H1237" s="111"/>
      <c r="I1237" s="111"/>
      <c r="J1237" s="111"/>
      <c r="K1237" s="111"/>
    </row>
    <row r="1238" spans="1:12" x14ac:dyDescent="0.25">
      <c r="A1238" s="71">
        <f>IF(
   SUMPRODUCT(--(Sinduscon!$3:$3=DATE(2013,INT((ROW(A1435)-1)/20)+1,1)))&gt;0,
   DATE(2013,INT((ROW(A1435)-1)/20)+1,1),
   ""
)</f>
        <v>43435</v>
      </c>
      <c r="B1238" s="72" t="str">
        <f t="shared" si="98"/>
        <v>R-16</v>
      </c>
      <c r="C1238" s="73" t="str">
        <f t="shared" si="99"/>
        <v>Alto</v>
      </c>
      <c r="D1238" s="77">
        <f>IFERROR(INDEX(Sinduscon!$24:$24,
MATCH(CUB!A1238,Sinduscon!$3:$3,0)+3), "")</f>
        <v>777.62</v>
      </c>
      <c r="E1238" s="77">
        <f>IFERROR(INDEX(Sinduscon!$25:$25,
MATCH(CUB!$A1238,Sinduscon!$3:$3,0)+3), "")</f>
        <v>868.75</v>
      </c>
      <c r="F1238" s="77">
        <f>IFERROR(INDEX(Sinduscon!$26:$26,
MATCH(CUB!$A1238,Sinduscon!$3:$3,0)+3), "")</f>
        <v>70.900000000000006</v>
      </c>
      <c r="G1238" s="77">
        <f>IFERROR(INDEX(Sinduscon!$27:$27,
MATCH(CUB!$A1238,Sinduscon!$3:$3,0)+3), "")</f>
        <v>6.26</v>
      </c>
      <c r="H1238" s="111"/>
      <c r="I1238" s="111"/>
      <c r="J1238" s="111"/>
      <c r="K1238" s="111"/>
    </row>
    <row r="1239" spans="1:12" x14ac:dyDescent="0.25">
      <c r="A1239" s="71">
        <f>IF(
   SUMPRODUCT(--(Sinduscon!$3:$3=DATE(2013,INT((ROW(A1436)-1)/20)+1,1)))&gt;0,
   DATE(2013,INT((ROW(A1436)-1)/20)+1,1),
   ""
)</f>
        <v>43435</v>
      </c>
      <c r="B1239" s="72" t="str">
        <f t="shared" si="98"/>
        <v>R-16</v>
      </c>
      <c r="C1239" s="73" t="str">
        <f t="shared" si="99"/>
        <v>Total</v>
      </c>
      <c r="D1239" s="77">
        <f>IFERROR(INDEX(Sinduscon!$24:$24,
MATCH(CUB!A1239,Sinduscon!$3:$3,0)+4), "")</f>
        <v>1353.3400000000001</v>
      </c>
      <c r="E1239" s="77">
        <f>IFERROR(INDEX(Sinduscon!$25:$25,
MATCH(CUB!$A1239,Sinduscon!$3:$3,0)+4), "")</f>
        <v>1571.15</v>
      </c>
      <c r="F1239" s="77">
        <f>IFERROR(INDEX(Sinduscon!$26:$26,
MATCH(CUB!$A1239,Sinduscon!$3:$3,0)+4), "")</f>
        <v>128.26</v>
      </c>
      <c r="G1239" s="77">
        <f>IFERROR(INDEX(Sinduscon!$27:$27,
MATCH(CUB!$A1239,Sinduscon!$3:$3,0)+4), "")</f>
        <v>10.43</v>
      </c>
      <c r="H1239" s="111"/>
      <c r="I1239" s="111"/>
      <c r="J1239" s="111"/>
      <c r="K1239" s="111"/>
    </row>
    <row r="1240" spans="1:12" x14ac:dyDescent="0.25">
      <c r="A1240" s="71">
        <f>IF(
   SUMPRODUCT(--(Sinduscon!$3:$3=DATE(2013,INT((ROW(A1437)-1)/20)+1,1)))&gt;0,
   DATE(2013,INT((ROW(A1437)-1)/20)+1,1),
   ""
)</f>
        <v>43435</v>
      </c>
      <c r="B1240" s="72" t="str">
        <f t="shared" si="98"/>
        <v>PIS</v>
      </c>
      <c r="C1240" s="73" t="str">
        <f t="shared" si="99"/>
        <v>Baixo</v>
      </c>
      <c r="D1240" s="77">
        <f>IFERROR(INDEX(Sinduscon!$30:$30,
MATCH(CUB!A1240,Sinduscon!$3:$3,0)+1), "")</f>
        <v>474.26</v>
      </c>
      <c r="E1240" s="77">
        <f>IFERROR(INDEX(Sinduscon!$31:$31,
MATCH(CUB!$A1240,Sinduscon!$3:$3,0)+1), "")</f>
        <v>459.06</v>
      </c>
      <c r="F1240" s="77">
        <f>IFERROR(INDEX(Sinduscon!$32:$32,
MATCH(CUB!$A1240,Sinduscon!$3:$3,0)+1), "")</f>
        <v>33.090000000000003</v>
      </c>
      <c r="G1240" s="77">
        <f>IFERROR(INDEX(Sinduscon!$33:$33,
MATCH(CUB!$A1240,Sinduscon!$3:$3,0)+1), "")</f>
        <v>1.63</v>
      </c>
      <c r="H1240" s="111"/>
      <c r="I1240" s="111"/>
      <c r="J1240" s="111"/>
      <c r="K1240" s="111"/>
    </row>
    <row r="1241" spans="1:12" x14ac:dyDescent="0.25">
      <c r="A1241" s="71">
        <f>IF(
   SUMPRODUCT(--(Sinduscon!$3:$3=DATE(2013,INT((ROW(A1438)-1)/20)+1,1)))&gt;0,
   DATE(2013,INT((ROW(A1438)-1)/20)+1,1),
   ""
)</f>
        <v>43435</v>
      </c>
      <c r="B1241" s="72" t="str">
        <f t="shared" si="98"/>
        <v>PIS</v>
      </c>
      <c r="C1241" s="73" t="str">
        <f t="shared" si="99"/>
        <v>Normal</v>
      </c>
      <c r="D1241" s="77" t="str">
        <f>IFERROR(INDEX(Sinduscon!$30:$30,
MATCH(CUB!A1241,Sinduscon!$3:$3,0)+2), "")</f>
        <v>-</v>
      </c>
      <c r="E1241" s="77" t="str">
        <f>IFERROR(INDEX(Sinduscon!$31:$31,
MATCH(CUB!$A1241,Sinduscon!$3:$3,0)+2), "")</f>
        <v>-</v>
      </c>
      <c r="F1241" s="77" t="str">
        <f>IFERROR(INDEX(Sinduscon!$32:$32,
MATCH(CUB!$A1241,Sinduscon!$3:$3,0)+2), "")</f>
        <v>-</v>
      </c>
      <c r="G1241" s="77" t="str">
        <f>IFERROR(INDEX(Sinduscon!$33:$33,
MATCH(CUB!$A1241,Sinduscon!$3:$3,0)+2), "")</f>
        <v>-</v>
      </c>
      <c r="H1241" s="111"/>
      <c r="I1241" s="111"/>
      <c r="J1241" s="111"/>
      <c r="K1241" s="111"/>
    </row>
    <row r="1242" spans="1:12" x14ac:dyDescent="0.25">
      <c r="A1242" s="71">
        <f>IF(
   SUMPRODUCT(--(Sinduscon!$3:$3=DATE(2013,INT((ROW(A1439)-1)/20)+1,1)))&gt;0,
   DATE(2013,INT((ROW(A1439)-1)/20)+1,1),
   ""
)</f>
        <v>43435</v>
      </c>
      <c r="B1242" s="72" t="str">
        <f t="shared" si="98"/>
        <v>PIS</v>
      </c>
      <c r="C1242" s="73" t="str">
        <f t="shared" si="99"/>
        <v>Alto</v>
      </c>
      <c r="D1242" s="77" t="str">
        <f>IFERROR(INDEX(Sinduscon!$30:$30,
MATCH(CUB!A1242,Sinduscon!$3:$3,0)+3), "")</f>
        <v>-</v>
      </c>
      <c r="E1242" s="77" t="str">
        <f>IFERROR(INDEX(Sinduscon!$31:$31,
MATCH(CUB!$A1242,Sinduscon!$3:$3,0)+3), "")</f>
        <v>-</v>
      </c>
      <c r="F1242" s="77" t="str">
        <f>IFERROR(INDEX(Sinduscon!$32:$32,
MATCH(CUB!$A1242,Sinduscon!$3:$3,0)+3), "")</f>
        <v>-</v>
      </c>
      <c r="G1242" s="77" t="str">
        <f>IFERROR(INDEX(Sinduscon!$33:$33,
MATCH(CUB!$A1242,Sinduscon!$3:$3,0)+3), "")</f>
        <v>-</v>
      </c>
      <c r="H1242" s="111"/>
      <c r="I1242" s="111"/>
      <c r="J1242" s="111"/>
      <c r="K1242" s="111"/>
    </row>
    <row r="1243" spans="1:12" x14ac:dyDescent="0.25">
      <c r="A1243" s="71">
        <f>IF(
   SUMPRODUCT(--(Sinduscon!$3:$3=DATE(2013,INT((ROW(A1440)-1)/20)+1,1)))&gt;0,
   DATE(2013,INT((ROW(A1440)-1)/20)+1,1),
   ""
)</f>
        <v>43435</v>
      </c>
      <c r="B1243" s="72" t="str">
        <f t="shared" si="98"/>
        <v>PIS</v>
      </c>
      <c r="C1243" s="73" t="str">
        <f t="shared" si="99"/>
        <v>Total</v>
      </c>
      <c r="D1243" s="77">
        <f>IFERROR(INDEX(Sinduscon!$30:$30,
MATCH(CUB!A1243,Sinduscon!$3:$3,0)+4), "")</f>
        <v>474.26</v>
      </c>
      <c r="E1243" s="77">
        <f>IFERROR(INDEX(Sinduscon!$31:$31,
MATCH(CUB!$A1243,Sinduscon!$3:$3,0)+4), "")</f>
        <v>459.06</v>
      </c>
      <c r="F1243" s="77">
        <f>IFERROR(INDEX(Sinduscon!$32:$32,
MATCH(CUB!$A1243,Sinduscon!$3:$3,0)+4), "")</f>
        <v>33.090000000000003</v>
      </c>
      <c r="G1243" s="77">
        <f>IFERROR(INDEX(Sinduscon!$33:$33,
MATCH(CUB!$A1243,Sinduscon!$3:$3,0)+4), "")</f>
        <v>1.63</v>
      </c>
      <c r="H1243" s="111">
        <f>SUMIFS(CUB!$D:$D,CUB!$C:$C,"Total",CUB!$A:$A,$A1243)
/11</f>
        <v>689.02363636363634</v>
      </c>
      <c r="I1243" s="111">
        <f>SUMIFS(CUB!$E:$E,CUB!$C:$C,"Total",CUB!$A:$A,$A1243)
/11</f>
        <v>730.58818181818185</v>
      </c>
      <c r="J1243" s="111">
        <f>SUMIFS(CUB!$F:$F,CUB!$C:$C,"Total",CUB!$A:$A,$A1243)
/11</f>
        <v>82.479090909090914</v>
      </c>
      <c r="K1243" s="111">
        <f>SUMIFS(CUB!$G:$G,CUB!$C:$C,"Total",CUB!$A:$A,$A1243)
/11</f>
        <v>2.7918181818181815</v>
      </c>
      <c r="L1243" s="111">
        <f t="shared" ref="L1243" si="101">SUM(H1243:K1243)</f>
        <v>1504.8827272727274</v>
      </c>
    </row>
    <row r="1244" spans="1:12" x14ac:dyDescent="0.25">
      <c r="A1244" s="71">
        <f>IF(
   SUMPRODUCT(--(Sinduscon!$3:$3=DATE(2013,INT((ROW(A1441)-1)/20)+1,1)))&gt;0,
   DATE(2013,INT((ROW(A1441)-1)/20)+1,1),
   ""
)</f>
        <v>43466</v>
      </c>
      <c r="B1244" s="72" t="str">
        <f t="shared" si="98"/>
        <v>R-1</v>
      </c>
      <c r="C1244" s="73" t="str">
        <f t="shared" si="99"/>
        <v>Baixo</v>
      </c>
      <c r="D1244" s="77">
        <f>IFERROR(INDEX(Sinduscon!$6:$6,
MATCH(CUB!A1244,Sinduscon!$3:$3,0)+1), "")</f>
        <v>650.47</v>
      </c>
      <c r="E1244" s="77">
        <f>IFERROR(INDEX(Sinduscon!$7:$7,
MATCH(CUB!$A1244,Sinduscon!$3:$3,0)+1), "")</f>
        <v>673.61</v>
      </c>
      <c r="F1244" s="77">
        <f>IFERROR(INDEX(Sinduscon!$8:$8,
MATCH(CUB!$A1244,Sinduscon!$3:$3,0)+1), "")</f>
        <v>133.44999999999999</v>
      </c>
      <c r="G1244" s="77">
        <f>IFERROR(INDEX(Sinduscon!$9:$9,
MATCH(CUB!$A1244,Sinduscon!$3:$3,0)+1), "")</f>
        <v>3.22</v>
      </c>
      <c r="H1244" s="111"/>
      <c r="I1244" s="111"/>
      <c r="J1244" s="111"/>
      <c r="K1244" s="111"/>
    </row>
    <row r="1245" spans="1:12" x14ac:dyDescent="0.25">
      <c r="A1245" s="71">
        <f>IF(
   SUMPRODUCT(--(Sinduscon!$3:$3=DATE(2013,INT((ROW(A1442)-1)/20)+1,1)))&gt;0,
   DATE(2013,INT((ROW(A1442)-1)/20)+1,1),
   ""
)</f>
        <v>43466</v>
      </c>
      <c r="B1245" s="72" t="str">
        <f t="shared" si="98"/>
        <v>R-1</v>
      </c>
      <c r="C1245" s="73" t="str">
        <f t="shared" si="99"/>
        <v>Normal</v>
      </c>
      <c r="D1245" s="77">
        <f>IFERROR(INDEX(Sinduscon!$6:$6,
MATCH(CUB!A1245,Sinduscon!$3:$3,0)+2), "")</f>
        <v>680.07</v>
      </c>
      <c r="E1245" s="77">
        <f>IFERROR(INDEX(Sinduscon!$7:$7,
MATCH(CUB!$A1245,Sinduscon!$3:$3,0)+2), "")</f>
        <v>920.07</v>
      </c>
      <c r="F1245" s="77">
        <f>IFERROR(INDEX(Sinduscon!$8:$8,
MATCH(CUB!$A1245,Sinduscon!$3:$3,0)+2), "")</f>
        <v>125.3</v>
      </c>
      <c r="G1245" s="77">
        <f>IFERROR(INDEX(Sinduscon!$9:$9,
MATCH(CUB!$A1245,Sinduscon!$3:$3,0)+2), "")</f>
        <v>0.23</v>
      </c>
      <c r="H1245" s="111"/>
      <c r="I1245" s="111"/>
      <c r="J1245" s="111"/>
      <c r="K1245" s="111"/>
    </row>
    <row r="1246" spans="1:12" x14ac:dyDescent="0.25">
      <c r="A1246" s="71">
        <f>IF(
   SUMPRODUCT(--(Sinduscon!$3:$3=DATE(2013,INT((ROW(A1443)-1)/20)+1,1)))&gt;0,
   DATE(2013,INT((ROW(A1443)-1)/20)+1,1),
   ""
)</f>
        <v>43466</v>
      </c>
      <c r="B1246" s="72" t="str">
        <f t="shared" si="98"/>
        <v>R-1</v>
      </c>
      <c r="C1246" s="73" t="str">
        <f t="shared" si="99"/>
        <v>Alto</v>
      </c>
      <c r="D1246" s="77">
        <f>IFERROR(INDEX(Sinduscon!$6:$6,
MATCH(CUB!A1246,Sinduscon!$3:$3,0)+3), "")</f>
        <v>1018.7</v>
      </c>
      <c r="E1246" s="77">
        <f>IFERROR(INDEX(Sinduscon!$7:$7,
MATCH(CUB!$A1246,Sinduscon!$3:$3,0)+3), "")</f>
        <v>998.25</v>
      </c>
      <c r="F1246" s="77">
        <f>IFERROR(INDEX(Sinduscon!$8:$8,
MATCH(CUB!$A1246,Sinduscon!$3:$3,0)+3), "")</f>
        <v>118.46</v>
      </c>
      <c r="G1246" s="77">
        <f>IFERROR(INDEX(Sinduscon!$9:$9,
MATCH(CUB!$A1246,Sinduscon!$3:$3,0)+3), "")</f>
        <v>0.28000000000000003</v>
      </c>
      <c r="H1246" s="111"/>
      <c r="I1246" s="111"/>
      <c r="J1246" s="111"/>
      <c r="K1246" s="111"/>
    </row>
    <row r="1247" spans="1:12" x14ac:dyDescent="0.25">
      <c r="A1247" s="71">
        <f>IF(
   SUMPRODUCT(--(Sinduscon!$3:$3=DATE(2013,INT((ROW(A1444)-1)/20)+1,1)))&gt;0,
   DATE(2013,INT((ROW(A1444)-1)/20)+1,1),
   ""
)</f>
        <v>43466</v>
      </c>
      <c r="B1247" s="72" t="str">
        <f t="shared" si="98"/>
        <v>R-1</v>
      </c>
      <c r="C1247" s="73" t="str">
        <f t="shared" si="99"/>
        <v>Total</v>
      </c>
      <c r="D1247" s="77">
        <f>IFERROR(INDEX(Sinduscon!$6:$6,
MATCH(CUB!A1247,Sinduscon!$3:$3,0)+4), "")</f>
        <v>2349.2399999999998</v>
      </c>
      <c r="E1247" s="77">
        <f>IFERROR(INDEX(Sinduscon!$7:$7,
MATCH(CUB!$A1247,Sinduscon!$3:$3,0)+4), "")</f>
        <v>2591.9300000000003</v>
      </c>
      <c r="F1247" s="77">
        <f>IFERROR(INDEX(Sinduscon!$8:$8,
MATCH(CUB!$A1247,Sinduscon!$3:$3,0)+4), "")</f>
        <v>377.21</v>
      </c>
      <c r="G1247" s="77">
        <f>IFERROR(INDEX(Sinduscon!$9:$9,
MATCH(CUB!$A1247,Sinduscon!$3:$3,0)+4), "")</f>
        <v>3.7300000000000004</v>
      </c>
      <c r="H1247" s="111"/>
      <c r="I1247" s="111"/>
      <c r="J1247" s="111"/>
      <c r="K1247" s="111"/>
    </row>
    <row r="1248" spans="1:12" x14ac:dyDescent="0.25">
      <c r="A1248" s="71">
        <f>IF(
   SUMPRODUCT(--(Sinduscon!$3:$3=DATE(2013,INT((ROW(A1445)-1)/20)+1,1)))&gt;0,
   DATE(2013,INT((ROW(A1445)-1)/20)+1,1),
   ""
)</f>
        <v>43466</v>
      </c>
      <c r="B1248" s="72" t="str">
        <f t="shared" si="98"/>
        <v>PP-4</v>
      </c>
      <c r="C1248" s="73" t="str">
        <f t="shared" si="99"/>
        <v>Baixo</v>
      </c>
      <c r="D1248" s="77">
        <f>IFERROR(INDEX(Sinduscon!$12:$12,
MATCH(CUB!A1248,Sinduscon!$3:$3,0)+1), "")</f>
        <v>692.32</v>
      </c>
      <c r="E1248" s="77">
        <f>IFERROR(INDEX(Sinduscon!$13:$13,
MATCH(CUB!$A1248,Sinduscon!$3:$3,0)+1), "")</f>
        <v>564.94000000000005</v>
      </c>
      <c r="F1248" s="77">
        <f>IFERROR(INDEX(Sinduscon!$14:$14,
MATCH(CUB!$A1248,Sinduscon!$3:$3,0)+1), "")</f>
        <v>35.479999999999997</v>
      </c>
      <c r="G1248" s="77">
        <f>IFERROR(INDEX(Sinduscon!$15:$15,
MATCH(CUB!$A1248,Sinduscon!$3:$3,0)+1), "")</f>
        <v>3.11</v>
      </c>
      <c r="H1248" s="111"/>
      <c r="I1248" s="111"/>
      <c r="J1248" s="111"/>
      <c r="K1248" s="111"/>
    </row>
    <row r="1249" spans="1:12" x14ac:dyDescent="0.25">
      <c r="A1249" s="71">
        <f>IF(
   SUMPRODUCT(--(Sinduscon!$3:$3=DATE(2013,INT((ROW(A1446)-1)/20)+1,1)))&gt;0,
   DATE(2013,INT((ROW(A1446)-1)/20)+1,1),
   ""
)</f>
        <v>43466</v>
      </c>
      <c r="B1249" s="72" t="str">
        <f t="shared" si="98"/>
        <v>PP-4</v>
      </c>
      <c r="C1249" s="73" t="str">
        <f t="shared" si="99"/>
        <v>Normal</v>
      </c>
      <c r="D1249" s="77">
        <f>IFERROR(INDEX(Sinduscon!$12:$12,
MATCH(CUB!A1249,Sinduscon!$3:$3,0)+2), "")</f>
        <v>654.99</v>
      </c>
      <c r="E1249" s="77">
        <f>IFERROR(INDEX(Sinduscon!$13:$13,
MATCH(CUB!$A1249,Sinduscon!$3:$3,0)+2), "")</f>
        <v>813.92</v>
      </c>
      <c r="F1249" s="77">
        <f>IFERROR(INDEX(Sinduscon!$14:$14,
MATCH(CUB!$A1249,Sinduscon!$3:$3,0)+2), "")</f>
        <v>150.25</v>
      </c>
      <c r="G1249" s="77">
        <f>IFERROR(INDEX(Sinduscon!$15:$15,
MATCH(CUB!$A1249,Sinduscon!$3:$3,0)+2), "")</f>
        <v>0.04</v>
      </c>
      <c r="H1249" s="111"/>
      <c r="I1249" s="111"/>
      <c r="J1249" s="111"/>
      <c r="K1249" s="111"/>
    </row>
    <row r="1250" spans="1:12" x14ac:dyDescent="0.25">
      <c r="A1250" s="71">
        <f>IF(
   SUMPRODUCT(--(Sinduscon!$3:$3=DATE(2013,INT((ROW(A1447)-1)/20)+1,1)))&gt;0,
   DATE(2013,INT((ROW(A1447)-1)/20)+1,1),
   ""
)</f>
        <v>43466</v>
      </c>
      <c r="B1250" s="72" t="str">
        <f t="shared" si="98"/>
        <v>PP-4</v>
      </c>
      <c r="C1250" s="73" t="str">
        <f t="shared" si="99"/>
        <v>Alto</v>
      </c>
      <c r="D1250" s="77" t="str">
        <f>IFERROR(INDEX(Sinduscon!$12:$12,
MATCH(CUB!A1250,Sinduscon!$3:$3,0)+3), "")</f>
        <v>-</v>
      </c>
      <c r="E1250" s="77" t="str">
        <f>IFERROR(INDEX(Sinduscon!$13:$13,
MATCH(CUB!$A1250,Sinduscon!$3:$3,0)+3), "")</f>
        <v>-</v>
      </c>
      <c r="F1250" s="77" t="str">
        <f>IFERROR(INDEX(Sinduscon!$14:$14,
MATCH(CUB!$A1250,Sinduscon!$3:$3,0)+3), "")</f>
        <v>-</v>
      </c>
      <c r="G1250" s="77" t="str">
        <f>IFERROR(INDEX(Sinduscon!$15:$15,
MATCH(CUB!$A1250,Sinduscon!$3:$3,0)+3), "")</f>
        <v>-</v>
      </c>
      <c r="H1250" s="111"/>
      <c r="I1250" s="111"/>
      <c r="J1250" s="111"/>
      <c r="K1250" s="111"/>
    </row>
    <row r="1251" spans="1:12" x14ac:dyDescent="0.25">
      <c r="A1251" s="71">
        <f>IF(
   SUMPRODUCT(--(Sinduscon!$3:$3=DATE(2013,INT((ROW(A1448)-1)/20)+1,1)))&gt;0,
   DATE(2013,INT((ROW(A1448)-1)/20)+1,1),
   ""
)</f>
        <v>43466</v>
      </c>
      <c r="B1251" s="72" t="str">
        <f t="shared" si="98"/>
        <v>PP-4</v>
      </c>
      <c r="C1251" s="73" t="str">
        <f t="shared" si="99"/>
        <v>Total</v>
      </c>
      <c r="D1251" s="77">
        <f>IFERROR(INDEX(Sinduscon!$12:$12,
MATCH(CUB!A1251,Sinduscon!$3:$3,0)+4), "")</f>
        <v>1347.31</v>
      </c>
      <c r="E1251" s="77">
        <f>IFERROR(INDEX(Sinduscon!$13:$13,
MATCH(CUB!$A1251,Sinduscon!$3:$3,0)+4), "")</f>
        <v>1378.8600000000001</v>
      </c>
      <c r="F1251" s="77">
        <f>IFERROR(INDEX(Sinduscon!$14:$14,
MATCH(CUB!$A1251,Sinduscon!$3:$3,0)+4), "")</f>
        <v>185.73</v>
      </c>
      <c r="G1251" s="77">
        <f>IFERROR(INDEX(Sinduscon!$15:$15,
MATCH(CUB!$A1251,Sinduscon!$3:$3,0)+4), "")</f>
        <v>3.15</v>
      </c>
      <c r="H1251" s="111"/>
      <c r="I1251" s="111"/>
      <c r="J1251" s="111"/>
      <c r="K1251" s="111"/>
    </row>
    <row r="1252" spans="1:12" x14ac:dyDescent="0.25">
      <c r="A1252" s="71">
        <f>IF(
   SUMPRODUCT(--(Sinduscon!$3:$3=DATE(2013,INT((ROW(A1449)-1)/20)+1,1)))&gt;0,
   DATE(2013,INT((ROW(A1449)-1)/20)+1,1),
   ""
)</f>
        <v>43466</v>
      </c>
      <c r="B1252" s="72" t="str">
        <f t="shared" si="98"/>
        <v>R-8</v>
      </c>
      <c r="C1252" s="73" t="str">
        <f t="shared" si="99"/>
        <v>Baixo</v>
      </c>
      <c r="D1252" s="77">
        <f>IFERROR(INDEX(Sinduscon!$18:$18,
MATCH(CUB!A1252,Sinduscon!$3:$3,0)+1), "")</f>
        <v>660.65</v>
      </c>
      <c r="E1252" s="77">
        <f>IFERROR(INDEX(Sinduscon!$19:$19,
MATCH(CUB!$A1252,Sinduscon!$3:$3,0)+1), "")</f>
        <v>531.32000000000005</v>
      </c>
      <c r="F1252" s="77">
        <f>IFERROR(INDEX(Sinduscon!$20:$20,
MATCH(CUB!$A1252,Sinduscon!$3:$3,0)+1), "")</f>
        <v>31.93</v>
      </c>
      <c r="G1252" s="77">
        <f>IFERROR(INDEX(Sinduscon!$21:$21,
MATCH(CUB!$A1252,Sinduscon!$3:$3,0)+1), "")</f>
        <v>3.27</v>
      </c>
      <c r="H1252" s="111"/>
      <c r="I1252" s="111"/>
      <c r="J1252" s="111"/>
      <c r="K1252" s="111"/>
    </row>
    <row r="1253" spans="1:12" x14ac:dyDescent="0.25">
      <c r="A1253" s="71">
        <f>IF(
   SUMPRODUCT(--(Sinduscon!$3:$3=DATE(2013,INT((ROW(A1450)-1)/20)+1,1)))&gt;0,
   DATE(2013,INT((ROW(A1450)-1)/20)+1,1),
   ""
)</f>
        <v>43466</v>
      </c>
      <c r="B1253" s="72" t="str">
        <f t="shared" si="98"/>
        <v>R-8</v>
      </c>
      <c r="C1253" s="73" t="str">
        <f t="shared" si="99"/>
        <v>Normal</v>
      </c>
      <c r="D1253" s="77">
        <f>IFERROR(INDEX(Sinduscon!$18:$18,
MATCH(CUB!A1253,Sinduscon!$3:$3,0)+2), "")</f>
        <v>583.41999999999996</v>
      </c>
      <c r="E1253" s="77">
        <f>IFERROR(INDEX(Sinduscon!$19:$19,
MATCH(CUB!$A1253,Sinduscon!$3:$3,0)+2), "")</f>
        <v>730.67</v>
      </c>
      <c r="F1253" s="77">
        <f>IFERROR(INDEX(Sinduscon!$20:$20,
MATCH(CUB!$A1253,Sinduscon!$3:$3,0)+2), "")</f>
        <v>69.319999999999993</v>
      </c>
      <c r="G1253" s="77">
        <f>IFERROR(INDEX(Sinduscon!$21:$21,
MATCH(CUB!$A1253,Sinduscon!$3:$3,0)+2), "")</f>
        <v>4.37</v>
      </c>
      <c r="H1253" s="111"/>
      <c r="I1253" s="111"/>
      <c r="J1253" s="111"/>
      <c r="K1253" s="111"/>
    </row>
    <row r="1254" spans="1:12" x14ac:dyDescent="0.25">
      <c r="A1254" s="71">
        <f>IF(
   SUMPRODUCT(--(Sinduscon!$3:$3=DATE(2013,INT((ROW(A1451)-1)/20)+1,1)))&gt;0,
   DATE(2013,INT((ROW(A1451)-1)/20)+1,1),
   ""
)</f>
        <v>43466</v>
      </c>
      <c r="B1254" s="72" t="str">
        <f t="shared" si="98"/>
        <v>R-8</v>
      </c>
      <c r="C1254" s="73" t="str">
        <f t="shared" si="99"/>
        <v>Alto</v>
      </c>
      <c r="D1254" s="77">
        <f>IFERROR(INDEX(Sinduscon!$18:$18,
MATCH(CUB!A1254,Sinduscon!$3:$3,0)+3), "")</f>
        <v>829.5</v>
      </c>
      <c r="E1254" s="77">
        <f>IFERROR(INDEX(Sinduscon!$19:$19,
MATCH(CUB!$A1254,Sinduscon!$3:$3,0)+3), "")</f>
        <v>773.48</v>
      </c>
      <c r="F1254" s="77">
        <f>IFERROR(INDEX(Sinduscon!$20:$20,
MATCH(CUB!$A1254,Sinduscon!$3:$3,0)+3), "")</f>
        <v>81.73</v>
      </c>
      <c r="G1254" s="77">
        <f>IFERROR(INDEX(Sinduscon!$21:$21,
MATCH(CUB!$A1254,Sinduscon!$3:$3,0)+3), "")</f>
        <v>4.13</v>
      </c>
      <c r="H1254" s="111"/>
      <c r="I1254" s="111"/>
      <c r="J1254" s="111"/>
      <c r="K1254" s="111"/>
    </row>
    <row r="1255" spans="1:12" x14ac:dyDescent="0.25">
      <c r="A1255" s="71">
        <f>IF(
   SUMPRODUCT(--(Sinduscon!$3:$3=DATE(2013,INT((ROW(A1452)-1)/20)+1,1)))&gt;0,
   DATE(2013,INT((ROW(A1452)-1)/20)+1,1),
   ""
)</f>
        <v>43466</v>
      </c>
      <c r="B1255" s="72" t="str">
        <f t="shared" si="98"/>
        <v>R-8</v>
      </c>
      <c r="C1255" s="73" t="str">
        <f t="shared" si="99"/>
        <v>Total</v>
      </c>
      <c r="D1255" s="77">
        <f>IFERROR(INDEX(Sinduscon!$18:$18,
MATCH(CUB!A1255,Sinduscon!$3:$3,0)+4), "")</f>
        <v>2073.5699999999997</v>
      </c>
      <c r="E1255" s="77">
        <f>IFERROR(INDEX(Sinduscon!$19:$19,
MATCH(CUB!$A1255,Sinduscon!$3:$3,0)+4), "")</f>
        <v>2035.47</v>
      </c>
      <c r="F1255" s="77">
        <f>IFERROR(INDEX(Sinduscon!$20:$20,
MATCH(CUB!$A1255,Sinduscon!$3:$3,0)+4), "")</f>
        <v>182.98000000000002</v>
      </c>
      <c r="G1255" s="77">
        <f>IFERROR(INDEX(Sinduscon!$21:$21,
MATCH(CUB!$A1255,Sinduscon!$3:$3,0)+4), "")</f>
        <v>11.77</v>
      </c>
      <c r="H1255" s="111"/>
      <c r="I1255" s="111"/>
      <c r="J1255" s="111"/>
      <c r="K1255" s="111"/>
    </row>
    <row r="1256" spans="1:12" x14ac:dyDescent="0.25">
      <c r="A1256" s="71">
        <f>IF(
   SUMPRODUCT(--(Sinduscon!$3:$3=DATE(2013,INT((ROW(A1453)-1)/20)+1,1)))&gt;0,
   DATE(2013,INT((ROW(A1453)-1)/20)+1,1),
   ""
)</f>
        <v>43466</v>
      </c>
      <c r="B1256" s="72" t="str">
        <f t="shared" si="98"/>
        <v>R-16</v>
      </c>
      <c r="C1256" s="73" t="str">
        <f t="shared" si="99"/>
        <v>Baixo</v>
      </c>
      <c r="D1256" s="77" t="str">
        <f>IFERROR(INDEX(Sinduscon!$24:$24,
MATCH(CUB!A1256,Sinduscon!$3:$3,0)+1), "")</f>
        <v>-</v>
      </c>
      <c r="E1256" s="77" t="str">
        <f>IFERROR(INDEX(Sinduscon!$25:$25,
MATCH(CUB!$A1256,Sinduscon!$3:$3,0)+1), "")</f>
        <v>-</v>
      </c>
      <c r="F1256" s="77" t="str">
        <f>IFERROR(INDEX(Sinduscon!$26:$26,
MATCH(CUB!$A1256,Sinduscon!$3:$3,0)+1), "")</f>
        <v>-</v>
      </c>
      <c r="G1256" s="77" t="str">
        <f>IFERROR(INDEX(Sinduscon!$27:$27,
MATCH(CUB!$A1256,Sinduscon!$3:$3,0)+1), "")</f>
        <v>-</v>
      </c>
      <c r="H1256" s="111"/>
      <c r="I1256" s="111"/>
      <c r="J1256" s="111"/>
      <c r="K1256" s="111"/>
    </row>
    <row r="1257" spans="1:12" x14ac:dyDescent="0.25">
      <c r="A1257" s="71">
        <f>IF(
   SUMPRODUCT(--(Sinduscon!$3:$3=DATE(2013,INT((ROW(A1454)-1)/20)+1,1)))&gt;0,
   DATE(2013,INT((ROW(A1454)-1)/20)+1,1),
   ""
)</f>
        <v>43466</v>
      </c>
      <c r="B1257" s="72" t="str">
        <f t="shared" si="98"/>
        <v>R-16</v>
      </c>
      <c r="C1257" s="73" t="str">
        <f t="shared" si="99"/>
        <v>Normal</v>
      </c>
      <c r="D1257" s="77">
        <f>IFERROR(INDEX(Sinduscon!$24:$24,
MATCH(CUB!A1257,Sinduscon!$3:$3,0)+2), "")</f>
        <v>577.03</v>
      </c>
      <c r="E1257" s="77">
        <f>IFERROR(INDEX(Sinduscon!$25:$25,
MATCH(CUB!$A1257,Sinduscon!$3:$3,0)+2), "")</f>
        <v>702.4</v>
      </c>
      <c r="F1257" s="77">
        <f>IFERROR(INDEX(Sinduscon!$26:$26,
MATCH(CUB!$A1257,Sinduscon!$3:$3,0)+2), "")</f>
        <v>57.36</v>
      </c>
      <c r="G1257" s="77">
        <f>IFERROR(INDEX(Sinduscon!$27:$27,
MATCH(CUB!$A1257,Sinduscon!$3:$3,0)+2), "")</f>
        <v>4.17</v>
      </c>
      <c r="H1257" s="111"/>
      <c r="I1257" s="111"/>
      <c r="J1257" s="111"/>
      <c r="K1257" s="111"/>
    </row>
    <row r="1258" spans="1:12" x14ac:dyDescent="0.25">
      <c r="A1258" s="71">
        <f>IF(
   SUMPRODUCT(--(Sinduscon!$3:$3=DATE(2013,INT((ROW(A1455)-1)/20)+1,1)))&gt;0,
   DATE(2013,INT((ROW(A1455)-1)/20)+1,1),
   ""
)</f>
        <v>43466</v>
      </c>
      <c r="B1258" s="72" t="str">
        <f t="shared" si="98"/>
        <v>R-16</v>
      </c>
      <c r="C1258" s="73" t="str">
        <f t="shared" si="99"/>
        <v>Alto</v>
      </c>
      <c r="D1258" s="77">
        <f>IFERROR(INDEX(Sinduscon!$24:$24,
MATCH(CUB!A1258,Sinduscon!$3:$3,0)+3), "")</f>
        <v>777.74</v>
      </c>
      <c r="E1258" s="77">
        <f>IFERROR(INDEX(Sinduscon!$25:$25,
MATCH(CUB!$A1258,Sinduscon!$3:$3,0)+3), "")</f>
        <v>868.75</v>
      </c>
      <c r="F1258" s="77">
        <f>IFERROR(INDEX(Sinduscon!$26:$26,
MATCH(CUB!$A1258,Sinduscon!$3:$3,0)+3), "")</f>
        <v>70.900000000000006</v>
      </c>
      <c r="G1258" s="77">
        <f>IFERROR(INDEX(Sinduscon!$27:$27,
MATCH(CUB!$A1258,Sinduscon!$3:$3,0)+3), "")</f>
        <v>6.26</v>
      </c>
      <c r="H1258" s="111"/>
      <c r="I1258" s="111"/>
      <c r="J1258" s="111"/>
      <c r="K1258" s="111"/>
    </row>
    <row r="1259" spans="1:12" x14ac:dyDescent="0.25">
      <c r="A1259" s="71">
        <f>IF(
   SUMPRODUCT(--(Sinduscon!$3:$3=DATE(2013,INT((ROW(A1456)-1)/20)+1,1)))&gt;0,
   DATE(2013,INT((ROW(A1456)-1)/20)+1,1),
   ""
)</f>
        <v>43466</v>
      </c>
      <c r="B1259" s="72" t="str">
        <f t="shared" si="98"/>
        <v>R-16</v>
      </c>
      <c r="C1259" s="73" t="str">
        <f t="shared" si="99"/>
        <v>Total</v>
      </c>
      <c r="D1259" s="77">
        <f>IFERROR(INDEX(Sinduscon!$24:$24,
MATCH(CUB!A1259,Sinduscon!$3:$3,0)+4), "")</f>
        <v>1354.77</v>
      </c>
      <c r="E1259" s="77">
        <f>IFERROR(INDEX(Sinduscon!$25:$25,
MATCH(CUB!$A1259,Sinduscon!$3:$3,0)+4), "")</f>
        <v>1571.15</v>
      </c>
      <c r="F1259" s="77">
        <f>IFERROR(INDEX(Sinduscon!$26:$26,
MATCH(CUB!$A1259,Sinduscon!$3:$3,0)+4), "")</f>
        <v>128.26</v>
      </c>
      <c r="G1259" s="77">
        <f>IFERROR(INDEX(Sinduscon!$27:$27,
MATCH(CUB!$A1259,Sinduscon!$3:$3,0)+4), "")</f>
        <v>10.43</v>
      </c>
      <c r="H1259" s="111"/>
      <c r="I1259" s="111"/>
      <c r="J1259" s="111"/>
      <c r="K1259" s="111"/>
    </row>
    <row r="1260" spans="1:12" x14ac:dyDescent="0.25">
      <c r="A1260" s="71">
        <f>IF(
   SUMPRODUCT(--(Sinduscon!$3:$3=DATE(2013,INT((ROW(A1457)-1)/20)+1,1)))&gt;0,
   DATE(2013,INT((ROW(A1457)-1)/20)+1,1),
   ""
)</f>
        <v>43466</v>
      </c>
      <c r="B1260" s="72" t="str">
        <f t="shared" si="98"/>
        <v>PIS</v>
      </c>
      <c r="C1260" s="73" t="str">
        <f t="shared" si="99"/>
        <v>Baixo</v>
      </c>
      <c r="D1260" s="77">
        <f>IFERROR(INDEX(Sinduscon!$30:$30,
MATCH(CUB!A1260,Sinduscon!$3:$3,0)+1), "")</f>
        <v>475.81</v>
      </c>
      <c r="E1260" s="77">
        <f>IFERROR(INDEX(Sinduscon!$31:$31,
MATCH(CUB!$A1260,Sinduscon!$3:$3,0)+1), "")</f>
        <v>459.06</v>
      </c>
      <c r="F1260" s="77">
        <f>IFERROR(INDEX(Sinduscon!$32:$32,
MATCH(CUB!$A1260,Sinduscon!$3:$3,0)+1), "")</f>
        <v>33.06</v>
      </c>
      <c r="G1260" s="77">
        <f>IFERROR(INDEX(Sinduscon!$33:$33,
MATCH(CUB!$A1260,Sinduscon!$3:$3,0)+1), "")</f>
        <v>1.63</v>
      </c>
      <c r="H1260" s="111"/>
      <c r="I1260" s="111"/>
      <c r="J1260" s="111"/>
      <c r="K1260" s="111"/>
    </row>
    <row r="1261" spans="1:12" x14ac:dyDescent="0.25">
      <c r="A1261" s="71">
        <f>IF(
   SUMPRODUCT(--(Sinduscon!$3:$3=DATE(2013,INT((ROW(A1458)-1)/20)+1,1)))&gt;0,
   DATE(2013,INT((ROW(A1458)-1)/20)+1,1),
   ""
)</f>
        <v>43466</v>
      </c>
      <c r="B1261" s="72" t="str">
        <f t="shared" si="98"/>
        <v>PIS</v>
      </c>
      <c r="C1261" s="73" t="str">
        <f t="shared" si="99"/>
        <v>Normal</v>
      </c>
      <c r="D1261" s="77" t="str">
        <f>IFERROR(INDEX(Sinduscon!$30:$30,
MATCH(CUB!A1261,Sinduscon!$3:$3,0)+2), "")</f>
        <v>-</v>
      </c>
      <c r="E1261" s="77" t="str">
        <f>IFERROR(INDEX(Sinduscon!$31:$31,
MATCH(CUB!$A1261,Sinduscon!$3:$3,0)+2), "")</f>
        <v>-</v>
      </c>
      <c r="F1261" s="77" t="str">
        <f>IFERROR(INDEX(Sinduscon!$32:$32,
MATCH(CUB!$A1261,Sinduscon!$3:$3,0)+2), "")</f>
        <v>-</v>
      </c>
      <c r="G1261" s="77" t="str">
        <f>IFERROR(INDEX(Sinduscon!$33:$33,
MATCH(CUB!$A1261,Sinduscon!$3:$3,0)+2), "")</f>
        <v>-</v>
      </c>
      <c r="H1261" s="111"/>
      <c r="I1261" s="111"/>
      <c r="J1261" s="111"/>
      <c r="K1261" s="111"/>
    </row>
    <row r="1262" spans="1:12" x14ac:dyDescent="0.25">
      <c r="A1262" s="71">
        <f>IF(
   SUMPRODUCT(--(Sinduscon!$3:$3=DATE(2013,INT((ROW(A1459)-1)/20)+1,1)))&gt;0,
   DATE(2013,INT((ROW(A1459)-1)/20)+1,1),
   ""
)</f>
        <v>43466</v>
      </c>
      <c r="B1262" s="72" t="str">
        <f t="shared" si="98"/>
        <v>PIS</v>
      </c>
      <c r="C1262" s="73" t="str">
        <f t="shared" si="99"/>
        <v>Alto</v>
      </c>
      <c r="D1262" s="77" t="str">
        <f>IFERROR(INDEX(Sinduscon!$30:$30,
MATCH(CUB!A1262,Sinduscon!$3:$3,0)+3), "")</f>
        <v>-</v>
      </c>
      <c r="E1262" s="77" t="str">
        <f>IFERROR(INDEX(Sinduscon!$31:$31,
MATCH(CUB!$A1262,Sinduscon!$3:$3,0)+3), "")</f>
        <v>-</v>
      </c>
      <c r="F1262" s="77" t="str">
        <f>IFERROR(INDEX(Sinduscon!$32:$32,
MATCH(CUB!$A1262,Sinduscon!$3:$3,0)+3), "")</f>
        <v>-</v>
      </c>
      <c r="G1262" s="77" t="str">
        <f>IFERROR(INDEX(Sinduscon!$33:$33,
MATCH(CUB!$A1262,Sinduscon!$3:$3,0)+3), "")</f>
        <v>-</v>
      </c>
      <c r="H1262" s="111"/>
      <c r="I1262" s="111"/>
      <c r="J1262" s="111"/>
      <c r="K1262" s="111"/>
    </row>
    <row r="1263" spans="1:12" x14ac:dyDescent="0.25">
      <c r="A1263" s="71">
        <f>IF(
   SUMPRODUCT(--(Sinduscon!$3:$3=DATE(2013,INT((ROW(A1460)-1)/20)+1,1)))&gt;0,
   DATE(2013,INT((ROW(A1460)-1)/20)+1,1),
   ""
)</f>
        <v>43466</v>
      </c>
      <c r="B1263" s="72" t="str">
        <f t="shared" si="98"/>
        <v>PIS</v>
      </c>
      <c r="C1263" s="73" t="str">
        <f t="shared" si="99"/>
        <v>Total</v>
      </c>
      <c r="D1263" s="77">
        <f>IFERROR(INDEX(Sinduscon!$30:$30,
MATCH(CUB!A1263,Sinduscon!$3:$3,0)+4), "")</f>
        <v>475.81</v>
      </c>
      <c r="E1263" s="77">
        <f>IFERROR(INDEX(Sinduscon!$31:$31,
MATCH(CUB!$A1263,Sinduscon!$3:$3,0)+4), "")</f>
        <v>459.06</v>
      </c>
      <c r="F1263" s="77">
        <f>IFERROR(INDEX(Sinduscon!$32:$32,
MATCH(CUB!$A1263,Sinduscon!$3:$3,0)+4), "")</f>
        <v>33.06</v>
      </c>
      <c r="G1263" s="77">
        <f>IFERROR(INDEX(Sinduscon!$33:$33,
MATCH(CUB!$A1263,Sinduscon!$3:$3,0)+4), "")</f>
        <v>1.63</v>
      </c>
      <c r="H1263" s="111">
        <f>SUMIFS(CUB!$D:$D,CUB!$C:$C,"Total",CUB!$A:$A,$A1263)
/11</f>
        <v>690.9727272727273</v>
      </c>
      <c r="I1263" s="111">
        <f>SUMIFS(CUB!$E:$E,CUB!$C:$C,"Total",CUB!$A:$A,$A1263)
/11</f>
        <v>730.58818181818185</v>
      </c>
      <c r="J1263" s="111">
        <f>SUMIFS(CUB!$F:$F,CUB!$C:$C,"Total",CUB!$A:$A,$A1263)
/11</f>
        <v>82.476363636363644</v>
      </c>
      <c r="K1263" s="111">
        <f>SUMIFS(CUB!$G:$G,CUB!$C:$C,"Total",CUB!$A:$A,$A1263)
/11</f>
        <v>2.7918181818181815</v>
      </c>
      <c r="L1263" s="111">
        <f t="shared" ref="L1263" si="102">SUM(H1263:K1263)</f>
        <v>1506.8290909090911</v>
      </c>
    </row>
    <row r="1264" spans="1:12" x14ac:dyDescent="0.25">
      <c r="A1264" s="71">
        <f>IF(
   SUMPRODUCT(--(Sinduscon!$3:$3=DATE(2013,INT((ROW(A1461)-1)/20)+1,1)))&gt;0,
   DATE(2013,INT((ROW(A1461)-1)/20)+1,1),
   ""
)</f>
        <v>43497</v>
      </c>
      <c r="B1264" s="72" t="str">
        <f t="shared" si="98"/>
        <v>R-1</v>
      </c>
      <c r="C1264" s="73" t="str">
        <f t="shared" si="99"/>
        <v>Baixo</v>
      </c>
      <c r="D1264" s="77">
        <f>IFERROR(INDEX(Sinduscon!$6:$6,
MATCH(CUB!A1264,Sinduscon!$3:$3,0)+1), "")</f>
        <v>652.84</v>
      </c>
      <c r="E1264" s="77">
        <f>IFERROR(INDEX(Sinduscon!$7:$7,
MATCH(CUB!$A1264,Sinduscon!$3:$3,0)+1), "")</f>
        <v>673.61</v>
      </c>
      <c r="F1264" s="77">
        <f>IFERROR(INDEX(Sinduscon!$8:$8,
MATCH(CUB!$A1264,Sinduscon!$3:$3,0)+1), "")</f>
        <v>133.44999999999999</v>
      </c>
      <c r="G1264" s="77">
        <f>IFERROR(INDEX(Sinduscon!$9:$9,
MATCH(CUB!$A1264,Sinduscon!$3:$3,0)+1), "")</f>
        <v>3.22</v>
      </c>
      <c r="H1264" s="111"/>
      <c r="I1264" s="111"/>
      <c r="J1264" s="111"/>
      <c r="K1264" s="111"/>
    </row>
    <row r="1265" spans="1:11" x14ac:dyDescent="0.25">
      <c r="A1265" s="71">
        <f>IF(
   SUMPRODUCT(--(Sinduscon!$3:$3=DATE(2013,INT((ROW(A1462)-1)/20)+1,1)))&gt;0,
   DATE(2013,INT((ROW(A1462)-1)/20)+1,1),
   ""
)</f>
        <v>43497</v>
      </c>
      <c r="B1265" s="72" t="str">
        <f t="shared" si="98"/>
        <v>R-1</v>
      </c>
      <c r="C1265" s="73" t="str">
        <f t="shared" si="99"/>
        <v>Normal</v>
      </c>
      <c r="D1265" s="77">
        <f>IFERROR(INDEX(Sinduscon!$6:$6,
MATCH(CUB!A1265,Sinduscon!$3:$3,0)+2), "")</f>
        <v>681.7</v>
      </c>
      <c r="E1265" s="77">
        <f>IFERROR(INDEX(Sinduscon!$7:$7,
MATCH(CUB!$A1265,Sinduscon!$3:$3,0)+2), "")</f>
        <v>920.08</v>
      </c>
      <c r="F1265" s="77">
        <f>IFERROR(INDEX(Sinduscon!$8:$8,
MATCH(CUB!$A1265,Sinduscon!$3:$3,0)+2), "")</f>
        <v>125.3</v>
      </c>
      <c r="G1265" s="77">
        <f>IFERROR(INDEX(Sinduscon!$9:$9,
MATCH(CUB!$A1265,Sinduscon!$3:$3,0)+2), "")</f>
        <v>0.23</v>
      </c>
      <c r="H1265" s="111"/>
      <c r="I1265" s="111"/>
      <c r="J1265" s="111"/>
      <c r="K1265" s="111"/>
    </row>
    <row r="1266" spans="1:11" x14ac:dyDescent="0.25">
      <c r="A1266" s="71">
        <f>IF(
   SUMPRODUCT(--(Sinduscon!$3:$3=DATE(2013,INT((ROW(A1463)-1)/20)+1,1)))&gt;0,
   DATE(2013,INT((ROW(A1463)-1)/20)+1,1),
   ""
)</f>
        <v>43497</v>
      </c>
      <c r="B1266" s="72" t="str">
        <f t="shared" si="98"/>
        <v>R-1</v>
      </c>
      <c r="C1266" s="73" t="str">
        <f t="shared" si="99"/>
        <v>Alto</v>
      </c>
      <c r="D1266" s="77">
        <f>IFERROR(INDEX(Sinduscon!$6:$6,
MATCH(CUB!A1266,Sinduscon!$3:$3,0)+3), "")</f>
        <v>1024.8800000000001</v>
      </c>
      <c r="E1266" s="77">
        <f>IFERROR(INDEX(Sinduscon!$7:$7,
MATCH(CUB!$A1266,Sinduscon!$3:$3,0)+3), "")</f>
        <v>998.26</v>
      </c>
      <c r="F1266" s="77">
        <f>IFERROR(INDEX(Sinduscon!$8:$8,
MATCH(CUB!$A1266,Sinduscon!$3:$3,0)+3), "")</f>
        <v>118.46</v>
      </c>
      <c r="G1266" s="77">
        <f>IFERROR(INDEX(Sinduscon!$9:$9,
MATCH(CUB!$A1266,Sinduscon!$3:$3,0)+3), "")</f>
        <v>0.28000000000000003</v>
      </c>
      <c r="H1266" s="111"/>
      <c r="I1266" s="111"/>
      <c r="J1266" s="111"/>
      <c r="K1266" s="111"/>
    </row>
    <row r="1267" spans="1:11" x14ac:dyDescent="0.25">
      <c r="A1267" s="71">
        <f>IF(
   SUMPRODUCT(--(Sinduscon!$3:$3=DATE(2013,INT((ROW(A1464)-1)/20)+1,1)))&gt;0,
   DATE(2013,INT((ROW(A1464)-1)/20)+1,1),
   ""
)</f>
        <v>43497</v>
      </c>
      <c r="B1267" s="72" t="str">
        <f t="shared" si="98"/>
        <v>R-1</v>
      </c>
      <c r="C1267" s="73" t="str">
        <f t="shared" si="99"/>
        <v>Total</v>
      </c>
      <c r="D1267" s="77">
        <f>IFERROR(INDEX(Sinduscon!$6:$6,
MATCH(CUB!A1267,Sinduscon!$3:$3,0)+4), "")</f>
        <v>2359.42</v>
      </c>
      <c r="E1267" s="77">
        <f>IFERROR(INDEX(Sinduscon!$7:$7,
MATCH(CUB!$A1267,Sinduscon!$3:$3,0)+4), "")</f>
        <v>2591.9499999999998</v>
      </c>
      <c r="F1267" s="77">
        <f>IFERROR(INDEX(Sinduscon!$8:$8,
MATCH(CUB!$A1267,Sinduscon!$3:$3,0)+4), "")</f>
        <v>377.21</v>
      </c>
      <c r="G1267" s="77">
        <f>IFERROR(INDEX(Sinduscon!$9:$9,
MATCH(CUB!$A1267,Sinduscon!$3:$3,0)+4), "")</f>
        <v>3.7300000000000004</v>
      </c>
      <c r="H1267" s="111"/>
      <c r="I1267" s="111"/>
      <c r="J1267" s="111"/>
      <c r="K1267" s="111"/>
    </row>
    <row r="1268" spans="1:11" x14ac:dyDescent="0.25">
      <c r="A1268" s="71">
        <f>IF(
   SUMPRODUCT(--(Sinduscon!$3:$3=DATE(2013,INT((ROW(A1465)-1)/20)+1,1)))&gt;0,
   DATE(2013,INT((ROW(A1465)-1)/20)+1,1),
   ""
)</f>
        <v>43497</v>
      </c>
      <c r="B1268" s="72" t="str">
        <f t="shared" si="98"/>
        <v>PP-4</v>
      </c>
      <c r="C1268" s="73" t="str">
        <f t="shared" si="99"/>
        <v>Baixo</v>
      </c>
      <c r="D1268" s="77">
        <f>IFERROR(INDEX(Sinduscon!$12:$12,
MATCH(CUB!A1268,Sinduscon!$3:$3,0)+1), "")</f>
        <v>694.29</v>
      </c>
      <c r="E1268" s="77">
        <f>IFERROR(INDEX(Sinduscon!$13:$13,
MATCH(CUB!$A1268,Sinduscon!$3:$3,0)+1), "")</f>
        <v>564.95000000000005</v>
      </c>
      <c r="F1268" s="77">
        <f>IFERROR(INDEX(Sinduscon!$14:$14,
MATCH(CUB!$A1268,Sinduscon!$3:$3,0)+1), "")</f>
        <v>35.479999999999997</v>
      </c>
      <c r="G1268" s="77">
        <f>IFERROR(INDEX(Sinduscon!$15:$15,
MATCH(CUB!$A1268,Sinduscon!$3:$3,0)+1), "")</f>
        <v>3.11</v>
      </c>
      <c r="H1268" s="111"/>
      <c r="I1268" s="111"/>
      <c r="J1268" s="111"/>
      <c r="K1268" s="111"/>
    </row>
    <row r="1269" spans="1:11" x14ac:dyDescent="0.25">
      <c r="A1269" s="71">
        <f>IF(
   SUMPRODUCT(--(Sinduscon!$3:$3=DATE(2013,INT((ROW(A1466)-1)/20)+1,1)))&gt;0,
   DATE(2013,INT((ROW(A1466)-1)/20)+1,1),
   ""
)</f>
        <v>43497</v>
      </c>
      <c r="B1269" s="72" t="str">
        <f t="shared" si="98"/>
        <v>PP-4</v>
      </c>
      <c r="C1269" s="73" t="str">
        <f t="shared" si="99"/>
        <v>Normal</v>
      </c>
      <c r="D1269" s="77">
        <f>IFERROR(INDEX(Sinduscon!$12:$12,
MATCH(CUB!A1269,Sinduscon!$3:$3,0)+2), "")</f>
        <v>657.05</v>
      </c>
      <c r="E1269" s="77">
        <f>IFERROR(INDEX(Sinduscon!$13:$13,
MATCH(CUB!$A1269,Sinduscon!$3:$3,0)+2), "")</f>
        <v>813.93</v>
      </c>
      <c r="F1269" s="77">
        <f>IFERROR(INDEX(Sinduscon!$14:$14,
MATCH(CUB!$A1269,Sinduscon!$3:$3,0)+2), "")</f>
        <v>150.25</v>
      </c>
      <c r="G1269" s="77">
        <f>IFERROR(INDEX(Sinduscon!$15:$15,
MATCH(CUB!$A1269,Sinduscon!$3:$3,0)+2), "")</f>
        <v>0.04</v>
      </c>
      <c r="H1269" s="111"/>
      <c r="I1269" s="111"/>
      <c r="J1269" s="111"/>
      <c r="K1269" s="111"/>
    </row>
    <row r="1270" spans="1:11" x14ac:dyDescent="0.25">
      <c r="A1270" s="71">
        <f>IF(
   SUMPRODUCT(--(Sinduscon!$3:$3=DATE(2013,INT((ROW(A1467)-1)/20)+1,1)))&gt;0,
   DATE(2013,INT((ROW(A1467)-1)/20)+1,1),
   ""
)</f>
        <v>43497</v>
      </c>
      <c r="B1270" s="72" t="str">
        <f t="shared" si="98"/>
        <v>PP-4</v>
      </c>
      <c r="C1270" s="73" t="str">
        <f t="shared" si="99"/>
        <v>Alto</v>
      </c>
      <c r="D1270" s="77" t="str">
        <f>IFERROR(INDEX(Sinduscon!$12:$12,
MATCH(CUB!A1270,Sinduscon!$3:$3,0)+3), "")</f>
        <v>-</v>
      </c>
      <c r="E1270" s="77" t="str">
        <f>IFERROR(INDEX(Sinduscon!$13:$13,
MATCH(CUB!$A1270,Sinduscon!$3:$3,0)+3), "")</f>
        <v>-</v>
      </c>
      <c r="F1270" s="77" t="str">
        <f>IFERROR(INDEX(Sinduscon!$14:$14,
MATCH(CUB!$A1270,Sinduscon!$3:$3,0)+3), "")</f>
        <v>-</v>
      </c>
      <c r="G1270" s="77" t="str">
        <f>IFERROR(INDEX(Sinduscon!$15:$15,
MATCH(CUB!$A1270,Sinduscon!$3:$3,0)+3), "")</f>
        <v>-</v>
      </c>
      <c r="H1270" s="111"/>
      <c r="I1270" s="111"/>
      <c r="J1270" s="111"/>
      <c r="K1270" s="111"/>
    </row>
    <row r="1271" spans="1:11" x14ac:dyDescent="0.25">
      <c r="A1271" s="71">
        <f>IF(
   SUMPRODUCT(--(Sinduscon!$3:$3=DATE(2013,INT((ROW(A1468)-1)/20)+1,1)))&gt;0,
   DATE(2013,INT((ROW(A1468)-1)/20)+1,1),
   ""
)</f>
        <v>43497</v>
      </c>
      <c r="B1271" s="72" t="str">
        <f t="shared" si="98"/>
        <v>PP-4</v>
      </c>
      <c r="C1271" s="73" t="str">
        <f t="shared" si="99"/>
        <v>Total</v>
      </c>
      <c r="D1271" s="77">
        <f>IFERROR(INDEX(Sinduscon!$12:$12,
MATCH(CUB!A1271,Sinduscon!$3:$3,0)+4), "")</f>
        <v>1351.34</v>
      </c>
      <c r="E1271" s="77">
        <f>IFERROR(INDEX(Sinduscon!$13:$13,
MATCH(CUB!$A1271,Sinduscon!$3:$3,0)+4), "")</f>
        <v>1378.88</v>
      </c>
      <c r="F1271" s="77">
        <f>IFERROR(INDEX(Sinduscon!$14:$14,
MATCH(CUB!$A1271,Sinduscon!$3:$3,0)+4), "")</f>
        <v>185.73</v>
      </c>
      <c r="G1271" s="77">
        <f>IFERROR(INDEX(Sinduscon!$15:$15,
MATCH(CUB!$A1271,Sinduscon!$3:$3,0)+4), "")</f>
        <v>3.15</v>
      </c>
      <c r="H1271" s="111"/>
      <c r="I1271" s="111"/>
      <c r="J1271" s="111"/>
      <c r="K1271" s="111"/>
    </row>
    <row r="1272" spans="1:11" x14ac:dyDescent="0.25">
      <c r="A1272" s="71">
        <f>IF(
   SUMPRODUCT(--(Sinduscon!$3:$3=DATE(2013,INT((ROW(A1469)-1)/20)+1,1)))&gt;0,
   DATE(2013,INT((ROW(A1469)-1)/20)+1,1),
   ""
)</f>
        <v>43497</v>
      </c>
      <c r="B1272" s="72" t="str">
        <f t="shared" si="98"/>
        <v>R-8</v>
      </c>
      <c r="C1272" s="73" t="str">
        <f t="shared" si="99"/>
        <v>Baixo</v>
      </c>
      <c r="D1272" s="77">
        <f>IFERROR(INDEX(Sinduscon!$18:$18,
MATCH(CUB!A1272,Sinduscon!$3:$3,0)+1), "")</f>
        <v>662.87</v>
      </c>
      <c r="E1272" s="77">
        <f>IFERROR(INDEX(Sinduscon!$19:$19,
MATCH(CUB!$A1272,Sinduscon!$3:$3,0)+1), "")</f>
        <v>531.33000000000004</v>
      </c>
      <c r="F1272" s="77">
        <f>IFERROR(INDEX(Sinduscon!$20:$20,
MATCH(CUB!$A1272,Sinduscon!$3:$3,0)+1), "")</f>
        <v>31.93</v>
      </c>
      <c r="G1272" s="77">
        <f>IFERROR(INDEX(Sinduscon!$21:$21,
MATCH(CUB!$A1272,Sinduscon!$3:$3,0)+1), "")</f>
        <v>3.27</v>
      </c>
      <c r="H1272" s="111"/>
      <c r="I1272" s="111"/>
      <c r="J1272" s="111"/>
      <c r="K1272" s="111"/>
    </row>
    <row r="1273" spans="1:11" x14ac:dyDescent="0.25">
      <c r="A1273" s="71">
        <f>IF(
   SUMPRODUCT(--(Sinduscon!$3:$3=DATE(2013,INT((ROW(A1470)-1)/20)+1,1)))&gt;0,
   DATE(2013,INT((ROW(A1470)-1)/20)+1,1),
   ""
)</f>
        <v>43497</v>
      </c>
      <c r="B1273" s="72" t="str">
        <f t="shared" si="98"/>
        <v>R-8</v>
      </c>
      <c r="C1273" s="73" t="str">
        <f t="shared" si="99"/>
        <v>Normal</v>
      </c>
      <c r="D1273" s="77">
        <f>IFERROR(INDEX(Sinduscon!$18:$18,
MATCH(CUB!A1273,Sinduscon!$3:$3,0)+2), "")</f>
        <v>584.70000000000005</v>
      </c>
      <c r="E1273" s="77">
        <f>IFERROR(INDEX(Sinduscon!$19:$19,
MATCH(CUB!$A1273,Sinduscon!$3:$3,0)+2), "")</f>
        <v>730.68</v>
      </c>
      <c r="F1273" s="77">
        <f>IFERROR(INDEX(Sinduscon!$20:$20,
MATCH(CUB!$A1273,Sinduscon!$3:$3,0)+2), "")</f>
        <v>69.319999999999993</v>
      </c>
      <c r="G1273" s="77">
        <f>IFERROR(INDEX(Sinduscon!$21:$21,
MATCH(CUB!$A1273,Sinduscon!$3:$3,0)+2), "")</f>
        <v>4.37</v>
      </c>
      <c r="H1273" s="111"/>
      <c r="I1273" s="111"/>
      <c r="J1273" s="111"/>
      <c r="K1273" s="111"/>
    </row>
    <row r="1274" spans="1:11" x14ac:dyDescent="0.25">
      <c r="A1274" s="71">
        <f>IF(
   SUMPRODUCT(--(Sinduscon!$3:$3=DATE(2013,INT((ROW(A1471)-1)/20)+1,1)))&gt;0,
   DATE(2013,INT((ROW(A1471)-1)/20)+1,1),
   ""
)</f>
        <v>43497</v>
      </c>
      <c r="B1274" s="72" t="str">
        <f t="shared" si="98"/>
        <v>R-8</v>
      </c>
      <c r="C1274" s="73" t="str">
        <f t="shared" si="99"/>
        <v>Alto</v>
      </c>
      <c r="D1274" s="77">
        <f>IFERROR(INDEX(Sinduscon!$18:$18,
MATCH(CUB!A1274,Sinduscon!$3:$3,0)+3), "")</f>
        <v>834.67</v>
      </c>
      <c r="E1274" s="77">
        <f>IFERROR(INDEX(Sinduscon!$19:$19,
MATCH(CUB!$A1274,Sinduscon!$3:$3,0)+3), "")</f>
        <v>773.49</v>
      </c>
      <c r="F1274" s="77">
        <f>IFERROR(INDEX(Sinduscon!$20:$20,
MATCH(CUB!$A1274,Sinduscon!$3:$3,0)+3), "")</f>
        <v>81.73</v>
      </c>
      <c r="G1274" s="77">
        <f>IFERROR(INDEX(Sinduscon!$21:$21,
MATCH(CUB!$A1274,Sinduscon!$3:$3,0)+3), "")</f>
        <v>4.13</v>
      </c>
      <c r="H1274" s="111"/>
      <c r="I1274" s="111"/>
      <c r="J1274" s="111"/>
      <c r="K1274" s="111"/>
    </row>
    <row r="1275" spans="1:11" x14ac:dyDescent="0.25">
      <c r="A1275" s="71">
        <f>IF(
   SUMPRODUCT(--(Sinduscon!$3:$3=DATE(2013,INT((ROW(A1472)-1)/20)+1,1)))&gt;0,
   DATE(2013,INT((ROW(A1472)-1)/20)+1,1),
   ""
)</f>
        <v>43497</v>
      </c>
      <c r="B1275" s="72" t="str">
        <f t="shared" si="98"/>
        <v>R-8</v>
      </c>
      <c r="C1275" s="73" t="str">
        <f t="shared" si="99"/>
        <v>Total</v>
      </c>
      <c r="D1275" s="77">
        <f>IFERROR(INDEX(Sinduscon!$18:$18,
MATCH(CUB!A1275,Sinduscon!$3:$3,0)+4), "")</f>
        <v>2082.2400000000002</v>
      </c>
      <c r="E1275" s="77">
        <f>IFERROR(INDEX(Sinduscon!$19:$19,
MATCH(CUB!$A1275,Sinduscon!$3:$3,0)+4), "")</f>
        <v>2035.5</v>
      </c>
      <c r="F1275" s="77">
        <f>IFERROR(INDEX(Sinduscon!$20:$20,
MATCH(CUB!$A1275,Sinduscon!$3:$3,0)+4), "")</f>
        <v>182.98000000000002</v>
      </c>
      <c r="G1275" s="77">
        <f>IFERROR(INDEX(Sinduscon!$21:$21,
MATCH(CUB!$A1275,Sinduscon!$3:$3,0)+4), "")</f>
        <v>11.77</v>
      </c>
      <c r="H1275" s="111"/>
      <c r="I1275" s="111"/>
      <c r="J1275" s="111"/>
      <c r="K1275" s="111"/>
    </row>
    <row r="1276" spans="1:11" x14ac:dyDescent="0.25">
      <c r="A1276" s="71">
        <f>IF(
   SUMPRODUCT(--(Sinduscon!$3:$3=DATE(2013,INT((ROW(A1473)-1)/20)+1,1)))&gt;0,
   DATE(2013,INT((ROW(A1473)-1)/20)+1,1),
   ""
)</f>
        <v>43497</v>
      </c>
      <c r="B1276" s="72" t="str">
        <f t="shared" si="98"/>
        <v>R-16</v>
      </c>
      <c r="C1276" s="73" t="str">
        <f t="shared" si="99"/>
        <v>Baixo</v>
      </c>
      <c r="D1276" s="77" t="str">
        <f>IFERROR(INDEX(Sinduscon!$24:$24,
MATCH(CUB!A1276,Sinduscon!$3:$3,0)+1), "")</f>
        <v>-</v>
      </c>
      <c r="E1276" s="77" t="str">
        <f>IFERROR(INDEX(Sinduscon!$25:$25,
MATCH(CUB!$A1276,Sinduscon!$3:$3,0)+1), "")</f>
        <v>-</v>
      </c>
      <c r="F1276" s="77" t="str">
        <f>IFERROR(INDEX(Sinduscon!$26:$26,
MATCH(CUB!$A1276,Sinduscon!$3:$3,0)+1), "")</f>
        <v>-</v>
      </c>
      <c r="G1276" s="77" t="str">
        <f>IFERROR(INDEX(Sinduscon!$27:$27,
MATCH(CUB!$A1276,Sinduscon!$3:$3,0)+1), "")</f>
        <v>-</v>
      </c>
      <c r="H1276" s="111"/>
      <c r="I1276" s="111"/>
      <c r="J1276" s="111"/>
      <c r="K1276" s="111"/>
    </row>
    <row r="1277" spans="1:11" x14ac:dyDescent="0.25">
      <c r="A1277" s="71">
        <f>IF(
   SUMPRODUCT(--(Sinduscon!$3:$3=DATE(2013,INT((ROW(A1474)-1)/20)+1,1)))&gt;0,
   DATE(2013,INT((ROW(A1474)-1)/20)+1,1),
   ""
)</f>
        <v>43497</v>
      </c>
      <c r="B1277" s="72" t="str">
        <f t="shared" si="98"/>
        <v>R-16</v>
      </c>
      <c r="C1277" s="73" t="str">
        <f t="shared" si="99"/>
        <v>Normal</v>
      </c>
      <c r="D1277" s="77">
        <f>IFERROR(INDEX(Sinduscon!$24:$24,
MATCH(CUB!A1277,Sinduscon!$3:$3,0)+2), "")</f>
        <v>578.23</v>
      </c>
      <c r="E1277" s="77">
        <f>IFERROR(INDEX(Sinduscon!$25:$25,
MATCH(CUB!$A1277,Sinduscon!$3:$3,0)+2), "")</f>
        <v>702.41</v>
      </c>
      <c r="F1277" s="77">
        <f>IFERROR(INDEX(Sinduscon!$26:$26,
MATCH(CUB!$A1277,Sinduscon!$3:$3,0)+2), "")</f>
        <v>57.36</v>
      </c>
      <c r="G1277" s="77">
        <f>IFERROR(INDEX(Sinduscon!$27:$27,
MATCH(CUB!$A1277,Sinduscon!$3:$3,0)+2), "")</f>
        <v>4.17</v>
      </c>
      <c r="H1277" s="111"/>
      <c r="I1277" s="111"/>
      <c r="J1277" s="111"/>
      <c r="K1277" s="111"/>
    </row>
    <row r="1278" spans="1:11" x14ac:dyDescent="0.25">
      <c r="A1278" s="71">
        <f>IF(
   SUMPRODUCT(--(Sinduscon!$3:$3=DATE(2013,INT((ROW(A1475)-1)/20)+1,1)))&gt;0,
   DATE(2013,INT((ROW(A1475)-1)/20)+1,1),
   ""
)</f>
        <v>43497</v>
      </c>
      <c r="B1278" s="72" t="str">
        <f t="shared" si="98"/>
        <v>R-16</v>
      </c>
      <c r="C1278" s="73" t="str">
        <f t="shared" si="99"/>
        <v>Alto</v>
      </c>
      <c r="D1278" s="77">
        <f>IFERROR(INDEX(Sinduscon!$24:$24,
MATCH(CUB!A1278,Sinduscon!$3:$3,0)+3), "")</f>
        <v>780.48</v>
      </c>
      <c r="E1278" s="77">
        <f>IFERROR(INDEX(Sinduscon!$25:$25,
MATCH(CUB!$A1278,Sinduscon!$3:$3,0)+3), "")</f>
        <v>868.76</v>
      </c>
      <c r="F1278" s="77">
        <f>IFERROR(INDEX(Sinduscon!$26:$26,
MATCH(CUB!$A1278,Sinduscon!$3:$3,0)+3), "")</f>
        <v>70.900000000000006</v>
      </c>
      <c r="G1278" s="77">
        <f>IFERROR(INDEX(Sinduscon!$27:$27,
MATCH(CUB!$A1278,Sinduscon!$3:$3,0)+3), "")</f>
        <v>6.26</v>
      </c>
      <c r="H1278" s="111"/>
      <c r="I1278" s="111"/>
      <c r="J1278" s="111"/>
      <c r="K1278" s="111"/>
    </row>
    <row r="1279" spans="1:11" x14ac:dyDescent="0.25">
      <c r="A1279" s="71">
        <f>IF(
   SUMPRODUCT(--(Sinduscon!$3:$3=DATE(2013,INT((ROW(A1476)-1)/20)+1,1)))&gt;0,
   DATE(2013,INT((ROW(A1476)-1)/20)+1,1),
   ""
)</f>
        <v>43497</v>
      </c>
      <c r="B1279" s="72" t="str">
        <f t="shared" si="98"/>
        <v>R-16</v>
      </c>
      <c r="C1279" s="73" t="str">
        <f t="shared" si="99"/>
        <v>Total</v>
      </c>
      <c r="D1279" s="77">
        <f>IFERROR(INDEX(Sinduscon!$24:$24,
MATCH(CUB!A1279,Sinduscon!$3:$3,0)+4), "")</f>
        <v>1358.71</v>
      </c>
      <c r="E1279" s="77">
        <f>IFERROR(INDEX(Sinduscon!$25:$25,
MATCH(CUB!$A1279,Sinduscon!$3:$3,0)+4), "")</f>
        <v>1571.17</v>
      </c>
      <c r="F1279" s="77">
        <f>IFERROR(INDEX(Sinduscon!$26:$26,
MATCH(CUB!$A1279,Sinduscon!$3:$3,0)+4), "")</f>
        <v>128.26</v>
      </c>
      <c r="G1279" s="77">
        <f>IFERROR(INDEX(Sinduscon!$27:$27,
MATCH(CUB!$A1279,Sinduscon!$3:$3,0)+4), "")</f>
        <v>10.43</v>
      </c>
      <c r="H1279" s="111"/>
      <c r="I1279" s="111"/>
      <c r="J1279" s="111"/>
      <c r="K1279" s="111"/>
    </row>
    <row r="1280" spans="1:11" x14ac:dyDescent="0.25">
      <c r="A1280" s="71">
        <f>IF(
   SUMPRODUCT(--(Sinduscon!$3:$3=DATE(2013,INT((ROW(A1477)-1)/20)+1,1)))&gt;0,
   DATE(2013,INT((ROW(A1477)-1)/20)+1,1),
   ""
)</f>
        <v>43497</v>
      </c>
      <c r="B1280" s="72" t="str">
        <f t="shared" si="98"/>
        <v>PIS</v>
      </c>
      <c r="C1280" s="73" t="str">
        <f t="shared" si="99"/>
        <v>Baixo</v>
      </c>
      <c r="D1280" s="77">
        <f>IFERROR(INDEX(Sinduscon!$30:$30,
MATCH(CUB!A1280,Sinduscon!$3:$3,0)+1), "")</f>
        <v>480.12</v>
      </c>
      <c r="E1280" s="77">
        <f>IFERROR(INDEX(Sinduscon!$31:$31,
MATCH(CUB!$A1280,Sinduscon!$3:$3,0)+1), "")</f>
        <v>459.06</v>
      </c>
      <c r="F1280" s="77">
        <f>IFERROR(INDEX(Sinduscon!$32:$32,
MATCH(CUB!$A1280,Sinduscon!$3:$3,0)+1), "")</f>
        <v>33.090000000000003</v>
      </c>
      <c r="G1280" s="77">
        <f>IFERROR(INDEX(Sinduscon!$33:$33,
MATCH(CUB!$A1280,Sinduscon!$3:$3,0)+1), "")</f>
        <v>1.63</v>
      </c>
      <c r="H1280" s="111"/>
      <c r="I1280" s="111"/>
      <c r="J1280" s="111"/>
      <c r="K1280" s="111"/>
    </row>
    <row r="1281" spans="1:12" x14ac:dyDescent="0.25">
      <c r="A1281" s="71">
        <f>IF(
   SUMPRODUCT(--(Sinduscon!$3:$3=DATE(2013,INT((ROW(A1478)-1)/20)+1,1)))&gt;0,
   DATE(2013,INT((ROW(A1478)-1)/20)+1,1),
   ""
)</f>
        <v>43497</v>
      </c>
      <c r="B1281" s="72" t="str">
        <f t="shared" si="98"/>
        <v>PIS</v>
      </c>
      <c r="C1281" s="73" t="str">
        <f t="shared" si="99"/>
        <v>Normal</v>
      </c>
      <c r="D1281" s="77" t="str">
        <f>IFERROR(INDEX(Sinduscon!$30:$30,
MATCH(CUB!A1281,Sinduscon!$3:$3,0)+2), "")</f>
        <v>-</v>
      </c>
      <c r="E1281" s="77" t="str">
        <f>IFERROR(INDEX(Sinduscon!$31:$31,
MATCH(CUB!$A1281,Sinduscon!$3:$3,0)+2), "")</f>
        <v>-</v>
      </c>
      <c r="F1281" s="77" t="str">
        <f>IFERROR(INDEX(Sinduscon!$32:$32,
MATCH(CUB!$A1281,Sinduscon!$3:$3,0)+2), "")</f>
        <v>-</v>
      </c>
      <c r="G1281" s="77" t="str">
        <f>IFERROR(INDEX(Sinduscon!$33:$33,
MATCH(CUB!$A1281,Sinduscon!$3:$3,0)+2), "")</f>
        <v>-</v>
      </c>
      <c r="H1281" s="111"/>
      <c r="I1281" s="111"/>
      <c r="J1281" s="111"/>
      <c r="K1281" s="111"/>
    </row>
    <row r="1282" spans="1:12" x14ac:dyDescent="0.25">
      <c r="A1282" s="71">
        <f>IF(
   SUMPRODUCT(--(Sinduscon!$3:$3=DATE(2013,INT((ROW(A1479)-1)/20)+1,1)))&gt;0,
   DATE(2013,INT((ROW(A1479)-1)/20)+1,1),
   ""
)</f>
        <v>43497</v>
      </c>
      <c r="B1282" s="72" t="str">
        <f t="shared" si="98"/>
        <v>PIS</v>
      </c>
      <c r="C1282" s="73" t="str">
        <f t="shared" si="99"/>
        <v>Alto</v>
      </c>
      <c r="D1282" s="77" t="str">
        <f>IFERROR(INDEX(Sinduscon!$30:$30,
MATCH(CUB!A1282,Sinduscon!$3:$3,0)+3), "")</f>
        <v>-</v>
      </c>
      <c r="E1282" s="77" t="str">
        <f>IFERROR(INDEX(Sinduscon!$31:$31,
MATCH(CUB!$A1282,Sinduscon!$3:$3,0)+3), "")</f>
        <v>-</v>
      </c>
      <c r="F1282" s="77" t="str">
        <f>IFERROR(INDEX(Sinduscon!$32:$32,
MATCH(CUB!$A1282,Sinduscon!$3:$3,0)+3), "")</f>
        <v>-</v>
      </c>
      <c r="G1282" s="77" t="str">
        <f>IFERROR(INDEX(Sinduscon!$33:$33,
MATCH(CUB!$A1282,Sinduscon!$3:$3,0)+3), "")</f>
        <v>-</v>
      </c>
      <c r="H1282" s="111"/>
      <c r="I1282" s="111"/>
      <c r="J1282" s="111"/>
      <c r="K1282" s="111"/>
    </row>
    <row r="1283" spans="1:12" x14ac:dyDescent="0.25">
      <c r="A1283" s="71">
        <f>IF(
   SUMPRODUCT(--(Sinduscon!$3:$3=DATE(2013,INT((ROW(A1480)-1)/20)+1,1)))&gt;0,
   DATE(2013,INT((ROW(A1480)-1)/20)+1,1),
   ""
)</f>
        <v>43497</v>
      </c>
      <c r="B1283" s="72" t="str">
        <f t="shared" si="98"/>
        <v>PIS</v>
      </c>
      <c r="C1283" s="73" t="str">
        <f t="shared" si="99"/>
        <v>Total</v>
      </c>
      <c r="D1283" s="77">
        <f>IFERROR(INDEX(Sinduscon!$30:$30,
MATCH(CUB!A1283,Sinduscon!$3:$3,0)+4), "")</f>
        <v>480.12</v>
      </c>
      <c r="E1283" s="77">
        <f>IFERROR(INDEX(Sinduscon!$31:$31,
MATCH(CUB!$A1283,Sinduscon!$3:$3,0)+4), "")</f>
        <v>459.06</v>
      </c>
      <c r="F1283" s="77">
        <f>IFERROR(INDEX(Sinduscon!$32:$32,
MATCH(CUB!$A1283,Sinduscon!$3:$3,0)+4), "")</f>
        <v>33.090000000000003</v>
      </c>
      <c r="G1283" s="77">
        <f>IFERROR(INDEX(Sinduscon!$33:$33,
MATCH(CUB!$A1283,Sinduscon!$3:$3,0)+4), "")</f>
        <v>1.63</v>
      </c>
      <c r="H1283" s="111">
        <f>SUMIFS(CUB!$D:$D,CUB!$C:$C,"Total",CUB!$A:$A,$A1283)
/11</f>
        <v>693.80272727272722</v>
      </c>
      <c r="I1283" s="111">
        <f>SUMIFS(CUB!$E:$E,CUB!$C:$C,"Total",CUB!$A:$A,$A1283)
/11</f>
        <v>730.59636363636366</v>
      </c>
      <c r="J1283" s="111">
        <f>SUMIFS(CUB!$F:$F,CUB!$C:$C,"Total",CUB!$A:$A,$A1283)
/11</f>
        <v>82.479090909090914</v>
      </c>
      <c r="K1283" s="111">
        <f>SUMIFS(CUB!$G:$G,CUB!$C:$C,"Total",CUB!$A:$A,$A1283)
/11</f>
        <v>2.7918181818181815</v>
      </c>
      <c r="L1283" s="111">
        <f t="shared" ref="L1283" si="103">SUM(H1283:K1283)</f>
        <v>1509.6699999999998</v>
      </c>
    </row>
    <row r="1284" spans="1:12" x14ac:dyDescent="0.25">
      <c r="A1284" s="71">
        <f>IF(
   SUMPRODUCT(--(Sinduscon!$3:$3=DATE(2013,INT((ROW(A1481)-1)/20)+1,1)))&gt;0,
   DATE(2013,INT((ROW(A1481)-1)/20)+1,1),
   ""
)</f>
        <v>43525</v>
      </c>
      <c r="B1284" s="72" t="str">
        <f t="shared" si="98"/>
        <v>R-1</v>
      </c>
      <c r="C1284" s="73" t="str">
        <f t="shared" si="99"/>
        <v>Baixo</v>
      </c>
      <c r="D1284" s="77">
        <f>IFERROR(INDEX(Sinduscon!$6:$6,
MATCH(CUB!A1284,Sinduscon!$3:$3,0)+1), "")</f>
        <v>655.14</v>
      </c>
      <c r="E1284" s="77">
        <f>IFERROR(INDEX(Sinduscon!$7:$7,
MATCH(CUB!$A1284,Sinduscon!$3:$3,0)+1), "")</f>
        <v>673.61</v>
      </c>
      <c r="F1284" s="77">
        <f>IFERROR(INDEX(Sinduscon!$8:$8,
MATCH(CUB!$A1284,Sinduscon!$3:$3,0)+1), "")</f>
        <v>133.44999999999999</v>
      </c>
      <c r="G1284" s="77">
        <f>IFERROR(INDEX(Sinduscon!$9:$9,
MATCH(CUB!$A1284,Sinduscon!$3:$3,0)+1), "")</f>
        <v>3.24</v>
      </c>
      <c r="H1284" s="111"/>
      <c r="I1284" s="111"/>
      <c r="J1284" s="111"/>
      <c r="K1284" s="111"/>
    </row>
    <row r="1285" spans="1:12" x14ac:dyDescent="0.25">
      <c r="A1285" s="71">
        <f>IF(
   SUMPRODUCT(--(Sinduscon!$3:$3=DATE(2013,INT((ROW(A1482)-1)/20)+1,1)))&gt;0,
   DATE(2013,INT((ROW(A1482)-1)/20)+1,1),
   ""
)</f>
        <v>43525</v>
      </c>
      <c r="B1285" s="72" t="str">
        <f t="shared" ref="B1285:B1348" si="104">IF(A1285&lt;&gt;"", CHOOSE(MOD(QUOTIENT(ROW()-4,4),5)+1,"R-1","PP-4","R-8","R-16","PIS"), "")</f>
        <v>R-1</v>
      </c>
      <c r="C1285" s="73" t="str">
        <f t="shared" ref="C1285:C1348" si="105">IF(A1285&lt;&gt;"", CHOOSE(MOD(QUOTIENT(ROW()-4,1),4)+1,"Baixo","Normal","Alto","Total"), "")</f>
        <v>Normal</v>
      </c>
      <c r="D1285" s="77">
        <f>IFERROR(INDEX(Sinduscon!$6:$6,
MATCH(CUB!A1285,Sinduscon!$3:$3,0)+2), "")</f>
        <v>683.44</v>
      </c>
      <c r="E1285" s="77">
        <f>IFERROR(INDEX(Sinduscon!$7:$7,
MATCH(CUB!$A1285,Sinduscon!$3:$3,0)+2), "")</f>
        <v>920.07</v>
      </c>
      <c r="F1285" s="77">
        <f>IFERROR(INDEX(Sinduscon!$8:$8,
MATCH(CUB!$A1285,Sinduscon!$3:$3,0)+2), "")</f>
        <v>125.3</v>
      </c>
      <c r="G1285" s="77">
        <f>IFERROR(INDEX(Sinduscon!$9:$9,
MATCH(CUB!$A1285,Sinduscon!$3:$3,0)+2), "")</f>
        <v>0.23</v>
      </c>
      <c r="H1285" s="111"/>
      <c r="I1285" s="111"/>
      <c r="J1285" s="111"/>
      <c r="K1285" s="111"/>
    </row>
    <row r="1286" spans="1:12" x14ac:dyDescent="0.25">
      <c r="A1286" s="71">
        <f>IF(
   SUMPRODUCT(--(Sinduscon!$3:$3=DATE(2013,INT((ROW(A1483)-1)/20)+1,1)))&gt;0,
   DATE(2013,INT((ROW(A1483)-1)/20)+1,1),
   ""
)</f>
        <v>43525</v>
      </c>
      <c r="B1286" s="72" t="str">
        <f t="shared" si="104"/>
        <v>R-1</v>
      </c>
      <c r="C1286" s="73" t="str">
        <f t="shared" si="105"/>
        <v>Alto</v>
      </c>
      <c r="D1286" s="77">
        <f>IFERROR(INDEX(Sinduscon!$6:$6,
MATCH(CUB!A1286,Sinduscon!$3:$3,0)+3), "")</f>
        <v>1027.67</v>
      </c>
      <c r="E1286" s="77">
        <f>IFERROR(INDEX(Sinduscon!$7:$7,
MATCH(CUB!$A1286,Sinduscon!$3:$3,0)+3), "")</f>
        <v>998.25</v>
      </c>
      <c r="F1286" s="77">
        <f>IFERROR(INDEX(Sinduscon!$8:$8,
MATCH(CUB!$A1286,Sinduscon!$3:$3,0)+3), "")</f>
        <v>118.46</v>
      </c>
      <c r="G1286" s="77">
        <f>IFERROR(INDEX(Sinduscon!$9:$9,
MATCH(CUB!$A1286,Sinduscon!$3:$3,0)+3), "")</f>
        <v>0.28000000000000003</v>
      </c>
      <c r="H1286" s="111"/>
      <c r="I1286" s="111"/>
      <c r="J1286" s="111"/>
      <c r="K1286" s="111"/>
    </row>
    <row r="1287" spans="1:12" x14ac:dyDescent="0.25">
      <c r="A1287" s="71">
        <f>IF(
   SUMPRODUCT(--(Sinduscon!$3:$3=DATE(2013,INT((ROW(A1484)-1)/20)+1,1)))&gt;0,
   DATE(2013,INT((ROW(A1484)-1)/20)+1,1),
   ""
)</f>
        <v>43525</v>
      </c>
      <c r="B1287" s="72" t="str">
        <f t="shared" si="104"/>
        <v>R-1</v>
      </c>
      <c r="C1287" s="73" t="str">
        <f t="shared" si="105"/>
        <v>Total</v>
      </c>
      <c r="D1287" s="77">
        <f>IFERROR(INDEX(Sinduscon!$6:$6,
MATCH(CUB!A1287,Sinduscon!$3:$3,0)+4), "")</f>
        <v>2366.25</v>
      </c>
      <c r="E1287" s="77">
        <f>IFERROR(INDEX(Sinduscon!$7:$7,
MATCH(CUB!$A1287,Sinduscon!$3:$3,0)+4), "")</f>
        <v>2591.9300000000003</v>
      </c>
      <c r="F1287" s="77">
        <f>IFERROR(INDEX(Sinduscon!$8:$8,
MATCH(CUB!$A1287,Sinduscon!$3:$3,0)+4), "")</f>
        <v>377.21</v>
      </c>
      <c r="G1287" s="77">
        <f>IFERROR(INDEX(Sinduscon!$9:$9,
MATCH(CUB!$A1287,Sinduscon!$3:$3,0)+4), "")</f>
        <v>3.75</v>
      </c>
      <c r="H1287" s="111"/>
      <c r="I1287" s="111"/>
      <c r="J1287" s="111"/>
      <c r="K1287" s="111"/>
    </row>
    <row r="1288" spans="1:12" x14ac:dyDescent="0.25">
      <c r="A1288" s="71">
        <f>IF(
   SUMPRODUCT(--(Sinduscon!$3:$3=DATE(2013,INT((ROW(A1485)-1)/20)+1,1)))&gt;0,
   DATE(2013,INT((ROW(A1485)-1)/20)+1,1),
   ""
)</f>
        <v>43525</v>
      </c>
      <c r="B1288" s="72" t="str">
        <f t="shared" si="104"/>
        <v>PP-4</v>
      </c>
      <c r="C1288" s="73" t="str">
        <f t="shared" si="105"/>
        <v>Baixo</v>
      </c>
      <c r="D1288" s="77">
        <f>IFERROR(INDEX(Sinduscon!$12:$12,
MATCH(CUB!A1288,Sinduscon!$3:$3,0)+1), "")</f>
        <v>694.46</v>
      </c>
      <c r="E1288" s="77">
        <f>IFERROR(INDEX(Sinduscon!$13:$13,
MATCH(CUB!$A1288,Sinduscon!$3:$3,0)+1), "")</f>
        <v>564.94000000000005</v>
      </c>
      <c r="F1288" s="77">
        <f>IFERROR(INDEX(Sinduscon!$14:$14,
MATCH(CUB!$A1288,Sinduscon!$3:$3,0)+1), "")</f>
        <v>35.479999999999997</v>
      </c>
      <c r="G1288" s="77">
        <f>IFERROR(INDEX(Sinduscon!$15:$15,
MATCH(CUB!$A1288,Sinduscon!$3:$3,0)+1), "")</f>
        <v>3.13</v>
      </c>
      <c r="H1288" s="111"/>
      <c r="I1288" s="111"/>
      <c r="J1288" s="111"/>
      <c r="K1288" s="111"/>
    </row>
    <row r="1289" spans="1:12" x14ac:dyDescent="0.25">
      <c r="A1289" s="71">
        <f>IF(
   SUMPRODUCT(--(Sinduscon!$3:$3=DATE(2013,INT((ROW(A1486)-1)/20)+1,1)))&gt;0,
   DATE(2013,INT((ROW(A1486)-1)/20)+1,1),
   ""
)</f>
        <v>43525</v>
      </c>
      <c r="B1289" s="72" t="str">
        <f t="shared" si="104"/>
        <v>PP-4</v>
      </c>
      <c r="C1289" s="73" t="str">
        <f t="shared" si="105"/>
        <v>Normal</v>
      </c>
      <c r="D1289" s="77">
        <f>IFERROR(INDEX(Sinduscon!$12:$12,
MATCH(CUB!A1289,Sinduscon!$3:$3,0)+2), "")</f>
        <v>657.19</v>
      </c>
      <c r="E1289" s="77">
        <f>IFERROR(INDEX(Sinduscon!$13:$13,
MATCH(CUB!$A1289,Sinduscon!$3:$3,0)+2), "")</f>
        <v>813.92</v>
      </c>
      <c r="F1289" s="77">
        <f>IFERROR(INDEX(Sinduscon!$14:$14,
MATCH(CUB!$A1289,Sinduscon!$3:$3,0)+2), "")</f>
        <v>150.25</v>
      </c>
      <c r="G1289" s="77">
        <f>IFERROR(INDEX(Sinduscon!$15:$15,
MATCH(CUB!$A1289,Sinduscon!$3:$3,0)+2), "")</f>
        <v>0.04</v>
      </c>
      <c r="H1289" s="111"/>
      <c r="I1289" s="111"/>
      <c r="J1289" s="111"/>
      <c r="K1289" s="111"/>
    </row>
    <row r="1290" spans="1:12" x14ac:dyDescent="0.25">
      <c r="A1290" s="71">
        <f>IF(
   SUMPRODUCT(--(Sinduscon!$3:$3=DATE(2013,INT((ROW(A1487)-1)/20)+1,1)))&gt;0,
   DATE(2013,INT((ROW(A1487)-1)/20)+1,1),
   ""
)</f>
        <v>43525</v>
      </c>
      <c r="B1290" s="72" t="str">
        <f t="shared" si="104"/>
        <v>PP-4</v>
      </c>
      <c r="C1290" s="73" t="str">
        <f t="shared" si="105"/>
        <v>Alto</v>
      </c>
      <c r="D1290" s="77" t="str">
        <f>IFERROR(INDEX(Sinduscon!$12:$12,
MATCH(CUB!A1290,Sinduscon!$3:$3,0)+3), "")</f>
        <v>-</v>
      </c>
      <c r="E1290" s="77" t="str">
        <f>IFERROR(INDEX(Sinduscon!$13:$13,
MATCH(CUB!$A1290,Sinduscon!$3:$3,0)+3), "")</f>
        <v>-</v>
      </c>
      <c r="F1290" s="77" t="str">
        <f>IFERROR(INDEX(Sinduscon!$14:$14,
MATCH(CUB!$A1290,Sinduscon!$3:$3,0)+3), "")</f>
        <v>-</v>
      </c>
      <c r="G1290" s="77" t="str">
        <f>IFERROR(INDEX(Sinduscon!$15:$15,
MATCH(CUB!$A1290,Sinduscon!$3:$3,0)+3), "")</f>
        <v>-</v>
      </c>
      <c r="H1290" s="111"/>
      <c r="I1290" s="111"/>
      <c r="J1290" s="111"/>
      <c r="K1290" s="111"/>
    </row>
    <row r="1291" spans="1:12" x14ac:dyDescent="0.25">
      <c r="A1291" s="71">
        <f>IF(
   SUMPRODUCT(--(Sinduscon!$3:$3=DATE(2013,INT((ROW(A1488)-1)/20)+1,1)))&gt;0,
   DATE(2013,INT((ROW(A1488)-1)/20)+1,1),
   ""
)</f>
        <v>43525</v>
      </c>
      <c r="B1291" s="72" t="str">
        <f t="shared" si="104"/>
        <v>PP-4</v>
      </c>
      <c r="C1291" s="73" t="str">
        <f t="shared" si="105"/>
        <v>Total</v>
      </c>
      <c r="D1291" s="77">
        <f>IFERROR(INDEX(Sinduscon!$12:$12,
MATCH(CUB!A1291,Sinduscon!$3:$3,0)+4), "")</f>
        <v>1351.65</v>
      </c>
      <c r="E1291" s="77">
        <f>IFERROR(INDEX(Sinduscon!$13:$13,
MATCH(CUB!$A1291,Sinduscon!$3:$3,0)+4), "")</f>
        <v>1378.8600000000001</v>
      </c>
      <c r="F1291" s="77">
        <f>IFERROR(INDEX(Sinduscon!$14:$14,
MATCH(CUB!$A1291,Sinduscon!$3:$3,0)+4), "")</f>
        <v>185.73</v>
      </c>
      <c r="G1291" s="77">
        <f>IFERROR(INDEX(Sinduscon!$15:$15,
MATCH(CUB!$A1291,Sinduscon!$3:$3,0)+4), "")</f>
        <v>3.17</v>
      </c>
      <c r="H1291" s="111"/>
      <c r="I1291" s="111"/>
      <c r="J1291" s="111"/>
      <c r="K1291" s="111"/>
    </row>
    <row r="1292" spans="1:12" x14ac:dyDescent="0.25">
      <c r="A1292" s="71">
        <f>IF(
   SUMPRODUCT(--(Sinduscon!$3:$3=DATE(2013,INT((ROW(A1489)-1)/20)+1,1)))&gt;0,
   DATE(2013,INT((ROW(A1489)-1)/20)+1,1),
   ""
)</f>
        <v>43525</v>
      </c>
      <c r="B1292" s="72" t="str">
        <f t="shared" si="104"/>
        <v>R-8</v>
      </c>
      <c r="C1292" s="73" t="str">
        <f t="shared" si="105"/>
        <v>Baixo</v>
      </c>
      <c r="D1292" s="77">
        <f>IFERROR(INDEX(Sinduscon!$18:$18,
MATCH(CUB!A1292,Sinduscon!$3:$3,0)+1), "")</f>
        <v>662.71</v>
      </c>
      <c r="E1292" s="77">
        <f>IFERROR(INDEX(Sinduscon!$19:$19,
MATCH(CUB!$A1292,Sinduscon!$3:$3,0)+1), "")</f>
        <v>531.32000000000005</v>
      </c>
      <c r="F1292" s="77">
        <f>IFERROR(INDEX(Sinduscon!$20:$20,
MATCH(CUB!$A1292,Sinduscon!$3:$3,0)+1), "")</f>
        <v>31.93</v>
      </c>
      <c r="G1292" s="77">
        <f>IFERROR(INDEX(Sinduscon!$21:$21,
MATCH(CUB!$A1292,Sinduscon!$3:$3,0)+1), "")</f>
        <v>3.28</v>
      </c>
      <c r="H1292" s="111"/>
      <c r="I1292" s="111"/>
      <c r="J1292" s="111"/>
      <c r="K1292" s="111"/>
    </row>
    <row r="1293" spans="1:12" x14ac:dyDescent="0.25">
      <c r="A1293" s="71">
        <f>IF(
   SUMPRODUCT(--(Sinduscon!$3:$3=DATE(2013,INT((ROW(A1490)-1)/20)+1,1)))&gt;0,
   DATE(2013,INT((ROW(A1490)-1)/20)+1,1),
   ""
)</f>
        <v>43525</v>
      </c>
      <c r="B1293" s="72" t="str">
        <f t="shared" si="104"/>
        <v>R-8</v>
      </c>
      <c r="C1293" s="73" t="str">
        <f t="shared" si="105"/>
        <v>Normal</v>
      </c>
      <c r="D1293" s="77">
        <f>IFERROR(INDEX(Sinduscon!$18:$18,
MATCH(CUB!A1293,Sinduscon!$3:$3,0)+2), "")</f>
        <v>584.45000000000005</v>
      </c>
      <c r="E1293" s="77">
        <f>IFERROR(INDEX(Sinduscon!$19:$19,
MATCH(CUB!$A1293,Sinduscon!$3:$3,0)+2), "")</f>
        <v>730.67</v>
      </c>
      <c r="F1293" s="77">
        <f>IFERROR(INDEX(Sinduscon!$20:$20,
MATCH(CUB!$A1293,Sinduscon!$3:$3,0)+2), "")</f>
        <v>69.319999999999993</v>
      </c>
      <c r="G1293" s="77">
        <f>IFERROR(INDEX(Sinduscon!$21:$21,
MATCH(CUB!$A1293,Sinduscon!$3:$3,0)+2), "")</f>
        <v>4.3899999999999997</v>
      </c>
      <c r="H1293" s="111"/>
      <c r="I1293" s="111"/>
      <c r="J1293" s="111"/>
      <c r="K1293" s="111"/>
    </row>
    <row r="1294" spans="1:12" x14ac:dyDescent="0.25">
      <c r="A1294" s="71">
        <f>IF(
   SUMPRODUCT(--(Sinduscon!$3:$3=DATE(2013,INT((ROW(A1491)-1)/20)+1,1)))&gt;0,
   DATE(2013,INT((ROW(A1491)-1)/20)+1,1),
   ""
)</f>
        <v>43525</v>
      </c>
      <c r="B1294" s="72" t="str">
        <f t="shared" si="104"/>
        <v>R-8</v>
      </c>
      <c r="C1294" s="73" t="str">
        <f t="shared" si="105"/>
        <v>Alto</v>
      </c>
      <c r="D1294" s="77">
        <f>IFERROR(INDEX(Sinduscon!$18:$18,
MATCH(CUB!A1294,Sinduscon!$3:$3,0)+3), "")</f>
        <v>835.67</v>
      </c>
      <c r="E1294" s="77">
        <f>IFERROR(INDEX(Sinduscon!$19:$19,
MATCH(CUB!$A1294,Sinduscon!$3:$3,0)+3), "")</f>
        <v>773.48</v>
      </c>
      <c r="F1294" s="77">
        <f>IFERROR(INDEX(Sinduscon!$20:$20,
MATCH(CUB!$A1294,Sinduscon!$3:$3,0)+3), "")</f>
        <v>81.73</v>
      </c>
      <c r="G1294" s="77">
        <f>IFERROR(INDEX(Sinduscon!$21:$21,
MATCH(CUB!$A1294,Sinduscon!$3:$3,0)+3), "")</f>
        <v>4.1500000000000004</v>
      </c>
      <c r="H1294" s="111"/>
      <c r="I1294" s="111"/>
      <c r="J1294" s="111"/>
      <c r="K1294" s="111"/>
    </row>
    <row r="1295" spans="1:12" x14ac:dyDescent="0.25">
      <c r="A1295" s="71">
        <f>IF(
   SUMPRODUCT(--(Sinduscon!$3:$3=DATE(2013,INT((ROW(A1492)-1)/20)+1,1)))&gt;0,
   DATE(2013,INT((ROW(A1492)-1)/20)+1,1),
   ""
)</f>
        <v>43525</v>
      </c>
      <c r="B1295" s="72" t="str">
        <f t="shared" si="104"/>
        <v>R-8</v>
      </c>
      <c r="C1295" s="73" t="str">
        <f t="shared" si="105"/>
        <v>Total</v>
      </c>
      <c r="D1295" s="77">
        <f>IFERROR(INDEX(Sinduscon!$18:$18,
MATCH(CUB!A1295,Sinduscon!$3:$3,0)+4), "")</f>
        <v>2082.83</v>
      </c>
      <c r="E1295" s="77">
        <f>IFERROR(INDEX(Sinduscon!$19:$19,
MATCH(CUB!$A1295,Sinduscon!$3:$3,0)+4), "")</f>
        <v>2035.47</v>
      </c>
      <c r="F1295" s="77">
        <f>IFERROR(INDEX(Sinduscon!$20:$20,
MATCH(CUB!$A1295,Sinduscon!$3:$3,0)+4), "")</f>
        <v>182.98000000000002</v>
      </c>
      <c r="G1295" s="77">
        <f>IFERROR(INDEX(Sinduscon!$21:$21,
MATCH(CUB!$A1295,Sinduscon!$3:$3,0)+4), "")</f>
        <v>11.82</v>
      </c>
      <c r="H1295" s="111"/>
      <c r="I1295" s="111"/>
      <c r="J1295" s="111"/>
      <c r="K1295" s="111"/>
    </row>
    <row r="1296" spans="1:12" x14ac:dyDescent="0.25">
      <c r="A1296" s="71">
        <f>IF(
   SUMPRODUCT(--(Sinduscon!$3:$3=DATE(2013,INT((ROW(A1493)-1)/20)+1,1)))&gt;0,
   DATE(2013,INT((ROW(A1493)-1)/20)+1,1),
   ""
)</f>
        <v>43525</v>
      </c>
      <c r="B1296" s="72" t="str">
        <f t="shared" si="104"/>
        <v>R-16</v>
      </c>
      <c r="C1296" s="73" t="str">
        <f t="shared" si="105"/>
        <v>Baixo</v>
      </c>
      <c r="D1296" s="77" t="str">
        <f>IFERROR(INDEX(Sinduscon!$24:$24,
MATCH(CUB!A1296,Sinduscon!$3:$3,0)+1), "")</f>
        <v>-</v>
      </c>
      <c r="E1296" s="77" t="str">
        <f>IFERROR(INDEX(Sinduscon!$25:$25,
MATCH(CUB!$A1296,Sinduscon!$3:$3,0)+1), "")</f>
        <v>-</v>
      </c>
      <c r="F1296" s="77" t="str">
        <f>IFERROR(INDEX(Sinduscon!$26:$26,
MATCH(CUB!$A1296,Sinduscon!$3:$3,0)+1), "")</f>
        <v>-</v>
      </c>
      <c r="G1296" s="77" t="str">
        <f>IFERROR(INDEX(Sinduscon!$27:$27,
MATCH(CUB!$A1296,Sinduscon!$3:$3,0)+1), "")</f>
        <v>-</v>
      </c>
      <c r="H1296" s="111"/>
      <c r="I1296" s="111"/>
      <c r="J1296" s="111"/>
      <c r="K1296" s="111"/>
    </row>
    <row r="1297" spans="1:12" x14ac:dyDescent="0.25">
      <c r="A1297" s="71">
        <f>IF(
   SUMPRODUCT(--(Sinduscon!$3:$3=DATE(2013,INT((ROW(A1494)-1)/20)+1,1)))&gt;0,
   DATE(2013,INT((ROW(A1494)-1)/20)+1,1),
   ""
)</f>
        <v>43525</v>
      </c>
      <c r="B1297" s="72" t="str">
        <f t="shared" si="104"/>
        <v>R-16</v>
      </c>
      <c r="C1297" s="73" t="str">
        <f t="shared" si="105"/>
        <v>Normal</v>
      </c>
      <c r="D1297" s="77">
        <f>IFERROR(INDEX(Sinduscon!$24:$24,
MATCH(CUB!A1297,Sinduscon!$3:$3,0)+2), "")</f>
        <v>577.96</v>
      </c>
      <c r="E1297" s="77">
        <f>IFERROR(INDEX(Sinduscon!$25:$25,
MATCH(CUB!$A1297,Sinduscon!$3:$3,0)+2), "")</f>
        <v>702.4</v>
      </c>
      <c r="F1297" s="77">
        <f>IFERROR(INDEX(Sinduscon!$26:$26,
MATCH(CUB!$A1297,Sinduscon!$3:$3,0)+2), "")</f>
        <v>57.36</v>
      </c>
      <c r="G1297" s="77">
        <f>IFERROR(INDEX(Sinduscon!$27:$27,
MATCH(CUB!$A1297,Sinduscon!$3:$3,0)+2), "")</f>
        <v>4.1900000000000004</v>
      </c>
      <c r="H1297" s="111"/>
      <c r="I1297" s="111"/>
      <c r="J1297" s="111"/>
      <c r="K1297" s="111"/>
    </row>
    <row r="1298" spans="1:12" x14ac:dyDescent="0.25">
      <c r="A1298" s="71">
        <f>IF(
   SUMPRODUCT(--(Sinduscon!$3:$3=DATE(2013,INT((ROW(A1495)-1)/20)+1,1)))&gt;0,
   DATE(2013,INT((ROW(A1495)-1)/20)+1,1),
   ""
)</f>
        <v>43525</v>
      </c>
      <c r="B1298" s="72" t="str">
        <f t="shared" si="104"/>
        <v>R-16</v>
      </c>
      <c r="C1298" s="73" t="str">
        <f t="shared" si="105"/>
        <v>Alto</v>
      </c>
      <c r="D1298" s="77">
        <f>IFERROR(INDEX(Sinduscon!$24:$24,
MATCH(CUB!A1298,Sinduscon!$3:$3,0)+3), "")</f>
        <v>780.97</v>
      </c>
      <c r="E1298" s="77">
        <f>IFERROR(INDEX(Sinduscon!$25:$25,
MATCH(CUB!$A1298,Sinduscon!$3:$3,0)+3), "")</f>
        <v>868.75</v>
      </c>
      <c r="F1298" s="77">
        <f>IFERROR(INDEX(Sinduscon!$26:$26,
MATCH(CUB!$A1298,Sinduscon!$3:$3,0)+3), "")</f>
        <v>70.900000000000006</v>
      </c>
      <c r="G1298" s="77">
        <f>IFERROR(INDEX(Sinduscon!$27:$27,
MATCH(CUB!$A1298,Sinduscon!$3:$3,0)+3), "")</f>
        <v>6.29</v>
      </c>
      <c r="H1298" s="111"/>
      <c r="I1298" s="111"/>
      <c r="J1298" s="111"/>
      <c r="K1298" s="111"/>
    </row>
    <row r="1299" spans="1:12" x14ac:dyDescent="0.25">
      <c r="A1299" s="71">
        <f>IF(
   SUMPRODUCT(--(Sinduscon!$3:$3=DATE(2013,INT((ROW(A1496)-1)/20)+1,1)))&gt;0,
   DATE(2013,INT((ROW(A1496)-1)/20)+1,1),
   ""
)</f>
        <v>43525</v>
      </c>
      <c r="B1299" s="72" t="str">
        <f t="shared" si="104"/>
        <v>R-16</v>
      </c>
      <c r="C1299" s="73" t="str">
        <f t="shared" si="105"/>
        <v>Total</v>
      </c>
      <c r="D1299" s="77">
        <f>IFERROR(INDEX(Sinduscon!$24:$24,
MATCH(CUB!A1299,Sinduscon!$3:$3,0)+4), "")</f>
        <v>1358.93</v>
      </c>
      <c r="E1299" s="77">
        <f>IFERROR(INDEX(Sinduscon!$25:$25,
MATCH(CUB!$A1299,Sinduscon!$3:$3,0)+4), "")</f>
        <v>1571.15</v>
      </c>
      <c r="F1299" s="77">
        <f>IFERROR(INDEX(Sinduscon!$26:$26,
MATCH(CUB!$A1299,Sinduscon!$3:$3,0)+4), "")</f>
        <v>128.26</v>
      </c>
      <c r="G1299" s="77">
        <f>IFERROR(INDEX(Sinduscon!$27:$27,
MATCH(CUB!$A1299,Sinduscon!$3:$3,0)+4), "")</f>
        <v>10.48</v>
      </c>
      <c r="H1299" s="111"/>
      <c r="I1299" s="111"/>
      <c r="J1299" s="111"/>
      <c r="K1299" s="111"/>
    </row>
    <row r="1300" spans="1:12" x14ac:dyDescent="0.25">
      <c r="A1300" s="71">
        <f>IF(
   SUMPRODUCT(--(Sinduscon!$3:$3=DATE(2013,INT((ROW(A1497)-1)/20)+1,1)))&gt;0,
   DATE(2013,INT((ROW(A1497)-1)/20)+1,1),
   ""
)</f>
        <v>43525</v>
      </c>
      <c r="B1300" s="72" t="str">
        <f t="shared" si="104"/>
        <v>PIS</v>
      </c>
      <c r="C1300" s="73" t="str">
        <f t="shared" si="105"/>
        <v>Baixo</v>
      </c>
      <c r="D1300" s="77">
        <f>IFERROR(INDEX(Sinduscon!$30:$30,
MATCH(CUB!A1300,Sinduscon!$3:$3,0)+1), "")</f>
        <v>481.74</v>
      </c>
      <c r="E1300" s="77">
        <f>IFERROR(INDEX(Sinduscon!$31:$31,
MATCH(CUB!$A1300,Sinduscon!$3:$3,0)+1), "")</f>
        <v>459.06</v>
      </c>
      <c r="F1300" s="77">
        <f>IFERROR(INDEX(Sinduscon!$32:$32,
MATCH(CUB!$A1300,Sinduscon!$3:$3,0)+1), "")</f>
        <v>33.090000000000003</v>
      </c>
      <c r="G1300" s="77">
        <f>IFERROR(INDEX(Sinduscon!$33:$33,
MATCH(CUB!$A1300,Sinduscon!$3:$3,0)+1), "")</f>
        <v>1.64</v>
      </c>
      <c r="H1300" s="111"/>
      <c r="I1300" s="111"/>
      <c r="J1300" s="111"/>
      <c r="K1300" s="111"/>
    </row>
    <row r="1301" spans="1:12" x14ac:dyDescent="0.25">
      <c r="A1301" s="71">
        <f>IF(
   SUMPRODUCT(--(Sinduscon!$3:$3=DATE(2013,INT((ROW(A1498)-1)/20)+1,1)))&gt;0,
   DATE(2013,INT((ROW(A1498)-1)/20)+1,1),
   ""
)</f>
        <v>43525</v>
      </c>
      <c r="B1301" s="72" t="str">
        <f t="shared" si="104"/>
        <v>PIS</v>
      </c>
      <c r="C1301" s="73" t="str">
        <f t="shared" si="105"/>
        <v>Normal</v>
      </c>
      <c r="D1301" s="77" t="str">
        <f>IFERROR(INDEX(Sinduscon!$30:$30,
MATCH(CUB!A1301,Sinduscon!$3:$3,0)+2), "")</f>
        <v>-</v>
      </c>
      <c r="E1301" s="77" t="str">
        <f>IFERROR(INDEX(Sinduscon!$31:$31,
MATCH(CUB!$A1301,Sinduscon!$3:$3,0)+2), "")</f>
        <v>-</v>
      </c>
      <c r="F1301" s="77" t="str">
        <f>IFERROR(INDEX(Sinduscon!$32:$32,
MATCH(CUB!$A1301,Sinduscon!$3:$3,0)+2), "")</f>
        <v>-</v>
      </c>
      <c r="G1301" s="77" t="str">
        <f>IFERROR(INDEX(Sinduscon!$33:$33,
MATCH(CUB!$A1301,Sinduscon!$3:$3,0)+2), "")</f>
        <v>-</v>
      </c>
      <c r="H1301" s="111"/>
      <c r="I1301" s="111"/>
      <c r="J1301" s="111"/>
      <c r="K1301" s="111"/>
    </row>
    <row r="1302" spans="1:12" x14ac:dyDescent="0.25">
      <c r="A1302" s="71">
        <f>IF(
   SUMPRODUCT(--(Sinduscon!$3:$3=DATE(2013,INT((ROW(A1499)-1)/20)+1,1)))&gt;0,
   DATE(2013,INT((ROW(A1499)-1)/20)+1,1),
   ""
)</f>
        <v>43525</v>
      </c>
      <c r="B1302" s="72" t="str">
        <f t="shared" si="104"/>
        <v>PIS</v>
      </c>
      <c r="C1302" s="73" t="str">
        <f t="shared" si="105"/>
        <v>Alto</v>
      </c>
      <c r="D1302" s="77" t="str">
        <f>IFERROR(INDEX(Sinduscon!$30:$30,
MATCH(CUB!A1302,Sinduscon!$3:$3,0)+3), "")</f>
        <v>-</v>
      </c>
      <c r="E1302" s="77" t="str">
        <f>IFERROR(INDEX(Sinduscon!$31:$31,
MATCH(CUB!$A1302,Sinduscon!$3:$3,0)+3), "")</f>
        <v>-</v>
      </c>
      <c r="F1302" s="77" t="str">
        <f>IFERROR(INDEX(Sinduscon!$32:$32,
MATCH(CUB!$A1302,Sinduscon!$3:$3,0)+3), "")</f>
        <v>-</v>
      </c>
      <c r="G1302" s="77" t="str">
        <f>IFERROR(INDEX(Sinduscon!$33:$33,
MATCH(CUB!$A1302,Sinduscon!$3:$3,0)+3), "")</f>
        <v>-</v>
      </c>
      <c r="H1302" s="111"/>
      <c r="I1302" s="111"/>
      <c r="J1302" s="111"/>
      <c r="K1302" s="111"/>
    </row>
    <row r="1303" spans="1:12" x14ac:dyDescent="0.25">
      <c r="A1303" s="71">
        <f>IF(
   SUMPRODUCT(--(Sinduscon!$3:$3=DATE(2013,INT((ROW(A1500)-1)/20)+1,1)))&gt;0,
   DATE(2013,INT((ROW(A1500)-1)/20)+1,1),
   ""
)</f>
        <v>43525</v>
      </c>
      <c r="B1303" s="72" t="str">
        <f t="shared" si="104"/>
        <v>PIS</v>
      </c>
      <c r="C1303" s="73" t="str">
        <f t="shared" si="105"/>
        <v>Total</v>
      </c>
      <c r="D1303" s="77">
        <f>IFERROR(INDEX(Sinduscon!$30:$30,
MATCH(CUB!A1303,Sinduscon!$3:$3,0)+4), "")</f>
        <v>481.74</v>
      </c>
      <c r="E1303" s="77">
        <f>IFERROR(INDEX(Sinduscon!$31:$31,
MATCH(CUB!$A1303,Sinduscon!$3:$3,0)+4), "")</f>
        <v>459.06</v>
      </c>
      <c r="F1303" s="77">
        <f>IFERROR(INDEX(Sinduscon!$32:$32,
MATCH(CUB!$A1303,Sinduscon!$3:$3,0)+4), "")</f>
        <v>33.090000000000003</v>
      </c>
      <c r="G1303" s="77">
        <f>IFERROR(INDEX(Sinduscon!$33:$33,
MATCH(CUB!$A1303,Sinduscon!$3:$3,0)+4), "")</f>
        <v>1.64</v>
      </c>
      <c r="H1303" s="111">
        <f>SUMIFS(CUB!$D:$D,CUB!$C:$C,"Total",CUB!$A:$A,$A1303)
/11</f>
        <v>694.67272727272723</v>
      </c>
      <c r="I1303" s="111">
        <f>SUMIFS(CUB!$E:$E,CUB!$C:$C,"Total",CUB!$A:$A,$A1303)
/11</f>
        <v>730.58818181818185</v>
      </c>
      <c r="J1303" s="111">
        <f>SUMIFS(CUB!$F:$F,CUB!$C:$C,"Total",CUB!$A:$A,$A1303)
/11</f>
        <v>82.479090909090914</v>
      </c>
      <c r="K1303" s="111">
        <f>SUMIFS(CUB!$G:$G,CUB!$C:$C,"Total",CUB!$A:$A,$A1303)
/11</f>
        <v>2.8054545454545456</v>
      </c>
      <c r="L1303" s="111">
        <f t="shared" ref="L1303" si="106">SUM(H1303:K1303)</f>
        <v>1510.5454545454545</v>
      </c>
    </row>
    <row r="1304" spans="1:12" x14ac:dyDescent="0.25">
      <c r="A1304" s="71">
        <f>IF(
   SUMPRODUCT(--(Sinduscon!$3:$3=DATE(2013,INT((ROW(A1501)-1)/20)+1,1)))&gt;0,
   DATE(2013,INT((ROW(A1501)-1)/20)+1,1),
   ""
)</f>
        <v>43556</v>
      </c>
      <c r="B1304" s="72" t="str">
        <f t="shared" si="104"/>
        <v>R-1</v>
      </c>
      <c r="C1304" s="73" t="str">
        <f t="shared" si="105"/>
        <v>Baixo</v>
      </c>
      <c r="D1304" s="77">
        <f>IFERROR(INDEX(Sinduscon!$6:$6,
MATCH(CUB!A1304,Sinduscon!$3:$3,0)+1), "")</f>
        <v>660.62</v>
      </c>
      <c r="E1304" s="77">
        <f>IFERROR(INDEX(Sinduscon!$7:$7,
MATCH(CUB!$A1304,Sinduscon!$3:$3,0)+1), "")</f>
        <v>673.61</v>
      </c>
      <c r="F1304" s="77">
        <f>IFERROR(INDEX(Sinduscon!$8:$8,
MATCH(CUB!$A1304,Sinduscon!$3:$3,0)+1), "")</f>
        <v>133.44999999999999</v>
      </c>
      <c r="G1304" s="77">
        <f>IFERROR(INDEX(Sinduscon!$9:$9,
MATCH(CUB!$A1304,Sinduscon!$3:$3,0)+1), "")</f>
        <v>3.33</v>
      </c>
      <c r="H1304" s="111"/>
      <c r="I1304" s="111"/>
      <c r="J1304" s="111"/>
      <c r="K1304" s="111"/>
    </row>
    <row r="1305" spans="1:12" x14ac:dyDescent="0.25">
      <c r="A1305" s="71">
        <f>IF(
   SUMPRODUCT(--(Sinduscon!$3:$3=DATE(2013,INT((ROW(A1502)-1)/20)+1,1)))&gt;0,
   DATE(2013,INT((ROW(A1502)-1)/20)+1,1),
   ""
)</f>
        <v>43556</v>
      </c>
      <c r="B1305" s="72" t="str">
        <f t="shared" si="104"/>
        <v>R-1</v>
      </c>
      <c r="C1305" s="73" t="str">
        <f t="shared" si="105"/>
        <v>Normal</v>
      </c>
      <c r="D1305" s="77">
        <f>IFERROR(INDEX(Sinduscon!$6:$6,
MATCH(CUB!A1305,Sinduscon!$3:$3,0)+2), "")</f>
        <v>691.75</v>
      </c>
      <c r="E1305" s="77">
        <f>IFERROR(INDEX(Sinduscon!$7:$7,
MATCH(CUB!$A1305,Sinduscon!$3:$3,0)+2), "")</f>
        <v>920.07</v>
      </c>
      <c r="F1305" s="77">
        <f>IFERROR(INDEX(Sinduscon!$8:$8,
MATCH(CUB!$A1305,Sinduscon!$3:$3,0)+2), "")</f>
        <v>125.3</v>
      </c>
      <c r="G1305" s="77">
        <f>IFERROR(INDEX(Sinduscon!$9:$9,
MATCH(CUB!$A1305,Sinduscon!$3:$3,0)+2), "")</f>
        <v>0.23</v>
      </c>
      <c r="H1305" s="111"/>
      <c r="I1305" s="111"/>
      <c r="J1305" s="111"/>
      <c r="K1305" s="111"/>
    </row>
    <row r="1306" spans="1:12" x14ac:dyDescent="0.25">
      <c r="A1306" s="71">
        <f>IF(
   SUMPRODUCT(--(Sinduscon!$3:$3=DATE(2013,INT((ROW(A1503)-1)/20)+1,1)))&gt;0,
   DATE(2013,INT((ROW(A1503)-1)/20)+1,1),
   ""
)</f>
        <v>43556</v>
      </c>
      <c r="B1306" s="72" t="str">
        <f t="shared" si="104"/>
        <v>R-1</v>
      </c>
      <c r="C1306" s="73" t="str">
        <f t="shared" si="105"/>
        <v>Alto</v>
      </c>
      <c r="D1306" s="77">
        <f>IFERROR(INDEX(Sinduscon!$6:$6,
MATCH(CUB!A1306,Sinduscon!$3:$3,0)+3), "")</f>
        <v>1038.8499999999999</v>
      </c>
      <c r="E1306" s="77">
        <f>IFERROR(INDEX(Sinduscon!$7:$7,
MATCH(CUB!$A1306,Sinduscon!$3:$3,0)+3), "")</f>
        <v>998.25</v>
      </c>
      <c r="F1306" s="77">
        <f>IFERROR(INDEX(Sinduscon!$8:$8,
MATCH(CUB!$A1306,Sinduscon!$3:$3,0)+3), "")</f>
        <v>118.46</v>
      </c>
      <c r="G1306" s="77">
        <f>IFERROR(INDEX(Sinduscon!$9:$9,
MATCH(CUB!$A1306,Sinduscon!$3:$3,0)+3), "")</f>
        <v>0.28999999999999998</v>
      </c>
      <c r="H1306" s="111"/>
      <c r="I1306" s="111"/>
      <c r="J1306" s="111"/>
      <c r="K1306" s="111"/>
    </row>
    <row r="1307" spans="1:12" x14ac:dyDescent="0.25">
      <c r="A1307" s="71">
        <f>IF(
   SUMPRODUCT(--(Sinduscon!$3:$3=DATE(2013,INT((ROW(A1504)-1)/20)+1,1)))&gt;0,
   DATE(2013,INT((ROW(A1504)-1)/20)+1,1),
   ""
)</f>
        <v>43556</v>
      </c>
      <c r="B1307" s="72" t="str">
        <f t="shared" si="104"/>
        <v>R-1</v>
      </c>
      <c r="C1307" s="73" t="str">
        <f t="shared" si="105"/>
        <v>Total</v>
      </c>
      <c r="D1307" s="77">
        <f>IFERROR(INDEX(Sinduscon!$6:$6,
MATCH(CUB!A1307,Sinduscon!$3:$3,0)+4), "")</f>
        <v>2391.2199999999998</v>
      </c>
      <c r="E1307" s="77">
        <f>IFERROR(INDEX(Sinduscon!$7:$7,
MATCH(CUB!$A1307,Sinduscon!$3:$3,0)+4), "")</f>
        <v>2591.9300000000003</v>
      </c>
      <c r="F1307" s="77">
        <f>IFERROR(INDEX(Sinduscon!$8:$8,
MATCH(CUB!$A1307,Sinduscon!$3:$3,0)+4), "")</f>
        <v>377.21</v>
      </c>
      <c r="G1307" s="77">
        <f>IFERROR(INDEX(Sinduscon!$9:$9,
MATCH(CUB!$A1307,Sinduscon!$3:$3,0)+4), "")</f>
        <v>3.85</v>
      </c>
      <c r="H1307" s="111"/>
      <c r="I1307" s="111"/>
      <c r="J1307" s="111"/>
      <c r="K1307" s="111"/>
    </row>
    <row r="1308" spans="1:12" x14ac:dyDescent="0.25">
      <c r="A1308" s="71">
        <f>IF(
   SUMPRODUCT(--(Sinduscon!$3:$3=DATE(2013,INT((ROW(A1505)-1)/20)+1,1)))&gt;0,
   DATE(2013,INT((ROW(A1505)-1)/20)+1,1),
   ""
)</f>
        <v>43556</v>
      </c>
      <c r="B1308" s="72" t="str">
        <f t="shared" si="104"/>
        <v>PP-4</v>
      </c>
      <c r="C1308" s="73" t="str">
        <f t="shared" si="105"/>
        <v>Baixo</v>
      </c>
      <c r="D1308" s="77">
        <f>IFERROR(INDEX(Sinduscon!$12:$12,
MATCH(CUB!A1308,Sinduscon!$3:$3,0)+1), "")</f>
        <v>700.3</v>
      </c>
      <c r="E1308" s="77">
        <f>IFERROR(INDEX(Sinduscon!$13:$13,
MATCH(CUB!$A1308,Sinduscon!$3:$3,0)+1), "")</f>
        <v>564.94000000000005</v>
      </c>
      <c r="F1308" s="77">
        <f>IFERROR(INDEX(Sinduscon!$14:$14,
MATCH(CUB!$A1308,Sinduscon!$3:$3,0)+1), "")</f>
        <v>35.479999999999997</v>
      </c>
      <c r="G1308" s="77">
        <f>IFERROR(INDEX(Sinduscon!$15:$15,
MATCH(CUB!$A1308,Sinduscon!$3:$3,0)+1), "")</f>
        <v>3.22</v>
      </c>
      <c r="H1308" s="111"/>
      <c r="I1308" s="111"/>
      <c r="J1308" s="111"/>
      <c r="K1308" s="111"/>
    </row>
    <row r="1309" spans="1:12" x14ac:dyDescent="0.25">
      <c r="A1309" s="71">
        <f>IF(
   SUMPRODUCT(--(Sinduscon!$3:$3=DATE(2013,INT((ROW(A1506)-1)/20)+1,1)))&gt;0,
   DATE(2013,INT((ROW(A1506)-1)/20)+1,1),
   ""
)</f>
        <v>43556</v>
      </c>
      <c r="B1309" s="72" t="str">
        <f t="shared" si="104"/>
        <v>PP-4</v>
      </c>
      <c r="C1309" s="73" t="str">
        <f t="shared" si="105"/>
        <v>Normal</v>
      </c>
      <c r="D1309" s="77">
        <f>IFERROR(INDEX(Sinduscon!$12:$12,
MATCH(CUB!A1309,Sinduscon!$3:$3,0)+2), "")</f>
        <v>664.77</v>
      </c>
      <c r="E1309" s="77">
        <f>IFERROR(INDEX(Sinduscon!$13:$13,
MATCH(CUB!$A1309,Sinduscon!$3:$3,0)+2), "")</f>
        <v>813.92</v>
      </c>
      <c r="F1309" s="77">
        <f>IFERROR(INDEX(Sinduscon!$14:$14,
MATCH(CUB!$A1309,Sinduscon!$3:$3,0)+2), "")</f>
        <v>150.25</v>
      </c>
      <c r="G1309" s="77">
        <f>IFERROR(INDEX(Sinduscon!$15:$15,
MATCH(CUB!$A1309,Sinduscon!$3:$3,0)+2), "")</f>
        <v>0.04</v>
      </c>
      <c r="H1309" s="111"/>
      <c r="I1309" s="111"/>
      <c r="J1309" s="111"/>
      <c r="K1309" s="111"/>
    </row>
    <row r="1310" spans="1:12" x14ac:dyDescent="0.25">
      <c r="A1310" s="71">
        <f>IF(
   SUMPRODUCT(--(Sinduscon!$3:$3=DATE(2013,INT((ROW(A1507)-1)/20)+1,1)))&gt;0,
   DATE(2013,INT((ROW(A1507)-1)/20)+1,1),
   ""
)</f>
        <v>43556</v>
      </c>
      <c r="B1310" s="72" t="str">
        <f t="shared" si="104"/>
        <v>PP-4</v>
      </c>
      <c r="C1310" s="73" t="str">
        <f t="shared" si="105"/>
        <v>Alto</v>
      </c>
      <c r="D1310" s="77" t="str">
        <f>IFERROR(INDEX(Sinduscon!$12:$12,
MATCH(CUB!A1310,Sinduscon!$3:$3,0)+3), "")</f>
        <v>-</v>
      </c>
      <c r="E1310" s="77" t="str">
        <f>IFERROR(INDEX(Sinduscon!$13:$13,
MATCH(CUB!$A1310,Sinduscon!$3:$3,0)+3), "")</f>
        <v>-</v>
      </c>
      <c r="F1310" s="77" t="str">
        <f>IFERROR(INDEX(Sinduscon!$14:$14,
MATCH(CUB!$A1310,Sinduscon!$3:$3,0)+3), "")</f>
        <v>-</v>
      </c>
      <c r="G1310" s="77" t="str">
        <f>IFERROR(INDEX(Sinduscon!$15:$15,
MATCH(CUB!$A1310,Sinduscon!$3:$3,0)+3), "")</f>
        <v>-</v>
      </c>
      <c r="H1310" s="111"/>
      <c r="I1310" s="111"/>
      <c r="J1310" s="111"/>
      <c r="K1310" s="111"/>
    </row>
    <row r="1311" spans="1:12" x14ac:dyDescent="0.25">
      <c r="A1311" s="71">
        <f>IF(
   SUMPRODUCT(--(Sinduscon!$3:$3=DATE(2013,INT((ROW(A1508)-1)/20)+1,1)))&gt;0,
   DATE(2013,INT((ROW(A1508)-1)/20)+1,1),
   ""
)</f>
        <v>43556</v>
      </c>
      <c r="B1311" s="72" t="str">
        <f t="shared" si="104"/>
        <v>PP-4</v>
      </c>
      <c r="C1311" s="73" t="str">
        <f t="shared" si="105"/>
        <v>Total</v>
      </c>
      <c r="D1311" s="77">
        <f>IFERROR(INDEX(Sinduscon!$12:$12,
MATCH(CUB!A1311,Sinduscon!$3:$3,0)+4), "")</f>
        <v>1365.07</v>
      </c>
      <c r="E1311" s="77">
        <f>IFERROR(INDEX(Sinduscon!$13:$13,
MATCH(CUB!$A1311,Sinduscon!$3:$3,0)+4), "")</f>
        <v>1378.8600000000001</v>
      </c>
      <c r="F1311" s="77">
        <f>IFERROR(INDEX(Sinduscon!$14:$14,
MATCH(CUB!$A1311,Sinduscon!$3:$3,0)+4), "")</f>
        <v>185.73</v>
      </c>
      <c r="G1311" s="77">
        <f>IFERROR(INDEX(Sinduscon!$15:$15,
MATCH(CUB!$A1311,Sinduscon!$3:$3,0)+4), "")</f>
        <v>3.2600000000000002</v>
      </c>
      <c r="H1311" s="111"/>
      <c r="I1311" s="111"/>
      <c r="J1311" s="111"/>
      <c r="K1311" s="111"/>
    </row>
    <row r="1312" spans="1:12" x14ac:dyDescent="0.25">
      <c r="A1312" s="71">
        <f>IF(
   SUMPRODUCT(--(Sinduscon!$3:$3=DATE(2013,INT((ROW(A1509)-1)/20)+1,1)))&gt;0,
   DATE(2013,INT((ROW(A1509)-1)/20)+1,1),
   ""
)</f>
        <v>43556</v>
      </c>
      <c r="B1312" s="72" t="str">
        <f t="shared" si="104"/>
        <v>R-8</v>
      </c>
      <c r="C1312" s="73" t="str">
        <f t="shared" si="105"/>
        <v>Baixo</v>
      </c>
      <c r="D1312" s="77">
        <f>IFERROR(INDEX(Sinduscon!$18:$18,
MATCH(CUB!A1312,Sinduscon!$3:$3,0)+1), "")</f>
        <v>667.79</v>
      </c>
      <c r="E1312" s="77">
        <f>IFERROR(INDEX(Sinduscon!$19:$19,
MATCH(CUB!$A1312,Sinduscon!$3:$3,0)+1), "")</f>
        <v>531.32000000000005</v>
      </c>
      <c r="F1312" s="77">
        <f>IFERROR(INDEX(Sinduscon!$20:$20,
MATCH(CUB!$A1312,Sinduscon!$3:$3,0)+1), "")</f>
        <v>31.93</v>
      </c>
      <c r="G1312" s="77">
        <f>IFERROR(INDEX(Sinduscon!$21:$21,
MATCH(CUB!$A1312,Sinduscon!$3:$3,0)+1), "")</f>
        <v>3.38</v>
      </c>
      <c r="H1312" s="111"/>
      <c r="I1312" s="111"/>
      <c r="J1312" s="111"/>
      <c r="K1312" s="111"/>
    </row>
    <row r="1313" spans="1:12" x14ac:dyDescent="0.25">
      <c r="A1313" s="71">
        <f>IF(
   SUMPRODUCT(--(Sinduscon!$3:$3=DATE(2013,INT((ROW(A1510)-1)/20)+1,1)))&gt;0,
   DATE(2013,INT((ROW(A1510)-1)/20)+1,1),
   ""
)</f>
        <v>43556</v>
      </c>
      <c r="B1313" s="72" t="str">
        <f t="shared" si="104"/>
        <v>R-8</v>
      </c>
      <c r="C1313" s="73" t="str">
        <f t="shared" si="105"/>
        <v>Normal</v>
      </c>
      <c r="D1313" s="77">
        <f>IFERROR(INDEX(Sinduscon!$18:$18,
MATCH(CUB!A1313,Sinduscon!$3:$3,0)+2), "")</f>
        <v>591.03</v>
      </c>
      <c r="E1313" s="77">
        <f>IFERROR(INDEX(Sinduscon!$19:$19,
MATCH(CUB!$A1313,Sinduscon!$3:$3,0)+2), "")</f>
        <v>730.67</v>
      </c>
      <c r="F1313" s="77">
        <f>IFERROR(INDEX(Sinduscon!$20:$20,
MATCH(CUB!$A1313,Sinduscon!$3:$3,0)+2), "")</f>
        <v>69.319999999999993</v>
      </c>
      <c r="G1313" s="77">
        <f>IFERROR(INDEX(Sinduscon!$21:$21,
MATCH(CUB!$A1313,Sinduscon!$3:$3,0)+2), "")</f>
        <v>4.53</v>
      </c>
      <c r="H1313" s="111"/>
      <c r="I1313" s="111"/>
      <c r="J1313" s="111"/>
      <c r="K1313" s="111"/>
    </row>
    <row r="1314" spans="1:12" x14ac:dyDescent="0.25">
      <c r="A1314" s="71">
        <f>IF(
   SUMPRODUCT(--(Sinduscon!$3:$3=DATE(2013,INT((ROW(A1511)-1)/20)+1,1)))&gt;0,
   DATE(2013,INT((ROW(A1511)-1)/20)+1,1),
   ""
)</f>
        <v>43556</v>
      </c>
      <c r="B1314" s="72" t="str">
        <f t="shared" si="104"/>
        <v>R-8</v>
      </c>
      <c r="C1314" s="73" t="str">
        <f t="shared" si="105"/>
        <v>Alto</v>
      </c>
      <c r="D1314" s="77">
        <f>IFERROR(INDEX(Sinduscon!$18:$18,
MATCH(CUB!A1314,Sinduscon!$3:$3,0)+3), "")</f>
        <v>842.85</v>
      </c>
      <c r="E1314" s="77">
        <f>IFERROR(INDEX(Sinduscon!$19:$19,
MATCH(CUB!$A1314,Sinduscon!$3:$3,0)+3), "")</f>
        <v>773.48</v>
      </c>
      <c r="F1314" s="77">
        <f>IFERROR(INDEX(Sinduscon!$20:$20,
MATCH(CUB!$A1314,Sinduscon!$3:$3,0)+3), "")</f>
        <v>81.73</v>
      </c>
      <c r="G1314" s="77">
        <f>IFERROR(INDEX(Sinduscon!$21:$21,
MATCH(CUB!$A1314,Sinduscon!$3:$3,0)+3), "")</f>
        <v>4.2699999999999996</v>
      </c>
      <c r="H1314" s="111"/>
      <c r="I1314" s="111"/>
      <c r="J1314" s="111"/>
      <c r="K1314" s="111"/>
    </row>
    <row r="1315" spans="1:12" x14ac:dyDescent="0.25">
      <c r="A1315" s="71">
        <f>IF(
   SUMPRODUCT(--(Sinduscon!$3:$3=DATE(2013,INT((ROW(A1512)-1)/20)+1,1)))&gt;0,
   DATE(2013,INT((ROW(A1512)-1)/20)+1,1),
   ""
)</f>
        <v>43556</v>
      </c>
      <c r="B1315" s="72" t="str">
        <f t="shared" si="104"/>
        <v>R-8</v>
      </c>
      <c r="C1315" s="73" t="str">
        <f t="shared" si="105"/>
        <v>Total</v>
      </c>
      <c r="D1315" s="77">
        <f>IFERROR(INDEX(Sinduscon!$18:$18,
MATCH(CUB!A1315,Sinduscon!$3:$3,0)+4), "")</f>
        <v>2101.67</v>
      </c>
      <c r="E1315" s="77">
        <f>IFERROR(INDEX(Sinduscon!$19:$19,
MATCH(CUB!$A1315,Sinduscon!$3:$3,0)+4), "")</f>
        <v>2035.47</v>
      </c>
      <c r="F1315" s="77">
        <f>IFERROR(INDEX(Sinduscon!$20:$20,
MATCH(CUB!$A1315,Sinduscon!$3:$3,0)+4), "")</f>
        <v>182.98000000000002</v>
      </c>
      <c r="G1315" s="77">
        <f>IFERROR(INDEX(Sinduscon!$21:$21,
MATCH(CUB!$A1315,Sinduscon!$3:$3,0)+4), "")</f>
        <v>12.18</v>
      </c>
      <c r="H1315" s="111"/>
      <c r="I1315" s="111"/>
      <c r="J1315" s="111"/>
      <c r="K1315" s="111"/>
    </row>
    <row r="1316" spans="1:12" x14ac:dyDescent="0.25">
      <c r="A1316" s="71">
        <f>IF(
   SUMPRODUCT(--(Sinduscon!$3:$3=DATE(2013,INT((ROW(A1513)-1)/20)+1,1)))&gt;0,
   DATE(2013,INT((ROW(A1513)-1)/20)+1,1),
   ""
)</f>
        <v>43556</v>
      </c>
      <c r="B1316" s="72" t="str">
        <f t="shared" si="104"/>
        <v>R-16</v>
      </c>
      <c r="C1316" s="73" t="str">
        <f t="shared" si="105"/>
        <v>Baixo</v>
      </c>
      <c r="D1316" s="77" t="str">
        <f>IFERROR(INDEX(Sinduscon!$24:$24,
MATCH(CUB!A1316,Sinduscon!$3:$3,0)+1), "")</f>
        <v>-</v>
      </c>
      <c r="E1316" s="77" t="str">
        <f>IFERROR(INDEX(Sinduscon!$25:$25,
MATCH(CUB!$A1316,Sinduscon!$3:$3,0)+1), "")</f>
        <v>-</v>
      </c>
      <c r="F1316" s="77" t="str">
        <f>IFERROR(INDEX(Sinduscon!$26:$26,
MATCH(CUB!$A1316,Sinduscon!$3:$3,0)+1), "")</f>
        <v>-</v>
      </c>
      <c r="G1316" s="77" t="str">
        <f>IFERROR(INDEX(Sinduscon!$27:$27,
MATCH(CUB!$A1316,Sinduscon!$3:$3,0)+1), "")</f>
        <v>-</v>
      </c>
      <c r="H1316" s="111"/>
      <c r="I1316" s="111"/>
      <c r="J1316" s="111"/>
      <c r="K1316" s="111"/>
    </row>
    <row r="1317" spans="1:12" x14ac:dyDescent="0.25">
      <c r="A1317" s="71">
        <f>IF(
   SUMPRODUCT(--(Sinduscon!$3:$3=DATE(2013,INT((ROW(A1514)-1)/20)+1,1)))&gt;0,
   DATE(2013,INT((ROW(A1514)-1)/20)+1,1),
   ""
)</f>
        <v>43556</v>
      </c>
      <c r="B1317" s="72" t="str">
        <f t="shared" si="104"/>
        <v>R-16</v>
      </c>
      <c r="C1317" s="73" t="str">
        <f t="shared" si="105"/>
        <v>Normal</v>
      </c>
      <c r="D1317" s="77">
        <f>IFERROR(INDEX(Sinduscon!$24:$24,
MATCH(CUB!A1317,Sinduscon!$3:$3,0)+2), "")</f>
        <v>585.61</v>
      </c>
      <c r="E1317" s="77">
        <f>IFERROR(INDEX(Sinduscon!$25:$25,
MATCH(CUB!$A1317,Sinduscon!$3:$3,0)+2), "")</f>
        <v>702.4</v>
      </c>
      <c r="F1317" s="77">
        <f>IFERROR(INDEX(Sinduscon!$26:$26,
MATCH(CUB!$A1317,Sinduscon!$3:$3,0)+2), "")</f>
        <v>57.36</v>
      </c>
      <c r="G1317" s="77">
        <f>IFERROR(INDEX(Sinduscon!$27:$27,
MATCH(CUB!$A1317,Sinduscon!$3:$3,0)+2), "")</f>
        <v>4.3099999999999996</v>
      </c>
      <c r="H1317" s="111"/>
      <c r="I1317" s="111"/>
      <c r="J1317" s="111"/>
      <c r="K1317" s="111"/>
    </row>
    <row r="1318" spans="1:12" x14ac:dyDescent="0.25">
      <c r="A1318" s="71">
        <f>IF(
   SUMPRODUCT(--(Sinduscon!$3:$3=DATE(2013,INT((ROW(A1515)-1)/20)+1,1)))&gt;0,
   DATE(2013,INT((ROW(A1515)-1)/20)+1,1),
   ""
)</f>
        <v>43556</v>
      </c>
      <c r="B1318" s="72" t="str">
        <f t="shared" si="104"/>
        <v>R-16</v>
      </c>
      <c r="C1318" s="73" t="str">
        <f t="shared" si="105"/>
        <v>Alto</v>
      </c>
      <c r="D1318" s="77">
        <f>IFERROR(INDEX(Sinduscon!$24:$24,
MATCH(CUB!A1318,Sinduscon!$3:$3,0)+3), "")</f>
        <v>787.95</v>
      </c>
      <c r="E1318" s="77">
        <f>IFERROR(INDEX(Sinduscon!$25:$25,
MATCH(CUB!$A1318,Sinduscon!$3:$3,0)+3), "")</f>
        <v>868.75</v>
      </c>
      <c r="F1318" s="77">
        <f>IFERROR(INDEX(Sinduscon!$26:$26,
MATCH(CUB!$A1318,Sinduscon!$3:$3,0)+3), "")</f>
        <v>70.900000000000006</v>
      </c>
      <c r="G1318" s="77">
        <f>IFERROR(INDEX(Sinduscon!$27:$27,
MATCH(CUB!$A1318,Sinduscon!$3:$3,0)+3), "")</f>
        <v>6.48</v>
      </c>
      <c r="H1318" s="111"/>
      <c r="I1318" s="111"/>
      <c r="J1318" s="111"/>
      <c r="K1318" s="111"/>
    </row>
    <row r="1319" spans="1:12" x14ac:dyDescent="0.25">
      <c r="A1319" s="71">
        <f>IF(
   SUMPRODUCT(--(Sinduscon!$3:$3=DATE(2013,INT((ROW(A1516)-1)/20)+1,1)))&gt;0,
   DATE(2013,INT((ROW(A1516)-1)/20)+1,1),
   ""
)</f>
        <v>43556</v>
      </c>
      <c r="B1319" s="72" t="str">
        <f t="shared" si="104"/>
        <v>R-16</v>
      </c>
      <c r="C1319" s="73" t="str">
        <f t="shared" si="105"/>
        <v>Total</v>
      </c>
      <c r="D1319" s="77">
        <f>IFERROR(INDEX(Sinduscon!$24:$24,
MATCH(CUB!A1319,Sinduscon!$3:$3,0)+4), "")</f>
        <v>1373.56</v>
      </c>
      <c r="E1319" s="77">
        <f>IFERROR(INDEX(Sinduscon!$25:$25,
MATCH(CUB!$A1319,Sinduscon!$3:$3,0)+4), "")</f>
        <v>1571.15</v>
      </c>
      <c r="F1319" s="77">
        <f>IFERROR(INDEX(Sinduscon!$26:$26,
MATCH(CUB!$A1319,Sinduscon!$3:$3,0)+4), "")</f>
        <v>128.26</v>
      </c>
      <c r="G1319" s="77">
        <f>IFERROR(INDEX(Sinduscon!$27:$27,
MATCH(CUB!$A1319,Sinduscon!$3:$3,0)+4), "")</f>
        <v>10.79</v>
      </c>
      <c r="H1319" s="111"/>
      <c r="I1319" s="111"/>
      <c r="J1319" s="111"/>
      <c r="K1319" s="111"/>
    </row>
    <row r="1320" spans="1:12" x14ac:dyDescent="0.25">
      <c r="A1320" s="71">
        <f>IF(
   SUMPRODUCT(--(Sinduscon!$3:$3=DATE(2013,INT((ROW(A1517)-1)/20)+1,1)))&gt;0,
   DATE(2013,INT((ROW(A1517)-1)/20)+1,1),
   ""
)</f>
        <v>43556</v>
      </c>
      <c r="B1320" s="72" t="str">
        <f t="shared" si="104"/>
        <v>PIS</v>
      </c>
      <c r="C1320" s="73" t="str">
        <f t="shared" si="105"/>
        <v>Baixo</v>
      </c>
      <c r="D1320" s="77">
        <f>IFERROR(INDEX(Sinduscon!$30:$30,
MATCH(CUB!A1320,Sinduscon!$3:$3,0)+1), "")</f>
        <v>481.29</v>
      </c>
      <c r="E1320" s="77">
        <f>IFERROR(INDEX(Sinduscon!$31:$31,
MATCH(CUB!$A1320,Sinduscon!$3:$3,0)+1), "")</f>
        <v>459.06</v>
      </c>
      <c r="F1320" s="77">
        <f>IFERROR(INDEX(Sinduscon!$32:$32,
MATCH(CUB!$A1320,Sinduscon!$3:$3,0)+1), "")</f>
        <v>33.090000000000003</v>
      </c>
      <c r="G1320" s="77">
        <f>IFERROR(INDEX(Sinduscon!$33:$33,
MATCH(CUB!$A1320,Sinduscon!$3:$3,0)+1), "")</f>
        <v>1.69</v>
      </c>
      <c r="H1320" s="111"/>
      <c r="I1320" s="111"/>
      <c r="J1320" s="111"/>
      <c r="K1320" s="111"/>
    </row>
    <row r="1321" spans="1:12" x14ac:dyDescent="0.25">
      <c r="A1321" s="71">
        <f>IF(
   SUMPRODUCT(--(Sinduscon!$3:$3=DATE(2013,INT((ROW(A1518)-1)/20)+1,1)))&gt;0,
   DATE(2013,INT((ROW(A1518)-1)/20)+1,1),
   ""
)</f>
        <v>43556</v>
      </c>
      <c r="B1321" s="72" t="str">
        <f t="shared" si="104"/>
        <v>PIS</v>
      </c>
      <c r="C1321" s="73" t="str">
        <f t="shared" si="105"/>
        <v>Normal</v>
      </c>
      <c r="D1321" s="77" t="str">
        <f>IFERROR(INDEX(Sinduscon!$30:$30,
MATCH(CUB!A1321,Sinduscon!$3:$3,0)+2), "")</f>
        <v>-</v>
      </c>
      <c r="E1321" s="77" t="str">
        <f>IFERROR(INDEX(Sinduscon!$31:$31,
MATCH(CUB!$A1321,Sinduscon!$3:$3,0)+2), "")</f>
        <v>-</v>
      </c>
      <c r="F1321" s="77" t="str">
        <f>IFERROR(INDEX(Sinduscon!$32:$32,
MATCH(CUB!$A1321,Sinduscon!$3:$3,0)+2), "")</f>
        <v>-</v>
      </c>
      <c r="G1321" s="77" t="str">
        <f>IFERROR(INDEX(Sinduscon!$33:$33,
MATCH(CUB!$A1321,Sinduscon!$3:$3,0)+2), "")</f>
        <v>-</v>
      </c>
      <c r="H1321" s="111"/>
      <c r="I1321" s="111"/>
      <c r="J1321" s="111"/>
      <c r="K1321" s="111"/>
    </row>
    <row r="1322" spans="1:12" x14ac:dyDescent="0.25">
      <c r="A1322" s="71">
        <f>IF(
   SUMPRODUCT(--(Sinduscon!$3:$3=DATE(2013,INT((ROW(A1519)-1)/20)+1,1)))&gt;0,
   DATE(2013,INT((ROW(A1519)-1)/20)+1,1),
   ""
)</f>
        <v>43556</v>
      </c>
      <c r="B1322" s="72" t="str">
        <f t="shared" si="104"/>
        <v>PIS</v>
      </c>
      <c r="C1322" s="73" t="str">
        <f t="shared" si="105"/>
        <v>Alto</v>
      </c>
      <c r="D1322" s="77" t="str">
        <f>IFERROR(INDEX(Sinduscon!$30:$30,
MATCH(CUB!A1322,Sinduscon!$3:$3,0)+3), "")</f>
        <v>-</v>
      </c>
      <c r="E1322" s="77" t="str">
        <f>IFERROR(INDEX(Sinduscon!$31:$31,
MATCH(CUB!$A1322,Sinduscon!$3:$3,0)+3), "")</f>
        <v>-</v>
      </c>
      <c r="F1322" s="77" t="str">
        <f>IFERROR(INDEX(Sinduscon!$32:$32,
MATCH(CUB!$A1322,Sinduscon!$3:$3,0)+3), "")</f>
        <v>-</v>
      </c>
      <c r="G1322" s="77" t="str">
        <f>IFERROR(INDEX(Sinduscon!$33:$33,
MATCH(CUB!$A1322,Sinduscon!$3:$3,0)+3), "")</f>
        <v>-</v>
      </c>
      <c r="H1322" s="111"/>
      <c r="I1322" s="111"/>
      <c r="J1322" s="111"/>
      <c r="K1322" s="111"/>
    </row>
    <row r="1323" spans="1:12" x14ac:dyDescent="0.25">
      <c r="A1323" s="71">
        <f>IF(
   SUMPRODUCT(--(Sinduscon!$3:$3=DATE(2013,INT((ROW(A1520)-1)/20)+1,1)))&gt;0,
   DATE(2013,INT((ROW(A1520)-1)/20)+1,1),
   ""
)</f>
        <v>43556</v>
      </c>
      <c r="B1323" s="72" t="str">
        <f t="shared" si="104"/>
        <v>PIS</v>
      </c>
      <c r="C1323" s="73" t="str">
        <f t="shared" si="105"/>
        <v>Total</v>
      </c>
      <c r="D1323" s="77">
        <f>IFERROR(INDEX(Sinduscon!$30:$30,
MATCH(CUB!A1323,Sinduscon!$3:$3,0)+4), "")</f>
        <v>481.29</v>
      </c>
      <c r="E1323" s="77">
        <f>IFERROR(INDEX(Sinduscon!$31:$31,
MATCH(CUB!$A1323,Sinduscon!$3:$3,0)+4), "")</f>
        <v>459.06</v>
      </c>
      <c r="F1323" s="77">
        <f>IFERROR(INDEX(Sinduscon!$32:$32,
MATCH(CUB!$A1323,Sinduscon!$3:$3,0)+4), "")</f>
        <v>33.090000000000003</v>
      </c>
      <c r="G1323" s="77">
        <f>IFERROR(INDEX(Sinduscon!$33:$33,
MATCH(CUB!$A1323,Sinduscon!$3:$3,0)+4), "")</f>
        <v>1.69</v>
      </c>
      <c r="H1323" s="111">
        <f>SUMIFS(CUB!$D:$D,CUB!$C:$C,"Total",CUB!$A:$A,$A1323)
/11</f>
        <v>701.16454545454553</v>
      </c>
      <c r="I1323" s="111">
        <f>SUMIFS(CUB!$E:$E,CUB!$C:$C,"Total",CUB!$A:$A,$A1323)
/11</f>
        <v>730.58818181818185</v>
      </c>
      <c r="J1323" s="111">
        <f>SUMIFS(CUB!$F:$F,CUB!$C:$C,"Total",CUB!$A:$A,$A1323)
/11</f>
        <v>82.479090909090914</v>
      </c>
      <c r="K1323" s="111">
        <f>SUMIFS(CUB!$G:$G,CUB!$C:$C,"Total",CUB!$A:$A,$A1323)
/11</f>
        <v>2.8881818181818182</v>
      </c>
      <c r="L1323" s="111">
        <f t="shared" ref="L1323" si="107">SUM(H1323:K1323)</f>
        <v>1517.1200000000003</v>
      </c>
    </row>
    <row r="1324" spans="1:12" x14ac:dyDescent="0.25">
      <c r="A1324" s="71">
        <f>IF(
   SUMPRODUCT(--(Sinduscon!$3:$3=DATE(2013,INT((ROW(A1521)-1)/20)+1,1)))&gt;0,
   DATE(2013,INT((ROW(A1521)-1)/20)+1,1),
   ""
)</f>
        <v>43586</v>
      </c>
      <c r="B1324" s="72" t="str">
        <f t="shared" si="104"/>
        <v>R-1</v>
      </c>
      <c r="C1324" s="73" t="str">
        <f t="shared" si="105"/>
        <v>Baixo</v>
      </c>
      <c r="D1324" s="77">
        <f>IFERROR(INDEX(Sinduscon!$6:$6,
MATCH(CUB!A1324,Sinduscon!$3:$3,0)+1), "")</f>
        <v>666.62</v>
      </c>
      <c r="E1324" s="77">
        <f>IFERROR(INDEX(Sinduscon!$7:$7,
MATCH(CUB!$A1324,Sinduscon!$3:$3,0)+1), "")</f>
        <v>705.06</v>
      </c>
      <c r="F1324" s="77">
        <f>IFERROR(INDEX(Sinduscon!$8:$8,
MATCH(CUB!$A1324,Sinduscon!$3:$3,0)+1), "")</f>
        <v>133.44999999999999</v>
      </c>
      <c r="G1324" s="77">
        <f>IFERROR(INDEX(Sinduscon!$9:$9,
MATCH(CUB!$A1324,Sinduscon!$3:$3,0)+1), "")</f>
        <v>3.33</v>
      </c>
      <c r="H1324" s="111"/>
      <c r="I1324" s="111"/>
      <c r="J1324" s="111"/>
      <c r="K1324" s="111"/>
    </row>
    <row r="1325" spans="1:12" x14ac:dyDescent="0.25">
      <c r="A1325" s="71">
        <f>IF(
   SUMPRODUCT(--(Sinduscon!$3:$3=DATE(2013,INT((ROW(A1522)-1)/20)+1,1)))&gt;0,
   DATE(2013,INT((ROW(A1522)-1)/20)+1,1),
   ""
)</f>
        <v>43586</v>
      </c>
      <c r="B1325" s="72" t="str">
        <f t="shared" si="104"/>
        <v>R-1</v>
      </c>
      <c r="C1325" s="73" t="str">
        <f t="shared" si="105"/>
        <v>Normal</v>
      </c>
      <c r="D1325" s="77">
        <f>IFERROR(INDEX(Sinduscon!$6:$6,
MATCH(CUB!A1325,Sinduscon!$3:$3,0)+2), "")</f>
        <v>696.43</v>
      </c>
      <c r="E1325" s="77">
        <f>IFERROR(INDEX(Sinduscon!$7:$7,
MATCH(CUB!$A1325,Sinduscon!$3:$3,0)+2), "")</f>
        <v>963.03</v>
      </c>
      <c r="F1325" s="77">
        <f>IFERROR(INDEX(Sinduscon!$8:$8,
MATCH(CUB!$A1325,Sinduscon!$3:$3,0)+2), "")</f>
        <v>125.3</v>
      </c>
      <c r="G1325" s="77">
        <f>IFERROR(INDEX(Sinduscon!$9:$9,
MATCH(CUB!$A1325,Sinduscon!$3:$3,0)+2), "")</f>
        <v>0.23</v>
      </c>
      <c r="H1325" s="111"/>
      <c r="I1325" s="111"/>
      <c r="J1325" s="111"/>
      <c r="K1325" s="111"/>
    </row>
    <row r="1326" spans="1:12" x14ac:dyDescent="0.25">
      <c r="A1326" s="71">
        <f>IF(
   SUMPRODUCT(--(Sinduscon!$3:$3=DATE(2013,INT((ROW(A1523)-1)/20)+1,1)))&gt;0,
   DATE(2013,INT((ROW(A1523)-1)/20)+1,1),
   ""
)</f>
        <v>43586</v>
      </c>
      <c r="B1326" s="72" t="str">
        <f t="shared" si="104"/>
        <v>R-1</v>
      </c>
      <c r="C1326" s="73" t="str">
        <f t="shared" si="105"/>
        <v>Alto</v>
      </c>
      <c r="D1326" s="77">
        <f>IFERROR(INDEX(Sinduscon!$6:$6,
MATCH(CUB!A1326,Sinduscon!$3:$3,0)+3), "")</f>
        <v>1047.58</v>
      </c>
      <c r="E1326" s="77">
        <f>IFERROR(INDEX(Sinduscon!$7:$7,
MATCH(CUB!$A1326,Sinduscon!$3:$3,0)+3), "")</f>
        <v>1044.8599999999999</v>
      </c>
      <c r="F1326" s="77">
        <f>IFERROR(INDEX(Sinduscon!$8:$8,
MATCH(CUB!$A1326,Sinduscon!$3:$3,0)+3), "")</f>
        <v>118.46</v>
      </c>
      <c r="G1326" s="77">
        <f>IFERROR(INDEX(Sinduscon!$9:$9,
MATCH(CUB!$A1326,Sinduscon!$3:$3,0)+3), "")</f>
        <v>0.28999999999999998</v>
      </c>
      <c r="H1326" s="111"/>
      <c r="I1326" s="111"/>
      <c r="J1326" s="111"/>
      <c r="K1326" s="111"/>
    </row>
    <row r="1327" spans="1:12" x14ac:dyDescent="0.25">
      <c r="A1327" s="71">
        <f>IF(
   SUMPRODUCT(--(Sinduscon!$3:$3=DATE(2013,INT((ROW(A1524)-1)/20)+1,1)))&gt;0,
   DATE(2013,INT((ROW(A1524)-1)/20)+1,1),
   ""
)</f>
        <v>43586</v>
      </c>
      <c r="B1327" s="72" t="str">
        <f t="shared" si="104"/>
        <v>R-1</v>
      </c>
      <c r="C1327" s="73" t="str">
        <f t="shared" si="105"/>
        <v>Total</v>
      </c>
      <c r="D1327" s="77">
        <f>IFERROR(INDEX(Sinduscon!$6:$6,
MATCH(CUB!A1327,Sinduscon!$3:$3,0)+4), "")</f>
        <v>2410.63</v>
      </c>
      <c r="E1327" s="77">
        <f>IFERROR(INDEX(Sinduscon!$7:$7,
MATCH(CUB!$A1327,Sinduscon!$3:$3,0)+4), "")</f>
        <v>2712.95</v>
      </c>
      <c r="F1327" s="77">
        <f>IFERROR(INDEX(Sinduscon!$8:$8,
MATCH(CUB!$A1327,Sinduscon!$3:$3,0)+4), "")</f>
        <v>377.21</v>
      </c>
      <c r="G1327" s="77">
        <f>IFERROR(INDEX(Sinduscon!$9:$9,
MATCH(CUB!$A1327,Sinduscon!$3:$3,0)+4), "")</f>
        <v>3.85</v>
      </c>
      <c r="H1327" s="111"/>
      <c r="I1327" s="111"/>
      <c r="J1327" s="111"/>
      <c r="K1327" s="111"/>
    </row>
    <row r="1328" spans="1:12" x14ac:dyDescent="0.25">
      <c r="A1328" s="71">
        <f>IF(
   SUMPRODUCT(--(Sinduscon!$3:$3=DATE(2013,INT((ROW(A1525)-1)/20)+1,1)))&gt;0,
   DATE(2013,INT((ROW(A1525)-1)/20)+1,1),
   ""
)</f>
        <v>43586</v>
      </c>
      <c r="B1328" s="72" t="str">
        <f t="shared" si="104"/>
        <v>PP-4</v>
      </c>
      <c r="C1328" s="73" t="str">
        <f t="shared" si="105"/>
        <v>Baixo</v>
      </c>
      <c r="D1328" s="77">
        <f>IFERROR(INDEX(Sinduscon!$12:$12,
MATCH(CUB!A1328,Sinduscon!$3:$3,0)+1), "")</f>
        <v>706.5</v>
      </c>
      <c r="E1328" s="77">
        <f>IFERROR(INDEX(Sinduscon!$13:$13,
MATCH(CUB!$A1328,Sinduscon!$3:$3,0)+1), "")</f>
        <v>591.32000000000005</v>
      </c>
      <c r="F1328" s="77">
        <f>IFERROR(INDEX(Sinduscon!$14:$14,
MATCH(CUB!$A1328,Sinduscon!$3:$3,0)+1), "")</f>
        <v>35.479999999999997</v>
      </c>
      <c r="G1328" s="77">
        <f>IFERROR(INDEX(Sinduscon!$15:$15,
MATCH(CUB!$A1328,Sinduscon!$3:$3,0)+1), "")</f>
        <v>3.22</v>
      </c>
      <c r="H1328" s="111"/>
      <c r="I1328" s="111"/>
      <c r="J1328" s="111"/>
      <c r="K1328" s="111"/>
    </row>
    <row r="1329" spans="1:12" x14ac:dyDescent="0.25">
      <c r="A1329" s="71">
        <f>IF(
   SUMPRODUCT(--(Sinduscon!$3:$3=DATE(2013,INT((ROW(A1526)-1)/20)+1,1)))&gt;0,
   DATE(2013,INT((ROW(A1526)-1)/20)+1,1),
   ""
)</f>
        <v>43586</v>
      </c>
      <c r="B1329" s="72" t="str">
        <f t="shared" si="104"/>
        <v>PP-4</v>
      </c>
      <c r="C1329" s="73" t="str">
        <f t="shared" si="105"/>
        <v>Normal</v>
      </c>
      <c r="D1329" s="77">
        <f>IFERROR(INDEX(Sinduscon!$12:$12,
MATCH(CUB!A1329,Sinduscon!$3:$3,0)+2), "")</f>
        <v>669.75</v>
      </c>
      <c r="E1329" s="77">
        <f>IFERROR(INDEX(Sinduscon!$13:$13,
MATCH(CUB!$A1329,Sinduscon!$3:$3,0)+2), "")</f>
        <v>851.92</v>
      </c>
      <c r="F1329" s="77">
        <f>IFERROR(INDEX(Sinduscon!$14:$14,
MATCH(CUB!$A1329,Sinduscon!$3:$3,0)+2), "")</f>
        <v>150.25</v>
      </c>
      <c r="G1329" s="77">
        <f>IFERROR(INDEX(Sinduscon!$15:$15,
MATCH(CUB!$A1329,Sinduscon!$3:$3,0)+2), "")</f>
        <v>0.04</v>
      </c>
      <c r="H1329" s="111"/>
      <c r="I1329" s="111"/>
      <c r="J1329" s="111"/>
      <c r="K1329" s="111"/>
    </row>
    <row r="1330" spans="1:12" x14ac:dyDescent="0.25">
      <c r="A1330" s="71">
        <f>IF(
   SUMPRODUCT(--(Sinduscon!$3:$3=DATE(2013,INT((ROW(A1527)-1)/20)+1,1)))&gt;0,
   DATE(2013,INT((ROW(A1527)-1)/20)+1,1),
   ""
)</f>
        <v>43586</v>
      </c>
      <c r="B1330" s="72" t="str">
        <f t="shared" si="104"/>
        <v>PP-4</v>
      </c>
      <c r="C1330" s="73" t="str">
        <f t="shared" si="105"/>
        <v>Alto</v>
      </c>
      <c r="D1330" s="77" t="str">
        <f>IFERROR(INDEX(Sinduscon!$12:$12,
MATCH(CUB!A1330,Sinduscon!$3:$3,0)+3), "")</f>
        <v>-</v>
      </c>
      <c r="E1330" s="77" t="str">
        <f>IFERROR(INDEX(Sinduscon!$13:$13,
MATCH(CUB!$A1330,Sinduscon!$3:$3,0)+3), "")</f>
        <v>-</v>
      </c>
      <c r="F1330" s="77" t="str">
        <f>IFERROR(INDEX(Sinduscon!$14:$14,
MATCH(CUB!$A1330,Sinduscon!$3:$3,0)+3), "")</f>
        <v>-</v>
      </c>
      <c r="G1330" s="77" t="str">
        <f>IFERROR(INDEX(Sinduscon!$15:$15,
MATCH(CUB!$A1330,Sinduscon!$3:$3,0)+3), "")</f>
        <v>-</v>
      </c>
      <c r="H1330" s="111"/>
      <c r="I1330" s="111"/>
      <c r="J1330" s="111"/>
      <c r="K1330" s="111"/>
    </row>
    <row r="1331" spans="1:12" x14ac:dyDescent="0.25">
      <c r="A1331" s="71">
        <f>IF(
   SUMPRODUCT(--(Sinduscon!$3:$3=DATE(2013,INT((ROW(A1528)-1)/20)+1,1)))&gt;0,
   DATE(2013,INT((ROW(A1528)-1)/20)+1,1),
   ""
)</f>
        <v>43586</v>
      </c>
      <c r="B1331" s="72" t="str">
        <f t="shared" si="104"/>
        <v>PP-4</v>
      </c>
      <c r="C1331" s="73" t="str">
        <f t="shared" si="105"/>
        <v>Total</v>
      </c>
      <c r="D1331" s="77">
        <f>IFERROR(INDEX(Sinduscon!$12:$12,
MATCH(CUB!A1331,Sinduscon!$3:$3,0)+4), "")</f>
        <v>1376.25</v>
      </c>
      <c r="E1331" s="77">
        <f>IFERROR(INDEX(Sinduscon!$13:$13,
MATCH(CUB!$A1331,Sinduscon!$3:$3,0)+4), "")</f>
        <v>1443.24</v>
      </c>
      <c r="F1331" s="77">
        <f>IFERROR(INDEX(Sinduscon!$14:$14,
MATCH(CUB!$A1331,Sinduscon!$3:$3,0)+4), "")</f>
        <v>185.73</v>
      </c>
      <c r="G1331" s="77">
        <f>IFERROR(INDEX(Sinduscon!$15:$15,
MATCH(CUB!$A1331,Sinduscon!$3:$3,0)+4), "")</f>
        <v>3.2600000000000002</v>
      </c>
      <c r="H1331" s="111"/>
      <c r="I1331" s="111"/>
      <c r="J1331" s="111"/>
      <c r="K1331" s="111"/>
    </row>
    <row r="1332" spans="1:12" x14ac:dyDescent="0.25">
      <c r="A1332" s="71">
        <f>IF(
   SUMPRODUCT(--(Sinduscon!$3:$3=DATE(2013,INT((ROW(A1529)-1)/20)+1,1)))&gt;0,
   DATE(2013,INT((ROW(A1529)-1)/20)+1,1),
   ""
)</f>
        <v>43586</v>
      </c>
      <c r="B1332" s="72" t="str">
        <f t="shared" si="104"/>
        <v>R-8</v>
      </c>
      <c r="C1332" s="73" t="str">
        <f t="shared" si="105"/>
        <v>Baixo</v>
      </c>
      <c r="D1332" s="77">
        <f>IFERROR(INDEX(Sinduscon!$18:$18,
MATCH(CUB!A1332,Sinduscon!$3:$3,0)+1), "")</f>
        <v>673.89</v>
      </c>
      <c r="E1332" s="77">
        <f>IFERROR(INDEX(Sinduscon!$19:$19,
MATCH(CUB!$A1332,Sinduscon!$3:$3,0)+1), "")</f>
        <v>556.13</v>
      </c>
      <c r="F1332" s="77">
        <f>IFERROR(INDEX(Sinduscon!$20:$20,
MATCH(CUB!$A1332,Sinduscon!$3:$3,0)+1), "")</f>
        <v>31.93</v>
      </c>
      <c r="G1332" s="77">
        <f>IFERROR(INDEX(Sinduscon!$21:$21,
MATCH(CUB!$A1332,Sinduscon!$3:$3,0)+1), "")</f>
        <v>3.38</v>
      </c>
      <c r="H1332" s="111"/>
      <c r="I1332" s="111"/>
      <c r="J1332" s="111"/>
      <c r="K1332" s="111"/>
    </row>
    <row r="1333" spans="1:12" x14ac:dyDescent="0.25">
      <c r="A1333" s="71">
        <f>IF(
   SUMPRODUCT(--(Sinduscon!$3:$3=DATE(2013,INT((ROW(A1530)-1)/20)+1,1)))&gt;0,
   DATE(2013,INT((ROW(A1530)-1)/20)+1,1),
   ""
)</f>
        <v>43586</v>
      </c>
      <c r="B1333" s="72" t="str">
        <f t="shared" si="104"/>
        <v>R-8</v>
      </c>
      <c r="C1333" s="73" t="str">
        <f t="shared" si="105"/>
        <v>Normal</v>
      </c>
      <c r="D1333" s="77">
        <f>IFERROR(INDEX(Sinduscon!$18:$18,
MATCH(CUB!A1333,Sinduscon!$3:$3,0)+2), "")</f>
        <v>595.78</v>
      </c>
      <c r="E1333" s="77">
        <f>IFERROR(INDEX(Sinduscon!$19:$19,
MATCH(CUB!$A1333,Sinduscon!$3:$3,0)+2), "")</f>
        <v>764.79</v>
      </c>
      <c r="F1333" s="77">
        <f>IFERROR(INDEX(Sinduscon!$20:$20,
MATCH(CUB!$A1333,Sinduscon!$3:$3,0)+2), "")</f>
        <v>69.319999999999993</v>
      </c>
      <c r="G1333" s="77">
        <f>IFERROR(INDEX(Sinduscon!$21:$21,
MATCH(CUB!$A1333,Sinduscon!$3:$3,0)+2), "")</f>
        <v>4.53</v>
      </c>
      <c r="H1333" s="111"/>
      <c r="I1333" s="111"/>
      <c r="J1333" s="111"/>
      <c r="K1333" s="111"/>
    </row>
    <row r="1334" spans="1:12" x14ac:dyDescent="0.25">
      <c r="A1334" s="71">
        <f>IF(
   SUMPRODUCT(--(Sinduscon!$3:$3=DATE(2013,INT((ROW(A1531)-1)/20)+1,1)))&gt;0,
   DATE(2013,INT((ROW(A1531)-1)/20)+1,1),
   ""
)</f>
        <v>43586</v>
      </c>
      <c r="B1334" s="72" t="str">
        <f t="shared" si="104"/>
        <v>R-8</v>
      </c>
      <c r="C1334" s="73" t="str">
        <f t="shared" si="105"/>
        <v>Alto</v>
      </c>
      <c r="D1334" s="77">
        <f>IFERROR(INDEX(Sinduscon!$18:$18,
MATCH(CUB!A1334,Sinduscon!$3:$3,0)+3), "")</f>
        <v>849.5</v>
      </c>
      <c r="E1334" s="77">
        <f>IFERROR(INDEX(Sinduscon!$19:$19,
MATCH(CUB!$A1334,Sinduscon!$3:$3,0)+3), "")</f>
        <v>809.59</v>
      </c>
      <c r="F1334" s="77">
        <f>IFERROR(INDEX(Sinduscon!$20:$20,
MATCH(CUB!$A1334,Sinduscon!$3:$3,0)+3), "")</f>
        <v>81.73</v>
      </c>
      <c r="G1334" s="77">
        <f>IFERROR(INDEX(Sinduscon!$21:$21,
MATCH(CUB!$A1334,Sinduscon!$3:$3,0)+3), "")</f>
        <v>4.2699999999999996</v>
      </c>
      <c r="H1334" s="111"/>
      <c r="I1334" s="111"/>
      <c r="J1334" s="111"/>
      <c r="K1334" s="111"/>
    </row>
    <row r="1335" spans="1:12" x14ac:dyDescent="0.25">
      <c r="A1335" s="71">
        <f>IF(
   SUMPRODUCT(--(Sinduscon!$3:$3=DATE(2013,INT((ROW(A1532)-1)/20)+1,1)))&gt;0,
   DATE(2013,INT((ROW(A1532)-1)/20)+1,1),
   ""
)</f>
        <v>43586</v>
      </c>
      <c r="B1335" s="72" t="str">
        <f t="shared" si="104"/>
        <v>R-8</v>
      </c>
      <c r="C1335" s="73" t="str">
        <f t="shared" si="105"/>
        <v>Total</v>
      </c>
      <c r="D1335" s="77">
        <f>IFERROR(INDEX(Sinduscon!$18:$18,
MATCH(CUB!A1335,Sinduscon!$3:$3,0)+4), "")</f>
        <v>2119.17</v>
      </c>
      <c r="E1335" s="77">
        <f>IFERROR(INDEX(Sinduscon!$19:$19,
MATCH(CUB!$A1335,Sinduscon!$3:$3,0)+4), "")</f>
        <v>2130.5100000000002</v>
      </c>
      <c r="F1335" s="77">
        <f>IFERROR(INDEX(Sinduscon!$20:$20,
MATCH(CUB!$A1335,Sinduscon!$3:$3,0)+4), "")</f>
        <v>182.98000000000002</v>
      </c>
      <c r="G1335" s="77">
        <f>IFERROR(INDEX(Sinduscon!$21:$21,
MATCH(CUB!$A1335,Sinduscon!$3:$3,0)+4), "")</f>
        <v>12.18</v>
      </c>
      <c r="H1335" s="111"/>
      <c r="I1335" s="111"/>
      <c r="J1335" s="111"/>
      <c r="K1335" s="111"/>
    </row>
    <row r="1336" spans="1:12" x14ac:dyDescent="0.25">
      <c r="A1336" s="71">
        <f>IF(
   SUMPRODUCT(--(Sinduscon!$3:$3=DATE(2013,INT((ROW(A1533)-1)/20)+1,1)))&gt;0,
   DATE(2013,INT((ROW(A1533)-1)/20)+1,1),
   ""
)</f>
        <v>43586</v>
      </c>
      <c r="B1336" s="72" t="str">
        <f t="shared" si="104"/>
        <v>R-16</v>
      </c>
      <c r="C1336" s="73" t="str">
        <f t="shared" si="105"/>
        <v>Baixo</v>
      </c>
      <c r="D1336" s="77" t="str">
        <f>IFERROR(INDEX(Sinduscon!$24:$24,
MATCH(CUB!A1336,Sinduscon!$3:$3,0)+1), "")</f>
        <v>-</v>
      </c>
      <c r="E1336" s="77" t="str">
        <f>IFERROR(INDEX(Sinduscon!$25:$25,
MATCH(CUB!$A1336,Sinduscon!$3:$3,0)+1), "")</f>
        <v>-</v>
      </c>
      <c r="F1336" s="77" t="str">
        <f>IFERROR(INDEX(Sinduscon!$26:$26,
MATCH(CUB!$A1336,Sinduscon!$3:$3,0)+1), "")</f>
        <v>-</v>
      </c>
      <c r="G1336" s="77" t="str">
        <f>IFERROR(INDEX(Sinduscon!$27:$27,
MATCH(CUB!$A1336,Sinduscon!$3:$3,0)+1), "")</f>
        <v>-</v>
      </c>
      <c r="H1336" s="111"/>
      <c r="I1336" s="111"/>
      <c r="J1336" s="111"/>
      <c r="K1336" s="111"/>
    </row>
    <row r="1337" spans="1:12" x14ac:dyDescent="0.25">
      <c r="A1337" s="71">
        <f>IF(
   SUMPRODUCT(--(Sinduscon!$3:$3=DATE(2013,INT((ROW(A1534)-1)/20)+1,1)))&gt;0,
   DATE(2013,INT((ROW(A1534)-1)/20)+1,1),
   ""
)</f>
        <v>43586</v>
      </c>
      <c r="B1337" s="72" t="str">
        <f t="shared" si="104"/>
        <v>R-16</v>
      </c>
      <c r="C1337" s="73" t="str">
        <f t="shared" si="105"/>
        <v>Normal</v>
      </c>
      <c r="D1337" s="77">
        <f>IFERROR(INDEX(Sinduscon!$24:$24,
MATCH(CUB!A1337,Sinduscon!$3:$3,0)+2), "")</f>
        <v>590.21</v>
      </c>
      <c r="E1337" s="77">
        <f>IFERROR(INDEX(Sinduscon!$25:$25,
MATCH(CUB!$A1337,Sinduscon!$3:$3,0)+2), "")</f>
        <v>735.19</v>
      </c>
      <c r="F1337" s="77">
        <f>IFERROR(INDEX(Sinduscon!$26:$26,
MATCH(CUB!$A1337,Sinduscon!$3:$3,0)+2), "")</f>
        <v>57.36</v>
      </c>
      <c r="G1337" s="77">
        <f>IFERROR(INDEX(Sinduscon!$27:$27,
MATCH(CUB!$A1337,Sinduscon!$3:$3,0)+2), "")</f>
        <v>4.3099999999999996</v>
      </c>
      <c r="H1337" s="111"/>
      <c r="I1337" s="111"/>
      <c r="J1337" s="111"/>
      <c r="K1337" s="111"/>
    </row>
    <row r="1338" spans="1:12" x14ac:dyDescent="0.25">
      <c r="A1338" s="71">
        <f>IF(
   SUMPRODUCT(--(Sinduscon!$3:$3=DATE(2013,INT((ROW(A1535)-1)/20)+1,1)))&gt;0,
   DATE(2013,INT((ROW(A1535)-1)/20)+1,1),
   ""
)</f>
        <v>43586</v>
      </c>
      <c r="B1338" s="72" t="str">
        <f t="shared" si="104"/>
        <v>R-16</v>
      </c>
      <c r="C1338" s="73" t="str">
        <f t="shared" si="105"/>
        <v>Alto</v>
      </c>
      <c r="D1338" s="77">
        <f>IFERROR(INDEX(Sinduscon!$24:$24,
MATCH(CUB!A1338,Sinduscon!$3:$3,0)+3), "")</f>
        <v>794.17</v>
      </c>
      <c r="E1338" s="77">
        <f>IFERROR(INDEX(Sinduscon!$25:$25,
MATCH(CUB!$A1338,Sinduscon!$3:$3,0)+3), "")</f>
        <v>909.31</v>
      </c>
      <c r="F1338" s="77">
        <f>IFERROR(INDEX(Sinduscon!$26:$26,
MATCH(CUB!$A1338,Sinduscon!$3:$3,0)+3), "")</f>
        <v>70.900000000000006</v>
      </c>
      <c r="G1338" s="77">
        <f>IFERROR(INDEX(Sinduscon!$27:$27,
MATCH(CUB!$A1338,Sinduscon!$3:$3,0)+3), "")</f>
        <v>6.48</v>
      </c>
      <c r="H1338" s="111"/>
      <c r="I1338" s="111"/>
      <c r="J1338" s="111"/>
      <c r="K1338" s="111"/>
    </row>
    <row r="1339" spans="1:12" x14ac:dyDescent="0.25">
      <c r="A1339" s="71">
        <f>IF(
   SUMPRODUCT(--(Sinduscon!$3:$3=DATE(2013,INT((ROW(A1536)-1)/20)+1,1)))&gt;0,
   DATE(2013,INT((ROW(A1536)-1)/20)+1,1),
   ""
)</f>
        <v>43586</v>
      </c>
      <c r="B1339" s="72" t="str">
        <f t="shared" si="104"/>
        <v>R-16</v>
      </c>
      <c r="C1339" s="73" t="str">
        <f t="shared" si="105"/>
        <v>Total</v>
      </c>
      <c r="D1339" s="77">
        <f>IFERROR(INDEX(Sinduscon!$24:$24,
MATCH(CUB!A1339,Sinduscon!$3:$3,0)+4), "")</f>
        <v>1384.38</v>
      </c>
      <c r="E1339" s="77">
        <f>IFERROR(INDEX(Sinduscon!$25:$25,
MATCH(CUB!$A1339,Sinduscon!$3:$3,0)+4), "")</f>
        <v>1644.5</v>
      </c>
      <c r="F1339" s="77">
        <f>IFERROR(INDEX(Sinduscon!$26:$26,
MATCH(CUB!$A1339,Sinduscon!$3:$3,0)+4), "")</f>
        <v>128.26</v>
      </c>
      <c r="G1339" s="77">
        <f>IFERROR(INDEX(Sinduscon!$27:$27,
MATCH(CUB!$A1339,Sinduscon!$3:$3,0)+4), "")</f>
        <v>10.79</v>
      </c>
      <c r="H1339" s="111"/>
      <c r="I1339" s="111"/>
      <c r="J1339" s="111"/>
      <c r="K1339" s="111"/>
    </row>
    <row r="1340" spans="1:12" x14ac:dyDescent="0.25">
      <c r="A1340" s="71">
        <f>IF(
   SUMPRODUCT(--(Sinduscon!$3:$3=DATE(2013,INT((ROW(A1537)-1)/20)+1,1)))&gt;0,
   DATE(2013,INT((ROW(A1537)-1)/20)+1,1),
   ""
)</f>
        <v>43586</v>
      </c>
      <c r="B1340" s="72" t="str">
        <f t="shared" si="104"/>
        <v>PIS</v>
      </c>
      <c r="C1340" s="73" t="str">
        <f t="shared" si="105"/>
        <v>Baixo</v>
      </c>
      <c r="D1340" s="77">
        <f>IFERROR(INDEX(Sinduscon!$30:$30,
MATCH(CUB!A1340,Sinduscon!$3:$3,0)+1), "")</f>
        <v>485.1</v>
      </c>
      <c r="E1340" s="77">
        <f>IFERROR(INDEX(Sinduscon!$31:$31,
MATCH(CUB!$A1340,Sinduscon!$3:$3,0)+1), "")</f>
        <v>480.49</v>
      </c>
      <c r="F1340" s="77">
        <f>IFERROR(INDEX(Sinduscon!$32:$32,
MATCH(CUB!$A1340,Sinduscon!$3:$3,0)+1), "")</f>
        <v>33.090000000000003</v>
      </c>
      <c r="G1340" s="77">
        <f>IFERROR(INDEX(Sinduscon!$33:$33,
MATCH(CUB!$A1340,Sinduscon!$3:$3,0)+1), "")</f>
        <v>1.69</v>
      </c>
      <c r="H1340" s="111"/>
      <c r="I1340" s="111"/>
      <c r="J1340" s="111"/>
      <c r="K1340" s="111"/>
    </row>
    <row r="1341" spans="1:12" x14ac:dyDescent="0.25">
      <c r="A1341" s="71">
        <f>IF(
   SUMPRODUCT(--(Sinduscon!$3:$3=DATE(2013,INT((ROW(A1538)-1)/20)+1,1)))&gt;0,
   DATE(2013,INT((ROW(A1538)-1)/20)+1,1),
   ""
)</f>
        <v>43586</v>
      </c>
      <c r="B1341" s="72" t="str">
        <f t="shared" si="104"/>
        <v>PIS</v>
      </c>
      <c r="C1341" s="73" t="str">
        <f t="shared" si="105"/>
        <v>Normal</v>
      </c>
      <c r="D1341" s="77" t="str">
        <f>IFERROR(INDEX(Sinduscon!$30:$30,
MATCH(CUB!A1341,Sinduscon!$3:$3,0)+2), "")</f>
        <v>-</v>
      </c>
      <c r="E1341" s="77" t="str">
        <f>IFERROR(INDEX(Sinduscon!$31:$31,
MATCH(CUB!$A1341,Sinduscon!$3:$3,0)+2), "")</f>
        <v>-</v>
      </c>
      <c r="F1341" s="77" t="str">
        <f>IFERROR(INDEX(Sinduscon!$32:$32,
MATCH(CUB!$A1341,Sinduscon!$3:$3,0)+2), "")</f>
        <v>-</v>
      </c>
      <c r="G1341" s="77" t="str">
        <f>IFERROR(INDEX(Sinduscon!$33:$33,
MATCH(CUB!$A1341,Sinduscon!$3:$3,0)+2), "")</f>
        <v>-</v>
      </c>
      <c r="H1341" s="111"/>
      <c r="I1341" s="111"/>
      <c r="J1341" s="111"/>
      <c r="K1341" s="111"/>
    </row>
    <row r="1342" spans="1:12" x14ac:dyDescent="0.25">
      <c r="A1342" s="71">
        <f>IF(
   SUMPRODUCT(--(Sinduscon!$3:$3=DATE(2013,INT((ROW(A1539)-1)/20)+1,1)))&gt;0,
   DATE(2013,INT((ROW(A1539)-1)/20)+1,1),
   ""
)</f>
        <v>43586</v>
      </c>
      <c r="B1342" s="72" t="str">
        <f t="shared" si="104"/>
        <v>PIS</v>
      </c>
      <c r="C1342" s="73" t="str">
        <f t="shared" si="105"/>
        <v>Alto</v>
      </c>
      <c r="D1342" s="77" t="str">
        <f>IFERROR(INDEX(Sinduscon!$30:$30,
MATCH(CUB!A1342,Sinduscon!$3:$3,0)+3), "")</f>
        <v>-</v>
      </c>
      <c r="E1342" s="77" t="str">
        <f>IFERROR(INDEX(Sinduscon!$31:$31,
MATCH(CUB!$A1342,Sinduscon!$3:$3,0)+3), "")</f>
        <v>-</v>
      </c>
      <c r="F1342" s="77" t="str">
        <f>IFERROR(INDEX(Sinduscon!$32:$32,
MATCH(CUB!$A1342,Sinduscon!$3:$3,0)+3), "")</f>
        <v>-</v>
      </c>
      <c r="G1342" s="77" t="str">
        <f>IFERROR(INDEX(Sinduscon!$33:$33,
MATCH(CUB!$A1342,Sinduscon!$3:$3,0)+3), "")</f>
        <v>-</v>
      </c>
      <c r="H1342" s="111"/>
      <c r="I1342" s="111"/>
      <c r="J1342" s="111"/>
      <c r="K1342" s="111"/>
    </row>
    <row r="1343" spans="1:12" x14ac:dyDescent="0.25">
      <c r="A1343" s="71">
        <f>IF(
   SUMPRODUCT(--(Sinduscon!$3:$3=DATE(2013,INT((ROW(A1540)-1)/20)+1,1)))&gt;0,
   DATE(2013,INT((ROW(A1540)-1)/20)+1,1),
   ""
)</f>
        <v>43586</v>
      </c>
      <c r="B1343" s="72" t="str">
        <f t="shared" si="104"/>
        <v>PIS</v>
      </c>
      <c r="C1343" s="73" t="str">
        <f t="shared" si="105"/>
        <v>Total</v>
      </c>
      <c r="D1343" s="77">
        <f>IFERROR(INDEX(Sinduscon!$30:$30,
MATCH(CUB!A1343,Sinduscon!$3:$3,0)+4), "")</f>
        <v>485.1</v>
      </c>
      <c r="E1343" s="77">
        <f>IFERROR(INDEX(Sinduscon!$31:$31,
MATCH(CUB!$A1343,Sinduscon!$3:$3,0)+4), "")</f>
        <v>480.49</v>
      </c>
      <c r="F1343" s="77">
        <f>IFERROR(INDEX(Sinduscon!$32:$32,
MATCH(CUB!$A1343,Sinduscon!$3:$3,0)+4), "")</f>
        <v>33.090000000000003</v>
      </c>
      <c r="G1343" s="77">
        <f>IFERROR(INDEX(Sinduscon!$33:$33,
MATCH(CUB!$A1343,Sinduscon!$3:$3,0)+4), "")</f>
        <v>1.69</v>
      </c>
      <c r="H1343" s="111">
        <f>SUMIFS(CUB!$D:$D,CUB!$C:$C,"Total",CUB!$A:$A,$A1343)
/11</f>
        <v>706.86636363636364</v>
      </c>
      <c r="I1343" s="111">
        <f>SUMIFS(CUB!$E:$E,CUB!$C:$C,"Total",CUB!$A:$A,$A1343)
/11</f>
        <v>764.69909090909096</v>
      </c>
      <c r="J1343" s="111">
        <f>SUMIFS(CUB!$F:$F,CUB!$C:$C,"Total",CUB!$A:$A,$A1343)
/11</f>
        <v>82.479090909090914</v>
      </c>
      <c r="K1343" s="111">
        <f>SUMIFS(CUB!$G:$G,CUB!$C:$C,"Total",CUB!$A:$A,$A1343)
/11</f>
        <v>2.8881818181818182</v>
      </c>
      <c r="L1343" s="111">
        <f t="shared" ref="L1343" si="108">SUM(H1343:K1343)</f>
        <v>1556.9327272727273</v>
      </c>
    </row>
    <row r="1344" spans="1:12" x14ac:dyDescent="0.25">
      <c r="A1344" s="71">
        <f>IF(
   SUMPRODUCT(--(Sinduscon!$3:$3=DATE(2013,INT((ROW(A1541)-1)/20)+1,1)))&gt;0,
   DATE(2013,INT((ROW(A1541)-1)/20)+1,1),
   ""
)</f>
        <v>43617</v>
      </c>
      <c r="B1344" s="72" t="str">
        <f t="shared" si="104"/>
        <v>R-1</v>
      </c>
      <c r="C1344" s="73" t="str">
        <f t="shared" si="105"/>
        <v>Baixo</v>
      </c>
      <c r="D1344" s="77">
        <f>IFERROR(INDEX(Sinduscon!$6:$6,
MATCH(CUB!A1344,Sinduscon!$3:$3,0)+1), "")</f>
        <v>671.49</v>
      </c>
      <c r="E1344" s="77">
        <f>IFERROR(INDEX(Sinduscon!$7:$7,
MATCH(CUB!$A1344,Sinduscon!$3:$3,0)+1), "")</f>
        <v>705.06</v>
      </c>
      <c r="F1344" s="77">
        <f>IFERROR(INDEX(Sinduscon!$8:$8,
MATCH(CUB!$A1344,Sinduscon!$3:$3,0)+1), "")</f>
        <v>135.21</v>
      </c>
      <c r="G1344" s="77">
        <f>IFERROR(INDEX(Sinduscon!$9:$9,
MATCH(CUB!$A1344,Sinduscon!$3:$3,0)+1), "")</f>
        <v>3.33</v>
      </c>
      <c r="H1344" s="111"/>
      <c r="I1344" s="111"/>
      <c r="J1344" s="111"/>
      <c r="K1344" s="111"/>
    </row>
    <row r="1345" spans="1:11" x14ac:dyDescent="0.25">
      <c r="A1345" s="71">
        <f>IF(
   SUMPRODUCT(--(Sinduscon!$3:$3=DATE(2013,INT((ROW(A1542)-1)/20)+1,1)))&gt;0,
   DATE(2013,INT((ROW(A1542)-1)/20)+1,1),
   ""
)</f>
        <v>43617</v>
      </c>
      <c r="B1345" s="72" t="str">
        <f t="shared" si="104"/>
        <v>R-1</v>
      </c>
      <c r="C1345" s="73" t="str">
        <f t="shared" si="105"/>
        <v>Normal</v>
      </c>
      <c r="D1345" s="77">
        <f>IFERROR(INDEX(Sinduscon!$6:$6,
MATCH(CUB!A1345,Sinduscon!$3:$3,0)+2), "")</f>
        <v>701.2</v>
      </c>
      <c r="E1345" s="77">
        <f>IFERROR(INDEX(Sinduscon!$7:$7,
MATCH(CUB!$A1345,Sinduscon!$3:$3,0)+2), "")</f>
        <v>963.03</v>
      </c>
      <c r="F1345" s="77">
        <f>IFERROR(INDEX(Sinduscon!$8:$8,
MATCH(CUB!$A1345,Sinduscon!$3:$3,0)+2), "")</f>
        <v>126.96</v>
      </c>
      <c r="G1345" s="77">
        <f>IFERROR(INDEX(Sinduscon!$9:$9,
MATCH(CUB!$A1345,Sinduscon!$3:$3,0)+2), "")</f>
        <v>0.23</v>
      </c>
      <c r="H1345" s="111"/>
      <c r="I1345" s="111"/>
      <c r="J1345" s="111"/>
      <c r="K1345" s="111"/>
    </row>
    <row r="1346" spans="1:11" x14ac:dyDescent="0.25">
      <c r="A1346" s="71">
        <f>IF(
   SUMPRODUCT(--(Sinduscon!$3:$3=DATE(2013,INT((ROW(A1543)-1)/20)+1,1)))&gt;0,
   DATE(2013,INT((ROW(A1543)-1)/20)+1,1),
   ""
)</f>
        <v>43617</v>
      </c>
      <c r="B1346" s="72" t="str">
        <f t="shared" si="104"/>
        <v>R-1</v>
      </c>
      <c r="C1346" s="73" t="str">
        <f t="shared" si="105"/>
        <v>Alto</v>
      </c>
      <c r="D1346" s="77">
        <f>IFERROR(INDEX(Sinduscon!$6:$6,
MATCH(CUB!A1346,Sinduscon!$3:$3,0)+3), "")</f>
        <v>1053.97</v>
      </c>
      <c r="E1346" s="77">
        <f>IFERROR(INDEX(Sinduscon!$7:$7,
MATCH(CUB!$A1346,Sinduscon!$3:$3,0)+3), "")</f>
        <v>1044.8599999999999</v>
      </c>
      <c r="F1346" s="77">
        <f>IFERROR(INDEX(Sinduscon!$8:$8,
MATCH(CUB!$A1346,Sinduscon!$3:$3,0)+3), "")</f>
        <v>120.02</v>
      </c>
      <c r="G1346" s="77">
        <f>IFERROR(INDEX(Sinduscon!$9:$9,
MATCH(CUB!$A1346,Sinduscon!$3:$3,0)+3), "")</f>
        <v>0.28999999999999998</v>
      </c>
      <c r="H1346" s="111"/>
      <c r="I1346" s="111"/>
      <c r="J1346" s="111"/>
      <c r="K1346" s="111"/>
    </row>
    <row r="1347" spans="1:11" x14ac:dyDescent="0.25">
      <c r="A1347" s="71">
        <f>IF(
   SUMPRODUCT(--(Sinduscon!$3:$3=DATE(2013,INT((ROW(A1544)-1)/20)+1,1)))&gt;0,
   DATE(2013,INT((ROW(A1544)-1)/20)+1,1),
   ""
)</f>
        <v>43617</v>
      </c>
      <c r="B1347" s="72" t="str">
        <f t="shared" si="104"/>
        <v>R-1</v>
      </c>
      <c r="C1347" s="73" t="str">
        <f t="shared" si="105"/>
        <v>Total</v>
      </c>
      <c r="D1347" s="77">
        <f>IFERROR(INDEX(Sinduscon!$6:$6,
MATCH(CUB!A1347,Sinduscon!$3:$3,0)+4), "")</f>
        <v>2426.66</v>
      </c>
      <c r="E1347" s="77">
        <f>IFERROR(INDEX(Sinduscon!$7:$7,
MATCH(CUB!$A1347,Sinduscon!$3:$3,0)+4), "")</f>
        <v>2712.95</v>
      </c>
      <c r="F1347" s="77">
        <f>IFERROR(INDEX(Sinduscon!$8:$8,
MATCH(CUB!$A1347,Sinduscon!$3:$3,0)+4), "")</f>
        <v>382.19</v>
      </c>
      <c r="G1347" s="77">
        <f>IFERROR(INDEX(Sinduscon!$9:$9,
MATCH(CUB!$A1347,Sinduscon!$3:$3,0)+4), "")</f>
        <v>3.85</v>
      </c>
      <c r="H1347" s="111"/>
      <c r="I1347" s="111"/>
      <c r="J1347" s="111"/>
      <c r="K1347" s="111"/>
    </row>
    <row r="1348" spans="1:11" x14ac:dyDescent="0.25">
      <c r="A1348" s="71">
        <f>IF(
   SUMPRODUCT(--(Sinduscon!$3:$3=DATE(2013,INT((ROW(A1545)-1)/20)+1,1)))&gt;0,
   DATE(2013,INT((ROW(A1545)-1)/20)+1,1),
   ""
)</f>
        <v>43617</v>
      </c>
      <c r="B1348" s="72" t="str">
        <f t="shared" si="104"/>
        <v>PP-4</v>
      </c>
      <c r="C1348" s="73" t="str">
        <f t="shared" si="105"/>
        <v>Baixo</v>
      </c>
      <c r="D1348" s="77">
        <f>IFERROR(INDEX(Sinduscon!$12:$12,
MATCH(CUB!A1348,Sinduscon!$3:$3,0)+1), "")</f>
        <v>710.98</v>
      </c>
      <c r="E1348" s="77">
        <f>IFERROR(INDEX(Sinduscon!$13:$13,
MATCH(CUB!$A1348,Sinduscon!$3:$3,0)+1), "")</f>
        <v>591.32000000000005</v>
      </c>
      <c r="F1348" s="77">
        <f>IFERROR(INDEX(Sinduscon!$14:$14,
MATCH(CUB!$A1348,Sinduscon!$3:$3,0)+1), "")</f>
        <v>35.950000000000003</v>
      </c>
      <c r="G1348" s="77">
        <f>IFERROR(INDEX(Sinduscon!$15:$15,
MATCH(CUB!$A1348,Sinduscon!$3:$3,0)+1), "")</f>
        <v>3.22</v>
      </c>
      <c r="H1348" s="111"/>
      <c r="I1348" s="111"/>
      <c r="J1348" s="111"/>
      <c r="K1348" s="111"/>
    </row>
    <row r="1349" spans="1:11" x14ac:dyDescent="0.25">
      <c r="A1349" s="71">
        <f>IF(
   SUMPRODUCT(--(Sinduscon!$3:$3=DATE(2013,INT((ROW(A1546)-1)/20)+1,1)))&gt;0,
   DATE(2013,INT((ROW(A1546)-1)/20)+1,1),
   ""
)</f>
        <v>43617</v>
      </c>
      <c r="B1349" s="72" t="str">
        <f t="shared" ref="B1349:B1412" si="109">IF(A1349&lt;&gt;"", CHOOSE(MOD(QUOTIENT(ROW()-4,4),5)+1,"R-1","PP-4","R-8","R-16","PIS"), "")</f>
        <v>PP-4</v>
      </c>
      <c r="C1349" s="73" t="str">
        <f t="shared" ref="C1349:C1412" si="110">IF(A1349&lt;&gt;"", CHOOSE(MOD(QUOTIENT(ROW()-4,1),4)+1,"Baixo","Normal","Alto","Total"), "")</f>
        <v>Normal</v>
      </c>
      <c r="D1349" s="77">
        <f>IFERROR(INDEX(Sinduscon!$12:$12,
MATCH(CUB!A1349,Sinduscon!$3:$3,0)+2), "")</f>
        <v>674.44</v>
      </c>
      <c r="E1349" s="77">
        <f>IFERROR(INDEX(Sinduscon!$13:$13,
MATCH(CUB!$A1349,Sinduscon!$3:$3,0)+2), "")</f>
        <v>851.92</v>
      </c>
      <c r="F1349" s="77">
        <f>IFERROR(INDEX(Sinduscon!$14:$14,
MATCH(CUB!$A1349,Sinduscon!$3:$3,0)+2), "")</f>
        <v>152.22999999999999</v>
      </c>
      <c r="G1349" s="77">
        <f>IFERROR(INDEX(Sinduscon!$15:$15,
MATCH(CUB!$A1349,Sinduscon!$3:$3,0)+2), "")</f>
        <v>0.04</v>
      </c>
      <c r="H1349" s="111"/>
      <c r="I1349" s="111"/>
      <c r="J1349" s="111"/>
      <c r="K1349" s="111"/>
    </row>
    <row r="1350" spans="1:11" x14ac:dyDescent="0.25">
      <c r="A1350" s="71">
        <f>IF(
   SUMPRODUCT(--(Sinduscon!$3:$3=DATE(2013,INT((ROW(A1547)-1)/20)+1,1)))&gt;0,
   DATE(2013,INT((ROW(A1547)-1)/20)+1,1),
   ""
)</f>
        <v>43617</v>
      </c>
      <c r="B1350" s="72" t="str">
        <f t="shared" si="109"/>
        <v>PP-4</v>
      </c>
      <c r="C1350" s="73" t="str">
        <f t="shared" si="110"/>
        <v>Alto</v>
      </c>
      <c r="D1350" s="77" t="str">
        <f>IFERROR(INDEX(Sinduscon!$12:$12,
MATCH(CUB!A1350,Sinduscon!$3:$3,0)+3), "")</f>
        <v>-</v>
      </c>
      <c r="E1350" s="77" t="str">
        <f>IFERROR(INDEX(Sinduscon!$13:$13,
MATCH(CUB!$A1350,Sinduscon!$3:$3,0)+3), "")</f>
        <v>-</v>
      </c>
      <c r="F1350" s="77" t="str">
        <f>IFERROR(INDEX(Sinduscon!$14:$14,
MATCH(CUB!$A1350,Sinduscon!$3:$3,0)+3), "")</f>
        <v>-</v>
      </c>
      <c r="G1350" s="77" t="str">
        <f>IFERROR(INDEX(Sinduscon!$15:$15,
MATCH(CUB!$A1350,Sinduscon!$3:$3,0)+3), "")</f>
        <v>-</v>
      </c>
      <c r="H1350" s="111"/>
      <c r="I1350" s="111"/>
      <c r="J1350" s="111"/>
      <c r="K1350" s="111"/>
    </row>
    <row r="1351" spans="1:11" x14ac:dyDescent="0.25">
      <c r="A1351" s="71">
        <f>IF(
   SUMPRODUCT(--(Sinduscon!$3:$3=DATE(2013,INT((ROW(A1548)-1)/20)+1,1)))&gt;0,
   DATE(2013,INT((ROW(A1548)-1)/20)+1,1),
   ""
)</f>
        <v>43617</v>
      </c>
      <c r="B1351" s="72" t="str">
        <f t="shared" si="109"/>
        <v>PP-4</v>
      </c>
      <c r="C1351" s="73" t="str">
        <f t="shared" si="110"/>
        <v>Total</v>
      </c>
      <c r="D1351" s="77">
        <f>IFERROR(INDEX(Sinduscon!$12:$12,
MATCH(CUB!A1351,Sinduscon!$3:$3,0)+4), "")</f>
        <v>1385.42</v>
      </c>
      <c r="E1351" s="77">
        <f>IFERROR(INDEX(Sinduscon!$13:$13,
MATCH(CUB!$A1351,Sinduscon!$3:$3,0)+4), "")</f>
        <v>1443.24</v>
      </c>
      <c r="F1351" s="77">
        <f>IFERROR(INDEX(Sinduscon!$14:$14,
MATCH(CUB!$A1351,Sinduscon!$3:$3,0)+4), "")</f>
        <v>188.18</v>
      </c>
      <c r="G1351" s="77">
        <f>IFERROR(INDEX(Sinduscon!$15:$15,
MATCH(CUB!$A1351,Sinduscon!$3:$3,0)+4), "")</f>
        <v>3.2600000000000002</v>
      </c>
      <c r="H1351" s="111"/>
      <c r="I1351" s="111"/>
      <c r="J1351" s="111"/>
      <c r="K1351" s="111"/>
    </row>
    <row r="1352" spans="1:11" x14ac:dyDescent="0.25">
      <c r="A1352" s="71">
        <f>IF(
   SUMPRODUCT(--(Sinduscon!$3:$3=DATE(2013,INT((ROW(A1549)-1)/20)+1,1)))&gt;0,
   DATE(2013,INT((ROW(A1549)-1)/20)+1,1),
   ""
)</f>
        <v>43617</v>
      </c>
      <c r="B1352" s="72" t="str">
        <f t="shared" si="109"/>
        <v>R-8</v>
      </c>
      <c r="C1352" s="73" t="str">
        <f t="shared" si="110"/>
        <v>Baixo</v>
      </c>
      <c r="D1352" s="77">
        <f>IFERROR(INDEX(Sinduscon!$18:$18,
MATCH(CUB!A1352,Sinduscon!$3:$3,0)+1), "")</f>
        <v>678.13</v>
      </c>
      <c r="E1352" s="77">
        <f>IFERROR(INDEX(Sinduscon!$19:$19,
MATCH(CUB!$A1352,Sinduscon!$3:$3,0)+1), "")</f>
        <v>556.13</v>
      </c>
      <c r="F1352" s="77">
        <f>IFERROR(INDEX(Sinduscon!$20:$20,
MATCH(CUB!$A1352,Sinduscon!$3:$3,0)+1), "")</f>
        <v>32.35</v>
      </c>
      <c r="G1352" s="77">
        <f>IFERROR(INDEX(Sinduscon!$21:$21,
MATCH(CUB!$A1352,Sinduscon!$3:$3,0)+1), "")</f>
        <v>3.38</v>
      </c>
      <c r="H1352" s="111"/>
      <c r="I1352" s="111"/>
      <c r="J1352" s="111"/>
      <c r="K1352" s="111"/>
    </row>
    <row r="1353" spans="1:11" x14ac:dyDescent="0.25">
      <c r="A1353" s="71">
        <f>IF(
   SUMPRODUCT(--(Sinduscon!$3:$3=DATE(2013,INT((ROW(A1550)-1)/20)+1,1)))&gt;0,
   DATE(2013,INT((ROW(A1550)-1)/20)+1,1),
   ""
)</f>
        <v>43617</v>
      </c>
      <c r="B1353" s="72" t="str">
        <f t="shared" si="109"/>
        <v>R-8</v>
      </c>
      <c r="C1353" s="73" t="str">
        <f t="shared" si="110"/>
        <v>Normal</v>
      </c>
      <c r="D1353" s="77">
        <f>IFERROR(INDEX(Sinduscon!$18:$18,
MATCH(CUB!A1353,Sinduscon!$3:$3,0)+2), "")</f>
        <v>600.05999999999995</v>
      </c>
      <c r="E1353" s="77">
        <f>IFERROR(INDEX(Sinduscon!$19:$19,
MATCH(CUB!$A1353,Sinduscon!$3:$3,0)+2), "")</f>
        <v>764.79</v>
      </c>
      <c r="F1353" s="77">
        <f>IFERROR(INDEX(Sinduscon!$20:$20,
MATCH(CUB!$A1353,Sinduscon!$3:$3,0)+2), "")</f>
        <v>70.23</v>
      </c>
      <c r="G1353" s="77">
        <f>IFERROR(INDEX(Sinduscon!$21:$21,
MATCH(CUB!$A1353,Sinduscon!$3:$3,0)+2), "")</f>
        <v>4.53</v>
      </c>
      <c r="H1353" s="111"/>
      <c r="I1353" s="111"/>
      <c r="J1353" s="111"/>
      <c r="K1353" s="111"/>
    </row>
    <row r="1354" spans="1:11" x14ac:dyDescent="0.25">
      <c r="A1354" s="71">
        <f>IF(
   SUMPRODUCT(--(Sinduscon!$3:$3=DATE(2013,INT((ROW(A1551)-1)/20)+1,1)))&gt;0,
   DATE(2013,INT((ROW(A1551)-1)/20)+1,1),
   ""
)</f>
        <v>43617</v>
      </c>
      <c r="B1354" s="72" t="str">
        <f t="shared" si="109"/>
        <v>R-8</v>
      </c>
      <c r="C1354" s="73" t="str">
        <f t="shared" si="110"/>
        <v>Alto</v>
      </c>
      <c r="D1354" s="77">
        <f>IFERROR(INDEX(Sinduscon!$18:$18,
MATCH(CUB!A1354,Sinduscon!$3:$3,0)+3), "")</f>
        <v>854.04</v>
      </c>
      <c r="E1354" s="77">
        <f>IFERROR(INDEX(Sinduscon!$19:$19,
MATCH(CUB!$A1354,Sinduscon!$3:$3,0)+3), "")</f>
        <v>809.59</v>
      </c>
      <c r="F1354" s="77">
        <f>IFERROR(INDEX(Sinduscon!$20:$20,
MATCH(CUB!$A1354,Sinduscon!$3:$3,0)+3), "")</f>
        <v>82.82</v>
      </c>
      <c r="G1354" s="77">
        <f>IFERROR(INDEX(Sinduscon!$21:$21,
MATCH(CUB!$A1354,Sinduscon!$3:$3,0)+3), "")</f>
        <v>4.2699999999999996</v>
      </c>
      <c r="H1354" s="111"/>
      <c r="I1354" s="111"/>
      <c r="J1354" s="111"/>
      <c r="K1354" s="111"/>
    </row>
    <row r="1355" spans="1:11" x14ac:dyDescent="0.25">
      <c r="A1355" s="71">
        <f>IF(
   SUMPRODUCT(--(Sinduscon!$3:$3=DATE(2013,INT((ROW(A1552)-1)/20)+1,1)))&gt;0,
   DATE(2013,INT((ROW(A1552)-1)/20)+1,1),
   ""
)</f>
        <v>43617</v>
      </c>
      <c r="B1355" s="72" t="str">
        <f t="shared" si="109"/>
        <v>R-8</v>
      </c>
      <c r="C1355" s="73" t="str">
        <f t="shared" si="110"/>
        <v>Total</v>
      </c>
      <c r="D1355" s="77">
        <f>IFERROR(INDEX(Sinduscon!$18:$18,
MATCH(CUB!A1355,Sinduscon!$3:$3,0)+4), "")</f>
        <v>2132.23</v>
      </c>
      <c r="E1355" s="77">
        <f>IFERROR(INDEX(Sinduscon!$19:$19,
MATCH(CUB!$A1355,Sinduscon!$3:$3,0)+4), "")</f>
        <v>2130.5100000000002</v>
      </c>
      <c r="F1355" s="77">
        <f>IFERROR(INDEX(Sinduscon!$20:$20,
MATCH(CUB!$A1355,Sinduscon!$3:$3,0)+4), "")</f>
        <v>185.4</v>
      </c>
      <c r="G1355" s="77">
        <f>IFERROR(INDEX(Sinduscon!$21:$21,
MATCH(CUB!$A1355,Sinduscon!$3:$3,0)+4), "")</f>
        <v>12.18</v>
      </c>
      <c r="H1355" s="111"/>
      <c r="I1355" s="111"/>
      <c r="J1355" s="111"/>
      <c r="K1355" s="111"/>
    </row>
    <row r="1356" spans="1:11" x14ac:dyDescent="0.25">
      <c r="A1356" s="71">
        <f>IF(
   SUMPRODUCT(--(Sinduscon!$3:$3=DATE(2013,INT((ROW(A1553)-1)/20)+1,1)))&gt;0,
   DATE(2013,INT((ROW(A1553)-1)/20)+1,1),
   ""
)</f>
        <v>43617</v>
      </c>
      <c r="B1356" s="72" t="str">
        <f t="shared" si="109"/>
        <v>R-16</v>
      </c>
      <c r="C1356" s="73" t="str">
        <f t="shared" si="110"/>
        <v>Baixo</v>
      </c>
      <c r="D1356" s="77" t="str">
        <f>IFERROR(INDEX(Sinduscon!$24:$24,
MATCH(CUB!A1356,Sinduscon!$3:$3,0)+1), "")</f>
        <v>-</v>
      </c>
      <c r="E1356" s="77" t="str">
        <f>IFERROR(INDEX(Sinduscon!$25:$25,
MATCH(CUB!$A1356,Sinduscon!$3:$3,0)+1), "")</f>
        <v>-</v>
      </c>
      <c r="F1356" s="77" t="str">
        <f>IFERROR(INDEX(Sinduscon!$26:$26,
MATCH(CUB!$A1356,Sinduscon!$3:$3,0)+1), "")</f>
        <v>-</v>
      </c>
      <c r="G1356" s="77" t="str">
        <f>IFERROR(INDEX(Sinduscon!$27:$27,
MATCH(CUB!$A1356,Sinduscon!$3:$3,0)+1), "")</f>
        <v>-</v>
      </c>
      <c r="H1356" s="111"/>
      <c r="I1356" s="111"/>
      <c r="J1356" s="111"/>
      <c r="K1356" s="111"/>
    </row>
    <row r="1357" spans="1:11" x14ac:dyDescent="0.25">
      <c r="A1357" s="71">
        <f>IF(
   SUMPRODUCT(--(Sinduscon!$3:$3=DATE(2013,INT((ROW(A1554)-1)/20)+1,1)))&gt;0,
   DATE(2013,INT((ROW(A1554)-1)/20)+1,1),
   ""
)</f>
        <v>43617</v>
      </c>
      <c r="B1357" s="72" t="str">
        <f t="shared" si="109"/>
        <v>R-16</v>
      </c>
      <c r="C1357" s="73" t="str">
        <f t="shared" si="110"/>
        <v>Normal</v>
      </c>
      <c r="D1357" s="77">
        <f>IFERROR(INDEX(Sinduscon!$24:$24,
MATCH(CUB!A1357,Sinduscon!$3:$3,0)+2), "")</f>
        <v>594.91</v>
      </c>
      <c r="E1357" s="77">
        <f>IFERROR(INDEX(Sinduscon!$25:$25,
MATCH(CUB!$A1357,Sinduscon!$3:$3,0)+2), "")</f>
        <v>735.19</v>
      </c>
      <c r="F1357" s="77">
        <f>IFERROR(INDEX(Sinduscon!$26:$26,
MATCH(CUB!$A1357,Sinduscon!$3:$3,0)+2), "")</f>
        <v>58.12</v>
      </c>
      <c r="G1357" s="77">
        <f>IFERROR(INDEX(Sinduscon!$27:$27,
MATCH(CUB!$A1357,Sinduscon!$3:$3,0)+2), "")</f>
        <v>4.3099999999999996</v>
      </c>
      <c r="H1357" s="111"/>
      <c r="I1357" s="111"/>
      <c r="J1357" s="111"/>
      <c r="K1357" s="111"/>
    </row>
    <row r="1358" spans="1:11" x14ac:dyDescent="0.25">
      <c r="A1358" s="71">
        <f>IF(
   SUMPRODUCT(--(Sinduscon!$3:$3=DATE(2013,INT((ROW(A1555)-1)/20)+1,1)))&gt;0,
   DATE(2013,INT((ROW(A1555)-1)/20)+1,1),
   ""
)</f>
        <v>43617</v>
      </c>
      <c r="B1358" s="72" t="str">
        <f t="shared" si="109"/>
        <v>R-16</v>
      </c>
      <c r="C1358" s="73" t="str">
        <f t="shared" si="110"/>
        <v>Alto</v>
      </c>
      <c r="D1358" s="77">
        <f>IFERROR(INDEX(Sinduscon!$24:$24,
MATCH(CUB!A1358,Sinduscon!$3:$3,0)+3), "")</f>
        <v>800.41</v>
      </c>
      <c r="E1358" s="77">
        <f>IFERROR(INDEX(Sinduscon!$25:$25,
MATCH(CUB!$A1358,Sinduscon!$3:$3,0)+3), "")</f>
        <v>909.31</v>
      </c>
      <c r="F1358" s="77">
        <f>IFERROR(INDEX(Sinduscon!$26:$26,
MATCH(CUB!$A1358,Sinduscon!$3:$3,0)+3), "")</f>
        <v>71.84</v>
      </c>
      <c r="G1358" s="77">
        <f>IFERROR(INDEX(Sinduscon!$27:$27,
MATCH(CUB!$A1358,Sinduscon!$3:$3,0)+3), "")</f>
        <v>6.48</v>
      </c>
      <c r="H1358" s="111"/>
      <c r="I1358" s="111"/>
      <c r="J1358" s="111"/>
      <c r="K1358" s="111"/>
    </row>
    <row r="1359" spans="1:11" x14ac:dyDescent="0.25">
      <c r="A1359" s="71">
        <f>IF(
   SUMPRODUCT(--(Sinduscon!$3:$3=DATE(2013,INT((ROW(A1556)-1)/20)+1,1)))&gt;0,
   DATE(2013,INT((ROW(A1556)-1)/20)+1,1),
   ""
)</f>
        <v>43617</v>
      </c>
      <c r="B1359" s="72" t="str">
        <f t="shared" si="109"/>
        <v>R-16</v>
      </c>
      <c r="C1359" s="73" t="str">
        <f t="shared" si="110"/>
        <v>Total</v>
      </c>
      <c r="D1359" s="77">
        <f>IFERROR(INDEX(Sinduscon!$24:$24,
MATCH(CUB!A1359,Sinduscon!$3:$3,0)+4), "")</f>
        <v>1395.32</v>
      </c>
      <c r="E1359" s="77">
        <f>IFERROR(INDEX(Sinduscon!$25:$25,
MATCH(CUB!$A1359,Sinduscon!$3:$3,0)+4), "")</f>
        <v>1644.5</v>
      </c>
      <c r="F1359" s="77">
        <f>IFERROR(INDEX(Sinduscon!$26:$26,
MATCH(CUB!$A1359,Sinduscon!$3:$3,0)+4), "")</f>
        <v>129.96</v>
      </c>
      <c r="G1359" s="77">
        <f>IFERROR(INDEX(Sinduscon!$27:$27,
MATCH(CUB!$A1359,Sinduscon!$3:$3,0)+4), "")</f>
        <v>10.79</v>
      </c>
      <c r="H1359" s="111"/>
      <c r="I1359" s="111"/>
      <c r="J1359" s="111"/>
      <c r="K1359" s="111"/>
    </row>
    <row r="1360" spans="1:11" x14ac:dyDescent="0.25">
      <c r="A1360" s="71">
        <f>IF(
   SUMPRODUCT(--(Sinduscon!$3:$3=DATE(2013,INT((ROW(A1557)-1)/20)+1,1)))&gt;0,
   DATE(2013,INT((ROW(A1557)-1)/20)+1,1),
   ""
)</f>
        <v>43617</v>
      </c>
      <c r="B1360" s="72" t="str">
        <f t="shared" si="109"/>
        <v>PIS</v>
      </c>
      <c r="C1360" s="73" t="str">
        <f t="shared" si="110"/>
        <v>Baixo</v>
      </c>
      <c r="D1360" s="77">
        <f>IFERROR(INDEX(Sinduscon!$30:$30,
MATCH(CUB!A1360,Sinduscon!$3:$3,0)+1), "")</f>
        <v>485.63</v>
      </c>
      <c r="E1360" s="77">
        <f>IFERROR(INDEX(Sinduscon!$31:$31,
MATCH(CUB!$A1360,Sinduscon!$3:$3,0)+1), "")</f>
        <v>480.49</v>
      </c>
      <c r="F1360" s="77">
        <f>IFERROR(INDEX(Sinduscon!$32:$32,
MATCH(CUB!$A1360,Sinduscon!$3:$3,0)+1), "")</f>
        <v>33.53</v>
      </c>
      <c r="G1360" s="77">
        <f>IFERROR(INDEX(Sinduscon!$33:$33,
MATCH(CUB!$A1360,Sinduscon!$3:$3,0)+1), "")</f>
        <v>1.69</v>
      </c>
      <c r="H1360" s="111"/>
      <c r="I1360" s="111"/>
      <c r="J1360" s="111"/>
      <c r="K1360" s="111"/>
    </row>
    <row r="1361" spans="1:12" x14ac:dyDescent="0.25">
      <c r="A1361" s="71">
        <f>IF(
   SUMPRODUCT(--(Sinduscon!$3:$3=DATE(2013,INT((ROW(A1558)-1)/20)+1,1)))&gt;0,
   DATE(2013,INT((ROW(A1558)-1)/20)+1,1),
   ""
)</f>
        <v>43617</v>
      </c>
      <c r="B1361" s="72" t="str">
        <f t="shared" si="109"/>
        <v>PIS</v>
      </c>
      <c r="C1361" s="73" t="str">
        <f t="shared" si="110"/>
        <v>Normal</v>
      </c>
      <c r="D1361" s="77" t="str">
        <f>IFERROR(INDEX(Sinduscon!$30:$30,
MATCH(CUB!A1361,Sinduscon!$3:$3,0)+2), "")</f>
        <v>-</v>
      </c>
      <c r="E1361" s="77" t="str">
        <f>IFERROR(INDEX(Sinduscon!$31:$31,
MATCH(CUB!$A1361,Sinduscon!$3:$3,0)+2), "")</f>
        <v>-</v>
      </c>
      <c r="F1361" s="77" t="str">
        <f>IFERROR(INDEX(Sinduscon!$32:$32,
MATCH(CUB!$A1361,Sinduscon!$3:$3,0)+2), "")</f>
        <v>-</v>
      </c>
      <c r="G1361" s="77" t="str">
        <f>IFERROR(INDEX(Sinduscon!$33:$33,
MATCH(CUB!$A1361,Sinduscon!$3:$3,0)+2), "")</f>
        <v>-</v>
      </c>
      <c r="H1361" s="111"/>
      <c r="I1361" s="111"/>
      <c r="J1361" s="111"/>
      <c r="K1361" s="111"/>
    </row>
    <row r="1362" spans="1:12" x14ac:dyDescent="0.25">
      <c r="A1362" s="71">
        <f>IF(
   SUMPRODUCT(--(Sinduscon!$3:$3=DATE(2013,INT((ROW(A1559)-1)/20)+1,1)))&gt;0,
   DATE(2013,INT((ROW(A1559)-1)/20)+1,1),
   ""
)</f>
        <v>43617</v>
      </c>
      <c r="B1362" s="72" t="str">
        <f t="shared" si="109"/>
        <v>PIS</v>
      </c>
      <c r="C1362" s="73" t="str">
        <f t="shared" si="110"/>
        <v>Alto</v>
      </c>
      <c r="D1362" s="77" t="str">
        <f>IFERROR(INDEX(Sinduscon!$30:$30,
MATCH(CUB!A1362,Sinduscon!$3:$3,0)+3), "")</f>
        <v>-</v>
      </c>
      <c r="E1362" s="77" t="str">
        <f>IFERROR(INDEX(Sinduscon!$31:$31,
MATCH(CUB!$A1362,Sinduscon!$3:$3,0)+3), "")</f>
        <v>-</v>
      </c>
      <c r="F1362" s="77" t="str">
        <f>IFERROR(INDEX(Sinduscon!$32:$32,
MATCH(CUB!$A1362,Sinduscon!$3:$3,0)+3), "")</f>
        <v>-</v>
      </c>
      <c r="G1362" s="77" t="str">
        <f>IFERROR(INDEX(Sinduscon!$33:$33,
MATCH(CUB!$A1362,Sinduscon!$3:$3,0)+3), "")</f>
        <v>-</v>
      </c>
      <c r="H1362" s="111"/>
      <c r="I1362" s="111"/>
      <c r="J1362" s="111"/>
      <c r="K1362" s="111"/>
    </row>
    <row r="1363" spans="1:12" x14ac:dyDescent="0.25">
      <c r="A1363" s="71">
        <f>IF(
   SUMPRODUCT(--(Sinduscon!$3:$3=DATE(2013,INT((ROW(A1560)-1)/20)+1,1)))&gt;0,
   DATE(2013,INT((ROW(A1560)-1)/20)+1,1),
   ""
)</f>
        <v>43617</v>
      </c>
      <c r="B1363" s="72" t="str">
        <f t="shared" si="109"/>
        <v>PIS</v>
      </c>
      <c r="C1363" s="73" t="str">
        <f t="shared" si="110"/>
        <v>Total</v>
      </c>
      <c r="D1363" s="77">
        <f>IFERROR(INDEX(Sinduscon!$30:$30,
MATCH(CUB!A1363,Sinduscon!$3:$3,0)+4), "")</f>
        <v>485.63</v>
      </c>
      <c r="E1363" s="77">
        <f>IFERROR(INDEX(Sinduscon!$31:$31,
MATCH(CUB!$A1363,Sinduscon!$3:$3,0)+4), "")</f>
        <v>480.49</v>
      </c>
      <c r="F1363" s="77">
        <f>IFERROR(INDEX(Sinduscon!$32:$32,
MATCH(CUB!$A1363,Sinduscon!$3:$3,0)+4), "")</f>
        <v>33.53</v>
      </c>
      <c r="G1363" s="77">
        <f>IFERROR(INDEX(Sinduscon!$33:$33,
MATCH(CUB!$A1363,Sinduscon!$3:$3,0)+4), "")</f>
        <v>1.69</v>
      </c>
      <c r="H1363" s="111">
        <f>SUMIFS(CUB!$D:$D,CUB!$C:$C,"Total",CUB!$A:$A,$A1363)
/11</f>
        <v>711.38727272727272</v>
      </c>
      <c r="I1363" s="111">
        <f>SUMIFS(CUB!$E:$E,CUB!$C:$C,"Total",CUB!$A:$A,$A1363)
/11</f>
        <v>764.69909090909096</v>
      </c>
      <c r="J1363" s="111">
        <f>SUMIFS(CUB!$F:$F,CUB!$C:$C,"Total",CUB!$A:$A,$A1363)
/11</f>
        <v>83.569090909090903</v>
      </c>
      <c r="K1363" s="111">
        <f>SUMIFS(CUB!$G:$G,CUB!$C:$C,"Total",CUB!$A:$A,$A1363)
/11</f>
        <v>2.8881818181818182</v>
      </c>
      <c r="L1363" s="111">
        <f t="shared" ref="L1363" si="111">SUM(H1363:K1363)</f>
        <v>1562.5436363636366</v>
      </c>
    </row>
    <row r="1364" spans="1:12" x14ac:dyDescent="0.25">
      <c r="A1364" s="71">
        <f>IF(
   SUMPRODUCT(--(Sinduscon!$3:$3=DATE(2013,INT((ROW(A1561)-1)/20)+1,1)))&gt;0,
   DATE(2013,INT((ROW(A1561)-1)/20)+1,1),
   ""
)</f>
        <v>43647</v>
      </c>
      <c r="B1364" s="72" t="str">
        <f t="shared" si="109"/>
        <v>R-1</v>
      </c>
      <c r="C1364" s="73" t="str">
        <f t="shared" si="110"/>
        <v>Baixo</v>
      </c>
      <c r="D1364" s="77">
        <f>IFERROR(INDEX(Sinduscon!$6:$6,
MATCH(CUB!A1364,Sinduscon!$3:$3,0)+1), "")</f>
        <v>673.54</v>
      </c>
      <c r="E1364" s="77">
        <f>IFERROR(INDEX(Sinduscon!$7:$7,
MATCH(CUB!$A1364,Sinduscon!$3:$3,0)+1), "")</f>
        <v>705.06</v>
      </c>
      <c r="F1364" s="77">
        <f>IFERROR(INDEX(Sinduscon!$8:$8,
MATCH(CUB!$A1364,Sinduscon!$3:$3,0)+1), "")</f>
        <v>135.21</v>
      </c>
      <c r="G1364" s="77">
        <f>IFERROR(INDEX(Sinduscon!$9:$9,
MATCH(CUB!$A1364,Sinduscon!$3:$3,0)+1), "")</f>
        <v>3.33</v>
      </c>
      <c r="H1364" s="111"/>
      <c r="I1364" s="111"/>
      <c r="J1364" s="111"/>
      <c r="K1364" s="111"/>
    </row>
    <row r="1365" spans="1:12" x14ac:dyDescent="0.25">
      <c r="A1365" s="71">
        <f>IF(
   SUMPRODUCT(--(Sinduscon!$3:$3=DATE(2013,INT((ROW(A1562)-1)/20)+1,1)))&gt;0,
   DATE(2013,INT((ROW(A1562)-1)/20)+1,1),
   ""
)</f>
        <v>43647</v>
      </c>
      <c r="B1365" s="72" t="str">
        <f t="shared" si="109"/>
        <v>R-1</v>
      </c>
      <c r="C1365" s="73" t="str">
        <f t="shared" si="110"/>
        <v>Normal</v>
      </c>
      <c r="D1365" s="77">
        <f>IFERROR(INDEX(Sinduscon!$6:$6,
MATCH(CUB!A1365,Sinduscon!$3:$3,0)+2), "")</f>
        <v>701.92</v>
      </c>
      <c r="E1365" s="77">
        <f>IFERROR(INDEX(Sinduscon!$7:$7,
MATCH(CUB!$A1365,Sinduscon!$3:$3,0)+2), "")</f>
        <v>963.03</v>
      </c>
      <c r="F1365" s="77">
        <f>IFERROR(INDEX(Sinduscon!$8:$8,
MATCH(CUB!$A1365,Sinduscon!$3:$3,0)+2), "")</f>
        <v>126.96</v>
      </c>
      <c r="G1365" s="77">
        <f>IFERROR(INDEX(Sinduscon!$9:$9,
MATCH(CUB!$A1365,Sinduscon!$3:$3,0)+2), "")</f>
        <v>0.23</v>
      </c>
      <c r="H1365" s="111"/>
      <c r="I1365" s="111"/>
      <c r="J1365" s="111"/>
      <c r="K1365" s="111"/>
    </row>
    <row r="1366" spans="1:12" x14ac:dyDescent="0.25">
      <c r="A1366" s="71">
        <f>IF(
   SUMPRODUCT(--(Sinduscon!$3:$3=DATE(2013,INT((ROW(A1563)-1)/20)+1,1)))&gt;0,
   DATE(2013,INT((ROW(A1563)-1)/20)+1,1),
   ""
)</f>
        <v>43647</v>
      </c>
      <c r="B1366" s="72" t="str">
        <f t="shared" si="109"/>
        <v>R-1</v>
      </c>
      <c r="C1366" s="73" t="str">
        <f t="shared" si="110"/>
        <v>Alto</v>
      </c>
      <c r="D1366" s="77">
        <f>IFERROR(INDEX(Sinduscon!$6:$6,
MATCH(CUB!A1366,Sinduscon!$3:$3,0)+3), "")</f>
        <v>1052.82</v>
      </c>
      <c r="E1366" s="77">
        <f>IFERROR(INDEX(Sinduscon!$7:$7,
MATCH(CUB!$A1366,Sinduscon!$3:$3,0)+3), "")</f>
        <v>1044.8599999999999</v>
      </c>
      <c r="F1366" s="77">
        <f>IFERROR(INDEX(Sinduscon!$8:$8,
MATCH(CUB!$A1366,Sinduscon!$3:$3,0)+3), "")</f>
        <v>120.02</v>
      </c>
      <c r="G1366" s="77">
        <f>IFERROR(INDEX(Sinduscon!$9:$9,
MATCH(CUB!$A1366,Sinduscon!$3:$3,0)+3), "")</f>
        <v>0.28999999999999998</v>
      </c>
      <c r="H1366" s="111"/>
      <c r="I1366" s="111"/>
      <c r="J1366" s="111"/>
      <c r="K1366" s="111"/>
    </row>
    <row r="1367" spans="1:12" x14ac:dyDescent="0.25">
      <c r="A1367" s="71">
        <f>IF(
   SUMPRODUCT(--(Sinduscon!$3:$3=DATE(2013,INT((ROW(A1564)-1)/20)+1,1)))&gt;0,
   DATE(2013,INT((ROW(A1564)-1)/20)+1,1),
   ""
)</f>
        <v>43647</v>
      </c>
      <c r="B1367" s="72" t="str">
        <f t="shared" si="109"/>
        <v>R-1</v>
      </c>
      <c r="C1367" s="73" t="str">
        <f t="shared" si="110"/>
        <v>Total</v>
      </c>
      <c r="D1367" s="77">
        <f>IFERROR(INDEX(Sinduscon!$6:$6,
MATCH(CUB!A1367,Sinduscon!$3:$3,0)+4), "")</f>
        <v>2428.2799999999997</v>
      </c>
      <c r="E1367" s="77">
        <f>IFERROR(INDEX(Sinduscon!$7:$7,
MATCH(CUB!$A1367,Sinduscon!$3:$3,0)+4), "")</f>
        <v>2712.95</v>
      </c>
      <c r="F1367" s="77">
        <f>IFERROR(INDEX(Sinduscon!$8:$8,
MATCH(CUB!$A1367,Sinduscon!$3:$3,0)+4), "")</f>
        <v>382.19</v>
      </c>
      <c r="G1367" s="77">
        <f>IFERROR(INDEX(Sinduscon!$9:$9,
MATCH(CUB!$A1367,Sinduscon!$3:$3,0)+4), "")</f>
        <v>3.85</v>
      </c>
      <c r="H1367" s="111"/>
      <c r="I1367" s="111"/>
      <c r="J1367" s="111"/>
      <c r="K1367" s="111"/>
    </row>
    <row r="1368" spans="1:12" x14ac:dyDescent="0.25">
      <c r="A1368" s="71">
        <f>IF(
   SUMPRODUCT(--(Sinduscon!$3:$3=DATE(2013,INT((ROW(A1565)-1)/20)+1,1)))&gt;0,
   DATE(2013,INT((ROW(A1565)-1)/20)+1,1),
   ""
)</f>
        <v>43647</v>
      </c>
      <c r="B1368" s="72" t="str">
        <f t="shared" si="109"/>
        <v>PP-4</v>
      </c>
      <c r="C1368" s="73" t="str">
        <f t="shared" si="110"/>
        <v>Baixo</v>
      </c>
      <c r="D1368" s="77">
        <f>IFERROR(INDEX(Sinduscon!$12:$12,
MATCH(CUB!A1368,Sinduscon!$3:$3,0)+1), "")</f>
        <v>714.57</v>
      </c>
      <c r="E1368" s="77">
        <f>IFERROR(INDEX(Sinduscon!$13:$13,
MATCH(CUB!$A1368,Sinduscon!$3:$3,0)+1), "")</f>
        <v>591.32000000000005</v>
      </c>
      <c r="F1368" s="77">
        <f>IFERROR(INDEX(Sinduscon!$14:$14,
MATCH(CUB!$A1368,Sinduscon!$3:$3,0)+1), "")</f>
        <v>35.950000000000003</v>
      </c>
      <c r="G1368" s="77">
        <f>IFERROR(INDEX(Sinduscon!$15:$15,
MATCH(CUB!$A1368,Sinduscon!$3:$3,0)+1), "")</f>
        <v>3.22</v>
      </c>
      <c r="H1368" s="111"/>
      <c r="I1368" s="111"/>
      <c r="J1368" s="111"/>
      <c r="K1368" s="111"/>
    </row>
    <row r="1369" spans="1:12" x14ac:dyDescent="0.25">
      <c r="A1369" s="71">
        <f>IF(
   SUMPRODUCT(--(Sinduscon!$3:$3=DATE(2013,INT((ROW(A1566)-1)/20)+1,1)))&gt;0,
   DATE(2013,INT((ROW(A1566)-1)/20)+1,1),
   ""
)</f>
        <v>43647</v>
      </c>
      <c r="B1369" s="72" t="str">
        <f t="shared" si="109"/>
        <v>PP-4</v>
      </c>
      <c r="C1369" s="73" t="str">
        <f t="shared" si="110"/>
        <v>Normal</v>
      </c>
      <c r="D1369" s="77">
        <f>IFERROR(INDEX(Sinduscon!$12:$12,
MATCH(CUB!A1369,Sinduscon!$3:$3,0)+2), "")</f>
        <v>676.51</v>
      </c>
      <c r="E1369" s="77">
        <f>IFERROR(INDEX(Sinduscon!$13:$13,
MATCH(CUB!$A1369,Sinduscon!$3:$3,0)+2), "")</f>
        <v>851.92</v>
      </c>
      <c r="F1369" s="77">
        <f>IFERROR(INDEX(Sinduscon!$14:$14,
MATCH(CUB!$A1369,Sinduscon!$3:$3,0)+2), "")</f>
        <v>152.22999999999999</v>
      </c>
      <c r="G1369" s="77">
        <f>IFERROR(INDEX(Sinduscon!$15:$15,
MATCH(CUB!$A1369,Sinduscon!$3:$3,0)+2), "")</f>
        <v>0.04</v>
      </c>
      <c r="H1369" s="111"/>
      <c r="I1369" s="111"/>
      <c r="J1369" s="111"/>
      <c r="K1369" s="111"/>
    </row>
    <row r="1370" spans="1:12" x14ac:dyDescent="0.25">
      <c r="A1370" s="71">
        <f>IF(
   SUMPRODUCT(--(Sinduscon!$3:$3=DATE(2013,INT((ROW(A1567)-1)/20)+1,1)))&gt;0,
   DATE(2013,INT((ROW(A1567)-1)/20)+1,1),
   ""
)</f>
        <v>43647</v>
      </c>
      <c r="B1370" s="72" t="str">
        <f t="shared" si="109"/>
        <v>PP-4</v>
      </c>
      <c r="C1370" s="73" t="str">
        <f t="shared" si="110"/>
        <v>Alto</v>
      </c>
      <c r="D1370" s="77" t="str">
        <f>IFERROR(INDEX(Sinduscon!$12:$12,
MATCH(CUB!A1370,Sinduscon!$3:$3,0)+3), "")</f>
        <v>-</v>
      </c>
      <c r="E1370" s="77" t="str">
        <f>IFERROR(INDEX(Sinduscon!$13:$13,
MATCH(CUB!$A1370,Sinduscon!$3:$3,0)+3), "")</f>
        <v>-</v>
      </c>
      <c r="F1370" s="77" t="str">
        <f>IFERROR(INDEX(Sinduscon!$14:$14,
MATCH(CUB!$A1370,Sinduscon!$3:$3,0)+3), "")</f>
        <v>-</v>
      </c>
      <c r="G1370" s="77" t="str">
        <f>IFERROR(INDEX(Sinduscon!$15:$15,
MATCH(CUB!$A1370,Sinduscon!$3:$3,0)+3), "")</f>
        <v>-</v>
      </c>
      <c r="H1370" s="111"/>
      <c r="I1370" s="111"/>
      <c r="J1370" s="111"/>
      <c r="K1370" s="111"/>
    </row>
    <row r="1371" spans="1:12" x14ac:dyDescent="0.25">
      <c r="A1371" s="71">
        <f>IF(
   SUMPRODUCT(--(Sinduscon!$3:$3=DATE(2013,INT((ROW(A1568)-1)/20)+1,1)))&gt;0,
   DATE(2013,INT((ROW(A1568)-1)/20)+1,1),
   ""
)</f>
        <v>43647</v>
      </c>
      <c r="B1371" s="72" t="str">
        <f t="shared" si="109"/>
        <v>PP-4</v>
      </c>
      <c r="C1371" s="73" t="str">
        <f t="shared" si="110"/>
        <v>Total</v>
      </c>
      <c r="D1371" s="77">
        <f>IFERROR(INDEX(Sinduscon!$12:$12,
MATCH(CUB!A1371,Sinduscon!$3:$3,0)+4), "")</f>
        <v>1391.08</v>
      </c>
      <c r="E1371" s="77">
        <f>IFERROR(INDEX(Sinduscon!$13:$13,
MATCH(CUB!$A1371,Sinduscon!$3:$3,0)+4), "")</f>
        <v>1443.24</v>
      </c>
      <c r="F1371" s="77">
        <f>IFERROR(INDEX(Sinduscon!$14:$14,
MATCH(CUB!$A1371,Sinduscon!$3:$3,0)+4), "")</f>
        <v>188.18</v>
      </c>
      <c r="G1371" s="77">
        <f>IFERROR(INDEX(Sinduscon!$15:$15,
MATCH(CUB!$A1371,Sinduscon!$3:$3,0)+4), "")</f>
        <v>3.2600000000000002</v>
      </c>
      <c r="H1371" s="111"/>
      <c r="I1371" s="111"/>
      <c r="J1371" s="111"/>
      <c r="K1371" s="111"/>
    </row>
    <row r="1372" spans="1:12" x14ac:dyDescent="0.25">
      <c r="A1372" s="71">
        <f>IF(
   SUMPRODUCT(--(Sinduscon!$3:$3=DATE(2013,INT((ROW(A1569)-1)/20)+1,1)))&gt;0,
   DATE(2013,INT((ROW(A1569)-1)/20)+1,1),
   ""
)</f>
        <v>43647</v>
      </c>
      <c r="B1372" s="72" t="str">
        <f t="shared" si="109"/>
        <v>R-8</v>
      </c>
      <c r="C1372" s="73" t="str">
        <f t="shared" si="110"/>
        <v>Baixo</v>
      </c>
      <c r="D1372" s="77">
        <f>IFERROR(INDEX(Sinduscon!$18:$18,
MATCH(CUB!A1372,Sinduscon!$3:$3,0)+1), "")</f>
        <v>682.11</v>
      </c>
      <c r="E1372" s="77">
        <f>IFERROR(INDEX(Sinduscon!$19:$19,
MATCH(CUB!$A1372,Sinduscon!$3:$3,0)+1), "")</f>
        <v>556.13</v>
      </c>
      <c r="F1372" s="77">
        <f>IFERROR(INDEX(Sinduscon!$20:$20,
MATCH(CUB!$A1372,Sinduscon!$3:$3,0)+1), "")</f>
        <v>32.35</v>
      </c>
      <c r="G1372" s="77">
        <f>IFERROR(INDEX(Sinduscon!$21:$21,
MATCH(CUB!$A1372,Sinduscon!$3:$3,0)+1), "")</f>
        <v>3.38</v>
      </c>
      <c r="H1372" s="111"/>
      <c r="I1372" s="111"/>
      <c r="J1372" s="111"/>
      <c r="K1372" s="111"/>
    </row>
    <row r="1373" spans="1:12" x14ac:dyDescent="0.25">
      <c r="A1373" s="71">
        <f>IF(
   SUMPRODUCT(--(Sinduscon!$3:$3=DATE(2013,INT((ROW(A1570)-1)/20)+1,1)))&gt;0,
   DATE(2013,INT((ROW(A1570)-1)/20)+1,1),
   ""
)</f>
        <v>43647</v>
      </c>
      <c r="B1373" s="72" t="str">
        <f t="shared" si="109"/>
        <v>R-8</v>
      </c>
      <c r="C1373" s="73" t="str">
        <f t="shared" si="110"/>
        <v>Normal</v>
      </c>
      <c r="D1373" s="77">
        <f>IFERROR(INDEX(Sinduscon!$18:$18,
MATCH(CUB!A1373,Sinduscon!$3:$3,0)+2), "")</f>
        <v>601.91999999999996</v>
      </c>
      <c r="E1373" s="77">
        <f>IFERROR(INDEX(Sinduscon!$19:$19,
MATCH(CUB!$A1373,Sinduscon!$3:$3,0)+2), "")</f>
        <v>764.79</v>
      </c>
      <c r="F1373" s="77">
        <f>IFERROR(INDEX(Sinduscon!$20:$20,
MATCH(CUB!$A1373,Sinduscon!$3:$3,0)+2), "")</f>
        <v>70.23</v>
      </c>
      <c r="G1373" s="77">
        <f>IFERROR(INDEX(Sinduscon!$21:$21,
MATCH(CUB!$A1373,Sinduscon!$3:$3,0)+2), "")</f>
        <v>4.53</v>
      </c>
      <c r="H1373" s="111"/>
      <c r="I1373" s="111"/>
      <c r="J1373" s="111"/>
      <c r="K1373" s="111"/>
    </row>
    <row r="1374" spans="1:12" x14ac:dyDescent="0.25">
      <c r="A1374" s="71">
        <f>IF(
   SUMPRODUCT(--(Sinduscon!$3:$3=DATE(2013,INT((ROW(A1571)-1)/20)+1,1)))&gt;0,
   DATE(2013,INT((ROW(A1571)-1)/20)+1,1),
   ""
)</f>
        <v>43647</v>
      </c>
      <c r="B1374" s="72" t="str">
        <f t="shared" si="109"/>
        <v>R-8</v>
      </c>
      <c r="C1374" s="73" t="str">
        <f t="shared" si="110"/>
        <v>Alto</v>
      </c>
      <c r="D1374" s="77">
        <f>IFERROR(INDEX(Sinduscon!$18:$18,
MATCH(CUB!A1374,Sinduscon!$3:$3,0)+3), "")</f>
        <v>854.26</v>
      </c>
      <c r="E1374" s="77">
        <f>IFERROR(INDEX(Sinduscon!$19:$19,
MATCH(CUB!$A1374,Sinduscon!$3:$3,0)+3), "")</f>
        <v>809.59</v>
      </c>
      <c r="F1374" s="77">
        <f>IFERROR(INDEX(Sinduscon!$20:$20,
MATCH(CUB!$A1374,Sinduscon!$3:$3,0)+3), "")</f>
        <v>82.82</v>
      </c>
      <c r="G1374" s="77">
        <f>IFERROR(INDEX(Sinduscon!$21:$21,
MATCH(CUB!$A1374,Sinduscon!$3:$3,0)+3), "")</f>
        <v>4.2699999999999996</v>
      </c>
      <c r="H1374" s="111"/>
      <c r="I1374" s="111"/>
      <c r="J1374" s="111"/>
      <c r="K1374" s="111"/>
    </row>
    <row r="1375" spans="1:12" x14ac:dyDescent="0.25">
      <c r="A1375" s="71">
        <f>IF(
   SUMPRODUCT(--(Sinduscon!$3:$3=DATE(2013,INT((ROW(A1572)-1)/20)+1,1)))&gt;0,
   DATE(2013,INT((ROW(A1572)-1)/20)+1,1),
   ""
)</f>
        <v>43647</v>
      </c>
      <c r="B1375" s="72" t="str">
        <f t="shared" si="109"/>
        <v>R-8</v>
      </c>
      <c r="C1375" s="73" t="str">
        <f t="shared" si="110"/>
        <v>Total</v>
      </c>
      <c r="D1375" s="77">
        <f>IFERROR(INDEX(Sinduscon!$18:$18,
MATCH(CUB!A1375,Sinduscon!$3:$3,0)+4), "")</f>
        <v>2138.29</v>
      </c>
      <c r="E1375" s="77">
        <f>IFERROR(INDEX(Sinduscon!$19:$19,
MATCH(CUB!$A1375,Sinduscon!$3:$3,0)+4), "")</f>
        <v>2130.5100000000002</v>
      </c>
      <c r="F1375" s="77">
        <f>IFERROR(INDEX(Sinduscon!$20:$20,
MATCH(CUB!$A1375,Sinduscon!$3:$3,0)+4), "")</f>
        <v>185.4</v>
      </c>
      <c r="G1375" s="77">
        <f>IFERROR(INDEX(Sinduscon!$21:$21,
MATCH(CUB!$A1375,Sinduscon!$3:$3,0)+4), "")</f>
        <v>12.18</v>
      </c>
      <c r="H1375" s="111"/>
      <c r="I1375" s="111"/>
      <c r="J1375" s="111"/>
      <c r="K1375" s="111"/>
    </row>
    <row r="1376" spans="1:12" x14ac:dyDescent="0.25">
      <c r="A1376" s="71">
        <f>IF(
   SUMPRODUCT(--(Sinduscon!$3:$3=DATE(2013,INT((ROW(A1573)-1)/20)+1,1)))&gt;0,
   DATE(2013,INT((ROW(A1573)-1)/20)+1,1),
   ""
)</f>
        <v>43647</v>
      </c>
      <c r="B1376" s="72" t="str">
        <f t="shared" si="109"/>
        <v>R-16</v>
      </c>
      <c r="C1376" s="73" t="str">
        <f t="shared" si="110"/>
        <v>Baixo</v>
      </c>
      <c r="D1376" s="77" t="str">
        <f>IFERROR(INDEX(Sinduscon!$24:$24,
MATCH(CUB!A1376,Sinduscon!$3:$3,0)+1), "")</f>
        <v>-</v>
      </c>
      <c r="E1376" s="77" t="str">
        <f>IFERROR(INDEX(Sinduscon!$25:$25,
MATCH(CUB!$A1376,Sinduscon!$3:$3,0)+1), "")</f>
        <v>-</v>
      </c>
      <c r="F1376" s="77" t="str">
        <f>IFERROR(INDEX(Sinduscon!$26:$26,
MATCH(CUB!$A1376,Sinduscon!$3:$3,0)+1), "")</f>
        <v>-</v>
      </c>
      <c r="G1376" s="77" t="str">
        <f>IFERROR(INDEX(Sinduscon!$27:$27,
MATCH(CUB!$A1376,Sinduscon!$3:$3,0)+1), "")</f>
        <v>-</v>
      </c>
      <c r="H1376" s="111"/>
      <c r="I1376" s="111"/>
      <c r="J1376" s="111"/>
      <c r="K1376" s="111"/>
    </row>
    <row r="1377" spans="1:12" x14ac:dyDescent="0.25">
      <c r="A1377" s="71">
        <f>IF(
   SUMPRODUCT(--(Sinduscon!$3:$3=DATE(2013,INT((ROW(A1574)-1)/20)+1,1)))&gt;0,
   DATE(2013,INT((ROW(A1574)-1)/20)+1,1),
   ""
)</f>
        <v>43647</v>
      </c>
      <c r="B1377" s="72" t="str">
        <f t="shared" si="109"/>
        <v>R-16</v>
      </c>
      <c r="C1377" s="73" t="str">
        <f t="shared" si="110"/>
        <v>Normal</v>
      </c>
      <c r="D1377" s="77">
        <f>IFERROR(INDEX(Sinduscon!$24:$24,
MATCH(CUB!A1377,Sinduscon!$3:$3,0)+2), "")</f>
        <v>596.72</v>
      </c>
      <c r="E1377" s="77">
        <f>IFERROR(INDEX(Sinduscon!$25:$25,
MATCH(CUB!$A1377,Sinduscon!$3:$3,0)+2), "")</f>
        <v>735.19</v>
      </c>
      <c r="F1377" s="77">
        <f>IFERROR(INDEX(Sinduscon!$26:$26,
MATCH(CUB!$A1377,Sinduscon!$3:$3,0)+2), "")</f>
        <v>58.12</v>
      </c>
      <c r="G1377" s="77">
        <f>IFERROR(INDEX(Sinduscon!$27:$27,
MATCH(CUB!$A1377,Sinduscon!$3:$3,0)+2), "")</f>
        <v>4.3099999999999996</v>
      </c>
      <c r="H1377" s="111"/>
      <c r="I1377" s="111"/>
      <c r="J1377" s="111"/>
      <c r="K1377" s="111"/>
    </row>
    <row r="1378" spans="1:12" x14ac:dyDescent="0.25">
      <c r="A1378" s="71">
        <f>IF(
   SUMPRODUCT(--(Sinduscon!$3:$3=DATE(2013,INT((ROW(A1575)-1)/20)+1,1)))&gt;0,
   DATE(2013,INT((ROW(A1575)-1)/20)+1,1),
   ""
)</f>
        <v>43647</v>
      </c>
      <c r="B1378" s="72" t="str">
        <f t="shared" si="109"/>
        <v>R-16</v>
      </c>
      <c r="C1378" s="73" t="str">
        <f t="shared" si="110"/>
        <v>Alto</v>
      </c>
      <c r="D1378" s="77">
        <f>IFERROR(INDEX(Sinduscon!$24:$24,
MATCH(CUB!A1378,Sinduscon!$3:$3,0)+3), "")</f>
        <v>802.77</v>
      </c>
      <c r="E1378" s="77">
        <f>IFERROR(INDEX(Sinduscon!$25:$25,
MATCH(CUB!$A1378,Sinduscon!$3:$3,0)+3), "")</f>
        <v>909.31</v>
      </c>
      <c r="F1378" s="77">
        <f>IFERROR(INDEX(Sinduscon!$26:$26,
MATCH(CUB!$A1378,Sinduscon!$3:$3,0)+3), "")</f>
        <v>71.84</v>
      </c>
      <c r="G1378" s="77">
        <f>IFERROR(INDEX(Sinduscon!$27:$27,
MATCH(CUB!$A1378,Sinduscon!$3:$3,0)+3), "")</f>
        <v>6.48</v>
      </c>
      <c r="H1378" s="111"/>
      <c r="I1378" s="111"/>
      <c r="J1378" s="111"/>
      <c r="K1378" s="111"/>
    </row>
    <row r="1379" spans="1:12" x14ac:dyDescent="0.25">
      <c r="A1379" s="71">
        <f>IF(
   SUMPRODUCT(--(Sinduscon!$3:$3=DATE(2013,INT((ROW(A1576)-1)/20)+1,1)))&gt;0,
   DATE(2013,INT((ROW(A1576)-1)/20)+1,1),
   ""
)</f>
        <v>43647</v>
      </c>
      <c r="B1379" s="72" t="str">
        <f t="shared" si="109"/>
        <v>R-16</v>
      </c>
      <c r="C1379" s="73" t="str">
        <f t="shared" si="110"/>
        <v>Total</v>
      </c>
      <c r="D1379" s="77">
        <f>IFERROR(INDEX(Sinduscon!$24:$24,
MATCH(CUB!A1379,Sinduscon!$3:$3,0)+4), "")</f>
        <v>1399.49</v>
      </c>
      <c r="E1379" s="77">
        <f>IFERROR(INDEX(Sinduscon!$25:$25,
MATCH(CUB!$A1379,Sinduscon!$3:$3,0)+4), "")</f>
        <v>1644.5</v>
      </c>
      <c r="F1379" s="77">
        <f>IFERROR(INDEX(Sinduscon!$26:$26,
MATCH(CUB!$A1379,Sinduscon!$3:$3,0)+4), "")</f>
        <v>129.96</v>
      </c>
      <c r="G1379" s="77">
        <f>IFERROR(INDEX(Sinduscon!$27:$27,
MATCH(CUB!$A1379,Sinduscon!$3:$3,0)+4), "")</f>
        <v>10.79</v>
      </c>
      <c r="H1379" s="111"/>
      <c r="I1379" s="111"/>
      <c r="J1379" s="111"/>
      <c r="K1379" s="111"/>
    </row>
    <row r="1380" spans="1:12" x14ac:dyDescent="0.25">
      <c r="A1380" s="71">
        <f>IF(
   SUMPRODUCT(--(Sinduscon!$3:$3=DATE(2013,INT((ROW(A1577)-1)/20)+1,1)))&gt;0,
   DATE(2013,INT((ROW(A1577)-1)/20)+1,1),
   ""
)</f>
        <v>43647</v>
      </c>
      <c r="B1380" s="72" t="str">
        <f t="shared" si="109"/>
        <v>PIS</v>
      </c>
      <c r="C1380" s="73" t="str">
        <f t="shared" si="110"/>
        <v>Baixo</v>
      </c>
      <c r="D1380" s="77">
        <f>IFERROR(INDEX(Sinduscon!$30:$30,
MATCH(CUB!A1380,Sinduscon!$3:$3,0)+1), "")</f>
        <v>487.93</v>
      </c>
      <c r="E1380" s="77">
        <f>IFERROR(INDEX(Sinduscon!$31:$31,
MATCH(CUB!$A1380,Sinduscon!$3:$3,0)+1), "")</f>
        <v>480.49</v>
      </c>
      <c r="F1380" s="77">
        <f>IFERROR(INDEX(Sinduscon!$32:$32,
MATCH(CUB!$A1380,Sinduscon!$3:$3,0)+1), "")</f>
        <v>33.53</v>
      </c>
      <c r="G1380" s="77">
        <f>IFERROR(INDEX(Sinduscon!$33:$33,
MATCH(CUB!$A1380,Sinduscon!$3:$3,0)+1), "")</f>
        <v>1.69</v>
      </c>
      <c r="H1380" s="111"/>
      <c r="I1380" s="111"/>
      <c r="J1380" s="111"/>
      <c r="K1380" s="111"/>
    </row>
    <row r="1381" spans="1:12" x14ac:dyDescent="0.25">
      <c r="A1381" s="71">
        <f>IF(
   SUMPRODUCT(--(Sinduscon!$3:$3=DATE(2013,INT((ROW(A1578)-1)/20)+1,1)))&gt;0,
   DATE(2013,INT((ROW(A1578)-1)/20)+1,1),
   ""
)</f>
        <v>43647</v>
      </c>
      <c r="B1381" s="72" t="str">
        <f t="shared" si="109"/>
        <v>PIS</v>
      </c>
      <c r="C1381" s="73" t="str">
        <f t="shared" si="110"/>
        <v>Normal</v>
      </c>
      <c r="D1381" s="77" t="str">
        <f>IFERROR(INDEX(Sinduscon!$30:$30,
MATCH(CUB!A1381,Sinduscon!$3:$3,0)+2), "")</f>
        <v>-</v>
      </c>
      <c r="E1381" s="77" t="str">
        <f>IFERROR(INDEX(Sinduscon!$31:$31,
MATCH(CUB!$A1381,Sinduscon!$3:$3,0)+2), "")</f>
        <v>-</v>
      </c>
      <c r="F1381" s="77" t="str">
        <f>IFERROR(INDEX(Sinduscon!$32:$32,
MATCH(CUB!$A1381,Sinduscon!$3:$3,0)+2), "")</f>
        <v>-</v>
      </c>
      <c r="G1381" s="77" t="str">
        <f>IFERROR(INDEX(Sinduscon!$33:$33,
MATCH(CUB!$A1381,Sinduscon!$3:$3,0)+2), "")</f>
        <v>-</v>
      </c>
      <c r="H1381" s="111"/>
      <c r="I1381" s="111"/>
      <c r="J1381" s="111"/>
      <c r="K1381" s="111"/>
    </row>
    <row r="1382" spans="1:12" x14ac:dyDescent="0.25">
      <c r="A1382" s="71">
        <f>IF(
   SUMPRODUCT(--(Sinduscon!$3:$3=DATE(2013,INT((ROW(A1579)-1)/20)+1,1)))&gt;0,
   DATE(2013,INT((ROW(A1579)-1)/20)+1,1),
   ""
)</f>
        <v>43647</v>
      </c>
      <c r="B1382" s="72" t="str">
        <f t="shared" si="109"/>
        <v>PIS</v>
      </c>
      <c r="C1382" s="73" t="str">
        <f t="shared" si="110"/>
        <v>Alto</v>
      </c>
      <c r="D1382" s="77" t="str">
        <f>IFERROR(INDEX(Sinduscon!$30:$30,
MATCH(CUB!A1382,Sinduscon!$3:$3,0)+3), "")</f>
        <v>-</v>
      </c>
      <c r="E1382" s="77" t="str">
        <f>IFERROR(INDEX(Sinduscon!$31:$31,
MATCH(CUB!$A1382,Sinduscon!$3:$3,0)+3), "")</f>
        <v>-</v>
      </c>
      <c r="F1382" s="77" t="str">
        <f>IFERROR(INDEX(Sinduscon!$32:$32,
MATCH(CUB!$A1382,Sinduscon!$3:$3,0)+3), "")</f>
        <v>-</v>
      </c>
      <c r="G1382" s="77" t="str">
        <f>IFERROR(INDEX(Sinduscon!$33:$33,
MATCH(CUB!$A1382,Sinduscon!$3:$3,0)+3), "")</f>
        <v>-</v>
      </c>
      <c r="H1382" s="111"/>
      <c r="I1382" s="111"/>
      <c r="J1382" s="111"/>
      <c r="K1382" s="111"/>
    </row>
    <row r="1383" spans="1:12" x14ac:dyDescent="0.25">
      <c r="A1383" s="71">
        <f>IF(
   SUMPRODUCT(--(Sinduscon!$3:$3=DATE(2013,INT((ROW(A1580)-1)/20)+1,1)))&gt;0,
   DATE(2013,INT((ROW(A1580)-1)/20)+1,1),
   ""
)</f>
        <v>43647</v>
      </c>
      <c r="B1383" s="72" t="str">
        <f t="shared" si="109"/>
        <v>PIS</v>
      </c>
      <c r="C1383" s="73" t="str">
        <f t="shared" si="110"/>
        <v>Total</v>
      </c>
      <c r="D1383" s="77">
        <f>IFERROR(INDEX(Sinduscon!$30:$30,
MATCH(CUB!A1383,Sinduscon!$3:$3,0)+4), "")</f>
        <v>487.93</v>
      </c>
      <c r="E1383" s="77">
        <f>IFERROR(INDEX(Sinduscon!$31:$31,
MATCH(CUB!$A1383,Sinduscon!$3:$3,0)+4), "")</f>
        <v>480.49</v>
      </c>
      <c r="F1383" s="77">
        <f>IFERROR(INDEX(Sinduscon!$32:$32,
MATCH(CUB!$A1383,Sinduscon!$3:$3,0)+4), "")</f>
        <v>33.53</v>
      </c>
      <c r="G1383" s="77">
        <f>IFERROR(INDEX(Sinduscon!$33:$33,
MATCH(CUB!$A1383,Sinduscon!$3:$3,0)+4), "")</f>
        <v>1.69</v>
      </c>
      <c r="H1383" s="111">
        <f>SUMIFS(CUB!$D:$D,CUB!$C:$C,"Total",CUB!$A:$A,$A1383)
/11</f>
        <v>713.18818181818176</v>
      </c>
      <c r="I1383" s="111">
        <f>SUMIFS(CUB!$E:$E,CUB!$C:$C,"Total",CUB!$A:$A,$A1383)
/11</f>
        <v>764.69909090909096</v>
      </c>
      <c r="J1383" s="111">
        <f>SUMIFS(CUB!$F:$F,CUB!$C:$C,"Total",CUB!$A:$A,$A1383)
/11</f>
        <v>83.569090909090903</v>
      </c>
      <c r="K1383" s="111">
        <f>SUMIFS(CUB!$G:$G,CUB!$C:$C,"Total",CUB!$A:$A,$A1383)
/11</f>
        <v>2.8881818181818182</v>
      </c>
      <c r="L1383" s="111">
        <f t="shared" ref="L1383" si="112">SUM(H1383:K1383)</f>
        <v>1564.3445454545456</v>
      </c>
    </row>
    <row r="1384" spans="1:12" x14ac:dyDescent="0.25">
      <c r="A1384" s="71">
        <f>IF(
   SUMPRODUCT(--(Sinduscon!$3:$3=DATE(2013,INT((ROW(A1581)-1)/20)+1,1)))&gt;0,
   DATE(2013,INT((ROW(A1581)-1)/20)+1,1),
   ""
)</f>
        <v>43678</v>
      </c>
      <c r="B1384" s="72" t="str">
        <f t="shared" si="109"/>
        <v>R-1</v>
      </c>
      <c r="C1384" s="73" t="str">
        <f t="shared" si="110"/>
        <v>Baixo</v>
      </c>
      <c r="D1384" s="77">
        <f>IFERROR(INDEX(Sinduscon!$6:$6,
MATCH(CUB!A1384,Sinduscon!$3:$3,0)+1), "")</f>
        <v>677.8</v>
      </c>
      <c r="E1384" s="77">
        <f>IFERROR(INDEX(Sinduscon!$7:$7,
MATCH(CUB!$A1384,Sinduscon!$3:$3,0)+1), "")</f>
        <v>705.06</v>
      </c>
      <c r="F1384" s="77">
        <f>IFERROR(INDEX(Sinduscon!$8:$8,
MATCH(CUB!$A1384,Sinduscon!$3:$3,0)+1), "")</f>
        <v>135.21</v>
      </c>
      <c r="G1384" s="77">
        <f>IFERROR(INDEX(Sinduscon!$9:$9,
MATCH(CUB!$A1384,Sinduscon!$3:$3,0)+1), "")</f>
        <v>3.4</v>
      </c>
      <c r="H1384" s="111"/>
      <c r="I1384" s="111"/>
      <c r="J1384" s="111"/>
      <c r="K1384" s="111"/>
    </row>
    <row r="1385" spans="1:12" x14ac:dyDescent="0.25">
      <c r="A1385" s="71">
        <f>IF(
   SUMPRODUCT(--(Sinduscon!$3:$3=DATE(2013,INT((ROW(A1582)-1)/20)+1,1)))&gt;0,
   DATE(2013,INT((ROW(A1582)-1)/20)+1,1),
   ""
)</f>
        <v>43678</v>
      </c>
      <c r="B1385" s="72" t="str">
        <f t="shared" si="109"/>
        <v>R-1</v>
      </c>
      <c r="C1385" s="73" t="str">
        <f t="shared" si="110"/>
        <v>Normal</v>
      </c>
      <c r="D1385" s="77">
        <f>IFERROR(INDEX(Sinduscon!$6:$6,
MATCH(CUB!A1385,Sinduscon!$3:$3,0)+2), "")</f>
        <v>707.94</v>
      </c>
      <c r="E1385" s="77">
        <f>IFERROR(INDEX(Sinduscon!$7:$7,
MATCH(CUB!$A1385,Sinduscon!$3:$3,0)+2), "")</f>
        <v>963.03</v>
      </c>
      <c r="F1385" s="77">
        <f>IFERROR(INDEX(Sinduscon!$8:$8,
MATCH(CUB!$A1385,Sinduscon!$3:$3,0)+2), "")</f>
        <v>126.96</v>
      </c>
      <c r="G1385" s="77">
        <f>IFERROR(INDEX(Sinduscon!$9:$9,
MATCH(CUB!$A1385,Sinduscon!$3:$3,0)+2), "")</f>
        <v>0.24</v>
      </c>
      <c r="H1385" s="111"/>
      <c r="I1385" s="111"/>
      <c r="J1385" s="111"/>
      <c r="K1385" s="111"/>
    </row>
    <row r="1386" spans="1:12" x14ac:dyDescent="0.25">
      <c r="A1386" s="71">
        <f>IF(
   SUMPRODUCT(--(Sinduscon!$3:$3=DATE(2013,INT((ROW(A1583)-1)/20)+1,1)))&gt;0,
   DATE(2013,INT((ROW(A1583)-1)/20)+1,1),
   ""
)</f>
        <v>43678</v>
      </c>
      <c r="B1386" s="72" t="str">
        <f t="shared" si="109"/>
        <v>R-1</v>
      </c>
      <c r="C1386" s="73" t="str">
        <f t="shared" si="110"/>
        <v>Alto</v>
      </c>
      <c r="D1386" s="77">
        <f>IFERROR(INDEX(Sinduscon!$6:$6,
MATCH(CUB!A1386,Sinduscon!$3:$3,0)+3), "")</f>
        <v>1059.21</v>
      </c>
      <c r="E1386" s="77">
        <f>IFERROR(INDEX(Sinduscon!$7:$7,
MATCH(CUB!$A1386,Sinduscon!$3:$3,0)+3), "")</f>
        <v>1044.8599999999999</v>
      </c>
      <c r="F1386" s="77">
        <f>IFERROR(INDEX(Sinduscon!$8:$8,
MATCH(CUB!$A1386,Sinduscon!$3:$3,0)+3), "")</f>
        <v>120.02</v>
      </c>
      <c r="G1386" s="77">
        <f>IFERROR(INDEX(Sinduscon!$9:$9,
MATCH(CUB!$A1386,Sinduscon!$3:$3,0)+3), "")</f>
        <v>0.28999999999999998</v>
      </c>
      <c r="H1386" s="111"/>
      <c r="I1386" s="111"/>
      <c r="J1386" s="111"/>
      <c r="K1386" s="111"/>
    </row>
    <row r="1387" spans="1:12" x14ac:dyDescent="0.25">
      <c r="A1387" s="71">
        <f>IF(
   SUMPRODUCT(--(Sinduscon!$3:$3=DATE(2013,INT((ROW(A1584)-1)/20)+1,1)))&gt;0,
   DATE(2013,INT((ROW(A1584)-1)/20)+1,1),
   ""
)</f>
        <v>43678</v>
      </c>
      <c r="B1387" s="72" t="str">
        <f t="shared" si="109"/>
        <v>R-1</v>
      </c>
      <c r="C1387" s="73" t="str">
        <f t="shared" si="110"/>
        <v>Total</v>
      </c>
      <c r="D1387" s="77">
        <f>IFERROR(INDEX(Sinduscon!$6:$6,
MATCH(CUB!A1387,Sinduscon!$3:$3,0)+4), "")</f>
        <v>2444.9499999999998</v>
      </c>
      <c r="E1387" s="77">
        <f>IFERROR(INDEX(Sinduscon!$7:$7,
MATCH(CUB!$A1387,Sinduscon!$3:$3,0)+4), "")</f>
        <v>2712.95</v>
      </c>
      <c r="F1387" s="77">
        <f>IFERROR(INDEX(Sinduscon!$8:$8,
MATCH(CUB!$A1387,Sinduscon!$3:$3,0)+4), "")</f>
        <v>382.19</v>
      </c>
      <c r="G1387" s="77">
        <f>IFERROR(INDEX(Sinduscon!$9:$9,
MATCH(CUB!$A1387,Sinduscon!$3:$3,0)+4), "")</f>
        <v>3.9299999999999997</v>
      </c>
      <c r="H1387" s="111"/>
      <c r="I1387" s="111"/>
      <c r="J1387" s="111"/>
      <c r="K1387" s="111"/>
    </row>
    <row r="1388" spans="1:12" x14ac:dyDescent="0.25">
      <c r="A1388" s="71">
        <f>IF(
   SUMPRODUCT(--(Sinduscon!$3:$3=DATE(2013,INT((ROW(A1585)-1)/20)+1,1)))&gt;0,
   DATE(2013,INT((ROW(A1585)-1)/20)+1,1),
   ""
)</f>
        <v>43678</v>
      </c>
      <c r="B1388" s="72" t="str">
        <f t="shared" si="109"/>
        <v>PP-4</v>
      </c>
      <c r="C1388" s="73" t="str">
        <f t="shared" si="110"/>
        <v>Baixo</v>
      </c>
      <c r="D1388" s="77">
        <f>IFERROR(INDEX(Sinduscon!$12:$12,
MATCH(CUB!A1388,Sinduscon!$3:$3,0)+1), "")</f>
        <v>719.76</v>
      </c>
      <c r="E1388" s="77">
        <f>IFERROR(INDEX(Sinduscon!$13:$13,
MATCH(CUB!$A1388,Sinduscon!$3:$3,0)+1), "")</f>
        <v>591.32000000000005</v>
      </c>
      <c r="F1388" s="77">
        <f>IFERROR(INDEX(Sinduscon!$14:$14,
MATCH(CUB!$A1388,Sinduscon!$3:$3,0)+1), "")</f>
        <v>35.950000000000003</v>
      </c>
      <c r="G1388" s="77">
        <f>IFERROR(INDEX(Sinduscon!$15:$15,
MATCH(CUB!$A1388,Sinduscon!$3:$3,0)+1), "")</f>
        <v>3.29</v>
      </c>
      <c r="H1388" s="111"/>
      <c r="I1388" s="111"/>
      <c r="J1388" s="111"/>
      <c r="K1388" s="111"/>
    </row>
    <row r="1389" spans="1:12" x14ac:dyDescent="0.25">
      <c r="A1389" s="71">
        <f>IF(
   SUMPRODUCT(--(Sinduscon!$3:$3=DATE(2013,INT((ROW(A1586)-1)/20)+1,1)))&gt;0,
   DATE(2013,INT((ROW(A1586)-1)/20)+1,1),
   ""
)</f>
        <v>43678</v>
      </c>
      <c r="B1389" s="72" t="str">
        <f t="shared" si="109"/>
        <v>PP-4</v>
      </c>
      <c r="C1389" s="73" t="str">
        <f t="shared" si="110"/>
        <v>Normal</v>
      </c>
      <c r="D1389" s="77">
        <f>IFERROR(INDEX(Sinduscon!$12:$12,
MATCH(CUB!A1389,Sinduscon!$3:$3,0)+2), "")</f>
        <v>682.2</v>
      </c>
      <c r="E1389" s="77">
        <f>IFERROR(INDEX(Sinduscon!$13:$13,
MATCH(CUB!$A1389,Sinduscon!$3:$3,0)+2), "")</f>
        <v>851.92</v>
      </c>
      <c r="F1389" s="77">
        <f>IFERROR(INDEX(Sinduscon!$14:$14,
MATCH(CUB!$A1389,Sinduscon!$3:$3,0)+2), "")</f>
        <v>152.22999999999999</v>
      </c>
      <c r="G1389" s="77">
        <f>IFERROR(INDEX(Sinduscon!$15:$15,
MATCH(CUB!$A1389,Sinduscon!$3:$3,0)+2), "")</f>
        <v>0.05</v>
      </c>
      <c r="H1389" s="111"/>
      <c r="I1389" s="111"/>
      <c r="J1389" s="111"/>
      <c r="K1389" s="111"/>
    </row>
    <row r="1390" spans="1:12" x14ac:dyDescent="0.25">
      <c r="A1390" s="71">
        <f>IF(
   SUMPRODUCT(--(Sinduscon!$3:$3=DATE(2013,INT((ROW(A1587)-1)/20)+1,1)))&gt;0,
   DATE(2013,INT((ROW(A1587)-1)/20)+1,1),
   ""
)</f>
        <v>43678</v>
      </c>
      <c r="B1390" s="72" t="str">
        <f t="shared" si="109"/>
        <v>PP-4</v>
      </c>
      <c r="C1390" s="73" t="str">
        <f t="shared" si="110"/>
        <v>Alto</v>
      </c>
      <c r="D1390" s="77" t="str">
        <f>IFERROR(INDEX(Sinduscon!$12:$12,
MATCH(CUB!A1390,Sinduscon!$3:$3,0)+3), "")</f>
        <v>-</v>
      </c>
      <c r="E1390" s="77" t="str">
        <f>IFERROR(INDEX(Sinduscon!$13:$13,
MATCH(CUB!$A1390,Sinduscon!$3:$3,0)+3), "")</f>
        <v>-</v>
      </c>
      <c r="F1390" s="77" t="str">
        <f>IFERROR(INDEX(Sinduscon!$14:$14,
MATCH(CUB!$A1390,Sinduscon!$3:$3,0)+3), "")</f>
        <v>-</v>
      </c>
      <c r="G1390" s="77" t="str">
        <f>IFERROR(INDEX(Sinduscon!$15:$15,
MATCH(CUB!$A1390,Sinduscon!$3:$3,0)+3), "")</f>
        <v>-</v>
      </c>
      <c r="H1390" s="111"/>
      <c r="I1390" s="111"/>
      <c r="J1390" s="111"/>
      <c r="K1390" s="111"/>
    </row>
    <row r="1391" spans="1:12" x14ac:dyDescent="0.25">
      <c r="A1391" s="71">
        <f>IF(
   SUMPRODUCT(--(Sinduscon!$3:$3=DATE(2013,INT((ROW(A1588)-1)/20)+1,1)))&gt;0,
   DATE(2013,INT((ROW(A1588)-1)/20)+1,1),
   ""
)</f>
        <v>43678</v>
      </c>
      <c r="B1391" s="72" t="str">
        <f t="shared" si="109"/>
        <v>PP-4</v>
      </c>
      <c r="C1391" s="73" t="str">
        <f t="shared" si="110"/>
        <v>Total</v>
      </c>
      <c r="D1391" s="77">
        <f>IFERROR(INDEX(Sinduscon!$12:$12,
MATCH(CUB!A1391,Sinduscon!$3:$3,0)+4), "")</f>
        <v>1401.96</v>
      </c>
      <c r="E1391" s="77">
        <f>IFERROR(INDEX(Sinduscon!$13:$13,
MATCH(CUB!$A1391,Sinduscon!$3:$3,0)+4), "")</f>
        <v>1443.24</v>
      </c>
      <c r="F1391" s="77">
        <f>IFERROR(INDEX(Sinduscon!$14:$14,
MATCH(CUB!$A1391,Sinduscon!$3:$3,0)+4), "")</f>
        <v>188.18</v>
      </c>
      <c r="G1391" s="77">
        <f>IFERROR(INDEX(Sinduscon!$15:$15,
MATCH(CUB!$A1391,Sinduscon!$3:$3,0)+4), "")</f>
        <v>3.34</v>
      </c>
      <c r="H1391" s="111"/>
      <c r="I1391" s="111"/>
      <c r="J1391" s="111"/>
      <c r="K1391" s="111"/>
    </row>
    <row r="1392" spans="1:12" x14ac:dyDescent="0.25">
      <c r="A1392" s="71">
        <f>IF(
   SUMPRODUCT(--(Sinduscon!$3:$3=DATE(2013,INT((ROW(A1589)-1)/20)+1,1)))&gt;0,
   DATE(2013,INT((ROW(A1589)-1)/20)+1,1),
   ""
)</f>
        <v>43678</v>
      </c>
      <c r="B1392" s="72" t="str">
        <f t="shared" si="109"/>
        <v>R-8</v>
      </c>
      <c r="C1392" s="73" t="str">
        <f t="shared" si="110"/>
        <v>Baixo</v>
      </c>
      <c r="D1392" s="77">
        <f>IFERROR(INDEX(Sinduscon!$18:$18,
MATCH(CUB!A1392,Sinduscon!$3:$3,0)+1), "")</f>
        <v>686.92</v>
      </c>
      <c r="E1392" s="77">
        <f>IFERROR(INDEX(Sinduscon!$19:$19,
MATCH(CUB!$A1392,Sinduscon!$3:$3,0)+1), "")</f>
        <v>556.13</v>
      </c>
      <c r="F1392" s="77">
        <f>IFERROR(INDEX(Sinduscon!$20:$20,
MATCH(CUB!$A1392,Sinduscon!$3:$3,0)+1), "")</f>
        <v>32.35</v>
      </c>
      <c r="G1392" s="77">
        <f>IFERROR(INDEX(Sinduscon!$21:$21,
MATCH(CUB!$A1392,Sinduscon!$3:$3,0)+1), "")</f>
        <v>3.45</v>
      </c>
      <c r="H1392" s="111"/>
      <c r="I1392" s="111"/>
      <c r="J1392" s="111"/>
      <c r="K1392" s="111"/>
    </row>
    <row r="1393" spans="1:12" x14ac:dyDescent="0.25">
      <c r="A1393" s="71">
        <f>IF(
   SUMPRODUCT(--(Sinduscon!$3:$3=DATE(2013,INT((ROW(A1590)-1)/20)+1,1)))&gt;0,
   DATE(2013,INT((ROW(A1590)-1)/20)+1,1),
   ""
)</f>
        <v>43678</v>
      </c>
      <c r="B1393" s="72" t="str">
        <f t="shared" si="109"/>
        <v>R-8</v>
      </c>
      <c r="C1393" s="73" t="str">
        <f t="shared" si="110"/>
        <v>Normal</v>
      </c>
      <c r="D1393" s="77">
        <f>IFERROR(INDEX(Sinduscon!$18:$18,
MATCH(CUB!A1393,Sinduscon!$3:$3,0)+2), "")</f>
        <v>607.05999999999995</v>
      </c>
      <c r="E1393" s="77">
        <f>IFERROR(INDEX(Sinduscon!$19:$19,
MATCH(CUB!$A1393,Sinduscon!$3:$3,0)+2), "")</f>
        <v>764.79</v>
      </c>
      <c r="F1393" s="77">
        <f>IFERROR(INDEX(Sinduscon!$20:$20,
MATCH(CUB!$A1393,Sinduscon!$3:$3,0)+2), "")</f>
        <v>70.23</v>
      </c>
      <c r="G1393" s="77">
        <f>IFERROR(INDEX(Sinduscon!$21:$21,
MATCH(CUB!$A1393,Sinduscon!$3:$3,0)+2), "")</f>
        <v>4.62</v>
      </c>
      <c r="H1393" s="111"/>
      <c r="I1393" s="111"/>
      <c r="J1393" s="111"/>
      <c r="K1393" s="111"/>
    </row>
    <row r="1394" spans="1:12" x14ac:dyDescent="0.25">
      <c r="A1394" s="71">
        <f>IF(
   SUMPRODUCT(--(Sinduscon!$3:$3=DATE(2013,INT((ROW(A1591)-1)/20)+1,1)))&gt;0,
   DATE(2013,INT((ROW(A1591)-1)/20)+1,1),
   ""
)</f>
        <v>43678</v>
      </c>
      <c r="B1394" s="72" t="str">
        <f t="shared" si="109"/>
        <v>R-8</v>
      </c>
      <c r="C1394" s="73" t="str">
        <f t="shared" si="110"/>
        <v>Alto</v>
      </c>
      <c r="D1394" s="77">
        <f>IFERROR(INDEX(Sinduscon!$18:$18,
MATCH(CUB!A1394,Sinduscon!$3:$3,0)+3), "")</f>
        <v>860.47</v>
      </c>
      <c r="E1394" s="77">
        <f>IFERROR(INDEX(Sinduscon!$19:$19,
MATCH(CUB!$A1394,Sinduscon!$3:$3,0)+3), "")</f>
        <v>809.59</v>
      </c>
      <c r="F1394" s="77">
        <f>IFERROR(INDEX(Sinduscon!$20:$20,
MATCH(CUB!$A1394,Sinduscon!$3:$3,0)+3), "")</f>
        <v>82.82</v>
      </c>
      <c r="G1394" s="77">
        <f>IFERROR(INDEX(Sinduscon!$21:$21,
MATCH(CUB!$A1394,Sinduscon!$3:$3,0)+3), "")</f>
        <v>4.3600000000000003</v>
      </c>
      <c r="H1394" s="111"/>
      <c r="I1394" s="111"/>
      <c r="J1394" s="111"/>
      <c r="K1394" s="111"/>
    </row>
    <row r="1395" spans="1:12" x14ac:dyDescent="0.25">
      <c r="A1395" s="71">
        <f>IF(
   SUMPRODUCT(--(Sinduscon!$3:$3=DATE(2013,INT((ROW(A1592)-1)/20)+1,1)))&gt;0,
   DATE(2013,INT((ROW(A1592)-1)/20)+1,1),
   ""
)</f>
        <v>43678</v>
      </c>
      <c r="B1395" s="72" t="str">
        <f t="shared" si="109"/>
        <v>R-8</v>
      </c>
      <c r="C1395" s="73" t="str">
        <f t="shared" si="110"/>
        <v>Total</v>
      </c>
      <c r="D1395" s="77">
        <f>IFERROR(INDEX(Sinduscon!$18:$18,
MATCH(CUB!A1395,Sinduscon!$3:$3,0)+4), "")</f>
        <v>2154.4499999999998</v>
      </c>
      <c r="E1395" s="77">
        <f>IFERROR(INDEX(Sinduscon!$19:$19,
MATCH(CUB!$A1395,Sinduscon!$3:$3,0)+4), "")</f>
        <v>2130.5100000000002</v>
      </c>
      <c r="F1395" s="77">
        <f>IFERROR(INDEX(Sinduscon!$20:$20,
MATCH(CUB!$A1395,Sinduscon!$3:$3,0)+4), "")</f>
        <v>185.4</v>
      </c>
      <c r="G1395" s="77">
        <f>IFERROR(INDEX(Sinduscon!$21:$21,
MATCH(CUB!$A1395,Sinduscon!$3:$3,0)+4), "")</f>
        <v>12.43</v>
      </c>
      <c r="H1395" s="111"/>
      <c r="I1395" s="111"/>
      <c r="J1395" s="111"/>
      <c r="K1395" s="111"/>
    </row>
    <row r="1396" spans="1:12" x14ac:dyDescent="0.25">
      <c r="A1396" s="71">
        <f>IF(
   SUMPRODUCT(--(Sinduscon!$3:$3=DATE(2013,INT((ROW(A1593)-1)/20)+1,1)))&gt;0,
   DATE(2013,INT((ROW(A1593)-1)/20)+1,1),
   ""
)</f>
        <v>43678</v>
      </c>
      <c r="B1396" s="72" t="str">
        <f t="shared" si="109"/>
        <v>R-16</v>
      </c>
      <c r="C1396" s="73" t="str">
        <f t="shared" si="110"/>
        <v>Baixo</v>
      </c>
      <c r="D1396" s="77" t="str">
        <f>IFERROR(INDEX(Sinduscon!$24:$24,
MATCH(CUB!A1396,Sinduscon!$3:$3,0)+1), "")</f>
        <v>-</v>
      </c>
      <c r="E1396" s="77" t="str">
        <f>IFERROR(INDEX(Sinduscon!$25:$25,
MATCH(CUB!$A1396,Sinduscon!$3:$3,0)+1), "")</f>
        <v>-</v>
      </c>
      <c r="F1396" s="77" t="str">
        <f>IFERROR(INDEX(Sinduscon!$26:$26,
MATCH(CUB!$A1396,Sinduscon!$3:$3,0)+1), "")</f>
        <v>-</v>
      </c>
      <c r="G1396" s="77" t="str">
        <f>IFERROR(INDEX(Sinduscon!$27:$27,
MATCH(CUB!$A1396,Sinduscon!$3:$3,0)+1), "")</f>
        <v>-</v>
      </c>
      <c r="H1396" s="111"/>
      <c r="I1396" s="111"/>
      <c r="J1396" s="111"/>
      <c r="K1396" s="111"/>
    </row>
    <row r="1397" spans="1:12" x14ac:dyDescent="0.25">
      <c r="A1397" s="71">
        <f>IF(
   SUMPRODUCT(--(Sinduscon!$3:$3=DATE(2013,INT((ROW(A1594)-1)/20)+1,1)))&gt;0,
   DATE(2013,INT((ROW(A1594)-1)/20)+1,1),
   ""
)</f>
        <v>43678</v>
      </c>
      <c r="B1397" s="72" t="str">
        <f t="shared" si="109"/>
        <v>R-16</v>
      </c>
      <c r="C1397" s="73" t="str">
        <f t="shared" si="110"/>
        <v>Normal</v>
      </c>
      <c r="D1397" s="77">
        <f>IFERROR(INDEX(Sinduscon!$24:$24,
MATCH(CUB!A1397,Sinduscon!$3:$3,0)+2), "")</f>
        <v>601.92999999999995</v>
      </c>
      <c r="E1397" s="77">
        <f>IFERROR(INDEX(Sinduscon!$25:$25,
MATCH(CUB!$A1397,Sinduscon!$3:$3,0)+2), "")</f>
        <v>735.19</v>
      </c>
      <c r="F1397" s="77">
        <f>IFERROR(INDEX(Sinduscon!$26:$26,
MATCH(CUB!$A1397,Sinduscon!$3:$3,0)+2), "")</f>
        <v>58.12</v>
      </c>
      <c r="G1397" s="77">
        <f>IFERROR(INDEX(Sinduscon!$27:$27,
MATCH(CUB!$A1397,Sinduscon!$3:$3,0)+2), "")</f>
        <v>4.4000000000000004</v>
      </c>
      <c r="H1397" s="111"/>
      <c r="I1397" s="111"/>
      <c r="J1397" s="111"/>
      <c r="K1397" s="111"/>
    </row>
    <row r="1398" spans="1:12" x14ac:dyDescent="0.25">
      <c r="A1398" s="71">
        <f>IF(
   SUMPRODUCT(--(Sinduscon!$3:$3=DATE(2013,INT((ROW(A1595)-1)/20)+1,1)))&gt;0,
   DATE(2013,INT((ROW(A1595)-1)/20)+1,1),
   ""
)</f>
        <v>43678</v>
      </c>
      <c r="B1398" s="72" t="str">
        <f t="shared" si="109"/>
        <v>R-16</v>
      </c>
      <c r="C1398" s="73" t="str">
        <f t="shared" si="110"/>
        <v>Alto</v>
      </c>
      <c r="D1398" s="77">
        <f>IFERROR(INDEX(Sinduscon!$24:$24,
MATCH(CUB!A1398,Sinduscon!$3:$3,0)+3), "")</f>
        <v>809.01</v>
      </c>
      <c r="E1398" s="77">
        <f>IFERROR(INDEX(Sinduscon!$25:$25,
MATCH(CUB!$A1398,Sinduscon!$3:$3,0)+3), "")</f>
        <v>909.31</v>
      </c>
      <c r="F1398" s="77">
        <f>IFERROR(INDEX(Sinduscon!$26:$26,
MATCH(CUB!$A1398,Sinduscon!$3:$3,0)+3), "")</f>
        <v>71.84</v>
      </c>
      <c r="G1398" s="77">
        <f>IFERROR(INDEX(Sinduscon!$27:$27,
MATCH(CUB!$A1398,Sinduscon!$3:$3,0)+3), "")</f>
        <v>6.61</v>
      </c>
      <c r="H1398" s="111"/>
      <c r="I1398" s="111"/>
      <c r="J1398" s="111"/>
      <c r="K1398" s="111"/>
    </row>
    <row r="1399" spans="1:12" x14ac:dyDescent="0.25">
      <c r="A1399" s="71">
        <f>IF(
   SUMPRODUCT(--(Sinduscon!$3:$3=DATE(2013,INT((ROW(A1596)-1)/20)+1,1)))&gt;0,
   DATE(2013,INT((ROW(A1596)-1)/20)+1,1),
   ""
)</f>
        <v>43678</v>
      </c>
      <c r="B1399" s="72" t="str">
        <f t="shared" si="109"/>
        <v>R-16</v>
      </c>
      <c r="C1399" s="73" t="str">
        <f t="shared" si="110"/>
        <v>Total</v>
      </c>
      <c r="D1399" s="77">
        <f>IFERROR(INDEX(Sinduscon!$24:$24,
MATCH(CUB!A1399,Sinduscon!$3:$3,0)+4), "")</f>
        <v>1410.94</v>
      </c>
      <c r="E1399" s="77">
        <f>IFERROR(INDEX(Sinduscon!$25:$25,
MATCH(CUB!$A1399,Sinduscon!$3:$3,0)+4), "")</f>
        <v>1644.5</v>
      </c>
      <c r="F1399" s="77">
        <f>IFERROR(INDEX(Sinduscon!$26:$26,
MATCH(CUB!$A1399,Sinduscon!$3:$3,0)+4), "")</f>
        <v>129.96</v>
      </c>
      <c r="G1399" s="77">
        <f>IFERROR(INDEX(Sinduscon!$27:$27,
MATCH(CUB!$A1399,Sinduscon!$3:$3,0)+4), "")</f>
        <v>11.010000000000002</v>
      </c>
      <c r="H1399" s="111"/>
      <c r="I1399" s="111"/>
      <c r="J1399" s="111"/>
      <c r="K1399" s="111"/>
    </row>
    <row r="1400" spans="1:12" x14ac:dyDescent="0.25">
      <c r="A1400" s="71">
        <f>IF(
   SUMPRODUCT(--(Sinduscon!$3:$3=DATE(2013,INT((ROW(A1597)-1)/20)+1,1)))&gt;0,
   DATE(2013,INT((ROW(A1597)-1)/20)+1,1),
   ""
)</f>
        <v>43678</v>
      </c>
      <c r="B1400" s="72" t="str">
        <f t="shared" si="109"/>
        <v>PIS</v>
      </c>
      <c r="C1400" s="73" t="str">
        <f t="shared" si="110"/>
        <v>Baixo</v>
      </c>
      <c r="D1400" s="77">
        <f>IFERROR(INDEX(Sinduscon!$30:$30,
MATCH(CUB!A1400,Sinduscon!$3:$3,0)+1), "")</f>
        <v>490.66</v>
      </c>
      <c r="E1400" s="77">
        <f>IFERROR(INDEX(Sinduscon!$31:$31,
MATCH(CUB!$A1400,Sinduscon!$3:$3,0)+1), "")</f>
        <v>480.49</v>
      </c>
      <c r="F1400" s="77">
        <f>IFERROR(INDEX(Sinduscon!$32:$32,
MATCH(CUB!$A1400,Sinduscon!$3:$3,0)+1), "")</f>
        <v>33.53</v>
      </c>
      <c r="G1400" s="77">
        <f>IFERROR(INDEX(Sinduscon!$33:$33,
MATCH(CUB!$A1400,Sinduscon!$3:$3,0)+1), "")</f>
        <v>1.72</v>
      </c>
      <c r="H1400" s="111"/>
      <c r="I1400" s="111"/>
      <c r="J1400" s="111"/>
      <c r="K1400" s="111"/>
    </row>
    <row r="1401" spans="1:12" x14ac:dyDescent="0.25">
      <c r="A1401" s="71">
        <f>IF(
   SUMPRODUCT(--(Sinduscon!$3:$3=DATE(2013,INT((ROW(A1598)-1)/20)+1,1)))&gt;0,
   DATE(2013,INT((ROW(A1598)-1)/20)+1,1),
   ""
)</f>
        <v>43678</v>
      </c>
      <c r="B1401" s="72" t="str">
        <f t="shared" si="109"/>
        <v>PIS</v>
      </c>
      <c r="C1401" s="73" t="str">
        <f t="shared" si="110"/>
        <v>Normal</v>
      </c>
      <c r="D1401" s="77" t="str">
        <f>IFERROR(INDEX(Sinduscon!$30:$30,
MATCH(CUB!A1401,Sinduscon!$3:$3,0)+2), "")</f>
        <v>-</v>
      </c>
      <c r="E1401" s="77" t="str">
        <f>IFERROR(INDEX(Sinduscon!$31:$31,
MATCH(CUB!$A1401,Sinduscon!$3:$3,0)+2), "")</f>
        <v>-</v>
      </c>
      <c r="F1401" s="77" t="str">
        <f>IFERROR(INDEX(Sinduscon!$32:$32,
MATCH(CUB!$A1401,Sinduscon!$3:$3,0)+2), "")</f>
        <v>-</v>
      </c>
      <c r="G1401" s="77" t="str">
        <f>IFERROR(INDEX(Sinduscon!$33:$33,
MATCH(CUB!$A1401,Sinduscon!$3:$3,0)+2), "")</f>
        <v>-</v>
      </c>
      <c r="H1401" s="111"/>
      <c r="I1401" s="111"/>
      <c r="J1401" s="111"/>
      <c r="K1401" s="111"/>
    </row>
    <row r="1402" spans="1:12" x14ac:dyDescent="0.25">
      <c r="A1402" s="71">
        <f>IF(
   SUMPRODUCT(--(Sinduscon!$3:$3=DATE(2013,INT((ROW(A1599)-1)/20)+1,1)))&gt;0,
   DATE(2013,INT((ROW(A1599)-1)/20)+1,1),
   ""
)</f>
        <v>43678</v>
      </c>
      <c r="B1402" s="72" t="str">
        <f t="shared" si="109"/>
        <v>PIS</v>
      </c>
      <c r="C1402" s="73" t="str">
        <f t="shared" si="110"/>
        <v>Alto</v>
      </c>
      <c r="D1402" s="77" t="str">
        <f>IFERROR(INDEX(Sinduscon!$30:$30,
MATCH(CUB!A1402,Sinduscon!$3:$3,0)+3), "")</f>
        <v>-</v>
      </c>
      <c r="E1402" s="77" t="str">
        <f>IFERROR(INDEX(Sinduscon!$31:$31,
MATCH(CUB!$A1402,Sinduscon!$3:$3,0)+3), "")</f>
        <v>-</v>
      </c>
      <c r="F1402" s="77" t="str">
        <f>IFERROR(INDEX(Sinduscon!$32:$32,
MATCH(CUB!$A1402,Sinduscon!$3:$3,0)+3), "")</f>
        <v>-</v>
      </c>
      <c r="G1402" s="77" t="str">
        <f>IFERROR(INDEX(Sinduscon!$33:$33,
MATCH(CUB!$A1402,Sinduscon!$3:$3,0)+3), "")</f>
        <v>-</v>
      </c>
      <c r="H1402" s="111"/>
      <c r="I1402" s="111"/>
      <c r="J1402" s="111"/>
      <c r="K1402" s="111"/>
    </row>
    <row r="1403" spans="1:12" x14ac:dyDescent="0.25">
      <c r="A1403" s="71">
        <f>IF(
   SUMPRODUCT(--(Sinduscon!$3:$3=DATE(2013,INT((ROW(A1600)-1)/20)+1,1)))&gt;0,
   DATE(2013,INT((ROW(A1600)-1)/20)+1,1),
   ""
)</f>
        <v>43678</v>
      </c>
      <c r="B1403" s="72" t="str">
        <f t="shared" si="109"/>
        <v>PIS</v>
      </c>
      <c r="C1403" s="73" t="str">
        <f t="shared" si="110"/>
        <v>Total</v>
      </c>
      <c r="D1403" s="77">
        <f>IFERROR(INDEX(Sinduscon!$30:$30,
MATCH(CUB!A1403,Sinduscon!$3:$3,0)+4), "")</f>
        <v>490.66</v>
      </c>
      <c r="E1403" s="77">
        <f>IFERROR(INDEX(Sinduscon!$31:$31,
MATCH(CUB!$A1403,Sinduscon!$3:$3,0)+4), "")</f>
        <v>480.49</v>
      </c>
      <c r="F1403" s="77">
        <f>IFERROR(INDEX(Sinduscon!$32:$32,
MATCH(CUB!$A1403,Sinduscon!$3:$3,0)+4), "")</f>
        <v>33.53</v>
      </c>
      <c r="G1403" s="77">
        <f>IFERROR(INDEX(Sinduscon!$33:$33,
MATCH(CUB!$A1403,Sinduscon!$3:$3,0)+4), "")</f>
        <v>1.72</v>
      </c>
      <c r="H1403" s="111">
        <f>SUMIFS(CUB!$D:$D,CUB!$C:$C,"Total",CUB!$A:$A,$A1403)
/11</f>
        <v>718.45090909090902</v>
      </c>
      <c r="I1403" s="111">
        <f>SUMIFS(CUB!$E:$E,CUB!$C:$C,"Total",CUB!$A:$A,$A1403)
/11</f>
        <v>764.69909090909096</v>
      </c>
      <c r="J1403" s="111">
        <f>SUMIFS(CUB!$F:$F,CUB!$C:$C,"Total",CUB!$A:$A,$A1403)
/11</f>
        <v>83.569090909090903</v>
      </c>
      <c r="K1403" s="111">
        <f>SUMIFS(CUB!$G:$G,CUB!$C:$C,"Total",CUB!$A:$A,$A1403)
/11</f>
        <v>2.9481818181818182</v>
      </c>
      <c r="L1403" s="111">
        <f t="shared" ref="L1403" si="113">SUM(H1403:K1403)</f>
        <v>1569.6672727272728</v>
      </c>
    </row>
    <row r="1404" spans="1:12" x14ac:dyDescent="0.25">
      <c r="A1404" s="71">
        <f>IF(
   SUMPRODUCT(--(Sinduscon!$3:$3=DATE(2013,INT((ROW(A1601)-1)/20)+1,1)))&gt;0,
   DATE(2013,INT((ROW(A1601)-1)/20)+1,1),
   ""
)</f>
        <v>43709</v>
      </c>
      <c r="B1404" s="72" t="str">
        <f t="shared" si="109"/>
        <v>R-1</v>
      </c>
      <c r="C1404" s="73" t="str">
        <f t="shared" si="110"/>
        <v>Baixo</v>
      </c>
      <c r="D1404" s="77">
        <f>IFERROR(INDEX(Sinduscon!$6:$6,
MATCH(CUB!A1404,Sinduscon!$3:$3,0)+1), "")</f>
        <v>678.49</v>
      </c>
      <c r="E1404" s="77">
        <f>IFERROR(INDEX(Sinduscon!$7:$7,
MATCH(CUB!$A1404,Sinduscon!$3:$3,0)+1), "")</f>
        <v>713.05</v>
      </c>
      <c r="F1404" s="77">
        <f>IFERROR(INDEX(Sinduscon!$8:$8,
MATCH(CUB!$A1404,Sinduscon!$3:$3,0)+1), "")</f>
        <v>135.21</v>
      </c>
      <c r="G1404" s="77">
        <f>IFERROR(INDEX(Sinduscon!$9:$9,
MATCH(CUB!$A1404,Sinduscon!$3:$3,0)+1), "")</f>
        <v>3.4</v>
      </c>
      <c r="H1404" s="111"/>
      <c r="I1404" s="111"/>
      <c r="J1404" s="111"/>
      <c r="K1404" s="111"/>
    </row>
    <row r="1405" spans="1:12" x14ac:dyDescent="0.25">
      <c r="A1405" s="71">
        <f>IF(
   SUMPRODUCT(--(Sinduscon!$3:$3=DATE(2013,INT((ROW(A1602)-1)/20)+1,1)))&gt;0,
   DATE(2013,INT((ROW(A1602)-1)/20)+1,1),
   ""
)</f>
        <v>43709</v>
      </c>
      <c r="B1405" s="72" t="str">
        <f t="shared" si="109"/>
        <v>R-1</v>
      </c>
      <c r="C1405" s="73" t="str">
        <f t="shared" si="110"/>
        <v>Normal</v>
      </c>
      <c r="D1405" s="77">
        <f>IFERROR(INDEX(Sinduscon!$6:$6,
MATCH(CUB!A1405,Sinduscon!$3:$3,0)+2), "")</f>
        <v>709.38</v>
      </c>
      <c r="E1405" s="77">
        <f>IFERROR(INDEX(Sinduscon!$7:$7,
MATCH(CUB!$A1405,Sinduscon!$3:$3,0)+2), "")</f>
        <v>974.01</v>
      </c>
      <c r="F1405" s="77">
        <f>IFERROR(INDEX(Sinduscon!$8:$8,
MATCH(CUB!$A1405,Sinduscon!$3:$3,0)+2), "")</f>
        <v>126.96</v>
      </c>
      <c r="G1405" s="77">
        <f>IFERROR(INDEX(Sinduscon!$9:$9,
MATCH(CUB!$A1405,Sinduscon!$3:$3,0)+2), "")</f>
        <v>0.24</v>
      </c>
      <c r="H1405" s="111"/>
      <c r="I1405" s="111"/>
      <c r="J1405" s="111"/>
      <c r="K1405" s="111"/>
    </row>
    <row r="1406" spans="1:12" x14ac:dyDescent="0.25">
      <c r="A1406" s="71">
        <f>IF(
   SUMPRODUCT(--(Sinduscon!$3:$3=DATE(2013,INT((ROW(A1603)-1)/20)+1,1)))&gt;0,
   DATE(2013,INT((ROW(A1603)-1)/20)+1,1),
   ""
)</f>
        <v>43709</v>
      </c>
      <c r="B1406" s="72" t="str">
        <f t="shared" si="109"/>
        <v>R-1</v>
      </c>
      <c r="C1406" s="73" t="str">
        <f t="shared" si="110"/>
        <v>Alto</v>
      </c>
      <c r="D1406" s="77">
        <f>IFERROR(INDEX(Sinduscon!$6:$6,
MATCH(CUB!A1406,Sinduscon!$3:$3,0)+3), "")</f>
        <v>1061.54</v>
      </c>
      <c r="E1406" s="77">
        <f>IFERROR(INDEX(Sinduscon!$7:$7,
MATCH(CUB!$A1406,Sinduscon!$3:$3,0)+3), "")</f>
        <v>1056.77</v>
      </c>
      <c r="F1406" s="77">
        <f>IFERROR(INDEX(Sinduscon!$8:$8,
MATCH(CUB!$A1406,Sinduscon!$3:$3,0)+3), "")</f>
        <v>120.02</v>
      </c>
      <c r="G1406" s="77">
        <f>IFERROR(INDEX(Sinduscon!$9:$9,
MATCH(CUB!$A1406,Sinduscon!$3:$3,0)+3), "")</f>
        <v>0.28999999999999998</v>
      </c>
      <c r="H1406" s="111"/>
      <c r="I1406" s="111"/>
      <c r="J1406" s="111"/>
      <c r="K1406" s="111"/>
    </row>
    <row r="1407" spans="1:12" x14ac:dyDescent="0.25">
      <c r="A1407" s="71">
        <f>IF(
   SUMPRODUCT(--(Sinduscon!$3:$3=DATE(2013,INT((ROW(A1604)-1)/20)+1,1)))&gt;0,
   DATE(2013,INT((ROW(A1604)-1)/20)+1,1),
   ""
)</f>
        <v>43709</v>
      </c>
      <c r="B1407" s="72" t="str">
        <f t="shared" si="109"/>
        <v>R-1</v>
      </c>
      <c r="C1407" s="73" t="str">
        <f t="shared" si="110"/>
        <v>Total</v>
      </c>
      <c r="D1407" s="77">
        <f>IFERROR(INDEX(Sinduscon!$6:$6,
MATCH(CUB!A1407,Sinduscon!$3:$3,0)+4), "")</f>
        <v>2449.41</v>
      </c>
      <c r="E1407" s="77">
        <f>IFERROR(INDEX(Sinduscon!$7:$7,
MATCH(CUB!$A1407,Sinduscon!$3:$3,0)+4), "")</f>
        <v>2743.83</v>
      </c>
      <c r="F1407" s="77">
        <f>IFERROR(INDEX(Sinduscon!$8:$8,
MATCH(CUB!$A1407,Sinduscon!$3:$3,0)+4), "")</f>
        <v>382.19</v>
      </c>
      <c r="G1407" s="77">
        <f>IFERROR(INDEX(Sinduscon!$9:$9,
MATCH(CUB!$A1407,Sinduscon!$3:$3,0)+4), "")</f>
        <v>3.9299999999999997</v>
      </c>
      <c r="H1407" s="111"/>
      <c r="I1407" s="111"/>
      <c r="J1407" s="111"/>
      <c r="K1407" s="111"/>
    </row>
    <row r="1408" spans="1:12" x14ac:dyDescent="0.25">
      <c r="A1408" s="71">
        <f>IF(
   SUMPRODUCT(--(Sinduscon!$3:$3=DATE(2013,INT((ROW(A1605)-1)/20)+1,1)))&gt;0,
   DATE(2013,INT((ROW(A1605)-1)/20)+1,1),
   ""
)</f>
        <v>43709</v>
      </c>
      <c r="B1408" s="72" t="str">
        <f t="shared" si="109"/>
        <v>PP-4</v>
      </c>
      <c r="C1408" s="73" t="str">
        <f t="shared" si="110"/>
        <v>Baixo</v>
      </c>
      <c r="D1408" s="77">
        <f>IFERROR(INDEX(Sinduscon!$12:$12,
MATCH(CUB!A1408,Sinduscon!$3:$3,0)+1), "")</f>
        <v>720.52</v>
      </c>
      <c r="E1408" s="77">
        <f>IFERROR(INDEX(Sinduscon!$13:$13,
MATCH(CUB!$A1408,Sinduscon!$3:$3,0)+1), "")</f>
        <v>598.02</v>
      </c>
      <c r="F1408" s="77">
        <f>IFERROR(INDEX(Sinduscon!$14:$14,
MATCH(CUB!$A1408,Sinduscon!$3:$3,0)+1), "")</f>
        <v>35.950000000000003</v>
      </c>
      <c r="G1408" s="77">
        <f>IFERROR(INDEX(Sinduscon!$15:$15,
MATCH(CUB!$A1408,Sinduscon!$3:$3,0)+1), "")</f>
        <v>3.29</v>
      </c>
      <c r="H1408" s="111"/>
      <c r="I1408" s="111"/>
      <c r="J1408" s="111"/>
      <c r="K1408" s="111"/>
    </row>
    <row r="1409" spans="1:12" x14ac:dyDescent="0.25">
      <c r="A1409" s="71">
        <f>IF(
   SUMPRODUCT(--(Sinduscon!$3:$3=DATE(2013,INT((ROW(A1606)-1)/20)+1,1)))&gt;0,
   DATE(2013,INT((ROW(A1606)-1)/20)+1,1),
   ""
)</f>
        <v>43709</v>
      </c>
      <c r="B1409" s="72" t="str">
        <f t="shared" si="109"/>
        <v>PP-4</v>
      </c>
      <c r="C1409" s="73" t="str">
        <f t="shared" si="110"/>
        <v>Normal</v>
      </c>
      <c r="D1409" s="77">
        <f>IFERROR(INDEX(Sinduscon!$12:$12,
MATCH(CUB!A1409,Sinduscon!$3:$3,0)+2), "")</f>
        <v>683.48</v>
      </c>
      <c r="E1409" s="77">
        <f>IFERROR(INDEX(Sinduscon!$13:$13,
MATCH(CUB!$A1409,Sinduscon!$3:$3,0)+2), "")</f>
        <v>861.63</v>
      </c>
      <c r="F1409" s="77">
        <f>IFERROR(INDEX(Sinduscon!$14:$14,
MATCH(CUB!$A1409,Sinduscon!$3:$3,0)+2), "")</f>
        <v>152.22999999999999</v>
      </c>
      <c r="G1409" s="77">
        <f>IFERROR(INDEX(Sinduscon!$15:$15,
MATCH(CUB!$A1409,Sinduscon!$3:$3,0)+2), "")</f>
        <v>0.05</v>
      </c>
      <c r="H1409" s="111"/>
      <c r="I1409" s="111"/>
      <c r="J1409" s="111"/>
      <c r="K1409" s="111"/>
    </row>
    <row r="1410" spans="1:12" x14ac:dyDescent="0.25">
      <c r="A1410" s="71">
        <f>IF(
   SUMPRODUCT(--(Sinduscon!$3:$3=DATE(2013,INT((ROW(A1607)-1)/20)+1,1)))&gt;0,
   DATE(2013,INT((ROW(A1607)-1)/20)+1,1),
   ""
)</f>
        <v>43709</v>
      </c>
      <c r="B1410" s="72" t="str">
        <f t="shared" si="109"/>
        <v>PP-4</v>
      </c>
      <c r="C1410" s="73" t="str">
        <f t="shared" si="110"/>
        <v>Alto</v>
      </c>
      <c r="D1410" s="77" t="str">
        <f>IFERROR(INDEX(Sinduscon!$12:$12,
MATCH(CUB!A1410,Sinduscon!$3:$3,0)+3), "")</f>
        <v>-</v>
      </c>
      <c r="E1410" s="77" t="str">
        <f>IFERROR(INDEX(Sinduscon!$13:$13,
MATCH(CUB!$A1410,Sinduscon!$3:$3,0)+3), "")</f>
        <v>-</v>
      </c>
      <c r="F1410" s="77" t="str">
        <f>IFERROR(INDEX(Sinduscon!$14:$14,
MATCH(CUB!$A1410,Sinduscon!$3:$3,0)+3), "")</f>
        <v>-</v>
      </c>
      <c r="G1410" s="77" t="str">
        <f>IFERROR(INDEX(Sinduscon!$15:$15,
MATCH(CUB!$A1410,Sinduscon!$3:$3,0)+3), "")</f>
        <v>-</v>
      </c>
      <c r="H1410" s="111"/>
      <c r="I1410" s="111"/>
      <c r="J1410" s="111"/>
      <c r="K1410" s="111"/>
    </row>
    <row r="1411" spans="1:12" x14ac:dyDescent="0.25">
      <c r="A1411" s="71">
        <f>IF(
   SUMPRODUCT(--(Sinduscon!$3:$3=DATE(2013,INT((ROW(A1608)-1)/20)+1,1)))&gt;0,
   DATE(2013,INT((ROW(A1608)-1)/20)+1,1),
   ""
)</f>
        <v>43709</v>
      </c>
      <c r="B1411" s="72" t="str">
        <f t="shared" si="109"/>
        <v>PP-4</v>
      </c>
      <c r="C1411" s="73" t="str">
        <f t="shared" si="110"/>
        <v>Total</v>
      </c>
      <c r="D1411" s="77">
        <f>IFERROR(INDEX(Sinduscon!$12:$12,
MATCH(CUB!A1411,Sinduscon!$3:$3,0)+4), "")</f>
        <v>1404</v>
      </c>
      <c r="E1411" s="77">
        <f>IFERROR(INDEX(Sinduscon!$13:$13,
MATCH(CUB!$A1411,Sinduscon!$3:$3,0)+4), "")</f>
        <v>1459.65</v>
      </c>
      <c r="F1411" s="77">
        <f>IFERROR(INDEX(Sinduscon!$14:$14,
MATCH(CUB!$A1411,Sinduscon!$3:$3,0)+4), "")</f>
        <v>188.18</v>
      </c>
      <c r="G1411" s="77">
        <f>IFERROR(INDEX(Sinduscon!$15:$15,
MATCH(CUB!$A1411,Sinduscon!$3:$3,0)+4), "")</f>
        <v>3.34</v>
      </c>
      <c r="H1411" s="111"/>
      <c r="I1411" s="111"/>
      <c r="J1411" s="111"/>
      <c r="K1411" s="111"/>
    </row>
    <row r="1412" spans="1:12" x14ac:dyDescent="0.25">
      <c r="A1412" s="71">
        <f>IF(
   SUMPRODUCT(--(Sinduscon!$3:$3=DATE(2013,INT((ROW(A1609)-1)/20)+1,1)))&gt;0,
   DATE(2013,INT((ROW(A1609)-1)/20)+1,1),
   ""
)</f>
        <v>43709</v>
      </c>
      <c r="B1412" s="72" t="str">
        <f t="shared" si="109"/>
        <v>R-8</v>
      </c>
      <c r="C1412" s="73" t="str">
        <f t="shared" si="110"/>
        <v>Baixo</v>
      </c>
      <c r="D1412" s="77">
        <f>IFERROR(INDEX(Sinduscon!$18:$18,
MATCH(CUB!A1412,Sinduscon!$3:$3,0)+1), "")</f>
        <v>687.57</v>
      </c>
      <c r="E1412" s="77">
        <f>IFERROR(INDEX(Sinduscon!$19:$19,
MATCH(CUB!$A1412,Sinduscon!$3:$3,0)+1), "")</f>
        <v>562.44000000000005</v>
      </c>
      <c r="F1412" s="77">
        <f>IFERROR(INDEX(Sinduscon!$20:$20,
MATCH(CUB!$A1412,Sinduscon!$3:$3,0)+1), "")</f>
        <v>32.35</v>
      </c>
      <c r="G1412" s="77">
        <f>IFERROR(INDEX(Sinduscon!$21:$21,
MATCH(CUB!$A1412,Sinduscon!$3:$3,0)+1), "")</f>
        <v>3.45</v>
      </c>
      <c r="H1412" s="111"/>
      <c r="I1412" s="111"/>
      <c r="J1412" s="111"/>
      <c r="K1412" s="111"/>
    </row>
    <row r="1413" spans="1:12" x14ac:dyDescent="0.25">
      <c r="A1413" s="71">
        <f>IF(
   SUMPRODUCT(--(Sinduscon!$3:$3=DATE(2013,INT((ROW(A1610)-1)/20)+1,1)))&gt;0,
   DATE(2013,INT((ROW(A1610)-1)/20)+1,1),
   ""
)</f>
        <v>43709</v>
      </c>
      <c r="B1413" s="72" t="str">
        <f t="shared" ref="B1413:B1476" si="114">IF(A1413&lt;&gt;"", CHOOSE(MOD(QUOTIENT(ROW()-4,4),5)+1,"R-1","PP-4","R-8","R-16","PIS"), "")</f>
        <v>R-8</v>
      </c>
      <c r="C1413" s="73" t="str">
        <f t="shared" ref="C1413:C1476" si="115">IF(A1413&lt;&gt;"", CHOOSE(MOD(QUOTIENT(ROW()-4,1),4)+1,"Baixo","Normal","Alto","Total"), "")</f>
        <v>Normal</v>
      </c>
      <c r="D1413" s="77">
        <f>IFERROR(INDEX(Sinduscon!$18:$18,
MATCH(CUB!A1413,Sinduscon!$3:$3,0)+2), "")</f>
        <v>607.98</v>
      </c>
      <c r="E1413" s="77">
        <f>IFERROR(INDEX(Sinduscon!$19:$19,
MATCH(CUB!$A1413,Sinduscon!$3:$3,0)+2), "")</f>
        <v>773.51</v>
      </c>
      <c r="F1413" s="77">
        <f>IFERROR(INDEX(Sinduscon!$20:$20,
MATCH(CUB!$A1413,Sinduscon!$3:$3,0)+2), "")</f>
        <v>70.23</v>
      </c>
      <c r="G1413" s="77">
        <f>IFERROR(INDEX(Sinduscon!$21:$21,
MATCH(CUB!$A1413,Sinduscon!$3:$3,0)+2), "")</f>
        <v>4.62</v>
      </c>
      <c r="H1413" s="111"/>
      <c r="I1413" s="111"/>
      <c r="J1413" s="111"/>
      <c r="K1413" s="111"/>
    </row>
    <row r="1414" spans="1:12" x14ac:dyDescent="0.25">
      <c r="A1414" s="71">
        <f>IF(
   SUMPRODUCT(--(Sinduscon!$3:$3=DATE(2013,INT((ROW(A1611)-1)/20)+1,1)))&gt;0,
   DATE(2013,INT((ROW(A1611)-1)/20)+1,1),
   ""
)</f>
        <v>43709</v>
      </c>
      <c r="B1414" s="72" t="str">
        <f t="shared" si="114"/>
        <v>R-8</v>
      </c>
      <c r="C1414" s="73" t="str">
        <f t="shared" si="115"/>
        <v>Alto</v>
      </c>
      <c r="D1414" s="77">
        <f>IFERROR(INDEX(Sinduscon!$18:$18,
MATCH(CUB!A1414,Sinduscon!$3:$3,0)+3), "")</f>
        <v>862.58</v>
      </c>
      <c r="E1414" s="77">
        <f>IFERROR(INDEX(Sinduscon!$19:$19,
MATCH(CUB!$A1414,Sinduscon!$3:$3,0)+3), "")</f>
        <v>818.82</v>
      </c>
      <c r="F1414" s="77">
        <f>IFERROR(INDEX(Sinduscon!$20:$20,
MATCH(CUB!$A1414,Sinduscon!$3:$3,0)+3), "")</f>
        <v>82.82</v>
      </c>
      <c r="G1414" s="77">
        <f>IFERROR(INDEX(Sinduscon!$21:$21,
MATCH(CUB!$A1414,Sinduscon!$3:$3,0)+3), "")</f>
        <v>4.3600000000000003</v>
      </c>
      <c r="H1414" s="111"/>
      <c r="I1414" s="111"/>
      <c r="J1414" s="111"/>
      <c r="K1414" s="111"/>
    </row>
    <row r="1415" spans="1:12" x14ac:dyDescent="0.25">
      <c r="A1415" s="71">
        <f>IF(
   SUMPRODUCT(--(Sinduscon!$3:$3=DATE(2013,INT((ROW(A1612)-1)/20)+1,1)))&gt;0,
   DATE(2013,INT((ROW(A1612)-1)/20)+1,1),
   ""
)</f>
        <v>43709</v>
      </c>
      <c r="B1415" s="72" t="str">
        <f t="shared" si="114"/>
        <v>R-8</v>
      </c>
      <c r="C1415" s="73" t="str">
        <f t="shared" si="115"/>
        <v>Total</v>
      </c>
      <c r="D1415" s="77">
        <f>IFERROR(INDEX(Sinduscon!$18:$18,
MATCH(CUB!A1415,Sinduscon!$3:$3,0)+4), "")</f>
        <v>2158.13</v>
      </c>
      <c r="E1415" s="77">
        <f>IFERROR(INDEX(Sinduscon!$19:$19,
MATCH(CUB!$A1415,Sinduscon!$3:$3,0)+4), "")</f>
        <v>2154.77</v>
      </c>
      <c r="F1415" s="77">
        <f>IFERROR(INDEX(Sinduscon!$20:$20,
MATCH(CUB!$A1415,Sinduscon!$3:$3,0)+4), "")</f>
        <v>185.4</v>
      </c>
      <c r="G1415" s="77">
        <f>IFERROR(INDEX(Sinduscon!$21:$21,
MATCH(CUB!$A1415,Sinduscon!$3:$3,0)+4), "")</f>
        <v>12.43</v>
      </c>
      <c r="H1415" s="111"/>
      <c r="I1415" s="111"/>
      <c r="J1415" s="111"/>
      <c r="K1415" s="111"/>
    </row>
    <row r="1416" spans="1:12" x14ac:dyDescent="0.25">
      <c r="A1416" s="71">
        <f>IF(
   SUMPRODUCT(--(Sinduscon!$3:$3=DATE(2013,INT((ROW(A1613)-1)/20)+1,1)))&gt;0,
   DATE(2013,INT((ROW(A1613)-1)/20)+1,1),
   ""
)</f>
        <v>43709</v>
      </c>
      <c r="B1416" s="72" t="str">
        <f t="shared" si="114"/>
        <v>R-16</v>
      </c>
      <c r="C1416" s="73" t="str">
        <f t="shared" si="115"/>
        <v>Baixo</v>
      </c>
      <c r="D1416" s="77" t="str">
        <f>IFERROR(INDEX(Sinduscon!$24:$24,
MATCH(CUB!A1416,Sinduscon!$3:$3,0)+1), "")</f>
        <v>-</v>
      </c>
      <c r="E1416" s="77" t="str">
        <f>IFERROR(INDEX(Sinduscon!$25:$25,
MATCH(CUB!$A1416,Sinduscon!$3:$3,0)+1), "")</f>
        <v>-</v>
      </c>
      <c r="F1416" s="77" t="str">
        <f>IFERROR(INDEX(Sinduscon!$26:$26,
MATCH(CUB!$A1416,Sinduscon!$3:$3,0)+1), "")</f>
        <v>-</v>
      </c>
      <c r="G1416" s="77" t="str">
        <f>IFERROR(INDEX(Sinduscon!$27:$27,
MATCH(CUB!$A1416,Sinduscon!$3:$3,0)+1), "")</f>
        <v>-</v>
      </c>
      <c r="H1416" s="111"/>
      <c r="I1416" s="111"/>
      <c r="J1416" s="111"/>
      <c r="K1416" s="111"/>
    </row>
    <row r="1417" spans="1:12" x14ac:dyDescent="0.25">
      <c r="A1417" s="71">
        <f>IF(
   SUMPRODUCT(--(Sinduscon!$3:$3=DATE(2013,INT((ROW(A1614)-1)/20)+1,1)))&gt;0,
   DATE(2013,INT((ROW(A1614)-1)/20)+1,1),
   ""
)</f>
        <v>43709</v>
      </c>
      <c r="B1417" s="72" t="str">
        <f t="shared" si="114"/>
        <v>R-16</v>
      </c>
      <c r="C1417" s="73" t="str">
        <f t="shared" si="115"/>
        <v>Normal</v>
      </c>
      <c r="D1417" s="77">
        <f>IFERROR(INDEX(Sinduscon!$24:$24,
MATCH(CUB!A1417,Sinduscon!$3:$3,0)+2), "")</f>
        <v>602.96</v>
      </c>
      <c r="E1417" s="77">
        <f>IFERROR(INDEX(Sinduscon!$25:$25,
MATCH(CUB!$A1417,Sinduscon!$3:$3,0)+2), "")</f>
        <v>743.58</v>
      </c>
      <c r="F1417" s="77">
        <f>IFERROR(INDEX(Sinduscon!$26:$26,
MATCH(CUB!$A1417,Sinduscon!$3:$3,0)+2), "")</f>
        <v>58.12</v>
      </c>
      <c r="G1417" s="77">
        <f>IFERROR(INDEX(Sinduscon!$27:$27,
MATCH(CUB!$A1417,Sinduscon!$3:$3,0)+2), "")</f>
        <v>4.4000000000000004</v>
      </c>
      <c r="H1417" s="111"/>
      <c r="I1417" s="111"/>
      <c r="J1417" s="111"/>
      <c r="K1417" s="111"/>
    </row>
    <row r="1418" spans="1:12" x14ac:dyDescent="0.25">
      <c r="A1418" s="71">
        <f>IF(
   SUMPRODUCT(--(Sinduscon!$3:$3=DATE(2013,INT((ROW(A1615)-1)/20)+1,1)))&gt;0,
   DATE(2013,INT((ROW(A1615)-1)/20)+1,1),
   ""
)</f>
        <v>43709</v>
      </c>
      <c r="B1418" s="72" t="str">
        <f t="shared" si="114"/>
        <v>R-16</v>
      </c>
      <c r="C1418" s="73" t="str">
        <f t="shared" si="115"/>
        <v>Alto</v>
      </c>
      <c r="D1418" s="77">
        <f>IFERROR(INDEX(Sinduscon!$24:$24,
MATCH(CUB!A1418,Sinduscon!$3:$3,0)+3), "")</f>
        <v>810.86</v>
      </c>
      <c r="E1418" s="77">
        <f>IFERROR(INDEX(Sinduscon!$25:$25,
MATCH(CUB!$A1418,Sinduscon!$3:$3,0)+3), "")</f>
        <v>919.67</v>
      </c>
      <c r="F1418" s="77">
        <f>IFERROR(INDEX(Sinduscon!$26:$26,
MATCH(CUB!$A1418,Sinduscon!$3:$3,0)+3), "")</f>
        <v>71.84</v>
      </c>
      <c r="G1418" s="77">
        <f>IFERROR(INDEX(Sinduscon!$27:$27,
MATCH(CUB!$A1418,Sinduscon!$3:$3,0)+3), "")</f>
        <v>6.61</v>
      </c>
      <c r="H1418" s="111"/>
      <c r="I1418" s="111"/>
      <c r="J1418" s="111"/>
      <c r="K1418" s="111"/>
    </row>
    <row r="1419" spans="1:12" x14ac:dyDescent="0.25">
      <c r="A1419" s="71">
        <f>IF(
   SUMPRODUCT(--(Sinduscon!$3:$3=DATE(2013,INT((ROW(A1616)-1)/20)+1,1)))&gt;0,
   DATE(2013,INT((ROW(A1616)-1)/20)+1,1),
   ""
)</f>
        <v>43709</v>
      </c>
      <c r="B1419" s="72" t="str">
        <f t="shared" si="114"/>
        <v>R-16</v>
      </c>
      <c r="C1419" s="73" t="str">
        <f t="shared" si="115"/>
        <v>Total</v>
      </c>
      <c r="D1419" s="77">
        <f>IFERROR(INDEX(Sinduscon!$24:$24,
MATCH(CUB!A1419,Sinduscon!$3:$3,0)+4), "")</f>
        <v>1413.8200000000002</v>
      </c>
      <c r="E1419" s="77">
        <f>IFERROR(INDEX(Sinduscon!$25:$25,
MATCH(CUB!$A1419,Sinduscon!$3:$3,0)+4), "")</f>
        <v>1663.25</v>
      </c>
      <c r="F1419" s="77">
        <f>IFERROR(INDEX(Sinduscon!$26:$26,
MATCH(CUB!$A1419,Sinduscon!$3:$3,0)+4), "")</f>
        <v>129.96</v>
      </c>
      <c r="G1419" s="77">
        <f>IFERROR(INDEX(Sinduscon!$27:$27,
MATCH(CUB!$A1419,Sinduscon!$3:$3,0)+4), "")</f>
        <v>11.010000000000002</v>
      </c>
      <c r="H1419" s="111"/>
      <c r="I1419" s="111"/>
      <c r="J1419" s="111"/>
      <c r="K1419" s="111"/>
    </row>
    <row r="1420" spans="1:12" x14ac:dyDescent="0.25">
      <c r="A1420" s="71">
        <f>IF(
   SUMPRODUCT(--(Sinduscon!$3:$3=DATE(2013,INT((ROW(A1617)-1)/20)+1,1)))&gt;0,
   DATE(2013,INT((ROW(A1617)-1)/20)+1,1),
   ""
)</f>
        <v>43709</v>
      </c>
      <c r="B1420" s="72" t="str">
        <f t="shared" si="114"/>
        <v>PIS</v>
      </c>
      <c r="C1420" s="73" t="str">
        <f t="shared" si="115"/>
        <v>Baixo</v>
      </c>
      <c r="D1420" s="77">
        <f>IFERROR(INDEX(Sinduscon!$30:$30,
MATCH(CUB!A1420,Sinduscon!$3:$3,0)+1), "")</f>
        <v>491.16</v>
      </c>
      <c r="E1420" s="77">
        <f>IFERROR(INDEX(Sinduscon!$31:$31,
MATCH(CUB!$A1420,Sinduscon!$3:$3,0)+1), "")</f>
        <v>485.93</v>
      </c>
      <c r="F1420" s="77">
        <f>IFERROR(INDEX(Sinduscon!$32:$32,
MATCH(CUB!$A1420,Sinduscon!$3:$3,0)+1), "")</f>
        <v>33.53</v>
      </c>
      <c r="G1420" s="77">
        <f>IFERROR(INDEX(Sinduscon!$33:$33,
MATCH(CUB!$A1420,Sinduscon!$3:$3,0)+1), "")</f>
        <v>1.72</v>
      </c>
      <c r="H1420" s="111"/>
      <c r="I1420" s="111"/>
      <c r="J1420" s="111"/>
      <c r="K1420" s="111"/>
    </row>
    <row r="1421" spans="1:12" x14ac:dyDescent="0.25">
      <c r="A1421" s="71">
        <f>IF(
   SUMPRODUCT(--(Sinduscon!$3:$3=DATE(2013,INT((ROW(A1618)-1)/20)+1,1)))&gt;0,
   DATE(2013,INT((ROW(A1618)-1)/20)+1,1),
   ""
)</f>
        <v>43709</v>
      </c>
      <c r="B1421" s="72" t="str">
        <f t="shared" si="114"/>
        <v>PIS</v>
      </c>
      <c r="C1421" s="73" t="str">
        <f t="shared" si="115"/>
        <v>Normal</v>
      </c>
      <c r="D1421" s="77" t="str">
        <f>IFERROR(INDEX(Sinduscon!$30:$30,
MATCH(CUB!A1421,Sinduscon!$3:$3,0)+2), "")</f>
        <v>-</v>
      </c>
      <c r="E1421" s="77" t="str">
        <f>IFERROR(INDEX(Sinduscon!$31:$31,
MATCH(CUB!$A1421,Sinduscon!$3:$3,0)+2), "")</f>
        <v>-</v>
      </c>
      <c r="F1421" s="77" t="str">
        <f>IFERROR(INDEX(Sinduscon!$32:$32,
MATCH(CUB!$A1421,Sinduscon!$3:$3,0)+2), "")</f>
        <v>-</v>
      </c>
      <c r="G1421" s="77" t="str">
        <f>IFERROR(INDEX(Sinduscon!$33:$33,
MATCH(CUB!$A1421,Sinduscon!$3:$3,0)+2), "")</f>
        <v>-</v>
      </c>
      <c r="H1421" s="111"/>
      <c r="I1421" s="111"/>
      <c r="J1421" s="111"/>
      <c r="K1421" s="111"/>
    </row>
    <row r="1422" spans="1:12" x14ac:dyDescent="0.25">
      <c r="A1422" s="71">
        <f>IF(
   SUMPRODUCT(--(Sinduscon!$3:$3=DATE(2013,INT((ROW(A1619)-1)/20)+1,1)))&gt;0,
   DATE(2013,INT((ROW(A1619)-1)/20)+1,1),
   ""
)</f>
        <v>43709</v>
      </c>
      <c r="B1422" s="72" t="str">
        <f t="shared" si="114"/>
        <v>PIS</v>
      </c>
      <c r="C1422" s="73" t="str">
        <f t="shared" si="115"/>
        <v>Alto</v>
      </c>
      <c r="D1422" s="77" t="str">
        <f>IFERROR(INDEX(Sinduscon!$30:$30,
MATCH(CUB!A1422,Sinduscon!$3:$3,0)+3), "")</f>
        <v>-</v>
      </c>
      <c r="E1422" s="77" t="str">
        <f>IFERROR(INDEX(Sinduscon!$31:$31,
MATCH(CUB!$A1422,Sinduscon!$3:$3,0)+3), "")</f>
        <v>-</v>
      </c>
      <c r="F1422" s="77" t="str">
        <f>IFERROR(INDEX(Sinduscon!$32:$32,
MATCH(CUB!$A1422,Sinduscon!$3:$3,0)+3), "")</f>
        <v>-</v>
      </c>
      <c r="G1422" s="77" t="str">
        <f>IFERROR(INDEX(Sinduscon!$33:$33,
MATCH(CUB!$A1422,Sinduscon!$3:$3,0)+3), "")</f>
        <v>-</v>
      </c>
      <c r="H1422" s="111"/>
      <c r="I1422" s="111"/>
      <c r="J1422" s="111"/>
      <c r="K1422" s="111"/>
    </row>
    <row r="1423" spans="1:12" x14ac:dyDescent="0.25">
      <c r="A1423" s="71">
        <f>IF(
   SUMPRODUCT(--(Sinduscon!$3:$3=DATE(2013,INT((ROW(A1620)-1)/20)+1,1)))&gt;0,
   DATE(2013,INT((ROW(A1620)-1)/20)+1,1),
   ""
)</f>
        <v>43709</v>
      </c>
      <c r="B1423" s="72" t="str">
        <f t="shared" si="114"/>
        <v>PIS</v>
      </c>
      <c r="C1423" s="73" t="str">
        <f t="shared" si="115"/>
        <v>Total</v>
      </c>
      <c r="D1423" s="77">
        <f>IFERROR(INDEX(Sinduscon!$30:$30,
MATCH(CUB!A1423,Sinduscon!$3:$3,0)+4), "")</f>
        <v>491.16</v>
      </c>
      <c r="E1423" s="77">
        <f>IFERROR(INDEX(Sinduscon!$31:$31,
MATCH(CUB!$A1423,Sinduscon!$3:$3,0)+4), "")</f>
        <v>485.93</v>
      </c>
      <c r="F1423" s="77">
        <f>IFERROR(INDEX(Sinduscon!$32:$32,
MATCH(CUB!$A1423,Sinduscon!$3:$3,0)+4), "")</f>
        <v>33.53</v>
      </c>
      <c r="G1423" s="77">
        <f>IFERROR(INDEX(Sinduscon!$33:$33,
MATCH(CUB!$A1423,Sinduscon!$3:$3,0)+4), "")</f>
        <v>1.72</v>
      </c>
      <c r="H1423" s="111">
        <f>SUMIFS(CUB!$D:$D,CUB!$C:$C,"Total",CUB!$A:$A,$A1423)
/11</f>
        <v>719.68363636363642</v>
      </c>
      <c r="I1423" s="111">
        <f>SUMIFS(CUB!$E:$E,CUB!$C:$C,"Total",CUB!$A:$A,$A1423)
/11</f>
        <v>773.40272727272725</v>
      </c>
      <c r="J1423" s="111">
        <f>SUMIFS(CUB!$F:$F,CUB!$C:$C,"Total",CUB!$A:$A,$A1423)
/11</f>
        <v>83.569090909090903</v>
      </c>
      <c r="K1423" s="111">
        <f>SUMIFS(CUB!$G:$G,CUB!$C:$C,"Total",CUB!$A:$A,$A1423)
/11</f>
        <v>2.9481818181818182</v>
      </c>
      <c r="L1423" s="111">
        <f t="shared" ref="L1423" si="116">SUM(H1423:K1423)</f>
        <v>1579.6036363636365</v>
      </c>
    </row>
    <row r="1424" spans="1:12" x14ac:dyDescent="0.25">
      <c r="A1424" s="71">
        <f>IF(
   SUMPRODUCT(--(Sinduscon!$3:$3=DATE(2013,INT((ROW(A1621)-1)/20)+1,1)))&gt;0,
   DATE(2013,INT((ROW(A1621)-1)/20)+1,1),
   ""
)</f>
        <v>43739</v>
      </c>
      <c r="B1424" s="72" t="str">
        <f t="shared" si="114"/>
        <v>R-1</v>
      </c>
      <c r="C1424" s="73" t="str">
        <f t="shared" si="115"/>
        <v>Baixo</v>
      </c>
      <c r="D1424" s="77">
        <f>IFERROR(INDEX(Sinduscon!$6:$6,
MATCH(CUB!A1424,Sinduscon!$3:$3,0)+1), "")</f>
        <v>682.23</v>
      </c>
      <c r="E1424" s="77">
        <f>IFERROR(INDEX(Sinduscon!$7:$7,
MATCH(CUB!$A1424,Sinduscon!$3:$3,0)+1), "")</f>
        <v>713.05</v>
      </c>
      <c r="F1424" s="77">
        <f>IFERROR(INDEX(Sinduscon!$8:$8,
MATCH(CUB!$A1424,Sinduscon!$3:$3,0)+1), "")</f>
        <v>135.6</v>
      </c>
      <c r="G1424" s="77">
        <f>IFERROR(INDEX(Sinduscon!$9:$9,
MATCH(CUB!$A1424,Sinduscon!$3:$3,0)+1), "")</f>
        <v>3.4</v>
      </c>
      <c r="H1424" s="111"/>
      <c r="I1424" s="111"/>
      <c r="J1424" s="111"/>
      <c r="K1424" s="111"/>
    </row>
    <row r="1425" spans="1:11" x14ac:dyDescent="0.25">
      <c r="A1425" s="71">
        <f>IF(
   SUMPRODUCT(--(Sinduscon!$3:$3=DATE(2013,INT((ROW(A1622)-1)/20)+1,1)))&gt;0,
   DATE(2013,INT((ROW(A1622)-1)/20)+1,1),
   ""
)</f>
        <v>43739</v>
      </c>
      <c r="B1425" s="72" t="str">
        <f t="shared" si="114"/>
        <v>R-1</v>
      </c>
      <c r="C1425" s="73" t="str">
        <f t="shared" si="115"/>
        <v>Normal</v>
      </c>
      <c r="D1425" s="77">
        <f>IFERROR(INDEX(Sinduscon!$6:$6,
MATCH(CUB!A1425,Sinduscon!$3:$3,0)+2), "")</f>
        <v>715.26</v>
      </c>
      <c r="E1425" s="77">
        <f>IFERROR(INDEX(Sinduscon!$7:$7,
MATCH(CUB!$A1425,Sinduscon!$3:$3,0)+2), "")</f>
        <v>974.01</v>
      </c>
      <c r="F1425" s="77">
        <f>IFERROR(INDEX(Sinduscon!$8:$8,
MATCH(CUB!$A1425,Sinduscon!$3:$3,0)+2), "")</f>
        <v>127.32</v>
      </c>
      <c r="G1425" s="77">
        <f>IFERROR(INDEX(Sinduscon!$9:$9,
MATCH(CUB!$A1425,Sinduscon!$3:$3,0)+2), "")</f>
        <v>0.24</v>
      </c>
      <c r="H1425" s="111"/>
      <c r="I1425" s="111"/>
      <c r="J1425" s="111"/>
      <c r="K1425" s="111"/>
    </row>
    <row r="1426" spans="1:11" x14ac:dyDescent="0.25">
      <c r="A1426" s="71">
        <f>IF(
   SUMPRODUCT(--(Sinduscon!$3:$3=DATE(2013,INT((ROW(A1623)-1)/20)+1,1)))&gt;0,
   DATE(2013,INT((ROW(A1623)-1)/20)+1,1),
   ""
)</f>
        <v>43739</v>
      </c>
      <c r="B1426" s="72" t="str">
        <f t="shared" si="114"/>
        <v>R-1</v>
      </c>
      <c r="C1426" s="73" t="str">
        <f t="shared" si="115"/>
        <v>Alto</v>
      </c>
      <c r="D1426" s="77">
        <f>IFERROR(INDEX(Sinduscon!$6:$6,
MATCH(CUB!A1426,Sinduscon!$3:$3,0)+3), "")</f>
        <v>1059.21</v>
      </c>
      <c r="E1426" s="77">
        <f>IFERROR(INDEX(Sinduscon!$7:$7,
MATCH(CUB!$A1426,Sinduscon!$3:$3,0)+3), "")</f>
        <v>1056.77</v>
      </c>
      <c r="F1426" s="77">
        <f>IFERROR(INDEX(Sinduscon!$8:$8,
MATCH(CUB!$A1426,Sinduscon!$3:$3,0)+3), "")</f>
        <v>120.36</v>
      </c>
      <c r="G1426" s="77">
        <f>IFERROR(INDEX(Sinduscon!$9:$9,
MATCH(CUB!$A1426,Sinduscon!$3:$3,0)+3), "")</f>
        <v>0.28999999999999998</v>
      </c>
      <c r="H1426" s="111"/>
      <c r="I1426" s="111"/>
      <c r="J1426" s="111"/>
      <c r="K1426" s="111"/>
    </row>
    <row r="1427" spans="1:11" x14ac:dyDescent="0.25">
      <c r="A1427" s="71">
        <f>IF(
   SUMPRODUCT(--(Sinduscon!$3:$3=DATE(2013,INT((ROW(A1624)-1)/20)+1,1)))&gt;0,
   DATE(2013,INT((ROW(A1624)-1)/20)+1,1),
   ""
)</f>
        <v>43739</v>
      </c>
      <c r="B1427" s="72" t="str">
        <f t="shared" si="114"/>
        <v>R-1</v>
      </c>
      <c r="C1427" s="73" t="str">
        <f t="shared" si="115"/>
        <v>Total</v>
      </c>
      <c r="D1427" s="77">
        <f>IFERROR(INDEX(Sinduscon!$6:$6,
MATCH(CUB!A1427,Sinduscon!$3:$3,0)+4), "")</f>
        <v>2456.6999999999998</v>
      </c>
      <c r="E1427" s="77">
        <f>IFERROR(INDEX(Sinduscon!$7:$7,
MATCH(CUB!$A1427,Sinduscon!$3:$3,0)+4), "")</f>
        <v>2743.83</v>
      </c>
      <c r="F1427" s="77">
        <f>IFERROR(INDEX(Sinduscon!$8:$8,
MATCH(CUB!$A1427,Sinduscon!$3:$3,0)+4), "")</f>
        <v>383.28</v>
      </c>
      <c r="G1427" s="77">
        <f>IFERROR(INDEX(Sinduscon!$9:$9,
MATCH(CUB!$A1427,Sinduscon!$3:$3,0)+4), "")</f>
        <v>3.9299999999999997</v>
      </c>
      <c r="H1427" s="111"/>
      <c r="I1427" s="111"/>
      <c r="J1427" s="111"/>
      <c r="K1427" s="111"/>
    </row>
    <row r="1428" spans="1:11" x14ac:dyDescent="0.25">
      <c r="A1428" s="71">
        <f>IF(
   SUMPRODUCT(--(Sinduscon!$3:$3=DATE(2013,INT((ROW(A1625)-1)/20)+1,1)))&gt;0,
   DATE(2013,INT((ROW(A1625)-1)/20)+1,1),
   ""
)</f>
        <v>43739</v>
      </c>
      <c r="B1428" s="72" t="str">
        <f t="shared" si="114"/>
        <v>PP-4</v>
      </c>
      <c r="C1428" s="73" t="str">
        <f t="shared" si="115"/>
        <v>Baixo</v>
      </c>
      <c r="D1428" s="77">
        <f>IFERROR(INDEX(Sinduscon!$12:$12,
MATCH(CUB!A1428,Sinduscon!$3:$3,0)+1), "")</f>
        <v>721.21</v>
      </c>
      <c r="E1428" s="77">
        <f>IFERROR(INDEX(Sinduscon!$13:$13,
MATCH(CUB!$A1428,Sinduscon!$3:$3,0)+1), "")</f>
        <v>598.02</v>
      </c>
      <c r="F1428" s="77">
        <f>IFERROR(INDEX(Sinduscon!$14:$14,
MATCH(CUB!$A1428,Sinduscon!$3:$3,0)+1), "")</f>
        <v>36.049999999999997</v>
      </c>
      <c r="G1428" s="77">
        <f>IFERROR(INDEX(Sinduscon!$15:$15,
MATCH(CUB!$A1428,Sinduscon!$3:$3,0)+1), "")</f>
        <v>3.29</v>
      </c>
      <c r="H1428" s="111"/>
      <c r="I1428" s="111"/>
      <c r="J1428" s="111"/>
      <c r="K1428" s="111"/>
    </row>
    <row r="1429" spans="1:11" x14ac:dyDescent="0.25">
      <c r="A1429" s="71">
        <f>IF(
   SUMPRODUCT(--(Sinduscon!$3:$3=DATE(2013,INT((ROW(A1626)-1)/20)+1,1)))&gt;0,
   DATE(2013,INT((ROW(A1626)-1)/20)+1,1),
   ""
)</f>
        <v>43739</v>
      </c>
      <c r="B1429" s="72" t="str">
        <f t="shared" si="114"/>
        <v>PP-4</v>
      </c>
      <c r="C1429" s="73" t="str">
        <f t="shared" si="115"/>
        <v>Normal</v>
      </c>
      <c r="D1429" s="77">
        <f>IFERROR(INDEX(Sinduscon!$12:$12,
MATCH(CUB!A1429,Sinduscon!$3:$3,0)+2), "")</f>
        <v>683.14</v>
      </c>
      <c r="E1429" s="77">
        <f>IFERROR(INDEX(Sinduscon!$13:$13,
MATCH(CUB!$A1429,Sinduscon!$3:$3,0)+2), "")</f>
        <v>861.63</v>
      </c>
      <c r="F1429" s="77">
        <f>IFERROR(INDEX(Sinduscon!$14:$14,
MATCH(CUB!$A1429,Sinduscon!$3:$3,0)+2), "")</f>
        <v>152.66999999999999</v>
      </c>
      <c r="G1429" s="77">
        <f>IFERROR(INDEX(Sinduscon!$15:$15,
MATCH(CUB!$A1429,Sinduscon!$3:$3,0)+2), "")</f>
        <v>0.05</v>
      </c>
      <c r="H1429" s="111"/>
      <c r="I1429" s="111"/>
      <c r="J1429" s="111"/>
      <c r="K1429" s="111"/>
    </row>
    <row r="1430" spans="1:11" x14ac:dyDescent="0.25">
      <c r="A1430" s="71">
        <f>IF(
   SUMPRODUCT(--(Sinduscon!$3:$3=DATE(2013,INT((ROW(A1627)-1)/20)+1,1)))&gt;0,
   DATE(2013,INT((ROW(A1627)-1)/20)+1,1),
   ""
)</f>
        <v>43739</v>
      </c>
      <c r="B1430" s="72" t="str">
        <f t="shared" si="114"/>
        <v>PP-4</v>
      </c>
      <c r="C1430" s="73" t="str">
        <f t="shared" si="115"/>
        <v>Alto</v>
      </c>
      <c r="D1430" s="77" t="str">
        <f>IFERROR(INDEX(Sinduscon!$12:$12,
MATCH(CUB!A1430,Sinduscon!$3:$3,0)+3), "")</f>
        <v>-</v>
      </c>
      <c r="E1430" s="77" t="str">
        <f>IFERROR(INDEX(Sinduscon!$13:$13,
MATCH(CUB!$A1430,Sinduscon!$3:$3,0)+3), "")</f>
        <v>-</v>
      </c>
      <c r="F1430" s="77" t="str">
        <f>IFERROR(INDEX(Sinduscon!$14:$14,
MATCH(CUB!$A1430,Sinduscon!$3:$3,0)+3), "")</f>
        <v>-</v>
      </c>
      <c r="G1430" s="77" t="str">
        <f>IFERROR(INDEX(Sinduscon!$15:$15,
MATCH(CUB!$A1430,Sinduscon!$3:$3,0)+3), "")</f>
        <v>-</v>
      </c>
      <c r="H1430" s="111"/>
      <c r="I1430" s="111"/>
      <c r="J1430" s="111"/>
      <c r="K1430" s="111"/>
    </row>
    <row r="1431" spans="1:11" x14ac:dyDescent="0.25">
      <c r="A1431" s="71">
        <f>IF(
   SUMPRODUCT(--(Sinduscon!$3:$3=DATE(2013,INT((ROW(A1628)-1)/20)+1,1)))&gt;0,
   DATE(2013,INT((ROW(A1628)-1)/20)+1,1),
   ""
)</f>
        <v>43739</v>
      </c>
      <c r="B1431" s="72" t="str">
        <f t="shared" si="114"/>
        <v>PP-4</v>
      </c>
      <c r="C1431" s="73" t="str">
        <f t="shared" si="115"/>
        <v>Total</v>
      </c>
      <c r="D1431" s="77">
        <f>IFERROR(INDEX(Sinduscon!$12:$12,
MATCH(CUB!A1431,Sinduscon!$3:$3,0)+4), "")</f>
        <v>1404.35</v>
      </c>
      <c r="E1431" s="77">
        <f>IFERROR(INDEX(Sinduscon!$13:$13,
MATCH(CUB!$A1431,Sinduscon!$3:$3,0)+4), "")</f>
        <v>1459.65</v>
      </c>
      <c r="F1431" s="77">
        <f>IFERROR(INDEX(Sinduscon!$14:$14,
MATCH(CUB!$A1431,Sinduscon!$3:$3,0)+4), "")</f>
        <v>188.71999999999997</v>
      </c>
      <c r="G1431" s="77">
        <f>IFERROR(INDEX(Sinduscon!$15:$15,
MATCH(CUB!$A1431,Sinduscon!$3:$3,0)+4), "")</f>
        <v>3.34</v>
      </c>
      <c r="H1431" s="111"/>
      <c r="I1431" s="111"/>
      <c r="J1431" s="111"/>
      <c r="K1431" s="111"/>
    </row>
    <row r="1432" spans="1:11" x14ac:dyDescent="0.25">
      <c r="A1432" s="71">
        <f>IF(
   SUMPRODUCT(--(Sinduscon!$3:$3=DATE(2013,INT((ROW(A1629)-1)/20)+1,1)))&gt;0,
   DATE(2013,INT((ROW(A1629)-1)/20)+1,1),
   ""
)</f>
        <v>43739</v>
      </c>
      <c r="B1432" s="72" t="str">
        <f t="shared" si="114"/>
        <v>R-8</v>
      </c>
      <c r="C1432" s="73" t="str">
        <f t="shared" si="115"/>
        <v>Baixo</v>
      </c>
      <c r="D1432" s="77">
        <f>IFERROR(INDEX(Sinduscon!$18:$18,
MATCH(CUB!A1432,Sinduscon!$3:$3,0)+1), "")</f>
        <v>688.43</v>
      </c>
      <c r="E1432" s="77">
        <f>IFERROR(INDEX(Sinduscon!$19:$19,
MATCH(CUB!$A1432,Sinduscon!$3:$3,0)+1), "")</f>
        <v>562.44000000000005</v>
      </c>
      <c r="F1432" s="77">
        <f>IFERROR(INDEX(Sinduscon!$20:$20,
MATCH(CUB!$A1432,Sinduscon!$3:$3,0)+1), "")</f>
        <v>32.44</v>
      </c>
      <c r="G1432" s="77">
        <f>IFERROR(INDEX(Sinduscon!$21:$21,
MATCH(CUB!$A1432,Sinduscon!$3:$3,0)+1), "")</f>
        <v>3.45</v>
      </c>
      <c r="H1432" s="111"/>
      <c r="I1432" s="111"/>
      <c r="J1432" s="111"/>
      <c r="K1432" s="111"/>
    </row>
    <row r="1433" spans="1:11" x14ac:dyDescent="0.25">
      <c r="A1433" s="71">
        <f>IF(
   SUMPRODUCT(--(Sinduscon!$3:$3=DATE(2013,INT((ROW(A1630)-1)/20)+1,1)))&gt;0,
   DATE(2013,INT((ROW(A1630)-1)/20)+1,1),
   ""
)</f>
        <v>43739</v>
      </c>
      <c r="B1433" s="72" t="str">
        <f t="shared" si="114"/>
        <v>R-8</v>
      </c>
      <c r="C1433" s="73" t="str">
        <f t="shared" si="115"/>
        <v>Normal</v>
      </c>
      <c r="D1433" s="77">
        <f>IFERROR(INDEX(Sinduscon!$18:$18,
MATCH(CUB!A1433,Sinduscon!$3:$3,0)+2), "")</f>
        <v>608.70000000000005</v>
      </c>
      <c r="E1433" s="77">
        <f>IFERROR(INDEX(Sinduscon!$19:$19,
MATCH(CUB!$A1433,Sinduscon!$3:$3,0)+2), "")</f>
        <v>773.51</v>
      </c>
      <c r="F1433" s="77">
        <f>IFERROR(INDEX(Sinduscon!$20:$20,
MATCH(CUB!$A1433,Sinduscon!$3:$3,0)+2), "")</f>
        <v>70.430000000000007</v>
      </c>
      <c r="G1433" s="77">
        <f>IFERROR(INDEX(Sinduscon!$21:$21,
MATCH(CUB!$A1433,Sinduscon!$3:$3,0)+2), "")</f>
        <v>4.62</v>
      </c>
      <c r="H1433" s="111"/>
      <c r="I1433" s="111"/>
      <c r="J1433" s="111"/>
      <c r="K1433" s="111"/>
    </row>
    <row r="1434" spans="1:11" x14ac:dyDescent="0.25">
      <c r="A1434" s="71">
        <f>IF(
   SUMPRODUCT(--(Sinduscon!$3:$3=DATE(2013,INT((ROW(A1631)-1)/20)+1,1)))&gt;0,
   DATE(2013,INT((ROW(A1631)-1)/20)+1,1),
   ""
)</f>
        <v>43739</v>
      </c>
      <c r="B1434" s="72" t="str">
        <f t="shared" si="114"/>
        <v>R-8</v>
      </c>
      <c r="C1434" s="73" t="str">
        <f t="shared" si="115"/>
        <v>Alto</v>
      </c>
      <c r="D1434" s="77">
        <f>IFERROR(INDEX(Sinduscon!$18:$18,
MATCH(CUB!A1434,Sinduscon!$3:$3,0)+3), "")</f>
        <v>862.14</v>
      </c>
      <c r="E1434" s="77">
        <f>IFERROR(INDEX(Sinduscon!$19:$19,
MATCH(CUB!$A1434,Sinduscon!$3:$3,0)+3), "")</f>
        <v>818.62</v>
      </c>
      <c r="F1434" s="77">
        <f>IFERROR(INDEX(Sinduscon!$20:$20,
MATCH(CUB!$A1434,Sinduscon!$3:$3,0)+3), "")</f>
        <v>83.05</v>
      </c>
      <c r="G1434" s="77">
        <f>IFERROR(INDEX(Sinduscon!$21:$21,
MATCH(CUB!$A1434,Sinduscon!$3:$3,0)+3), "")</f>
        <v>4.3600000000000003</v>
      </c>
      <c r="H1434" s="111"/>
      <c r="I1434" s="111"/>
      <c r="J1434" s="111"/>
      <c r="K1434" s="111"/>
    </row>
    <row r="1435" spans="1:11" x14ac:dyDescent="0.25">
      <c r="A1435" s="71">
        <f>IF(
   SUMPRODUCT(--(Sinduscon!$3:$3=DATE(2013,INT((ROW(A1632)-1)/20)+1,1)))&gt;0,
   DATE(2013,INT((ROW(A1632)-1)/20)+1,1),
   ""
)</f>
        <v>43739</v>
      </c>
      <c r="B1435" s="72" t="str">
        <f t="shared" si="114"/>
        <v>R-8</v>
      </c>
      <c r="C1435" s="73" t="str">
        <f t="shared" si="115"/>
        <v>Total</v>
      </c>
      <c r="D1435" s="77">
        <f>IFERROR(INDEX(Sinduscon!$18:$18,
MATCH(CUB!A1435,Sinduscon!$3:$3,0)+4), "")</f>
        <v>2159.27</v>
      </c>
      <c r="E1435" s="77">
        <f>IFERROR(INDEX(Sinduscon!$19:$19,
MATCH(CUB!$A1435,Sinduscon!$3:$3,0)+4), "")</f>
        <v>2154.5700000000002</v>
      </c>
      <c r="F1435" s="77">
        <f>IFERROR(INDEX(Sinduscon!$20:$20,
MATCH(CUB!$A1435,Sinduscon!$3:$3,0)+4), "")</f>
        <v>185.92000000000002</v>
      </c>
      <c r="G1435" s="77">
        <f>IFERROR(INDEX(Sinduscon!$21:$21,
MATCH(CUB!$A1435,Sinduscon!$3:$3,0)+4), "")</f>
        <v>12.43</v>
      </c>
      <c r="H1435" s="111"/>
      <c r="I1435" s="111"/>
      <c r="J1435" s="111"/>
      <c r="K1435" s="111"/>
    </row>
    <row r="1436" spans="1:11" x14ac:dyDescent="0.25">
      <c r="A1436" s="71">
        <f>IF(
   SUMPRODUCT(--(Sinduscon!$3:$3=DATE(2013,INT((ROW(A1633)-1)/20)+1,1)))&gt;0,
   DATE(2013,INT((ROW(A1633)-1)/20)+1,1),
   ""
)</f>
        <v>43739</v>
      </c>
      <c r="B1436" s="72" t="str">
        <f t="shared" si="114"/>
        <v>R-16</v>
      </c>
      <c r="C1436" s="73" t="str">
        <f t="shared" si="115"/>
        <v>Baixo</v>
      </c>
      <c r="D1436" s="77" t="str">
        <f>IFERROR(INDEX(Sinduscon!$24:$24,
MATCH(CUB!A1436,Sinduscon!$3:$3,0)+1), "")</f>
        <v>-</v>
      </c>
      <c r="E1436" s="77" t="str">
        <f>IFERROR(INDEX(Sinduscon!$25:$25,
MATCH(CUB!$A1436,Sinduscon!$3:$3,0)+1), "")</f>
        <v>-</v>
      </c>
      <c r="F1436" s="77" t="str">
        <f>IFERROR(INDEX(Sinduscon!$26:$26,
MATCH(CUB!$A1436,Sinduscon!$3:$3,0)+1), "")</f>
        <v>-</v>
      </c>
      <c r="G1436" s="77" t="str">
        <f>IFERROR(INDEX(Sinduscon!$27:$27,
MATCH(CUB!$A1436,Sinduscon!$3:$3,0)+1), "")</f>
        <v>-</v>
      </c>
      <c r="H1436" s="111"/>
      <c r="I1436" s="111"/>
      <c r="J1436" s="111"/>
      <c r="K1436" s="111"/>
    </row>
    <row r="1437" spans="1:11" x14ac:dyDescent="0.25">
      <c r="A1437" s="71">
        <f>IF(
   SUMPRODUCT(--(Sinduscon!$3:$3=DATE(2013,INT((ROW(A1634)-1)/20)+1,1)))&gt;0,
   DATE(2013,INT((ROW(A1634)-1)/20)+1,1),
   ""
)</f>
        <v>43739</v>
      </c>
      <c r="B1437" s="72" t="str">
        <f t="shared" si="114"/>
        <v>R-16</v>
      </c>
      <c r="C1437" s="73" t="str">
        <f t="shared" si="115"/>
        <v>Normal</v>
      </c>
      <c r="D1437" s="77">
        <f>IFERROR(INDEX(Sinduscon!$24:$24,
MATCH(CUB!A1437,Sinduscon!$3:$3,0)+2), "")</f>
        <v>601.08000000000004</v>
      </c>
      <c r="E1437" s="77">
        <f>IFERROR(INDEX(Sinduscon!$25:$25,
MATCH(CUB!$A1437,Sinduscon!$3:$3,0)+2), "")</f>
        <v>743.58</v>
      </c>
      <c r="F1437" s="77">
        <f>IFERROR(INDEX(Sinduscon!$26:$26,
MATCH(CUB!$A1437,Sinduscon!$3:$3,0)+2), "")</f>
        <v>58.29</v>
      </c>
      <c r="G1437" s="77">
        <f>IFERROR(INDEX(Sinduscon!$27:$27,
MATCH(CUB!$A1437,Sinduscon!$3:$3,0)+2), "")</f>
        <v>4.4000000000000004</v>
      </c>
      <c r="H1437" s="111"/>
      <c r="I1437" s="111"/>
      <c r="J1437" s="111"/>
      <c r="K1437" s="111"/>
    </row>
    <row r="1438" spans="1:11" x14ac:dyDescent="0.25">
      <c r="A1438" s="71">
        <f>IF(
   SUMPRODUCT(--(Sinduscon!$3:$3=DATE(2013,INT((ROW(A1635)-1)/20)+1,1)))&gt;0,
   DATE(2013,INT((ROW(A1635)-1)/20)+1,1),
   ""
)</f>
        <v>43739</v>
      </c>
      <c r="B1438" s="72" t="str">
        <f t="shared" si="114"/>
        <v>R-16</v>
      </c>
      <c r="C1438" s="73" t="str">
        <f t="shared" si="115"/>
        <v>Alto</v>
      </c>
      <c r="D1438" s="77">
        <f>IFERROR(INDEX(Sinduscon!$24:$24,
MATCH(CUB!A1438,Sinduscon!$3:$3,0)+3), "")</f>
        <v>809.39</v>
      </c>
      <c r="E1438" s="77">
        <f>IFERROR(INDEX(Sinduscon!$25:$25,
MATCH(CUB!$A1438,Sinduscon!$3:$3,0)+3), "")</f>
        <v>919.67</v>
      </c>
      <c r="F1438" s="77">
        <f>IFERROR(INDEX(Sinduscon!$26:$26,
MATCH(CUB!$A1438,Sinduscon!$3:$3,0)+3), "")</f>
        <v>72.040000000000006</v>
      </c>
      <c r="G1438" s="77">
        <f>IFERROR(INDEX(Sinduscon!$27:$27,
MATCH(CUB!$A1438,Sinduscon!$3:$3,0)+3), "")</f>
        <v>6.61</v>
      </c>
      <c r="H1438" s="111"/>
      <c r="I1438" s="111"/>
      <c r="J1438" s="111"/>
      <c r="K1438" s="111"/>
    </row>
    <row r="1439" spans="1:11" x14ac:dyDescent="0.25">
      <c r="A1439" s="71">
        <f>IF(
   SUMPRODUCT(--(Sinduscon!$3:$3=DATE(2013,INT((ROW(A1636)-1)/20)+1,1)))&gt;0,
   DATE(2013,INT((ROW(A1636)-1)/20)+1,1),
   ""
)</f>
        <v>43739</v>
      </c>
      <c r="B1439" s="72" t="str">
        <f t="shared" si="114"/>
        <v>R-16</v>
      </c>
      <c r="C1439" s="73" t="str">
        <f t="shared" si="115"/>
        <v>Total</v>
      </c>
      <c r="D1439" s="77">
        <f>IFERROR(INDEX(Sinduscon!$24:$24,
MATCH(CUB!A1439,Sinduscon!$3:$3,0)+4), "")</f>
        <v>1410.47</v>
      </c>
      <c r="E1439" s="77">
        <f>IFERROR(INDEX(Sinduscon!$25:$25,
MATCH(CUB!$A1439,Sinduscon!$3:$3,0)+4), "")</f>
        <v>1663.25</v>
      </c>
      <c r="F1439" s="77">
        <f>IFERROR(INDEX(Sinduscon!$26:$26,
MATCH(CUB!$A1439,Sinduscon!$3:$3,0)+4), "")</f>
        <v>130.33000000000001</v>
      </c>
      <c r="G1439" s="77">
        <f>IFERROR(INDEX(Sinduscon!$27:$27,
MATCH(CUB!$A1439,Sinduscon!$3:$3,0)+4), "")</f>
        <v>11.010000000000002</v>
      </c>
      <c r="H1439" s="111"/>
      <c r="I1439" s="111"/>
      <c r="J1439" s="111"/>
      <c r="K1439" s="111"/>
    </row>
    <row r="1440" spans="1:11" x14ac:dyDescent="0.25">
      <c r="A1440" s="71">
        <f>IF(
   SUMPRODUCT(--(Sinduscon!$3:$3=DATE(2013,INT((ROW(A1637)-1)/20)+1,1)))&gt;0,
   DATE(2013,INT((ROW(A1637)-1)/20)+1,1),
   ""
)</f>
        <v>43739</v>
      </c>
      <c r="B1440" s="72" t="str">
        <f t="shared" si="114"/>
        <v>PIS</v>
      </c>
      <c r="C1440" s="73" t="str">
        <f t="shared" si="115"/>
        <v>Baixo</v>
      </c>
      <c r="D1440" s="77">
        <f>IFERROR(INDEX(Sinduscon!$30:$30,
MATCH(CUB!A1440,Sinduscon!$3:$3,0)+1), "")</f>
        <v>492.35</v>
      </c>
      <c r="E1440" s="77">
        <f>IFERROR(INDEX(Sinduscon!$31:$31,
MATCH(CUB!$A1440,Sinduscon!$3:$3,0)+1), "")</f>
        <v>485.93</v>
      </c>
      <c r="F1440" s="77">
        <f>IFERROR(INDEX(Sinduscon!$32:$32,
MATCH(CUB!$A1440,Sinduscon!$3:$3,0)+1), "")</f>
        <v>33.630000000000003</v>
      </c>
      <c r="G1440" s="77">
        <f>IFERROR(INDEX(Sinduscon!$33:$33,
MATCH(CUB!$A1440,Sinduscon!$3:$3,0)+1), "")</f>
        <v>1.72</v>
      </c>
      <c r="H1440" s="111"/>
      <c r="I1440" s="111"/>
      <c r="J1440" s="111"/>
      <c r="K1440" s="111"/>
    </row>
    <row r="1441" spans="1:12" x14ac:dyDescent="0.25">
      <c r="A1441" s="71">
        <f>IF(
   SUMPRODUCT(--(Sinduscon!$3:$3=DATE(2013,INT((ROW(A1638)-1)/20)+1,1)))&gt;0,
   DATE(2013,INT((ROW(A1638)-1)/20)+1,1),
   ""
)</f>
        <v>43739</v>
      </c>
      <c r="B1441" s="72" t="str">
        <f t="shared" si="114"/>
        <v>PIS</v>
      </c>
      <c r="C1441" s="73" t="str">
        <f t="shared" si="115"/>
        <v>Normal</v>
      </c>
      <c r="D1441" s="77" t="str">
        <f>IFERROR(INDEX(Sinduscon!$30:$30,
MATCH(CUB!A1441,Sinduscon!$3:$3,0)+2), "")</f>
        <v>-</v>
      </c>
      <c r="E1441" s="77" t="str">
        <f>IFERROR(INDEX(Sinduscon!$31:$31,
MATCH(CUB!$A1441,Sinduscon!$3:$3,0)+2), "")</f>
        <v>-</v>
      </c>
      <c r="F1441" s="77" t="str">
        <f>IFERROR(INDEX(Sinduscon!$32:$32,
MATCH(CUB!$A1441,Sinduscon!$3:$3,0)+2), "")</f>
        <v>-</v>
      </c>
      <c r="G1441" s="77" t="str">
        <f>IFERROR(INDEX(Sinduscon!$33:$33,
MATCH(CUB!$A1441,Sinduscon!$3:$3,0)+2), "")</f>
        <v>-</v>
      </c>
      <c r="H1441" s="111"/>
      <c r="I1441" s="111"/>
      <c r="J1441" s="111"/>
      <c r="K1441" s="111"/>
    </row>
    <row r="1442" spans="1:12" x14ac:dyDescent="0.25">
      <c r="A1442" s="71">
        <f>IF(
   SUMPRODUCT(--(Sinduscon!$3:$3=DATE(2013,INT((ROW(A1639)-1)/20)+1,1)))&gt;0,
   DATE(2013,INT((ROW(A1639)-1)/20)+1,1),
   ""
)</f>
        <v>43739</v>
      </c>
      <c r="B1442" s="72" t="str">
        <f t="shared" si="114"/>
        <v>PIS</v>
      </c>
      <c r="C1442" s="73" t="str">
        <f t="shared" si="115"/>
        <v>Alto</v>
      </c>
      <c r="D1442" s="77" t="str">
        <f>IFERROR(INDEX(Sinduscon!$30:$30,
MATCH(CUB!A1442,Sinduscon!$3:$3,0)+3), "")</f>
        <v>-</v>
      </c>
      <c r="E1442" s="77" t="str">
        <f>IFERROR(INDEX(Sinduscon!$31:$31,
MATCH(CUB!$A1442,Sinduscon!$3:$3,0)+3), "")</f>
        <v>-</v>
      </c>
      <c r="F1442" s="77" t="str">
        <f>IFERROR(INDEX(Sinduscon!$32:$32,
MATCH(CUB!$A1442,Sinduscon!$3:$3,0)+3), "")</f>
        <v>-</v>
      </c>
      <c r="G1442" s="77" t="str">
        <f>IFERROR(INDEX(Sinduscon!$33:$33,
MATCH(CUB!$A1442,Sinduscon!$3:$3,0)+3), "")</f>
        <v>-</v>
      </c>
      <c r="H1442" s="111"/>
      <c r="I1442" s="111"/>
      <c r="J1442" s="111"/>
      <c r="K1442" s="111"/>
    </row>
    <row r="1443" spans="1:12" x14ac:dyDescent="0.25">
      <c r="A1443" s="71">
        <f>IF(
   SUMPRODUCT(--(Sinduscon!$3:$3=DATE(2013,INT((ROW(A1640)-1)/20)+1,1)))&gt;0,
   DATE(2013,INT((ROW(A1640)-1)/20)+1,1),
   ""
)</f>
        <v>43739</v>
      </c>
      <c r="B1443" s="72" t="str">
        <f t="shared" si="114"/>
        <v>PIS</v>
      </c>
      <c r="C1443" s="73" t="str">
        <f t="shared" si="115"/>
        <v>Total</v>
      </c>
      <c r="D1443" s="77">
        <f>IFERROR(INDEX(Sinduscon!$30:$30,
MATCH(CUB!A1443,Sinduscon!$3:$3,0)+4), "")</f>
        <v>492.35</v>
      </c>
      <c r="E1443" s="77">
        <f>IFERROR(INDEX(Sinduscon!$31:$31,
MATCH(CUB!$A1443,Sinduscon!$3:$3,0)+4), "")</f>
        <v>485.93</v>
      </c>
      <c r="F1443" s="77">
        <f>IFERROR(INDEX(Sinduscon!$32:$32,
MATCH(CUB!$A1443,Sinduscon!$3:$3,0)+4), "")</f>
        <v>33.630000000000003</v>
      </c>
      <c r="G1443" s="77">
        <f>IFERROR(INDEX(Sinduscon!$33:$33,
MATCH(CUB!$A1443,Sinduscon!$3:$3,0)+4), "")</f>
        <v>1.72</v>
      </c>
      <c r="H1443" s="111">
        <f>SUMIFS(CUB!$D:$D,CUB!$C:$C,"Total",CUB!$A:$A,$A1443)
/11</f>
        <v>720.28545454545463</v>
      </c>
      <c r="I1443" s="111">
        <f>SUMIFS(CUB!$E:$E,CUB!$C:$C,"Total",CUB!$A:$A,$A1443)
/11</f>
        <v>773.38454545454545</v>
      </c>
      <c r="J1443" s="111">
        <f>SUMIFS(CUB!$F:$F,CUB!$C:$C,"Total",CUB!$A:$A,$A1443)
/11</f>
        <v>83.807272727272732</v>
      </c>
      <c r="K1443" s="111">
        <f>SUMIFS(CUB!$G:$G,CUB!$C:$C,"Total",CUB!$A:$A,$A1443)
/11</f>
        <v>2.9481818181818182</v>
      </c>
      <c r="L1443" s="111">
        <f t="shared" ref="L1443" si="117">SUM(H1443:K1443)</f>
        <v>1580.4254545454546</v>
      </c>
    </row>
    <row r="1444" spans="1:12" x14ac:dyDescent="0.25">
      <c r="A1444" s="71">
        <f>IF(
   SUMPRODUCT(--(Sinduscon!$3:$3=DATE(2013,INT((ROW(A1641)-1)/20)+1,1)))&gt;0,
   DATE(2013,INT((ROW(A1641)-1)/20)+1,1),
   ""
)</f>
        <v>43770</v>
      </c>
      <c r="B1444" s="72" t="str">
        <f t="shared" si="114"/>
        <v>R-1</v>
      </c>
      <c r="C1444" s="73" t="str">
        <f t="shared" si="115"/>
        <v>Baixo</v>
      </c>
      <c r="D1444" s="77">
        <f>IFERROR(INDEX(Sinduscon!$6:$6,
MATCH(CUB!A1444,Sinduscon!$3:$3,0)+1), "")</f>
        <v>684.72</v>
      </c>
      <c r="E1444" s="77">
        <f>IFERROR(INDEX(Sinduscon!$7:$7,
MATCH(CUB!$A1444,Sinduscon!$3:$3,0)+1), "")</f>
        <v>713.05</v>
      </c>
      <c r="F1444" s="77">
        <f>IFERROR(INDEX(Sinduscon!$8:$8,
MATCH(CUB!$A1444,Sinduscon!$3:$3,0)+1), "")</f>
        <v>135.6</v>
      </c>
      <c r="G1444" s="77">
        <f>IFERROR(INDEX(Sinduscon!$9:$9,
MATCH(CUB!$A1444,Sinduscon!$3:$3,0)+1), "")</f>
        <v>3.4</v>
      </c>
      <c r="H1444" s="111"/>
      <c r="I1444" s="111"/>
      <c r="J1444" s="111"/>
      <c r="K1444" s="111"/>
    </row>
    <row r="1445" spans="1:12" x14ac:dyDescent="0.25">
      <c r="A1445" s="71">
        <f>IF(
   SUMPRODUCT(--(Sinduscon!$3:$3=DATE(2013,INT((ROW(A1642)-1)/20)+1,1)))&gt;0,
   DATE(2013,INT((ROW(A1642)-1)/20)+1,1),
   ""
)</f>
        <v>43770</v>
      </c>
      <c r="B1445" s="72" t="str">
        <f t="shared" si="114"/>
        <v>R-1</v>
      </c>
      <c r="C1445" s="73" t="str">
        <f t="shared" si="115"/>
        <v>Normal</v>
      </c>
      <c r="D1445" s="77">
        <f>IFERROR(INDEX(Sinduscon!$6:$6,
MATCH(CUB!A1445,Sinduscon!$3:$3,0)+2), "")</f>
        <v>719.17</v>
      </c>
      <c r="E1445" s="77">
        <f>IFERROR(INDEX(Sinduscon!$7:$7,
MATCH(CUB!$A1445,Sinduscon!$3:$3,0)+2), "")</f>
        <v>974.01</v>
      </c>
      <c r="F1445" s="77">
        <f>IFERROR(INDEX(Sinduscon!$8:$8,
MATCH(CUB!$A1445,Sinduscon!$3:$3,0)+2), "")</f>
        <v>127.32</v>
      </c>
      <c r="G1445" s="77">
        <f>IFERROR(INDEX(Sinduscon!$9:$9,
MATCH(CUB!$A1445,Sinduscon!$3:$3,0)+2), "")</f>
        <v>0.24</v>
      </c>
      <c r="H1445" s="111"/>
      <c r="I1445" s="111"/>
      <c r="J1445" s="111"/>
      <c r="K1445" s="111"/>
    </row>
    <row r="1446" spans="1:12" x14ac:dyDescent="0.25">
      <c r="A1446" s="71">
        <f>IF(
   SUMPRODUCT(--(Sinduscon!$3:$3=DATE(2013,INT((ROW(A1643)-1)/20)+1,1)))&gt;0,
   DATE(2013,INT((ROW(A1643)-1)/20)+1,1),
   ""
)</f>
        <v>43770</v>
      </c>
      <c r="B1446" s="72" t="str">
        <f t="shared" si="114"/>
        <v>R-1</v>
      </c>
      <c r="C1446" s="73" t="str">
        <f t="shared" si="115"/>
        <v>Alto</v>
      </c>
      <c r="D1446" s="77">
        <f>IFERROR(INDEX(Sinduscon!$6:$6,
MATCH(CUB!A1446,Sinduscon!$3:$3,0)+3), "")</f>
        <v>1068.78</v>
      </c>
      <c r="E1446" s="77">
        <f>IFERROR(INDEX(Sinduscon!$7:$7,
MATCH(CUB!$A1446,Sinduscon!$3:$3,0)+3), "")</f>
        <v>1056.77</v>
      </c>
      <c r="F1446" s="77">
        <f>IFERROR(INDEX(Sinduscon!$8:$8,
MATCH(CUB!$A1446,Sinduscon!$3:$3,0)+3), "")</f>
        <v>120.36</v>
      </c>
      <c r="G1446" s="77">
        <f>IFERROR(INDEX(Sinduscon!$9:$9,
MATCH(CUB!$A1446,Sinduscon!$3:$3,0)+3), "")</f>
        <v>0.28999999999999998</v>
      </c>
      <c r="H1446" s="111"/>
      <c r="I1446" s="111"/>
      <c r="J1446" s="111"/>
      <c r="K1446" s="111"/>
    </row>
    <row r="1447" spans="1:12" x14ac:dyDescent="0.25">
      <c r="A1447" s="71">
        <f>IF(
   SUMPRODUCT(--(Sinduscon!$3:$3=DATE(2013,INT((ROW(A1644)-1)/20)+1,1)))&gt;0,
   DATE(2013,INT((ROW(A1644)-1)/20)+1,1),
   ""
)</f>
        <v>43770</v>
      </c>
      <c r="B1447" s="72" t="str">
        <f t="shared" si="114"/>
        <v>R-1</v>
      </c>
      <c r="C1447" s="73" t="str">
        <f t="shared" si="115"/>
        <v>Total</v>
      </c>
      <c r="D1447" s="77">
        <f>IFERROR(INDEX(Sinduscon!$6:$6,
MATCH(CUB!A1447,Sinduscon!$3:$3,0)+4), "")</f>
        <v>2472.67</v>
      </c>
      <c r="E1447" s="77">
        <f>IFERROR(INDEX(Sinduscon!$7:$7,
MATCH(CUB!$A1447,Sinduscon!$3:$3,0)+4), "")</f>
        <v>2743.83</v>
      </c>
      <c r="F1447" s="77">
        <f>IFERROR(INDEX(Sinduscon!$8:$8,
MATCH(CUB!$A1447,Sinduscon!$3:$3,0)+4), "")</f>
        <v>383.28</v>
      </c>
      <c r="G1447" s="77">
        <f>IFERROR(INDEX(Sinduscon!$9:$9,
MATCH(CUB!$A1447,Sinduscon!$3:$3,0)+4), "")</f>
        <v>3.9299999999999997</v>
      </c>
      <c r="H1447" s="111"/>
      <c r="I1447" s="111"/>
      <c r="J1447" s="111"/>
      <c r="K1447" s="111"/>
    </row>
    <row r="1448" spans="1:12" x14ac:dyDescent="0.25">
      <c r="A1448" s="71">
        <f>IF(
   SUMPRODUCT(--(Sinduscon!$3:$3=DATE(2013,INT((ROW(A1645)-1)/20)+1,1)))&gt;0,
   DATE(2013,INT((ROW(A1645)-1)/20)+1,1),
   ""
)</f>
        <v>43770</v>
      </c>
      <c r="B1448" s="72" t="str">
        <f t="shared" si="114"/>
        <v>PP-4</v>
      </c>
      <c r="C1448" s="73" t="str">
        <f t="shared" si="115"/>
        <v>Baixo</v>
      </c>
      <c r="D1448" s="77">
        <f>IFERROR(INDEX(Sinduscon!$12:$12,
MATCH(CUB!A1448,Sinduscon!$3:$3,0)+1), "")</f>
        <v>723.96</v>
      </c>
      <c r="E1448" s="77">
        <f>IFERROR(INDEX(Sinduscon!$13:$13,
MATCH(CUB!$A1448,Sinduscon!$3:$3,0)+1), "")</f>
        <v>598.02</v>
      </c>
      <c r="F1448" s="77">
        <f>IFERROR(INDEX(Sinduscon!$14:$14,
MATCH(CUB!$A1448,Sinduscon!$3:$3,0)+1), "")</f>
        <v>36.049999999999997</v>
      </c>
      <c r="G1448" s="77">
        <f>IFERROR(INDEX(Sinduscon!$15:$15,
MATCH(CUB!$A1448,Sinduscon!$3:$3,0)+1), "")</f>
        <v>3.29</v>
      </c>
      <c r="H1448" s="111"/>
      <c r="I1448" s="111"/>
      <c r="J1448" s="111"/>
      <c r="K1448" s="111"/>
    </row>
    <row r="1449" spans="1:12" x14ac:dyDescent="0.25">
      <c r="A1449" s="71">
        <f>IF(
   SUMPRODUCT(--(Sinduscon!$3:$3=DATE(2013,INT((ROW(A1646)-1)/20)+1,1)))&gt;0,
   DATE(2013,INT((ROW(A1646)-1)/20)+1,1),
   ""
)</f>
        <v>43770</v>
      </c>
      <c r="B1449" s="72" t="str">
        <f t="shared" si="114"/>
        <v>PP-4</v>
      </c>
      <c r="C1449" s="73" t="str">
        <f t="shared" si="115"/>
        <v>Normal</v>
      </c>
      <c r="D1449" s="77">
        <f>IFERROR(INDEX(Sinduscon!$12:$12,
MATCH(CUB!A1449,Sinduscon!$3:$3,0)+2), "")</f>
        <v>688.28</v>
      </c>
      <c r="E1449" s="77">
        <f>IFERROR(INDEX(Sinduscon!$13:$13,
MATCH(CUB!$A1449,Sinduscon!$3:$3,0)+2), "")</f>
        <v>861.63</v>
      </c>
      <c r="F1449" s="77">
        <f>IFERROR(INDEX(Sinduscon!$14:$14,
MATCH(CUB!$A1449,Sinduscon!$3:$3,0)+2), "")</f>
        <v>152.66999999999999</v>
      </c>
      <c r="G1449" s="77">
        <f>IFERROR(INDEX(Sinduscon!$15:$15,
MATCH(CUB!$A1449,Sinduscon!$3:$3,0)+2), "")</f>
        <v>0.05</v>
      </c>
      <c r="H1449" s="111"/>
      <c r="I1449" s="111"/>
      <c r="J1449" s="111"/>
      <c r="K1449" s="111"/>
    </row>
    <row r="1450" spans="1:12" x14ac:dyDescent="0.25">
      <c r="A1450" s="71">
        <f>IF(
   SUMPRODUCT(--(Sinduscon!$3:$3=DATE(2013,INT((ROW(A1647)-1)/20)+1,1)))&gt;0,
   DATE(2013,INT((ROW(A1647)-1)/20)+1,1),
   ""
)</f>
        <v>43770</v>
      </c>
      <c r="B1450" s="72" t="str">
        <f t="shared" si="114"/>
        <v>PP-4</v>
      </c>
      <c r="C1450" s="73" t="str">
        <f t="shared" si="115"/>
        <v>Alto</v>
      </c>
      <c r="D1450" s="77" t="str">
        <f>IFERROR(INDEX(Sinduscon!$12:$12,
MATCH(CUB!A1450,Sinduscon!$3:$3,0)+3), "")</f>
        <v>-</v>
      </c>
      <c r="E1450" s="77" t="str">
        <f>IFERROR(INDEX(Sinduscon!$13:$13,
MATCH(CUB!$A1450,Sinduscon!$3:$3,0)+3), "")</f>
        <v>-</v>
      </c>
      <c r="F1450" s="77" t="str">
        <f>IFERROR(INDEX(Sinduscon!$14:$14,
MATCH(CUB!$A1450,Sinduscon!$3:$3,0)+3), "")</f>
        <v>-</v>
      </c>
      <c r="G1450" s="77" t="str">
        <f>IFERROR(INDEX(Sinduscon!$15:$15,
MATCH(CUB!$A1450,Sinduscon!$3:$3,0)+3), "")</f>
        <v>-</v>
      </c>
      <c r="H1450" s="111"/>
      <c r="I1450" s="111"/>
      <c r="J1450" s="111"/>
      <c r="K1450" s="111"/>
    </row>
    <row r="1451" spans="1:12" x14ac:dyDescent="0.25">
      <c r="A1451" s="71">
        <f>IF(
   SUMPRODUCT(--(Sinduscon!$3:$3=DATE(2013,INT((ROW(A1648)-1)/20)+1,1)))&gt;0,
   DATE(2013,INT((ROW(A1648)-1)/20)+1,1),
   ""
)</f>
        <v>43770</v>
      </c>
      <c r="B1451" s="72" t="str">
        <f t="shared" si="114"/>
        <v>PP-4</v>
      </c>
      <c r="C1451" s="73" t="str">
        <f t="shared" si="115"/>
        <v>Total</v>
      </c>
      <c r="D1451" s="77">
        <f>IFERROR(INDEX(Sinduscon!$12:$12,
MATCH(CUB!A1451,Sinduscon!$3:$3,0)+4), "")</f>
        <v>1412.24</v>
      </c>
      <c r="E1451" s="77">
        <f>IFERROR(INDEX(Sinduscon!$13:$13,
MATCH(CUB!$A1451,Sinduscon!$3:$3,0)+4), "")</f>
        <v>1459.65</v>
      </c>
      <c r="F1451" s="77">
        <f>IFERROR(INDEX(Sinduscon!$14:$14,
MATCH(CUB!$A1451,Sinduscon!$3:$3,0)+4), "")</f>
        <v>188.71999999999997</v>
      </c>
      <c r="G1451" s="77">
        <f>IFERROR(INDEX(Sinduscon!$15:$15,
MATCH(CUB!$A1451,Sinduscon!$3:$3,0)+4), "")</f>
        <v>3.34</v>
      </c>
      <c r="H1451" s="111"/>
      <c r="I1451" s="111"/>
      <c r="J1451" s="111"/>
      <c r="K1451" s="111"/>
    </row>
    <row r="1452" spans="1:12" x14ac:dyDescent="0.25">
      <c r="A1452" s="71">
        <f>IF(
   SUMPRODUCT(--(Sinduscon!$3:$3=DATE(2013,INT((ROW(A1649)-1)/20)+1,1)))&gt;0,
   DATE(2013,INT((ROW(A1649)-1)/20)+1,1),
   ""
)</f>
        <v>43770</v>
      </c>
      <c r="B1452" s="72" t="str">
        <f t="shared" si="114"/>
        <v>R-8</v>
      </c>
      <c r="C1452" s="73" t="str">
        <f t="shared" si="115"/>
        <v>Baixo</v>
      </c>
      <c r="D1452" s="77">
        <f>IFERROR(INDEX(Sinduscon!$18:$18,
MATCH(CUB!A1452,Sinduscon!$3:$3,0)+1), "")</f>
        <v>691.04</v>
      </c>
      <c r="E1452" s="77">
        <f>IFERROR(INDEX(Sinduscon!$19:$19,
MATCH(CUB!$A1452,Sinduscon!$3:$3,0)+1), "")</f>
        <v>562.44000000000005</v>
      </c>
      <c r="F1452" s="77">
        <f>IFERROR(INDEX(Sinduscon!$20:$20,
MATCH(CUB!$A1452,Sinduscon!$3:$3,0)+1), "")</f>
        <v>32.44</v>
      </c>
      <c r="G1452" s="77">
        <f>IFERROR(INDEX(Sinduscon!$21:$21,
MATCH(CUB!$A1452,Sinduscon!$3:$3,0)+1), "")</f>
        <v>3.45</v>
      </c>
      <c r="H1452" s="111"/>
      <c r="I1452" s="111"/>
      <c r="J1452" s="111"/>
      <c r="K1452" s="111"/>
    </row>
    <row r="1453" spans="1:12" x14ac:dyDescent="0.25">
      <c r="A1453" s="71">
        <f>IF(
   SUMPRODUCT(--(Sinduscon!$3:$3=DATE(2013,INT((ROW(A1650)-1)/20)+1,1)))&gt;0,
   DATE(2013,INT((ROW(A1650)-1)/20)+1,1),
   ""
)</f>
        <v>43770</v>
      </c>
      <c r="B1453" s="72" t="str">
        <f t="shared" si="114"/>
        <v>R-8</v>
      </c>
      <c r="C1453" s="73" t="str">
        <f t="shared" si="115"/>
        <v>Normal</v>
      </c>
      <c r="D1453" s="77">
        <f>IFERROR(INDEX(Sinduscon!$18:$18,
MATCH(CUB!A1453,Sinduscon!$3:$3,0)+2), "")</f>
        <v>612.70000000000005</v>
      </c>
      <c r="E1453" s="77">
        <f>IFERROR(INDEX(Sinduscon!$19:$19,
MATCH(CUB!$A1453,Sinduscon!$3:$3,0)+2), "")</f>
        <v>773.51</v>
      </c>
      <c r="F1453" s="77">
        <f>IFERROR(INDEX(Sinduscon!$20:$20,
MATCH(CUB!$A1453,Sinduscon!$3:$3,0)+2), "")</f>
        <v>70.430000000000007</v>
      </c>
      <c r="G1453" s="77">
        <f>IFERROR(INDEX(Sinduscon!$21:$21,
MATCH(CUB!$A1453,Sinduscon!$3:$3,0)+2), "")</f>
        <v>4.62</v>
      </c>
      <c r="H1453" s="111"/>
      <c r="I1453" s="111"/>
      <c r="J1453" s="111"/>
      <c r="K1453" s="111"/>
    </row>
    <row r="1454" spans="1:12" x14ac:dyDescent="0.25">
      <c r="A1454" s="71">
        <f>IF(
   SUMPRODUCT(--(Sinduscon!$3:$3=DATE(2013,INT((ROW(A1651)-1)/20)+1,1)))&gt;0,
   DATE(2013,INT((ROW(A1651)-1)/20)+1,1),
   ""
)</f>
        <v>43770</v>
      </c>
      <c r="B1454" s="72" t="str">
        <f t="shared" si="114"/>
        <v>R-8</v>
      </c>
      <c r="C1454" s="73" t="str">
        <f t="shared" si="115"/>
        <v>Alto</v>
      </c>
      <c r="D1454" s="77">
        <f>IFERROR(INDEX(Sinduscon!$18:$18,
MATCH(CUB!A1454,Sinduscon!$3:$3,0)+3), "")</f>
        <v>868.65</v>
      </c>
      <c r="E1454" s="77">
        <f>IFERROR(INDEX(Sinduscon!$19:$19,
MATCH(CUB!$A1454,Sinduscon!$3:$3,0)+3), "")</f>
        <v>818.82</v>
      </c>
      <c r="F1454" s="77">
        <f>IFERROR(INDEX(Sinduscon!$20:$20,
MATCH(CUB!$A1454,Sinduscon!$3:$3,0)+3), "")</f>
        <v>83.05</v>
      </c>
      <c r="G1454" s="77">
        <f>IFERROR(INDEX(Sinduscon!$21:$21,
MATCH(CUB!$A1454,Sinduscon!$3:$3,0)+3), "")</f>
        <v>4.3600000000000003</v>
      </c>
      <c r="H1454" s="111"/>
      <c r="I1454" s="111"/>
      <c r="J1454" s="111"/>
      <c r="K1454" s="111"/>
    </row>
    <row r="1455" spans="1:12" x14ac:dyDescent="0.25">
      <c r="A1455" s="71">
        <f>IF(
   SUMPRODUCT(--(Sinduscon!$3:$3=DATE(2013,INT((ROW(A1652)-1)/20)+1,1)))&gt;0,
   DATE(2013,INT((ROW(A1652)-1)/20)+1,1),
   ""
)</f>
        <v>43770</v>
      </c>
      <c r="B1455" s="72" t="str">
        <f t="shared" si="114"/>
        <v>R-8</v>
      </c>
      <c r="C1455" s="73" t="str">
        <f t="shared" si="115"/>
        <v>Total</v>
      </c>
      <c r="D1455" s="77">
        <f>IFERROR(INDEX(Sinduscon!$18:$18,
MATCH(CUB!A1455,Sinduscon!$3:$3,0)+4), "")</f>
        <v>2172.39</v>
      </c>
      <c r="E1455" s="77">
        <f>IFERROR(INDEX(Sinduscon!$19:$19,
MATCH(CUB!$A1455,Sinduscon!$3:$3,0)+4), "")</f>
        <v>2154.77</v>
      </c>
      <c r="F1455" s="77">
        <f>IFERROR(INDEX(Sinduscon!$20:$20,
MATCH(CUB!$A1455,Sinduscon!$3:$3,0)+4), "")</f>
        <v>185.92000000000002</v>
      </c>
      <c r="G1455" s="77">
        <f>IFERROR(INDEX(Sinduscon!$21:$21,
MATCH(CUB!$A1455,Sinduscon!$3:$3,0)+4), "")</f>
        <v>12.43</v>
      </c>
      <c r="H1455" s="111"/>
      <c r="I1455" s="111"/>
      <c r="J1455" s="111"/>
      <c r="K1455" s="111"/>
    </row>
    <row r="1456" spans="1:12" x14ac:dyDescent="0.25">
      <c r="A1456" s="71">
        <f>IF(
   SUMPRODUCT(--(Sinduscon!$3:$3=DATE(2013,INT((ROW(A1653)-1)/20)+1,1)))&gt;0,
   DATE(2013,INT((ROW(A1653)-1)/20)+1,1),
   ""
)</f>
        <v>43770</v>
      </c>
      <c r="B1456" s="72" t="str">
        <f t="shared" si="114"/>
        <v>R-16</v>
      </c>
      <c r="C1456" s="73" t="str">
        <f t="shared" si="115"/>
        <v>Baixo</v>
      </c>
      <c r="D1456" s="77" t="str">
        <f>IFERROR(INDEX(Sinduscon!$24:$24,
MATCH(CUB!A1456,Sinduscon!$3:$3,0)+1), "")</f>
        <v>-</v>
      </c>
      <c r="E1456" s="77" t="str">
        <f>IFERROR(INDEX(Sinduscon!$25:$25,
MATCH(CUB!$A1456,Sinduscon!$3:$3,0)+1), "")</f>
        <v>-</v>
      </c>
      <c r="F1456" s="77" t="str">
        <f>IFERROR(INDEX(Sinduscon!$26:$26,
MATCH(CUB!$A1456,Sinduscon!$3:$3,0)+1), "")</f>
        <v>-</v>
      </c>
      <c r="G1456" s="77" t="str">
        <f>IFERROR(INDEX(Sinduscon!$27:$27,
MATCH(CUB!$A1456,Sinduscon!$3:$3,0)+1), "")</f>
        <v>-</v>
      </c>
      <c r="H1456" s="111"/>
      <c r="I1456" s="111"/>
      <c r="J1456" s="111"/>
      <c r="K1456" s="111"/>
    </row>
    <row r="1457" spans="1:12" x14ac:dyDescent="0.25">
      <c r="A1457" s="71">
        <f>IF(
   SUMPRODUCT(--(Sinduscon!$3:$3=DATE(2013,INT((ROW(A1654)-1)/20)+1,1)))&gt;0,
   DATE(2013,INT((ROW(A1654)-1)/20)+1,1),
   ""
)</f>
        <v>43770</v>
      </c>
      <c r="B1457" s="72" t="str">
        <f t="shared" si="114"/>
        <v>R-16</v>
      </c>
      <c r="C1457" s="73" t="str">
        <f t="shared" si="115"/>
        <v>Normal</v>
      </c>
      <c r="D1457" s="77">
        <f>IFERROR(INDEX(Sinduscon!$24:$24,
MATCH(CUB!A1457,Sinduscon!$3:$3,0)+2), "")</f>
        <v>606.1</v>
      </c>
      <c r="E1457" s="77">
        <f>IFERROR(INDEX(Sinduscon!$25:$25,
MATCH(CUB!$A1457,Sinduscon!$3:$3,0)+2), "")</f>
        <v>743.58</v>
      </c>
      <c r="F1457" s="77">
        <f>IFERROR(INDEX(Sinduscon!$26:$26,
MATCH(CUB!$A1457,Sinduscon!$3:$3,0)+2), "")</f>
        <v>58.29</v>
      </c>
      <c r="G1457" s="77">
        <f>IFERROR(INDEX(Sinduscon!$27:$27,
MATCH(CUB!$A1457,Sinduscon!$3:$3,0)+2), "")</f>
        <v>4.4000000000000004</v>
      </c>
      <c r="H1457" s="111"/>
      <c r="I1457" s="111"/>
      <c r="J1457" s="111"/>
      <c r="K1457" s="111"/>
    </row>
    <row r="1458" spans="1:12" x14ac:dyDescent="0.25">
      <c r="A1458" s="71">
        <f>IF(
   SUMPRODUCT(--(Sinduscon!$3:$3=DATE(2013,INT((ROW(A1655)-1)/20)+1,1)))&gt;0,
   DATE(2013,INT((ROW(A1655)-1)/20)+1,1),
   ""
)</f>
        <v>43770</v>
      </c>
      <c r="B1458" s="72" t="str">
        <f t="shared" si="114"/>
        <v>R-16</v>
      </c>
      <c r="C1458" s="73" t="str">
        <f t="shared" si="115"/>
        <v>Alto</v>
      </c>
      <c r="D1458" s="77">
        <f>IFERROR(INDEX(Sinduscon!$24:$24,
MATCH(CUB!A1458,Sinduscon!$3:$3,0)+3), "")</f>
        <v>815.09</v>
      </c>
      <c r="E1458" s="77">
        <f>IFERROR(INDEX(Sinduscon!$25:$25,
MATCH(CUB!$A1458,Sinduscon!$3:$3,0)+3), "")</f>
        <v>919.67</v>
      </c>
      <c r="F1458" s="77">
        <f>IFERROR(INDEX(Sinduscon!$26:$26,
MATCH(CUB!$A1458,Sinduscon!$3:$3,0)+3), "")</f>
        <v>72.040000000000006</v>
      </c>
      <c r="G1458" s="77">
        <f>IFERROR(INDEX(Sinduscon!$27:$27,
MATCH(CUB!$A1458,Sinduscon!$3:$3,0)+3), "")</f>
        <v>6.61</v>
      </c>
      <c r="H1458" s="111"/>
      <c r="I1458" s="111"/>
      <c r="J1458" s="111"/>
      <c r="K1458" s="111"/>
    </row>
    <row r="1459" spans="1:12" x14ac:dyDescent="0.25">
      <c r="A1459" s="71">
        <f>IF(
   SUMPRODUCT(--(Sinduscon!$3:$3=DATE(2013,INT((ROW(A1656)-1)/20)+1,1)))&gt;0,
   DATE(2013,INT((ROW(A1656)-1)/20)+1,1),
   ""
)</f>
        <v>43770</v>
      </c>
      <c r="B1459" s="72" t="str">
        <f t="shared" si="114"/>
        <v>R-16</v>
      </c>
      <c r="C1459" s="73" t="str">
        <f t="shared" si="115"/>
        <v>Total</v>
      </c>
      <c r="D1459" s="77">
        <f>IFERROR(INDEX(Sinduscon!$24:$24,
MATCH(CUB!A1459,Sinduscon!$3:$3,0)+4), "")</f>
        <v>1421.19</v>
      </c>
      <c r="E1459" s="77">
        <f>IFERROR(INDEX(Sinduscon!$25:$25,
MATCH(CUB!$A1459,Sinduscon!$3:$3,0)+4), "")</f>
        <v>1663.25</v>
      </c>
      <c r="F1459" s="77">
        <f>IFERROR(INDEX(Sinduscon!$26:$26,
MATCH(CUB!$A1459,Sinduscon!$3:$3,0)+4), "")</f>
        <v>130.33000000000001</v>
      </c>
      <c r="G1459" s="77">
        <f>IFERROR(INDEX(Sinduscon!$27:$27,
MATCH(CUB!$A1459,Sinduscon!$3:$3,0)+4), "")</f>
        <v>11.010000000000002</v>
      </c>
      <c r="H1459" s="111"/>
      <c r="I1459" s="111"/>
      <c r="J1459" s="111"/>
      <c r="K1459" s="111"/>
    </row>
    <row r="1460" spans="1:12" x14ac:dyDescent="0.25">
      <c r="A1460" s="71">
        <f>IF(
   SUMPRODUCT(--(Sinduscon!$3:$3=DATE(2013,INT((ROW(A1657)-1)/20)+1,1)))&gt;0,
   DATE(2013,INT((ROW(A1657)-1)/20)+1,1),
   ""
)</f>
        <v>43770</v>
      </c>
      <c r="B1460" s="72" t="str">
        <f t="shared" si="114"/>
        <v>PIS</v>
      </c>
      <c r="C1460" s="73" t="str">
        <f t="shared" si="115"/>
        <v>Baixo</v>
      </c>
      <c r="D1460" s="77">
        <f>IFERROR(INDEX(Sinduscon!$30:$30,
MATCH(CUB!A1460,Sinduscon!$3:$3,0)+1), "")</f>
        <v>494.9</v>
      </c>
      <c r="E1460" s="77">
        <f>IFERROR(INDEX(Sinduscon!$31:$31,
MATCH(CUB!$A1460,Sinduscon!$3:$3,0)+1), "")</f>
        <v>485.93</v>
      </c>
      <c r="F1460" s="77">
        <f>IFERROR(INDEX(Sinduscon!$32:$32,
MATCH(CUB!$A1460,Sinduscon!$3:$3,0)+1), "")</f>
        <v>33.630000000000003</v>
      </c>
      <c r="G1460" s="77">
        <f>IFERROR(INDEX(Sinduscon!$33:$33,
MATCH(CUB!$A1460,Sinduscon!$3:$3,0)+1), "")</f>
        <v>1.72</v>
      </c>
      <c r="H1460" s="111"/>
      <c r="I1460" s="111"/>
      <c r="J1460" s="111"/>
      <c r="K1460" s="111"/>
    </row>
    <row r="1461" spans="1:12" x14ac:dyDescent="0.25">
      <c r="A1461" s="71">
        <f>IF(
   SUMPRODUCT(--(Sinduscon!$3:$3=DATE(2013,INT((ROW(A1658)-1)/20)+1,1)))&gt;0,
   DATE(2013,INT((ROW(A1658)-1)/20)+1,1),
   ""
)</f>
        <v>43770</v>
      </c>
      <c r="B1461" s="72" t="str">
        <f t="shared" si="114"/>
        <v>PIS</v>
      </c>
      <c r="C1461" s="73" t="str">
        <f t="shared" si="115"/>
        <v>Normal</v>
      </c>
      <c r="D1461" s="77" t="str">
        <f>IFERROR(INDEX(Sinduscon!$30:$30,
MATCH(CUB!A1461,Sinduscon!$3:$3,0)+2), "")</f>
        <v>-</v>
      </c>
      <c r="E1461" s="77" t="str">
        <f>IFERROR(INDEX(Sinduscon!$31:$31,
MATCH(CUB!$A1461,Sinduscon!$3:$3,0)+2), "")</f>
        <v>-</v>
      </c>
      <c r="F1461" s="77" t="str">
        <f>IFERROR(INDEX(Sinduscon!$32:$32,
MATCH(CUB!$A1461,Sinduscon!$3:$3,0)+2), "")</f>
        <v>-</v>
      </c>
      <c r="G1461" s="77" t="str">
        <f>IFERROR(INDEX(Sinduscon!$33:$33,
MATCH(CUB!$A1461,Sinduscon!$3:$3,0)+2), "")</f>
        <v>-</v>
      </c>
      <c r="H1461" s="111"/>
      <c r="I1461" s="111"/>
      <c r="J1461" s="111"/>
      <c r="K1461" s="111"/>
    </row>
    <row r="1462" spans="1:12" x14ac:dyDescent="0.25">
      <c r="A1462" s="71">
        <f>IF(
   SUMPRODUCT(--(Sinduscon!$3:$3=DATE(2013,INT((ROW(A1659)-1)/20)+1,1)))&gt;0,
   DATE(2013,INT((ROW(A1659)-1)/20)+1,1),
   ""
)</f>
        <v>43770</v>
      </c>
      <c r="B1462" s="72" t="str">
        <f t="shared" si="114"/>
        <v>PIS</v>
      </c>
      <c r="C1462" s="73" t="str">
        <f t="shared" si="115"/>
        <v>Alto</v>
      </c>
      <c r="D1462" s="77" t="str">
        <f>IFERROR(INDEX(Sinduscon!$30:$30,
MATCH(CUB!A1462,Sinduscon!$3:$3,0)+3), "")</f>
        <v>-</v>
      </c>
      <c r="E1462" s="77" t="str">
        <f>IFERROR(INDEX(Sinduscon!$31:$31,
MATCH(CUB!$A1462,Sinduscon!$3:$3,0)+3), "")</f>
        <v>-</v>
      </c>
      <c r="F1462" s="77" t="str">
        <f>IFERROR(INDEX(Sinduscon!$32:$32,
MATCH(CUB!$A1462,Sinduscon!$3:$3,0)+3), "")</f>
        <v>-</v>
      </c>
      <c r="G1462" s="77" t="str">
        <f>IFERROR(INDEX(Sinduscon!$33:$33,
MATCH(CUB!$A1462,Sinduscon!$3:$3,0)+3), "")</f>
        <v>-</v>
      </c>
      <c r="H1462" s="111"/>
      <c r="I1462" s="111"/>
      <c r="J1462" s="111"/>
      <c r="K1462" s="111"/>
    </row>
    <row r="1463" spans="1:12" x14ac:dyDescent="0.25">
      <c r="A1463" s="71">
        <f>IF(
   SUMPRODUCT(--(Sinduscon!$3:$3=DATE(2013,INT((ROW(A1660)-1)/20)+1,1)))&gt;0,
   DATE(2013,INT((ROW(A1660)-1)/20)+1,1),
   ""
)</f>
        <v>43770</v>
      </c>
      <c r="B1463" s="72" t="str">
        <f t="shared" si="114"/>
        <v>PIS</v>
      </c>
      <c r="C1463" s="73" t="str">
        <f t="shared" si="115"/>
        <v>Total</v>
      </c>
      <c r="D1463" s="77">
        <f>IFERROR(INDEX(Sinduscon!$30:$30,
MATCH(CUB!A1463,Sinduscon!$3:$3,0)+4), "")</f>
        <v>494.9</v>
      </c>
      <c r="E1463" s="77">
        <f>IFERROR(INDEX(Sinduscon!$31:$31,
MATCH(CUB!$A1463,Sinduscon!$3:$3,0)+4), "")</f>
        <v>485.93</v>
      </c>
      <c r="F1463" s="77">
        <f>IFERROR(INDEX(Sinduscon!$32:$32,
MATCH(CUB!$A1463,Sinduscon!$3:$3,0)+4), "")</f>
        <v>33.630000000000003</v>
      </c>
      <c r="G1463" s="77">
        <f>IFERROR(INDEX(Sinduscon!$33:$33,
MATCH(CUB!$A1463,Sinduscon!$3:$3,0)+4), "")</f>
        <v>1.72</v>
      </c>
      <c r="H1463" s="111">
        <f>SUMIFS(CUB!$D:$D,CUB!$C:$C,"Total",CUB!$A:$A,$A1463)
/11</f>
        <v>724.85363636363627</v>
      </c>
      <c r="I1463" s="111">
        <f>SUMIFS(CUB!$E:$E,CUB!$C:$C,"Total",CUB!$A:$A,$A1463)
/11</f>
        <v>773.40272727272725</v>
      </c>
      <c r="J1463" s="111">
        <f>SUMIFS(CUB!$F:$F,CUB!$C:$C,"Total",CUB!$A:$A,$A1463)
/11</f>
        <v>83.807272727272732</v>
      </c>
      <c r="K1463" s="111">
        <f>SUMIFS(CUB!$G:$G,CUB!$C:$C,"Total",CUB!$A:$A,$A1463)
/11</f>
        <v>2.9481818181818182</v>
      </c>
      <c r="L1463" s="111">
        <f t="shared" ref="L1463" si="118">SUM(H1463:K1463)</f>
        <v>1585.0118181818179</v>
      </c>
    </row>
    <row r="1464" spans="1:12" x14ac:dyDescent="0.25">
      <c r="A1464" s="71">
        <f>IF(
   SUMPRODUCT(--(Sinduscon!$3:$3=DATE(2013,INT((ROW(A1661)-1)/20)+1,1)))&gt;0,
   DATE(2013,INT((ROW(A1661)-1)/20)+1,1),
   ""
)</f>
        <v>43800</v>
      </c>
      <c r="B1464" s="72" t="str">
        <f t="shared" si="114"/>
        <v>R-1</v>
      </c>
      <c r="C1464" s="73" t="str">
        <f t="shared" si="115"/>
        <v>Baixo</v>
      </c>
      <c r="D1464" s="77">
        <f>IFERROR(INDEX(Sinduscon!$6:$6,
MATCH(CUB!A1464,Sinduscon!$3:$3,0)+1), "")</f>
        <v>686.09</v>
      </c>
      <c r="E1464" s="77">
        <f>IFERROR(INDEX(Sinduscon!$7:$7,
MATCH(CUB!$A1464,Sinduscon!$3:$3,0)+1), "")</f>
        <v>713.05</v>
      </c>
      <c r="F1464" s="77">
        <f>IFERROR(INDEX(Sinduscon!$8:$8,
MATCH(CUB!$A1464,Sinduscon!$3:$3,0)+1), "")</f>
        <v>135.6</v>
      </c>
      <c r="G1464" s="77">
        <f>IFERROR(INDEX(Sinduscon!$9:$9,
MATCH(CUB!$A1464,Sinduscon!$3:$3,0)+1), "")</f>
        <v>3.4</v>
      </c>
      <c r="H1464" s="111"/>
      <c r="I1464" s="111"/>
      <c r="J1464" s="111"/>
      <c r="K1464" s="111"/>
    </row>
    <row r="1465" spans="1:12" x14ac:dyDescent="0.25">
      <c r="A1465" s="71">
        <f>IF(
   SUMPRODUCT(--(Sinduscon!$3:$3=DATE(2013,INT((ROW(A1662)-1)/20)+1,1)))&gt;0,
   DATE(2013,INT((ROW(A1662)-1)/20)+1,1),
   ""
)</f>
        <v>43800</v>
      </c>
      <c r="B1465" s="72" t="str">
        <f t="shared" si="114"/>
        <v>R-1</v>
      </c>
      <c r="C1465" s="73" t="str">
        <f t="shared" si="115"/>
        <v>Normal</v>
      </c>
      <c r="D1465" s="77">
        <f>IFERROR(INDEX(Sinduscon!$6:$6,
MATCH(CUB!A1465,Sinduscon!$3:$3,0)+2), "")</f>
        <v>723.03</v>
      </c>
      <c r="E1465" s="77">
        <f>IFERROR(INDEX(Sinduscon!$7:$7,
MATCH(CUB!$A1465,Sinduscon!$3:$3,0)+2), "")</f>
        <v>974.01</v>
      </c>
      <c r="F1465" s="77">
        <f>IFERROR(INDEX(Sinduscon!$8:$8,
MATCH(CUB!$A1465,Sinduscon!$3:$3,0)+2), "")</f>
        <v>127.32</v>
      </c>
      <c r="G1465" s="77">
        <f>IFERROR(INDEX(Sinduscon!$9:$9,
MATCH(CUB!$A1465,Sinduscon!$3:$3,0)+2), "")</f>
        <v>0.24</v>
      </c>
      <c r="H1465" s="111"/>
      <c r="I1465" s="111"/>
      <c r="J1465" s="111"/>
      <c r="K1465" s="111"/>
    </row>
    <row r="1466" spans="1:12" x14ac:dyDescent="0.25">
      <c r="A1466" s="71">
        <f>IF(
   SUMPRODUCT(--(Sinduscon!$3:$3=DATE(2013,INT((ROW(A1663)-1)/20)+1,1)))&gt;0,
   DATE(2013,INT((ROW(A1663)-1)/20)+1,1),
   ""
)</f>
        <v>43800</v>
      </c>
      <c r="B1466" s="72" t="str">
        <f t="shared" si="114"/>
        <v>R-1</v>
      </c>
      <c r="C1466" s="73" t="str">
        <f t="shared" si="115"/>
        <v>Alto</v>
      </c>
      <c r="D1466" s="77">
        <f>IFERROR(INDEX(Sinduscon!$6:$6,
MATCH(CUB!A1466,Sinduscon!$3:$3,0)+3), "")</f>
        <v>1073.23</v>
      </c>
      <c r="E1466" s="77">
        <f>IFERROR(INDEX(Sinduscon!$7:$7,
MATCH(CUB!$A1466,Sinduscon!$3:$3,0)+3), "")</f>
        <v>1056.77</v>
      </c>
      <c r="F1466" s="77">
        <f>IFERROR(INDEX(Sinduscon!$8:$8,
MATCH(CUB!$A1466,Sinduscon!$3:$3,0)+3), "")</f>
        <v>120.36</v>
      </c>
      <c r="G1466" s="77">
        <f>IFERROR(INDEX(Sinduscon!$9:$9,
MATCH(CUB!$A1466,Sinduscon!$3:$3,0)+3), "")</f>
        <v>0.28999999999999998</v>
      </c>
      <c r="H1466" s="111"/>
      <c r="I1466" s="111"/>
      <c r="J1466" s="111"/>
      <c r="K1466" s="111"/>
    </row>
    <row r="1467" spans="1:12" x14ac:dyDescent="0.25">
      <c r="A1467" s="71">
        <f>IF(
   SUMPRODUCT(--(Sinduscon!$3:$3=DATE(2013,INT((ROW(A1664)-1)/20)+1,1)))&gt;0,
   DATE(2013,INT((ROW(A1664)-1)/20)+1,1),
   ""
)</f>
        <v>43800</v>
      </c>
      <c r="B1467" s="72" t="str">
        <f t="shared" si="114"/>
        <v>R-1</v>
      </c>
      <c r="C1467" s="73" t="str">
        <f t="shared" si="115"/>
        <v>Total</v>
      </c>
      <c r="D1467" s="77">
        <f>IFERROR(INDEX(Sinduscon!$6:$6,
MATCH(CUB!A1467,Sinduscon!$3:$3,0)+4), "")</f>
        <v>2482.35</v>
      </c>
      <c r="E1467" s="77">
        <f>IFERROR(INDEX(Sinduscon!$7:$7,
MATCH(CUB!$A1467,Sinduscon!$3:$3,0)+4), "")</f>
        <v>2743.83</v>
      </c>
      <c r="F1467" s="77">
        <f>IFERROR(INDEX(Sinduscon!$8:$8,
MATCH(CUB!$A1467,Sinduscon!$3:$3,0)+4), "")</f>
        <v>383.28</v>
      </c>
      <c r="G1467" s="77">
        <f>IFERROR(INDEX(Sinduscon!$9:$9,
MATCH(CUB!$A1467,Sinduscon!$3:$3,0)+4), "")</f>
        <v>3.9299999999999997</v>
      </c>
      <c r="H1467" s="111"/>
      <c r="I1467" s="111"/>
      <c r="J1467" s="111"/>
      <c r="K1467" s="111"/>
    </row>
    <row r="1468" spans="1:12" x14ac:dyDescent="0.25">
      <c r="A1468" s="71">
        <f>IF(
   SUMPRODUCT(--(Sinduscon!$3:$3=DATE(2013,INT((ROW(A1665)-1)/20)+1,1)))&gt;0,
   DATE(2013,INT((ROW(A1665)-1)/20)+1,1),
   ""
)</f>
        <v>43800</v>
      </c>
      <c r="B1468" s="72" t="str">
        <f t="shared" si="114"/>
        <v>PP-4</v>
      </c>
      <c r="C1468" s="73" t="str">
        <f t="shared" si="115"/>
        <v>Baixo</v>
      </c>
      <c r="D1468" s="77">
        <f>IFERROR(INDEX(Sinduscon!$12:$12,
MATCH(CUB!A1468,Sinduscon!$3:$3,0)+1), "")</f>
        <v>722.73</v>
      </c>
      <c r="E1468" s="77">
        <f>IFERROR(INDEX(Sinduscon!$13:$13,
MATCH(CUB!$A1468,Sinduscon!$3:$3,0)+1), "")</f>
        <v>598.02</v>
      </c>
      <c r="F1468" s="77">
        <f>IFERROR(INDEX(Sinduscon!$14:$14,
MATCH(CUB!$A1468,Sinduscon!$3:$3,0)+1), "")</f>
        <v>36.049999999999997</v>
      </c>
      <c r="G1468" s="77">
        <f>IFERROR(INDEX(Sinduscon!$15:$15,
MATCH(CUB!$A1468,Sinduscon!$3:$3,0)+1), "")</f>
        <v>3.29</v>
      </c>
      <c r="H1468" s="111"/>
      <c r="I1468" s="111"/>
      <c r="J1468" s="111"/>
      <c r="K1468" s="111"/>
    </row>
    <row r="1469" spans="1:12" x14ac:dyDescent="0.25">
      <c r="A1469" s="71">
        <f>IF(
   SUMPRODUCT(--(Sinduscon!$3:$3=DATE(2013,INT((ROW(A1666)-1)/20)+1,1)))&gt;0,
   DATE(2013,INT((ROW(A1666)-1)/20)+1,1),
   ""
)</f>
        <v>43800</v>
      </c>
      <c r="B1469" s="72" t="str">
        <f t="shared" si="114"/>
        <v>PP-4</v>
      </c>
      <c r="C1469" s="73" t="str">
        <f t="shared" si="115"/>
        <v>Normal</v>
      </c>
      <c r="D1469" s="77">
        <f>IFERROR(INDEX(Sinduscon!$12:$12,
MATCH(CUB!A1469,Sinduscon!$3:$3,0)+2), "")</f>
        <v>687.83</v>
      </c>
      <c r="E1469" s="77">
        <f>IFERROR(INDEX(Sinduscon!$13:$13,
MATCH(CUB!$A1469,Sinduscon!$3:$3,0)+2), "")</f>
        <v>861.63</v>
      </c>
      <c r="F1469" s="77">
        <f>IFERROR(INDEX(Sinduscon!$14:$14,
MATCH(CUB!$A1469,Sinduscon!$3:$3,0)+2), "")</f>
        <v>152.66999999999999</v>
      </c>
      <c r="G1469" s="77">
        <f>IFERROR(INDEX(Sinduscon!$15:$15,
MATCH(CUB!$A1469,Sinduscon!$3:$3,0)+2), "")</f>
        <v>0.05</v>
      </c>
      <c r="H1469" s="111"/>
      <c r="I1469" s="111"/>
      <c r="J1469" s="111"/>
      <c r="K1469" s="111"/>
    </row>
    <row r="1470" spans="1:12" x14ac:dyDescent="0.25">
      <c r="A1470" s="71">
        <f>IF(
   SUMPRODUCT(--(Sinduscon!$3:$3=DATE(2013,INT((ROW(A1667)-1)/20)+1,1)))&gt;0,
   DATE(2013,INT((ROW(A1667)-1)/20)+1,1),
   ""
)</f>
        <v>43800</v>
      </c>
      <c r="B1470" s="72" t="str">
        <f t="shared" si="114"/>
        <v>PP-4</v>
      </c>
      <c r="C1470" s="73" t="str">
        <f t="shared" si="115"/>
        <v>Alto</v>
      </c>
      <c r="D1470" s="77" t="str">
        <f>IFERROR(INDEX(Sinduscon!$12:$12,
MATCH(CUB!A1470,Sinduscon!$3:$3,0)+3), "")</f>
        <v>-</v>
      </c>
      <c r="E1470" s="77" t="str">
        <f>IFERROR(INDEX(Sinduscon!$13:$13,
MATCH(CUB!$A1470,Sinduscon!$3:$3,0)+3), "")</f>
        <v>-</v>
      </c>
      <c r="F1470" s="77" t="str">
        <f>IFERROR(INDEX(Sinduscon!$14:$14,
MATCH(CUB!$A1470,Sinduscon!$3:$3,0)+3), "")</f>
        <v>-</v>
      </c>
      <c r="G1470" s="77" t="str">
        <f>IFERROR(INDEX(Sinduscon!$15:$15,
MATCH(CUB!$A1470,Sinduscon!$3:$3,0)+3), "")</f>
        <v>-</v>
      </c>
      <c r="H1470" s="111"/>
      <c r="I1470" s="111"/>
      <c r="J1470" s="111"/>
      <c r="K1470" s="111"/>
    </row>
    <row r="1471" spans="1:12" x14ac:dyDescent="0.25">
      <c r="A1471" s="71">
        <f>IF(
   SUMPRODUCT(--(Sinduscon!$3:$3=DATE(2013,INT((ROW(A1668)-1)/20)+1,1)))&gt;0,
   DATE(2013,INT((ROW(A1668)-1)/20)+1,1),
   ""
)</f>
        <v>43800</v>
      </c>
      <c r="B1471" s="72" t="str">
        <f t="shared" si="114"/>
        <v>PP-4</v>
      </c>
      <c r="C1471" s="73" t="str">
        <f t="shared" si="115"/>
        <v>Total</v>
      </c>
      <c r="D1471" s="77">
        <f>IFERROR(INDEX(Sinduscon!$12:$12,
MATCH(CUB!A1471,Sinduscon!$3:$3,0)+4), "")</f>
        <v>1410.56</v>
      </c>
      <c r="E1471" s="77">
        <f>IFERROR(INDEX(Sinduscon!$13:$13,
MATCH(CUB!$A1471,Sinduscon!$3:$3,0)+4), "")</f>
        <v>1459.65</v>
      </c>
      <c r="F1471" s="77">
        <f>IFERROR(INDEX(Sinduscon!$14:$14,
MATCH(CUB!$A1471,Sinduscon!$3:$3,0)+4), "")</f>
        <v>188.71999999999997</v>
      </c>
      <c r="G1471" s="77">
        <f>IFERROR(INDEX(Sinduscon!$15:$15,
MATCH(CUB!$A1471,Sinduscon!$3:$3,0)+4), "")</f>
        <v>3.34</v>
      </c>
      <c r="H1471" s="111"/>
      <c r="I1471" s="111"/>
      <c r="J1471" s="111"/>
      <c r="K1471" s="111"/>
    </row>
    <row r="1472" spans="1:12" x14ac:dyDescent="0.25">
      <c r="A1472" s="71">
        <f>IF(
   SUMPRODUCT(--(Sinduscon!$3:$3=DATE(2013,INT((ROW(A1669)-1)/20)+1,1)))&gt;0,
   DATE(2013,INT((ROW(A1669)-1)/20)+1,1),
   ""
)</f>
        <v>43800</v>
      </c>
      <c r="B1472" s="72" t="str">
        <f t="shared" si="114"/>
        <v>R-8</v>
      </c>
      <c r="C1472" s="73" t="str">
        <f t="shared" si="115"/>
        <v>Baixo</v>
      </c>
      <c r="D1472" s="77">
        <f>IFERROR(INDEX(Sinduscon!$18:$18,
MATCH(CUB!A1472,Sinduscon!$3:$3,0)+1), "")</f>
        <v>690.17</v>
      </c>
      <c r="E1472" s="77">
        <f>IFERROR(INDEX(Sinduscon!$19:$19,
MATCH(CUB!$A1472,Sinduscon!$3:$3,0)+1), "")</f>
        <v>562.44000000000005</v>
      </c>
      <c r="F1472" s="77">
        <f>IFERROR(INDEX(Sinduscon!$20:$20,
MATCH(CUB!$A1472,Sinduscon!$3:$3,0)+1), "")</f>
        <v>32.44</v>
      </c>
      <c r="G1472" s="77">
        <f>IFERROR(INDEX(Sinduscon!$21:$21,
MATCH(CUB!$A1472,Sinduscon!$3:$3,0)+1), "")</f>
        <v>3.45</v>
      </c>
      <c r="H1472" s="111"/>
      <c r="I1472" s="111"/>
      <c r="J1472" s="111"/>
      <c r="K1472" s="111"/>
    </row>
    <row r="1473" spans="1:12" x14ac:dyDescent="0.25">
      <c r="A1473" s="71">
        <f>IF(
   SUMPRODUCT(--(Sinduscon!$3:$3=DATE(2013,INT((ROW(A1670)-1)/20)+1,1)))&gt;0,
   DATE(2013,INT((ROW(A1670)-1)/20)+1,1),
   ""
)</f>
        <v>43800</v>
      </c>
      <c r="B1473" s="72" t="str">
        <f t="shared" si="114"/>
        <v>R-8</v>
      </c>
      <c r="C1473" s="73" t="str">
        <f t="shared" si="115"/>
        <v>Normal</v>
      </c>
      <c r="D1473" s="77">
        <f>IFERROR(INDEX(Sinduscon!$18:$18,
MATCH(CUB!A1473,Sinduscon!$3:$3,0)+2), "")</f>
        <v>613.79</v>
      </c>
      <c r="E1473" s="77">
        <f>IFERROR(INDEX(Sinduscon!$19:$19,
MATCH(CUB!$A1473,Sinduscon!$3:$3,0)+2), "")</f>
        <v>773.51</v>
      </c>
      <c r="F1473" s="77">
        <f>IFERROR(INDEX(Sinduscon!$20:$20,
MATCH(CUB!$A1473,Sinduscon!$3:$3,0)+2), "")</f>
        <v>70.430000000000007</v>
      </c>
      <c r="G1473" s="77">
        <f>IFERROR(INDEX(Sinduscon!$21:$21,
MATCH(CUB!$A1473,Sinduscon!$3:$3,0)+2), "")</f>
        <v>4.62</v>
      </c>
      <c r="H1473" s="111"/>
      <c r="I1473" s="111"/>
      <c r="J1473" s="111"/>
      <c r="K1473" s="111"/>
    </row>
    <row r="1474" spans="1:12" x14ac:dyDescent="0.25">
      <c r="A1474" s="71">
        <f>IF(
   SUMPRODUCT(--(Sinduscon!$3:$3=DATE(2013,INT((ROW(A1671)-1)/20)+1,1)))&gt;0,
   DATE(2013,INT((ROW(A1671)-1)/20)+1,1),
   ""
)</f>
        <v>43800</v>
      </c>
      <c r="B1474" s="72" t="str">
        <f t="shared" si="114"/>
        <v>R-8</v>
      </c>
      <c r="C1474" s="73" t="str">
        <f t="shared" si="115"/>
        <v>Alto</v>
      </c>
      <c r="D1474" s="77">
        <f>IFERROR(INDEX(Sinduscon!$18:$18,
MATCH(CUB!A1474,Sinduscon!$3:$3,0)+3), "")</f>
        <v>873.47</v>
      </c>
      <c r="E1474" s="77">
        <f>IFERROR(INDEX(Sinduscon!$19:$19,
MATCH(CUB!$A1474,Sinduscon!$3:$3,0)+3), "")</f>
        <v>818.82</v>
      </c>
      <c r="F1474" s="77">
        <f>IFERROR(INDEX(Sinduscon!$20:$20,
MATCH(CUB!$A1474,Sinduscon!$3:$3,0)+3), "")</f>
        <v>83.05</v>
      </c>
      <c r="G1474" s="77">
        <f>IFERROR(INDEX(Sinduscon!$21:$21,
MATCH(CUB!$A1474,Sinduscon!$3:$3,0)+3), "")</f>
        <v>4.3600000000000003</v>
      </c>
      <c r="H1474" s="111"/>
      <c r="I1474" s="111"/>
      <c r="J1474" s="111"/>
      <c r="K1474" s="111"/>
    </row>
    <row r="1475" spans="1:12" x14ac:dyDescent="0.25">
      <c r="A1475" s="71">
        <f>IF(
   SUMPRODUCT(--(Sinduscon!$3:$3=DATE(2013,INT((ROW(A1672)-1)/20)+1,1)))&gt;0,
   DATE(2013,INT((ROW(A1672)-1)/20)+1,1),
   ""
)</f>
        <v>43800</v>
      </c>
      <c r="B1475" s="72" t="str">
        <f t="shared" si="114"/>
        <v>R-8</v>
      </c>
      <c r="C1475" s="73" t="str">
        <f t="shared" si="115"/>
        <v>Total</v>
      </c>
      <c r="D1475" s="77">
        <f>IFERROR(INDEX(Sinduscon!$18:$18,
MATCH(CUB!A1475,Sinduscon!$3:$3,0)+4), "")</f>
        <v>2177.4300000000003</v>
      </c>
      <c r="E1475" s="77">
        <f>IFERROR(INDEX(Sinduscon!$19:$19,
MATCH(CUB!$A1475,Sinduscon!$3:$3,0)+4), "")</f>
        <v>2154.77</v>
      </c>
      <c r="F1475" s="77">
        <f>IFERROR(INDEX(Sinduscon!$20:$20,
MATCH(CUB!$A1475,Sinduscon!$3:$3,0)+4), "")</f>
        <v>185.92000000000002</v>
      </c>
      <c r="G1475" s="77">
        <f>IFERROR(INDEX(Sinduscon!$21:$21,
MATCH(CUB!$A1475,Sinduscon!$3:$3,0)+4), "")</f>
        <v>12.43</v>
      </c>
      <c r="H1475" s="111"/>
      <c r="I1475" s="111"/>
      <c r="J1475" s="111"/>
      <c r="K1475" s="111"/>
    </row>
    <row r="1476" spans="1:12" x14ac:dyDescent="0.25">
      <c r="A1476" s="71">
        <f>IF(
   SUMPRODUCT(--(Sinduscon!$3:$3=DATE(2013,INT((ROW(A1673)-1)/20)+1,1)))&gt;0,
   DATE(2013,INT((ROW(A1673)-1)/20)+1,1),
   ""
)</f>
        <v>43800</v>
      </c>
      <c r="B1476" s="72" t="str">
        <f t="shared" si="114"/>
        <v>R-16</v>
      </c>
      <c r="C1476" s="73" t="str">
        <f t="shared" si="115"/>
        <v>Baixo</v>
      </c>
      <c r="D1476" s="77" t="str">
        <f>IFERROR(INDEX(Sinduscon!$24:$24,
MATCH(CUB!A1476,Sinduscon!$3:$3,0)+1), "")</f>
        <v>-</v>
      </c>
      <c r="E1476" s="77" t="str">
        <f>IFERROR(INDEX(Sinduscon!$25:$25,
MATCH(CUB!$A1476,Sinduscon!$3:$3,0)+1), "")</f>
        <v>-</v>
      </c>
      <c r="F1476" s="77" t="str">
        <f>IFERROR(INDEX(Sinduscon!$26:$26,
MATCH(CUB!$A1476,Sinduscon!$3:$3,0)+1), "")</f>
        <v>-</v>
      </c>
      <c r="G1476" s="77" t="str">
        <f>IFERROR(INDEX(Sinduscon!$27:$27,
MATCH(CUB!$A1476,Sinduscon!$3:$3,0)+1), "")</f>
        <v>-</v>
      </c>
      <c r="H1476" s="111"/>
      <c r="I1476" s="111"/>
      <c r="J1476" s="111"/>
      <c r="K1476" s="111"/>
    </row>
    <row r="1477" spans="1:12" x14ac:dyDescent="0.25">
      <c r="A1477" s="71">
        <f>IF(
   SUMPRODUCT(--(Sinduscon!$3:$3=DATE(2013,INT((ROW(A1674)-1)/20)+1,1)))&gt;0,
   DATE(2013,INT((ROW(A1674)-1)/20)+1,1),
   ""
)</f>
        <v>43800</v>
      </c>
      <c r="B1477" s="72" t="str">
        <f t="shared" ref="B1477:B1540" si="119">IF(A1477&lt;&gt;"", CHOOSE(MOD(QUOTIENT(ROW()-4,4),5)+1,"R-1","PP-4","R-8","R-16","PIS"), "")</f>
        <v>R-16</v>
      </c>
      <c r="C1477" s="73" t="str">
        <f t="shared" ref="C1477:C1540" si="120">IF(A1477&lt;&gt;"", CHOOSE(MOD(QUOTIENT(ROW()-4,1),4)+1,"Baixo","Normal","Alto","Total"), "")</f>
        <v>Normal</v>
      </c>
      <c r="D1477" s="77">
        <f>IFERROR(INDEX(Sinduscon!$24:$24,
MATCH(CUB!A1477,Sinduscon!$3:$3,0)+2), "")</f>
        <v>604.53</v>
      </c>
      <c r="E1477" s="77">
        <f>IFERROR(INDEX(Sinduscon!$25:$25,
MATCH(CUB!$A1477,Sinduscon!$3:$3,0)+2), "")</f>
        <v>743.58</v>
      </c>
      <c r="F1477" s="77">
        <f>IFERROR(INDEX(Sinduscon!$26:$26,
MATCH(CUB!$A1477,Sinduscon!$3:$3,0)+2), "")</f>
        <v>58.29</v>
      </c>
      <c r="G1477" s="77">
        <f>IFERROR(INDEX(Sinduscon!$27:$27,
MATCH(CUB!$A1477,Sinduscon!$3:$3,0)+2), "")</f>
        <v>4.4000000000000004</v>
      </c>
      <c r="H1477" s="111"/>
      <c r="I1477" s="111"/>
      <c r="J1477" s="111"/>
      <c r="K1477" s="111"/>
    </row>
    <row r="1478" spans="1:12" x14ac:dyDescent="0.25">
      <c r="A1478" s="71">
        <f>IF(
   SUMPRODUCT(--(Sinduscon!$3:$3=DATE(2013,INT((ROW(A1675)-1)/20)+1,1)))&gt;0,
   DATE(2013,INT((ROW(A1675)-1)/20)+1,1),
   ""
)</f>
        <v>43800</v>
      </c>
      <c r="B1478" s="72" t="str">
        <f t="shared" si="119"/>
        <v>R-16</v>
      </c>
      <c r="C1478" s="73" t="str">
        <f t="shared" si="120"/>
        <v>Alto</v>
      </c>
      <c r="D1478" s="77">
        <f>IFERROR(INDEX(Sinduscon!$24:$24,
MATCH(CUB!A1478,Sinduscon!$3:$3,0)+3), "")</f>
        <v>816.03</v>
      </c>
      <c r="E1478" s="77">
        <f>IFERROR(INDEX(Sinduscon!$25:$25,
MATCH(CUB!$A1478,Sinduscon!$3:$3,0)+3), "")</f>
        <v>919.67</v>
      </c>
      <c r="F1478" s="77">
        <f>IFERROR(INDEX(Sinduscon!$26:$26,
MATCH(CUB!$A1478,Sinduscon!$3:$3,0)+3), "")</f>
        <v>72.040000000000006</v>
      </c>
      <c r="G1478" s="77">
        <f>IFERROR(INDEX(Sinduscon!$27:$27,
MATCH(CUB!$A1478,Sinduscon!$3:$3,0)+3), "")</f>
        <v>6.61</v>
      </c>
      <c r="H1478" s="111"/>
      <c r="I1478" s="111"/>
      <c r="J1478" s="111"/>
      <c r="K1478" s="111"/>
    </row>
    <row r="1479" spans="1:12" x14ac:dyDescent="0.25">
      <c r="A1479" s="71">
        <f>IF(
   SUMPRODUCT(--(Sinduscon!$3:$3=DATE(2013,INT((ROW(A1676)-1)/20)+1,1)))&gt;0,
   DATE(2013,INT((ROW(A1676)-1)/20)+1,1),
   ""
)</f>
        <v>43800</v>
      </c>
      <c r="B1479" s="72" t="str">
        <f t="shared" si="119"/>
        <v>R-16</v>
      </c>
      <c r="C1479" s="73" t="str">
        <f t="shared" si="120"/>
        <v>Total</v>
      </c>
      <c r="D1479" s="77">
        <f>IFERROR(INDEX(Sinduscon!$24:$24,
MATCH(CUB!A1479,Sinduscon!$3:$3,0)+4), "")</f>
        <v>1420.56</v>
      </c>
      <c r="E1479" s="77">
        <f>IFERROR(INDEX(Sinduscon!$25:$25,
MATCH(CUB!$A1479,Sinduscon!$3:$3,0)+4), "")</f>
        <v>1663.25</v>
      </c>
      <c r="F1479" s="77">
        <f>IFERROR(INDEX(Sinduscon!$26:$26,
MATCH(CUB!$A1479,Sinduscon!$3:$3,0)+4), "")</f>
        <v>130.33000000000001</v>
      </c>
      <c r="G1479" s="77">
        <f>IFERROR(INDEX(Sinduscon!$27:$27,
MATCH(CUB!$A1479,Sinduscon!$3:$3,0)+4), "")</f>
        <v>11.010000000000002</v>
      </c>
      <c r="H1479" s="111"/>
      <c r="I1479" s="111"/>
      <c r="J1479" s="111"/>
      <c r="K1479" s="111"/>
    </row>
    <row r="1480" spans="1:12" x14ac:dyDescent="0.25">
      <c r="A1480" s="71">
        <f>IF(
   SUMPRODUCT(--(Sinduscon!$3:$3=DATE(2013,INT((ROW(A1677)-1)/20)+1,1)))&gt;0,
   DATE(2013,INT((ROW(A1677)-1)/20)+1,1),
   ""
)</f>
        <v>43800</v>
      </c>
      <c r="B1480" s="72" t="str">
        <f t="shared" si="119"/>
        <v>PIS</v>
      </c>
      <c r="C1480" s="73" t="str">
        <f t="shared" si="120"/>
        <v>Baixo</v>
      </c>
      <c r="D1480" s="77">
        <f>IFERROR(INDEX(Sinduscon!$30:$30,
MATCH(CUB!A1480,Sinduscon!$3:$3,0)+1), "")</f>
        <v>496.6</v>
      </c>
      <c r="E1480" s="77">
        <f>IFERROR(INDEX(Sinduscon!$31:$31,
MATCH(CUB!$A1480,Sinduscon!$3:$3,0)+1), "")</f>
        <v>485.93</v>
      </c>
      <c r="F1480" s="77">
        <f>IFERROR(INDEX(Sinduscon!$32:$32,
MATCH(CUB!$A1480,Sinduscon!$3:$3,0)+1), "")</f>
        <v>33.630000000000003</v>
      </c>
      <c r="G1480" s="77">
        <f>IFERROR(INDEX(Sinduscon!$33:$33,
MATCH(CUB!$A1480,Sinduscon!$3:$3,0)+1), "")</f>
        <v>1.72</v>
      </c>
      <c r="H1480" s="111"/>
      <c r="I1480" s="111"/>
      <c r="J1480" s="111"/>
      <c r="K1480" s="111"/>
    </row>
    <row r="1481" spans="1:12" x14ac:dyDescent="0.25">
      <c r="A1481" s="71">
        <f>IF(
   SUMPRODUCT(--(Sinduscon!$3:$3=DATE(2013,INT((ROW(A1678)-1)/20)+1,1)))&gt;0,
   DATE(2013,INT((ROW(A1678)-1)/20)+1,1),
   ""
)</f>
        <v>43800</v>
      </c>
      <c r="B1481" s="72" t="str">
        <f t="shared" si="119"/>
        <v>PIS</v>
      </c>
      <c r="C1481" s="73" t="str">
        <f t="shared" si="120"/>
        <v>Normal</v>
      </c>
      <c r="D1481" s="77" t="str">
        <f>IFERROR(INDEX(Sinduscon!$30:$30,
MATCH(CUB!A1481,Sinduscon!$3:$3,0)+2), "")</f>
        <v>-</v>
      </c>
      <c r="E1481" s="77" t="str">
        <f>IFERROR(INDEX(Sinduscon!$31:$31,
MATCH(CUB!$A1481,Sinduscon!$3:$3,0)+2), "")</f>
        <v>-</v>
      </c>
      <c r="F1481" s="77" t="str">
        <f>IFERROR(INDEX(Sinduscon!$32:$32,
MATCH(CUB!$A1481,Sinduscon!$3:$3,0)+2), "")</f>
        <v>-</v>
      </c>
      <c r="G1481" s="77" t="str">
        <f>IFERROR(INDEX(Sinduscon!$33:$33,
MATCH(CUB!$A1481,Sinduscon!$3:$3,0)+2), "")</f>
        <v>-</v>
      </c>
      <c r="H1481" s="111"/>
      <c r="I1481" s="111"/>
      <c r="J1481" s="111"/>
      <c r="K1481" s="111"/>
    </row>
    <row r="1482" spans="1:12" x14ac:dyDescent="0.25">
      <c r="A1482" s="71">
        <f>IF(
   SUMPRODUCT(--(Sinduscon!$3:$3=DATE(2013,INT((ROW(A1679)-1)/20)+1,1)))&gt;0,
   DATE(2013,INT((ROW(A1679)-1)/20)+1,1),
   ""
)</f>
        <v>43800</v>
      </c>
      <c r="B1482" s="72" t="str">
        <f t="shared" si="119"/>
        <v>PIS</v>
      </c>
      <c r="C1482" s="73" t="str">
        <f t="shared" si="120"/>
        <v>Alto</v>
      </c>
      <c r="D1482" s="77" t="str">
        <f>IFERROR(INDEX(Sinduscon!$30:$30,
MATCH(CUB!A1482,Sinduscon!$3:$3,0)+3), "")</f>
        <v>-</v>
      </c>
      <c r="E1482" s="77" t="str">
        <f>IFERROR(INDEX(Sinduscon!$31:$31,
MATCH(CUB!$A1482,Sinduscon!$3:$3,0)+3), "")</f>
        <v>-</v>
      </c>
      <c r="F1482" s="77" t="str">
        <f>IFERROR(INDEX(Sinduscon!$32:$32,
MATCH(CUB!$A1482,Sinduscon!$3:$3,0)+3), "")</f>
        <v>-</v>
      </c>
      <c r="G1482" s="77" t="str">
        <f>IFERROR(INDEX(Sinduscon!$33:$33,
MATCH(CUB!$A1482,Sinduscon!$3:$3,0)+3), "")</f>
        <v>-</v>
      </c>
      <c r="H1482" s="111"/>
      <c r="I1482" s="111"/>
      <c r="J1482" s="111"/>
      <c r="K1482" s="111"/>
    </row>
    <row r="1483" spans="1:12" x14ac:dyDescent="0.25">
      <c r="A1483" s="71">
        <f>IF(
   SUMPRODUCT(--(Sinduscon!$3:$3=DATE(2013,INT((ROW(A1680)-1)/20)+1,1)))&gt;0,
   DATE(2013,INT((ROW(A1680)-1)/20)+1,1),
   ""
)</f>
        <v>43800</v>
      </c>
      <c r="B1483" s="72" t="str">
        <f t="shared" si="119"/>
        <v>PIS</v>
      </c>
      <c r="C1483" s="73" t="str">
        <f t="shared" si="120"/>
        <v>Total</v>
      </c>
      <c r="D1483" s="77">
        <f>IFERROR(INDEX(Sinduscon!$30:$30,
MATCH(CUB!A1483,Sinduscon!$3:$3,0)+4), "")</f>
        <v>496.6</v>
      </c>
      <c r="E1483" s="77">
        <f>IFERROR(INDEX(Sinduscon!$31:$31,
MATCH(CUB!$A1483,Sinduscon!$3:$3,0)+4), "")</f>
        <v>485.93</v>
      </c>
      <c r="F1483" s="77">
        <f>IFERROR(INDEX(Sinduscon!$32:$32,
MATCH(CUB!$A1483,Sinduscon!$3:$3,0)+4), "")</f>
        <v>33.630000000000003</v>
      </c>
      <c r="G1483" s="77">
        <f>IFERROR(INDEX(Sinduscon!$33:$33,
MATCH(CUB!$A1483,Sinduscon!$3:$3,0)+4), "")</f>
        <v>1.72</v>
      </c>
      <c r="H1483" s="111">
        <f>SUMIFS(CUB!$D:$D,CUB!$C:$C,"Total",CUB!$A:$A,$A1483)
/11</f>
        <v>726.13636363636363</v>
      </c>
      <c r="I1483" s="111">
        <f>SUMIFS(CUB!$E:$E,CUB!$C:$C,"Total",CUB!$A:$A,$A1483)
/11</f>
        <v>773.40272727272725</v>
      </c>
      <c r="J1483" s="111">
        <f>SUMIFS(CUB!$F:$F,CUB!$C:$C,"Total",CUB!$A:$A,$A1483)
/11</f>
        <v>83.807272727272732</v>
      </c>
      <c r="K1483" s="111">
        <f>SUMIFS(CUB!$G:$G,CUB!$C:$C,"Total",CUB!$A:$A,$A1483)
/11</f>
        <v>2.9481818181818182</v>
      </c>
      <c r="L1483" s="111">
        <f t="shared" ref="L1483" si="121">SUM(H1483:K1483)</f>
        <v>1586.2945454545454</v>
      </c>
    </row>
    <row r="1484" spans="1:12" x14ac:dyDescent="0.25">
      <c r="A1484" s="71">
        <f>IF(
   SUMPRODUCT(--(Sinduscon!$3:$3=DATE(2013,INT((ROW(A1681)-1)/20)+1,1)))&gt;0,
   DATE(2013,INT((ROW(A1681)-1)/20)+1,1),
   ""
)</f>
        <v>43831</v>
      </c>
      <c r="B1484" s="72" t="str">
        <f t="shared" si="119"/>
        <v>R-1</v>
      </c>
      <c r="C1484" s="73" t="str">
        <f t="shared" si="120"/>
        <v>Baixo</v>
      </c>
      <c r="D1484" s="77">
        <f>IFERROR(INDEX(Sinduscon!$6:$6,
MATCH(CUB!A1484,Sinduscon!$3:$3,0)+1), "")</f>
        <v>692.78</v>
      </c>
      <c r="E1484" s="77">
        <f>IFERROR(INDEX(Sinduscon!$7:$7,
MATCH(CUB!$A1484,Sinduscon!$3:$3,0)+1), "")</f>
        <v>713.05</v>
      </c>
      <c r="F1484" s="77">
        <f>IFERROR(INDEX(Sinduscon!$8:$8,
MATCH(CUB!$A1484,Sinduscon!$3:$3,0)+1), "")</f>
        <v>135.6</v>
      </c>
      <c r="G1484" s="77">
        <f>IFERROR(INDEX(Sinduscon!$9:$9,
MATCH(CUB!$A1484,Sinduscon!$3:$3,0)+1), "")</f>
        <v>3.4</v>
      </c>
      <c r="H1484" s="111"/>
      <c r="I1484" s="111"/>
      <c r="J1484" s="111"/>
      <c r="K1484" s="111"/>
    </row>
    <row r="1485" spans="1:12" x14ac:dyDescent="0.25">
      <c r="A1485" s="71">
        <f>IF(
   SUMPRODUCT(--(Sinduscon!$3:$3=DATE(2013,INT((ROW(A1682)-1)/20)+1,1)))&gt;0,
   DATE(2013,INT((ROW(A1682)-1)/20)+1,1),
   ""
)</f>
        <v>43831</v>
      </c>
      <c r="B1485" s="72" t="str">
        <f t="shared" si="119"/>
        <v>R-1</v>
      </c>
      <c r="C1485" s="73" t="str">
        <f t="shared" si="120"/>
        <v>Normal</v>
      </c>
      <c r="D1485" s="77">
        <f>IFERROR(INDEX(Sinduscon!$6:$6,
MATCH(CUB!A1485,Sinduscon!$3:$3,0)+2), "")</f>
        <v>730.19</v>
      </c>
      <c r="E1485" s="77">
        <f>IFERROR(INDEX(Sinduscon!$7:$7,
MATCH(CUB!$A1485,Sinduscon!$3:$3,0)+2), "")</f>
        <v>974.01</v>
      </c>
      <c r="F1485" s="77">
        <f>IFERROR(INDEX(Sinduscon!$8:$8,
MATCH(CUB!$A1485,Sinduscon!$3:$3,0)+2), "")</f>
        <v>127.32</v>
      </c>
      <c r="G1485" s="77">
        <f>IFERROR(INDEX(Sinduscon!$9:$9,
MATCH(CUB!$A1485,Sinduscon!$3:$3,0)+2), "")</f>
        <v>0.24</v>
      </c>
      <c r="H1485" s="111"/>
      <c r="I1485" s="111"/>
      <c r="J1485" s="111"/>
      <c r="K1485" s="111"/>
    </row>
    <row r="1486" spans="1:12" x14ac:dyDescent="0.25">
      <c r="A1486" s="71">
        <f>IF(
   SUMPRODUCT(--(Sinduscon!$3:$3=DATE(2013,INT((ROW(A1683)-1)/20)+1,1)))&gt;0,
   DATE(2013,INT((ROW(A1683)-1)/20)+1,1),
   ""
)</f>
        <v>43831</v>
      </c>
      <c r="B1486" s="72" t="str">
        <f t="shared" si="119"/>
        <v>R-1</v>
      </c>
      <c r="C1486" s="73" t="str">
        <f t="shared" si="120"/>
        <v>Alto</v>
      </c>
      <c r="D1486" s="77">
        <f>IFERROR(INDEX(Sinduscon!$6:$6,
MATCH(CUB!A1486,Sinduscon!$3:$3,0)+3), "")</f>
        <v>1083.1099999999999</v>
      </c>
      <c r="E1486" s="77">
        <f>IFERROR(INDEX(Sinduscon!$7:$7,
MATCH(CUB!$A1486,Sinduscon!$3:$3,0)+3), "")</f>
        <v>1056.77</v>
      </c>
      <c r="F1486" s="77">
        <f>IFERROR(INDEX(Sinduscon!$8:$8,
MATCH(CUB!$A1486,Sinduscon!$3:$3,0)+3), "")</f>
        <v>120.36</v>
      </c>
      <c r="G1486" s="77">
        <f>IFERROR(INDEX(Sinduscon!$9:$9,
MATCH(CUB!$A1486,Sinduscon!$3:$3,0)+3), "")</f>
        <v>0.28999999999999998</v>
      </c>
      <c r="H1486" s="111"/>
      <c r="I1486" s="111"/>
      <c r="J1486" s="111"/>
      <c r="K1486" s="111"/>
    </row>
    <row r="1487" spans="1:12" x14ac:dyDescent="0.25">
      <c r="A1487" s="71">
        <f>IF(
   SUMPRODUCT(--(Sinduscon!$3:$3=DATE(2013,INT((ROW(A1684)-1)/20)+1,1)))&gt;0,
   DATE(2013,INT((ROW(A1684)-1)/20)+1,1),
   ""
)</f>
        <v>43831</v>
      </c>
      <c r="B1487" s="72" t="str">
        <f t="shared" si="119"/>
        <v>R-1</v>
      </c>
      <c r="C1487" s="73" t="str">
        <f t="shared" si="120"/>
        <v>Total</v>
      </c>
      <c r="D1487" s="77">
        <f>IFERROR(INDEX(Sinduscon!$6:$6,
MATCH(CUB!A1487,Sinduscon!$3:$3,0)+4), "")</f>
        <v>2506.08</v>
      </c>
      <c r="E1487" s="77">
        <f>IFERROR(INDEX(Sinduscon!$7:$7,
MATCH(CUB!$A1487,Sinduscon!$3:$3,0)+4), "")</f>
        <v>2743.83</v>
      </c>
      <c r="F1487" s="77">
        <f>IFERROR(INDEX(Sinduscon!$8:$8,
MATCH(CUB!$A1487,Sinduscon!$3:$3,0)+4), "")</f>
        <v>383.28</v>
      </c>
      <c r="G1487" s="77">
        <f>IFERROR(INDEX(Sinduscon!$9:$9,
MATCH(CUB!$A1487,Sinduscon!$3:$3,0)+4), "")</f>
        <v>3.9299999999999997</v>
      </c>
      <c r="H1487" s="111"/>
      <c r="I1487" s="111"/>
      <c r="J1487" s="111"/>
      <c r="K1487" s="111"/>
    </row>
    <row r="1488" spans="1:12" x14ac:dyDescent="0.25">
      <c r="A1488" s="71">
        <f>IF(
   SUMPRODUCT(--(Sinduscon!$3:$3=DATE(2013,INT((ROW(A1685)-1)/20)+1,1)))&gt;0,
   DATE(2013,INT((ROW(A1685)-1)/20)+1,1),
   ""
)</f>
        <v>43831</v>
      </c>
      <c r="B1488" s="72" t="str">
        <f t="shared" si="119"/>
        <v>PP-4</v>
      </c>
      <c r="C1488" s="73" t="str">
        <f t="shared" si="120"/>
        <v>Baixo</v>
      </c>
      <c r="D1488" s="77">
        <f>IFERROR(INDEX(Sinduscon!$12:$12,
MATCH(CUB!A1488,Sinduscon!$3:$3,0)+1), "")</f>
        <v>727.55</v>
      </c>
      <c r="E1488" s="77">
        <f>IFERROR(INDEX(Sinduscon!$13:$13,
MATCH(CUB!$A1488,Sinduscon!$3:$3,0)+1), "")</f>
        <v>598.02</v>
      </c>
      <c r="F1488" s="77">
        <f>IFERROR(INDEX(Sinduscon!$14:$14,
MATCH(CUB!$A1488,Sinduscon!$3:$3,0)+1), "")</f>
        <v>36.049999999999997</v>
      </c>
      <c r="G1488" s="77">
        <f>IFERROR(INDEX(Sinduscon!$15:$15,
MATCH(CUB!$A1488,Sinduscon!$3:$3,0)+1), "")</f>
        <v>3.29</v>
      </c>
      <c r="H1488" s="111"/>
      <c r="I1488" s="111"/>
      <c r="J1488" s="111"/>
      <c r="K1488" s="111"/>
    </row>
    <row r="1489" spans="1:12" x14ac:dyDescent="0.25">
      <c r="A1489" s="71">
        <f>IF(
   SUMPRODUCT(--(Sinduscon!$3:$3=DATE(2013,INT((ROW(A1686)-1)/20)+1,1)))&gt;0,
   DATE(2013,INT((ROW(A1686)-1)/20)+1,1),
   ""
)</f>
        <v>43831</v>
      </c>
      <c r="B1489" s="72" t="str">
        <f t="shared" si="119"/>
        <v>PP-4</v>
      </c>
      <c r="C1489" s="73" t="str">
        <f t="shared" si="120"/>
        <v>Normal</v>
      </c>
      <c r="D1489" s="77">
        <f>IFERROR(INDEX(Sinduscon!$12:$12,
MATCH(CUB!A1489,Sinduscon!$3:$3,0)+2), "")</f>
        <v>692.82</v>
      </c>
      <c r="E1489" s="77">
        <f>IFERROR(INDEX(Sinduscon!$13:$13,
MATCH(CUB!$A1489,Sinduscon!$3:$3,0)+2), "")</f>
        <v>861.63</v>
      </c>
      <c r="F1489" s="77">
        <f>IFERROR(INDEX(Sinduscon!$14:$14,
MATCH(CUB!$A1489,Sinduscon!$3:$3,0)+2), "")</f>
        <v>152.66999999999999</v>
      </c>
      <c r="G1489" s="77">
        <f>IFERROR(INDEX(Sinduscon!$15:$15,
MATCH(CUB!$A1489,Sinduscon!$3:$3,0)+2), "")</f>
        <v>0.05</v>
      </c>
      <c r="H1489" s="111"/>
      <c r="I1489" s="111"/>
      <c r="J1489" s="111"/>
      <c r="K1489" s="111"/>
    </row>
    <row r="1490" spans="1:12" x14ac:dyDescent="0.25">
      <c r="A1490" s="71">
        <f>IF(
   SUMPRODUCT(--(Sinduscon!$3:$3=DATE(2013,INT((ROW(A1687)-1)/20)+1,1)))&gt;0,
   DATE(2013,INT((ROW(A1687)-1)/20)+1,1),
   ""
)</f>
        <v>43831</v>
      </c>
      <c r="B1490" s="72" t="str">
        <f t="shared" si="119"/>
        <v>PP-4</v>
      </c>
      <c r="C1490" s="73" t="str">
        <f t="shared" si="120"/>
        <v>Alto</v>
      </c>
      <c r="D1490" s="77" t="str">
        <f>IFERROR(INDEX(Sinduscon!$12:$12,
MATCH(CUB!A1490,Sinduscon!$3:$3,0)+3), "")</f>
        <v>-</v>
      </c>
      <c r="E1490" s="77" t="str">
        <f>IFERROR(INDEX(Sinduscon!$13:$13,
MATCH(CUB!$A1490,Sinduscon!$3:$3,0)+3), "")</f>
        <v>-</v>
      </c>
      <c r="F1490" s="77" t="str">
        <f>IFERROR(INDEX(Sinduscon!$14:$14,
MATCH(CUB!$A1490,Sinduscon!$3:$3,0)+3), "")</f>
        <v>-</v>
      </c>
      <c r="G1490" s="77" t="str">
        <f>IFERROR(INDEX(Sinduscon!$15:$15,
MATCH(CUB!$A1490,Sinduscon!$3:$3,0)+3), "")</f>
        <v>-</v>
      </c>
      <c r="H1490" s="111"/>
      <c r="I1490" s="111"/>
      <c r="J1490" s="111"/>
      <c r="K1490" s="111"/>
    </row>
    <row r="1491" spans="1:12" x14ac:dyDescent="0.25">
      <c r="A1491" s="71">
        <f>IF(
   SUMPRODUCT(--(Sinduscon!$3:$3=DATE(2013,INT((ROW(A1688)-1)/20)+1,1)))&gt;0,
   DATE(2013,INT((ROW(A1688)-1)/20)+1,1),
   ""
)</f>
        <v>43831</v>
      </c>
      <c r="B1491" s="72" t="str">
        <f t="shared" si="119"/>
        <v>PP-4</v>
      </c>
      <c r="C1491" s="73" t="str">
        <f t="shared" si="120"/>
        <v>Total</v>
      </c>
      <c r="D1491" s="77">
        <f>IFERROR(INDEX(Sinduscon!$12:$12,
MATCH(CUB!A1491,Sinduscon!$3:$3,0)+4), "")</f>
        <v>1420.37</v>
      </c>
      <c r="E1491" s="77">
        <f>IFERROR(INDEX(Sinduscon!$13:$13,
MATCH(CUB!$A1491,Sinduscon!$3:$3,0)+4), "")</f>
        <v>1459.65</v>
      </c>
      <c r="F1491" s="77">
        <f>IFERROR(INDEX(Sinduscon!$14:$14,
MATCH(CUB!$A1491,Sinduscon!$3:$3,0)+4), "")</f>
        <v>188.71999999999997</v>
      </c>
      <c r="G1491" s="77">
        <f>IFERROR(INDEX(Sinduscon!$15:$15,
MATCH(CUB!$A1491,Sinduscon!$3:$3,0)+4), "")</f>
        <v>3.34</v>
      </c>
      <c r="H1491" s="111"/>
      <c r="I1491" s="111"/>
      <c r="J1491" s="111"/>
      <c r="K1491" s="111"/>
    </row>
    <row r="1492" spans="1:12" x14ac:dyDescent="0.25">
      <c r="A1492" s="71">
        <f>IF(
   SUMPRODUCT(--(Sinduscon!$3:$3=DATE(2013,INT((ROW(A1689)-1)/20)+1,1)))&gt;0,
   DATE(2013,INT((ROW(A1689)-1)/20)+1,1),
   ""
)</f>
        <v>43831</v>
      </c>
      <c r="B1492" s="72" t="str">
        <f t="shared" si="119"/>
        <v>R-8</v>
      </c>
      <c r="C1492" s="73" t="str">
        <f t="shared" si="120"/>
        <v>Baixo</v>
      </c>
      <c r="D1492" s="77">
        <f>IFERROR(INDEX(Sinduscon!$18:$18,
MATCH(CUB!A1492,Sinduscon!$3:$3,0)+1), "")</f>
        <v>694.69</v>
      </c>
      <c r="E1492" s="77">
        <f>IFERROR(INDEX(Sinduscon!$19:$19,
MATCH(CUB!$A1492,Sinduscon!$3:$3,0)+1), "")</f>
        <v>562.44000000000005</v>
      </c>
      <c r="F1492" s="77">
        <f>IFERROR(INDEX(Sinduscon!$20:$20,
MATCH(CUB!$A1492,Sinduscon!$3:$3,0)+1), "")</f>
        <v>32.44</v>
      </c>
      <c r="G1492" s="77">
        <f>IFERROR(INDEX(Sinduscon!$21:$21,
MATCH(CUB!$A1492,Sinduscon!$3:$3,0)+1), "")</f>
        <v>3.45</v>
      </c>
      <c r="H1492" s="111"/>
      <c r="I1492" s="111"/>
      <c r="J1492" s="111"/>
      <c r="K1492" s="111"/>
    </row>
    <row r="1493" spans="1:12" x14ac:dyDescent="0.25">
      <c r="A1493" s="71">
        <f>IF(
   SUMPRODUCT(--(Sinduscon!$3:$3=DATE(2013,INT((ROW(A1690)-1)/20)+1,1)))&gt;0,
   DATE(2013,INT((ROW(A1690)-1)/20)+1,1),
   ""
)</f>
        <v>43831</v>
      </c>
      <c r="B1493" s="72" t="str">
        <f t="shared" si="119"/>
        <v>R-8</v>
      </c>
      <c r="C1493" s="73" t="str">
        <f t="shared" si="120"/>
        <v>Normal</v>
      </c>
      <c r="D1493" s="77">
        <f>IFERROR(INDEX(Sinduscon!$18:$18,
MATCH(CUB!A1493,Sinduscon!$3:$3,0)+2), "")</f>
        <v>618.59</v>
      </c>
      <c r="E1493" s="77">
        <f>IFERROR(INDEX(Sinduscon!$19:$19,
MATCH(CUB!$A1493,Sinduscon!$3:$3,0)+2), "")</f>
        <v>773.51</v>
      </c>
      <c r="F1493" s="77">
        <f>IFERROR(INDEX(Sinduscon!$20:$20,
MATCH(CUB!$A1493,Sinduscon!$3:$3,0)+2), "")</f>
        <v>70.430000000000007</v>
      </c>
      <c r="G1493" s="77">
        <f>IFERROR(INDEX(Sinduscon!$21:$21,
MATCH(CUB!$A1493,Sinduscon!$3:$3,0)+2), "")</f>
        <v>4.62</v>
      </c>
      <c r="H1493" s="111"/>
      <c r="I1493" s="111"/>
      <c r="J1493" s="111"/>
      <c r="K1493" s="111"/>
    </row>
    <row r="1494" spans="1:12" x14ac:dyDescent="0.25">
      <c r="A1494" s="71">
        <f>IF(
   SUMPRODUCT(--(Sinduscon!$3:$3=DATE(2013,INT((ROW(A1691)-1)/20)+1,1)))&gt;0,
   DATE(2013,INT((ROW(A1691)-1)/20)+1,1),
   ""
)</f>
        <v>43831</v>
      </c>
      <c r="B1494" s="72" t="str">
        <f t="shared" si="119"/>
        <v>R-8</v>
      </c>
      <c r="C1494" s="73" t="str">
        <f t="shared" si="120"/>
        <v>Alto</v>
      </c>
      <c r="D1494" s="77">
        <f>IFERROR(INDEX(Sinduscon!$18:$18,
MATCH(CUB!A1494,Sinduscon!$3:$3,0)+3), "")</f>
        <v>879.8</v>
      </c>
      <c r="E1494" s="77">
        <f>IFERROR(INDEX(Sinduscon!$19:$19,
MATCH(CUB!$A1494,Sinduscon!$3:$3,0)+3), "")</f>
        <v>818.82</v>
      </c>
      <c r="F1494" s="77">
        <f>IFERROR(INDEX(Sinduscon!$20:$20,
MATCH(CUB!$A1494,Sinduscon!$3:$3,0)+3), "")</f>
        <v>83.05</v>
      </c>
      <c r="G1494" s="77">
        <f>IFERROR(INDEX(Sinduscon!$21:$21,
MATCH(CUB!$A1494,Sinduscon!$3:$3,0)+3), "")</f>
        <v>4.3600000000000003</v>
      </c>
      <c r="H1494" s="111"/>
      <c r="I1494" s="111"/>
      <c r="J1494" s="111"/>
      <c r="K1494" s="111"/>
    </row>
    <row r="1495" spans="1:12" x14ac:dyDescent="0.25">
      <c r="A1495" s="71">
        <f>IF(
   SUMPRODUCT(--(Sinduscon!$3:$3=DATE(2013,INT((ROW(A1692)-1)/20)+1,1)))&gt;0,
   DATE(2013,INT((ROW(A1692)-1)/20)+1,1),
   ""
)</f>
        <v>43831</v>
      </c>
      <c r="B1495" s="72" t="str">
        <f t="shared" si="119"/>
        <v>R-8</v>
      </c>
      <c r="C1495" s="73" t="str">
        <f t="shared" si="120"/>
        <v>Total</v>
      </c>
      <c r="D1495" s="77">
        <f>IFERROR(INDEX(Sinduscon!$18:$18,
MATCH(CUB!A1495,Sinduscon!$3:$3,0)+4), "")</f>
        <v>2193.08</v>
      </c>
      <c r="E1495" s="77">
        <f>IFERROR(INDEX(Sinduscon!$19:$19,
MATCH(CUB!$A1495,Sinduscon!$3:$3,0)+4), "")</f>
        <v>2154.77</v>
      </c>
      <c r="F1495" s="77">
        <f>IFERROR(INDEX(Sinduscon!$20:$20,
MATCH(CUB!$A1495,Sinduscon!$3:$3,0)+4), "")</f>
        <v>185.92000000000002</v>
      </c>
      <c r="G1495" s="77">
        <f>IFERROR(INDEX(Sinduscon!$21:$21,
MATCH(CUB!$A1495,Sinduscon!$3:$3,0)+4), "")</f>
        <v>12.43</v>
      </c>
      <c r="H1495" s="111"/>
      <c r="I1495" s="111"/>
      <c r="J1495" s="111"/>
      <c r="K1495" s="111"/>
    </row>
    <row r="1496" spans="1:12" x14ac:dyDescent="0.25">
      <c r="A1496" s="71">
        <f>IF(
   SUMPRODUCT(--(Sinduscon!$3:$3=DATE(2013,INT((ROW(A1693)-1)/20)+1,1)))&gt;0,
   DATE(2013,INT((ROW(A1693)-1)/20)+1,1),
   ""
)</f>
        <v>43831</v>
      </c>
      <c r="B1496" s="72" t="str">
        <f t="shared" si="119"/>
        <v>R-16</v>
      </c>
      <c r="C1496" s="73" t="str">
        <f t="shared" si="120"/>
        <v>Baixo</v>
      </c>
      <c r="D1496" s="77" t="str">
        <f>IFERROR(INDEX(Sinduscon!$24:$24,
MATCH(CUB!A1496,Sinduscon!$3:$3,0)+1), "")</f>
        <v>-</v>
      </c>
      <c r="E1496" s="77" t="str">
        <f>IFERROR(INDEX(Sinduscon!$25:$25,
MATCH(CUB!$A1496,Sinduscon!$3:$3,0)+1), "")</f>
        <v>-</v>
      </c>
      <c r="F1496" s="77" t="str">
        <f>IFERROR(INDEX(Sinduscon!$26:$26,
MATCH(CUB!$A1496,Sinduscon!$3:$3,0)+1), "")</f>
        <v>-</v>
      </c>
      <c r="G1496" s="77" t="str">
        <f>IFERROR(INDEX(Sinduscon!$27:$27,
MATCH(CUB!$A1496,Sinduscon!$3:$3,0)+1), "")</f>
        <v>-</v>
      </c>
      <c r="H1496" s="111"/>
      <c r="I1496" s="111"/>
      <c r="J1496" s="111"/>
      <c r="K1496" s="111"/>
    </row>
    <row r="1497" spans="1:12" x14ac:dyDescent="0.25">
      <c r="A1497" s="71">
        <f>IF(
   SUMPRODUCT(--(Sinduscon!$3:$3=DATE(2013,INT((ROW(A1694)-1)/20)+1,1)))&gt;0,
   DATE(2013,INT((ROW(A1694)-1)/20)+1,1),
   ""
)</f>
        <v>43831</v>
      </c>
      <c r="B1497" s="72" t="str">
        <f t="shared" si="119"/>
        <v>R-16</v>
      </c>
      <c r="C1497" s="73" t="str">
        <f t="shared" si="120"/>
        <v>Normal</v>
      </c>
      <c r="D1497" s="77">
        <f>IFERROR(INDEX(Sinduscon!$24:$24,
MATCH(CUB!A1497,Sinduscon!$3:$3,0)+2), "")</f>
        <v>608.97</v>
      </c>
      <c r="E1497" s="77">
        <f>IFERROR(INDEX(Sinduscon!$25:$25,
MATCH(CUB!$A1497,Sinduscon!$3:$3,0)+2), "")</f>
        <v>743.58</v>
      </c>
      <c r="F1497" s="77">
        <f>IFERROR(INDEX(Sinduscon!$26:$26,
MATCH(CUB!$A1497,Sinduscon!$3:$3,0)+2), "")</f>
        <v>58.29</v>
      </c>
      <c r="G1497" s="77">
        <f>IFERROR(INDEX(Sinduscon!$27:$27,
MATCH(CUB!$A1497,Sinduscon!$3:$3,0)+2), "")</f>
        <v>4.4000000000000004</v>
      </c>
      <c r="H1497" s="111"/>
      <c r="I1497" s="111"/>
      <c r="J1497" s="111"/>
      <c r="K1497" s="111"/>
    </row>
    <row r="1498" spans="1:12" x14ac:dyDescent="0.25">
      <c r="A1498" s="71">
        <f>IF(
   SUMPRODUCT(--(Sinduscon!$3:$3=DATE(2013,INT((ROW(A1695)-1)/20)+1,1)))&gt;0,
   DATE(2013,INT((ROW(A1695)-1)/20)+1,1),
   ""
)</f>
        <v>43831</v>
      </c>
      <c r="B1498" s="72" t="str">
        <f t="shared" si="119"/>
        <v>R-16</v>
      </c>
      <c r="C1498" s="73" t="str">
        <f t="shared" si="120"/>
        <v>Alto</v>
      </c>
      <c r="D1498" s="77">
        <f>IFERROR(INDEX(Sinduscon!$24:$24,
MATCH(CUB!A1498,Sinduscon!$3:$3,0)+3), "")</f>
        <v>821.51</v>
      </c>
      <c r="E1498" s="77">
        <f>IFERROR(INDEX(Sinduscon!$25:$25,
MATCH(CUB!$A1498,Sinduscon!$3:$3,0)+3), "")</f>
        <v>919.67</v>
      </c>
      <c r="F1498" s="77">
        <f>IFERROR(INDEX(Sinduscon!$26:$26,
MATCH(CUB!$A1498,Sinduscon!$3:$3,0)+3), "")</f>
        <v>72.040000000000006</v>
      </c>
      <c r="G1498" s="77">
        <f>IFERROR(INDEX(Sinduscon!$27:$27,
MATCH(CUB!$A1498,Sinduscon!$3:$3,0)+3), "")</f>
        <v>6.61</v>
      </c>
      <c r="H1498" s="111"/>
      <c r="I1498" s="111"/>
      <c r="J1498" s="111"/>
      <c r="K1498" s="111"/>
    </row>
    <row r="1499" spans="1:12" x14ac:dyDescent="0.25">
      <c r="A1499" s="71">
        <f>IF(
   SUMPRODUCT(--(Sinduscon!$3:$3=DATE(2013,INT((ROW(A1696)-1)/20)+1,1)))&gt;0,
   DATE(2013,INT((ROW(A1696)-1)/20)+1,1),
   ""
)</f>
        <v>43831</v>
      </c>
      <c r="B1499" s="72" t="str">
        <f t="shared" si="119"/>
        <v>R-16</v>
      </c>
      <c r="C1499" s="73" t="str">
        <f t="shared" si="120"/>
        <v>Total</v>
      </c>
      <c r="D1499" s="77">
        <f>IFERROR(INDEX(Sinduscon!$24:$24,
MATCH(CUB!A1499,Sinduscon!$3:$3,0)+4), "")</f>
        <v>1430.48</v>
      </c>
      <c r="E1499" s="77">
        <f>IFERROR(INDEX(Sinduscon!$25:$25,
MATCH(CUB!$A1499,Sinduscon!$3:$3,0)+4), "")</f>
        <v>1663.25</v>
      </c>
      <c r="F1499" s="77">
        <f>IFERROR(INDEX(Sinduscon!$26:$26,
MATCH(CUB!$A1499,Sinduscon!$3:$3,0)+4), "")</f>
        <v>130.33000000000001</v>
      </c>
      <c r="G1499" s="77">
        <f>IFERROR(INDEX(Sinduscon!$27:$27,
MATCH(CUB!$A1499,Sinduscon!$3:$3,0)+4), "")</f>
        <v>11.010000000000002</v>
      </c>
      <c r="H1499" s="111"/>
      <c r="I1499" s="111"/>
      <c r="J1499" s="111"/>
      <c r="K1499" s="111"/>
    </row>
    <row r="1500" spans="1:12" x14ac:dyDescent="0.25">
      <c r="A1500" s="71">
        <f>IF(
   SUMPRODUCT(--(Sinduscon!$3:$3=DATE(2013,INT((ROW(A1697)-1)/20)+1,1)))&gt;0,
   DATE(2013,INT((ROW(A1697)-1)/20)+1,1),
   ""
)</f>
        <v>43831</v>
      </c>
      <c r="B1500" s="72" t="str">
        <f t="shared" si="119"/>
        <v>PIS</v>
      </c>
      <c r="C1500" s="73" t="str">
        <f t="shared" si="120"/>
        <v>Baixo</v>
      </c>
      <c r="D1500" s="77">
        <f>IFERROR(INDEX(Sinduscon!$30:$30,
MATCH(CUB!A1500,Sinduscon!$3:$3,0)+1), "")</f>
        <v>499.08</v>
      </c>
      <c r="E1500" s="77">
        <f>IFERROR(INDEX(Sinduscon!$31:$31,
MATCH(CUB!$A1500,Sinduscon!$3:$3,0)+1), "")</f>
        <v>485.93</v>
      </c>
      <c r="F1500" s="77">
        <f>IFERROR(INDEX(Sinduscon!$32:$32,
MATCH(CUB!$A1500,Sinduscon!$3:$3,0)+1), "")</f>
        <v>33.630000000000003</v>
      </c>
      <c r="G1500" s="77">
        <f>IFERROR(INDEX(Sinduscon!$33:$33,
MATCH(CUB!$A1500,Sinduscon!$3:$3,0)+1), "")</f>
        <v>1.72</v>
      </c>
      <c r="H1500" s="111"/>
      <c r="I1500" s="111"/>
      <c r="J1500" s="111"/>
      <c r="K1500" s="111"/>
    </row>
    <row r="1501" spans="1:12" x14ac:dyDescent="0.25">
      <c r="A1501" s="71">
        <f>IF(
   SUMPRODUCT(--(Sinduscon!$3:$3=DATE(2013,INT((ROW(A1698)-1)/20)+1,1)))&gt;0,
   DATE(2013,INT((ROW(A1698)-1)/20)+1,1),
   ""
)</f>
        <v>43831</v>
      </c>
      <c r="B1501" s="72" t="str">
        <f t="shared" si="119"/>
        <v>PIS</v>
      </c>
      <c r="C1501" s="73" t="str">
        <f t="shared" si="120"/>
        <v>Normal</v>
      </c>
      <c r="D1501" s="77" t="str">
        <f>IFERROR(INDEX(Sinduscon!$30:$30,
MATCH(CUB!A1501,Sinduscon!$3:$3,0)+2), "")</f>
        <v>-</v>
      </c>
      <c r="E1501" s="77" t="str">
        <f>IFERROR(INDEX(Sinduscon!$31:$31,
MATCH(CUB!$A1501,Sinduscon!$3:$3,0)+2), "")</f>
        <v>-</v>
      </c>
      <c r="F1501" s="77" t="str">
        <f>IFERROR(INDEX(Sinduscon!$32:$32,
MATCH(CUB!$A1501,Sinduscon!$3:$3,0)+2), "")</f>
        <v>-</v>
      </c>
      <c r="G1501" s="77" t="str">
        <f>IFERROR(INDEX(Sinduscon!$33:$33,
MATCH(CUB!$A1501,Sinduscon!$3:$3,0)+2), "")</f>
        <v>-</v>
      </c>
      <c r="H1501" s="111"/>
      <c r="I1501" s="111"/>
      <c r="J1501" s="111"/>
      <c r="K1501" s="111"/>
    </row>
    <row r="1502" spans="1:12" x14ac:dyDescent="0.25">
      <c r="A1502" s="71">
        <f>IF(
   SUMPRODUCT(--(Sinduscon!$3:$3=DATE(2013,INT((ROW(A1699)-1)/20)+1,1)))&gt;0,
   DATE(2013,INT((ROW(A1699)-1)/20)+1,1),
   ""
)</f>
        <v>43831</v>
      </c>
      <c r="B1502" s="72" t="str">
        <f t="shared" si="119"/>
        <v>PIS</v>
      </c>
      <c r="C1502" s="73" t="str">
        <f t="shared" si="120"/>
        <v>Alto</v>
      </c>
      <c r="D1502" s="77" t="str">
        <f>IFERROR(INDEX(Sinduscon!$30:$30,
MATCH(CUB!A1502,Sinduscon!$3:$3,0)+3), "")</f>
        <v>-</v>
      </c>
      <c r="E1502" s="77" t="str">
        <f>IFERROR(INDEX(Sinduscon!$31:$31,
MATCH(CUB!$A1502,Sinduscon!$3:$3,0)+3), "")</f>
        <v>-</v>
      </c>
      <c r="F1502" s="77" t="str">
        <f>IFERROR(INDEX(Sinduscon!$32:$32,
MATCH(CUB!$A1502,Sinduscon!$3:$3,0)+3), "")</f>
        <v>-</v>
      </c>
      <c r="G1502" s="77" t="str">
        <f>IFERROR(INDEX(Sinduscon!$33:$33,
MATCH(CUB!$A1502,Sinduscon!$3:$3,0)+3), "")</f>
        <v>-</v>
      </c>
      <c r="H1502" s="111"/>
      <c r="I1502" s="111"/>
      <c r="J1502" s="111"/>
      <c r="K1502" s="111"/>
    </row>
    <row r="1503" spans="1:12" x14ac:dyDescent="0.25">
      <c r="A1503" s="71">
        <f>IF(
   SUMPRODUCT(--(Sinduscon!$3:$3=DATE(2013,INT((ROW(A1700)-1)/20)+1,1)))&gt;0,
   DATE(2013,INT((ROW(A1700)-1)/20)+1,1),
   ""
)</f>
        <v>43831</v>
      </c>
      <c r="B1503" s="72" t="str">
        <f t="shared" si="119"/>
        <v>PIS</v>
      </c>
      <c r="C1503" s="73" t="str">
        <f t="shared" si="120"/>
        <v>Total</v>
      </c>
      <c r="D1503" s="77">
        <f>IFERROR(INDEX(Sinduscon!$30:$30,
MATCH(CUB!A1503,Sinduscon!$3:$3,0)+4), "")</f>
        <v>499.08</v>
      </c>
      <c r="E1503" s="77">
        <f>IFERROR(INDEX(Sinduscon!$31:$31,
MATCH(CUB!$A1503,Sinduscon!$3:$3,0)+4), "")</f>
        <v>485.93</v>
      </c>
      <c r="F1503" s="77">
        <f>IFERROR(INDEX(Sinduscon!$32:$32,
MATCH(CUB!$A1503,Sinduscon!$3:$3,0)+4), "")</f>
        <v>33.630000000000003</v>
      </c>
      <c r="G1503" s="77">
        <f>IFERROR(INDEX(Sinduscon!$33:$33,
MATCH(CUB!$A1503,Sinduscon!$3:$3,0)+4), "")</f>
        <v>1.72</v>
      </c>
      <c r="H1503" s="111">
        <f>SUMIFS(CUB!$D:$D,CUB!$C:$C,"Total",CUB!$A:$A,$A1503)
/11</f>
        <v>731.73545454545456</v>
      </c>
      <c r="I1503" s="111">
        <f>SUMIFS(CUB!$E:$E,CUB!$C:$C,"Total",CUB!$A:$A,$A1503)
/11</f>
        <v>773.40272727272725</v>
      </c>
      <c r="J1503" s="111">
        <f>SUMIFS(CUB!$F:$F,CUB!$C:$C,"Total",CUB!$A:$A,$A1503)
/11</f>
        <v>83.807272727272732</v>
      </c>
      <c r="K1503" s="111">
        <f>SUMIFS(CUB!$G:$G,CUB!$C:$C,"Total",CUB!$A:$A,$A1503)
/11</f>
        <v>2.9481818181818182</v>
      </c>
      <c r="L1503" s="111">
        <f t="shared" ref="L1503" si="122">SUM(H1503:K1503)</f>
        <v>1591.8936363636362</v>
      </c>
    </row>
    <row r="1504" spans="1:12" x14ac:dyDescent="0.25">
      <c r="A1504" s="71">
        <f>IF(
   SUMPRODUCT(--(Sinduscon!$3:$3=DATE(2013,INT((ROW(A1701)-1)/20)+1,1)))&gt;0,
   DATE(2013,INT((ROW(A1701)-1)/20)+1,1),
   ""
)</f>
        <v>43862</v>
      </c>
      <c r="B1504" s="72" t="str">
        <f t="shared" si="119"/>
        <v>R-1</v>
      </c>
      <c r="C1504" s="73" t="str">
        <f t="shared" si="120"/>
        <v>Baixo</v>
      </c>
      <c r="D1504" s="77">
        <f>IFERROR(INDEX(Sinduscon!$6:$6,
MATCH(CUB!A1504,Sinduscon!$3:$3,0)+1), "")</f>
        <v>693.81</v>
      </c>
      <c r="E1504" s="77">
        <f>IFERROR(INDEX(Sinduscon!$7:$7,
MATCH(CUB!$A1504,Sinduscon!$3:$3,0)+1), "")</f>
        <v>713.05</v>
      </c>
      <c r="F1504" s="77">
        <f>IFERROR(INDEX(Sinduscon!$8:$8,
MATCH(CUB!$A1504,Sinduscon!$3:$3,0)+1), "")</f>
        <v>135.6</v>
      </c>
      <c r="G1504" s="77">
        <f>IFERROR(INDEX(Sinduscon!$9:$9,
MATCH(CUB!$A1504,Sinduscon!$3:$3,0)+1), "")</f>
        <v>3.33</v>
      </c>
      <c r="H1504" s="111"/>
      <c r="I1504" s="111"/>
      <c r="J1504" s="111"/>
      <c r="K1504" s="111"/>
    </row>
    <row r="1505" spans="1:11" x14ac:dyDescent="0.25">
      <c r="A1505" s="71">
        <f>IF(
   SUMPRODUCT(--(Sinduscon!$3:$3=DATE(2013,INT((ROW(A1702)-1)/20)+1,1)))&gt;0,
   DATE(2013,INT((ROW(A1702)-1)/20)+1,1),
   ""
)</f>
        <v>43862</v>
      </c>
      <c r="B1505" s="72" t="str">
        <f t="shared" si="119"/>
        <v>R-1</v>
      </c>
      <c r="C1505" s="73" t="str">
        <f t="shared" si="120"/>
        <v>Normal</v>
      </c>
      <c r="D1505" s="77">
        <f>IFERROR(INDEX(Sinduscon!$6:$6,
MATCH(CUB!A1505,Sinduscon!$3:$3,0)+2), "")</f>
        <v>733.87</v>
      </c>
      <c r="E1505" s="77">
        <f>IFERROR(INDEX(Sinduscon!$7:$7,
MATCH(CUB!$A1505,Sinduscon!$3:$3,0)+2), "")</f>
        <v>974.01</v>
      </c>
      <c r="F1505" s="77">
        <f>IFERROR(INDEX(Sinduscon!$8:$8,
MATCH(CUB!$A1505,Sinduscon!$3:$3,0)+2), "")</f>
        <v>127.32</v>
      </c>
      <c r="G1505" s="77">
        <f>IFERROR(INDEX(Sinduscon!$9:$9,
MATCH(CUB!$A1505,Sinduscon!$3:$3,0)+2), "")</f>
        <v>0.23</v>
      </c>
      <c r="H1505" s="111"/>
      <c r="I1505" s="111"/>
      <c r="J1505" s="111"/>
      <c r="K1505" s="111"/>
    </row>
    <row r="1506" spans="1:11" x14ac:dyDescent="0.25">
      <c r="A1506" s="71">
        <f>IF(
   SUMPRODUCT(--(Sinduscon!$3:$3=DATE(2013,INT((ROW(A1703)-1)/20)+1,1)))&gt;0,
   DATE(2013,INT((ROW(A1703)-1)/20)+1,1),
   ""
)</f>
        <v>43862</v>
      </c>
      <c r="B1506" s="72" t="str">
        <f t="shared" si="119"/>
        <v>R-1</v>
      </c>
      <c r="C1506" s="73" t="str">
        <f t="shared" si="120"/>
        <v>Alto</v>
      </c>
      <c r="D1506" s="77">
        <f>IFERROR(INDEX(Sinduscon!$6:$6,
MATCH(CUB!A1506,Sinduscon!$3:$3,0)+3), "")</f>
        <v>1093.1500000000001</v>
      </c>
      <c r="E1506" s="77">
        <f>IFERROR(INDEX(Sinduscon!$7:$7,
MATCH(CUB!$A1506,Sinduscon!$3:$3,0)+3), "")</f>
        <v>1056.77</v>
      </c>
      <c r="F1506" s="77">
        <f>IFERROR(INDEX(Sinduscon!$8:$8,
MATCH(CUB!$A1506,Sinduscon!$3:$3,0)+3), "")</f>
        <v>120.36</v>
      </c>
      <c r="G1506" s="77">
        <f>IFERROR(INDEX(Sinduscon!$9:$9,
MATCH(CUB!$A1506,Sinduscon!$3:$3,0)+3), "")</f>
        <v>0.28999999999999998</v>
      </c>
      <c r="H1506" s="111"/>
      <c r="I1506" s="111"/>
      <c r="J1506" s="111"/>
      <c r="K1506" s="111"/>
    </row>
    <row r="1507" spans="1:11" x14ac:dyDescent="0.25">
      <c r="A1507" s="71">
        <f>IF(
   SUMPRODUCT(--(Sinduscon!$3:$3=DATE(2013,INT((ROW(A1704)-1)/20)+1,1)))&gt;0,
   DATE(2013,INT((ROW(A1704)-1)/20)+1,1),
   ""
)</f>
        <v>43862</v>
      </c>
      <c r="B1507" s="72" t="str">
        <f t="shared" si="119"/>
        <v>R-1</v>
      </c>
      <c r="C1507" s="73" t="str">
        <f t="shared" si="120"/>
        <v>Total</v>
      </c>
      <c r="D1507" s="77">
        <f>IFERROR(INDEX(Sinduscon!$6:$6,
MATCH(CUB!A1507,Sinduscon!$3:$3,0)+4), "")</f>
        <v>2520.83</v>
      </c>
      <c r="E1507" s="77">
        <f>IFERROR(INDEX(Sinduscon!$7:$7,
MATCH(CUB!$A1507,Sinduscon!$3:$3,0)+4), "")</f>
        <v>2743.83</v>
      </c>
      <c r="F1507" s="77">
        <f>IFERROR(INDEX(Sinduscon!$8:$8,
MATCH(CUB!$A1507,Sinduscon!$3:$3,0)+4), "")</f>
        <v>383.28</v>
      </c>
      <c r="G1507" s="77">
        <f>IFERROR(INDEX(Sinduscon!$9:$9,
MATCH(CUB!$A1507,Sinduscon!$3:$3,0)+4), "")</f>
        <v>3.85</v>
      </c>
      <c r="H1507" s="111"/>
      <c r="I1507" s="111"/>
      <c r="J1507" s="111"/>
      <c r="K1507" s="111"/>
    </row>
    <row r="1508" spans="1:11" x14ac:dyDescent="0.25">
      <c r="A1508" s="71">
        <f>IF(
   SUMPRODUCT(--(Sinduscon!$3:$3=DATE(2013,INT((ROW(A1705)-1)/20)+1,1)))&gt;0,
   DATE(2013,INT((ROW(A1705)-1)/20)+1,1),
   ""
)</f>
        <v>43862</v>
      </c>
      <c r="B1508" s="72" t="str">
        <f t="shared" si="119"/>
        <v>PP-4</v>
      </c>
      <c r="C1508" s="73" t="str">
        <f t="shared" si="120"/>
        <v>Baixo</v>
      </c>
      <c r="D1508" s="77">
        <f>IFERROR(INDEX(Sinduscon!$12:$12,
MATCH(CUB!A1508,Sinduscon!$3:$3,0)+1), "")</f>
        <v>734.09</v>
      </c>
      <c r="E1508" s="77">
        <f>IFERROR(INDEX(Sinduscon!$13:$13,
MATCH(CUB!$A1508,Sinduscon!$3:$3,0)+1), "")</f>
        <v>598.02</v>
      </c>
      <c r="F1508" s="77">
        <f>IFERROR(INDEX(Sinduscon!$14:$14,
MATCH(CUB!$A1508,Sinduscon!$3:$3,0)+1), "")</f>
        <v>36.049999999999997</v>
      </c>
      <c r="G1508" s="77">
        <f>IFERROR(INDEX(Sinduscon!$15:$15,
MATCH(CUB!$A1508,Sinduscon!$3:$3,0)+1), "")</f>
        <v>3.22</v>
      </c>
      <c r="H1508" s="111"/>
      <c r="I1508" s="111"/>
      <c r="J1508" s="111"/>
      <c r="K1508" s="111"/>
    </row>
    <row r="1509" spans="1:11" x14ac:dyDescent="0.25">
      <c r="A1509" s="71">
        <f>IF(
   SUMPRODUCT(--(Sinduscon!$3:$3=DATE(2013,INT((ROW(A1706)-1)/20)+1,1)))&gt;0,
   DATE(2013,INT((ROW(A1706)-1)/20)+1,1),
   ""
)</f>
        <v>43862</v>
      </c>
      <c r="B1509" s="72" t="str">
        <f t="shared" si="119"/>
        <v>PP-4</v>
      </c>
      <c r="C1509" s="73" t="str">
        <f t="shared" si="120"/>
        <v>Normal</v>
      </c>
      <c r="D1509" s="77">
        <f>IFERROR(INDEX(Sinduscon!$12:$12,
MATCH(CUB!A1509,Sinduscon!$3:$3,0)+2), "")</f>
        <v>701.84</v>
      </c>
      <c r="E1509" s="77">
        <f>IFERROR(INDEX(Sinduscon!$13:$13,
MATCH(CUB!$A1509,Sinduscon!$3:$3,0)+2), "")</f>
        <v>861.63</v>
      </c>
      <c r="F1509" s="77">
        <f>IFERROR(INDEX(Sinduscon!$14:$14,
MATCH(CUB!$A1509,Sinduscon!$3:$3,0)+2), "")</f>
        <v>152.66999999999999</v>
      </c>
      <c r="G1509" s="77">
        <f>IFERROR(INDEX(Sinduscon!$15:$15,
MATCH(CUB!$A1509,Sinduscon!$3:$3,0)+2), "")</f>
        <v>0.04</v>
      </c>
      <c r="H1509" s="111"/>
      <c r="I1509" s="111"/>
      <c r="J1509" s="111"/>
      <c r="K1509" s="111"/>
    </row>
    <row r="1510" spans="1:11" x14ac:dyDescent="0.25">
      <c r="A1510" s="71">
        <f>IF(
   SUMPRODUCT(--(Sinduscon!$3:$3=DATE(2013,INT((ROW(A1707)-1)/20)+1,1)))&gt;0,
   DATE(2013,INT((ROW(A1707)-1)/20)+1,1),
   ""
)</f>
        <v>43862</v>
      </c>
      <c r="B1510" s="72" t="str">
        <f t="shared" si="119"/>
        <v>PP-4</v>
      </c>
      <c r="C1510" s="73" t="str">
        <f t="shared" si="120"/>
        <v>Alto</v>
      </c>
      <c r="D1510" s="77" t="str">
        <f>IFERROR(INDEX(Sinduscon!$12:$12,
MATCH(CUB!A1510,Sinduscon!$3:$3,0)+3), "")</f>
        <v>-</v>
      </c>
      <c r="E1510" s="77" t="str">
        <f>IFERROR(INDEX(Sinduscon!$13:$13,
MATCH(CUB!$A1510,Sinduscon!$3:$3,0)+3), "")</f>
        <v>-</v>
      </c>
      <c r="F1510" s="77" t="str">
        <f>IFERROR(INDEX(Sinduscon!$14:$14,
MATCH(CUB!$A1510,Sinduscon!$3:$3,0)+3), "")</f>
        <v>-</v>
      </c>
      <c r="G1510" s="77" t="str">
        <f>IFERROR(INDEX(Sinduscon!$15:$15,
MATCH(CUB!$A1510,Sinduscon!$3:$3,0)+3), "")</f>
        <v>-</v>
      </c>
      <c r="H1510" s="111"/>
      <c r="I1510" s="111"/>
      <c r="J1510" s="111"/>
      <c r="K1510" s="111"/>
    </row>
    <row r="1511" spans="1:11" x14ac:dyDescent="0.25">
      <c r="A1511" s="71">
        <f>IF(
   SUMPRODUCT(--(Sinduscon!$3:$3=DATE(2013,INT((ROW(A1708)-1)/20)+1,1)))&gt;0,
   DATE(2013,INT((ROW(A1708)-1)/20)+1,1),
   ""
)</f>
        <v>43862</v>
      </c>
      <c r="B1511" s="72" t="str">
        <f t="shared" si="119"/>
        <v>PP-4</v>
      </c>
      <c r="C1511" s="73" t="str">
        <f t="shared" si="120"/>
        <v>Total</v>
      </c>
      <c r="D1511" s="77">
        <f>IFERROR(INDEX(Sinduscon!$12:$12,
MATCH(CUB!A1511,Sinduscon!$3:$3,0)+4), "")</f>
        <v>1435.93</v>
      </c>
      <c r="E1511" s="77">
        <f>IFERROR(INDEX(Sinduscon!$13:$13,
MATCH(CUB!$A1511,Sinduscon!$3:$3,0)+4), "")</f>
        <v>1459.65</v>
      </c>
      <c r="F1511" s="77">
        <f>IFERROR(INDEX(Sinduscon!$14:$14,
MATCH(CUB!$A1511,Sinduscon!$3:$3,0)+4), "")</f>
        <v>188.71999999999997</v>
      </c>
      <c r="G1511" s="77">
        <f>IFERROR(INDEX(Sinduscon!$15:$15,
MATCH(CUB!$A1511,Sinduscon!$3:$3,0)+4), "")</f>
        <v>3.2600000000000002</v>
      </c>
      <c r="H1511" s="111"/>
      <c r="I1511" s="111"/>
      <c r="J1511" s="111"/>
      <c r="K1511" s="111"/>
    </row>
    <row r="1512" spans="1:11" x14ac:dyDescent="0.25">
      <c r="A1512" s="71">
        <f>IF(
   SUMPRODUCT(--(Sinduscon!$3:$3=DATE(2013,INT((ROW(A1709)-1)/20)+1,1)))&gt;0,
   DATE(2013,INT((ROW(A1709)-1)/20)+1,1),
   ""
)</f>
        <v>43862</v>
      </c>
      <c r="B1512" s="72" t="str">
        <f t="shared" si="119"/>
        <v>R-8</v>
      </c>
      <c r="C1512" s="73" t="str">
        <f t="shared" si="120"/>
        <v>Baixo</v>
      </c>
      <c r="D1512" s="77">
        <f>IFERROR(INDEX(Sinduscon!$18:$18,
MATCH(CUB!A1512,Sinduscon!$3:$3,0)+1), "")</f>
        <v>700.8</v>
      </c>
      <c r="E1512" s="77">
        <f>IFERROR(INDEX(Sinduscon!$19:$19,
MATCH(CUB!$A1512,Sinduscon!$3:$3,0)+1), "")</f>
        <v>562.44000000000005</v>
      </c>
      <c r="F1512" s="77">
        <f>IFERROR(INDEX(Sinduscon!$20:$20,
MATCH(CUB!$A1512,Sinduscon!$3:$3,0)+1), "")</f>
        <v>32.44</v>
      </c>
      <c r="G1512" s="77">
        <f>IFERROR(INDEX(Sinduscon!$21:$21,
MATCH(CUB!$A1512,Sinduscon!$3:$3,0)+1), "")</f>
        <v>3.38</v>
      </c>
      <c r="H1512" s="111"/>
      <c r="I1512" s="111"/>
      <c r="J1512" s="111"/>
      <c r="K1512" s="111"/>
    </row>
    <row r="1513" spans="1:11" x14ac:dyDescent="0.25">
      <c r="A1513" s="71">
        <f>IF(
   SUMPRODUCT(--(Sinduscon!$3:$3=DATE(2013,INT((ROW(A1710)-1)/20)+1,1)))&gt;0,
   DATE(2013,INT((ROW(A1710)-1)/20)+1,1),
   ""
)</f>
        <v>43862</v>
      </c>
      <c r="B1513" s="72" t="str">
        <f t="shared" si="119"/>
        <v>R-8</v>
      </c>
      <c r="C1513" s="73" t="str">
        <f t="shared" si="120"/>
        <v>Normal</v>
      </c>
      <c r="D1513" s="77">
        <f>IFERROR(INDEX(Sinduscon!$18:$18,
MATCH(CUB!A1513,Sinduscon!$3:$3,0)+2), "")</f>
        <v>625.27</v>
      </c>
      <c r="E1513" s="77">
        <f>IFERROR(INDEX(Sinduscon!$19:$19,
MATCH(CUB!$A1513,Sinduscon!$3:$3,0)+2), "")</f>
        <v>773.51</v>
      </c>
      <c r="F1513" s="77">
        <f>IFERROR(INDEX(Sinduscon!$20:$20,
MATCH(CUB!$A1513,Sinduscon!$3:$3,0)+2), "")</f>
        <v>70.430000000000007</v>
      </c>
      <c r="G1513" s="77">
        <f>IFERROR(INDEX(Sinduscon!$21:$21,
MATCH(CUB!$A1513,Sinduscon!$3:$3,0)+2), "")</f>
        <v>4.53</v>
      </c>
      <c r="H1513" s="111"/>
      <c r="I1513" s="111"/>
      <c r="J1513" s="111"/>
      <c r="K1513" s="111"/>
    </row>
    <row r="1514" spans="1:11" x14ac:dyDescent="0.25">
      <c r="A1514" s="71">
        <f>IF(
   SUMPRODUCT(--(Sinduscon!$3:$3=DATE(2013,INT((ROW(A1711)-1)/20)+1,1)))&gt;0,
   DATE(2013,INT((ROW(A1711)-1)/20)+1,1),
   ""
)</f>
        <v>43862</v>
      </c>
      <c r="B1514" s="72" t="str">
        <f t="shared" si="119"/>
        <v>R-8</v>
      </c>
      <c r="C1514" s="73" t="str">
        <f t="shared" si="120"/>
        <v>Alto</v>
      </c>
      <c r="D1514" s="77">
        <f>IFERROR(INDEX(Sinduscon!$18:$18,
MATCH(CUB!A1514,Sinduscon!$3:$3,0)+3), "")</f>
        <v>890.28</v>
      </c>
      <c r="E1514" s="77">
        <f>IFERROR(INDEX(Sinduscon!$19:$19,
MATCH(CUB!$A1514,Sinduscon!$3:$3,0)+3), "")</f>
        <v>818.82</v>
      </c>
      <c r="F1514" s="77">
        <f>IFERROR(INDEX(Sinduscon!$20:$20,
MATCH(CUB!$A1514,Sinduscon!$3:$3,0)+3), "")</f>
        <v>83.05</v>
      </c>
      <c r="G1514" s="77">
        <f>IFERROR(INDEX(Sinduscon!$21:$21,
MATCH(CUB!$A1514,Sinduscon!$3:$3,0)+3), "")</f>
        <v>4.2699999999999996</v>
      </c>
      <c r="H1514" s="111"/>
      <c r="I1514" s="111"/>
      <c r="J1514" s="111"/>
      <c r="K1514" s="111"/>
    </row>
    <row r="1515" spans="1:11" x14ac:dyDescent="0.25">
      <c r="A1515" s="71">
        <f>IF(
   SUMPRODUCT(--(Sinduscon!$3:$3=DATE(2013,INT((ROW(A1712)-1)/20)+1,1)))&gt;0,
   DATE(2013,INT((ROW(A1712)-1)/20)+1,1),
   ""
)</f>
        <v>43862</v>
      </c>
      <c r="B1515" s="72" t="str">
        <f t="shared" si="119"/>
        <v>R-8</v>
      </c>
      <c r="C1515" s="73" t="str">
        <f t="shared" si="120"/>
        <v>Total</v>
      </c>
      <c r="D1515" s="77">
        <f>IFERROR(INDEX(Sinduscon!$18:$18,
MATCH(CUB!A1515,Sinduscon!$3:$3,0)+4), "")</f>
        <v>2216.35</v>
      </c>
      <c r="E1515" s="77">
        <f>IFERROR(INDEX(Sinduscon!$19:$19,
MATCH(CUB!$A1515,Sinduscon!$3:$3,0)+4), "")</f>
        <v>2154.77</v>
      </c>
      <c r="F1515" s="77">
        <f>IFERROR(INDEX(Sinduscon!$20:$20,
MATCH(CUB!$A1515,Sinduscon!$3:$3,0)+4), "")</f>
        <v>185.92000000000002</v>
      </c>
      <c r="G1515" s="77">
        <f>IFERROR(INDEX(Sinduscon!$21:$21,
MATCH(CUB!$A1515,Sinduscon!$3:$3,0)+4), "")</f>
        <v>12.18</v>
      </c>
      <c r="H1515" s="111"/>
      <c r="I1515" s="111"/>
      <c r="J1515" s="111"/>
      <c r="K1515" s="111"/>
    </row>
    <row r="1516" spans="1:11" x14ac:dyDescent="0.25">
      <c r="A1516" s="71">
        <f>IF(
   SUMPRODUCT(--(Sinduscon!$3:$3=DATE(2013,INT((ROW(A1713)-1)/20)+1,1)))&gt;0,
   DATE(2013,INT((ROW(A1713)-1)/20)+1,1),
   ""
)</f>
        <v>43862</v>
      </c>
      <c r="B1516" s="72" t="str">
        <f t="shared" si="119"/>
        <v>R-16</v>
      </c>
      <c r="C1516" s="73" t="str">
        <f t="shared" si="120"/>
        <v>Baixo</v>
      </c>
      <c r="D1516" s="77" t="str">
        <f>IFERROR(INDEX(Sinduscon!$24:$24,
MATCH(CUB!A1516,Sinduscon!$3:$3,0)+1), "")</f>
        <v>-</v>
      </c>
      <c r="E1516" s="77" t="str">
        <f>IFERROR(INDEX(Sinduscon!$25:$25,
MATCH(CUB!$A1516,Sinduscon!$3:$3,0)+1), "")</f>
        <v>-</v>
      </c>
      <c r="F1516" s="77" t="str">
        <f>IFERROR(INDEX(Sinduscon!$26:$26,
MATCH(CUB!$A1516,Sinduscon!$3:$3,0)+1), "")</f>
        <v>-</v>
      </c>
      <c r="G1516" s="77" t="str">
        <f>IFERROR(INDEX(Sinduscon!$27:$27,
MATCH(CUB!$A1516,Sinduscon!$3:$3,0)+1), "")</f>
        <v>-</v>
      </c>
      <c r="H1516" s="111"/>
      <c r="I1516" s="111"/>
      <c r="J1516" s="111"/>
      <c r="K1516" s="111"/>
    </row>
    <row r="1517" spans="1:11" x14ac:dyDescent="0.25">
      <c r="A1517" s="71">
        <f>IF(
   SUMPRODUCT(--(Sinduscon!$3:$3=DATE(2013,INT((ROW(A1714)-1)/20)+1,1)))&gt;0,
   DATE(2013,INT((ROW(A1714)-1)/20)+1,1),
   ""
)</f>
        <v>43862</v>
      </c>
      <c r="B1517" s="72" t="str">
        <f t="shared" si="119"/>
        <v>R-16</v>
      </c>
      <c r="C1517" s="73" t="str">
        <f t="shared" si="120"/>
        <v>Normal</v>
      </c>
      <c r="D1517" s="77">
        <f>IFERROR(INDEX(Sinduscon!$24:$24,
MATCH(CUB!A1517,Sinduscon!$3:$3,0)+2), "")</f>
        <v>617.48</v>
      </c>
      <c r="E1517" s="77">
        <f>IFERROR(INDEX(Sinduscon!$25:$25,
MATCH(CUB!$A1517,Sinduscon!$3:$3,0)+2), "")</f>
        <v>743.58</v>
      </c>
      <c r="F1517" s="77">
        <f>IFERROR(INDEX(Sinduscon!$26:$26,
MATCH(CUB!$A1517,Sinduscon!$3:$3,0)+2), "")</f>
        <v>58.29</v>
      </c>
      <c r="G1517" s="77">
        <f>IFERROR(INDEX(Sinduscon!$27:$27,
MATCH(CUB!$A1517,Sinduscon!$3:$3,0)+2), "")</f>
        <v>4.3099999999999996</v>
      </c>
      <c r="H1517" s="111"/>
      <c r="I1517" s="111"/>
      <c r="J1517" s="111"/>
      <c r="K1517" s="111"/>
    </row>
    <row r="1518" spans="1:11" x14ac:dyDescent="0.25">
      <c r="A1518" s="71">
        <f>IF(
   SUMPRODUCT(--(Sinduscon!$3:$3=DATE(2013,INT((ROW(A1715)-1)/20)+1,1)))&gt;0,
   DATE(2013,INT((ROW(A1715)-1)/20)+1,1),
   ""
)</f>
        <v>43862</v>
      </c>
      <c r="B1518" s="72" t="str">
        <f t="shared" si="119"/>
        <v>R-16</v>
      </c>
      <c r="C1518" s="73" t="str">
        <f t="shared" si="120"/>
        <v>Alto</v>
      </c>
      <c r="D1518" s="77">
        <f>IFERROR(INDEX(Sinduscon!$24:$24,
MATCH(CUB!A1518,Sinduscon!$3:$3,0)+3), "")</f>
        <v>832.97</v>
      </c>
      <c r="E1518" s="77">
        <f>IFERROR(INDEX(Sinduscon!$25:$25,
MATCH(CUB!$A1518,Sinduscon!$3:$3,0)+3), "")</f>
        <v>919.67</v>
      </c>
      <c r="F1518" s="77">
        <f>IFERROR(INDEX(Sinduscon!$26:$26,
MATCH(CUB!$A1518,Sinduscon!$3:$3,0)+3), "")</f>
        <v>72.040000000000006</v>
      </c>
      <c r="G1518" s="77">
        <f>IFERROR(INDEX(Sinduscon!$27:$27,
MATCH(CUB!$A1518,Sinduscon!$3:$3,0)+3), "")</f>
        <v>6.48</v>
      </c>
      <c r="H1518" s="111"/>
      <c r="I1518" s="111"/>
      <c r="J1518" s="111"/>
      <c r="K1518" s="111"/>
    </row>
    <row r="1519" spans="1:11" x14ac:dyDescent="0.25">
      <c r="A1519" s="71">
        <f>IF(
   SUMPRODUCT(--(Sinduscon!$3:$3=DATE(2013,INT((ROW(A1716)-1)/20)+1,1)))&gt;0,
   DATE(2013,INT((ROW(A1716)-1)/20)+1,1),
   ""
)</f>
        <v>43862</v>
      </c>
      <c r="B1519" s="72" t="str">
        <f t="shared" si="119"/>
        <v>R-16</v>
      </c>
      <c r="C1519" s="73" t="str">
        <f t="shared" si="120"/>
        <v>Total</v>
      </c>
      <c r="D1519" s="77">
        <f>IFERROR(INDEX(Sinduscon!$24:$24,
MATCH(CUB!A1519,Sinduscon!$3:$3,0)+4), "")</f>
        <v>1450.45</v>
      </c>
      <c r="E1519" s="77">
        <f>IFERROR(INDEX(Sinduscon!$25:$25,
MATCH(CUB!$A1519,Sinduscon!$3:$3,0)+4), "")</f>
        <v>1663.25</v>
      </c>
      <c r="F1519" s="77">
        <f>IFERROR(INDEX(Sinduscon!$26:$26,
MATCH(CUB!$A1519,Sinduscon!$3:$3,0)+4), "")</f>
        <v>130.33000000000001</v>
      </c>
      <c r="G1519" s="77">
        <f>IFERROR(INDEX(Sinduscon!$27:$27,
MATCH(CUB!$A1519,Sinduscon!$3:$3,0)+4), "")</f>
        <v>10.79</v>
      </c>
      <c r="H1519" s="111"/>
      <c r="I1519" s="111"/>
      <c r="J1519" s="111"/>
      <c r="K1519" s="111"/>
    </row>
    <row r="1520" spans="1:11" x14ac:dyDescent="0.25">
      <c r="A1520" s="71">
        <f>IF(
   SUMPRODUCT(--(Sinduscon!$3:$3=DATE(2013,INT((ROW(A1717)-1)/20)+1,1)))&gt;0,
   DATE(2013,INT((ROW(A1717)-1)/20)+1,1),
   ""
)</f>
        <v>43862</v>
      </c>
      <c r="B1520" s="72" t="str">
        <f t="shared" si="119"/>
        <v>PIS</v>
      </c>
      <c r="C1520" s="73" t="str">
        <f t="shared" si="120"/>
        <v>Baixo</v>
      </c>
      <c r="D1520" s="77">
        <f>IFERROR(INDEX(Sinduscon!$30:$30,
MATCH(CUB!A1520,Sinduscon!$3:$3,0)+1), "")</f>
        <v>505.34</v>
      </c>
      <c r="E1520" s="77">
        <f>IFERROR(INDEX(Sinduscon!$31:$31,
MATCH(CUB!$A1520,Sinduscon!$3:$3,0)+1), "")</f>
        <v>485.93</v>
      </c>
      <c r="F1520" s="77">
        <f>IFERROR(INDEX(Sinduscon!$32:$32,
MATCH(CUB!$A1520,Sinduscon!$3:$3,0)+1), "")</f>
        <v>33.630000000000003</v>
      </c>
      <c r="G1520" s="77">
        <f>IFERROR(INDEX(Sinduscon!$33:$33,
MATCH(CUB!$A1520,Sinduscon!$3:$3,0)+1), "")</f>
        <v>1.69</v>
      </c>
      <c r="H1520" s="111"/>
      <c r="I1520" s="111"/>
      <c r="J1520" s="111"/>
      <c r="K1520" s="111"/>
    </row>
    <row r="1521" spans="1:12" x14ac:dyDescent="0.25">
      <c r="A1521" s="71">
        <f>IF(
   SUMPRODUCT(--(Sinduscon!$3:$3=DATE(2013,INT((ROW(A1718)-1)/20)+1,1)))&gt;0,
   DATE(2013,INT((ROW(A1718)-1)/20)+1,1),
   ""
)</f>
        <v>43862</v>
      </c>
      <c r="B1521" s="72" t="str">
        <f t="shared" si="119"/>
        <v>PIS</v>
      </c>
      <c r="C1521" s="73" t="str">
        <f t="shared" si="120"/>
        <v>Normal</v>
      </c>
      <c r="D1521" s="77" t="str">
        <f>IFERROR(INDEX(Sinduscon!$30:$30,
MATCH(CUB!A1521,Sinduscon!$3:$3,0)+2), "")</f>
        <v>-</v>
      </c>
      <c r="E1521" s="77" t="str">
        <f>IFERROR(INDEX(Sinduscon!$31:$31,
MATCH(CUB!$A1521,Sinduscon!$3:$3,0)+2), "")</f>
        <v>-</v>
      </c>
      <c r="F1521" s="77" t="str">
        <f>IFERROR(INDEX(Sinduscon!$32:$32,
MATCH(CUB!$A1521,Sinduscon!$3:$3,0)+2), "")</f>
        <v>-</v>
      </c>
      <c r="G1521" s="77" t="str">
        <f>IFERROR(INDEX(Sinduscon!$33:$33,
MATCH(CUB!$A1521,Sinduscon!$3:$3,0)+2), "")</f>
        <v>-</v>
      </c>
      <c r="H1521" s="111"/>
      <c r="I1521" s="111"/>
      <c r="J1521" s="111"/>
      <c r="K1521" s="111"/>
    </row>
    <row r="1522" spans="1:12" x14ac:dyDescent="0.25">
      <c r="A1522" s="71">
        <f>IF(
   SUMPRODUCT(--(Sinduscon!$3:$3=DATE(2013,INT((ROW(A1719)-1)/20)+1,1)))&gt;0,
   DATE(2013,INT((ROW(A1719)-1)/20)+1,1),
   ""
)</f>
        <v>43862</v>
      </c>
      <c r="B1522" s="72" t="str">
        <f t="shared" si="119"/>
        <v>PIS</v>
      </c>
      <c r="C1522" s="73" t="str">
        <f t="shared" si="120"/>
        <v>Alto</v>
      </c>
      <c r="D1522" s="77" t="str">
        <f>IFERROR(INDEX(Sinduscon!$30:$30,
MATCH(CUB!A1522,Sinduscon!$3:$3,0)+3), "")</f>
        <v>-</v>
      </c>
      <c r="E1522" s="77" t="str">
        <f>IFERROR(INDEX(Sinduscon!$31:$31,
MATCH(CUB!$A1522,Sinduscon!$3:$3,0)+3), "")</f>
        <v>-</v>
      </c>
      <c r="F1522" s="77" t="str">
        <f>IFERROR(INDEX(Sinduscon!$32:$32,
MATCH(CUB!$A1522,Sinduscon!$3:$3,0)+3), "")</f>
        <v>-</v>
      </c>
      <c r="G1522" s="77" t="str">
        <f>IFERROR(INDEX(Sinduscon!$33:$33,
MATCH(CUB!$A1522,Sinduscon!$3:$3,0)+3), "")</f>
        <v>-</v>
      </c>
      <c r="H1522" s="111"/>
      <c r="I1522" s="111"/>
      <c r="J1522" s="111"/>
      <c r="K1522" s="111"/>
    </row>
    <row r="1523" spans="1:12" x14ac:dyDescent="0.25">
      <c r="A1523" s="71">
        <f>IF(
   SUMPRODUCT(--(Sinduscon!$3:$3=DATE(2013,INT((ROW(A1720)-1)/20)+1,1)))&gt;0,
   DATE(2013,INT((ROW(A1720)-1)/20)+1,1),
   ""
)</f>
        <v>43862</v>
      </c>
      <c r="B1523" s="72" t="str">
        <f t="shared" si="119"/>
        <v>PIS</v>
      </c>
      <c r="C1523" s="73" t="str">
        <f t="shared" si="120"/>
        <v>Total</v>
      </c>
      <c r="D1523" s="77">
        <f>IFERROR(INDEX(Sinduscon!$30:$30,
MATCH(CUB!A1523,Sinduscon!$3:$3,0)+4), "")</f>
        <v>505.34</v>
      </c>
      <c r="E1523" s="77">
        <f>IFERROR(INDEX(Sinduscon!$31:$31,
MATCH(CUB!$A1523,Sinduscon!$3:$3,0)+4), "")</f>
        <v>485.93</v>
      </c>
      <c r="F1523" s="77">
        <f>IFERROR(INDEX(Sinduscon!$32:$32,
MATCH(CUB!$A1523,Sinduscon!$3:$3,0)+4), "")</f>
        <v>33.630000000000003</v>
      </c>
      <c r="G1523" s="77">
        <f>IFERROR(INDEX(Sinduscon!$33:$33,
MATCH(CUB!$A1523,Sinduscon!$3:$3,0)+4), "")</f>
        <v>1.69</v>
      </c>
      <c r="H1523" s="111">
        <f>SUMIFS(CUB!$D:$D,CUB!$C:$C,"Total",CUB!$A:$A,$A1523)
/11</f>
        <v>738.9909090909091</v>
      </c>
      <c r="I1523" s="111">
        <f>SUMIFS(CUB!$E:$E,CUB!$C:$C,"Total",CUB!$A:$A,$A1523)
/11</f>
        <v>773.40272727272725</v>
      </c>
      <c r="J1523" s="111">
        <f>SUMIFS(CUB!$F:$F,CUB!$C:$C,"Total",CUB!$A:$A,$A1523)
/11</f>
        <v>83.807272727272732</v>
      </c>
      <c r="K1523" s="111">
        <f>SUMIFS(CUB!$G:$G,CUB!$C:$C,"Total",CUB!$A:$A,$A1523)
/11</f>
        <v>2.8881818181818182</v>
      </c>
      <c r="L1523" s="111">
        <f t="shared" ref="L1523" si="123">SUM(H1523:K1523)</f>
        <v>1599.0890909090908</v>
      </c>
    </row>
    <row r="1524" spans="1:12" x14ac:dyDescent="0.25">
      <c r="A1524" s="71">
        <f>IF(
   SUMPRODUCT(--(Sinduscon!$3:$3=DATE(2013,INT((ROW(A1721)-1)/20)+1,1)))&gt;0,
   DATE(2013,INT((ROW(A1721)-1)/20)+1,1),
   ""
)</f>
        <v>43891</v>
      </c>
      <c r="B1524" s="72" t="str">
        <f t="shared" si="119"/>
        <v>R-1</v>
      </c>
      <c r="C1524" s="73" t="str">
        <f t="shared" si="120"/>
        <v>Baixo</v>
      </c>
      <c r="D1524" s="77">
        <f>IFERROR(INDEX(Sinduscon!$6:$6,
MATCH(CUB!A1524,Sinduscon!$3:$3,0)+1), "")</f>
        <v>696.34</v>
      </c>
      <c r="E1524" s="77">
        <f>IFERROR(INDEX(Sinduscon!$7:$7,
MATCH(CUB!$A1524,Sinduscon!$3:$3,0)+1), "")</f>
        <v>713.05</v>
      </c>
      <c r="F1524" s="77">
        <f>IFERROR(INDEX(Sinduscon!$8:$8,
MATCH(CUB!$A1524,Sinduscon!$3:$3,0)+1), "")</f>
        <v>135.6</v>
      </c>
      <c r="G1524" s="77">
        <f>IFERROR(INDEX(Sinduscon!$9:$9,
MATCH(CUB!$A1524,Sinduscon!$3:$3,0)+1), "")</f>
        <v>3.24</v>
      </c>
      <c r="H1524" s="111"/>
      <c r="I1524" s="111"/>
      <c r="J1524" s="111"/>
      <c r="K1524" s="111"/>
    </row>
    <row r="1525" spans="1:12" x14ac:dyDescent="0.25">
      <c r="A1525" s="71">
        <f>IF(
   SUMPRODUCT(--(Sinduscon!$3:$3=DATE(2013,INT((ROW(A1722)-1)/20)+1,1)))&gt;0,
   DATE(2013,INT((ROW(A1722)-1)/20)+1,1),
   ""
)</f>
        <v>43891</v>
      </c>
      <c r="B1525" s="72" t="str">
        <f t="shared" si="119"/>
        <v>R-1</v>
      </c>
      <c r="C1525" s="73" t="str">
        <f t="shared" si="120"/>
        <v>Normal</v>
      </c>
      <c r="D1525" s="77">
        <f>IFERROR(INDEX(Sinduscon!$6:$6,
MATCH(CUB!A1525,Sinduscon!$3:$3,0)+2), "")</f>
        <v>733.98</v>
      </c>
      <c r="E1525" s="77">
        <f>IFERROR(INDEX(Sinduscon!$7:$7,
MATCH(CUB!$A1525,Sinduscon!$3:$3,0)+2), "")</f>
        <v>974.01</v>
      </c>
      <c r="F1525" s="77">
        <f>IFERROR(INDEX(Sinduscon!$8:$8,
MATCH(CUB!$A1525,Sinduscon!$3:$3,0)+2), "")</f>
        <v>127.32</v>
      </c>
      <c r="G1525" s="77">
        <f>IFERROR(INDEX(Sinduscon!$9:$9,
MATCH(CUB!$A1525,Sinduscon!$3:$3,0)+2), "")</f>
        <v>0.23</v>
      </c>
      <c r="H1525" s="111"/>
      <c r="I1525" s="111"/>
      <c r="J1525" s="111"/>
      <c r="K1525" s="111"/>
    </row>
    <row r="1526" spans="1:12" x14ac:dyDescent="0.25">
      <c r="A1526" s="71">
        <f>IF(
   SUMPRODUCT(--(Sinduscon!$3:$3=DATE(2013,INT((ROW(A1723)-1)/20)+1,1)))&gt;0,
   DATE(2013,INT((ROW(A1723)-1)/20)+1,1),
   ""
)</f>
        <v>43891</v>
      </c>
      <c r="B1526" s="72" t="str">
        <f t="shared" si="119"/>
        <v>R-1</v>
      </c>
      <c r="C1526" s="73" t="str">
        <f t="shared" si="120"/>
        <v>Alto</v>
      </c>
      <c r="D1526" s="77">
        <f>IFERROR(INDEX(Sinduscon!$6:$6,
MATCH(CUB!A1526,Sinduscon!$3:$3,0)+3), "")</f>
        <v>1093.05</v>
      </c>
      <c r="E1526" s="77">
        <f>IFERROR(INDEX(Sinduscon!$7:$7,
MATCH(CUB!$A1526,Sinduscon!$3:$3,0)+3), "")</f>
        <v>1056.77</v>
      </c>
      <c r="F1526" s="77">
        <f>IFERROR(INDEX(Sinduscon!$8:$8,
MATCH(CUB!$A1526,Sinduscon!$3:$3,0)+3), "")</f>
        <v>120.36</v>
      </c>
      <c r="G1526" s="77">
        <f>IFERROR(INDEX(Sinduscon!$9:$9,
MATCH(CUB!$A1526,Sinduscon!$3:$3,0)+3), "")</f>
        <v>0.28000000000000003</v>
      </c>
      <c r="H1526" s="111"/>
      <c r="I1526" s="111"/>
      <c r="J1526" s="111"/>
      <c r="K1526" s="111"/>
    </row>
    <row r="1527" spans="1:12" x14ac:dyDescent="0.25">
      <c r="A1527" s="71">
        <f>IF(
   SUMPRODUCT(--(Sinduscon!$3:$3=DATE(2013,INT((ROW(A1724)-1)/20)+1,1)))&gt;0,
   DATE(2013,INT((ROW(A1724)-1)/20)+1,1),
   ""
)</f>
        <v>43891</v>
      </c>
      <c r="B1527" s="72" t="str">
        <f t="shared" si="119"/>
        <v>R-1</v>
      </c>
      <c r="C1527" s="73" t="str">
        <f t="shared" si="120"/>
        <v>Total</v>
      </c>
      <c r="D1527" s="77">
        <f>IFERROR(INDEX(Sinduscon!$6:$6,
MATCH(CUB!A1527,Sinduscon!$3:$3,0)+4), "")</f>
        <v>2523.37</v>
      </c>
      <c r="E1527" s="77">
        <f>IFERROR(INDEX(Sinduscon!$7:$7,
MATCH(CUB!$A1527,Sinduscon!$3:$3,0)+4), "")</f>
        <v>2743.83</v>
      </c>
      <c r="F1527" s="77">
        <f>IFERROR(INDEX(Sinduscon!$8:$8,
MATCH(CUB!$A1527,Sinduscon!$3:$3,0)+4), "")</f>
        <v>383.28</v>
      </c>
      <c r="G1527" s="77">
        <f>IFERROR(INDEX(Sinduscon!$9:$9,
MATCH(CUB!$A1527,Sinduscon!$3:$3,0)+4), "")</f>
        <v>3.75</v>
      </c>
      <c r="H1527" s="111"/>
      <c r="I1527" s="111"/>
      <c r="J1527" s="111"/>
      <c r="K1527" s="111"/>
    </row>
    <row r="1528" spans="1:12" x14ac:dyDescent="0.25">
      <c r="A1528" s="71">
        <f>IF(
   SUMPRODUCT(--(Sinduscon!$3:$3=DATE(2013,INT((ROW(A1725)-1)/20)+1,1)))&gt;0,
   DATE(2013,INT((ROW(A1725)-1)/20)+1,1),
   ""
)</f>
        <v>43891</v>
      </c>
      <c r="B1528" s="72" t="str">
        <f t="shared" si="119"/>
        <v>PP-4</v>
      </c>
      <c r="C1528" s="73" t="str">
        <f t="shared" si="120"/>
        <v>Baixo</v>
      </c>
      <c r="D1528" s="77">
        <f>IFERROR(INDEX(Sinduscon!$12:$12,
MATCH(CUB!A1528,Sinduscon!$3:$3,0)+1), "")</f>
        <v>736.38</v>
      </c>
      <c r="E1528" s="77">
        <f>IFERROR(INDEX(Sinduscon!$13:$13,
MATCH(CUB!$A1528,Sinduscon!$3:$3,0)+1), "")</f>
        <v>598.02</v>
      </c>
      <c r="F1528" s="77">
        <f>IFERROR(INDEX(Sinduscon!$14:$14,
MATCH(CUB!$A1528,Sinduscon!$3:$3,0)+1), "")</f>
        <v>36.049999999999997</v>
      </c>
      <c r="G1528" s="77">
        <f>IFERROR(INDEX(Sinduscon!$15:$15,
MATCH(CUB!$A1528,Sinduscon!$3:$3,0)+1), "")</f>
        <v>3.13</v>
      </c>
      <c r="H1528" s="111"/>
      <c r="I1528" s="111"/>
      <c r="J1528" s="111"/>
      <c r="K1528" s="111"/>
    </row>
    <row r="1529" spans="1:12" x14ac:dyDescent="0.25">
      <c r="A1529" s="71">
        <f>IF(
   SUMPRODUCT(--(Sinduscon!$3:$3=DATE(2013,INT((ROW(A1726)-1)/20)+1,1)))&gt;0,
   DATE(2013,INT((ROW(A1726)-1)/20)+1,1),
   ""
)</f>
        <v>43891</v>
      </c>
      <c r="B1529" s="72" t="str">
        <f t="shared" si="119"/>
        <v>PP-4</v>
      </c>
      <c r="C1529" s="73" t="str">
        <f t="shared" si="120"/>
        <v>Normal</v>
      </c>
      <c r="D1529" s="77">
        <f>IFERROR(INDEX(Sinduscon!$12:$12,
MATCH(CUB!A1529,Sinduscon!$3:$3,0)+2), "")</f>
        <v>701.28</v>
      </c>
      <c r="E1529" s="77">
        <f>IFERROR(INDEX(Sinduscon!$13:$13,
MATCH(CUB!$A1529,Sinduscon!$3:$3,0)+2), "")</f>
        <v>861.63</v>
      </c>
      <c r="F1529" s="77">
        <f>IFERROR(INDEX(Sinduscon!$14:$14,
MATCH(CUB!$A1529,Sinduscon!$3:$3,0)+2), "")</f>
        <v>152.66999999999999</v>
      </c>
      <c r="G1529" s="77">
        <f>IFERROR(INDEX(Sinduscon!$15:$15,
MATCH(CUB!$A1529,Sinduscon!$3:$3,0)+2), "")</f>
        <v>0.04</v>
      </c>
      <c r="H1529" s="111"/>
      <c r="I1529" s="111"/>
      <c r="J1529" s="111"/>
      <c r="K1529" s="111"/>
    </row>
    <row r="1530" spans="1:12" x14ac:dyDescent="0.25">
      <c r="A1530" s="71">
        <f>IF(
   SUMPRODUCT(--(Sinduscon!$3:$3=DATE(2013,INT((ROW(A1727)-1)/20)+1,1)))&gt;0,
   DATE(2013,INT((ROW(A1727)-1)/20)+1,1),
   ""
)</f>
        <v>43891</v>
      </c>
      <c r="B1530" s="72" t="str">
        <f t="shared" si="119"/>
        <v>PP-4</v>
      </c>
      <c r="C1530" s="73" t="str">
        <f t="shared" si="120"/>
        <v>Alto</v>
      </c>
      <c r="D1530" s="77" t="str">
        <f>IFERROR(INDEX(Sinduscon!$12:$12,
MATCH(CUB!A1530,Sinduscon!$3:$3,0)+3), "")</f>
        <v>-</v>
      </c>
      <c r="E1530" s="77" t="str">
        <f>IFERROR(INDEX(Sinduscon!$13:$13,
MATCH(CUB!$A1530,Sinduscon!$3:$3,0)+3), "")</f>
        <v>-</v>
      </c>
      <c r="F1530" s="77" t="str">
        <f>IFERROR(INDEX(Sinduscon!$14:$14,
MATCH(CUB!$A1530,Sinduscon!$3:$3,0)+3), "")</f>
        <v>-</v>
      </c>
      <c r="G1530" s="77" t="str">
        <f>IFERROR(INDEX(Sinduscon!$15:$15,
MATCH(CUB!$A1530,Sinduscon!$3:$3,0)+3), "")</f>
        <v>-</v>
      </c>
      <c r="H1530" s="111"/>
      <c r="I1530" s="111"/>
      <c r="J1530" s="111"/>
      <c r="K1530" s="111"/>
    </row>
    <row r="1531" spans="1:12" x14ac:dyDescent="0.25">
      <c r="A1531" s="71">
        <f>IF(
   SUMPRODUCT(--(Sinduscon!$3:$3=DATE(2013,INT((ROW(A1728)-1)/20)+1,1)))&gt;0,
   DATE(2013,INT((ROW(A1728)-1)/20)+1,1),
   ""
)</f>
        <v>43891</v>
      </c>
      <c r="B1531" s="72" t="str">
        <f t="shared" si="119"/>
        <v>PP-4</v>
      </c>
      <c r="C1531" s="73" t="str">
        <f t="shared" si="120"/>
        <v>Total</v>
      </c>
      <c r="D1531" s="77">
        <f>IFERROR(INDEX(Sinduscon!$12:$12,
MATCH(CUB!A1531,Sinduscon!$3:$3,0)+4), "")</f>
        <v>1437.6599999999999</v>
      </c>
      <c r="E1531" s="77">
        <f>IFERROR(INDEX(Sinduscon!$13:$13,
MATCH(CUB!$A1531,Sinduscon!$3:$3,0)+4), "")</f>
        <v>1459.65</v>
      </c>
      <c r="F1531" s="77">
        <f>IFERROR(INDEX(Sinduscon!$14:$14,
MATCH(CUB!$A1531,Sinduscon!$3:$3,0)+4), "")</f>
        <v>188.71999999999997</v>
      </c>
      <c r="G1531" s="77">
        <f>IFERROR(INDEX(Sinduscon!$15:$15,
MATCH(CUB!$A1531,Sinduscon!$3:$3,0)+4), "")</f>
        <v>3.17</v>
      </c>
      <c r="H1531" s="111"/>
      <c r="I1531" s="111"/>
      <c r="J1531" s="111"/>
      <c r="K1531" s="111"/>
    </row>
    <row r="1532" spans="1:12" x14ac:dyDescent="0.25">
      <c r="A1532" s="71">
        <f>IF(
   SUMPRODUCT(--(Sinduscon!$3:$3=DATE(2013,INT((ROW(A1729)-1)/20)+1,1)))&gt;0,
   DATE(2013,INT((ROW(A1729)-1)/20)+1,1),
   ""
)</f>
        <v>43891</v>
      </c>
      <c r="B1532" s="72" t="str">
        <f t="shared" si="119"/>
        <v>R-8</v>
      </c>
      <c r="C1532" s="73" t="str">
        <f t="shared" si="120"/>
        <v>Baixo</v>
      </c>
      <c r="D1532" s="77">
        <f>IFERROR(INDEX(Sinduscon!$18:$18,
MATCH(CUB!A1532,Sinduscon!$3:$3,0)+1), "")</f>
        <v>702.83</v>
      </c>
      <c r="E1532" s="77">
        <f>IFERROR(INDEX(Sinduscon!$19:$19,
MATCH(CUB!$A1532,Sinduscon!$3:$3,0)+1), "")</f>
        <v>562.44000000000005</v>
      </c>
      <c r="F1532" s="77">
        <f>IFERROR(INDEX(Sinduscon!$20:$20,
MATCH(CUB!$A1532,Sinduscon!$3:$3,0)+1), "")</f>
        <v>32.44</v>
      </c>
      <c r="G1532" s="77">
        <f>IFERROR(INDEX(Sinduscon!$21:$21,
MATCH(CUB!$A1532,Sinduscon!$3:$3,0)+1), "")</f>
        <v>3.28</v>
      </c>
      <c r="H1532" s="111"/>
      <c r="I1532" s="111"/>
      <c r="J1532" s="111"/>
      <c r="K1532" s="111"/>
    </row>
    <row r="1533" spans="1:12" x14ac:dyDescent="0.25">
      <c r="A1533" s="71">
        <f>IF(
   SUMPRODUCT(--(Sinduscon!$3:$3=DATE(2013,INT((ROW(A1730)-1)/20)+1,1)))&gt;0,
   DATE(2013,INT((ROW(A1730)-1)/20)+1,1),
   ""
)</f>
        <v>43891</v>
      </c>
      <c r="B1533" s="72" t="str">
        <f t="shared" si="119"/>
        <v>R-8</v>
      </c>
      <c r="C1533" s="73" t="str">
        <f t="shared" si="120"/>
        <v>Normal</v>
      </c>
      <c r="D1533" s="77">
        <f>IFERROR(INDEX(Sinduscon!$18:$18,
MATCH(CUB!A1533,Sinduscon!$3:$3,0)+2), "")</f>
        <v>625.28</v>
      </c>
      <c r="E1533" s="77">
        <f>IFERROR(INDEX(Sinduscon!$19:$19,
MATCH(CUB!$A1533,Sinduscon!$3:$3,0)+2), "")</f>
        <v>773.51</v>
      </c>
      <c r="F1533" s="77">
        <f>IFERROR(INDEX(Sinduscon!$20:$20,
MATCH(CUB!$A1533,Sinduscon!$3:$3,0)+2), "")</f>
        <v>70.430000000000007</v>
      </c>
      <c r="G1533" s="77">
        <f>IFERROR(INDEX(Sinduscon!$21:$21,
MATCH(CUB!$A1533,Sinduscon!$3:$3,0)+2), "")</f>
        <v>4.3899999999999997</v>
      </c>
      <c r="H1533" s="111"/>
      <c r="I1533" s="111"/>
      <c r="J1533" s="111"/>
      <c r="K1533" s="111"/>
    </row>
    <row r="1534" spans="1:12" x14ac:dyDescent="0.25">
      <c r="A1534" s="71">
        <f>IF(
   SUMPRODUCT(--(Sinduscon!$3:$3=DATE(2013,INT((ROW(A1731)-1)/20)+1,1)))&gt;0,
   DATE(2013,INT((ROW(A1731)-1)/20)+1,1),
   ""
)</f>
        <v>43891</v>
      </c>
      <c r="B1534" s="72" t="str">
        <f t="shared" si="119"/>
        <v>R-8</v>
      </c>
      <c r="C1534" s="73" t="str">
        <f t="shared" si="120"/>
        <v>Alto</v>
      </c>
      <c r="D1534" s="77">
        <f>IFERROR(INDEX(Sinduscon!$18:$18,
MATCH(CUB!A1534,Sinduscon!$3:$3,0)+3), "")</f>
        <v>890.29</v>
      </c>
      <c r="E1534" s="77">
        <f>IFERROR(INDEX(Sinduscon!$19:$19,
MATCH(CUB!$A1534,Sinduscon!$3:$3,0)+3), "")</f>
        <v>818.82</v>
      </c>
      <c r="F1534" s="77">
        <f>IFERROR(INDEX(Sinduscon!$20:$20,
MATCH(CUB!$A1534,Sinduscon!$3:$3,0)+3), "")</f>
        <v>83.05</v>
      </c>
      <c r="G1534" s="77">
        <f>IFERROR(INDEX(Sinduscon!$21:$21,
MATCH(CUB!$A1534,Sinduscon!$3:$3,0)+3), "")</f>
        <v>4.1500000000000004</v>
      </c>
      <c r="H1534" s="111"/>
      <c r="I1534" s="111"/>
      <c r="J1534" s="111"/>
      <c r="K1534" s="111"/>
    </row>
    <row r="1535" spans="1:12" x14ac:dyDescent="0.25">
      <c r="A1535" s="71">
        <f>IF(
   SUMPRODUCT(--(Sinduscon!$3:$3=DATE(2013,INT((ROW(A1732)-1)/20)+1,1)))&gt;0,
   DATE(2013,INT((ROW(A1732)-1)/20)+1,1),
   ""
)</f>
        <v>43891</v>
      </c>
      <c r="B1535" s="72" t="str">
        <f t="shared" si="119"/>
        <v>R-8</v>
      </c>
      <c r="C1535" s="73" t="str">
        <f t="shared" si="120"/>
        <v>Total</v>
      </c>
      <c r="D1535" s="77">
        <f>IFERROR(INDEX(Sinduscon!$18:$18,
MATCH(CUB!A1535,Sinduscon!$3:$3,0)+4), "")</f>
        <v>2218.4</v>
      </c>
      <c r="E1535" s="77">
        <f>IFERROR(INDEX(Sinduscon!$19:$19,
MATCH(CUB!$A1535,Sinduscon!$3:$3,0)+4), "")</f>
        <v>2154.77</v>
      </c>
      <c r="F1535" s="77">
        <f>IFERROR(INDEX(Sinduscon!$20:$20,
MATCH(CUB!$A1535,Sinduscon!$3:$3,0)+4), "")</f>
        <v>185.92000000000002</v>
      </c>
      <c r="G1535" s="77">
        <f>IFERROR(INDEX(Sinduscon!$21:$21,
MATCH(CUB!$A1535,Sinduscon!$3:$3,0)+4), "")</f>
        <v>11.82</v>
      </c>
      <c r="H1535" s="111"/>
      <c r="I1535" s="111"/>
      <c r="J1535" s="111"/>
      <c r="K1535" s="111"/>
    </row>
    <row r="1536" spans="1:12" x14ac:dyDescent="0.25">
      <c r="A1536" s="71">
        <f>IF(
   SUMPRODUCT(--(Sinduscon!$3:$3=DATE(2013,INT((ROW(A1733)-1)/20)+1,1)))&gt;0,
   DATE(2013,INT((ROW(A1733)-1)/20)+1,1),
   ""
)</f>
        <v>43891</v>
      </c>
      <c r="B1536" s="72" t="str">
        <f t="shared" si="119"/>
        <v>R-16</v>
      </c>
      <c r="C1536" s="73" t="str">
        <f t="shared" si="120"/>
        <v>Baixo</v>
      </c>
      <c r="D1536" s="77" t="str">
        <f>IFERROR(INDEX(Sinduscon!$24:$24,
MATCH(CUB!A1536,Sinduscon!$3:$3,0)+1), "")</f>
        <v>-</v>
      </c>
      <c r="E1536" s="77" t="str">
        <f>IFERROR(INDEX(Sinduscon!$25:$25,
MATCH(CUB!$A1536,Sinduscon!$3:$3,0)+1), "")</f>
        <v>-</v>
      </c>
      <c r="F1536" s="77" t="str">
        <f>IFERROR(INDEX(Sinduscon!$26:$26,
MATCH(CUB!$A1536,Sinduscon!$3:$3,0)+1), "")</f>
        <v>-</v>
      </c>
      <c r="G1536" s="77" t="str">
        <f>IFERROR(INDEX(Sinduscon!$27:$27,
MATCH(CUB!$A1536,Sinduscon!$3:$3,0)+1), "")</f>
        <v>-</v>
      </c>
      <c r="H1536" s="111"/>
      <c r="I1536" s="111"/>
      <c r="J1536" s="111"/>
      <c r="K1536" s="111"/>
    </row>
    <row r="1537" spans="1:12" x14ac:dyDescent="0.25">
      <c r="A1537" s="71">
        <f>IF(
   SUMPRODUCT(--(Sinduscon!$3:$3=DATE(2013,INT((ROW(A1734)-1)/20)+1,1)))&gt;0,
   DATE(2013,INT((ROW(A1734)-1)/20)+1,1),
   ""
)</f>
        <v>43891</v>
      </c>
      <c r="B1537" s="72" t="str">
        <f t="shared" si="119"/>
        <v>R-16</v>
      </c>
      <c r="C1537" s="73" t="str">
        <f t="shared" si="120"/>
        <v>Normal</v>
      </c>
      <c r="D1537" s="77">
        <f>IFERROR(INDEX(Sinduscon!$24:$24,
MATCH(CUB!A1537,Sinduscon!$3:$3,0)+2), "")</f>
        <v>617.17999999999995</v>
      </c>
      <c r="E1537" s="77">
        <f>IFERROR(INDEX(Sinduscon!$25:$25,
MATCH(CUB!$A1537,Sinduscon!$3:$3,0)+2), "")</f>
        <v>743.58</v>
      </c>
      <c r="F1537" s="77">
        <f>IFERROR(INDEX(Sinduscon!$26:$26,
MATCH(CUB!$A1537,Sinduscon!$3:$3,0)+2), "")</f>
        <v>58.29</v>
      </c>
      <c r="G1537" s="77">
        <f>IFERROR(INDEX(Sinduscon!$27:$27,
MATCH(CUB!$A1537,Sinduscon!$3:$3,0)+2), "")</f>
        <v>4.1900000000000004</v>
      </c>
      <c r="H1537" s="111"/>
      <c r="I1537" s="111"/>
      <c r="J1537" s="111"/>
      <c r="K1537" s="111"/>
    </row>
    <row r="1538" spans="1:12" x14ac:dyDescent="0.25">
      <c r="A1538" s="71">
        <f>IF(
   SUMPRODUCT(--(Sinduscon!$3:$3=DATE(2013,INT((ROW(A1735)-1)/20)+1,1)))&gt;0,
   DATE(2013,INT((ROW(A1735)-1)/20)+1,1),
   ""
)</f>
        <v>43891</v>
      </c>
      <c r="B1538" s="72" t="str">
        <f t="shared" si="119"/>
        <v>R-16</v>
      </c>
      <c r="C1538" s="73" t="str">
        <f t="shared" si="120"/>
        <v>Alto</v>
      </c>
      <c r="D1538" s="77">
        <f>IFERROR(INDEX(Sinduscon!$24:$24,
MATCH(CUB!A1538,Sinduscon!$3:$3,0)+3), "")</f>
        <v>831.36</v>
      </c>
      <c r="E1538" s="77">
        <f>IFERROR(INDEX(Sinduscon!$25:$25,
MATCH(CUB!$A1538,Sinduscon!$3:$3,0)+3), "")</f>
        <v>919.67</v>
      </c>
      <c r="F1538" s="77">
        <f>IFERROR(INDEX(Sinduscon!$26:$26,
MATCH(CUB!$A1538,Sinduscon!$3:$3,0)+3), "")</f>
        <v>72.040000000000006</v>
      </c>
      <c r="G1538" s="77">
        <f>IFERROR(INDEX(Sinduscon!$27:$27,
MATCH(CUB!$A1538,Sinduscon!$3:$3,0)+3), "")</f>
        <v>6.29</v>
      </c>
      <c r="H1538" s="111"/>
      <c r="I1538" s="111"/>
      <c r="J1538" s="111"/>
      <c r="K1538" s="111"/>
    </row>
    <row r="1539" spans="1:12" x14ac:dyDescent="0.25">
      <c r="A1539" s="71">
        <f>IF(
   SUMPRODUCT(--(Sinduscon!$3:$3=DATE(2013,INT((ROW(A1736)-1)/20)+1,1)))&gt;0,
   DATE(2013,INT((ROW(A1736)-1)/20)+1,1),
   ""
)</f>
        <v>43891</v>
      </c>
      <c r="B1539" s="72" t="str">
        <f t="shared" si="119"/>
        <v>R-16</v>
      </c>
      <c r="C1539" s="73" t="str">
        <f t="shared" si="120"/>
        <v>Total</v>
      </c>
      <c r="D1539" s="77">
        <f>IFERROR(INDEX(Sinduscon!$24:$24,
MATCH(CUB!A1539,Sinduscon!$3:$3,0)+4), "")</f>
        <v>1448.54</v>
      </c>
      <c r="E1539" s="77">
        <f>IFERROR(INDEX(Sinduscon!$25:$25,
MATCH(CUB!$A1539,Sinduscon!$3:$3,0)+4), "")</f>
        <v>1663.25</v>
      </c>
      <c r="F1539" s="77">
        <f>IFERROR(INDEX(Sinduscon!$26:$26,
MATCH(CUB!$A1539,Sinduscon!$3:$3,0)+4), "")</f>
        <v>130.33000000000001</v>
      </c>
      <c r="G1539" s="77">
        <f>IFERROR(INDEX(Sinduscon!$27:$27,
MATCH(CUB!$A1539,Sinduscon!$3:$3,0)+4), "")</f>
        <v>10.48</v>
      </c>
      <c r="H1539" s="111"/>
      <c r="I1539" s="111"/>
      <c r="J1539" s="111"/>
      <c r="K1539" s="111"/>
    </row>
    <row r="1540" spans="1:12" x14ac:dyDescent="0.25">
      <c r="A1540" s="71">
        <f>IF(
   SUMPRODUCT(--(Sinduscon!$3:$3=DATE(2013,INT((ROW(A1737)-1)/20)+1,1)))&gt;0,
   DATE(2013,INT((ROW(A1737)-1)/20)+1,1),
   ""
)</f>
        <v>43891</v>
      </c>
      <c r="B1540" s="72" t="str">
        <f t="shared" si="119"/>
        <v>PIS</v>
      </c>
      <c r="C1540" s="73" t="str">
        <f t="shared" si="120"/>
        <v>Baixo</v>
      </c>
      <c r="D1540" s="77">
        <f>IFERROR(INDEX(Sinduscon!$30:$30,
MATCH(CUB!A1540,Sinduscon!$3:$3,0)+1), "")</f>
        <v>506.28</v>
      </c>
      <c r="E1540" s="77">
        <f>IFERROR(INDEX(Sinduscon!$31:$31,
MATCH(CUB!$A1540,Sinduscon!$3:$3,0)+1), "")</f>
        <v>485.93</v>
      </c>
      <c r="F1540" s="77">
        <f>IFERROR(INDEX(Sinduscon!$32:$32,
MATCH(CUB!$A1540,Sinduscon!$3:$3,0)+1), "")</f>
        <v>33.630000000000003</v>
      </c>
      <c r="G1540" s="77">
        <f>IFERROR(INDEX(Sinduscon!$33:$33,
MATCH(CUB!$A1540,Sinduscon!$3:$3,0)+1), "")</f>
        <v>1.64</v>
      </c>
      <c r="H1540" s="111"/>
      <c r="I1540" s="111"/>
      <c r="J1540" s="111"/>
      <c r="K1540" s="111"/>
    </row>
    <row r="1541" spans="1:12" x14ac:dyDescent="0.25">
      <c r="A1541" s="71">
        <f>IF(
   SUMPRODUCT(--(Sinduscon!$3:$3=DATE(2013,INT((ROW(A1738)-1)/20)+1,1)))&gt;0,
   DATE(2013,INT((ROW(A1738)-1)/20)+1,1),
   ""
)</f>
        <v>43891</v>
      </c>
      <c r="B1541" s="72" t="str">
        <f t="shared" ref="B1541:B1604" si="124">IF(A1541&lt;&gt;"", CHOOSE(MOD(QUOTIENT(ROW()-4,4),5)+1,"R-1","PP-4","R-8","R-16","PIS"), "")</f>
        <v>PIS</v>
      </c>
      <c r="C1541" s="73" t="str">
        <f t="shared" ref="C1541:C1604" si="125">IF(A1541&lt;&gt;"", CHOOSE(MOD(QUOTIENT(ROW()-4,1),4)+1,"Baixo","Normal","Alto","Total"), "")</f>
        <v>Normal</v>
      </c>
      <c r="D1541" s="77" t="str">
        <f>IFERROR(INDEX(Sinduscon!$30:$30,
MATCH(CUB!A1541,Sinduscon!$3:$3,0)+2), "")</f>
        <v>-</v>
      </c>
      <c r="E1541" s="77" t="str">
        <f>IFERROR(INDEX(Sinduscon!$31:$31,
MATCH(CUB!$A1541,Sinduscon!$3:$3,0)+2), "")</f>
        <v>-</v>
      </c>
      <c r="F1541" s="77" t="str">
        <f>IFERROR(INDEX(Sinduscon!$32:$32,
MATCH(CUB!$A1541,Sinduscon!$3:$3,0)+2), "")</f>
        <v>-</v>
      </c>
      <c r="G1541" s="77" t="str">
        <f>IFERROR(INDEX(Sinduscon!$33:$33,
MATCH(CUB!$A1541,Sinduscon!$3:$3,0)+2), "")</f>
        <v>-</v>
      </c>
      <c r="H1541" s="111"/>
      <c r="I1541" s="111"/>
      <c r="J1541" s="111"/>
      <c r="K1541" s="111"/>
    </row>
    <row r="1542" spans="1:12" x14ac:dyDescent="0.25">
      <c r="A1542" s="71">
        <f>IF(
   SUMPRODUCT(--(Sinduscon!$3:$3=DATE(2013,INT((ROW(A1739)-1)/20)+1,1)))&gt;0,
   DATE(2013,INT((ROW(A1739)-1)/20)+1,1),
   ""
)</f>
        <v>43891</v>
      </c>
      <c r="B1542" s="72" t="str">
        <f t="shared" si="124"/>
        <v>PIS</v>
      </c>
      <c r="C1542" s="73" t="str">
        <f t="shared" si="125"/>
        <v>Alto</v>
      </c>
      <c r="D1542" s="77" t="str">
        <f>IFERROR(INDEX(Sinduscon!$30:$30,
MATCH(CUB!A1542,Sinduscon!$3:$3,0)+3), "")</f>
        <v>-</v>
      </c>
      <c r="E1542" s="77" t="str">
        <f>IFERROR(INDEX(Sinduscon!$31:$31,
MATCH(CUB!$A1542,Sinduscon!$3:$3,0)+3), "")</f>
        <v>-</v>
      </c>
      <c r="F1542" s="77" t="str">
        <f>IFERROR(INDEX(Sinduscon!$32:$32,
MATCH(CUB!$A1542,Sinduscon!$3:$3,0)+3), "")</f>
        <v>-</v>
      </c>
      <c r="G1542" s="77" t="str">
        <f>IFERROR(INDEX(Sinduscon!$33:$33,
MATCH(CUB!$A1542,Sinduscon!$3:$3,0)+3), "")</f>
        <v>-</v>
      </c>
      <c r="H1542" s="111"/>
      <c r="I1542" s="111"/>
      <c r="J1542" s="111"/>
      <c r="K1542" s="111"/>
    </row>
    <row r="1543" spans="1:12" x14ac:dyDescent="0.25">
      <c r="A1543" s="71">
        <f>IF(
   SUMPRODUCT(--(Sinduscon!$3:$3=DATE(2013,INT((ROW(A1740)-1)/20)+1,1)))&gt;0,
   DATE(2013,INT((ROW(A1740)-1)/20)+1,1),
   ""
)</f>
        <v>43891</v>
      </c>
      <c r="B1543" s="72" t="str">
        <f t="shared" si="124"/>
        <v>PIS</v>
      </c>
      <c r="C1543" s="73" t="str">
        <f t="shared" si="125"/>
        <v>Total</v>
      </c>
      <c r="D1543" s="77">
        <f>IFERROR(INDEX(Sinduscon!$30:$30,
MATCH(CUB!A1543,Sinduscon!$3:$3,0)+4), "")</f>
        <v>506.28</v>
      </c>
      <c r="E1543" s="77">
        <f>IFERROR(INDEX(Sinduscon!$31:$31,
MATCH(CUB!$A1543,Sinduscon!$3:$3,0)+4), "")</f>
        <v>485.93</v>
      </c>
      <c r="F1543" s="77">
        <f>IFERROR(INDEX(Sinduscon!$32:$32,
MATCH(CUB!$A1543,Sinduscon!$3:$3,0)+4), "")</f>
        <v>33.630000000000003</v>
      </c>
      <c r="G1543" s="77">
        <f>IFERROR(INDEX(Sinduscon!$33:$33,
MATCH(CUB!$A1543,Sinduscon!$3:$3,0)+4), "")</f>
        <v>1.64</v>
      </c>
      <c r="H1543" s="111">
        <f>SUMIFS(CUB!$D:$D,CUB!$C:$C,"Total",CUB!$A:$A,$A1543)
/11</f>
        <v>739.47727272727275</v>
      </c>
      <c r="I1543" s="111">
        <f>SUMIFS(CUB!$E:$E,CUB!$C:$C,"Total",CUB!$A:$A,$A1543)
/11</f>
        <v>773.40272727272725</v>
      </c>
      <c r="J1543" s="111">
        <f>SUMIFS(CUB!$F:$F,CUB!$C:$C,"Total",CUB!$A:$A,$A1543)
/11</f>
        <v>83.807272727272732</v>
      </c>
      <c r="K1543" s="111">
        <f>SUMIFS(CUB!$G:$G,CUB!$C:$C,"Total",CUB!$A:$A,$A1543)
/11</f>
        <v>2.8054545454545456</v>
      </c>
      <c r="L1543" s="111">
        <f t="shared" ref="L1543" si="126">SUM(H1543:K1543)</f>
        <v>1599.4927272727273</v>
      </c>
    </row>
    <row r="1544" spans="1:12" x14ac:dyDescent="0.25">
      <c r="A1544" s="71">
        <f>IF(
   SUMPRODUCT(--(Sinduscon!$3:$3=DATE(2013,INT((ROW(A1741)-1)/20)+1,1)))&gt;0,
   DATE(2013,INT((ROW(A1741)-1)/20)+1,1),
   ""
)</f>
        <v>43922</v>
      </c>
      <c r="B1544" s="72" t="str">
        <f t="shared" si="124"/>
        <v>R-1</v>
      </c>
      <c r="C1544" s="73" t="str">
        <f t="shared" si="125"/>
        <v>Baixo</v>
      </c>
      <c r="D1544" s="77">
        <f>IFERROR(INDEX(Sinduscon!$6:$6,
MATCH(CUB!A1544,Sinduscon!$3:$3,0)+1), "")</f>
        <v>697.08</v>
      </c>
      <c r="E1544" s="77">
        <f>IFERROR(INDEX(Sinduscon!$7:$7,
MATCH(CUB!$A1544,Sinduscon!$3:$3,0)+1), "")</f>
        <v>713.05</v>
      </c>
      <c r="F1544" s="77">
        <f>IFERROR(INDEX(Sinduscon!$8:$8,
MATCH(CUB!$A1544,Sinduscon!$3:$3,0)+1), "")</f>
        <v>135.6</v>
      </c>
      <c r="G1544" s="77">
        <f>IFERROR(INDEX(Sinduscon!$9:$9,
MATCH(CUB!$A1544,Sinduscon!$3:$3,0)+1), "")</f>
        <v>3.24</v>
      </c>
      <c r="H1544" s="111"/>
      <c r="I1544" s="111"/>
      <c r="J1544" s="111"/>
      <c r="K1544" s="111"/>
    </row>
    <row r="1545" spans="1:12" x14ac:dyDescent="0.25">
      <c r="A1545" s="71">
        <f>IF(
   SUMPRODUCT(--(Sinduscon!$3:$3=DATE(2013,INT((ROW(A1742)-1)/20)+1,1)))&gt;0,
   DATE(2013,INT((ROW(A1742)-1)/20)+1,1),
   ""
)</f>
        <v>43922</v>
      </c>
      <c r="B1545" s="72" t="str">
        <f t="shared" si="124"/>
        <v>R-1</v>
      </c>
      <c r="C1545" s="73" t="str">
        <f t="shared" si="125"/>
        <v>Normal</v>
      </c>
      <c r="D1545" s="77">
        <f>IFERROR(INDEX(Sinduscon!$6:$6,
MATCH(CUB!A1545,Sinduscon!$3:$3,0)+2), "")</f>
        <v>734.41</v>
      </c>
      <c r="E1545" s="77">
        <f>IFERROR(INDEX(Sinduscon!$7:$7,
MATCH(CUB!$A1545,Sinduscon!$3:$3,0)+2), "")</f>
        <v>974.01</v>
      </c>
      <c r="F1545" s="77">
        <f>IFERROR(INDEX(Sinduscon!$8:$8,
MATCH(CUB!$A1545,Sinduscon!$3:$3,0)+2), "")</f>
        <v>127.32</v>
      </c>
      <c r="G1545" s="77">
        <f>IFERROR(INDEX(Sinduscon!$9:$9,
MATCH(CUB!$A1545,Sinduscon!$3:$3,0)+2), "")</f>
        <v>0.23</v>
      </c>
      <c r="H1545" s="111"/>
      <c r="I1545" s="111"/>
      <c r="J1545" s="111"/>
      <c r="K1545" s="111"/>
    </row>
    <row r="1546" spans="1:12" x14ac:dyDescent="0.25">
      <c r="A1546" s="71">
        <f>IF(
   SUMPRODUCT(--(Sinduscon!$3:$3=DATE(2013,INT((ROW(A1743)-1)/20)+1,1)))&gt;0,
   DATE(2013,INT((ROW(A1743)-1)/20)+1,1),
   ""
)</f>
        <v>43922</v>
      </c>
      <c r="B1546" s="72" t="str">
        <f t="shared" si="124"/>
        <v>R-1</v>
      </c>
      <c r="C1546" s="73" t="str">
        <f t="shared" si="125"/>
        <v>Alto</v>
      </c>
      <c r="D1546" s="77">
        <f>IFERROR(INDEX(Sinduscon!$6:$6,
MATCH(CUB!A1546,Sinduscon!$3:$3,0)+3), "")</f>
        <v>1093.17</v>
      </c>
      <c r="E1546" s="77">
        <f>IFERROR(INDEX(Sinduscon!$7:$7,
MATCH(CUB!$A1546,Sinduscon!$3:$3,0)+3), "")</f>
        <v>1056.77</v>
      </c>
      <c r="F1546" s="77">
        <f>IFERROR(INDEX(Sinduscon!$8:$8,
MATCH(CUB!$A1546,Sinduscon!$3:$3,0)+3), "")</f>
        <v>120.36</v>
      </c>
      <c r="G1546" s="77">
        <f>IFERROR(INDEX(Sinduscon!$9:$9,
MATCH(CUB!$A1546,Sinduscon!$3:$3,0)+3), "")</f>
        <v>0.28000000000000003</v>
      </c>
      <c r="H1546" s="111"/>
      <c r="I1546" s="111"/>
      <c r="J1546" s="111"/>
      <c r="K1546" s="111"/>
    </row>
    <row r="1547" spans="1:12" x14ac:dyDescent="0.25">
      <c r="A1547" s="71">
        <f>IF(
   SUMPRODUCT(--(Sinduscon!$3:$3=DATE(2013,INT((ROW(A1744)-1)/20)+1,1)))&gt;0,
   DATE(2013,INT((ROW(A1744)-1)/20)+1,1),
   ""
)</f>
        <v>43922</v>
      </c>
      <c r="B1547" s="72" t="str">
        <f t="shared" si="124"/>
        <v>R-1</v>
      </c>
      <c r="C1547" s="73" t="str">
        <f t="shared" si="125"/>
        <v>Total</v>
      </c>
      <c r="D1547" s="77">
        <f>IFERROR(INDEX(Sinduscon!$6:$6,
MATCH(CUB!A1547,Sinduscon!$3:$3,0)+4), "")</f>
        <v>2524.66</v>
      </c>
      <c r="E1547" s="77">
        <f>IFERROR(INDEX(Sinduscon!$7:$7,
MATCH(CUB!$A1547,Sinduscon!$3:$3,0)+4), "")</f>
        <v>2743.83</v>
      </c>
      <c r="F1547" s="77">
        <f>IFERROR(INDEX(Sinduscon!$8:$8,
MATCH(CUB!$A1547,Sinduscon!$3:$3,0)+4), "")</f>
        <v>383.28</v>
      </c>
      <c r="G1547" s="77">
        <f>IFERROR(INDEX(Sinduscon!$9:$9,
MATCH(CUB!$A1547,Sinduscon!$3:$3,0)+4), "")</f>
        <v>3.75</v>
      </c>
      <c r="H1547" s="111"/>
      <c r="I1547" s="111"/>
      <c r="J1547" s="111"/>
      <c r="K1547" s="111"/>
    </row>
    <row r="1548" spans="1:12" x14ac:dyDescent="0.25">
      <c r="A1548" s="71">
        <f>IF(
   SUMPRODUCT(--(Sinduscon!$3:$3=DATE(2013,INT((ROW(A1745)-1)/20)+1,1)))&gt;0,
   DATE(2013,INT((ROW(A1745)-1)/20)+1,1),
   ""
)</f>
        <v>43922</v>
      </c>
      <c r="B1548" s="72" t="str">
        <f t="shared" si="124"/>
        <v>PP-4</v>
      </c>
      <c r="C1548" s="73" t="str">
        <f t="shared" si="125"/>
        <v>Baixo</v>
      </c>
      <c r="D1548" s="77">
        <f>IFERROR(INDEX(Sinduscon!$12:$12,
MATCH(CUB!A1548,Sinduscon!$3:$3,0)+1), "")</f>
        <v>738.74</v>
      </c>
      <c r="E1548" s="77">
        <f>IFERROR(INDEX(Sinduscon!$13:$13,
MATCH(CUB!$A1548,Sinduscon!$3:$3,0)+1), "")</f>
        <v>598.02</v>
      </c>
      <c r="F1548" s="77">
        <f>IFERROR(INDEX(Sinduscon!$14:$14,
MATCH(CUB!$A1548,Sinduscon!$3:$3,0)+1), "")</f>
        <v>36.049999999999997</v>
      </c>
      <c r="G1548" s="77">
        <f>IFERROR(INDEX(Sinduscon!$15:$15,
MATCH(CUB!$A1548,Sinduscon!$3:$3,0)+1), "")</f>
        <v>3.13</v>
      </c>
      <c r="H1548" s="111"/>
      <c r="I1548" s="111"/>
      <c r="J1548" s="111"/>
      <c r="K1548" s="111"/>
    </row>
    <row r="1549" spans="1:12" x14ac:dyDescent="0.25">
      <c r="A1549" s="71">
        <f>IF(
   SUMPRODUCT(--(Sinduscon!$3:$3=DATE(2013,INT((ROW(A1746)-1)/20)+1,1)))&gt;0,
   DATE(2013,INT((ROW(A1746)-1)/20)+1,1),
   ""
)</f>
        <v>43922</v>
      </c>
      <c r="B1549" s="72" t="str">
        <f t="shared" si="124"/>
        <v>PP-4</v>
      </c>
      <c r="C1549" s="73" t="str">
        <f t="shared" si="125"/>
        <v>Normal</v>
      </c>
      <c r="D1549" s="77">
        <f>IFERROR(INDEX(Sinduscon!$12:$12,
MATCH(CUB!A1549,Sinduscon!$3:$3,0)+2), "")</f>
        <v>702.63</v>
      </c>
      <c r="E1549" s="77">
        <f>IFERROR(INDEX(Sinduscon!$13:$13,
MATCH(CUB!$A1549,Sinduscon!$3:$3,0)+2), "")</f>
        <v>861.63</v>
      </c>
      <c r="F1549" s="77">
        <f>IFERROR(INDEX(Sinduscon!$14:$14,
MATCH(CUB!$A1549,Sinduscon!$3:$3,0)+2), "")</f>
        <v>152.66999999999999</v>
      </c>
      <c r="G1549" s="77">
        <f>IFERROR(INDEX(Sinduscon!$15:$15,
MATCH(CUB!$A1549,Sinduscon!$3:$3,0)+2), "")</f>
        <v>0.04</v>
      </c>
      <c r="H1549" s="111"/>
      <c r="I1549" s="111"/>
      <c r="J1549" s="111"/>
      <c r="K1549" s="111"/>
    </row>
    <row r="1550" spans="1:12" x14ac:dyDescent="0.25">
      <c r="A1550" s="71">
        <f>IF(
   SUMPRODUCT(--(Sinduscon!$3:$3=DATE(2013,INT((ROW(A1747)-1)/20)+1,1)))&gt;0,
   DATE(2013,INT((ROW(A1747)-1)/20)+1,1),
   ""
)</f>
        <v>43922</v>
      </c>
      <c r="B1550" s="72" t="str">
        <f t="shared" si="124"/>
        <v>PP-4</v>
      </c>
      <c r="C1550" s="73" t="str">
        <f t="shared" si="125"/>
        <v>Alto</v>
      </c>
      <c r="D1550" s="77" t="str">
        <f>IFERROR(INDEX(Sinduscon!$12:$12,
MATCH(CUB!A1550,Sinduscon!$3:$3,0)+3), "")</f>
        <v>-</v>
      </c>
      <c r="E1550" s="77" t="str">
        <f>IFERROR(INDEX(Sinduscon!$13:$13,
MATCH(CUB!$A1550,Sinduscon!$3:$3,0)+3), "")</f>
        <v>-</v>
      </c>
      <c r="F1550" s="77" t="str">
        <f>IFERROR(INDEX(Sinduscon!$14:$14,
MATCH(CUB!$A1550,Sinduscon!$3:$3,0)+3), "")</f>
        <v>-</v>
      </c>
      <c r="G1550" s="77" t="str">
        <f>IFERROR(INDEX(Sinduscon!$15:$15,
MATCH(CUB!$A1550,Sinduscon!$3:$3,0)+3), "")</f>
        <v>-</v>
      </c>
      <c r="H1550" s="111"/>
      <c r="I1550" s="111"/>
      <c r="J1550" s="111"/>
      <c r="K1550" s="111"/>
    </row>
    <row r="1551" spans="1:12" x14ac:dyDescent="0.25">
      <c r="A1551" s="71">
        <f>IF(
   SUMPRODUCT(--(Sinduscon!$3:$3=DATE(2013,INT((ROW(A1748)-1)/20)+1,1)))&gt;0,
   DATE(2013,INT((ROW(A1748)-1)/20)+1,1),
   ""
)</f>
        <v>43922</v>
      </c>
      <c r="B1551" s="72" t="str">
        <f t="shared" si="124"/>
        <v>PP-4</v>
      </c>
      <c r="C1551" s="73" t="str">
        <f t="shared" si="125"/>
        <v>Total</v>
      </c>
      <c r="D1551" s="77">
        <f>IFERROR(INDEX(Sinduscon!$12:$12,
MATCH(CUB!A1551,Sinduscon!$3:$3,0)+4), "")</f>
        <v>1441.37</v>
      </c>
      <c r="E1551" s="77">
        <f>IFERROR(INDEX(Sinduscon!$13:$13,
MATCH(CUB!$A1551,Sinduscon!$3:$3,0)+4), "")</f>
        <v>1459.65</v>
      </c>
      <c r="F1551" s="77">
        <f>IFERROR(INDEX(Sinduscon!$14:$14,
MATCH(CUB!$A1551,Sinduscon!$3:$3,0)+4), "")</f>
        <v>188.71999999999997</v>
      </c>
      <c r="G1551" s="77">
        <f>IFERROR(INDEX(Sinduscon!$15:$15,
MATCH(CUB!$A1551,Sinduscon!$3:$3,0)+4), "")</f>
        <v>3.17</v>
      </c>
      <c r="H1551" s="111"/>
      <c r="I1551" s="111"/>
      <c r="J1551" s="111"/>
      <c r="K1551" s="111"/>
    </row>
    <row r="1552" spans="1:12" x14ac:dyDescent="0.25">
      <c r="A1552" s="71">
        <f>IF(
   SUMPRODUCT(--(Sinduscon!$3:$3=DATE(2013,INT((ROW(A1749)-1)/20)+1,1)))&gt;0,
   DATE(2013,INT((ROW(A1749)-1)/20)+1,1),
   ""
)</f>
        <v>43922</v>
      </c>
      <c r="B1552" s="72" t="str">
        <f t="shared" si="124"/>
        <v>R-8</v>
      </c>
      <c r="C1552" s="73" t="str">
        <f t="shared" si="125"/>
        <v>Baixo</v>
      </c>
      <c r="D1552" s="77">
        <f>IFERROR(INDEX(Sinduscon!$18:$18,
MATCH(CUB!A1552,Sinduscon!$3:$3,0)+1), "")</f>
        <v>704.89</v>
      </c>
      <c r="E1552" s="77">
        <f>IFERROR(INDEX(Sinduscon!$19:$19,
MATCH(CUB!$A1552,Sinduscon!$3:$3,0)+1), "")</f>
        <v>562.44000000000005</v>
      </c>
      <c r="F1552" s="77">
        <f>IFERROR(INDEX(Sinduscon!$20:$20,
MATCH(CUB!$A1552,Sinduscon!$3:$3,0)+1), "")</f>
        <v>32.44</v>
      </c>
      <c r="G1552" s="77">
        <f>IFERROR(INDEX(Sinduscon!$21:$21,
MATCH(CUB!$A1552,Sinduscon!$3:$3,0)+1), "")</f>
        <v>3.28</v>
      </c>
      <c r="H1552" s="111"/>
      <c r="I1552" s="111"/>
      <c r="J1552" s="111"/>
      <c r="K1552" s="111"/>
    </row>
    <row r="1553" spans="1:12" x14ac:dyDescent="0.25">
      <c r="A1553" s="71">
        <f>IF(
   SUMPRODUCT(--(Sinduscon!$3:$3=DATE(2013,INT((ROW(A1750)-1)/20)+1,1)))&gt;0,
   DATE(2013,INT((ROW(A1750)-1)/20)+1,1),
   ""
)</f>
        <v>43922</v>
      </c>
      <c r="B1553" s="72" t="str">
        <f t="shared" si="124"/>
        <v>R-8</v>
      </c>
      <c r="C1553" s="73" t="str">
        <f t="shared" si="125"/>
        <v>Normal</v>
      </c>
      <c r="D1553" s="77">
        <f>IFERROR(INDEX(Sinduscon!$18:$18,
MATCH(CUB!A1553,Sinduscon!$3:$3,0)+2), "")</f>
        <v>626.32000000000005</v>
      </c>
      <c r="E1553" s="77">
        <f>IFERROR(INDEX(Sinduscon!$19:$19,
MATCH(CUB!$A1553,Sinduscon!$3:$3,0)+2), "")</f>
        <v>773.51</v>
      </c>
      <c r="F1553" s="77">
        <f>IFERROR(INDEX(Sinduscon!$20:$20,
MATCH(CUB!$A1553,Sinduscon!$3:$3,0)+2), "")</f>
        <v>70.430000000000007</v>
      </c>
      <c r="G1553" s="77">
        <f>IFERROR(INDEX(Sinduscon!$21:$21,
MATCH(CUB!$A1553,Sinduscon!$3:$3,0)+2), "")</f>
        <v>4.3899999999999997</v>
      </c>
      <c r="H1553" s="111"/>
      <c r="I1553" s="111"/>
      <c r="J1553" s="111"/>
      <c r="K1553" s="111"/>
    </row>
    <row r="1554" spans="1:12" x14ac:dyDescent="0.25">
      <c r="A1554" s="71">
        <f>IF(
   SUMPRODUCT(--(Sinduscon!$3:$3=DATE(2013,INT((ROW(A1751)-1)/20)+1,1)))&gt;0,
   DATE(2013,INT((ROW(A1751)-1)/20)+1,1),
   ""
)</f>
        <v>43922</v>
      </c>
      <c r="B1554" s="72" t="str">
        <f t="shared" si="124"/>
        <v>R-8</v>
      </c>
      <c r="C1554" s="73" t="str">
        <f t="shared" si="125"/>
        <v>Alto</v>
      </c>
      <c r="D1554" s="77">
        <f>IFERROR(INDEX(Sinduscon!$18:$18,
MATCH(CUB!A1554,Sinduscon!$3:$3,0)+3), "")</f>
        <v>891.66</v>
      </c>
      <c r="E1554" s="77">
        <f>IFERROR(INDEX(Sinduscon!$19:$19,
MATCH(CUB!$A1554,Sinduscon!$3:$3,0)+3), "")</f>
        <v>818.82</v>
      </c>
      <c r="F1554" s="77">
        <f>IFERROR(INDEX(Sinduscon!$20:$20,
MATCH(CUB!$A1554,Sinduscon!$3:$3,0)+3), "")</f>
        <v>83.05</v>
      </c>
      <c r="G1554" s="77">
        <f>IFERROR(INDEX(Sinduscon!$21:$21,
MATCH(CUB!$A1554,Sinduscon!$3:$3,0)+3), "")</f>
        <v>4.1500000000000004</v>
      </c>
      <c r="H1554" s="111"/>
      <c r="I1554" s="111"/>
      <c r="J1554" s="111"/>
      <c r="K1554" s="111"/>
    </row>
    <row r="1555" spans="1:12" x14ac:dyDescent="0.25">
      <c r="A1555" s="71">
        <f>IF(
   SUMPRODUCT(--(Sinduscon!$3:$3=DATE(2013,INT((ROW(A1752)-1)/20)+1,1)))&gt;0,
   DATE(2013,INT((ROW(A1752)-1)/20)+1,1),
   ""
)</f>
        <v>43922</v>
      </c>
      <c r="B1555" s="72" t="str">
        <f t="shared" si="124"/>
        <v>R-8</v>
      </c>
      <c r="C1555" s="73" t="str">
        <f t="shared" si="125"/>
        <v>Total</v>
      </c>
      <c r="D1555" s="77">
        <f>IFERROR(INDEX(Sinduscon!$18:$18,
MATCH(CUB!A1555,Sinduscon!$3:$3,0)+4), "")</f>
        <v>2222.87</v>
      </c>
      <c r="E1555" s="77">
        <f>IFERROR(INDEX(Sinduscon!$19:$19,
MATCH(CUB!$A1555,Sinduscon!$3:$3,0)+4), "")</f>
        <v>2154.77</v>
      </c>
      <c r="F1555" s="77">
        <f>IFERROR(INDEX(Sinduscon!$20:$20,
MATCH(CUB!$A1555,Sinduscon!$3:$3,0)+4), "")</f>
        <v>185.92000000000002</v>
      </c>
      <c r="G1555" s="77">
        <f>IFERROR(INDEX(Sinduscon!$21:$21,
MATCH(CUB!$A1555,Sinduscon!$3:$3,0)+4), "")</f>
        <v>11.82</v>
      </c>
      <c r="H1555" s="111"/>
      <c r="I1555" s="111"/>
      <c r="J1555" s="111"/>
      <c r="K1555" s="111"/>
    </row>
    <row r="1556" spans="1:12" x14ac:dyDescent="0.25">
      <c r="A1556" s="71">
        <f>IF(
   SUMPRODUCT(--(Sinduscon!$3:$3=DATE(2013,INT((ROW(A1753)-1)/20)+1,1)))&gt;0,
   DATE(2013,INT((ROW(A1753)-1)/20)+1,1),
   ""
)</f>
        <v>43922</v>
      </c>
      <c r="B1556" s="72" t="str">
        <f t="shared" si="124"/>
        <v>R-16</v>
      </c>
      <c r="C1556" s="73" t="str">
        <f t="shared" si="125"/>
        <v>Baixo</v>
      </c>
      <c r="D1556" s="77" t="str">
        <f>IFERROR(INDEX(Sinduscon!$24:$24,
MATCH(CUB!A1556,Sinduscon!$3:$3,0)+1), "")</f>
        <v>-</v>
      </c>
      <c r="E1556" s="77" t="str">
        <f>IFERROR(INDEX(Sinduscon!$25:$25,
MATCH(CUB!$A1556,Sinduscon!$3:$3,0)+1), "")</f>
        <v>-</v>
      </c>
      <c r="F1556" s="77" t="str">
        <f>IFERROR(INDEX(Sinduscon!$26:$26,
MATCH(CUB!$A1556,Sinduscon!$3:$3,0)+1), "")</f>
        <v>-</v>
      </c>
      <c r="G1556" s="77" t="str">
        <f>IFERROR(INDEX(Sinduscon!$27:$27,
MATCH(CUB!$A1556,Sinduscon!$3:$3,0)+1), "")</f>
        <v>-</v>
      </c>
      <c r="H1556" s="111"/>
      <c r="I1556" s="111"/>
      <c r="J1556" s="111"/>
      <c r="K1556" s="111"/>
    </row>
    <row r="1557" spans="1:12" x14ac:dyDescent="0.25">
      <c r="A1557" s="71">
        <f>IF(
   SUMPRODUCT(--(Sinduscon!$3:$3=DATE(2013,INT((ROW(A1754)-1)/20)+1,1)))&gt;0,
   DATE(2013,INT((ROW(A1754)-1)/20)+1,1),
   ""
)</f>
        <v>43922</v>
      </c>
      <c r="B1557" s="72" t="str">
        <f t="shared" si="124"/>
        <v>R-16</v>
      </c>
      <c r="C1557" s="73" t="str">
        <f t="shared" si="125"/>
        <v>Normal</v>
      </c>
      <c r="D1557" s="77">
        <f>IFERROR(INDEX(Sinduscon!$24:$24,
MATCH(CUB!A1557,Sinduscon!$3:$3,0)+2), "")</f>
        <v>618.32000000000005</v>
      </c>
      <c r="E1557" s="77">
        <f>IFERROR(INDEX(Sinduscon!$25:$25,
MATCH(CUB!$A1557,Sinduscon!$3:$3,0)+2), "")</f>
        <v>743.58</v>
      </c>
      <c r="F1557" s="77">
        <f>IFERROR(INDEX(Sinduscon!$26:$26,
MATCH(CUB!$A1557,Sinduscon!$3:$3,0)+2), "")</f>
        <v>58.29</v>
      </c>
      <c r="G1557" s="77">
        <f>IFERROR(INDEX(Sinduscon!$27:$27,
MATCH(CUB!$A1557,Sinduscon!$3:$3,0)+2), "")</f>
        <v>4.1900000000000004</v>
      </c>
      <c r="H1557" s="111"/>
      <c r="I1557" s="111"/>
      <c r="J1557" s="111"/>
      <c r="K1557" s="111"/>
    </row>
    <row r="1558" spans="1:12" x14ac:dyDescent="0.25">
      <c r="A1558" s="71">
        <f>IF(
   SUMPRODUCT(--(Sinduscon!$3:$3=DATE(2013,INT((ROW(A1755)-1)/20)+1,1)))&gt;0,
   DATE(2013,INT((ROW(A1755)-1)/20)+1,1),
   ""
)</f>
        <v>43922</v>
      </c>
      <c r="B1558" s="72" t="str">
        <f t="shared" si="124"/>
        <v>R-16</v>
      </c>
      <c r="C1558" s="73" t="str">
        <f t="shared" si="125"/>
        <v>Alto</v>
      </c>
      <c r="D1558" s="77">
        <f>IFERROR(INDEX(Sinduscon!$24:$24,
MATCH(CUB!A1558,Sinduscon!$3:$3,0)+3), "")</f>
        <v>832.98</v>
      </c>
      <c r="E1558" s="77">
        <f>IFERROR(INDEX(Sinduscon!$25:$25,
MATCH(CUB!$A1558,Sinduscon!$3:$3,0)+3), "")</f>
        <v>919.67</v>
      </c>
      <c r="F1558" s="77">
        <f>IFERROR(INDEX(Sinduscon!$26:$26,
MATCH(CUB!$A1558,Sinduscon!$3:$3,0)+3), "")</f>
        <v>72.040000000000006</v>
      </c>
      <c r="G1558" s="77">
        <f>IFERROR(INDEX(Sinduscon!$27:$27,
MATCH(CUB!$A1558,Sinduscon!$3:$3,0)+3), "")</f>
        <v>6.29</v>
      </c>
      <c r="H1558" s="111"/>
      <c r="I1558" s="111"/>
      <c r="J1558" s="111"/>
      <c r="K1558" s="111"/>
    </row>
    <row r="1559" spans="1:12" x14ac:dyDescent="0.25">
      <c r="A1559" s="71">
        <f>IF(
   SUMPRODUCT(--(Sinduscon!$3:$3=DATE(2013,INT((ROW(A1756)-1)/20)+1,1)))&gt;0,
   DATE(2013,INT((ROW(A1756)-1)/20)+1,1),
   ""
)</f>
        <v>43922</v>
      </c>
      <c r="B1559" s="72" t="str">
        <f t="shared" si="124"/>
        <v>R-16</v>
      </c>
      <c r="C1559" s="73" t="str">
        <f t="shared" si="125"/>
        <v>Total</v>
      </c>
      <c r="D1559" s="77">
        <f>IFERROR(INDEX(Sinduscon!$24:$24,
MATCH(CUB!A1559,Sinduscon!$3:$3,0)+4), "")</f>
        <v>1451.3000000000002</v>
      </c>
      <c r="E1559" s="77">
        <f>IFERROR(INDEX(Sinduscon!$25:$25,
MATCH(CUB!$A1559,Sinduscon!$3:$3,0)+4), "")</f>
        <v>1663.25</v>
      </c>
      <c r="F1559" s="77">
        <f>IFERROR(INDEX(Sinduscon!$26:$26,
MATCH(CUB!$A1559,Sinduscon!$3:$3,0)+4), "")</f>
        <v>130.33000000000001</v>
      </c>
      <c r="G1559" s="77">
        <f>IFERROR(INDEX(Sinduscon!$27:$27,
MATCH(CUB!$A1559,Sinduscon!$3:$3,0)+4), "")</f>
        <v>10.48</v>
      </c>
      <c r="H1559" s="111"/>
      <c r="I1559" s="111"/>
      <c r="J1559" s="111"/>
      <c r="K1559" s="111"/>
    </row>
    <row r="1560" spans="1:12" x14ac:dyDescent="0.25">
      <c r="A1560" s="71">
        <f>IF(
   SUMPRODUCT(--(Sinduscon!$3:$3=DATE(2013,INT((ROW(A1757)-1)/20)+1,1)))&gt;0,
   DATE(2013,INT((ROW(A1757)-1)/20)+1,1),
   ""
)</f>
        <v>43922</v>
      </c>
      <c r="B1560" s="72" t="str">
        <f t="shared" si="124"/>
        <v>PIS</v>
      </c>
      <c r="C1560" s="73" t="str">
        <f t="shared" si="125"/>
        <v>Baixo</v>
      </c>
      <c r="D1560" s="77">
        <f>IFERROR(INDEX(Sinduscon!$30:$30,
MATCH(CUB!A1560,Sinduscon!$3:$3,0)+1), "")</f>
        <v>508.14</v>
      </c>
      <c r="E1560" s="77">
        <f>IFERROR(INDEX(Sinduscon!$31:$31,
MATCH(CUB!$A1560,Sinduscon!$3:$3,0)+1), "")</f>
        <v>485.93</v>
      </c>
      <c r="F1560" s="77">
        <f>IFERROR(INDEX(Sinduscon!$32:$32,
MATCH(CUB!$A1560,Sinduscon!$3:$3,0)+1), "")</f>
        <v>33.630000000000003</v>
      </c>
      <c r="G1560" s="77">
        <f>IFERROR(INDEX(Sinduscon!$33:$33,
MATCH(CUB!$A1560,Sinduscon!$3:$3,0)+1), "")</f>
        <v>1.64</v>
      </c>
      <c r="H1560" s="111"/>
      <c r="I1560" s="111"/>
      <c r="J1560" s="111"/>
      <c r="K1560" s="111"/>
    </row>
    <row r="1561" spans="1:12" x14ac:dyDescent="0.25">
      <c r="A1561" s="71">
        <f>IF(
   SUMPRODUCT(--(Sinduscon!$3:$3=DATE(2013,INT((ROW(A1758)-1)/20)+1,1)))&gt;0,
   DATE(2013,INT((ROW(A1758)-1)/20)+1,1),
   ""
)</f>
        <v>43922</v>
      </c>
      <c r="B1561" s="72" t="str">
        <f t="shared" si="124"/>
        <v>PIS</v>
      </c>
      <c r="C1561" s="73" t="str">
        <f t="shared" si="125"/>
        <v>Normal</v>
      </c>
      <c r="D1561" s="77" t="str">
        <f>IFERROR(INDEX(Sinduscon!$30:$30,
MATCH(CUB!A1561,Sinduscon!$3:$3,0)+2), "")</f>
        <v>-</v>
      </c>
      <c r="E1561" s="77" t="str">
        <f>IFERROR(INDEX(Sinduscon!$31:$31,
MATCH(CUB!$A1561,Sinduscon!$3:$3,0)+2), "")</f>
        <v>-</v>
      </c>
      <c r="F1561" s="77" t="str">
        <f>IFERROR(INDEX(Sinduscon!$32:$32,
MATCH(CUB!$A1561,Sinduscon!$3:$3,0)+2), "")</f>
        <v>-</v>
      </c>
      <c r="G1561" s="77" t="str">
        <f>IFERROR(INDEX(Sinduscon!$33:$33,
MATCH(CUB!$A1561,Sinduscon!$3:$3,0)+2), "")</f>
        <v>-</v>
      </c>
      <c r="H1561" s="111"/>
      <c r="I1561" s="111"/>
      <c r="J1561" s="111"/>
      <c r="K1561" s="111"/>
    </row>
    <row r="1562" spans="1:12" x14ac:dyDescent="0.25">
      <c r="A1562" s="71">
        <f>IF(
   SUMPRODUCT(--(Sinduscon!$3:$3=DATE(2013,INT((ROW(A1759)-1)/20)+1,1)))&gt;0,
   DATE(2013,INT((ROW(A1759)-1)/20)+1,1),
   ""
)</f>
        <v>43922</v>
      </c>
      <c r="B1562" s="72" t="str">
        <f t="shared" si="124"/>
        <v>PIS</v>
      </c>
      <c r="C1562" s="73" t="str">
        <f t="shared" si="125"/>
        <v>Alto</v>
      </c>
      <c r="D1562" s="77" t="str">
        <f>IFERROR(INDEX(Sinduscon!$30:$30,
MATCH(CUB!A1562,Sinduscon!$3:$3,0)+3), "")</f>
        <v>-</v>
      </c>
      <c r="E1562" s="77" t="str">
        <f>IFERROR(INDEX(Sinduscon!$31:$31,
MATCH(CUB!$A1562,Sinduscon!$3:$3,0)+3), "")</f>
        <v>-</v>
      </c>
      <c r="F1562" s="77" t="str">
        <f>IFERROR(INDEX(Sinduscon!$32:$32,
MATCH(CUB!$A1562,Sinduscon!$3:$3,0)+3), "")</f>
        <v>-</v>
      </c>
      <c r="G1562" s="77" t="str">
        <f>IFERROR(INDEX(Sinduscon!$33:$33,
MATCH(CUB!$A1562,Sinduscon!$3:$3,0)+3), "")</f>
        <v>-</v>
      </c>
      <c r="H1562" s="111"/>
      <c r="I1562" s="111"/>
      <c r="J1562" s="111"/>
      <c r="K1562" s="111"/>
    </row>
    <row r="1563" spans="1:12" x14ac:dyDescent="0.25">
      <c r="A1563" s="71">
        <f>IF(
   SUMPRODUCT(--(Sinduscon!$3:$3=DATE(2013,INT((ROW(A1760)-1)/20)+1,1)))&gt;0,
   DATE(2013,INT((ROW(A1760)-1)/20)+1,1),
   ""
)</f>
        <v>43922</v>
      </c>
      <c r="B1563" s="72" t="str">
        <f t="shared" si="124"/>
        <v>PIS</v>
      </c>
      <c r="C1563" s="73" t="str">
        <f t="shared" si="125"/>
        <v>Total</v>
      </c>
      <c r="D1563" s="77">
        <f>IFERROR(INDEX(Sinduscon!$30:$30,
MATCH(CUB!A1563,Sinduscon!$3:$3,0)+4), "")</f>
        <v>508.14</v>
      </c>
      <c r="E1563" s="77">
        <f>IFERROR(INDEX(Sinduscon!$31:$31,
MATCH(CUB!$A1563,Sinduscon!$3:$3,0)+4), "")</f>
        <v>485.93</v>
      </c>
      <c r="F1563" s="77">
        <f>IFERROR(INDEX(Sinduscon!$32:$32,
MATCH(CUB!$A1563,Sinduscon!$3:$3,0)+4), "")</f>
        <v>33.630000000000003</v>
      </c>
      <c r="G1563" s="77">
        <f>IFERROR(INDEX(Sinduscon!$33:$33,
MATCH(CUB!$A1563,Sinduscon!$3:$3,0)+4), "")</f>
        <v>1.64</v>
      </c>
      <c r="H1563" s="111">
        <f>SUMIFS(CUB!$D:$D,CUB!$C:$C,"Total",CUB!$A:$A,$A1563)
/11</f>
        <v>740.75818181818181</v>
      </c>
      <c r="I1563" s="111">
        <f>SUMIFS(CUB!$E:$E,CUB!$C:$C,"Total",CUB!$A:$A,$A1563)
/11</f>
        <v>773.40272727272725</v>
      </c>
      <c r="J1563" s="111">
        <f>SUMIFS(CUB!$F:$F,CUB!$C:$C,"Total",CUB!$A:$A,$A1563)
/11</f>
        <v>83.807272727272732</v>
      </c>
      <c r="K1563" s="111">
        <f>SUMIFS(CUB!$G:$G,CUB!$C:$C,"Total",CUB!$A:$A,$A1563)
/11</f>
        <v>2.8054545454545456</v>
      </c>
      <c r="L1563" s="111">
        <f t="shared" ref="L1563" si="127">SUM(H1563:K1563)</f>
        <v>1600.7736363636363</v>
      </c>
    </row>
    <row r="1564" spans="1:12" x14ac:dyDescent="0.25">
      <c r="A1564" s="71">
        <f>IF(
   SUMPRODUCT(--(Sinduscon!$3:$3=DATE(2013,INT((ROW(A1761)-1)/20)+1,1)))&gt;0,
   DATE(2013,INT((ROW(A1761)-1)/20)+1,1),
   ""
)</f>
        <v>43952</v>
      </c>
      <c r="B1564" s="72" t="str">
        <f t="shared" si="124"/>
        <v>R-1</v>
      </c>
      <c r="C1564" s="73" t="str">
        <f t="shared" si="125"/>
        <v>Baixo</v>
      </c>
      <c r="D1564" s="77">
        <f>IFERROR(INDEX(Sinduscon!$6:$6,
MATCH(CUB!A1564,Sinduscon!$3:$3,0)+1), "")</f>
        <v>697.1</v>
      </c>
      <c r="E1564" s="77">
        <f>IFERROR(INDEX(Sinduscon!$7:$7,
MATCH(CUB!$A1564,Sinduscon!$3:$3,0)+1), "")</f>
        <v>736.62</v>
      </c>
      <c r="F1564" s="77">
        <f>IFERROR(INDEX(Sinduscon!$8:$8,
MATCH(CUB!$A1564,Sinduscon!$3:$3,0)+1), "")</f>
        <v>135.6</v>
      </c>
      <c r="G1564" s="77">
        <f>IFERROR(INDEX(Sinduscon!$9:$9,
MATCH(CUB!$A1564,Sinduscon!$3:$3,0)+1), "")</f>
        <v>3.24</v>
      </c>
      <c r="H1564" s="111"/>
      <c r="I1564" s="111"/>
      <c r="J1564" s="111"/>
      <c r="K1564" s="111"/>
    </row>
    <row r="1565" spans="1:12" x14ac:dyDescent="0.25">
      <c r="A1565" s="71">
        <f>IF(
   SUMPRODUCT(--(Sinduscon!$3:$3=DATE(2013,INT((ROW(A1762)-1)/20)+1,1)))&gt;0,
   DATE(2013,INT((ROW(A1762)-1)/20)+1,1),
   ""
)</f>
        <v>43952</v>
      </c>
      <c r="B1565" s="72" t="str">
        <f t="shared" si="124"/>
        <v>R-1</v>
      </c>
      <c r="C1565" s="73" t="str">
        <f t="shared" si="125"/>
        <v>Normal</v>
      </c>
      <c r="D1565" s="77">
        <f>IFERROR(INDEX(Sinduscon!$6:$6,
MATCH(CUB!A1565,Sinduscon!$3:$3,0)+2), "")</f>
        <v>735.61</v>
      </c>
      <c r="E1565" s="77">
        <f>IFERROR(INDEX(Sinduscon!$7:$7,
MATCH(CUB!$A1565,Sinduscon!$3:$3,0)+2), "")</f>
        <v>1006.21</v>
      </c>
      <c r="F1565" s="77">
        <f>IFERROR(INDEX(Sinduscon!$8:$8,
MATCH(CUB!$A1565,Sinduscon!$3:$3,0)+2), "")</f>
        <v>127.32</v>
      </c>
      <c r="G1565" s="77">
        <f>IFERROR(INDEX(Sinduscon!$9:$9,
MATCH(CUB!$A1565,Sinduscon!$3:$3,0)+2), "")</f>
        <v>0.23</v>
      </c>
      <c r="H1565" s="111"/>
      <c r="I1565" s="111"/>
      <c r="J1565" s="111"/>
      <c r="K1565" s="111"/>
    </row>
    <row r="1566" spans="1:12" x14ac:dyDescent="0.25">
      <c r="A1566" s="71">
        <f>IF(
   SUMPRODUCT(--(Sinduscon!$3:$3=DATE(2013,INT((ROW(A1763)-1)/20)+1,1)))&gt;0,
   DATE(2013,INT((ROW(A1763)-1)/20)+1,1),
   ""
)</f>
        <v>43952</v>
      </c>
      <c r="B1566" s="72" t="str">
        <f t="shared" si="124"/>
        <v>R-1</v>
      </c>
      <c r="C1566" s="73" t="str">
        <f t="shared" si="125"/>
        <v>Alto</v>
      </c>
      <c r="D1566" s="77">
        <f>IFERROR(INDEX(Sinduscon!$6:$6,
MATCH(CUB!A1566,Sinduscon!$3:$3,0)+3), "")</f>
        <v>1092.43</v>
      </c>
      <c r="E1566" s="77">
        <f>IFERROR(INDEX(Sinduscon!$7:$7,
MATCH(CUB!$A1566,Sinduscon!$3:$3,0)+3), "")</f>
        <v>1091.7</v>
      </c>
      <c r="F1566" s="77">
        <f>IFERROR(INDEX(Sinduscon!$8:$8,
MATCH(CUB!$A1566,Sinduscon!$3:$3,0)+3), "")</f>
        <v>120.36</v>
      </c>
      <c r="G1566" s="77">
        <f>IFERROR(INDEX(Sinduscon!$9:$9,
MATCH(CUB!$A1566,Sinduscon!$3:$3,0)+3), "")</f>
        <v>0.28000000000000003</v>
      </c>
      <c r="H1566" s="111"/>
      <c r="I1566" s="111"/>
      <c r="J1566" s="111"/>
      <c r="K1566" s="111"/>
    </row>
    <row r="1567" spans="1:12" x14ac:dyDescent="0.25">
      <c r="A1567" s="71">
        <f>IF(
   SUMPRODUCT(--(Sinduscon!$3:$3=DATE(2013,INT((ROW(A1764)-1)/20)+1,1)))&gt;0,
   DATE(2013,INT((ROW(A1764)-1)/20)+1,1),
   ""
)</f>
        <v>43952</v>
      </c>
      <c r="B1567" s="72" t="str">
        <f t="shared" si="124"/>
        <v>R-1</v>
      </c>
      <c r="C1567" s="73" t="str">
        <f t="shared" si="125"/>
        <v>Total</v>
      </c>
      <c r="D1567" s="77">
        <f>IFERROR(INDEX(Sinduscon!$6:$6,
MATCH(CUB!A1567,Sinduscon!$3:$3,0)+4), "")</f>
        <v>2525.1400000000003</v>
      </c>
      <c r="E1567" s="77">
        <f>IFERROR(INDEX(Sinduscon!$7:$7,
MATCH(CUB!$A1567,Sinduscon!$3:$3,0)+4), "")</f>
        <v>2834.5299999999997</v>
      </c>
      <c r="F1567" s="77">
        <f>IFERROR(INDEX(Sinduscon!$8:$8,
MATCH(CUB!$A1567,Sinduscon!$3:$3,0)+4), "")</f>
        <v>383.28</v>
      </c>
      <c r="G1567" s="77">
        <f>IFERROR(INDEX(Sinduscon!$9:$9,
MATCH(CUB!$A1567,Sinduscon!$3:$3,0)+4), "")</f>
        <v>3.75</v>
      </c>
      <c r="H1567" s="111"/>
      <c r="I1567" s="111"/>
      <c r="J1567" s="111"/>
      <c r="K1567" s="111"/>
    </row>
    <row r="1568" spans="1:12" x14ac:dyDescent="0.25">
      <c r="A1568" s="71">
        <f>IF(
   SUMPRODUCT(--(Sinduscon!$3:$3=DATE(2013,INT((ROW(A1765)-1)/20)+1,1)))&gt;0,
   DATE(2013,INT((ROW(A1765)-1)/20)+1,1),
   ""
)</f>
        <v>43952</v>
      </c>
      <c r="B1568" s="72" t="str">
        <f t="shared" si="124"/>
        <v>PP-4</v>
      </c>
      <c r="C1568" s="73" t="str">
        <f t="shared" si="125"/>
        <v>Baixo</v>
      </c>
      <c r="D1568" s="77">
        <f>IFERROR(INDEX(Sinduscon!$12:$12,
MATCH(CUB!A1568,Sinduscon!$3:$3,0)+1), "")</f>
        <v>738.95</v>
      </c>
      <c r="E1568" s="77">
        <f>IFERROR(INDEX(Sinduscon!$13:$13,
MATCH(CUB!$A1568,Sinduscon!$3:$3,0)+1), "")</f>
        <v>617.79</v>
      </c>
      <c r="F1568" s="77">
        <f>IFERROR(INDEX(Sinduscon!$14:$14,
MATCH(CUB!$A1568,Sinduscon!$3:$3,0)+1), "")</f>
        <v>36.049999999999997</v>
      </c>
      <c r="G1568" s="77">
        <f>IFERROR(INDEX(Sinduscon!$15:$15,
MATCH(CUB!$A1568,Sinduscon!$3:$3,0)+1), "")</f>
        <v>3.13</v>
      </c>
      <c r="H1568" s="111"/>
      <c r="I1568" s="111"/>
      <c r="J1568" s="111"/>
      <c r="K1568" s="111"/>
    </row>
    <row r="1569" spans="1:12" x14ac:dyDescent="0.25">
      <c r="A1569" s="71">
        <f>IF(
   SUMPRODUCT(--(Sinduscon!$3:$3=DATE(2013,INT((ROW(A1766)-1)/20)+1,1)))&gt;0,
   DATE(2013,INT((ROW(A1766)-1)/20)+1,1),
   ""
)</f>
        <v>43952</v>
      </c>
      <c r="B1569" s="72" t="str">
        <f t="shared" si="124"/>
        <v>PP-4</v>
      </c>
      <c r="C1569" s="73" t="str">
        <f t="shared" si="125"/>
        <v>Normal</v>
      </c>
      <c r="D1569" s="77">
        <f>IFERROR(INDEX(Sinduscon!$12:$12,
MATCH(CUB!A1569,Sinduscon!$3:$3,0)+2), "")</f>
        <v>704</v>
      </c>
      <c r="E1569" s="77">
        <f>IFERROR(INDEX(Sinduscon!$13:$13,
MATCH(CUB!$A1569,Sinduscon!$3:$3,0)+2), "")</f>
        <v>890.11</v>
      </c>
      <c r="F1569" s="77">
        <f>IFERROR(INDEX(Sinduscon!$14:$14,
MATCH(CUB!$A1569,Sinduscon!$3:$3,0)+2), "")</f>
        <v>152.66999999999999</v>
      </c>
      <c r="G1569" s="77">
        <f>IFERROR(INDEX(Sinduscon!$15:$15,
MATCH(CUB!$A1569,Sinduscon!$3:$3,0)+2), "")</f>
        <v>0.04</v>
      </c>
      <c r="H1569" s="111"/>
      <c r="I1569" s="111"/>
      <c r="J1569" s="111"/>
      <c r="K1569" s="111"/>
    </row>
    <row r="1570" spans="1:12" x14ac:dyDescent="0.25">
      <c r="A1570" s="71">
        <f>IF(
   SUMPRODUCT(--(Sinduscon!$3:$3=DATE(2013,INT((ROW(A1767)-1)/20)+1,1)))&gt;0,
   DATE(2013,INT((ROW(A1767)-1)/20)+1,1),
   ""
)</f>
        <v>43952</v>
      </c>
      <c r="B1570" s="72" t="str">
        <f t="shared" si="124"/>
        <v>PP-4</v>
      </c>
      <c r="C1570" s="73" t="str">
        <f t="shared" si="125"/>
        <v>Alto</v>
      </c>
      <c r="D1570" s="77" t="str">
        <f>IFERROR(INDEX(Sinduscon!$12:$12,
MATCH(CUB!A1570,Sinduscon!$3:$3,0)+3), "")</f>
        <v>-</v>
      </c>
      <c r="E1570" s="77" t="str">
        <f>IFERROR(INDEX(Sinduscon!$13:$13,
MATCH(CUB!$A1570,Sinduscon!$3:$3,0)+3), "")</f>
        <v>-</v>
      </c>
      <c r="F1570" s="77" t="str">
        <f>IFERROR(INDEX(Sinduscon!$14:$14,
MATCH(CUB!$A1570,Sinduscon!$3:$3,0)+3), "")</f>
        <v>-</v>
      </c>
      <c r="G1570" s="77" t="str">
        <f>IFERROR(INDEX(Sinduscon!$15:$15,
MATCH(CUB!$A1570,Sinduscon!$3:$3,0)+3), "")</f>
        <v>-</v>
      </c>
      <c r="H1570" s="111"/>
      <c r="I1570" s="111"/>
      <c r="J1570" s="111"/>
      <c r="K1570" s="111"/>
    </row>
    <row r="1571" spans="1:12" x14ac:dyDescent="0.25">
      <c r="A1571" s="71">
        <f>IF(
   SUMPRODUCT(--(Sinduscon!$3:$3=DATE(2013,INT((ROW(A1768)-1)/20)+1,1)))&gt;0,
   DATE(2013,INT((ROW(A1768)-1)/20)+1,1),
   ""
)</f>
        <v>43952</v>
      </c>
      <c r="B1571" s="72" t="str">
        <f t="shared" si="124"/>
        <v>PP-4</v>
      </c>
      <c r="C1571" s="73" t="str">
        <f t="shared" si="125"/>
        <v>Total</v>
      </c>
      <c r="D1571" s="77">
        <f>IFERROR(INDEX(Sinduscon!$12:$12,
MATCH(CUB!A1571,Sinduscon!$3:$3,0)+4), "")</f>
        <v>1442.95</v>
      </c>
      <c r="E1571" s="77">
        <f>IFERROR(INDEX(Sinduscon!$13:$13,
MATCH(CUB!$A1571,Sinduscon!$3:$3,0)+4), "")</f>
        <v>1507.9</v>
      </c>
      <c r="F1571" s="77">
        <f>IFERROR(INDEX(Sinduscon!$14:$14,
MATCH(CUB!$A1571,Sinduscon!$3:$3,0)+4), "")</f>
        <v>188.71999999999997</v>
      </c>
      <c r="G1571" s="77">
        <f>IFERROR(INDEX(Sinduscon!$15:$15,
MATCH(CUB!$A1571,Sinduscon!$3:$3,0)+4), "")</f>
        <v>3.17</v>
      </c>
      <c r="H1571" s="111"/>
      <c r="I1571" s="111"/>
      <c r="J1571" s="111"/>
      <c r="K1571" s="111"/>
    </row>
    <row r="1572" spans="1:12" x14ac:dyDescent="0.25">
      <c r="A1572" s="71">
        <f>IF(
   SUMPRODUCT(--(Sinduscon!$3:$3=DATE(2013,INT((ROW(A1769)-1)/20)+1,1)))&gt;0,
   DATE(2013,INT((ROW(A1769)-1)/20)+1,1),
   ""
)</f>
        <v>43952</v>
      </c>
      <c r="B1572" s="72" t="str">
        <f t="shared" si="124"/>
        <v>R-8</v>
      </c>
      <c r="C1572" s="73" t="str">
        <f t="shared" si="125"/>
        <v>Baixo</v>
      </c>
      <c r="D1572" s="77">
        <f>IFERROR(INDEX(Sinduscon!$18:$18,
MATCH(CUB!A1572,Sinduscon!$3:$3,0)+1), "")</f>
        <v>705.31</v>
      </c>
      <c r="E1572" s="77">
        <f>IFERROR(INDEX(Sinduscon!$19:$19,
MATCH(CUB!$A1572,Sinduscon!$3:$3,0)+1), "")</f>
        <v>581.03</v>
      </c>
      <c r="F1572" s="77">
        <f>IFERROR(INDEX(Sinduscon!$20:$20,
MATCH(CUB!$A1572,Sinduscon!$3:$3,0)+1), "")</f>
        <v>32.44</v>
      </c>
      <c r="G1572" s="77">
        <f>IFERROR(INDEX(Sinduscon!$21:$21,
MATCH(CUB!$A1572,Sinduscon!$3:$3,0)+1), "")</f>
        <v>3.28</v>
      </c>
      <c r="H1572" s="111"/>
      <c r="I1572" s="111"/>
      <c r="J1572" s="111"/>
      <c r="K1572" s="111"/>
    </row>
    <row r="1573" spans="1:12" x14ac:dyDescent="0.25">
      <c r="A1573" s="71">
        <f>IF(
   SUMPRODUCT(--(Sinduscon!$3:$3=DATE(2013,INT((ROW(A1770)-1)/20)+1,1)))&gt;0,
   DATE(2013,INT((ROW(A1770)-1)/20)+1,1),
   ""
)</f>
        <v>43952</v>
      </c>
      <c r="B1573" s="72" t="str">
        <f t="shared" si="124"/>
        <v>R-8</v>
      </c>
      <c r="C1573" s="73" t="str">
        <f t="shared" si="125"/>
        <v>Normal</v>
      </c>
      <c r="D1573" s="77">
        <f>IFERROR(INDEX(Sinduscon!$18:$18,
MATCH(CUB!A1573,Sinduscon!$3:$3,0)+2), "")</f>
        <v>627.82000000000005</v>
      </c>
      <c r="E1573" s="77">
        <f>IFERROR(INDEX(Sinduscon!$19:$19,
MATCH(CUB!$A1573,Sinduscon!$3:$3,0)+2), "")</f>
        <v>799.08</v>
      </c>
      <c r="F1573" s="77">
        <f>IFERROR(INDEX(Sinduscon!$20:$20,
MATCH(CUB!$A1573,Sinduscon!$3:$3,0)+2), "")</f>
        <v>70.430000000000007</v>
      </c>
      <c r="G1573" s="77">
        <f>IFERROR(INDEX(Sinduscon!$21:$21,
MATCH(CUB!$A1573,Sinduscon!$3:$3,0)+2), "")</f>
        <v>4.3899999999999997</v>
      </c>
      <c r="H1573" s="111"/>
      <c r="I1573" s="111"/>
      <c r="J1573" s="111"/>
      <c r="K1573" s="111"/>
    </row>
    <row r="1574" spans="1:12" x14ac:dyDescent="0.25">
      <c r="A1574" s="71">
        <f>IF(
   SUMPRODUCT(--(Sinduscon!$3:$3=DATE(2013,INT((ROW(A1771)-1)/20)+1,1)))&gt;0,
   DATE(2013,INT((ROW(A1771)-1)/20)+1,1),
   ""
)</f>
        <v>43952</v>
      </c>
      <c r="B1574" s="72" t="str">
        <f t="shared" si="124"/>
        <v>R-8</v>
      </c>
      <c r="C1574" s="73" t="str">
        <f t="shared" si="125"/>
        <v>Alto</v>
      </c>
      <c r="D1574" s="77">
        <f>IFERROR(INDEX(Sinduscon!$18:$18,
MATCH(CUB!A1574,Sinduscon!$3:$3,0)+3), "")</f>
        <v>892.88</v>
      </c>
      <c r="E1574" s="77">
        <f>IFERROR(INDEX(Sinduscon!$19:$19,
MATCH(CUB!$A1574,Sinduscon!$3:$3,0)+3), "")</f>
        <v>845.88</v>
      </c>
      <c r="F1574" s="77">
        <f>IFERROR(INDEX(Sinduscon!$20:$20,
MATCH(CUB!$A1574,Sinduscon!$3:$3,0)+3), "")</f>
        <v>83.05</v>
      </c>
      <c r="G1574" s="77">
        <f>IFERROR(INDEX(Sinduscon!$21:$21,
MATCH(CUB!$A1574,Sinduscon!$3:$3,0)+3), "")</f>
        <v>4.1500000000000004</v>
      </c>
      <c r="H1574" s="111"/>
      <c r="I1574" s="111"/>
      <c r="J1574" s="111"/>
      <c r="K1574" s="111"/>
    </row>
    <row r="1575" spans="1:12" x14ac:dyDescent="0.25">
      <c r="A1575" s="71">
        <f>IF(
   SUMPRODUCT(--(Sinduscon!$3:$3=DATE(2013,INT((ROW(A1772)-1)/20)+1,1)))&gt;0,
   DATE(2013,INT((ROW(A1772)-1)/20)+1,1),
   ""
)</f>
        <v>43952</v>
      </c>
      <c r="B1575" s="72" t="str">
        <f t="shared" si="124"/>
        <v>R-8</v>
      </c>
      <c r="C1575" s="73" t="str">
        <f t="shared" si="125"/>
        <v>Total</v>
      </c>
      <c r="D1575" s="77">
        <f>IFERROR(INDEX(Sinduscon!$18:$18,
MATCH(CUB!A1575,Sinduscon!$3:$3,0)+4), "")</f>
        <v>2226.0100000000002</v>
      </c>
      <c r="E1575" s="77">
        <f>IFERROR(INDEX(Sinduscon!$19:$19,
MATCH(CUB!$A1575,Sinduscon!$3:$3,0)+4), "")</f>
        <v>2225.9900000000002</v>
      </c>
      <c r="F1575" s="77">
        <f>IFERROR(INDEX(Sinduscon!$20:$20,
MATCH(CUB!$A1575,Sinduscon!$3:$3,0)+4), "")</f>
        <v>185.92000000000002</v>
      </c>
      <c r="G1575" s="77">
        <f>IFERROR(INDEX(Sinduscon!$21:$21,
MATCH(CUB!$A1575,Sinduscon!$3:$3,0)+4), "")</f>
        <v>11.82</v>
      </c>
      <c r="H1575" s="111"/>
      <c r="I1575" s="111"/>
      <c r="J1575" s="111"/>
      <c r="K1575" s="111"/>
    </row>
    <row r="1576" spans="1:12" x14ac:dyDescent="0.25">
      <c r="A1576" s="71">
        <f>IF(
   SUMPRODUCT(--(Sinduscon!$3:$3=DATE(2013,INT((ROW(A1773)-1)/20)+1,1)))&gt;0,
   DATE(2013,INT((ROW(A1773)-1)/20)+1,1),
   ""
)</f>
        <v>43952</v>
      </c>
      <c r="B1576" s="72" t="str">
        <f t="shared" si="124"/>
        <v>R-16</v>
      </c>
      <c r="C1576" s="73" t="str">
        <f t="shared" si="125"/>
        <v>Baixo</v>
      </c>
      <c r="D1576" s="77" t="str">
        <f>IFERROR(INDEX(Sinduscon!$24:$24,
MATCH(CUB!A1576,Sinduscon!$3:$3,0)+1), "")</f>
        <v>-</v>
      </c>
      <c r="E1576" s="77" t="str">
        <f>IFERROR(INDEX(Sinduscon!$25:$25,
MATCH(CUB!$A1576,Sinduscon!$3:$3,0)+1), "")</f>
        <v>-</v>
      </c>
      <c r="F1576" s="77" t="str">
        <f>IFERROR(INDEX(Sinduscon!$26:$26,
MATCH(CUB!$A1576,Sinduscon!$3:$3,0)+1), "")</f>
        <v>-</v>
      </c>
      <c r="G1576" s="77" t="str">
        <f>IFERROR(INDEX(Sinduscon!$27:$27,
MATCH(CUB!$A1576,Sinduscon!$3:$3,0)+1), "")</f>
        <v>-</v>
      </c>
      <c r="H1576" s="111"/>
      <c r="I1576" s="111"/>
      <c r="J1576" s="111"/>
      <c r="K1576" s="111"/>
    </row>
    <row r="1577" spans="1:12" x14ac:dyDescent="0.25">
      <c r="A1577" s="71">
        <f>IF(
   SUMPRODUCT(--(Sinduscon!$3:$3=DATE(2013,INT((ROW(A1774)-1)/20)+1,1)))&gt;0,
   DATE(2013,INT((ROW(A1774)-1)/20)+1,1),
   ""
)</f>
        <v>43952</v>
      </c>
      <c r="B1577" s="72" t="str">
        <f t="shared" si="124"/>
        <v>R-16</v>
      </c>
      <c r="C1577" s="73" t="str">
        <f t="shared" si="125"/>
        <v>Normal</v>
      </c>
      <c r="D1577" s="77">
        <f>IFERROR(INDEX(Sinduscon!$24:$24,
MATCH(CUB!A1577,Sinduscon!$3:$3,0)+2), "")</f>
        <v>619.95000000000005</v>
      </c>
      <c r="E1577" s="77">
        <f>IFERROR(INDEX(Sinduscon!$25:$25,
MATCH(CUB!$A1577,Sinduscon!$3:$3,0)+2), "")</f>
        <v>768.16</v>
      </c>
      <c r="F1577" s="77">
        <f>IFERROR(INDEX(Sinduscon!$26:$26,
MATCH(CUB!$A1577,Sinduscon!$3:$3,0)+2), "")</f>
        <v>58.29</v>
      </c>
      <c r="G1577" s="77">
        <f>IFERROR(INDEX(Sinduscon!$27:$27,
MATCH(CUB!$A1577,Sinduscon!$3:$3,0)+2), "")</f>
        <v>4.1900000000000004</v>
      </c>
      <c r="H1577" s="111"/>
      <c r="I1577" s="111"/>
      <c r="J1577" s="111"/>
      <c r="K1577" s="111"/>
    </row>
    <row r="1578" spans="1:12" x14ac:dyDescent="0.25">
      <c r="A1578" s="71">
        <f>IF(
   SUMPRODUCT(--(Sinduscon!$3:$3=DATE(2013,INT((ROW(A1775)-1)/20)+1,1)))&gt;0,
   DATE(2013,INT((ROW(A1775)-1)/20)+1,1),
   ""
)</f>
        <v>43952</v>
      </c>
      <c r="B1578" s="72" t="str">
        <f t="shared" si="124"/>
        <v>R-16</v>
      </c>
      <c r="C1578" s="73" t="str">
        <f t="shared" si="125"/>
        <v>Alto</v>
      </c>
      <c r="D1578" s="77">
        <f>IFERROR(INDEX(Sinduscon!$24:$24,
MATCH(CUB!A1578,Sinduscon!$3:$3,0)+3), "")</f>
        <v>835.41</v>
      </c>
      <c r="E1578" s="77">
        <f>IFERROR(INDEX(Sinduscon!$25:$25,
MATCH(CUB!$A1578,Sinduscon!$3:$3,0)+3), "")</f>
        <v>950.07</v>
      </c>
      <c r="F1578" s="77">
        <f>IFERROR(INDEX(Sinduscon!$26:$26,
MATCH(CUB!$A1578,Sinduscon!$3:$3,0)+3), "")</f>
        <v>72.040000000000006</v>
      </c>
      <c r="G1578" s="77">
        <f>IFERROR(INDEX(Sinduscon!$27:$27,
MATCH(CUB!$A1578,Sinduscon!$3:$3,0)+3), "")</f>
        <v>6.29</v>
      </c>
      <c r="H1578" s="111"/>
      <c r="I1578" s="111"/>
      <c r="J1578" s="111"/>
      <c r="K1578" s="111"/>
    </row>
    <row r="1579" spans="1:12" x14ac:dyDescent="0.25">
      <c r="A1579" s="71">
        <f>IF(
   SUMPRODUCT(--(Sinduscon!$3:$3=DATE(2013,INT((ROW(A1776)-1)/20)+1,1)))&gt;0,
   DATE(2013,INT((ROW(A1776)-1)/20)+1,1),
   ""
)</f>
        <v>43952</v>
      </c>
      <c r="B1579" s="72" t="str">
        <f t="shared" si="124"/>
        <v>R-16</v>
      </c>
      <c r="C1579" s="73" t="str">
        <f t="shared" si="125"/>
        <v>Total</v>
      </c>
      <c r="D1579" s="77">
        <f>IFERROR(INDEX(Sinduscon!$24:$24,
MATCH(CUB!A1579,Sinduscon!$3:$3,0)+4), "")</f>
        <v>1455.3600000000001</v>
      </c>
      <c r="E1579" s="77">
        <f>IFERROR(INDEX(Sinduscon!$25:$25,
MATCH(CUB!$A1579,Sinduscon!$3:$3,0)+4), "")</f>
        <v>1718.23</v>
      </c>
      <c r="F1579" s="77">
        <f>IFERROR(INDEX(Sinduscon!$26:$26,
MATCH(CUB!$A1579,Sinduscon!$3:$3,0)+4), "")</f>
        <v>130.33000000000001</v>
      </c>
      <c r="G1579" s="77">
        <f>IFERROR(INDEX(Sinduscon!$27:$27,
MATCH(CUB!$A1579,Sinduscon!$3:$3,0)+4), "")</f>
        <v>10.48</v>
      </c>
      <c r="H1579" s="111"/>
      <c r="I1579" s="111"/>
      <c r="J1579" s="111"/>
      <c r="K1579" s="111"/>
    </row>
    <row r="1580" spans="1:12" x14ac:dyDescent="0.25">
      <c r="A1580" s="71">
        <f>IF(
   SUMPRODUCT(--(Sinduscon!$3:$3=DATE(2013,INT((ROW(A1777)-1)/20)+1,1)))&gt;0,
   DATE(2013,INT((ROW(A1777)-1)/20)+1,1),
   ""
)</f>
        <v>43952</v>
      </c>
      <c r="B1580" s="72" t="str">
        <f t="shared" si="124"/>
        <v>PIS</v>
      </c>
      <c r="C1580" s="73" t="str">
        <f t="shared" si="125"/>
        <v>Baixo</v>
      </c>
      <c r="D1580" s="77">
        <f>IFERROR(INDEX(Sinduscon!$30:$30,
MATCH(CUB!A1580,Sinduscon!$3:$3,0)+1), "")</f>
        <v>505.73</v>
      </c>
      <c r="E1580" s="77">
        <f>IFERROR(INDEX(Sinduscon!$31:$31,
MATCH(CUB!$A1580,Sinduscon!$3:$3,0)+1), "")</f>
        <v>502</v>
      </c>
      <c r="F1580" s="77">
        <f>IFERROR(INDEX(Sinduscon!$32:$32,
MATCH(CUB!$A1580,Sinduscon!$3:$3,0)+1), "")</f>
        <v>33.630000000000003</v>
      </c>
      <c r="G1580" s="77">
        <f>IFERROR(INDEX(Sinduscon!$33:$33,
MATCH(CUB!$A1580,Sinduscon!$3:$3,0)+1), "")</f>
        <v>1.64</v>
      </c>
      <c r="H1580" s="111"/>
      <c r="I1580" s="111"/>
      <c r="J1580" s="111"/>
      <c r="K1580" s="111"/>
    </row>
    <row r="1581" spans="1:12" x14ac:dyDescent="0.25">
      <c r="A1581" s="71">
        <f>IF(
   SUMPRODUCT(--(Sinduscon!$3:$3=DATE(2013,INT((ROW(A1778)-1)/20)+1,1)))&gt;0,
   DATE(2013,INT((ROW(A1778)-1)/20)+1,1),
   ""
)</f>
        <v>43952</v>
      </c>
      <c r="B1581" s="72" t="str">
        <f t="shared" si="124"/>
        <v>PIS</v>
      </c>
      <c r="C1581" s="73" t="str">
        <f t="shared" si="125"/>
        <v>Normal</v>
      </c>
      <c r="D1581" s="77" t="str">
        <f>IFERROR(INDEX(Sinduscon!$30:$30,
MATCH(CUB!A1581,Sinduscon!$3:$3,0)+2), "")</f>
        <v>-</v>
      </c>
      <c r="E1581" s="77" t="str">
        <f>IFERROR(INDEX(Sinduscon!$31:$31,
MATCH(CUB!$A1581,Sinduscon!$3:$3,0)+2), "")</f>
        <v>-</v>
      </c>
      <c r="F1581" s="77" t="str">
        <f>IFERROR(INDEX(Sinduscon!$32:$32,
MATCH(CUB!$A1581,Sinduscon!$3:$3,0)+2), "")</f>
        <v>-</v>
      </c>
      <c r="G1581" s="77" t="str">
        <f>IFERROR(INDEX(Sinduscon!$33:$33,
MATCH(CUB!$A1581,Sinduscon!$3:$3,0)+2), "")</f>
        <v>-</v>
      </c>
      <c r="H1581" s="111"/>
      <c r="I1581" s="111"/>
      <c r="J1581" s="111"/>
      <c r="K1581" s="111"/>
    </row>
    <row r="1582" spans="1:12" x14ac:dyDescent="0.25">
      <c r="A1582" s="71">
        <f>IF(
   SUMPRODUCT(--(Sinduscon!$3:$3=DATE(2013,INT((ROW(A1779)-1)/20)+1,1)))&gt;0,
   DATE(2013,INT((ROW(A1779)-1)/20)+1,1),
   ""
)</f>
        <v>43952</v>
      </c>
      <c r="B1582" s="72" t="str">
        <f t="shared" si="124"/>
        <v>PIS</v>
      </c>
      <c r="C1582" s="73" t="str">
        <f t="shared" si="125"/>
        <v>Alto</v>
      </c>
      <c r="D1582" s="77" t="str">
        <f>IFERROR(INDEX(Sinduscon!$30:$30,
MATCH(CUB!A1582,Sinduscon!$3:$3,0)+3), "")</f>
        <v>-</v>
      </c>
      <c r="E1582" s="77" t="str">
        <f>IFERROR(INDEX(Sinduscon!$31:$31,
MATCH(CUB!$A1582,Sinduscon!$3:$3,0)+3), "")</f>
        <v>-</v>
      </c>
      <c r="F1582" s="77" t="str">
        <f>IFERROR(INDEX(Sinduscon!$32:$32,
MATCH(CUB!$A1582,Sinduscon!$3:$3,0)+3), "")</f>
        <v>-</v>
      </c>
      <c r="G1582" s="77" t="str">
        <f>IFERROR(INDEX(Sinduscon!$33:$33,
MATCH(CUB!$A1582,Sinduscon!$3:$3,0)+3), "")</f>
        <v>-</v>
      </c>
      <c r="H1582" s="111"/>
      <c r="I1582" s="111"/>
      <c r="J1582" s="111"/>
      <c r="K1582" s="111"/>
    </row>
    <row r="1583" spans="1:12" x14ac:dyDescent="0.25">
      <c r="A1583" s="71">
        <f>IF(
   SUMPRODUCT(--(Sinduscon!$3:$3=DATE(2013,INT((ROW(A1780)-1)/20)+1,1)))&gt;0,
   DATE(2013,INT((ROW(A1780)-1)/20)+1,1),
   ""
)</f>
        <v>43952</v>
      </c>
      <c r="B1583" s="72" t="str">
        <f t="shared" si="124"/>
        <v>PIS</v>
      </c>
      <c r="C1583" s="73" t="str">
        <f t="shared" si="125"/>
        <v>Total</v>
      </c>
      <c r="D1583" s="77">
        <f>IFERROR(INDEX(Sinduscon!$30:$30,
MATCH(CUB!A1583,Sinduscon!$3:$3,0)+4), "")</f>
        <v>505.73</v>
      </c>
      <c r="E1583" s="77">
        <f>IFERROR(INDEX(Sinduscon!$31:$31,
MATCH(CUB!$A1583,Sinduscon!$3:$3,0)+4), "")</f>
        <v>502</v>
      </c>
      <c r="F1583" s="77">
        <f>IFERROR(INDEX(Sinduscon!$32:$32,
MATCH(CUB!$A1583,Sinduscon!$3:$3,0)+4), "")</f>
        <v>33.630000000000003</v>
      </c>
      <c r="G1583" s="77">
        <f>IFERROR(INDEX(Sinduscon!$33:$33,
MATCH(CUB!$A1583,Sinduscon!$3:$3,0)+4), "")</f>
        <v>1.64</v>
      </c>
      <c r="H1583" s="111">
        <f>SUMIFS(CUB!$D:$D,CUB!$C:$C,"Total",CUB!$A:$A,$A1583)
/11</f>
        <v>741.38090909090909</v>
      </c>
      <c r="I1583" s="111">
        <f>SUMIFS(CUB!$E:$E,CUB!$C:$C,"Total",CUB!$A:$A,$A1583)
/11</f>
        <v>798.96818181818173</v>
      </c>
      <c r="J1583" s="111">
        <f>SUMIFS(CUB!$F:$F,CUB!$C:$C,"Total",CUB!$A:$A,$A1583)
/11</f>
        <v>83.807272727272732</v>
      </c>
      <c r="K1583" s="111">
        <f>SUMIFS(CUB!$G:$G,CUB!$C:$C,"Total",CUB!$A:$A,$A1583)
/11</f>
        <v>2.8054545454545456</v>
      </c>
      <c r="L1583" s="111">
        <f t="shared" ref="L1583" si="128">SUM(H1583:K1583)</f>
        <v>1626.961818181818</v>
      </c>
    </row>
    <row r="1584" spans="1:12" x14ac:dyDescent="0.25">
      <c r="A1584" s="71">
        <f>IF(
   SUMPRODUCT(--(Sinduscon!$3:$3=DATE(2013,INT((ROW(A1781)-1)/20)+1,1)))&gt;0,
   DATE(2013,INT((ROW(A1781)-1)/20)+1,1),
   ""
)</f>
        <v>43983</v>
      </c>
      <c r="B1584" s="72" t="str">
        <f t="shared" si="124"/>
        <v>R-1</v>
      </c>
      <c r="C1584" s="73" t="str">
        <f t="shared" si="125"/>
        <v>Baixo</v>
      </c>
      <c r="D1584" s="77">
        <f>IFERROR(INDEX(Sinduscon!$6:$6,
MATCH(CUB!A1584,Sinduscon!$3:$3,0)+1), "")</f>
        <v>697.86</v>
      </c>
      <c r="E1584" s="77">
        <f>IFERROR(INDEX(Sinduscon!$7:$7,
MATCH(CUB!$A1584,Sinduscon!$3:$3,0)+1), "")</f>
        <v>736.62</v>
      </c>
      <c r="F1584" s="77">
        <f>IFERROR(INDEX(Sinduscon!$8:$8,
MATCH(CUB!$A1584,Sinduscon!$3:$3,0)+1), "")</f>
        <v>135.6</v>
      </c>
      <c r="G1584" s="77">
        <f>IFERROR(INDEX(Sinduscon!$9:$9,
MATCH(CUB!$A1584,Sinduscon!$3:$3,0)+1), "")</f>
        <v>3.24</v>
      </c>
      <c r="H1584" s="111"/>
      <c r="I1584" s="111"/>
      <c r="J1584" s="111"/>
      <c r="K1584" s="111"/>
    </row>
    <row r="1585" spans="1:11" x14ac:dyDescent="0.25">
      <c r="A1585" s="71">
        <f>IF(
   SUMPRODUCT(--(Sinduscon!$3:$3=DATE(2013,INT((ROW(A1782)-1)/20)+1,1)))&gt;0,
   DATE(2013,INT((ROW(A1782)-1)/20)+1,1),
   ""
)</f>
        <v>43983</v>
      </c>
      <c r="B1585" s="72" t="str">
        <f t="shared" si="124"/>
        <v>R-1</v>
      </c>
      <c r="C1585" s="73" t="str">
        <f t="shared" si="125"/>
        <v>Normal</v>
      </c>
      <c r="D1585" s="77">
        <f>IFERROR(INDEX(Sinduscon!$6:$6,
MATCH(CUB!A1585,Sinduscon!$3:$3,0)+2), "")</f>
        <v>736.76</v>
      </c>
      <c r="E1585" s="77">
        <f>IFERROR(INDEX(Sinduscon!$7:$7,
MATCH(CUB!$A1585,Sinduscon!$3:$3,0)+2), "")</f>
        <v>1006.21</v>
      </c>
      <c r="F1585" s="77">
        <f>IFERROR(INDEX(Sinduscon!$8:$8,
MATCH(CUB!$A1585,Sinduscon!$3:$3,0)+2), "")</f>
        <v>127.32</v>
      </c>
      <c r="G1585" s="77">
        <f>IFERROR(INDEX(Sinduscon!$9:$9,
MATCH(CUB!$A1585,Sinduscon!$3:$3,0)+2), "")</f>
        <v>0.23</v>
      </c>
      <c r="H1585" s="111"/>
      <c r="I1585" s="111"/>
      <c r="J1585" s="111"/>
      <c r="K1585" s="111"/>
    </row>
    <row r="1586" spans="1:11" x14ac:dyDescent="0.25">
      <c r="A1586" s="71">
        <f>IF(
   SUMPRODUCT(--(Sinduscon!$3:$3=DATE(2013,INT((ROW(A1783)-1)/20)+1,1)))&gt;0,
   DATE(2013,INT((ROW(A1783)-1)/20)+1,1),
   ""
)</f>
        <v>43983</v>
      </c>
      <c r="B1586" s="72" t="str">
        <f t="shared" si="124"/>
        <v>R-1</v>
      </c>
      <c r="C1586" s="73" t="str">
        <f t="shared" si="125"/>
        <v>Alto</v>
      </c>
      <c r="D1586" s="77">
        <f>IFERROR(INDEX(Sinduscon!$6:$6,
MATCH(CUB!A1586,Sinduscon!$3:$3,0)+3), "")</f>
        <v>1093.46</v>
      </c>
      <c r="E1586" s="77">
        <f>IFERROR(INDEX(Sinduscon!$7:$7,
MATCH(CUB!$A1586,Sinduscon!$3:$3,0)+3), "")</f>
        <v>1091.7</v>
      </c>
      <c r="F1586" s="77">
        <f>IFERROR(INDEX(Sinduscon!$8:$8,
MATCH(CUB!$A1586,Sinduscon!$3:$3,0)+3), "")</f>
        <v>120.36</v>
      </c>
      <c r="G1586" s="77">
        <f>IFERROR(INDEX(Sinduscon!$9:$9,
MATCH(CUB!$A1586,Sinduscon!$3:$3,0)+3), "")</f>
        <v>0.28000000000000003</v>
      </c>
      <c r="H1586" s="111"/>
      <c r="I1586" s="111"/>
      <c r="J1586" s="111"/>
      <c r="K1586" s="111"/>
    </row>
    <row r="1587" spans="1:11" x14ac:dyDescent="0.25">
      <c r="A1587" s="71">
        <f>IF(
   SUMPRODUCT(--(Sinduscon!$3:$3=DATE(2013,INT((ROW(A1784)-1)/20)+1,1)))&gt;0,
   DATE(2013,INT((ROW(A1784)-1)/20)+1,1),
   ""
)</f>
        <v>43983</v>
      </c>
      <c r="B1587" s="72" t="str">
        <f t="shared" si="124"/>
        <v>R-1</v>
      </c>
      <c r="C1587" s="73" t="str">
        <f t="shared" si="125"/>
        <v>Total</v>
      </c>
      <c r="D1587" s="77">
        <f>IFERROR(INDEX(Sinduscon!$6:$6,
MATCH(CUB!A1587,Sinduscon!$3:$3,0)+4), "")</f>
        <v>2528.08</v>
      </c>
      <c r="E1587" s="77">
        <f>IFERROR(INDEX(Sinduscon!$7:$7,
MATCH(CUB!$A1587,Sinduscon!$3:$3,0)+4), "")</f>
        <v>2834.5299999999997</v>
      </c>
      <c r="F1587" s="77">
        <f>IFERROR(INDEX(Sinduscon!$8:$8,
MATCH(CUB!$A1587,Sinduscon!$3:$3,0)+4), "")</f>
        <v>383.28</v>
      </c>
      <c r="G1587" s="77">
        <f>IFERROR(INDEX(Sinduscon!$9:$9,
MATCH(CUB!$A1587,Sinduscon!$3:$3,0)+4), "")</f>
        <v>3.75</v>
      </c>
      <c r="H1587" s="111"/>
      <c r="I1587" s="111"/>
      <c r="J1587" s="111"/>
      <c r="K1587" s="111"/>
    </row>
    <row r="1588" spans="1:11" x14ac:dyDescent="0.25">
      <c r="A1588" s="71">
        <f>IF(
   SUMPRODUCT(--(Sinduscon!$3:$3=DATE(2013,INT((ROW(A1785)-1)/20)+1,1)))&gt;0,
   DATE(2013,INT((ROW(A1785)-1)/20)+1,1),
   ""
)</f>
        <v>43983</v>
      </c>
      <c r="B1588" s="72" t="str">
        <f t="shared" si="124"/>
        <v>PP-4</v>
      </c>
      <c r="C1588" s="73" t="str">
        <f t="shared" si="125"/>
        <v>Baixo</v>
      </c>
      <c r="D1588" s="77">
        <f>IFERROR(INDEX(Sinduscon!$12:$12,
MATCH(CUB!A1588,Sinduscon!$3:$3,0)+1), "")</f>
        <v>739.43</v>
      </c>
      <c r="E1588" s="77">
        <f>IFERROR(INDEX(Sinduscon!$13:$13,
MATCH(CUB!$A1588,Sinduscon!$3:$3,0)+1), "")</f>
        <v>617.79</v>
      </c>
      <c r="F1588" s="77">
        <f>IFERROR(INDEX(Sinduscon!$14:$14,
MATCH(CUB!$A1588,Sinduscon!$3:$3,0)+1), "")</f>
        <v>36.049999999999997</v>
      </c>
      <c r="G1588" s="77">
        <f>IFERROR(INDEX(Sinduscon!$15:$15,
MATCH(CUB!$A1588,Sinduscon!$3:$3,0)+1), "")</f>
        <v>3.13</v>
      </c>
      <c r="H1588" s="111"/>
      <c r="I1588" s="111"/>
      <c r="J1588" s="111"/>
      <c r="K1588" s="111"/>
    </row>
    <row r="1589" spans="1:11" x14ac:dyDescent="0.25">
      <c r="A1589" s="71">
        <f>IF(
   SUMPRODUCT(--(Sinduscon!$3:$3=DATE(2013,INT((ROW(A1786)-1)/20)+1,1)))&gt;0,
   DATE(2013,INT((ROW(A1786)-1)/20)+1,1),
   ""
)</f>
        <v>43983</v>
      </c>
      <c r="B1589" s="72" t="str">
        <f t="shared" si="124"/>
        <v>PP-4</v>
      </c>
      <c r="C1589" s="73" t="str">
        <f t="shared" si="125"/>
        <v>Normal</v>
      </c>
      <c r="D1589" s="77">
        <f>IFERROR(INDEX(Sinduscon!$12:$12,
MATCH(CUB!A1589,Sinduscon!$3:$3,0)+2), "")</f>
        <v>704.67</v>
      </c>
      <c r="E1589" s="77">
        <f>IFERROR(INDEX(Sinduscon!$13:$13,
MATCH(CUB!$A1589,Sinduscon!$3:$3,0)+2), "")</f>
        <v>890.11</v>
      </c>
      <c r="F1589" s="77">
        <f>IFERROR(INDEX(Sinduscon!$14:$14,
MATCH(CUB!$A1589,Sinduscon!$3:$3,0)+2), "")</f>
        <v>152.66999999999999</v>
      </c>
      <c r="G1589" s="77">
        <f>IFERROR(INDEX(Sinduscon!$15:$15,
MATCH(CUB!$A1589,Sinduscon!$3:$3,0)+2), "")</f>
        <v>0.04</v>
      </c>
      <c r="H1589" s="111"/>
      <c r="I1589" s="111"/>
      <c r="J1589" s="111"/>
      <c r="K1589" s="111"/>
    </row>
    <row r="1590" spans="1:11" x14ac:dyDescent="0.25">
      <c r="A1590" s="71">
        <f>IF(
   SUMPRODUCT(--(Sinduscon!$3:$3=DATE(2013,INT((ROW(A1787)-1)/20)+1,1)))&gt;0,
   DATE(2013,INT((ROW(A1787)-1)/20)+1,1),
   ""
)</f>
        <v>43983</v>
      </c>
      <c r="B1590" s="72" t="str">
        <f t="shared" si="124"/>
        <v>PP-4</v>
      </c>
      <c r="C1590" s="73" t="str">
        <f t="shared" si="125"/>
        <v>Alto</v>
      </c>
      <c r="D1590" s="77" t="str">
        <f>IFERROR(INDEX(Sinduscon!$12:$12,
MATCH(CUB!A1590,Sinduscon!$3:$3,0)+3), "")</f>
        <v>-</v>
      </c>
      <c r="E1590" s="77" t="str">
        <f>IFERROR(INDEX(Sinduscon!$13:$13,
MATCH(CUB!$A1590,Sinduscon!$3:$3,0)+3), "")</f>
        <v>-</v>
      </c>
      <c r="F1590" s="77" t="str">
        <f>IFERROR(INDEX(Sinduscon!$14:$14,
MATCH(CUB!$A1590,Sinduscon!$3:$3,0)+3), "")</f>
        <v>-</v>
      </c>
      <c r="G1590" s="77" t="str">
        <f>IFERROR(INDEX(Sinduscon!$15:$15,
MATCH(CUB!$A1590,Sinduscon!$3:$3,0)+3), "")</f>
        <v>-</v>
      </c>
      <c r="H1590" s="111"/>
      <c r="I1590" s="111"/>
      <c r="J1590" s="111"/>
      <c r="K1590" s="111"/>
    </row>
    <row r="1591" spans="1:11" x14ac:dyDescent="0.25">
      <c r="A1591" s="71">
        <f>IF(
   SUMPRODUCT(--(Sinduscon!$3:$3=DATE(2013,INT((ROW(A1788)-1)/20)+1,1)))&gt;0,
   DATE(2013,INT((ROW(A1788)-1)/20)+1,1),
   ""
)</f>
        <v>43983</v>
      </c>
      <c r="B1591" s="72" t="str">
        <f t="shared" si="124"/>
        <v>PP-4</v>
      </c>
      <c r="C1591" s="73" t="str">
        <f t="shared" si="125"/>
        <v>Total</v>
      </c>
      <c r="D1591" s="77">
        <f>IFERROR(INDEX(Sinduscon!$12:$12,
MATCH(CUB!A1591,Sinduscon!$3:$3,0)+4), "")</f>
        <v>1444.1</v>
      </c>
      <c r="E1591" s="77">
        <f>IFERROR(INDEX(Sinduscon!$13:$13,
MATCH(CUB!$A1591,Sinduscon!$3:$3,0)+4), "")</f>
        <v>1507.9</v>
      </c>
      <c r="F1591" s="77">
        <f>IFERROR(INDEX(Sinduscon!$14:$14,
MATCH(CUB!$A1591,Sinduscon!$3:$3,0)+4), "")</f>
        <v>188.71999999999997</v>
      </c>
      <c r="G1591" s="77">
        <f>IFERROR(INDEX(Sinduscon!$15:$15,
MATCH(CUB!$A1591,Sinduscon!$3:$3,0)+4), "")</f>
        <v>3.17</v>
      </c>
      <c r="H1591" s="111"/>
      <c r="I1591" s="111"/>
      <c r="J1591" s="111"/>
      <c r="K1591" s="111"/>
    </row>
    <row r="1592" spans="1:11" x14ac:dyDescent="0.25">
      <c r="A1592" s="71">
        <f>IF(
   SUMPRODUCT(--(Sinduscon!$3:$3=DATE(2013,INT((ROW(A1789)-1)/20)+1,1)))&gt;0,
   DATE(2013,INT((ROW(A1789)-1)/20)+1,1),
   ""
)</f>
        <v>43983</v>
      </c>
      <c r="B1592" s="72" t="str">
        <f t="shared" si="124"/>
        <v>R-8</v>
      </c>
      <c r="C1592" s="73" t="str">
        <f t="shared" si="125"/>
        <v>Baixo</v>
      </c>
      <c r="D1592" s="77">
        <f>IFERROR(INDEX(Sinduscon!$18:$18,
MATCH(CUB!A1592,Sinduscon!$3:$3,0)+1), "")</f>
        <v>705.8</v>
      </c>
      <c r="E1592" s="77">
        <f>IFERROR(INDEX(Sinduscon!$19:$19,
MATCH(CUB!$A1592,Sinduscon!$3:$3,0)+1), "")</f>
        <v>581.03</v>
      </c>
      <c r="F1592" s="77">
        <f>IFERROR(INDEX(Sinduscon!$20:$20,
MATCH(CUB!$A1592,Sinduscon!$3:$3,0)+1), "")</f>
        <v>32.44</v>
      </c>
      <c r="G1592" s="77">
        <f>IFERROR(INDEX(Sinduscon!$21:$21,
MATCH(CUB!$A1592,Sinduscon!$3:$3,0)+1), "")</f>
        <v>3.28</v>
      </c>
      <c r="H1592" s="111"/>
      <c r="I1592" s="111"/>
      <c r="J1592" s="111"/>
      <c r="K1592" s="111"/>
    </row>
    <row r="1593" spans="1:11" x14ac:dyDescent="0.25">
      <c r="A1593" s="71">
        <f>IF(
   SUMPRODUCT(--(Sinduscon!$3:$3=DATE(2013,INT((ROW(A1790)-1)/20)+1,1)))&gt;0,
   DATE(2013,INT((ROW(A1790)-1)/20)+1,1),
   ""
)</f>
        <v>43983</v>
      </c>
      <c r="B1593" s="72" t="str">
        <f t="shared" si="124"/>
        <v>R-8</v>
      </c>
      <c r="C1593" s="73" t="str">
        <f t="shared" si="125"/>
        <v>Normal</v>
      </c>
      <c r="D1593" s="77">
        <f>IFERROR(INDEX(Sinduscon!$18:$18,
MATCH(CUB!A1593,Sinduscon!$3:$3,0)+2), "")</f>
        <v>628.5</v>
      </c>
      <c r="E1593" s="77">
        <f>IFERROR(INDEX(Sinduscon!$19:$19,
MATCH(CUB!$A1593,Sinduscon!$3:$3,0)+2), "")</f>
        <v>799.08</v>
      </c>
      <c r="F1593" s="77">
        <f>IFERROR(INDEX(Sinduscon!$20:$20,
MATCH(CUB!$A1593,Sinduscon!$3:$3,0)+2), "")</f>
        <v>70.430000000000007</v>
      </c>
      <c r="G1593" s="77">
        <f>IFERROR(INDEX(Sinduscon!$21:$21,
MATCH(CUB!$A1593,Sinduscon!$3:$3,0)+2), "")</f>
        <v>4.3899999999999997</v>
      </c>
      <c r="H1593" s="111"/>
      <c r="I1593" s="111"/>
      <c r="J1593" s="111"/>
      <c r="K1593" s="111"/>
    </row>
    <row r="1594" spans="1:11" x14ac:dyDescent="0.25">
      <c r="A1594" s="71">
        <f>IF(
   SUMPRODUCT(--(Sinduscon!$3:$3=DATE(2013,INT((ROW(A1791)-1)/20)+1,1)))&gt;0,
   DATE(2013,INT((ROW(A1791)-1)/20)+1,1),
   ""
)</f>
        <v>43983</v>
      </c>
      <c r="B1594" s="72" t="str">
        <f t="shared" si="124"/>
        <v>R-8</v>
      </c>
      <c r="C1594" s="73" t="str">
        <f t="shared" si="125"/>
        <v>Alto</v>
      </c>
      <c r="D1594" s="77">
        <f>IFERROR(INDEX(Sinduscon!$18:$18,
MATCH(CUB!A1594,Sinduscon!$3:$3,0)+3), "")</f>
        <v>893.32</v>
      </c>
      <c r="E1594" s="77">
        <f>IFERROR(INDEX(Sinduscon!$19:$19,
MATCH(CUB!$A1594,Sinduscon!$3:$3,0)+3), "")</f>
        <v>845.88</v>
      </c>
      <c r="F1594" s="77">
        <f>IFERROR(INDEX(Sinduscon!$20:$20,
MATCH(CUB!$A1594,Sinduscon!$3:$3,0)+3), "")</f>
        <v>83.05</v>
      </c>
      <c r="G1594" s="77">
        <f>IFERROR(INDEX(Sinduscon!$21:$21,
MATCH(CUB!$A1594,Sinduscon!$3:$3,0)+3), "")</f>
        <v>4.1500000000000004</v>
      </c>
      <c r="H1594" s="111"/>
      <c r="I1594" s="111"/>
      <c r="J1594" s="111"/>
      <c r="K1594" s="111"/>
    </row>
    <row r="1595" spans="1:11" x14ac:dyDescent="0.25">
      <c r="A1595" s="71">
        <f>IF(
   SUMPRODUCT(--(Sinduscon!$3:$3=DATE(2013,INT((ROW(A1792)-1)/20)+1,1)))&gt;0,
   DATE(2013,INT((ROW(A1792)-1)/20)+1,1),
   ""
)</f>
        <v>43983</v>
      </c>
      <c r="B1595" s="72" t="str">
        <f t="shared" si="124"/>
        <v>R-8</v>
      </c>
      <c r="C1595" s="73" t="str">
        <f t="shared" si="125"/>
        <v>Total</v>
      </c>
      <c r="D1595" s="77">
        <f>IFERROR(INDEX(Sinduscon!$18:$18,
MATCH(CUB!A1595,Sinduscon!$3:$3,0)+4), "")</f>
        <v>2227.62</v>
      </c>
      <c r="E1595" s="77">
        <f>IFERROR(INDEX(Sinduscon!$19:$19,
MATCH(CUB!$A1595,Sinduscon!$3:$3,0)+4), "")</f>
        <v>2225.9900000000002</v>
      </c>
      <c r="F1595" s="77">
        <f>IFERROR(INDEX(Sinduscon!$20:$20,
MATCH(CUB!$A1595,Sinduscon!$3:$3,0)+4), "")</f>
        <v>185.92000000000002</v>
      </c>
      <c r="G1595" s="77">
        <f>IFERROR(INDEX(Sinduscon!$21:$21,
MATCH(CUB!$A1595,Sinduscon!$3:$3,0)+4), "")</f>
        <v>11.82</v>
      </c>
      <c r="H1595" s="111"/>
      <c r="I1595" s="111"/>
      <c r="J1595" s="111"/>
      <c r="K1595" s="111"/>
    </row>
    <row r="1596" spans="1:11" x14ac:dyDescent="0.25">
      <c r="A1596" s="71">
        <f>IF(
   SUMPRODUCT(--(Sinduscon!$3:$3=DATE(2013,INT((ROW(A1793)-1)/20)+1,1)))&gt;0,
   DATE(2013,INT((ROW(A1793)-1)/20)+1,1),
   ""
)</f>
        <v>43983</v>
      </c>
      <c r="B1596" s="72" t="str">
        <f t="shared" si="124"/>
        <v>R-16</v>
      </c>
      <c r="C1596" s="73" t="str">
        <f t="shared" si="125"/>
        <v>Baixo</v>
      </c>
      <c r="D1596" s="77" t="str">
        <f>IFERROR(INDEX(Sinduscon!$24:$24,
MATCH(CUB!A1596,Sinduscon!$3:$3,0)+1), "")</f>
        <v>-</v>
      </c>
      <c r="E1596" s="77" t="str">
        <f>IFERROR(INDEX(Sinduscon!$25:$25,
MATCH(CUB!$A1596,Sinduscon!$3:$3,0)+1), "")</f>
        <v>-</v>
      </c>
      <c r="F1596" s="77" t="str">
        <f>IFERROR(INDEX(Sinduscon!$26:$26,
MATCH(CUB!$A1596,Sinduscon!$3:$3,0)+1), "")</f>
        <v>-</v>
      </c>
      <c r="G1596" s="77" t="str">
        <f>IFERROR(INDEX(Sinduscon!$27:$27,
MATCH(CUB!$A1596,Sinduscon!$3:$3,0)+1), "")</f>
        <v>-</v>
      </c>
      <c r="H1596" s="111"/>
      <c r="I1596" s="111"/>
      <c r="J1596" s="111"/>
      <c r="K1596" s="111"/>
    </row>
    <row r="1597" spans="1:11" x14ac:dyDescent="0.25">
      <c r="A1597" s="71">
        <f>IF(
   SUMPRODUCT(--(Sinduscon!$3:$3=DATE(2013,INT((ROW(A1794)-1)/20)+1,1)))&gt;0,
   DATE(2013,INT((ROW(A1794)-1)/20)+1,1),
   ""
)</f>
        <v>43983</v>
      </c>
      <c r="B1597" s="72" t="str">
        <f t="shared" si="124"/>
        <v>R-16</v>
      </c>
      <c r="C1597" s="73" t="str">
        <f t="shared" si="125"/>
        <v>Normal</v>
      </c>
      <c r="D1597" s="77">
        <f>IFERROR(INDEX(Sinduscon!$24:$24,
MATCH(CUB!A1597,Sinduscon!$3:$3,0)+2), "")</f>
        <v>620.55999999999995</v>
      </c>
      <c r="E1597" s="77">
        <f>IFERROR(INDEX(Sinduscon!$25:$25,
MATCH(CUB!$A1597,Sinduscon!$3:$3,0)+2), "")</f>
        <v>768.16</v>
      </c>
      <c r="F1597" s="77">
        <f>IFERROR(INDEX(Sinduscon!$26:$26,
MATCH(CUB!$A1597,Sinduscon!$3:$3,0)+2), "")</f>
        <v>58.29</v>
      </c>
      <c r="G1597" s="77">
        <f>IFERROR(INDEX(Sinduscon!$27:$27,
MATCH(CUB!$A1597,Sinduscon!$3:$3,0)+2), "")</f>
        <v>4.1900000000000004</v>
      </c>
      <c r="H1597" s="111"/>
      <c r="I1597" s="111"/>
      <c r="J1597" s="111"/>
      <c r="K1597" s="111"/>
    </row>
    <row r="1598" spans="1:11" x14ac:dyDescent="0.25">
      <c r="A1598" s="71">
        <f>IF(
   SUMPRODUCT(--(Sinduscon!$3:$3=DATE(2013,INT((ROW(A1795)-1)/20)+1,1)))&gt;0,
   DATE(2013,INT((ROW(A1795)-1)/20)+1,1),
   ""
)</f>
        <v>43983</v>
      </c>
      <c r="B1598" s="72" t="str">
        <f t="shared" si="124"/>
        <v>R-16</v>
      </c>
      <c r="C1598" s="73" t="str">
        <f t="shared" si="125"/>
        <v>Alto</v>
      </c>
      <c r="D1598" s="77">
        <f>IFERROR(INDEX(Sinduscon!$24:$24,
MATCH(CUB!A1598,Sinduscon!$3:$3,0)+3), "")</f>
        <v>835.9</v>
      </c>
      <c r="E1598" s="77">
        <f>IFERROR(INDEX(Sinduscon!$25:$25,
MATCH(CUB!$A1598,Sinduscon!$3:$3,0)+3), "")</f>
        <v>950.07</v>
      </c>
      <c r="F1598" s="77">
        <f>IFERROR(INDEX(Sinduscon!$26:$26,
MATCH(CUB!$A1598,Sinduscon!$3:$3,0)+3), "")</f>
        <v>72.040000000000006</v>
      </c>
      <c r="G1598" s="77">
        <f>IFERROR(INDEX(Sinduscon!$27:$27,
MATCH(CUB!$A1598,Sinduscon!$3:$3,0)+3), "")</f>
        <v>6.29</v>
      </c>
      <c r="H1598" s="111"/>
      <c r="I1598" s="111"/>
      <c r="J1598" s="111"/>
      <c r="K1598" s="111"/>
    </row>
    <row r="1599" spans="1:11" x14ac:dyDescent="0.25">
      <c r="A1599" s="71">
        <f>IF(
   SUMPRODUCT(--(Sinduscon!$3:$3=DATE(2013,INT((ROW(A1796)-1)/20)+1,1)))&gt;0,
   DATE(2013,INT((ROW(A1796)-1)/20)+1,1),
   ""
)</f>
        <v>43983</v>
      </c>
      <c r="B1599" s="72" t="str">
        <f t="shared" si="124"/>
        <v>R-16</v>
      </c>
      <c r="C1599" s="73" t="str">
        <f t="shared" si="125"/>
        <v>Total</v>
      </c>
      <c r="D1599" s="77">
        <f>IFERROR(INDEX(Sinduscon!$24:$24,
MATCH(CUB!A1599,Sinduscon!$3:$3,0)+4), "")</f>
        <v>1456.46</v>
      </c>
      <c r="E1599" s="77">
        <f>IFERROR(INDEX(Sinduscon!$25:$25,
MATCH(CUB!$A1599,Sinduscon!$3:$3,0)+4), "")</f>
        <v>1718.23</v>
      </c>
      <c r="F1599" s="77">
        <f>IFERROR(INDEX(Sinduscon!$26:$26,
MATCH(CUB!$A1599,Sinduscon!$3:$3,0)+4), "")</f>
        <v>130.33000000000001</v>
      </c>
      <c r="G1599" s="77">
        <f>IFERROR(INDEX(Sinduscon!$27:$27,
MATCH(CUB!$A1599,Sinduscon!$3:$3,0)+4), "")</f>
        <v>10.48</v>
      </c>
      <c r="H1599" s="111"/>
      <c r="I1599" s="111"/>
      <c r="J1599" s="111"/>
      <c r="K1599" s="111"/>
    </row>
    <row r="1600" spans="1:11" x14ac:dyDescent="0.25">
      <c r="A1600" s="71">
        <f>IF(
   SUMPRODUCT(--(Sinduscon!$3:$3=DATE(2013,INT((ROW(A1797)-1)/20)+1,1)))&gt;0,
   DATE(2013,INT((ROW(A1797)-1)/20)+1,1),
   ""
)</f>
        <v>43983</v>
      </c>
      <c r="B1600" s="72" t="str">
        <f t="shared" si="124"/>
        <v>PIS</v>
      </c>
      <c r="C1600" s="73" t="str">
        <f t="shared" si="125"/>
        <v>Baixo</v>
      </c>
      <c r="D1600" s="77">
        <f>IFERROR(INDEX(Sinduscon!$30:$30,
MATCH(CUB!A1600,Sinduscon!$3:$3,0)+1), "")</f>
        <v>505.28</v>
      </c>
      <c r="E1600" s="77">
        <f>IFERROR(INDEX(Sinduscon!$31:$31,
MATCH(CUB!$A1600,Sinduscon!$3:$3,0)+1), "")</f>
        <v>502</v>
      </c>
      <c r="F1600" s="77">
        <f>IFERROR(INDEX(Sinduscon!$32:$32,
MATCH(CUB!$A1600,Sinduscon!$3:$3,0)+1), "")</f>
        <v>33.630000000000003</v>
      </c>
      <c r="G1600" s="77">
        <f>IFERROR(INDEX(Sinduscon!$33:$33,
MATCH(CUB!$A1600,Sinduscon!$3:$3,0)+1), "")</f>
        <v>1.64</v>
      </c>
      <c r="H1600" s="111"/>
      <c r="I1600" s="111"/>
      <c r="J1600" s="111"/>
      <c r="K1600" s="111"/>
    </row>
    <row r="1601" spans="1:12" x14ac:dyDescent="0.25">
      <c r="A1601" s="71">
        <f>IF(
   SUMPRODUCT(--(Sinduscon!$3:$3=DATE(2013,INT((ROW(A1798)-1)/20)+1,1)))&gt;0,
   DATE(2013,INT((ROW(A1798)-1)/20)+1,1),
   ""
)</f>
        <v>43983</v>
      </c>
      <c r="B1601" s="72" t="str">
        <f t="shared" si="124"/>
        <v>PIS</v>
      </c>
      <c r="C1601" s="73" t="str">
        <f t="shared" si="125"/>
        <v>Normal</v>
      </c>
      <c r="D1601" s="77" t="str">
        <f>IFERROR(INDEX(Sinduscon!$30:$30,
MATCH(CUB!A1601,Sinduscon!$3:$3,0)+2), "")</f>
        <v>-</v>
      </c>
      <c r="E1601" s="77" t="str">
        <f>IFERROR(INDEX(Sinduscon!$31:$31,
MATCH(CUB!$A1601,Sinduscon!$3:$3,0)+2), "")</f>
        <v>-</v>
      </c>
      <c r="F1601" s="77" t="str">
        <f>IFERROR(INDEX(Sinduscon!$32:$32,
MATCH(CUB!$A1601,Sinduscon!$3:$3,0)+2), "")</f>
        <v>-</v>
      </c>
      <c r="G1601" s="77" t="str">
        <f>IFERROR(INDEX(Sinduscon!$33:$33,
MATCH(CUB!$A1601,Sinduscon!$3:$3,0)+2), "")</f>
        <v>-</v>
      </c>
      <c r="H1601" s="111"/>
      <c r="I1601" s="111"/>
      <c r="J1601" s="111"/>
      <c r="K1601" s="111"/>
    </row>
    <row r="1602" spans="1:12" x14ac:dyDescent="0.25">
      <c r="A1602" s="71">
        <f>IF(
   SUMPRODUCT(--(Sinduscon!$3:$3=DATE(2013,INT((ROW(A1799)-1)/20)+1,1)))&gt;0,
   DATE(2013,INT((ROW(A1799)-1)/20)+1,1),
   ""
)</f>
        <v>43983</v>
      </c>
      <c r="B1602" s="72" t="str">
        <f t="shared" si="124"/>
        <v>PIS</v>
      </c>
      <c r="C1602" s="73" t="str">
        <f t="shared" si="125"/>
        <v>Alto</v>
      </c>
      <c r="D1602" s="77" t="str">
        <f>IFERROR(INDEX(Sinduscon!$30:$30,
MATCH(CUB!A1602,Sinduscon!$3:$3,0)+3), "")</f>
        <v>-</v>
      </c>
      <c r="E1602" s="77" t="str">
        <f>IFERROR(INDEX(Sinduscon!$31:$31,
MATCH(CUB!$A1602,Sinduscon!$3:$3,0)+3), "")</f>
        <v>-</v>
      </c>
      <c r="F1602" s="77" t="str">
        <f>IFERROR(INDEX(Sinduscon!$32:$32,
MATCH(CUB!$A1602,Sinduscon!$3:$3,0)+3), "")</f>
        <v>-</v>
      </c>
      <c r="G1602" s="77" t="str">
        <f>IFERROR(INDEX(Sinduscon!$33:$33,
MATCH(CUB!$A1602,Sinduscon!$3:$3,0)+3), "")</f>
        <v>-</v>
      </c>
      <c r="H1602" s="111"/>
      <c r="I1602" s="111"/>
      <c r="J1602" s="111"/>
      <c r="K1602" s="111"/>
    </row>
    <row r="1603" spans="1:12" x14ac:dyDescent="0.25">
      <c r="A1603" s="71">
        <f>IF(
   SUMPRODUCT(--(Sinduscon!$3:$3=DATE(2013,INT((ROW(A1800)-1)/20)+1,1)))&gt;0,
   DATE(2013,INT((ROW(A1800)-1)/20)+1,1),
   ""
)</f>
        <v>43983</v>
      </c>
      <c r="B1603" s="72" t="str">
        <f t="shared" si="124"/>
        <v>PIS</v>
      </c>
      <c r="C1603" s="73" t="str">
        <f t="shared" si="125"/>
        <v>Total</v>
      </c>
      <c r="D1603" s="77">
        <f>IFERROR(INDEX(Sinduscon!$30:$30,
MATCH(CUB!A1603,Sinduscon!$3:$3,0)+4), "")</f>
        <v>505.28</v>
      </c>
      <c r="E1603" s="77">
        <f>IFERROR(INDEX(Sinduscon!$31:$31,
MATCH(CUB!$A1603,Sinduscon!$3:$3,0)+4), "")</f>
        <v>502</v>
      </c>
      <c r="F1603" s="77">
        <f>IFERROR(INDEX(Sinduscon!$32:$32,
MATCH(CUB!$A1603,Sinduscon!$3:$3,0)+4), "")</f>
        <v>33.630000000000003</v>
      </c>
      <c r="G1603" s="77">
        <f>IFERROR(INDEX(Sinduscon!$33:$33,
MATCH(CUB!$A1603,Sinduscon!$3:$3,0)+4), "")</f>
        <v>1.64</v>
      </c>
      <c r="H1603" s="111">
        <f>SUMIFS(CUB!$D:$D,CUB!$C:$C,"Total",CUB!$A:$A,$A1603)
/11</f>
        <v>741.95818181818174</v>
      </c>
      <c r="I1603" s="111">
        <f>SUMIFS(CUB!$E:$E,CUB!$C:$C,"Total",CUB!$A:$A,$A1603)
/11</f>
        <v>798.96818181818173</v>
      </c>
      <c r="J1603" s="111">
        <f>SUMIFS(CUB!$F:$F,CUB!$C:$C,"Total",CUB!$A:$A,$A1603)
/11</f>
        <v>83.807272727272732</v>
      </c>
      <c r="K1603" s="111">
        <f>SUMIFS(CUB!$G:$G,CUB!$C:$C,"Total",CUB!$A:$A,$A1603)
/11</f>
        <v>2.8054545454545456</v>
      </c>
      <c r="L1603" s="111">
        <f t="shared" ref="L1603" si="129">SUM(H1603:K1603)</f>
        <v>1627.5390909090906</v>
      </c>
    </row>
    <row r="1604" spans="1:12" x14ac:dyDescent="0.25">
      <c r="A1604" s="71">
        <f>IF(
   SUMPRODUCT(--(Sinduscon!$3:$3=DATE(2013,INT((ROW(A1801)-1)/20)+1,1)))&gt;0,
   DATE(2013,INT((ROW(A1801)-1)/20)+1,1),
   ""
)</f>
        <v>44013</v>
      </c>
      <c r="B1604" s="72" t="str">
        <f t="shared" si="124"/>
        <v>R-1</v>
      </c>
      <c r="C1604" s="73" t="str">
        <f t="shared" si="125"/>
        <v>Baixo</v>
      </c>
      <c r="D1604" s="77">
        <f>IFERROR(INDEX(Sinduscon!$6:$6,
MATCH(CUB!A1604,Sinduscon!$3:$3,0)+1), "")</f>
        <v>703.16</v>
      </c>
      <c r="E1604" s="77">
        <f>IFERROR(INDEX(Sinduscon!$7:$7,
MATCH(CUB!$A1604,Sinduscon!$3:$3,0)+1), "")</f>
        <v>736.62</v>
      </c>
      <c r="F1604" s="77">
        <f>IFERROR(INDEX(Sinduscon!$8:$8,
MATCH(CUB!$A1604,Sinduscon!$3:$3,0)+1), "")</f>
        <v>135.6</v>
      </c>
      <c r="G1604" s="77">
        <f>IFERROR(INDEX(Sinduscon!$9:$9,
MATCH(CUB!$A1604,Sinduscon!$3:$3,0)+1), "")</f>
        <v>3.33</v>
      </c>
      <c r="H1604" s="111"/>
      <c r="I1604" s="111"/>
      <c r="J1604" s="111"/>
      <c r="K1604" s="111"/>
    </row>
    <row r="1605" spans="1:12" x14ac:dyDescent="0.25">
      <c r="A1605" s="71">
        <f>IF(
   SUMPRODUCT(--(Sinduscon!$3:$3=DATE(2013,INT((ROW(A1802)-1)/20)+1,1)))&gt;0,
   DATE(2013,INT((ROW(A1802)-1)/20)+1,1),
   ""
)</f>
        <v>44013</v>
      </c>
      <c r="B1605" s="72" t="str">
        <f t="shared" ref="B1605:B1668" si="130">IF(A1605&lt;&gt;"", CHOOSE(MOD(QUOTIENT(ROW()-4,4),5)+1,"R-1","PP-4","R-8","R-16","PIS"), "")</f>
        <v>R-1</v>
      </c>
      <c r="C1605" s="73" t="str">
        <f t="shared" ref="C1605:C1668" si="131">IF(A1605&lt;&gt;"", CHOOSE(MOD(QUOTIENT(ROW()-4,1),4)+1,"Baixo","Normal","Alto","Total"), "")</f>
        <v>Normal</v>
      </c>
      <c r="D1605" s="77">
        <f>IFERROR(INDEX(Sinduscon!$6:$6,
MATCH(CUB!A1605,Sinduscon!$3:$3,0)+2), "")</f>
        <v>742.53</v>
      </c>
      <c r="E1605" s="77">
        <f>IFERROR(INDEX(Sinduscon!$7:$7,
MATCH(CUB!$A1605,Sinduscon!$3:$3,0)+2), "")</f>
        <v>1006.21</v>
      </c>
      <c r="F1605" s="77">
        <f>IFERROR(INDEX(Sinduscon!$8:$8,
MATCH(CUB!$A1605,Sinduscon!$3:$3,0)+2), "")</f>
        <v>127.32</v>
      </c>
      <c r="G1605" s="77">
        <f>IFERROR(INDEX(Sinduscon!$9:$9,
MATCH(CUB!$A1605,Sinduscon!$3:$3,0)+2), "")</f>
        <v>0.23</v>
      </c>
      <c r="H1605" s="111"/>
      <c r="I1605" s="111"/>
      <c r="J1605" s="111"/>
      <c r="K1605" s="111"/>
    </row>
    <row r="1606" spans="1:12" x14ac:dyDescent="0.25">
      <c r="A1606" s="71">
        <f>IF(
   SUMPRODUCT(--(Sinduscon!$3:$3=DATE(2013,INT((ROW(A1803)-1)/20)+1,1)))&gt;0,
   DATE(2013,INT((ROW(A1803)-1)/20)+1,1),
   ""
)</f>
        <v>44013</v>
      </c>
      <c r="B1606" s="72" t="str">
        <f t="shared" si="130"/>
        <v>R-1</v>
      </c>
      <c r="C1606" s="73" t="str">
        <f t="shared" si="131"/>
        <v>Alto</v>
      </c>
      <c r="D1606" s="77">
        <f>IFERROR(INDEX(Sinduscon!$6:$6,
MATCH(CUB!A1606,Sinduscon!$3:$3,0)+3), "")</f>
        <v>1102.27</v>
      </c>
      <c r="E1606" s="77">
        <f>IFERROR(INDEX(Sinduscon!$7:$7,
MATCH(CUB!$A1606,Sinduscon!$3:$3,0)+3), "")</f>
        <v>1091.7</v>
      </c>
      <c r="F1606" s="77">
        <f>IFERROR(INDEX(Sinduscon!$8:$8,
MATCH(CUB!$A1606,Sinduscon!$3:$3,0)+3), "")</f>
        <v>120.36</v>
      </c>
      <c r="G1606" s="77">
        <f>IFERROR(INDEX(Sinduscon!$9:$9,
MATCH(CUB!$A1606,Sinduscon!$3:$3,0)+3), "")</f>
        <v>0.28999999999999998</v>
      </c>
      <c r="H1606" s="111"/>
      <c r="I1606" s="111"/>
      <c r="J1606" s="111"/>
      <c r="K1606" s="111"/>
    </row>
    <row r="1607" spans="1:12" x14ac:dyDescent="0.25">
      <c r="A1607" s="71">
        <f>IF(
   SUMPRODUCT(--(Sinduscon!$3:$3=DATE(2013,INT((ROW(A1804)-1)/20)+1,1)))&gt;0,
   DATE(2013,INT((ROW(A1804)-1)/20)+1,1),
   ""
)</f>
        <v>44013</v>
      </c>
      <c r="B1607" s="72" t="str">
        <f t="shared" si="130"/>
        <v>R-1</v>
      </c>
      <c r="C1607" s="73" t="str">
        <f t="shared" si="131"/>
        <v>Total</v>
      </c>
      <c r="D1607" s="77">
        <f>IFERROR(INDEX(Sinduscon!$6:$6,
MATCH(CUB!A1607,Sinduscon!$3:$3,0)+4), "")</f>
        <v>2547.96</v>
      </c>
      <c r="E1607" s="77">
        <f>IFERROR(INDEX(Sinduscon!$7:$7,
MATCH(CUB!$A1607,Sinduscon!$3:$3,0)+4), "")</f>
        <v>2834.5299999999997</v>
      </c>
      <c r="F1607" s="77">
        <f>IFERROR(INDEX(Sinduscon!$8:$8,
MATCH(CUB!$A1607,Sinduscon!$3:$3,0)+4), "")</f>
        <v>383.28</v>
      </c>
      <c r="G1607" s="77">
        <f>IFERROR(INDEX(Sinduscon!$9:$9,
MATCH(CUB!$A1607,Sinduscon!$3:$3,0)+4), "")</f>
        <v>3.85</v>
      </c>
      <c r="H1607" s="111"/>
      <c r="I1607" s="111"/>
      <c r="J1607" s="111"/>
      <c r="K1607" s="111"/>
    </row>
    <row r="1608" spans="1:12" x14ac:dyDescent="0.25">
      <c r="A1608" s="71">
        <f>IF(
   SUMPRODUCT(--(Sinduscon!$3:$3=DATE(2013,INT((ROW(A1805)-1)/20)+1,1)))&gt;0,
   DATE(2013,INT((ROW(A1805)-1)/20)+1,1),
   ""
)</f>
        <v>44013</v>
      </c>
      <c r="B1608" s="72" t="str">
        <f t="shared" si="130"/>
        <v>PP-4</v>
      </c>
      <c r="C1608" s="73" t="str">
        <f t="shared" si="131"/>
        <v>Baixo</v>
      </c>
      <c r="D1608" s="77">
        <f>IFERROR(INDEX(Sinduscon!$12:$12,
MATCH(CUB!A1608,Sinduscon!$3:$3,0)+1), "")</f>
        <v>748.22</v>
      </c>
      <c r="E1608" s="77">
        <f>IFERROR(INDEX(Sinduscon!$13:$13,
MATCH(CUB!$A1608,Sinduscon!$3:$3,0)+1), "")</f>
        <v>617.79</v>
      </c>
      <c r="F1608" s="77">
        <f>IFERROR(INDEX(Sinduscon!$14:$14,
MATCH(CUB!$A1608,Sinduscon!$3:$3,0)+1), "")</f>
        <v>36.049999999999997</v>
      </c>
      <c r="G1608" s="77">
        <f>IFERROR(INDEX(Sinduscon!$15:$15,
MATCH(CUB!$A1608,Sinduscon!$3:$3,0)+1), "")</f>
        <v>3.22</v>
      </c>
      <c r="H1608" s="111"/>
      <c r="I1608" s="111"/>
      <c r="J1608" s="111"/>
      <c r="K1608" s="111"/>
    </row>
    <row r="1609" spans="1:12" x14ac:dyDescent="0.25">
      <c r="A1609" s="71">
        <f>IF(
   SUMPRODUCT(--(Sinduscon!$3:$3=DATE(2013,INT((ROW(A1806)-1)/20)+1,1)))&gt;0,
   DATE(2013,INT((ROW(A1806)-1)/20)+1,1),
   ""
)</f>
        <v>44013</v>
      </c>
      <c r="B1609" s="72" t="str">
        <f t="shared" si="130"/>
        <v>PP-4</v>
      </c>
      <c r="C1609" s="73" t="str">
        <f t="shared" si="131"/>
        <v>Normal</v>
      </c>
      <c r="D1609" s="77">
        <f>IFERROR(INDEX(Sinduscon!$12:$12,
MATCH(CUB!A1609,Sinduscon!$3:$3,0)+2), "")</f>
        <v>712.46</v>
      </c>
      <c r="E1609" s="77">
        <f>IFERROR(INDEX(Sinduscon!$13:$13,
MATCH(CUB!$A1609,Sinduscon!$3:$3,0)+2), "")</f>
        <v>890.11</v>
      </c>
      <c r="F1609" s="77">
        <f>IFERROR(INDEX(Sinduscon!$14:$14,
MATCH(CUB!$A1609,Sinduscon!$3:$3,0)+2), "")</f>
        <v>152.66999999999999</v>
      </c>
      <c r="G1609" s="77">
        <f>IFERROR(INDEX(Sinduscon!$15:$15,
MATCH(CUB!$A1609,Sinduscon!$3:$3,0)+2), "")</f>
        <v>0.04</v>
      </c>
      <c r="H1609" s="111"/>
      <c r="I1609" s="111"/>
      <c r="J1609" s="111"/>
      <c r="K1609" s="111"/>
    </row>
    <row r="1610" spans="1:12" x14ac:dyDescent="0.25">
      <c r="A1610" s="71">
        <f>IF(
   SUMPRODUCT(--(Sinduscon!$3:$3=DATE(2013,INT((ROW(A1807)-1)/20)+1,1)))&gt;0,
   DATE(2013,INT((ROW(A1807)-1)/20)+1,1),
   ""
)</f>
        <v>44013</v>
      </c>
      <c r="B1610" s="72" t="str">
        <f t="shared" si="130"/>
        <v>PP-4</v>
      </c>
      <c r="C1610" s="73" t="str">
        <f t="shared" si="131"/>
        <v>Alto</v>
      </c>
      <c r="D1610" s="77" t="str">
        <f>IFERROR(INDEX(Sinduscon!$12:$12,
MATCH(CUB!A1610,Sinduscon!$3:$3,0)+3), "")</f>
        <v>-</v>
      </c>
      <c r="E1610" s="77" t="str">
        <f>IFERROR(INDEX(Sinduscon!$13:$13,
MATCH(CUB!$A1610,Sinduscon!$3:$3,0)+3), "")</f>
        <v>-</v>
      </c>
      <c r="F1610" s="77" t="str">
        <f>IFERROR(INDEX(Sinduscon!$14:$14,
MATCH(CUB!$A1610,Sinduscon!$3:$3,0)+3), "")</f>
        <v>-</v>
      </c>
      <c r="G1610" s="77" t="str">
        <f>IFERROR(INDEX(Sinduscon!$15:$15,
MATCH(CUB!$A1610,Sinduscon!$3:$3,0)+3), "")</f>
        <v>-</v>
      </c>
      <c r="H1610" s="111"/>
      <c r="I1610" s="111"/>
      <c r="J1610" s="111"/>
      <c r="K1610" s="111"/>
    </row>
    <row r="1611" spans="1:12" x14ac:dyDescent="0.25">
      <c r="A1611" s="71">
        <f>IF(
   SUMPRODUCT(--(Sinduscon!$3:$3=DATE(2013,INT((ROW(A1808)-1)/20)+1,1)))&gt;0,
   DATE(2013,INT((ROW(A1808)-1)/20)+1,1),
   ""
)</f>
        <v>44013</v>
      </c>
      <c r="B1611" s="72" t="str">
        <f t="shared" si="130"/>
        <v>PP-4</v>
      </c>
      <c r="C1611" s="73" t="str">
        <f t="shared" si="131"/>
        <v>Total</v>
      </c>
      <c r="D1611" s="77">
        <f>IFERROR(INDEX(Sinduscon!$12:$12,
MATCH(CUB!A1611,Sinduscon!$3:$3,0)+4), "")</f>
        <v>1460.68</v>
      </c>
      <c r="E1611" s="77">
        <f>IFERROR(INDEX(Sinduscon!$13:$13,
MATCH(CUB!$A1611,Sinduscon!$3:$3,0)+4), "")</f>
        <v>1507.9</v>
      </c>
      <c r="F1611" s="77">
        <f>IFERROR(INDEX(Sinduscon!$14:$14,
MATCH(CUB!$A1611,Sinduscon!$3:$3,0)+4), "")</f>
        <v>188.71999999999997</v>
      </c>
      <c r="G1611" s="77">
        <f>IFERROR(INDEX(Sinduscon!$15:$15,
MATCH(CUB!$A1611,Sinduscon!$3:$3,0)+4), "")</f>
        <v>3.2600000000000002</v>
      </c>
      <c r="H1611" s="111"/>
      <c r="I1611" s="111"/>
      <c r="J1611" s="111"/>
      <c r="K1611" s="111"/>
    </row>
    <row r="1612" spans="1:12" x14ac:dyDescent="0.25">
      <c r="A1612" s="71">
        <f>IF(
   SUMPRODUCT(--(Sinduscon!$3:$3=DATE(2013,INT((ROW(A1809)-1)/20)+1,1)))&gt;0,
   DATE(2013,INT((ROW(A1809)-1)/20)+1,1),
   ""
)</f>
        <v>44013</v>
      </c>
      <c r="B1612" s="72" t="str">
        <f t="shared" si="130"/>
        <v>R-8</v>
      </c>
      <c r="C1612" s="73" t="str">
        <f t="shared" si="131"/>
        <v>Baixo</v>
      </c>
      <c r="D1612" s="77">
        <f>IFERROR(INDEX(Sinduscon!$18:$18,
MATCH(CUB!A1612,Sinduscon!$3:$3,0)+1), "")</f>
        <v>713.93</v>
      </c>
      <c r="E1612" s="77">
        <f>IFERROR(INDEX(Sinduscon!$19:$19,
MATCH(CUB!$A1612,Sinduscon!$3:$3,0)+1), "")</f>
        <v>581.03</v>
      </c>
      <c r="F1612" s="77">
        <f>IFERROR(INDEX(Sinduscon!$20:$20,
MATCH(CUB!$A1612,Sinduscon!$3:$3,0)+1), "")</f>
        <v>32.44</v>
      </c>
      <c r="G1612" s="77">
        <f>IFERROR(INDEX(Sinduscon!$21:$21,
MATCH(CUB!$A1612,Sinduscon!$3:$3,0)+1), "")</f>
        <v>3.38</v>
      </c>
      <c r="H1612" s="111"/>
      <c r="I1612" s="111"/>
      <c r="J1612" s="111"/>
      <c r="K1612" s="111"/>
    </row>
    <row r="1613" spans="1:12" x14ac:dyDescent="0.25">
      <c r="A1613" s="71">
        <f>IF(
   SUMPRODUCT(--(Sinduscon!$3:$3=DATE(2013,INT((ROW(A1810)-1)/20)+1,1)))&gt;0,
   DATE(2013,INT((ROW(A1810)-1)/20)+1,1),
   ""
)</f>
        <v>44013</v>
      </c>
      <c r="B1613" s="72" t="str">
        <f t="shared" si="130"/>
        <v>R-8</v>
      </c>
      <c r="C1613" s="73" t="str">
        <f t="shared" si="131"/>
        <v>Normal</v>
      </c>
      <c r="D1613" s="77">
        <f>IFERROR(INDEX(Sinduscon!$18:$18,
MATCH(CUB!A1613,Sinduscon!$3:$3,0)+2), "")</f>
        <v>635.20000000000005</v>
      </c>
      <c r="E1613" s="77">
        <f>IFERROR(INDEX(Sinduscon!$19:$19,
MATCH(CUB!$A1613,Sinduscon!$3:$3,0)+2), "")</f>
        <v>799.08</v>
      </c>
      <c r="F1613" s="77">
        <f>IFERROR(INDEX(Sinduscon!$20:$20,
MATCH(CUB!$A1613,Sinduscon!$3:$3,0)+2), "")</f>
        <v>70.430000000000007</v>
      </c>
      <c r="G1613" s="77">
        <f>IFERROR(INDEX(Sinduscon!$21:$21,
MATCH(CUB!$A1613,Sinduscon!$3:$3,0)+2), "")</f>
        <v>4.53</v>
      </c>
      <c r="H1613" s="111"/>
      <c r="I1613" s="111"/>
      <c r="J1613" s="111"/>
      <c r="K1613" s="111"/>
    </row>
    <row r="1614" spans="1:12" x14ac:dyDescent="0.25">
      <c r="A1614" s="71">
        <f>IF(
   SUMPRODUCT(--(Sinduscon!$3:$3=DATE(2013,INT((ROW(A1811)-1)/20)+1,1)))&gt;0,
   DATE(2013,INT((ROW(A1811)-1)/20)+1,1),
   ""
)</f>
        <v>44013</v>
      </c>
      <c r="B1614" s="72" t="str">
        <f t="shared" si="130"/>
        <v>R-8</v>
      </c>
      <c r="C1614" s="73" t="str">
        <f t="shared" si="131"/>
        <v>Alto</v>
      </c>
      <c r="D1614" s="77">
        <f>IFERROR(INDEX(Sinduscon!$18:$18,
MATCH(CUB!A1614,Sinduscon!$3:$3,0)+3), "")</f>
        <v>901.41</v>
      </c>
      <c r="E1614" s="77">
        <f>IFERROR(INDEX(Sinduscon!$19:$19,
MATCH(CUB!$A1614,Sinduscon!$3:$3,0)+3), "")</f>
        <v>845.88</v>
      </c>
      <c r="F1614" s="77">
        <f>IFERROR(INDEX(Sinduscon!$20:$20,
MATCH(CUB!$A1614,Sinduscon!$3:$3,0)+3), "")</f>
        <v>83.05</v>
      </c>
      <c r="G1614" s="77">
        <f>IFERROR(INDEX(Sinduscon!$21:$21,
MATCH(CUB!$A1614,Sinduscon!$3:$3,0)+3), "")</f>
        <v>4.2699999999999996</v>
      </c>
      <c r="H1614" s="111"/>
      <c r="I1614" s="111"/>
      <c r="J1614" s="111"/>
      <c r="K1614" s="111"/>
    </row>
    <row r="1615" spans="1:12" x14ac:dyDescent="0.25">
      <c r="A1615" s="71">
        <f>IF(
   SUMPRODUCT(--(Sinduscon!$3:$3=DATE(2013,INT((ROW(A1812)-1)/20)+1,1)))&gt;0,
   DATE(2013,INT((ROW(A1812)-1)/20)+1,1),
   ""
)</f>
        <v>44013</v>
      </c>
      <c r="B1615" s="72" t="str">
        <f t="shared" si="130"/>
        <v>R-8</v>
      </c>
      <c r="C1615" s="73" t="str">
        <f t="shared" si="131"/>
        <v>Total</v>
      </c>
      <c r="D1615" s="77">
        <f>IFERROR(INDEX(Sinduscon!$18:$18,
MATCH(CUB!A1615,Sinduscon!$3:$3,0)+4), "")</f>
        <v>2250.54</v>
      </c>
      <c r="E1615" s="77">
        <f>IFERROR(INDEX(Sinduscon!$19:$19,
MATCH(CUB!$A1615,Sinduscon!$3:$3,0)+4), "")</f>
        <v>2225.9900000000002</v>
      </c>
      <c r="F1615" s="77">
        <f>IFERROR(INDEX(Sinduscon!$20:$20,
MATCH(CUB!$A1615,Sinduscon!$3:$3,0)+4), "")</f>
        <v>185.92000000000002</v>
      </c>
      <c r="G1615" s="77">
        <f>IFERROR(INDEX(Sinduscon!$21:$21,
MATCH(CUB!$A1615,Sinduscon!$3:$3,0)+4), "")</f>
        <v>12.18</v>
      </c>
      <c r="H1615" s="111"/>
      <c r="I1615" s="111"/>
      <c r="J1615" s="111"/>
      <c r="K1615" s="111"/>
    </row>
    <row r="1616" spans="1:12" x14ac:dyDescent="0.25">
      <c r="A1616" s="71">
        <f>IF(
   SUMPRODUCT(--(Sinduscon!$3:$3=DATE(2013,INT((ROW(A1813)-1)/20)+1,1)))&gt;0,
   DATE(2013,INT((ROW(A1813)-1)/20)+1,1),
   ""
)</f>
        <v>44013</v>
      </c>
      <c r="B1616" s="72" t="str">
        <f t="shared" si="130"/>
        <v>R-16</v>
      </c>
      <c r="C1616" s="73" t="str">
        <f t="shared" si="131"/>
        <v>Baixo</v>
      </c>
      <c r="D1616" s="77" t="str">
        <f>IFERROR(INDEX(Sinduscon!$24:$24,
MATCH(CUB!A1616,Sinduscon!$3:$3,0)+1), "")</f>
        <v>-</v>
      </c>
      <c r="E1616" s="77" t="str">
        <f>IFERROR(INDEX(Sinduscon!$25:$25,
MATCH(CUB!$A1616,Sinduscon!$3:$3,0)+1), "")</f>
        <v>-</v>
      </c>
      <c r="F1616" s="77" t="str">
        <f>IFERROR(INDEX(Sinduscon!$26:$26,
MATCH(CUB!$A1616,Sinduscon!$3:$3,0)+1), "")</f>
        <v>-</v>
      </c>
      <c r="G1616" s="77" t="str">
        <f>IFERROR(INDEX(Sinduscon!$27:$27,
MATCH(CUB!$A1616,Sinduscon!$3:$3,0)+1), "")</f>
        <v>-</v>
      </c>
      <c r="H1616" s="111"/>
      <c r="I1616" s="111"/>
      <c r="J1616" s="111"/>
      <c r="K1616" s="111"/>
    </row>
    <row r="1617" spans="1:12" x14ac:dyDescent="0.25">
      <c r="A1617" s="71">
        <f>IF(
   SUMPRODUCT(--(Sinduscon!$3:$3=DATE(2013,INT((ROW(A1814)-1)/20)+1,1)))&gt;0,
   DATE(2013,INT((ROW(A1814)-1)/20)+1,1),
   ""
)</f>
        <v>44013</v>
      </c>
      <c r="B1617" s="72" t="str">
        <f t="shared" si="130"/>
        <v>R-16</v>
      </c>
      <c r="C1617" s="73" t="str">
        <f t="shared" si="131"/>
        <v>Normal</v>
      </c>
      <c r="D1617" s="77">
        <f>IFERROR(INDEX(Sinduscon!$24:$24,
MATCH(CUB!A1617,Sinduscon!$3:$3,0)+2), "")</f>
        <v>627.84</v>
      </c>
      <c r="E1617" s="77">
        <f>IFERROR(INDEX(Sinduscon!$25:$25,
MATCH(CUB!$A1617,Sinduscon!$3:$3,0)+2), "")</f>
        <v>768.16</v>
      </c>
      <c r="F1617" s="77">
        <f>IFERROR(INDEX(Sinduscon!$26:$26,
MATCH(CUB!$A1617,Sinduscon!$3:$3,0)+2), "")</f>
        <v>58.29</v>
      </c>
      <c r="G1617" s="77">
        <f>IFERROR(INDEX(Sinduscon!$27:$27,
MATCH(CUB!$A1617,Sinduscon!$3:$3,0)+2), "")</f>
        <v>4.3099999999999996</v>
      </c>
      <c r="H1617" s="111"/>
      <c r="I1617" s="111"/>
      <c r="J1617" s="111"/>
      <c r="K1617" s="111"/>
    </row>
    <row r="1618" spans="1:12" x14ac:dyDescent="0.25">
      <c r="A1618" s="71">
        <f>IF(
   SUMPRODUCT(--(Sinduscon!$3:$3=DATE(2013,INT((ROW(A1815)-1)/20)+1,1)))&gt;0,
   DATE(2013,INT((ROW(A1815)-1)/20)+1,1),
   ""
)</f>
        <v>44013</v>
      </c>
      <c r="B1618" s="72" t="str">
        <f t="shared" si="130"/>
        <v>R-16</v>
      </c>
      <c r="C1618" s="73" t="str">
        <f t="shared" si="131"/>
        <v>Alto</v>
      </c>
      <c r="D1618" s="77">
        <f>IFERROR(INDEX(Sinduscon!$24:$24,
MATCH(CUB!A1618,Sinduscon!$3:$3,0)+3), "")</f>
        <v>844.87</v>
      </c>
      <c r="E1618" s="77">
        <f>IFERROR(INDEX(Sinduscon!$25:$25,
MATCH(CUB!$A1618,Sinduscon!$3:$3,0)+3), "")</f>
        <v>950.07</v>
      </c>
      <c r="F1618" s="77">
        <f>IFERROR(INDEX(Sinduscon!$26:$26,
MATCH(CUB!$A1618,Sinduscon!$3:$3,0)+3), "")</f>
        <v>72.040000000000006</v>
      </c>
      <c r="G1618" s="77">
        <f>IFERROR(INDEX(Sinduscon!$27:$27,
MATCH(CUB!$A1618,Sinduscon!$3:$3,0)+3), "")</f>
        <v>6.48</v>
      </c>
      <c r="H1618" s="111"/>
      <c r="I1618" s="111"/>
      <c r="J1618" s="111"/>
      <c r="K1618" s="111"/>
    </row>
    <row r="1619" spans="1:12" x14ac:dyDescent="0.25">
      <c r="A1619" s="71">
        <f>IF(
   SUMPRODUCT(--(Sinduscon!$3:$3=DATE(2013,INT((ROW(A1816)-1)/20)+1,1)))&gt;0,
   DATE(2013,INT((ROW(A1816)-1)/20)+1,1),
   ""
)</f>
        <v>44013</v>
      </c>
      <c r="B1619" s="72" t="str">
        <f t="shared" si="130"/>
        <v>R-16</v>
      </c>
      <c r="C1619" s="73" t="str">
        <f t="shared" si="131"/>
        <v>Total</v>
      </c>
      <c r="D1619" s="77">
        <f>IFERROR(INDEX(Sinduscon!$24:$24,
MATCH(CUB!A1619,Sinduscon!$3:$3,0)+4), "")</f>
        <v>1472.71</v>
      </c>
      <c r="E1619" s="77">
        <f>IFERROR(INDEX(Sinduscon!$25:$25,
MATCH(CUB!$A1619,Sinduscon!$3:$3,0)+4), "")</f>
        <v>1718.23</v>
      </c>
      <c r="F1619" s="77">
        <f>IFERROR(INDEX(Sinduscon!$26:$26,
MATCH(CUB!$A1619,Sinduscon!$3:$3,0)+4), "")</f>
        <v>130.33000000000001</v>
      </c>
      <c r="G1619" s="77">
        <f>IFERROR(INDEX(Sinduscon!$27:$27,
MATCH(CUB!$A1619,Sinduscon!$3:$3,0)+4), "")</f>
        <v>10.79</v>
      </c>
      <c r="H1619" s="111"/>
      <c r="I1619" s="111"/>
      <c r="J1619" s="111"/>
      <c r="K1619" s="111"/>
    </row>
    <row r="1620" spans="1:12" x14ac:dyDescent="0.25">
      <c r="A1620" s="71">
        <f>IF(
   SUMPRODUCT(--(Sinduscon!$3:$3=DATE(2013,INT((ROW(A1817)-1)/20)+1,1)))&gt;0,
   DATE(2013,INT((ROW(A1817)-1)/20)+1,1),
   ""
)</f>
        <v>44013</v>
      </c>
      <c r="B1620" s="72" t="str">
        <f t="shared" si="130"/>
        <v>PIS</v>
      </c>
      <c r="C1620" s="73" t="str">
        <f t="shared" si="131"/>
        <v>Baixo</v>
      </c>
      <c r="D1620" s="77">
        <f>IFERROR(INDEX(Sinduscon!$30:$30,
MATCH(CUB!A1620,Sinduscon!$3:$3,0)+1), "")</f>
        <v>512.64</v>
      </c>
      <c r="E1620" s="77">
        <f>IFERROR(INDEX(Sinduscon!$31:$31,
MATCH(CUB!$A1620,Sinduscon!$3:$3,0)+1), "")</f>
        <v>502</v>
      </c>
      <c r="F1620" s="77">
        <f>IFERROR(INDEX(Sinduscon!$32:$32,
MATCH(CUB!$A1620,Sinduscon!$3:$3,0)+1), "")</f>
        <v>33.630000000000003</v>
      </c>
      <c r="G1620" s="77">
        <f>IFERROR(INDEX(Sinduscon!$33:$33,
MATCH(CUB!$A1620,Sinduscon!$3:$3,0)+1), "")</f>
        <v>1.69</v>
      </c>
      <c r="H1620" s="111"/>
      <c r="I1620" s="111"/>
      <c r="J1620" s="111"/>
      <c r="K1620" s="111"/>
    </row>
    <row r="1621" spans="1:12" x14ac:dyDescent="0.25">
      <c r="A1621" s="71">
        <f>IF(
   SUMPRODUCT(--(Sinduscon!$3:$3=DATE(2013,INT((ROW(A1818)-1)/20)+1,1)))&gt;0,
   DATE(2013,INT((ROW(A1818)-1)/20)+1,1),
   ""
)</f>
        <v>44013</v>
      </c>
      <c r="B1621" s="72" t="str">
        <f t="shared" si="130"/>
        <v>PIS</v>
      </c>
      <c r="C1621" s="73" t="str">
        <f t="shared" si="131"/>
        <v>Normal</v>
      </c>
      <c r="D1621" s="77" t="str">
        <f>IFERROR(INDEX(Sinduscon!$30:$30,
MATCH(CUB!A1621,Sinduscon!$3:$3,0)+2), "")</f>
        <v>-</v>
      </c>
      <c r="E1621" s="77" t="str">
        <f>IFERROR(INDEX(Sinduscon!$31:$31,
MATCH(CUB!$A1621,Sinduscon!$3:$3,0)+2), "")</f>
        <v>-</v>
      </c>
      <c r="F1621" s="77" t="str">
        <f>IFERROR(INDEX(Sinduscon!$32:$32,
MATCH(CUB!$A1621,Sinduscon!$3:$3,0)+2), "")</f>
        <v>-</v>
      </c>
      <c r="G1621" s="77" t="str">
        <f>IFERROR(INDEX(Sinduscon!$33:$33,
MATCH(CUB!$A1621,Sinduscon!$3:$3,0)+2), "")</f>
        <v>-</v>
      </c>
      <c r="H1621" s="111"/>
      <c r="I1621" s="111"/>
      <c r="J1621" s="111"/>
      <c r="K1621" s="111"/>
    </row>
    <row r="1622" spans="1:12" x14ac:dyDescent="0.25">
      <c r="A1622" s="71">
        <f>IF(
   SUMPRODUCT(--(Sinduscon!$3:$3=DATE(2013,INT((ROW(A1819)-1)/20)+1,1)))&gt;0,
   DATE(2013,INT((ROW(A1819)-1)/20)+1,1),
   ""
)</f>
        <v>44013</v>
      </c>
      <c r="B1622" s="72" t="str">
        <f t="shared" si="130"/>
        <v>PIS</v>
      </c>
      <c r="C1622" s="73" t="str">
        <f t="shared" si="131"/>
        <v>Alto</v>
      </c>
      <c r="D1622" s="77" t="str">
        <f>IFERROR(INDEX(Sinduscon!$30:$30,
MATCH(CUB!A1622,Sinduscon!$3:$3,0)+3), "")</f>
        <v>-</v>
      </c>
      <c r="E1622" s="77" t="str">
        <f>IFERROR(INDEX(Sinduscon!$31:$31,
MATCH(CUB!$A1622,Sinduscon!$3:$3,0)+3), "")</f>
        <v>-</v>
      </c>
      <c r="F1622" s="77" t="str">
        <f>IFERROR(INDEX(Sinduscon!$32:$32,
MATCH(CUB!$A1622,Sinduscon!$3:$3,0)+3), "")</f>
        <v>-</v>
      </c>
      <c r="G1622" s="77" t="str">
        <f>IFERROR(INDEX(Sinduscon!$33:$33,
MATCH(CUB!$A1622,Sinduscon!$3:$3,0)+3), "")</f>
        <v>-</v>
      </c>
      <c r="H1622" s="111"/>
      <c r="I1622" s="111"/>
      <c r="J1622" s="111"/>
      <c r="K1622" s="111"/>
    </row>
    <row r="1623" spans="1:12" x14ac:dyDescent="0.25">
      <c r="A1623" s="71">
        <f>IF(
   SUMPRODUCT(--(Sinduscon!$3:$3=DATE(2013,INT((ROW(A1820)-1)/20)+1,1)))&gt;0,
   DATE(2013,INT((ROW(A1820)-1)/20)+1,1),
   ""
)</f>
        <v>44013</v>
      </c>
      <c r="B1623" s="72" t="str">
        <f t="shared" si="130"/>
        <v>PIS</v>
      </c>
      <c r="C1623" s="73" t="str">
        <f t="shared" si="131"/>
        <v>Total</v>
      </c>
      <c r="D1623" s="77">
        <f>IFERROR(INDEX(Sinduscon!$30:$30,
MATCH(CUB!A1623,Sinduscon!$3:$3,0)+4), "")</f>
        <v>512.64</v>
      </c>
      <c r="E1623" s="77">
        <f>IFERROR(INDEX(Sinduscon!$31:$31,
MATCH(CUB!$A1623,Sinduscon!$3:$3,0)+4), "")</f>
        <v>502</v>
      </c>
      <c r="F1623" s="77">
        <f>IFERROR(INDEX(Sinduscon!$32:$32,
MATCH(CUB!$A1623,Sinduscon!$3:$3,0)+4), "")</f>
        <v>33.630000000000003</v>
      </c>
      <c r="G1623" s="77">
        <f>IFERROR(INDEX(Sinduscon!$33:$33,
MATCH(CUB!$A1623,Sinduscon!$3:$3,0)+4), "")</f>
        <v>1.69</v>
      </c>
      <c r="H1623" s="111">
        <f>SUMIFS(CUB!$D:$D,CUB!$C:$C,"Total",CUB!$A:$A,$A1623)
/11</f>
        <v>749.50272727272738</v>
      </c>
      <c r="I1623" s="111">
        <f>SUMIFS(CUB!$E:$E,CUB!$C:$C,"Total",CUB!$A:$A,$A1623)
/11</f>
        <v>798.96818181818173</v>
      </c>
      <c r="J1623" s="111">
        <f>SUMIFS(CUB!$F:$F,CUB!$C:$C,"Total",CUB!$A:$A,$A1623)
/11</f>
        <v>83.807272727272732</v>
      </c>
      <c r="K1623" s="111">
        <f>SUMIFS(CUB!$G:$G,CUB!$C:$C,"Total",CUB!$A:$A,$A1623)
/11</f>
        <v>2.8881818181818182</v>
      </c>
      <c r="L1623" s="111">
        <f t="shared" ref="L1623" si="132">SUM(H1623:K1623)</f>
        <v>1635.1663636363637</v>
      </c>
    </row>
    <row r="1624" spans="1:12" x14ac:dyDescent="0.25">
      <c r="A1624" s="71">
        <f>IF(
   SUMPRODUCT(--(Sinduscon!$3:$3=DATE(2013,INT((ROW(A1821)-1)/20)+1,1)))&gt;0,
   DATE(2013,INT((ROW(A1821)-1)/20)+1,1),
   ""
)</f>
        <v>44044</v>
      </c>
      <c r="B1624" s="72" t="str">
        <f t="shared" si="130"/>
        <v>R-1</v>
      </c>
      <c r="C1624" s="73" t="str">
        <f t="shared" si="131"/>
        <v>Baixo</v>
      </c>
      <c r="D1624" s="77">
        <f>IFERROR(INDEX(Sinduscon!$6:$6,
MATCH(CUB!A1624,Sinduscon!$3:$3,0)+1), "")</f>
        <v>723.3</v>
      </c>
      <c r="E1624" s="77">
        <f>IFERROR(INDEX(Sinduscon!$7:$7,
MATCH(CUB!$A1624,Sinduscon!$3:$3,0)+1), "")</f>
        <v>736.62</v>
      </c>
      <c r="F1624" s="77">
        <f>IFERROR(INDEX(Sinduscon!$8:$8,
MATCH(CUB!$A1624,Sinduscon!$3:$3,0)+1), "")</f>
        <v>135.6</v>
      </c>
      <c r="G1624" s="77">
        <f>IFERROR(INDEX(Sinduscon!$9:$9,
MATCH(CUB!$A1624,Sinduscon!$3:$3,0)+1), "")</f>
        <v>3.33</v>
      </c>
      <c r="H1624" s="111"/>
      <c r="I1624" s="111"/>
      <c r="J1624" s="111"/>
      <c r="K1624" s="111"/>
    </row>
    <row r="1625" spans="1:12" x14ac:dyDescent="0.25">
      <c r="A1625" s="71">
        <f>IF(
   SUMPRODUCT(--(Sinduscon!$3:$3=DATE(2013,INT((ROW(A1822)-1)/20)+1,1)))&gt;0,
   DATE(2013,INT((ROW(A1822)-1)/20)+1,1),
   ""
)</f>
        <v>44044</v>
      </c>
      <c r="B1625" s="72" t="str">
        <f t="shared" si="130"/>
        <v>R-1</v>
      </c>
      <c r="C1625" s="73" t="str">
        <f t="shared" si="131"/>
        <v>Normal</v>
      </c>
      <c r="D1625" s="77">
        <f>IFERROR(INDEX(Sinduscon!$6:$6,
MATCH(CUB!A1625,Sinduscon!$3:$3,0)+2), "")</f>
        <v>764.94</v>
      </c>
      <c r="E1625" s="77">
        <f>IFERROR(INDEX(Sinduscon!$7:$7,
MATCH(CUB!$A1625,Sinduscon!$3:$3,0)+2), "")</f>
        <v>1006.21</v>
      </c>
      <c r="F1625" s="77">
        <f>IFERROR(INDEX(Sinduscon!$8:$8,
MATCH(CUB!$A1625,Sinduscon!$3:$3,0)+2), "")</f>
        <v>127.32</v>
      </c>
      <c r="G1625" s="77">
        <f>IFERROR(INDEX(Sinduscon!$9:$9,
MATCH(CUB!$A1625,Sinduscon!$3:$3,0)+2), "")</f>
        <v>0.23</v>
      </c>
      <c r="H1625" s="111"/>
      <c r="I1625" s="111"/>
      <c r="J1625" s="111"/>
      <c r="K1625" s="111"/>
    </row>
    <row r="1626" spans="1:12" x14ac:dyDescent="0.25">
      <c r="A1626" s="71">
        <f>IF(
   SUMPRODUCT(--(Sinduscon!$3:$3=DATE(2013,INT((ROW(A1823)-1)/20)+1,1)))&gt;0,
   DATE(2013,INT((ROW(A1823)-1)/20)+1,1),
   ""
)</f>
        <v>44044</v>
      </c>
      <c r="B1626" s="72" t="str">
        <f t="shared" si="130"/>
        <v>R-1</v>
      </c>
      <c r="C1626" s="73" t="str">
        <f t="shared" si="131"/>
        <v>Alto</v>
      </c>
      <c r="D1626" s="77">
        <f>IFERROR(INDEX(Sinduscon!$6:$6,
MATCH(CUB!A1626,Sinduscon!$3:$3,0)+3), "")</f>
        <v>1136.94</v>
      </c>
      <c r="E1626" s="77">
        <f>IFERROR(INDEX(Sinduscon!$7:$7,
MATCH(CUB!$A1626,Sinduscon!$3:$3,0)+3), "")</f>
        <v>1091.7</v>
      </c>
      <c r="F1626" s="77">
        <f>IFERROR(INDEX(Sinduscon!$8:$8,
MATCH(CUB!$A1626,Sinduscon!$3:$3,0)+3), "")</f>
        <v>120.36</v>
      </c>
      <c r="G1626" s="77">
        <f>IFERROR(INDEX(Sinduscon!$9:$9,
MATCH(CUB!$A1626,Sinduscon!$3:$3,0)+3), "")</f>
        <v>0.28999999999999998</v>
      </c>
      <c r="H1626" s="111"/>
      <c r="I1626" s="111"/>
      <c r="J1626" s="111"/>
      <c r="K1626" s="111"/>
    </row>
    <row r="1627" spans="1:12" x14ac:dyDescent="0.25">
      <c r="A1627" s="71">
        <f>IF(
   SUMPRODUCT(--(Sinduscon!$3:$3=DATE(2013,INT((ROW(A1824)-1)/20)+1,1)))&gt;0,
   DATE(2013,INT((ROW(A1824)-1)/20)+1,1),
   ""
)</f>
        <v>44044</v>
      </c>
      <c r="B1627" s="72" t="str">
        <f t="shared" si="130"/>
        <v>R-1</v>
      </c>
      <c r="C1627" s="73" t="str">
        <f t="shared" si="131"/>
        <v>Total</v>
      </c>
      <c r="D1627" s="77">
        <f>IFERROR(INDEX(Sinduscon!$6:$6,
MATCH(CUB!A1627,Sinduscon!$3:$3,0)+4), "")</f>
        <v>2625.1800000000003</v>
      </c>
      <c r="E1627" s="77">
        <f>IFERROR(INDEX(Sinduscon!$7:$7,
MATCH(CUB!$A1627,Sinduscon!$3:$3,0)+4), "")</f>
        <v>2834.5299999999997</v>
      </c>
      <c r="F1627" s="77">
        <f>IFERROR(INDEX(Sinduscon!$8:$8,
MATCH(CUB!$A1627,Sinduscon!$3:$3,0)+4), "")</f>
        <v>383.28</v>
      </c>
      <c r="G1627" s="77">
        <f>IFERROR(INDEX(Sinduscon!$9:$9,
MATCH(CUB!$A1627,Sinduscon!$3:$3,0)+4), "")</f>
        <v>3.85</v>
      </c>
      <c r="H1627" s="111"/>
      <c r="I1627" s="111"/>
      <c r="J1627" s="111"/>
      <c r="K1627" s="111"/>
    </row>
    <row r="1628" spans="1:12" x14ac:dyDescent="0.25">
      <c r="A1628" s="71">
        <f>IF(
   SUMPRODUCT(--(Sinduscon!$3:$3=DATE(2013,INT((ROW(A1825)-1)/20)+1,1)))&gt;0,
   DATE(2013,INT((ROW(A1825)-1)/20)+1,1),
   ""
)</f>
        <v>44044</v>
      </c>
      <c r="B1628" s="72" t="str">
        <f t="shared" si="130"/>
        <v>PP-4</v>
      </c>
      <c r="C1628" s="73" t="str">
        <f t="shared" si="131"/>
        <v>Baixo</v>
      </c>
      <c r="D1628" s="77">
        <f>IFERROR(INDEX(Sinduscon!$12:$12,
MATCH(CUB!A1628,Sinduscon!$3:$3,0)+1), "")</f>
        <v>764.41</v>
      </c>
      <c r="E1628" s="77">
        <f>IFERROR(INDEX(Sinduscon!$13:$13,
MATCH(CUB!$A1628,Sinduscon!$3:$3,0)+1), "")</f>
        <v>617.79</v>
      </c>
      <c r="F1628" s="77">
        <f>IFERROR(INDEX(Sinduscon!$14:$14,
MATCH(CUB!$A1628,Sinduscon!$3:$3,0)+1), "")</f>
        <v>36.049999999999997</v>
      </c>
      <c r="G1628" s="77">
        <f>IFERROR(INDEX(Sinduscon!$15:$15,
MATCH(CUB!$A1628,Sinduscon!$3:$3,0)+1), "")</f>
        <v>3.22</v>
      </c>
      <c r="H1628" s="111"/>
      <c r="I1628" s="111"/>
      <c r="J1628" s="111"/>
      <c r="K1628" s="111"/>
    </row>
    <row r="1629" spans="1:12" x14ac:dyDescent="0.25">
      <c r="A1629" s="71">
        <f>IF(
   SUMPRODUCT(--(Sinduscon!$3:$3=DATE(2013,INT((ROW(A1826)-1)/20)+1,1)))&gt;0,
   DATE(2013,INT((ROW(A1826)-1)/20)+1,1),
   ""
)</f>
        <v>44044</v>
      </c>
      <c r="B1629" s="72" t="str">
        <f t="shared" si="130"/>
        <v>PP-4</v>
      </c>
      <c r="C1629" s="73" t="str">
        <f t="shared" si="131"/>
        <v>Normal</v>
      </c>
      <c r="D1629" s="77">
        <f>IFERROR(INDEX(Sinduscon!$12:$12,
MATCH(CUB!A1629,Sinduscon!$3:$3,0)+2), "")</f>
        <v>731.01</v>
      </c>
      <c r="E1629" s="77">
        <f>IFERROR(INDEX(Sinduscon!$13:$13,
MATCH(CUB!$A1629,Sinduscon!$3:$3,0)+2), "")</f>
        <v>890.11</v>
      </c>
      <c r="F1629" s="77">
        <f>IFERROR(INDEX(Sinduscon!$14:$14,
MATCH(CUB!$A1629,Sinduscon!$3:$3,0)+2), "")</f>
        <v>152.66999999999999</v>
      </c>
      <c r="G1629" s="77">
        <f>IFERROR(INDEX(Sinduscon!$15:$15,
MATCH(CUB!$A1629,Sinduscon!$3:$3,0)+2), "")</f>
        <v>0.04</v>
      </c>
      <c r="H1629" s="111"/>
      <c r="I1629" s="111"/>
      <c r="J1629" s="111"/>
      <c r="K1629" s="111"/>
    </row>
    <row r="1630" spans="1:12" x14ac:dyDescent="0.25">
      <c r="A1630" s="71">
        <f>IF(
   SUMPRODUCT(--(Sinduscon!$3:$3=DATE(2013,INT((ROW(A1827)-1)/20)+1,1)))&gt;0,
   DATE(2013,INT((ROW(A1827)-1)/20)+1,1),
   ""
)</f>
        <v>44044</v>
      </c>
      <c r="B1630" s="72" t="str">
        <f t="shared" si="130"/>
        <v>PP-4</v>
      </c>
      <c r="C1630" s="73" t="str">
        <f t="shared" si="131"/>
        <v>Alto</v>
      </c>
      <c r="D1630" s="77" t="str">
        <f>IFERROR(INDEX(Sinduscon!$12:$12,
MATCH(CUB!A1630,Sinduscon!$3:$3,0)+3), "")</f>
        <v>-</v>
      </c>
      <c r="E1630" s="77" t="str">
        <f>IFERROR(INDEX(Sinduscon!$13:$13,
MATCH(CUB!$A1630,Sinduscon!$3:$3,0)+3), "")</f>
        <v>-</v>
      </c>
      <c r="F1630" s="77" t="str">
        <f>IFERROR(INDEX(Sinduscon!$14:$14,
MATCH(CUB!$A1630,Sinduscon!$3:$3,0)+3), "")</f>
        <v>-</v>
      </c>
      <c r="G1630" s="77" t="str">
        <f>IFERROR(INDEX(Sinduscon!$15:$15,
MATCH(CUB!$A1630,Sinduscon!$3:$3,0)+3), "")</f>
        <v>-</v>
      </c>
      <c r="H1630" s="111"/>
      <c r="I1630" s="111"/>
      <c r="J1630" s="111"/>
      <c r="K1630" s="111"/>
    </row>
    <row r="1631" spans="1:12" x14ac:dyDescent="0.25">
      <c r="A1631" s="71">
        <f>IF(
   SUMPRODUCT(--(Sinduscon!$3:$3=DATE(2013,INT((ROW(A1828)-1)/20)+1,1)))&gt;0,
   DATE(2013,INT((ROW(A1828)-1)/20)+1,1),
   ""
)</f>
        <v>44044</v>
      </c>
      <c r="B1631" s="72" t="str">
        <f t="shared" si="130"/>
        <v>PP-4</v>
      </c>
      <c r="C1631" s="73" t="str">
        <f t="shared" si="131"/>
        <v>Total</v>
      </c>
      <c r="D1631" s="77">
        <f>IFERROR(INDEX(Sinduscon!$12:$12,
MATCH(CUB!A1631,Sinduscon!$3:$3,0)+4), "")</f>
        <v>1495.42</v>
      </c>
      <c r="E1631" s="77">
        <f>IFERROR(INDEX(Sinduscon!$13:$13,
MATCH(CUB!$A1631,Sinduscon!$3:$3,0)+4), "")</f>
        <v>1507.9</v>
      </c>
      <c r="F1631" s="77">
        <f>IFERROR(INDEX(Sinduscon!$14:$14,
MATCH(CUB!$A1631,Sinduscon!$3:$3,0)+4), "")</f>
        <v>188.71999999999997</v>
      </c>
      <c r="G1631" s="77">
        <f>IFERROR(INDEX(Sinduscon!$15:$15,
MATCH(CUB!$A1631,Sinduscon!$3:$3,0)+4), "")</f>
        <v>3.2600000000000002</v>
      </c>
      <c r="H1631" s="111"/>
      <c r="I1631" s="111"/>
      <c r="J1631" s="111"/>
      <c r="K1631" s="111"/>
    </row>
    <row r="1632" spans="1:12" x14ac:dyDescent="0.25">
      <c r="A1632" s="71">
        <f>IF(
   SUMPRODUCT(--(Sinduscon!$3:$3=DATE(2013,INT((ROW(A1829)-1)/20)+1,1)))&gt;0,
   DATE(2013,INT((ROW(A1829)-1)/20)+1,1),
   ""
)</f>
        <v>44044</v>
      </c>
      <c r="B1632" s="72" t="str">
        <f t="shared" si="130"/>
        <v>R-8</v>
      </c>
      <c r="C1632" s="73" t="str">
        <f t="shared" si="131"/>
        <v>Baixo</v>
      </c>
      <c r="D1632" s="77">
        <f>IFERROR(INDEX(Sinduscon!$18:$18,
MATCH(CUB!A1632,Sinduscon!$3:$3,0)+1), "")</f>
        <v>728.76</v>
      </c>
      <c r="E1632" s="77">
        <f>IFERROR(INDEX(Sinduscon!$19:$19,
MATCH(CUB!$A1632,Sinduscon!$3:$3,0)+1), "")</f>
        <v>581.03</v>
      </c>
      <c r="F1632" s="77">
        <f>IFERROR(INDEX(Sinduscon!$20:$20,
MATCH(CUB!$A1632,Sinduscon!$3:$3,0)+1), "")</f>
        <v>32.44</v>
      </c>
      <c r="G1632" s="77">
        <f>IFERROR(INDEX(Sinduscon!$21:$21,
MATCH(CUB!$A1632,Sinduscon!$3:$3,0)+1), "")</f>
        <v>3.38</v>
      </c>
      <c r="H1632" s="111"/>
      <c r="I1632" s="111"/>
      <c r="J1632" s="111"/>
      <c r="K1632" s="111"/>
    </row>
    <row r="1633" spans="1:12" x14ac:dyDescent="0.25">
      <c r="A1633" s="71">
        <f>IF(
   SUMPRODUCT(--(Sinduscon!$3:$3=DATE(2013,INT((ROW(A1830)-1)/20)+1,1)))&gt;0,
   DATE(2013,INT((ROW(A1830)-1)/20)+1,1),
   ""
)</f>
        <v>44044</v>
      </c>
      <c r="B1633" s="72" t="str">
        <f t="shared" si="130"/>
        <v>R-8</v>
      </c>
      <c r="C1633" s="73" t="str">
        <f t="shared" si="131"/>
        <v>Normal</v>
      </c>
      <c r="D1633" s="77">
        <f>IFERROR(INDEX(Sinduscon!$18:$18,
MATCH(CUB!A1633,Sinduscon!$3:$3,0)+2), "")</f>
        <v>651.58000000000004</v>
      </c>
      <c r="E1633" s="77">
        <f>IFERROR(INDEX(Sinduscon!$19:$19,
MATCH(CUB!$A1633,Sinduscon!$3:$3,0)+2), "")</f>
        <v>799.08</v>
      </c>
      <c r="F1633" s="77">
        <f>IFERROR(INDEX(Sinduscon!$20:$20,
MATCH(CUB!$A1633,Sinduscon!$3:$3,0)+2), "")</f>
        <v>70.430000000000007</v>
      </c>
      <c r="G1633" s="77">
        <f>IFERROR(INDEX(Sinduscon!$21:$21,
MATCH(CUB!$A1633,Sinduscon!$3:$3,0)+2), "")</f>
        <v>4.53</v>
      </c>
      <c r="H1633" s="111"/>
      <c r="I1633" s="111"/>
      <c r="J1633" s="111"/>
      <c r="K1633" s="111"/>
    </row>
    <row r="1634" spans="1:12" x14ac:dyDescent="0.25">
      <c r="A1634" s="71">
        <f>IF(
   SUMPRODUCT(--(Sinduscon!$3:$3=DATE(2013,INT((ROW(A1831)-1)/20)+1,1)))&gt;0,
   DATE(2013,INT((ROW(A1831)-1)/20)+1,1),
   ""
)</f>
        <v>44044</v>
      </c>
      <c r="B1634" s="72" t="str">
        <f t="shared" si="130"/>
        <v>R-8</v>
      </c>
      <c r="C1634" s="73" t="str">
        <f t="shared" si="131"/>
        <v>Alto</v>
      </c>
      <c r="D1634" s="77">
        <f>IFERROR(INDEX(Sinduscon!$18:$18,
MATCH(CUB!A1634,Sinduscon!$3:$3,0)+3), "")</f>
        <v>928.21</v>
      </c>
      <c r="E1634" s="77">
        <f>IFERROR(INDEX(Sinduscon!$19:$19,
MATCH(CUB!$A1634,Sinduscon!$3:$3,0)+3), "")</f>
        <v>845.88</v>
      </c>
      <c r="F1634" s="77">
        <f>IFERROR(INDEX(Sinduscon!$20:$20,
MATCH(CUB!$A1634,Sinduscon!$3:$3,0)+3), "")</f>
        <v>83.05</v>
      </c>
      <c r="G1634" s="77">
        <f>IFERROR(INDEX(Sinduscon!$21:$21,
MATCH(CUB!$A1634,Sinduscon!$3:$3,0)+3), "")</f>
        <v>4.2699999999999996</v>
      </c>
      <c r="H1634" s="111"/>
      <c r="I1634" s="111"/>
      <c r="J1634" s="111"/>
      <c r="K1634" s="111"/>
    </row>
    <row r="1635" spans="1:12" x14ac:dyDescent="0.25">
      <c r="A1635" s="71">
        <f>IF(
   SUMPRODUCT(--(Sinduscon!$3:$3=DATE(2013,INT((ROW(A1832)-1)/20)+1,1)))&gt;0,
   DATE(2013,INT((ROW(A1832)-1)/20)+1,1),
   ""
)</f>
        <v>44044</v>
      </c>
      <c r="B1635" s="72" t="str">
        <f t="shared" si="130"/>
        <v>R-8</v>
      </c>
      <c r="C1635" s="73" t="str">
        <f t="shared" si="131"/>
        <v>Total</v>
      </c>
      <c r="D1635" s="77">
        <f>IFERROR(INDEX(Sinduscon!$18:$18,
MATCH(CUB!A1635,Sinduscon!$3:$3,0)+4), "")</f>
        <v>2308.5500000000002</v>
      </c>
      <c r="E1635" s="77">
        <f>IFERROR(INDEX(Sinduscon!$19:$19,
MATCH(CUB!$A1635,Sinduscon!$3:$3,0)+4), "")</f>
        <v>2225.9900000000002</v>
      </c>
      <c r="F1635" s="77">
        <f>IFERROR(INDEX(Sinduscon!$20:$20,
MATCH(CUB!$A1635,Sinduscon!$3:$3,0)+4), "")</f>
        <v>185.92000000000002</v>
      </c>
      <c r="G1635" s="77">
        <f>IFERROR(INDEX(Sinduscon!$21:$21,
MATCH(CUB!$A1635,Sinduscon!$3:$3,0)+4), "")</f>
        <v>12.18</v>
      </c>
      <c r="H1635" s="111"/>
      <c r="I1635" s="111"/>
      <c r="J1635" s="111"/>
      <c r="K1635" s="111"/>
    </row>
    <row r="1636" spans="1:12" x14ac:dyDescent="0.25">
      <c r="A1636" s="71">
        <f>IF(
   SUMPRODUCT(--(Sinduscon!$3:$3=DATE(2013,INT((ROW(A1833)-1)/20)+1,1)))&gt;0,
   DATE(2013,INT((ROW(A1833)-1)/20)+1,1),
   ""
)</f>
        <v>44044</v>
      </c>
      <c r="B1636" s="72" t="str">
        <f t="shared" si="130"/>
        <v>R-16</v>
      </c>
      <c r="C1636" s="73" t="str">
        <f t="shared" si="131"/>
        <v>Baixo</v>
      </c>
      <c r="D1636" s="77" t="str">
        <f>IFERROR(INDEX(Sinduscon!$24:$24,
MATCH(CUB!A1636,Sinduscon!$3:$3,0)+1), "")</f>
        <v>-</v>
      </c>
      <c r="E1636" s="77" t="str">
        <f>IFERROR(INDEX(Sinduscon!$25:$25,
MATCH(CUB!$A1636,Sinduscon!$3:$3,0)+1), "")</f>
        <v>-</v>
      </c>
      <c r="F1636" s="77" t="str">
        <f>IFERROR(INDEX(Sinduscon!$26:$26,
MATCH(CUB!$A1636,Sinduscon!$3:$3,0)+1), "")</f>
        <v>-</v>
      </c>
      <c r="G1636" s="77" t="str">
        <f>IFERROR(INDEX(Sinduscon!$27:$27,
MATCH(CUB!$A1636,Sinduscon!$3:$3,0)+1), "")</f>
        <v>-</v>
      </c>
      <c r="H1636" s="111"/>
      <c r="I1636" s="111"/>
      <c r="J1636" s="111"/>
      <c r="K1636" s="111"/>
    </row>
    <row r="1637" spans="1:12" x14ac:dyDescent="0.25">
      <c r="A1637" s="71">
        <f>IF(
   SUMPRODUCT(--(Sinduscon!$3:$3=DATE(2013,INT((ROW(A1834)-1)/20)+1,1)))&gt;0,
   DATE(2013,INT((ROW(A1834)-1)/20)+1,1),
   ""
)</f>
        <v>44044</v>
      </c>
      <c r="B1637" s="72" t="str">
        <f t="shared" si="130"/>
        <v>R-16</v>
      </c>
      <c r="C1637" s="73" t="str">
        <f t="shared" si="131"/>
        <v>Normal</v>
      </c>
      <c r="D1637" s="77">
        <f>IFERROR(INDEX(Sinduscon!$24:$24,
MATCH(CUB!A1637,Sinduscon!$3:$3,0)+2), "")</f>
        <v>644.66</v>
      </c>
      <c r="E1637" s="77">
        <f>IFERROR(INDEX(Sinduscon!$25:$25,
MATCH(CUB!$A1637,Sinduscon!$3:$3,0)+2), "")</f>
        <v>768.16</v>
      </c>
      <c r="F1637" s="77">
        <f>IFERROR(INDEX(Sinduscon!$26:$26,
MATCH(CUB!$A1637,Sinduscon!$3:$3,0)+2), "")</f>
        <v>58.29</v>
      </c>
      <c r="G1637" s="77">
        <f>IFERROR(INDEX(Sinduscon!$27:$27,
MATCH(CUB!$A1637,Sinduscon!$3:$3,0)+2), "")</f>
        <v>4.3099999999999996</v>
      </c>
      <c r="H1637" s="111"/>
      <c r="I1637" s="111"/>
      <c r="J1637" s="111"/>
      <c r="K1637" s="111"/>
    </row>
    <row r="1638" spans="1:12" x14ac:dyDescent="0.25">
      <c r="A1638" s="71">
        <f>IF(
   SUMPRODUCT(--(Sinduscon!$3:$3=DATE(2013,INT((ROW(A1835)-1)/20)+1,1)))&gt;0,
   DATE(2013,INT((ROW(A1835)-1)/20)+1,1),
   ""
)</f>
        <v>44044</v>
      </c>
      <c r="B1638" s="72" t="str">
        <f t="shared" si="130"/>
        <v>R-16</v>
      </c>
      <c r="C1638" s="73" t="str">
        <f t="shared" si="131"/>
        <v>Alto</v>
      </c>
      <c r="D1638" s="77">
        <f>IFERROR(INDEX(Sinduscon!$24:$24,
MATCH(CUB!A1638,Sinduscon!$3:$3,0)+3), "")</f>
        <v>864.14</v>
      </c>
      <c r="E1638" s="77">
        <f>IFERROR(INDEX(Sinduscon!$25:$25,
MATCH(CUB!$A1638,Sinduscon!$3:$3,0)+3), "")</f>
        <v>950.07</v>
      </c>
      <c r="F1638" s="77">
        <f>IFERROR(INDEX(Sinduscon!$26:$26,
MATCH(CUB!$A1638,Sinduscon!$3:$3,0)+3), "")</f>
        <v>72.040000000000006</v>
      </c>
      <c r="G1638" s="77">
        <f>IFERROR(INDEX(Sinduscon!$27:$27,
MATCH(CUB!$A1638,Sinduscon!$3:$3,0)+3), "")</f>
        <v>6.48</v>
      </c>
      <c r="H1638" s="111"/>
      <c r="I1638" s="111"/>
      <c r="J1638" s="111"/>
      <c r="K1638" s="111"/>
    </row>
    <row r="1639" spans="1:12" x14ac:dyDescent="0.25">
      <c r="A1639" s="71">
        <f>IF(
   SUMPRODUCT(--(Sinduscon!$3:$3=DATE(2013,INT((ROW(A1836)-1)/20)+1,1)))&gt;0,
   DATE(2013,INT((ROW(A1836)-1)/20)+1,1),
   ""
)</f>
        <v>44044</v>
      </c>
      <c r="B1639" s="72" t="str">
        <f t="shared" si="130"/>
        <v>R-16</v>
      </c>
      <c r="C1639" s="73" t="str">
        <f t="shared" si="131"/>
        <v>Total</v>
      </c>
      <c r="D1639" s="77">
        <f>IFERROR(INDEX(Sinduscon!$24:$24,
MATCH(CUB!A1639,Sinduscon!$3:$3,0)+4), "")</f>
        <v>1508.8</v>
      </c>
      <c r="E1639" s="77">
        <f>IFERROR(INDEX(Sinduscon!$25:$25,
MATCH(CUB!$A1639,Sinduscon!$3:$3,0)+4), "")</f>
        <v>1718.23</v>
      </c>
      <c r="F1639" s="77">
        <f>IFERROR(INDEX(Sinduscon!$26:$26,
MATCH(CUB!$A1639,Sinduscon!$3:$3,0)+4), "")</f>
        <v>130.33000000000001</v>
      </c>
      <c r="G1639" s="77">
        <f>IFERROR(INDEX(Sinduscon!$27:$27,
MATCH(CUB!$A1639,Sinduscon!$3:$3,0)+4), "")</f>
        <v>10.79</v>
      </c>
      <c r="H1639" s="111"/>
      <c r="I1639" s="111"/>
      <c r="J1639" s="111"/>
      <c r="K1639" s="111"/>
    </row>
    <row r="1640" spans="1:12" x14ac:dyDescent="0.25">
      <c r="A1640" s="71">
        <f>IF(
   SUMPRODUCT(--(Sinduscon!$3:$3=DATE(2013,INT((ROW(A1837)-1)/20)+1,1)))&gt;0,
   DATE(2013,INT((ROW(A1837)-1)/20)+1,1),
   ""
)</f>
        <v>44044</v>
      </c>
      <c r="B1640" s="72" t="str">
        <f t="shared" si="130"/>
        <v>PIS</v>
      </c>
      <c r="C1640" s="73" t="str">
        <f t="shared" si="131"/>
        <v>Baixo</v>
      </c>
      <c r="D1640" s="77">
        <f>IFERROR(INDEX(Sinduscon!$30:$30,
MATCH(CUB!A1640,Sinduscon!$3:$3,0)+1), "")</f>
        <v>524.04999999999995</v>
      </c>
      <c r="E1640" s="77">
        <f>IFERROR(INDEX(Sinduscon!$31:$31,
MATCH(CUB!$A1640,Sinduscon!$3:$3,0)+1), "")</f>
        <v>502</v>
      </c>
      <c r="F1640" s="77">
        <f>IFERROR(INDEX(Sinduscon!$32:$32,
MATCH(CUB!$A1640,Sinduscon!$3:$3,0)+1), "")</f>
        <v>33.630000000000003</v>
      </c>
      <c r="G1640" s="77">
        <f>IFERROR(INDEX(Sinduscon!$33:$33,
MATCH(CUB!$A1640,Sinduscon!$3:$3,0)+1), "")</f>
        <v>1.69</v>
      </c>
      <c r="H1640" s="111"/>
      <c r="I1640" s="111"/>
      <c r="J1640" s="111"/>
      <c r="K1640" s="111"/>
    </row>
    <row r="1641" spans="1:12" x14ac:dyDescent="0.25">
      <c r="A1641" s="71">
        <f>IF(
   SUMPRODUCT(--(Sinduscon!$3:$3=DATE(2013,INT((ROW(A1838)-1)/20)+1,1)))&gt;0,
   DATE(2013,INT((ROW(A1838)-1)/20)+1,1),
   ""
)</f>
        <v>44044</v>
      </c>
      <c r="B1641" s="72" t="str">
        <f t="shared" si="130"/>
        <v>PIS</v>
      </c>
      <c r="C1641" s="73" t="str">
        <f t="shared" si="131"/>
        <v>Normal</v>
      </c>
      <c r="D1641" s="77" t="str">
        <f>IFERROR(INDEX(Sinduscon!$30:$30,
MATCH(CUB!A1641,Sinduscon!$3:$3,0)+2), "")</f>
        <v>-</v>
      </c>
      <c r="E1641" s="77" t="str">
        <f>IFERROR(INDEX(Sinduscon!$31:$31,
MATCH(CUB!$A1641,Sinduscon!$3:$3,0)+2), "")</f>
        <v>-</v>
      </c>
      <c r="F1641" s="77" t="str">
        <f>IFERROR(INDEX(Sinduscon!$32:$32,
MATCH(CUB!$A1641,Sinduscon!$3:$3,0)+2), "")</f>
        <v>-</v>
      </c>
      <c r="G1641" s="77" t="str">
        <f>IFERROR(INDEX(Sinduscon!$33:$33,
MATCH(CUB!$A1641,Sinduscon!$3:$3,0)+2), "")</f>
        <v>-</v>
      </c>
      <c r="H1641" s="111"/>
      <c r="I1641" s="111"/>
      <c r="J1641" s="111"/>
      <c r="K1641" s="111"/>
    </row>
    <row r="1642" spans="1:12" x14ac:dyDescent="0.25">
      <c r="A1642" s="71">
        <f>IF(
   SUMPRODUCT(--(Sinduscon!$3:$3=DATE(2013,INT((ROW(A1839)-1)/20)+1,1)))&gt;0,
   DATE(2013,INT((ROW(A1839)-1)/20)+1,1),
   ""
)</f>
        <v>44044</v>
      </c>
      <c r="B1642" s="72" t="str">
        <f t="shared" si="130"/>
        <v>PIS</v>
      </c>
      <c r="C1642" s="73" t="str">
        <f t="shared" si="131"/>
        <v>Alto</v>
      </c>
      <c r="D1642" s="77" t="str">
        <f>IFERROR(INDEX(Sinduscon!$30:$30,
MATCH(CUB!A1642,Sinduscon!$3:$3,0)+3), "")</f>
        <v>-</v>
      </c>
      <c r="E1642" s="77" t="str">
        <f>IFERROR(INDEX(Sinduscon!$31:$31,
MATCH(CUB!$A1642,Sinduscon!$3:$3,0)+3), "")</f>
        <v>-</v>
      </c>
      <c r="F1642" s="77" t="str">
        <f>IFERROR(INDEX(Sinduscon!$32:$32,
MATCH(CUB!$A1642,Sinduscon!$3:$3,0)+3), "")</f>
        <v>-</v>
      </c>
      <c r="G1642" s="77" t="str">
        <f>IFERROR(INDEX(Sinduscon!$33:$33,
MATCH(CUB!$A1642,Sinduscon!$3:$3,0)+3), "")</f>
        <v>-</v>
      </c>
      <c r="H1642" s="111"/>
      <c r="I1642" s="111"/>
      <c r="J1642" s="111"/>
      <c r="K1642" s="111"/>
    </row>
    <row r="1643" spans="1:12" x14ac:dyDescent="0.25">
      <c r="A1643" s="71">
        <f>IF(
   SUMPRODUCT(--(Sinduscon!$3:$3=DATE(2013,INT((ROW(A1840)-1)/20)+1,1)))&gt;0,
   DATE(2013,INT((ROW(A1840)-1)/20)+1,1),
   ""
)</f>
        <v>44044</v>
      </c>
      <c r="B1643" s="72" t="str">
        <f t="shared" si="130"/>
        <v>PIS</v>
      </c>
      <c r="C1643" s="73" t="str">
        <f t="shared" si="131"/>
        <v>Total</v>
      </c>
      <c r="D1643" s="77">
        <f>IFERROR(INDEX(Sinduscon!$30:$30,
MATCH(CUB!A1643,Sinduscon!$3:$3,0)+4), "")</f>
        <v>524.04999999999995</v>
      </c>
      <c r="E1643" s="77">
        <f>IFERROR(INDEX(Sinduscon!$31:$31,
MATCH(CUB!$A1643,Sinduscon!$3:$3,0)+4), "")</f>
        <v>502</v>
      </c>
      <c r="F1643" s="77">
        <f>IFERROR(INDEX(Sinduscon!$32:$32,
MATCH(CUB!$A1643,Sinduscon!$3:$3,0)+4), "")</f>
        <v>33.630000000000003</v>
      </c>
      <c r="G1643" s="77">
        <f>IFERROR(INDEX(Sinduscon!$33:$33,
MATCH(CUB!$A1643,Sinduscon!$3:$3,0)+4), "")</f>
        <v>1.69</v>
      </c>
      <c r="H1643" s="111">
        <f>SUMIFS(CUB!$D:$D,CUB!$C:$C,"Total",CUB!$A:$A,$A1643)
/11</f>
        <v>769.27272727272725</v>
      </c>
      <c r="I1643" s="111">
        <f>SUMIFS(CUB!$E:$E,CUB!$C:$C,"Total",CUB!$A:$A,$A1643)
/11</f>
        <v>798.96818181818173</v>
      </c>
      <c r="J1643" s="111">
        <f>SUMIFS(CUB!$F:$F,CUB!$C:$C,"Total",CUB!$A:$A,$A1643)
/11</f>
        <v>83.807272727272732</v>
      </c>
      <c r="K1643" s="111">
        <f>SUMIFS(CUB!$G:$G,CUB!$C:$C,"Total",CUB!$A:$A,$A1643)
/11</f>
        <v>2.8881818181818182</v>
      </c>
      <c r="L1643" s="111">
        <f t="shared" ref="L1643" si="133">SUM(H1643:K1643)</f>
        <v>1654.9363636363637</v>
      </c>
    </row>
    <row r="1644" spans="1:12" x14ac:dyDescent="0.25">
      <c r="A1644" s="71">
        <f>IF(
   SUMPRODUCT(--(Sinduscon!$3:$3=DATE(2013,INT((ROW(A1841)-1)/20)+1,1)))&gt;0,
   DATE(2013,INT((ROW(A1841)-1)/20)+1,1),
   ""
)</f>
        <v>44075</v>
      </c>
      <c r="B1644" s="72" t="str">
        <f t="shared" si="130"/>
        <v>R-1</v>
      </c>
      <c r="C1644" s="73" t="str">
        <f t="shared" si="131"/>
        <v>Baixo</v>
      </c>
      <c r="D1644" s="77">
        <f>IFERROR(INDEX(Sinduscon!$6:$6,
MATCH(CUB!A1644,Sinduscon!$3:$3,0)+1), "")</f>
        <v>751.75</v>
      </c>
      <c r="E1644" s="77">
        <f>IFERROR(INDEX(Sinduscon!$7:$7,
MATCH(CUB!$A1644,Sinduscon!$3:$3,0)+1), "")</f>
        <v>736.62</v>
      </c>
      <c r="F1644" s="77">
        <f>IFERROR(INDEX(Sinduscon!$8:$8,
MATCH(CUB!$A1644,Sinduscon!$3:$3,0)+1), "")</f>
        <v>135.6</v>
      </c>
      <c r="G1644" s="77">
        <f>IFERROR(INDEX(Sinduscon!$9:$9,
MATCH(CUB!$A1644,Sinduscon!$3:$3,0)+1), "")</f>
        <v>3.24</v>
      </c>
      <c r="H1644" s="111"/>
      <c r="I1644" s="111"/>
      <c r="J1644" s="111"/>
      <c r="K1644" s="111"/>
    </row>
    <row r="1645" spans="1:12" x14ac:dyDescent="0.25">
      <c r="A1645" s="71">
        <f>IF(
   SUMPRODUCT(--(Sinduscon!$3:$3=DATE(2013,INT((ROW(A1842)-1)/20)+1,1)))&gt;0,
   DATE(2013,INT((ROW(A1842)-1)/20)+1,1),
   ""
)</f>
        <v>44075</v>
      </c>
      <c r="B1645" s="72" t="str">
        <f t="shared" si="130"/>
        <v>R-1</v>
      </c>
      <c r="C1645" s="73" t="str">
        <f t="shared" si="131"/>
        <v>Normal</v>
      </c>
      <c r="D1645" s="77">
        <f>IFERROR(INDEX(Sinduscon!$6:$6,
MATCH(CUB!A1645,Sinduscon!$3:$3,0)+2), "")</f>
        <v>796.29</v>
      </c>
      <c r="E1645" s="77">
        <f>IFERROR(INDEX(Sinduscon!$7:$7,
MATCH(CUB!$A1645,Sinduscon!$3:$3,0)+2), "")</f>
        <v>1006.21</v>
      </c>
      <c r="F1645" s="77">
        <f>IFERROR(INDEX(Sinduscon!$8:$8,
MATCH(CUB!$A1645,Sinduscon!$3:$3,0)+2), "")</f>
        <v>127.32</v>
      </c>
      <c r="G1645" s="77">
        <f>IFERROR(INDEX(Sinduscon!$9:$9,
MATCH(CUB!$A1645,Sinduscon!$3:$3,0)+2), "")</f>
        <v>0.23</v>
      </c>
      <c r="H1645" s="111"/>
      <c r="I1645" s="111"/>
      <c r="J1645" s="111"/>
      <c r="K1645" s="111"/>
    </row>
    <row r="1646" spans="1:12" x14ac:dyDescent="0.25">
      <c r="A1646" s="71">
        <f>IF(
   SUMPRODUCT(--(Sinduscon!$3:$3=DATE(2013,INT((ROW(A1843)-1)/20)+1,1)))&gt;0,
   DATE(2013,INT((ROW(A1843)-1)/20)+1,1),
   ""
)</f>
        <v>44075</v>
      </c>
      <c r="B1646" s="72" t="str">
        <f t="shared" si="130"/>
        <v>R-1</v>
      </c>
      <c r="C1646" s="73" t="str">
        <f t="shared" si="131"/>
        <v>Alto</v>
      </c>
      <c r="D1646" s="77">
        <f>IFERROR(INDEX(Sinduscon!$6:$6,
MATCH(CUB!A1646,Sinduscon!$3:$3,0)+3), "")</f>
        <v>1181.1099999999999</v>
      </c>
      <c r="E1646" s="77">
        <f>IFERROR(INDEX(Sinduscon!$7:$7,
MATCH(CUB!$A1646,Sinduscon!$3:$3,0)+3), "")</f>
        <v>1091.7</v>
      </c>
      <c r="F1646" s="77">
        <f>IFERROR(INDEX(Sinduscon!$8:$8,
MATCH(CUB!$A1646,Sinduscon!$3:$3,0)+3), "")</f>
        <v>120.36</v>
      </c>
      <c r="G1646" s="77">
        <f>IFERROR(INDEX(Sinduscon!$9:$9,
MATCH(CUB!$A1646,Sinduscon!$3:$3,0)+3), "")</f>
        <v>0.28000000000000003</v>
      </c>
      <c r="H1646" s="111"/>
      <c r="I1646" s="111"/>
      <c r="J1646" s="111"/>
      <c r="K1646" s="111"/>
    </row>
    <row r="1647" spans="1:12" x14ac:dyDescent="0.25">
      <c r="A1647" s="71">
        <f>IF(
   SUMPRODUCT(--(Sinduscon!$3:$3=DATE(2013,INT((ROW(A1844)-1)/20)+1,1)))&gt;0,
   DATE(2013,INT((ROW(A1844)-1)/20)+1,1),
   ""
)</f>
        <v>44075</v>
      </c>
      <c r="B1647" s="72" t="str">
        <f t="shared" si="130"/>
        <v>R-1</v>
      </c>
      <c r="C1647" s="73" t="str">
        <f t="shared" si="131"/>
        <v>Total</v>
      </c>
      <c r="D1647" s="77">
        <f>IFERROR(INDEX(Sinduscon!$6:$6,
MATCH(CUB!A1647,Sinduscon!$3:$3,0)+4), "")</f>
        <v>2729.1499999999996</v>
      </c>
      <c r="E1647" s="77">
        <f>IFERROR(INDEX(Sinduscon!$7:$7,
MATCH(CUB!$A1647,Sinduscon!$3:$3,0)+4), "")</f>
        <v>2834.5299999999997</v>
      </c>
      <c r="F1647" s="77">
        <f>IFERROR(INDEX(Sinduscon!$8:$8,
MATCH(CUB!$A1647,Sinduscon!$3:$3,0)+4), "")</f>
        <v>383.28</v>
      </c>
      <c r="G1647" s="77">
        <f>IFERROR(INDEX(Sinduscon!$9:$9,
MATCH(CUB!$A1647,Sinduscon!$3:$3,0)+4), "")</f>
        <v>3.75</v>
      </c>
      <c r="H1647" s="111"/>
      <c r="I1647" s="111"/>
      <c r="J1647" s="111"/>
      <c r="K1647" s="111"/>
    </row>
    <row r="1648" spans="1:12" x14ac:dyDescent="0.25">
      <c r="A1648" s="71">
        <f>IF(
   SUMPRODUCT(--(Sinduscon!$3:$3=DATE(2013,INT((ROW(A1845)-1)/20)+1,1)))&gt;0,
   DATE(2013,INT((ROW(A1845)-1)/20)+1,1),
   ""
)</f>
        <v>44075</v>
      </c>
      <c r="B1648" s="72" t="str">
        <f t="shared" si="130"/>
        <v>PP-4</v>
      </c>
      <c r="C1648" s="73" t="str">
        <f t="shared" si="131"/>
        <v>Baixo</v>
      </c>
      <c r="D1648" s="77">
        <f>IFERROR(INDEX(Sinduscon!$12:$12,
MATCH(CUB!A1648,Sinduscon!$3:$3,0)+1), "")</f>
        <v>800.53</v>
      </c>
      <c r="E1648" s="77">
        <f>IFERROR(INDEX(Sinduscon!$13:$13,
MATCH(CUB!$A1648,Sinduscon!$3:$3,0)+1), "")</f>
        <v>617.79</v>
      </c>
      <c r="F1648" s="77">
        <f>IFERROR(INDEX(Sinduscon!$14:$14,
MATCH(CUB!$A1648,Sinduscon!$3:$3,0)+1), "")</f>
        <v>36.049999999999997</v>
      </c>
      <c r="G1648" s="77">
        <f>IFERROR(INDEX(Sinduscon!$15:$15,
MATCH(CUB!$A1648,Sinduscon!$3:$3,0)+1), "")</f>
        <v>3.13</v>
      </c>
      <c r="H1648" s="111"/>
      <c r="I1648" s="111"/>
      <c r="J1648" s="111"/>
      <c r="K1648" s="111"/>
    </row>
    <row r="1649" spans="1:12" x14ac:dyDescent="0.25">
      <c r="A1649" s="71">
        <f>IF(
   SUMPRODUCT(--(Sinduscon!$3:$3=DATE(2013,INT((ROW(A1846)-1)/20)+1,1)))&gt;0,
   DATE(2013,INT((ROW(A1846)-1)/20)+1,1),
   ""
)</f>
        <v>44075</v>
      </c>
      <c r="B1649" s="72" t="str">
        <f t="shared" si="130"/>
        <v>PP-4</v>
      </c>
      <c r="C1649" s="73" t="str">
        <f t="shared" si="131"/>
        <v>Normal</v>
      </c>
      <c r="D1649" s="77">
        <f>IFERROR(INDEX(Sinduscon!$12:$12,
MATCH(CUB!A1649,Sinduscon!$3:$3,0)+2), "")</f>
        <v>762.7</v>
      </c>
      <c r="E1649" s="77">
        <f>IFERROR(INDEX(Sinduscon!$13:$13,
MATCH(CUB!$A1649,Sinduscon!$3:$3,0)+2), "")</f>
        <v>890.11</v>
      </c>
      <c r="F1649" s="77">
        <f>IFERROR(INDEX(Sinduscon!$14:$14,
MATCH(CUB!$A1649,Sinduscon!$3:$3,0)+2), "")</f>
        <v>152.66999999999999</v>
      </c>
      <c r="G1649" s="77">
        <f>IFERROR(INDEX(Sinduscon!$15:$15,
MATCH(CUB!$A1649,Sinduscon!$3:$3,0)+2), "")</f>
        <v>0.04</v>
      </c>
      <c r="H1649" s="111"/>
      <c r="I1649" s="111"/>
      <c r="J1649" s="111"/>
      <c r="K1649" s="111"/>
    </row>
    <row r="1650" spans="1:12" x14ac:dyDescent="0.25">
      <c r="A1650" s="71">
        <f>IF(
   SUMPRODUCT(--(Sinduscon!$3:$3=DATE(2013,INT((ROW(A1847)-1)/20)+1,1)))&gt;0,
   DATE(2013,INT((ROW(A1847)-1)/20)+1,1),
   ""
)</f>
        <v>44075</v>
      </c>
      <c r="B1650" s="72" t="str">
        <f t="shared" si="130"/>
        <v>PP-4</v>
      </c>
      <c r="C1650" s="73" t="str">
        <f t="shared" si="131"/>
        <v>Alto</v>
      </c>
      <c r="D1650" s="77" t="str">
        <f>IFERROR(INDEX(Sinduscon!$12:$12,
MATCH(CUB!A1650,Sinduscon!$3:$3,0)+3), "")</f>
        <v>-</v>
      </c>
      <c r="E1650" s="77" t="str">
        <f>IFERROR(INDEX(Sinduscon!$13:$13,
MATCH(CUB!$A1650,Sinduscon!$3:$3,0)+3), "")</f>
        <v>-</v>
      </c>
      <c r="F1650" s="77" t="str">
        <f>IFERROR(INDEX(Sinduscon!$14:$14,
MATCH(CUB!$A1650,Sinduscon!$3:$3,0)+3), "")</f>
        <v>-</v>
      </c>
      <c r="G1650" s="77" t="str">
        <f>IFERROR(INDEX(Sinduscon!$15:$15,
MATCH(CUB!$A1650,Sinduscon!$3:$3,0)+3), "")</f>
        <v>-</v>
      </c>
      <c r="H1650" s="111"/>
      <c r="I1650" s="111"/>
      <c r="J1650" s="111"/>
      <c r="K1650" s="111"/>
    </row>
    <row r="1651" spans="1:12" x14ac:dyDescent="0.25">
      <c r="A1651" s="71">
        <f>IF(
   SUMPRODUCT(--(Sinduscon!$3:$3=DATE(2013,INT((ROW(A1848)-1)/20)+1,1)))&gt;0,
   DATE(2013,INT((ROW(A1848)-1)/20)+1,1),
   ""
)</f>
        <v>44075</v>
      </c>
      <c r="B1651" s="72" t="str">
        <f t="shared" si="130"/>
        <v>PP-4</v>
      </c>
      <c r="C1651" s="73" t="str">
        <f t="shared" si="131"/>
        <v>Total</v>
      </c>
      <c r="D1651" s="77">
        <f>IFERROR(INDEX(Sinduscon!$12:$12,
MATCH(CUB!A1651,Sinduscon!$3:$3,0)+4), "")</f>
        <v>1563.23</v>
      </c>
      <c r="E1651" s="77">
        <f>IFERROR(INDEX(Sinduscon!$13:$13,
MATCH(CUB!$A1651,Sinduscon!$3:$3,0)+4), "")</f>
        <v>1507.9</v>
      </c>
      <c r="F1651" s="77">
        <f>IFERROR(INDEX(Sinduscon!$14:$14,
MATCH(CUB!$A1651,Sinduscon!$3:$3,0)+4), "")</f>
        <v>188.71999999999997</v>
      </c>
      <c r="G1651" s="77">
        <f>IFERROR(INDEX(Sinduscon!$15:$15,
MATCH(CUB!$A1651,Sinduscon!$3:$3,0)+4), "")</f>
        <v>3.17</v>
      </c>
      <c r="H1651" s="111"/>
      <c r="I1651" s="111"/>
      <c r="J1651" s="111"/>
      <c r="K1651" s="111"/>
    </row>
    <row r="1652" spans="1:12" x14ac:dyDescent="0.25">
      <c r="A1652" s="71">
        <f>IF(
   SUMPRODUCT(--(Sinduscon!$3:$3=DATE(2013,INT((ROW(A1849)-1)/20)+1,1)))&gt;0,
   DATE(2013,INT((ROW(A1849)-1)/20)+1,1),
   ""
)</f>
        <v>44075</v>
      </c>
      <c r="B1652" s="72" t="str">
        <f t="shared" si="130"/>
        <v>R-8</v>
      </c>
      <c r="C1652" s="73" t="str">
        <f t="shared" si="131"/>
        <v>Baixo</v>
      </c>
      <c r="D1652" s="77">
        <f>IFERROR(INDEX(Sinduscon!$18:$18,
MATCH(CUB!A1652,Sinduscon!$3:$3,0)+1), "")</f>
        <v>761.21</v>
      </c>
      <c r="E1652" s="77">
        <f>IFERROR(INDEX(Sinduscon!$19:$19,
MATCH(CUB!$A1652,Sinduscon!$3:$3,0)+1), "")</f>
        <v>581.03</v>
      </c>
      <c r="F1652" s="77">
        <f>IFERROR(INDEX(Sinduscon!$20:$20,
MATCH(CUB!$A1652,Sinduscon!$3:$3,0)+1), "")</f>
        <v>32.44</v>
      </c>
      <c r="G1652" s="77">
        <f>IFERROR(INDEX(Sinduscon!$21:$21,
MATCH(CUB!$A1652,Sinduscon!$3:$3,0)+1), "")</f>
        <v>3.28</v>
      </c>
      <c r="H1652" s="111"/>
      <c r="I1652" s="111"/>
      <c r="J1652" s="111"/>
      <c r="K1652" s="111"/>
    </row>
    <row r="1653" spans="1:12" x14ac:dyDescent="0.25">
      <c r="A1653" s="71">
        <f>IF(
   SUMPRODUCT(--(Sinduscon!$3:$3=DATE(2013,INT((ROW(A1850)-1)/20)+1,1)))&gt;0,
   DATE(2013,INT((ROW(A1850)-1)/20)+1,1),
   ""
)</f>
        <v>44075</v>
      </c>
      <c r="B1653" s="72" t="str">
        <f t="shared" si="130"/>
        <v>R-8</v>
      </c>
      <c r="C1653" s="73" t="str">
        <f t="shared" si="131"/>
        <v>Normal</v>
      </c>
      <c r="D1653" s="77">
        <f>IFERROR(INDEX(Sinduscon!$18:$18,
MATCH(CUB!A1653,Sinduscon!$3:$3,0)+2), "")</f>
        <v>680.04</v>
      </c>
      <c r="E1653" s="77">
        <f>IFERROR(INDEX(Sinduscon!$19:$19,
MATCH(CUB!$A1653,Sinduscon!$3:$3,0)+2), "")</f>
        <v>799.08</v>
      </c>
      <c r="F1653" s="77">
        <f>IFERROR(INDEX(Sinduscon!$20:$20,
MATCH(CUB!$A1653,Sinduscon!$3:$3,0)+2), "")</f>
        <v>70.430000000000007</v>
      </c>
      <c r="G1653" s="77">
        <f>IFERROR(INDEX(Sinduscon!$21:$21,
MATCH(CUB!$A1653,Sinduscon!$3:$3,0)+2), "")</f>
        <v>4.3899999999999997</v>
      </c>
      <c r="H1653" s="111"/>
      <c r="I1653" s="111"/>
      <c r="J1653" s="111"/>
      <c r="K1653" s="111"/>
    </row>
    <row r="1654" spans="1:12" x14ac:dyDescent="0.25">
      <c r="A1654" s="71">
        <f>IF(
   SUMPRODUCT(--(Sinduscon!$3:$3=DATE(2013,INT((ROW(A1851)-1)/20)+1,1)))&gt;0,
   DATE(2013,INT((ROW(A1851)-1)/20)+1,1),
   ""
)</f>
        <v>44075</v>
      </c>
      <c r="B1654" s="72" t="str">
        <f t="shared" si="130"/>
        <v>R-8</v>
      </c>
      <c r="C1654" s="73" t="str">
        <f t="shared" si="131"/>
        <v>Alto</v>
      </c>
      <c r="D1654" s="77">
        <f>IFERROR(INDEX(Sinduscon!$18:$18,
MATCH(CUB!A1654,Sinduscon!$3:$3,0)+3), "")</f>
        <v>968.84</v>
      </c>
      <c r="E1654" s="77">
        <f>IFERROR(INDEX(Sinduscon!$19:$19,
MATCH(CUB!$A1654,Sinduscon!$3:$3,0)+3), "")</f>
        <v>845.88</v>
      </c>
      <c r="F1654" s="77">
        <f>IFERROR(INDEX(Sinduscon!$20:$20,
MATCH(CUB!$A1654,Sinduscon!$3:$3,0)+3), "")</f>
        <v>83.05</v>
      </c>
      <c r="G1654" s="77">
        <f>IFERROR(INDEX(Sinduscon!$21:$21,
MATCH(CUB!$A1654,Sinduscon!$3:$3,0)+3), "")</f>
        <v>4.1500000000000004</v>
      </c>
      <c r="H1654" s="111"/>
      <c r="I1654" s="111"/>
      <c r="J1654" s="111"/>
      <c r="K1654" s="111"/>
    </row>
    <row r="1655" spans="1:12" x14ac:dyDescent="0.25">
      <c r="A1655" s="71">
        <f>IF(
   SUMPRODUCT(--(Sinduscon!$3:$3=DATE(2013,INT((ROW(A1852)-1)/20)+1,1)))&gt;0,
   DATE(2013,INT((ROW(A1852)-1)/20)+1,1),
   ""
)</f>
        <v>44075</v>
      </c>
      <c r="B1655" s="72" t="str">
        <f t="shared" si="130"/>
        <v>R-8</v>
      </c>
      <c r="C1655" s="73" t="str">
        <f t="shared" si="131"/>
        <v>Total</v>
      </c>
      <c r="D1655" s="77">
        <f>IFERROR(INDEX(Sinduscon!$18:$18,
MATCH(CUB!A1655,Sinduscon!$3:$3,0)+4), "")</f>
        <v>2410.09</v>
      </c>
      <c r="E1655" s="77">
        <f>IFERROR(INDEX(Sinduscon!$19:$19,
MATCH(CUB!$A1655,Sinduscon!$3:$3,0)+4), "")</f>
        <v>2225.9900000000002</v>
      </c>
      <c r="F1655" s="77">
        <f>IFERROR(INDEX(Sinduscon!$20:$20,
MATCH(CUB!$A1655,Sinduscon!$3:$3,0)+4), "")</f>
        <v>185.92000000000002</v>
      </c>
      <c r="G1655" s="77">
        <f>IFERROR(INDEX(Sinduscon!$21:$21,
MATCH(CUB!$A1655,Sinduscon!$3:$3,0)+4), "")</f>
        <v>11.82</v>
      </c>
      <c r="H1655" s="111"/>
      <c r="I1655" s="111"/>
      <c r="J1655" s="111"/>
      <c r="K1655" s="111"/>
    </row>
    <row r="1656" spans="1:12" x14ac:dyDescent="0.25">
      <c r="A1656" s="71">
        <f>IF(
   SUMPRODUCT(--(Sinduscon!$3:$3=DATE(2013,INT((ROW(A1853)-1)/20)+1,1)))&gt;0,
   DATE(2013,INT((ROW(A1853)-1)/20)+1,1),
   ""
)</f>
        <v>44075</v>
      </c>
      <c r="B1656" s="72" t="str">
        <f t="shared" si="130"/>
        <v>R-16</v>
      </c>
      <c r="C1656" s="73" t="str">
        <f t="shared" si="131"/>
        <v>Baixo</v>
      </c>
      <c r="D1656" s="77" t="str">
        <f>IFERROR(INDEX(Sinduscon!$24:$24,
MATCH(CUB!A1656,Sinduscon!$3:$3,0)+1), "")</f>
        <v>-</v>
      </c>
      <c r="E1656" s="77" t="str">
        <f>IFERROR(INDEX(Sinduscon!$25:$25,
MATCH(CUB!$A1656,Sinduscon!$3:$3,0)+1), "")</f>
        <v>-</v>
      </c>
      <c r="F1656" s="77" t="str">
        <f>IFERROR(INDEX(Sinduscon!$26:$26,
MATCH(CUB!$A1656,Sinduscon!$3:$3,0)+1), "")</f>
        <v>-</v>
      </c>
      <c r="G1656" s="77" t="str">
        <f>IFERROR(INDEX(Sinduscon!$27:$27,
MATCH(CUB!$A1656,Sinduscon!$3:$3,0)+1), "")</f>
        <v>-</v>
      </c>
      <c r="H1656" s="111"/>
      <c r="I1656" s="111"/>
      <c r="J1656" s="111"/>
      <c r="K1656" s="111"/>
    </row>
    <row r="1657" spans="1:12" x14ac:dyDescent="0.25">
      <c r="A1657" s="71">
        <f>IF(
   SUMPRODUCT(--(Sinduscon!$3:$3=DATE(2013,INT((ROW(A1854)-1)/20)+1,1)))&gt;0,
   DATE(2013,INT((ROW(A1854)-1)/20)+1,1),
   ""
)</f>
        <v>44075</v>
      </c>
      <c r="B1657" s="72" t="str">
        <f t="shared" si="130"/>
        <v>R-16</v>
      </c>
      <c r="C1657" s="73" t="str">
        <f t="shared" si="131"/>
        <v>Normal</v>
      </c>
      <c r="D1657" s="77">
        <f>IFERROR(INDEX(Sinduscon!$24:$24,
MATCH(CUB!A1657,Sinduscon!$3:$3,0)+2), "")</f>
        <v>673.01</v>
      </c>
      <c r="E1657" s="77">
        <f>IFERROR(INDEX(Sinduscon!$25:$25,
MATCH(CUB!$A1657,Sinduscon!$3:$3,0)+2), "")</f>
        <v>768.16</v>
      </c>
      <c r="F1657" s="77">
        <f>IFERROR(INDEX(Sinduscon!$26:$26,
MATCH(CUB!$A1657,Sinduscon!$3:$3,0)+2), "")</f>
        <v>58.29</v>
      </c>
      <c r="G1657" s="77">
        <f>IFERROR(INDEX(Sinduscon!$27:$27,
MATCH(CUB!$A1657,Sinduscon!$3:$3,0)+2), "")</f>
        <v>4.1900000000000004</v>
      </c>
      <c r="H1657" s="111"/>
      <c r="I1657" s="111"/>
      <c r="J1657" s="111"/>
      <c r="K1657" s="111"/>
    </row>
    <row r="1658" spans="1:12" x14ac:dyDescent="0.25">
      <c r="A1658" s="71">
        <f>IF(
   SUMPRODUCT(--(Sinduscon!$3:$3=DATE(2013,INT((ROW(A1855)-1)/20)+1,1)))&gt;0,
   DATE(2013,INT((ROW(A1855)-1)/20)+1,1),
   ""
)</f>
        <v>44075</v>
      </c>
      <c r="B1658" s="72" t="str">
        <f t="shared" si="130"/>
        <v>R-16</v>
      </c>
      <c r="C1658" s="73" t="str">
        <f t="shared" si="131"/>
        <v>Alto</v>
      </c>
      <c r="D1658" s="77">
        <f>IFERROR(INDEX(Sinduscon!$24:$24,
MATCH(CUB!A1658,Sinduscon!$3:$3,0)+3), "")</f>
        <v>898</v>
      </c>
      <c r="E1658" s="77">
        <f>IFERROR(INDEX(Sinduscon!$25:$25,
MATCH(CUB!$A1658,Sinduscon!$3:$3,0)+3), "")</f>
        <v>950.07</v>
      </c>
      <c r="F1658" s="77">
        <f>IFERROR(INDEX(Sinduscon!$26:$26,
MATCH(CUB!$A1658,Sinduscon!$3:$3,0)+3), "")</f>
        <v>72.040000000000006</v>
      </c>
      <c r="G1658" s="77">
        <f>IFERROR(INDEX(Sinduscon!$27:$27,
MATCH(CUB!$A1658,Sinduscon!$3:$3,0)+3), "")</f>
        <v>6.29</v>
      </c>
      <c r="H1658" s="111"/>
      <c r="I1658" s="111"/>
      <c r="J1658" s="111"/>
      <c r="K1658" s="111"/>
    </row>
    <row r="1659" spans="1:12" x14ac:dyDescent="0.25">
      <c r="A1659" s="71">
        <f>IF(
   SUMPRODUCT(--(Sinduscon!$3:$3=DATE(2013,INT((ROW(A1856)-1)/20)+1,1)))&gt;0,
   DATE(2013,INT((ROW(A1856)-1)/20)+1,1),
   ""
)</f>
        <v>44075</v>
      </c>
      <c r="B1659" s="72" t="str">
        <f t="shared" si="130"/>
        <v>R-16</v>
      </c>
      <c r="C1659" s="73" t="str">
        <f t="shared" si="131"/>
        <v>Total</v>
      </c>
      <c r="D1659" s="77">
        <f>IFERROR(INDEX(Sinduscon!$24:$24,
MATCH(CUB!A1659,Sinduscon!$3:$3,0)+4), "")</f>
        <v>1571.01</v>
      </c>
      <c r="E1659" s="77">
        <f>IFERROR(INDEX(Sinduscon!$25:$25,
MATCH(CUB!$A1659,Sinduscon!$3:$3,0)+4), "")</f>
        <v>1718.23</v>
      </c>
      <c r="F1659" s="77">
        <f>IFERROR(INDEX(Sinduscon!$26:$26,
MATCH(CUB!$A1659,Sinduscon!$3:$3,0)+4), "")</f>
        <v>130.33000000000001</v>
      </c>
      <c r="G1659" s="77">
        <f>IFERROR(INDEX(Sinduscon!$27:$27,
MATCH(CUB!$A1659,Sinduscon!$3:$3,0)+4), "")</f>
        <v>10.48</v>
      </c>
      <c r="H1659" s="111"/>
      <c r="I1659" s="111"/>
      <c r="J1659" s="111"/>
      <c r="K1659" s="111"/>
    </row>
    <row r="1660" spans="1:12" x14ac:dyDescent="0.25">
      <c r="A1660" s="71">
        <f>IF(
   SUMPRODUCT(--(Sinduscon!$3:$3=DATE(2013,INT((ROW(A1857)-1)/20)+1,1)))&gt;0,
   DATE(2013,INT((ROW(A1857)-1)/20)+1,1),
   ""
)</f>
        <v>44075</v>
      </c>
      <c r="B1660" s="72" t="str">
        <f t="shared" si="130"/>
        <v>PIS</v>
      </c>
      <c r="C1660" s="73" t="str">
        <f t="shared" si="131"/>
        <v>Baixo</v>
      </c>
      <c r="D1660" s="77">
        <f>IFERROR(INDEX(Sinduscon!$30:$30,
MATCH(CUB!A1660,Sinduscon!$3:$3,0)+1), "")</f>
        <v>550.19000000000005</v>
      </c>
      <c r="E1660" s="77">
        <f>IFERROR(INDEX(Sinduscon!$31:$31,
MATCH(CUB!$A1660,Sinduscon!$3:$3,0)+1), "")</f>
        <v>502</v>
      </c>
      <c r="F1660" s="77">
        <f>IFERROR(INDEX(Sinduscon!$32:$32,
MATCH(CUB!$A1660,Sinduscon!$3:$3,0)+1), "")</f>
        <v>33.630000000000003</v>
      </c>
      <c r="G1660" s="77">
        <f>IFERROR(INDEX(Sinduscon!$33:$33,
MATCH(CUB!$A1660,Sinduscon!$3:$3,0)+1), "")</f>
        <v>1.64</v>
      </c>
      <c r="H1660" s="111"/>
      <c r="I1660" s="111"/>
      <c r="J1660" s="111"/>
      <c r="K1660" s="111"/>
    </row>
    <row r="1661" spans="1:12" x14ac:dyDescent="0.25">
      <c r="A1661" s="71">
        <f>IF(
   SUMPRODUCT(--(Sinduscon!$3:$3=DATE(2013,INT((ROW(A1858)-1)/20)+1,1)))&gt;0,
   DATE(2013,INT((ROW(A1858)-1)/20)+1,1),
   ""
)</f>
        <v>44075</v>
      </c>
      <c r="B1661" s="72" t="str">
        <f t="shared" si="130"/>
        <v>PIS</v>
      </c>
      <c r="C1661" s="73" t="str">
        <f t="shared" si="131"/>
        <v>Normal</v>
      </c>
      <c r="D1661" s="77" t="str">
        <f>IFERROR(INDEX(Sinduscon!$30:$30,
MATCH(CUB!A1661,Sinduscon!$3:$3,0)+2), "")</f>
        <v>-</v>
      </c>
      <c r="E1661" s="77" t="str">
        <f>IFERROR(INDEX(Sinduscon!$31:$31,
MATCH(CUB!$A1661,Sinduscon!$3:$3,0)+2), "")</f>
        <v>-</v>
      </c>
      <c r="F1661" s="77" t="str">
        <f>IFERROR(INDEX(Sinduscon!$32:$32,
MATCH(CUB!$A1661,Sinduscon!$3:$3,0)+2), "")</f>
        <v>-</v>
      </c>
      <c r="G1661" s="77" t="str">
        <f>IFERROR(INDEX(Sinduscon!$33:$33,
MATCH(CUB!$A1661,Sinduscon!$3:$3,0)+2), "")</f>
        <v>-</v>
      </c>
      <c r="H1661" s="111"/>
      <c r="I1661" s="111"/>
      <c r="J1661" s="111"/>
      <c r="K1661" s="111"/>
    </row>
    <row r="1662" spans="1:12" x14ac:dyDescent="0.25">
      <c r="A1662" s="71">
        <f>IF(
   SUMPRODUCT(--(Sinduscon!$3:$3=DATE(2013,INT((ROW(A1859)-1)/20)+1,1)))&gt;0,
   DATE(2013,INT((ROW(A1859)-1)/20)+1,1),
   ""
)</f>
        <v>44075</v>
      </c>
      <c r="B1662" s="72" t="str">
        <f t="shared" si="130"/>
        <v>PIS</v>
      </c>
      <c r="C1662" s="73" t="str">
        <f t="shared" si="131"/>
        <v>Alto</v>
      </c>
      <c r="D1662" s="77" t="str">
        <f>IFERROR(INDEX(Sinduscon!$30:$30,
MATCH(CUB!A1662,Sinduscon!$3:$3,0)+3), "")</f>
        <v>-</v>
      </c>
      <c r="E1662" s="77" t="str">
        <f>IFERROR(INDEX(Sinduscon!$31:$31,
MATCH(CUB!$A1662,Sinduscon!$3:$3,0)+3), "")</f>
        <v>-</v>
      </c>
      <c r="F1662" s="77" t="str">
        <f>IFERROR(INDEX(Sinduscon!$32:$32,
MATCH(CUB!$A1662,Sinduscon!$3:$3,0)+3), "")</f>
        <v>-</v>
      </c>
      <c r="G1662" s="77" t="str">
        <f>IFERROR(INDEX(Sinduscon!$33:$33,
MATCH(CUB!$A1662,Sinduscon!$3:$3,0)+3), "")</f>
        <v>-</v>
      </c>
      <c r="H1662" s="111"/>
      <c r="I1662" s="111"/>
      <c r="J1662" s="111"/>
      <c r="K1662" s="111"/>
    </row>
    <row r="1663" spans="1:12" x14ac:dyDescent="0.25">
      <c r="A1663" s="71">
        <f>IF(
   SUMPRODUCT(--(Sinduscon!$3:$3=DATE(2013,INT((ROW(A1860)-1)/20)+1,1)))&gt;0,
   DATE(2013,INT((ROW(A1860)-1)/20)+1,1),
   ""
)</f>
        <v>44075</v>
      </c>
      <c r="B1663" s="72" t="str">
        <f t="shared" si="130"/>
        <v>PIS</v>
      </c>
      <c r="C1663" s="73" t="str">
        <f t="shared" si="131"/>
        <v>Total</v>
      </c>
      <c r="D1663" s="77">
        <f>IFERROR(INDEX(Sinduscon!$30:$30,
MATCH(CUB!A1663,Sinduscon!$3:$3,0)+4), "")</f>
        <v>550.19000000000005</v>
      </c>
      <c r="E1663" s="77">
        <f>IFERROR(INDEX(Sinduscon!$31:$31,
MATCH(CUB!$A1663,Sinduscon!$3:$3,0)+4), "")</f>
        <v>502</v>
      </c>
      <c r="F1663" s="77">
        <f>IFERROR(INDEX(Sinduscon!$32:$32,
MATCH(CUB!$A1663,Sinduscon!$3:$3,0)+4), "")</f>
        <v>33.630000000000003</v>
      </c>
      <c r="G1663" s="77">
        <f>IFERROR(INDEX(Sinduscon!$33:$33,
MATCH(CUB!$A1663,Sinduscon!$3:$3,0)+4), "")</f>
        <v>1.64</v>
      </c>
      <c r="H1663" s="111">
        <f>SUMIFS(CUB!$D:$D,CUB!$C:$C,"Total",CUB!$A:$A,$A1663)
/11</f>
        <v>802.15181818181816</v>
      </c>
      <c r="I1663" s="111">
        <f>SUMIFS(CUB!$E:$E,CUB!$C:$C,"Total",CUB!$A:$A,$A1663)
/11</f>
        <v>798.96818181818173</v>
      </c>
      <c r="J1663" s="111">
        <f>SUMIFS(CUB!$F:$F,CUB!$C:$C,"Total",CUB!$A:$A,$A1663)
/11</f>
        <v>83.807272727272732</v>
      </c>
      <c r="K1663" s="111">
        <f>SUMIFS(CUB!$G:$G,CUB!$C:$C,"Total",CUB!$A:$A,$A1663)
/11</f>
        <v>2.8054545454545456</v>
      </c>
      <c r="L1663" s="111">
        <f t="shared" ref="L1663" si="134">SUM(H1663:K1663)</f>
        <v>1687.7327272727271</v>
      </c>
    </row>
    <row r="1664" spans="1:12" x14ac:dyDescent="0.25">
      <c r="A1664" s="71">
        <f>IF(
   SUMPRODUCT(--(Sinduscon!$3:$3=DATE(2013,INT((ROW(A1861)-1)/20)+1,1)))&gt;0,
   DATE(2013,INT((ROW(A1861)-1)/20)+1,1),
   ""
)</f>
        <v>44105</v>
      </c>
      <c r="B1664" s="72" t="str">
        <f t="shared" si="130"/>
        <v>R-1</v>
      </c>
      <c r="C1664" s="73" t="str">
        <f t="shared" si="131"/>
        <v>Baixo</v>
      </c>
      <c r="D1664" s="77">
        <f>IFERROR(INDEX(Sinduscon!$6:$6,
MATCH(CUB!A1664,Sinduscon!$3:$3,0)+1), "")</f>
        <v>762.5</v>
      </c>
      <c r="E1664" s="77">
        <f>IFERROR(INDEX(Sinduscon!$7:$7,
MATCH(CUB!$A1664,Sinduscon!$3:$3,0)+1), "")</f>
        <v>736.62</v>
      </c>
      <c r="F1664" s="77">
        <f>IFERROR(INDEX(Sinduscon!$8:$8,
MATCH(CUB!$A1664,Sinduscon!$3:$3,0)+1), "")</f>
        <v>135.6</v>
      </c>
      <c r="G1664" s="77">
        <f>IFERROR(INDEX(Sinduscon!$9:$9,
MATCH(CUB!$A1664,Sinduscon!$3:$3,0)+1), "")</f>
        <v>3.4</v>
      </c>
      <c r="H1664" s="111"/>
      <c r="I1664" s="111"/>
      <c r="J1664" s="111"/>
      <c r="K1664" s="111"/>
    </row>
    <row r="1665" spans="1:11" x14ac:dyDescent="0.25">
      <c r="A1665" s="71">
        <f>IF(
   SUMPRODUCT(--(Sinduscon!$3:$3=DATE(2013,INT((ROW(A1862)-1)/20)+1,1)))&gt;0,
   DATE(2013,INT((ROW(A1862)-1)/20)+1,1),
   ""
)</f>
        <v>44105</v>
      </c>
      <c r="B1665" s="72" t="str">
        <f t="shared" si="130"/>
        <v>R-1</v>
      </c>
      <c r="C1665" s="73" t="str">
        <f t="shared" si="131"/>
        <v>Normal</v>
      </c>
      <c r="D1665" s="77">
        <f>IFERROR(INDEX(Sinduscon!$6:$6,
MATCH(CUB!A1665,Sinduscon!$3:$3,0)+2), "")</f>
        <v>811.27</v>
      </c>
      <c r="E1665" s="77">
        <f>IFERROR(INDEX(Sinduscon!$7:$7,
MATCH(CUB!$A1665,Sinduscon!$3:$3,0)+2), "")</f>
        <v>1006.21</v>
      </c>
      <c r="F1665" s="77">
        <f>IFERROR(INDEX(Sinduscon!$8:$8,
MATCH(CUB!$A1665,Sinduscon!$3:$3,0)+2), "")</f>
        <v>127.32</v>
      </c>
      <c r="G1665" s="77">
        <f>IFERROR(INDEX(Sinduscon!$9:$9,
MATCH(CUB!$A1665,Sinduscon!$3:$3,0)+2), "")</f>
        <v>0.24</v>
      </c>
      <c r="H1665" s="111"/>
      <c r="I1665" s="111"/>
      <c r="J1665" s="111"/>
      <c r="K1665" s="111"/>
    </row>
    <row r="1666" spans="1:11" x14ac:dyDescent="0.25">
      <c r="A1666" s="71">
        <f>IF(
   SUMPRODUCT(--(Sinduscon!$3:$3=DATE(2013,INT((ROW(A1863)-1)/20)+1,1)))&gt;0,
   DATE(2013,INT((ROW(A1863)-1)/20)+1,1),
   ""
)</f>
        <v>44105</v>
      </c>
      <c r="B1666" s="72" t="str">
        <f t="shared" si="130"/>
        <v>R-1</v>
      </c>
      <c r="C1666" s="73" t="str">
        <f t="shared" si="131"/>
        <v>Alto</v>
      </c>
      <c r="D1666" s="77">
        <f>IFERROR(INDEX(Sinduscon!$6:$6,
MATCH(CUB!A1666,Sinduscon!$3:$3,0)+3), "")</f>
        <v>1194.04</v>
      </c>
      <c r="E1666" s="77">
        <f>IFERROR(INDEX(Sinduscon!$7:$7,
MATCH(CUB!$A1666,Sinduscon!$3:$3,0)+3), "")</f>
        <v>1091.7</v>
      </c>
      <c r="F1666" s="77">
        <f>IFERROR(INDEX(Sinduscon!$8:$8,
MATCH(CUB!$A1666,Sinduscon!$3:$3,0)+3), "")</f>
        <v>120.36</v>
      </c>
      <c r="G1666" s="77">
        <f>IFERROR(INDEX(Sinduscon!$9:$9,
MATCH(CUB!$A1666,Sinduscon!$3:$3,0)+3), "")</f>
        <v>0.28999999999999998</v>
      </c>
      <c r="H1666" s="111"/>
      <c r="I1666" s="111"/>
      <c r="J1666" s="111"/>
      <c r="K1666" s="111"/>
    </row>
    <row r="1667" spans="1:11" x14ac:dyDescent="0.25">
      <c r="A1667" s="71">
        <f>IF(
   SUMPRODUCT(--(Sinduscon!$3:$3=DATE(2013,INT((ROW(A1864)-1)/20)+1,1)))&gt;0,
   DATE(2013,INT((ROW(A1864)-1)/20)+1,1),
   ""
)</f>
        <v>44105</v>
      </c>
      <c r="B1667" s="72" t="str">
        <f t="shared" si="130"/>
        <v>R-1</v>
      </c>
      <c r="C1667" s="73" t="str">
        <f t="shared" si="131"/>
        <v>Total</v>
      </c>
      <c r="D1667" s="77">
        <f>IFERROR(INDEX(Sinduscon!$6:$6,
MATCH(CUB!A1667,Sinduscon!$3:$3,0)+4), "")</f>
        <v>2767.81</v>
      </c>
      <c r="E1667" s="77">
        <f>IFERROR(INDEX(Sinduscon!$7:$7,
MATCH(CUB!$A1667,Sinduscon!$3:$3,0)+4), "")</f>
        <v>2834.5299999999997</v>
      </c>
      <c r="F1667" s="77">
        <f>IFERROR(INDEX(Sinduscon!$8:$8,
MATCH(CUB!$A1667,Sinduscon!$3:$3,0)+4), "")</f>
        <v>383.28</v>
      </c>
      <c r="G1667" s="77">
        <f>IFERROR(INDEX(Sinduscon!$9:$9,
MATCH(CUB!$A1667,Sinduscon!$3:$3,0)+4), "")</f>
        <v>3.9299999999999997</v>
      </c>
      <c r="H1667" s="111"/>
      <c r="I1667" s="111"/>
      <c r="J1667" s="111"/>
      <c r="K1667" s="111"/>
    </row>
    <row r="1668" spans="1:11" x14ac:dyDescent="0.25">
      <c r="A1668" s="71">
        <f>IF(
   SUMPRODUCT(--(Sinduscon!$3:$3=DATE(2013,INT((ROW(A1865)-1)/20)+1,1)))&gt;0,
   DATE(2013,INT((ROW(A1865)-1)/20)+1,1),
   ""
)</f>
        <v>44105</v>
      </c>
      <c r="B1668" s="72" t="str">
        <f t="shared" si="130"/>
        <v>PP-4</v>
      </c>
      <c r="C1668" s="73" t="str">
        <f t="shared" si="131"/>
        <v>Baixo</v>
      </c>
      <c r="D1668" s="77">
        <f>IFERROR(INDEX(Sinduscon!$12:$12,
MATCH(CUB!A1668,Sinduscon!$3:$3,0)+1), "")</f>
        <v>818.74</v>
      </c>
      <c r="E1668" s="77">
        <f>IFERROR(INDEX(Sinduscon!$13:$13,
MATCH(CUB!$A1668,Sinduscon!$3:$3,0)+1), "")</f>
        <v>617.79</v>
      </c>
      <c r="F1668" s="77">
        <f>IFERROR(INDEX(Sinduscon!$14:$14,
MATCH(CUB!$A1668,Sinduscon!$3:$3,0)+1), "")</f>
        <v>36.049999999999997</v>
      </c>
      <c r="G1668" s="77">
        <f>IFERROR(INDEX(Sinduscon!$15:$15,
MATCH(CUB!$A1668,Sinduscon!$3:$3,0)+1), "")</f>
        <v>3.29</v>
      </c>
      <c r="H1668" s="111"/>
      <c r="I1668" s="111"/>
      <c r="J1668" s="111"/>
      <c r="K1668" s="111"/>
    </row>
    <row r="1669" spans="1:11" x14ac:dyDescent="0.25">
      <c r="A1669" s="71">
        <f>IF(
   SUMPRODUCT(--(Sinduscon!$3:$3=DATE(2013,INT((ROW(A1866)-1)/20)+1,1)))&gt;0,
   DATE(2013,INT((ROW(A1866)-1)/20)+1,1),
   ""
)</f>
        <v>44105</v>
      </c>
      <c r="B1669" s="72" t="str">
        <f t="shared" ref="B1669:B1732" si="135">IF(A1669&lt;&gt;"", CHOOSE(MOD(QUOTIENT(ROW()-4,4),5)+1,"R-1","PP-4","R-8","R-16","PIS"), "")</f>
        <v>PP-4</v>
      </c>
      <c r="C1669" s="73" t="str">
        <f t="shared" ref="C1669:C1732" si="136">IF(A1669&lt;&gt;"", CHOOSE(MOD(QUOTIENT(ROW()-4,1),4)+1,"Baixo","Normal","Alto","Total"), "")</f>
        <v>Normal</v>
      </c>
      <c r="D1669" s="77">
        <f>IFERROR(INDEX(Sinduscon!$12:$12,
MATCH(CUB!A1669,Sinduscon!$3:$3,0)+2), "")</f>
        <v>780.73</v>
      </c>
      <c r="E1669" s="77">
        <f>IFERROR(INDEX(Sinduscon!$13:$13,
MATCH(CUB!$A1669,Sinduscon!$3:$3,0)+2), "")</f>
        <v>890.11</v>
      </c>
      <c r="F1669" s="77">
        <f>IFERROR(INDEX(Sinduscon!$14:$14,
MATCH(CUB!$A1669,Sinduscon!$3:$3,0)+2), "")</f>
        <v>152.66999999999999</v>
      </c>
      <c r="G1669" s="77">
        <f>IFERROR(INDEX(Sinduscon!$15:$15,
MATCH(CUB!$A1669,Sinduscon!$3:$3,0)+2), "")</f>
        <v>0.05</v>
      </c>
      <c r="H1669" s="111"/>
      <c r="I1669" s="111"/>
      <c r="J1669" s="111"/>
      <c r="K1669" s="111"/>
    </row>
    <row r="1670" spans="1:11" x14ac:dyDescent="0.25">
      <c r="A1670" s="71">
        <f>IF(
   SUMPRODUCT(--(Sinduscon!$3:$3=DATE(2013,INT((ROW(A1867)-1)/20)+1,1)))&gt;0,
   DATE(2013,INT((ROW(A1867)-1)/20)+1,1),
   ""
)</f>
        <v>44105</v>
      </c>
      <c r="B1670" s="72" t="str">
        <f t="shared" si="135"/>
        <v>PP-4</v>
      </c>
      <c r="C1670" s="73" t="str">
        <f t="shared" si="136"/>
        <v>Alto</v>
      </c>
      <c r="D1670" s="77" t="str">
        <f>IFERROR(INDEX(Sinduscon!$12:$12,
MATCH(CUB!A1670,Sinduscon!$3:$3,0)+3), "")</f>
        <v>-</v>
      </c>
      <c r="E1670" s="77" t="str">
        <f>IFERROR(INDEX(Sinduscon!$13:$13,
MATCH(CUB!$A1670,Sinduscon!$3:$3,0)+3), "")</f>
        <v>-</v>
      </c>
      <c r="F1670" s="77" t="str">
        <f>IFERROR(INDEX(Sinduscon!$14:$14,
MATCH(CUB!$A1670,Sinduscon!$3:$3,0)+3), "")</f>
        <v>-</v>
      </c>
      <c r="G1670" s="77" t="str">
        <f>IFERROR(INDEX(Sinduscon!$15:$15,
MATCH(CUB!$A1670,Sinduscon!$3:$3,0)+3), "")</f>
        <v>-</v>
      </c>
      <c r="H1670" s="111"/>
      <c r="I1670" s="111"/>
      <c r="J1670" s="111"/>
      <c r="K1670" s="111"/>
    </row>
    <row r="1671" spans="1:11" x14ac:dyDescent="0.25">
      <c r="A1671" s="71">
        <f>IF(
   SUMPRODUCT(--(Sinduscon!$3:$3=DATE(2013,INT((ROW(A1868)-1)/20)+1,1)))&gt;0,
   DATE(2013,INT((ROW(A1868)-1)/20)+1,1),
   ""
)</f>
        <v>44105</v>
      </c>
      <c r="B1671" s="72" t="str">
        <f t="shared" si="135"/>
        <v>PP-4</v>
      </c>
      <c r="C1671" s="73" t="str">
        <f t="shared" si="136"/>
        <v>Total</v>
      </c>
      <c r="D1671" s="77">
        <f>IFERROR(INDEX(Sinduscon!$12:$12,
MATCH(CUB!A1671,Sinduscon!$3:$3,0)+4), "")</f>
        <v>1599.47</v>
      </c>
      <c r="E1671" s="77">
        <f>IFERROR(INDEX(Sinduscon!$13:$13,
MATCH(CUB!$A1671,Sinduscon!$3:$3,0)+4), "")</f>
        <v>1507.9</v>
      </c>
      <c r="F1671" s="77">
        <f>IFERROR(INDEX(Sinduscon!$14:$14,
MATCH(CUB!$A1671,Sinduscon!$3:$3,0)+4), "")</f>
        <v>188.71999999999997</v>
      </c>
      <c r="G1671" s="77">
        <f>IFERROR(INDEX(Sinduscon!$15:$15,
MATCH(CUB!$A1671,Sinduscon!$3:$3,0)+4), "")</f>
        <v>3.34</v>
      </c>
      <c r="H1671" s="111"/>
      <c r="I1671" s="111"/>
      <c r="J1671" s="111"/>
      <c r="K1671" s="111"/>
    </row>
    <row r="1672" spans="1:11" x14ac:dyDescent="0.25">
      <c r="A1672" s="71">
        <f>IF(
   SUMPRODUCT(--(Sinduscon!$3:$3=DATE(2013,INT((ROW(A1869)-1)/20)+1,1)))&gt;0,
   DATE(2013,INT((ROW(A1869)-1)/20)+1,1),
   ""
)</f>
        <v>44105</v>
      </c>
      <c r="B1672" s="72" t="str">
        <f t="shared" si="135"/>
        <v>R-8</v>
      </c>
      <c r="C1672" s="73" t="str">
        <f t="shared" si="136"/>
        <v>Baixo</v>
      </c>
      <c r="D1672" s="77">
        <f>IFERROR(INDEX(Sinduscon!$18:$18,
MATCH(CUB!A1672,Sinduscon!$3:$3,0)+1), "")</f>
        <v>778.13</v>
      </c>
      <c r="E1672" s="77">
        <f>IFERROR(INDEX(Sinduscon!$19:$19,
MATCH(CUB!$A1672,Sinduscon!$3:$3,0)+1), "")</f>
        <v>581.03</v>
      </c>
      <c r="F1672" s="77">
        <f>IFERROR(INDEX(Sinduscon!$20:$20,
MATCH(CUB!$A1672,Sinduscon!$3:$3,0)+1), "")</f>
        <v>32.44</v>
      </c>
      <c r="G1672" s="77">
        <f>IFERROR(INDEX(Sinduscon!$21:$21,
MATCH(CUB!$A1672,Sinduscon!$3:$3,0)+1), "")</f>
        <v>3.45</v>
      </c>
      <c r="H1672" s="111"/>
      <c r="I1672" s="111"/>
      <c r="J1672" s="111"/>
      <c r="K1672" s="111"/>
    </row>
    <row r="1673" spans="1:11" x14ac:dyDescent="0.25">
      <c r="A1673" s="71">
        <f>IF(
   SUMPRODUCT(--(Sinduscon!$3:$3=DATE(2013,INT((ROW(A1870)-1)/20)+1,1)))&gt;0,
   DATE(2013,INT((ROW(A1870)-1)/20)+1,1),
   ""
)</f>
        <v>44105</v>
      </c>
      <c r="B1673" s="72" t="str">
        <f t="shared" si="135"/>
        <v>R-8</v>
      </c>
      <c r="C1673" s="73" t="str">
        <f t="shared" si="136"/>
        <v>Normal</v>
      </c>
      <c r="D1673" s="77">
        <f>IFERROR(INDEX(Sinduscon!$18:$18,
MATCH(CUB!A1673,Sinduscon!$3:$3,0)+2), "")</f>
        <v>695.14</v>
      </c>
      <c r="E1673" s="77">
        <f>IFERROR(INDEX(Sinduscon!$19:$19,
MATCH(CUB!$A1673,Sinduscon!$3:$3,0)+2), "")</f>
        <v>799.08</v>
      </c>
      <c r="F1673" s="77">
        <f>IFERROR(INDEX(Sinduscon!$20:$20,
MATCH(CUB!$A1673,Sinduscon!$3:$3,0)+2), "")</f>
        <v>70.430000000000007</v>
      </c>
      <c r="G1673" s="77">
        <f>IFERROR(INDEX(Sinduscon!$21:$21,
MATCH(CUB!$A1673,Sinduscon!$3:$3,0)+2), "")</f>
        <v>4.62</v>
      </c>
      <c r="H1673" s="111"/>
      <c r="I1673" s="111"/>
      <c r="J1673" s="111"/>
      <c r="K1673" s="111"/>
    </row>
    <row r="1674" spans="1:11" x14ac:dyDescent="0.25">
      <c r="A1674" s="71">
        <f>IF(
   SUMPRODUCT(--(Sinduscon!$3:$3=DATE(2013,INT((ROW(A1871)-1)/20)+1,1)))&gt;0,
   DATE(2013,INT((ROW(A1871)-1)/20)+1,1),
   ""
)</f>
        <v>44105</v>
      </c>
      <c r="B1674" s="72" t="str">
        <f t="shared" si="135"/>
        <v>R-8</v>
      </c>
      <c r="C1674" s="73" t="str">
        <f t="shared" si="136"/>
        <v>Alto</v>
      </c>
      <c r="D1674" s="77">
        <f>IFERROR(INDEX(Sinduscon!$18:$18,
MATCH(CUB!A1674,Sinduscon!$3:$3,0)+3), "")</f>
        <v>983.53</v>
      </c>
      <c r="E1674" s="77">
        <f>IFERROR(INDEX(Sinduscon!$19:$19,
MATCH(CUB!$A1674,Sinduscon!$3:$3,0)+3), "")</f>
        <v>845.88</v>
      </c>
      <c r="F1674" s="77">
        <f>IFERROR(INDEX(Sinduscon!$20:$20,
MATCH(CUB!$A1674,Sinduscon!$3:$3,0)+3), "")</f>
        <v>83.05</v>
      </c>
      <c r="G1674" s="77">
        <f>IFERROR(INDEX(Sinduscon!$21:$21,
MATCH(CUB!$A1674,Sinduscon!$3:$3,0)+3), "")</f>
        <v>4.3600000000000003</v>
      </c>
      <c r="H1674" s="111"/>
      <c r="I1674" s="111"/>
      <c r="J1674" s="111"/>
      <c r="K1674" s="111"/>
    </row>
    <row r="1675" spans="1:11" x14ac:dyDescent="0.25">
      <c r="A1675" s="71">
        <f>IF(
   SUMPRODUCT(--(Sinduscon!$3:$3=DATE(2013,INT((ROW(A1872)-1)/20)+1,1)))&gt;0,
   DATE(2013,INT((ROW(A1872)-1)/20)+1,1),
   ""
)</f>
        <v>44105</v>
      </c>
      <c r="B1675" s="72" t="str">
        <f t="shared" si="135"/>
        <v>R-8</v>
      </c>
      <c r="C1675" s="73" t="str">
        <f t="shared" si="136"/>
        <v>Total</v>
      </c>
      <c r="D1675" s="77">
        <f>IFERROR(INDEX(Sinduscon!$18:$18,
MATCH(CUB!A1675,Sinduscon!$3:$3,0)+4), "")</f>
        <v>2456.8000000000002</v>
      </c>
      <c r="E1675" s="77">
        <f>IFERROR(INDEX(Sinduscon!$19:$19,
MATCH(CUB!$A1675,Sinduscon!$3:$3,0)+4), "")</f>
        <v>2225.9900000000002</v>
      </c>
      <c r="F1675" s="77">
        <f>IFERROR(INDEX(Sinduscon!$20:$20,
MATCH(CUB!$A1675,Sinduscon!$3:$3,0)+4), "")</f>
        <v>185.92000000000002</v>
      </c>
      <c r="G1675" s="77">
        <f>IFERROR(INDEX(Sinduscon!$21:$21,
MATCH(CUB!$A1675,Sinduscon!$3:$3,0)+4), "")</f>
        <v>12.43</v>
      </c>
      <c r="H1675" s="111"/>
      <c r="I1675" s="111"/>
      <c r="J1675" s="111"/>
      <c r="K1675" s="111"/>
    </row>
    <row r="1676" spans="1:11" x14ac:dyDescent="0.25">
      <c r="A1676" s="71">
        <f>IF(
   SUMPRODUCT(--(Sinduscon!$3:$3=DATE(2013,INT((ROW(A1873)-1)/20)+1,1)))&gt;0,
   DATE(2013,INT((ROW(A1873)-1)/20)+1,1),
   ""
)</f>
        <v>44105</v>
      </c>
      <c r="B1676" s="72" t="str">
        <f t="shared" si="135"/>
        <v>R-16</v>
      </c>
      <c r="C1676" s="73" t="str">
        <f t="shared" si="136"/>
        <v>Baixo</v>
      </c>
      <c r="D1676" s="77" t="str">
        <f>IFERROR(INDEX(Sinduscon!$24:$24,
MATCH(CUB!A1676,Sinduscon!$3:$3,0)+1), "")</f>
        <v>-</v>
      </c>
      <c r="E1676" s="77" t="str">
        <f>IFERROR(INDEX(Sinduscon!$25:$25,
MATCH(CUB!$A1676,Sinduscon!$3:$3,0)+1), "")</f>
        <v>-</v>
      </c>
      <c r="F1676" s="77" t="str">
        <f>IFERROR(INDEX(Sinduscon!$26:$26,
MATCH(CUB!$A1676,Sinduscon!$3:$3,0)+1), "")</f>
        <v>-</v>
      </c>
      <c r="G1676" s="77" t="str">
        <f>IFERROR(INDEX(Sinduscon!$27:$27,
MATCH(CUB!$A1676,Sinduscon!$3:$3,0)+1), "")</f>
        <v>-</v>
      </c>
      <c r="H1676" s="111"/>
      <c r="I1676" s="111"/>
      <c r="J1676" s="111"/>
      <c r="K1676" s="111"/>
    </row>
    <row r="1677" spans="1:11" x14ac:dyDescent="0.25">
      <c r="A1677" s="71">
        <f>IF(
   SUMPRODUCT(--(Sinduscon!$3:$3=DATE(2013,INT((ROW(A1874)-1)/20)+1,1)))&gt;0,
   DATE(2013,INT((ROW(A1874)-1)/20)+1,1),
   ""
)</f>
        <v>44105</v>
      </c>
      <c r="B1677" s="72" t="str">
        <f t="shared" si="135"/>
        <v>R-16</v>
      </c>
      <c r="C1677" s="73" t="str">
        <f t="shared" si="136"/>
        <v>Normal</v>
      </c>
      <c r="D1677" s="77">
        <f>IFERROR(INDEX(Sinduscon!$24:$24,
MATCH(CUB!A1677,Sinduscon!$3:$3,0)+2), "")</f>
        <v>689.48</v>
      </c>
      <c r="E1677" s="77">
        <f>IFERROR(INDEX(Sinduscon!$25:$25,
MATCH(CUB!$A1677,Sinduscon!$3:$3,0)+2), "")</f>
        <v>768.16</v>
      </c>
      <c r="F1677" s="77">
        <f>IFERROR(INDEX(Sinduscon!$26:$26,
MATCH(CUB!$A1677,Sinduscon!$3:$3,0)+2), "")</f>
        <v>58.29</v>
      </c>
      <c r="G1677" s="77">
        <f>IFERROR(INDEX(Sinduscon!$27:$27,
MATCH(CUB!$A1677,Sinduscon!$3:$3,0)+2), "")</f>
        <v>4.4000000000000004</v>
      </c>
      <c r="H1677" s="111"/>
      <c r="I1677" s="111"/>
      <c r="J1677" s="111"/>
      <c r="K1677" s="111"/>
    </row>
    <row r="1678" spans="1:11" x14ac:dyDescent="0.25">
      <c r="A1678" s="71">
        <f>IF(
   SUMPRODUCT(--(Sinduscon!$3:$3=DATE(2013,INT((ROW(A1875)-1)/20)+1,1)))&gt;0,
   DATE(2013,INT((ROW(A1875)-1)/20)+1,1),
   ""
)</f>
        <v>44105</v>
      </c>
      <c r="B1678" s="72" t="str">
        <f t="shared" si="135"/>
        <v>R-16</v>
      </c>
      <c r="C1678" s="73" t="str">
        <f t="shared" si="136"/>
        <v>Alto</v>
      </c>
      <c r="D1678" s="77">
        <f>IFERROR(INDEX(Sinduscon!$24:$24,
MATCH(CUB!A1678,Sinduscon!$3:$3,0)+3), "")</f>
        <v>916.99</v>
      </c>
      <c r="E1678" s="77">
        <f>IFERROR(INDEX(Sinduscon!$25:$25,
MATCH(CUB!$A1678,Sinduscon!$3:$3,0)+3), "")</f>
        <v>950.07</v>
      </c>
      <c r="F1678" s="77">
        <f>IFERROR(INDEX(Sinduscon!$26:$26,
MATCH(CUB!$A1678,Sinduscon!$3:$3,0)+3), "")</f>
        <v>72.040000000000006</v>
      </c>
      <c r="G1678" s="77">
        <f>IFERROR(INDEX(Sinduscon!$27:$27,
MATCH(CUB!$A1678,Sinduscon!$3:$3,0)+3), "")</f>
        <v>6.61</v>
      </c>
      <c r="H1678" s="111"/>
      <c r="I1678" s="111"/>
      <c r="J1678" s="111"/>
      <c r="K1678" s="111"/>
    </row>
    <row r="1679" spans="1:11" x14ac:dyDescent="0.25">
      <c r="A1679" s="71">
        <f>IF(
   SUMPRODUCT(--(Sinduscon!$3:$3=DATE(2013,INT((ROW(A1876)-1)/20)+1,1)))&gt;0,
   DATE(2013,INT((ROW(A1876)-1)/20)+1,1),
   ""
)</f>
        <v>44105</v>
      </c>
      <c r="B1679" s="72" t="str">
        <f t="shared" si="135"/>
        <v>R-16</v>
      </c>
      <c r="C1679" s="73" t="str">
        <f t="shared" si="136"/>
        <v>Total</v>
      </c>
      <c r="D1679" s="77">
        <f>IFERROR(INDEX(Sinduscon!$24:$24,
MATCH(CUB!A1679,Sinduscon!$3:$3,0)+4), "")</f>
        <v>1606.47</v>
      </c>
      <c r="E1679" s="77">
        <f>IFERROR(INDEX(Sinduscon!$25:$25,
MATCH(CUB!$A1679,Sinduscon!$3:$3,0)+4), "")</f>
        <v>1718.23</v>
      </c>
      <c r="F1679" s="77">
        <f>IFERROR(INDEX(Sinduscon!$26:$26,
MATCH(CUB!$A1679,Sinduscon!$3:$3,0)+4), "")</f>
        <v>130.33000000000001</v>
      </c>
      <c r="G1679" s="77">
        <f>IFERROR(INDEX(Sinduscon!$27:$27,
MATCH(CUB!$A1679,Sinduscon!$3:$3,0)+4), "")</f>
        <v>11.010000000000002</v>
      </c>
      <c r="H1679" s="111"/>
      <c r="I1679" s="111"/>
      <c r="J1679" s="111"/>
      <c r="K1679" s="111"/>
    </row>
    <row r="1680" spans="1:11" x14ac:dyDescent="0.25">
      <c r="A1680" s="71">
        <f>IF(
   SUMPRODUCT(--(Sinduscon!$3:$3=DATE(2013,INT((ROW(A1877)-1)/20)+1,1)))&gt;0,
   DATE(2013,INT((ROW(A1877)-1)/20)+1,1),
   ""
)</f>
        <v>44105</v>
      </c>
      <c r="B1680" s="72" t="str">
        <f t="shared" si="135"/>
        <v>PIS</v>
      </c>
      <c r="C1680" s="73" t="str">
        <f t="shared" si="136"/>
        <v>Baixo</v>
      </c>
      <c r="D1680" s="77">
        <f>IFERROR(INDEX(Sinduscon!$30:$30,
MATCH(CUB!A1680,Sinduscon!$3:$3,0)+1), "")</f>
        <v>560.14</v>
      </c>
      <c r="E1680" s="77">
        <f>IFERROR(INDEX(Sinduscon!$31:$31,
MATCH(CUB!$A1680,Sinduscon!$3:$3,0)+1), "")</f>
        <v>502</v>
      </c>
      <c r="F1680" s="77">
        <f>IFERROR(INDEX(Sinduscon!$32:$32,
MATCH(CUB!$A1680,Sinduscon!$3:$3,0)+1), "")</f>
        <v>33.630000000000003</v>
      </c>
      <c r="G1680" s="77">
        <f>IFERROR(INDEX(Sinduscon!$33:$33,
MATCH(CUB!$A1680,Sinduscon!$3:$3,0)+1), "")</f>
        <v>1.72</v>
      </c>
      <c r="H1680" s="111"/>
      <c r="I1680" s="111"/>
      <c r="J1680" s="111"/>
      <c r="K1680" s="111"/>
    </row>
    <row r="1681" spans="1:12" x14ac:dyDescent="0.25">
      <c r="A1681" s="71">
        <f>IF(
   SUMPRODUCT(--(Sinduscon!$3:$3=DATE(2013,INT((ROW(A1878)-1)/20)+1,1)))&gt;0,
   DATE(2013,INT((ROW(A1878)-1)/20)+1,1),
   ""
)</f>
        <v>44105</v>
      </c>
      <c r="B1681" s="72" t="str">
        <f t="shared" si="135"/>
        <v>PIS</v>
      </c>
      <c r="C1681" s="73" t="str">
        <f t="shared" si="136"/>
        <v>Normal</v>
      </c>
      <c r="D1681" s="77" t="str">
        <f>IFERROR(INDEX(Sinduscon!$30:$30,
MATCH(CUB!A1681,Sinduscon!$3:$3,0)+2), "")</f>
        <v>-</v>
      </c>
      <c r="E1681" s="77" t="str">
        <f>IFERROR(INDEX(Sinduscon!$31:$31,
MATCH(CUB!$A1681,Sinduscon!$3:$3,0)+2), "")</f>
        <v>-</v>
      </c>
      <c r="F1681" s="77" t="str">
        <f>IFERROR(INDEX(Sinduscon!$32:$32,
MATCH(CUB!$A1681,Sinduscon!$3:$3,0)+2), "")</f>
        <v>-</v>
      </c>
      <c r="G1681" s="77" t="str">
        <f>IFERROR(INDEX(Sinduscon!$33:$33,
MATCH(CUB!$A1681,Sinduscon!$3:$3,0)+2), "")</f>
        <v>-</v>
      </c>
      <c r="H1681" s="111"/>
      <c r="I1681" s="111"/>
      <c r="J1681" s="111"/>
      <c r="K1681" s="111"/>
    </row>
    <row r="1682" spans="1:12" x14ac:dyDescent="0.25">
      <c r="A1682" s="71">
        <f>IF(
   SUMPRODUCT(--(Sinduscon!$3:$3=DATE(2013,INT((ROW(A1879)-1)/20)+1,1)))&gt;0,
   DATE(2013,INT((ROW(A1879)-1)/20)+1,1),
   ""
)</f>
        <v>44105</v>
      </c>
      <c r="B1682" s="72" t="str">
        <f t="shared" si="135"/>
        <v>PIS</v>
      </c>
      <c r="C1682" s="73" t="str">
        <f t="shared" si="136"/>
        <v>Alto</v>
      </c>
      <c r="D1682" s="77" t="str">
        <f>IFERROR(INDEX(Sinduscon!$30:$30,
MATCH(CUB!A1682,Sinduscon!$3:$3,0)+3), "")</f>
        <v>-</v>
      </c>
      <c r="E1682" s="77" t="str">
        <f>IFERROR(INDEX(Sinduscon!$31:$31,
MATCH(CUB!$A1682,Sinduscon!$3:$3,0)+3), "")</f>
        <v>-</v>
      </c>
      <c r="F1682" s="77" t="str">
        <f>IFERROR(INDEX(Sinduscon!$32:$32,
MATCH(CUB!$A1682,Sinduscon!$3:$3,0)+3), "")</f>
        <v>-</v>
      </c>
      <c r="G1682" s="77" t="str">
        <f>IFERROR(INDEX(Sinduscon!$33:$33,
MATCH(CUB!$A1682,Sinduscon!$3:$3,0)+3), "")</f>
        <v>-</v>
      </c>
      <c r="H1682" s="111"/>
      <c r="I1682" s="111"/>
      <c r="J1682" s="111"/>
      <c r="K1682" s="111"/>
    </row>
    <row r="1683" spans="1:12" x14ac:dyDescent="0.25">
      <c r="A1683" s="71">
        <f>IF(
   SUMPRODUCT(--(Sinduscon!$3:$3=DATE(2013,INT((ROW(A1880)-1)/20)+1,1)))&gt;0,
   DATE(2013,INT((ROW(A1880)-1)/20)+1,1),
   ""
)</f>
        <v>44105</v>
      </c>
      <c r="B1683" s="72" t="str">
        <f t="shared" si="135"/>
        <v>PIS</v>
      </c>
      <c r="C1683" s="73" t="str">
        <f t="shared" si="136"/>
        <v>Total</v>
      </c>
      <c r="D1683" s="77">
        <f>IFERROR(INDEX(Sinduscon!$30:$30,
MATCH(CUB!A1683,Sinduscon!$3:$3,0)+4), "")</f>
        <v>560.14</v>
      </c>
      <c r="E1683" s="77">
        <f>IFERROR(INDEX(Sinduscon!$31:$31,
MATCH(CUB!$A1683,Sinduscon!$3:$3,0)+4), "")</f>
        <v>502</v>
      </c>
      <c r="F1683" s="77">
        <f>IFERROR(INDEX(Sinduscon!$32:$32,
MATCH(CUB!$A1683,Sinduscon!$3:$3,0)+4), "")</f>
        <v>33.630000000000003</v>
      </c>
      <c r="G1683" s="77">
        <f>IFERROR(INDEX(Sinduscon!$33:$33,
MATCH(CUB!$A1683,Sinduscon!$3:$3,0)+4), "")</f>
        <v>1.72</v>
      </c>
      <c r="H1683" s="111">
        <f>SUMIFS(CUB!$D:$D,CUB!$C:$C,"Total",CUB!$A:$A,$A1683)
/11</f>
        <v>817.33545454545447</v>
      </c>
      <c r="I1683" s="111">
        <f>SUMIFS(CUB!$E:$E,CUB!$C:$C,"Total",CUB!$A:$A,$A1683)
/11</f>
        <v>798.96818181818173</v>
      </c>
      <c r="J1683" s="111">
        <f>SUMIFS(CUB!$F:$F,CUB!$C:$C,"Total",CUB!$A:$A,$A1683)
/11</f>
        <v>83.807272727272732</v>
      </c>
      <c r="K1683" s="111">
        <f>SUMIFS(CUB!$G:$G,CUB!$C:$C,"Total",CUB!$A:$A,$A1683)
/11</f>
        <v>2.9481818181818182</v>
      </c>
      <c r="L1683" s="111">
        <f t="shared" ref="L1683" si="137">SUM(H1683:K1683)</f>
        <v>1703.0590909090906</v>
      </c>
    </row>
    <row r="1684" spans="1:12" x14ac:dyDescent="0.25">
      <c r="A1684" s="71">
        <f>IF(
   SUMPRODUCT(--(Sinduscon!$3:$3=DATE(2013,INT((ROW(A1881)-1)/20)+1,1)))&gt;0,
   DATE(2013,INT((ROW(A1881)-1)/20)+1,1),
   ""
)</f>
        <v>44136</v>
      </c>
      <c r="B1684" s="72" t="str">
        <f t="shared" si="135"/>
        <v>R-1</v>
      </c>
      <c r="C1684" s="73" t="str">
        <f t="shared" si="136"/>
        <v>Baixo</v>
      </c>
      <c r="D1684" s="77">
        <f>IFERROR(INDEX(Sinduscon!$6:$6,
MATCH(CUB!A1684,Sinduscon!$3:$3,0)+1), "")</f>
        <v>775.9</v>
      </c>
      <c r="E1684" s="77">
        <f>IFERROR(INDEX(Sinduscon!$7:$7,
MATCH(CUB!$A1684,Sinduscon!$3:$3,0)+1), "")</f>
        <v>736.62</v>
      </c>
      <c r="F1684" s="77">
        <f>IFERROR(INDEX(Sinduscon!$8:$8,
MATCH(CUB!$A1684,Sinduscon!$3:$3,0)+1), "")</f>
        <v>135.6</v>
      </c>
      <c r="G1684" s="77">
        <f>IFERROR(INDEX(Sinduscon!$9:$9,
MATCH(CUB!$A1684,Sinduscon!$3:$3,0)+1), "")</f>
        <v>3.4</v>
      </c>
      <c r="H1684" s="111"/>
      <c r="I1684" s="111"/>
      <c r="J1684" s="111"/>
      <c r="K1684" s="111"/>
    </row>
    <row r="1685" spans="1:12" x14ac:dyDescent="0.25">
      <c r="A1685" s="71">
        <f>IF(
   SUMPRODUCT(--(Sinduscon!$3:$3=DATE(2013,INT((ROW(A1882)-1)/20)+1,1)))&gt;0,
   DATE(2013,INT((ROW(A1882)-1)/20)+1,1),
   ""
)</f>
        <v>44136</v>
      </c>
      <c r="B1685" s="72" t="str">
        <f t="shared" si="135"/>
        <v>R-1</v>
      </c>
      <c r="C1685" s="73" t="str">
        <f t="shared" si="136"/>
        <v>Normal</v>
      </c>
      <c r="D1685" s="77">
        <f>IFERROR(INDEX(Sinduscon!$6:$6,
MATCH(CUB!A1685,Sinduscon!$3:$3,0)+2), "")</f>
        <v>825.17</v>
      </c>
      <c r="E1685" s="77">
        <f>IFERROR(INDEX(Sinduscon!$7:$7,
MATCH(CUB!$A1685,Sinduscon!$3:$3,0)+2), "")</f>
        <v>1006.21</v>
      </c>
      <c r="F1685" s="77">
        <f>IFERROR(INDEX(Sinduscon!$8:$8,
MATCH(CUB!$A1685,Sinduscon!$3:$3,0)+2), "")</f>
        <v>127.32</v>
      </c>
      <c r="G1685" s="77">
        <f>IFERROR(INDEX(Sinduscon!$9:$9,
MATCH(CUB!$A1685,Sinduscon!$3:$3,0)+2), "")</f>
        <v>0.24</v>
      </c>
      <c r="H1685" s="111"/>
      <c r="I1685" s="111"/>
      <c r="J1685" s="111"/>
      <c r="K1685" s="111"/>
    </row>
    <row r="1686" spans="1:12" x14ac:dyDescent="0.25">
      <c r="A1686" s="71">
        <f>IF(
   SUMPRODUCT(--(Sinduscon!$3:$3=DATE(2013,INT((ROW(A1883)-1)/20)+1,1)))&gt;0,
   DATE(2013,INT((ROW(A1883)-1)/20)+1,1),
   ""
)</f>
        <v>44136</v>
      </c>
      <c r="B1686" s="72" t="str">
        <f t="shared" si="135"/>
        <v>R-1</v>
      </c>
      <c r="C1686" s="73" t="str">
        <f t="shared" si="136"/>
        <v>Alto</v>
      </c>
      <c r="D1686" s="77">
        <f>IFERROR(INDEX(Sinduscon!$6:$6,
MATCH(CUB!A1686,Sinduscon!$3:$3,0)+3), "")</f>
        <v>1215.67</v>
      </c>
      <c r="E1686" s="77">
        <f>IFERROR(INDEX(Sinduscon!$7:$7,
MATCH(CUB!$A1686,Sinduscon!$3:$3,0)+3), "")</f>
        <v>1091.7</v>
      </c>
      <c r="F1686" s="77">
        <f>IFERROR(INDEX(Sinduscon!$8:$8,
MATCH(CUB!$A1686,Sinduscon!$3:$3,0)+3), "")</f>
        <v>120.36</v>
      </c>
      <c r="G1686" s="77">
        <f>IFERROR(INDEX(Sinduscon!$9:$9,
MATCH(CUB!$A1686,Sinduscon!$3:$3,0)+3), "")</f>
        <v>0.28999999999999998</v>
      </c>
      <c r="H1686" s="111"/>
      <c r="I1686" s="111"/>
      <c r="J1686" s="111"/>
      <c r="K1686" s="111"/>
    </row>
    <row r="1687" spans="1:12" x14ac:dyDescent="0.25">
      <c r="A1687" s="71">
        <f>IF(
   SUMPRODUCT(--(Sinduscon!$3:$3=DATE(2013,INT((ROW(A1884)-1)/20)+1,1)))&gt;0,
   DATE(2013,INT((ROW(A1884)-1)/20)+1,1),
   ""
)</f>
        <v>44136</v>
      </c>
      <c r="B1687" s="72" t="str">
        <f t="shared" si="135"/>
        <v>R-1</v>
      </c>
      <c r="C1687" s="73" t="str">
        <f t="shared" si="136"/>
        <v>Total</v>
      </c>
      <c r="D1687" s="77">
        <f>IFERROR(INDEX(Sinduscon!$6:$6,
MATCH(CUB!A1687,Sinduscon!$3:$3,0)+4), "")</f>
        <v>2816.74</v>
      </c>
      <c r="E1687" s="77">
        <f>IFERROR(INDEX(Sinduscon!$7:$7,
MATCH(CUB!$A1687,Sinduscon!$3:$3,0)+4), "")</f>
        <v>2834.5299999999997</v>
      </c>
      <c r="F1687" s="77">
        <f>IFERROR(INDEX(Sinduscon!$8:$8,
MATCH(CUB!$A1687,Sinduscon!$3:$3,0)+4), "")</f>
        <v>383.28</v>
      </c>
      <c r="G1687" s="77">
        <f>IFERROR(INDEX(Sinduscon!$9:$9,
MATCH(CUB!$A1687,Sinduscon!$3:$3,0)+4), "")</f>
        <v>3.9299999999999997</v>
      </c>
      <c r="H1687" s="111"/>
      <c r="I1687" s="111"/>
      <c r="J1687" s="111"/>
      <c r="K1687" s="111"/>
    </row>
    <row r="1688" spans="1:12" x14ac:dyDescent="0.25">
      <c r="A1688" s="71">
        <f>IF(
   SUMPRODUCT(--(Sinduscon!$3:$3=DATE(2013,INT((ROW(A1885)-1)/20)+1,1)))&gt;0,
   DATE(2013,INT((ROW(A1885)-1)/20)+1,1),
   ""
)</f>
        <v>44136</v>
      </c>
      <c r="B1688" s="72" t="str">
        <f t="shared" si="135"/>
        <v>PP-4</v>
      </c>
      <c r="C1688" s="73" t="str">
        <f t="shared" si="136"/>
        <v>Baixo</v>
      </c>
      <c r="D1688" s="77">
        <f>IFERROR(INDEX(Sinduscon!$12:$12,
MATCH(CUB!A1688,Sinduscon!$3:$3,0)+1), "")</f>
        <v>833.49</v>
      </c>
      <c r="E1688" s="77">
        <f>IFERROR(INDEX(Sinduscon!$13:$13,
MATCH(CUB!$A1688,Sinduscon!$3:$3,0)+1), "")</f>
        <v>617.79</v>
      </c>
      <c r="F1688" s="77">
        <f>IFERROR(INDEX(Sinduscon!$14:$14,
MATCH(CUB!$A1688,Sinduscon!$3:$3,0)+1), "")</f>
        <v>36.049999999999997</v>
      </c>
      <c r="G1688" s="77">
        <f>IFERROR(INDEX(Sinduscon!$15:$15,
MATCH(CUB!$A1688,Sinduscon!$3:$3,0)+1), "")</f>
        <v>3.29</v>
      </c>
      <c r="H1688" s="111"/>
      <c r="I1688" s="111"/>
      <c r="J1688" s="111"/>
      <c r="K1688" s="111"/>
    </row>
    <row r="1689" spans="1:12" x14ac:dyDescent="0.25">
      <c r="A1689" s="71">
        <f>IF(
   SUMPRODUCT(--(Sinduscon!$3:$3=DATE(2013,INT((ROW(A1886)-1)/20)+1,1)))&gt;0,
   DATE(2013,INT((ROW(A1886)-1)/20)+1,1),
   ""
)</f>
        <v>44136</v>
      </c>
      <c r="B1689" s="72" t="str">
        <f t="shared" si="135"/>
        <v>PP-4</v>
      </c>
      <c r="C1689" s="73" t="str">
        <f t="shared" si="136"/>
        <v>Normal</v>
      </c>
      <c r="D1689" s="77">
        <f>IFERROR(INDEX(Sinduscon!$12:$12,
MATCH(CUB!A1689,Sinduscon!$3:$3,0)+2), "")</f>
        <v>794.06</v>
      </c>
      <c r="E1689" s="77">
        <f>IFERROR(INDEX(Sinduscon!$13:$13,
MATCH(CUB!$A1689,Sinduscon!$3:$3,0)+2), "")</f>
        <v>890.11</v>
      </c>
      <c r="F1689" s="77">
        <f>IFERROR(INDEX(Sinduscon!$14:$14,
MATCH(CUB!$A1689,Sinduscon!$3:$3,0)+2), "")</f>
        <v>152.66999999999999</v>
      </c>
      <c r="G1689" s="77">
        <f>IFERROR(INDEX(Sinduscon!$15:$15,
MATCH(CUB!$A1689,Sinduscon!$3:$3,0)+2), "")</f>
        <v>0.05</v>
      </c>
      <c r="H1689" s="111"/>
      <c r="I1689" s="111"/>
      <c r="J1689" s="111"/>
      <c r="K1689" s="111"/>
    </row>
    <row r="1690" spans="1:12" x14ac:dyDescent="0.25">
      <c r="A1690" s="71">
        <f>IF(
   SUMPRODUCT(--(Sinduscon!$3:$3=DATE(2013,INT((ROW(A1887)-1)/20)+1,1)))&gt;0,
   DATE(2013,INT((ROW(A1887)-1)/20)+1,1),
   ""
)</f>
        <v>44136</v>
      </c>
      <c r="B1690" s="72" t="str">
        <f t="shared" si="135"/>
        <v>PP-4</v>
      </c>
      <c r="C1690" s="73" t="str">
        <f t="shared" si="136"/>
        <v>Alto</v>
      </c>
      <c r="D1690" s="77" t="str">
        <f>IFERROR(INDEX(Sinduscon!$12:$12,
MATCH(CUB!A1690,Sinduscon!$3:$3,0)+3), "")</f>
        <v>-</v>
      </c>
      <c r="E1690" s="77" t="str">
        <f>IFERROR(INDEX(Sinduscon!$13:$13,
MATCH(CUB!$A1690,Sinduscon!$3:$3,0)+3), "")</f>
        <v>-</v>
      </c>
      <c r="F1690" s="77" t="str">
        <f>IFERROR(INDEX(Sinduscon!$14:$14,
MATCH(CUB!$A1690,Sinduscon!$3:$3,0)+3), "")</f>
        <v>-</v>
      </c>
      <c r="G1690" s="77" t="str">
        <f>IFERROR(INDEX(Sinduscon!$15:$15,
MATCH(CUB!$A1690,Sinduscon!$3:$3,0)+3), "")</f>
        <v>-</v>
      </c>
      <c r="H1690" s="111"/>
      <c r="I1690" s="111"/>
      <c r="J1690" s="111"/>
      <c r="K1690" s="111"/>
    </row>
    <row r="1691" spans="1:12" x14ac:dyDescent="0.25">
      <c r="A1691" s="71">
        <f>IF(
   SUMPRODUCT(--(Sinduscon!$3:$3=DATE(2013,INT((ROW(A1888)-1)/20)+1,1)))&gt;0,
   DATE(2013,INT((ROW(A1888)-1)/20)+1,1),
   ""
)</f>
        <v>44136</v>
      </c>
      <c r="B1691" s="72" t="str">
        <f t="shared" si="135"/>
        <v>PP-4</v>
      </c>
      <c r="C1691" s="73" t="str">
        <f t="shared" si="136"/>
        <v>Total</v>
      </c>
      <c r="D1691" s="77">
        <f>IFERROR(INDEX(Sinduscon!$12:$12,
MATCH(CUB!A1691,Sinduscon!$3:$3,0)+4), "")</f>
        <v>1627.55</v>
      </c>
      <c r="E1691" s="77">
        <f>IFERROR(INDEX(Sinduscon!$13:$13,
MATCH(CUB!$A1691,Sinduscon!$3:$3,0)+4), "")</f>
        <v>1507.9</v>
      </c>
      <c r="F1691" s="77">
        <f>IFERROR(INDEX(Sinduscon!$14:$14,
MATCH(CUB!$A1691,Sinduscon!$3:$3,0)+4), "")</f>
        <v>188.71999999999997</v>
      </c>
      <c r="G1691" s="77">
        <f>IFERROR(INDEX(Sinduscon!$15:$15,
MATCH(CUB!$A1691,Sinduscon!$3:$3,0)+4), "")</f>
        <v>3.34</v>
      </c>
      <c r="H1691" s="111"/>
      <c r="I1691" s="111"/>
      <c r="J1691" s="111"/>
      <c r="K1691" s="111"/>
    </row>
    <row r="1692" spans="1:12" x14ac:dyDescent="0.25">
      <c r="A1692" s="71">
        <f>IF(
   SUMPRODUCT(--(Sinduscon!$3:$3=DATE(2013,INT((ROW(A1889)-1)/20)+1,1)))&gt;0,
   DATE(2013,INT((ROW(A1889)-1)/20)+1,1),
   ""
)</f>
        <v>44136</v>
      </c>
      <c r="B1692" s="72" t="str">
        <f t="shared" si="135"/>
        <v>R-8</v>
      </c>
      <c r="C1692" s="73" t="str">
        <f t="shared" si="136"/>
        <v>Baixo</v>
      </c>
      <c r="D1692" s="77">
        <f>IFERROR(INDEX(Sinduscon!$18:$18,
MATCH(CUB!A1692,Sinduscon!$3:$3,0)+1), "")</f>
        <v>791.29</v>
      </c>
      <c r="E1692" s="77">
        <f>IFERROR(INDEX(Sinduscon!$19:$19,
MATCH(CUB!$A1692,Sinduscon!$3:$3,0)+1), "")</f>
        <v>581.03</v>
      </c>
      <c r="F1692" s="77">
        <f>IFERROR(INDEX(Sinduscon!$20:$20,
MATCH(CUB!$A1692,Sinduscon!$3:$3,0)+1), "")</f>
        <v>32.44</v>
      </c>
      <c r="G1692" s="77">
        <f>IFERROR(INDEX(Sinduscon!$21:$21,
MATCH(CUB!$A1692,Sinduscon!$3:$3,0)+1), "")</f>
        <v>3.45</v>
      </c>
      <c r="H1692" s="111"/>
      <c r="I1692" s="111"/>
      <c r="J1692" s="111"/>
      <c r="K1692" s="111"/>
    </row>
    <row r="1693" spans="1:12" x14ac:dyDescent="0.25">
      <c r="A1693" s="71">
        <f>IF(
   SUMPRODUCT(--(Sinduscon!$3:$3=DATE(2013,INT((ROW(A1890)-1)/20)+1,1)))&gt;0,
   DATE(2013,INT((ROW(A1890)-1)/20)+1,1),
   ""
)</f>
        <v>44136</v>
      </c>
      <c r="B1693" s="72" t="str">
        <f t="shared" si="135"/>
        <v>R-8</v>
      </c>
      <c r="C1693" s="73" t="str">
        <f t="shared" si="136"/>
        <v>Normal</v>
      </c>
      <c r="D1693" s="77">
        <f>IFERROR(INDEX(Sinduscon!$18:$18,
MATCH(CUB!A1693,Sinduscon!$3:$3,0)+2), "")</f>
        <v>707.15</v>
      </c>
      <c r="E1693" s="77">
        <f>IFERROR(INDEX(Sinduscon!$19:$19,
MATCH(CUB!$A1693,Sinduscon!$3:$3,0)+2), "")</f>
        <v>799.08</v>
      </c>
      <c r="F1693" s="77">
        <f>IFERROR(INDEX(Sinduscon!$20:$20,
MATCH(CUB!$A1693,Sinduscon!$3:$3,0)+2), "")</f>
        <v>70.430000000000007</v>
      </c>
      <c r="G1693" s="77">
        <f>IFERROR(INDEX(Sinduscon!$21:$21,
MATCH(CUB!$A1693,Sinduscon!$3:$3,0)+2), "")</f>
        <v>4.62</v>
      </c>
      <c r="H1693" s="111"/>
      <c r="I1693" s="111"/>
      <c r="J1693" s="111"/>
      <c r="K1693" s="111"/>
    </row>
    <row r="1694" spans="1:12" x14ac:dyDescent="0.25">
      <c r="A1694" s="71">
        <f>IF(
   SUMPRODUCT(--(Sinduscon!$3:$3=DATE(2013,INT((ROW(A1891)-1)/20)+1,1)))&gt;0,
   DATE(2013,INT((ROW(A1891)-1)/20)+1,1),
   ""
)</f>
        <v>44136</v>
      </c>
      <c r="B1694" s="72" t="str">
        <f t="shared" si="135"/>
        <v>R-8</v>
      </c>
      <c r="C1694" s="73" t="str">
        <f t="shared" si="136"/>
        <v>Alto</v>
      </c>
      <c r="D1694" s="77">
        <f>IFERROR(INDEX(Sinduscon!$18:$18,
MATCH(CUB!A1694,Sinduscon!$3:$3,0)+3), "")</f>
        <v>999.97</v>
      </c>
      <c r="E1694" s="77">
        <f>IFERROR(INDEX(Sinduscon!$19:$19,
MATCH(CUB!$A1694,Sinduscon!$3:$3,0)+3), "")</f>
        <v>845.88</v>
      </c>
      <c r="F1694" s="77">
        <f>IFERROR(INDEX(Sinduscon!$20:$20,
MATCH(CUB!$A1694,Sinduscon!$3:$3,0)+3), "")</f>
        <v>83.05</v>
      </c>
      <c r="G1694" s="77">
        <f>IFERROR(INDEX(Sinduscon!$21:$21,
MATCH(CUB!$A1694,Sinduscon!$3:$3,0)+3), "")</f>
        <v>4.3600000000000003</v>
      </c>
      <c r="H1694" s="111"/>
      <c r="I1694" s="111"/>
      <c r="J1694" s="111"/>
      <c r="K1694" s="111"/>
    </row>
    <row r="1695" spans="1:12" x14ac:dyDescent="0.25">
      <c r="A1695" s="71">
        <f>IF(
   SUMPRODUCT(--(Sinduscon!$3:$3=DATE(2013,INT((ROW(A1892)-1)/20)+1,1)))&gt;0,
   DATE(2013,INT((ROW(A1892)-1)/20)+1,1),
   ""
)</f>
        <v>44136</v>
      </c>
      <c r="B1695" s="72" t="str">
        <f t="shared" si="135"/>
        <v>R-8</v>
      </c>
      <c r="C1695" s="73" t="str">
        <f t="shared" si="136"/>
        <v>Total</v>
      </c>
      <c r="D1695" s="77">
        <f>IFERROR(INDEX(Sinduscon!$18:$18,
MATCH(CUB!A1695,Sinduscon!$3:$3,0)+4), "")</f>
        <v>2498.41</v>
      </c>
      <c r="E1695" s="77">
        <f>IFERROR(INDEX(Sinduscon!$19:$19,
MATCH(CUB!$A1695,Sinduscon!$3:$3,0)+4), "")</f>
        <v>2225.9900000000002</v>
      </c>
      <c r="F1695" s="77">
        <f>IFERROR(INDEX(Sinduscon!$20:$20,
MATCH(CUB!$A1695,Sinduscon!$3:$3,0)+4), "")</f>
        <v>185.92000000000002</v>
      </c>
      <c r="G1695" s="77">
        <f>IFERROR(INDEX(Sinduscon!$21:$21,
MATCH(CUB!$A1695,Sinduscon!$3:$3,0)+4), "")</f>
        <v>12.43</v>
      </c>
      <c r="H1695" s="111"/>
      <c r="I1695" s="111"/>
      <c r="J1695" s="111"/>
      <c r="K1695" s="111"/>
    </row>
    <row r="1696" spans="1:12" x14ac:dyDescent="0.25">
      <c r="A1696" s="71">
        <f>IF(
   SUMPRODUCT(--(Sinduscon!$3:$3=DATE(2013,INT((ROW(A1893)-1)/20)+1,1)))&gt;0,
   DATE(2013,INT((ROW(A1893)-1)/20)+1,1),
   ""
)</f>
        <v>44136</v>
      </c>
      <c r="B1696" s="72" t="str">
        <f t="shared" si="135"/>
        <v>R-16</v>
      </c>
      <c r="C1696" s="73" t="str">
        <f t="shared" si="136"/>
        <v>Baixo</v>
      </c>
      <c r="D1696" s="77" t="str">
        <f>IFERROR(INDEX(Sinduscon!$24:$24,
MATCH(CUB!A1696,Sinduscon!$3:$3,0)+1), "")</f>
        <v>-</v>
      </c>
      <c r="E1696" s="77" t="str">
        <f>IFERROR(INDEX(Sinduscon!$25:$25,
MATCH(CUB!$A1696,Sinduscon!$3:$3,0)+1), "")</f>
        <v>-</v>
      </c>
      <c r="F1696" s="77" t="str">
        <f>IFERROR(INDEX(Sinduscon!$26:$26,
MATCH(CUB!$A1696,Sinduscon!$3:$3,0)+1), "")</f>
        <v>-</v>
      </c>
      <c r="G1696" s="77" t="str">
        <f>IFERROR(INDEX(Sinduscon!$27:$27,
MATCH(CUB!$A1696,Sinduscon!$3:$3,0)+1), "")</f>
        <v>-</v>
      </c>
      <c r="H1696" s="111"/>
      <c r="I1696" s="111"/>
      <c r="J1696" s="111"/>
      <c r="K1696" s="111"/>
    </row>
    <row r="1697" spans="1:12" x14ac:dyDescent="0.25">
      <c r="A1697" s="71">
        <f>IF(
   SUMPRODUCT(--(Sinduscon!$3:$3=DATE(2013,INT((ROW(A1894)-1)/20)+1,1)))&gt;0,
   DATE(2013,INT((ROW(A1894)-1)/20)+1,1),
   ""
)</f>
        <v>44136</v>
      </c>
      <c r="B1697" s="72" t="str">
        <f t="shared" si="135"/>
        <v>R-16</v>
      </c>
      <c r="C1697" s="73" t="str">
        <f t="shared" si="136"/>
        <v>Normal</v>
      </c>
      <c r="D1697" s="77">
        <f>IFERROR(INDEX(Sinduscon!$24:$24,
MATCH(CUB!A1697,Sinduscon!$3:$3,0)+2), "")</f>
        <v>700.66</v>
      </c>
      <c r="E1697" s="77">
        <f>IFERROR(INDEX(Sinduscon!$25:$25,
MATCH(CUB!$A1697,Sinduscon!$3:$3,0)+2), "")</f>
        <v>768.16</v>
      </c>
      <c r="F1697" s="77">
        <f>IFERROR(INDEX(Sinduscon!$26:$26,
MATCH(CUB!$A1697,Sinduscon!$3:$3,0)+2), "")</f>
        <v>58.29</v>
      </c>
      <c r="G1697" s="77">
        <f>IFERROR(INDEX(Sinduscon!$27:$27,
MATCH(CUB!$A1697,Sinduscon!$3:$3,0)+2), "")</f>
        <v>4.4000000000000004</v>
      </c>
      <c r="H1697" s="111"/>
      <c r="I1697" s="111"/>
      <c r="J1697" s="111"/>
      <c r="K1697" s="111"/>
    </row>
    <row r="1698" spans="1:12" x14ac:dyDescent="0.25">
      <c r="A1698" s="71">
        <f>IF(
   SUMPRODUCT(--(Sinduscon!$3:$3=DATE(2013,INT((ROW(A1895)-1)/20)+1,1)))&gt;0,
   DATE(2013,INT((ROW(A1895)-1)/20)+1,1),
   ""
)</f>
        <v>44136</v>
      </c>
      <c r="B1698" s="72" t="str">
        <f t="shared" si="135"/>
        <v>R-16</v>
      </c>
      <c r="C1698" s="73" t="str">
        <f t="shared" si="136"/>
        <v>Alto</v>
      </c>
      <c r="D1698" s="77">
        <f>IFERROR(INDEX(Sinduscon!$24:$24,
MATCH(CUB!A1698,Sinduscon!$3:$3,0)+3), "")</f>
        <v>932.28</v>
      </c>
      <c r="E1698" s="77">
        <f>IFERROR(INDEX(Sinduscon!$25:$25,
MATCH(CUB!$A1698,Sinduscon!$3:$3,0)+3), "")</f>
        <v>950.07</v>
      </c>
      <c r="F1698" s="77">
        <f>IFERROR(INDEX(Sinduscon!$26:$26,
MATCH(CUB!$A1698,Sinduscon!$3:$3,0)+3), "")</f>
        <v>72.040000000000006</v>
      </c>
      <c r="G1698" s="77">
        <f>IFERROR(INDEX(Sinduscon!$27:$27,
MATCH(CUB!$A1698,Sinduscon!$3:$3,0)+3), "")</f>
        <v>6.61</v>
      </c>
      <c r="H1698" s="111"/>
      <c r="I1698" s="111"/>
      <c r="J1698" s="111"/>
      <c r="K1698" s="111"/>
    </row>
    <row r="1699" spans="1:12" x14ac:dyDescent="0.25">
      <c r="A1699" s="71">
        <f>IF(
   SUMPRODUCT(--(Sinduscon!$3:$3=DATE(2013,INT((ROW(A1896)-1)/20)+1,1)))&gt;0,
   DATE(2013,INT((ROW(A1896)-1)/20)+1,1),
   ""
)</f>
        <v>44136</v>
      </c>
      <c r="B1699" s="72" t="str">
        <f t="shared" si="135"/>
        <v>R-16</v>
      </c>
      <c r="C1699" s="73" t="str">
        <f t="shared" si="136"/>
        <v>Total</v>
      </c>
      <c r="D1699" s="77">
        <f>IFERROR(INDEX(Sinduscon!$24:$24,
MATCH(CUB!A1699,Sinduscon!$3:$3,0)+4), "")</f>
        <v>1632.94</v>
      </c>
      <c r="E1699" s="77">
        <f>IFERROR(INDEX(Sinduscon!$25:$25,
MATCH(CUB!$A1699,Sinduscon!$3:$3,0)+4), "")</f>
        <v>1718.23</v>
      </c>
      <c r="F1699" s="77">
        <f>IFERROR(INDEX(Sinduscon!$26:$26,
MATCH(CUB!$A1699,Sinduscon!$3:$3,0)+4), "")</f>
        <v>130.33000000000001</v>
      </c>
      <c r="G1699" s="77">
        <f>IFERROR(INDEX(Sinduscon!$27:$27,
MATCH(CUB!$A1699,Sinduscon!$3:$3,0)+4), "")</f>
        <v>11.010000000000002</v>
      </c>
      <c r="H1699" s="111"/>
      <c r="I1699" s="111"/>
      <c r="J1699" s="111"/>
      <c r="K1699" s="111"/>
    </row>
    <row r="1700" spans="1:12" x14ac:dyDescent="0.25">
      <c r="A1700" s="71">
        <f>IF(
   SUMPRODUCT(--(Sinduscon!$3:$3=DATE(2013,INT((ROW(A1897)-1)/20)+1,1)))&gt;0,
   DATE(2013,INT((ROW(A1897)-1)/20)+1,1),
   ""
)</f>
        <v>44136</v>
      </c>
      <c r="B1700" s="72" t="str">
        <f t="shared" si="135"/>
        <v>PIS</v>
      </c>
      <c r="C1700" s="73" t="str">
        <f t="shared" si="136"/>
        <v>Baixo</v>
      </c>
      <c r="D1700" s="77">
        <f>IFERROR(INDEX(Sinduscon!$30:$30,
MATCH(CUB!A1700,Sinduscon!$3:$3,0)+1), "")</f>
        <v>571.4</v>
      </c>
      <c r="E1700" s="77">
        <f>IFERROR(INDEX(Sinduscon!$31:$31,
MATCH(CUB!$A1700,Sinduscon!$3:$3,0)+1), "")</f>
        <v>502</v>
      </c>
      <c r="F1700" s="77">
        <f>IFERROR(INDEX(Sinduscon!$32:$32,
MATCH(CUB!$A1700,Sinduscon!$3:$3,0)+1), "")</f>
        <v>33.630000000000003</v>
      </c>
      <c r="G1700" s="77">
        <f>IFERROR(INDEX(Sinduscon!$33:$33,
MATCH(CUB!$A1700,Sinduscon!$3:$3,0)+1), "")</f>
        <v>1.72</v>
      </c>
      <c r="H1700" s="111"/>
      <c r="I1700" s="111"/>
      <c r="J1700" s="111"/>
      <c r="K1700" s="111"/>
    </row>
    <row r="1701" spans="1:12" x14ac:dyDescent="0.25">
      <c r="A1701" s="71">
        <f>IF(
   SUMPRODUCT(--(Sinduscon!$3:$3=DATE(2013,INT((ROW(A1898)-1)/20)+1,1)))&gt;0,
   DATE(2013,INT((ROW(A1898)-1)/20)+1,1),
   ""
)</f>
        <v>44136</v>
      </c>
      <c r="B1701" s="72" t="str">
        <f t="shared" si="135"/>
        <v>PIS</v>
      </c>
      <c r="C1701" s="73" t="str">
        <f t="shared" si="136"/>
        <v>Normal</v>
      </c>
      <c r="D1701" s="77" t="str">
        <f>IFERROR(INDEX(Sinduscon!$30:$30,
MATCH(CUB!A1701,Sinduscon!$3:$3,0)+2), "")</f>
        <v>-</v>
      </c>
      <c r="E1701" s="77" t="str">
        <f>IFERROR(INDEX(Sinduscon!$31:$31,
MATCH(CUB!$A1701,Sinduscon!$3:$3,0)+2), "")</f>
        <v>-</v>
      </c>
      <c r="F1701" s="77" t="str">
        <f>IFERROR(INDEX(Sinduscon!$32:$32,
MATCH(CUB!$A1701,Sinduscon!$3:$3,0)+2), "")</f>
        <v>-</v>
      </c>
      <c r="G1701" s="77" t="str">
        <f>IFERROR(INDEX(Sinduscon!$33:$33,
MATCH(CUB!$A1701,Sinduscon!$3:$3,0)+2), "")</f>
        <v>-</v>
      </c>
      <c r="H1701" s="111"/>
      <c r="I1701" s="111"/>
      <c r="J1701" s="111"/>
      <c r="K1701" s="111"/>
    </row>
    <row r="1702" spans="1:12" x14ac:dyDescent="0.25">
      <c r="A1702" s="71">
        <f>IF(
   SUMPRODUCT(--(Sinduscon!$3:$3=DATE(2013,INT((ROW(A1899)-1)/20)+1,1)))&gt;0,
   DATE(2013,INT((ROW(A1899)-1)/20)+1,1),
   ""
)</f>
        <v>44136</v>
      </c>
      <c r="B1702" s="72" t="str">
        <f t="shared" si="135"/>
        <v>PIS</v>
      </c>
      <c r="C1702" s="73" t="str">
        <f t="shared" si="136"/>
        <v>Alto</v>
      </c>
      <c r="D1702" s="77" t="str">
        <f>IFERROR(INDEX(Sinduscon!$30:$30,
MATCH(CUB!A1702,Sinduscon!$3:$3,0)+3), "")</f>
        <v>-</v>
      </c>
      <c r="E1702" s="77" t="str">
        <f>IFERROR(INDEX(Sinduscon!$31:$31,
MATCH(CUB!$A1702,Sinduscon!$3:$3,0)+3), "")</f>
        <v>-</v>
      </c>
      <c r="F1702" s="77" t="str">
        <f>IFERROR(INDEX(Sinduscon!$32:$32,
MATCH(CUB!$A1702,Sinduscon!$3:$3,0)+3), "")</f>
        <v>-</v>
      </c>
      <c r="G1702" s="77" t="str">
        <f>IFERROR(INDEX(Sinduscon!$33:$33,
MATCH(CUB!$A1702,Sinduscon!$3:$3,0)+3), "")</f>
        <v>-</v>
      </c>
      <c r="H1702" s="111"/>
      <c r="I1702" s="111"/>
      <c r="J1702" s="111"/>
      <c r="K1702" s="111"/>
    </row>
    <row r="1703" spans="1:12" x14ac:dyDescent="0.25">
      <c r="A1703" s="71">
        <f>IF(
   SUMPRODUCT(--(Sinduscon!$3:$3=DATE(2013,INT((ROW(A1900)-1)/20)+1,1)))&gt;0,
   DATE(2013,INT((ROW(A1900)-1)/20)+1,1),
   ""
)</f>
        <v>44136</v>
      </c>
      <c r="B1703" s="72" t="str">
        <f t="shared" si="135"/>
        <v>PIS</v>
      </c>
      <c r="C1703" s="73" t="str">
        <f t="shared" si="136"/>
        <v>Total</v>
      </c>
      <c r="D1703" s="77">
        <f>IFERROR(INDEX(Sinduscon!$30:$30,
MATCH(CUB!A1703,Sinduscon!$3:$3,0)+4), "")</f>
        <v>571.4</v>
      </c>
      <c r="E1703" s="77">
        <f>IFERROR(INDEX(Sinduscon!$31:$31,
MATCH(CUB!$A1703,Sinduscon!$3:$3,0)+4), "")</f>
        <v>502</v>
      </c>
      <c r="F1703" s="77">
        <f>IFERROR(INDEX(Sinduscon!$32:$32,
MATCH(CUB!$A1703,Sinduscon!$3:$3,0)+4), "")</f>
        <v>33.630000000000003</v>
      </c>
      <c r="G1703" s="77">
        <f>IFERROR(INDEX(Sinduscon!$33:$33,
MATCH(CUB!$A1703,Sinduscon!$3:$3,0)+4), "")</f>
        <v>1.72</v>
      </c>
      <c r="H1703" s="111">
        <f>SUMIFS(CUB!$D:$D,CUB!$C:$C,"Total",CUB!$A:$A,$A1703)
/11</f>
        <v>831.54909090909086</v>
      </c>
      <c r="I1703" s="111">
        <f>SUMIFS(CUB!$E:$E,CUB!$C:$C,"Total",CUB!$A:$A,$A1703)
/11</f>
        <v>798.96818181818173</v>
      </c>
      <c r="J1703" s="111">
        <f>SUMIFS(CUB!$F:$F,CUB!$C:$C,"Total",CUB!$A:$A,$A1703)
/11</f>
        <v>83.807272727272732</v>
      </c>
      <c r="K1703" s="111">
        <f>SUMIFS(CUB!$G:$G,CUB!$C:$C,"Total",CUB!$A:$A,$A1703)
/11</f>
        <v>2.9481818181818182</v>
      </c>
      <c r="L1703" s="111">
        <f t="shared" ref="L1703" si="138">SUM(H1703:K1703)</f>
        <v>1717.272727272727</v>
      </c>
    </row>
    <row r="1704" spans="1:12" x14ac:dyDescent="0.25">
      <c r="A1704" s="71">
        <f>IF(
   SUMPRODUCT(--(Sinduscon!$3:$3=DATE(2013,INT((ROW(A1901)-1)/20)+1,1)))&gt;0,
   DATE(2013,INT((ROW(A1901)-1)/20)+1,1),
   ""
)</f>
        <v>44166</v>
      </c>
      <c r="B1704" s="72" t="str">
        <f t="shared" si="135"/>
        <v>R-1</v>
      </c>
      <c r="C1704" s="73" t="str">
        <f t="shared" si="136"/>
        <v>Baixo</v>
      </c>
      <c r="D1704" s="77">
        <f>IFERROR(INDEX(Sinduscon!$6:$6,
MATCH(CUB!A1704,Sinduscon!$3:$3,0)+1), "")</f>
        <v>790.26</v>
      </c>
      <c r="E1704" s="77">
        <f>IFERROR(INDEX(Sinduscon!$7:$7,
MATCH(CUB!$A1704,Sinduscon!$3:$3,0)+1), "")</f>
        <v>736.62</v>
      </c>
      <c r="F1704" s="77">
        <f>IFERROR(INDEX(Sinduscon!$8:$8,
MATCH(CUB!$A1704,Sinduscon!$3:$3,0)+1), "")</f>
        <v>135.6</v>
      </c>
      <c r="G1704" s="77">
        <f>IFERROR(INDEX(Sinduscon!$9:$9,
MATCH(CUB!$A1704,Sinduscon!$3:$3,0)+1), "")</f>
        <v>3.52</v>
      </c>
      <c r="H1704" s="111"/>
      <c r="I1704" s="111"/>
      <c r="J1704" s="111"/>
      <c r="K1704" s="111"/>
    </row>
    <row r="1705" spans="1:12" x14ac:dyDescent="0.25">
      <c r="A1705" s="71">
        <f>IF(
   SUMPRODUCT(--(Sinduscon!$3:$3=DATE(2013,INT((ROW(A1902)-1)/20)+1,1)))&gt;0,
   DATE(2013,INT((ROW(A1902)-1)/20)+1,1),
   ""
)</f>
        <v>44166</v>
      </c>
      <c r="B1705" s="72" t="str">
        <f t="shared" si="135"/>
        <v>R-1</v>
      </c>
      <c r="C1705" s="73" t="str">
        <f t="shared" si="136"/>
        <v>Normal</v>
      </c>
      <c r="D1705" s="77">
        <f>IFERROR(INDEX(Sinduscon!$6:$6,
MATCH(CUB!A1705,Sinduscon!$3:$3,0)+2), "")</f>
        <v>839.82</v>
      </c>
      <c r="E1705" s="77">
        <f>IFERROR(INDEX(Sinduscon!$7:$7,
MATCH(CUB!$A1705,Sinduscon!$3:$3,0)+2), "")</f>
        <v>1006.21</v>
      </c>
      <c r="F1705" s="77">
        <f>IFERROR(INDEX(Sinduscon!$8:$8,
MATCH(CUB!$A1705,Sinduscon!$3:$3,0)+2), "")</f>
        <v>127.32</v>
      </c>
      <c r="G1705" s="77">
        <f>IFERROR(INDEX(Sinduscon!$9:$9,
MATCH(CUB!$A1705,Sinduscon!$3:$3,0)+2), "")</f>
        <v>0.25</v>
      </c>
      <c r="H1705" s="111"/>
      <c r="I1705" s="111"/>
      <c r="J1705" s="111"/>
      <c r="K1705" s="111"/>
    </row>
    <row r="1706" spans="1:12" x14ac:dyDescent="0.25">
      <c r="A1706" s="71">
        <f>IF(
   SUMPRODUCT(--(Sinduscon!$3:$3=DATE(2013,INT((ROW(A1903)-1)/20)+1,1)))&gt;0,
   DATE(2013,INT((ROW(A1903)-1)/20)+1,1),
   ""
)</f>
        <v>44166</v>
      </c>
      <c r="B1706" s="72" t="str">
        <f t="shared" si="135"/>
        <v>R-1</v>
      </c>
      <c r="C1706" s="73" t="str">
        <f t="shared" si="136"/>
        <v>Alto</v>
      </c>
      <c r="D1706" s="77">
        <f>IFERROR(INDEX(Sinduscon!$6:$6,
MATCH(CUB!A1706,Sinduscon!$3:$3,0)+3), "")</f>
        <v>1221.26</v>
      </c>
      <c r="E1706" s="77">
        <f>IFERROR(INDEX(Sinduscon!$7:$7,
MATCH(CUB!$A1706,Sinduscon!$3:$3,0)+3), "")</f>
        <v>1091.7</v>
      </c>
      <c r="F1706" s="77">
        <f>IFERROR(INDEX(Sinduscon!$8:$8,
MATCH(CUB!$A1706,Sinduscon!$3:$3,0)+3), "")</f>
        <v>120.36</v>
      </c>
      <c r="G1706" s="77">
        <f>IFERROR(INDEX(Sinduscon!$9:$9,
MATCH(CUB!$A1706,Sinduscon!$3:$3,0)+3), "")</f>
        <v>0.3</v>
      </c>
      <c r="H1706" s="111"/>
      <c r="I1706" s="111"/>
      <c r="J1706" s="111"/>
      <c r="K1706" s="111"/>
    </row>
    <row r="1707" spans="1:12" x14ac:dyDescent="0.25">
      <c r="A1707" s="71">
        <f>IF(
   SUMPRODUCT(--(Sinduscon!$3:$3=DATE(2013,INT((ROW(A1904)-1)/20)+1,1)))&gt;0,
   DATE(2013,INT((ROW(A1904)-1)/20)+1,1),
   ""
)</f>
        <v>44166</v>
      </c>
      <c r="B1707" s="72" t="str">
        <f t="shared" si="135"/>
        <v>R-1</v>
      </c>
      <c r="C1707" s="73" t="str">
        <f t="shared" si="136"/>
        <v>Total</v>
      </c>
      <c r="D1707" s="77">
        <f>IFERROR(INDEX(Sinduscon!$6:$6,
MATCH(CUB!A1707,Sinduscon!$3:$3,0)+4), "")</f>
        <v>2851.34</v>
      </c>
      <c r="E1707" s="77">
        <f>IFERROR(INDEX(Sinduscon!$7:$7,
MATCH(CUB!$A1707,Sinduscon!$3:$3,0)+4), "")</f>
        <v>2834.5299999999997</v>
      </c>
      <c r="F1707" s="77">
        <f>IFERROR(INDEX(Sinduscon!$8:$8,
MATCH(CUB!$A1707,Sinduscon!$3:$3,0)+4), "")</f>
        <v>383.28</v>
      </c>
      <c r="G1707" s="77">
        <f>IFERROR(INDEX(Sinduscon!$9:$9,
MATCH(CUB!$A1707,Sinduscon!$3:$3,0)+4), "")</f>
        <v>4.07</v>
      </c>
      <c r="H1707" s="111"/>
      <c r="I1707" s="111"/>
      <c r="J1707" s="111"/>
      <c r="K1707" s="111"/>
    </row>
    <row r="1708" spans="1:12" x14ac:dyDescent="0.25">
      <c r="A1708" s="71">
        <f>IF(
   SUMPRODUCT(--(Sinduscon!$3:$3=DATE(2013,INT((ROW(A1905)-1)/20)+1,1)))&gt;0,
   DATE(2013,INT((ROW(A1905)-1)/20)+1,1),
   ""
)</f>
        <v>44166</v>
      </c>
      <c r="B1708" s="72" t="str">
        <f t="shared" si="135"/>
        <v>PP-4</v>
      </c>
      <c r="C1708" s="73" t="str">
        <f t="shared" si="136"/>
        <v>Baixo</v>
      </c>
      <c r="D1708" s="77">
        <f>IFERROR(INDEX(Sinduscon!$12:$12,
MATCH(CUB!A1708,Sinduscon!$3:$3,0)+1), "")</f>
        <v>859.93</v>
      </c>
      <c r="E1708" s="77">
        <f>IFERROR(INDEX(Sinduscon!$13:$13,
MATCH(CUB!$A1708,Sinduscon!$3:$3,0)+1), "")</f>
        <v>617.79</v>
      </c>
      <c r="F1708" s="77">
        <f>IFERROR(INDEX(Sinduscon!$14:$14,
MATCH(CUB!$A1708,Sinduscon!$3:$3,0)+1), "")</f>
        <v>36.049999999999997</v>
      </c>
      <c r="G1708" s="77">
        <f>IFERROR(INDEX(Sinduscon!$15:$15,
MATCH(CUB!$A1708,Sinduscon!$3:$3,0)+1), "")</f>
        <v>3.4</v>
      </c>
      <c r="H1708" s="111"/>
      <c r="I1708" s="111"/>
      <c r="J1708" s="111"/>
      <c r="K1708" s="111"/>
    </row>
    <row r="1709" spans="1:12" x14ac:dyDescent="0.25">
      <c r="A1709" s="71">
        <f>IF(
   SUMPRODUCT(--(Sinduscon!$3:$3=DATE(2013,INT((ROW(A1906)-1)/20)+1,1)))&gt;0,
   DATE(2013,INT((ROW(A1906)-1)/20)+1,1),
   ""
)</f>
        <v>44166</v>
      </c>
      <c r="B1709" s="72" t="str">
        <f t="shared" si="135"/>
        <v>PP-4</v>
      </c>
      <c r="C1709" s="73" t="str">
        <f t="shared" si="136"/>
        <v>Normal</v>
      </c>
      <c r="D1709" s="77">
        <f>IFERROR(INDEX(Sinduscon!$12:$12,
MATCH(CUB!A1709,Sinduscon!$3:$3,0)+2), "")</f>
        <v>816.28</v>
      </c>
      <c r="E1709" s="77">
        <f>IFERROR(INDEX(Sinduscon!$13:$13,
MATCH(CUB!$A1709,Sinduscon!$3:$3,0)+2), "")</f>
        <v>890.11</v>
      </c>
      <c r="F1709" s="77">
        <f>IFERROR(INDEX(Sinduscon!$14:$14,
MATCH(CUB!$A1709,Sinduscon!$3:$3,0)+2), "")</f>
        <v>152.66999999999999</v>
      </c>
      <c r="G1709" s="77">
        <f>IFERROR(INDEX(Sinduscon!$15:$15,
MATCH(CUB!$A1709,Sinduscon!$3:$3,0)+2), "")</f>
        <v>0.05</v>
      </c>
      <c r="H1709" s="111"/>
      <c r="I1709" s="111"/>
      <c r="J1709" s="111"/>
      <c r="K1709" s="111"/>
    </row>
    <row r="1710" spans="1:12" x14ac:dyDescent="0.25">
      <c r="A1710" s="71">
        <f>IF(
   SUMPRODUCT(--(Sinduscon!$3:$3=DATE(2013,INT((ROW(A1907)-1)/20)+1,1)))&gt;0,
   DATE(2013,INT((ROW(A1907)-1)/20)+1,1),
   ""
)</f>
        <v>44166</v>
      </c>
      <c r="B1710" s="72" t="str">
        <f t="shared" si="135"/>
        <v>PP-4</v>
      </c>
      <c r="C1710" s="73" t="str">
        <f t="shared" si="136"/>
        <v>Alto</v>
      </c>
      <c r="D1710" s="77">
        <f>IFERROR(INDEX(Sinduscon!$12:$12,
MATCH(CUB!A1710,Sinduscon!$3:$3,0)+3), "")</f>
        <v>1015.53</v>
      </c>
      <c r="E1710" s="77">
        <f>IFERROR(INDEX(Sinduscon!$13:$13,
MATCH(CUB!$A1710,Sinduscon!$3:$3,0)+3), "")</f>
        <v>845.88</v>
      </c>
      <c r="F1710" s="77">
        <f>IFERROR(INDEX(Sinduscon!$14:$14,
MATCH(CUB!$A1710,Sinduscon!$3:$3,0)+3), "")</f>
        <v>83.05</v>
      </c>
      <c r="G1710" s="77">
        <f>IFERROR(INDEX(Sinduscon!$15:$15,
MATCH(CUB!$A1710,Sinduscon!$3:$3,0)+3), "")</f>
        <v>4.51</v>
      </c>
      <c r="H1710" s="111"/>
      <c r="I1710" s="111"/>
      <c r="J1710" s="111"/>
      <c r="K1710" s="111"/>
    </row>
    <row r="1711" spans="1:12" x14ac:dyDescent="0.25">
      <c r="A1711" s="71">
        <f>IF(
   SUMPRODUCT(--(Sinduscon!$3:$3=DATE(2013,INT((ROW(A1908)-1)/20)+1,1)))&gt;0,
   DATE(2013,INT((ROW(A1908)-1)/20)+1,1),
   ""
)</f>
        <v>44166</v>
      </c>
      <c r="B1711" s="72" t="str">
        <f t="shared" si="135"/>
        <v>PP-4</v>
      </c>
      <c r="C1711" s="73" t="str">
        <f t="shared" si="136"/>
        <v>Total</v>
      </c>
      <c r="D1711" s="77">
        <f>IFERROR(INDEX(Sinduscon!$12:$12,
MATCH(CUB!A1711,Sinduscon!$3:$3,0)+4), "")</f>
        <v>2691.74</v>
      </c>
      <c r="E1711" s="77">
        <f>IFERROR(INDEX(Sinduscon!$13:$13,
MATCH(CUB!$A1711,Sinduscon!$3:$3,0)+4), "")</f>
        <v>2353.7800000000002</v>
      </c>
      <c r="F1711" s="77">
        <f>IFERROR(INDEX(Sinduscon!$14:$14,
MATCH(CUB!$A1711,Sinduscon!$3:$3,0)+4), "")</f>
        <v>271.77</v>
      </c>
      <c r="G1711" s="77">
        <f>IFERROR(INDEX(Sinduscon!$15:$15,
MATCH(CUB!$A1711,Sinduscon!$3:$3,0)+4), "")</f>
        <v>7.9599999999999991</v>
      </c>
      <c r="H1711" s="111"/>
      <c r="I1711" s="111"/>
      <c r="J1711" s="111"/>
      <c r="K1711" s="111"/>
    </row>
    <row r="1712" spans="1:12" x14ac:dyDescent="0.25">
      <c r="A1712" s="71">
        <f>IF(
   SUMPRODUCT(--(Sinduscon!$3:$3=DATE(2013,INT((ROW(A1909)-1)/20)+1,1)))&gt;0,
   DATE(2013,INT((ROW(A1909)-1)/20)+1,1),
   ""
)</f>
        <v>44166</v>
      </c>
      <c r="B1712" s="72" t="str">
        <f t="shared" si="135"/>
        <v>R-8</v>
      </c>
      <c r="C1712" s="73" t="str">
        <f t="shared" si="136"/>
        <v>Baixo</v>
      </c>
      <c r="D1712" s="77">
        <f>IFERROR(INDEX(Sinduscon!$18:$18,
MATCH(CUB!A1712,Sinduscon!$3:$3,0)+1), "")</f>
        <v>816.49</v>
      </c>
      <c r="E1712" s="77">
        <f>IFERROR(INDEX(Sinduscon!$19:$19,
MATCH(CUB!$A1712,Sinduscon!$3:$3,0)+1), "")</f>
        <v>581.03</v>
      </c>
      <c r="F1712" s="77">
        <f>IFERROR(INDEX(Sinduscon!$20:$20,
MATCH(CUB!$A1712,Sinduscon!$3:$3,0)+1), "")</f>
        <v>32.44</v>
      </c>
      <c r="G1712" s="77">
        <f>IFERROR(INDEX(Sinduscon!$21:$21,
MATCH(CUB!$A1712,Sinduscon!$3:$3,0)+1), "")</f>
        <v>3.57</v>
      </c>
      <c r="H1712" s="111"/>
      <c r="I1712" s="111"/>
      <c r="J1712" s="111"/>
      <c r="K1712" s="111"/>
    </row>
    <row r="1713" spans="1:12" x14ac:dyDescent="0.25">
      <c r="A1713" s="71">
        <f>IF(
   SUMPRODUCT(--(Sinduscon!$3:$3=DATE(2013,INT((ROW(A1910)-1)/20)+1,1)))&gt;0,
   DATE(2013,INT((ROW(A1910)-1)/20)+1,1),
   ""
)</f>
        <v>44166</v>
      </c>
      <c r="B1713" s="72" t="str">
        <f t="shared" si="135"/>
        <v>R-8</v>
      </c>
      <c r="C1713" s="73" t="str">
        <f t="shared" si="136"/>
        <v>Normal</v>
      </c>
      <c r="D1713" s="77">
        <f>IFERROR(INDEX(Sinduscon!$18:$18,
MATCH(CUB!A1713,Sinduscon!$3:$3,0)+2), "")</f>
        <v>727.48</v>
      </c>
      <c r="E1713" s="77">
        <f>IFERROR(INDEX(Sinduscon!$19:$19,
MATCH(CUB!$A1713,Sinduscon!$3:$3,0)+2), "")</f>
        <v>799.08</v>
      </c>
      <c r="F1713" s="77">
        <f>IFERROR(INDEX(Sinduscon!$20:$20,
MATCH(CUB!$A1713,Sinduscon!$3:$3,0)+2), "")</f>
        <v>70.430000000000007</v>
      </c>
      <c r="G1713" s="77">
        <f>IFERROR(INDEX(Sinduscon!$21:$21,
MATCH(CUB!$A1713,Sinduscon!$3:$3,0)+2), "")</f>
        <v>4.78</v>
      </c>
      <c r="H1713" s="111"/>
      <c r="I1713" s="111"/>
      <c r="J1713" s="111"/>
      <c r="K1713" s="111"/>
    </row>
    <row r="1714" spans="1:12" x14ac:dyDescent="0.25">
      <c r="A1714" s="71">
        <f>IF(
   SUMPRODUCT(--(Sinduscon!$3:$3=DATE(2013,INT((ROW(A1911)-1)/20)+1,1)))&gt;0,
   DATE(2013,INT((ROW(A1911)-1)/20)+1,1),
   ""
)</f>
        <v>44166</v>
      </c>
      <c r="B1714" s="72" t="str">
        <f t="shared" si="135"/>
        <v>R-8</v>
      </c>
      <c r="C1714" s="73" t="str">
        <f t="shared" si="136"/>
        <v>Alto</v>
      </c>
      <c r="D1714" s="77" t="str">
        <f>IFERROR(INDEX(Sinduscon!$18:$18,
MATCH(CUB!A1714,Sinduscon!$3:$3,0)+3), "")</f>
        <v>-</v>
      </c>
      <c r="E1714" s="77" t="str">
        <f>IFERROR(INDEX(Sinduscon!$19:$19,
MATCH(CUB!$A1714,Sinduscon!$3:$3,0)+3), "")</f>
        <v>-</v>
      </c>
      <c r="F1714" s="77" t="str">
        <f>IFERROR(INDEX(Sinduscon!$20:$20,
MATCH(CUB!$A1714,Sinduscon!$3:$3,0)+3), "")</f>
        <v>-</v>
      </c>
      <c r="G1714" s="77" t="str">
        <f>IFERROR(INDEX(Sinduscon!$21:$21,
MATCH(CUB!$A1714,Sinduscon!$3:$3,0)+3), "")</f>
        <v>-</v>
      </c>
      <c r="H1714" s="111"/>
      <c r="I1714" s="111"/>
      <c r="J1714" s="111"/>
      <c r="K1714" s="111"/>
    </row>
    <row r="1715" spans="1:12" x14ac:dyDescent="0.25">
      <c r="A1715" s="71">
        <f>IF(
   SUMPRODUCT(--(Sinduscon!$3:$3=DATE(2013,INT((ROW(A1912)-1)/20)+1,1)))&gt;0,
   DATE(2013,INT((ROW(A1912)-1)/20)+1,1),
   ""
)</f>
        <v>44166</v>
      </c>
      <c r="B1715" s="72" t="str">
        <f t="shared" si="135"/>
        <v>R-8</v>
      </c>
      <c r="C1715" s="73" t="str">
        <f t="shared" si="136"/>
        <v>Total</v>
      </c>
      <c r="D1715" s="77">
        <f>IFERROR(INDEX(Sinduscon!$18:$18,
MATCH(CUB!A1715,Sinduscon!$3:$3,0)+4), "")</f>
        <v>1543.97</v>
      </c>
      <c r="E1715" s="77">
        <f>IFERROR(INDEX(Sinduscon!$19:$19,
MATCH(CUB!$A1715,Sinduscon!$3:$3,0)+4), "")</f>
        <v>1380.1100000000001</v>
      </c>
      <c r="F1715" s="77">
        <f>IFERROR(INDEX(Sinduscon!$20:$20,
MATCH(CUB!$A1715,Sinduscon!$3:$3,0)+4), "")</f>
        <v>102.87</v>
      </c>
      <c r="G1715" s="77">
        <f>IFERROR(INDEX(Sinduscon!$21:$21,
MATCH(CUB!$A1715,Sinduscon!$3:$3,0)+4), "")</f>
        <v>8.35</v>
      </c>
      <c r="H1715" s="111"/>
      <c r="I1715" s="111"/>
      <c r="J1715" s="111"/>
      <c r="K1715" s="111"/>
    </row>
    <row r="1716" spans="1:12" x14ac:dyDescent="0.25">
      <c r="A1716" s="71">
        <f>IF(
   SUMPRODUCT(--(Sinduscon!$3:$3=DATE(2013,INT((ROW(A1913)-1)/20)+1,1)))&gt;0,
   DATE(2013,INT((ROW(A1913)-1)/20)+1,1),
   ""
)</f>
        <v>44166</v>
      </c>
      <c r="B1716" s="72" t="str">
        <f t="shared" si="135"/>
        <v>R-16</v>
      </c>
      <c r="C1716" s="73" t="str">
        <f t="shared" si="136"/>
        <v>Baixo</v>
      </c>
      <c r="D1716" s="77" t="str">
        <f>IFERROR(INDEX(Sinduscon!$24:$24,
MATCH(CUB!A1716,Sinduscon!$3:$3,0)+1), "")</f>
        <v>-</v>
      </c>
      <c r="E1716" s="77" t="str">
        <f>IFERROR(INDEX(Sinduscon!$25:$25,
MATCH(CUB!$A1716,Sinduscon!$3:$3,0)+1), "")</f>
        <v>-</v>
      </c>
      <c r="F1716" s="77" t="str">
        <f>IFERROR(INDEX(Sinduscon!$26:$26,
MATCH(CUB!$A1716,Sinduscon!$3:$3,0)+1), "")</f>
        <v>-</v>
      </c>
      <c r="G1716" s="77" t="str">
        <f>IFERROR(INDEX(Sinduscon!$27:$27,
MATCH(CUB!$A1716,Sinduscon!$3:$3,0)+1), "")</f>
        <v>-</v>
      </c>
      <c r="H1716" s="111"/>
      <c r="I1716" s="111"/>
      <c r="J1716" s="111"/>
      <c r="K1716" s="111"/>
    </row>
    <row r="1717" spans="1:12" x14ac:dyDescent="0.25">
      <c r="A1717" s="71">
        <f>IF(
   SUMPRODUCT(--(Sinduscon!$3:$3=DATE(2013,INT((ROW(A1914)-1)/20)+1,1)))&gt;0,
   DATE(2013,INT((ROW(A1914)-1)/20)+1,1),
   ""
)</f>
        <v>44166</v>
      </c>
      <c r="B1717" s="72" t="str">
        <f t="shared" si="135"/>
        <v>R-16</v>
      </c>
      <c r="C1717" s="73" t="str">
        <f t="shared" si="136"/>
        <v>Normal</v>
      </c>
      <c r="D1717" s="77">
        <f>IFERROR(INDEX(Sinduscon!$24:$24,
MATCH(CUB!A1717,Sinduscon!$3:$3,0)+2), "")</f>
        <v>720.04</v>
      </c>
      <c r="E1717" s="77">
        <f>IFERROR(INDEX(Sinduscon!$25:$25,
MATCH(CUB!$A1717,Sinduscon!$3:$3,0)+2), "")</f>
        <v>768.16</v>
      </c>
      <c r="F1717" s="77">
        <f>IFERROR(INDEX(Sinduscon!$26:$26,
MATCH(CUB!$A1717,Sinduscon!$3:$3,0)+2), "")</f>
        <v>58.29</v>
      </c>
      <c r="G1717" s="77">
        <f>IFERROR(INDEX(Sinduscon!$27:$27,
MATCH(CUB!$A1717,Sinduscon!$3:$3,0)+2), "")</f>
        <v>4.55</v>
      </c>
      <c r="H1717" s="111"/>
      <c r="I1717" s="111"/>
      <c r="J1717" s="111"/>
      <c r="K1717" s="111"/>
    </row>
    <row r="1718" spans="1:12" x14ac:dyDescent="0.25">
      <c r="A1718" s="71">
        <f>IF(
   SUMPRODUCT(--(Sinduscon!$3:$3=DATE(2013,INT((ROW(A1915)-1)/20)+1,1)))&gt;0,
   DATE(2013,INT((ROW(A1915)-1)/20)+1,1),
   ""
)</f>
        <v>44166</v>
      </c>
      <c r="B1718" s="72" t="str">
        <f t="shared" si="135"/>
        <v>R-16</v>
      </c>
      <c r="C1718" s="73" t="str">
        <f t="shared" si="136"/>
        <v>Alto</v>
      </c>
      <c r="D1718" s="77">
        <f>IFERROR(INDEX(Sinduscon!$24:$24,
MATCH(CUB!A1718,Sinduscon!$3:$3,0)+3), "")</f>
        <v>961.23</v>
      </c>
      <c r="E1718" s="77">
        <f>IFERROR(INDEX(Sinduscon!$25:$25,
MATCH(CUB!$A1718,Sinduscon!$3:$3,0)+3), "")</f>
        <v>950.07</v>
      </c>
      <c r="F1718" s="77">
        <f>IFERROR(INDEX(Sinduscon!$26:$26,
MATCH(CUB!$A1718,Sinduscon!$3:$3,0)+3), "")</f>
        <v>72.040000000000006</v>
      </c>
      <c r="G1718" s="77">
        <f>IFERROR(INDEX(Sinduscon!$27:$27,
MATCH(CUB!$A1718,Sinduscon!$3:$3,0)+3), "")</f>
        <v>6.84</v>
      </c>
      <c r="H1718" s="111"/>
      <c r="I1718" s="111"/>
      <c r="J1718" s="111"/>
      <c r="K1718" s="111"/>
    </row>
    <row r="1719" spans="1:12" x14ac:dyDescent="0.25">
      <c r="A1719" s="71">
        <f>IF(
   SUMPRODUCT(--(Sinduscon!$3:$3=DATE(2013,INT((ROW(A1916)-1)/20)+1,1)))&gt;0,
   DATE(2013,INT((ROW(A1916)-1)/20)+1,1),
   ""
)</f>
        <v>44166</v>
      </c>
      <c r="B1719" s="72" t="str">
        <f t="shared" si="135"/>
        <v>R-16</v>
      </c>
      <c r="C1719" s="73" t="str">
        <f t="shared" si="136"/>
        <v>Total</v>
      </c>
      <c r="D1719" s="77">
        <f>IFERROR(INDEX(Sinduscon!$24:$24,
MATCH(CUB!A1719,Sinduscon!$3:$3,0)+4), "")</f>
        <v>1681.27</v>
      </c>
      <c r="E1719" s="77">
        <f>IFERROR(INDEX(Sinduscon!$25:$25,
MATCH(CUB!$A1719,Sinduscon!$3:$3,0)+4), "")</f>
        <v>1718.23</v>
      </c>
      <c r="F1719" s="77">
        <f>IFERROR(INDEX(Sinduscon!$26:$26,
MATCH(CUB!$A1719,Sinduscon!$3:$3,0)+4), "")</f>
        <v>130.33000000000001</v>
      </c>
      <c r="G1719" s="77">
        <f>IFERROR(INDEX(Sinduscon!$27:$27,
MATCH(CUB!$A1719,Sinduscon!$3:$3,0)+4), "")</f>
        <v>11.39</v>
      </c>
      <c r="H1719" s="111"/>
      <c r="I1719" s="111"/>
      <c r="J1719" s="111"/>
      <c r="K1719" s="111"/>
    </row>
    <row r="1720" spans="1:12" x14ac:dyDescent="0.25">
      <c r="A1720" s="71">
        <f>IF(
   SUMPRODUCT(--(Sinduscon!$3:$3=DATE(2013,INT((ROW(A1917)-1)/20)+1,1)))&gt;0,
   DATE(2013,INT((ROW(A1917)-1)/20)+1,1),
   ""
)</f>
        <v>44166</v>
      </c>
      <c r="B1720" s="72" t="str">
        <f t="shared" si="135"/>
        <v>PIS</v>
      </c>
      <c r="C1720" s="73" t="str">
        <f t="shared" si="136"/>
        <v>Baixo</v>
      </c>
      <c r="D1720" s="77">
        <f>IFERROR(INDEX(Sinduscon!$30:$30,
MATCH(CUB!A1720,Sinduscon!$3:$3,0)+1), "")</f>
        <v>587.83000000000004</v>
      </c>
      <c r="E1720" s="77">
        <f>IFERROR(INDEX(Sinduscon!$31:$31,
MATCH(CUB!$A1720,Sinduscon!$3:$3,0)+1), "")</f>
        <v>502</v>
      </c>
      <c r="F1720" s="77">
        <f>IFERROR(INDEX(Sinduscon!$32:$32,
MATCH(CUB!$A1720,Sinduscon!$3:$3,0)+1), "")</f>
        <v>33.630000000000003</v>
      </c>
      <c r="G1720" s="77">
        <f>IFERROR(INDEX(Sinduscon!$33:$33,
MATCH(CUB!$A1720,Sinduscon!$3:$3,0)+1), "")</f>
        <v>1.78</v>
      </c>
      <c r="H1720" s="111"/>
      <c r="I1720" s="111"/>
      <c r="J1720" s="111"/>
      <c r="K1720" s="111"/>
    </row>
    <row r="1721" spans="1:12" x14ac:dyDescent="0.25">
      <c r="A1721" s="71">
        <f>IF(
   SUMPRODUCT(--(Sinduscon!$3:$3=DATE(2013,INT((ROW(A1918)-1)/20)+1,1)))&gt;0,
   DATE(2013,INT((ROW(A1918)-1)/20)+1,1),
   ""
)</f>
        <v>44166</v>
      </c>
      <c r="B1721" s="72" t="str">
        <f t="shared" si="135"/>
        <v>PIS</v>
      </c>
      <c r="C1721" s="73" t="str">
        <f t="shared" si="136"/>
        <v>Normal</v>
      </c>
      <c r="D1721" s="77" t="str">
        <f>IFERROR(INDEX(Sinduscon!$30:$30,
MATCH(CUB!A1721,Sinduscon!$3:$3,0)+2), "")</f>
        <v>-</v>
      </c>
      <c r="E1721" s="77" t="str">
        <f>IFERROR(INDEX(Sinduscon!$31:$31,
MATCH(CUB!$A1721,Sinduscon!$3:$3,0)+2), "")</f>
        <v>-</v>
      </c>
      <c r="F1721" s="77" t="str">
        <f>IFERROR(INDEX(Sinduscon!$32:$32,
MATCH(CUB!$A1721,Sinduscon!$3:$3,0)+2), "")</f>
        <v>-</v>
      </c>
      <c r="G1721" s="77" t="str">
        <f>IFERROR(INDEX(Sinduscon!$33:$33,
MATCH(CUB!$A1721,Sinduscon!$3:$3,0)+2), "")</f>
        <v>-</v>
      </c>
      <c r="H1721" s="111"/>
      <c r="I1721" s="111"/>
      <c r="J1721" s="111"/>
      <c r="K1721" s="111"/>
    </row>
    <row r="1722" spans="1:12" x14ac:dyDescent="0.25">
      <c r="A1722" s="71">
        <f>IF(
   SUMPRODUCT(--(Sinduscon!$3:$3=DATE(2013,INT((ROW(A1919)-1)/20)+1,1)))&gt;0,
   DATE(2013,INT((ROW(A1919)-1)/20)+1,1),
   ""
)</f>
        <v>44166</v>
      </c>
      <c r="B1722" s="72" t="str">
        <f t="shared" si="135"/>
        <v>PIS</v>
      </c>
      <c r="C1722" s="73" t="str">
        <f t="shared" si="136"/>
        <v>Alto</v>
      </c>
      <c r="D1722" s="77" t="str">
        <f>IFERROR(INDEX(Sinduscon!$30:$30,
MATCH(CUB!A1722,Sinduscon!$3:$3,0)+3), "")</f>
        <v>-</v>
      </c>
      <c r="E1722" s="77" t="str">
        <f>IFERROR(INDEX(Sinduscon!$31:$31,
MATCH(CUB!$A1722,Sinduscon!$3:$3,0)+3), "")</f>
        <v>-</v>
      </c>
      <c r="F1722" s="77" t="str">
        <f>IFERROR(INDEX(Sinduscon!$32:$32,
MATCH(CUB!$A1722,Sinduscon!$3:$3,0)+3), "")</f>
        <v>-</v>
      </c>
      <c r="G1722" s="77" t="str">
        <f>IFERROR(INDEX(Sinduscon!$33:$33,
MATCH(CUB!$A1722,Sinduscon!$3:$3,0)+3), "")</f>
        <v>-</v>
      </c>
      <c r="H1722" s="111"/>
      <c r="I1722" s="111"/>
      <c r="J1722" s="111"/>
      <c r="K1722" s="111"/>
    </row>
    <row r="1723" spans="1:12" x14ac:dyDescent="0.25">
      <c r="A1723" s="71">
        <f>IF(
   SUMPRODUCT(--(Sinduscon!$3:$3=DATE(2013,INT((ROW(A1920)-1)/20)+1,1)))&gt;0,
   DATE(2013,INT((ROW(A1920)-1)/20)+1,1),
   ""
)</f>
        <v>44166</v>
      </c>
      <c r="B1723" s="72" t="str">
        <f t="shared" si="135"/>
        <v>PIS</v>
      </c>
      <c r="C1723" s="73" t="str">
        <f t="shared" si="136"/>
        <v>Total</v>
      </c>
      <c r="D1723" s="77">
        <f>IFERROR(INDEX(Sinduscon!$30:$30,
MATCH(CUB!A1723,Sinduscon!$3:$3,0)+4), "")</f>
        <v>587.83000000000004</v>
      </c>
      <c r="E1723" s="77">
        <f>IFERROR(INDEX(Sinduscon!$31:$31,
MATCH(CUB!$A1723,Sinduscon!$3:$3,0)+4), "")</f>
        <v>502</v>
      </c>
      <c r="F1723" s="77">
        <f>IFERROR(INDEX(Sinduscon!$32:$32,
MATCH(CUB!$A1723,Sinduscon!$3:$3,0)+4), "")</f>
        <v>33.630000000000003</v>
      </c>
      <c r="G1723" s="77">
        <f>IFERROR(INDEX(Sinduscon!$33:$33,
MATCH(CUB!$A1723,Sinduscon!$3:$3,0)+4), "")</f>
        <v>1.78</v>
      </c>
      <c r="H1723" s="111">
        <f>SUMIFS(CUB!$D:$D,CUB!$C:$C,"Total",CUB!$A:$A,$A1723)
/11</f>
        <v>850.55909090909086</v>
      </c>
      <c r="I1723" s="111">
        <f>SUMIFS(CUB!$E:$E,CUB!$C:$C,"Total",CUB!$A:$A,$A1723)
/11</f>
        <v>798.96818181818173</v>
      </c>
      <c r="J1723" s="111">
        <f>SUMIFS(CUB!$F:$F,CUB!$C:$C,"Total",CUB!$A:$A,$A1723)
/11</f>
        <v>83.807272727272732</v>
      </c>
      <c r="K1723" s="111">
        <f>SUMIFS(CUB!$G:$G,CUB!$C:$C,"Total",CUB!$A:$A,$A1723)
/11</f>
        <v>3.05</v>
      </c>
      <c r="L1723" s="111">
        <f t="shared" ref="L1723" si="139">SUM(H1723:K1723)</f>
        <v>1736.3845454545453</v>
      </c>
    </row>
    <row r="1724" spans="1:12" x14ac:dyDescent="0.25">
      <c r="A1724" s="71">
        <f>IF(
   SUMPRODUCT(--(Sinduscon!$3:$3=DATE(2013,INT((ROW(A1921)-1)/20)+1,1)))&gt;0,
   DATE(2013,INT((ROW(A1921)-1)/20)+1,1),
   ""
)</f>
        <v>44197</v>
      </c>
      <c r="B1724" s="72" t="str">
        <f t="shared" si="135"/>
        <v>R-1</v>
      </c>
      <c r="C1724" s="73" t="str">
        <f t="shared" si="136"/>
        <v>Baixo</v>
      </c>
      <c r="D1724" s="77">
        <f>IFERROR(INDEX(Sinduscon!$6:$6,
MATCH(CUB!A1724,Sinduscon!$3:$3,0)+1), "")</f>
        <v>802.23</v>
      </c>
      <c r="E1724" s="77">
        <f>IFERROR(INDEX(Sinduscon!$7:$7,
MATCH(CUB!$A1724,Sinduscon!$3:$3,0)+1), "")</f>
        <v>736.62</v>
      </c>
      <c r="F1724" s="77">
        <f>IFERROR(INDEX(Sinduscon!$8:$8,
MATCH(CUB!$A1724,Sinduscon!$3:$3,0)+1), "")</f>
        <v>135.6</v>
      </c>
      <c r="G1724" s="77">
        <f>IFERROR(INDEX(Sinduscon!$9:$9,
MATCH(CUB!$A1724,Sinduscon!$3:$3,0)+1), "")</f>
        <v>3.59</v>
      </c>
      <c r="H1724" s="111"/>
      <c r="I1724" s="111"/>
      <c r="J1724" s="111"/>
      <c r="K1724" s="111"/>
    </row>
    <row r="1725" spans="1:12" x14ac:dyDescent="0.25">
      <c r="A1725" s="71">
        <f>IF(
   SUMPRODUCT(--(Sinduscon!$3:$3=DATE(2013,INT((ROW(A1922)-1)/20)+1,1)))&gt;0,
   DATE(2013,INT((ROW(A1922)-1)/20)+1,1),
   ""
)</f>
        <v>44197</v>
      </c>
      <c r="B1725" s="72" t="str">
        <f t="shared" si="135"/>
        <v>R-1</v>
      </c>
      <c r="C1725" s="73" t="str">
        <f t="shared" si="136"/>
        <v>Normal</v>
      </c>
      <c r="D1725" s="77">
        <f>IFERROR(INDEX(Sinduscon!$6:$6,
MATCH(CUB!A1725,Sinduscon!$3:$3,0)+2), "")</f>
        <v>850.92</v>
      </c>
      <c r="E1725" s="77">
        <f>IFERROR(INDEX(Sinduscon!$7:$7,
MATCH(CUB!$A1725,Sinduscon!$3:$3,0)+2), "")</f>
        <v>1006.21</v>
      </c>
      <c r="F1725" s="77">
        <f>IFERROR(INDEX(Sinduscon!$8:$8,
MATCH(CUB!$A1725,Sinduscon!$3:$3,0)+2), "")</f>
        <v>127.32</v>
      </c>
      <c r="G1725" s="77">
        <f>IFERROR(INDEX(Sinduscon!$9:$9,
MATCH(CUB!$A1725,Sinduscon!$3:$3,0)+2), "")</f>
        <v>0.25</v>
      </c>
      <c r="H1725" s="111"/>
      <c r="I1725" s="111"/>
      <c r="J1725" s="111"/>
      <c r="K1725" s="111"/>
    </row>
    <row r="1726" spans="1:12" x14ac:dyDescent="0.25">
      <c r="A1726" s="71">
        <f>IF(
   SUMPRODUCT(--(Sinduscon!$3:$3=DATE(2013,INT((ROW(A1923)-1)/20)+1,1)))&gt;0,
   DATE(2013,INT((ROW(A1923)-1)/20)+1,1),
   ""
)</f>
        <v>44197</v>
      </c>
      <c r="B1726" s="72" t="str">
        <f t="shared" si="135"/>
        <v>R-1</v>
      </c>
      <c r="C1726" s="73" t="str">
        <f t="shared" si="136"/>
        <v>Alto</v>
      </c>
      <c r="D1726" s="77">
        <f>IFERROR(INDEX(Sinduscon!$6:$6,
MATCH(CUB!A1726,Sinduscon!$3:$3,0)+3), "")</f>
        <v>1234.1300000000001</v>
      </c>
      <c r="E1726" s="77">
        <f>IFERROR(INDEX(Sinduscon!$7:$7,
MATCH(CUB!$A1726,Sinduscon!$3:$3,0)+3), "")</f>
        <v>1091.7</v>
      </c>
      <c r="F1726" s="77">
        <f>IFERROR(INDEX(Sinduscon!$8:$8,
MATCH(CUB!$A1726,Sinduscon!$3:$3,0)+3), "")</f>
        <v>120.36</v>
      </c>
      <c r="G1726" s="77">
        <f>IFERROR(INDEX(Sinduscon!$9:$9,
MATCH(CUB!$A1726,Sinduscon!$3:$3,0)+3), "")</f>
        <v>0.31</v>
      </c>
      <c r="H1726" s="111"/>
      <c r="I1726" s="111"/>
      <c r="J1726" s="111"/>
      <c r="K1726" s="111"/>
    </row>
    <row r="1727" spans="1:12" x14ac:dyDescent="0.25">
      <c r="A1727" s="71">
        <f>IF(
   SUMPRODUCT(--(Sinduscon!$3:$3=DATE(2013,INT((ROW(A1924)-1)/20)+1,1)))&gt;0,
   DATE(2013,INT((ROW(A1924)-1)/20)+1,1),
   ""
)</f>
        <v>44197</v>
      </c>
      <c r="B1727" s="72" t="str">
        <f t="shared" si="135"/>
        <v>R-1</v>
      </c>
      <c r="C1727" s="73" t="str">
        <f t="shared" si="136"/>
        <v>Total</v>
      </c>
      <c r="D1727" s="77">
        <f>IFERROR(INDEX(Sinduscon!$6:$6,
MATCH(CUB!A1727,Sinduscon!$3:$3,0)+4), "")</f>
        <v>2887.28</v>
      </c>
      <c r="E1727" s="77">
        <f>IFERROR(INDEX(Sinduscon!$7:$7,
MATCH(CUB!$A1727,Sinduscon!$3:$3,0)+4), "")</f>
        <v>2834.5299999999997</v>
      </c>
      <c r="F1727" s="77">
        <f>IFERROR(INDEX(Sinduscon!$8:$8,
MATCH(CUB!$A1727,Sinduscon!$3:$3,0)+4), "")</f>
        <v>383.28</v>
      </c>
      <c r="G1727" s="77">
        <f>IFERROR(INDEX(Sinduscon!$9:$9,
MATCH(CUB!$A1727,Sinduscon!$3:$3,0)+4), "")</f>
        <v>4.1499999999999995</v>
      </c>
      <c r="H1727" s="111"/>
      <c r="I1727" s="111"/>
      <c r="J1727" s="111"/>
      <c r="K1727" s="111"/>
    </row>
    <row r="1728" spans="1:12" x14ac:dyDescent="0.25">
      <c r="A1728" s="71">
        <f>IF(
   SUMPRODUCT(--(Sinduscon!$3:$3=DATE(2013,INT((ROW(A1925)-1)/20)+1,1)))&gt;0,
   DATE(2013,INT((ROW(A1925)-1)/20)+1,1),
   ""
)</f>
        <v>44197</v>
      </c>
      <c r="B1728" s="72" t="str">
        <f t="shared" si="135"/>
        <v>PP-4</v>
      </c>
      <c r="C1728" s="73" t="str">
        <f t="shared" si="136"/>
        <v>Baixo</v>
      </c>
      <c r="D1728" s="77">
        <f>IFERROR(INDEX(Sinduscon!$12:$12,
MATCH(CUB!A1728,Sinduscon!$3:$3,0)+1), "")</f>
        <v>876.06</v>
      </c>
      <c r="E1728" s="77">
        <f>IFERROR(INDEX(Sinduscon!$13:$13,
MATCH(CUB!$A1728,Sinduscon!$3:$3,0)+1), "")</f>
        <v>617.79</v>
      </c>
      <c r="F1728" s="77">
        <f>IFERROR(INDEX(Sinduscon!$14:$14,
MATCH(CUB!$A1728,Sinduscon!$3:$3,0)+1), "")</f>
        <v>36.049999999999997</v>
      </c>
      <c r="G1728" s="77">
        <f>IFERROR(INDEX(Sinduscon!$15:$15,
MATCH(CUB!$A1728,Sinduscon!$3:$3,0)+1), "")</f>
        <v>3.47</v>
      </c>
      <c r="H1728" s="111"/>
      <c r="I1728" s="111"/>
      <c r="J1728" s="111"/>
      <c r="K1728" s="111"/>
    </row>
    <row r="1729" spans="1:12" x14ac:dyDescent="0.25">
      <c r="A1729" s="71">
        <f>IF(
   SUMPRODUCT(--(Sinduscon!$3:$3=DATE(2013,INT((ROW(A1926)-1)/20)+1,1)))&gt;0,
   DATE(2013,INT((ROW(A1926)-1)/20)+1,1),
   ""
)</f>
        <v>44197</v>
      </c>
      <c r="B1729" s="72" t="str">
        <f t="shared" si="135"/>
        <v>PP-4</v>
      </c>
      <c r="C1729" s="73" t="str">
        <f t="shared" si="136"/>
        <v>Normal</v>
      </c>
      <c r="D1729" s="77">
        <f>IFERROR(INDEX(Sinduscon!$12:$12,
MATCH(CUB!A1729,Sinduscon!$3:$3,0)+2), "")</f>
        <v>831.87</v>
      </c>
      <c r="E1729" s="77">
        <f>IFERROR(INDEX(Sinduscon!$13:$13,
MATCH(CUB!$A1729,Sinduscon!$3:$3,0)+2), "")</f>
        <v>890.11</v>
      </c>
      <c r="F1729" s="77">
        <f>IFERROR(INDEX(Sinduscon!$14:$14,
MATCH(CUB!$A1729,Sinduscon!$3:$3,0)+2), "")</f>
        <v>152.66999999999999</v>
      </c>
      <c r="G1729" s="77">
        <f>IFERROR(INDEX(Sinduscon!$15:$15,
MATCH(CUB!$A1729,Sinduscon!$3:$3,0)+2), "")</f>
        <v>0.05</v>
      </c>
      <c r="H1729" s="111"/>
      <c r="I1729" s="111"/>
      <c r="J1729" s="111"/>
      <c r="K1729" s="111"/>
    </row>
    <row r="1730" spans="1:12" x14ac:dyDescent="0.25">
      <c r="A1730" s="71">
        <f>IF(
   SUMPRODUCT(--(Sinduscon!$3:$3=DATE(2013,INT((ROW(A1927)-1)/20)+1,1)))&gt;0,
   DATE(2013,INT((ROW(A1927)-1)/20)+1,1),
   ""
)</f>
        <v>44197</v>
      </c>
      <c r="B1730" s="72" t="str">
        <f t="shared" si="135"/>
        <v>PP-4</v>
      </c>
      <c r="C1730" s="73" t="str">
        <f t="shared" si="136"/>
        <v>Alto</v>
      </c>
      <c r="D1730" s="77" t="str">
        <f>IFERROR(INDEX(Sinduscon!$12:$12,
MATCH(CUB!A1730,Sinduscon!$3:$3,0)+3), "")</f>
        <v>-</v>
      </c>
      <c r="E1730" s="77" t="str">
        <f>IFERROR(INDEX(Sinduscon!$13:$13,
MATCH(CUB!$A1730,Sinduscon!$3:$3,0)+3), "")</f>
        <v>-</v>
      </c>
      <c r="F1730" s="77" t="str">
        <f>IFERROR(INDEX(Sinduscon!$14:$14,
MATCH(CUB!$A1730,Sinduscon!$3:$3,0)+3), "")</f>
        <v>-</v>
      </c>
      <c r="G1730" s="77" t="str">
        <f>IFERROR(INDEX(Sinduscon!$15:$15,
MATCH(CUB!$A1730,Sinduscon!$3:$3,0)+3), "")</f>
        <v>-</v>
      </c>
      <c r="H1730" s="111"/>
      <c r="I1730" s="111"/>
      <c r="J1730" s="111"/>
      <c r="K1730" s="111"/>
    </row>
    <row r="1731" spans="1:12" x14ac:dyDescent="0.25">
      <c r="A1731" s="71">
        <f>IF(
   SUMPRODUCT(--(Sinduscon!$3:$3=DATE(2013,INT((ROW(A1928)-1)/20)+1,1)))&gt;0,
   DATE(2013,INT((ROW(A1928)-1)/20)+1,1),
   ""
)</f>
        <v>44197</v>
      </c>
      <c r="B1731" s="72" t="str">
        <f t="shared" si="135"/>
        <v>PP-4</v>
      </c>
      <c r="C1731" s="73" t="str">
        <f t="shared" si="136"/>
        <v>Total</v>
      </c>
      <c r="D1731" s="77">
        <f>IFERROR(INDEX(Sinduscon!$12:$12,
MATCH(CUB!A1731,Sinduscon!$3:$3,0)+4), "")</f>
        <v>1707.9299999999998</v>
      </c>
      <c r="E1731" s="77">
        <f>IFERROR(INDEX(Sinduscon!$13:$13,
MATCH(CUB!$A1731,Sinduscon!$3:$3,0)+4), "")</f>
        <v>1507.9</v>
      </c>
      <c r="F1731" s="77">
        <f>IFERROR(INDEX(Sinduscon!$14:$14,
MATCH(CUB!$A1731,Sinduscon!$3:$3,0)+4), "")</f>
        <v>188.71999999999997</v>
      </c>
      <c r="G1731" s="77">
        <f>IFERROR(INDEX(Sinduscon!$15:$15,
MATCH(CUB!$A1731,Sinduscon!$3:$3,0)+4), "")</f>
        <v>3.52</v>
      </c>
      <c r="H1731" s="111"/>
      <c r="I1731" s="111"/>
      <c r="J1731" s="111"/>
      <c r="K1731" s="111"/>
    </row>
    <row r="1732" spans="1:12" x14ac:dyDescent="0.25">
      <c r="A1732" s="71">
        <f>IF(
   SUMPRODUCT(--(Sinduscon!$3:$3=DATE(2013,INT((ROW(A1929)-1)/20)+1,1)))&gt;0,
   DATE(2013,INT((ROW(A1929)-1)/20)+1,1),
   ""
)</f>
        <v>44197</v>
      </c>
      <c r="B1732" s="72" t="str">
        <f t="shared" si="135"/>
        <v>R-8</v>
      </c>
      <c r="C1732" s="73" t="str">
        <f t="shared" si="136"/>
        <v>Baixo</v>
      </c>
      <c r="D1732" s="77">
        <f>IFERROR(INDEX(Sinduscon!$18:$18,
MATCH(CUB!A1732,Sinduscon!$3:$3,0)+1), "")</f>
        <v>833.11</v>
      </c>
      <c r="E1732" s="77">
        <f>IFERROR(INDEX(Sinduscon!$19:$19,
MATCH(CUB!$A1732,Sinduscon!$3:$3,0)+1), "")</f>
        <v>581.03</v>
      </c>
      <c r="F1732" s="77">
        <f>IFERROR(INDEX(Sinduscon!$20:$20,
MATCH(CUB!$A1732,Sinduscon!$3:$3,0)+1), "")</f>
        <v>32.44</v>
      </c>
      <c r="G1732" s="77">
        <f>IFERROR(INDEX(Sinduscon!$21:$21,
MATCH(CUB!$A1732,Sinduscon!$3:$3,0)+1), "")</f>
        <v>3.64</v>
      </c>
      <c r="H1732" s="111"/>
      <c r="I1732" s="111"/>
      <c r="J1732" s="111"/>
      <c r="K1732" s="111"/>
    </row>
    <row r="1733" spans="1:12" x14ac:dyDescent="0.25">
      <c r="A1733" s="71">
        <f>IF(
   SUMPRODUCT(--(Sinduscon!$3:$3=DATE(2013,INT((ROW(A1930)-1)/20)+1,1)))&gt;0,
   DATE(2013,INT((ROW(A1930)-1)/20)+1,1),
   ""
)</f>
        <v>44197</v>
      </c>
      <c r="B1733" s="72" t="str">
        <f t="shared" ref="B1733:B1796" si="140">IF(A1733&lt;&gt;"", CHOOSE(MOD(QUOTIENT(ROW()-4,4),5)+1,"R-1","PP-4","R-8","R-16","PIS"), "")</f>
        <v>R-8</v>
      </c>
      <c r="C1733" s="73" t="str">
        <f t="shared" ref="C1733:C1796" si="141">IF(A1733&lt;&gt;"", CHOOSE(MOD(QUOTIENT(ROW()-4,1),4)+1,"Baixo","Normal","Alto","Total"), "")</f>
        <v>Normal</v>
      </c>
      <c r="D1733" s="77">
        <f>IFERROR(INDEX(Sinduscon!$18:$18,
MATCH(CUB!A1733,Sinduscon!$3:$3,0)+2), "")</f>
        <v>742.19</v>
      </c>
      <c r="E1733" s="77">
        <f>IFERROR(INDEX(Sinduscon!$19:$19,
MATCH(CUB!$A1733,Sinduscon!$3:$3,0)+2), "")</f>
        <v>799.08</v>
      </c>
      <c r="F1733" s="77">
        <f>IFERROR(INDEX(Sinduscon!$20:$20,
MATCH(CUB!$A1733,Sinduscon!$3:$3,0)+2), "")</f>
        <v>70.430000000000007</v>
      </c>
      <c r="G1733" s="77">
        <f>IFERROR(INDEX(Sinduscon!$21:$21,
MATCH(CUB!$A1733,Sinduscon!$3:$3,0)+2), "")</f>
        <v>4.87</v>
      </c>
      <c r="H1733" s="111"/>
      <c r="I1733" s="111"/>
      <c r="J1733" s="111"/>
      <c r="K1733" s="111"/>
    </row>
    <row r="1734" spans="1:12" x14ac:dyDescent="0.25">
      <c r="A1734" s="71">
        <f>IF(
   SUMPRODUCT(--(Sinduscon!$3:$3=DATE(2013,INT((ROW(A1931)-1)/20)+1,1)))&gt;0,
   DATE(2013,INT((ROW(A1931)-1)/20)+1,1),
   ""
)</f>
        <v>44197</v>
      </c>
      <c r="B1734" s="72" t="str">
        <f t="shared" si="140"/>
        <v>R-8</v>
      </c>
      <c r="C1734" s="73" t="str">
        <f t="shared" si="141"/>
        <v>Alto</v>
      </c>
      <c r="D1734" s="77">
        <f>IFERROR(INDEX(Sinduscon!$18:$18,
MATCH(CUB!A1734,Sinduscon!$3:$3,0)+3), "")</f>
        <v>1031.8</v>
      </c>
      <c r="E1734" s="77">
        <f>IFERROR(INDEX(Sinduscon!$19:$19,
MATCH(CUB!$A1734,Sinduscon!$3:$3,0)+3), "")</f>
        <v>845.88</v>
      </c>
      <c r="F1734" s="77">
        <f>IFERROR(INDEX(Sinduscon!$20:$20,
MATCH(CUB!$A1734,Sinduscon!$3:$3,0)+3), "")</f>
        <v>83.05</v>
      </c>
      <c r="G1734" s="77">
        <f>IFERROR(INDEX(Sinduscon!$21:$21,
MATCH(CUB!$A1734,Sinduscon!$3:$3,0)+3), "")</f>
        <v>4.5999999999999996</v>
      </c>
      <c r="H1734" s="111"/>
      <c r="I1734" s="111"/>
      <c r="J1734" s="111"/>
      <c r="K1734" s="111"/>
    </row>
    <row r="1735" spans="1:12" x14ac:dyDescent="0.25">
      <c r="A1735" s="71">
        <f>IF(
   SUMPRODUCT(--(Sinduscon!$3:$3=DATE(2013,INT((ROW(A1932)-1)/20)+1,1)))&gt;0,
   DATE(2013,INT((ROW(A1932)-1)/20)+1,1),
   ""
)</f>
        <v>44197</v>
      </c>
      <c r="B1735" s="72" t="str">
        <f t="shared" si="140"/>
        <v>R-8</v>
      </c>
      <c r="C1735" s="73" t="str">
        <f t="shared" si="141"/>
        <v>Total</v>
      </c>
      <c r="D1735" s="77">
        <f>IFERROR(INDEX(Sinduscon!$18:$18,
MATCH(CUB!A1735,Sinduscon!$3:$3,0)+4), "")</f>
        <v>2607.1000000000004</v>
      </c>
      <c r="E1735" s="77">
        <f>IFERROR(INDEX(Sinduscon!$19:$19,
MATCH(CUB!$A1735,Sinduscon!$3:$3,0)+4), "")</f>
        <v>2225.9900000000002</v>
      </c>
      <c r="F1735" s="77">
        <f>IFERROR(INDEX(Sinduscon!$20:$20,
MATCH(CUB!$A1735,Sinduscon!$3:$3,0)+4), "")</f>
        <v>185.92000000000002</v>
      </c>
      <c r="G1735" s="77">
        <f>IFERROR(INDEX(Sinduscon!$21:$21,
MATCH(CUB!$A1735,Sinduscon!$3:$3,0)+4), "")</f>
        <v>13.11</v>
      </c>
      <c r="H1735" s="111"/>
      <c r="I1735" s="111"/>
      <c r="J1735" s="111"/>
      <c r="K1735" s="111"/>
    </row>
    <row r="1736" spans="1:12" x14ac:dyDescent="0.25">
      <c r="A1736" s="71">
        <f>IF(
   SUMPRODUCT(--(Sinduscon!$3:$3=DATE(2013,INT((ROW(A1933)-1)/20)+1,1)))&gt;0,
   DATE(2013,INT((ROW(A1933)-1)/20)+1,1),
   ""
)</f>
        <v>44197</v>
      </c>
      <c r="B1736" s="72" t="str">
        <f t="shared" si="140"/>
        <v>R-16</v>
      </c>
      <c r="C1736" s="73" t="str">
        <f t="shared" si="141"/>
        <v>Baixo</v>
      </c>
      <c r="D1736" s="77" t="str">
        <f>IFERROR(INDEX(Sinduscon!$24:$24,
MATCH(CUB!A1736,Sinduscon!$3:$3,0)+1), "")</f>
        <v>-</v>
      </c>
      <c r="E1736" s="77" t="str">
        <f>IFERROR(INDEX(Sinduscon!$25:$25,
MATCH(CUB!$A1736,Sinduscon!$3:$3,0)+1), "")</f>
        <v>-</v>
      </c>
      <c r="F1736" s="77" t="str">
        <f>IFERROR(INDEX(Sinduscon!$26:$26,
MATCH(CUB!$A1736,Sinduscon!$3:$3,0)+1), "")</f>
        <v>-</v>
      </c>
      <c r="G1736" s="77" t="str">
        <f>IFERROR(INDEX(Sinduscon!$27:$27,
MATCH(CUB!$A1736,Sinduscon!$3:$3,0)+1), "")</f>
        <v>-</v>
      </c>
      <c r="H1736" s="111"/>
      <c r="I1736" s="111"/>
      <c r="J1736" s="111"/>
      <c r="K1736" s="111"/>
    </row>
    <row r="1737" spans="1:12" x14ac:dyDescent="0.25">
      <c r="A1737" s="71">
        <f>IF(
   SUMPRODUCT(--(Sinduscon!$3:$3=DATE(2013,INT((ROW(A1934)-1)/20)+1,1)))&gt;0,
   DATE(2013,INT((ROW(A1934)-1)/20)+1,1),
   ""
)</f>
        <v>44197</v>
      </c>
      <c r="B1737" s="72" t="str">
        <f t="shared" si="140"/>
        <v>R-16</v>
      </c>
      <c r="C1737" s="73" t="str">
        <f t="shared" si="141"/>
        <v>Normal</v>
      </c>
      <c r="D1737" s="77">
        <f>IFERROR(INDEX(Sinduscon!$24:$24,
MATCH(CUB!A1737,Sinduscon!$3:$3,0)+2), "")</f>
        <v>733.94</v>
      </c>
      <c r="E1737" s="77">
        <f>IFERROR(INDEX(Sinduscon!$25:$25,
MATCH(CUB!$A1737,Sinduscon!$3:$3,0)+2), "")</f>
        <v>768.16</v>
      </c>
      <c r="F1737" s="77">
        <f>IFERROR(INDEX(Sinduscon!$26:$26,
MATCH(CUB!$A1737,Sinduscon!$3:$3,0)+2), "")</f>
        <v>58.29</v>
      </c>
      <c r="G1737" s="77">
        <f>IFERROR(INDEX(Sinduscon!$27:$27,
MATCH(CUB!$A1737,Sinduscon!$3:$3,0)+2), "")</f>
        <v>4.6399999999999997</v>
      </c>
      <c r="H1737" s="111"/>
      <c r="I1737" s="111"/>
      <c r="J1737" s="111"/>
      <c r="K1737" s="111"/>
    </row>
    <row r="1738" spans="1:12" x14ac:dyDescent="0.25">
      <c r="A1738" s="71">
        <f>IF(
   SUMPRODUCT(--(Sinduscon!$3:$3=DATE(2013,INT((ROW(A1935)-1)/20)+1,1)))&gt;0,
   DATE(2013,INT((ROW(A1935)-1)/20)+1,1),
   ""
)</f>
        <v>44197</v>
      </c>
      <c r="B1738" s="72" t="str">
        <f t="shared" si="140"/>
        <v>R-16</v>
      </c>
      <c r="C1738" s="73" t="str">
        <f t="shared" si="141"/>
        <v>Alto</v>
      </c>
      <c r="D1738" s="77">
        <f>IFERROR(INDEX(Sinduscon!$24:$24,
MATCH(CUB!A1738,Sinduscon!$3:$3,0)+3), "")</f>
        <v>984.39</v>
      </c>
      <c r="E1738" s="77">
        <f>IFERROR(INDEX(Sinduscon!$25:$25,
MATCH(CUB!$A1738,Sinduscon!$3:$3,0)+3), "")</f>
        <v>950.07</v>
      </c>
      <c r="F1738" s="77">
        <f>IFERROR(INDEX(Sinduscon!$26:$26,
MATCH(CUB!$A1738,Sinduscon!$3:$3,0)+3), "")</f>
        <v>72.040000000000006</v>
      </c>
      <c r="G1738" s="77">
        <f>IFERROR(INDEX(Sinduscon!$27:$27,
MATCH(CUB!$A1738,Sinduscon!$3:$3,0)+3), "")</f>
        <v>6.97</v>
      </c>
      <c r="H1738" s="111"/>
      <c r="I1738" s="111"/>
      <c r="J1738" s="111"/>
      <c r="K1738" s="111"/>
    </row>
    <row r="1739" spans="1:12" x14ac:dyDescent="0.25">
      <c r="A1739" s="71">
        <f>IF(
   SUMPRODUCT(--(Sinduscon!$3:$3=DATE(2013,INT((ROW(A1936)-1)/20)+1,1)))&gt;0,
   DATE(2013,INT((ROW(A1936)-1)/20)+1,1),
   ""
)</f>
        <v>44197</v>
      </c>
      <c r="B1739" s="72" t="str">
        <f t="shared" si="140"/>
        <v>R-16</v>
      </c>
      <c r="C1739" s="73" t="str">
        <f t="shared" si="141"/>
        <v>Total</v>
      </c>
      <c r="D1739" s="77">
        <f>IFERROR(INDEX(Sinduscon!$24:$24,
MATCH(CUB!A1739,Sinduscon!$3:$3,0)+4), "")</f>
        <v>1718.33</v>
      </c>
      <c r="E1739" s="77">
        <f>IFERROR(INDEX(Sinduscon!$25:$25,
MATCH(CUB!$A1739,Sinduscon!$3:$3,0)+4), "")</f>
        <v>1718.23</v>
      </c>
      <c r="F1739" s="77">
        <f>IFERROR(INDEX(Sinduscon!$26:$26,
MATCH(CUB!$A1739,Sinduscon!$3:$3,0)+4), "")</f>
        <v>130.33000000000001</v>
      </c>
      <c r="G1739" s="77">
        <f>IFERROR(INDEX(Sinduscon!$27:$27,
MATCH(CUB!$A1739,Sinduscon!$3:$3,0)+4), "")</f>
        <v>11.61</v>
      </c>
      <c r="H1739" s="111"/>
      <c r="I1739" s="111"/>
      <c r="J1739" s="111"/>
      <c r="K1739" s="111"/>
    </row>
    <row r="1740" spans="1:12" x14ac:dyDescent="0.25">
      <c r="A1740" s="71">
        <f>IF(
   SUMPRODUCT(--(Sinduscon!$3:$3=DATE(2013,INT((ROW(A1937)-1)/20)+1,1)))&gt;0,
   DATE(2013,INT((ROW(A1937)-1)/20)+1,1),
   ""
)</f>
        <v>44197</v>
      </c>
      <c r="B1740" s="72" t="str">
        <f t="shared" si="140"/>
        <v>PIS</v>
      </c>
      <c r="C1740" s="73" t="str">
        <f t="shared" si="141"/>
        <v>Baixo</v>
      </c>
      <c r="D1740" s="77">
        <f>IFERROR(INDEX(Sinduscon!$30:$30,
MATCH(CUB!A1740,Sinduscon!$3:$3,0)+1), "")</f>
        <v>597.78</v>
      </c>
      <c r="E1740" s="77">
        <f>IFERROR(INDEX(Sinduscon!$31:$31,
MATCH(CUB!$A1740,Sinduscon!$3:$3,0)+1), "")</f>
        <v>502</v>
      </c>
      <c r="F1740" s="77">
        <f>IFERROR(INDEX(Sinduscon!$32:$32,
MATCH(CUB!$A1740,Sinduscon!$3:$3,0)+1), "")</f>
        <v>33.630000000000003</v>
      </c>
      <c r="G1740" s="77">
        <f>IFERROR(INDEX(Sinduscon!$33:$33,
MATCH(CUB!$A1740,Sinduscon!$3:$3,0)+1), "")</f>
        <v>1.81</v>
      </c>
      <c r="H1740" s="111"/>
      <c r="I1740" s="111"/>
      <c r="J1740" s="111"/>
      <c r="K1740" s="111"/>
    </row>
    <row r="1741" spans="1:12" x14ac:dyDescent="0.25">
      <c r="A1741" s="71">
        <f>IF(
   SUMPRODUCT(--(Sinduscon!$3:$3=DATE(2013,INT((ROW(A1938)-1)/20)+1,1)))&gt;0,
   DATE(2013,INT((ROW(A1938)-1)/20)+1,1),
   ""
)</f>
        <v>44197</v>
      </c>
      <c r="B1741" s="72" t="str">
        <f t="shared" si="140"/>
        <v>PIS</v>
      </c>
      <c r="C1741" s="73" t="str">
        <f t="shared" si="141"/>
        <v>Normal</v>
      </c>
      <c r="D1741" s="77" t="str">
        <f>IFERROR(INDEX(Sinduscon!$30:$30,
MATCH(CUB!A1741,Sinduscon!$3:$3,0)+2), "")</f>
        <v>-</v>
      </c>
      <c r="E1741" s="77" t="str">
        <f>IFERROR(INDEX(Sinduscon!$31:$31,
MATCH(CUB!$A1741,Sinduscon!$3:$3,0)+2), "")</f>
        <v>-</v>
      </c>
      <c r="F1741" s="77" t="str">
        <f>IFERROR(INDEX(Sinduscon!$32:$32,
MATCH(CUB!$A1741,Sinduscon!$3:$3,0)+2), "")</f>
        <v>-</v>
      </c>
      <c r="G1741" s="77" t="str">
        <f>IFERROR(INDEX(Sinduscon!$33:$33,
MATCH(CUB!$A1741,Sinduscon!$3:$3,0)+2), "")</f>
        <v>-</v>
      </c>
      <c r="H1741" s="111"/>
      <c r="I1741" s="111"/>
      <c r="J1741" s="111"/>
      <c r="K1741" s="111"/>
    </row>
    <row r="1742" spans="1:12" x14ac:dyDescent="0.25">
      <c r="A1742" s="71">
        <f>IF(
   SUMPRODUCT(--(Sinduscon!$3:$3=DATE(2013,INT((ROW(A1939)-1)/20)+1,1)))&gt;0,
   DATE(2013,INT((ROW(A1939)-1)/20)+1,1),
   ""
)</f>
        <v>44197</v>
      </c>
      <c r="B1742" s="72" t="str">
        <f t="shared" si="140"/>
        <v>PIS</v>
      </c>
      <c r="C1742" s="73" t="str">
        <f t="shared" si="141"/>
        <v>Alto</v>
      </c>
      <c r="D1742" s="77" t="str">
        <f>IFERROR(INDEX(Sinduscon!$30:$30,
MATCH(CUB!A1742,Sinduscon!$3:$3,0)+3), "")</f>
        <v>-</v>
      </c>
      <c r="E1742" s="77" t="str">
        <f>IFERROR(INDEX(Sinduscon!$31:$31,
MATCH(CUB!$A1742,Sinduscon!$3:$3,0)+3), "")</f>
        <v>-</v>
      </c>
      <c r="F1742" s="77" t="str">
        <f>IFERROR(INDEX(Sinduscon!$32:$32,
MATCH(CUB!$A1742,Sinduscon!$3:$3,0)+3), "")</f>
        <v>-</v>
      </c>
      <c r="G1742" s="77" t="str">
        <f>IFERROR(INDEX(Sinduscon!$33:$33,
MATCH(CUB!$A1742,Sinduscon!$3:$3,0)+3), "")</f>
        <v>-</v>
      </c>
      <c r="H1742" s="111"/>
      <c r="I1742" s="111"/>
      <c r="J1742" s="111"/>
      <c r="K1742" s="111"/>
    </row>
    <row r="1743" spans="1:12" x14ac:dyDescent="0.25">
      <c r="A1743" s="71">
        <f>IF(
   SUMPRODUCT(--(Sinduscon!$3:$3=DATE(2013,INT((ROW(A1940)-1)/20)+1,1)))&gt;0,
   DATE(2013,INT((ROW(A1940)-1)/20)+1,1),
   ""
)</f>
        <v>44197</v>
      </c>
      <c r="B1743" s="72" t="str">
        <f t="shared" si="140"/>
        <v>PIS</v>
      </c>
      <c r="C1743" s="73" t="str">
        <f t="shared" si="141"/>
        <v>Total</v>
      </c>
      <c r="D1743" s="77">
        <f>IFERROR(INDEX(Sinduscon!$30:$30,
MATCH(CUB!A1743,Sinduscon!$3:$3,0)+4), "")</f>
        <v>597.78</v>
      </c>
      <c r="E1743" s="77">
        <f>IFERROR(INDEX(Sinduscon!$31:$31,
MATCH(CUB!$A1743,Sinduscon!$3:$3,0)+4), "")</f>
        <v>502</v>
      </c>
      <c r="F1743" s="77">
        <f>IFERROR(INDEX(Sinduscon!$32:$32,
MATCH(CUB!$A1743,Sinduscon!$3:$3,0)+4), "")</f>
        <v>33.630000000000003</v>
      </c>
      <c r="G1743" s="77">
        <f>IFERROR(INDEX(Sinduscon!$33:$33,
MATCH(CUB!$A1743,Sinduscon!$3:$3,0)+4), "")</f>
        <v>1.81</v>
      </c>
      <c r="H1743" s="111">
        <f>SUMIFS(CUB!$D:$D,CUB!$C:$C,"Total",CUB!$A:$A,$A1743)
/11</f>
        <v>865.31090909090915</v>
      </c>
      <c r="I1743" s="111">
        <f>SUMIFS(CUB!$E:$E,CUB!$C:$C,"Total",CUB!$A:$A,$A1743)
/11</f>
        <v>798.96818181818173</v>
      </c>
      <c r="J1743" s="111">
        <f>SUMIFS(CUB!$F:$F,CUB!$C:$C,"Total",CUB!$A:$A,$A1743)
/11</f>
        <v>83.807272727272732</v>
      </c>
      <c r="K1743" s="111">
        <f>SUMIFS(CUB!$G:$G,CUB!$C:$C,"Total",CUB!$A:$A,$A1743)
/11</f>
        <v>3.1090909090909093</v>
      </c>
      <c r="L1743" s="111">
        <f t="shared" ref="L1743" si="142">SUM(H1743:K1743)</f>
        <v>1751.1954545454544</v>
      </c>
    </row>
    <row r="1744" spans="1:12" x14ac:dyDescent="0.25">
      <c r="A1744" s="71">
        <f>IF(
   SUMPRODUCT(--(Sinduscon!$3:$3=DATE(2013,INT((ROW(A1941)-1)/20)+1,1)))&gt;0,
   DATE(2013,INT((ROW(A1941)-1)/20)+1,1),
   ""
)</f>
        <v>44228</v>
      </c>
      <c r="B1744" s="72" t="str">
        <f t="shared" si="140"/>
        <v>R-1</v>
      </c>
      <c r="C1744" s="73" t="str">
        <f t="shared" si="141"/>
        <v>Baixo</v>
      </c>
      <c r="D1744" s="77">
        <f>IFERROR(INDEX(Sinduscon!$6:$6,
MATCH(CUB!A1744,Sinduscon!$3:$3,0)+1), "")</f>
        <v>819.8</v>
      </c>
      <c r="E1744" s="77">
        <f>IFERROR(INDEX(Sinduscon!$7:$7,
MATCH(CUB!$A1744,Sinduscon!$3:$3,0)+1), "")</f>
        <v>736.62</v>
      </c>
      <c r="F1744" s="77">
        <f>IFERROR(INDEX(Sinduscon!$8:$8,
MATCH(CUB!$A1744,Sinduscon!$3:$3,0)+1), "")</f>
        <v>135.6</v>
      </c>
      <c r="G1744" s="77">
        <f>IFERROR(INDEX(Sinduscon!$9:$9,
MATCH(CUB!$A1744,Sinduscon!$3:$3,0)+1), "")</f>
        <v>3.7</v>
      </c>
      <c r="H1744" s="111"/>
      <c r="I1744" s="111"/>
      <c r="J1744" s="111"/>
      <c r="K1744" s="111"/>
    </row>
    <row r="1745" spans="1:11" x14ac:dyDescent="0.25">
      <c r="A1745" s="71">
        <f>IF(
   SUMPRODUCT(--(Sinduscon!$3:$3=DATE(2013,INT((ROW(A1942)-1)/20)+1,1)))&gt;0,
   DATE(2013,INT((ROW(A1942)-1)/20)+1,1),
   ""
)</f>
        <v>44228</v>
      </c>
      <c r="B1745" s="72" t="str">
        <f t="shared" si="140"/>
        <v>R-1</v>
      </c>
      <c r="C1745" s="73" t="str">
        <f t="shared" si="141"/>
        <v>Normal</v>
      </c>
      <c r="D1745" s="77">
        <f>IFERROR(INDEX(Sinduscon!$6:$6,
MATCH(CUB!A1745,Sinduscon!$3:$3,0)+2), "")</f>
        <v>866.92</v>
      </c>
      <c r="E1745" s="77">
        <f>IFERROR(INDEX(Sinduscon!$7:$7,
MATCH(CUB!$A1745,Sinduscon!$3:$3,0)+2), "")</f>
        <v>1006.21</v>
      </c>
      <c r="F1745" s="77">
        <f>IFERROR(INDEX(Sinduscon!$8:$8,
MATCH(CUB!$A1745,Sinduscon!$3:$3,0)+2), "")</f>
        <v>127.32</v>
      </c>
      <c r="G1745" s="77">
        <f>IFERROR(INDEX(Sinduscon!$9:$9,
MATCH(CUB!$A1745,Sinduscon!$3:$3,0)+2), "")</f>
        <v>0.26</v>
      </c>
      <c r="H1745" s="111"/>
      <c r="I1745" s="111"/>
      <c r="J1745" s="111"/>
      <c r="K1745" s="111"/>
    </row>
    <row r="1746" spans="1:11" x14ac:dyDescent="0.25">
      <c r="A1746" s="71">
        <f>IF(
   SUMPRODUCT(--(Sinduscon!$3:$3=DATE(2013,INT((ROW(A1943)-1)/20)+1,1)))&gt;0,
   DATE(2013,INT((ROW(A1943)-1)/20)+1,1),
   ""
)</f>
        <v>44228</v>
      </c>
      <c r="B1746" s="72" t="str">
        <f t="shared" si="140"/>
        <v>R-1</v>
      </c>
      <c r="C1746" s="73" t="str">
        <f t="shared" si="141"/>
        <v>Alto</v>
      </c>
      <c r="D1746" s="77">
        <f>IFERROR(INDEX(Sinduscon!$6:$6,
MATCH(CUB!A1746,Sinduscon!$3:$3,0)+3), "")</f>
        <v>1253.33</v>
      </c>
      <c r="E1746" s="77">
        <f>IFERROR(INDEX(Sinduscon!$7:$7,
MATCH(CUB!$A1746,Sinduscon!$3:$3,0)+3), "")</f>
        <v>1091.7</v>
      </c>
      <c r="F1746" s="77">
        <f>IFERROR(INDEX(Sinduscon!$8:$8,
MATCH(CUB!$A1746,Sinduscon!$3:$3,0)+3), "")</f>
        <v>120.36</v>
      </c>
      <c r="G1746" s="77">
        <f>IFERROR(INDEX(Sinduscon!$9:$9,
MATCH(CUB!$A1746,Sinduscon!$3:$3,0)+3), "")</f>
        <v>0.32</v>
      </c>
      <c r="H1746" s="111"/>
      <c r="I1746" s="111"/>
      <c r="J1746" s="111"/>
      <c r="K1746" s="111"/>
    </row>
    <row r="1747" spans="1:11" x14ac:dyDescent="0.25">
      <c r="A1747" s="71">
        <f>IF(
   SUMPRODUCT(--(Sinduscon!$3:$3=DATE(2013,INT((ROW(A1944)-1)/20)+1,1)))&gt;0,
   DATE(2013,INT((ROW(A1944)-1)/20)+1,1),
   ""
)</f>
        <v>44228</v>
      </c>
      <c r="B1747" s="72" t="str">
        <f t="shared" si="140"/>
        <v>R-1</v>
      </c>
      <c r="C1747" s="73" t="str">
        <f t="shared" si="141"/>
        <v>Total</v>
      </c>
      <c r="D1747" s="77">
        <f>IFERROR(INDEX(Sinduscon!$6:$6,
MATCH(CUB!A1747,Sinduscon!$3:$3,0)+4), "")</f>
        <v>2940.0499999999997</v>
      </c>
      <c r="E1747" s="77">
        <f>IFERROR(INDEX(Sinduscon!$7:$7,
MATCH(CUB!$A1747,Sinduscon!$3:$3,0)+4), "")</f>
        <v>2834.5299999999997</v>
      </c>
      <c r="F1747" s="77">
        <f>IFERROR(INDEX(Sinduscon!$8:$8,
MATCH(CUB!$A1747,Sinduscon!$3:$3,0)+4), "")</f>
        <v>383.28</v>
      </c>
      <c r="G1747" s="77">
        <f>IFERROR(INDEX(Sinduscon!$9:$9,
MATCH(CUB!$A1747,Sinduscon!$3:$3,0)+4), "")</f>
        <v>4.28</v>
      </c>
      <c r="H1747" s="111"/>
      <c r="I1747" s="111"/>
      <c r="J1747" s="111"/>
      <c r="K1747" s="111"/>
    </row>
    <row r="1748" spans="1:11" x14ac:dyDescent="0.25">
      <c r="A1748" s="71">
        <f>IF(
   SUMPRODUCT(--(Sinduscon!$3:$3=DATE(2013,INT((ROW(A1945)-1)/20)+1,1)))&gt;0,
   DATE(2013,INT((ROW(A1945)-1)/20)+1,1),
   ""
)</f>
        <v>44228</v>
      </c>
      <c r="B1748" s="72" t="str">
        <f t="shared" si="140"/>
        <v>PP-4</v>
      </c>
      <c r="C1748" s="73" t="str">
        <f t="shared" si="141"/>
        <v>Baixo</v>
      </c>
      <c r="D1748" s="77">
        <f>IFERROR(INDEX(Sinduscon!$12:$12,
MATCH(CUB!A1748,Sinduscon!$3:$3,0)+1), "")</f>
        <v>893.92</v>
      </c>
      <c r="E1748" s="77">
        <f>IFERROR(INDEX(Sinduscon!$13:$13,
MATCH(CUB!$A1748,Sinduscon!$3:$3,0)+1), "")</f>
        <v>617.79</v>
      </c>
      <c r="F1748" s="77">
        <f>IFERROR(INDEX(Sinduscon!$14:$14,
MATCH(CUB!$A1748,Sinduscon!$3:$3,0)+1), "")</f>
        <v>36.049999999999997</v>
      </c>
      <c r="G1748" s="77">
        <f>IFERROR(INDEX(Sinduscon!$15:$15,
MATCH(CUB!$A1748,Sinduscon!$3:$3,0)+1), "")</f>
        <v>3.58</v>
      </c>
      <c r="H1748" s="111"/>
      <c r="I1748" s="111"/>
      <c r="J1748" s="111"/>
      <c r="K1748" s="111"/>
    </row>
    <row r="1749" spans="1:11" x14ac:dyDescent="0.25">
      <c r="A1749" s="71">
        <f>IF(
   SUMPRODUCT(--(Sinduscon!$3:$3=DATE(2013,INT((ROW(A1946)-1)/20)+1,1)))&gt;0,
   DATE(2013,INT((ROW(A1946)-1)/20)+1,1),
   ""
)</f>
        <v>44228</v>
      </c>
      <c r="B1749" s="72" t="str">
        <f t="shared" si="140"/>
        <v>PP-4</v>
      </c>
      <c r="C1749" s="73" t="str">
        <f t="shared" si="141"/>
        <v>Normal</v>
      </c>
      <c r="D1749" s="77">
        <f>IFERROR(INDEX(Sinduscon!$12:$12,
MATCH(CUB!A1749,Sinduscon!$3:$3,0)+2), "")</f>
        <v>846.29</v>
      </c>
      <c r="E1749" s="77">
        <f>IFERROR(INDEX(Sinduscon!$13:$13,
MATCH(CUB!$A1749,Sinduscon!$3:$3,0)+2), "")</f>
        <v>890.11</v>
      </c>
      <c r="F1749" s="77">
        <f>IFERROR(INDEX(Sinduscon!$14:$14,
MATCH(CUB!$A1749,Sinduscon!$3:$3,0)+2), "")</f>
        <v>152.66999999999999</v>
      </c>
      <c r="G1749" s="77">
        <f>IFERROR(INDEX(Sinduscon!$15:$15,
MATCH(CUB!$A1749,Sinduscon!$3:$3,0)+2), "")</f>
        <v>0.05</v>
      </c>
      <c r="H1749" s="111"/>
      <c r="I1749" s="111"/>
      <c r="J1749" s="111"/>
      <c r="K1749" s="111"/>
    </row>
    <row r="1750" spans="1:11" x14ac:dyDescent="0.25">
      <c r="A1750" s="71">
        <f>IF(
   SUMPRODUCT(--(Sinduscon!$3:$3=DATE(2013,INT((ROW(A1947)-1)/20)+1,1)))&gt;0,
   DATE(2013,INT((ROW(A1947)-1)/20)+1,1),
   ""
)</f>
        <v>44228</v>
      </c>
      <c r="B1750" s="72" t="str">
        <f t="shared" si="140"/>
        <v>PP-4</v>
      </c>
      <c r="C1750" s="73" t="str">
        <f t="shared" si="141"/>
        <v>Alto</v>
      </c>
      <c r="D1750" s="77">
        <f>IFERROR(INDEX(Sinduscon!$12:$12,
MATCH(CUB!A1750,Sinduscon!$3:$3,0)+3), "")</f>
        <v>1046.94</v>
      </c>
      <c r="E1750" s="77">
        <f>IFERROR(INDEX(Sinduscon!$13:$13,
MATCH(CUB!$A1750,Sinduscon!$3:$3,0)+3), "")</f>
        <v>845.88</v>
      </c>
      <c r="F1750" s="77">
        <f>IFERROR(INDEX(Sinduscon!$14:$14,
MATCH(CUB!$A1750,Sinduscon!$3:$3,0)+3), "")</f>
        <v>83.05</v>
      </c>
      <c r="G1750" s="77">
        <f>IFERROR(INDEX(Sinduscon!$15:$15,
MATCH(CUB!$A1750,Sinduscon!$3:$3,0)+3), "")</f>
        <v>4.75</v>
      </c>
      <c r="H1750" s="111"/>
      <c r="I1750" s="111"/>
      <c r="J1750" s="111"/>
      <c r="K1750" s="111"/>
    </row>
    <row r="1751" spans="1:11" x14ac:dyDescent="0.25">
      <c r="A1751" s="71">
        <f>IF(
   SUMPRODUCT(--(Sinduscon!$3:$3=DATE(2013,INT((ROW(A1948)-1)/20)+1,1)))&gt;0,
   DATE(2013,INT((ROW(A1948)-1)/20)+1,1),
   ""
)</f>
        <v>44228</v>
      </c>
      <c r="B1751" s="72" t="str">
        <f t="shared" si="140"/>
        <v>PP-4</v>
      </c>
      <c r="C1751" s="73" t="str">
        <f t="shared" si="141"/>
        <v>Total</v>
      </c>
      <c r="D1751" s="77">
        <f>IFERROR(INDEX(Sinduscon!$12:$12,
MATCH(CUB!A1751,Sinduscon!$3:$3,0)+4), "")</f>
        <v>2787.15</v>
      </c>
      <c r="E1751" s="77">
        <f>IFERROR(INDEX(Sinduscon!$13:$13,
MATCH(CUB!$A1751,Sinduscon!$3:$3,0)+4), "")</f>
        <v>2353.7800000000002</v>
      </c>
      <c r="F1751" s="77">
        <f>IFERROR(INDEX(Sinduscon!$14:$14,
MATCH(CUB!$A1751,Sinduscon!$3:$3,0)+4), "")</f>
        <v>271.77</v>
      </c>
      <c r="G1751" s="77">
        <f>IFERROR(INDEX(Sinduscon!$15:$15,
MATCH(CUB!$A1751,Sinduscon!$3:$3,0)+4), "")</f>
        <v>8.379999999999999</v>
      </c>
      <c r="H1751" s="111"/>
      <c r="I1751" s="111"/>
      <c r="J1751" s="111"/>
      <c r="K1751" s="111"/>
    </row>
    <row r="1752" spans="1:11" x14ac:dyDescent="0.25">
      <c r="A1752" s="71">
        <f>IF(
   SUMPRODUCT(--(Sinduscon!$3:$3=DATE(2013,INT((ROW(A1949)-1)/20)+1,1)))&gt;0,
   DATE(2013,INT((ROW(A1949)-1)/20)+1,1),
   ""
)</f>
        <v>44228</v>
      </c>
      <c r="B1752" s="72" t="str">
        <f t="shared" si="140"/>
        <v>R-8</v>
      </c>
      <c r="C1752" s="73" t="str">
        <f t="shared" si="141"/>
        <v>Baixo</v>
      </c>
      <c r="D1752" s="77">
        <f>IFERROR(INDEX(Sinduscon!$18:$18,
MATCH(CUB!A1752,Sinduscon!$3:$3,0)+1), "")</f>
        <v>849.92</v>
      </c>
      <c r="E1752" s="77">
        <f>IFERROR(INDEX(Sinduscon!$19:$19,
MATCH(CUB!$A1752,Sinduscon!$3:$3,0)+1), "")</f>
        <v>581.03</v>
      </c>
      <c r="F1752" s="77">
        <f>IFERROR(INDEX(Sinduscon!$20:$20,
MATCH(CUB!$A1752,Sinduscon!$3:$3,0)+1), "")</f>
        <v>32.44</v>
      </c>
      <c r="G1752" s="77">
        <f>IFERROR(INDEX(Sinduscon!$21:$21,
MATCH(CUB!$A1752,Sinduscon!$3:$3,0)+1), "")</f>
        <v>3.75</v>
      </c>
      <c r="H1752" s="111"/>
      <c r="I1752" s="111"/>
      <c r="J1752" s="111"/>
      <c r="K1752" s="111"/>
    </row>
    <row r="1753" spans="1:11" x14ac:dyDescent="0.25">
      <c r="A1753" s="71">
        <f>IF(
   SUMPRODUCT(--(Sinduscon!$3:$3=DATE(2013,INT((ROW(A1950)-1)/20)+1,1)))&gt;0,
   DATE(2013,INT((ROW(A1950)-1)/20)+1,1),
   ""
)</f>
        <v>44228</v>
      </c>
      <c r="B1753" s="72" t="str">
        <f t="shared" si="140"/>
        <v>R-8</v>
      </c>
      <c r="C1753" s="73" t="str">
        <f t="shared" si="141"/>
        <v>Normal</v>
      </c>
      <c r="D1753" s="77">
        <f>IFERROR(INDEX(Sinduscon!$18:$18,
MATCH(CUB!A1753,Sinduscon!$3:$3,0)+2), "")</f>
        <v>755.24</v>
      </c>
      <c r="E1753" s="77">
        <f>IFERROR(INDEX(Sinduscon!$19:$19,
MATCH(CUB!$A1753,Sinduscon!$3:$3,0)+2), "")</f>
        <v>799.08</v>
      </c>
      <c r="F1753" s="77">
        <f>IFERROR(INDEX(Sinduscon!$20:$20,
MATCH(CUB!$A1753,Sinduscon!$3:$3,0)+2), "")</f>
        <v>70.430000000000007</v>
      </c>
      <c r="G1753" s="77">
        <f>IFERROR(INDEX(Sinduscon!$21:$21,
MATCH(CUB!$A1753,Sinduscon!$3:$3,0)+2), "")</f>
        <v>5.03</v>
      </c>
      <c r="H1753" s="111"/>
      <c r="I1753" s="111"/>
      <c r="J1753" s="111"/>
      <c r="K1753" s="111"/>
    </row>
    <row r="1754" spans="1:11" x14ac:dyDescent="0.25">
      <c r="A1754" s="71">
        <f>IF(
   SUMPRODUCT(--(Sinduscon!$3:$3=DATE(2013,INT((ROW(A1951)-1)/20)+1,1)))&gt;0,
   DATE(2013,INT((ROW(A1951)-1)/20)+1,1),
   ""
)</f>
        <v>44228</v>
      </c>
      <c r="B1754" s="72" t="str">
        <f t="shared" si="140"/>
        <v>R-8</v>
      </c>
      <c r="C1754" s="73" t="str">
        <f t="shared" si="141"/>
        <v>Alto</v>
      </c>
      <c r="D1754" s="77" t="str">
        <f>IFERROR(INDEX(Sinduscon!$18:$18,
MATCH(CUB!A1754,Sinduscon!$3:$3,0)+3), "")</f>
        <v>-</v>
      </c>
      <c r="E1754" s="77" t="str">
        <f>IFERROR(INDEX(Sinduscon!$19:$19,
MATCH(CUB!$A1754,Sinduscon!$3:$3,0)+3), "")</f>
        <v>-</v>
      </c>
      <c r="F1754" s="77" t="str">
        <f>IFERROR(INDEX(Sinduscon!$20:$20,
MATCH(CUB!$A1754,Sinduscon!$3:$3,0)+3), "")</f>
        <v>-</v>
      </c>
      <c r="G1754" s="77" t="str">
        <f>IFERROR(INDEX(Sinduscon!$21:$21,
MATCH(CUB!$A1754,Sinduscon!$3:$3,0)+3), "")</f>
        <v>-</v>
      </c>
      <c r="H1754" s="111"/>
      <c r="I1754" s="111"/>
      <c r="J1754" s="111"/>
      <c r="K1754" s="111"/>
    </row>
    <row r="1755" spans="1:11" x14ac:dyDescent="0.25">
      <c r="A1755" s="71">
        <f>IF(
   SUMPRODUCT(--(Sinduscon!$3:$3=DATE(2013,INT((ROW(A1952)-1)/20)+1,1)))&gt;0,
   DATE(2013,INT((ROW(A1952)-1)/20)+1,1),
   ""
)</f>
        <v>44228</v>
      </c>
      <c r="B1755" s="72" t="str">
        <f t="shared" si="140"/>
        <v>R-8</v>
      </c>
      <c r="C1755" s="73" t="str">
        <f t="shared" si="141"/>
        <v>Total</v>
      </c>
      <c r="D1755" s="77">
        <f>IFERROR(INDEX(Sinduscon!$18:$18,
MATCH(CUB!A1755,Sinduscon!$3:$3,0)+4), "")</f>
        <v>1605.1599999999999</v>
      </c>
      <c r="E1755" s="77">
        <f>IFERROR(INDEX(Sinduscon!$19:$19,
MATCH(CUB!$A1755,Sinduscon!$3:$3,0)+4), "")</f>
        <v>1380.1100000000001</v>
      </c>
      <c r="F1755" s="77">
        <f>IFERROR(INDEX(Sinduscon!$20:$20,
MATCH(CUB!$A1755,Sinduscon!$3:$3,0)+4), "")</f>
        <v>102.87</v>
      </c>
      <c r="G1755" s="77">
        <f>IFERROR(INDEX(Sinduscon!$21:$21,
MATCH(CUB!$A1755,Sinduscon!$3:$3,0)+4), "")</f>
        <v>8.7800000000000011</v>
      </c>
      <c r="H1755" s="111"/>
      <c r="I1755" s="111"/>
      <c r="J1755" s="111"/>
      <c r="K1755" s="111"/>
    </row>
    <row r="1756" spans="1:11" x14ac:dyDescent="0.25">
      <c r="A1756" s="71">
        <f>IF(
   SUMPRODUCT(--(Sinduscon!$3:$3=DATE(2013,INT((ROW(A1953)-1)/20)+1,1)))&gt;0,
   DATE(2013,INT((ROW(A1953)-1)/20)+1,1),
   ""
)</f>
        <v>44228</v>
      </c>
      <c r="B1756" s="72" t="str">
        <f t="shared" si="140"/>
        <v>R-16</v>
      </c>
      <c r="C1756" s="73" t="str">
        <f t="shared" si="141"/>
        <v>Baixo</v>
      </c>
      <c r="D1756" s="77" t="str">
        <f>IFERROR(INDEX(Sinduscon!$24:$24,
MATCH(CUB!A1756,Sinduscon!$3:$3,0)+1), "")</f>
        <v>-</v>
      </c>
      <c r="E1756" s="77" t="str">
        <f>IFERROR(INDEX(Sinduscon!$25:$25,
MATCH(CUB!$A1756,Sinduscon!$3:$3,0)+1), "")</f>
        <v>-</v>
      </c>
      <c r="F1756" s="77" t="str">
        <f>IFERROR(INDEX(Sinduscon!$26:$26,
MATCH(CUB!$A1756,Sinduscon!$3:$3,0)+1), "")</f>
        <v>-</v>
      </c>
      <c r="G1756" s="77" t="str">
        <f>IFERROR(INDEX(Sinduscon!$27:$27,
MATCH(CUB!$A1756,Sinduscon!$3:$3,0)+1), "")</f>
        <v>-</v>
      </c>
      <c r="H1756" s="111"/>
      <c r="I1756" s="111"/>
      <c r="J1756" s="111"/>
      <c r="K1756" s="111"/>
    </row>
    <row r="1757" spans="1:11" x14ac:dyDescent="0.25">
      <c r="A1757" s="71">
        <f>IF(
   SUMPRODUCT(--(Sinduscon!$3:$3=DATE(2013,INT((ROW(A1954)-1)/20)+1,1)))&gt;0,
   DATE(2013,INT((ROW(A1954)-1)/20)+1,1),
   ""
)</f>
        <v>44228</v>
      </c>
      <c r="B1757" s="72" t="str">
        <f t="shared" si="140"/>
        <v>R-16</v>
      </c>
      <c r="C1757" s="73" t="str">
        <f t="shared" si="141"/>
        <v>Normal</v>
      </c>
      <c r="D1757" s="77">
        <f>IFERROR(INDEX(Sinduscon!$24:$24,
MATCH(CUB!A1757,Sinduscon!$3:$3,0)+2), "")</f>
        <v>746.41</v>
      </c>
      <c r="E1757" s="77">
        <f>IFERROR(INDEX(Sinduscon!$25:$25,
MATCH(CUB!$A1757,Sinduscon!$3:$3,0)+2), "")</f>
        <v>768.16</v>
      </c>
      <c r="F1757" s="77">
        <f>IFERROR(INDEX(Sinduscon!$26:$26,
MATCH(CUB!$A1757,Sinduscon!$3:$3,0)+2), "")</f>
        <v>58.29</v>
      </c>
      <c r="G1757" s="77">
        <f>IFERROR(INDEX(Sinduscon!$27:$27,
MATCH(CUB!$A1757,Sinduscon!$3:$3,0)+2), "")</f>
        <v>4.79</v>
      </c>
      <c r="H1757" s="111"/>
      <c r="I1757" s="111"/>
      <c r="J1757" s="111"/>
      <c r="K1757" s="111"/>
    </row>
    <row r="1758" spans="1:11" x14ac:dyDescent="0.25">
      <c r="A1758" s="71">
        <f>IF(
   SUMPRODUCT(--(Sinduscon!$3:$3=DATE(2013,INT((ROW(A1955)-1)/20)+1,1)))&gt;0,
   DATE(2013,INT((ROW(A1955)-1)/20)+1,1),
   ""
)</f>
        <v>44228</v>
      </c>
      <c r="B1758" s="72" t="str">
        <f t="shared" si="140"/>
        <v>R-16</v>
      </c>
      <c r="C1758" s="73" t="str">
        <f t="shared" si="141"/>
        <v>Alto</v>
      </c>
      <c r="D1758" s="77">
        <f>IFERROR(INDEX(Sinduscon!$24:$24,
MATCH(CUB!A1758,Sinduscon!$3:$3,0)+3), "")</f>
        <v>999.76</v>
      </c>
      <c r="E1758" s="77">
        <f>IFERROR(INDEX(Sinduscon!$25:$25,
MATCH(CUB!$A1758,Sinduscon!$3:$3,0)+3), "")</f>
        <v>950.07</v>
      </c>
      <c r="F1758" s="77">
        <f>IFERROR(INDEX(Sinduscon!$26:$26,
MATCH(CUB!$A1758,Sinduscon!$3:$3,0)+3), "")</f>
        <v>72.040000000000006</v>
      </c>
      <c r="G1758" s="77">
        <f>IFERROR(INDEX(Sinduscon!$27:$27,
MATCH(CUB!$A1758,Sinduscon!$3:$3,0)+3), "")</f>
        <v>7.19</v>
      </c>
      <c r="H1758" s="111"/>
      <c r="I1758" s="111"/>
      <c r="J1758" s="111"/>
      <c r="K1758" s="111"/>
    </row>
    <row r="1759" spans="1:11" x14ac:dyDescent="0.25">
      <c r="A1759" s="71">
        <f>IF(
   SUMPRODUCT(--(Sinduscon!$3:$3=DATE(2013,INT((ROW(A1956)-1)/20)+1,1)))&gt;0,
   DATE(2013,INT((ROW(A1956)-1)/20)+1,1),
   ""
)</f>
        <v>44228</v>
      </c>
      <c r="B1759" s="72" t="str">
        <f t="shared" si="140"/>
        <v>R-16</v>
      </c>
      <c r="C1759" s="73" t="str">
        <f t="shared" si="141"/>
        <v>Total</v>
      </c>
      <c r="D1759" s="77">
        <f>IFERROR(INDEX(Sinduscon!$24:$24,
MATCH(CUB!A1759,Sinduscon!$3:$3,0)+4), "")</f>
        <v>1746.17</v>
      </c>
      <c r="E1759" s="77">
        <f>IFERROR(INDEX(Sinduscon!$25:$25,
MATCH(CUB!$A1759,Sinduscon!$3:$3,0)+4), "")</f>
        <v>1718.23</v>
      </c>
      <c r="F1759" s="77">
        <f>IFERROR(INDEX(Sinduscon!$26:$26,
MATCH(CUB!$A1759,Sinduscon!$3:$3,0)+4), "")</f>
        <v>130.33000000000001</v>
      </c>
      <c r="G1759" s="77">
        <f>IFERROR(INDEX(Sinduscon!$27:$27,
MATCH(CUB!$A1759,Sinduscon!$3:$3,0)+4), "")</f>
        <v>11.98</v>
      </c>
      <c r="H1759" s="111"/>
      <c r="I1759" s="111"/>
      <c r="J1759" s="111"/>
      <c r="K1759" s="111"/>
    </row>
    <row r="1760" spans="1:11" x14ac:dyDescent="0.25">
      <c r="A1760" s="71">
        <f>IF(
   SUMPRODUCT(--(Sinduscon!$3:$3=DATE(2013,INT((ROW(A1957)-1)/20)+1,1)))&gt;0,
   DATE(2013,INT((ROW(A1957)-1)/20)+1,1),
   ""
)</f>
        <v>44228</v>
      </c>
      <c r="B1760" s="72" t="str">
        <f t="shared" si="140"/>
        <v>PIS</v>
      </c>
      <c r="C1760" s="73" t="str">
        <f t="shared" si="141"/>
        <v>Baixo</v>
      </c>
      <c r="D1760" s="77">
        <f>IFERROR(INDEX(Sinduscon!$30:$30,
MATCH(CUB!A1760,Sinduscon!$3:$3,0)+1), "")</f>
        <v>608.79</v>
      </c>
      <c r="E1760" s="77">
        <f>IFERROR(INDEX(Sinduscon!$31:$31,
MATCH(CUB!$A1760,Sinduscon!$3:$3,0)+1), "")</f>
        <v>502</v>
      </c>
      <c r="F1760" s="77">
        <f>IFERROR(INDEX(Sinduscon!$32:$32,
MATCH(CUB!$A1760,Sinduscon!$3:$3,0)+1), "")</f>
        <v>33.630000000000003</v>
      </c>
      <c r="G1760" s="77">
        <f>IFERROR(INDEX(Sinduscon!$33:$33,
MATCH(CUB!$A1760,Sinduscon!$3:$3,0)+1), "")</f>
        <v>1.87</v>
      </c>
      <c r="H1760" s="111"/>
      <c r="I1760" s="111"/>
      <c r="J1760" s="111"/>
      <c r="K1760" s="111"/>
    </row>
    <row r="1761" spans="1:12" x14ac:dyDescent="0.25">
      <c r="A1761" s="71">
        <f>IF(
   SUMPRODUCT(--(Sinduscon!$3:$3=DATE(2013,INT((ROW(A1958)-1)/20)+1,1)))&gt;0,
   DATE(2013,INT((ROW(A1958)-1)/20)+1,1),
   ""
)</f>
        <v>44228</v>
      </c>
      <c r="B1761" s="72" t="str">
        <f t="shared" si="140"/>
        <v>PIS</v>
      </c>
      <c r="C1761" s="73" t="str">
        <f t="shared" si="141"/>
        <v>Normal</v>
      </c>
      <c r="D1761" s="77" t="str">
        <f>IFERROR(INDEX(Sinduscon!$30:$30,
MATCH(CUB!A1761,Sinduscon!$3:$3,0)+2), "")</f>
        <v>-</v>
      </c>
      <c r="E1761" s="77" t="str">
        <f>IFERROR(INDEX(Sinduscon!$31:$31,
MATCH(CUB!$A1761,Sinduscon!$3:$3,0)+2), "")</f>
        <v>-</v>
      </c>
      <c r="F1761" s="77" t="str">
        <f>IFERROR(INDEX(Sinduscon!$32:$32,
MATCH(CUB!$A1761,Sinduscon!$3:$3,0)+2), "")</f>
        <v>-</v>
      </c>
      <c r="G1761" s="77" t="str">
        <f>IFERROR(INDEX(Sinduscon!$33:$33,
MATCH(CUB!$A1761,Sinduscon!$3:$3,0)+2), "")</f>
        <v>-</v>
      </c>
      <c r="H1761" s="111"/>
      <c r="I1761" s="111"/>
      <c r="J1761" s="111"/>
      <c r="K1761" s="111"/>
    </row>
    <row r="1762" spans="1:12" x14ac:dyDescent="0.25">
      <c r="A1762" s="71">
        <f>IF(
   SUMPRODUCT(--(Sinduscon!$3:$3=DATE(2013,INT((ROW(A1959)-1)/20)+1,1)))&gt;0,
   DATE(2013,INT((ROW(A1959)-1)/20)+1,1),
   ""
)</f>
        <v>44228</v>
      </c>
      <c r="B1762" s="72" t="str">
        <f t="shared" si="140"/>
        <v>PIS</v>
      </c>
      <c r="C1762" s="73" t="str">
        <f t="shared" si="141"/>
        <v>Alto</v>
      </c>
      <c r="D1762" s="77" t="str">
        <f>IFERROR(INDEX(Sinduscon!$30:$30,
MATCH(CUB!A1762,Sinduscon!$3:$3,0)+3), "")</f>
        <v>-</v>
      </c>
      <c r="E1762" s="77" t="str">
        <f>IFERROR(INDEX(Sinduscon!$31:$31,
MATCH(CUB!$A1762,Sinduscon!$3:$3,0)+3), "")</f>
        <v>-</v>
      </c>
      <c r="F1762" s="77" t="str">
        <f>IFERROR(INDEX(Sinduscon!$32:$32,
MATCH(CUB!$A1762,Sinduscon!$3:$3,0)+3), "")</f>
        <v>-</v>
      </c>
      <c r="G1762" s="77" t="str">
        <f>IFERROR(INDEX(Sinduscon!$33:$33,
MATCH(CUB!$A1762,Sinduscon!$3:$3,0)+3), "")</f>
        <v>-</v>
      </c>
      <c r="H1762" s="111"/>
      <c r="I1762" s="111"/>
      <c r="J1762" s="111"/>
      <c r="K1762" s="111"/>
    </row>
    <row r="1763" spans="1:12" x14ac:dyDescent="0.25">
      <c r="A1763" s="71">
        <f>IF(
   SUMPRODUCT(--(Sinduscon!$3:$3=DATE(2013,INT((ROW(A1960)-1)/20)+1,1)))&gt;0,
   DATE(2013,INT((ROW(A1960)-1)/20)+1,1),
   ""
)</f>
        <v>44228</v>
      </c>
      <c r="B1763" s="72" t="str">
        <f t="shared" si="140"/>
        <v>PIS</v>
      </c>
      <c r="C1763" s="73" t="str">
        <f t="shared" si="141"/>
        <v>Total</v>
      </c>
      <c r="D1763" s="77">
        <f>IFERROR(INDEX(Sinduscon!$30:$30,
MATCH(CUB!A1763,Sinduscon!$3:$3,0)+4), "")</f>
        <v>608.79</v>
      </c>
      <c r="E1763" s="77">
        <f>IFERROR(INDEX(Sinduscon!$31:$31,
MATCH(CUB!$A1763,Sinduscon!$3:$3,0)+4), "")</f>
        <v>502</v>
      </c>
      <c r="F1763" s="77">
        <f>IFERROR(INDEX(Sinduscon!$32:$32,
MATCH(CUB!$A1763,Sinduscon!$3:$3,0)+4), "")</f>
        <v>33.630000000000003</v>
      </c>
      <c r="G1763" s="77">
        <f>IFERROR(INDEX(Sinduscon!$33:$33,
MATCH(CUB!$A1763,Sinduscon!$3:$3,0)+4), "")</f>
        <v>1.87</v>
      </c>
      <c r="H1763" s="111">
        <f>SUMIFS(CUB!$D:$D,CUB!$C:$C,"Total",CUB!$A:$A,$A1763)
/11</f>
        <v>880.66545454545451</v>
      </c>
      <c r="I1763" s="111">
        <f>SUMIFS(CUB!$E:$E,CUB!$C:$C,"Total",CUB!$A:$A,$A1763)
/11</f>
        <v>798.96818181818173</v>
      </c>
      <c r="J1763" s="111">
        <f>SUMIFS(CUB!$F:$F,CUB!$C:$C,"Total",CUB!$A:$A,$A1763)
/11</f>
        <v>83.807272727272732</v>
      </c>
      <c r="K1763" s="111">
        <f>SUMIFS(CUB!$G:$G,CUB!$C:$C,"Total",CUB!$A:$A,$A1763)
/11</f>
        <v>3.208181818181818</v>
      </c>
      <c r="L1763" s="111">
        <f t="shared" ref="L1763" si="143">SUM(H1763:K1763)</f>
        <v>1766.6490909090908</v>
      </c>
    </row>
    <row r="1764" spans="1:12" x14ac:dyDescent="0.25">
      <c r="A1764" s="71">
        <f>IF(
   SUMPRODUCT(--(Sinduscon!$3:$3=DATE(2013,INT((ROW(A1961)-1)/20)+1,1)))&gt;0,
   DATE(2013,INT((ROW(A1961)-1)/20)+1,1),
   ""
)</f>
        <v>44256</v>
      </c>
      <c r="B1764" s="72" t="str">
        <f t="shared" si="140"/>
        <v>R-1</v>
      </c>
      <c r="C1764" s="73" t="str">
        <f t="shared" si="141"/>
        <v>Baixo</v>
      </c>
      <c r="D1764" s="77">
        <f>IFERROR(INDEX(Sinduscon!$6:$6,
MATCH(CUB!A1764,Sinduscon!$3:$3,0)+1), "")</f>
        <v>858.92</v>
      </c>
      <c r="E1764" s="77">
        <f>IFERROR(INDEX(Sinduscon!$7:$7,
MATCH(CUB!$A1764,Sinduscon!$3:$3,0)+1), "")</f>
        <v>736.62</v>
      </c>
      <c r="F1764" s="77">
        <f>IFERROR(INDEX(Sinduscon!$8:$8,
MATCH(CUB!$A1764,Sinduscon!$3:$3,0)+1), "")</f>
        <v>135.6</v>
      </c>
      <c r="G1764" s="77">
        <f>IFERROR(INDEX(Sinduscon!$9:$9,
MATCH(CUB!$A1764,Sinduscon!$3:$3,0)+1), "")</f>
        <v>3.74</v>
      </c>
      <c r="H1764" s="111"/>
      <c r="I1764" s="111"/>
      <c r="J1764" s="111"/>
      <c r="K1764" s="111"/>
    </row>
    <row r="1765" spans="1:12" x14ac:dyDescent="0.25">
      <c r="A1765" s="71">
        <f>IF(
   SUMPRODUCT(--(Sinduscon!$3:$3=DATE(2013,INT((ROW(A1962)-1)/20)+1,1)))&gt;0,
   DATE(2013,INT((ROW(A1962)-1)/20)+1,1),
   ""
)</f>
        <v>44256</v>
      </c>
      <c r="B1765" s="72" t="str">
        <f t="shared" si="140"/>
        <v>R-1</v>
      </c>
      <c r="C1765" s="73" t="str">
        <f t="shared" si="141"/>
        <v>Normal</v>
      </c>
      <c r="D1765" s="77">
        <f>IFERROR(INDEX(Sinduscon!$6:$6,
MATCH(CUB!A1765,Sinduscon!$3:$3,0)+2), "")</f>
        <v>905.99</v>
      </c>
      <c r="E1765" s="77">
        <f>IFERROR(INDEX(Sinduscon!$7:$7,
MATCH(CUB!$A1765,Sinduscon!$3:$3,0)+2), "")</f>
        <v>1006.21</v>
      </c>
      <c r="F1765" s="77">
        <f>IFERROR(INDEX(Sinduscon!$8:$8,
MATCH(CUB!$A1765,Sinduscon!$3:$3,0)+2), "")</f>
        <v>127.32</v>
      </c>
      <c r="G1765" s="77">
        <f>IFERROR(INDEX(Sinduscon!$9:$9,
MATCH(CUB!$A1765,Sinduscon!$3:$3,0)+2), "")</f>
        <v>0.26</v>
      </c>
      <c r="H1765" s="111"/>
      <c r="I1765" s="111"/>
      <c r="J1765" s="111"/>
      <c r="K1765" s="111"/>
    </row>
    <row r="1766" spans="1:12" x14ac:dyDescent="0.25">
      <c r="A1766" s="71">
        <f>IF(
   SUMPRODUCT(--(Sinduscon!$3:$3=DATE(2013,INT((ROW(A1963)-1)/20)+1,1)))&gt;0,
   DATE(2013,INT((ROW(A1963)-1)/20)+1,1),
   ""
)</f>
        <v>44256</v>
      </c>
      <c r="B1766" s="72" t="str">
        <f t="shared" si="140"/>
        <v>R-1</v>
      </c>
      <c r="C1766" s="73" t="str">
        <f t="shared" si="141"/>
        <v>Alto</v>
      </c>
      <c r="D1766" s="77">
        <f>IFERROR(INDEX(Sinduscon!$6:$6,
MATCH(CUB!A1766,Sinduscon!$3:$3,0)+3), "")</f>
        <v>1305.3900000000001</v>
      </c>
      <c r="E1766" s="77">
        <f>IFERROR(INDEX(Sinduscon!$7:$7,
MATCH(CUB!$A1766,Sinduscon!$3:$3,0)+3), "")</f>
        <v>1091.7</v>
      </c>
      <c r="F1766" s="77">
        <f>IFERROR(INDEX(Sinduscon!$8:$8,
MATCH(CUB!$A1766,Sinduscon!$3:$3,0)+3), "")</f>
        <v>120.36</v>
      </c>
      <c r="G1766" s="77">
        <f>IFERROR(INDEX(Sinduscon!$9:$9,
MATCH(CUB!$A1766,Sinduscon!$3:$3,0)+3), "")</f>
        <v>0.32</v>
      </c>
      <c r="H1766" s="111"/>
      <c r="I1766" s="111"/>
      <c r="J1766" s="111"/>
      <c r="K1766" s="111"/>
    </row>
    <row r="1767" spans="1:12" x14ac:dyDescent="0.25">
      <c r="A1767" s="71">
        <f>IF(
   SUMPRODUCT(--(Sinduscon!$3:$3=DATE(2013,INT((ROW(A1964)-1)/20)+1,1)))&gt;0,
   DATE(2013,INT((ROW(A1964)-1)/20)+1,1),
   ""
)</f>
        <v>44256</v>
      </c>
      <c r="B1767" s="72" t="str">
        <f t="shared" si="140"/>
        <v>R-1</v>
      </c>
      <c r="C1767" s="73" t="str">
        <f t="shared" si="141"/>
        <v>Total</v>
      </c>
      <c r="D1767" s="77">
        <f>IFERROR(INDEX(Sinduscon!$6:$6,
MATCH(CUB!A1767,Sinduscon!$3:$3,0)+4), "")</f>
        <v>3070.3</v>
      </c>
      <c r="E1767" s="77">
        <f>IFERROR(INDEX(Sinduscon!$7:$7,
MATCH(CUB!$A1767,Sinduscon!$3:$3,0)+4), "")</f>
        <v>2834.5299999999997</v>
      </c>
      <c r="F1767" s="77">
        <f>IFERROR(INDEX(Sinduscon!$8:$8,
MATCH(CUB!$A1767,Sinduscon!$3:$3,0)+4), "")</f>
        <v>383.28</v>
      </c>
      <c r="G1767" s="77">
        <f>IFERROR(INDEX(Sinduscon!$9:$9,
MATCH(CUB!$A1767,Sinduscon!$3:$3,0)+4), "")</f>
        <v>4.32</v>
      </c>
      <c r="H1767" s="111"/>
      <c r="I1767" s="111"/>
      <c r="J1767" s="111"/>
      <c r="K1767" s="111"/>
    </row>
    <row r="1768" spans="1:12" x14ac:dyDescent="0.25">
      <c r="A1768" s="71">
        <f>IF(
   SUMPRODUCT(--(Sinduscon!$3:$3=DATE(2013,INT((ROW(A1965)-1)/20)+1,1)))&gt;0,
   DATE(2013,INT((ROW(A1965)-1)/20)+1,1),
   ""
)</f>
        <v>44256</v>
      </c>
      <c r="B1768" s="72" t="str">
        <f t="shared" si="140"/>
        <v>PP-4</v>
      </c>
      <c r="C1768" s="73" t="str">
        <f t="shared" si="141"/>
        <v>Baixo</v>
      </c>
      <c r="D1768" s="77">
        <f>IFERROR(INDEX(Sinduscon!$12:$12,
MATCH(CUB!A1768,Sinduscon!$3:$3,0)+1), "")</f>
        <v>931.92</v>
      </c>
      <c r="E1768" s="77">
        <f>IFERROR(INDEX(Sinduscon!$13:$13,
MATCH(CUB!$A1768,Sinduscon!$3:$3,0)+1), "")</f>
        <v>617.79</v>
      </c>
      <c r="F1768" s="77">
        <f>IFERROR(INDEX(Sinduscon!$14:$14,
MATCH(CUB!$A1768,Sinduscon!$3:$3,0)+1), "")</f>
        <v>36.049999999999997</v>
      </c>
      <c r="G1768" s="77">
        <f>IFERROR(INDEX(Sinduscon!$15:$15,
MATCH(CUB!$A1768,Sinduscon!$3:$3,0)+1), "")</f>
        <v>3.62</v>
      </c>
      <c r="H1768" s="111"/>
      <c r="I1768" s="111"/>
      <c r="J1768" s="111"/>
      <c r="K1768" s="111"/>
    </row>
    <row r="1769" spans="1:12" x14ac:dyDescent="0.25">
      <c r="A1769" s="71">
        <f>IF(
   SUMPRODUCT(--(Sinduscon!$3:$3=DATE(2013,INT((ROW(A1966)-1)/20)+1,1)))&gt;0,
   DATE(2013,INT((ROW(A1966)-1)/20)+1,1),
   ""
)</f>
        <v>44256</v>
      </c>
      <c r="B1769" s="72" t="str">
        <f t="shared" si="140"/>
        <v>PP-4</v>
      </c>
      <c r="C1769" s="73" t="str">
        <f t="shared" si="141"/>
        <v>Normal</v>
      </c>
      <c r="D1769" s="77">
        <f>IFERROR(INDEX(Sinduscon!$12:$12,
MATCH(CUB!A1769,Sinduscon!$3:$3,0)+2), "")</f>
        <v>883.82</v>
      </c>
      <c r="E1769" s="77">
        <f>IFERROR(INDEX(Sinduscon!$13:$13,
MATCH(CUB!$A1769,Sinduscon!$3:$3,0)+2), "")</f>
        <v>890.11</v>
      </c>
      <c r="F1769" s="77">
        <f>IFERROR(INDEX(Sinduscon!$14:$14,
MATCH(CUB!$A1769,Sinduscon!$3:$3,0)+2), "")</f>
        <v>152.66999999999999</v>
      </c>
      <c r="G1769" s="77">
        <f>IFERROR(INDEX(Sinduscon!$15:$15,
MATCH(CUB!$A1769,Sinduscon!$3:$3,0)+2), "")</f>
        <v>0.05</v>
      </c>
      <c r="H1769" s="111"/>
      <c r="I1769" s="111"/>
      <c r="J1769" s="111"/>
      <c r="K1769" s="111"/>
    </row>
    <row r="1770" spans="1:12" x14ac:dyDescent="0.25">
      <c r="A1770" s="71">
        <f>IF(
   SUMPRODUCT(--(Sinduscon!$3:$3=DATE(2013,INT((ROW(A1967)-1)/20)+1,1)))&gt;0,
   DATE(2013,INT((ROW(A1967)-1)/20)+1,1),
   ""
)</f>
        <v>44256</v>
      </c>
      <c r="B1770" s="72" t="str">
        <f t="shared" si="140"/>
        <v>PP-4</v>
      </c>
      <c r="C1770" s="73" t="str">
        <f t="shared" si="141"/>
        <v>Alto</v>
      </c>
      <c r="D1770" s="77" t="str">
        <f>IFERROR(INDEX(Sinduscon!$12:$12,
MATCH(CUB!A1770,Sinduscon!$3:$3,0)+3), "")</f>
        <v>-</v>
      </c>
      <c r="E1770" s="77" t="str">
        <f>IFERROR(INDEX(Sinduscon!$13:$13,
MATCH(CUB!$A1770,Sinduscon!$3:$3,0)+3), "")</f>
        <v>-</v>
      </c>
      <c r="F1770" s="77" t="str">
        <f>IFERROR(INDEX(Sinduscon!$14:$14,
MATCH(CUB!$A1770,Sinduscon!$3:$3,0)+3), "")</f>
        <v>-</v>
      </c>
      <c r="G1770" s="77" t="str">
        <f>IFERROR(INDEX(Sinduscon!$15:$15,
MATCH(CUB!$A1770,Sinduscon!$3:$3,0)+3), "")</f>
        <v>-</v>
      </c>
      <c r="H1770" s="111"/>
      <c r="I1770" s="111"/>
      <c r="J1770" s="111"/>
      <c r="K1770" s="111"/>
    </row>
    <row r="1771" spans="1:12" x14ac:dyDescent="0.25">
      <c r="A1771" s="71">
        <f>IF(
   SUMPRODUCT(--(Sinduscon!$3:$3=DATE(2013,INT((ROW(A1968)-1)/20)+1,1)))&gt;0,
   DATE(2013,INT((ROW(A1968)-1)/20)+1,1),
   ""
)</f>
        <v>44256</v>
      </c>
      <c r="B1771" s="72" t="str">
        <f t="shared" si="140"/>
        <v>PP-4</v>
      </c>
      <c r="C1771" s="73" t="str">
        <f t="shared" si="141"/>
        <v>Total</v>
      </c>
      <c r="D1771" s="77">
        <f>IFERROR(INDEX(Sinduscon!$12:$12,
MATCH(CUB!A1771,Sinduscon!$3:$3,0)+4), "")</f>
        <v>1815.74</v>
      </c>
      <c r="E1771" s="77">
        <f>IFERROR(INDEX(Sinduscon!$13:$13,
MATCH(CUB!$A1771,Sinduscon!$3:$3,0)+4), "")</f>
        <v>1507.9</v>
      </c>
      <c r="F1771" s="77">
        <f>IFERROR(INDEX(Sinduscon!$14:$14,
MATCH(CUB!$A1771,Sinduscon!$3:$3,0)+4), "")</f>
        <v>188.71999999999997</v>
      </c>
      <c r="G1771" s="77">
        <f>IFERROR(INDEX(Sinduscon!$15:$15,
MATCH(CUB!$A1771,Sinduscon!$3:$3,0)+4), "")</f>
        <v>3.67</v>
      </c>
      <c r="H1771" s="111"/>
      <c r="I1771" s="111"/>
      <c r="J1771" s="111"/>
      <c r="K1771" s="111"/>
    </row>
    <row r="1772" spans="1:12" x14ac:dyDescent="0.25">
      <c r="A1772" s="71">
        <f>IF(
   SUMPRODUCT(--(Sinduscon!$3:$3=DATE(2013,INT((ROW(A1969)-1)/20)+1,1)))&gt;0,
   DATE(2013,INT((ROW(A1969)-1)/20)+1,1),
   ""
)</f>
        <v>44256</v>
      </c>
      <c r="B1772" s="72" t="str">
        <f t="shared" si="140"/>
        <v>R-8</v>
      </c>
      <c r="C1772" s="73" t="str">
        <f t="shared" si="141"/>
        <v>Baixo</v>
      </c>
      <c r="D1772" s="77">
        <f>IFERROR(INDEX(Sinduscon!$18:$18,
MATCH(CUB!A1772,Sinduscon!$3:$3,0)+1), "")</f>
        <v>887.7</v>
      </c>
      <c r="E1772" s="77">
        <f>IFERROR(INDEX(Sinduscon!$19:$19,
MATCH(CUB!$A1772,Sinduscon!$3:$3,0)+1), "")</f>
        <v>581.03</v>
      </c>
      <c r="F1772" s="77">
        <f>IFERROR(INDEX(Sinduscon!$20:$20,
MATCH(CUB!$A1772,Sinduscon!$3:$3,0)+1), "")</f>
        <v>32.44</v>
      </c>
      <c r="G1772" s="77">
        <f>IFERROR(INDEX(Sinduscon!$21:$21,
MATCH(CUB!$A1772,Sinduscon!$3:$3,0)+1), "")</f>
        <v>3.8</v>
      </c>
      <c r="H1772" s="111"/>
      <c r="I1772" s="111"/>
      <c r="J1772" s="111"/>
      <c r="K1772" s="111"/>
    </row>
    <row r="1773" spans="1:12" x14ac:dyDescent="0.25">
      <c r="A1773" s="71">
        <f>IF(
   SUMPRODUCT(--(Sinduscon!$3:$3=DATE(2013,INT((ROW(A1970)-1)/20)+1,1)))&gt;0,
   DATE(2013,INT((ROW(A1970)-1)/20)+1,1),
   ""
)</f>
        <v>44256</v>
      </c>
      <c r="B1773" s="72" t="str">
        <f t="shared" si="140"/>
        <v>R-8</v>
      </c>
      <c r="C1773" s="73" t="str">
        <f t="shared" si="141"/>
        <v>Normal</v>
      </c>
      <c r="D1773" s="77">
        <f>IFERROR(INDEX(Sinduscon!$18:$18,
MATCH(CUB!A1773,Sinduscon!$3:$3,0)+2), "")</f>
        <v>790.79</v>
      </c>
      <c r="E1773" s="77">
        <f>IFERROR(INDEX(Sinduscon!$19:$19,
MATCH(CUB!$A1773,Sinduscon!$3:$3,0)+2), "")</f>
        <v>799.08</v>
      </c>
      <c r="F1773" s="77">
        <f>IFERROR(INDEX(Sinduscon!$20:$20,
MATCH(CUB!$A1773,Sinduscon!$3:$3,0)+2), "")</f>
        <v>70.430000000000007</v>
      </c>
      <c r="G1773" s="77">
        <f>IFERROR(INDEX(Sinduscon!$21:$21,
MATCH(CUB!$A1773,Sinduscon!$3:$3,0)+2), "")</f>
        <v>5.08</v>
      </c>
      <c r="H1773" s="111"/>
      <c r="I1773" s="111"/>
      <c r="J1773" s="111"/>
      <c r="K1773" s="111"/>
    </row>
    <row r="1774" spans="1:12" x14ac:dyDescent="0.25">
      <c r="A1774" s="71">
        <f>IF(
   SUMPRODUCT(--(Sinduscon!$3:$3=DATE(2013,INT((ROW(A1971)-1)/20)+1,1)))&gt;0,
   DATE(2013,INT((ROW(A1971)-1)/20)+1,1),
   ""
)</f>
        <v>44256</v>
      </c>
      <c r="B1774" s="72" t="str">
        <f t="shared" si="140"/>
        <v>R-8</v>
      </c>
      <c r="C1774" s="73" t="str">
        <f t="shared" si="141"/>
        <v>Alto</v>
      </c>
      <c r="D1774" s="77">
        <f>IFERROR(INDEX(Sinduscon!$18:$18,
MATCH(CUB!A1774,Sinduscon!$3:$3,0)+3), "")</f>
        <v>1091.6500000000001</v>
      </c>
      <c r="E1774" s="77">
        <f>IFERROR(INDEX(Sinduscon!$19:$19,
MATCH(CUB!$A1774,Sinduscon!$3:$3,0)+3), "")</f>
        <v>845.88</v>
      </c>
      <c r="F1774" s="77">
        <f>IFERROR(INDEX(Sinduscon!$20:$20,
MATCH(CUB!$A1774,Sinduscon!$3:$3,0)+3), "")</f>
        <v>83.05</v>
      </c>
      <c r="G1774" s="77">
        <f>IFERROR(INDEX(Sinduscon!$21:$21,
MATCH(CUB!$A1774,Sinduscon!$3:$3,0)+3), "")</f>
        <v>4.8</v>
      </c>
      <c r="H1774" s="111"/>
      <c r="I1774" s="111"/>
      <c r="J1774" s="111"/>
      <c r="K1774" s="111"/>
    </row>
    <row r="1775" spans="1:12" x14ac:dyDescent="0.25">
      <c r="A1775" s="71">
        <f>IF(
   SUMPRODUCT(--(Sinduscon!$3:$3=DATE(2013,INT((ROW(A1972)-1)/20)+1,1)))&gt;0,
   DATE(2013,INT((ROW(A1972)-1)/20)+1,1),
   ""
)</f>
        <v>44256</v>
      </c>
      <c r="B1775" s="72" t="str">
        <f t="shared" si="140"/>
        <v>R-8</v>
      </c>
      <c r="C1775" s="73" t="str">
        <f t="shared" si="141"/>
        <v>Total</v>
      </c>
      <c r="D1775" s="77">
        <f>IFERROR(INDEX(Sinduscon!$18:$18,
MATCH(CUB!A1775,Sinduscon!$3:$3,0)+4), "")</f>
        <v>2770.1400000000003</v>
      </c>
      <c r="E1775" s="77">
        <f>IFERROR(INDEX(Sinduscon!$19:$19,
MATCH(CUB!$A1775,Sinduscon!$3:$3,0)+4), "")</f>
        <v>2225.9900000000002</v>
      </c>
      <c r="F1775" s="77">
        <f>IFERROR(INDEX(Sinduscon!$20:$20,
MATCH(CUB!$A1775,Sinduscon!$3:$3,0)+4), "")</f>
        <v>185.92000000000002</v>
      </c>
      <c r="G1775" s="77">
        <f>IFERROR(INDEX(Sinduscon!$21:$21,
MATCH(CUB!$A1775,Sinduscon!$3:$3,0)+4), "")</f>
        <v>13.68</v>
      </c>
      <c r="H1775" s="111"/>
      <c r="I1775" s="111"/>
      <c r="J1775" s="111"/>
      <c r="K1775" s="111"/>
    </row>
    <row r="1776" spans="1:12" x14ac:dyDescent="0.25">
      <c r="A1776" s="71">
        <f>IF(
   SUMPRODUCT(--(Sinduscon!$3:$3=DATE(2013,INT((ROW(A1973)-1)/20)+1,1)))&gt;0,
   DATE(2013,INT((ROW(A1973)-1)/20)+1,1),
   ""
)</f>
        <v>44256</v>
      </c>
      <c r="B1776" s="72" t="str">
        <f t="shared" si="140"/>
        <v>R-16</v>
      </c>
      <c r="C1776" s="73" t="str">
        <f t="shared" si="141"/>
        <v>Baixo</v>
      </c>
      <c r="D1776" s="77" t="str">
        <f>IFERROR(INDEX(Sinduscon!$24:$24,
MATCH(CUB!A1776,Sinduscon!$3:$3,0)+1), "")</f>
        <v>-</v>
      </c>
      <c r="E1776" s="77" t="str">
        <f>IFERROR(INDEX(Sinduscon!$25:$25,
MATCH(CUB!$A1776,Sinduscon!$3:$3,0)+1), "")</f>
        <v>-</v>
      </c>
      <c r="F1776" s="77" t="str">
        <f>IFERROR(INDEX(Sinduscon!$26:$26,
MATCH(CUB!$A1776,Sinduscon!$3:$3,0)+1), "")</f>
        <v>-</v>
      </c>
      <c r="G1776" s="77" t="str">
        <f>IFERROR(INDEX(Sinduscon!$27:$27,
MATCH(CUB!$A1776,Sinduscon!$3:$3,0)+1), "")</f>
        <v>-</v>
      </c>
      <c r="H1776" s="111"/>
      <c r="I1776" s="111"/>
      <c r="J1776" s="111"/>
      <c r="K1776" s="111"/>
    </row>
    <row r="1777" spans="1:12" x14ac:dyDescent="0.25">
      <c r="A1777" s="71">
        <f>IF(
   SUMPRODUCT(--(Sinduscon!$3:$3=DATE(2013,INT((ROW(A1974)-1)/20)+1,1)))&gt;0,
   DATE(2013,INT((ROW(A1974)-1)/20)+1,1),
   ""
)</f>
        <v>44256</v>
      </c>
      <c r="B1777" s="72" t="str">
        <f t="shared" si="140"/>
        <v>R-16</v>
      </c>
      <c r="C1777" s="73" t="str">
        <f t="shared" si="141"/>
        <v>Normal</v>
      </c>
      <c r="D1777" s="77">
        <f>IFERROR(INDEX(Sinduscon!$24:$24,
MATCH(CUB!A1777,Sinduscon!$3:$3,0)+2), "")</f>
        <v>779.94</v>
      </c>
      <c r="E1777" s="77">
        <f>IFERROR(INDEX(Sinduscon!$25:$25,
MATCH(CUB!$A1777,Sinduscon!$3:$3,0)+2), "")</f>
        <v>768.16</v>
      </c>
      <c r="F1777" s="77">
        <f>IFERROR(INDEX(Sinduscon!$26:$26,
MATCH(CUB!$A1777,Sinduscon!$3:$3,0)+2), "")</f>
        <v>58.29</v>
      </c>
      <c r="G1777" s="77">
        <f>IFERROR(INDEX(Sinduscon!$27:$27,
MATCH(CUB!$A1777,Sinduscon!$3:$3,0)+2), "")</f>
        <v>4.84</v>
      </c>
      <c r="H1777" s="111"/>
      <c r="I1777" s="111"/>
      <c r="J1777" s="111"/>
      <c r="K1777" s="111"/>
    </row>
    <row r="1778" spans="1:12" x14ac:dyDescent="0.25">
      <c r="A1778" s="71">
        <f>IF(
   SUMPRODUCT(--(Sinduscon!$3:$3=DATE(2013,INT((ROW(A1975)-1)/20)+1,1)))&gt;0,
   DATE(2013,INT((ROW(A1975)-1)/20)+1,1),
   ""
)</f>
        <v>44256</v>
      </c>
      <c r="B1778" s="72" t="str">
        <f t="shared" si="140"/>
        <v>R-16</v>
      </c>
      <c r="C1778" s="73" t="str">
        <f t="shared" si="141"/>
        <v>Alto</v>
      </c>
      <c r="D1778" s="77">
        <f>IFERROR(INDEX(Sinduscon!$24:$24,
MATCH(CUB!A1778,Sinduscon!$3:$3,0)+3), "")</f>
        <v>1049.1300000000001</v>
      </c>
      <c r="E1778" s="77">
        <f>IFERROR(INDEX(Sinduscon!$25:$25,
MATCH(CUB!$A1778,Sinduscon!$3:$3,0)+3), "")</f>
        <v>950.07</v>
      </c>
      <c r="F1778" s="77">
        <f>IFERROR(INDEX(Sinduscon!$26:$26,
MATCH(CUB!$A1778,Sinduscon!$3:$3,0)+3), "")</f>
        <v>72.040000000000006</v>
      </c>
      <c r="G1778" s="77">
        <f>IFERROR(INDEX(Sinduscon!$27:$27,
MATCH(CUB!$A1778,Sinduscon!$3:$3,0)+3), "")</f>
        <v>7.28</v>
      </c>
      <c r="H1778" s="111"/>
      <c r="I1778" s="111"/>
      <c r="J1778" s="111"/>
      <c r="K1778" s="111"/>
    </row>
    <row r="1779" spans="1:12" x14ac:dyDescent="0.25">
      <c r="A1779" s="71">
        <f>IF(
   SUMPRODUCT(--(Sinduscon!$3:$3=DATE(2013,INT((ROW(A1976)-1)/20)+1,1)))&gt;0,
   DATE(2013,INT((ROW(A1976)-1)/20)+1,1),
   ""
)</f>
        <v>44256</v>
      </c>
      <c r="B1779" s="72" t="str">
        <f t="shared" si="140"/>
        <v>R-16</v>
      </c>
      <c r="C1779" s="73" t="str">
        <f t="shared" si="141"/>
        <v>Total</v>
      </c>
      <c r="D1779" s="77">
        <f>IFERROR(INDEX(Sinduscon!$24:$24,
MATCH(CUB!A1779,Sinduscon!$3:$3,0)+4), "")</f>
        <v>1829.0700000000002</v>
      </c>
      <c r="E1779" s="77">
        <f>IFERROR(INDEX(Sinduscon!$25:$25,
MATCH(CUB!$A1779,Sinduscon!$3:$3,0)+4), "")</f>
        <v>1718.23</v>
      </c>
      <c r="F1779" s="77">
        <f>IFERROR(INDEX(Sinduscon!$26:$26,
MATCH(CUB!$A1779,Sinduscon!$3:$3,0)+4), "")</f>
        <v>130.33000000000001</v>
      </c>
      <c r="G1779" s="77">
        <f>IFERROR(INDEX(Sinduscon!$27:$27,
MATCH(CUB!$A1779,Sinduscon!$3:$3,0)+4), "")</f>
        <v>12.120000000000001</v>
      </c>
      <c r="H1779" s="111"/>
      <c r="I1779" s="111"/>
      <c r="J1779" s="111"/>
      <c r="K1779" s="111"/>
    </row>
    <row r="1780" spans="1:12" x14ac:dyDescent="0.25">
      <c r="A1780" s="71">
        <f>IF(
   SUMPRODUCT(--(Sinduscon!$3:$3=DATE(2013,INT((ROW(A1977)-1)/20)+1,1)))&gt;0,
   DATE(2013,INT((ROW(A1977)-1)/20)+1,1),
   ""
)</f>
        <v>44256</v>
      </c>
      <c r="B1780" s="72" t="str">
        <f t="shared" si="140"/>
        <v>PIS</v>
      </c>
      <c r="C1780" s="73" t="str">
        <f t="shared" si="141"/>
        <v>Baixo</v>
      </c>
      <c r="D1780" s="77">
        <f>IFERROR(INDEX(Sinduscon!$30:$30,
MATCH(CUB!A1780,Sinduscon!$3:$3,0)+1), "")</f>
        <v>632.42999999999995</v>
      </c>
      <c r="E1780" s="77">
        <f>IFERROR(INDEX(Sinduscon!$31:$31,
MATCH(CUB!$A1780,Sinduscon!$3:$3,0)+1), "")</f>
        <v>502</v>
      </c>
      <c r="F1780" s="77">
        <f>IFERROR(INDEX(Sinduscon!$32:$32,
MATCH(CUB!$A1780,Sinduscon!$3:$3,0)+1), "")</f>
        <v>33.630000000000003</v>
      </c>
      <c r="G1780" s="77">
        <f>IFERROR(INDEX(Sinduscon!$33:$33,
MATCH(CUB!$A1780,Sinduscon!$3:$3,0)+1), "")</f>
        <v>1.89</v>
      </c>
      <c r="H1780" s="111"/>
      <c r="I1780" s="111"/>
      <c r="J1780" s="111"/>
      <c r="K1780" s="111"/>
    </row>
    <row r="1781" spans="1:12" x14ac:dyDescent="0.25">
      <c r="A1781" s="71">
        <f>IF(
   SUMPRODUCT(--(Sinduscon!$3:$3=DATE(2013,INT((ROW(A1978)-1)/20)+1,1)))&gt;0,
   DATE(2013,INT((ROW(A1978)-1)/20)+1,1),
   ""
)</f>
        <v>44256</v>
      </c>
      <c r="B1781" s="72" t="str">
        <f t="shared" si="140"/>
        <v>PIS</v>
      </c>
      <c r="C1781" s="73" t="str">
        <f t="shared" si="141"/>
        <v>Normal</v>
      </c>
      <c r="D1781" s="77" t="str">
        <f>IFERROR(INDEX(Sinduscon!$30:$30,
MATCH(CUB!A1781,Sinduscon!$3:$3,0)+2), "")</f>
        <v>-</v>
      </c>
      <c r="E1781" s="77" t="str">
        <f>IFERROR(INDEX(Sinduscon!$31:$31,
MATCH(CUB!$A1781,Sinduscon!$3:$3,0)+2), "")</f>
        <v>-</v>
      </c>
      <c r="F1781" s="77" t="str">
        <f>IFERROR(INDEX(Sinduscon!$32:$32,
MATCH(CUB!$A1781,Sinduscon!$3:$3,0)+2), "")</f>
        <v>-</v>
      </c>
      <c r="G1781" s="77" t="str">
        <f>IFERROR(INDEX(Sinduscon!$33:$33,
MATCH(CUB!$A1781,Sinduscon!$3:$3,0)+2), "")</f>
        <v>-</v>
      </c>
      <c r="H1781" s="111"/>
      <c r="I1781" s="111"/>
      <c r="J1781" s="111"/>
      <c r="K1781" s="111"/>
    </row>
    <row r="1782" spans="1:12" x14ac:dyDescent="0.25">
      <c r="A1782" s="71">
        <f>IF(
   SUMPRODUCT(--(Sinduscon!$3:$3=DATE(2013,INT((ROW(A1979)-1)/20)+1,1)))&gt;0,
   DATE(2013,INT((ROW(A1979)-1)/20)+1,1),
   ""
)</f>
        <v>44256</v>
      </c>
      <c r="B1782" s="72" t="str">
        <f t="shared" si="140"/>
        <v>PIS</v>
      </c>
      <c r="C1782" s="73" t="str">
        <f t="shared" si="141"/>
        <v>Alto</v>
      </c>
      <c r="D1782" s="77" t="str">
        <f>IFERROR(INDEX(Sinduscon!$30:$30,
MATCH(CUB!A1782,Sinduscon!$3:$3,0)+3), "")</f>
        <v>-</v>
      </c>
      <c r="E1782" s="77" t="str">
        <f>IFERROR(INDEX(Sinduscon!$31:$31,
MATCH(CUB!$A1782,Sinduscon!$3:$3,0)+3), "")</f>
        <v>-</v>
      </c>
      <c r="F1782" s="77" t="str">
        <f>IFERROR(INDEX(Sinduscon!$32:$32,
MATCH(CUB!$A1782,Sinduscon!$3:$3,0)+3), "")</f>
        <v>-</v>
      </c>
      <c r="G1782" s="77" t="str">
        <f>IFERROR(INDEX(Sinduscon!$33:$33,
MATCH(CUB!$A1782,Sinduscon!$3:$3,0)+3), "")</f>
        <v>-</v>
      </c>
      <c r="H1782" s="111"/>
      <c r="I1782" s="111"/>
      <c r="J1782" s="111"/>
      <c r="K1782" s="111"/>
    </row>
    <row r="1783" spans="1:12" x14ac:dyDescent="0.25">
      <c r="A1783" s="71">
        <f>IF(
   SUMPRODUCT(--(Sinduscon!$3:$3=DATE(2013,INT((ROW(A1980)-1)/20)+1,1)))&gt;0,
   DATE(2013,INT((ROW(A1980)-1)/20)+1,1),
   ""
)</f>
        <v>44256</v>
      </c>
      <c r="B1783" s="72" t="str">
        <f t="shared" si="140"/>
        <v>PIS</v>
      </c>
      <c r="C1783" s="73" t="str">
        <f t="shared" si="141"/>
        <v>Total</v>
      </c>
      <c r="D1783" s="77">
        <f>IFERROR(INDEX(Sinduscon!$30:$30,
MATCH(CUB!A1783,Sinduscon!$3:$3,0)+4), "")</f>
        <v>632.42999999999995</v>
      </c>
      <c r="E1783" s="77">
        <f>IFERROR(INDEX(Sinduscon!$31:$31,
MATCH(CUB!$A1783,Sinduscon!$3:$3,0)+4), "")</f>
        <v>502</v>
      </c>
      <c r="F1783" s="77">
        <f>IFERROR(INDEX(Sinduscon!$32:$32,
MATCH(CUB!$A1783,Sinduscon!$3:$3,0)+4), "")</f>
        <v>33.630000000000003</v>
      </c>
      <c r="G1783" s="77">
        <f>IFERROR(INDEX(Sinduscon!$33:$33,
MATCH(CUB!$A1783,Sinduscon!$3:$3,0)+4), "")</f>
        <v>1.89</v>
      </c>
      <c r="H1783" s="111">
        <f>SUMIFS(CUB!$D:$D,CUB!$C:$C,"Total",CUB!$A:$A,$A1783)
/11</f>
        <v>919.78909090909099</v>
      </c>
      <c r="I1783" s="111">
        <f>SUMIFS(CUB!$E:$E,CUB!$C:$C,"Total",CUB!$A:$A,$A1783)
/11</f>
        <v>798.96818181818173</v>
      </c>
      <c r="J1783" s="111">
        <f>SUMIFS(CUB!$F:$F,CUB!$C:$C,"Total",CUB!$A:$A,$A1783)
/11</f>
        <v>83.807272727272732</v>
      </c>
      <c r="K1783" s="111">
        <f>SUMIFS(CUB!$G:$G,CUB!$C:$C,"Total",CUB!$A:$A,$A1783)
/11</f>
        <v>3.2436363636363641</v>
      </c>
      <c r="L1783" s="111">
        <f t="shared" ref="L1783" si="144">SUM(H1783:K1783)</f>
        <v>1805.8081818181818</v>
      </c>
    </row>
    <row r="1784" spans="1:12" x14ac:dyDescent="0.25">
      <c r="A1784" s="71">
        <f>IF(
   SUMPRODUCT(--(Sinduscon!$3:$3=DATE(2013,INT((ROW(A1981)-1)/20)+1,1)))&gt;0,
   DATE(2013,INT((ROW(A1981)-1)/20)+1,1),
   ""
)</f>
        <v>44287</v>
      </c>
      <c r="B1784" s="72" t="str">
        <f t="shared" si="140"/>
        <v>R-1</v>
      </c>
      <c r="C1784" s="73" t="str">
        <f t="shared" si="141"/>
        <v>Baixo</v>
      </c>
      <c r="D1784" s="77">
        <f>IFERROR(INDEX(Sinduscon!$6:$6,
MATCH(CUB!A1784,Sinduscon!$3:$3,0)+1), "")</f>
        <v>883.33</v>
      </c>
      <c r="E1784" s="77">
        <f>IFERROR(INDEX(Sinduscon!$7:$7,
MATCH(CUB!$A1784,Sinduscon!$3:$3,0)+1), "")</f>
        <v>736.62</v>
      </c>
      <c r="F1784" s="77">
        <f>IFERROR(INDEX(Sinduscon!$8:$8,
MATCH(CUB!$A1784,Sinduscon!$3:$3,0)+1), "")</f>
        <v>135.6</v>
      </c>
      <c r="G1784" s="77">
        <f>IFERROR(INDEX(Sinduscon!$9:$9,
MATCH(CUB!$A1784,Sinduscon!$3:$3,0)+1), "")</f>
        <v>3.77</v>
      </c>
      <c r="H1784" s="111"/>
      <c r="I1784" s="111"/>
      <c r="J1784" s="111"/>
      <c r="K1784" s="111"/>
    </row>
    <row r="1785" spans="1:12" x14ac:dyDescent="0.25">
      <c r="A1785" s="71">
        <f>IF(
   SUMPRODUCT(--(Sinduscon!$3:$3=DATE(2013,INT((ROW(A1982)-1)/20)+1,1)))&gt;0,
   DATE(2013,INT((ROW(A1982)-1)/20)+1,1),
   ""
)</f>
        <v>44287</v>
      </c>
      <c r="B1785" s="72" t="str">
        <f t="shared" si="140"/>
        <v>R-1</v>
      </c>
      <c r="C1785" s="73" t="str">
        <f t="shared" si="141"/>
        <v>Normal</v>
      </c>
      <c r="D1785" s="77">
        <f>IFERROR(INDEX(Sinduscon!$6:$6,
MATCH(CUB!A1785,Sinduscon!$3:$3,0)+2), "")</f>
        <v>932.05</v>
      </c>
      <c r="E1785" s="77">
        <f>IFERROR(INDEX(Sinduscon!$7:$7,
MATCH(CUB!$A1785,Sinduscon!$3:$3,0)+2), "")</f>
        <v>1006.21</v>
      </c>
      <c r="F1785" s="77">
        <f>IFERROR(INDEX(Sinduscon!$8:$8,
MATCH(CUB!$A1785,Sinduscon!$3:$3,0)+2), "")</f>
        <v>127.32</v>
      </c>
      <c r="G1785" s="77">
        <f>IFERROR(INDEX(Sinduscon!$9:$9,
MATCH(CUB!$A1785,Sinduscon!$3:$3,0)+2), "")</f>
        <v>0.27</v>
      </c>
      <c r="H1785" s="111"/>
      <c r="I1785" s="111"/>
      <c r="J1785" s="111"/>
      <c r="K1785" s="111"/>
    </row>
    <row r="1786" spans="1:12" x14ac:dyDescent="0.25">
      <c r="A1786" s="71">
        <f>IF(
   SUMPRODUCT(--(Sinduscon!$3:$3=DATE(2013,INT((ROW(A1983)-1)/20)+1,1)))&gt;0,
   DATE(2013,INT((ROW(A1983)-1)/20)+1,1),
   ""
)</f>
        <v>44287</v>
      </c>
      <c r="B1786" s="72" t="str">
        <f t="shared" si="140"/>
        <v>R-1</v>
      </c>
      <c r="C1786" s="73" t="str">
        <f t="shared" si="141"/>
        <v>Alto</v>
      </c>
      <c r="D1786" s="77">
        <f>IFERROR(INDEX(Sinduscon!$6:$6,
MATCH(CUB!A1786,Sinduscon!$3:$3,0)+3), "")</f>
        <v>1344.48</v>
      </c>
      <c r="E1786" s="77">
        <f>IFERROR(INDEX(Sinduscon!$7:$7,
MATCH(CUB!$A1786,Sinduscon!$3:$3,0)+3), "")</f>
        <v>1091.7</v>
      </c>
      <c r="F1786" s="77">
        <f>IFERROR(INDEX(Sinduscon!$8:$8,
MATCH(CUB!$A1786,Sinduscon!$3:$3,0)+3), "")</f>
        <v>120.36</v>
      </c>
      <c r="G1786" s="77">
        <f>IFERROR(INDEX(Sinduscon!$9:$9,
MATCH(CUB!$A1786,Sinduscon!$3:$3,0)+3), "")</f>
        <v>0.33</v>
      </c>
      <c r="H1786" s="111"/>
      <c r="I1786" s="111"/>
      <c r="J1786" s="111"/>
      <c r="K1786" s="111"/>
    </row>
    <row r="1787" spans="1:12" x14ac:dyDescent="0.25">
      <c r="A1787" s="71">
        <f>IF(
   SUMPRODUCT(--(Sinduscon!$3:$3=DATE(2013,INT((ROW(A1984)-1)/20)+1,1)))&gt;0,
   DATE(2013,INT((ROW(A1984)-1)/20)+1,1),
   ""
)</f>
        <v>44287</v>
      </c>
      <c r="B1787" s="72" t="str">
        <f t="shared" si="140"/>
        <v>R-1</v>
      </c>
      <c r="C1787" s="73" t="str">
        <f t="shared" si="141"/>
        <v>Total</v>
      </c>
      <c r="D1787" s="77">
        <f>IFERROR(INDEX(Sinduscon!$6:$6,
MATCH(CUB!A1787,Sinduscon!$3:$3,0)+4), "")</f>
        <v>3159.86</v>
      </c>
      <c r="E1787" s="77">
        <f>IFERROR(INDEX(Sinduscon!$7:$7,
MATCH(CUB!$A1787,Sinduscon!$3:$3,0)+4), "")</f>
        <v>2834.5299999999997</v>
      </c>
      <c r="F1787" s="77">
        <f>IFERROR(INDEX(Sinduscon!$8:$8,
MATCH(CUB!$A1787,Sinduscon!$3:$3,0)+4), "")</f>
        <v>383.28</v>
      </c>
      <c r="G1787" s="77">
        <f>IFERROR(INDEX(Sinduscon!$9:$9,
MATCH(CUB!$A1787,Sinduscon!$3:$3,0)+4), "")</f>
        <v>4.37</v>
      </c>
      <c r="H1787" s="111"/>
      <c r="I1787" s="111"/>
      <c r="J1787" s="111"/>
      <c r="K1787" s="111"/>
    </row>
    <row r="1788" spans="1:12" x14ac:dyDescent="0.25">
      <c r="A1788" s="71">
        <f>IF(
   SUMPRODUCT(--(Sinduscon!$3:$3=DATE(2013,INT((ROW(A1985)-1)/20)+1,1)))&gt;0,
   DATE(2013,INT((ROW(A1985)-1)/20)+1,1),
   ""
)</f>
        <v>44287</v>
      </c>
      <c r="B1788" s="72" t="str">
        <f t="shared" si="140"/>
        <v>PP-4</v>
      </c>
      <c r="C1788" s="73" t="str">
        <f t="shared" si="141"/>
        <v>Baixo</v>
      </c>
      <c r="D1788" s="77">
        <f>IFERROR(INDEX(Sinduscon!$12:$12,
MATCH(CUB!A1788,Sinduscon!$3:$3,0)+1), "")</f>
        <v>958.14</v>
      </c>
      <c r="E1788" s="77">
        <f>IFERROR(INDEX(Sinduscon!$13:$13,
MATCH(CUB!$A1788,Sinduscon!$3:$3,0)+1), "")</f>
        <v>617.79</v>
      </c>
      <c r="F1788" s="77">
        <f>IFERROR(INDEX(Sinduscon!$14:$14,
MATCH(CUB!$A1788,Sinduscon!$3:$3,0)+1), "")</f>
        <v>36.049999999999997</v>
      </c>
      <c r="G1788" s="77">
        <f>IFERROR(INDEX(Sinduscon!$15:$15,
MATCH(CUB!$A1788,Sinduscon!$3:$3,0)+1), "")</f>
        <v>3.64</v>
      </c>
      <c r="H1788" s="111"/>
      <c r="I1788" s="111"/>
      <c r="J1788" s="111"/>
      <c r="K1788" s="111"/>
    </row>
    <row r="1789" spans="1:12" x14ac:dyDescent="0.25">
      <c r="A1789" s="71">
        <f>IF(
   SUMPRODUCT(--(Sinduscon!$3:$3=DATE(2013,INT((ROW(A1986)-1)/20)+1,1)))&gt;0,
   DATE(2013,INT((ROW(A1986)-1)/20)+1,1),
   ""
)</f>
        <v>44287</v>
      </c>
      <c r="B1789" s="72" t="str">
        <f t="shared" si="140"/>
        <v>PP-4</v>
      </c>
      <c r="C1789" s="73" t="str">
        <f t="shared" si="141"/>
        <v>Normal</v>
      </c>
      <c r="D1789" s="77">
        <f>IFERROR(INDEX(Sinduscon!$12:$12,
MATCH(CUB!A1789,Sinduscon!$3:$3,0)+2), "")</f>
        <v>912.72</v>
      </c>
      <c r="E1789" s="77">
        <f>IFERROR(INDEX(Sinduscon!$13:$13,
MATCH(CUB!$A1789,Sinduscon!$3:$3,0)+2), "")</f>
        <v>890.11</v>
      </c>
      <c r="F1789" s="77">
        <f>IFERROR(INDEX(Sinduscon!$14:$14,
MATCH(CUB!$A1789,Sinduscon!$3:$3,0)+2), "")</f>
        <v>152.66999999999999</v>
      </c>
      <c r="G1789" s="77">
        <f>IFERROR(INDEX(Sinduscon!$15:$15,
MATCH(CUB!$A1789,Sinduscon!$3:$3,0)+2), "")</f>
        <v>0.05</v>
      </c>
      <c r="H1789" s="111"/>
      <c r="I1789" s="111"/>
      <c r="J1789" s="111"/>
      <c r="K1789" s="111"/>
    </row>
    <row r="1790" spans="1:12" x14ac:dyDescent="0.25">
      <c r="A1790" s="71">
        <f>IF(
   SUMPRODUCT(--(Sinduscon!$3:$3=DATE(2013,INT((ROW(A1987)-1)/20)+1,1)))&gt;0,
   DATE(2013,INT((ROW(A1987)-1)/20)+1,1),
   ""
)</f>
        <v>44287</v>
      </c>
      <c r="B1790" s="72" t="str">
        <f t="shared" si="140"/>
        <v>PP-4</v>
      </c>
      <c r="C1790" s="73" t="str">
        <f t="shared" si="141"/>
        <v>Alto</v>
      </c>
      <c r="D1790" s="77" t="str">
        <f>IFERROR(INDEX(Sinduscon!$12:$12,
MATCH(CUB!A1790,Sinduscon!$3:$3,0)+3), "")</f>
        <v>-</v>
      </c>
      <c r="E1790" s="77" t="str">
        <f>IFERROR(INDEX(Sinduscon!$13:$13,
MATCH(CUB!$A1790,Sinduscon!$3:$3,0)+3), "")</f>
        <v>-</v>
      </c>
      <c r="F1790" s="77" t="str">
        <f>IFERROR(INDEX(Sinduscon!$14:$14,
MATCH(CUB!$A1790,Sinduscon!$3:$3,0)+3), "")</f>
        <v>-</v>
      </c>
      <c r="G1790" s="77" t="str">
        <f>IFERROR(INDEX(Sinduscon!$15:$15,
MATCH(CUB!$A1790,Sinduscon!$3:$3,0)+3), "")</f>
        <v>-</v>
      </c>
      <c r="H1790" s="111"/>
      <c r="I1790" s="111"/>
      <c r="J1790" s="111"/>
      <c r="K1790" s="111"/>
    </row>
    <row r="1791" spans="1:12" x14ac:dyDescent="0.25">
      <c r="A1791" s="71">
        <f>IF(
   SUMPRODUCT(--(Sinduscon!$3:$3=DATE(2013,INT((ROW(A1988)-1)/20)+1,1)))&gt;0,
   DATE(2013,INT((ROW(A1988)-1)/20)+1,1),
   ""
)</f>
        <v>44287</v>
      </c>
      <c r="B1791" s="72" t="str">
        <f t="shared" si="140"/>
        <v>PP-4</v>
      </c>
      <c r="C1791" s="73" t="str">
        <f t="shared" si="141"/>
        <v>Total</v>
      </c>
      <c r="D1791" s="77">
        <f>IFERROR(INDEX(Sinduscon!$12:$12,
MATCH(CUB!A1791,Sinduscon!$3:$3,0)+4), "")</f>
        <v>1870.8600000000001</v>
      </c>
      <c r="E1791" s="77">
        <f>IFERROR(INDEX(Sinduscon!$13:$13,
MATCH(CUB!$A1791,Sinduscon!$3:$3,0)+4), "")</f>
        <v>1507.9</v>
      </c>
      <c r="F1791" s="77">
        <f>IFERROR(INDEX(Sinduscon!$14:$14,
MATCH(CUB!$A1791,Sinduscon!$3:$3,0)+4), "")</f>
        <v>188.71999999999997</v>
      </c>
      <c r="G1791" s="77">
        <f>IFERROR(INDEX(Sinduscon!$15:$15,
MATCH(CUB!$A1791,Sinduscon!$3:$3,0)+4), "")</f>
        <v>3.69</v>
      </c>
      <c r="H1791" s="111"/>
      <c r="I1791" s="111"/>
      <c r="J1791" s="111"/>
      <c r="K1791" s="111"/>
    </row>
    <row r="1792" spans="1:12" x14ac:dyDescent="0.25">
      <c r="A1792" s="71">
        <f>IF(
   SUMPRODUCT(--(Sinduscon!$3:$3=DATE(2013,INT((ROW(A1989)-1)/20)+1,1)))&gt;0,
   DATE(2013,INT((ROW(A1989)-1)/20)+1,1),
   ""
)</f>
        <v>44287</v>
      </c>
      <c r="B1792" s="72" t="str">
        <f t="shared" si="140"/>
        <v>R-8</v>
      </c>
      <c r="C1792" s="73" t="str">
        <f t="shared" si="141"/>
        <v>Baixo</v>
      </c>
      <c r="D1792" s="77">
        <f>IFERROR(INDEX(Sinduscon!$18:$18,
MATCH(CUB!A1792,Sinduscon!$3:$3,0)+1), "")</f>
        <v>914.98</v>
      </c>
      <c r="E1792" s="77">
        <f>IFERROR(INDEX(Sinduscon!$19:$19,
MATCH(CUB!$A1792,Sinduscon!$3:$3,0)+1), "")</f>
        <v>581.03</v>
      </c>
      <c r="F1792" s="77">
        <f>IFERROR(INDEX(Sinduscon!$20:$20,
MATCH(CUB!$A1792,Sinduscon!$3:$3,0)+1), "")</f>
        <v>32.44</v>
      </c>
      <c r="G1792" s="77">
        <f>IFERROR(INDEX(Sinduscon!$21:$21,
MATCH(CUB!$A1792,Sinduscon!$3:$3,0)+1), "")</f>
        <v>3.82</v>
      </c>
      <c r="H1792" s="111"/>
      <c r="I1792" s="111"/>
      <c r="J1792" s="111"/>
      <c r="K1792" s="111"/>
    </row>
    <row r="1793" spans="1:12" x14ac:dyDescent="0.25">
      <c r="A1793" s="71">
        <f>IF(
   SUMPRODUCT(--(Sinduscon!$3:$3=DATE(2013,INT((ROW(A1990)-1)/20)+1,1)))&gt;0,
   DATE(2013,INT((ROW(A1990)-1)/20)+1,1),
   ""
)</f>
        <v>44287</v>
      </c>
      <c r="B1793" s="72" t="str">
        <f t="shared" si="140"/>
        <v>R-8</v>
      </c>
      <c r="C1793" s="73" t="str">
        <f t="shared" si="141"/>
        <v>Normal</v>
      </c>
      <c r="D1793" s="77">
        <f>IFERROR(INDEX(Sinduscon!$18:$18,
MATCH(CUB!A1793,Sinduscon!$3:$3,0)+2), "")</f>
        <v>816.91</v>
      </c>
      <c r="E1793" s="77">
        <f>IFERROR(INDEX(Sinduscon!$19:$19,
MATCH(CUB!$A1793,Sinduscon!$3:$3,0)+2), "")</f>
        <v>799.08</v>
      </c>
      <c r="F1793" s="77">
        <f>IFERROR(INDEX(Sinduscon!$20:$20,
MATCH(CUB!$A1793,Sinduscon!$3:$3,0)+2), "")</f>
        <v>70.430000000000007</v>
      </c>
      <c r="G1793" s="77">
        <f>IFERROR(INDEX(Sinduscon!$21:$21,
MATCH(CUB!$A1793,Sinduscon!$3:$3,0)+2), "")</f>
        <v>5.12</v>
      </c>
      <c r="H1793" s="111"/>
      <c r="I1793" s="111"/>
      <c r="J1793" s="111"/>
      <c r="K1793" s="111"/>
    </row>
    <row r="1794" spans="1:12" x14ac:dyDescent="0.25">
      <c r="A1794" s="71">
        <f>IF(
   SUMPRODUCT(--(Sinduscon!$3:$3=DATE(2013,INT((ROW(A1991)-1)/20)+1,1)))&gt;0,
   DATE(2013,INT((ROW(A1991)-1)/20)+1,1),
   ""
)</f>
        <v>44287</v>
      </c>
      <c r="B1794" s="72" t="str">
        <f t="shared" si="140"/>
        <v>R-8</v>
      </c>
      <c r="C1794" s="73" t="str">
        <f t="shared" si="141"/>
        <v>Alto</v>
      </c>
      <c r="D1794" s="77">
        <f>IFERROR(INDEX(Sinduscon!$18:$18,
MATCH(CUB!A1794,Sinduscon!$3:$3,0)+3), "")</f>
        <v>1127.8599999999999</v>
      </c>
      <c r="E1794" s="77">
        <f>IFERROR(INDEX(Sinduscon!$19:$19,
MATCH(CUB!$A1794,Sinduscon!$3:$3,0)+3), "")</f>
        <v>845.88</v>
      </c>
      <c r="F1794" s="77">
        <f>IFERROR(INDEX(Sinduscon!$20:$20,
MATCH(CUB!$A1794,Sinduscon!$3:$3,0)+3), "")</f>
        <v>83.05</v>
      </c>
      <c r="G1794" s="77">
        <f>IFERROR(INDEX(Sinduscon!$21:$21,
MATCH(CUB!$A1794,Sinduscon!$3:$3,0)+3), "")</f>
        <v>4.83</v>
      </c>
      <c r="H1794" s="111"/>
      <c r="I1794" s="111"/>
      <c r="J1794" s="111"/>
      <c r="K1794" s="111"/>
    </row>
    <row r="1795" spans="1:12" x14ac:dyDescent="0.25">
      <c r="A1795" s="71">
        <f>IF(
   SUMPRODUCT(--(Sinduscon!$3:$3=DATE(2013,INT((ROW(A1992)-1)/20)+1,1)))&gt;0,
   DATE(2013,INT((ROW(A1992)-1)/20)+1,1),
   ""
)</f>
        <v>44287</v>
      </c>
      <c r="B1795" s="72" t="str">
        <f t="shared" si="140"/>
        <v>R-8</v>
      </c>
      <c r="C1795" s="73" t="str">
        <f t="shared" si="141"/>
        <v>Total</v>
      </c>
      <c r="D1795" s="77">
        <f>IFERROR(INDEX(Sinduscon!$18:$18,
MATCH(CUB!A1795,Sinduscon!$3:$3,0)+4), "")</f>
        <v>2859.75</v>
      </c>
      <c r="E1795" s="77">
        <f>IFERROR(INDEX(Sinduscon!$19:$19,
MATCH(CUB!$A1795,Sinduscon!$3:$3,0)+4), "")</f>
        <v>2225.9900000000002</v>
      </c>
      <c r="F1795" s="77">
        <f>IFERROR(INDEX(Sinduscon!$20:$20,
MATCH(CUB!$A1795,Sinduscon!$3:$3,0)+4), "")</f>
        <v>185.92000000000002</v>
      </c>
      <c r="G1795" s="77">
        <f>IFERROR(INDEX(Sinduscon!$21:$21,
MATCH(CUB!$A1795,Sinduscon!$3:$3,0)+4), "")</f>
        <v>13.77</v>
      </c>
      <c r="H1795" s="111"/>
      <c r="I1795" s="111"/>
      <c r="J1795" s="111"/>
      <c r="K1795" s="111"/>
    </row>
    <row r="1796" spans="1:12" x14ac:dyDescent="0.25">
      <c r="A1796" s="71">
        <f>IF(
   SUMPRODUCT(--(Sinduscon!$3:$3=DATE(2013,INT((ROW(A1993)-1)/20)+1,1)))&gt;0,
   DATE(2013,INT((ROW(A1993)-1)/20)+1,1),
   ""
)</f>
        <v>44287</v>
      </c>
      <c r="B1796" s="72" t="str">
        <f t="shared" si="140"/>
        <v>R-16</v>
      </c>
      <c r="C1796" s="73" t="str">
        <f t="shared" si="141"/>
        <v>Baixo</v>
      </c>
      <c r="D1796" s="77" t="str">
        <f>IFERROR(INDEX(Sinduscon!$24:$24,
MATCH(CUB!A1796,Sinduscon!$3:$3,0)+1), "")</f>
        <v>-</v>
      </c>
      <c r="E1796" s="77" t="str">
        <f>IFERROR(INDEX(Sinduscon!$25:$25,
MATCH(CUB!$A1796,Sinduscon!$3:$3,0)+1), "")</f>
        <v>-</v>
      </c>
      <c r="F1796" s="77" t="str">
        <f>IFERROR(INDEX(Sinduscon!$26:$26,
MATCH(CUB!$A1796,Sinduscon!$3:$3,0)+1), "")</f>
        <v>-</v>
      </c>
      <c r="G1796" s="77" t="str">
        <f>IFERROR(INDEX(Sinduscon!$27:$27,
MATCH(CUB!$A1796,Sinduscon!$3:$3,0)+1), "")</f>
        <v>-</v>
      </c>
      <c r="H1796" s="111"/>
      <c r="I1796" s="111"/>
      <c r="J1796" s="111"/>
      <c r="K1796" s="111"/>
    </row>
    <row r="1797" spans="1:12" x14ac:dyDescent="0.25">
      <c r="A1797" s="71">
        <f>IF(
   SUMPRODUCT(--(Sinduscon!$3:$3=DATE(2013,INT((ROW(A1994)-1)/20)+1,1)))&gt;0,
   DATE(2013,INT((ROW(A1994)-1)/20)+1,1),
   ""
)</f>
        <v>44287</v>
      </c>
      <c r="B1797" s="72" t="str">
        <f t="shared" ref="B1797:B1860" si="145">IF(A1797&lt;&gt;"", CHOOSE(MOD(QUOTIENT(ROW()-4,4),5)+1,"R-1","PP-4","R-8","R-16","PIS"), "")</f>
        <v>R-16</v>
      </c>
      <c r="C1797" s="73" t="str">
        <f t="shared" ref="C1797:C1860" si="146">IF(A1797&lt;&gt;"", CHOOSE(MOD(QUOTIENT(ROW()-4,1),4)+1,"Baixo","Normal","Alto","Total"), "")</f>
        <v>Normal</v>
      </c>
      <c r="D1797" s="77">
        <f>IFERROR(INDEX(Sinduscon!$24:$24,
MATCH(CUB!A1797,Sinduscon!$3:$3,0)+2), "")</f>
        <v>805.9</v>
      </c>
      <c r="E1797" s="77">
        <f>IFERROR(INDEX(Sinduscon!$25:$25,
MATCH(CUB!$A1797,Sinduscon!$3:$3,0)+2), "")</f>
        <v>768.16</v>
      </c>
      <c r="F1797" s="77">
        <f>IFERROR(INDEX(Sinduscon!$26:$26,
MATCH(CUB!$A1797,Sinduscon!$3:$3,0)+2), "")</f>
        <v>58.29</v>
      </c>
      <c r="G1797" s="77">
        <f>IFERROR(INDEX(Sinduscon!$27:$27,
MATCH(CUB!$A1797,Sinduscon!$3:$3,0)+2), "")</f>
        <v>4.88</v>
      </c>
      <c r="H1797" s="111"/>
      <c r="I1797" s="111"/>
      <c r="J1797" s="111"/>
      <c r="K1797" s="111"/>
    </row>
    <row r="1798" spans="1:12" x14ac:dyDescent="0.25">
      <c r="A1798" s="71">
        <f>IF(
   SUMPRODUCT(--(Sinduscon!$3:$3=DATE(2013,INT((ROW(A1995)-1)/20)+1,1)))&gt;0,
   DATE(2013,INT((ROW(A1995)-1)/20)+1,1),
   ""
)</f>
        <v>44287</v>
      </c>
      <c r="B1798" s="72" t="str">
        <f t="shared" si="145"/>
        <v>R-16</v>
      </c>
      <c r="C1798" s="73" t="str">
        <f t="shared" si="146"/>
        <v>Alto</v>
      </c>
      <c r="D1798" s="77">
        <f>IFERROR(INDEX(Sinduscon!$24:$24,
MATCH(CUB!A1798,Sinduscon!$3:$3,0)+3), "")</f>
        <v>1085.49</v>
      </c>
      <c r="E1798" s="77">
        <f>IFERROR(INDEX(Sinduscon!$25:$25,
MATCH(CUB!$A1798,Sinduscon!$3:$3,0)+3), "")</f>
        <v>950.07</v>
      </c>
      <c r="F1798" s="77">
        <f>IFERROR(INDEX(Sinduscon!$26:$26,
MATCH(CUB!$A1798,Sinduscon!$3:$3,0)+3), "")</f>
        <v>72.040000000000006</v>
      </c>
      <c r="G1798" s="77">
        <f>IFERROR(INDEX(Sinduscon!$27:$27,
MATCH(CUB!$A1798,Sinduscon!$3:$3,0)+3), "")</f>
        <v>7.32</v>
      </c>
      <c r="H1798" s="111"/>
      <c r="I1798" s="111"/>
      <c r="J1798" s="111"/>
      <c r="K1798" s="111"/>
    </row>
    <row r="1799" spans="1:12" x14ac:dyDescent="0.25">
      <c r="A1799" s="71">
        <f>IF(
   SUMPRODUCT(--(Sinduscon!$3:$3=DATE(2013,INT((ROW(A1996)-1)/20)+1,1)))&gt;0,
   DATE(2013,INT((ROW(A1996)-1)/20)+1,1),
   ""
)</f>
        <v>44287</v>
      </c>
      <c r="B1799" s="72" t="str">
        <f t="shared" si="145"/>
        <v>R-16</v>
      </c>
      <c r="C1799" s="73" t="str">
        <f t="shared" si="146"/>
        <v>Total</v>
      </c>
      <c r="D1799" s="77">
        <f>IFERROR(INDEX(Sinduscon!$24:$24,
MATCH(CUB!A1799,Sinduscon!$3:$3,0)+4), "")</f>
        <v>1891.3899999999999</v>
      </c>
      <c r="E1799" s="77">
        <f>IFERROR(INDEX(Sinduscon!$25:$25,
MATCH(CUB!$A1799,Sinduscon!$3:$3,0)+4), "")</f>
        <v>1718.23</v>
      </c>
      <c r="F1799" s="77">
        <f>IFERROR(INDEX(Sinduscon!$26:$26,
MATCH(CUB!$A1799,Sinduscon!$3:$3,0)+4), "")</f>
        <v>130.33000000000001</v>
      </c>
      <c r="G1799" s="77">
        <f>IFERROR(INDEX(Sinduscon!$27:$27,
MATCH(CUB!$A1799,Sinduscon!$3:$3,0)+4), "")</f>
        <v>12.2</v>
      </c>
      <c r="H1799" s="111"/>
      <c r="I1799" s="111"/>
      <c r="J1799" s="111"/>
      <c r="K1799" s="111"/>
    </row>
    <row r="1800" spans="1:12" x14ac:dyDescent="0.25">
      <c r="A1800" s="71">
        <f>IF(
   SUMPRODUCT(--(Sinduscon!$3:$3=DATE(2013,INT((ROW(A1997)-1)/20)+1,1)))&gt;0,
   DATE(2013,INT((ROW(A1997)-1)/20)+1,1),
   ""
)</f>
        <v>44287</v>
      </c>
      <c r="B1800" s="72" t="str">
        <f t="shared" si="145"/>
        <v>PIS</v>
      </c>
      <c r="C1800" s="73" t="str">
        <f t="shared" si="146"/>
        <v>Baixo</v>
      </c>
      <c r="D1800" s="77">
        <f>IFERROR(INDEX(Sinduscon!$30:$30,
MATCH(CUB!A1800,Sinduscon!$3:$3,0)+1), "")</f>
        <v>648.91999999999996</v>
      </c>
      <c r="E1800" s="77">
        <f>IFERROR(INDEX(Sinduscon!$31:$31,
MATCH(CUB!$A1800,Sinduscon!$3:$3,0)+1), "")</f>
        <v>502</v>
      </c>
      <c r="F1800" s="77">
        <f>IFERROR(INDEX(Sinduscon!$32:$32,
MATCH(CUB!$A1800,Sinduscon!$3:$3,0)+1), "")</f>
        <v>33.630000000000003</v>
      </c>
      <c r="G1800" s="77">
        <f>IFERROR(INDEX(Sinduscon!$33:$33,
MATCH(CUB!$A1800,Sinduscon!$3:$3,0)+1), "")</f>
        <v>1.91</v>
      </c>
      <c r="H1800" s="111"/>
      <c r="I1800" s="111"/>
      <c r="J1800" s="111"/>
      <c r="K1800" s="111"/>
    </row>
    <row r="1801" spans="1:12" x14ac:dyDescent="0.25">
      <c r="A1801" s="71">
        <f>IF(
   SUMPRODUCT(--(Sinduscon!$3:$3=DATE(2013,INT((ROW(A1998)-1)/20)+1,1)))&gt;0,
   DATE(2013,INT((ROW(A1998)-1)/20)+1,1),
   ""
)</f>
        <v>44287</v>
      </c>
      <c r="B1801" s="72" t="str">
        <f t="shared" si="145"/>
        <v>PIS</v>
      </c>
      <c r="C1801" s="73" t="str">
        <f t="shared" si="146"/>
        <v>Normal</v>
      </c>
      <c r="D1801" s="77" t="str">
        <f>IFERROR(INDEX(Sinduscon!$30:$30,
MATCH(CUB!A1801,Sinduscon!$3:$3,0)+2), "")</f>
        <v>-</v>
      </c>
      <c r="E1801" s="77" t="str">
        <f>IFERROR(INDEX(Sinduscon!$31:$31,
MATCH(CUB!$A1801,Sinduscon!$3:$3,0)+2), "")</f>
        <v>-</v>
      </c>
      <c r="F1801" s="77" t="str">
        <f>IFERROR(INDEX(Sinduscon!$32:$32,
MATCH(CUB!$A1801,Sinduscon!$3:$3,0)+2), "")</f>
        <v>-</v>
      </c>
      <c r="G1801" s="77" t="str">
        <f>IFERROR(INDEX(Sinduscon!$33:$33,
MATCH(CUB!$A1801,Sinduscon!$3:$3,0)+2), "")</f>
        <v>-</v>
      </c>
      <c r="H1801" s="111"/>
      <c r="I1801" s="111"/>
      <c r="J1801" s="111"/>
      <c r="K1801" s="111"/>
    </row>
    <row r="1802" spans="1:12" x14ac:dyDescent="0.25">
      <c r="A1802" s="71">
        <f>IF(
   SUMPRODUCT(--(Sinduscon!$3:$3=DATE(2013,INT((ROW(A1999)-1)/20)+1,1)))&gt;0,
   DATE(2013,INT((ROW(A1999)-1)/20)+1,1),
   ""
)</f>
        <v>44287</v>
      </c>
      <c r="B1802" s="72" t="str">
        <f t="shared" si="145"/>
        <v>PIS</v>
      </c>
      <c r="C1802" s="73" t="str">
        <f t="shared" si="146"/>
        <v>Alto</v>
      </c>
      <c r="D1802" s="77" t="str">
        <f>IFERROR(INDEX(Sinduscon!$30:$30,
MATCH(CUB!A1802,Sinduscon!$3:$3,0)+3), "")</f>
        <v>-</v>
      </c>
      <c r="E1802" s="77" t="str">
        <f>IFERROR(INDEX(Sinduscon!$31:$31,
MATCH(CUB!$A1802,Sinduscon!$3:$3,0)+3), "")</f>
        <v>-</v>
      </c>
      <c r="F1802" s="77" t="str">
        <f>IFERROR(INDEX(Sinduscon!$32:$32,
MATCH(CUB!$A1802,Sinduscon!$3:$3,0)+3), "")</f>
        <v>-</v>
      </c>
      <c r="G1802" s="77" t="str">
        <f>IFERROR(INDEX(Sinduscon!$33:$33,
MATCH(CUB!$A1802,Sinduscon!$3:$3,0)+3), "")</f>
        <v>-</v>
      </c>
      <c r="H1802" s="111"/>
      <c r="I1802" s="111"/>
      <c r="J1802" s="111"/>
      <c r="K1802" s="111"/>
    </row>
    <row r="1803" spans="1:12" x14ac:dyDescent="0.25">
      <c r="A1803" s="71">
        <f>IF(
   SUMPRODUCT(--(Sinduscon!$3:$3=DATE(2013,INT((ROW(A2000)-1)/20)+1,1)))&gt;0,
   DATE(2013,INT((ROW(A2000)-1)/20)+1,1),
   ""
)</f>
        <v>44287</v>
      </c>
      <c r="B1803" s="72" t="str">
        <f t="shared" si="145"/>
        <v>PIS</v>
      </c>
      <c r="C1803" s="73" t="str">
        <f t="shared" si="146"/>
        <v>Total</v>
      </c>
      <c r="D1803" s="77">
        <f>IFERROR(INDEX(Sinduscon!$30:$30,
MATCH(CUB!A1803,Sinduscon!$3:$3,0)+4), "")</f>
        <v>648.91999999999996</v>
      </c>
      <c r="E1803" s="77">
        <f>IFERROR(INDEX(Sinduscon!$31:$31,
MATCH(CUB!$A1803,Sinduscon!$3:$3,0)+4), "")</f>
        <v>502</v>
      </c>
      <c r="F1803" s="77">
        <f>IFERROR(INDEX(Sinduscon!$32:$32,
MATCH(CUB!$A1803,Sinduscon!$3:$3,0)+4), "")</f>
        <v>33.630000000000003</v>
      </c>
      <c r="G1803" s="77">
        <f>IFERROR(INDEX(Sinduscon!$33:$33,
MATCH(CUB!$A1803,Sinduscon!$3:$3,0)+4), "")</f>
        <v>1.91</v>
      </c>
      <c r="H1803" s="111">
        <f>SUMIFS(CUB!$D:$D,CUB!$C:$C,"Total",CUB!$A:$A,$A1803)
/11</f>
        <v>948.25272727272738</v>
      </c>
      <c r="I1803" s="111">
        <f>SUMIFS(CUB!$E:$E,CUB!$C:$C,"Total",CUB!$A:$A,$A1803)
/11</f>
        <v>798.96818181818173</v>
      </c>
      <c r="J1803" s="111">
        <f>SUMIFS(CUB!$F:$F,CUB!$C:$C,"Total",CUB!$A:$A,$A1803)
/11</f>
        <v>83.807272727272732</v>
      </c>
      <c r="K1803" s="111">
        <f>SUMIFS(CUB!$G:$G,CUB!$C:$C,"Total",CUB!$A:$A,$A1803)
/11</f>
        <v>3.2672727272727271</v>
      </c>
      <c r="L1803" s="111">
        <f t="shared" ref="L1803" si="147">SUM(H1803:K1803)</f>
        <v>1834.2954545454545</v>
      </c>
    </row>
    <row r="1804" spans="1:12" x14ac:dyDescent="0.25">
      <c r="A1804" s="71">
        <f>IF(
   SUMPRODUCT(--(Sinduscon!$3:$3=DATE(2013,INT((ROW(A2001)-1)/20)+1,1)))&gt;0,
   DATE(2013,INT((ROW(A2001)-1)/20)+1,1),
   ""
)</f>
        <v>44317</v>
      </c>
      <c r="B1804" s="72" t="str">
        <f t="shared" si="145"/>
        <v>R-1</v>
      </c>
      <c r="C1804" s="73" t="str">
        <f t="shared" si="146"/>
        <v>Baixo</v>
      </c>
      <c r="D1804" s="77">
        <f>IFERROR(INDEX(Sinduscon!$6:$6,
MATCH(CUB!A1804,Sinduscon!$3:$3,0)+1), "")</f>
        <v>904.58</v>
      </c>
      <c r="E1804" s="77">
        <f>IFERROR(INDEX(Sinduscon!$7:$7,
MATCH(CUB!$A1804,Sinduscon!$3:$3,0)+1), "")</f>
        <v>787.66</v>
      </c>
      <c r="F1804" s="77">
        <f>IFERROR(INDEX(Sinduscon!$8:$8,
MATCH(CUB!$A1804,Sinduscon!$3:$3,0)+1), "")</f>
        <v>135.6</v>
      </c>
      <c r="G1804" s="77">
        <f>IFERROR(INDEX(Sinduscon!$9:$9,
MATCH(CUB!$A1804,Sinduscon!$3:$3,0)+1), "")</f>
        <v>3.79</v>
      </c>
      <c r="H1804" s="111"/>
      <c r="I1804" s="111"/>
      <c r="J1804" s="111"/>
      <c r="K1804" s="111"/>
    </row>
    <row r="1805" spans="1:12" x14ac:dyDescent="0.25">
      <c r="A1805" s="71">
        <f>IF(
   SUMPRODUCT(--(Sinduscon!$3:$3=DATE(2013,INT((ROW(A2002)-1)/20)+1,1)))&gt;0,
   DATE(2013,INT((ROW(A2002)-1)/20)+1,1),
   ""
)</f>
        <v>44317</v>
      </c>
      <c r="B1805" s="72" t="str">
        <f t="shared" si="145"/>
        <v>R-1</v>
      </c>
      <c r="C1805" s="73" t="str">
        <f t="shared" si="146"/>
        <v>Normal</v>
      </c>
      <c r="D1805" s="77">
        <f>IFERROR(INDEX(Sinduscon!$6:$6,
MATCH(CUB!A1805,Sinduscon!$3:$3,0)+2), "")</f>
        <v>957.54</v>
      </c>
      <c r="E1805" s="77">
        <f>IFERROR(INDEX(Sinduscon!$7:$7,
MATCH(CUB!$A1805,Sinduscon!$3:$3,0)+2), "")</f>
        <v>1075.92</v>
      </c>
      <c r="F1805" s="77">
        <f>IFERROR(INDEX(Sinduscon!$8:$8,
MATCH(CUB!$A1805,Sinduscon!$3:$3,0)+2), "")</f>
        <v>127.32</v>
      </c>
      <c r="G1805" s="77">
        <f>IFERROR(INDEX(Sinduscon!$9:$9,
MATCH(CUB!$A1805,Sinduscon!$3:$3,0)+2), "")</f>
        <v>0.27</v>
      </c>
      <c r="H1805" s="111"/>
      <c r="I1805" s="111"/>
      <c r="J1805" s="111"/>
      <c r="K1805" s="111"/>
    </row>
    <row r="1806" spans="1:12" x14ac:dyDescent="0.25">
      <c r="A1806" s="71">
        <f>IF(
   SUMPRODUCT(--(Sinduscon!$3:$3=DATE(2013,INT((ROW(A2003)-1)/20)+1,1)))&gt;0,
   DATE(2013,INT((ROW(A2003)-1)/20)+1,1),
   ""
)</f>
        <v>44317</v>
      </c>
      <c r="B1806" s="72" t="str">
        <f t="shared" si="145"/>
        <v>R-1</v>
      </c>
      <c r="C1806" s="73" t="str">
        <f t="shared" si="146"/>
        <v>Alto</v>
      </c>
      <c r="D1806" s="77">
        <f>IFERROR(INDEX(Sinduscon!$6:$6,
MATCH(CUB!A1806,Sinduscon!$3:$3,0)+3), "")</f>
        <v>1376.76</v>
      </c>
      <c r="E1806" s="77">
        <f>IFERROR(INDEX(Sinduscon!$7:$7,
MATCH(CUB!$A1806,Sinduscon!$3:$3,0)+3), "")</f>
        <v>1167.3399999999999</v>
      </c>
      <c r="F1806" s="77">
        <f>IFERROR(INDEX(Sinduscon!$8:$8,
MATCH(CUB!$A1806,Sinduscon!$3:$3,0)+3), "")</f>
        <v>120.36</v>
      </c>
      <c r="G1806" s="77">
        <f>IFERROR(INDEX(Sinduscon!$9:$9,
MATCH(CUB!$A1806,Sinduscon!$3:$3,0)+3), "")</f>
        <v>0.33</v>
      </c>
      <c r="H1806" s="111"/>
      <c r="I1806" s="111"/>
      <c r="J1806" s="111"/>
      <c r="K1806" s="111"/>
    </row>
    <row r="1807" spans="1:12" x14ac:dyDescent="0.25">
      <c r="A1807" s="71">
        <f>IF(
   SUMPRODUCT(--(Sinduscon!$3:$3=DATE(2013,INT((ROW(A2004)-1)/20)+1,1)))&gt;0,
   DATE(2013,INT((ROW(A2004)-1)/20)+1,1),
   ""
)</f>
        <v>44317</v>
      </c>
      <c r="B1807" s="72" t="str">
        <f t="shared" si="145"/>
        <v>R-1</v>
      </c>
      <c r="C1807" s="73" t="str">
        <f t="shared" si="146"/>
        <v>Total</v>
      </c>
      <c r="D1807" s="77">
        <f>IFERROR(INDEX(Sinduscon!$6:$6,
MATCH(CUB!A1807,Sinduscon!$3:$3,0)+4), "")</f>
        <v>3238.88</v>
      </c>
      <c r="E1807" s="77">
        <f>IFERROR(INDEX(Sinduscon!$7:$7,
MATCH(CUB!$A1807,Sinduscon!$3:$3,0)+4), "")</f>
        <v>3030.92</v>
      </c>
      <c r="F1807" s="77">
        <f>IFERROR(INDEX(Sinduscon!$8:$8,
MATCH(CUB!$A1807,Sinduscon!$3:$3,0)+4), "")</f>
        <v>383.28</v>
      </c>
      <c r="G1807" s="77">
        <f>IFERROR(INDEX(Sinduscon!$9:$9,
MATCH(CUB!$A1807,Sinduscon!$3:$3,0)+4), "")</f>
        <v>4.3900000000000006</v>
      </c>
      <c r="H1807" s="111"/>
      <c r="I1807" s="111"/>
      <c r="J1807" s="111"/>
      <c r="K1807" s="111"/>
    </row>
    <row r="1808" spans="1:12" x14ac:dyDescent="0.25">
      <c r="A1808" s="71">
        <f>IF(
   SUMPRODUCT(--(Sinduscon!$3:$3=DATE(2013,INT((ROW(A2005)-1)/20)+1,1)))&gt;0,
   DATE(2013,INT((ROW(A2005)-1)/20)+1,1),
   ""
)</f>
        <v>44317</v>
      </c>
      <c r="B1808" s="72" t="str">
        <f t="shared" si="145"/>
        <v>PP-4</v>
      </c>
      <c r="C1808" s="73" t="str">
        <f t="shared" si="146"/>
        <v>Baixo</v>
      </c>
      <c r="D1808" s="77">
        <f>IFERROR(INDEX(Sinduscon!$12:$12,
MATCH(CUB!A1808,Sinduscon!$3:$3,0)+1), "")</f>
        <v>977.21</v>
      </c>
      <c r="E1808" s="77">
        <f>IFERROR(INDEX(Sinduscon!$13:$13,
MATCH(CUB!$A1808,Sinduscon!$3:$3,0)+1), "")</f>
        <v>660.6</v>
      </c>
      <c r="F1808" s="77">
        <f>IFERROR(INDEX(Sinduscon!$14:$14,
MATCH(CUB!$A1808,Sinduscon!$3:$3,0)+1), "")</f>
        <v>36.049999999999997</v>
      </c>
      <c r="G1808" s="77">
        <f>IFERROR(INDEX(Sinduscon!$15:$15,
MATCH(CUB!$A1808,Sinduscon!$3:$3,0)+1), "")</f>
        <v>3.66</v>
      </c>
      <c r="H1808" s="111"/>
      <c r="I1808" s="111"/>
      <c r="J1808" s="111"/>
      <c r="K1808" s="111"/>
    </row>
    <row r="1809" spans="1:12" x14ac:dyDescent="0.25">
      <c r="A1809" s="71">
        <f>IF(
   SUMPRODUCT(--(Sinduscon!$3:$3=DATE(2013,INT((ROW(A2006)-1)/20)+1,1)))&gt;0,
   DATE(2013,INT((ROW(A2006)-1)/20)+1,1),
   ""
)</f>
        <v>44317</v>
      </c>
      <c r="B1809" s="72" t="str">
        <f t="shared" si="145"/>
        <v>PP-4</v>
      </c>
      <c r="C1809" s="73" t="str">
        <f t="shared" si="146"/>
        <v>Normal</v>
      </c>
      <c r="D1809" s="77">
        <f>IFERROR(INDEX(Sinduscon!$12:$12,
MATCH(CUB!A1809,Sinduscon!$3:$3,0)+2), "")</f>
        <v>934.43</v>
      </c>
      <c r="E1809" s="77">
        <f>IFERROR(INDEX(Sinduscon!$13:$13,
MATCH(CUB!$A1809,Sinduscon!$3:$3,0)+2), "")</f>
        <v>951.79</v>
      </c>
      <c r="F1809" s="77">
        <f>IFERROR(INDEX(Sinduscon!$14:$14,
MATCH(CUB!$A1809,Sinduscon!$3:$3,0)+2), "")</f>
        <v>152.66999999999999</v>
      </c>
      <c r="G1809" s="77">
        <f>IFERROR(INDEX(Sinduscon!$15:$15,
MATCH(CUB!$A1809,Sinduscon!$3:$3,0)+2), "")</f>
        <v>0.05</v>
      </c>
      <c r="H1809" s="111"/>
      <c r="I1809" s="111"/>
      <c r="J1809" s="111"/>
      <c r="K1809" s="111"/>
    </row>
    <row r="1810" spans="1:12" x14ac:dyDescent="0.25">
      <c r="A1810" s="71">
        <f>IF(
   SUMPRODUCT(--(Sinduscon!$3:$3=DATE(2013,INT((ROW(A2007)-1)/20)+1,1)))&gt;0,
   DATE(2013,INT((ROW(A2007)-1)/20)+1,1),
   ""
)</f>
        <v>44317</v>
      </c>
      <c r="B1810" s="72" t="str">
        <f t="shared" si="145"/>
        <v>PP-4</v>
      </c>
      <c r="C1810" s="73" t="str">
        <f t="shared" si="146"/>
        <v>Alto</v>
      </c>
      <c r="D1810" s="77" t="str">
        <f>IFERROR(INDEX(Sinduscon!$12:$12,
MATCH(CUB!A1810,Sinduscon!$3:$3,0)+3), "")</f>
        <v>-</v>
      </c>
      <c r="E1810" s="77" t="str">
        <f>IFERROR(INDEX(Sinduscon!$13:$13,
MATCH(CUB!$A1810,Sinduscon!$3:$3,0)+3), "")</f>
        <v>-</v>
      </c>
      <c r="F1810" s="77" t="str">
        <f>IFERROR(INDEX(Sinduscon!$14:$14,
MATCH(CUB!$A1810,Sinduscon!$3:$3,0)+3), "")</f>
        <v>-</v>
      </c>
      <c r="G1810" s="77" t="str">
        <f>IFERROR(INDEX(Sinduscon!$15:$15,
MATCH(CUB!$A1810,Sinduscon!$3:$3,0)+3), "")</f>
        <v>-</v>
      </c>
      <c r="H1810" s="111"/>
      <c r="I1810" s="111"/>
      <c r="J1810" s="111"/>
      <c r="K1810" s="111"/>
    </row>
    <row r="1811" spans="1:12" x14ac:dyDescent="0.25">
      <c r="A1811" s="71">
        <f>IF(
   SUMPRODUCT(--(Sinduscon!$3:$3=DATE(2013,INT((ROW(A2008)-1)/20)+1,1)))&gt;0,
   DATE(2013,INT((ROW(A2008)-1)/20)+1,1),
   ""
)</f>
        <v>44317</v>
      </c>
      <c r="B1811" s="72" t="str">
        <f t="shared" si="145"/>
        <v>PP-4</v>
      </c>
      <c r="C1811" s="73" t="str">
        <f t="shared" si="146"/>
        <v>Total</v>
      </c>
      <c r="D1811" s="77">
        <f>IFERROR(INDEX(Sinduscon!$12:$12,
MATCH(CUB!A1811,Sinduscon!$3:$3,0)+4), "")</f>
        <v>1911.6399999999999</v>
      </c>
      <c r="E1811" s="77">
        <f>IFERROR(INDEX(Sinduscon!$13:$13,
MATCH(CUB!$A1811,Sinduscon!$3:$3,0)+4), "")</f>
        <v>1612.3899999999999</v>
      </c>
      <c r="F1811" s="77">
        <f>IFERROR(INDEX(Sinduscon!$14:$14,
MATCH(CUB!$A1811,Sinduscon!$3:$3,0)+4), "")</f>
        <v>188.71999999999997</v>
      </c>
      <c r="G1811" s="77">
        <f>IFERROR(INDEX(Sinduscon!$15:$15,
MATCH(CUB!$A1811,Sinduscon!$3:$3,0)+4), "")</f>
        <v>3.71</v>
      </c>
      <c r="H1811" s="111"/>
      <c r="I1811" s="111"/>
      <c r="J1811" s="111"/>
      <c r="K1811" s="111"/>
    </row>
    <row r="1812" spans="1:12" x14ac:dyDescent="0.25">
      <c r="A1812" s="71">
        <f>IF(
   SUMPRODUCT(--(Sinduscon!$3:$3=DATE(2013,INT((ROW(A2009)-1)/20)+1,1)))&gt;0,
   DATE(2013,INT((ROW(A2009)-1)/20)+1,1),
   ""
)</f>
        <v>44317</v>
      </c>
      <c r="B1812" s="72" t="str">
        <f t="shared" si="145"/>
        <v>R-8</v>
      </c>
      <c r="C1812" s="73" t="str">
        <f t="shared" si="146"/>
        <v>Baixo</v>
      </c>
      <c r="D1812" s="77">
        <f>IFERROR(INDEX(Sinduscon!$18:$18,
MATCH(CUB!A1812,Sinduscon!$3:$3,0)+1), "")</f>
        <v>931.91</v>
      </c>
      <c r="E1812" s="77">
        <f>IFERROR(INDEX(Sinduscon!$19:$19,
MATCH(CUB!$A1812,Sinduscon!$3:$3,0)+1), "")</f>
        <v>621.29</v>
      </c>
      <c r="F1812" s="77">
        <f>IFERROR(INDEX(Sinduscon!$20:$20,
MATCH(CUB!$A1812,Sinduscon!$3:$3,0)+1), "")</f>
        <v>32.44</v>
      </c>
      <c r="G1812" s="77">
        <f>IFERROR(INDEX(Sinduscon!$21:$21,
MATCH(CUB!$A1812,Sinduscon!$3:$3,0)+1), "")</f>
        <v>3.84</v>
      </c>
      <c r="H1812" s="111"/>
      <c r="I1812" s="111"/>
      <c r="J1812" s="111"/>
      <c r="K1812" s="111"/>
    </row>
    <row r="1813" spans="1:12" x14ac:dyDescent="0.25">
      <c r="A1813" s="71">
        <f>IF(
   SUMPRODUCT(--(Sinduscon!$3:$3=DATE(2013,INT((ROW(A2010)-1)/20)+1,1)))&gt;0,
   DATE(2013,INT((ROW(A2010)-1)/20)+1,1),
   ""
)</f>
        <v>44317</v>
      </c>
      <c r="B1813" s="72" t="str">
        <f t="shared" si="145"/>
        <v>R-8</v>
      </c>
      <c r="C1813" s="73" t="str">
        <f t="shared" si="146"/>
        <v>Normal</v>
      </c>
      <c r="D1813" s="77">
        <f>IFERROR(INDEX(Sinduscon!$18:$18,
MATCH(CUB!A1813,Sinduscon!$3:$3,0)+2), "")</f>
        <v>836.24</v>
      </c>
      <c r="E1813" s="77">
        <f>IFERROR(INDEX(Sinduscon!$19:$19,
MATCH(CUB!$A1813,Sinduscon!$3:$3,0)+2), "")</f>
        <v>854.44</v>
      </c>
      <c r="F1813" s="77">
        <f>IFERROR(INDEX(Sinduscon!$20:$20,
MATCH(CUB!$A1813,Sinduscon!$3:$3,0)+2), "")</f>
        <v>70.430000000000007</v>
      </c>
      <c r="G1813" s="77">
        <f>IFERROR(INDEX(Sinduscon!$21:$21,
MATCH(CUB!$A1813,Sinduscon!$3:$3,0)+2), "")</f>
        <v>5.14</v>
      </c>
      <c r="H1813" s="111"/>
      <c r="I1813" s="111"/>
      <c r="J1813" s="111"/>
      <c r="K1813" s="111"/>
    </row>
    <row r="1814" spans="1:12" x14ac:dyDescent="0.25">
      <c r="A1814" s="71">
        <f>IF(
   SUMPRODUCT(--(Sinduscon!$3:$3=DATE(2013,INT((ROW(A2011)-1)/20)+1,1)))&gt;0,
   DATE(2013,INT((ROW(A2011)-1)/20)+1,1),
   ""
)</f>
        <v>44317</v>
      </c>
      <c r="B1814" s="72" t="str">
        <f t="shared" si="145"/>
        <v>R-8</v>
      </c>
      <c r="C1814" s="73" t="str">
        <f t="shared" si="146"/>
        <v>Alto</v>
      </c>
      <c r="D1814" s="77">
        <f>IFERROR(INDEX(Sinduscon!$18:$18,
MATCH(CUB!A1814,Sinduscon!$3:$3,0)+3), "")</f>
        <v>1152.25</v>
      </c>
      <c r="E1814" s="77">
        <f>IFERROR(INDEX(Sinduscon!$19:$19,
MATCH(CUB!$A1814,Sinduscon!$3:$3,0)+3), "")</f>
        <v>904.49</v>
      </c>
      <c r="F1814" s="77">
        <f>IFERROR(INDEX(Sinduscon!$20:$20,
MATCH(CUB!$A1814,Sinduscon!$3:$3,0)+3), "")</f>
        <v>83.05</v>
      </c>
      <c r="G1814" s="77">
        <f>IFERROR(INDEX(Sinduscon!$21:$21,
MATCH(CUB!$A1814,Sinduscon!$3:$3,0)+3), "")</f>
        <v>4.8499999999999996</v>
      </c>
      <c r="H1814" s="111"/>
      <c r="I1814" s="111"/>
      <c r="J1814" s="111"/>
      <c r="K1814" s="111"/>
    </row>
    <row r="1815" spans="1:12" x14ac:dyDescent="0.25">
      <c r="A1815" s="71">
        <f>IF(
   SUMPRODUCT(--(Sinduscon!$3:$3=DATE(2013,INT((ROW(A2012)-1)/20)+1,1)))&gt;0,
   DATE(2013,INT((ROW(A2012)-1)/20)+1,1),
   ""
)</f>
        <v>44317</v>
      </c>
      <c r="B1815" s="72" t="str">
        <f t="shared" si="145"/>
        <v>R-8</v>
      </c>
      <c r="C1815" s="73" t="str">
        <f t="shared" si="146"/>
        <v>Total</v>
      </c>
      <c r="D1815" s="77">
        <f>IFERROR(INDEX(Sinduscon!$18:$18,
MATCH(CUB!A1815,Sinduscon!$3:$3,0)+4), "")</f>
        <v>2920.4</v>
      </c>
      <c r="E1815" s="77">
        <f>IFERROR(INDEX(Sinduscon!$19:$19,
MATCH(CUB!$A1815,Sinduscon!$3:$3,0)+4), "")</f>
        <v>2380.2200000000003</v>
      </c>
      <c r="F1815" s="77">
        <f>IFERROR(INDEX(Sinduscon!$20:$20,
MATCH(CUB!$A1815,Sinduscon!$3:$3,0)+4), "")</f>
        <v>185.92000000000002</v>
      </c>
      <c r="G1815" s="77">
        <f>IFERROR(INDEX(Sinduscon!$21:$21,
MATCH(CUB!$A1815,Sinduscon!$3:$3,0)+4), "")</f>
        <v>13.83</v>
      </c>
      <c r="H1815" s="111"/>
      <c r="I1815" s="111"/>
      <c r="J1815" s="111"/>
      <c r="K1815" s="111"/>
    </row>
    <row r="1816" spans="1:12" x14ac:dyDescent="0.25">
      <c r="A1816" s="71">
        <f>IF(
   SUMPRODUCT(--(Sinduscon!$3:$3=DATE(2013,INT((ROW(A2013)-1)/20)+1,1)))&gt;0,
   DATE(2013,INT((ROW(A2013)-1)/20)+1,1),
   ""
)</f>
        <v>44317</v>
      </c>
      <c r="B1816" s="72" t="str">
        <f t="shared" si="145"/>
        <v>R-16</v>
      </c>
      <c r="C1816" s="73" t="str">
        <f t="shared" si="146"/>
        <v>Baixo</v>
      </c>
      <c r="D1816" s="77" t="str">
        <f>IFERROR(INDEX(Sinduscon!$24:$24,
MATCH(CUB!A1816,Sinduscon!$3:$3,0)+1), "")</f>
        <v>-</v>
      </c>
      <c r="E1816" s="77" t="str">
        <f>IFERROR(INDEX(Sinduscon!$25:$25,
MATCH(CUB!$A1816,Sinduscon!$3:$3,0)+1), "")</f>
        <v>-</v>
      </c>
      <c r="F1816" s="77" t="str">
        <f>IFERROR(INDEX(Sinduscon!$26:$26,
MATCH(CUB!$A1816,Sinduscon!$3:$3,0)+1), "")</f>
        <v>-</v>
      </c>
      <c r="G1816" s="77" t="str">
        <f>IFERROR(INDEX(Sinduscon!$27:$27,
MATCH(CUB!$A1816,Sinduscon!$3:$3,0)+1), "")</f>
        <v>-</v>
      </c>
      <c r="H1816" s="111"/>
      <c r="I1816" s="111"/>
      <c r="J1816" s="111"/>
      <c r="K1816" s="111"/>
    </row>
    <row r="1817" spans="1:12" x14ac:dyDescent="0.25">
      <c r="A1817" s="71">
        <f>IF(
   SUMPRODUCT(--(Sinduscon!$3:$3=DATE(2013,INT((ROW(A2014)-1)/20)+1,1)))&gt;0,
   DATE(2013,INT((ROW(A2014)-1)/20)+1,1),
   ""
)</f>
        <v>44317</v>
      </c>
      <c r="B1817" s="72" t="str">
        <f t="shared" si="145"/>
        <v>R-16</v>
      </c>
      <c r="C1817" s="73" t="str">
        <f t="shared" si="146"/>
        <v>Normal</v>
      </c>
      <c r="D1817" s="77">
        <f>IFERROR(INDEX(Sinduscon!$24:$24,
MATCH(CUB!A1817,Sinduscon!$3:$3,0)+2), "")</f>
        <v>824.74</v>
      </c>
      <c r="E1817" s="77">
        <f>IFERROR(INDEX(Sinduscon!$25:$25,
MATCH(CUB!$A1817,Sinduscon!$3:$3,0)+2), "")</f>
        <v>821.38</v>
      </c>
      <c r="F1817" s="77">
        <f>IFERROR(INDEX(Sinduscon!$26:$26,
MATCH(CUB!$A1817,Sinduscon!$3:$3,0)+2), "")</f>
        <v>58.29</v>
      </c>
      <c r="G1817" s="77">
        <f>IFERROR(INDEX(Sinduscon!$27:$27,
MATCH(CUB!$A1817,Sinduscon!$3:$3,0)+2), "")</f>
        <v>4.9000000000000004</v>
      </c>
      <c r="H1817" s="111"/>
      <c r="I1817" s="111"/>
      <c r="J1817" s="111"/>
      <c r="K1817" s="111"/>
    </row>
    <row r="1818" spans="1:12" x14ac:dyDescent="0.25">
      <c r="A1818" s="71">
        <f>IF(
   SUMPRODUCT(--(Sinduscon!$3:$3=DATE(2013,INT((ROW(A2015)-1)/20)+1,1)))&gt;0,
   DATE(2013,INT((ROW(A2015)-1)/20)+1,1),
   ""
)</f>
        <v>44317</v>
      </c>
      <c r="B1818" s="72" t="str">
        <f t="shared" si="145"/>
        <v>R-16</v>
      </c>
      <c r="C1818" s="73" t="str">
        <f t="shared" si="146"/>
        <v>Alto</v>
      </c>
      <c r="D1818" s="77">
        <f>IFERROR(INDEX(Sinduscon!$24:$24,
MATCH(CUB!A1818,Sinduscon!$3:$3,0)+3), "")</f>
        <v>1111.01</v>
      </c>
      <c r="E1818" s="77">
        <f>IFERROR(INDEX(Sinduscon!$25:$25,
MATCH(CUB!$A1818,Sinduscon!$3:$3,0)+3), "")</f>
        <v>1015.9</v>
      </c>
      <c r="F1818" s="77">
        <f>IFERROR(INDEX(Sinduscon!$26:$26,
MATCH(CUB!$A1818,Sinduscon!$3:$3,0)+3), "")</f>
        <v>72.040000000000006</v>
      </c>
      <c r="G1818" s="77">
        <f>IFERROR(INDEX(Sinduscon!$27:$27,
MATCH(CUB!$A1818,Sinduscon!$3:$3,0)+3), "")</f>
        <v>7.36</v>
      </c>
      <c r="H1818" s="111"/>
      <c r="I1818" s="111"/>
      <c r="J1818" s="111"/>
      <c r="K1818" s="111"/>
    </row>
    <row r="1819" spans="1:12" x14ac:dyDescent="0.25">
      <c r="A1819" s="71">
        <f>IF(
   SUMPRODUCT(--(Sinduscon!$3:$3=DATE(2013,INT((ROW(A2016)-1)/20)+1,1)))&gt;0,
   DATE(2013,INT((ROW(A2016)-1)/20)+1,1),
   ""
)</f>
        <v>44317</v>
      </c>
      <c r="B1819" s="72" t="str">
        <f t="shared" si="145"/>
        <v>R-16</v>
      </c>
      <c r="C1819" s="73" t="str">
        <f t="shared" si="146"/>
        <v>Total</v>
      </c>
      <c r="D1819" s="77">
        <f>IFERROR(INDEX(Sinduscon!$24:$24,
MATCH(CUB!A1819,Sinduscon!$3:$3,0)+4), "")</f>
        <v>1935.75</v>
      </c>
      <c r="E1819" s="77">
        <f>IFERROR(INDEX(Sinduscon!$25:$25,
MATCH(CUB!$A1819,Sinduscon!$3:$3,0)+4), "")</f>
        <v>1837.28</v>
      </c>
      <c r="F1819" s="77">
        <f>IFERROR(INDEX(Sinduscon!$26:$26,
MATCH(CUB!$A1819,Sinduscon!$3:$3,0)+4), "")</f>
        <v>130.33000000000001</v>
      </c>
      <c r="G1819" s="77">
        <f>IFERROR(INDEX(Sinduscon!$27:$27,
MATCH(CUB!$A1819,Sinduscon!$3:$3,0)+4), "")</f>
        <v>12.260000000000002</v>
      </c>
      <c r="H1819" s="111"/>
      <c r="I1819" s="111"/>
      <c r="J1819" s="111"/>
      <c r="K1819" s="111"/>
    </row>
    <row r="1820" spans="1:12" x14ac:dyDescent="0.25">
      <c r="A1820" s="71">
        <f>IF(
   SUMPRODUCT(--(Sinduscon!$3:$3=DATE(2013,INT((ROW(A2017)-1)/20)+1,1)))&gt;0,
   DATE(2013,INT((ROW(A2017)-1)/20)+1,1),
   ""
)</f>
        <v>44317</v>
      </c>
      <c r="B1820" s="72" t="str">
        <f t="shared" si="145"/>
        <v>PIS</v>
      </c>
      <c r="C1820" s="73" t="str">
        <f t="shared" si="146"/>
        <v>Baixo</v>
      </c>
      <c r="D1820" s="77">
        <f>IFERROR(INDEX(Sinduscon!$30:$30,
MATCH(CUB!A1820,Sinduscon!$3:$3,0)+1), "")</f>
        <v>659.68</v>
      </c>
      <c r="E1820" s="77">
        <f>IFERROR(INDEX(Sinduscon!$31:$31,
MATCH(CUB!$A1820,Sinduscon!$3:$3,0)+1), "")</f>
        <v>536.78</v>
      </c>
      <c r="F1820" s="77">
        <f>IFERROR(INDEX(Sinduscon!$32:$32,
MATCH(CUB!$A1820,Sinduscon!$3:$3,0)+1), "")</f>
        <v>33.630000000000003</v>
      </c>
      <c r="G1820" s="77">
        <f>IFERROR(INDEX(Sinduscon!$33:$33,
MATCH(CUB!$A1820,Sinduscon!$3:$3,0)+1), "")</f>
        <v>1.91</v>
      </c>
      <c r="H1820" s="111"/>
      <c r="I1820" s="111"/>
      <c r="J1820" s="111"/>
      <c r="K1820" s="111"/>
    </row>
    <row r="1821" spans="1:12" x14ac:dyDescent="0.25">
      <c r="A1821" s="71">
        <f>IF(
   SUMPRODUCT(--(Sinduscon!$3:$3=DATE(2013,INT((ROW(A2018)-1)/20)+1,1)))&gt;0,
   DATE(2013,INT((ROW(A2018)-1)/20)+1,1),
   ""
)</f>
        <v>44317</v>
      </c>
      <c r="B1821" s="72" t="str">
        <f t="shared" si="145"/>
        <v>PIS</v>
      </c>
      <c r="C1821" s="73" t="str">
        <f t="shared" si="146"/>
        <v>Normal</v>
      </c>
      <c r="D1821" s="77" t="str">
        <f>IFERROR(INDEX(Sinduscon!$30:$30,
MATCH(CUB!A1821,Sinduscon!$3:$3,0)+2), "")</f>
        <v>-</v>
      </c>
      <c r="E1821" s="77" t="str">
        <f>IFERROR(INDEX(Sinduscon!$31:$31,
MATCH(CUB!$A1821,Sinduscon!$3:$3,0)+2), "")</f>
        <v>-</v>
      </c>
      <c r="F1821" s="77" t="str">
        <f>IFERROR(INDEX(Sinduscon!$32:$32,
MATCH(CUB!$A1821,Sinduscon!$3:$3,0)+2), "")</f>
        <v>-</v>
      </c>
      <c r="G1821" s="77" t="str">
        <f>IFERROR(INDEX(Sinduscon!$33:$33,
MATCH(CUB!$A1821,Sinduscon!$3:$3,0)+2), "")</f>
        <v>-</v>
      </c>
      <c r="H1821" s="111"/>
      <c r="I1821" s="111"/>
      <c r="J1821" s="111"/>
      <c r="K1821" s="111"/>
    </row>
    <row r="1822" spans="1:12" x14ac:dyDescent="0.25">
      <c r="A1822" s="71">
        <f>IF(
   SUMPRODUCT(--(Sinduscon!$3:$3=DATE(2013,INT((ROW(A2019)-1)/20)+1,1)))&gt;0,
   DATE(2013,INT((ROW(A2019)-1)/20)+1,1),
   ""
)</f>
        <v>44317</v>
      </c>
      <c r="B1822" s="72" t="str">
        <f t="shared" si="145"/>
        <v>PIS</v>
      </c>
      <c r="C1822" s="73" t="str">
        <f t="shared" si="146"/>
        <v>Alto</v>
      </c>
      <c r="D1822" s="77" t="str">
        <f>IFERROR(INDEX(Sinduscon!$30:$30,
MATCH(CUB!A1822,Sinduscon!$3:$3,0)+3), "")</f>
        <v>-</v>
      </c>
      <c r="E1822" s="77" t="str">
        <f>IFERROR(INDEX(Sinduscon!$31:$31,
MATCH(CUB!$A1822,Sinduscon!$3:$3,0)+3), "")</f>
        <v>-</v>
      </c>
      <c r="F1822" s="77" t="str">
        <f>IFERROR(INDEX(Sinduscon!$32:$32,
MATCH(CUB!$A1822,Sinduscon!$3:$3,0)+3), "")</f>
        <v>-</v>
      </c>
      <c r="G1822" s="77" t="str">
        <f>IFERROR(INDEX(Sinduscon!$33:$33,
MATCH(CUB!$A1822,Sinduscon!$3:$3,0)+3), "")</f>
        <v>-</v>
      </c>
      <c r="H1822" s="111"/>
      <c r="I1822" s="111"/>
      <c r="J1822" s="111"/>
      <c r="K1822" s="111"/>
    </row>
    <row r="1823" spans="1:12" x14ac:dyDescent="0.25">
      <c r="A1823" s="71">
        <f>IF(
   SUMPRODUCT(--(Sinduscon!$3:$3=DATE(2013,INT((ROW(A2020)-1)/20)+1,1)))&gt;0,
   DATE(2013,INT((ROW(A2020)-1)/20)+1,1),
   ""
)</f>
        <v>44317</v>
      </c>
      <c r="B1823" s="72" t="str">
        <f t="shared" si="145"/>
        <v>PIS</v>
      </c>
      <c r="C1823" s="73" t="str">
        <f t="shared" si="146"/>
        <v>Total</v>
      </c>
      <c r="D1823" s="77">
        <f>IFERROR(INDEX(Sinduscon!$30:$30,
MATCH(CUB!A1823,Sinduscon!$3:$3,0)+4), "")</f>
        <v>659.68</v>
      </c>
      <c r="E1823" s="77">
        <f>IFERROR(INDEX(Sinduscon!$31:$31,
MATCH(CUB!$A1823,Sinduscon!$3:$3,0)+4), "")</f>
        <v>536.78</v>
      </c>
      <c r="F1823" s="77">
        <f>IFERROR(INDEX(Sinduscon!$32:$32,
MATCH(CUB!$A1823,Sinduscon!$3:$3,0)+4), "")</f>
        <v>33.630000000000003</v>
      </c>
      <c r="G1823" s="77">
        <f>IFERROR(INDEX(Sinduscon!$33:$33,
MATCH(CUB!$A1823,Sinduscon!$3:$3,0)+4), "")</f>
        <v>1.91</v>
      </c>
      <c r="H1823" s="111">
        <f>SUMIFS(CUB!$D:$D,CUB!$C:$C,"Total",CUB!$A:$A,$A1823)
/11</f>
        <v>969.66818181818189</v>
      </c>
      <c r="I1823" s="111">
        <f>SUMIFS(CUB!$E:$E,CUB!$C:$C,"Total",CUB!$A:$A,$A1823)
/11</f>
        <v>854.32636363636368</v>
      </c>
      <c r="J1823" s="111">
        <f>SUMIFS(CUB!$F:$F,CUB!$C:$C,"Total",CUB!$A:$A,$A1823)
/11</f>
        <v>83.807272727272732</v>
      </c>
      <c r="K1823" s="111">
        <f>SUMIFS(CUB!$G:$G,CUB!$C:$C,"Total",CUB!$A:$A,$A1823)
/11</f>
        <v>3.2818181818181813</v>
      </c>
      <c r="L1823" s="111">
        <f t="shared" ref="L1823" si="148">SUM(H1823:K1823)</f>
        <v>1911.0836363636363</v>
      </c>
    </row>
    <row r="1824" spans="1:12" x14ac:dyDescent="0.25">
      <c r="A1824" s="71">
        <f>IF(
   SUMPRODUCT(--(Sinduscon!$3:$3=DATE(2013,INT((ROW(A2021)-1)/20)+1,1)))&gt;0,
   DATE(2013,INT((ROW(A2021)-1)/20)+1,1),
   ""
)</f>
        <v>44348</v>
      </c>
      <c r="B1824" s="72" t="str">
        <f t="shared" si="145"/>
        <v>R-1</v>
      </c>
      <c r="C1824" s="73" t="str">
        <f t="shared" si="146"/>
        <v>Baixo</v>
      </c>
      <c r="D1824" s="77">
        <f>IFERROR(INDEX(Sinduscon!$6:$6,
MATCH(CUB!A1824,Sinduscon!$3:$3,0)+1), "")</f>
        <v>932.14</v>
      </c>
      <c r="E1824" s="77">
        <f>IFERROR(INDEX(Sinduscon!$7:$7,
MATCH(CUB!$A1824,Sinduscon!$3:$3,0)+1), "")</f>
        <v>787.66</v>
      </c>
      <c r="F1824" s="77">
        <f>IFERROR(INDEX(Sinduscon!$8:$8,
MATCH(CUB!$A1824,Sinduscon!$3:$3,0)+1), "")</f>
        <v>136.29</v>
      </c>
      <c r="G1824" s="77">
        <f>IFERROR(INDEX(Sinduscon!$9:$9,
MATCH(CUB!$A1824,Sinduscon!$3:$3,0)+1), "")</f>
        <v>3.82</v>
      </c>
      <c r="H1824" s="111"/>
      <c r="I1824" s="111"/>
      <c r="J1824" s="111"/>
      <c r="K1824" s="111"/>
    </row>
    <row r="1825" spans="1:11" x14ac:dyDescent="0.25">
      <c r="A1825" s="71">
        <f>IF(
   SUMPRODUCT(--(Sinduscon!$3:$3=DATE(2013,INT((ROW(A2022)-1)/20)+1,1)))&gt;0,
   DATE(2013,INT((ROW(A2022)-1)/20)+1,1),
   ""
)</f>
        <v>44348</v>
      </c>
      <c r="B1825" s="72" t="str">
        <f t="shared" si="145"/>
        <v>R-1</v>
      </c>
      <c r="C1825" s="73" t="str">
        <f t="shared" si="146"/>
        <v>Normal</v>
      </c>
      <c r="D1825" s="77">
        <f>IFERROR(INDEX(Sinduscon!$6:$6,
MATCH(CUB!A1825,Sinduscon!$3:$3,0)+2), "")</f>
        <v>987.99</v>
      </c>
      <c r="E1825" s="77">
        <f>IFERROR(INDEX(Sinduscon!$7:$7,
MATCH(CUB!$A1825,Sinduscon!$3:$3,0)+2), "")</f>
        <v>1075.92</v>
      </c>
      <c r="F1825" s="77">
        <f>IFERROR(INDEX(Sinduscon!$8:$8,
MATCH(CUB!$A1825,Sinduscon!$3:$3,0)+2), "")</f>
        <v>127.97</v>
      </c>
      <c r="G1825" s="77">
        <f>IFERROR(INDEX(Sinduscon!$9:$9,
MATCH(CUB!$A1825,Sinduscon!$3:$3,0)+2), "")</f>
        <v>0.27</v>
      </c>
      <c r="H1825" s="111"/>
      <c r="I1825" s="111"/>
      <c r="J1825" s="111"/>
      <c r="K1825" s="111"/>
    </row>
    <row r="1826" spans="1:11" x14ac:dyDescent="0.25">
      <c r="A1826" s="71">
        <f>IF(
   SUMPRODUCT(--(Sinduscon!$3:$3=DATE(2013,INT((ROW(A2023)-1)/20)+1,1)))&gt;0,
   DATE(2013,INT((ROW(A2023)-1)/20)+1,1),
   ""
)</f>
        <v>44348</v>
      </c>
      <c r="B1826" s="72" t="str">
        <f t="shared" si="145"/>
        <v>R-1</v>
      </c>
      <c r="C1826" s="73" t="str">
        <f t="shared" si="146"/>
        <v>Alto</v>
      </c>
      <c r="D1826" s="77">
        <f>IFERROR(INDEX(Sinduscon!$6:$6,
MATCH(CUB!A1826,Sinduscon!$3:$3,0)+3), "")</f>
        <v>1425.16</v>
      </c>
      <c r="E1826" s="77">
        <f>IFERROR(INDEX(Sinduscon!$7:$7,
MATCH(CUB!$A1826,Sinduscon!$3:$3,0)+3), "")</f>
        <v>1167.3399999999999</v>
      </c>
      <c r="F1826" s="77">
        <f>IFERROR(INDEX(Sinduscon!$8:$8,
MATCH(CUB!$A1826,Sinduscon!$3:$3,0)+3), "")</f>
        <v>120.98</v>
      </c>
      <c r="G1826" s="77">
        <f>IFERROR(INDEX(Sinduscon!$9:$9,
MATCH(CUB!$A1826,Sinduscon!$3:$3,0)+3), "")</f>
        <v>0.33</v>
      </c>
      <c r="H1826" s="111"/>
      <c r="I1826" s="111"/>
      <c r="J1826" s="111"/>
      <c r="K1826" s="111"/>
    </row>
    <row r="1827" spans="1:11" x14ac:dyDescent="0.25">
      <c r="A1827" s="71">
        <f>IF(
   SUMPRODUCT(--(Sinduscon!$3:$3=DATE(2013,INT((ROW(A2024)-1)/20)+1,1)))&gt;0,
   DATE(2013,INT((ROW(A2024)-1)/20)+1,1),
   ""
)</f>
        <v>44348</v>
      </c>
      <c r="B1827" s="72" t="str">
        <f t="shared" si="145"/>
        <v>R-1</v>
      </c>
      <c r="C1827" s="73" t="str">
        <f t="shared" si="146"/>
        <v>Total</v>
      </c>
      <c r="D1827" s="77">
        <f>IFERROR(INDEX(Sinduscon!$6:$6,
MATCH(CUB!A1827,Sinduscon!$3:$3,0)+4), "")</f>
        <v>3345.29</v>
      </c>
      <c r="E1827" s="77">
        <f>IFERROR(INDEX(Sinduscon!$7:$7,
MATCH(CUB!$A1827,Sinduscon!$3:$3,0)+4), "")</f>
        <v>3030.92</v>
      </c>
      <c r="F1827" s="77">
        <f>IFERROR(INDEX(Sinduscon!$8:$8,
MATCH(CUB!$A1827,Sinduscon!$3:$3,0)+4), "")</f>
        <v>385.24</v>
      </c>
      <c r="G1827" s="77">
        <f>IFERROR(INDEX(Sinduscon!$9:$9,
MATCH(CUB!$A1827,Sinduscon!$3:$3,0)+4), "")</f>
        <v>4.42</v>
      </c>
      <c r="H1827" s="111"/>
      <c r="I1827" s="111"/>
      <c r="J1827" s="111"/>
      <c r="K1827" s="111"/>
    </row>
    <row r="1828" spans="1:11" x14ac:dyDescent="0.25">
      <c r="A1828" s="71">
        <f>IF(
   SUMPRODUCT(--(Sinduscon!$3:$3=DATE(2013,INT((ROW(A2025)-1)/20)+1,1)))&gt;0,
   DATE(2013,INT((ROW(A2025)-1)/20)+1,1),
   ""
)</f>
        <v>44348</v>
      </c>
      <c r="B1828" s="72" t="str">
        <f t="shared" si="145"/>
        <v>PP-4</v>
      </c>
      <c r="C1828" s="73" t="str">
        <f t="shared" si="146"/>
        <v>Baixo</v>
      </c>
      <c r="D1828" s="77">
        <f>IFERROR(INDEX(Sinduscon!$12:$12,
MATCH(CUB!A1828,Sinduscon!$3:$3,0)+1), "")</f>
        <v>1000.35</v>
      </c>
      <c r="E1828" s="77">
        <f>IFERROR(INDEX(Sinduscon!$13:$13,
MATCH(CUB!$A1828,Sinduscon!$3:$3,0)+1), "")</f>
        <v>660.6</v>
      </c>
      <c r="F1828" s="77">
        <f>IFERROR(INDEX(Sinduscon!$14:$14,
MATCH(CUB!$A1828,Sinduscon!$3:$3,0)+1), "")</f>
        <v>36.24</v>
      </c>
      <c r="G1828" s="77">
        <f>IFERROR(INDEX(Sinduscon!$15:$15,
MATCH(CUB!$A1828,Sinduscon!$3:$3,0)+1), "")</f>
        <v>3.69</v>
      </c>
      <c r="H1828" s="111"/>
      <c r="I1828" s="111"/>
      <c r="J1828" s="111"/>
      <c r="K1828" s="111"/>
    </row>
    <row r="1829" spans="1:11" x14ac:dyDescent="0.25">
      <c r="A1829" s="71">
        <f>IF(
   SUMPRODUCT(--(Sinduscon!$3:$3=DATE(2013,INT((ROW(A2026)-1)/20)+1,1)))&gt;0,
   DATE(2013,INT((ROW(A2026)-1)/20)+1,1),
   ""
)</f>
        <v>44348</v>
      </c>
      <c r="B1829" s="72" t="str">
        <f t="shared" si="145"/>
        <v>PP-4</v>
      </c>
      <c r="C1829" s="73" t="str">
        <f t="shared" si="146"/>
        <v>Normal</v>
      </c>
      <c r="D1829" s="77">
        <f>IFERROR(INDEX(Sinduscon!$12:$12,
MATCH(CUB!A1829,Sinduscon!$3:$3,0)+2), "")</f>
        <v>959.78</v>
      </c>
      <c r="E1829" s="77">
        <f>IFERROR(INDEX(Sinduscon!$13:$13,
MATCH(CUB!$A1829,Sinduscon!$3:$3,0)+2), "")</f>
        <v>951.79</v>
      </c>
      <c r="F1829" s="77">
        <f>IFERROR(INDEX(Sinduscon!$14:$14,
MATCH(CUB!$A1829,Sinduscon!$3:$3,0)+2), "")</f>
        <v>153.44999999999999</v>
      </c>
      <c r="G1829" s="77">
        <f>IFERROR(INDEX(Sinduscon!$15:$15,
MATCH(CUB!$A1829,Sinduscon!$3:$3,0)+2), "")</f>
        <v>0.05</v>
      </c>
      <c r="H1829" s="111"/>
      <c r="I1829" s="111"/>
      <c r="J1829" s="111"/>
      <c r="K1829" s="111"/>
    </row>
    <row r="1830" spans="1:11" x14ac:dyDescent="0.25">
      <c r="A1830" s="71">
        <f>IF(
   SUMPRODUCT(--(Sinduscon!$3:$3=DATE(2013,INT((ROW(A2027)-1)/20)+1,1)))&gt;0,
   DATE(2013,INT((ROW(A2027)-1)/20)+1,1),
   ""
)</f>
        <v>44348</v>
      </c>
      <c r="B1830" s="72" t="str">
        <f t="shared" si="145"/>
        <v>PP-4</v>
      </c>
      <c r="C1830" s="73" t="str">
        <f t="shared" si="146"/>
        <v>Alto</v>
      </c>
      <c r="D1830" s="77" t="str">
        <f>IFERROR(INDEX(Sinduscon!$12:$12,
MATCH(CUB!A1830,Sinduscon!$3:$3,0)+3), "")</f>
        <v>-</v>
      </c>
      <c r="E1830" s="77" t="str">
        <f>IFERROR(INDEX(Sinduscon!$13:$13,
MATCH(CUB!$A1830,Sinduscon!$3:$3,0)+3), "")</f>
        <v>-</v>
      </c>
      <c r="F1830" s="77" t="str">
        <f>IFERROR(INDEX(Sinduscon!$14:$14,
MATCH(CUB!$A1830,Sinduscon!$3:$3,0)+3), "")</f>
        <v>-</v>
      </c>
      <c r="G1830" s="77" t="str">
        <f>IFERROR(INDEX(Sinduscon!$15:$15,
MATCH(CUB!$A1830,Sinduscon!$3:$3,0)+3), "")</f>
        <v>-</v>
      </c>
      <c r="H1830" s="111"/>
      <c r="I1830" s="111"/>
      <c r="J1830" s="111"/>
      <c r="K1830" s="111"/>
    </row>
    <row r="1831" spans="1:11" x14ac:dyDescent="0.25">
      <c r="A1831" s="71">
        <f>IF(
   SUMPRODUCT(--(Sinduscon!$3:$3=DATE(2013,INT((ROW(A2028)-1)/20)+1,1)))&gt;0,
   DATE(2013,INT((ROW(A2028)-1)/20)+1,1),
   ""
)</f>
        <v>44348</v>
      </c>
      <c r="B1831" s="72" t="str">
        <f t="shared" si="145"/>
        <v>PP-4</v>
      </c>
      <c r="C1831" s="73" t="str">
        <f t="shared" si="146"/>
        <v>Total</v>
      </c>
      <c r="D1831" s="77">
        <f>IFERROR(INDEX(Sinduscon!$12:$12,
MATCH(CUB!A1831,Sinduscon!$3:$3,0)+4), "")</f>
        <v>1960.13</v>
      </c>
      <c r="E1831" s="77">
        <f>IFERROR(INDEX(Sinduscon!$13:$13,
MATCH(CUB!$A1831,Sinduscon!$3:$3,0)+4), "")</f>
        <v>1612.3899999999999</v>
      </c>
      <c r="F1831" s="77">
        <f>IFERROR(INDEX(Sinduscon!$14:$14,
MATCH(CUB!$A1831,Sinduscon!$3:$3,0)+4), "")</f>
        <v>189.69</v>
      </c>
      <c r="G1831" s="77">
        <f>IFERROR(INDEX(Sinduscon!$15:$15,
MATCH(CUB!$A1831,Sinduscon!$3:$3,0)+4), "")</f>
        <v>3.7399999999999998</v>
      </c>
      <c r="H1831" s="111"/>
      <c r="I1831" s="111"/>
      <c r="J1831" s="111"/>
      <c r="K1831" s="111"/>
    </row>
    <row r="1832" spans="1:11" x14ac:dyDescent="0.25">
      <c r="A1832" s="71">
        <f>IF(
   SUMPRODUCT(--(Sinduscon!$3:$3=DATE(2013,INT((ROW(A2029)-1)/20)+1,1)))&gt;0,
   DATE(2013,INT((ROW(A2029)-1)/20)+1,1),
   ""
)</f>
        <v>44348</v>
      </c>
      <c r="B1832" s="72" t="str">
        <f t="shared" si="145"/>
        <v>R-8</v>
      </c>
      <c r="C1832" s="73" t="str">
        <f t="shared" si="146"/>
        <v>Baixo</v>
      </c>
      <c r="D1832" s="77">
        <f>IFERROR(INDEX(Sinduscon!$18:$18,
MATCH(CUB!A1832,Sinduscon!$3:$3,0)+1), "")</f>
        <v>953.27</v>
      </c>
      <c r="E1832" s="77">
        <f>IFERROR(INDEX(Sinduscon!$19:$19,
MATCH(CUB!$A1832,Sinduscon!$3:$3,0)+1), "")</f>
        <v>621.29</v>
      </c>
      <c r="F1832" s="77">
        <f>IFERROR(INDEX(Sinduscon!$20:$20,
MATCH(CUB!$A1832,Sinduscon!$3:$3,0)+1), "")</f>
        <v>32.61</v>
      </c>
      <c r="G1832" s="77">
        <f>IFERROR(INDEX(Sinduscon!$21:$21,
MATCH(CUB!$A1832,Sinduscon!$3:$3,0)+1), "")</f>
        <v>3.87</v>
      </c>
      <c r="H1832" s="111"/>
      <c r="I1832" s="111"/>
      <c r="J1832" s="111"/>
      <c r="K1832" s="111"/>
    </row>
    <row r="1833" spans="1:11" x14ac:dyDescent="0.25">
      <c r="A1833" s="71">
        <f>IF(
   SUMPRODUCT(--(Sinduscon!$3:$3=DATE(2013,INT((ROW(A2030)-1)/20)+1,1)))&gt;0,
   DATE(2013,INT((ROW(A2030)-1)/20)+1,1),
   ""
)</f>
        <v>44348</v>
      </c>
      <c r="B1833" s="72" t="str">
        <f t="shared" si="145"/>
        <v>R-8</v>
      </c>
      <c r="C1833" s="73" t="str">
        <f t="shared" si="146"/>
        <v>Normal</v>
      </c>
      <c r="D1833" s="77">
        <f>IFERROR(INDEX(Sinduscon!$18:$18,
MATCH(CUB!A1833,Sinduscon!$3:$3,0)+2), "")</f>
        <v>858.91</v>
      </c>
      <c r="E1833" s="77">
        <f>IFERROR(INDEX(Sinduscon!$19:$19,
MATCH(CUB!$A1833,Sinduscon!$3:$3,0)+2), "")</f>
        <v>854.44</v>
      </c>
      <c r="F1833" s="77">
        <f>IFERROR(INDEX(Sinduscon!$20:$20,
MATCH(CUB!$A1833,Sinduscon!$3:$3,0)+2), "")</f>
        <v>70.790000000000006</v>
      </c>
      <c r="G1833" s="77">
        <f>IFERROR(INDEX(Sinduscon!$21:$21,
MATCH(CUB!$A1833,Sinduscon!$3:$3,0)+2), "")</f>
        <v>5.19</v>
      </c>
      <c r="H1833" s="111"/>
      <c r="I1833" s="111"/>
      <c r="J1833" s="111"/>
      <c r="K1833" s="111"/>
    </row>
    <row r="1834" spans="1:11" x14ac:dyDescent="0.25">
      <c r="A1834" s="71">
        <f>IF(
   SUMPRODUCT(--(Sinduscon!$3:$3=DATE(2013,INT((ROW(A2031)-1)/20)+1,1)))&gt;0,
   DATE(2013,INT((ROW(A2031)-1)/20)+1,1),
   ""
)</f>
        <v>44348</v>
      </c>
      <c r="B1834" s="72" t="str">
        <f t="shared" si="145"/>
        <v>R-8</v>
      </c>
      <c r="C1834" s="73" t="str">
        <f t="shared" si="146"/>
        <v>Alto</v>
      </c>
      <c r="D1834" s="77">
        <f>IFERROR(INDEX(Sinduscon!$18:$18,
MATCH(CUB!A1834,Sinduscon!$3:$3,0)+3), "")</f>
        <v>1188.82</v>
      </c>
      <c r="E1834" s="77">
        <f>IFERROR(INDEX(Sinduscon!$19:$19,
MATCH(CUB!$A1834,Sinduscon!$3:$3,0)+3), "")</f>
        <v>904.49</v>
      </c>
      <c r="F1834" s="77">
        <f>IFERROR(INDEX(Sinduscon!$20:$20,
MATCH(CUB!$A1834,Sinduscon!$3:$3,0)+3), "")</f>
        <v>83.48</v>
      </c>
      <c r="G1834" s="77">
        <f>IFERROR(INDEX(Sinduscon!$21:$21,
MATCH(CUB!$A1834,Sinduscon!$3:$3,0)+3), "")</f>
        <v>4.8899999999999997</v>
      </c>
      <c r="H1834" s="111"/>
      <c r="I1834" s="111"/>
      <c r="J1834" s="111"/>
      <c r="K1834" s="111"/>
    </row>
    <row r="1835" spans="1:11" x14ac:dyDescent="0.25">
      <c r="A1835" s="71">
        <f>IF(
   SUMPRODUCT(--(Sinduscon!$3:$3=DATE(2013,INT((ROW(A2032)-1)/20)+1,1)))&gt;0,
   DATE(2013,INT((ROW(A2032)-1)/20)+1,1),
   ""
)</f>
        <v>44348</v>
      </c>
      <c r="B1835" s="72" t="str">
        <f t="shared" si="145"/>
        <v>R-8</v>
      </c>
      <c r="C1835" s="73" t="str">
        <f t="shared" si="146"/>
        <v>Total</v>
      </c>
      <c r="D1835" s="77">
        <f>IFERROR(INDEX(Sinduscon!$18:$18,
MATCH(CUB!A1835,Sinduscon!$3:$3,0)+4), "")</f>
        <v>3001</v>
      </c>
      <c r="E1835" s="77">
        <f>IFERROR(INDEX(Sinduscon!$19:$19,
MATCH(CUB!$A1835,Sinduscon!$3:$3,0)+4), "")</f>
        <v>2380.2200000000003</v>
      </c>
      <c r="F1835" s="77">
        <f>IFERROR(INDEX(Sinduscon!$20:$20,
MATCH(CUB!$A1835,Sinduscon!$3:$3,0)+4), "")</f>
        <v>186.88</v>
      </c>
      <c r="G1835" s="77">
        <f>IFERROR(INDEX(Sinduscon!$21:$21,
MATCH(CUB!$A1835,Sinduscon!$3:$3,0)+4), "")</f>
        <v>13.95</v>
      </c>
      <c r="H1835" s="111"/>
      <c r="I1835" s="111"/>
      <c r="J1835" s="111"/>
      <c r="K1835" s="111"/>
    </row>
    <row r="1836" spans="1:11" x14ac:dyDescent="0.25">
      <c r="A1836" s="71">
        <f>IF(
   SUMPRODUCT(--(Sinduscon!$3:$3=DATE(2013,INT((ROW(A2033)-1)/20)+1,1)))&gt;0,
   DATE(2013,INT((ROW(A2033)-1)/20)+1,1),
   ""
)</f>
        <v>44348</v>
      </c>
      <c r="B1836" s="72" t="str">
        <f t="shared" si="145"/>
        <v>R-16</v>
      </c>
      <c r="C1836" s="73" t="str">
        <f t="shared" si="146"/>
        <v>Baixo</v>
      </c>
      <c r="D1836" s="77" t="str">
        <f>IFERROR(INDEX(Sinduscon!$24:$24,
MATCH(CUB!A1836,Sinduscon!$3:$3,0)+1), "")</f>
        <v>-</v>
      </c>
      <c r="E1836" s="77" t="str">
        <f>IFERROR(INDEX(Sinduscon!$25:$25,
MATCH(CUB!$A1836,Sinduscon!$3:$3,0)+1), "")</f>
        <v>-</v>
      </c>
      <c r="F1836" s="77" t="str">
        <f>IFERROR(INDEX(Sinduscon!$26:$26,
MATCH(CUB!$A1836,Sinduscon!$3:$3,0)+1), "")</f>
        <v>-</v>
      </c>
      <c r="G1836" s="77" t="str">
        <f>IFERROR(INDEX(Sinduscon!$27:$27,
MATCH(CUB!$A1836,Sinduscon!$3:$3,0)+1), "")</f>
        <v>-</v>
      </c>
      <c r="H1836" s="111"/>
      <c r="I1836" s="111"/>
      <c r="J1836" s="111"/>
      <c r="K1836" s="111"/>
    </row>
    <row r="1837" spans="1:11" x14ac:dyDescent="0.25">
      <c r="A1837" s="71">
        <f>IF(
   SUMPRODUCT(--(Sinduscon!$3:$3=DATE(2013,INT((ROW(A2034)-1)/20)+1,1)))&gt;0,
   DATE(2013,INT((ROW(A2034)-1)/20)+1,1),
   ""
)</f>
        <v>44348</v>
      </c>
      <c r="B1837" s="72" t="str">
        <f t="shared" si="145"/>
        <v>R-16</v>
      </c>
      <c r="C1837" s="73" t="str">
        <f t="shared" si="146"/>
        <v>Normal</v>
      </c>
      <c r="D1837" s="77">
        <f>IFERROR(INDEX(Sinduscon!$24:$24,
MATCH(CUB!A1837,Sinduscon!$3:$3,0)+2), "")</f>
        <v>846.44</v>
      </c>
      <c r="E1837" s="77">
        <f>IFERROR(INDEX(Sinduscon!$25:$25,
MATCH(CUB!$A1837,Sinduscon!$3:$3,0)+2), "")</f>
        <v>821.38</v>
      </c>
      <c r="F1837" s="77">
        <f>IFERROR(INDEX(Sinduscon!$26:$26,
MATCH(CUB!$A1837,Sinduscon!$3:$3,0)+2), "")</f>
        <v>58.59</v>
      </c>
      <c r="G1837" s="77">
        <f>IFERROR(INDEX(Sinduscon!$27:$27,
MATCH(CUB!$A1837,Sinduscon!$3:$3,0)+2), "")</f>
        <v>4.84</v>
      </c>
      <c r="H1837" s="111"/>
      <c r="I1837" s="111"/>
      <c r="J1837" s="111"/>
      <c r="K1837" s="111"/>
    </row>
    <row r="1838" spans="1:11" x14ac:dyDescent="0.25">
      <c r="A1838" s="71">
        <f>IF(
   SUMPRODUCT(--(Sinduscon!$3:$3=DATE(2013,INT((ROW(A2035)-1)/20)+1,1)))&gt;0,
   DATE(2013,INT((ROW(A2035)-1)/20)+1,1),
   ""
)</f>
        <v>44348</v>
      </c>
      <c r="B1838" s="72" t="str">
        <f t="shared" si="145"/>
        <v>R-16</v>
      </c>
      <c r="C1838" s="73" t="str">
        <f t="shared" si="146"/>
        <v>Alto</v>
      </c>
      <c r="D1838" s="77">
        <f>IFERROR(INDEX(Sinduscon!$24:$24,
MATCH(CUB!A1838,Sinduscon!$3:$3,0)+3), "")</f>
        <v>1138.45</v>
      </c>
      <c r="E1838" s="77">
        <f>IFERROR(INDEX(Sinduscon!$25:$25,
MATCH(CUB!$A1838,Sinduscon!$3:$3,0)+3), "")</f>
        <v>1015.9</v>
      </c>
      <c r="F1838" s="77">
        <f>IFERROR(INDEX(Sinduscon!$26:$26,
MATCH(CUB!$A1838,Sinduscon!$3:$3,0)+3), "")</f>
        <v>72.41</v>
      </c>
      <c r="G1838" s="77">
        <f>IFERROR(INDEX(Sinduscon!$27:$27,
MATCH(CUB!$A1838,Sinduscon!$3:$3,0)+3), "")</f>
        <v>7.42</v>
      </c>
      <c r="H1838" s="111"/>
      <c r="I1838" s="111"/>
      <c r="J1838" s="111"/>
      <c r="K1838" s="111"/>
    </row>
    <row r="1839" spans="1:11" x14ac:dyDescent="0.25">
      <c r="A1839" s="71">
        <f>IF(
   SUMPRODUCT(--(Sinduscon!$3:$3=DATE(2013,INT((ROW(A2036)-1)/20)+1,1)))&gt;0,
   DATE(2013,INT((ROW(A2036)-1)/20)+1,1),
   ""
)</f>
        <v>44348</v>
      </c>
      <c r="B1839" s="72" t="str">
        <f t="shared" si="145"/>
        <v>R-16</v>
      </c>
      <c r="C1839" s="73" t="str">
        <f t="shared" si="146"/>
        <v>Total</v>
      </c>
      <c r="D1839" s="77">
        <f>IFERROR(INDEX(Sinduscon!$24:$24,
MATCH(CUB!A1839,Sinduscon!$3:$3,0)+4), "")</f>
        <v>1984.89</v>
      </c>
      <c r="E1839" s="77">
        <f>IFERROR(INDEX(Sinduscon!$25:$25,
MATCH(CUB!$A1839,Sinduscon!$3:$3,0)+4), "")</f>
        <v>1837.28</v>
      </c>
      <c r="F1839" s="77">
        <f>IFERROR(INDEX(Sinduscon!$26:$26,
MATCH(CUB!$A1839,Sinduscon!$3:$3,0)+4), "")</f>
        <v>131</v>
      </c>
      <c r="G1839" s="77">
        <f>IFERROR(INDEX(Sinduscon!$27:$27,
MATCH(CUB!$A1839,Sinduscon!$3:$3,0)+4), "")</f>
        <v>12.26</v>
      </c>
      <c r="H1839" s="111"/>
      <c r="I1839" s="111"/>
      <c r="J1839" s="111"/>
      <c r="K1839" s="111"/>
    </row>
    <row r="1840" spans="1:11" x14ac:dyDescent="0.25">
      <c r="A1840" s="71">
        <f>IF(
   SUMPRODUCT(--(Sinduscon!$3:$3=DATE(2013,INT((ROW(A2037)-1)/20)+1,1)))&gt;0,
   DATE(2013,INT((ROW(A2037)-1)/20)+1,1),
   ""
)</f>
        <v>44348</v>
      </c>
      <c r="B1840" s="72" t="str">
        <f t="shared" si="145"/>
        <v>PIS</v>
      </c>
      <c r="C1840" s="73" t="str">
        <f t="shared" si="146"/>
        <v>Baixo</v>
      </c>
      <c r="D1840" s="77">
        <f>IFERROR(INDEX(Sinduscon!$30:$30,
MATCH(CUB!A1840,Sinduscon!$3:$3,0)+1), "")</f>
        <v>674.13</v>
      </c>
      <c r="E1840" s="77">
        <f>IFERROR(INDEX(Sinduscon!$31:$31,
MATCH(CUB!$A1840,Sinduscon!$3:$3,0)+1), "")</f>
        <v>536.78</v>
      </c>
      <c r="F1840" s="77">
        <f>IFERROR(INDEX(Sinduscon!$32:$32,
MATCH(CUB!$A1840,Sinduscon!$3:$3,0)+1), "")</f>
        <v>33.799999999999997</v>
      </c>
      <c r="G1840" s="77">
        <f>IFERROR(INDEX(Sinduscon!$33:$33,
MATCH(CUB!$A1840,Sinduscon!$3:$3,0)+1), "")</f>
        <v>1.93</v>
      </c>
      <c r="H1840" s="111"/>
      <c r="I1840" s="111"/>
      <c r="J1840" s="111"/>
      <c r="K1840" s="111"/>
    </row>
    <row r="1841" spans="1:12" x14ac:dyDescent="0.25">
      <c r="A1841" s="71">
        <f>IF(
   SUMPRODUCT(--(Sinduscon!$3:$3=DATE(2013,INT((ROW(A2038)-1)/20)+1,1)))&gt;0,
   DATE(2013,INT((ROW(A2038)-1)/20)+1,1),
   ""
)</f>
        <v>44348</v>
      </c>
      <c r="B1841" s="72" t="str">
        <f t="shared" si="145"/>
        <v>PIS</v>
      </c>
      <c r="C1841" s="73" t="str">
        <f t="shared" si="146"/>
        <v>Normal</v>
      </c>
      <c r="D1841" s="77" t="str">
        <f>IFERROR(INDEX(Sinduscon!$30:$30,
MATCH(CUB!A1841,Sinduscon!$3:$3,0)+2), "")</f>
        <v>-</v>
      </c>
      <c r="E1841" s="77" t="str">
        <f>IFERROR(INDEX(Sinduscon!$31:$31,
MATCH(CUB!$A1841,Sinduscon!$3:$3,0)+2), "")</f>
        <v>-</v>
      </c>
      <c r="F1841" s="77" t="str">
        <f>IFERROR(INDEX(Sinduscon!$32:$32,
MATCH(CUB!$A1841,Sinduscon!$3:$3,0)+2), "")</f>
        <v>-</v>
      </c>
      <c r="G1841" s="77" t="str">
        <f>IFERROR(INDEX(Sinduscon!$33:$33,
MATCH(CUB!$A1841,Sinduscon!$3:$3,0)+2), "")</f>
        <v>-</v>
      </c>
      <c r="H1841" s="111"/>
      <c r="I1841" s="111"/>
      <c r="J1841" s="111"/>
      <c r="K1841" s="111"/>
    </row>
    <row r="1842" spans="1:12" x14ac:dyDescent="0.25">
      <c r="A1842" s="71">
        <f>IF(
   SUMPRODUCT(--(Sinduscon!$3:$3=DATE(2013,INT((ROW(A2039)-1)/20)+1,1)))&gt;0,
   DATE(2013,INT((ROW(A2039)-1)/20)+1,1),
   ""
)</f>
        <v>44348</v>
      </c>
      <c r="B1842" s="72" t="str">
        <f t="shared" si="145"/>
        <v>PIS</v>
      </c>
      <c r="C1842" s="73" t="str">
        <f t="shared" si="146"/>
        <v>Alto</v>
      </c>
      <c r="D1842" s="77" t="str">
        <f>IFERROR(INDEX(Sinduscon!$30:$30,
MATCH(CUB!A1842,Sinduscon!$3:$3,0)+3), "")</f>
        <v>-</v>
      </c>
      <c r="E1842" s="77" t="str">
        <f>IFERROR(INDEX(Sinduscon!$31:$31,
MATCH(CUB!$A1842,Sinduscon!$3:$3,0)+3), "")</f>
        <v>-</v>
      </c>
      <c r="F1842" s="77" t="str">
        <f>IFERROR(INDEX(Sinduscon!$32:$32,
MATCH(CUB!$A1842,Sinduscon!$3:$3,0)+3), "")</f>
        <v>-</v>
      </c>
      <c r="G1842" s="77" t="str">
        <f>IFERROR(INDEX(Sinduscon!$33:$33,
MATCH(CUB!$A1842,Sinduscon!$3:$3,0)+3), "")</f>
        <v>-</v>
      </c>
      <c r="H1842" s="111"/>
      <c r="I1842" s="111"/>
      <c r="J1842" s="111"/>
      <c r="K1842" s="111"/>
    </row>
    <row r="1843" spans="1:12" x14ac:dyDescent="0.25">
      <c r="A1843" s="71">
        <f>IF(
   SUMPRODUCT(--(Sinduscon!$3:$3=DATE(2013,INT((ROW(A2040)-1)/20)+1,1)))&gt;0,
   DATE(2013,INT((ROW(A2040)-1)/20)+1,1),
   ""
)</f>
        <v>44348</v>
      </c>
      <c r="B1843" s="72" t="str">
        <f t="shared" si="145"/>
        <v>PIS</v>
      </c>
      <c r="C1843" s="73" t="str">
        <f t="shared" si="146"/>
        <v>Total</v>
      </c>
      <c r="D1843" s="77">
        <f>IFERROR(INDEX(Sinduscon!$30:$30,
MATCH(CUB!A1843,Sinduscon!$3:$3,0)+4), "")</f>
        <v>674.13</v>
      </c>
      <c r="E1843" s="77">
        <f>IFERROR(INDEX(Sinduscon!$31:$31,
MATCH(CUB!$A1843,Sinduscon!$3:$3,0)+4), "")</f>
        <v>536.78</v>
      </c>
      <c r="F1843" s="77">
        <f>IFERROR(INDEX(Sinduscon!$32:$32,
MATCH(CUB!$A1843,Sinduscon!$3:$3,0)+4), "")</f>
        <v>33.799999999999997</v>
      </c>
      <c r="G1843" s="77">
        <f>IFERROR(INDEX(Sinduscon!$33:$33,
MATCH(CUB!$A1843,Sinduscon!$3:$3,0)+4), "")</f>
        <v>1.93</v>
      </c>
      <c r="H1843" s="111">
        <f>SUMIFS(CUB!$D:$D,CUB!$C:$C,"Total",CUB!$A:$A,$A1843)
/11</f>
        <v>996.85818181818172</v>
      </c>
      <c r="I1843" s="111">
        <f>SUMIFS(CUB!$E:$E,CUB!$C:$C,"Total",CUB!$A:$A,$A1843)
/11</f>
        <v>854.32636363636368</v>
      </c>
      <c r="J1843" s="111">
        <f>SUMIFS(CUB!$F:$F,CUB!$C:$C,"Total",CUB!$A:$A,$A1843)
/11</f>
        <v>84.237272727272725</v>
      </c>
      <c r="K1843" s="111">
        <f>SUMIFS(CUB!$G:$G,CUB!$C:$C,"Total",CUB!$A:$A,$A1843)
/11</f>
        <v>3.3</v>
      </c>
      <c r="L1843" s="111">
        <f t="shared" ref="L1843" si="149">SUM(H1843:K1843)</f>
        <v>1938.7218181818182</v>
      </c>
    </row>
    <row r="1844" spans="1:12" x14ac:dyDescent="0.25">
      <c r="A1844" s="71">
        <f>IF(
   SUMPRODUCT(--(Sinduscon!$3:$3=DATE(2013,INT((ROW(A2041)-1)/20)+1,1)))&gt;0,
   DATE(2013,INT((ROW(A2041)-1)/20)+1,1),
   ""
)</f>
        <v>44378</v>
      </c>
      <c r="B1844" s="72" t="str">
        <f t="shared" si="145"/>
        <v>R-1</v>
      </c>
      <c r="C1844" s="73" t="str">
        <f t="shared" si="146"/>
        <v>Baixo</v>
      </c>
      <c r="D1844" s="77">
        <f>IFERROR(INDEX(Sinduscon!$6:$6,
MATCH(CUB!A1844,Sinduscon!$3:$3,0)+1), "")</f>
        <v>958.71</v>
      </c>
      <c r="E1844" s="77">
        <f>IFERROR(INDEX(Sinduscon!$7:$7,
MATCH(CUB!$A1844,Sinduscon!$3:$3,0)+1), "")</f>
        <v>784.41</v>
      </c>
      <c r="F1844" s="77">
        <f>IFERROR(INDEX(Sinduscon!$8:$8,
MATCH(CUB!$A1844,Sinduscon!$3:$3,0)+1), "")</f>
        <v>136.29</v>
      </c>
      <c r="G1844" s="77">
        <f>IFERROR(INDEX(Sinduscon!$9:$9,
MATCH(CUB!$A1844,Sinduscon!$3:$3,0)+1), "")</f>
        <v>3.89</v>
      </c>
      <c r="H1844" s="111"/>
      <c r="I1844" s="111"/>
      <c r="J1844" s="111"/>
      <c r="K1844" s="111"/>
    </row>
    <row r="1845" spans="1:12" x14ac:dyDescent="0.25">
      <c r="A1845" s="71">
        <f>IF(
   SUMPRODUCT(--(Sinduscon!$3:$3=DATE(2013,INT((ROW(A2042)-1)/20)+1,1)))&gt;0,
   DATE(2013,INT((ROW(A2042)-1)/20)+1,1),
   ""
)</f>
        <v>44378</v>
      </c>
      <c r="B1845" s="72" t="str">
        <f t="shared" si="145"/>
        <v>R-1</v>
      </c>
      <c r="C1845" s="73" t="str">
        <f t="shared" si="146"/>
        <v>Normal</v>
      </c>
      <c r="D1845" s="77">
        <f>IFERROR(INDEX(Sinduscon!$6:$6,
MATCH(CUB!A1845,Sinduscon!$3:$3,0)+2), "")</f>
        <v>1019.79</v>
      </c>
      <c r="E1845" s="77">
        <f>IFERROR(INDEX(Sinduscon!$7:$7,
MATCH(CUB!$A1845,Sinduscon!$3:$3,0)+2), "")</f>
        <v>1071.5</v>
      </c>
      <c r="F1845" s="77">
        <f>IFERROR(INDEX(Sinduscon!$8:$8,
MATCH(CUB!$A1845,Sinduscon!$3:$3,0)+2), "")</f>
        <v>127.97</v>
      </c>
      <c r="G1845" s="77">
        <f>IFERROR(INDEX(Sinduscon!$9:$9,
MATCH(CUB!$A1845,Sinduscon!$3:$3,0)+2), "")</f>
        <v>0.27</v>
      </c>
      <c r="H1845" s="111"/>
      <c r="I1845" s="111"/>
      <c r="J1845" s="111"/>
      <c r="K1845" s="111"/>
    </row>
    <row r="1846" spans="1:12" x14ac:dyDescent="0.25">
      <c r="A1846" s="71">
        <f>IF(
   SUMPRODUCT(--(Sinduscon!$3:$3=DATE(2013,INT((ROW(A2043)-1)/20)+1,1)))&gt;0,
   DATE(2013,INT((ROW(A2043)-1)/20)+1,1),
   ""
)</f>
        <v>44378</v>
      </c>
      <c r="B1846" s="72" t="str">
        <f t="shared" si="145"/>
        <v>R-1</v>
      </c>
      <c r="C1846" s="73" t="str">
        <f t="shared" si="146"/>
        <v>Alto</v>
      </c>
      <c r="D1846" s="77">
        <f>IFERROR(INDEX(Sinduscon!$6:$6,
MATCH(CUB!A1846,Sinduscon!$3:$3,0)+3), "")</f>
        <v>1472</v>
      </c>
      <c r="E1846" s="77">
        <f>IFERROR(INDEX(Sinduscon!$7:$7,
MATCH(CUB!$A1846,Sinduscon!$3:$3,0)+3), "")</f>
        <v>1162.54</v>
      </c>
      <c r="F1846" s="77">
        <f>IFERROR(INDEX(Sinduscon!$8:$8,
MATCH(CUB!$A1846,Sinduscon!$3:$3,0)+3), "")</f>
        <v>120.98</v>
      </c>
      <c r="G1846" s="77">
        <f>IFERROR(INDEX(Sinduscon!$9:$9,
MATCH(CUB!$A1846,Sinduscon!$3:$3,0)+3), "")</f>
        <v>0.34</v>
      </c>
      <c r="H1846" s="111"/>
      <c r="I1846" s="111"/>
      <c r="J1846" s="111"/>
      <c r="K1846" s="111"/>
    </row>
    <row r="1847" spans="1:12" x14ac:dyDescent="0.25">
      <c r="A1847" s="71">
        <f>IF(
   SUMPRODUCT(--(Sinduscon!$3:$3=DATE(2013,INT((ROW(A2044)-1)/20)+1,1)))&gt;0,
   DATE(2013,INT((ROW(A2044)-1)/20)+1,1),
   ""
)</f>
        <v>44378</v>
      </c>
      <c r="B1847" s="72" t="str">
        <f t="shared" si="145"/>
        <v>R-1</v>
      </c>
      <c r="C1847" s="73" t="str">
        <f t="shared" si="146"/>
        <v>Total</v>
      </c>
      <c r="D1847" s="77">
        <f>IFERROR(INDEX(Sinduscon!$6:$6,
MATCH(CUB!A1847,Sinduscon!$3:$3,0)+4), "")</f>
        <v>3450.5</v>
      </c>
      <c r="E1847" s="77">
        <f>IFERROR(INDEX(Sinduscon!$7:$7,
MATCH(CUB!$A1847,Sinduscon!$3:$3,0)+4), "")</f>
        <v>3018.45</v>
      </c>
      <c r="F1847" s="77">
        <f>IFERROR(INDEX(Sinduscon!$8:$8,
MATCH(CUB!$A1847,Sinduscon!$3:$3,0)+4), "")</f>
        <v>385.24</v>
      </c>
      <c r="G1847" s="77">
        <f>IFERROR(INDEX(Sinduscon!$9:$9,
MATCH(CUB!$A1847,Sinduscon!$3:$3,0)+4), "")</f>
        <v>4.5</v>
      </c>
      <c r="H1847" s="111"/>
      <c r="I1847" s="111"/>
      <c r="J1847" s="111"/>
      <c r="K1847" s="111"/>
    </row>
    <row r="1848" spans="1:12" x14ac:dyDescent="0.25">
      <c r="A1848" s="71">
        <f>IF(
   SUMPRODUCT(--(Sinduscon!$3:$3=DATE(2013,INT((ROW(A2045)-1)/20)+1,1)))&gt;0,
   DATE(2013,INT((ROW(A2045)-1)/20)+1,1),
   ""
)</f>
        <v>44378</v>
      </c>
      <c r="B1848" s="72" t="str">
        <f t="shared" si="145"/>
        <v>PP-4</v>
      </c>
      <c r="C1848" s="73" t="str">
        <f t="shared" si="146"/>
        <v>Baixo</v>
      </c>
      <c r="D1848" s="77">
        <f>IFERROR(INDEX(Sinduscon!$12:$12,
MATCH(CUB!A1848,Sinduscon!$3:$3,0)+1), "")</f>
        <v>1023.85</v>
      </c>
      <c r="E1848" s="77">
        <f>IFERROR(INDEX(Sinduscon!$13:$13,
MATCH(CUB!$A1848,Sinduscon!$3:$3,0)+1), "")</f>
        <v>657.88</v>
      </c>
      <c r="F1848" s="77">
        <f>IFERROR(INDEX(Sinduscon!$14:$14,
MATCH(CUB!$A1848,Sinduscon!$3:$3,0)+1), "")</f>
        <v>36.24</v>
      </c>
      <c r="G1848" s="77">
        <f>IFERROR(INDEX(Sinduscon!$15:$15,
MATCH(CUB!$A1848,Sinduscon!$3:$3,0)+1), "")</f>
        <v>3.76</v>
      </c>
      <c r="H1848" s="111"/>
      <c r="I1848" s="111"/>
      <c r="J1848" s="111"/>
      <c r="K1848" s="111"/>
    </row>
    <row r="1849" spans="1:12" x14ac:dyDescent="0.25">
      <c r="A1849" s="71">
        <f>IF(
   SUMPRODUCT(--(Sinduscon!$3:$3=DATE(2013,INT((ROW(A2046)-1)/20)+1,1)))&gt;0,
   DATE(2013,INT((ROW(A2046)-1)/20)+1,1),
   ""
)</f>
        <v>44378</v>
      </c>
      <c r="B1849" s="72" t="str">
        <f t="shared" si="145"/>
        <v>PP-4</v>
      </c>
      <c r="C1849" s="73" t="str">
        <f t="shared" si="146"/>
        <v>Normal</v>
      </c>
      <c r="D1849" s="77">
        <f>IFERROR(INDEX(Sinduscon!$12:$12,
MATCH(CUB!A1849,Sinduscon!$3:$3,0)+2), "")</f>
        <v>988.16</v>
      </c>
      <c r="E1849" s="77">
        <f>IFERROR(INDEX(Sinduscon!$13:$13,
MATCH(CUB!$A1849,Sinduscon!$3:$3,0)+2), "")</f>
        <v>947.87</v>
      </c>
      <c r="F1849" s="77">
        <f>IFERROR(INDEX(Sinduscon!$14:$14,
MATCH(CUB!$A1849,Sinduscon!$3:$3,0)+2), "")</f>
        <v>153.44999999999999</v>
      </c>
      <c r="G1849" s="77">
        <f>IFERROR(INDEX(Sinduscon!$15:$15,
MATCH(CUB!$A1849,Sinduscon!$3:$3,0)+2), "")</f>
        <v>0.05</v>
      </c>
      <c r="H1849" s="111"/>
      <c r="I1849" s="111"/>
      <c r="J1849" s="111"/>
      <c r="K1849" s="111"/>
    </row>
    <row r="1850" spans="1:12" x14ac:dyDescent="0.25">
      <c r="A1850" s="71">
        <f>IF(
   SUMPRODUCT(--(Sinduscon!$3:$3=DATE(2013,INT((ROW(A2047)-1)/20)+1,1)))&gt;0,
   DATE(2013,INT((ROW(A2047)-1)/20)+1,1),
   ""
)</f>
        <v>44378</v>
      </c>
      <c r="B1850" s="72" t="str">
        <f t="shared" si="145"/>
        <v>PP-4</v>
      </c>
      <c r="C1850" s="73" t="str">
        <f t="shared" si="146"/>
        <v>Alto</v>
      </c>
      <c r="D1850" s="77" t="str">
        <f>IFERROR(INDEX(Sinduscon!$12:$12,
MATCH(CUB!A1850,Sinduscon!$3:$3,0)+3), "")</f>
        <v>-</v>
      </c>
      <c r="E1850" s="77" t="str">
        <f>IFERROR(INDEX(Sinduscon!$13:$13,
MATCH(CUB!$A1850,Sinduscon!$3:$3,0)+3), "")</f>
        <v>-</v>
      </c>
      <c r="F1850" s="77" t="str">
        <f>IFERROR(INDEX(Sinduscon!$14:$14,
MATCH(CUB!$A1850,Sinduscon!$3:$3,0)+3), "")</f>
        <v>-</v>
      </c>
      <c r="G1850" s="77" t="str">
        <f>IFERROR(INDEX(Sinduscon!$15:$15,
MATCH(CUB!$A1850,Sinduscon!$3:$3,0)+3), "")</f>
        <v>-</v>
      </c>
      <c r="H1850" s="111"/>
      <c r="I1850" s="111"/>
      <c r="J1850" s="111"/>
      <c r="K1850" s="111"/>
    </row>
    <row r="1851" spans="1:12" x14ac:dyDescent="0.25">
      <c r="A1851" s="71">
        <f>IF(
   SUMPRODUCT(--(Sinduscon!$3:$3=DATE(2013,INT((ROW(A2048)-1)/20)+1,1)))&gt;0,
   DATE(2013,INT((ROW(A2048)-1)/20)+1,1),
   ""
)</f>
        <v>44378</v>
      </c>
      <c r="B1851" s="72" t="str">
        <f t="shared" si="145"/>
        <v>PP-4</v>
      </c>
      <c r="C1851" s="73" t="str">
        <f t="shared" si="146"/>
        <v>Total</v>
      </c>
      <c r="D1851" s="77">
        <f>IFERROR(INDEX(Sinduscon!$12:$12,
MATCH(CUB!A1851,Sinduscon!$3:$3,0)+4), "")</f>
        <v>2012.01</v>
      </c>
      <c r="E1851" s="77">
        <f>IFERROR(INDEX(Sinduscon!$13:$13,
MATCH(CUB!$A1851,Sinduscon!$3:$3,0)+4), "")</f>
        <v>1605.75</v>
      </c>
      <c r="F1851" s="77">
        <f>IFERROR(INDEX(Sinduscon!$14:$14,
MATCH(CUB!$A1851,Sinduscon!$3:$3,0)+4), "")</f>
        <v>189.69</v>
      </c>
      <c r="G1851" s="77">
        <f>IFERROR(INDEX(Sinduscon!$15:$15,
MATCH(CUB!$A1851,Sinduscon!$3:$3,0)+4), "")</f>
        <v>3.8099999999999996</v>
      </c>
      <c r="H1851" s="111"/>
      <c r="I1851" s="111"/>
      <c r="J1851" s="111"/>
      <c r="K1851" s="111"/>
    </row>
    <row r="1852" spans="1:12" x14ac:dyDescent="0.25">
      <c r="A1852" s="71">
        <f>IF(
   SUMPRODUCT(--(Sinduscon!$3:$3=DATE(2013,INT((ROW(A2049)-1)/20)+1,1)))&gt;0,
   DATE(2013,INT((ROW(A2049)-1)/20)+1,1),
   ""
)</f>
        <v>44378</v>
      </c>
      <c r="B1852" s="72" t="str">
        <f t="shared" si="145"/>
        <v>R-8</v>
      </c>
      <c r="C1852" s="73" t="str">
        <f t="shared" si="146"/>
        <v>Baixo</v>
      </c>
      <c r="D1852" s="77">
        <f>IFERROR(INDEX(Sinduscon!$18:$18,
MATCH(CUB!A1852,Sinduscon!$3:$3,0)+1), "")</f>
        <v>976.76</v>
      </c>
      <c r="E1852" s="77">
        <f>IFERROR(INDEX(Sinduscon!$19:$19,
MATCH(CUB!$A1852,Sinduscon!$3:$3,0)+1), "")</f>
        <v>618.73</v>
      </c>
      <c r="F1852" s="77">
        <f>IFERROR(INDEX(Sinduscon!$20:$20,
MATCH(CUB!$A1852,Sinduscon!$3:$3,0)+1), "")</f>
        <v>32.61</v>
      </c>
      <c r="G1852" s="77">
        <f>IFERROR(INDEX(Sinduscon!$21:$21,
MATCH(CUB!$A1852,Sinduscon!$3:$3,0)+1), "")</f>
        <v>3.94</v>
      </c>
      <c r="H1852" s="111"/>
      <c r="I1852" s="111"/>
      <c r="J1852" s="111"/>
      <c r="K1852" s="111"/>
    </row>
    <row r="1853" spans="1:12" x14ac:dyDescent="0.25">
      <c r="A1853" s="71">
        <f>IF(
   SUMPRODUCT(--(Sinduscon!$3:$3=DATE(2013,INT((ROW(A2050)-1)/20)+1,1)))&gt;0,
   DATE(2013,INT((ROW(A2050)-1)/20)+1,1),
   ""
)</f>
        <v>44378</v>
      </c>
      <c r="B1853" s="72" t="str">
        <f t="shared" si="145"/>
        <v>R-8</v>
      </c>
      <c r="C1853" s="73" t="str">
        <f t="shared" si="146"/>
        <v>Normal</v>
      </c>
      <c r="D1853" s="77">
        <f>IFERROR(INDEX(Sinduscon!$18:$18,
MATCH(CUB!A1853,Sinduscon!$3:$3,0)+2), "")</f>
        <v>885.22</v>
      </c>
      <c r="E1853" s="77">
        <f>IFERROR(INDEX(Sinduscon!$19:$19,
MATCH(CUB!$A1853,Sinduscon!$3:$3,0)+2), "")</f>
        <v>850.93</v>
      </c>
      <c r="F1853" s="77">
        <f>IFERROR(INDEX(Sinduscon!$20:$20,
MATCH(CUB!$A1853,Sinduscon!$3:$3,0)+2), "")</f>
        <v>70.790000000000006</v>
      </c>
      <c r="G1853" s="77">
        <f>IFERROR(INDEX(Sinduscon!$21:$21,
MATCH(CUB!$A1853,Sinduscon!$3:$3,0)+2), "")</f>
        <v>5.28</v>
      </c>
      <c r="H1853" s="111"/>
      <c r="I1853" s="111"/>
      <c r="J1853" s="111"/>
      <c r="K1853" s="111"/>
    </row>
    <row r="1854" spans="1:12" x14ac:dyDescent="0.25">
      <c r="A1854" s="71">
        <f>IF(
   SUMPRODUCT(--(Sinduscon!$3:$3=DATE(2013,INT((ROW(A2051)-1)/20)+1,1)))&gt;0,
   DATE(2013,INT((ROW(A2051)-1)/20)+1,1),
   ""
)</f>
        <v>44378</v>
      </c>
      <c r="B1854" s="72" t="str">
        <f t="shared" si="145"/>
        <v>R-8</v>
      </c>
      <c r="C1854" s="73" t="str">
        <f t="shared" si="146"/>
        <v>Alto</v>
      </c>
      <c r="D1854" s="77">
        <f>IFERROR(INDEX(Sinduscon!$18:$18,
MATCH(CUB!A1854,Sinduscon!$3:$3,0)+3), "")</f>
        <v>1225.8699999999999</v>
      </c>
      <c r="E1854" s="77">
        <f>IFERROR(INDEX(Sinduscon!$19:$19,
MATCH(CUB!$A1854,Sinduscon!$3:$3,0)+3), "")</f>
        <v>900.77</v>
      </c>
      <c r="F1854" s="77">
        <f>IFERROR(INDEX(Sinduscon!$20:$20,
MATCH(CUB!$A1854,Sinduscon!$3:$3,0)+3), "")</f>
        <v>83.48</v>
      </c>
      <c r="G1854" s="77">
        <f>IFERROR(INDEX(Sinduscon!$21:$21,
MATCH(CUB!$A1854,Sinduscon!$3:$3,0)+3), "")</f>
        <v>4.96</v>
      </c>
      <c r="H1854" s="111"/>
      <c r="I1854" s="111"/>
      <c r="J1854" s="111"/>
      <c r="K1854" s="111"/>
    </row>
    <row r="1855" spans="1:12" x14ac:dyDescent="0.25">
      <c r="A1855" s="71">
        <f>IF(
   SUMPRODUCT(--(Sinduscon!$3:$3=DATE(2013,INT((ROW(A2052)-1)/20)+1,1)))&gt;0,
   DATE(2013,INT((ROW(A2052)-1)/20)+1,1),
   ""
)</f>
        <v>44378</v>
      </c>
      <c r="B1855" s="72" t="str">
        <f t="shared" si="145"/>
        <v>R-8</v>
      </c>
      <c r="C1855" s="73" t="str">
        <f t="shared" si="146"/>
        <v>Total</v>
      </c>
      <c r="D1855" s="77">
        <f>IFERROR(INDEX(Sinduscon!$18:$18,
MATCH(CUB!A1855,Sinduscon!$3:$3,0)+4), "")</f>
        <v>3087.85</v>
      </c>
      <c r="E1855" s="77">
        <f>IFERROR(INDEX(Sinduscon!$19:$19,
MATCH(CUB!$A1855,Sinduscon!$3:$3,0)+4), "")</f>
        <v>2370.4299999999998</v>
      </c>
      <c r="F1855" s="77">
        <f>IFERROR(INDEX(Sinduscon!$20:$20,
MATCH(CUB!$A1855,Sinduscon!$3:$3,0)+4), "")</f>
        <v>186.88</v>
      </c>
      <c r="G1855" s="77">
        <f>IFERROR(INDEX(Sinduscon!$21:$21,
MATCH(CUB!$A1855,Sinduscon!$3:$3,0)+4), "")</f>
        <v>14.18</v>
      </c>
      <c r="H1855" s="111"/>
      <c r="I1855" s="111"/>
      <c r="J1855" s="111"/>
      <c r="K1855" s="111"/>
    </row>
    <row r="1856" spans="1:12" x14ac:dyDescent="0.25">
      <c r="A1856" s="71">
        <f>IF(
   SUMPRODUCT(--(Sinduscon!$3:$3=DATE(2013,INT((ROW(A2053)-1)/20)+1,1)))&gt;0,
   DATE(2013,INT((ROW(A2053)-1)/20)+1,1),
   ""
)</f>
        <v>44378</v>
      </c>
      <c r="B1856" s="72" t="str">
        <f t="shared" si="145"/>
        <v>R-16</v>
      </c>
      <c r="C1856" s="73" t="str">
        <f t="shared" si="146"/>
        <v>Baixo</v>
      </c>
      <c r="D1856" s="77" t="str">
        <f>IFERROR(INDEX(Sinduscon!$24:$24,
MATCH(CUB!A1856,Sinduscon!$3:$3,0)+1), "")</f>
        <v>-</v>
      </c>
      <c r="E1856" s="77" t="str">
        <f>IFERROR(INDEX(Sinduscon!$25:$25,
MATCH(CUB!$A1856,Sinduscon!$3:$3,0)+1), "")</f>
        <v>-</v>
      </c>
      <c r="F1856" s="77" t="str">
        <f>IFERROR(INDEX(Sinduscon!$26:$26,
MATCH(CUB!$A1856,Sinduscon!$3:$3,0)+1), "")</f>
        <v>-</v>
      </c>
      <c r="G1856" s="77" t="str">
        <f>IFERROR(INDEX(Sinduscon!$27:$27,
MATCH(CUB!$A1856,Sinduscon!$3:$3,0)+1), "")</f>
        <v>-</v>
      </c>
      <c r="H1856" s="111"/>
      <c r="I1856" s="111"/>
      <c r="J1856" s="111"/>
      <c r="K1856" s="111"/>
    </row>
    <row r="1857" spans="1:12" x14ac:dyDescent="0.25">
      <c r="A1857" s="71">
        <f>IF(
   SUMPRODUCT(--(Sinduscon!$3:$3=DATE(2013,INT((ROW(A2054)-1)/20)+1,1)))&gt;0,
   DATE(2013,INT((ROW(A2054)-1)/20)+1,1),
   ""
)</f>
        <v>44378</v>
      </c>
      <c r="B1857" s="72" t="str">
        <f t="shared" si="145"/>
        <v>R-16</v>
      </c>
      <c r="C1857" s="73" t="str">
        <f t="shared" si="146"/>
        <v>Normal</v>
      </c>
      <c r="D1857" s="77">
        <f>IFERROR(INDEX(Sinduscon!$24:$24,
MATCH(CUB!A1857,Sinduscon!$3:$3,0)+2), "")</f>
        <v>871.35</v>
      </c>
      <c r="E1857" s="77">
        <f>IFERROR(INDEX(Sinduscon!$25:$25,
MATCH(CUB!$A1857,Sinduscon!$3:$3,0)+2), "")</f>
        <v>818</v>
      </c>
      <c r="F1857" s="77">
        <f>IFERROR(INDEX(Sinduscon!$26:$26,
MATCH(CUB!$A1857,Sinduscon!$3:$3,0)+2), "")</f>
        <v>58.59</v>
      </c>
      <c r="G1857" s="77">
        <f>IFERROR(INDEX(Sinduscon!$27:$27,
MATCH(CUB!$A1857,Sinduscon!$3:$3,0)+2), "")</f>
        <v>5.03</v>
      </c>
      <c r="H1857" s="111"/>
      <c r="I1857" s="111"/>
      <c r="J1857" s="111"/>
      <c r="K1857" s="111"/>
    </row>
    <row r="1858" spans="1:12" x14ac:dyDescent="0.25">
      <c r="A1858" s="71">
        <f>IF(
   SUMPRODUCT(--(Sinduscon!$3:$3=DATE(2013,INT((ROW(A2055)-1)/20)+1,1)))&gt;0,
   DATE(2013,INT((ROW(A2055)-1)/20)+1,1),
   ""
)</f>
        <v>44378</v>
      </c>
      <c r="B1858" s="72" t="str">
        <f t="shared" si="145"/>
        <v>R-16</v>
      </c>
      <c r="C1858" s="73" t="str">
        <f t="shared" si="146"/>
        <v>Alto</v>
      </c>
      <c r="D1858" s="77">
        <f>IFERROR(INDEX(Sinduscon!$24:$24,
MATCH(CUB!A1858,Sinduscon!$3:$3,0)+3), "")</f>
        <v>1175.68</v>
      </c>
      <c r="E1858" s="77">
        <f>IFERROR(INDEX(Sinduscon!$25:$25,
MATCH(CUB!$A1858,Sinduscon!$3:$3,0)+3), "")</f>
        <v>1011.72</v>
      </c>
      <c r="F1858" s="77">
        <f>IFERROR(INDEX(Sinduscon!$26:$26,
MATCH(CUB!$A1858,Sinduscon!$3:$3,0)+3), "")</f>
        <v>72.41</v>
      </c>
      <c r="G1858" s="77">
        <f>IFERROR(INDEX(Sinduscon!$27:$27,
MATCH(CUB!$A1858,Sinduscon!$3:$3,0)+3), "")</f>
        <v>7.56</v>
      </c>
      <c r="H1858" s="111"/>
      <c r="I1858" s="111"/>
      <c r="J1858" s="111"/>
      <c r="K1858" s="111"/>
    </row>
    <row r="1859" spans="1:12" x14ac:dyDescent="0.25">
      <c r="A1859" s="71">
        <f>IF(
   SUMPRODUCT(--(Sinduscon!$3:$3=DATE(2013,INT((ROW(A2056)-1)/20)+1,1)))&gt;0,
   DATE(2013,INT((ROW(A2056)-1)/20)+1,1),
   ""
)</f>
        <v>44378</v>
      </c>
      <c r="B1859" s="72" t="str">
        <f t="shared" si="145"/>
        <v>R-16</v>
      </c>
      <c r="C1859" s="73" t="str">
        <f t="shared" si="146"/>
        <v>Total</v>
      </c>
      <c r="D1859" s="77">
        <f>IFERROR(INDEX(Sinduscon!$24:$24,
MATCH(CUB!A1859,Sinduscon!$3:$3,0)+4), "")</f>
        <v>2047.0300000000002</v>
      </c>
      <c r="E1859" s="77">
        <f>IFERROR(INDEX(Sinduscon!$25:$25,
MATCH(CUB!$A1859,Sinduscon!$3:$3,0)+4), "")</f>
        <v>1829.72</v>
      </c>
      <c r="F1859" s="77">
        <f>IFERROR(INDEX(Sinduscon!$26:$26,
MATCH(CUB!$A1859,Sinduscon!$3:$3,0)+4), "")</f>
        <v>131</v>
      </c>
      <c r="G1859" s="77">
        <f>IFERROR(INDEX(Sinduscon!$27:$27,
MATCH(CUB!$A1859,Sinduscon!$3:$3,0)+4), "")</f>
        <v>12.59</v>
      </c>
      <c r="H1859" s="111"/>
      <c r="I1859" s="111"/>
      <c r="J1859" s="111"/>
      <c r="K1859" s="111"/>
    </row>
    <row r="1860" spans="1:12" x14ac:dyDescent="0.25">
      <c r="A1860" s="71">
        <f>IF(
   SUMPRODUCT(--(Sinduscon!$3:$3=DATE(2013,INT((ROW(A2057)-1)/20)+1,1)))&gt;0,
   DATE(2013,INT((ROW(A2057)-1)/20)+1,1),
   ""
)</f>
        <v>44378</v>
      </c>
      <c r="B1860" s="72" t="str">
        <f t="shared" si="145"/>
        <v>PIS</v>
      </c>
      <c r="C1860" s="73" t="str">
        <f t="shared" si="146"/>
        <v>Baixo</v>
      </c>
      <c r="D1860" s="77">
        <f>IFERROR(INDEX(Sinduscon!$30:$30,
MATCH(CUB!A1860,Sinduscon!$3:$3,0)+1), "")</f>
        <v>691.36</v>
      </c>
      <c r="E1860" s="77">
        <f>IFERROR(INDEX(Sinduscon!$31:$31,
MATCH(CUB!$A1860,Sinduscon!$3:$3,0)+1), "")</f>
        <v>534.57000000000005</v>
      </c>
      <c r="F1860" s="77">
        <f>IFERROR(INDEX(Sinduscon!$32:$32,
MATCH(CUB!$A1860,Sinduscon!$3:$3,0)+1), "")</f>
        <v>33.799999999999997</v>
      </c>
      <c r="G1860" s="77">
        <f>IFERROR(INDEX(Sinduscon!$33:$33,
MATCH(CUB!$A1860,Sinduscon!$3:$3,0)+1), "")</f>
        <v>1.97</v>
      </c>
      <c r="H1860" s="111"/>
      <c r="I1860" s="111"/>
      <c r="J1860" s="111"/>
      <c r="K1860" s="111"/>
    </row>
    <row r="1861" spans="1:12" x14ac:dyDescent="0.25">
      <c r="A1861" s="71">
        <f>IF(
   SUMPRODUCT(--(Sinduscon!$3:$3=DATE(2013,INT((ROW(A2058)-1)/20)+1,1)))&gt;0,
   DATE(2013,INT((ROW(A2058)-1)/20)+1,1),
   ""
)</f>
        <v>44378</v>
      </c>
      <c r="B1861" s="72" t="str">
        <f t="shared" ref="B1861:B1924" si="150">IF(A1861&lt;&gt;"", CHOOSE(MOD(QUOTIENT(ROW()-4,4),5)+1,"R-1","PP-4","R-8","R-16","PIS"), "")</f>
        <v>PIS</v>
      </c>
      <c r="C1861" s="73" t="str">
        <f t="shared" ref="C1861:C1924" si="151">IF(A1861&lt;&gt;"", CHOOSE(MOD(QUOTIENT(ROW()-4,1),4)+1,"Baixo","Normal","Alto","Total"), "")</f>
        <v>Normal</v>
      </c>
      <c r="D1861" s="77" t="str">
        <f>IFERROR(INDEX(Sinduscon!$30:$30,
MATCH(CUB!A1861,Sinduscon!$3:$3,0)+2), "")</f>
        <v>-</v>
      </c>
      <c r="E1861" s="77" t="str">
        <f>IFERROR(INDEX(Sinduscon!$31:$31,
MATCH(CUB!$A1861,Sinduscon!$3:$3,0)+2), "")</f>
        <v>-</v>
      </c>
      <c r="F1861" s="77" t="str">
        <f>IFERROR(INDEX(Sinduscon!$32:$32,
MATCH(CUB!$A1861,Sinduscon!$3:$3,0)+2), "")</f>
        <v>-</v>
      </c>
      <c r="G1861" s="77" t="str">
        <f>IFERROR(INDEX(Sinduscon!$33:$33,
MATCH(CUB!$A1861,Sinduscon!$3:$3,0)+2), "")</f>
        <v>-</v>
      </c>
      <c r="H1861" s="111"/>
      <c r="I1861" s="111"/>
      <c r="J1861" s="111"/>
      <c r="K1861" s="111"/>
    </row>
    <row r="1862" spans="1:12" x14ac:dyDescent="0.25">
      <c r="A1862" s="71">
        <f>IF(
   SUMPRODUCT(--(Sinduscon!$3:$3=DATE(2013,INT((ROW(A2059)-1)/20)+1,1)))&gt;0,
   DATE(2013,INT((ROW(A2059)-1)/20)+1,1),
   ""
)</f>
        <v>44378</v>
      </c>
      <c r="B1862" s="72" t="str">
        <f t="shared" si="150"/>
        <v>PIS</v>
      </c>
      <c r="C1862" s="73" t="str">
        <f t="shared" si="151"/>
        <v>Alto</v>
      </c>
      <c r="D1862" s="77" t="str">
        <f>IFERROR(INDEX(Sinduscon!$30:$30,
MATCH(CUB!A1862,Sinduscon!$3:$3,0)+3), "")</f>
        <v>-</v>
      </c>
      <c r="E1862" s="77" t="str">
        <f>IFERROR(INDEX(Sinduscon!$31:$31,
MATCH(CUB!$A1862,Sinduscon!$3:$3,0)+3), "")</f>
        <v>-</v>
      </c>
      <c r="F1862" s="77" t="str">
        <f>IFERROR(INDEX(Sinduscon!$32:$32,
MATCH(CUB!$A1862,Sinduscon!$3:$3,0)+3), "")</f>
        <v>-</v>
      </c>
      <c r="G1862" s="77" t="str">
        <f>IFERROR(INDEX(Sinduscon!$33:$33,
MATCH(CUB!$A1862,Sinduscon!$3:$3,0)+3), "")</f>
        <v>-</v>
      </c>
      <c r="H1862" s="111"/>
      <c r="I1862" s="111"/>
      <c r="J1862" s="111"/>
      <c r="K1862" s="111"/>
    </row>
    <row r="1863" spans="1:12" x14ac:dyDescent="0.25">
      <c r="A1863" s="71">
        <f>IF(
   SUMPRODUCT(--(Sinduscon!$3:$3=DATE(2013,INT((ROW(A2060)-1)/20)+1,1)))&gt;0,
   DATE(2013,INT((ROW(A2060)-1)/20)+1,1),
   ""
)</f>
        <v>44378</v>
      </c>
      <c r="B1863" s="72" t="str">
        <f t="shared" si="150"/>
        <v>PIS</v>
      </c>
      <c r="C1863" s="73" t="str">
        <f t="shared" si="151"/>
        <v>Total</v>
      </c>
      <c r="D1863" s="77">
        <f>IFERROR(INDEX(Sinduscon!$30:$30,
MATCH(CUB!A1863,Sinduscon!$3:$3,0)+4), "")</f>
        <v>691.36</v>
      </c>
      <c r="E1863" s="77">
        <f>IFERROR(INDEX(Sinduscon!$31:$31,
MATCH(CUB!$A1863,Sinduscon!$3:$3,0)+4), "")</f>
        <v>534.57000000000005</v>
      </c>
      <c r="F1863" s="77">
        <f>IFERROR(INDEX(Sinduscon!$32:$32,
MATCH(CUB!$A1863,Sinduscon!$3:$3,0)+4), "")</f>
        <v>33.799999999999997</v>
      </c>
      <c r="G1863" s="77">
        <f>IFERROR(INDEX(Sinduscon!$33:$33,
MATCH(CUB!$A1863,Sinduscon!$3:$3,0)+4), "")</f>
        <v>1.97</v>
      </c>
      <c r="H1863" s="111">
        <f>SUMIFS(CUB!$D:$D,CUB!$C:$C,"Total",CUB!$A:$A,$A1863)
/11</f>
        <v>1026.2500000000002</v>
      </c>
      <c r="I1863" s="111">
        <f>SUMIFS(CUB!$E:$E,CUB!$C:$C,"Total",CUB!$A:$A,$A1863)
/11</f>
        <v>850.81090909090892</v>
      </c>
      <c r="J1863" s="111">
        <f>SUMIFS(CUB!$F:$F,CUB!$C:$C,"Total",CUB!$A:$A,$A1863)
/11</f>
        <v>84.237272727272725</v>
      </c>
      <c r="K1863" s="111">
        <f>SUMIFS(CUB!$G:$G,CUB!$C:$C,"Total",CUB!$A:$A,$A1863)
/11</f>
        <v>3.3681818181818177</v>
      </c>
      <c r="L1863" s="111">
        <f t="shared" ref="L1863" si="152">SUM(H1863:K1863)</f>
        <v>1964.6663636363637</v>
      </c>
    </row>
    <row r="1864" spans="1:12" x14ac:dyDescent="0.25">
      <c r="A1864" s="71">
        <f>IF(
   SUMPRODUCT(--(Sinduscon!$3:$3=DATE(2013,INT((ROW(A2061)-1)/20)+1,1)))&gt;0,
   DATE(2013,INT((ROW(A2061)-1)/20)+1,1),
   ""
)</f>
        <v>44409</v>
      </c>
      <c r="B1864" s="72" t="str">
        <f t="shared" si="150"/>
        <v>R-1</v>
      </c>
      <c r="C1864" s="73" t="str">
        <f t="shared" si="151"/>
        <v>Baixo</v>
      </c>
      <c r="D1864" s="77">
        <f>IFERROR(INDEX(Sinduscon!$6:$6,
MATCH(CUB!A1864,Sinduscon!$3:$3,0)+1), "")</f>
        <v>983.16</v>
      </c>
      <c r="E1864" s="77">
        <f>IFERROR(INDEX(Sinduscon!$7:$7,
MATCH(CUB!$A1864,Sinduscon!$3:$3,0)+1), "")</f>
        <v>784.45</v>
      </c>
      <c r="F1864" s="77">
        <f>IFERROR(INDEX(Sinduscon!$8:$8,
MATCH(CUB!$A1864,Sinduscon!$3:$3,0)+1), "")</f>
        <v>136.29</v>
      </c>
      <c r="G1864" s="77">
        <f>IFERROR(INDEX(Sinduscon!$9:$9,
MATCH(CUB!$A1864,Sinduscon!$3:$3,0)+1), "")</f>
        <v>3.98</v>
      </c>
      <c r="H1864" s="111"/>
      <c r="I1864" s="111"/>
      <c r="J1864" s="111"/>
      <c r="K1864" s="111"/>
    </row>
    <row r="1865" spans="1:12" x14ac:dyDescent="0.25">
      <c r="A1865" s="71">
        <f>IF(
   SUMPRODUCT(--(Sinduscon!$3:$3=DATE(2013,INT((ROW(A2062)-1)/20)+1,1)))&gt;0,
   DATE(2013,INT((ROW(A2062)-1)/20)+1,1),
   ""
)</f>
        <v>44409</v>
      </c>
      <c r="B1865" s="72" t="str">
        <f t="shared" si="150"/>
        <v>R-1</v>
      </c>
      <c r="C1865" s="73" t="str">
        <f t="shared" si="151"/>
        <v>Normal</v>
      </c>
      <c r="D1865" s="77">
        <f>IFERROR(INDEX(Sinduscon!$6:$6,
MATCH(CUB!A1865,Sinduscon!$3:$3,0)+2), "")</f>
        <v>1047.3900000000001</v>
      </c>
      <c r="E1865" s="77">
        <f>IFERROR(INDEX(Sinduscon!$7:$7,
MATCH(CUB!$A1865,Sinduscon!$3:$3,0)+2), "")</f>
        <v>1071.54</v>
      </c>
      <c r="F1865" s="77">
        <f>IFERROR(INDEX(Sinduscon!$8:$8,
MATCH(CUB!$A1865,Sinduscon!$3:$3,0)+2), "")</f>
        <v>127.97</v>
      </c>
      <c r="G1865" s="77">
        <f>IFERROR(INDEX(Sinduscon!$9:$9,
MATCH(CUB!$A1865,Sinduscon!$3:$3,0)+2), "")</f>
        <v>0.28000000000000003</v>
      </c>
      <c r="H1865" s="111"/>
      <c r="I1865" s="111"/>
      <c r="J1865" s="111"/>
      <c r="K1865" s="111"/>
    </row>
    <row r="1866" spans="1:12" x14ac:dyDescent="0.25">
      <c r="A1866" s="71">
        <f>IF(
   SUMPRODUCT(--(Sinduscon!$3:$3=DATE(2013,INT((ROW(A2063)-1)/20)+1,1)))&gt;0,
   DATE(2013,INT((ROW(A2063)-1)/20)+1,1),
   ""
)</f>
        <v>44409</v>
      </c>
      <c r="B1866" s="72" t="str">
        <f t="shared" si="150"/>
        <v>R-1</v>
      </c>
      <c r="C1866" s="73" t="str">
        <f t="shared" si="151"/>
        <v>Alto</v>
      </c>
      <c r="D1866" s="77">
        <f>IFERROR(INDEX(Sinduscon!$6:$6,
MATCH(CUB!A1866,Sinduscon!$3:$3,0)+3), "")</f>
        <v>1514.53</v>
      </c>
      <c r="E1866" s="77">
        <f>IFERROR(INDEX(Sinduscon!$7:$7,
MATCH(CUB!$A1866,Sinduscon!$3:$3,0)+3), "")</f>
        <v>1162.5899999999999</v>
      </c>
      <c r="F1866" s="77">
        <f>IFERROR(INDEX(Sinduscon!$8:$8,
MATCH(CUB!$A1866,Sinduscon!$3:$3,0)+3), "")</f>
        <v>120.98</v>
      </c>
      <c r="G1866" s="77">
        <f>IFERROR(INDEX(Sinduscon!$9:$9,
MATCH(CUB!$A1866,Sinduscon!$3:$3,0)+3), "")</f>
        <v>0.34</v>
      </c>
      <c r="H1866" s="111"/>
      <c r="I1866" s="111"/>
      <c r="J1866" s="111"/>
      <c r="K1866" s="111"/>
    </row>
    <row r="1867" spans="1:12" x14ac:dyDescent="0.25">
      <c r="A1867" s="71">
        <f>IF(
   SUMPRODUCT(--(Sinduscon!$3:$3=DATE(2013,INT((ROW(A2064)-1)/20)+1,1)))&gt;0,
   DATE(2013,INT((ROW(A2064)-1)/20)+1,1),
   ""
)</f>
        <v>44409</v>
      </c>
      <c r="B1867" s="72" t="str">
        <f t="shared" si="150"/>
        <v>R-1</v>
      </c>
      <c r="C1867" s="73" t="str">
        <f t="shared" si="151"/>
        <v>Total</v>
      </c>
      <c r="D1867" s="77">
        <f>IFERROR(INDEX(Sinduscon!$6:$6,
MATCH(CUB!A1867,Sinduscon!$3:$3,0)+4), "")</f>
        <v>3545.08</v>
      </c>
      <c r="E1867" s="77">
        <f>IFERROR(INDEX(Sinduscon!$7:$7,
MATCH(CUB!$A1867,Sinduscon!$3:$3,0)+4), "")</f>
        <v>3018.58</v>
      </c>
      <c r="F1867" s="77">
        <f>IFERROR(INDEX(Sinduscon!$8:$8,
MATCH(CUB!$A1867,Sinduscon!$3:$3,0)+4), "")</f>
        <v>385.24</v>
      </c>
      <c r="G1867" s="77">
        <f>IFERROR(INDEX(Sinduscon!$9:$9,
MATCH(CUB!$A1867,Sinduscon!$3:$3,0)+4), "")</f>
        <v>4.5999999999999996</v>
      </c>
      <c r="H1867" s="111"/>
      <c r="I1867" s="111"/>
      <c r="J1867" s="111"/>
      <c r="K1867" s="111"/>
    </row>
    <row r="1868" spans="1:12" x14ac:dyDescent="0.25">
      <c r="A1868" s="71">
        <f>IF(
   SUMPRODUCT(--(Sinduscon!$3:$3=DATE(2013,INT((ROW(A2065)-1)/20)+1,1)))&gt;0,
   DATE(2013,INT((ROW(A2065)-1)/20)+1,1),
   ""
)</f>
        <v>44409</v>
      </c>
      <c r="B1868" s="72" t="str">
        <f t="shared" si="150"/>
        <v>PP-4</v>
      </c>
      <c r="C1868" s="73" t="str">
        <f t="shared" si="151"/>
        <v>Baixo</v>
      </c>
      <c r="D1868" s="77">
        <f>IFERROR(INDEX(Sinduscon!$12:$12,
MATCH(CUB!A1868,Sinduscon!$3:$3,0)+1), "")</f>
        <v>1046.58</v>
      </c>
      <c r="E1868" s="77">
        <f>IFERROR(INDEX(Sinduscon!$13:$13,
MATCH(CUB!$A1868,Sinduscon!$3:$3,0)+1), "")</f>
        <v>657.91</v>
      </c>
      <c r="F1868" s="77">
        <f>IFERROR(INDEX(Sinduscon!$14:$14,
MATCH(CUB!$A1868,Sinduscon!$3:$3,0)+1), "")</f>
        <v>36.24</v>
      </c>
      <c r="G1868" s="77">
        <f>IFERROR(INDEX(Sinduscon!$15:$15,
MATCH(CUB!$A1868,Sinduscon!$3:$3,0)+1), "")</f>
        <v>3.84</v>
      </c>
      <c r="H1868" s="111"/>
      <c r="I1868" s="111"/>
      <c r="J1868" s="111"/>
      <c r="K1868" s="111"/>
    </row>
    <row r="1869" spans="1:12" x14ac:dyDescent="0.25">
      <c r="A1869" s="71">
        <f>IF(
   SUMPRODUCT(--(Sinduscon!$3:$3=DATE(2013,INT((ROW(A2066)-1)/20)+1,1)))&gt;0,
   DATE(2013,INT((ROW(A2066)-1)/20)+1,1),
   ""
)</f>
        <v>44409</v>
      </c>
      <c r="B1869" s="72" t="str">
        <f t="shared" si="150"/>
        <v>PP-4</v>
      </c>
      <c r="C1869" s="73" t="str">
        <f t="shared" si="151"/>
        <v>Normal</v>
      </c>
      <c r="D1869" s="77">
        <f>IFERROR(INDEX(Sinduscon!$12:$12,
MATCH(CUB!A1869,Sinduscon!$3:$3,0)+2), "")</f>
        <v>1010.55</v>
      </c>
      <c r="E1869" s="77">
        <f>IFERROR(INDEX(Sinduscon!$13:$13,
MATCH(CUB!$A1869,Sinduscon!$3:$3,0)+2), "")</f>
        <v>947.91</v>
      </c>
      <c r="F1869" s="77">
        <f>IFERROR(INDEX(Sinduscon!$14:$14,
MATCH(CUB!$A1869,Sinduscon!$3:$3,0)+2), "")</f>
        <v>153.44999999999999</v>
      </c>
      <c r="G1869" s="77">
        <f>IFERROR(INDEX(Sinduscon!$15:$15,
MATCH(CUB!$A1869,Sinduscon!$3:$3,0)+2), "")</f>
        <v>0.05</v>
      </c>
      <c r="H1869" s="111"/>
      <c r="I1869" s="111"/>
      <c r="J1869" s="111"/>
      <c r="K1869" s="111"/>
    </row>
    <row r="1870" spans="1:12" x14ac:dyDescent="0.25">
      <c r="A1870" s="71">
        <f>IF(
   SUMPRODUCT(--(Sinduscon!$3:$3=DATE(2013,INT((ROW(A2067)-1)/20)+1,1)))&gt;0,
   DATE(2013,INT((ROW(A2067)-1)/20)+1,1),
   ""
)</f>
        <v>44409</v>
      </c>
      <c r="B1870" s="72" t="str">
        <f t="shared" si="150"/>
        <v>PP-4</v>
      </c>
      <c r="C1870" s="73" t="str">
        <f t="shared" si="151"/>
        <v>Alto</v>
      </c>
      <c r="D1870" s="77" t="str">
        <f>IFERROR(INDEX(Sinduscon!$12:$12,
MATCH(CUB!A1870,Sinduscon!$3:$3,0)+3), "")</f>
        <v>-</v>
      </c>
      <c r="E1870" s="77" t="str">
        <f>IFERROR(INDEX(Sinduscon!$13:$13,
MATCH(CUB!$A1870,Sinduscon!$3:$3,0)+3), "")</f>
        <v>-</v>
      </c>
      <c r="F1870" s="77" t="str">
        <f>IFERROR(INDEX(Sinduscon!$14:$14,
MATCH(CUB!$A1870,Sinduscon!$3:$3,0)+3), "")</f>
        <v>-</v>
      </c>
      <c r="G1870" s="77" t="str">
        <f>IFERROR(INDEX(Sinduscon!$15:$15,
MATCH(CUB!$A1870,Sinduscon!$3:$3,0)+3), "")</f>
        <v>-</v>
      </c>
      <c r="H1870" s="111"/>
      <c r="I1870" s="111"/>
      <c r="J1870" s="111"/>
      <c r="K1870" s="111"/>
    </row>
    <row r="1871" spans="1:12" x14ac:dyDescent="0.25">
      <c r="A1871" s="71">
        <f>IF(
   SUMPRODUCT(--(Sinduscon!$3:$3=DATE(2013,INT((ROW(A2068)-1)/20)+1,1)))&gt;0,
   DATE(2013,INT((ROW(A2068)-1)/20)+1,1),
   ""
)</f>
        <v>44409</v>
      </c>
      <c r="B1871" s="72" t="str">
        <f t="shared" si="150"/>
        <v>PP-4</v>
      </c>
      <c r="C1871" s="73" t="str">
        <f t="shared" si="151"/>
        <v>Total</v>
      </c>
      <c r="D1871" s="77">
        <f>IFERROR(INDEX(Sinduscon!$12:$12,
MATCH(CUB!A1871,Sinduscon!$3:$3,0)+4), "")</f>
        <v>2057.13</v>
      </c>
      <c r="E1871" s="77">
        <f>IFERROR(INDEX(Sinduscon!$13:$13,
MATCH(CUB!$A1871,Sinduscon!$3:$3,0)+4), "")</f>
        <v>1605.82</v>
      </c>
      <c r="F1871" s="77">
        <f>IFERROR(INDEX(Sinduscon!$14:$14,
MATCH(CUB!$A1871,Sinduscon!$3:$3,0)+4), "")</f>
        <v>189.69</v>
      </c>
      <c r="G1871" s="77">
        <f>IFERROR(INDEX(Sinduscon!$15:$15,
MATCH(CUB!$A1871,Sinduscon!$3:$3,0)+4), "")</f>
        <v>3.8899999999999997</v>
      </c>
      <c r="H1871" s="111"/>
      <c r="I1871" s="111"/>
      <c r="J1871" s="111"/>
      <c r="K1871" s="111"/>
    </row>
    <row r="1872" spans="1:12" x14ac:dyDescent="0.25">
      <c r="A1872" s="71">
        <f>IF(
   SUMPRODUCT(--(Sinduscon!$3:$3=DATE(2013,INT((ROW(A2069)-1)/20)+1,1)))&gt;0,
   DATE(2013,INT((ROW(A2069)-1)/20)+1,1),
   ""
)</f>
        <v>44409</v>
      </c>
      <c r="B1872" s="72" t="str">
        <f t="shared" si="150"/>
        <v>R-8</v>
      </c>
      <c r="C1872" s="73" t="str">
        <f t="shared" si="151"/>
        <v>Baixo</v>
      </c>
      <c r="D1872" s="77">
        <f>IFERROR(INDEX(Sinduscon!$18:$18,
MATCH(CUB!A1872,Sinduscon!$3:$3,0)+1), "")</f>
        <v>997</v>
      </c>
      <c r="E1872" s="77">
        <f>IFERROR(INDEX(Sinduscon!$19:$19,
MATCH(CUB!$A1872,Sinduscon!$3:$3,0)+1), "")</f>
        <v>618.76</v>
      </c>
      <c r="F1872" s="77">
        <f>IFERROR(INDEX(Sinduscon!$20:$20,
MATCH(CUB!$A1872,Sinduscon!$3:$3,0)+1), "")</f>
        <v>32.61</v>
      </c>
      <c r="G1872" s="77">
        <f>IFERROR(INDEX(Sinduscon!$21:$21,
MATCH(CUB!$A1872,Sinduscon!$3:$3,0)+1), "")</f>
        <v>4.03</v>
      </c>
      <c r="H1872" s="111"/>
      <c r="I1872" s="111"/>
      <c r="J1872" s="111"/>
      <c r="K1872" s="111"/>
    </row>
    <row r="1873" spans="1:12" x14ac:dyDescent="0.25">
      <c r="A1873" s="71">
        <f>IF(
   SUMPRODUCT(--(Sinduscon!$3:$3=DATE(2013,INT((ROW(A2070)-1)/20)+1,1)))&gt;0,
   DATE(2013,INT((ROW(A2070)-1)/20)+1,1),
   ""
)</f>
        <v>44409</v>
      </c>
      <c r="B1873" s="72" t="str">
        <f t="shared" si="150"/>
        <v>R-8</v>
      </c>
      <c r="C1873" s="73" t="str">
        <f t="shared" si="151"/>
        <v>Normal</v>
      </c>
      <c r="D1873" s="77">
        <f>IFERROR(INDEX(Sinduscon!$18:$18,
MATCH(CUB!A1873,Sinduscon!$3:$3,0)+2), "")</f>
        <v>905.07</v>
      </c>
      <c r="E1873" s="77">
        <f>IFERROR(INDEX(Sinduscon!$19:$19,
MATCH(CUB!$A1873,Sinduscon!$3:$3,0)+2), "")</f>
        <v>850.97</v>
      </c>
      <c r="F1873" s="77">
        <f>IFERROR(INDEX(Sinduscon!$20:$20,
MATCH(CUB!$A1873,Sinduscon!$3:$3,0)+2), "")</f>
        <v>70.790000000000006</v>
      </c>
      <c r="G1873" s="77">
        <f>IFERROR(INDEX(Sinduscon!$21:$21,
MATCH(CUB!$A1873,Sinduscon!$3:$3,0)+2), "")</f>
        <v>5.4</v>
      </c>
      <c r="H1873" s="111"/>
      <c r="I1873" s="111"/>
      <c r="J1873" s="111"/>
      <c r="K1873" s="111"/>
    </row>
    <row r="1874" spans="1:12" x14ac:dyDescent="0.25">
      <c r="A1874" s="71">
        <f>IF(
   SUMPRODUCT(--(Sinduscon!$3:$3=DATE(2013,INT((ROW(A2071)-1)/20)+1,1)))&gt;0,
   DATE(2013,INT((ROW(A2071)-1)/20)+1,1),
   ""
)</f>
        <v>44409</v>
      </c>
      <c r="B1874" s="72" t="str">
        <f t="shared" si="150"/>
        <v>R-8</v>
      </c>
      <c r="C1874" s="73" t="str">
        <f t="shared" si="151"/>
        <v>Alto</v>
      </c>
      <c r="D1874" s="77">
        <f>IFERROR(INDEX(Sinduscon!$18:$18,
MATCH(CUB!A1874,Sinduscon!$3:$3,0)+3), "")</f>
        <v>1256.52</v>
      </c>
      <c r="E1874" s="77">
        <f>IFERROR(INDEX(Sinduscon!$19:$19,
MATCH(CUB!$A1874,Sinduscon!$3:$3,0)+3), "")</f>
        <v>900.81</v>
      </c>
      <c r="F1874" s="77">
        <f>IFERROR(INDEX(Sinduscon!$20:$20,
MATCH(CUB!$A1874,Sinduscon!$3:$3,0)+3), "")</f>
        <v>83.48</v>
      </c>
      <c r="G1874" s="77">
        <f>IFERROR(INDEX(Sinduscon!$21:$21,
MATCH(CUB!$A1874,Sinduscon!$3:$3,0)+3), "")</f>
        <v>5.0999999999999996</v>
      </c>
      <c r="H1874" s="111"/>
      <c r="I1874" s="111"/>
      <c r="J1874" s="111"/>
      <c r="K1874" s="111"/>
    </row>
    <row r="1875" spans="1:12" x14ac:dyDescent="0.25">
      <c r="A1875" s="71">
        <f>IF(
   SUMPRODUCT(--(Sinduscon!$3:$3=DATE(2013,INT((ROW(A2072)-1)/20)+1,1)))&gt;0,
   DATE(2013,INT((ROW(A2072)-1)/20)+1,1),
   ""
)</f>
        <v>44409</v>
      </c>
      <c r="B1875" s="72" t="str">
        <f t="shared" si="150"/>
        <v>R-8</v>
      </c>
      <c r="C1875" s="73" t="str">
        <f t="shared" si="151"/>
        <v>Total</v>
      </c>
      <c r="D1875" s="77">
        <f>IFERROR(INDEX(Sinduscon!$18:$18,
MATCH(CUB!A1875,Sinduscon!$3:$3,0)+4), "")</f>
        <v>3158.59</v>
      </c>
      <c r="E1875" s="77">
        <f>IFERROR(INDEX(Sinduscon!$19:$19,
MATCH(CUB!$A1875,Sinduscon!$3:$3,0)+4), "")</f>
        <v>2370.54</v>
      </c>
      <c r="F1875" s="77">
        <f>IFERROR(INDEX(Sinduscon!$20:$20,
MATCH(CUB!$A1875,Sinduscon!$3:$3,0)+4), "")</f>
        <v>186.88</v>
      </c>
      <c r="G1875" s="77">
        <f>IFERROR(INDEX(Sinduscon!$21:$21,
MATCH(CUB!$A1875,Sinduscon!$3:$3,0)+4), "")</f>
        <v>14.53</v>
      </c>
      <c r="H1875" s="111"/>
      <c r="I1875" s="111"/>
      <c r="J1875" s="111"/>
      <c r="K1875" s="111"/>
    </row>
    <row r="1876" spans="1:12" x14ac:dyDescent="0.25">
      <c r="A1876" s="71">
        <f>IF(
   SUMPRODUCT(--(Sinduscon!$3:$3=DATE(2013,INT((ROW(A2073)-1)/20)+1,1)))&gt;0,
   DATE(2013,INT((ROW(A2073)-1)/20)+1,1),
   ""
)</f>
        <v>44409</v>
      </c>
      <c r="B1876" s="72" t="str">
        <f t="shared" si="150"/>
        <v>R-16</v>
      </c>
      <c r="C1876" s="73" t="str">
        <f t="shared" si="151"/>
        <v>Baixo</v>
      </c>
      <c r="D1876" s="77" t="str">
        <f>IFERROR(INDEX(Sinduscon!$24:$24,
MATCH(CUB!A1876,Sinduscon!$3:$3,0)+1), "")</f>
        <v>-</v>
      </c>
      <c r="E1876" s="77" t="str">
        <f>IFERROR(INDEX(Sinduscon!$25:$25,
MATCH(CUB!$A1876,Sinduscon!$3:$3,0)+1), "")</f>
        <v>-</v>
      </c>
      <c r="F1876" s="77" t="str">
        <f>IFERROR(INDEX(Sinduscon!$26:$26,
MATCH(CUB!$A1876,Sinduscon!$3:$3,0)+1), "")</f>
        <v>-</v>
      </c>
      <c r="G1876" s="77" t="str">
        <f>IFERROR(INDEX(Sinduscon!$27:$27,
MATCH(CUB!$A1876,Sinduscon!$3:$3,0)+1), "")</f>
        <v>-</v>
      </c>
      <c r="H1876" s="111"/>
      <c r="I1876" s="111"/>
      <c r="J1876" s="111"/>
      <c r="K1876" s="111"/>
    </row>
    <row r="1877" spans="1:12" x14ac:dyDescent="0.25">
      <c r="A1877" s="71">
        <f>IF(
   SUMPRODUCT(--(Sinduscon!$3:$3=DATE(2013,INT((ROW(A2074)-1)/20)+1,1)))&gt;0,
   DATE(2013,INT((ROW(A2074)-1)/20)+1,1),
   ""
)</f>
        <v>44409</v>
      </c>
      <c r="B1877" s="72" t="str">
        <f t="shared" si="150"/>
        <v>R-16</v>
      </c>
      <c r="C1877" s="73" t="str">
        <f t="shared" si="151"/>
        <v>Normal</v>
      </c>
      <c r="D1877" s="77">
        <f>IFERROR(INDEX(Sinduscon!$24:$24,
MATCH(CUB!A1877,Sinduscon!$3:$3,0)+2), "")</f>
        <v>890.43</v>
      </c>
      <c r="E1877" s="77">
        <f>IFERROR(INDEX(Sinduscon!$25:$25,
MATCH(CUB!$A1877,Sinduscon!$3:$3,0)+2), "")</f>
        <v>818.03</v>
      </c>
      <c r="F1877" s="77">
        <f>IFERROR(INDEX(Sinduscon!$26:$26,
MATCH(CUB!$A1877,Sinduscon!$3:$3,0)+2), "")</f>
        <v>58.59</v>
      </c>
      <c r="G1877" s="77">
        <f>IFERROR(INDEX(Sinduscon!$27:$27,
MATCH(CUB!$A1877,Sinduscon!$3:$3,0)+2), "")</f>
        <v>5.14</v>
      </c>
      <c r="H1877" s="111"/>
      <c r="I1877" s="111"/>
      <c r="J1877" s="111"/>
      <c r="K1877" s="111"/>
    </row>
    <row r="1878" spans="1:12" x14ac:dyDescent="0.25">
      <c r="A1878" s="71">
        <f>IF(
   SUMPRODUCT(--(Sinduscon!$3:$3=DATE(2013,INT((ROW(A2075)-1)/20)+1,1)))&gt;0,
   DATE(2013,INT((ROW(A2075)-1)/20)+1,1),
   ""
)</f>
        <v>44409</v>
      </c>
      <c r="B1878" s="72" t="str">
        <f t="shared" si="150"/>
        <v>R-16</v>
      </c>
      <c r="C1878" s="73" t="str">
        <f t="shared" si="151"/>
        <v>Alto</v>
      </c>
      <c r="D1878" s="77">
        <f>IFERROR(INDEX(Sinduscon!$24:$24,
MATCH(CUB!A1878,Sinduscon!$3:$3,0)+3), "")</f>
        <v>1202.32</v>
      </c>
      <c r="E1878" s="77">
        <f>IFERROR(INDEX(Sinduscon!$25:$25,
MATCH(CUB!$A1878,Sinduscon!$3:$3,0)+3), "")</f>
        <v>1011.76</v>
      </c>
      <c r="F1878" s="77">
        <f>IFERROR(INDEX(Sinduscon!$26:$26,
MATCH(CUB!$A1878,Sinduscon!$3:$3,0)+3), "")</f>
        <v>72.41</v>
      </c>
      <c r="G1878" s="77">
        <f>IFERROR(INDEX(Sinduscon!$27:$27,
MATCH(CUB!$A1878,Sinduscon!$3:$3,0)+3), "")</f>
        <v>7.73</v>
      </c>
      <c r="H1878" s="111"/>
      <c r="I1878" s="111"/>
      <c r="J1878" s="111"/>
      <c r="K1878" s="111"/>
    </row>
    <row r="1879" spans="1:12" x14ac:dyDescent="0.25">
      <c r="A1879" s="71">
        <f>IF(
   SUMPRODUCT(--(Sinduscon!$3:$3=DATE(2013,INT((ROW(A2076)-1)/20)+1,1)))&gt;0,
   DATE(2013,INT((ROW(A2076)-1)/20)+1,1),
   ""
)</f>
        <v>44409</v>
      </c>
      <c r="B1879" s="72" t="str">
        <f t="shared" si="150"/>
        <v>R-16</v>
      </c>
      <c r="C1879" s="73" t="str">
        <f t="shared" si="151"/>
        <v>Total</v>
      </c>
      <c r="D1879" s="77">
        <f>IFERROR(INDEX(Sinduscon!$24:$24,
MATCH(CUB!A1879,Sinduscon!$3:$3,0)+4), "")</f>
        <v>2092.75</v>
      </c>
      <c r="E1879" s="77">
        <f>IFERROR(INDEX(Sinduscon!$25:$25,
MATCH(CUB!$A1879,Sinduscon!$3:$3,0)+4), "")</f>
        <v>1829.79</v>
      </c>
      <c r="F1879" s="77">
        <f>IFERROR(INDEX(Sinduscon!$26:$26,
MATCH(CUB!$A1879,Sinduscon!$3:$3,0)+4), "")</f>
        <v>131</v>
      </c>
      <c r="G1879" s="77">
        <f>IFERROR(INDEX(Sinduscon!$27:$27,
MATCH(CUB!$A1879,Sinduscon!$3:$3,0)+4), "")</f>
        <v>12.870000000000001</v>
      </c>
      <c r="H1879" s="111"/>
      <c r="I1879" s="111"/>
      <c r="J1879" s="111"/>
      <c r="K1879" s="111"/>
    </row>
    <row r="1880" spans="1:12" x14ac:dyDescent="0.25">
      <c r="A1880" s="71">
        <f>IF(
   SUMPRODUCT(--(Sinduscon!$3:$3=DATE(2013,INT((ROW(A2077)-1)/20)+1,1)))&gt;0,
   DATE(2013,INT((ROW(A2077)-1)/20)+1,1),
   ""
)</f>
        <v>44409</v>
      </c>
      <c r="B1880" s="72" t="str">
        <f t="shared" si="150"/>
        <v>PIS</v>
      </c>
      <c r="C1880" s="73" t="str">
        <f t="shared" si="151"/>
        <v>Baixo</v>
      </c>
      <c r="D1880" s="77">
        <f>IFERROR(INDEX(Sinduscon!$30:$30,
MATCH(CUB!A1880,Sinduscon!$3:$3,0)+1), "")</f>
        <v>709.43</v>
      </c>
      <c r="E1880" s="77">
        <f>IFERROR(INDEX(Sinduscon!$31:$31,
MATCH(CUB!$A1880,Sinduscon!$3:$3,0)+1), "")</f>
        <v>534.59</v>
      </c>
      <c r="F1880" s="77">
        <f>IFERROR(INDEX(Sinduscon!$32:$32,
MATCH(CUB!$A1880,Sinduscon!$3:$3,0)+1), "")</f>
        <v>33.799999999999997</v>
      </c>
      <c r="G1880" s="77">
        <f>IFERROR(INDEX(Sinduscon!$33:$33,
MATCH(CUB!$A1880,Sinduscon!$3:$3,0)+1), "")</f>
        <v>2.0099999999999998</v>
      </c>
      <c r="H1880" s="111"/>
      <c r="I1880" s="111"/>
      <c r="J1880" s="111"/>
      <c r="K1880" s="111"/>
    </row>
    <row r="1881" spans="1:12" x14ac:dyDescent="0.25">
      <c r="A1881" s="71">
        <f>IF(
   SUMPRODUCT(--(Sinduscon!$3:$3=DATE(2013,INT((ROW(A2078)-1)/20)+1,1)))&gt;0,
   DATE(2013,INT((ROW(A2078)-1)/20)+1,1),
   ""
)</f>
        <v>44409</v>
      </c>
      <c r="B1881" s="72" t="str">
        <f t="shared" si="150"/>
        <v>PIS</v>
      </c>
      <c r="C1881" s="73" t="str">
        <f t="shared" si="151"/>
        <v>Normal</v>
      </c>
      <c r="D1881" s="77" t="str">
        <f>IFERROR(INDEX(Sinduscon!$30:$30,
MATCH(CUB!A1881,Sinduscon!$3:$3,0)+2), "")</f>
        <v>-</v>
      </c>
      <c r="E1881" s="77" t="str">
        <f>IFERROR(INDEX(Sinduscon!$31:$31,
MATCH(CUB!$A1881,Sinduscon!$3:$3,0)+2), "")</f>
        <v>-</v>
      </c>
      <c r="F1881" s="77" t="str">
        <f>IFERROR(INDEX(Sinduscon!$32:$32,
MATCH(CUB!$A1881,Sinduscon!$3:$3,0)+2), "")</f>
        <v>-</v>
      </c>
      <c r="G1881" s="77" t="str">
        <f>IFERROR(INDEX(Sinduscon!$33:$33,
MATCH(CUB!$A1881,Sinduscon!$3:$3,0)+2), "")</f>
        <v>-</v>
      </c>
      <c r="H1881" s="111"/>
      <c r="I1881" s="111"/>
      <c r="J1881" s="111"/>
      <c r="K1881" s="111"/>
    </row>
    <row r="1882" spans="1:12" x14ac:dyDescent="0.25">
      <c r="A1882" s="71">
        <f>IF(
   SUMPRODUCT(--(Sinduscon!$3:$3=DATE(2013,INT((ROW(A2079)-1)/20)+1,1)))&gt;0,
   DATE(2013,INT((ROW(A2079)-1)/20)+1,1),
   ""
)</f>
        <v>44409</v>
      </c>
      <c r="B1882" s="72" t="str">
        <f t="shared" si="150"/>
        <v>PIS</v>
      </c>
      <c r="C1882" s="73" t="str">
        <f t="shared" si="151"/>
        <v>Alto</v>
      </c>
      <c r="D1882" s="77" t="str">
        <f>IFERROR(INDEX(Sinduscon!$30:$30,
MATCH(CUB!A1882,Sinduscon!$3:$3,0)+3), "")</f>
        <v>-</v>
      </c>
      <c r="E1882" s="77" t="str">
        <f>IFERROR(INDEX(Sinduscon!$31:$31,
MATCH(CUB!$A1882,Sinduscon!$3:$3,0)+3), "")</f>
        <v>-</v>
      </c>
      <c r="F1882" s="77" t="str">
        <f>IFERROR(INDEX(Sinduscon!$32:$32,
MATCH(CUB!$A1882,Sinduscon!$3:$3,0)+3), "")</f>
        <v>-</v>
      </c>
      <c r="G1882" s="77" t="str">
        <f>IFERROR(INDEX(Sinduscon!$33:$33,
MATCH(CUB!$A1882,Sinduscon!$3:$3,0)+3), "")</f>
        <v>-</v>
      </c>
      <c r="H1882" s="111"/>
      <c r="I1882" s="111"/>
      <c r="J1882" s="111"/>
      <c r="K1882" s="111"/>
    </row>
    <row r="1883" spans="1:12" x14ac:dyDescent="0.25">
      <c r="A1883" s="71">
        <f>IF(
   SUMPRODUCT(--(Sinduscon!$3:$3=DATE(2013,INT((ROW(A2080)-1)/20)+1,1)))&gt;0,
   DATE(2013,INT((ROW(A2080)-1)/20)+1,1),
   ""
)</f>
        <v>44409</v>
      </c>
      <c r="B1883" s="72" t="str">
        <f t="shared" si="150"/>
        <v>PIS</v>
      </c>
      <c r="C1883" s="73" t="str">
        <f t="shared" si="151"/>
        <v>Total</v>
      </c>
      <c r="D1883" s="77">
        <f>IFERROR(INDEX(Sinduscon!$30:$30,
MATCH(CUB!A1883,Sinduscon!$3:$3,0)+4), "")</f>
        <v>709.43</v>
      </c>
      <c r="E1883" s="77">
        <f>IFERROR(INDEX(Sinduscon!$31:$31,
MATCH(CUB!$A1883,Sinduscon!$3:$3,0)+4), "")</f>
        <v>534.59</v>
      </c>
      <c r="F1883" s="77">
        <f>IFERROR(INDEX(Sinduscon!$32:$32,
MATCH(CUB!$A1883,Sinduscon!$3:$3,0)+4), "")</f>
        <v>33.799999999999997</v>
      </c>
      <c r="G1883" s="77">
        <f>IFERROR(INDEX(Sinduscon!$33:$33,
MATCH(CUB!$A1883,Sinduscon!$3:$3,0)+4), "")</f>
        <v>2.0099999999999998</v>
      </c>
      <c r="H1883" s="111">
        <f>SUMIFS(CUB!$D:$D,CUB!$C:$C,"Total",CUB!$A:$A,$A1883)
/11</f>
        <v>1051.18</v>
      </c>
      <c r="I1883" s="111">
        <f>SUMIFS(CUB!$E:$E,CUB!$C:$C,"Total",CUB!$A:$A,$A1883)
/11</f>
        <v>850.84727272727275</v>
      </c>
      <c r="J1883" s="111">
        <f>SUMIFS(CUB!$F:$F,CUB!$C:$C,"Total",CUB!$A:$A,$A1883)
/11</f>
        <v>84.237272727272725</v>
      </c>
      <c r="K1883" s="111">
        <f>SUMIFS(CUB!$G:$G,CUB!$C:$C,"Total",CUB!$A:$A,$A1883)
/11</f>
        <v>3.4454545454545453</v>
      </c>
      <c r="L1883" s="111">
        <f t="shared" ref="L1883" si="153">SUM(H1883:K1883)</f>
        <v>1989.71</v>
      </c>
    </row>
    <row r="1884" spans="1:12" x14ac:dyDescent="0.25">
      <c r="A1884" s="71">
        <f>IF(
   SUMPRODUCT(--(Sinduscon!$3:$3=DATE(2013,INT((ROW(A2081)-1)/20)+1,1)))&gt;0,
   DATE(2013,INT((ROW(A2081)-1)/20)+1,1),
   ""
)</f>
        <v>44440</v>
      </c>
      <c r="B1884" s="72" t="str">
        <f t="shared" si="150"/>
        <v>R-1</v>
      </c>
      <c r="C1884" s="73" t="str">
        <f t="shared" si="151"/>
        <v>Baixo</v>
      </c>
      <c r="D1884" s="77">
        <f>IFERROR(INDEX(Sinduscon!$6:$6,
MATCH(CUB!A1884,Sinduscon!$3:$3,0)+1), "")</f>
        <v>1015.01</v>
      </c>
      <c r="E1884" s="77">
        <f>IFERROR(INDEX(Sinduscon!$7:$7,
MATCH(CUB!$A1884,Sinduscon!$3:$3,0)+1), "")</f>
        <v>784.41</v>
      </c>
      <c r="F1884" s="77">
        <f>IFERROR(INDEX(Sinduscon!$8:$8,
MATCH(CUB!$A1884,Sinduscon!$3:$3,0)+1), "")</f>
        <v>136.29</v>
      </c>
      <c r="G1884" s="77">
        <f>IFERROR(INDEX(Sinduscon!$9:$9,
MATCH(CUB!$A1884,Sinduscon!$3:$3,0)+1), "")</f>
        <v>3.98</v>
      </c>
      <c r="H1884" s="111"/>
      <c r="I1884" s="111"/>
      <c r="J1884" s="111"/>
      <c r="K1884" s="111"/>
    </row>
    <row r="1885" spans="1:12" x14ac:dyDescent="0.25">
      <c r="A1885" s="71">
        <f>IF(
   SUMPRODUCT(--(Sinduscon!$3:$3=DATE(2013,INT((ROW(A2082)-1)/20)+1,1)))&gt;0,
   DATE(2013,INT((ROW(A2082)-1)/20)+1,1),
   ""
)</f>
        <v>44440</v>
      </c>
      <c r="B1885" s="72" t="str">
        <f t="shared" si="150"/>
        <v>R-1</v>
      </c>
      <c r="C1885" s="73" t="str">
        <f t="shared" si="151"/>
        <v>Normal</v>
      </c>
      <c r="D1885" s="77">
        <f>IFERROR(INDEX(Sinduscon!$6:$6,
MATCH(CUB!A1885,Sinduscon!$3:$3,0)+2), "")</f>
        <v>1070.75</v>
      </c>
      <c r="E1885" s="77">
        <f>IFERROR(INDEX(Sinduscon!$7:$7,
MATCH(CUB!$A1885,Sinduscon!$3:$3,0)+2), "")</f>
        <v>1071.5</v>
      </c>
      <c r="F1885" s="77">
        <f>IFERROR(INDEX(Sinduscon!$8:$8,
MATCH(CUB!$A1885,Sinduscon!$3:$3,0)+2), "")</f>
        <v>127.97</v>
      </c>
      <c r="G1885" s="77">
        <f>IFERROR(INDEX(Sinduscon!$9:$9,
MATCH(CUB!$A1885,Sinduscon!$3:$3,0)+2), "")</f>
        <v>0.28000000000000003</v>
      </c>
      <c r="H1885" s="111"/>
      <c r="I1885" s="111"/>
      <c r="J1885" s="111"/>
      <c r="K1885" s="111"/>
    </row>
    <row r="1886" spans="1:12" x14ac:dyDescent="0.25">
      <c r="A1886" s="71">
        <f>IF(
   SUMPRODUCT(--(Sinduscon!$3:$3=DATE(2013,INT((ROW(A2083)-1)/20)+1,1)))&gt;0,
   DATE(2013,INT((ROW(A2083)-1)/20)+1,1),
   ""
)</f>
        <v>44440</v>
      </c>
      <c r="B1886" s="72" t="str">
        <f t="shared" si="150"/>
        <v>R-1</v>
      </c>
      <c r="C1886" s="73" t="str">
        <f t="shared" si="151"/>
        <v>Alto</v>
      </c>
      <c r="D1886" s="77">
        <f>IFERROR(INDEX(Sinduscon!$6:$6,
MATCH(CUB!A1886,Sinduscon!$3:$3,0)+3), "")</f>
        <v>1550.89</v>
      </c>
      <c r="E1886" s="77">
        <f>IFERROR(INDEX(Sinduscon!$7:$7,
MATCH(CUB!$A1886,Sinduscon!$3:$3,0)+3), "")</f>
        <v>1162.54</v>
      </c>
      <c r="F1886" s="77">
        <f>IFERROR(INDEX(Sinduscon!$8:$8,
MATCH(CUB!$A1886,Sinduscon!$3:$3,0)+3), "")</f>
        <v>120.98</v>
      </c>
      <c r="G1886" s="77">
        <f>IFERROR(INDEX(Sinduscon!$9:$9,
MATCH(CUB!$A1886,Sinduscon!$3:$3,0)+3), "")</f>
        <v>0.34</v>
      </c>
      <c r="H1886" s="111"/>
      <c r="I1886" s="111"/>
      <c r="J1886" s="111"/>
      <c r="K1886" s="111"/>
    </row>
    <row r="1887" spans="1:12" x14ac:dyDescent="0.25">
      <c r="A1887" s="71">
        <f>IF(
   SUMPRODUCT(--(Sinduscon!$3:$3=DATE(2013,INT((ROW(A2084)-1)/20)+1,1)))&gt;0,
   DATE(2013,INT((ROW(A2084)-1)/20)+1,1),
   ""
)</f>
        <v>44440</v>
      </c>
      <c r="B1887" s="72" t="str">
        <f t="shared" si="150"/>
        <v>R-1</v>
      </c>
      <c r="C1887" s="73" t="str">
        <f t="shared" si="151"/>
        <v>Total</v>
      </c>
      <c r="D1887" s="77">
        <f>IFERROR(INDEX(Sinduscon!$6:$6,
MATCH(CUB!A1887,Sinduscon!$3:$3,0)+4), "")</f>
        <v>3636.6500000000005</v>
      </c>
      <c r="E1887" s="77">
        <f>IFERROR(INDEX(Sinduscon!$7:$7,
MATCH(CUB!$A1887,Sinduscon!$3:$3,0)+4), "")</f>
        <v>3018.45</v>
      </c>
      <c r="F1887" s="77">
        <f>IFERROR(INDEX(Sinduscon!$8:$8,
MATCH(CUB!$A1887,Sinduscon!$3:$3,0)+4), "")</f>
        <v>385.24</v>
      </c>
      <c r="G1887" s="77">
        <f>IFERROR(INDEX(Sinduscon!$9:$9,
MATCH(CUB!$A1887,Sinduscon!$3:$3,0)+4), "")</f>
        <v>4.5999999999999996</v>
      </c>
      <c r="H1887" s="111"/>
      <c r="I1887" s="111"/>
      <c r="J1887" s="111"/>
      <c r="K1887" s="111"/>
    </row>
    <row r="1888" spans="1:12" x14ac:dyDescent="0.25">
      <c r="A1888" s="71">
        <f>IF(
   SUMPRODUCT(--(Sinduscon!$3:$3=DATE(2013,INT((ROW(A2085)-1)/20)+1,1)))&gt;0,
   DATE(2013,INT((ROW(A2085)-1)/20)+1,1),
   ""
)</f>
        <v>44440</v>
      </c>
      <c r="B1888" s="72" t="str">
        <f t="shared" si="150"/>
        <v>PP-4</v>
      </c>
      <c r="C1888" s="73" t="str">
        <f t="shared" si="151"/>
        <v>Baixo</v>
      </c>
      <c r="D1888" s="77">
        <f>IFERROR(INDEX(Sinduscon!$12:$12,
MATCH(CUB!A1888,Sinduscon!$3:$3,0)+1), "")</f>
        <v>1077.3699999999999</v>
      </c>
      <c r="E1888" s="77">
        <f>IFERROR(INDEX(Sinduscon!$13:$13,
MATCH(CUB!$A1888,Sinduscon!$3:$3,0)+1), "")</f>
        <v>657.88</v>
      </c>
      <c r="F1888" s="77">
        <f>IFERROR(INDEX(Sinduscon!$14:$14,
MATCH(CUB!$A1888,Sinduscon!$3:$3,0)+1), "")</f>
        <v>36.24</v>
      </c>
      <c r="G1888" s="77">
        <f>IFERROR(INDEX(Sinduscon!$15:$15,
MATCH(CUB!$A1888,Sinduscon!$3:$3,0)+1), "")</f>
        <v>3.84</v>
      </c>
      <c r="H1888" s="111"/>
      <c r="I1888" s="111"/>
      <c r="J1888" s="111"/>
      <c r="K1888" s="111"/>
    </row>
    <row r="1889" spans="1:12" x14ac:dyDescent="0.25">
      <c r="A1889" s="71">
        <f>IF(
   SUMPRODUCT(--(Sinduscon!$3:$3=DATE(2013,INT((ROW(A2086)-1)/20)+1,1)))&gt;0,
   DATE(2013,INT((ROW(A2086)-1)/20)+1,1),
   ""
)</f>
        <v>44440</v>
      </c>
      <c r="B1889" s="72" t="str">
        <f t="shared" si="150"/>
        <v>PP-4</v>
      </c>
      <c r="C1889" s="73" t="str">
        <f t="shared" si="151"/>
        <v>Normal</v>
      </c>
      <c r="D1889" s="77">
        <f>IFERROR(INDEX(Sinduscon!$12:$12,
MATCH(CUB!A1889,Sinduscon!$3:$3,0)+2), "")</f>
        <v>1029.8</v>
      </c>
      <c r="E1889" s="77">
        <f>IFERROR(INDEX(Sinduscon!$13:$13,
MATCH(CUB!$A1889,Sinduscon!$3:$3,0)+2), "")</f>
        <v>947.87</v>
      </c>
      <c r="F1889" s="77">
        <f>IFERROR(INDEX(Sinduscon!$14:$14,
MATCH(CUB!$A1889,Sinduscon!$3:$3,0)+2), "")</f>
        <v>153.44999999999999</v>
      </c>
      <c r="G1889" s="77">
        <f>IFERROR(INDEX(Sinduscon!$15:$15,
MATCH(CUB!$A1889,Sinduscon!$3:$3,0)+2), "")</f>
        <v>0.05</v>
      </c>
      <c r="H1889" s="111"/>
      <c r="I1889" s="111"/>
      <c r="J1889" s="111"/>
      <c r="K1889" s="111"/>
    </row>
    <row r="1890" spans="1:12" x14ac:dyDescent="0.25">
      <c r="A1890" s="71">
        <f>IF(
   SUMPRODUCT(--(Sinduscon!$3:$3=DATE(2013,INT((ROW(A2087)-1)/20)+1,1)))&gt;0,
   DATE(2013,INT((ROW(A2087)-1)/20)+1,1),
   ""
)</f>
        <v>44440</v>
      </c>
      <c r="B1890" s="72" t="str">
        <f t="shared" si="150"/>
        <v>PP-4</v>
      </c>
      <c r="C1890" s="73" t="str">
        <f t="shared" si="151"/>
        <v>Alto</v>
      </c>
      <c r="D1890" s="77" t="str">
        <f>IFERROR(INDEX(Sinduscon!$12:$12,
MATCH(CUB!A1890,Sinduscon!$3:$3,0)+3), "")</f>
        <v>-</v>
      </c>
      <c r="E1890" s="77" t="str">
        <f>IFERROR(INDEX(Sinduscon!$13:$13,
MATCH(CUB!$A1890,Sinduscon!$3:$3,0)+3), "")</f>
        <v>-</v>
      </c>
      <c r="F1890" s="77" t="str">
        <f>IFERROR(INDEX(Sinduscon!$14:$14,
MATCH(CUB!$A1890,Sinduscon!$3:$3,0)+3), "")</f>
        <v>-</v>
      </c>
      <c r="G1890" s="77" t="str">
        <f>IFERROR(INDEX(Sinduscon!$15:$15,
MATCH(CUB!$A1890,Sinduscon!$3:$3,0)+3), "")</f>
        <v>-</v>
      </c>
      <c r="H1890" s="111"/>
      <c r="I1890" s="111"/>
      <c r="J1890" s="111"/>
      <c r="K1890" s="111"/>
    </row>
    <row r="1891" spans="1:12" x14ac:dyDescent="0.25">
      <c r="A1891" s="71">
        <f>IF(
   SUMPRODUCT(--(Sinduscon!$3:$3=DATE(2013,INT((ROW(A2088)-1)/20)+1,1)))&gt;0,
   DATE(2013,INT((ROW(A2088)-1)/20)+1,1),
   ""
)</f>
        <v>44440</v>
      </c>
      <c r="B1891" s="72" t="str">
        <f t="shared" si="150"/>
        <v>PP-4</v>
      </c>
      <c r="C1891" s="73" t="str">
        <f t="shared" si="151"/>
        <v>Total</v>
      </c>
      <c r="D1891" s="77">
        <f>IFERROR(INDEX(Sinduscon!$12:$12,
MATCH(CUB!A1891,Sinduscon!$3:$3,0)+4), "")</f>
        <v>2107.17</v>
      </c>
      <c r="E1891" s="77">
        <f>IFERROR(INDEX(Sinduscon!$13:$13,
MATCH(CUB!$A1891,Sinduscon!$3:$3,0)+4), "")</f>
        <v>1605.75</v>
      </c>
      <c r="F1891" s="77">
        <f>IFERROR(INDEX(Sinduscon!$14:$14,
MATCH(CUB!$A1891,Sinduscon!$3:$3,0)+4), "")</f>
        <v>189.69</v>
      </c>
      <c r="G1891" s="77">
        <f>IFERROR(INDEX(Sinduscon!$15:$15,
MATCH(CUB!$A1891,Sinduscon!$3:$3,0)+4), "")</f>
        <v>3.8899999999999997</v>
      </c>
      <c r="H1891" s="111"/>
      <c r="I1891" s="111"/>
      <c r="J1891" s="111"/>
      <c r="K1891" s="111"/>
    </row>
    <row r="1892" spans="1:12" x14ac:dyDescent="0.25">
      <c r="A1892" s="71">
        <f>IF(
   SUMPRODUCT(--(Sinduscon!$3:$3=DATE(2013,INT((ROW(A2089)-1)/20)+1,1)))&gt;0,
   DATE(2013,INT((ROW(A2089)-1)/20)+1,1),
   ""
)</f>
        <v>44440</v>
      </c>
      <c r="B1892" s="72" t="str">
        <f t="shared" si="150"/>
        <v>R-8</v>
      </c>
      <c r="C1892" s="73" t="str">
        <f t="shared" si="151"/>
        <v>Baixo</v>
      </c>
      <c r="D1892" s="77">
        <f>IFERROR(INDEX(Sinduscon!$18:$18,
MATCH(CUB!A1892,Sinduscon!$3:$3,0)+1), "")</f>
        <v>1025.56</v>
      </c>
      <c r="E1892" s="77">
        <f>IFERROR(INDEX(Sinduscon!$19:$19,
MATCH(CUB!$A1892,Sinduscon!$3:$3,0)+1), "")</f>
        <v>618.73</v>
      </c>
      <c r="F1892" s="77">
        <f>IFERROR(INDEX(Sinduscon!$20:$20,
MATCH(CUB!$A1892,Sinduscon!$3:$3,0)+1), "")</f>
        <v>32.61</v>
      </c>
      <c r="G1892" s="77">
        <f>IFERROR(INDEX(Sinduscon!$21:$21,
MATCH(CUB!$A1892,Sinduscon!$3:$3,0)+1), "")</f>
        <v>4.03</v>
      </c>
      <c r="H1892" s="111"/>
      <c r="I1892" s="111"/>
      <c r="J1892" s="111"/>
      <c r="K1892" s="111"/>
    </row>
    <row r="1893" spans="1:12" x14ac:dyDescent="0.25">
      <c r="A1893" s="71">
        <f>IF(
   SUMPRODUCT(--(Sinduscon!$3:$3=DATE(2013,INT((ROW(A2090)-1)/20)+1,1)))&gt;0,
   DATE(2013,INT((ROW(A2090)-1)/20)+1,1),
   ""
)</f>
        <v>44440</v>
      </c>
      <c r="B1893" s="72" t="str">
        <f t="shared" si="150"/>
        <v>R-8</v>
      </c>
      <c r="C1893" s="73" t="str">
        <f t="shared" si="151"/>
        <v>Normal</v>
      </c>
      <c r="D1893" s="77">
        <f>IFERROR(INDEX(Sinduscon!$18:$18,
MATCH(CUB!A1893,Sinduscon!$3:$3,0)+2), "")</f>
        <v>921.99</v>
      </c>
      <c r="E1893" s="77">
        <f>IFERROR(INDEX(Sinduscon!$19:$19,
MATCH(CUB!$A1893,Sinduscon!$3:$3,0)+2), "")</f>
        <v>850.93</v>
      </c>
      <c r="F1893" s="77">
        <f>IFERROR(INDEX(Sinduscon!$20:$20,
MATCH(CUB!$A1893,Sinduscon!$3:$3,0)+2), "")</f>
        <v>70.790000000000006</v>
      </c>
      <c r="G1893" s="77">
        <f>IFERROR(INDEX(Sinduscon!$21:$21,
MATCH(CUB!$A1893,Sinduscon!$3:$3,0)+2), "")</f>
        <v>5.4</v>
      </c>
      <c r="H1893" s="111"/>
      <c r="I1893" s="111"/>
      <c r="J1893" s="111"/>
      <c r="K1893" s="111"/>
    </row>
    <row r="1894" spans="1:12" x14ac:dyDescent="0.25">
      <c r="A1894" s="71">
        <f>IF(
   SUMPRODUCT(--(Sinduscon!$3:$3=DATE(2013,INT((ROW(A2091)-1)/20)+1,1)))&gt;0,
   DATE(2013,INT((ROW(A2091)-1)/20)+1,1),
   ""
)</f>
        <v>44440</v>
      </c>
      <c r="B1894" s="72" t="str">
        <f t="shared" si="150"/>
        <v>R-8</v>
      </c>
      <c r="C1894" s="73" t="str">
        <f t="shared" si="151"/>
        <v>Alto</v>
      </c>
      <c r="D1894" s="77">
        <f>IFERROR(INDEX(Sinduscon!$18:$18,
MATCH(CUB!A1894,Sinduscon!$3:$3,0)+3), "")</f>
        <v>1283.5999999999999</v>
      </c>
      <c r="E1894" s="77">
        <f>IFERROR(INDEX(Sinduscon!$19:$19,
MATCH(CUB!$A1894,Sinduscon!$3:$3,0)+3), "")</f>
        <v>900.77</v>
      </c>
      <c r="F1894" s="77">
        <f>IFERROR(INDEX(Sinduscon!$20:$20,
MATCH(CUB!$A1894,Sinduscon!$3:$3,0)+3), "")</f>
        <v>83.48</v>
      </c>
      <c r="G1894" s="77">
        <f>IFERROR(INDEX(Sinduscon!$21:$21,
MATCH(CUB!$A1894,Sinduscon!$3:$3,0)+3), "")</f>
        <v>5.0999999999999996</v>
      </c>
      <c r="H1894" s="111"/>
      <c r="I1894" s="111"/>
      <c r="J1894" s="111"/>
      <c r="K1894" s="111"/>
    </row>
    <row r="1895" spans="1:12" x14ac:dyDescent="0.25">
      <c r="A1895" s="71">
        <f>IF(
   SUMPRODUCT(--(Sinduscon!$3:$3=DATE(2013,INT((ROW(A2092)-1)/20)+1,1)))&gt;0,
   DATE(2013,INT((ROW(A2092)-1)/20)+1,1),
   ""
)</f>
        <v>44440</v>
      </c>
      <c r="B1895" s="72" t="str">
        <f t="shared" si="150"/>
        <v>R-8</v>
      </c>
      <c r="C1895" s="73" t="str">
        <f t="shared" si="151"/>
        <v>Total</v>
      </c>
      <c r="D1895" s="77">
        <f>IFERROR(INDEX(Sinduscon!$18:$18,
MATCH(CUB!A1895,Sinduscon!$3:$3,0)+4), "")</f>
        <v>3231.1499999999996</v>
      </c>
      <c r="E1895" s="77">
        <f>IFERROR(INDEX(Sinduscon!$19:$19,
MATCH(CUB!$A1895,Sinduscon!$3:$3,0)+4), "")</f>
        <v>2370.4299999999998</v>
      </c>
      <c r="F1895" s="77">
        <f>IFERROR(INDEX(Sinduscon!$20:$20,
MATCH(CUB!$A1895,Sinduscon!$3:$3,0)+4), "")</f>
        <v>186.88</v>
      </c>
      <c r="G1895" s="77">
        <f>IFERROR(INDEX(Sinduscon!$21:$21,
MATCH(CUB!$A1895,Sinduscon!$3:$3,0)+4), "")</f>
        <v>14.53</v>
      </c>
      <c r="H1895" s="111"/>
      <c r="I1895" s="111"/>
      <c r="J1895" s="111"/>
      <c r="K1895" s="111"/>
    </row>
    <row r="1896" spans="1:12" x14ac:dyDescent="0.25">
      <c r="A1896" s="71">
        <f>IF(
   SUMPRODUCT(--(Sinduscon!$3:$3=DATE(2013,INT((ROW(A2093)-1)/20)+1,1)))&gt;0,
   DATE(2013,INT((ROW(A2093)-1)/20)+1,1),
   ""
)</f>
        <v>44440</v>
      </c>
      <c r="B1896" s="72" t="str">
        <f t="shared" si="150"/>
        <v>R-16</v>
      </c>
      <c r="C1896" s="73" t="str">
        <f t="shared" si="151"/>
        <v>Baixo</v>
      </c>
      <c r="D1896" s="77" t="str">
        <f>IFERROR(INDEX(Sinduscon!$24:$24,
MATCH(CUB!A1896,Sinduscon!$3:$3,0)+1), "")</f>
        <v>-</v>
      </c>
      <c r="E1896" s="77" t="str">
        <f>IFERROR(INDEX(Sinduscon!$25:$25,
MATCH(CUB!$A1896,Sinduscon!$3:$3,0)+1), "")</f>
        <v>-</v>
      </c>
      <c r="F1896" s="77" t="str">
        <f>IFERROR(INDEX(Sinduscon!$26:$26,
MATCH(CUB!$A1896,Sinduscon!$3:$3,0)+1), "")</f>
        <v>-</v>
      </c>
      <c r="G1896" s="77" t="str">
        <f>IFERROR(INDEX(Sinduscon!$27:$27,
MATCH(CUB!$A1896,Sinduscon!$3:$3,0)+1), "")</f>
        <v>-</v>
      </c>
      <c r="H1896" s="111"/>
      <c r="I1896" s="111"/>
      <c r="J1896" s="111"/>
      <c r="K1896" s="111"/>
    </row>
    <row r="1897" spans="1:12" x14ac:dyDescent="0.25">
      <c r="A1897" s="71">
        <f>IF(
   SUMPRODUCT(--(Sinduscon!$3:$3=DATE(2013,INT((ROW(A2094)-1)/20)+1,1)))&gt;0,
   DATE(2013,INT((ROW(A2094)-1)/20)+1,1),
   ""
)</f>
        <v>44440</v>
      </c>
      <c r="B1897" s="72" t="str">
        <f t="shared" si="150"/>
        <v>R-16</v>
      </c>
      <c r="C1897" s="73" t="str">
        <f t="shared" si="151"/>
        <v>Normal</v>
      </c>
      <c r="D1897" s="77">
        <f>IFERROR(INDEX(Sinduscon!$24:$24,
MATCH(CUB!A1897,Sinduscon!$3:$3,0)+2), "")</f>
        <v>906.33</v>
      </c>
      <c r="E1897" s="77">
        <f>IFERROR(INDEX(Sinduscon!$25:$25,
MATCH(CUB!$A1897,Sinduscon!$3:$3,0)+2), "")</f>
        <v>818</v>
      </c>
      <c r="F1897" s="77">
        <f>IFERROR(INDEX(Sinduscon!$26:$26,
MATCH(CUB!$A1897,Sinduscon!$3:$3,0)+2), "")</f>
        <v>58.59</v>
      </c>
      <c r="G1897" s="77">
        <f>IFERROR(INDEX(Sinduscon!$27:$27,
MATCH(CUB!$A1897,Sinduscon!$3:$3,0)+2), "")</f>
        <v>5.14</v>
      </c>
      <c r="H1897" s="111"/>
      <c r="I1897" s="111"/>
      <c r="J1897" s="111"/>
      <c r="K1897" s="111"/>
    </row>
    <row r="1898" spans="1:12" x14ac:dyDescent="0.25">
      <c r="A1898" s="71">
        <f>IF(
   SUMPRODUCT(--(Sinduscon!$3:$3=DATE(2013,INT((ROW(A2095)-1)/20)+1,1)))&gt;0,
   DATE(2013,INT((ROW(A2095)-1)/20)+1,1),
   ""
)</f>
        <v>44440</v>
      </c>
      <c r="B1898" s="72" t="str">
        <f t="shared" si="150"/>
        <v>R-16</v>
      </c>
      <c r="C1898" s="73" t="str">
        <f t="shared" si="151"/>
        <v>Alto</v>
      </c>
      <c r="D1898" s="77">
        <f>IFERROR(INDEX(Sinduscon!$24:$24,
MATCH(CUB!A1898,Sinduscon!$3:$3,0)+3), "")</f>
        <v>1220.72</v>
      </c>
      <c r="E1898" s="77">
        <f>IFERROR(INDEX(Sinduscon!$25:$25,
MATCH(CUB!$A1898,Sinduscon!$3:$3,0)+3), "")</f>
        <v>1011.72</v>
      </c>
      <c r="F1898" s="77">
        <f>IFERROR(INDEX(Sinduscon!$26:$26,
MATCH(CUB!$A1898,Sinduscon!$3:$3,0)+3), "")</f>
        <v>72.41</v>
      </c>
      <c r="G1898" s="77">
        <f>IFERROR(INDEX(Sinduscon!$27:$27,
MATCH(CUB!$A1898,Sinduscon!$3:$3,0)+3), "")</f>
        <v>7.73</v>
      </c>
      <c r="H1898" s="111"/>
      <c r="I1898" s="111"/>
      <c r="J1898" s="111"/>
      <c r="K1898" s="111"/>
    </row>
    <row r="1899" spans="1:12" x14ac:dyDescent="0.25">
      <c r="A1899" s="71">
        <f>IF(
   SUMPRODUCT(--(Sinduscon!$3:$3=DATE(2013,INT((ROW(A2096)-1)/20)+1,1)))&gt;0,
   DATE(2013,INT((ROW(A2096)-1)/20)+1,1),
   ""
)</f>
        <v>44440</v>
      </c>
      <c r="B1899" s="72" t="str">
        <f t="shared" si="150"/>
        <v>R-16</v>
      </c>
      <c r="C1899" s="73" t="str">
        <f t="shared" si="151"/>
        <v>Total</v>
      </c>
      <c r="D1899" s="77">
        <f>IFERROR(INDEX(Sinduscon!$24:$24,
MATCH(CUB!A1899,Sinduscon!$3:$3,0)+4), "")</f>
        <v>2127.0500000000002</v>
      </c>
      <c r="E1899" s="77">
        <f>IFERROR(INDEX(Sinduscon!$25:$25,
MATCH(CUB!$A1899,Sinduscon!$3:$3,0)+4), "")</f>
        <v>1829.72</v>
      </c>
      <c r="F1899" s="77">
        <f>IFERROR(INDEX(Sinduscon!$26:$26,
MATCH(CUB!$A1899,Sinduscon!$3:$3,0)+4), "")</f>
        <v>131</v>
      </c>
      <c r="G1899" s="77">
        <f>IFERROR(INDEX(Sinduscon!$27:$27,
MATCH(CUB!$A1899,Sinduscon!$3:$3,0)+4), "")</f>
        <v>12.870000000000001</v>
      </c>
      <c r="H1899" s="111"/>
      <c r="I1899" s="111"/>
      <c r="J1899" s="111"/>
      <c r="K1899" s="111"/>
    </row>
    <row r="1900" spans="1:12" x14ac:dyDescent="0.25">
      <c r="A1900" s="71">
        <f>IF(
   SUMPRODUCT(--(Sinduscon!$3:$3=DATE(2013,INT((ROW(A2097)-1)/20)+1,1)))&gt;0,
   DATE(2013,INT((ROW(A2097)-1)/20)+1,1),
   ""
)</f>
        <v>44440</v>
      </c>
      <c r="B1900" s="72" t="str">
        <f t="shared" si="150"/>
        <v>PIS</v>
      </c>
      <c r="C1900" s="73" t="str">
        <f t="shared" si="151"/>
        <v>Baixo</v>
      </c>
      <c r="D1900" s="77">
        <f>IFERROR(INDEX(Sinduscon!$30:$30,
MATCH(CUB!A1900,Sinduscon!$3:$3,0)+1), "")</f>
        <v>729.89</v>
      </c>
      <c r="E1900" s="77">
        <f>IFERROR(INDEX(Sinduscon!$31:$31,
MATCH(CUB!$A1900,Sinduscon!$3:$3,0)+1), "")</f>
        <v>534.57000000000005</v>
      </c>
      <c r="F1900" s="77">
        <f>IFERROR(INDEX(Sinduscon!$32:$32,
MATCH(CUB!$A1900,Sinduscon!$3:$3,0)+1), "")</f>
        <v>33.799999999999997</v>
      </c>
      <c r="G1900" s="77">
        <f>IFERROR(INDEX(Sinduscon!$33:$33,
MATCH(CUB!$A1900,Sinduscon!$3:$3,0)+1), "")</f>
        <v>2.0099999999999998</v>
      </c>
      <c r="H1900" s="111"/>
      <c r="I1900" s="111"/>
      <c r="J1900" s="111"/>
      <c r="K1900" s="111"/>
    </row>
    <row r="1901" spans="1:12" x14ac:dyDescent="0.25">
      <c r="A1901" s="71">
        <f>IF(
   SUMPRODUCT(--(Sinduscon!$3:$3=DATE(2013,INT((ROW(A2098)-1)/20)+1,1)))&gt;0,
   DATE(2013,INT((ROW(A2098)-1)/20)+1,1),
   ""
)</f>
        <v>44440</v>
      </c>
      <c r="B1901" s="72" t="str">
        <f t="shared" si="150"/>
        <v>PIS</v>
      </c>
      <c r="C1901" s="73" t="str">
        <f t="shared" si="151"/>
        <v>Normal</v>
      </c>
      <c r="D1901" s="77" t="str">
        <f>IFERROR(INDEX(Sinduscon!$30:$30,
MATCH(CUB!A1901,Sinduscon!$3:$3,0)+2), "")</f>
        <v>-</v>
      </c>
      <c r="E1901" s="77" t="str">
        <f>IFERROR(INDEX(Sinduscon!$31:$31,
MATCH(CUB!$A1901,Sinduscon!$3:$3,0)+2), "")</f>
        <v>-</v>
      </c>
      <c r="F1901" s="77" t="str">
        <f>IFERROR(INDEX(Sinduscon!$32:$32,
MATCH(CUB!$A1901,Sinduscon!$3:$3,0)+2), "")</f>
        <v>-</v>
      </c>
      <c r="G1901" s="77" t="str">
        <f>IFERROR(INDEX(Sinduscon!$33:$33,
MATCH(CUB!$A1901,Sinduscon!$3:$3,0)+2), "")</f>
        <v>-</v>
      </c>
      <c r="H1901" s="111"/>
      <c r="I1901" s="111"/>
      <c r="J1901" s="111"/>
      <c r="K1901" s="111"/>
    </row>
    <row r="1902" spans="1:12" x14ac:dyDescent="0.25">
      <c r="A1902" s="71">
        <f>IF(
   SUMPRODUCT(--(Sinduscon!$3:$3=DATE(2013,INT((ROW(A2099)-1)/20)+1,1)))&gt;0,
   DATE(2013,INT((ROW(A2099)-1)/20)+1,1),
   ""
)</f>
        <v>44440</v>
      </c>
      <c r="B1902" s="72" t="str">
        <f t="shared" si="150"/>
        <v>PIS</v>
      </c>
      <c r="C1902" s="73" t="str">
        <f t="shared" si="151"/>
        <v>Alto</v>
      </c>
      <c r="D1902" s="77" t="str">
        <f>IFERROR(INDEX(Sinduscon!$30:$30,
MATCH(CUB!A1902,Sinduscon!$3:$3,0)+3), "")</f>
        <v>-</v>
      </c>
      <c r="E1902" s="77" t="str">
        <f>IFERROR(INDEX(Sinduscon!$31:$31,
MATCH(CUB!$A1902,Sinduscon!$3:$3,0)+3), "")</f>
        <v>-</v>
      </c>
      <c r="F1902" s="77" t="str">
        <f>IFERROR(INDEX(Sinduscon!$32:$32,
MATCH(CUB!$A1902,Sinduscon!$3:$3,0)+3), "")</f>
        <v>-</v>
      </c>
      <c r="G1902" s="77" t="str">
        <f>IFERROR(INDEX(Sinduscon!$33:$33,
MATCH(CUB!$A1902,Sinduscon!$3:$3,0)+3), "")</f>
        <v>-</v>
      </c>
      <c r="H1902" s="111"/>
      <c r="I1902" s="111"/>
      <c r="J1902" s="111"/>
      <c r="K1902" s="111"/>
    </row>
    <row r="1903" spans="1:12" x14ac:dyDescent="0.25">
      <c r="A1903" s="71">
        <f>IF(
   SUMPRODUCT(--(Sinduscon!$3:$3=DATE(2013,INT((ROW(A2100)-1)/20)+1,1)))&gt;0,
   DATE(2013,INT((ROW(A2100)-1)/20)+1,1),
   ""
)</f>
        <v>44440</v>
      </c>
      <c r="B1903" s="72" t="str">
        <f t="shared" si="150"/>
        <v>PIS</v>
      </c>
      <c r="C1903" s="73" t="str">
        <f t="shared" si="151"/>
        <v>Total</v>
      </c>
      <c r="D1903" s="77">
        <f>IFERROR(INDEX(Sinduscon!$30:$30,
MATCH(CUB!A1903,Sinduscon!$3:$3,0)+4), "")</f>
        <v>729.89</v>
      </c>
      <c r="E1903" s="77">
        <f>IFERROR(INDEX(Sinduscon!$31:$31,
MATCH(CUB!$A1903,Sinduscon!$3:$3,0)+4), "")</f>
        <v>534.57000000000005</v>
      </c>
      <c r="F1903" s="77">
        <f>IFERROR(INDEX(Sinduscon!$32:$32,
MATCH(CUB!$A1903,Sinduscon!$3:$3,0)+4), "")</f>
        <v>33.799999999999997</v>
      </c>
      <c r="G1903" s="77">
        <f>IFERROR(INDEX(Sinduscon!$33:$33,
MATCH(CUB!$A1903,Sinduscon!$3:$3,0)+4), "")</f>
        <v>2.0099999999999998</v>
      </c>
      <c r="H1903" s="111">
        <f>SUMIFS(CUB!$D:$D,CUB!$C:$C,"Total",CUB!$A:$A,$A1903)
/11</f>
        <v>1075.6281818181817</v>
      </c>
      <c r="I1903" s="111">
        <f>SUMIFS(CUB!$E:$E,CUB!$C:$C,"Total",CUB!$A:$A,$A1903)
/11</f>
        <v>850.81090909090892</v>
      </c>
      <c r="J1903" s="111">
        <f>SUMIFS(CUB!$F:$F,CUB!$C:$C,"Total",CUB!$A:$A,$A1903)
/11</f>
        <v>84.237272727272725</v>
      </c>
      <c r="K1903" s="111">
        <f>SUMIFS(CUB!$G:$G,CUB!$C:$C,"Total",CUB!$A:$A,$A1903)
/11</f>
        <v>3.4454545454545453</v>
      </c>
      <c r="L1903" s="111">
        <f t="shared" ref="L1903" si="154">SUM(H1903:K1903)</f>
        <v>2014.1218181818181</v>
      </c>
    </row>
    <row r="1904" spans="1:12" x14ac:dyDescent="0.25">
      <c r="A1904" s="71">
        <f>IF(
   SUMPRODUCT(--(Sinduscon!$3:$3=DATE(2013,INT((ROW(A2101)-1)/20)+1,1)))&gt;0,
   DATE(2013,INT((ROW(A2101)-1)/20)+1,1),
   ""
)</f>
        <v>44470</v>
      </c>
      <c r="B1904" s="72" t="str">
        <f t="shared" si="150"/>
        <v>R-1</v>
      </c>
      <c r="C1904" s="73" t="str">
        <f t="shared" si="151"/>
        <v>Baixo</v>
      </c>
      <c r="D1904" s="77">
        <f>IFERROR(INDEX(Sinduscon!$6:$6,
MATCH(CUB!A1904,Sinduscon!$3:$3,0)+1), "")</f>
        <v>1018.83</v>
      </c>
      <c r="E1904" s="77">
        <f>IFERROR(INDEX(Sinduscon!$7:$7,
MATCH(CUB!$A1904,Sinduscon!$3:$3,0)+1), "")</f>
        <v>784.41</v>
      </c>
      <c r="F1904" s="77">
        <f>IFERROR(INDEX(Sinduscon!$8:$8,
MATCH(CUB!$A1904,Sinduscon!$3:$3,0)+1), "")</f>
        <v>136.29</v>
      </c>
      <c r="G1904" s="77">
        <f>IFERROR(INDEX(Sinduscon!$9:$9,
MATCH(CUB!$A1904,Sinduscon!$3:$3,0)+1), "")</f>
        <v>4.07</v>
      </c>
      <c r="H1904" s="111"/>
      <c r="I1904" s="111"/>
      <c r="J1904" s="111"/>
      <c r="K1904" s="111"/>
    </row>
    <row r="1905" spans="1:11" x14ac:dyDescent="0.25">
      <c r="A1905" s="71">
        <f>IF(
   SUMPRODUCT(--(Sinduscon!$3:$3=DATE(2013,INT((ROW(A2102)-1)/20)+1,1)))&gt;0,
   DATE(2013,INT((ROW(A2102)-1)/20)+1,1),
   ""
)</f>
        <v>44470</v>
      </c>
      <c r="B1905" s="72" t="str">
        <f t="shared" si="150"/>
        <v>R-1</v>
      </c>
      <c r="C1905" s="73" t="str">
        <f t="shared" si="151"/>
        <v>Normal</v>
      </c>
      <c r="D1905" s="77">
        <f>IFERROR(INDEX(Sinduscon!$6:$6,
MATCH(CUB!A1905,Sinduscon!$3:$3,0)+2), "")</f>
        <v>1072.5999999999999</v>
      </c>
      <c r="E1905" s="77">
        <f>IFERROR(INDEX(Sinduscon!$7:$7,
MATCH(CUB!$A1905,Sinduscon!$3:$3,0)+2), "")</f>
        <v>1071.5</v>
      </c>
      <c r="F1905" s="77">
        <f>IFERROR(INDEX(Sinduscon!$8:$8,
MATCH(CUB!$A1905,Sinduscon!$3:$3,0)+2), "")</f>
        <v>127.97</v>
      </c>
      <c r="G1905" s="77">
        <f>IFERROR(INDEX(Sinduscon!$9:$9,
MATCH(CUB!$A1905,Sinduscon!$3:$3,0)+2), "")</f>
        <v>0.28999999999999998</v>
      </c>
      <c r="H1905" s="111"/>
      <c r="I1905" s="111"/>
      <c r="J1905" s="111"/>
      <c r="K1905" s="111"/>
    </row>
    <row r="1906" spans="1:11" x14ac:dyDescent="0.25">
      <c r="A1906" s="71">
        <f>IF(
   SUMPRODUCT(--(Sinduscon!$3:$3=DATE(2013,INT((ROW(A2103)-1)/20)+1,1)))&gt;0,
   DATE(2013,INT((ROW(A2103)-1)/20)+1,1),
   ""
)</f>
        <v>44470</v>
      </c>
      <c r="B1906" s="72" t="str">
        <f t="shared" si="150"/>
        <v>R-1</v>
      </c>
      <c r="C1906" s="73" t="str">
        <f t="shared" si="151"/>
        <v>Alto</v>
      </c>
      <c r="D1906" s="77">
        <f>IFERROR(INDEX(Sinduscon!$6:$6,
MATCH(CUB!A1906,Sinduscon!$3:$3,0)+3), "")</f>
        <v>1560.93</v>
      </c>
      <c r="E1906" s="77">
        <f>IFERROR(INDEX(Sinduscon!$7:$7,
MATCH(CUB!$A1906,Sinduscon!$3:$3,0)+3), "")</f>
        <v>1162.54</v>
      </c>
      <c r="F1906" s="77">
        <f>IFERROR(INDEX(Sinduscon!$8:$8,
MATCH(CUB!$A1906,Sinduscon!$3:$3,0)+3), "")</f>
        <v>120.98</v>
      </c>
      <c r="G1906" s="77">
        <f>IFERROR(INDEX(Sinduscon!$9:$9,
MATCH(CUB!$A1906,Sinduscon!$3:$3,0)+3), "")</f>
        <v>0.35</v>
      </c>
      <c r="H1906" s="111"/>
      <c r="I1906" s="111"/>
      <c r="J1906" s="111"/>
      <c r="K1906" s="111"/>
    </row>
    <row r="1907" spans="1:11" x14ac:dyDescent="0.25">
      <c r="A1907" s="71">
        <f>IF(
   SUMPRODUCT(--(Sinduscon!$3:$3=DATE(2013,INT((ROW(A2104)-1)/20)+1,1)))&gt;0,
   DATE(2013,INT((ROW(A2104)-1)/20)+1,1),
   ""
)</f>
        <v>44470</v>
      </c>
      <c r="B1907" s="72" t="str">
        <f t="shared" si="150"/>
        <v>R-1</v>
      </c>
      <c r="C1907" s="73" t="str">
        <f t="shared" si="151"/>
        <v>Total</v>
      </c>
      <c r="D1907" s="77">
        <f>IFERROR(INDEX(Sinduscon!$6:$6,
MATCH(CUB!A1907,Sinduscon!$3:$3,0)+4), "")</f>
        <v>3652.3599999999997</v>
      </c>
      <c r="E1907" s="77">
        <f>IFERROR(INDEX(Sinduscon!$7:$7,
MATCH(CUB!$A1907,Sinduscon!$3:$3,0)+4), "")</f>
        <v>3018.45</v>
      </c>
      <c r="F1907" s="77">
        <f>IFERROR(INDEX(Sinduscon!$8:$8,
MATCH(CUB!$A1907,Sinduscon!$3:$3,0)+4), "")</f>
        <v>385.24</v>
      </c>
      <c r="G1907" s="77">
        <f>IFERROR(INDEX(Sinduscon!$9:$9,
MATCH(CUB!$A1907,Sinduscon!$3:$3,0)+4), "")</f>
        <v>4.71</v>
      </c>
      <c r="H1907" s="111"/>
      <c r="I1907" s="111"/>
      <c r="J1907" s="111"/>
      <c r="K1907" s="111"/>
    </row>
    <row r="1908" spans="1:11" x14ac:dyDescent="0.25">
      <c r="A1908" s="71">
        <f>IF(
   SUMPRODUCT(--(Sinduscon!$3:$3=DATE(2013,INT((ROW(A2105)-1)/20)+1,1)))&gt;0,
   DATE(2013,INT((ROW(A2105)-1)/20)+1,1),
   ""
)</f>
        <v>44470</v>
      </c>
      <c r="B1908" s="72" t="str">
        <f t="shared" si="150"/>
        <v>PP-4</v>
      </c>
      <c r="C1908" s="73" t="str">
        <f t="shared" si="151"/>
        <v>Baixo</v>
      </c>
      <c r="D1908" s="77">
        <f>IFERROR(INDEX(Sinduscon!$12:$12,
MATCH(CUB!A1908,Sinduscon!$3:$3,0)+1), "")</f>
        <v>1081.17</v>
      </c>
      <c r="E1908" s="77">
        <f>IFERROR(INDEX(Sinduscon!$13:$13,
MATCH(CUB!$A1908,Sinduscon!$3:$3,0)+1), "")</f>
        <v>657.88</v>
      </c>
      <c r="F1908" s="77">
        <f>IFERROR(INDEX(Sinduscon!$14:$14,
MATCH(CUB!$A1908,Sinduscon!$3:$3,0)+1), "")</f>
        <v>36.24</v>
      </c>
      <c r="G1908" s="77">
        <f>IFERROR(INDEX(Sinduscon!$15:$15,
MATCH(CUB!$A1908,Sinduscon!$3:$3,0)+1), "")</f>
        <v>3.93</v>
      </c>
      <c r="H1908" s="111"/>
      <c r="I1908" s="111"/>
      <c r="J1908" s="111"/>
      <c r="K1908" s="111"/>
    </row>
    <row r="1909" spans="1:11" x14ac:dyDescent="0.25">
      <c r="A1909" s="71">
        <f>IF(
   SUMPRODUCT(--(Sinduscon!$3:$3=DATE(2013,INT((ROW(A2106)-1)/20)+1,1)))&gt;0,
   DATE(2013,INT((ROW(A2106)-1)/20)+1,1),
   ""
)</f>
        <v>44470</v>
      </c>
      <c r="B1909" s="72" t="str">
        <f t="shared" si="150"/>
        <v>PP-4</v>
      </c>
      <c r="C1909" s="73" t="str">
        <f t="shared" si="151"/>
        <v>Normal</v>
      </c>
      <c r="D1909" s="77">
        <f>IFERROR(INDEX(Sinduscon!$12:$12,
MATCH(CUB!A1909,Sinduscon!$3:$3,0)+2), "")</f>
        <v>1032.56</v>
      </c>
      <c r="E1909" s="77">
        <f>IFERROR(INDEX(Sinduscon!$13:$13,
MATCH(CUB!$A1909,Sinduscon!$3:$3,0)+2), "")</f>
        <v>947.87</v>
      </c>
      <c r="F1909" s="77">
        <f>IFERROR(INDEX(Sinduscon!$14:$14,
MATCH(CUB!$A1909,Sinduscon!$3:$3,0)+2), "")</f>
        <v>153.44999999999999</v>
      </c>
      <c r="G1909" s="77">
        <f>IFERROR(INDEX(Sinduscon!$15:$15,
MATCH(CUB!$A1909,Sinduscon!$3:$3,0)+2), "")</f>
        <v>0.05</v>
      </c>
      <c r="H1909" s="111"/>
      <c r="I1909" s="111"/>
      <c r="J1909" s="111"/>
      <c r="K1909" s="111"/>
    </row>
    <row r="1910" spans="1:11" x14ac:dyDescent="0.25">
      <c r="A1910" s="71">
        <f>IF(
   SUMPRODUCT(--(Sinduscon!$3:$3=DATE(2013,INT((ROW(A2107)-1)/20)+1,1)))&gt;0,
   DATE(2013,INT((ROW(A2107)-1)/20)+1,1),
   ""
)</f>
        <v>44470</v>
      </c>
      <c r="B1910" s="72" t="str">
        <f t="shared" si="150"/>
        <v>PP-4</v>
      </c>
      <c r="C1910" s="73" t="str">
        <f t="shared" si="151"/>
        <v>Alto</v>
      </c>
      <c r="D1910" s="77" t="str">
        <f>IFERROR(INDEX(Sinduscon!$12:$12,
MATCH(CUB!A1910,Sinduscon!$3:$3,0)+3), "")</f>
        <v>-</v>
      </c>
      <c r="E1910" s="77" t="str">
        <f>IFERROR(INDEX(Sinduscon!$13:$13,
MATCH(CUB!$A1910,Sinduscon!$3:$3,0)+3), "")</f>
        <v>-</v>
      </c>
      <c r="F1910" s="77" t="str">
        <f>IFERROR(INDEX(Sinduscon!$14:$14,
MATCH(CUB!$A1910,Sinduscon!$3:$3,0)+3), "")</f>
        <v>-</v>
      </c>
      <c r="G1910" s="77" t="str">
        <f>IFERROR(INDEX(Sinduscon!$15:$15,
MATCH(CUB!$A1910,Sinduscon!$3:$3,0)+3), "")</f>
        <v>-</v>
      </c>
      <c r="H1910" s="111"/>
      <c r="I1910" s="111"/>
      <c r="J1910" s="111"/>
      <c r="K1910" s="111"/>
    </row>
    <row r="1911" spans="1:11" x14ac:dyDescent="0.25">
      <c r="A1911" s="71">
        <f>IF(
   SUMPRODUCT(--(Sinduscon!$3:$3=DATE(2013,INT((ROW(A2108)-1)/20)+1,1)))&gt;0,
   DATE(2013,INT((ROW(A2108)-1)/20)+1,1),
   ""
)</f>
        <v>44470</v>
      </c>
      <c r="B1911" s="72" t="str">
        <f t="shared" si="150"/>
        <v>PP-4</v>
      </c>
      <c r="C1911" s="73" t="str">
        <f t="shared" si="151"/>
        <v>Total</v>
      </c>
      <c r="D1911" s="77">
        <f>IFERROR(INDEX(Sinduscon!$12:$12,
MATCH(CUB!A1911,Sinduscon!$3:$3,0)+4), "")</f>
        <v>2113.73</v>
      </c>
      <c r="E1911" s="77">
        <f>IFERROR(INDEX(Sinduscon!$13:$13,
MATCH(CUB!$A1911,Sinduscon!$3:$3,0)+4), "")</f>
        <v>1605.75</v>
      </c>
      <c r="F1911" s="77">
        <f>IFERROR(INDEX(Sinduscon!$14:$14,
MATCH(CUB!$A1911,Sinduscon!$3:$3,0)+4), "")</f>
        <v>189.69</v>
      </c>
      <c r="G1911" s="77">
        <f>IFERROR(INDEX(Sinduscon!$15:$15,
MATCH(CUB!$A1911,Sinduscon!$3:$3,0)+4), "")</f>
        <v>3.98</v>
      </c>
      <c r="H1911" s="111"/>
      <c r="I1911" s="111"/>
      <c r="J1911" s="111"/>
      <c r="K1911" s="111"/>
    </row>
    <row r="1912" spans="1:11" x14ac:dyDescent="0.25">
      <c r="A1912" s="71">
        <f>IF(
   SUMPRODUCT(--(Sinduscon!$3:$3=DATE(2013,INT((ROW(A2109)-1)/20)+1,1)))&gt;0,
   DATE(2013,INT((ROW(A2109)-1)/20)+1,1),
   ""
)</f>
        <v>44470</v>
      </c>
      <c r="B1912" s="72" t="str">
        <f t="shared" si="150"/>
        <v>R-8</v>
      </c>
      <c r="C1912" s="73" t="str">
        <f t="shared" si="151"/>
        <v>Baixo</v>
      </c>
      <c r="D1912" s="77">
        <f>IFERROR(INDEX(Sinduscon!$18:$18,
MATCH(CUB!A1912,Sinduscon!$3:$3,0)+1), "")</f>
        <v>1029.5999999999999</v>
      </c>
      <c r="E1912" s="77">
        <f>IFERROR(INDEX(Sinduscon!$19:$19,
MATCH(CUB!$A1912,Sinduscon!$3:$3,0)+1), "")</f>
        <v>618.73</v>
      </c>
      <c r="F1912" s="77">
        <f>IFERROR(INDEX(Sinduscon!$20:$20,
MATCH(CUB!$A1912,Sinduscon!$3:$3,0)+1), "")</f>
        <v>32.61</v>
      </c>
      <c r="G1912" s="77">
        <f>IFERROR(INDEX(Sinduscon!$21:$21,
MATCH(CUB!$A1912,Sinduscon!$3:$3,0)+1), "")</f>
        <v>4.12</v>
      </c>
      <c r="H1912" s="111"/>
      <c r="I1912" s="111"/>
      <c r="J1912" s="111"/>
      <c r="K1912" s="111"/>
    </row>
    <row r="1913" spans="1:11" x14ac:dyDescent="0.25">
      <c r="A1913" s="71">
        <f>IF(
   SUMPRODUCT(--(Sinduscon!$3:$3=DATE(2013,INT((ROW(A2110)-1)/20)+1,1)))&gt;0,
   DATE(2013,INT((ROW(A2110)-1)/20)+1,1),
   ""
)</f>
        <v>44470</v>
      </c>
      <c r="B1913" s="72" t="str">
        <f t="shared" si="150"/>
        <v>R-8</v>
      </c>
      <c r="C1913" s="73" t="str">
        <f t="shared" si="151"/>
        <v>Normal</v>
      </c>
      <c r="D1913" s="77">
        <f>IFERROR(INDEX(Sinduscon!$18:$18,
MATCH(CUB!A1913,Sinduscon!$3:$3,0)+2), "")</f>
        <v>923.59</v>
      </c>
      <c r="E1913" s="77">
        <f>IFERROR(INDEX(Sinduscon!$19:$19,
MATCH(CUB!$A1913,Sinduscon!$3:$3,0)+2), "")</f>
        <v>850.93</v>
      </c>
      <c r="F1913" s="77">
        <f>IFERROR(INDEX(Sinduscon!$20:$20,
MATCH(CUB!$A1913,Sinduscon!$3:$3,0)+2), "")</f>
        <v>70.790000000000006</v>
      </c>
      <c r="G1913" s="77">
        <f>IFERROR(INDEX(Sinduscon!$21:$21,
MATCH(CUB!$A1913,Sinduscon!$3:$3,0)+2), "")</f>
        <v>5.52</v>
      </c>
      <c r="H1913" s="111"/>
      <c r="I1913" s="111"/>
      <c r="J1913" s="111"/>
      <c r="K1913" s="111"/>
    </row>
    <row r="1914" spans="1:11" x14ac:dyDescent="0.25">
      <c r="A1914" s="71">
        <f>IF(
   SUMPRODUCT(--(Sinduscon!$3:$3=DATE(2013,INT((ROW(A2111)-1)/20)+1,1)))&gt;0,
   DATE(2013,INT((ROW(A2111)-1)/20)+1,1),
   ""
)</f>
        <v>44470</v>
      </c>
      <c r="B1914" s="72" t="str">
        <f t="shared" si="150"/>
        <v>R-8</v>
      </c>
      <c r="C1914" s="73" t="str">
        <f t="shared" si="151"/>
        <v>Alto</v>
      </c>
      <c r="D1914" s="77">
        <f>IFERROR(INDEX(Sinduscon!$18:$18,
MATCH(CUB!A1914,Sinduscon!$3:$3,0)+3), "")</f>
        <v>1292.3</v>
      </c>
      <c r="E1914" s="77">
        <f>IFERROR(INDEX(Sinduscon!$19:$19,
MATCH(CUB!$A1914,Sinduscon!$3:$3,0)+3), "")</f>
        <v>900.77</v>
      </c>
      <c r="F1914" s="77">
        <f>IFERROR(INDEX(Sinduscon!$20:$20,
MATCH(CUB!$A1914,Sinduscon!$3:$3,0)+3), "")</f>
        <v>83.48</v>
      </c>
      <c r="G1914" s="77">
        <f>IFERROR(INDEX(Sinduscon!$21:$21,
MATCH(CUB!$A1914,Sinduscon!$3:$3,0)+3), "")</f>
        <v>5.22</v>
      </c>
      <c r="H1914" s="111"/>
      <c r="I1914" s="111"/>
      <c r="J1914" s="111"/>
      <c r="K1914" s="111"/>
    </row>
    <row r="1915" spans="1:11" x14ac:dyDescent="0.25">
      <c r="A1915" s="71">
        <f>IF(
   SUMPRODUCT(--(Sinduscon!$3:$3=DATE(2013,INT((ROW(A2112)-1)/20)+1,1)))&gt;0,
   DATE(2013,INT((ROW(A2112)-1)/20)+1,1),
   ""
)</f>
        <v>44470</v>
      </c>
      <c r="B1915" s="72" t="str">
        <f t="shared" si="150"/>
        <v>R-8</v>
      </c>
      <c r="C1915" s="73" t="str">
        <f t="shared" si="151"/>
        <v>Total</v>
      </c>
      <c r="D1915" s="77">
        <f>IFERROR(INDEX(Sinduscon!$18:$18,
MATCH(CUB!A1915,Sinduscon!$3:$3,0)+4), "")</f>
        <v>3245.49</v>
      </c>
      <c r="E1915" s="77">
        <f>IFERROR(INDEX(Sinduscon!$19:$19,
MATCH(CUB!$A1915,Sinduscon!$3:$3,0)+4), "")</f>
        <v>2370.4299999999998</v>
      </c>
      <c r="F1915" s="77">
        <f>IFERROR(INDEX(Sinduscon!$20:$20,
MATCH(CUB!$A1915,Sinduscon!$3:$3,0)+4), "")</f>
        <v>186.88</v>
      </c>
      <c r="G1915" s="77">
        <f>IFERROR(INDEX(Sinduscon!$21:$21,
MATCH(CUB!$A1915,Sinduscon!$3:$3,0)+4), "")</f>
        <v>14.86</v>
      </c>
      <c r="H1915" s="111"/>
      <c r="I1915" s="111"/>
      <c r="J1915" s="111"/>
      <c r="K1915" s="111"/>
    </row>
    <row r="1916" spans="1:11" x14ac:dyDescent="0.25">
      <c r="A1916" s="71">
        <f>IF(
   SUMPRODUCT(--(Sinduscon!$3:$3=DATE(2013,INT((ROW(A2113)-1)/20)+1,1)))&gt;0,
   DATE(2013,INT((ROW(A2113)-1)/20)+1,1),
   ""
)</f>
        <v>44470</v>
      </c>
      <c r="B1916" s="72" t="str">
        <f t="shared" si="150"/>
        <v>R-16</v>
      </c>
      <c r="C1916" s="73" t="str">
        <f t="shared" si="151"/>
        <v>Baixo</v>
      </c>
      <c r="D1916" s="77" t="str">
        <f>IFERROR(INDEX(Sinduscon!$24:$24,
MATCH(CUB!A1916,Sinduscon!$3:$3,0)+1), "")</f>
        <v>-</v>
      </c>
      <c r="E1916" s="77" t="str">
        <f>IFERROR(INDEX(Sinduscon!$25:$25,
MATCH(CUB!$A1916,Sinduscon!$3:$3,0)+1), "")</f>
        <v>-</v>
      </c>
      <c r="F1916" s="77" t="str">
        <f>IFERROR(INDEX(Sinduscon!$26:$26,
MATCH(CUB!$A1916,Sinduscon!$3:$3,0)+1), "")</f>
        <v>-</v>
      </c>
      <c r="G1916" s="77" t="str">
        <f>IFERROR(INDEX(Sinduscon!$27:$27,
MATCH(CUB!$A1916,Sinduscon!$3:$3,0)+1), "")</f>
        <v>-</v>
      </c>
      <c r="H1916" s="111"/>
      <c r="I1916" s="111"/>
      <c r="J1916" s="111"/>
      <c r="K1916" s="111"/>
    </row>
    <row r="1917" spans="1:11" x14ac:dyDescent="0.25">
      <c r="A1917" s="71">
        <f>IF(
   SUMPRODUCT(--(Sinduscon!$3:$3=DATE(2013,INT((ROW(A2114)-1)/20)+1,1)))&gt;0,
   DATE(2013,INT((ROW(A2114)-1)/20)+1,1),
   ""
)</f>
        <v>44470</v>
      </c>
      <c r="B1917" s="72" t="str">
        <f t="shared" si="150"/>
        <v>R-16</v>
      </c>
      <c r="C1917" s="73" t="str">
        <f t="shared" si="151"/>
        <v>Normal</v>
      </c>
      <c r="D1917" s="77">
        <f>IFERROR(INDEX(Sinduscon!$24:$24,
MATCH(CUB!A1917,Sinduscon!$3:$3,0)+2), "")</f>
        <v>908.11</v>
      </c>
      <c r="E1917" s="77">
        <f>IFERROR(INDEX(Sinduscon!$25:$25,
MATCH(CUB!$A1917,Sinduscon!$3:$3,0)+2), "")</f>
        <v>818</v>
      </c>
      <c r="F1917" s="77">
        <f>IFERROR(INDEX(Sinduscon!$26:$26,
MATCH(CUB!$A1917,Sinduscon!$3:$3,0)+2), "")</f>
        <v>58.59</v>
      </c>
      <c r="G1917" s="77">
        <f>IFERROR(INDEX(Sinduscon!$27:$27,
MATCH(CUB!$A1917,Sinduscon!$3:$3,0)+2), "")</f>
        <v>5.27</v>
      </c>
      <c r="H1917" s="111"/>
      <c r="I1917" s="111"/>
      <c r="J1917" s="111"/>
      <c r="K1917" s="111"/>
    </row>
    <row r="1918" spans="1:11" x14ac:dyDescent="0.25">
      <c r="A1918" s="71">
        <f>IF(
   SUMPRODUCT(--(Sinduscon!$3:$3=DATE(2013,INT((ROW(A2115)-1)/20)+1,1)))&gt;0,
   DATE(2013,INT((ROW(A2115)-1)/20)+1,1),
   ""
)</f>
        <v>44470</v>
      </c>
      <c r="B1918" s="72" t="str">
        <f t="shared" si="150"/>
        <v>R-16</v>
      </c>
      <c r="C1918" s="73" t="str">
        <f t="shared" si="151"/>
        <v>Alto</v>
      </c>
      <c r="D1918" s="77">
        <f>IFERROR(INDEX(Sinduscon!$24:$24,
MATCH(CUB!A1918,Sinduscon!$3:$3,0)+3), "")</f>
        <v>1224.57</v>
      </c>
      <c r="E1918" s="77">
        <f>IFERROR(INDEX(Sinduscon!$25:$25,
MATCH(CUB!$A1918,Sinduscon!$3:$3,0)+3), "")</f>
        <v>1011.72</v>
      </c>
      <c r="F1918" s="77">
        <f>IFERROR(INDEX(Sinduscon!$26:$26,
MATCH(CUB!$A1918,Sinduscon!$3:$3,0)+3), "")</f>
        <v>72.41</v>
      </c>
      <c r="G1918" s="77">
        <f>IFERROR(INDEX(Sinduscon!$27:$27,
MATCH(CUB!$A1918,Sinduscon!$3:$3,0)+3), "")</f>
        <v>7.91</v>
      </c>
      <c r="H1918" s="111"/>
      <c r="I1918" s="111"/>
      <c r="J1918" s="111"/>
      <c r="K1918" s="111"/>
    </row>
    <row r="1919" spans="1:11" x14ac:dyDescent="0.25">
      <c r="A1919" s="71">
        <f>IF(
   SUMPRODUCT(--(Sinduscon!$3:$3=DATE(2013,INT((ROW(A2116)-1)/20)+1,1)))&gt;0,
   DATE(2013,INT((ROW(A2116)-1)/20)+1,1),
   ""
)</f>
        <v>44470</v>
      </c>
      <c r="B1919" s="72" t="str">
        <f t="shared" si="150"/>
        <v>R-16</v>
      </c>
      <c r="C1919" s="73" t="str">
        <f t="shared" si="151"/>
        <v>Total</v>
      </c>
      <c r="D1919" s="77">
        <f>IFERROR(INDEX(Sinduscon!$24:$24,
MATCH(CUB!A1919,Sinduscon!$3:$3,0)+4), "")</f>
        <v>2132.6799999999998</v>
      </c>
      <c r="E1919" s="77">
        <f>IFERROR(INDEX(Sinduscon!$25:$25,
MATCH(CUB!$A1919,Sinduscon!$3:$3,0)+4), "")</f>
        <v>1829.72</v>
      </c>
      <c r="F1919" s="77">
        <f>IFERROR(INDEX(Sinduscon!$26:$26,
MATCH(CUB!$A1919,Sinduscon!$3:$3,0)+4), "")</f>
        <v>131</v>
      </c>
      <c r="G1919" s="77">
        <f>IFERROR(INDEX(Sinduscon!$27:$27,
MATCH(CUB!$A1919,Sinduscon!$3:$3,0)+4), "")</f>
        <v>13.18</v>
      </c>
      <c r="H1919" s="111"/>
      <c r="I1919" s="111"/>
      <c r="J1919" s="111"/>
      <c r="K1919" s="111"/>
    </row>
    <row r="1920" spans="1:11" x14ac:dyDescent="0.25">
      <c r="A1920" s="71">
        <f>IF(
   SUMPRODUCT(--(Sinduscon!$3:$3=DATE(2013,INT((ROW(A2117)-1)/20)+1,1)))&gt;0,
   DATE(2013,INT((ROW(A2117)-1)/20)+1,1),
   ""
)</f>
        <v>44470</v>
      </c>
      <c r="B1920" s="72" t="str">
        <f t="shared" si="150"/>
        <v>PIS</v>
      </c>
      <c r="C1920" s="73" t="str">
        <f t="shared" si="151"/>
        <v>Baixo</v>
      </c>
      <c r="D1920" s="77">
        <f>IFERROR(INDEX(Sinduscon!$30:$30,
MATCH(CUB!A1920,Sinduscon!$3:$3,0)+1), "")</f>
        <v>736.22</v>
      </c>
      <c r="E1920" s="77">
        <f>IFERROR(INDEX(Sinduscon!$31:$31,
MATCH(CUB!$A1920,Sinduscon!$3:$3,0)+1), "")</f>
        <v>534.57000000000005</v>
      </c>
      <c r="F1920" s="77">
        <f>IFERROR(INDEX(Sinduscon!$32:$32,
MATCH(CUB!$A1920,Sinduscon!$3:$3,0)+1), "")</f>
        <v>33.799999999999997</v>
      </c>
      <c r="G1920" s="77">
        <f>IFERROR(INDEX(Sinduscon!$33:$33,
MATCH(CUB!$A1920,Sinduscon!$3:$3,0)+1), "")</f>
        <v>2.06</v>
      </c>
      <c r="H1920" s="111"/>
      <c r="I1920" s="111"/>
      <c r="J1920" s="111"/>
      <c r="K1920" s="111"/>
    </row>
    <row r="1921" spans="1:12" x14ac:dyDescent="0.25">
      <c r="A1921" s="71">
        <f>IF(
   SUMPRODUCT(--(Sinduscon!$3:$3=DATE(2013,INT((ROW(A2118)-1)/20)+1,1)))&gt;0,
   DATE(2013,INT((ROW(A2118)-1)/20)+1,1),
   ""
)</f>
        <v>44470</v>
      </c>
      <c r="B1921" s="72" t="str">
        <f t="shared" si="150"/>
        <v>PIS</v>
      </c>
      <c r="C1921" s="73" t="str">
        <f t="shared" si="151"/>
        <v>Normal</v>
      </c>
      <c r="D1921" s="77" t="str">
        <f>IFERROR(INDEX(Sinduscon!$30:$30,
MATCH(CUB!A1921,Sinduscon!$3:$3,0)+2), "")</f>
        <v>-</v>
      </c>
      <c r="E1921" s="77" t="str">
        <f>IFERROR(INDEX(Sinduscon!$31:$31,
MATCH(CUB!$A1921,Sinduscon!$3:$3,0)+2), "")</f>
        <v>-</v>
      </c>
      <c r="F1921" s="77" t="str">
        <f>IFERROR(INDEX(Sinduscon!$32:$32,
MATCH(CUB!$A1921,Sinduscon!$3:$3,0)+2), "")</f>
        <v>-</v>
      </c>
      <c r="G1921" s="77" t="str">
        <f>IFERROR(INDEX(Sinduscon!$33:$33,
MATCH(CUB!$A1921,Sinduscon!$3:$3,0)+2), "")</f>
        <v>-</v>
      </c>
      <c r="H1921" s="111"/>
      <c r="I1921" s="111"/>
      <c r="J1921" s="111"/>
      <c r="K1921" s="111"/>
    </row>
    <row r="1922" spans="1:12" x14ac:dyDescent="0.25">
      <c r="A1922" s="71">
        <f>IF(
   SUMPRODUCT(--(Sinduscon!$3:$3=DATE(2013,INT((ROW(A2119)-1)/20)+1,1)))&gt;0,
   DATE(2013,INT((ROW(A2119)-1)/20)+1,1),
   ""
)</f>
        <v>44470</v>
      </c>
      <c r="B1922" s="72" t="str">
        <f t="shared" si="150"/>
        <v>PIS</v>
      </c>
      <c r="C1922" s="73" t="str">
        <f t="shared" si="151"/>
        <v>Alto</v>
      </c>
      <c r="D1922" s="77" t="str">
        <f>IFERROR(INDEX(Sinduscon!$30:$30,
MATCH(CUB!A1922,Sinduscon!$3:$3,0)+3), "")</f>
        <v>-</v>
      </c>
      <c r="E1922" s="77" t="str">
        <f>IFERROR(INDEX(Sinduscon!$31:$31,
MATCH(CUB!$A1922,Sinduscon!$3:$3,0)+3), "")</f>
        <v>-</v>
      </c>
      <c r="F1922" s="77" t="str">
        <f>IFERROR(INDEX(Sinduscon!$32:$32,
MATCH(CUB!$A1922,Sinduscon!$3:$3,0)+3), "")</f>
        <v>-</v>
      </c>
      <c r="G1922" s="77" t="str">
        <f>IFERROR(INDEX(Sinduscon!$33:$33,
MATCH(CUB!$A1922,Sinduscon!$3:$3,0)+3), "")</f>
        <v>-</v>
      </c>
      <c r="H1922" s="111"/>
      <c r="I1922" s="111"/>
      <c r="J1922" s="111"/>
      <c r="K1922" s="111"/>
    </row>
    <row r="1923" spans="1:12" x14ac:dyDescent="0.25">
      <c r="A1923" s="71">
        <f>IF(
   SUMPRODUCT(--(Sinduscon!$3:$3=DATE(2013,INT((ROW(A2120)-1)/20)+1,1)))&gt;0,
   DATE(2013,INT((ROW(A2120)-1)/20)+1,1),
   ""
)</f>
        <v>44470</v>
      </c>
      <c r="B1923" s="72" t="str">
        <f t="shared" si="150"/>
        <v>PIS</v>
      </c>
      <c r="C1923" s="73" t="str">
        <f t="shared" si="151"/>
        <v>Total</v>
      </c>
      <c r="D1923" s="77">
        <f>IFERROR(INDEX(Sinduscon!$30:$30,
MATCH(CUB!A1923,Sinduscon!$3:$3,0)+4), "")</f>
        <v>736.22</v>
      </c>
      <c r="E1923" s="77">
        <f>IFERROR(INDEX(Sinduscon!$31:$31,
MATCH(CUB!$A1923,Sinduscon!$3:$3,0)+4), "")</f>
        <v>534.57000000000005</v>
      </c>
      <c r="F1923" s="77">
        <f>IFERROR(INDEX(Sinduscon!$32:$32,
MATCH(CUB!$A1923,Sinduscon!$3:$3,0)+4), "")</f>
        <v>33.799999999999997</v>
      </c>
      <c r="G1923" s="77">
        <f>IFERROR(INDEX(Sinduscon!$33:$33,
MATCH(CUB!$A1923,Sinduscon!$3:$3,0)+4), "")</f>
        <v>2.06</v>
      </c>
      <c r="H1923" s="111">
        <f>SUMIFS(CUB!$D:$D,CUB!$C:$C,"Total",CUB!$A:$A,$A1923)
/11</f>
        <v>1080.0436363636363</v>
      </c>
      <c r="I1923" s="111">
        <f>SUMIFS(CUB!$E:$E,CUB!$C:$C,"Total",CUB!$A:$A,$A1923)
/11</f>
        <v>850.81090909090892</v>
      </c>
      <c r="J1923" s="111">
        <f>SUMIFS(CUB!$F:$F,CUB!$C:$C,"Total",CUB!$A:$A,$A1923)
/11</f>
        <v>84.237272727272725</v>
      </c>
      <c r="K1923" s="111">
        <f>SUMIFS(CUB!$G:$G,CUB!$C:$C,"Total",CUB!$A:$A,$A1923)
/11</f>
        <v>3.5263636363636364</v>
      </c>
      <c r="L1923" s="111">
        <f t="shared" ref="L1923" si="155">SUM(H1923:K1923)</f>
        <v>2018.6181818181815</v>
      </c>
    </row>
    <row r="1924" spans="1:12" x14ac:dyDescent="0.25">
      <c r="A1924" s="71">
        <f>IF(
   SUMPRODUCT(--(Sinduscon!$3:$3=DATE(2013,INT((ROW(A2121)-1)/20)+1,1)))&gt;0,
   DATE(2013,INT((ROW(A2121)-1)/20)+1,1),
   ""
)</f>
        <v>44501</v>
      </c>
      <c r="B1924" s="72" t="str">
        <f t="shared" si="150"/>
        <v>R-1</v>
      </c>
      <c r="C1924" s="73" t="str">
        <f t="shared" si="151"/>
        <v>Baixo</v>
      </c>
      <c r="D1924" s="77">
        <f>IFERROR(INDEX(Sinduscon!$6:$6,
MATCH(CUB!A1924,Sinduscon!$3:$3,0)+1), "")</f>
        <v>1034.53</v>
      </c>
      <c r="E1924" s="77">
        <f>IFERROR(INDEX(Sinduscon!$7:$7,
MATCH(CUB!$A1924,Sinduscon!$3:$3,0)+1), "")</f>
        <v>784.41</v>
      </c>
      <c r="F1924" s="77">
        <f>IFERROR(INDEX(Sinduscon!$8:$8,
MATCH(CUB!$A1924,Sinduscon!$3:$3,0)+1), "")</f>
        <v>136.29</v>
      </c>
      <c r="G1924" s="77">
        <f>IFERROR(INDEX(Sinduscon!$9:$9,
MATCH(CUB!$A1924,Sinduscon!$3:$3,0)+1), "")</f>
        <v>4.07</v>
      </c>
      <c r="H1924" s="111"/>
      <c r="I1924" s="111"/>
      <c r="J1924" s="111"/>
      <c r="K1924" s="111"/>
    </row>
    <row r="1925" spans="1:12" x14ac:dyDescent="0.25">
      <c r="A1925" s="71">
        <f>IF(
   SUMPRODUCT(--(Sinduscon!$3:$3=DATE(2013,INT((ROW(A2122)-1)/20)+1,1)))&gt;0,
   DATE(2013,INT((ROW(A2122)-1)/20)+1,1),
   ""
)</f>
        <v>44501</v>
      </c>
      <c r="B1925" s="72" t="str">
        <f t="shared" ref="B1925:B1988" si="156">IF(A1925&lt;&gt;"", CHOOSE(MOD(QUOTIENT(ROW()-4,4),5)+1,"R-1","PP-4","R-8","R-16","PIS"), "")</f>
        <v>R-1</v>
      </c>
      <c r="C1925" s="73" t="str">
        <f t="shared" ref="C1925:C1988" si="157">IF(A1925&lt;&gt;"", CHOOSE(MOD(QUOTIENT(ROW()-4,1),4)+1,"Baixo","Normal","Alto","Total"), "")</f>
        <v>Normal</v>
      </c>
      <c r="D1925" s="77">
        <f>IFERROR(INDEX(Sinduscon!$6:$6,
MATCH(CUB!A1925,Sinduscon!$3:$3,0)+2), "")</f>
        <v>1095.71</v>
      </c>
      <c r="E1925" s="77">
        <f>IFERROR(INDEX(Sinduscon!$7:$7,
MATCH(CUB!$A1925,Sinduscon!$3:$3,0)+2), "")</f>
        <v>1071.5</v>
      </c>
      <c r="F1925" s="77">
        <f>IFERROR(INDEX(Sinduscon!$8:$8,
MATCH(CUB!$A1925,Sinduscon!$3:$3,0)+2), "")</f>
        <v>127.97</v>
      </c>
      <c r="G1925" s="77">
        <f>IFERROR(INDEX(Sinduscon!$9:$9,
MATCH(CUB!$A1925,Sinduscon!$3:$3,0)+2), "")</f>
        <v>0.28999999999999998</v>
      </c>
      <c r="H1925" s="111"/>
      <c r="I1925" s="111"/>
      <c r="J1925" s="111"/>
      <c r="K1925" s="111"/>
    </row>
    <row r="1926" spans="1:12" x14ac:dyDescent="0.25">
      <c r="A1926" s="71">
        <f>IF(
   SUMPRODUCT(--(Sinduscon!$3:$3=DATE(2013,INT((ROW(A2123)-1)/20)+1,1)))&gt;0,
   DATE(2013,INT((ROW(A2123)-1)/20)+1,1),
   ""
)</f>
        <v>44501</v>
      </c>
      <c r="B1926" s="72" t="str">
        <f t="shared" si="156"/>
        <v>R-1</v>
      </c>
      <c r="C1926" s="73" t="str">
        <f t="shared" si="157"/>
        <v>Alto</v>
      </c>
      <c r="D1926" s="77">
        <f>IFERROR(INDEX(Sinduscon!$6:$6,
MATCH(CUB!A1926,Sinduscon!$3:$3,0)+3), "")</f>
        <v>1598.73</v>
      </c>
      <c r="E1926" s="77">
        <f>IFERROR(INDEX(Sinduscon!$7:$7,
MATCH(CUB!$A1926,Sinduscon!$3:$3,0)+3), "")</f>
        <v>1162.54</v>
      </c>
      <c r="F1926" s="77">
        <f>IFERROR(INDEX(Sinduscon!$8:$8,
MATCH(CUB!$A1926,Sinduscon!$3:$3,0)+3), "")</f>
        <v>120.98</v>
      </c>
      <c r="G1926" s="77">
        <f>IFERROR(INDEX(Sinduscon!$9:$9,
MATCH(CUB!$A1926,Sinduscon!$3:$3,0)+3), "")</f>
        <v>0.35</v>
      </c>
      <c r="H1926" s="111"/>
      <c r="I1926" s="111"/>
      <c r="J1926" s="111"/>
      <c r="K1926" s="111"/>
    </row>
    <row r="1927" spans="1:12" x14ac:dyDescent="0.25">
      <c r="A1927" s="71">
        <f>IF(
   SUMPRODUCT(--(Sinduscon!$3:$3=DATE(2013,INT((ROW(A2124)-1)/20)+1,1)))&gt;0,
   DATE(2013,INT((ROW(A2124)-1)/20)+1,1),
   ""
)</f>
        <v>44501</v>
      </c>
      <c r="B1927" s="72" t="str">
        <f t="shared" si="156"/>
        <v>R-1</v>
      </c>
      <c r="C1927" s="73" t="str">
        <f t="shared" si="157"/>
        <v>Total</v>
      </c>
      <c r="D1927" s="77">
        <f>IFERROR(INDEX(Sinduscon!$6:$6,
MATCH(CUB!A1927,Sinduscon!$3:$3,0)+4), "")</f>
        <v>3728.97</v>
      </c>
      <c r="E1927" s="77">
        <f>IFERROR(INDEX(Sinduscon!$7:$7,
MATCH(CUB!$A1927,Sinduscon!$3:$3,0)+4), "")</f>
        <v>3018.45</v>
      </c>
      <c r="F1927" s="77">
        <f>IFERROR(INDEX(Sinduscon!$8:$8,
MATCH(CUB!$A1927,Sinduscon!$3:$3,0)+4), "")</f>
        <v>385.24</v>
      </c>
      <c r="G1927" s="77">
        <f>IFERROR(INDEX(Sinduscon!$9:$9,
MATCH(CUB!$A1927,Sinduscon!$3:$3,0)+4), "")</f>
        <v>4.71</v>
      </c>
      <c r="H1927" s="111"/>
      <c r="I1927" s="111"/>
      <c r="J1927" s="111"/>
      <c r="K1927" s="111"/>
    </row>
    <row r="1928" spans="1:12" x14ac:dyDescent="0.25">
      <c r="A1928" s="71">
        <f>IF(
   SUMPRODUCT(--(Sinduscon!$3:$3=DATE(2013,INT((ROW(A2125)-1)/20)+1,1)))&gt;0,
   DATE(2013,INT((ROW(A2125)-1)/20)+1,1),
   ""
)</f>
        <v>44501</v>
      </c>
      <c r="B1928" s="72" t="str">
        <f t="shared" si="156"/>
        <v>PP-4</v>
      </c>
      <c r="C1928" s="73" t="str">
        <f t="shared" si="157"/>
        <v>Baixo</v>
      </c>
      <c r="D1928" s="77">
        <f>IFERROR(INDEX(Sinduscon!$12:$12,
MATCH(CUB!A1928,Sinduscon!$3:$3,0)+1), "")</f>
        <v>1095.79</v>
      </c>
      <c r="E1928" s="77">
        <f>IFERROR(INDEX(Sinduscon!$13:$13,
MATCH(CUB!$A1928,Sinduscon!$3:$3,0)+1), "")</f>
        <v>657.88</v>
      </c>
      <c r="F1928" s="77">
        <f>IFERROR(INDEX(Sinduscon!$14:$14,
MATCH(CUB!$A1928,Sinduscon!$3:$3,0)+1), "")</f>
        <v>36.24</v>
      </c>
      <c r="G1928" s="77">
        <f>IFERROR(INDEX(Sinduscon!$15:$15,
MATCH(CUB!$A1928,Sinduscon!$3:$3,0)+1), "")</f>
        <v>3.93</v>
      </c>
      <c r="H1928" s="111"/>
      <c r="I1928" s="111"/>
      <c r="J1928" s="111"/>
      <c r="K1928" s="111"/>
    </row>
    <row r="1929" spans="1:12" x14ac:dyDescent="0.25">
      <c r="A1929" s="71">
        <f>IF(
   SUMPRODUCT(--(Sinduscon!$3:$3=DATE(2013,INT((ROW(A2126)-1)/20)+1,1)))&gt;0,
   DATE(2013,INT((ROW(A2126)-1)/20)+1,1),
   ""
)</f>
        <v>44501</v>
      </c>
      <c r="B1929" s="72" t="str">
        <f t="shared" si="156"/>
        <v>PP-4</v>
      </c>
      <c r="C1929" s="73" t="str">
        <f t="shared" si="157"/>
        <v>Normal</v>
      </c>
      <c r="D1929" s="77">
        <f>IFERROR(INDEX(Sinduscon!$12:$12,
MATCH(CUB!A1929,Sinduscon!$3:$3,0)+2), "")</f>
        <v>1052.56</v>
      </c>
      <c r="E1929" s="77">
        <f>IFERROR(INDEX(Sinduscon!$13:$13,
MATCH(CUB!$A1929,Sinduscon!$3:$3,0)+2), "")</f>
        <v>947.87</v>
      </c>
      <c r="F1929" s="77">
        <f>IFERROR(INDEX(Sinduscon!$14:$14,
MATCH(CUB!$A1929,Sinduscon!$3:$3,0)+2), "")</f>
        <v>153.44999999999999</v>
      </c>
      <c r="G1929" s="77">
        <f>IFERROR(INDEX(Sinduscon!$15:$15,
MATCH(CUB!$A1929,Sinduscon!$3:$3,0)+2), "")</f>
        <v>0.05</v>
      </c>
      <c r="H1929" s="111"/>
      <c r="I1929" s="111"/>
      <c r="J1929" s="111"/>
      <c r="K1929" s="111"/>
    </row>
    <row r="1930" spans="1:12" x14ac:dyDescent="0.25">
      <c r="A1930" s="71">
        <f>IF(
   SUMPRODUCT(--(Sinduscon!$3:$3=DATE(2013,INT((ROW(A2127)-1)/20)+1,1)))&gt;0,
   DATE(2013,INT((ROW(A2127)-1)/20)+1,1),
   ""
)</f>
        <v>44501</v>
      </c>
      <c r="B1930" s="72" t="str">
        <f t="shared" si="156"/>
        <v>PP-4</v>
      </c>
      <c r="C1930" s="73" t="str">
        <f t="shared" si="157"/>
        <v>Alto</v>
      </c>
      <c r="D1930" s="77" t="str">
        <f>IFERROR(INDEX(Sinduscon!$12:$12,
MATCH(CUB!A1930,Sinduscon!$3:$3,0)+3), "")</f>
        <v>-</v>
      </c>
      <c r="E1930" s="77" t="str">
        <f>IFERROR(INDEX(Sinduscon!$13:$13,
MATCH(CUB!$A1930,Sinduscon!$3:$3,0)+3), "")</f>
        <v>-</v>
      </c>
      <c r="F1930" s="77" t="str">
        <f>IFERROR(INDEX(Sinduscon!$14:$14,
MATCH(CUB!$A1930,Sinduscon!$3:$3,0)+3), "")</f>
        <v>-</v>
      </c>
      <c r="G1930" s="77" t="str">
        <f>IFERROR(INDEX(Sinduscon!$15:$15,
MATCH(CUB!$A1930,Sinduscon!$3:$3,0)+3), "")</f>
        <v>-</v>
      </c>
      <c r="H1930" s="111"/>
      <c r="I1930" s="111"/>
      <c r="J1930" s="111"/>
      <c r="K1930" s="111"/>
    </row>
    <row r="1931" spans="1:12" x14ac:dyDescent="0.25">
      <c r="A1931" s="71">
        <f>IF(
   SUMPRODUCT(--(Sinduscon!$3:$3=DATE(2013,INT((ROW(A2128)-1)/20)+1,1)))&gt;0,
   DATE(2013,INT((ROW(A2128)-1)/20)+1,1),
   ""
)</f>
        <v>44501</v>
      </c>
      <c r="B1931" s="72" t="str">
        <f t="shared" si="156"/>
        <v>PP-4</v>
      </c>
      <c r="C1931" s="73" t="str">
        <f t="shared" si="157"/>
        <v>Total</v>
      </c>
      <c r="D1931" s="77">
        <f>IFERROR(INDEX(Sinduscon!$12:$12,
MATCH(CUB!A1931,Sinduscon!$3:$3,0)+4), "")</f>
        <v>2148.35</v>
      </c>
      <c r="E1931" s="77">
        <f>IFERROR(INDEX(Sinduscon!$13:$13,
MATCH(CUB!$A1931,Sinduscon!$3:$3,0)+4), "")</f>
        <v>1605.75</v>
      </c>
      <c r="F1931" s="77">
        <f>IFERROR(INDEX(Sinduscon!$14:$14,
MATCH(CUB!$A1931,Sinduscon!$3:$3,0)+4), "")</f>
        <v>189.69</v>
      </c>
      <c r="G1931" s="77">
        <f>IFERROR(INDEX(Sinduscon!$15:$15,
MATCH(CUB!$A1931,Sinduscon!$3:$3,0)+4), "")</f>
        <v>3.98</v>
      </c>
      <c r="H1931" s="111"/>
      <c r="I1931" s="111"/>
      <c r="J1931" s="111"/>
      <c r="K1931" s="111"/>
    </row>
    <row r="1932" spans="1:12" x14ac:dyDescent="0.25">
      <c r="A1932" s="71">
        <f>IF(
   SUMPRODUCT(--(Sinduscon!$3:$3=DATE(2013,INT((ROW(A2129)-1)/20)+1,1)))&gt;0,
   DATE(2013,INT((ROW(A2129)-1)/20)+1,1),
   ""
)</f>
        <v>44501</v>
      </c>
      <c r="B1932" s="72" t="str">
        <f t="shared" si="156"/>
        <v>R-8</v>
      </c>
      <c r="C1932" s="73" t="str">
        <f t="shared" si="157"/>
        <v>Baixo</v>
      </c>
      <c r="D1932" s="77">
        <f>IFERROR(INDEX(Sinduscon!$18:$18,
MATCH(CUB!A1932,Sinduscon!$3:$3,0)+1), "")</f>
        <v>1043.26</v>
      </c>
      <c r="E1932" s="77">
        <f>IFERROR(INDEX(Sinduscon!$19:$19,
MATCH(CUB!$A1932,Sinduscon!$3:$3,0)+1), "")</f>
        <v>618.73</v>
      </c>
      <c r="F1932" s="77">
        <f>IFERROR(INDEX(Sinduscon!$20:$20,
MATCH(CUB!$A1932,Sinduscon!$3:$3,0)+1), "")</f>
        <v>32.61</v>
      </c>
      <c r="G1932" s="77">
        <f>IFERROR(INDEX(Sinduscon!$21:$21,
MATCH(CUB!$A1932,Sinduscon!$3:$3,0)+1), "")</f>
        <v>4.12</v>
      </c>
      <c r="H1932" s="111"/>
      <c r="I1932" s="111"/>
      <c r="J1932" s="111"/>
      <c r="K1932" s="111"/>
    </row>
    <row r="1933" spans="1:12" x14ac:dyDescent="0.25">
      <c r="A1933" s="71">
        <f>IF(
   SUMPRODUCT(--(Sinduscon!$3:$3=DATE(2013,INT((ROW(A2130)-1)/20)+1,1)))&gt;0,
   DATE(2013,INT((ROW(A2130)-1)/20)+1,1),
   ""
)</f>
        <v>44501</v>
      </c>
      <c r="B1933" s="72" t="str">
        <f t="shared" si="156"/>
        <v>R-8</v>
      </c>
      <c r="C1933" s="73" t="str">
        <f t="shared" si="157"/>
        <v>Normal</v>
      </c>
      <c r="D1933" s="77">
        <f>IFERROR(INDEX(Sinduscon!$18:$18,
MATCH(CUB!A1933,Sinduscon!$3:$3,0)+2), "")</f>
        <v>940.72</v>
      </c>
      <c r="E1933" s="77">
        <f>IFERROR(INDEX(Sinduscon!$19:$19,
MATCH(CUB!$A1933,Sinduscon!$3:$3,0)+2), "")</f>
        <v>850.93</v>
      </c>
      <c r="F1933" s="77">
        <f>IFERROR(INDEX(Sinduscon!$20:$20,
MATCH(CUB!$A1933,Sinduscon!$3:$3,0)+2), "")</f>
        <v>70.790000000000006</v>
      </c>
      <c r="G1933" s="77">
        <f>IFERROR(INDEX(Sinduscon!$21:$21,
MATCH(CUB!$A1933,Sinduscon!$3:$3,0)+2), "")</f>
        <v>5.52</v>
      </c>
      <c r="H1933" s="111"/>
      <c r="I1933" s="111"/>
      <c r="J1933" s="111"/>
      <c r="K1933" s="111"/>
    </row>
    <row r="1934" spans="1:12" x14ac:dyDescent="0.25">
      <c r="A1934" s="71">
        <f>IF(
   SUMPRODUCT(--(Sinduscon!$3:$3=DATE(2013,INT((ROW(A2131)-1)/20)+1,1)))&gt;0,
   DATE(2013,INT((ROW(A2131)-1)/20)+1,1),
   ""
)</f>
        <v>44501</v>
      </c>
      <c r="B1934" s="72" t="str">
        <f t="shared" si="156"/>
        <v>R-8</v>
      </c>
      <c r="C1934" s="73" t="str">
        <f t="shared" si="157"/>
        <v>Alto</v>
      </c>
      <c r="D1934" s="77">
        <f>IFERROR(INDEX(Sinduscon!$18:$18,
MATCH(CUB!A1934,Sinduscon!$3:$3,0)+3), "")</f>
        <v>1320.08</v>
      </c>
      <c r="E1934" s="77">
        <f>IFERROR(INDEX(Sinduscon!$19:$19,
MATCH(CUB!$A1934,Sinduscon!$3:$3,0)+3), "")</f>
        <v>900.77</v>
      </c>
      <c r="F1934" s="77">
        <f>IFERROR(INDEX(Sinduscon!$20:$20,
MATCH(CUB!$A1934,Sinduscon!$3:$3,0)+3), "")</f>
        <v>83.48</v>
      </c>
      <c r="G1934" s="77">
        <f>IFERROR(INDEX(Sinduscon!$21:$21,
MATCH(CUB!$A1934,Sinduscon!$3:$3,0)+3), "")</f>
        <v>5.22</v>
      </c>
      <c r="H1934" s="111"/>
      <c r="I1934" s="111"/>
      <c r="J1934" s="111"/>
      <c r="K1934" s="111"/>
    </row>
    <row r="1935" spans="1:12" x14ac:dyDescent="0.25">
      <c r="A1935" s="71">
        <f>IF(
   SUMPRODUCT(--(Sinduscon!$3:$3=DATE(2013,INT((ROW(A2132)-1)/20)+1,1)))&gt;0,
   DATE(2013,INT((ROW(A2132)-1)/20)+1,1),
   ""
)</f>
        <v>44501</v>
      </c>
      <c r="B1935" s="72" t="str">
        <f t="shared" si="156"/>
        <v>R-8</v>
      </c>
      <c r="C1935" s="73" t="str">
        <f t="shared" si="157"/>
        <v>Total</v>
      </c>
      <c r="D1935" s="77">
        <f>IFERROR(INDEX(Sinduscon!$18:$18,
MATCH(CUB!A1935,Sinduscon!$3:$3,0)+4), "")</f>
        <v>3304.06</v>
      </c>
      <c r="E1935" s="77">
        <f>IFERROR(INDEX(Sinduscon!$19:$19,
MATCH(CUB!$A1935,Sinduscon!$3:$3,0)+4), "")</f>
        <v>2370.4299999999998</v>
      </c>
      <c r="F1935" s="77">
        <f>IFERROR(INDEX(Sinduscon!$20:$20,
MATCH(CUB!$A1935,Sinduscon!$3:$3,0)+4), "")</f>
        <v>186.88</v>
      </c>
      <c r="G1935" s="77">
        <f>IFERROR(INDEX(Sinduscon!$21:$21,
MATCH(CUB!$A1935,Sinduscon!$3:$3,0)+4), "")</f>
        <v>14.86</v>
      </c>
      <c r="H1935" s="111"/>
      <c r="I1935" s="111"/>
      <c r="J1935" s="111"/>
      <c r="K1935" s="111"/>
    </row>
    <row r="1936" spans="1:12" x14ac:dyDescent="0.25">
      <c r="A1936" s="71">
        <f>IF(
   SUMPRODUCT(--(Sinduscon!$3:$3=DATE(2013,INT((ROW(A2133)-1)/20)+1,1)))&gt;0,
   DATE(2013,INT((ROW(A2133)-1)/20)+1,1),
   ""
)</f>
        <v>44501</v>
      </c>
      <c r="B1936" s="72" t="str">
        <f t="shared" si="156"/>
        <v>R-16</v>
      </c>
      <c r="C1936" s="73" t="str">
        <f t="shared" si="157"/>
        <v>Baixo</v>
      </c>
      <c r="D1936" s="77" t="str">
        <f>IFERROR(INDEX(Sinduscon!$24:$24,
MATCH(CUB!A1936,Sinduscon!$3:$3,0)+1), "")</f>
        <v>-</v>
      </c>
      <c r="E1936" s="77" t="str">
        <f>IFERROR(INDEX(Sinduscon!$25:$25,
MATCH(CUB!$A1936,Sinduscon!$3:$3,0)+1), "")</f>
        <v>-</v>
      </c>
      <c r="F1936" s="77" t="str">
        <f>IFERROR(INDEX(Sinduscon!$26:$26,
MATCH(CUB!$A1936,Sinduscon!$3:$3,0)+1), "")</f>
        <v>-</v>
      </c>
      <c r="G1936" s="77" t="str">
        <f>IFERROR(INDEX(Sinduscon!$27:$27,
MATCH(CUB!$A1936,Sinduscon!$3:$3,0)+1), "")</f>
        <v>-</v>
      </c>
      <c r="H1936" s="111"/>
      <c r="I1936" s="111"/>
      <c r="J1936" s="111"/>
      <c r="K1936" s="111"/>
    </row>
    <row r="1937" spans="1:12" x14ac:dyDescent="0.25">
      <c r="A1937" s="71">
        <f>IF(
   SUMPRODUCT(--(Sinduscon!$3:$3=DATE(2013,INT((ROW(A2134)-1)/20)+1,1)))&gt;0,
   DATE(2013,INT((ROW(A2134)-1)/20)+1,1),
   ""
)</f>
        <v>44501</v>
      </c>
      <c r="B1937" s="72" t="str">
        <f t="shared" si="156"/>
        <v>R-16</v>
      </c>
      <c r="C1937" s="73" t="str">
        <f t="shared" si="157"/>
        <v>Normal</v>
      </c>
      <c r="D1937" s="77">
        <f>IFERROR(INDEX(Sinduscon!$24:$24,
MATCH(CUB!A1937,Sinduscon!$3:$3,0)+2), "")</f>
        <v>925</v>
      </c>
      <c r="E1937" s="77">
        <f>IFERROR(INDEX(Sinduscon!$25:$25,
MATCH(CUB!$A1937,Sinduscon!$3:$3,0)+2), "")</f>
        <v>818</v>
      </c>
      <c r="F1937" s="77">
        <f>IFERROR(INDEX(Sinduscon!$26:$26,
MATCH(CUB!$A1937,Sinduscon!$3:$3,0)+2), "")</f>
        <v>58.59</v>
      </c>
      <c r="G1937" s="77">
        <f>IFERROR(INDEX(Sinduscon!$27:$27,
MATCH(CUB!$A1937,Sinduscon!$3:$3,0)+2), "")</f>
        <v>5.27</v>
      </c>
      <c r="H1937" s="111"/>
      <c r="I1937" s="111"/>
      <c r="J1937" s="111"/>
      <c r="K1937" s="111"/>
    </row>
    <row r="1938" spans="1:12" x14ac:dyDescent="0.25">
      <c r="A1938" s="71">
        <f>IF(
   SUMPRODUCT(--(Sinduscon!$3:$3=DATE(2013,INT((ROW(A2135)-1)/20)+1,1)))&gt;0,
   DATE(2013,INT((ROW(A2135)-1)/20)+1,1),
   ""
)</f>
        <v>44501</v>
      </c>
      <c r="B1938" s="72" t="str">
        <f t="shared" si="156"/>
        <v>R-16</v>
      </c>
      <c r="C1938" s="73" t="str">
        <f t="shared" si="157"/>
        <v>Alto</v>
      </c>
      <c r="D1938" s="77">
        <f>IFERROR(INDEX(Sinduscon!$24:$24,
MATCH(CUB!A1938,Sinduscon!$3:$3,0)+3), "")</f>
        <v>1247.2</v>
      </c>
      <c r="E1938" s="77">
        <f>IFERROR(INDEX(Sinduscon!$25:$25,
MATCH(CUB!$A1938,Sinduscon!$3:$3,0)+3), "")</f>
        <v>1011.72</v>
      </c>
      <c r="F1938" s="77">
        <f>IFERROR(INDEX(Sinduscon!$26:$26,
MATCH(CUB!$A1938,Sinduscon!$3:$3,0)+3), "")</f>
        <v>72.41</v>
      </c>
      <c r="G1938" s="77">
        <f>IFERROR(INDEX(Sinduscon!$27:$27,
MATCH(CUB!$A1938,Sinduscon!$3:$3,0)+3), "")</f>
        <v>7.91</v>
      </c>
      <c r="H1938" s="111"/>
      <c r="I1938" s="111"/>
      <c r="J1938" s="111"/>
      <c r="K1938" s="111"/>
    </row>
    <row r="1939" spans="1:12" x14ac:dyDescent="0.25">
      <c r="A1939" s="71">
        <f>IF(
   SUMPRODUCT(--(Sinduscon!$3:$3=DATE(2013,INT((ROW(A2136)-1)/20)+1,1)))&gt;0,
   DATE(2013,INT((ROW(A2136)-1)/20)+1,1),
   ""
)</f>
        <v>44501</v>
      </c>
      <c r="B1939" s="72" t="str">
        <f t="shared" si="156"/>
        <v>R-16</v>
      </c>
      <c r="C1939" s="73" t="str">
        <f t="shared" si="157"/>
        <v>Total</v>
      </c>
      <c r="D1939" s="77">
        <f>IFERROR(INDEX(Sinduscon!$24:$24,
MATCH(CUB!A1939,Sinduscon!$3:$3,0)+4), "")</f>
        <v>2172.1999999999998</v>
      </c>
      <c r="E1939" s="77">
        <f>IFERROR(INDEX(Sinduscon!$25:$25,
MATCH(CUB!$A1939,Sinduscon!$3:$3,0)+4), "")</f>
        <v>1829.72</v>
      </c>
      <c r="F1939" s="77">
        <f>IFERROR(INDEX(Sinduscon!$26:$26,
MATCH(CUB!$A1939,Sinduscon!$3:$3,0)+4), "")</f>
        <v>131</v>
      </c>
      <c r="G1939" s="77">
        <f>IFERROR(INDEX(Sinduscon!$27:$27,
MATCH(CUB!$A1939,Sinduscon!$3:$3,0)+4), "")</f>
        <v>13.18</v>
      </c>
      <c r="H1939" s="111"/>
      <c r="I1939" s="111"/>
      <c r="J1939" s="111"/>
      <c r="K1939" s="111"/>
    </row>
    <row r="1940" spans="1:12" x14ac:dyDescent="0.25">
      <c r="A1940" s="71">
        <f>IF(
   SUMPRODUCT(--(Sinduscon!$3:$3=DATE(2013,INT((ROW(A2137)-1)/20)+1,1)))&gt;0,
   DATE(2013,INT((ROW(A2137)-1)/20)+1,1),
   ""
)</f>
        <v>44501</v>
      </c>
      <c r="B1940" s="72" t="str">
        <f t="shared" si="156"/>
        <v>PIS</v>
      </c>
      <c r="C1940" s="73" t="str">
        <f t="shared" si="157"/>
        <v>Baixo</v>
      </c>
      <c r="D1940" s="77">
        <f>IFERROR(INDEX(Sinduscon!$30:$30,
MATCH(CUB!A1940,Sinduscon!$3:$3,0)+1), "")</f>
        <v>749.13</v>
      </c>
      <c r="E1940" s="77">
        <f>IFERROR(INDEX(Sinduscon!$31:$31,
MATCH(CUB!$A1940,Sinduscon!$3:$3,0)+1), "")</f>
        <v>534.57000000000005</v>
      </c>
      <c r="F1940" s="77">
        <f>IFERROR(INDEX(Sinduscon!$32:$32,
MATCH(CUB!$A1940,Sinduscon!$3:$3,0)+1), "")</f>
        <v>33.799999999999997</v>
      </c>
      <c r="G1940" s="77">
        <f>IFERROR(INDEX(Sinduscon!$33:$33,
MATCH(CUB!$A1940,Sinduscon!$3:$3,0)+1), "")</f>
        <v>2.06</v>
      </c>
      <c r="H1940" s="111"/>
      <c r="I1940" s="111"/>
      <c r="J1940" s="111"/>
      <c r="K1940" s="111"/>
    </row>
    <row r="1941" spans="1:12" x14ac:dyDescent="0.25">
      <c r="A1941" s="71">
        <f>IF(
   SUMPRODUCT(--(Sinduscon!$3:$3=DATE(2013,INT((ROW(A2138)-1)/20)+1,1)))&gt;0,
   DATE(2013,INT((ROW(A2138)-1)/20)+1,1),
   ""
)</f>
        <v>44501</v>
      </c>
      <c r="B1941" s="72" t="str">
        <f t="shared" si="156"/>
        <v>PIS</v>
      </c>
      <c r="C1941" s="73" t="str">
        <f t="shared" si="157"/>
        <v>Normal</v>
      </c>
      <c r="D1941" s="77" t="str">
        <f>IFERROR(INDEX(Sinduscon!$30:$30,
MATCH(CUB!A1941,Sinduscon!$3:$3,0)+2), "")</f>
        <v>-</v>
      </c>
      <c r="E1941" s="77" t="str">
        <f>IFERROR(INDEX(Sinduscon!$31:$31,
MATCH(CUB!$A1941,Sinduscon!$3:$3,0)+2), "")</f>
        <v>-</v>
      </c>
      <c r="F1941" s="77" t="str">
        <f>IFERROR(INDEX(Sinduscon!$32:$32,
MATCH(CUB!$A1941,Sinduscon!$3:$3,0)+2), "")</f>
        <v>-</v>
      </c>
      <c r="G1941" s="77" t="str">
        <f>IFERROR(INDEX(Sinduscon!$33:$33,
MATCH(CUB!$A1941,Sinduscon!$3:$3,0)+2), "")</f>
        <v>-</v>
      </c>
      <c r="H1941" s="111"/>
      <c r="I1941" s="111"/>
      <c r="J1941" s="111"/>
      <c r="K1941" s="111"/>
    </row>
    <row r="1942" spans="1:12" x14ac:dyDescent="0.25">
      <c r="A1942" s="71">
        <f>IF(
   SUMPRODUCT(--(Sinduscon!$3:$3=DATE(2013,INT((ROW(A2139)-1)/20)+1,1)))&gt;0,
   DATE(2013,INT((ROW(A2139)-1)/20)+1,1),
   ""
)</f>
        <v>44501</v>
      </c>
      <c r="B1942" s="72" t="str">
        <f t="shared" si="156"/>
        <v>PIS</v>
      </c>
      <c r="C1942" s="73" t="str">
        <f t="shared" si="157"/>
        <v>Alto</v>
      </c>
      <c r="D1942" s="77" t="str">
        <f>IFERROR(INDEX(Sinduscon!$30:$30,
MATCH(CUB!A1942,Sinduscon!$3:$3,0)+3), "")</f>
        <v>-</v>
      </c>
      <c r="E1942" s="77" t="str">
        <f>IFERROR(INDEX(Sinduscon!$31:$31,
MATCH(CUB!$A1942,Sinduscon!$3:$3,0)+3), "")</f>
        <v>-</v>
      </c>
      <c r="F1942" s="77" t="str">
        <f>IFERROR(INDEX(Sinduscon!$32:$32,
MATCH(CUB!$A1942,Sinduscon!$3:$3,0)+3), "")</f>
        <v>-</v>
      </c>
      <c r="G1942" s="77" t="str">
        <f>IFERROR(INDEX(Sinduscon!$33:$33,
MATCH(CUB!$A1942,Sinduscon!$3:$3,0)+3), "")</f>
        <v>-</v>
      </c>
      <c r="H1942" s="111"/>
      <c r="I1942" s="111"/>
      <c r="J1942" s="111"/>
      <c r="K1942" s="111"/>
    </row>
    <row r="1943" spans="1:12" x14ac:dyDescent="0.25">
      <c r="A1943" s="71">
        <f>IF(
   SUMPRODUCT(--(Sinduscon!$3:$3=DATE(2013,INT((ROW(A2140)-1)/20)+1,1)))&gt;0,
   DATE(2013,INT((ROW(A2140)-1)/20)+1,1),
   ""
)</f>
        <v>44501</v>
      </c>
      <c r="B1943" s="72" t="str">
        <f t="shared" si="156"/>
        <v>PIS</v>
      </c>
      <c r="C1943" s="73" t="str">
        <f t="shared" si="157"/>
        <v>Total</v>
      </c>
      <c r="D1943" s="77">
        <f>IFERROR(INDEX(Sinduscon!$30:$30,
MATCH(CUB!A1943,Sinduscon!$3:$3,0)+4), "")</f>
        <v>749.13</v>
      </c>
      <c r="E1943" s="77">
        <f>IFERROR(INDEX(Sinduscon!$31:$31,
MATCH(CUB!$A1943,Sinduscon!$3:$3,0)+4), "")</f>
        <v>534.57000000000005</v>
      </c>
      <c r="F1943" s="77">
        <f>IFERROR(INDEX(Sinduscon!$32:$32,
MATCH(CUB!$A1943,Sinduscon!$3:$3,0)+4), "")</f>
        <v>33.799999999999997</v>
      </c>
      <c r="G1943" s="77">
        <f>IFERROR(INDEX(Sinduscon!$33:$33,
MATCH(CUB!$A1943,Sinduscon!$3:$3,0)+4), "")</f>
        <v>2.06</v>
      </c>
      <c r="H1943" s="111">
        <f>SUMIFS(CUB!$D:$D,CUB!$C:$C,"Total",CUB!$A:$A,$A1943)
/11</f>
        <v>1100.2463636363634</v>
      </c>
      <c r="I1943" s="111">
        <f>SUMIFS(CUB!$E:$E,CUB!$C:$C,"Total",CUB!$A:$A,$A1943)
/11</f>
        <v>850.81090909090892</v>
      </c>
      <c r="J1943" s="111">
        <f>SUMIFS(CUB!$F:$F,CUB!$C:$C,"Total",CUB!$A:$A,$A1943)
/11</f>
        <v>84.237272727272725</v>
      </c>
      <c r="K1943" s="111">
        <f>SUMIFS(CUB!$G:$G,CUB!$C:$C,"Total",CUB!$A:$A,$A1943)
/11</f>
        <v>3.5263636363636364</v>
      </c>
      <c r="L1943" s="111">
        <f t="shared" ref="L1943" si="158">SUM(H1943:K1943)</f>
        <v>2038.8209090909088</v>
      </c>
    </row>
    <row r="1944" spans="1:12" x14ac:dyDescent="0.25">
      <c r="A1944" s="71">
        <f>IF(
   SUMPRODUCT(--(Sinduscon!$3:$3=DATE(2013,INT((ROW(A2141)-1)/20)+1,1)))&gt;0,
   DATE(2013,INT((ROW(A2141)-1)/20)+1,1),
   ""
)</f>
        <v>44531</v>
      </c>
      <c r="B1944" s="72" t="str">
        <f t="shared" si="156"/>
        <v>R-1</v>
      </c>
      <c r="C1944" s="73" t="str">
        <f t="shared" si="157"/>
        <v>Baixo</v>
      </c>
      <c r="D1944" s="77">
        <f>IFERROR(INDEX(Sinduscon!$6:$6,
MATCH(CUB!A1944,Sinduscon!$3:$3,0)+1), "")</f>
        <v>1033.8599999999999</v>
      </c>
      <c r="E1944" s="77">
        <f>IFERROR(INDEX(Sinduscon!$7:$7,
MATCH(CUB!$A1944,Sinduscon!$3:$3,0)+1), "")</f>
        <v>784.41</v>
      </c>
      <c r="F1944" s="77">
        <f>IFERROR(INDEX(Sinduscon!$8:$8,
MATCH(CUB!$A1944,Sinduscon!$3:$3,0)+1), "")</f>
        <v>137.41</v>
      </c>
      <c r="G1944" s="77">
        <f>IFERROR(INDEX(Sinduscon!$9:$9,
MATCH(CUB!$A1944,Sinduscon!$3:$3,0)+1), "")</f>
        <v>4.17</v>
      </c>
      <c r="H1944" s="111"/>
      <c r="I1944" s="111"/>
      <c r="J1944" s="111"/>
      <c r="K1944" s="111"/>
    </row>
    <row r="1945" spans="1:12" x14ac:dyDescent="0.25">
      <c r="A1945" s="71">
        <f>IF(
   SUMPRODUCT(--(Sinduscon!$3:$3=DATE(2013,INT((ROW(A2142)-1)/20)+1,1)))&gt;0,
   DATE(2013,INT((ROW(A2142)-1)/20)+1,1),
   ""
)</f>
        <v>44531</v>
      </c>
      <c r="B1945" s="72" t="str">
        <f t="shared" si="156"/>
        <v>R-1</v>
      </c>
      <c r="C1945" s="73" t="str">
        <f t="shared" si="157"/>
        <v>Normal</v>
      </c>
      <c r="D1945" s="77">
        <f>IFERROR(INDEX(Sinduscon!$6:$6,
MATCH(CUB!A1945,Sinduscon!$3:$3,0)+2), "")</f>
        <v>1100.92</v>
      </c>
      <c r="E1945" s="77">
        <f>IFERROR(INDEX(Sinduscon!$7:$7,
MATCH(CUB!$A1945,Sinduscon!$3:$3,0)+2), "")</f>
        <v>1071.5</v>
      </c>
      <c r="F1945" s="77">
        <f>IFERROR(INDEX(Sinduscon!$8:$8,
MATCH(CUB!$A1945,Sinduscon!$3:$3,0)+2), "")</f>
        <v>129.02000000000001</v>
      </c>
      <c r="G1945" s="77">
        <f>IFERROR(INDEX(Sinduscon!$9:$9,
MATCH(CUB!$A1945,Sinduscon!$3:$3,0)+2), "")</f>
        <v>0.28999999999999998</v>
      </c>
      <c r="H1945" s="111"/>
      <c r="I1945" s="111"/>
      <c r="J1945" s="111"/>
      <c r="K1945" s="111"/>
    </row>
    <row r="1946" spans="1:12" x14ac:dyDescent="0.25">
      <c r="A1946" s="71">
        <f>IF(
   SUMPRODUCT(--(Sinduscon!$3:$3=DATE(2013,INT((ROW(A2143)-1)/20)+1,1)))&gt;0,
   DATE(2013,INT((ROW(A2143)-1)/20)+1,1),
   ""
)</f>
        <v>44531</v>
      </c>
      <c r="B1946" s="72" t="str">
        <f t="shared" si="156"/>
        <v>R-1</v>
      </c>
      <c r="C1946" s="73" t="str">
        <f t="shared" si="157"/>
        <v>Alto</v>
      </c>
      <c r="D1946" s="77">
        <f>IFERROR(INDEX(Sinduscon!$6:$6,
MATCH(CUB!A1946,Sinduscon!$3:$3,0)+3), "")</f>
        <v>1618.87</v>
      </c>
      <c r="E1946" s="77">
        <f>IFERROR(INDEX(Sinduscon!$7:$7,
MATCH(CUB!$A1946,Sinduscon!$3:$3,0)+3), "")</f>
        <v>1162.54</v>
      </c>
      <c r="F1946" s="77">
        <f>IFERROR(INDEX(Sinduscon!$8:$8,
MATCH(CUB!$A1946,Sinduscon!$3:$3,0)+3), "")</f>
        <v>121.97</v>
      </c>
      <c r="G1946" s="77">
        <f>IFERROR(INDEX(Sinduscon!$9:$9,
MATCH(CUB!$A1946,Sinduscon!$3:$3,0)+3), "")</f>
        <v>0.36</v>
      </c>
      <c r="H1946" s="111"/>
      <c r="I1946" s="111"/>
      <c r="J1946" s="111"/>
      <c r="K1946" s="111"/>
    </row>
    <row r="1947" spans="1:12" x14ac:dyDescent="0.25">
      <c r="A1947" s="71">
        <f>IF(
   SUMPRODUCT(--(Sinduscon!$3:$3=DATE(2013,INT((ROW(A2144)-1)/20)+1,1)))&gt;0,
   DATE(2013,INT((ROW(A2144)-1)/20)+1,1),
   ""
)</f>
        <v>44531</v>
      </c>
      <c r="B1947" s="72" t="str">
        <f t="shared" si="156"/>
        <v>R-1</v>
      </c>
      <c r="C1947" s="73" t="str">
        <f t="shared" si="157"/>
        <v>Total</v>
      </c>
      <c r="D1947" s="77">
        <f>IFERROR(INDEX(Sinduscon!$6:$6,
MATCH(CUB!A1947,Sinduscon!$3:$3,0)+4), "")</f>
        <v>3753.6499999999996</v>
      </c>
      <c r="E1947" s="77">
        <f>IFERROR(INDEX(Sinduscon!$7:$7,
MATCH(CUB!$A1947,Sinduscon!$3:$3,0)+4), "")</f>
        <v>3018.45</v>
      </c>
      <c r="F1947" s="77">
        <f>IFERROR(INDEX(Sinduscon!$8:$8,
MATCH(CUB!$A1947,Sinduscon!$3:$3,0)+4), "")</f>
        <v>388.4</v>
      </c>
      <c r="G1947" s="77">
        <f>IFERROR(INDEX(Sinduscon!$9:$9,
MATCH(CUB!$A1947,Sinduscon!$3:$3,0)+4), "")</f>
        <v>4.82</v>
      </c>
      <c r="H1947" s="111"/>
      <c r="I1947" s="111"/>
      <c r="J1947" s="111"/>
      <c r="K1947" s="111"/>
    </row>
    <row r="1948" spans="1:12" x14ac:dyDescent="0.25">
      <c r="A1948" s="71">
        <f>IF(
   SUMPRODUCT(--(Sinduscon!$3:$3=DATE(2013,INT((ROW(A2145)-1)/20)+1,1)))&gt;0,
   DATE(2013,INT((ROW(A2145)-1)/20)+1,1),
   ""
)</f>
        <v>44531</v>
      </c>
      <c r="B1948" s="72" t="str">
        <f t="shared" si="156"/>
        <v>PP-4</v>
      </c>
      <c r="C1948" s="73" t="str">
        <f t="shared" si="157"/>
        <v>Baixo</v>
      </c>
      <c r="D1948" s="77">
        <f>IFERROR(INDEX(Sinduscon!$12:$12,
MATCH(CUB!A1948,Sinduscon!$3:$3,0)+1), "")</f>
        <v>1106.54</v>
      </c>
      <c r="E1948" s="77">
        <f>IFERROR(INDEX(Sinduscon!$13:$13,
MATCH(CUB!$A1948,Sinduscon!$3:$3,0)+1), "")</f>
        <v>657.88</v>
      </c>
      <c r="F1948" s="77">
        <f>IFERROR(INDEX(Sinduscon!$14:$14,
MATCH(CUB!$A1948,Sinduscon!$3:$3,0)+1), "")</f>
        <v>36.54</v>
      </c>
      <c r="G1948" s="77">
        <f>IFERROR(INDEX(Sinduscon!$15:$15,
MATCH(CUB!$A1948,Sinduscon!$3:$3,0)+1), "")</f>
        <v>4.03</v>
      </c>
      <c r="H1948" s="111"/>
      <c r="I1948" s="111"/>
      <c r="J1948" s="111"/>
      <c r="K1948" s="111"/>
    </row>
    <row r="1949" spans="1:12" x14ac:dyDescent="0.25">
      <c r="A1949" s="71">
        <f>IF(
   SUMPRODUCT(--(Sinduscon!$3:$3=DATE(2013,INT((ROW(A2146)-1)/20)+1,1)))&gt;0,
   DATE(2013,INT((ROW(A2146)-1)/20)+1,1),
   ""
)</f>
        <v>44531</v>
      </c>
      <c r="B1949" s="72" t="str">
        <f t="shared" si="156"/>
        <v>PP-4</v>
      </c>
      <c r="C1949" s="73" t="str">
        <f t="shared" si="157"/>
        <v>Normal</v>
      </c>
      <c r="D1949" s="77">
        <f>IFERROR(INDEX(Sinduscon!$12:$12,
MATCH(CUB!A1949,Sinduscon!$3:$3,0)+2), "")</f>
        <v>1064.51</v>
      </c>
      <c r="E1949" s="77">
        <f>IFERROR(INDEX(Sinduscon!$13:$13,
MATCH(CUB!$A1949,Sinduscon!$3:$3,0)+2), "")</f>
        <v>947.87</v>
      </c>
      <c r="F1949" s="77">
        <f>IFERROR(INDEX(Sinduscon!$14:$14,
MATCH(CUB!$A1949,Sinduscon!$3:$3,0)+2), "")</f>
        <v>154.71</v>
      </c>
      <c r="G1949" s="77">
        <f>IFERROR(INDEX(Sinduscon!$15:$15,
MATCH(CUB!$A1949,Sinduscon!$3:$3,0)+2), "")</f>
        <v>0.06</v>
      </c>
      <c r="H1949" s="111"/>
      <c r="I1949" s="111"/>
      <c r="J1949" s="111"/>
      <c r="K1949" s="111"/>
    </row>
    <row r="1950" spans="1:12" x14ac:dyDescent="0.25">
      <c r="A1950" s="71">
        <f>IF(
   SUMPRODUCT(--(Sinduscon!$3:$3=DATE(2013,INT((ROW(A2147)-1)/20)+1,1)))&gt;0,
   DATE(2013,INT((ROW(A2147)-1)/20)+1,1),
   ""
)</f>
        <v>44531</v>
      </c>
      <c r="B1950" s="72" t="str">
        <f t="shared" si="156"/>
        <v>PP-4</v>
      </c>
      <c r="C1950" s="73" t="str">
        <f t="shared" si="157"/>
        <v>Alto</v>
      </c>
      <c r="D1950" s="77" t="str">
        <f>IFERROR(INDEX(Sinduscon!$12:$12,
MATCH(CUB!A1950,Sinduscon!$3:$3,0)+3), "")</f>
        <v>-</v>
      </c>
      <c r="E1950" s="77" t="str">
        <f>IFERROR(INDEX(Sinduscon!$13:$13,
MATCH(CUB!$A1950,Sinduscon!$3:$3,0)+3), "")</f>
        <v>-</v>
      </c>
      <c r="F1950" s="77" t="str">
        <f>IFERROR(INDEX(Sinduscon!$14:$14,
MATCH(CUB!$A1950,Sinduscon!$3:$3,0)+3), "")</f>
        <v>-</v>
      </c>
      <c r="G1950" s="77" t="str">
        <f>IFERROR(INDEX(Sinduscon!$15:$15,
MATCH(CUB!$A1950,Sinduscon!$3:$3,0)+3), "")</f>
        <v>-</v>
      </c>
      <c r="H1950" s="111"/>
      <c r="I1950" s="111"/>
      <c r="J1950" s="111"/>
      <c r="K1950" s="111"/>
    </row>
    <row r="1951" spans="1:12" x14ac:dyDescent="0.25">
      <c r="A1951" s="71">
        <f>IF(
   SUMPRODUCT(--(Sinduscon!$3:$3=DATE(2013,INT((ROW(A2148)-1)/20)+1,1)))&gt;0,
   DATE(2013,INT((ROW(A2148)-1)/20)+1,1),
   ""
)</f>
        <v>44531</v>
      </c>
      <c r="B1951" s="72" t="str">
        <f t="shared" si="156"/>
        <v>PP-4</v>
      </c>
      <c r="C1951" s="73" t="str">
        <f t="shared" si="157"/>
        <v>Total</v>
      </c>
      <c r="D1951" s="77">
        <f>IFERROR(INDEX(Sinduscon!$12:$12,
MATCH(CUB!A1951,Sinduscon!$3:$3,0)+4), "")</f>
        <v>2171.0500000000002</v>
      </c>
      <c r="E1951" s="77">
        <f>IFERROR(INDEX(Sinduscon!$13:$13,
MATCH(CUB!$A1951,Sinduscon!$3:$3,0)+4), "")</f>
        <v>1605.75</v>
      </c>
      <c r="F1951" s="77">
        <f>IFERROR(INDEX(Sinduscon!$14:$14,
MATCH(CUB!$A1951,Sinduscon!$3:$3,0)+4), "")</f>
        <v>191.25</v>
      </c>
      <c r="G1951" s="77">
        <f>IFERROR(INDEX(Sinduscon!$15:$15,
MATCH(CUB!$A1951,Sinduscon!$3:$3,0)+4), "")</f>
        <v>4.09</v>
      </c>
      <c r="H1951" s="111"/>
      <c r="I1951" s="111"/>
      <c r="J1951" s="111"/>
      <c r="K1951" s="111"/>
    </row>
    <row r="1952" spans="1:12" x14ac:dyDescent="0.25">
      <c r="A1952" s="71">
        <f>IF(
   SUMPRODUCT(--(Sinduscon!$3:$3=DATE(2013,INT((ROW(A2149)-1)/20)+1,1)))&gt;0,
   DATE(2013,INT((ROW(A2149)-1)/20)+1,1),
   ""
)</f>
        <v>44531</v>
      </c>
      <c r="B1952" s="72" t="str">
        <f t="shared" si="156"/>
        <v>R-8</v>
      </c>
      <c r="C1952" s="73" t="str">
        <f t="shared" si="157"/>
        <v>Baixo</v>
      </c>
      <c r="D1952" s="77">
        <f>IFERROR(INDEX(Sinduscon!$18:$18,
MATCH(CUB!A1952,Sinduscon!$3:$3,0)+1), "")</f>
        <v>1054.4000000000001</v>
      </c>
      <c r="E1952" s="77">
        <f>IFERROR(INDEX(Sinduscon!$19:$19,
MATCH(CUB!$A1952,Sinduscon!$3:$3,0)+1), "")</f>
        <v>618.73</v>
      </c>
      <c r="F1952" s="77">
        <f>IFERROR(INDEX(Sinduscon!$20:$20,
MATCH(CUB!$A1952,Sinduscon!$3:$3,0)+1), "")</f>
        <v>32.869999999999997</v>
      </c>
      <c r="G1952" s="77">
        <f>IFERROR(INDEX(Sinduscon!$21:$21,
MATCH(CUB!$A1952,Sinduscon!$3:$3,0)+1), "")</f>
        <v>4.22</v>
      </c>
      <c r="H1952" s="111"/>
      <c r="I1952" s="111"/>
      <c r="J1952" s="111"/>
      <c r="K1952" s="111"/>
    </row>
    <row r="1953" spans="1:12" x14ac:dyDescent="0.25">
      <c r="A1953" s="71">
        <f>IF(
   SUMPRODUCT(--(Sinduscon!$3:$3=DATE(2013,INT((ROW(A2150)-1)/20)+1,1)))&gt;0,
   DATE(2013,INT((ROW(A2150)-1)/20)+1,1),
   ""
)</f>
        <v>44531</v>
      </c>
      <c r="B1953" s="72" t="str">
        <f t="shared" si="156"/>
        <v>R-8</v>
      </c>
      <c r="C1953" s="73" t="str">
        <f t="shared" si="157"/>
        <v>Normal</v>
      </c>
      <c r="D1953" s="77">
        <f>IFERROR(INDEX(Sinduscon!$18:$18,
MATCH(CUB!A1953,Sinduscon!$3:$3,0)+2), "")</f>
        <v>950.62</v>
      </c>
      <c r="E1953" s="77">
        <f>IFERROR(INDEX(Sinduscon!$19:$19,
MATCH(CUB!$A1953,Sinduscon!$3:$3,0)+2), "")</f>
        <v>850.93</v>
      </c>
      <c r="F1953" s="77">
        <f>IFERROR(INDEX(Sinduscon!$20:$20,
MATCH(CUB!$A1953,Sinduscon!$3:$3,0)+2), "")</f>
        <v>71.37</v>
      </c>
      <c r="G1953" s="77">
        <f>IFERROR(INDEX(Sinduscon!$21:$21,
MATCH(CUB!$A1953,Sinduscon!$3:$3,0)+2), "")</f>
        <v>5.66</v>
      </c>
      <c r="H1953" s="111"/>
      <c r="I1953" s="111"/>
      <c r="J1953" s="111"/>
      <c r="K1953" s="111"/>
    </row>
    <row r="1954" spans="1:12" x14ac:dyDescent="0.25">
      <c r="A1954" s="71">
        <f>IF(
   SUMPRODUCT(--(Sinduscon!$3:$3=DATE(2013,INT((ROW(A2151)-1)/20)+1,1)))&gt;0,
   DATE(2013,INT((ROW(A2151)-1)/20)+1,1),
   ""
)</f>
        <v>44531</v>
      </c>
      <c r="B1954" s="72" t="str">
        <f t="shared" si="156"/>
        <v>R-8</v>
      </c>
      <c r="C1954" s="73" t="str">
        <f t="shared" si="157"/>
        <v>Alto</v>
      </c>
      <c r="D1954" s="77">
        <f>IFERROR(INDEX(Sinduscon!$18:$18,
MATCH(CUB!A1954,Sinduscon!$3:$3,0)+3), "")</f>
        <v>1340.66</v>
      </c>
      <c r="E1954" s="77">
        <f>IFERROR(INDEX(Sinduscon!$19:$19,
MATCH(CUB!$A1954,Sinduscon!$3:$3,0)+3), "")</f>
        <v>900.77</v>
      </c>
      <c r="F1954" s="77">
        <f>IFERROR(INDEX(Sinduscon!$20:$20,
MATCH(CUB!$A1954,Sinduscon!$3:$3,0)+3), "")</f>
        <v>84.16</v>
      </c>
      <c r="G1954" s="77">
        <f>IFERROR(INDEX(Sinduscon!$21:$21,
MATCH(CUB!$A1954,Sinduscon!$3:$3,0)+3), "")</f>
        <v>5.34</v>
      </c>
      <c r="H1954" s="111"/>
      <c r="I1954" s="111"/>
      <c r="J1954" s="111"/>
      <c r="K1954" s="111"/>
    </row>
    <row r="1955" spans="1:12" x14ac:dyDescent="0.25">
      <c r="A1955" s="71">
        <f>IF(
   SUMPRODUCT(--(Sinduscon!$3:$3=DATE(2013,INT((ROW(A2152)-1)/20)+1,1)))&gt;0,
   DATE(2013,INT((ROW(A2152)-1)/20)+1,1),
   ""
)</f>
        <v>44531</v>
      </c>
      <c r="B1955" s="72" t="str">
        <f t="shared" si="156"/>
        <v>R-8</v>
      </c>
      <c r="C1955" s="73" t="str">
        <f t="shared" si="157"/>
        <v>Total</v>
      </c>
      <c r="D1955" s="77">
        <f>IFERROR(INDEX(Sinduscon!$18:$18,
MATCH(CUB!A1955,Sinduscon!$3:$3,0)+4), "")</f>
        <v>3345.6800000000003</v>
      </c>
      <c r="E1955" s="77">
        <f>IFERROR(INDEX(Sinduscon!$19:$19,
MATCH(CUB!$A1955,Sinduscon!$3:$3,0)+4), "")</f>
        <v>2370.4299999999998</v>
      </c>
      <c r="F1955" s="77">
        <f>IFERROR(INDEX(Sinduscon!$20:$20,
MATCH(CUB!$A1955,Sinduscon!$3:$3,0)+4), "")</f>
        <v>188.4</v>
      </c>
      <c r="G1955" s="77">
        <f>IFERROR(INDEX(Sinduscon!$21:$21,
MATCH(CUB!$A1955,Sinduscon!$3:$3,0)+4), "")</f>
        <v>15.219999999999999</v>
      </c>
      <c r="H1955" s="111"/>
      <c r="I1955" s="111"/>
      <c r="J1955" s="111"/>
      <c r="K1955" s="111"/>
    </row>
    <row r="1956" spans="1:12" x14ac:dyDescent="0.25">
      <c r="A1956" s="71">
        <f>IF(
   SUMPRODUCT(--(Sinduscon!$3:$3=DATE(2013,INT((ROW(A2153)-1)/20)+1,1)))&gt;0,
   DATE(2013,INT((ROW(A2153)-1)/20)+1,1),
   ""
)</f>
        <v>44531</v>
      </c>
      <c r="B1956" s="72" t="str">
        <f t="shared" si="156"/>
        <v>R-16</v>
      </c>
      <c r="C1956" s="73" t="str">
        <f t="shared" si="157"/>
        <v>Baixo</v>
      </c>
      <c r="D1956" s="77" t="str">
        <f>IFERROR(INDEX(Sinduscon!$24:$24,
MATCH(CUB!A1956,Sinduscon!$3:$3,0)+1), "")</f>
        <v>-</v>
      </c>
      <c r="E1956" s="77" t="str">
        <f>IFERROR(INDEX(Sinduscon!$25:$25,
MATCH(CUB!$A1956,Sinduscon!$3:$3,0)+1), "")</f>
        <v>-</v>
      </c>
      <c r="F1956" s="77" t="str">
        <f>IFERROR(INDEX(Sinduscon!$26:$26,
MATCH(CUB!$A1956,Sinduscon!$3:$3,0)+1), "")</f>
        <v>-</v>
      </c>
      <c r="G1956" s="77" t="str">
        <f>IFERROR(INDEX(Sinduscon!$27:$27,
MATCH(CUB!$A1956,Sinduscon!$3:$3,0)+1), "")</f>
        <v>-</v>
      </c>
      <c r="H1956" s="111"/>
      <c r="I1956" s="111"/>
      <c r="J1956" s="111"/>
      <c r="K1956" s="111"/>
    </row>
    <row r="1957" spans="1:12" x14ac:dyDescent="0.25">
      <c r="A1957" s="71">
        <f>IF(
   SUMPRODUCT(--(Sinduscon!$3:$3=DATE(2013,INT((ROW(A2154)-1)/20)+1,1)))&gt;0,
   DATE(2013,INT((ROW(A2154)-1)/20)+1,1),
   ""
)</f>
        <v>44531</v>
      </c>
      <c r="B1957" s="72" t="str">
        <f t="shared" si="156"/>
        <v>R-16</v>
      </c>
      <c r="C1957" s="73" t="str">
        <f t="shared" si="157"/>
        <v>Normal</v>
      </c>
      <c r="D1957" s="77">
        <f>IFERROR(INDEX(Sinduscon!$24:$24,
MATCH(CUB!A1957,Sinduscon!$3:$3,0)+2), "")</f>
        <v>935.77</v>
      </c>
      <c r="E1957" s="77">
        <f>IFERROR(INDEX(Sinduscon!$25:$25,
MATCH(CUB!$A1957,Sinduscon!$3:$3,0)+2), "")</f>
        <v>818</v>
      </c>
      <c r="F1957" s="77">
        <f>IFERROR(INDEX(Sinduscon!$26:$26,
MATCH(CUB!$A1957,Sinduscon!$3:$3,0)+2), "")</f>
        <v>59.07</v>
      </c>
      <c r="G1957" s="77">
        <f>IFERROR(INDEX(Sinduscon!$27:$27,
MATCH(CUB!$A1957,Sinduscon!$3:$3,0)+2), "")</f>
        <v>5.39</v>
      </c>
      <c r="H1957" s="111"/>
      <c r="I1957" s="111"/>
      <c r="J1957" s="111"/>
      <c r="K1957" s="111"/>
    </row>
    <row r="1958" spans="1:12" x14ac:dyDescent="0.25">
      <c r="A1958" s="71">
        <f>IF(
   SUMPRODUCT(--(Sinduscon!$3:$3=DATE(2013,INT((ROW(A2155)-1)/20)+1,1)))&gt;0,
   DATE(2013,INT((ROW(A2155)-1)/20)+1,1),
   ""
)</f>
        <v>44531</v>
      </c>
      <c r="B1958" s="72" t="str">
        <f t="shared" si="156"/>
        <v>R-16</v>
      </c>
      <c r="C1958" s="73" t="str">
        <f t="shared" si="157"/>
        <v>Alto</v>
      </c>
      <c r="D1958" s="77">
        <f>IFERROR(INDEX(Sinduscon!$24:$24,
MATCH(CUB!A1958,Sinduscon!$3:$3,0)+3), "")</f>
        <v>1260.4100000000001</v>
      </c>
      <c r="E1958" s="77">
        <f>IFERROR(INDEX(Sinduscon!$25:$25,
MATCH(CUB!$A1958,Sinduscon!$3:$3,0)+3), "")</f>
        <v>1011.72</v>
      </c>
      <c r="F1958" s="77">
        <f>IFERROR(INDEX(Sinduscon!$26:$26,
MATCH(CUB!$A1958,Sinduscon!$3:$3,0)+3), "")</f>
        <v>73.010000000000005</v>
      </c>
      <c r="G1958" s="77">
        <f>IFERROR(INDEX(Sinduscon!$27:$27,
MATCH(CUB!$A1958,Sinduscon!$3:$3,0)+3), "")</f>
        <v>8.1</v>
      </c>
      <c r="H1958" s="111"/>
      <c r="I1958" s="111"/>
      <c r="J1958" s="111"/>
      <c r="K1958" s="111"/>
    </row>
    <row r="1959" spans="1:12" x14ac:dyDescent="0.25">
      <c r="A1959" s="71">
        <f>IF(
   SUMPRODUCT(--(Sinduscon!$3:$3=DATE(2013,INT((ROW(A2156)-1)/20)+1,1)))&gt;0,
   DATE(2013,INT((ROW(A2156)-1)/20)+1,1),
   ""
)</f>
        <v>44531</v>
      </c>
      <c r="B1959" s="72" t="str">
        <f t="shared" si="156"/>
        <v>R-16</v>
      </c>
      <c r="C1959" s="73" t="str">
        <f t="shared" si="157"/>
        <v>Total</v>
      </c>
      <c r="D1959" s="77">
        <f>IFERROR(INDEX(Sinduscon!$24:$24,
MATCH(CUB!A1959,Sinduscon!$3:$3,0)+4), "")</f>
        <v>2196.1800000000003</v>
      </c>
      <c r="E1959" s="77">
        <f>IFERROR(INDEX(Sinduscon!$25:$25,
MATCH(CUB!$A1959,Sinduscon!$3:$3,0)+4), "")</f>
        <v>1829.72</v>
      </c>
      <c r="F1959" s="77">
        <f>IFERROR(INDEX(Sinduscon!$26:$26,
MATCH(CUB!$A1959,Sinduscon!$3:$3,0)+4), "")</f>
        <v>132.08000000000001</v>
      </c>
      <c r="G1959" s="77">
        <f>IFERROR(INDEX(Sinduscon!$27:$27,
MATCH(CUB!$A1959,Sinduscon!$3:$3,0)+4), "")</f>
        <v>13.489999999999998</v>
      </c>
      <c r="H1959" s="111"/>
      <c r="I1959" s="111"/>
      <c r="J1959" s="111"/>
      <c r="K1959" s="111"/>
    </row>
    <row r="1960" spans="1:12" x14ac:dyDescent="0.25">
      <c r="A1960" s="71">
        <f>IF(
   SUMPRODUCT(--(Sinduscon!$3:$3=DATE(2013,INT((ROW(A2157)-1)/20)+1,1)))&gt;0,
   DATE(2013,INT((ROW(A2157)-1)/20)+1,1),
   ""
)</f>
        <v>44531</v>
      </c>
      <c r="B1960" s="72" t="str">
        <f t="shared" si="156"/>
        <v>PIS</v>
      </c>
      <c r="C1960" s="73" t="str">
        <f t="shared" si="157"/>
        <v>Baixo</v>
      </c>
      <c r="D1960" s="77">
        <f>IFERROR(INDEX(Sinduscon!$30:$30,
MATCH(CUB!A1960,Sinduscon!$3:$3,0)+1), "")</f>
        <v>752.43</v>
      </c>
      <c r="E1960" s="77">
        <f>IFERROR(INDEX(Sinduscon!$31:$31,
MATCH(CUB!$A1960,Sinduscon!$3:$3,0)+1), "")</f>
        <v>534.57000000000005</v>
      </c>
      <c r="F1960" s="77">
        <f>IFERROR(INDEX(Sinduscon!$32:$32,
MATCH(CUB!$A1960,Sinduscon!$3:$3,0)+1), "")</f>
        <v>34.08</v>
      </c>
      <c r="G1960" s="77">
        <f>IFERROR(INDEX(Sinduscon!$33:$33,
MATCH(CUB!$A1960,Sinduscon!$3:$3,0)+1), "")</f>
        <v>2.11</v>
      </c>
      <c r="H1960" s="111"/>
      <c r="I1960" s="111"/>
      <c r="J1960" s="111"/>
      <c r="K1960" s="111"/>
    </row>
    <row r="1961" spans="1:12" x14ac:dyDescent="0.25">
      <c r="A1961" s="71">
        <f>IF(
   SUMPRODUCT(--(Sinduscon!$3:$3=DATE(2013,INT((ROW(A2158)-1)/20)+1,1)))&gt;0,
   DATE(2013,INT((ROW(A2158)-1)/20)+1,1),
   ""
)</f>
        <v>44531</v>
      </c>
      <c r="B1961" s="72" t="str">
        <f t="shared" si="156"/>
        <v>PIS</v>
      </c>
      <c r="C1961" s="73" t="str">
        <f t="shared" si="157"/>
        <v>Normal</v>
      </c>
      <c r="D1961" s="77" t="str">
        <f>IFERROR(INDEX(Sinduscon!$30:$30,
MATCH(CUB!A1961,Sinduscon!$3:$3,0)+2), "")</f>
        <v>-</v>
      </c>
      <c r="E1961" s="77" t="str">
        <f>IFERROR(INDEX(Sinduscon!$31:$31,
MATCH(CUB!$A1961,Sinduscon!$3:$3,0)+2), "")</f>
        <v>-</v>
      </c>
      <c r="F1961" s="77" t="str">
        <f>IFERROR(INDEX(Sinduscon!$32:$32,
MATCH(CUB!$A1961,Sinduscon!$3:$3,0)+2), "")</f>
        <v>-</v>
      </c>
      <c r="G1961" s="77" t="str">
        <f>IFERROR(INDEX(Sinduscon!$33:$33,
MATCH(CUB!$A1961,Sinduscon!$3:$3,0)+2), "")</f>
        <v>-</v>
      </c>
      <c r="H1961" s="111"/>
      <c r="I1961" s="111"/>
      <c r="J1961" s="111"/>
      <c r="K1961" s="111"/>
    </row>
    <row r="1962" spans="1:12" x14ac:dyDescent="0.25">
      <c r="A1962" s="71">
        <f>IF(
   SUMPRODUCT(--(Sinduscon!$3:$3=DATE(2013,INT((ROW(A2159)-1)/20)+1,1)))&gt;0,
   DATE(2013,INT((ROW(A2159)-1)/20)+1,1),
   ""
)</f>
        <v>44531</v>
      </c>
      <c r="B1962" s="72" t="str">
        <f t="shared" si="156"/>
        <v>PIS</v>
      </c>
      <c r="C1962" s="73" t="str">
        <f t="shared" si="157"/>
        <v>Alto</v>
      </c>
      <c r="D1962" s="77" t="str">
        <f>IFERROR(INDEX(Sinduscon!$30:$30,
MATCH(CUB!A1962,Sinduscon!$3:$3,0)+3), "")</f>
        <v>-</v>
      </c>
      <c r="E1962" s="77" t="str">
        <f>IFERROR(INDEX(Sinduscon!$31:$31,
MATCH(CUB!$A1962,Sinduscon!$3:$3,0)+3), "")</f>
        <v>-</v>
      </c>
      <c r="F1962" s="77" t="str">
        <f>IFERROR(INDEX(Sinduscon!$32:$32,
MATCH(CUB!$A1962,Sinduscon!$3:$3,0)+3), "")</f>
        <v>-</v>
      </c>
      <c r="G1962" s="77" t="str">
        <f>IFERROR(INDEX(Sinduscon!$33:$33,
MATCH(CUB!$A1962,Sinduscon!$3:$3,0)+3), "")</f>
        <v>-</v>
      </c>
      <c r="H1962" s="111"/>
      <c r="I1962" s="111"/>
      <c r="J1962" s="111"/>
      <c r="K1962" s="111"/>
    </row>
    <row r="1963" spans="1:12" x14ac:dyDescent="0.25">
      <c r="A1963" s="71">
        <f>IF(
   SUMPRODUCT(--(Sinduscon!$3:$3=DATE(2013,INT((ROW(A2160)-1)/20)+1,1)))&gt;0,
   DATE(2013,INT((ROW(A2160)-1)/20)+1,1),
   ""
)</f>
        <v>44531</v>
      </c>
      <c r="B1963" s="72" t="str">
        <f t="shared" si="156"/>
        <v>PIS</v>
      </c>
      <c r="C1963" s="73" t="str">
        <f t="shared" si="157"/>
        <v>Total</v>
      </c>
      <c r="D1963" s="77">
        <f>IFERROR(INDEX(Sinduscon!$30:$30,
MATCH(CUB!A1963,Sinduscon!$3:$3,0)+4), "")</f>
        <v>752.43</v>
      </c>
      <c r="E1963" s="77">
        <f>IFERROR(INDEX(Sinduscon!$31:$31,
MATCH(CUB!$A1963,Sinduscon!$3:$3,0)+4), "")</f>
        <v>534.57000000000005</v>
      </c>
      <c r="F1963" s="77">
        <f>IFERROR(INDEX(Sinduscon!$32:$32,
MATCH(CUB!$A1963,Sinduscon!$3:$3,0)+4), "")</f>
        <v>34.08</v>
      </c>
      <c r="G1963" s="77">
        <f>IFERROR(INDEX(Sinduscon!$33:$33,
MATCH(CUB!$A1963,Sinduscon!$3:$3,0)+4), "")</f>
        <v>2.11</v>
      </c>
      <c r="H1963" s="111">
        <f>SUMIFS(CUB!$D:$D,CUB!$C:$C,"Total",CUB!$A:$A,$A1963)
/11</f>
        <v>1110.8172727272729</v>
      </c>
      <c r="I1963" s="111">
        <f>SUMIFS(CUB!$E:$E,CUB!$C:$C,"Total",CUB!$A:$A,$A1963)
/11</f>
        <v>850.81090909090892</v>
      </c>
      <c r="J1963" s="111">
        <f>SUMIFS(CUB!$F:$F,CUB!$C:$C,"Total",CUB!$A:$A,$A1963)
/11</f>
        <v>84.928181818181827</v>
      </c>
      <c r="K1963" s="111">
        <f>SUMIFS(CUB!$G:$G,CUB!$C:$C,"Total",CUB!$A:$A,$A1963)
/11</f>
        <v>3.6118181818181814</v>
      </c>
      <c r="L1963" s="111">
        <f t="shared" ref="L1963" si="159">SUM(H1963:K1963)</f>
        <v>2050.1681818181819</v>
      </c>
    </row>
    <row r="1964" spans="1:12" x14ac:dyDescent="0.25">
      <c r="A1964" s="71">
        <f>IF(
   SUMPRODUCT(--(Sinduscon!$3:$3=DATE(2013,INT((ROW(A2161)-1)/20)+1,1)))&gt;0,
   DATE(2013,INT((ROW(A2161)-1)/20)+1,1),
   ""
)</f>
        <v>44562</v>
      </c>
      <c r="B1964" s="72" t="str">
        <f t="shared" si="156"/>
        <v>R-1</v>
      </c>
      <c r="C1964" s="73" t="str">
        <f t="shared" si="157"/>
        <v>Baixo</v>
      </c>
      <c r="D1964" s="77">
        <f>IFERROR(INDEX(Sinduscon!$6:$6,
MATCH(CUB!A1964,Sinduscon!$3:$3,0)+1), "")</f>
        <v>1045.27</v>
      </c>
      <c r="E1964" s="77">
        <f>IFERROR(INDEX(Sinduscon!$7:$7,
MATCH(CUB!$A1964,Sinduscon!$3:$3,0)+1), "")</f>
        <v>784.41</v>
      </c>
      <c r="F1964" s="77">
        <f>IFERROR(INDEX(Sinduscon!$8:$8,
MATCH(CUB!$A1964,Sinduscon!$3:$3,0)+1), "")</f>
        <v>138.36000000000001</v>
      </c>
      <c r="G1964" s="77">
        <f>IFERROR(INDEX(Sinduscon!$9:$9,
MATCH(CUB!$A1964,Sinduscon!$3:$3,0)+1), "")</f>
        <v>4.2699999999999996</v>
      </c>
      <c r="H1964" s="111"/>
      <c r="I1964" s="111"/>
      <c r="J1964" s="111"/>
      <c r="K1964" s="111"/>
    </row>
    <row r="1965" spans="1:12" x14ac:dyDescent="0.25">
      <c r="A1965" s="71">
        <f>IF(
   SUMPRODUCT(--(Sinduscon!$3:$3=DATE(2013,INT((ROW(A2162)-1)/20)+1,1)))&gt;0,
   DATE(2013,INT((ROW(A2162)-1)/20)+1,1),
   ""
)</f>
        <v>44562</v>
      </c>
      <c r="B1965" s="72" t="str">
        <f t="shared" si="156"/>
        <v>R-1</v>
      </c>
      <c r="C1965" s="73" t="str">
        <f t="shared" si="157"/>
        <v>Normal</v>
      </c>
      <c r="D1965" s="77">
        <f>IFERROR(INDEX(Sinduscon!$6:$6,
MATCH(CUB!A1965,Sinduscon!$3:$3,0)+2), "")</f>
        <v>1108.57</v>
      </c>
      <c r="E1965" s="77">
        <f>IFERROR(INDEX(Sinduscon!$7:$7,
MATCH(CUB!$A1965,Sinduscon!$3:$3,0)+2), "")</f>
        <v>1071.5</v>
      </c>
      <c r="F1965" s="77">
        <f>IFERROR(INDEX(Sinduscon!$8:$8,
MATCH(CUB!$A1965,Sinduscon!$3:$3,0)+2), "")</f>
        <v>129.91</v>
      </c>
      <c r="G1965" s="77">
        <f>IFERROR(INDEX(Sinduscon!$9:$9,
MATCH(CUB!$A1965,Sinduscon!$3:$3,0)+2), "")</f>
        <v>0.3</v>
      </c>
      <c r="H1965" s="111"/>
      <c r="I1965" s="111"/>
      <c r="J1965" s="111"/>
      <c r="K1965" s="111"/>
    </row>
    <row r="1966" spans="1:12" x14ac:dyDescent="0.25">
      <c r="A1966" s="71">
        <f>IF(
   SUMPRODUCT(--(Sinduscon!$3:$3=DATE(2013,INT((ROW(A2163)-1)/20)+1,1)))&gt;0,
   DATE(2013,INT((ROW(A2163)-1)/20)+1,1),
   ""
)</f>
        <v>44562</v>
      </c>
      <c r="B1966" s="72" t="str">
        <f t="shared" si="156"/>
        <v>R-1</v>
      </c>
      <c r="C1966" s="73" t="str">
        <f t="shared" si="157"/>
        <v>Alto</v>
      </c>
      <c r="D1966" s="77">
        <f>IFERROR(INDEX(Sinduscon!$6:$6,
MATCH(CUB!A1966,Sinduscon!$3:$3,0)+3), "")</f>
        <v>1631.27</v>
      </c>
      <c r="E1966" s="77">
        <f>IFERROR(INDEX(Sinduscon!$7:$7,
MATCH(CUB!$A1966,Sinduscon!$3:$3,0)+3), "")</f>
        <v>1162.54</v>
      </c>
      <c r="F1966" s="77">
        <f>IFERROR(INDEX(Sinduscon!$8:$8,
MATCH(CUB!$A1966,Sinduscon!$3:$3,0)+3), "")</f>
        <v>122.81</v>
      </c>
      <c r="G1966" s="77">
        <f>IFERROR(INDEX(Sinduscon!$9:$9,
MATCH(CUB!$A1966,Sinduscon!$3:$3,0)+3), "")</f>
        <v>0.37</v>
      </c>
      <c r="H1966" s="111"/>
      <c r="I1966" s="111"/>
      <c r="J1966" s="111"/>
      <c r="K1966" s="111"/>
    </row>
    <row r="1967" spans="1:12" x14ac:dyDescent="0.25">
      <c r="A1967" s="71">
        <f>IF(
   SUMPRODUCT(--(Sinduscon!$3:$3=DATE(2013,INT((ROW(A2164)-1)/20)+1,1)))&gt;0,
   DATE(2013,INT((ROW(A2164)-1)/20)+1,1),
   ""
)</f>
        <v>44562</v>
      </c>
      <c r="B1967" s="72" t="str">
        <f t="shared" si="156"/>
        <v>R-1</v>
      </c>
      <c r="C1967" s="73" t="str">
        <f t="shared" si="157"/>
        <v>Total</v>
      </c>
      <c r="D1967" s="77">
        <f>IFERROR(INDEX(Sinduscon!$6:$6,
MATCH(CUB!A1967,Sinduscon!$3:$3,0)+4), "")</f>
        <v>3785.11</v>
      </c>
      <c r="E1967" s="77">
        <f>IFERROR(INDEX(Sinduscon!$7:$7,
MATCH(CUB!$A1967,Sinduscon!$3:$3,0)+4), "")</f>
        <v>3018.45</v>
      </c>
      <c r="F1967" s="77">
        <f>IFERROR(INDEX(Sinduscon!$8:$8,
MATCH(CUB!$A1967,Sinduscon!$3:$3,0)+4), "")</f>
        <v>391.08</v>
      </c>
      <c r="G1967" s="77">
        <f>IFERROR(INDEX(Sinduscon!$9:$9,
MATCH(CUB!$A1967,Sinduscon!$3:$3,0)+4), "")</f>
        <v>4.9399999999999995</v>
      </c>
      <c r="H1967" s="111"/>
      <c r="I1967" s="111"/>
      <c r="J1967" s="111"/>
      <c r="K1967" s="111"/>
    </row>
    <row r="1968" spans="1:12" x14ac:dyDescent="0.25">
      <c r="A1968" s="71">
        <f>IF(
   SUMPRODUCT(--(Sinduscon!$3:$3=DATE(2013,INT((ROW(A2165)-1)/20)+1,1)))&gt;0,
   DATE(2013,INT((ROW(A2165)-1)/20)+1,1),
   ""
)</f>
        <v>44562</v>
      </c>
      <c r="B1968" s="72" t="str">
        <f t="shared" si="156"/>
        <v>PP-4</v>
      </c>
      <c r="C1968" s="73" t="str">
        <f t="shared" si="157"/>
        <v>Baixo</v>
      </c>
      <c r="D1968" s="77">
        <f>IFERROR(INDEX(Sinduscon!$12:$12,
MATCH(CUB!A1968,Sinduscon!$3:$3,0)+1), "")</f>
        <v>1115.1600000000001</v>
      </c>
      <c r="E1968" s="77">
        <f>IFERROR(INDEX(Sinduscon!$13:$13,
MATCH(CUB!$A1968,Sinduscon!$3:$3,0)+1), "")</f>
        <v>657.88</v>
      </c>
      <c r="F1968" s="77">
        <f>IFERROR(INDEX(Sinduscon!$14:$14,
MATCH(CUB!$A1968,Sinduscon!$3:$3,0)+1), "")</f>
        <v>36.79</v>
      </c>
      <c r="G1968" s="77">
        <f>IFERROR(INDEX(Sinduscon!$15:$15,
MATCH(CUB!$A1968,Sinduscon!$3:$3,0)+1), "")</f>
        <v>4.13</v>
      </c>
      <c r="H1968" s="111"/>
      <c r="I1968" s="111"/>
      <c r="J1968" s="111"/>
      <c r="K1968" s="111"/>
    </row>
    <row r="1969" spans="1:12" x14ac:dyDescent="0.25">
      <c r="A1969" s="71">
        <f>IF(
   SUMPRODUCT(--(Sinduscon!$3:$3=DATE(2013,INT((ROW(A2166)-1)/20)+1,1)))&gt;0,
   DATE(2013,INT((ROW(A2166)-1)/20)+1,1),
   ""
)</f>
        <v>44562</v>
      </c>
      <c r="B1969" s="72" t="str">
        <f t="shared" si="156"/>
        <v>PP-4</v>
      </c>
      <c r="C1969" s="73" t="str">
        <f t="shared" si="157"/>
        <v>Normal</v>
      </c>
      <c r="D1969" s="77">
        <f>IFERROR(INDEX(Sinduscon!$12:$12,
MATCH(CUB!A1969,Sinduscon!$3:$3,0)+2), "")</f>
        <v>1069.21</v>
      </c>
      <c r="E1969" s="77">
        <f>IFERROR(INDEX(Sinduscon!$13:$13,
MATCH(CUB!$A1969,Sinduscon!$3:$3,0)+2), "")</f>
        <v>947.87</v>
      </c>
      <c r="F1969" s="77">
        <f>IFERROR(INDEX(Sinduscon!$14:$14,
MATCH(CUB!$A1969,Sinduscon!$3:$3,0)+2), "")</f>
        <v>155.77000000000001</v>
      </c>
      <c r="G1969" s="77">
        <f>IFERROR(INDEX(Sinduscon!$15:$15,
MATCH(CUB!$A1969,Sinduscon!$3:$3,0)+2), "")</f>
        <v>0.06</v>
      </c>
      <c r="H1969" s="111"/>
      <c r="I1969" s="111"/>
      <c r="J1969" s="111"/>
      <c r="K1969" s="111"/>
    </row>
    <row r="1970" spans="1:12" x14ac:dyDescent="0.25">
      <c r="A1970" s="71">
        <f>IF(
   SUMPRODUCT(--(Sinduscon!$3:$3=DATE(2013,INT((ROW(A2167)-1)/20)+1,1)))&gt;0,
   DATE(2013,INT((ROW(A2167)-1)/20)+1,1),
   ""
)</f>
        <v>44562</v>
      </c>
      <c r="B1970" s="72" t="str">
        <f t="shared" si="156"/>
        <v>PP-4</v>
      </c>
      <c r="C1970" s="73" t="str">
        <f t="shared" si="157"/>
        <v>Alto</v>
      </c>
      <c r="D1970" s="77" t="str">
        <f>IFERROR(INDEX(Sinduscon!$12:$12,
MATCH(CUB!A1970,Sinduscon!$3:$3,0)+3), "")</f>
        <v>-</v>
      </c>
      <c r="E1970" s="77" t="str">
        <f>IFERROR(INDEX(Sinduscon!$13:$13,
MATCH(CUB!$A1970,Sinduscon!$3:$3,0)+3), "")</f>
        <v>-</v>
      </c>
      <c r="F1970" s="77" t="str">
        <f>IFERROR(INDEX(Sinduscon!$14:$14,
MATCH(CUB!$A1970,Sinduscon!$3:$3,0)+3), "")</f>
        <v>-</v>
      </c>
      <c r="G1970" s="77" t="str">
        <f>IFERROR(INDEX(Sinduscon!$15:$15,
MATCH(CUB!$A1970,Sinduscon!$3:$3,0)+3), "")</f>
        <v>-</v>
      </c>
      <c r="H1970" s="111"/>
      <c r="I1970" s="111"/>
      <c r="J1970" s="111"/>
      <c r="K1970" s="111"/>
    </row>
    <row r="1971" spans="1:12" x14ac:dyDescent="0.25">
      <c r="A1971" s="71">
        <f>IF(
   SUMPRODUCT(--(Sinduscon!$3:$3=DATE(2013,INT((ROW(A2168)-1)/20)+1,1)))&gt;0,
   DATE(2013,INT((ROW(A2168)-1)/20)+1,1),
   ""
)</f>
        <v>44562</v>
      </c>
      <c r="B1971" s="72" t="str">
        <f t="shared" si="156"/>
        <v>PP-4</v>
      </c>
      <c r="C1971" s="73" t="str">
        <f t="shared" si="157"/>
        <v>Total</v>
      </c>
      <c r="D1971" s="77">
        <f>IFERROR(INDEX(Sinduscon!$12:$12,
MATCH(CUB!A1971,Sinduscon!$3:$3,0)+4), "")</f>
        <v>2184.37</v>
      </c>
      <c r="E1971" s="77">
        <f>IFERROR(INDEX(Sinduscon!$13:$13,
MATCH(CUB!$A1971,Sinduscon!$3:$3,0)+4), "")</f>
        <v>1605.75</v>
      </c>
      <c r="F1971" s="77">
        <f>IFERROR(INDEX(Sinduscon!$14:$14,
MATCH(CUB!$A1971,Sinduscon!$3:$3,0)+4), "")</f>
        <v>192.56</v>
      </c>
      <c r="G1971" s="77">
        <f>IFERROR(INDEX(Sinduscon!$15:$15,
MATCH(CUB!$A1971,Sinduscon!$3:$3,0)+4), "")</f>
        <v>4.1899999999999995</v>
      </c>
      <c r="H1971" s="111"/>
      <c r="I1971" s="111"/>
      <c r="J1971" s="111"/>
      <c r="K1971" s="111"/>
    </row>
    <row r="1972" spans="1:12" x14ac:dyDescent="0.25">
      <c r="A1972" s="71">
        <f>IF(
   SUMPRODUCT(--(Sinduscon!$3:$3=DATE(2013,INT((ROW(A2169)-1)/20)+1,1)))&gt;0,
   DATE(2013,INT((ROW(A2169)-1)/20)+1,1),
   ""
)</f>
        <v>44562</v>
      </c>
      <c r="B1972" s="72" t="str">
        <f t="shared" si="156"/>
        <v>R-8</v>
      </c>
      <c r="C1972" s="73" t="str">
        <f t="shared" si="157"/>
        <v>Baixo</v>
      </c>
      <c r="D1972" s="77">
        <f>IFERROR(INDEX(Sinduscon!$18:$18,
MATCH(CUB!A1972,Sinduscon!$3:$3,0)+1), "")</f>
        <v>1061.53</v>
      </c>
      <c r="E1972" s="77">
        <f>IFERROR(INDEX(Sinduscon!$19:$19,
MATCH(CUB!$A1972,Sinduscon!$3:$3,0)+1), "")</f>
        <v>618.73</v>
      </c>
      <c r="F1972" s="77">
        <f>IFERROR(INDEX(Sinduscon!$20:$20,
MATCH(CUB!$A1972,Sinduscon!$3:$3,0)+1), "")</f>
        <v>33.1</v>
      </c>
      <c r="G1972" s="77">
        <f>IFERROR(INDEX(Sinduscon!$21:$21,
MATCH(CUB!$A1972,Sinduscon!$3:$3,0)+1), "")</f>
        <v>4.33</v>
      </c>
      <c r="H1972" s="111"/>
      <c r="I1972" s="111"/>
      <c r="J1972" s="111"/>
      <c r="K1972" s="111"/>
    </row>
    <row r="1973" spans="1:12" x14ac:dyDescent="0.25">
      <c r="A1973" s="71">
        <f>IF(
   SUMPRODUCT(--(Sinduscon!$3:$3=DATE(2013,INT((ROW(A2170)-1)/20)+1,1)))&gt;0,
   DATE(2013,INT((ROW(A2170)-1)/20)+1,1),
   ""
)</f>
        <v>44562</v>
      </c>
      <c r="B1973" s="72" t="str">
        <f t="shared" si="156"/>
        <v>R-8</v>
      </c>
      <c r="C1973" s="73" t="str">
        <f t="shared" si="157"/>
        <v>Normal</v>
      </c>
      <c r="D1973" s="77">
        <f>IFERROR(INDEX(Sinduscon!$18:$18,
MATCH(CUB!A1973,Sinduscon!$3:$3,0)+2), "")</f>
        <v>953.97</v>
      </c>
      <c r="E1973" s="77">
        <f>IFERROR(INDEX(Sinduscon!$19:$19,
MATCH(CUB!$A1973,Sinduscon!$3:$3,0)+2), "")</f>
        <v>850.93</v>
      </c>
      <c r="F1973" s="77">
        <f>IFERROR(INDEX(Sinduscon!$20:$20,
MATCH(CUB!$A1973,Sinduscon!$3:$3,0)+2), "")</f>
        <v>71.87</v>
      </c>
      <c r="G1973" s="77">
        <f>IFERROR(INDEX(Sinduscon!$21:$21,
MATCH(CUB!$A1973,Sinduscon!$3:$3,0)+2), "")</f>
        <v>5.8</v>
      </c>
      <c r="H1973" s="111"/>
      <c r="I1973" s="111"/>
      <c r="J1973" s="111"/>
      <c r="K1973" s="111"/>
    </row>
    <row r="1974" spans="1:12" x14ac:dyDescent="0.25">
      <c r="A1974" s="71">
        <f>IF(
   SUMPRODUCT(--(Sinduscon!$3:$3=DATE(2013,INT((ROW(A2171)-1)/20)+1,1)))&gt;0,
   DATE(2013,INT((ROW(A2171)-1)/20)+1,1),
   ""
)</f>
        <v>44562</v>
      </c>
      <c r="B1974" s="72" t="str">
        <f t="shared" si="156"/>
        <v>R-8</v>
      </c>
      <c r="C1974" s="73" t="str">
        <f t="shared" si="157"/>
        <v>Alto</v>
      </c>
      <c r="D1974" s="77">
        <f>IFERROR(INDEX(Sinduscon!$18:$18,
MATCH(CUB!A1974,Sinduscon!$3:$3,0)+3), "")</f>
        <v>1347.47</v>
      </c>
      <c r="E1974" s="77">
        <f>IFERROR(INDEX(Sinduscon!$19:$19,
MATCH(CUB!$A1974,Sinduscon!$3:$3,0)+3), "")</f>
        <v>900.77</v>
      </c>
      <c r="F1974" s="77">
        <f>IFERROR(INDEX(Sinduscon!$20:$20,
MATCH(CUB!$A1974,Sinduscon!$3:$3,0)+3), "")</f>
        <v>84.74</v>
      </c>
      <c r="G1974" s="77">
        <f>IFERROR(INDEX(Sinduscon!$21:$21,
MATCH(CUB!$A1974,Sinduscon!$3:$3,0)+3), "")</f>
        <v>5.47</v>
      </c>
      <c r="H1974" s="111"/>
      <c r="I1974" s="111"/>
      <c r="J1974" s="111"/>
      <c r="K1974" s="111"/>
    </row>
    <row r="1975" spans="1:12" x14ac:dyDescent="0.25">
      <c r="A1975" s="71">
        <f>IF(
   SUMPRODUCT(--(Sinduscon!$3:$3=DATE(2013,INT((ROW(A2172)-1)/20)+1,1)))&gt;0,
   DATE(2013,INT((ROW(A2172)-1)/20)+1,1),
   ""
)</f>
        <v>44562</v>
      </c>
      <c r="B1975" s="72" t="str">
        <f t="shared" si="156"/>
        <v>R-8</v>
      </c>
      <c r="C1975" s="73" t="str">
        <f t="shared" si="157"/>
        <v>Total</v>
      </c>
      <c r="D1975" s="77">
        <f>IFERROR(INDEX(Sinduscon!$18:$18,
MATCH(CUB!A1975,Sinduscon!$3:$3,0)+4), "")</f>
        <v>3362.9700000000003</v>
      </c>
      <c r="E1975" s="77">
        <f>IFERROR(INDEX(Sinduscon!$19:$19,
MATCH(CUB!$A1975,Sinduscon!$3:$3,0)+4), "")</f>
        <v>2370.4299999999998</v>
      </c>
      <c r="F1975" s="77">
        <f>IFERROR(INDEX(Sinduscon!$20:$20,
MATCH(CUB!$A1975,Sinduscon!$3:$3,0)+4), "")</f>
        <v>189.70999999999998</v>
      </c>
      <c r="G1975" s="77">
        <f>IFERROR(INDEX(Sinduscon!$21:$21,
MATCH(CUB!$A1975,Sinduscon!$3:$3,0)+4), "")</f>
        <v>15.599999999999998</v>
      </c>
      <c r="H1975" s="111"/>
      <c r="I1975" s="111"/>
      <c r="J1975" s="111"/>
      <c r="K1975" s="111"/>
    </row>
    <row r="1976" spans="1:12" x14ac:dyDescent="0.25">
      <c r="A1976" s="71">
        <f>IF(
   SUMPRODUCT(--(Sinduscon!$3:$3=DATE(2013,INT((ROW(A2173)-1)/20)+1,1)))&gt;0,
   DATE(2013,INT((ROW(A2173)-1)/20)+1,1),
   ""
)</f>
        <v>44562</v>
      </c>
      <c r="B1976" s="72" t="str">
        <f t="shared" si="156"/>
        <v>R-16</v>
      </c>
      <c r="C1976" s="73" t="str">
        <f t="shared" si="157"/>
        <v>Baixo</v>
      </c>
      <c r="D1976" s="77" t="str">
        <f>IFERROR(INDEX(Sinduscon!$24:$24,
MATCH(CUB!A1976,Sinduscon!$3:$3,0)+1), "")</f>
        <v>-</v>
      </c>
      <c r="E1976" s="77" t="str">
        <f>IFERROR(INDEX(Sinduscon!$25:$25,
MATCH(CUB!$A1976,Sinduscon!$3:$3,0)+1), "")</f>
        <v>-</v>
      </c>
      <c r="F1976" s="77" t="str">
        <f>IFERROR(INDEX(Sinduscon!$26:$26,
MATCH(CUB!$A1976,Sinduscon!$3:$3,0)+1), "")</f>
        <v>-</v>
      </c>
      <c r="G1976" s="77" t="str">
        <f>IFERROR(INDEX(Sinduscon!$27:$27,
MATCH(CUB!$A1976,Sinduscon!$3:$3,0)+1), "")</f>
        <v>-</v>
      </c>
      <c r="H1976" s="111"/>
      <c r="I1976" s="111"/>
      <c r="J1976" s="111"/>
      <c r="K1976" s="111"/>
    </row>
    <row r="1977" spans="1:12" x14ac:dyDescent="0.25">
      <c r="A1977" s="71">
        <f>IF(
   SUMPRODUCT(--(Sinduscon!$3:$3=DATE(2013,INT((ROW(A2174)-1)/20)+1,1)))&gt;0,
   DATE(2013,INT((ROW(A2174)-1)/20)+1,1),
   ""
)</f>
        <v>44562</v>
      </c>
      <c r="B1977" s="72" t="str">
        <f t="shared" si="156"/>
        <v>R-16</v>
      </c>
      <c r="C1977" s="73" t="str">
        <f t="shared" si="157"/>
        <v>Normal</v>
      </c>
      <c r="D1977" s="77">
        <f>IFERROR(INDEX(Sinduscon!$24:$24,
MATCH(CUB!A1977,Sinduscon!$3:$3,0)+2), "")</f>
        <v>939.36</v>
      </c>
      <c r="E1977" s="77">
        <f>IFERROR(INDEX(Sinduscon!$25:$25,
MATCH(CUB!$A1977,Sinduscon!$3:$3,0)+2), "")</f>
        <v>818</v>
      </c>
      <c r="F1977" s="77">
        <f>IFERROR(INDEX(Sinduscon!$26:$26,
MATCH(CUB!$A1977,Sinduscon!$3:$3,0)+2), "")</f>
        <v>59.48</v>
      </c>
      <c r="G1977" s="77">
        <f>IFERROR(INDEX(Sinduscon!$27:$27,
MATCH(CUB!$A1977,Sinduscon!$3:$3,0)+2), "")</f>
        <v>5.53</v>
      </c>
      <c r="H1977" s="111"/>
      <c r="I1977" s="111"/>
      <c r="J1977" s="111"/>
      <c r="K1977" s="111"/>
    </row>
    <row r="1978" spans="1:12" x14ac:dyDescent="0.25">
      <c r="A1978" s="71">
        <f>IF(
   SUMPRODUCT(--(Sinduscon!$3:$3=DATE(2013,INT((ROW(A2175)-1)/20)+1,1)))&gt;0,
   DATE(2013,INT((ROW(A2175)-1)/20)+1,1),
   ""
)</f>
        <v>44562</v>
      </c>
      <c r="B1978" s="72" t="str">
        <f t="shared" si="156"/>
        <v>R-16</v>
      </c>
      <c r="C1978" s="73" t="str">
        <f t="shared" si="157"/>
        <v>Alto</v>
      </c>
      <c r="D1978" s="77">
        <f>IFERROR(INDEX(Sinduscon!$24:$24,
MATCH(CUB!A1978,Sinduscon!$3:$3,0)+3), "")</f>
        <v>1266.8800000000001</v>
      </c>
      <c r="E1978" s="77">
        <f>IFERROR(INDEX(Sinduscon!$25:$25,
MATCH(CUB!$A1978,Sinduscon!$3:$3,0)+3), "")</f>
        <v>1011.72</v>
      </c>
      <c r="F1978" s="77">
        <f>IFERROR(INDEX(Sinduscon!$26:$26,
MATCH(CUB!$A1978,Sinduscon!$3:$3,0)+3), "")</f>
        <v>73.510000000000005</v>
      </c>
      <c r="G1978" s="77">
        <f>IFERROR(INDEX(Sinduscon!$27:$27,
MATCH(CUB!$A1978,Sinduscon!$3:$3,0)+3), "")</f>
        <v>8.3000000000000007</v>
      </c>
      <c r="H1978" s="111"/>
      <c r="I1978" s="111"/>
      <c r="J1978" s="111"/>
      <c r="K1978" s="111"/>
    </row>
    <row r="1979" spans="1:12" x14ac:dyDescent="0.25">
      <c r="A1979" s="71">
        <f>IF(
   SUMPRODUCT(--(Sinduscon!$3:$3=DATE(2013,INT((ROW(A2176)-1)/20)+1,1)))&gt;0,
   DATE(2013,INT((ROW(A2176)-1)/20)+1,1),
   ""
)</f>
        <v>44562</v>
      </c>
      <c r="B1979" s="72" t="str">
        <f t="shared" si="156"/>
        <v>R-16</v>
      </c>
      <c r="C1979" s="73" t="str">
        <f t="shared" si="157"/>
        <v>Total</v>
      </c>
      <c r="D1979" s="77">
        <f>IFERROR(INDEX(Sinduscon!$24:$24,
MATCH(CUB!A1979,Sinduscon!$3:$3,0)+4), "")</f>
        <v>2206.2400000000002</v>
      </c>
      <c r="E1979" s="77">
        <f>IFERROR(INDEX(Sinduscon!$25:$25,
MATCH(CUB!$A1979,Sinduscon!$3:$3,0)+4), "")</f>
        <v>1829.72</v>
      </c>
      <c r="F1979" s="77">
        <f>IFERROR(INDEX(Sinduscon!$26:$26,
MATCH(CUB!$A1979,Sinduscon!$3:$3,0)+4), "")</f>
        <v>132.99</v>
      </c>
      <c r="G1979" s="77">
        <f>IFERROR(INDEX(Sinduscon!$27:$27,
MATCH(CUB!$A1979,Sinduscon!$3:$3,0)+4), "")</f>
        <v>13.830000000000002</v>
      </c>
      <c r="H1979" s="111"/>
      <c r="I1979" s="111"/>
      <c r="J1979" s="111"/>
      <c r="K1979" s="111"/>
    </row>
    <row r="1980" spans="1:12" x14ac:dyDescent="0.25">
      <c r="A1980" s="71">
        <f>IF(
   SUMPRODUCT(--(Sinduscon!$3:$3=DATE(2013,INT((ROW(A2177)-1)/20)+1,1)))&gt;0,
   DATE(2013,INT((ROW(A2177)-1)/20)+1,1),
   ""
)</f>
        <v>44562</v>
      </c>
      <c r="B1980" s="72" t="str">
        <f t="shared" si="156"/>
        <v>PIS</v>
      </c>
      <c r="C1980" s="73" t="str">
        <f t="shared" si="157"/>
        <v>Baixo</v>
      </c>
      <c r="D1980" s="77">
        <f>IFERROR(INDEX(Sinduscon!$30:$30,
MATCH(CUB!A1980,Sinduscon!$3:$3,0)+1), "")</f>
        <v>757.11</v>
      </c>
      <c r="E1980" s="77">
        <f>IFERROR(INDEX(Sinduscon!$31:$31,
MATCH(CUB!$A1980,Sinduscon!$3:$3,0)+1), "")</f>
        <v>534.57000000000005</v>
      </c>
      <c r="F1980" s="77">
        <f>IFERROR(INDEX(Sinduscon!$32:$32,
MATCH(CUB!$A1980,Sinduscon!$3:$3,0)+1), "")</f>
        <v>34.31</v>
      </c>
      <c r="G1980" s="77">
        <f>IFERROR(INDEX(Sinduscon!$33:$33,
MATCH(CUB!$A1980,Sinduscon!$3:$3,0)+1), "")</f>
        <v>2.16</v>
      </c>
      <c r="H1980" s="111"/>
      <c r="I1980" s="111"/>
      <c r="J1980" s="111"/>
      <c r="K1980" s="111"/>
    </row>
    <row r="1981" spans="1:12" x14ac:dyDescent="0.25">
      <c r="A1981" s="71">
        <f>IF(
   SUMPRODUCT(--(Sinduscon!$3:$3=DATE(2013,INT((ROW(A2178)-1)/20)+1,1)))&gt;0,
   DATE(2013,INT((ROW(A2178)-1)/20)+1,1),
   ""
)</f>
        <v>44562</v>
      </c>
      <c r="B1981" s="72" t="str">
        <f t="shared" si="156"/>
        <v>PIS</v>
      </c>
      <c r="C1981" s="73" t="str">
        <f t="shared" si="157"/>
        <v>Normal</v>
      </c>
      <c r="D1981" s="77" t="str">
        <f>IFERROR(INDEX(Sinduscon!$30:$30,
MATCH(CUB!A1981,Sinduscon!$3:$3,0)+2), "")</f>
        <v>-</v>
      </c>
      <c r="E1981" s="77" t="str">
        <f>IFERROR(INDEX(Sinduscon!$31:$31,
MATCH(CUB!$A1981,Sinduscon!$3:$3,0)+2), "")</f>
        <v>-</v>
      </c>
      <c r="F1981" s="77" t="str">
        <f>IFERROR(INDEX(Sinduscon!$32:$32,
MATCH(CUB!$A1981,Sinduscon!$3:$3,0)+2), "")</f>
        <v>-</v>
      </c>
      <c r="G1981" s="77" t="str">
        <f>IFERROR(INDEX(Sinduscon!$33:$33,
MATCH(CUB!$A1981,Sinduscon!$3:$3,0)+2), "")</f>
        <v>-</v>
      </c>
      <c r="H1981" s="111"/>
      <c r="I1981" s="111"/>
      <c r="J1981" s="111"/>
      <c r="K1981" s="111"/>
    </row>
    <row r="1982" spans="1:12" x14ac:dyDescent="0.25">
      <c r="A1982" s="71">
        <f>IF(
   SUMPRODUCT(--(Sinduscon!$3:$3=DATE(2013,INT((ROW(A2179)-1)/20)+1,1)))&gt;0,
   DATE(2013,INT((ROW(A2179)-1)/20)+1,1),
   ""
)</f>
        <v>44562</v>
      </c>
      <c r="B1982" s="72" t="str">
        <f t="shared" si="156"/>
        <v>PIS</v>
      </c>
      <c r="C1982" s="73" t="str">
        <f t="shared" si="157"/>
        <v>Alto</v>
      </c>
      <c r="D1982" s="77" t="str">
        <f>IFERROR(INDEX(Sinduscon!$30:$30,
MATCH(CUB!A1982,Sinduscon!$3:$3,0)+3), "")</f>
        <v>-</v>
      </c>
      <c r="E1982" s="77" t="str">
        <f>IFERROR(INDEX(Sinduscon!$31:$31,
MATCH(CUB!$A1982,Sinduscon!$3:$3,0)+3), "")</f>
        <v>-</v>
      </c>
      <c r="F1982" s="77" t="str">
        <f>IFERROR(INDEX(Sinduscon!$32:$32,
MATCH(CUB!$A1982,Sinduscon!$3:$3,0)+3), "")</f>
        <v>-</v>
      </c>
      <c r="G1982" s="77" t="str">
        <f>IFERROR(INDEX(Sinduscon!$33:$33,
MATCH(CUB!$A1982,Sinduscon!$3:$3,0)+3), "")</f>
        <v>-</v>
      </c>
      <c r="H1982" s="111"/>
      <c r="I1982" s="111"/>
      <c r="J1982" s="111"/>
      <c r="K1982" s="111"/>
    </row>
    <row r="1983" spans="1:12" x14ac:dyDescent="0.25">
      <c r="A1983" s="71">
        <f>IF(
   SUMPRODUCT(--(Sinduscon!$3:$3=DATE(2013,INT((ROW(A2180)-1)/20)+1,1)))&gt;0,
   DATE(2013,INT((ROW(A2180)-1)/20)+1,1),
   ""
)</f>
        <v>44562</v>
      </c>
      <c r="B1983" s="72" t="str">
        <f t="shared" si="156"/>
        <v>PIS</v>
      </c>
      <c r="C1983" s="73" t="str">
        <f t="shared" si="157"/>
        <v>Total</v>
      </c>
      <c r="D1983" s="77">
        <f>IFERROR(INDEX(Sinduscon!$30:$30,
MATCH(CUB!A1983,Sinduscon!$3:$3,0)+4), "")</f>
        <v>757.11</v>
      </c>
      <c r="E1983" s="77">
        <f>IFERROR(INDEX(Sinduscon!$31:$31,
MATCH(CUB!$A1983,Sinduscon!$3:$3,0)+4), "")</f>
        <v>534.57000000000005</v>
      </c>
      <c r="F1983" s="77">
        <f>IFERROR(INDEX(Sinduscon!$32:$32,
MATCH(CUB!$A1983,Sinduscon!$3:$3,0)+4), "")</f>
        <v>34.31</v>
      </c>
      <c r="G1983" s="77">
        <f>IFERROR(INDEX(Sinduscon!$33:$33,
MATCH(CUB!$A1983,Sinduscon!$3:$3,0)+4), "")</f>
        <v>2.16</v>
      </c>
      <c r="H1983" s="111">
        <f>SUMIFS(CUB!$D:$D,CUB!$C:$C,"Total",CUB!$A:$A,$A1983)
/11</f>
        <v>1117.8000000000002</v>
      </c>
      <c r="I1983" s="111">
        <f>SUMIFS(CUB!$E:$E,CUB!$C:$C,"Total",CUB!$A:$A,$A1983)
/11</f>
        <v>850.81090909090892</v>
      </c>
      <c r="J1983" s="111">
        <f>SUMIFS(CUB!$F:$F,CUB!$C:$C,"Total",CUB!$A:$A,$A1983)
/11</f>
        <v>85.513636363636351</v>
      </c>
      <c r="K1983" s="111">
        <f>SUMIFS(CUB!$G:$G,CUB!$C:$C,"Total",CUB!$A:$A,$A1983)
/11</f>
        <v>3.7018181818181817</v>
      </c>
      <c r="L1983" s="111">
        <f t="shared" ref="L1983" si="160">SUM(H1983:K1983)</f>
        <v>2057.8263636363631</v>
      </c>
    </row>
    <row r="1984" spans="1:12" x14ac:dyDescent="0.25">
      <c r="A1984" s="71">
        <f>IF(
   SUMPRODUCT(--(Sinduscon!$3:$3=DATE(2013,INT((ROW(A2181)-1)/20)+1,1)))&gt;0,
   DATE(2013,INT((ROW(A2181)-1)/20)+1,1),
   ""
)</f>
        <v>44593</v>
      </c>
      <c r="B1984" s="72" t="str">
        <f t="shared" si="156"/>
        <v>R-1</v>
      </c>
      <c r="C1984" s="73" t="str">
        <f t="shared" si="157"/>
        <v>Baixo</v>
      </c>
      <c r="D1984" s="77">
        <f>IFERROR(INDEX(Sinduscon!$6:$6,
MATCH(CUB!A1984,Sinduscon!$3:$3,0)+1), "")</f>
        <v>1064.97</v>
      </c>
      <c r="E1984" s="77">
        <f>IFERROR(INDEX(Sinduscon!$7:$7,
MATCH(CUB!$A1984,Sinduscon!$3:$3,0)+1), "")</f>
        <v>784.41</v>
      </c>
      <c r="F1984" s="77">
        <f>IFERROR(INDEX(Sinduscon!$8:$8,
MATCH(CUB!$A1984,Sinduscon!$3:$3,0)+1), "")</f>
        <v>138.36000000000001</v>
      </c>
      <c r="G1984" s="77">
        <f>IFERROR(INDEX(Sinduscon!$9:$9,
MATCH(CUB!$A1984,Sinduscon!$3:$3,0)+1), "")</f>
        <v>4.2699999999999996</v>
      </c>
      <c r="H1984" s="111"/>
      <c r="I1984" s="111"/>
      <c r="J1984" s="111"/>
      <c r="K1984" s="111"/>
    </row>
    <row r="1985" spans="1:11" x14ac:dyDescent="0.25">
      <c r="A1985" s="71">
        <f>IF(
   SUMPRODUCT(--(Sinduscon!$3:$3=DATE(2013,INT((ROW(A2182)-1)/20)+1,1)))&gt;0,
   DATE(2013,INT((ROW(A2182)-1)/20)+1,1),
   ""
)</f>
        <v>44593</v>
      </c>
      <c r="B1985" s="72" t="str">
        <f t="shared" si="156"/>
        <v>R-1</v>
      </c>
      <c r="C1985" s="73" t="str">
        <f t="shared" si="157"/>
        <v>Normal</v>
      </c>
      <c r="D1985" s="77">
        <f>IFERROR(INDEX(Sinduscon!$6:$6,
MATCH(CUB!A1985,Sinduscon!$3:$3,0)+2), "")</f>
        <v>1124.19</v>
      </c>
      <c r="E1985" s="77">
        <f>IFERROR(INDEX(Sinduscon!$7:$7,
MATCH(CUB!$A1985,Sinduscon!$3:$3,0)+2), "")</f>
        <v>1071.5</v>
      </c>
      <c r="F1985" s="77">
        <f>IFERROR(INDEX(Sinduscon!$8:$8,
MATCH(CUB!$A1985,Sinduscon!$3:$3,0)+2), "")</f>
        <v>129.91</v>
      </c>
      <c r="G1985" s="77">
        <f>IFERROR(INDEX(Sinduscon!$9:$9,
MATCH(CUB!$A1985,Sinduscon!$3:$3,0)+2), "")</f>
        <v>0.3</v>
      </c>
      <c r="H1985" s="111"/>
      <c r="I1985" s="111"/>
      <c r="J1985" s="111"/>
      <c r="K1985" s="111"/>
    </row>
    <row r="1986" spans="1:11" x14ac:dyDescent="0.25">
      <c r="A1986" s="71">
        <f>IF(
   SUMPRODUCT(--(Sinduscon!$3:$3=DATE(2013,INT((ROW(A2183)-1)/20)+1,1)))&gt;0,
   DATE(2013,INT((ROW(A2183)-1)/20)+1,1),
   ""
)</f>
        <v>44593</v>
      </c>
      <c r="B1986" s="72" t="str">
        <f t="shared" si="156"/>
        <v>R-1</v>
      </c>
      <c r="C1986" s="73" t="str">
        <f t="shared" si="157"/>
        <v>Alto</v>
      </c>
      <c r="D1986" s="77">
        <f>IFERROR(INDEX(Sinduscon!$6:$6,
MATCH(CUB!A1986,Sinduscon!$3:$3,0)+3), "")</f>
        <v>1655.19</v>
      </c>
      <c r="E1986" s="77">
        <f>IFERROR(INDEX(Sinduscon!$7:$7,
MATCH(CUB!$A1986,Sinduscon!$3:$3,0)+3), "")</f>
        <v>1162.54</v>
      </c>
      <c r="F1986" s="77">
        <f>IFERROR(INDEX(Sinduscon!$8:$8,
MATCH(CUB!$A1986,Sinduscon!$3:$3,0)+3), "")</f>
        <v>122.81</v>
      </c>
      <c r="G1986" s="77">
        <f>IFERROR(INDEX(Sinduscon!$9:$9,
MATCH(CUB!$A1986,Sinduscon!$3:$3,0)+3), "")</f>
        <v>0.37</v>
      </c>
      <c r="H1986" s="111"/>
      <c r="I1986" s="111"/>
      <c r="J1986" s="111"/>
      <c r="K1986" s="111"/>
    </row>
    <row r="1987" spans="1:11" x14ac:dyDescent="0.25">
      <c r="A1987" s="71">
        <f>IF(
   SUMPRODUCT(--(Sinduscon!$3:$3=DATE(2013,INT((ROW(A2184)-1)/20)+1,1)))&gt;0,
   DATE(2013,INT((ROW(A2184)-1)/20)+1,1),
   ""
)</f>
        <v>44593</v>
      </c>
      <c r="B1987" s="72" t="str">
        <f t="shared" si="156"/>
        <v>R-1</v>
      </c>
      <c r="C1987" s="73" t="str">
        <f t="shared" si="157"/>
        <v>Total</v>
      </c>
      <c r="D1987" s="77">
        <f>IFERROR(INDEX(Sinduscon!$6:$6,
MATCH(CUB!A1987,Sinduscon!$3:$3,0)+4), "")</f>
        <v>3844.35</v>
      </c>
      <c r="E1987" s="77">
        <f>IFERROR(INDEX(Sinduscon!$7:$7,
MATCH(CUB!$A1987,Sinduscon!$3:$3,0)+4), "")</f>
        <v>3018.45</v>
      </c>
      <c r="F1987" s="77">
        <f>IFERROR(INDEX(Sinduscon!$8:$8,
MATCH(CUB!$A1987,Sinduscon!$3:$3,0)+4), "")</f>
        <v>391.08</v>
      </c>
      <c r="G1987" s="77">
        <f>IFERROR(INDEX(Sinduscon!$9:$9,
MATCH(CUB!$A1987,Sinduscon!$3:$3,0)+4), "")</f>
        <v>4.9399999999999995</v>
      </c>
      <c r="H1987" s="111"/>
      <c r="I1987" s="111"/>
      <c r="J1987" s="111"/>
      <c r="K1987" s="111"/>
    </row>
    <row r="1988" spans="1:11" x14ac:dyDescent="0.25">
      <c r="A1988" s="71">
        <f>IF(
   SUMPRODUCT(--(Sinduscon!$3:$3=DATE(2013,INT((ROW(A2185)-1)/20)+1,1)))&gt;0,
   DATE(2013,INT((ROW(A2185)-1)/20)+1,1),
   ""
)</f>
        <v>44593</v>
      </c>
      <c r="B1988" s="72" t="str">
        <f t="shared" si="156"/>
        <v>PP-4</v>
      </c>
      <c r="C1988" s="73" t="str">
        <f t="shared" si="157"/>
        <v>Baixo</v>
      </c>
      <c r="D1988" s="77">
        <f>IFERROR(INDEX(Sinduscon!$12:$12,
MATCH(CUB!A1988,Sinduscon!$3:$3,0)+1), "")</f>
        <v>1137.3499999999999</v>
      </c>
      <c r="E1988" s="77">
        <f>IFERROR(INDEX(Sinduscon!$13:$13,
MATCH(CUB!$A1988,Sinduscon!$3:$3,0)+1), "")</f>
        <v>657.88</v>
      </c>
      <c r="F1988" s="77">
        <f>IFERROR(INDEX(Sinduscon!$14:$14,
MATCH(CUB!$A1988,Sinduscon!$3:$3,0)+1), "")</f>
        <v>36.79</v>
      </c>
      <c r="G1988" s="77">
        <f>IFERROR(INDEX(Sinduscon!$15:$15,
MATCH(CUB!$A1988,Sinduscon!$3:$3,0)+1), "")</f>
        <v>4.13</v>
      </c>
      <c r="H1988" s="111"/>
      <c r="I1988" s="111"/>
      <c r="J1988" s="111"/>
      <c r="K1988" s="111"/>
    </row>
    <row r="1989" spans="1:11" x14ac:dyDescent="0.25">
      <c r="A1989" s="71">
        <f>IF(
   SUMPRODUCT(--(Sinduscon!$3:$3=DATE(2013,INT((ROW(A2186)-1)/20)+1,1)))&gt;0,
   DATE(2013,INT((ROW(A2186)-1)/20)+1,1),
   ""
)</f>
        <v>44593</v>
      </c>
      <c r="B1989" s="72" t="str">
        <f t="shared" ref="B1989:B2052" si="161">IF(A1989&lt;&gt;"", CHOOSE(MOD(QUOTIENT(ROW()-4,4),5)+1,"R-1","PP-4","R-8","R-16","PIS"), "")</f>
        <v>PP-4</v>
      </c>
      <c r="C1989" s="73" t="str">
        <f t="shared" ref="C1989:C2052" si="162">IF(A1989&lt;&gt;"", CHOOSE(MOD(QUOTIENT(ROW()-4,1),4)+1,"Baixo","Normal","Alto","Total"), "")</f>
        <v>Normal</v>
      </c>
      <c r="D1989" s="77">
        <f>IFERROR(INDEX(Sinduscon!$12:$12,
MATCH(CUB!A1989,Sinduscon!$3:$3,0)+2), "")</f>
        <v>1083.75</v>
      </c>
      <c r="E1989" s="77">
        <f>IFERROR(INDEX(Sinduscon!$13:$13,
MATCH(CUB!$A1989,Sinduscon!$3:$3,0)+2), "")</f>
        <v>947.87</v>
      </c>
      <c r="F1989" s="77">
        <f>IFERROR(INDEX(Sinduscon!$14:$14,
MATCH(CUB!$A1989,Sinduscon!$3:$3,0)+2), "")</f>
        <v>155.77000000000001</v>
      </c>
      <c r="G1989" s="77">
        <f>IFERROR(INDEX(Sinduscon!$15:$15,
MATCH(CUB!$A1989,Sinduscon!$3:$3,0)+2), "")</f>
        <v>0.06</v>
      </c>
      <c r="H1989" s="111"/>
      <c r="I1989" s="111"/>
      <c r="J1989" s="111"/>
      <c r="K1989" s="111"/>
    </row>
    <row r="1990" spans="1:11" x14ac:dyDescent="0.25">
      <c r="A1990" s="71">
        <f>IF(
   SUMPRODUCT(--(Sinduscon!$3:$3=DATE(2013,INT((ROW(A2187)-1)/20)+1,1)))&gt;0,
   DATE(2013,INT((ROW(A2187)-1)/20)+1,1),
   ""
)</f>
        <v>44593</v>
      </c>
      <c r="B1990" s="72" t="str">
        <f t="shared" si="161"/>
        <v>PP-4</v>
      </c>
      <c r="C1990" s="73" t="str">
        <f t="shared" si="162"/>
        <v>Alto</v>
      </c>
      <c r="D1990" s="77" t="str">
        <f>IFERROR(INDEX(Sinduscon!$12:$12,
MATCH(CUB!A1990,Sinduscon!$3:$3,0)+3), "")</f>
        <v>-</v>
      </c>
      <c r="E1990" s="77" t="str">
        <f>IFERROR(INDEX(Sinduscon!$13:$13,
MATCH(CUB!$A1990,Sinduscon!$3:$3,0)+3), "")</f>
        <v>-</v>
      </c>
      <c r="F1990" s="77" t="str">
        <f>IFERROR(INDEX(Sinduscon!$14:$14,
MATCH(CUB!$A1990,Sinduscon!$3:$3,0)+3), "")</f>
        <v>-</v>
      </c>
      <c r="G1990" s="77" t="str">
        <f>IFERROR(INDEX(Sinduscon!$15:$15,
MATCH(CUB!$A1990,Sinduscon!$3:$3,0)+3), "")</f>
        <v>-</v>
      </c>
      <c r="H1990" s="111"/>
      <c r="I1990" s="111"/>
      <c r="J1990" s="111"/>
      <c r="K1990" s="111"/>
    </row>
    <row r="1991" spans="1:11" x14ac:dyDescent="0.25">
      <c r="A1991" s="71">
        <f>IF(
   SUMPRODUCT(--(Sinduscon!$3:$3=DATE(2013,INT((ROW(A2188)-1)/20)+1,1)))&gt;0,
   DATE(2013,INT((ROW(A2188)-1)/20)+1,1),
   ""
)</f>
        <v>44593</v>
      </c>
      <c r="B1991" s="72" t="str">
        <f t="shared" si="161"/>
        <v>PP-4</v>
      </c>
      <c r="C1991" s="73" t="str">
        <f t="shared" si="162"/>
        <v>Total</v>
      </c>
      <c r="D1991" s="77">
        <f>IFERROR(INDEX(Sinduscon!$12:$12,
MATCH(CUB!A1991,Sinduscon!$3:$3,0)+4), "")</f>
        <v>2221.1</v>
      </c>
      <c r="E1991" s="77">
        <f>IFERROR(INDEX(Sinduscon!$13:$13,
MATCH(CUB!$A1991,Sinduscon!$3:$3,0)+4), "")</f>
        <v>1605.75</v>
      </c>
      <c r="F1991" s="77">
        <f>IFERROR(INDEX(Sinduscon!$14:$14,
MATCH(CUB!$A1991,Sinduscon!$3:$3,0)+4), "")</f>
        <v>192.56</v>
      </c>
      <c r="G1991" s="77">
        <f>IFERROR(INDEX(Sinduscon!$15:$15,
MATCH(CUB!$A1991,Sinduscon!$3:$3,0)+4), "")</f>
        <v>4.1899999999999995</v>
      </c>
      <c r="H1991" s="111"/>
      <c r="I1991" s="111"/>
      <c r="J1991" s="111"/>
      <c r="K1991" s="111"/>
    </row>
    <row r="1992" spans="1:11" x14ac:dyDescent="0.25">
      <c r="A1992" s="71">
        <f>IF(
   SUMPRODUCT(--(Sinduscon!$3:$3=DATE(2013,INT((ROW(A2189)-1)/20)+1,1)))&gt;0,
   DATE(2013,INT((ROW(A2189)-1)/20)+1,1),
   ""
)</f>
        <v>44593</v>
      </c>
      <c r="B1992" s="72" t="str">
        <f t="shared" si="161"/>
        <v>R-8</v>
      </c>
      <c r="C1992" s="73" t="str">
        <f t="shared" si="162"/>
        <v>Baixo</v>
      </c>
      <c r="D1992" s="77">
        <f>IFERROR(INDEX(Sinduscon!$18:$18,
MATCH(CUB!A1992,Sinduscon!$3:$3,0)+1), "")</f>
        <v>1082.83</v>
      </c>
      <c r="E1992" s="77">
        <f>IFERROR(INDEX(Sinduscon!$19:$19,
MATCH(CUB!$A1992,Sinduscon!$3:$3,0)+1), "")</f>
        <v>618.73</v>
      </c>
      <c r="F1992" s="77">
        <f>IFERROR(INDEX(Sinduscon!$20:$20,
MATCH(CUB!$A1992,Sinduscon!$3:$3,0)+1), "")</f>
        <v>33.1</v>
      </c>
      <c r="G1992" s="77">
        <f>IFERROR(INDEX(Sinduscon!$21:$21,
MATCH(CUB!$A1992,Sinduscon!$3:$3,0)+1), "")</f>
        <v>4.33</v>
      </c>
      <c r="H1992" s="111"/>
      <c r="I1992" s="111"/>
      <c r="J1992" s="111"/>
      <c r="K1992" s="111"/>
    </row>
    <row r="1993" spans="1:11" x14ac:dyDescent="0.25">
      <c r="A1993" s="71">
        <f>IF(
   SUMPRODUCT(--(Sinduscon!$3:$3=DATE(2013,INT((ROW(A2190)-1)/20)+1,1)))&gt;0,
   DATE(2013,INT((ROW(A2190)-1)/20)+1,1),
   ""
)</f>
        <v>44593</v>
      </c>
      <c r="B1993" s="72" t="str">
        <f t="shared" si="161"/>
        <v>R-8</v>
      </c>
      <c r="C1993" s="73" t="str">
        <f t="shared" si="162"/>
        <v>Normal</v>
      </c>
      <c r="D1993" s="77">
        <f>IFERROR(INDEX(Sinduscon!$18:$18,
MATCH(CUB!A1993,Sinduscon!$3:$3,0)+2), "")</f>
        <v>965.4</v>
      </c>
      <c r="E1993" s="77">
        <f>IFERROR(INDEX(Sinduscon!$19:$19,
MATCH(CUB!$A1993,Sinduscon!$3:$3,0)+2), "")</f>
        <v>850.93</v>
      </c>
      <c r="F1993" s="77">
        <f>IFERROR(INDEX(Sinduscon!$20:$20,
MATCH(CUB!$A1993,Sinduscon!$3:$3,0)+2), "")</f>
        <v>71.87</v>
      </c>
      <c r="G1993" s="77">
        <f>IFERROR(INDEX(Sinduscon!$21:$21,
MATCH(CUB!$A1993,Sinduscon!$3:$3,0)+2), "")</f>
        <v>5.8</v>
      </c>
      <c r="H1993" s="111"/>
      <c r="I1993" s="111"/>
      <c r="J1993" s="111"/>
      <c r="K1993" s="111"/>
    </row>
    <row r="1994" spans="1:11" x14ac:dyDescent="0.25">
      <c r="A1994" s="71">
        <f>IF(
   SUMPRODUCT(--(Sinduscon!$3:$3=DATE(2013,INT((ROW(A2191)-1)/20)+1,1)))&gt;0,
   DATE(2013,INT((ROW(A2191)-1)/20)+1,1),
   ""
)</f>
        <v>44593</v>
      </c>
      <c r="B1994" s="72" t="str">
        <f t="shared" si="161"/>
        <v>R-8</v>
      </c>
      <c r="C1994" s="73" t="str">
        <f t="shared" si="162"/>
        <v>Alto</v>
      </c>
      <c r="D1994" s="77">
        <f>IFERROR(INDEX(Sinduscon!$18:$18,
MATCH(CUB!A1994,Sinduscon!$3:$3,0)+3), "")</f>
        <v>1366.5</v>
      </c>
      <c r="E1994" s="77">
        <f>IFERROR(INDEX(Sinduscon!$19:$19,
MATCH(CUB!$A1994,Sinduscon!$3:$3,0)+3), "")</f>
        <v>900.77</v>
      </c>
      <c r="F1994" s="77">
        <f>IFERROR(INDEX(Sinduscon!$20:$20,
MATCH(CUB!$A1994,Sinduscon!$3:$3,0)+3), "")</f>
        <v>84.74</v>
      </c>
      <c r="G1994" s="77">
        <f>IFERROR(INDEX(Sinduscon!$21:$21,
MATCH(CUB!$A1994,Sinduscon!$3:$3,0)+3), "")</f>
        <v>5.47</v>
      </c>
      <c r="H1994" s="111"/>
      <c r="I1994" s="111"/>
      <c r="J1994" s="111"/>
      <c r="K1994" s="111"/>
    </row>
    <row r="1995" spans="1:11" x14ac:dyDescent="0.25">
      <c r="A1995" s="71">
        <f>IF(
   SUMPRODUCT(--(Sinduscon!$3:$3=DATE(2013,INT((ROW(A2192)-1)/20)+1,1)))&gt;0,
   DATE(2013,INT((ROW(A2192)-1)/20)+1,1),
   ""
)</f>
        <v>44593</v>
      </c>
      <c r="B1995" s="72" t="str">
        <f t="shared" si="161"/>
        <v>R-8</v>
      </c>
      <c r="C1995" s="73" t="str">
        <f t="shared" si="162"/>
        <v>Total</v>
      </c>
      <c r="D1995" s="77">
        <f>IFERROR(INDEX(Sinduscon!$18:$18,
MATCH(CUB!A1995,Sinduscon!$3:$3,0)+4), "")</f>
        <v>3414.73</v>
      </c>
      <c r="E1995" s="77">
        <f>IFERROR(INDEX(Sinduscon!$19:$19,
MATCH(CUB!$A1995,Sinduscon!$3:$3,0)+4), "")</f>
        <v>2370.4299999999998</v>
      </c>
      <c r="F1995" s="77">
        <f>IFERROR(INDEX(Sinduscon!$20:$20,
MATCH(CUB!$A1995,Sinduscon!$3:$3,0)+4), "")</f>
        <v>189.70999999999998</v>
      </c>
      <c r="G1995" s="77">
        <f>IFERROR(INDEX(Sinduscon!$21:$21,
MATCH(CUB!$A1995,Sinduscon!$3:$3,0)+4), "")</f>
        <v>15.599999999999998</v>
      </c>
      <c r="H1995" s="111"/>
      <c r="I1995" s="111"/>
      <c r="J1995" s="111"/>
      <c r="K1995" s="111"/>
    </row>
    <row r="1996" spans="1:11" x14ac:dyDescent="0.25">
      <c r="A1996" s="71">
        <f>IF(
   SUMPRODUCT(--(Sinduscon!$3:$3=DATE(2013,INT((ROW(A2193)-1)/20)+1,1)))&gt;0,
   DATE(2013,INT((ROW(A2193)-1)/20)+1,1),
   ""
)</f>
        <v>44593</v>
      </c>
      <c r="B1996" s="72" t="str">
        <f t="shared" si="161"/>
        <v>R-16</v>
      </c>
      <c r="C1996" s="73" t="str">
        <f t="shared" si="162"/>
        <v>Baixo</v>
      </c>
      <c r="D1996" s="77" t="str">
        <f>IFERROR(INDEX(Sinduscon!$24:$24,
MATCH(CUB!A1996,Sinduscon!$3:$3,0)+1), "")</f>
        <v>-</v>
      </c>
      <c r="E1996" s="77" t="str">
        <f>IFERROR(INDEX(Sinduscon!$25:$25,
MATCH(CUB!$A1996,Sinduscon!$3:$3,0)+1), "")</f>
        <v>-</v>
      </c>
      <c r="F1996" s="77" t="str">
        <f>IFERROR(INDEX(Sinduscon!$26:$26,
MATCH(CUB!$A1996,Sinduscon!$3:$3,0)+1), "")</f>
        <v>-</v>
      </c>
      <c r="G1996" s="77" t="str">
        <f>IFERROR(INDEX(Sinduscon!$27:$27,
MATCH(CUB!$A1996,Sinduscon!$3:$3,0)+1), "")</f>
        <v>-</v>
      </c>
      <c r="H1996" s="111"/>
      <c r="I1996" s="111"/>
      <c r="J1996" s="111"/>
      <c r="K1996" s="111"/>
    </row>
    <row r="1997" spans="1:11" x14ac:dyDescent="0.25">
      <c r="A1997" s="71">
        <f>IF(
   SUMPRODUCT(--(Sinduscon!$3:$3=DATE(2013,INT((ROW(A2194)-1)/20)+1,1)))&gt;0,
   DATE(2013,INT((ROW(A2194)-1)/20)+1,1),
   ""
)</f>
        <v>44593</v>
      </c>
      <c r="B1997" s="72" t="str">
        <f t="shared" si="161"/>
        <v>R-16</v>
      </c>
      <c r="C1997" s="73" t="str">
        <f t="shared" si="162"/>
        <v>Normal</v>
      </c>
      <c r="D1997" s="77">
        <f>IFERROR(INDEX(Sinduscon!$24:$24,
MATCH(CUB!A1997,Sinduscon!$3:$3,0)+2), "")</f>
        <v>951</v>
      </c>
      <c r="E1997" s="77">
        <f>IFERROR(INDEX(Sinduscon!$25:$25,
MATCH(CUB!$A1997,Sinduscon!$3:$3,0)+2), "")</f>
        <v>818</v>
      </c>
      <c r="F1997" s="77">
        <f>IFERROR(INDEX(Sinduscon!$26:$26,
MATCH(CUB!$A1997,Sinduscon!$3:$3,0)+2), "")</f>
        <v>59.48</v>
      </c>
      <c r="G1997" s="77">
        <f>IFERROR(INDEX(Sinduscon!$27:$27,
MATCH(CUB!$A1997,Sinduscon!$3:$3,0)+2), "")</f>
        <v>5.53</v>
      </c>
      <c r="H1997" s="111"/>
      <c r="I1997" s="111"/>
      <c r="J1997" s="111"/>
      <c r="K1997" s="111"/>
    </row>
    <row r="1998" spans="1:11" x14ac:dyDescent="0.25">
      <c r="A1998" s="71">
        <f>IF(
   SUMPRODUCT(--(Sinduscon!$3:$3=DATE(2013,INT((ROW(A2195)-1)/20)+1,1)))&gt;0,
   DATE(2013,INT((ROW(A2195)-1)/20)+1,1),
   ""
)</f>
        <v>44593</v>
      </c>
      <c r="B1998" s="72" t="str">
        <f t="shared" si="161"/>
        <v>R-16</v>
      </c>
      <c r="C1998" s="73" t="str">
        <f t="shared" si="162"/>
        <v>Alto</v>
      </c>
      <c r="D1998" s="77">
        <f>IFERROR(INDEX(Sinduscon!$24:$24,
MATCH(CUB!A1998,Sinduscon!$3:$3,0)+3), "")</f>
        <v>1283.17</v>
      </c>
      <c r="E1998" s="77">
        <f>IFERROR(INDEX(Sinduscon!$25:$25,
MATCH(CUB!$A1998,Sinduscon!$3:$3,0)+3), "")</f>
        <v>1011.72</v>
      </c>
      <c r="F1998" s="77">
        <f>IFERROR(INDEX(Sinduscon!$26:$26,
MATCH(CUB!$A1998,Sinduscon!$3:$3,0)+3), "")</f>
        <v>73.510000000000005</v>
      </c>
      <c r="G1998" s="77">
        <f>IFERROR(INDEX(Sinduscon!$27:$27,
MATCH(CUB!$A1998,Sinduscon!$3:$3,0)+3), "")</f>
        <v>8.3000000000000007</v>
      </c>
      <c r="H1998" s="111"/>
      <c r="I1998" s="111"/>
      <c r="J1998" s="111"/>
      <c r="K1998" s="111"/>
    </row>
    <row r="1999" spans="1:11" x14ac:dyDescent="0.25">
      <c r="A1999" s="71">
        <f>IF(
   SUMPRODUCT(--(Sinduscon!$3:$3=DATE(2013,INT((ROW(A2196)-1)/20)+1,1)))&gt;0,
   DATE(2013,INT((ROW(A2196)-1)/20)+1,1),
   ""
)</f>
        <v>44593</v>
      </c>
      <c r="B1999" s="72" t="str">
        <f t="shared" si="161"/>
        <v>R-16</v>
      </c>
      <c r="C1999" s="73" t="str">
        <f t="shared" si="162"/>
        <v>Total</v>
      </c>
      <c r="D1999" s="77">
        <f>IFERROR(INDEX(Sinduscon!$24:$24,
MATCH(CUB!A1999,Sinduscon!$3:$3,0)+4), "")</f>
        <v>2234.17</v>
      </c>
      <c r="E1999" s="77">
        <f>IFERROR(INDEX(Sinduscon!$25:$25,
MATCH(CUB!$A1999,Sinduscon!$3:$3,0)+4), "")</f>
        <v>1829.72</v>
      </c>
      <c r="F1999" s="77">
        <f>IFERROR(INDEX(Sinduscon!$26:$26,
MATCH(CUB!$A1999,Sinduscon!$3:$3,0)+4), "")</f>
        <v>132.99</v>
      </c>
      <c r="G1999" s="77">
        <f>IFERROR(INDEX(Sinduscon!$27:$27,
MATCH(CUB!$A1999,Sinduscon!$3:$3,0)+4), "")</f>
        <v>13.830000000000002</v>
      </c>
      <c r="H1999" s="111"/>
      <c r="I1999" s="111"/>
      <c r="J1999" s="111"/>
      <c r="K1999" s="111"/>
    </row>
    <row r="2000" spans="1:11" x14ac:dyDescent="0.25">
      <c r="A2000" s="71">
        <f>IF(
   SUMPRODUCT(--(Sinduscon!$3:$3=DATE(2013,INT((ROW(A2197)-1)/20)+1,1)))&gt;0,
   DATE(2013,INT((ROW(A2197)-1)/20)+1,1),
   ""
)</f>
        <v>44593</v>
      </c>
      <c r="B2000" s="72" t="str">
        <f t="shared" si="161"/>
        <v>PIS</v>
      </c>
      <c r="C2000" s="73" t="str">
        <f t="shared" si="162"/>
        <v>Baixo</v>
      </c>
      <c r="D2000" s="77">
        <f>IFERROR(INDEX(Sinduscon!$30:$30,
MATCH(CUB!A2000,Sinduscon!$3:$3,0)+1), "")</f>
        <v>769.31</v>
      </c>
      <c r="E2000" s="77">
        <f>IFERROR(INDEX(Sinduscon!$31:$31,
MATCH(CUB!$A2000,Sinduscon!$3:$3,0)+1), "")</f>
        <v>534.57000000000005</v>
      </c>
      <c r="F2000" s="77">
        <f>IFERROR(INDEX(Sinduscon!$32:$32,
MATCH(CUB!$A2000,Sinduscon!$3:$3,0)+1), "")</f>
        <v>34.31</v>
      </c>
      <c r="G2000" s="77">
        <f>IFERROR(INDEX(Sinduscon!$33:$33,
MATCH(CUB!$A2000,Sinduscon!$3:$3,0)+1), "")</f>
        <v>2.16</v>
      </c>
      <c r="H2000" s="111"/>
      <c r="I2000" s="111"/>
      <c r="J2000" s="111"/>
      <c r="K2000" s="111"/>
    </row>
    <row r="2001" spans="1:12" x14ac:dyDescent="0.25">
      <c r="A2001" s="71">
        <f>IF(
   SUMPRODUCT(--(Sinduscon!$3:$3=DATE(2013,INT((ROW(A2198)-1)/20)+1,1)))&gt;0,
   DATE(2013,INT((ROW(A2198)-1)/20)+1,1),
   ""
)</f>
        <v>44593</v>
      </c>
      <c r="B2001" s="72" t="str">
        <f t="shared" si="161"/>
        <v>PIS</v>
      </c>
      <c r="C2001" s="73" t="str">
        <f t="shared" si="162"/>
        <v>Normal</v>
      </c>
      <c r="D2001" s="77" t="str">
        <f>IFERROR(INDEX(Sinduscon!$30:$30,
MATCH(CUB!A2001,Sinduscon!$3:$3,0)+2), "")</f>
        <v>-</v>
      </c>
      <c r="E2001" s="77" t="str">
        <f>IFERROR(INDEX(Sinduscon!$31:$31,
MATCH(CUB!$A2001,Sinduscon!$3:$3,0)+2), "")</f>
        <v>-</v>
      </c>
      <c r="F2001" s="77" t="str">
        <f>IFERROR(INDEX(Sinduscon!$32:$32,
MATCH(CUB!$A2001,Sinduscon!$3:$3,0)+2), "")</f>
        <v>-</v>
      </c>
      <c r="G2001" s="77" t="str">
        <f>IFERROR(INDEX(Sinduscon!$33:$33,
MATCH(CUB!$A2001,Sinduscon!$3:$3,0)+2), "")</f>
        <v>-</v>
      </c>
      <c r="H2001" s="111"/>
      <c r="I2001" s="111"/>
      <c r="J2001" s="111"/>
      <c r="K2001" s="111"/>
    </row>
    <row r="2002" spans="1:12" x14ac:dyDescent="0.25">
      <c r="A2002" s="71">
        <f>IF(
   SUMPRODUCT(--(Sinduscon!$3:$3=DATE(2013,INT((ROW(A2199)-1)/20)+1,1)))&gt;0,
   DATE(2013,INT((ROW(A2199)-1)/20)+1,1),
   ""
)</f>
        <v>44593</v>
      </c>
      <c r="B2002" s="72" t="str">
        <f t="shared" si="161"/>
        <v>PIS</v>
      </c>
      <c r="C2002" s="73" t="str">
        <f t="shared" si="162"/>
        <v>Alto</v>
      </c>
      <c r="D2002" s="77" t="str">
        <f>IFERROR(INDEX(Sinduscon!$30:$30,
MATCH(CUB!A2002,Sinduscon!$3:$3,0)+3), "")</f>
        <v>-</v>
      </c>
      <c r="E2002" s="77" t="str">
        <f>IFERROR(INDEX(Sinduscon!$31:$31,
MATCH(CUB!$A2002,Sinduscon!$3:$3,0)+3), "")</f>
        <v>-</v>
      </c>
      <c r="F2002" s="77" t="str">
        <f>IFERROR(INDEX(Sinduscon!$32:$32,
MATCH(CUB!$A2002,Sinduscon!$3:$3,0)+3), "")</f>
        <v>-</v>
      </c>
      <c r="G2002" s="77" t="str">
        <f>IFERROR(INDEX(Sinduscon!$33:$33,
MATCH(CUB!$A2002,Sinduscon!$3:$3,0)+3), "")</f>
        <v>-</v>
      </c>
      <c r="H2002" s="111"/>
      <c r="I2002" s="111"/>
      <c r="J2002" s="111"/>
      <c r="K2002" s="111"/>
    </row>
    <row r="2003" spans="1:12" x14ac:dyDescent="0.25">
      <c r="A2003" s="71">
        <f>IF(
   SUMPRODUCT(--(Sinduscon!$3:$3=DATE(2013,INT((ROW(A2200)-1)/20)+1,1)))&gt;0,
   DATE(2013,INT((ROW(A2200)-1)/20)+1,1),
   ""
)</f>
        <v>44593</v>
      </c>
      <c r="B2003" s="72" t="str">
        <f t="shared" si="161"/>
        <v>PIS</v>
      </c>
      <c r="C2003" s="73" t="str">
        <f t="shared" si="162"/>
        <v>Total</v>
      </c>
      <c r="D2003" s="77">
        <f>IFERROR(INDEX(Sinduscon!$30:$30,
MATCH(CUB!A2003,Sinduscon!$3:$3,0)+4), "")</f>
        <v>769.31</v>
      </c>
      <c r="E2003" s="77">
        <f>IFERROR(INDEX(Sinduscon!$31:$31,
MATCH(CUB!$A2003,Sinduscon!$3:$3,0)+4), "")</f>
        <v>534.57000000000005</v>
      </c>
      <c r="F2003" s="77">
        <f>IFERROR(INDEX(Sinduscon!$32:$32,
MATCH(CUB!$A2003,Sinduscon!$3:$3,0)+4), "")</f>
        <v>34.31</v>
      </c>
      <c r="G2003" s="77">
        <f>IFERROR(INDEX(Sinduscon!$33:$33,
MATCH(CUB!$A2003,Sinduscon!$3:$3,0)+4), "")</f>
        <v>2.16</v>
      </c>
      <c r="H2003" s="111">
        <f>SUMIFS(CUB!$D:$D,CUB!$C:$C,"Total",CUB!$A:$A,$A2003)
/11</f>
        <v>1134.8781818181817</v>
      </c>
      <c r="I2003" s="111">
        <f>SUMIFS(CUB!$E:$E,CUB!$C:$C,"Total",CUB!$A:$A,$A2003)
/11</f>
        <v>850.81090909090892</v>
      </c>
      <c r="J2003" s="111">
        <f>SUMIFS(CUB!$F:$F,CUB!$C:$C,"Total",CUB!$A:$A,$A2003)
/11</f>
        <v>85.513636363636351</v>
      </c>
      <c r="K2003" s="111">
        <f>SUMIFS(CUB!$G:$G,CUB!$C:$C,"Total",CUB!$A:$A,$A2003)
/11</f>
        <v>3.7018181818181817</v>
      </c>
      <c r="L2003" s="111">
        <f t="shared" ref="L2003" si="163">SUM(H2003:K2003)</f>
        <v>2074.9045454545453</v>
      </c>
    </row>
    <row r="2004" spans="1:12" x14ac:dyDescent="0.25">
      <c r="A2004" s="71">
        <f>IF(
   SUMPRODUCT(--(Sinduscon!$3:$3=DATE(2013,INT((ROW(A2201)-1)/20)+1,1)))&gt;0,
   DATE(2013,INT((ROW(A2201)-1)/20)+1,1),
   ""
)</f>
        <v>44621</v>
      </c>
      <c r="B2004" s="72" t="str">
        <f t="shared" si="161"/>
        <v>R-1</v>
      </c>
      <c r="C2004" s="73" t="str">
        <f t="shared" si="162"/>
        <v>Baixo</v>
      </c>
      <c r="D2004" s="77">
        <f>IFERROR(INDEX(Sinduscon!$6:$6,
MATCH(CUB!A2004,Sinduscon!$3:$3,0)+1), "")</f>
        <v>1087.43</v>
      </c>
      <c r="E2004" s="77">
        <f>IFERROR(INDEX(Sinduscon!$7:$7,
MATCH(CUB!$A2004,Sinduscon!$3:$3,0)+1), "")</f>
        <v>784.41</v>
      </c>
      <c r="F2004" s="77">
        <f>IFERROR(INDEX(Sinduscon!$8:$8,
MATCH(CUB!$A2004,Sinduscon!$3:$3,0)+1), "")</f>
        <v>138.36000000000001</v>
      </c>
      <c r="G2004" s="77">
        <f>IFERROR(INDEX(Sinduscon!$9:$9,
MATCH(CUB!$A2004,Sinduscon!$3:$3,0)+1), "")</f>
        <v>4.42</v>
      </c>
      <c r="H2004" s="111"/>
      <c r="I2004" s="111"/>
      <c r="J2004" s="111"/>
      <c r="K2004" s="111"/>
    </row>
    <row r="2005" spans="1:12" x14ac:dyDescent="0.25">
      <c r="A2005" s="71">
        <f>IF(
   SUMPRODUCT(--(Sinduscon!$3:$3=DATE(2013,INT((ROW(A2202)-1)/20)+1,1)))&gt;0,
   DATE(2013,INT((ROW(A2202)-1)/20)+1,1),
   ""
)</f>
        <v>44621</v>
      </c>
      <c r="B2005" s="72" t="str">
        <f t="shared" si="161"/>
        <v>R-1</v>
      </c>
      <c r="C2005" s="73" t="str">
        <f t="shared" si="162"/>
        <v>Normal</v>
      </c>
      <c r="D2005" s="77">
        <f>IFERROR(INDEX(Sinduscon!$6:$6,
MATCH(CUB!A2005,Sinduscon!$3:$3,0)+2), "")</f>
        <v>1142.8</v>
      </c>
      <c r="E2005" s="77">
        <f>IFERROR(INDEX(Sinduscon!$7:$7,
MATCH(CUB!$A2005,Sinduscon!$3:$3,0)+2), "")</f>
        <v>1071.5</v>
      </c>
      <c r="F2005" s="77">
        <f>IFERROR(INDEX(Sinduscon!$8:$8,
MATCH(CUB!$A2005,Sinduscon!$3:$3,0)+2), "")</f>
        <v>129.91</v>
      </c>
      <c r="G2005" s="77">
        <f>IFERROR(INDEX(Sinduscon!$9:$9,
MATCH(CUB!$A2005,Sinduscon!$3:$3,0)+2), "")</f>
        <v>0.31</v>
      </c>
      <c r="H2005" s="111"/>
      <c r="I2005" s="111"/>
      <c r="J2005" s="111"/>
      <c r="K2005" s="111"/>
    </row>
    <row r="2006" spans="1:12" x14ac:dyDescent="0.25">
      <c r="A2006" s="71">
        <f>IF(
   SUMPRODUCT(--(Sinduscon!$3:$3=DATE(2013,INT((ROW(A2203)-1)/20)+1,1)))&gt;0,
   DATE(2013,INT((ROW(A2203)-1)/20)+1,1),
   ""
)</f>
        <v>44621</v>
      </c>
      <c r="B2006" s="72" t="str">
        <f t="shared" si="161"/>
        <v>R-1</v>
      </c>
      <c r="C2006" s="73" t="str">
        <f t="shared" si="162"/>
        <v>Alto</v>
      </c>
      <c r="D2006" s="77">
        <f>IFERROR(INDEX(Sinduscon!$6:$6,
MATCH(CUB!A2006,Sinduscon!$3:$3,0)+3), "")</f>
        <v>1679.63</v>
      </c>
      <c r="E2006" s="77">
        <f>IFERROR(INDEX(Sinduscon!$7:$7,
MATCH(CUB!$A2006,Sinduscon!$3:$3,0)+3), "")</f>
        <v>1162.54</v>
      </c>
      <c r="F2006" s="77">
        <f>IFERROR(INDEX(Sinduscon!$8:$8,
MATCH(CUB!$A2006,Sinduscon!$3:$3,0)+3), "")</f>
        <v>122.82</v>
      </c>
      <c r="G2006" s="77">
        <f>IFERROR(INDEX(Sinduscon!$9:$9,
MATCH(CUB!$A2006,Sinduscon!$3:$3,0)+3), "")</f>
        <v>0.38</v>
      </c>
      <c r="H2006" s="111"/>
      <c r="I2006" s="111"/>
      <c r="J2006" s="111"/>
      <c r="K2006" s="111"/>
    </row>
    <row r="2007" spans="1:12" x14ac:dyDescent="0.25">
      <c r="A2007" s="71">
        <f>IF(
   SUMPRODUCT(--(Sinduscon!$3:$3=DATE(2013,INT((ROW(A2204)-1)/20)+1,1)))&gt;0,
   DATE(2013,INT((ROW(A2204)-1)/20)+1,1),
   ""
)</f>
        <v>44621</v>
      </c>
      <c r="B2007" s="72" t="str">
        <f t="shared" si="161"/>
        <v>R-1</v>
      </c>
      <c r="C2007" s="73" t="str">
        <f t="shared" si="162"/>
        <v>Total</v>
      </c>
      <c r="D2007" s="77">
        <f>IFERROR(INDEX(Sinduscon!$6:$6,
MATCH(CUB!A2007,Sinduscon!$3:$3,0)+4), "")</f>
        <v>3909.86</v>
      </c>
      <c r="E2007" s="77">
        <f>IFERROR(INDEX(Sinduscon!$7:$7,
MATCH(CUB!$A2007,Sinduscon!$3:$3,0)+4), "")</f>
        <v>3018.45</v>
      </c>
      <c r="F2007" s="77">
        <f>IFERROR(INDEX(Sinduscon!$8:$8,
MATCH(CUB!$A2007,Sinduscon!$3:$3,0)+4), "")</f>
        <v>391.09</v>
      </c>
      <c r="G2007" s="77">
        <f>IFERROR(INDEX(Sinduscon!$9:$9,
MATCH(CUB!$A2007,Sinduscon!$3:$3,0)+4), "")</f>
        <v>5.1099999999999994</v>
      </c>
      <c r="H2007" s="111"/>
      <c r="I2007" s="111"/>
      <c r="J2007" s="111"/>
      <c r="K2007" s="111"/>
    </row>
    <row r="2008" spans="1:12" x14ac:dyDescent="0.25">
      <c r="A2008" s="71">
        <f>IF(
   SUMPRODUCT(--(Sinduscon!$3:$3=DATE(2013,INT((ROW(A2205)-1)/20)+1,1)))&gt;0,
   DATE(2013,INT((ROW(A2205)-1)/20)+1,1),
   ""
)</f>
        <v>44621</v>
      </c>
      <c r="B2008" s="72" t="str">
        <f t="shared" si="161"/>
        <v>PP-4</v>
      </c>
      <c r="C2008" s="73" t="str">
        <f t="shared" si="162"/>
        <v>Baixo</v>
      </c>
      <c r="D2008" s="77">
        <f>IFERROR(INDEX(Sinduscon!$12:$12,
MATCH(CUB!A2008,Sinduscon!$3:$3,0)+1), "")</f>
        <v>1160.6199999999999</v>
      </c>
      <c r="E2008" s="77">
        <f>IFERROR(INDEX(Sinduscon!$13:$13,
MATCH(CUB!$A2008,Sinduscon!$3:$3,0)+1), "")</f>
        <v>657.88</v>
      </c>
      <c r="F2008" s="77">
        <f>IFERROR(INDEX(Sinduscon!$14:$14,
MATCH(CUB!$A2008,Sinduscon!$3:$3,0)+1), "")</f>
        <v>39.79</v>
      </c>
      <c r="G2008" s="77">
        <f>IFERROR(INDEX(Sinduscon!$15:$15,
MATCH(CUB!$A2008,Sinduscon!$3:$3,0)+1), "")</f>
        <v>4.2699999999999996</v>
      </c>
      <c r="H2008" s="111"/>
      <c r="I2008" s="111"/>
      <c r="J2008" s="111"/>
      <c r="K2008" s="111"/>
    </row>
    <row r="2009" spans="1:12" x14ac:dyDescent="0.25">
      <c r="A2009" s="71">
        <f>IF(
   SUMPRODUCT(--(Sinduscon!$3:$3=DATE(2013,INT((ROW(A2206)-1)/20)+1,1)))&gt;0,
   DATE(2013,INT((ROW(A2206)-1)/20)+1,1),
   ""
)</f>
        <v>44621</v>
      </c>
      <c r="B2009" s="72" t="str">
        <f t="shared" si="161"/>
        <v>PP-4</v>
      </c>
      <c r="C2009" s="73" t="str">
        <f t="shared" si="162"/>
        <v>Normal</v>
      </c>
      <c r="D2009" s="77">
        <f>IFERROR(INDEX(Sinduscon!$12:$12,
MATCH(CUB!A2009,Sinduscon!$3:$3,0)+2), "")</f>
        <v>1098.76</v>
      </c>
      <c r="E2009" s="77">
        <f>IFERROR(INDEX(Sinduscon!$13:$13,
MATCH(CUB!$A2009,Sinduscon!$3:$3,0)+2), "")</f>
        <v>947.87</v>
      </c>
      <c r="F2009" s="77">
        <f>IFERROR(INDEX(Sinduscon!$14:$14,
MATCH(CUB!$A2009,Sinduscon!$3:$3,0)+2), "")</f>
        <v>155.78</v>
      </c>
      <c r="G2009" s="77">
        <f>IFERROR(INDEX(Sinduscon!$15:$15,
MATCH(CUB!$A2009,Sinduscon!$3:$3,0)+2), "")</f>
        <v>0.06</v>
      </c>
      <c r="H2009" s="111"/>
      <c r="I2009" s="111"/>
      <c r="J2009" s="111"/>
      <c r="K2009" s="111"/>
    </row>
    <row r="2010" spans="1:12" x14ac:dyDescent="0.25">
      <c r="A2010" s="71">
        <f>IF(
   SUMPRODUCT(--(Sinduscon!$3:$3=DATE(2013,INT((ROW(A2207)-1)/20)+1,1)))&gt;0,
   DATE(2013,INT((ROW(A2207)-1)/20)+1,1),
   ""
)</f>
        <v>44621</v>
      </c>
      <c r="B2010" s="72" t="str">
        <f t="shared" si="161"/>
        <v>PP-4</v>
      </c>
      <c r="C2010" s="73" t="str">
        <f t="shared" si="162"/>
        <v>Alto</v>
      </c>
      <c r="D2010" s="77" t="str">
        <f>IFERROR(INDEX(Sinduscon!$12:$12,
MATCH(CUB!A2010,Sinduscon!$3:$3,0)+3), "")</f>
        <v>-</v>
      </c>
      <c r="E2010" s="77" t="str">
        <f>IFERROR(INDEX(Sinduscon!$13:$13,
MATCH(CUB!$A2010,Sinduscon!$3:$3,0)+3), "")</f>
        <v>-</v>
      </c>
      <c r="F2010" s="77" t="str">
        <f>IFERROR(INDEX(Sinduscon!$14:$14,
MATCH(CUB!$A2010,Sinduscon!$3:$3,0)+3), "")</f>
        <v>-</v>
      </c>
      <c r="G2010" s="77" t="str">
        <f>IFERROR(INDEX(Sinduscon!$15:$15,
MATCH(CUB!$A2010,Sinduscon!$3:$3,0)+3), "")</f>
        <v>-</v>
      </c>
      <c r="H2010" s="111"/>
      <c r="I2010" s="111"/>
      <c r="J2010" s="111"/>
      <c r="K2010" s="111"/>
    </row>
    <row r="2011" spans="1:12" x14ac:dyDescent="0.25">
      <c r="A2011" s="71">
        <f>IF(
   SUMPRODUCT(--(Sinduscon!$3:$3=DATE(2013,INT((ROW(A2208)-1)/20)+1,1)))&gt;0,
   DATE(2013,INT((ROW(A2208)-1)/20)+1,1),
   ""
)</f>
        <v>44621</v>
      </c>
      <c r="B2011" s="72" t="str">
        <f t="shared" si="161"/>
        <v>PP-4</v>
      </c>
      <c r="C2011" s="73" t="str">
        <f t="shared" si="162"/>
        <v>Total</v>
      </c>
      <c r="D2011" s="77">
        <f>IFERROR(INDEX(Sinduscon!$12:$12,
MATCH(CUB!A2011,Sinduscon!$3:$3,0)+4), "")</f>
        <v>2259.38</v>
      </c>
      <c r="E2011" s="77">
        <f>IFERROR(INDEX(Sinduscon!$13:$13,
MATCH(CUB!$A2011,Sinduscon!$3:$3,0)+4), "")</f>
        <v>1605.75</v>
      </c>
      <c r="F2011" s="77">
        <f>IFERROR(INDEX(Sinduscon!$14:$14,
MATCH(CUB!$A2011,Sinduscon!$3:$3,0)+4), "")</f>
        <v>195.57</v>
      </c>
      <c r="G2011" s="77">
        <f>IFERROR(INDEX(Sinduscon!$15:$15,
MATCH(CUB!$A2011,Sinduscon!$3:$3,0)+4), "")</f>
        <v>4.3299999999999992</v>
      </c>
      <c r="H2011" s="111"/>
      <c r="I2011" s="111"/>
      <c r="J2011" s="111"/>
      <c r="K2011" s="111"/>
    </row>
    <row r="2012" spans="1:12" x14ac:dyDescent="0.25">
      <c r="A2012" s="71">
        <f>IF(
   SUMPRODUCT(--(Sinduscon!$3:$3=DATE(2013,INT((ROW(A2209)-1)/20)+1,1)))&gt;0,
   DATE(2013,INT((ROW(A2209)-1)/20)+1,1),
   ""
)</f>
        <v>44621</v>
      </c>
      <c r="B2012" s="72" t="str">
        <f t="shared" si="161"/>
        <v>R-8</v>
      </c>
      <c r="C2012" s="73" t="str">
        <f t="shared" si="162"/>
        <v>Baixo</v>
      </c>
      <c r="D2012" s="77">
        <f>IFERROR(INDEX(Sinduscon!$18:$18,
MATCH(CUB!A2012,Sinduscon!$3:$3,0)+1), "")</f>
        <v>1103.8399999999999</v>
      </c>
      <c r="E2012" s="77">
        <f>IFERROR(INDEX(Sinduscon!$19:$19,
MATCH(CUB!$A2012,Sinduscon!$3:$3,0)+1), "")</f>
        <v>618.73</v>
      </c>
      <c r="F2012" s="77">
        <f>IFERROR(INDEX(Sinduscon!$20:$20,
MATCH(CUB!$A2012,Sinduscon!$3:$3,0)+1), "")</f>
        <v>33.1</v>
      </c>
      <c r="G2012" s="77">
        <f>IFERROR(INDEX(Sinduscon!$21:$21,
MATCH(CUB!$A2012,Sinduscon!$3:$3,0)+1), "")</f>
        <v>4.4800000000000004</v>
      </c>
      <c r="H2012" s="111"/>
      <c r="I2012" s="111"/>
      <c r="J2012" s="111"/>
      <c r="K2012" s="111"/>
    </row>
    <row r="2013" spans="1:12" x14ac:dyDescent="0.25">
      <c r="A2013" s="71">
        <f>IF(
   SUMPRODUCT(--(Sinduscon!$3:$3=DATE(2013,INT((ROW(A2210)-1)/20)+1,1)))&gt;0,
   DATE(2013,INT((ROW(A2210)-1)/20)+1,1),
   ""
)</f>
        <v>44621</v>
      </c>
      <c r="B2013" s="72" t="str">
        <f t="shared" si="161"/>
        <v>R-8</v>
      </c>
      <c r="C2013" s="73" t="str">
        <f t="shared" si="162"/>
        <v>Normal</v>
      </c>
      <c r="D2013" s="77">
        <f>IFERROR(INDEX(Sinduscon!$18:$18,
MATCH(CUB!A2013,Sinduscon!$3:$3,0)+2), "")</f>
        <v>978.92</v>
      </c>
      <c r="E2013" s="77">
        <f>IFERROR(INDEX(Sinduscon!$19:$19,
MATCH(CUB!$A2013,Sinduscon!$3:$3,0)+2), "")</f>
        <v>850.93</v>
      </c>
      <c r="F2013" s="77">
        <f>IFERROR(INDEX(Sinduscon!$20:$20,
MATCH(CUB!$A2013,Sinduscon!$3:$3,0)+2), "")</f>
        <v>71.87</v>
      </c>
      <c r="G2013" s="77">
        <f>IFERROR(INDEX(Sinduscon!$21:$21,
MATCH(CUB!$A2013,Sinduscon!$3:$3,0)+2), "")</f>
        <v>6</v>
      </c>
      <c r="H2013" s="111"/>
      <c r="I2013" s="111"/>
      <c r="J2013" s="111"/>
      <c r="K2013" s="111"/>
    </row>
    <row r="2014" spans="1:12" x14ac:dyDescent="0.25">
      <c r="A2014" s="71">
        <f>IF(
   SUMPRODUCT(--(Sinduscon!$3:$3=DATE(2013,INT((ROW(A2211)-1)/20)+1,1)))&gt;0,
   DATE(2013,INT((ROW(A2211)-1)/20)+1,1),
   ""
)</f>
        <v>44621</v>
      </c>
      <c r="B2014" s="72" t="str">
        <f t="shared" si="161"/>
        <v>R-8</v>
      </c>
      <c r="C2014" s="73" t="str">
        <f t="shared" si="162"/>
        <v>Alto</v>
      </c>
      <c r="D2014" s="77">
        <f>IFERROR(INDEX(Sinduscon!$18:$18,
MATCH(CUB!A2014,Sinduscon!$3:$3,0)+3), "")</f>
        <v>1382.98</v>
      </c>
      <c r="E2014" s="77">
        <f>IFERROR(INDEX(Sinduscon!$19:$19,
MATCH(CUB!$A2014,Sinduscon!$3:$3,0)+3), "")</f>
        <v>900.77</v>
      </c>
      <c r="F2014" s="77">
        <f>IFERROR(INDEX(Sinduscon!$20:$20,
MATCH(CUB!$A2014,Sinduscon!$3:$3,0)+3), "")</f>
        <v>84.74</v>
      </c>
      <c r="G2014" s="77">
        <f>IFERROR(INDEX(Sinduscon!$21:$21,
MATCH(CUB!$A2014,Sinduscon!$3:$3,0)+3), "")</f>
        <v>5.66</v>
      </c>
      <c r="H2014" s="111"/>
      <c r="I2014" s="111"/>
      <c r="J2014" s="111"/>
      <c r="K2014" s="111"/>
    </row>
    <row r="2015" spans="1:12" x14ac:dyDescent="0.25">
      <c r="A2015" s="71">
        <f>IF(
   SUMPRODUCT(--(Sinduscon!$3:$3=DATE(2013,INT((ROW(A2212)-1)/20)+1,1)))&gt;0,
   DATE(2013,INT((ROW(A2212)-1)/20)+1,1),
   ""
)</f>
        <v>44621</v>
      </c>
      <c r="B2015" s="72" t="str">
        <f t="shared" si="161"/>
        <v>R-8</v>
      </c>
      <c r="C2015" s="73" t="str">
        <f t="shared" si="162"/>
        <v>Total</v>
      </c>
      <c r="D2015" s="77">
        <f>IFERROR(INDEX(Sinduscon!$18:$18,
MATCH(CUB!A2015,Sinduscon!$3:$3,0)+4), "")</f>
        <v>3465.74</v>
      </c>
      <c r="E2015" s="77">
        <f>IFERROR(INDEX(Sinduscon!$19:$19,
MATCH(CUB!$A2015,Sinduscon!$3:$3,0)+4), "")</f>
        <v>2370.4299999999998</v>
      </c>
      <c r="F2015" s="77">
        <f>IFERROR(INDEX(Sinduscon!$20:$20,
MATCH(CUB!$A2015,Sinduscon!$3:$3,0)+4), "")</f>
        <v>189.70999999999998</v>
      </c>
      <c r="G2015" s="77">
        <f>IFERROR(INDEX(Sinduscon!$21:$21,
MATCH(CUB!$A2015,Sinduscon!$3:$3,0)+4), "")</f>
        <v>16.14</v>
      </c>
      <c r="H2015" s="111"/>
      <c r="I2015" s="111"/>
      <c r="J2015" s="111"/>
      <c r="K2015" s="111"/>
    </row>
    <row r="2016" spans="1:12" x14ac:dyDescent="0.25">
      <c r="A2016" s="71">
        <f>IF(
   SUMPRODUCT(--(Sinduscon!$3:$3=DATE(2013,INT((ROW(A2213)-1)/20)+1,1)))&gt;0,
   DATE(2013,INT((ROW(A2213)-1)/20)+1,1),
   ""
)</f>
        <v>44621</v>
      </c>
      <c r="B2016" s="72" t="str">
        <f t="shared" si="161"/>
        <v>R-16</v>
      </c>
      <c r="C2016" s="73" t="str">
        <f t="shared" si="162"/>
        <v>Baixo</v>
      </c>
      <c r="D2016" s="77" t="str">
        <f>IFERROR(INDEX(Sinduscon!$24:$24,
MATCH(CUB!A2016,Sinduscon!$3:$3,0)+1), "")</f>
        <v>-</v>
      </c>
      <c r="E2016" s="77" t="str">
        <f>IFERROR(INDEX(Sinduscon!$25:$25,
MATCH(CUB!$A2016,Sinduscon!$3:$3,0)+1), "")</f>
        <v>-</v>
      </c>
      <c r="F2016" s="77" t="str">
        <f>IFERROR(INDEX(Sinduscon!$26:$26,
MATCH(CUB!$A2016,Sinduscon!$3:$3,0)+1), "")</f>
        <v>-</v>
      </c>
      <c r="G2016" s="77" t="str">
        <f>IFERROR(INDEX(Sinduscon!$27:$27,
MATCH(CUB!$A2016,Sinduscon!$3:$3,0)+1), "")</f>
        <v>-</v>
      </c>
      <c r="H2016" s="111"/>
      <c r="I2016" s="111"/>
      <c r="J2016" s="111"/>
      <c r="K2016" s="111"/>
    </row>
    <row r="2017" spans="1:12" x14ac:dyDescent="0.25">
      <c r="A2017" s="71">
        <f>IF(
   SUMPRODUCT(--(Sinduscon!$3:$3=DATE(2013,INT((ROW(A2214)-1)/20)+1,1)))&gt;0,
   DATE(2013,INT((ROW(A2214)-1)/20)+1,1),
   ""
)</f>
        <v>44621</v>
      </c>
      <c r="B2017" s="72" t="str">
        <f t="shared" si="161"/>
        <v>R-16</v>
      </c>
      <c r="C2017" s="73" t="str">
        <f t="shared" si="162"/>
        <v>Normal</v>
      </c>
      <c r="D2017" s="77">
        <f>IFERROR(INDEX(Sinduscon!$24:$24,
MATCH(CUB!A2017,Sinduscon!$3:$3,0)+2), "")</f>
        <v>964.03</v>
      </c>
      <c r="E2017" s="77">
        <f>IFERROR(INDEX(Sinduscon!$25:$25,
MATCH(CUB!$A2017,Sinduscon!$3:$3,0)+2), "")</f>
        <v>818</v>
      </c>
      <c r="F2017" s="77">
        <f>IFERROR(INDEX(Sinduscon!$26:$26,
MATCH(CUB!$A2017,Sinduscon!$3:$3,0)+2), "")</f>
        <v>59.48</v>
      </c>
      <c r="G2017" s="77">
        <f>IFERROR(INDEX(Sinduscon!$27:$27,
MATCH(CUB!$A2017,Sinduscon!$3:$3,0)+2), "")</f>
        <v>5.71</v>
      </c>
      <c r="H2017" s="111"/>
      <c r="I2017" s="111"/>
      <c r="J2017" s="111"/>
      <c r="K2017" s="111"/>
    </row>
    <row r="2018" spans="1:12" x14ac:dyDescent="0.25">
      <c r="A2018" s="71">
        <f>IF(
   SUMPRODUCT(--(Sinduscon!$3:$3=DATE(2013,INT((ROW(A2215)-1)/20)+1,1)))&gt;0,
   DATE(2013,INT((ROW(A2215)-1)/20)+1,1),
   ""
)</f>
        <v>44621</v>
      </c>
      <c r="B2018" s="72" t="str">
        <f t="shared" si="161"/>
        <v>R-16</v>
      </c>
      <c r="C2018" s="73" t="str">
        <f t="shared" si="162"/>
        <v>Alto</v>
      </c>
      <c r="D2018" s="77">
        <f>IFERROR(INDEX(Sinduscon!$24:$24,
MATCH(CUB!A2018,Sinduscon!$3:$3,0)+3), "")</f>
        <v>1296.42</v>
      </c>
      <c r="E2018" s="77">
        <f>IFERROR(INDEX(Sinduscon!$25:$25,
MATCH(CUB!$A2018,Sinduscon!$3:$3,0)+3), "")</f>
        <v>1011.72</v>
      </c>
      <c r="F2018" s="77">
        <f>IFERROR(INDEX(Sinduscon!$26:$26,
MATCH(CUB!$A2018,Sinduscon!$3:$3,0)+3), "")</f>
        <v>73.510000000000005</v>
      </c>
      <c r="G2018" s="77">
        <f>IFERROR(INDEX(Sinduscon!$27:$27,
MATCH(CUB!$A2018,Sinduscon!$3:$3,0)+3), "")</f>
        <v>8.58</v>
      </c>
      <c r="H2018" s="111"/>
      <c r="I2018" s="111"/>
      <c r="J2018" s="111"/>
      <c r="K2018" s="111"/>
    </row>
    <row r="2019" spans="1:12" x14ac:dyDescent="0.25">
      <c r="A2019" s="71">
        <f>IF(
   SUMPRODUCT(--(Sinduscon!$3:$3=DATE(2013,INT((ROW(A2216)-1)/20)+1,1)))&gt;0,
   DATE(2013,INT((ROW(A2216)-1)/20)+1,1),
   ""
)</f>
        <v>44621</v>
      </c>
      <c r="B2019" s="72" t="str">
        <f t="shared" si="161"/>
        <v>R-16</v>
      </c>
      <c r="C2019" s="73" t="str">
        <f t="shared" si="162"/>
        <v>Total</v>
      </c>
      <c r="D2019" s="77">
        <f>IFERROR(INDEX(Sinduscon!$24:$24,
MATCH(CUB!A2019,Sinduscon!$3:$3,0)+4), "")</f>
        <v>2260.4499999999998</v>
      </c>
      <c r="E2019" s="77">
        <f>IFERROR(INDEX(Sinduscon!$25:$25,
MATCH(CUB!$A2019,Sinduscon!$3:$3,0)+4), "")</f>
        <v>1829.72</v>
      </c>
      <c r="F2019" s="77">
        <f>IFERROR(INDEX(Sinduscon!$26:$26,
MATCH(CUB!$A2019,Sinduscon!$3:$3,0)+4), "")</f>
        <v>132.99</v>
      </c>
      <c r="G2019" s="77">
        <f>IFERROR(INDEX(Sinduscon!$27:$27,
MATCH(CUB!$A2019,Sinduscon!$3:$3,0)+4), "")</f>
        <v>14.29</v>
      </c>
      <c r="H2019" s="111"/>
      <c r="I2019" s="111"/>
      <c r="J2019" s="111"/>
      <c r="K2019" s="111"/>
    </row>
    <row r="2020" spans="1:12" x14ac:dyDescent="0.25">
      <c r="A2020" s="71">
        <f>IF(
   SUMPRODUCT(--(Sinduscon!$3:$3=DATE(2013,INT((ROW(A2217)-1)/20)+1,1)))&gt;0,
   DATE(2013,INT((ROW(A2217)-1)/20)+1,1),
   ""
)</f>
        <v>44621</v>
      </c>
      <c r="B2020" s="72" t="str">
        <f t="shared" si="161"/>
        <v>PIS</v>
      </c>
      <c r="C2020" s="73" t="str">
        <f t="shared" si="162"/>
        <v>Baixo</v>
      </c>
      <c r="D2020" s="77">
        <f>IFERROR(INDEX(Sinduscon!$30:$30,
MATCH(CUB!A2020,Sinduscon!$3:$3,0)+1), "")</f>
        <v>781.45</v>
      </c>
      <c r="E2020" s="77">
        <f>IFERROR(INDEX(Sinduscon!$31:$31,
MATCH(CUB!$A2020,Sinduscon!$3:$3,0)+1), "")</f>
        <v>534.57000000000005</v>
      </c>
      <c r="F2020" s="77">
        <f>IFERROR(INDEX(Sinduscon!$32:$32,
MATCH(CUB!$A2020,Sinduscon!$3:$3,0)+1), "")</f>
        <v>34.31</v>
      </c>
      <c r="G2020" s="77">
        <f>IFERROR(INDEX(Sinduscon!$33:$33,
MATCH(CUB!$A2020,Sinduscon!$3:$3,0)+1), "")</f>
        <v>2.23</v>
      </c>
      <c r="H2020" s="111"/>
      <c r="I2020" s="111"/>
      <c r="J2020" s="111"/>
      <c r="K2020" s="111"/>
    </row>
    <row r="2021" spans="1:12" x14ac:dyDescent="0.25">
      <c r="A2021" s="71">
        <f>IF(
   SUMPRODUCT(--(Sinduscon!$3:$3=DATE(2013,INT((ROW(A2218)-1)/20)+1,1)))&gt;0,
   DATE(2013,INT((ROW(A2218)-1)/20)+1,1),
   ""
)</f>
        <v>44621</v>
      </c>
      <c r="B2021" s="72" t="str">
        <f t="shared" si="161"/>
        <v>PIS</v>
      </c>
      <c r="C2021" s="73" t="str">
        <f t="shared" si="162"/>
        <v>Normal</v>
      </c>
      <c r="D2021" s="77" t="str">
        <f>IFERROR(INDEX(Sinduscon!$30:$30,
MATCH(CUB!A2021,Sinduscon!$3:$3,0)+2), "")</f>
        <v>-</v>
      </c>
      <c r="E2021" s="77" t="str">
        <f>IFERROR(INDEX(Sinduscon!$31:$31,
MATCH(CUB!$A2021,Sinduscon!$3:$3,0)+2), "")</f>
        <v>-</v>
      </c>
      <c r="F2021" s="77" t="str">
        <f>IFERROR(INDEX(Sinduscon!$32:$32,
MATCH(CUB!$A2021,Sinduscon!$3:$3,0)+2), "")</f>
        <v>-</v>
      </c>
      <c r="G2021" s="77" t="str">
        <f>IFERROR(INDEX(Sinduscon!$33:$33,
MATCH(CUB!$A2021,Sinduscon!$3:$3,0)+2), "")</f>
        <v>-</v>
      </c>
      <c r="H2021" s="111"/>
      <c r="I2021" s="111"/>
      <c r="J2021" s="111"/>
      <c r="K2021" s="111"/>
    </row>
    <row r="2022" spans="1:12" x14ac:dyDescent="0.25">
      <c r="A2022" s="71">
        <f>IF(
   SUMPRODUCT(--(Sinduscon!$3:$3=DATE(2013,INT((ROW(A2219)-1)/20)+1,1)))&gt;0,
   DATE(2013,INT((ROW(A2219)-1)/20)+1,1),
   ""
)</f>
        <v>44621</v>
      </c>
      <c r="B2022" s="72" t="str">
        <f t="shared" si="161"/>
        <v>PIS</v>
      </c>
      <c r="C2022" s="73" t="str">
        <f t="shared" si="162"/>
        <v>Alto</v>
      </c>
      <c r="D2022" s="77" t="str">
        <f>IFERROR(INDEX(Sinduscon!$30:$30,
MATCH(CUB!A2022,Sinduscon!$3:$3,0)+3), "")</f>
        <v>-</v>
      </c>
      <c r="E2022" s="77" t="str">
        <f>IFERROR(INDEX(Sinduscon!$31:$31,
MATCH(CUB!$A2022,Sinduscon!$3:$3,0)+3), "")</f>
        <v>-</v>
      </c>
      <c r="F2022" s="77" t="str">
        <f>IFERROR(INDEX(Sinduscon!$32:$32,
MATCH(CUB!$A2022,Sinduscon!$3:$3,0)+3), "")</f>
        <v>-</v>
      </c>
      <c r="G2022" s="77" t="str">
        <f>IFERROR(INDEX(Sinduscon!$33:$33,
MATCH(CUB!$A2022,Sinduscon!$3:$3,0)+3), "")</f>
        <v>-</v>
      </c>
      <c r="H2022" s="111"/>
      <c r="I2022" s="111"/>
      <c r="J2022" s="111"/>
      <c r="K2022" s="111"/>
    </row>
    <row r="2023" spans="1:12" x14ac:dyDescent="0.25">
      <c r="A2023" s="71">
        <f>IF(
   SUMPRODUCT(--(Sinduscon!$3:$3=DATE(2013,INT((ROW(A2220)-1)/20)+1,1)))&gt;0,
   DATE(2013,INT((ROW(A2220)-1)/20)+1,1),
   ""
)</f>
        <v>44621</v>
      </c>
      <c r="B2023" s="72" t="str">
        <f t="shared" si="161"/>
        <v>PIS</v>
      </c>
      <c r="C2023" s="73" t="str">
        <f t="shared" si="162"/>
        <v>Total</v>
      </c>
      <c r="D2023" s="77">
        <f>IFERROR(INDEX(Sinduscon!$30:$30,
MATCH(CUB!A2023,Sinduscon!$3:$3,0)+4), "")</f>
        <v>781.45</v>
      </c>
      <c r="E2023" s="77">
        <f>IFERROR(INDEX(Sinduscon!$31:$31,
MATCH(CUB!$A2023,Sinduscon!$3:$3,0)+4), "")</f>
        <v>534.57000000000005</v>
      </c>
      <c r="F2023" s="77">
        <f>IFERROR(INDEX(Sinduscon!$32:$32,
MATCH(CUB!$A2023,Sinduscon!$3:$3,0)+4), "")</f>
        <v>34.31</v>
      </c>
      <c r="G2023" s="77">
        <f>IFERROR(INDEX(Sinduscon!$33:$33,
MATCH(CUB!$A2023,Sinduscon!$3:$3,0)+4), "")</f>
        <v>2.23</v>
      </c>
      <c r="H2023" s="111">
        <f>SUMIFS(CUB!$D:$D,CUB!$C:$C,"Total",CUB!$A:$A,$A2023)
/11</f>
        <v>1152.4436363636364</v>
      </c>
      <c r="I2023" s="111">
        <f>SUMIFS(CUB!$E:$E,CUB!$C:$C,"Total",CUB!$A:$A,$A2023)
/11</f>
        <v>850.81090909090892</v>
      </c>
      <c r="J2023" s="111">
        <f>SUMIFS(CUB!$F:$F,CUB!$C:$C,"Total",CUB!$A:$A,$A2023)
/11</f>
        <v>85.788181818181798</v>
      </c>
      <c r="K2023" s="111">
        <f>SUMIFS(CUB!$G:$G,CUB!$C:$C,"Total",CUB!$A:$A,$A2023)
/11</f>
        <v>3.8272727272727267</v>
      </c>
      <c r="L2023" s="111">
        <f t="shared" ref="L2023" si="164">SUM(H2023:K2023)</f>
        <v>2092.87</v>
      </c>
    </row>
    <row r="2024" spans="1:12" x14ac:dyDescent="0.25">
      <c r="A2024" s="71">
        <f>IF(
   SUMPRODUCT(--(Sinduscon!$3:$3=DATE(2013,INT((ROW(A2221)-1)/20)+1,1)))&gt;0,
   DATE(2013,INT((ROW(A2221)-1)/20)+1,1),
   ""
)</f>
        <v>44652</v>
      </c>
      <c r="B2024" s="72" t="str">
        <f t="shared" si="161"/>
        <v>R-1</v>
      </c>
      <c r="C2024" s="73" t="str">
        <f t="shared" si="162"/>
        <v>Baixo</v>
      </c>
      <c r="D2024" s="77">
        <f>IFERROR(INDEX(Sinduscon!$6:$6,
MATCH(CUB!A2024,Sinduscon!$3:$3,0)+1), "")</f>
        <v>1103.1600000000001</v>
      </c>
      <c r="E2024" s="77">
        <f>IFERROR(INDEX(Sinduscon!$7:$7,
MATCH(CUB!$A2024,Sinduscon!$3:$3,0)+1), "")</f>
        <v>784.41</v>
      </c>
      <c r="F2024" s="77">
        <f>IFERROR(INDEX(Sinduscon!$8:$8,
MATCH(CUB!$A2024,Sinduscon!$3:$3,0)+1), "")</f>
        <v>138.36000000000001</v>
      </c>
      <c r="G2024" s="77">
        <f>IFERROR(INDEX(Sinduscon!$9:$9,
MATCH(CUB!$A2024,Sinduscon!$3:$3,0)+1), "")</f>
        <v>4.42</v>
      </c>
      <c r="H2024" s="111"/>
      <c r="I2024" s="111"/>
      <c r="J2024" s="111"/>
      <c r="K2024" s="111"/>
    </row>
    <row r="2025" spans="1:12" x14ac:dyDescent="0.25">
      <c r="A2025" s="71">
        <f>IF(
   SUMPRODUCT(--(Sinduscon!$3:$3=DATE(2013,INT((ROW(A2222)-1)/20)+1,1)))&gt;0,
   DATE(2013,INT((ROW(A2222)-1)/20)+1,1),
   ""
)</f>
        <v>44652</v>
      </c>
      <c r="B2025" s="72" t="str">
        <f t="shared" si="161"/>
        <v>R-1</v>
      </c>
      <c r="C2025" s="73" t="str">
        <f t="shared" si="162"/>
        <v>Normal</v>
      </c>
      <c r="D2025" s="77">
        <f>IFERROR(INDEX(Sinduscon!$6:$6,
MATCH(CUB!A2025,Sinduscon!$3:$3,0)+2), "")</f>
        <v>1155.8699999999999</v>
      </c>
      <c r="E2025" s="77">
        <f>IFERROR(INDEX(Sinduscon!$7:$7,
MATCH(CUB!$A2025,Sinduscon!$3:$3,0)+2), "")</f>
        <v>1071.5</v>
      </c>
      <c r="F2025" s="77">
        <f>IFERROR(INDEX(Sinduscon!$8:$8,
MATCH(CUB!$A2025,Sinduscon!$3:$3,0)+2), "")</f>
        <v>129.91</v>
      </c>
      <c r="G2025" s="77">
        <f>IFERROR(INDEX(Sinduscon!$9:$9,
MATCH(CUB!$A2025,Sinduscon!$3:$3,0)+2), "")</f>
        <v>0.31</v>
      </c>
      <c r="H2025" s="111"/>
      <c r="I2025" s="111"/>
      <c r="J2025" s="111"/>
      <c r="K2025" s="111"/>
    </row>
    <row r="2026" spans="1:12" x14ac:dyDescent="0.25">
      <c r="A2026" s="71">
        <f>IF(
   SUMPRODUCT(--(Sinduscon!$3:$3=DATE(2013,INT((ROW(A2223)-1)/20)+1,1)))&gt;0,
   DATE(2013,INT((ROW(A2223)-1)/20)+1,1),
   ""
)</f>
        <v>44652</v>
      </c>
      <c r="B2026" s="72" t="str">
        <f t="shared" si="161"/>
        <v>R-1</v>
      </c>
      <c r="C2026" s="73" t="str">
        <f t="shared" si="162"/>
        <v>Alto</v>
      </c>
      <c r="D2026" s="77">
        <f>IFERROR(INDEX(Sinduscon!$6:$6,
MATCH(CUB!A2026,Sinduscon!$3:$3,0)+3), "")</f>
        <v>1700.09</v>
      </c>
      <c r="E2026" s="77">
        <f>IFERROR(INDEX(Sinduscon!$7:$7,
MATCH(CUB!$A2026,Sinduscon!$3:$3,0)+3), "")</f>
        <v>1162.54</v>
      </c>
      <c r="F2026" s="77">
        <f>IFERROR(INDEX(Sinduscon!$8:$8,
MATCH(CUB!$A2026,Sinduscon!$3:$3,0)+3), "")</f>
        <v>122.82</v>
      </c>
      <c r="G2026" s="77">
        <f>IFERROR(INDEX(Sinduscon!$9:$9,
MATCH(CUB!$A2026,Sinduscon!$3:$3,0)+3), "")</f>
        <v>0.38</v>
      </c>
      <c r="H2026" s="111"/>
      <c r="I2026" s="111"/>
      <c r="J2026" s="111"/>
      <c r="K2026" s="111"/>
    </row>
    <row r="2027" spans="1:12" x14ac:dyDescent="0.25">
      <c r="A2027" s="71">
        <f>IF(
   SUMPRODUCT(--(Sinduscon!$3:$3=DATE(2013,INT((ROW(A2224)-1)/20)+1,1)))&gt;0,
   DATE(2013,INT((ROW(A2224)-1)/20)+1,1),
   ""
)</f>
        <v>44652</v>
      </c>
      <c r="B2027" s="72" t="str">
        <f t="shared" si="161"/>
        <v>R-1</v>
      </c>
      <c r="C2027" s="73" t="str">
        <f t="shared" si="162"/>
        <v>Total</v>
      </c>
      <c r="D2027" s="77">
        <f>IFERROR(INDEX(Sinduscon!$6:$6,
MATCH(CUB!A2027,Sinduscon!$3:$3,0)+4), "")</f>
        <v>3959.12</v>
      </c>
      <c r="E2027" s="77">
        <f>IFERROR(INDEX(Sinduscon!$7:$7,
MATCH(CUB!$A2027,Sinduscon!$3:$3,0)+4), "")</f>
        <v>3018.45</v>
      </c>
      <c r="F2027" s="77">
        <f>IFERROR(INDEX(Sinduscon!$8:$8,
MATCH(CUB!$A2027,Sinduscon!$3:$3,0)+4), "")</f>
        <v>391.09</v>
      </c>
      <c r="G2027" s="77">
        <f>IFERROR(INDEX(Sinduscon!$9:$9,
MATCH(CUB!$A2027,Sinduscon!$3:$3,0)+4), "")</f>
        <v>5.1099999999999994</v>
      </c>
      <c r="H2027" s="111"/>
      <c r="I2027" s="111"/>
      <c r="J2027" s="111"/>
      <c r="K2027" s="111"/>
    </row>
    <row r="2028" spans="1:12" x14ac:dyDescent="0.25">
      <c r="A2028" s="71">
        <f>IF(
   SUMPRODUCT(--(Sinduscon!$3:$3=DATE(2013,INT((ROW(A2225)-1)/20)+1,1)))&gt;0,
   DATE(2013,INT((ROW(A2225)-1)/20)+1,1),
   ""
)</f>
        <v>44652</v>
      </c>
      <c r="B2028" s="72" t="str">
        <f t="shared" si="161"/>
        <v>PP-4</v>
      </c>
      <c r="C2028" s="73" t="str">
        <f t="shared" si="162"/>
        <v>Baixo</v>
      </c>
      <c r="D2028" s="77">
        <f>IFERROR(INDEX(Sinduscon!$12:$12,
MATCH(CUB!A2028,Sinduscon!$3:$3,0)+1), "")</f>
        <v>1172.0999999999999</v>
      </c>
      <c r="E2028" s="77">
        <f>IFERROR(INDEX(Sinduscon!$13:$13,
MATCH(CUB!$A2028,Sinduscon!$3:$3,0)+1), "")</f>
        <v>657.88</v>
      </c>
      <c r="F2028" s="77">
        <f>IFERROR(INDEX(Sinduscon!$14:$14,
MATCH(CUB!$A2028,Sinduscon!$3:$3,0)+1), "")</f>
        <v>36.79</v>
      </c>
      <c r="G2028" s="77">
        <f>IFERROR(INDEX(Sinduscon!$15:$15,
MATCH(CUB!$A2028,Sinduscon!$3:$3,0)+1), "")</f>
        <v>4.2699999999999996</v>
      </c>
      <c r="H2028" s="111"/>
      <c r="I2028" s="111"/>
      <c r="J2028" s="111"/>
      <c r="K2028" s="111"/>
    </row>
    <row r="2029" spans="1:12" x14ac:dyDescent="0.25">
      <c r="A2029" s="71">
        <f>IF(
   SUMPRODUCT(--(Sinduscon!$3:$3=DATE(2013,INT((ROW(A2226)-1)/20)+1,1)))&gt;0,
   DATE(2013,INT((ROW(A2226)-1)/20)+1,1),
   ""
)</f>
        <v>44652</v>
      </c>
      <c r="B2029" s="72" t="str">
        <f t="shared" si="161"/>
        <v>PP-4</v>
      </c>
      <c r="C2029" s="73" t="str">
        <f t="shared" si="162"/>
        <v>Normal</v>
      </c>
      <c r="D2029" s="77">
        <f>IFERROR(INDEX(Sinduscon!$12:$12,
MATCH(CUB!A2029,Sinduscon!$3:$3,0)+2), "")</f>
        <v>1110.47</v>
      </c>
      <c r="E2029" s="77">
        <f>IFERROR(INDEX(Sinduscon!$13:$13,
MATCH(CUB!$A2029,Sinduscon!$3:$3,0)+2), "")</f>
        <v>947.87</v>
      </c>
      <c r="F2029" s="77">
        <f>IFERROR(INDEX(Sinduscon!$14:$14,
MATCH(CUB!$A2029,Sinduscon!$3:$3,0)+2), "")</f>
        <v>155.78</v>
      </c>
      <c r="G2029" s="77">
        <f>IFERROR(INDEX(Sinduscon!$15:$15,
MATCH(CUB!$A2029,Sinduscon!$3:$3,0)+2), "")</f>
        <v>0.06</v>
      </c>
      <c r="H2029" s="111"/>
      <c r="I2029" s="111"/>
      <c r="J2029" s="111"/>
      <c r="K2029" s="111"/>
    </row>
    <row r="2030" spans="1:12" x14ac:dyDescent="0.25">
      <c r="A2030" s="71">
        <f>IF(
   SUMPRODUCT(--(Sinduscon!$3:$3=DATE(2013,INT((ROW(A2227)-1)/20)+1,1)))&gt;0,
   DATE(2013,INT((ROW(A2227)-1)/20)+1,1),
   ""
)</f>
        <v>44652</v>
      </c>
      <c r="B2030" s="72" t="str">
        <f t="shared" si="161"/>
        <v>PP-4</v>
      </c>
      <c r="C2030" s="73" t="str">
        <f t="shared" si="162"/>
        <v>Alto</v>
      </c>
      <c r="D2030" s="77" t="str">
        <f>IFERROR(INDEX(Sinduscon!$12:$12,
MATCH(CUB!A2030,Sinduscon!$3:$3,0)+3), "")</f>
        <v>-</v>
      </c>
      <c r="E2030" s="77" t="str">
        <f>IFERROR(INDEX(Sinduscon!$13:$13,
MATCH(CUB!$A2030,Sinduscon!$3:$3,0)+3), "")</f>
        <v>-</v>
      </c>
      <c r="F2030" s="77" t="str">
        <f>IFERROR(INDEX(Sinduscon!$14:$14,
MATCH(CUB!$A2030,Sinduscon!$3:$3,0)+3), "")</f>
        <v>-</v>
      </c>
      <c r="G2030" s="77" t="str">
        <f>IFERROR(INDEX(Sinduscon!$15:$15,
MATCH(CUB!$A2030,Sinduscon!$3:$3,0)+3), "")</f>
        <v>-</v>
      </c>
      <c r="H2030" s="111"/>
      <c r="I2030" s="111"/>
      <c r="J2030" s="111"/>
      <c r="K2030" s="111"/>
    </row>
    <row r="2031" spans="1:12" x14ac:dyDescent="0.25">
      <c r="A2031" s="71">
        <f>IF(
   SUMPRODUCT(--(Sinduscon!$3:$3=DATE(2013,INT((ROW(A2228)-1)/20)+1,1)))&gt;0,
   DATE(2013,INT((ROW(A2228)-1)/20)+1,1),
   ""
)</f>
        <v>44652</v>
      </c>
      <c r="B2031" s="72" t="str">
        <f t="shared" si="161"/>
        <v>PP-4</v>
      </c>
      <c r="C2031" s="73" t="str">
        <f t="shared" si="162"/>
        <v>Total</v>
      </c>
      <c r="D2031" s="77">
        <f>IFERROR(INDEX(Sinduscon!$12:$12,
MATCH(CUB!A2031,Sinduscon!$3:$3,0)+4), "")</f>
        <v>2282.5699999999997</v>
      </c>
      <c r="E2031" s="77">
        <f>IFERROR(INDEX(Sinduscon!$13:$13,
MATCH(CUB!$A2031,Sinduscon!$3:$3,0)+4), "")</f>
        <v>1605.75</v>
      </c>
      <c r="F2031" s="77">
        <f>IFERROR(INDEX(Sinduscon!$14:$14,
MATCH(CUB!$A2031,Sinduscon!$3:$3,0)+4), "")</f>
        <v>192.57</v>
      </c>
      <c r="G2031" s="77">
        <f>IFERROR(INDEX(Sinduscon!$15:$15,
MATCH(CUB!$A2031,Sinduscon!$3:$3,0)+4), "")</f>
        <v>4.3299999999999992</v>
      </c>
      <c r="H2031" s="111"/>
      <c r="I2031" s="111"/>
      <c r="J2031" s="111"/>
      <c r="K2031" s="111"/>
    </row>
    <row r="2032" spans="1:12" x14ac:dyDescent="0.25">
      <c r="A2032" s="71">
        <f>IF(
   SUMPRODUCT(--(Sinduscon!$3:$3=DATE(2013,INT((ROW(A2229)-1)/20)+1,1)))&gt;0,
   DATE(2013,INT((ROW(A2229)-1)/20)+1,1),
   ""
)</f>
        <v>44652</v>
      </c>
      <c r="B2032" s="72" t="str">
        <f t="shared" si="161"/>
        <v>R-8</v>
      </c>
      <c r="C2032" s="73" t="str">
        <f t="shared" si="162"/>
        <v>Baixo</v>
      </c>
      <c r="D2032" s="77">
        <f>IFERROR(INDEX(Sinduscon!$18:$18,
MATCH(CUB!A2032,Sinduscon!$3:$3,0)+1), "")</f>
        <v>1116.1300000000001</v>
      </c>
      <c r="E2032" s="77">
        <f>IFERROR(INDEX(Sinduscon!$19:$19,
MATCH(CUB!$A2032,Sinduscon!$3:$3,0)+1), "")</f>
        <v>618.73</v>
      </c>
      <c r="F2032" s="77">
        <f>IFERROR(INDEX(Sinduscon!$20:$20,
MATCH(CUB!$A2032,Sinduscon!$3:$3,0)+1), "")</f>
        <v>33.1</v>
      </c>
      <c r="G2032" s="77">
        <f>IFERROR(INDEX(Sinduscon!$21:$21,
MATCH(CUB!$A2032,Sinduscon!$3:$3,0)+1), "")</f>
        <v>4.4800000000000004</v>
      </c>
      <c r="H2032" s="111"/>
      <c r="I2032" s="111"/>
      <c r="J2032" s="111"/>
      <c r="K2032" s="111"/>
    </row>
    <row r="2033" spans="1:12" x14ac:dyDescent="0.25">
      <c r="A2033" s="71">
        <f>IF(
   SUMPRODUCT(--(Sinduscon!$3:$3=DATE(2013,INT((ROW(A2230)-1)/20)+1,1)))&gt;0,
   DATE(2013,INT((ROW(A2230)-1)/20)+1,1),
   ""
)</f>
        <v>44652</v>
      </c>
      <c r="B2033" s="72" t="str">
        <f t="shared" si="161"/>
        <v>R-8</v>
      </c>
      <c r="C2033" s="73" t="str">
        <f t="shared" si="162"/>
        <v>Normal</v>
      </c>
      <c r="D2033" s="77">
        <f>IFERROR(INDEX(Sinduscon!$18:$18,
MATCH(CUB!A2033,Sinduscon!$3:$3,0)+2), "")</f>
        <v>989.5</v>
      </c>
      <c r="E2033" s="77">
        <f>IFERROR(INDEX(Sinduscon!$19:$19,
MATCH(CUB!$A2033,Sinduscon!$3:$3,0)+2), "")</f>
        <v>850.93</v>
      </c>
      <c r="F2033" s="77">
        <f>IFERROR(INDEX(Sinduscon!$20:$20,
MATCH(CUB!$A2033,Sinduscon!$3:$3,0)+2), "")</f>
        <v>71.87</v>
      </c>
      <c r="G2033" s="77">
        <f>IFERROR(INDEX(Sinduscon!$21:$21,
MATCH(CUB!$A2033,Sinduscon!$3:$3,0)+2), "")</f>
        <v>6</v>
      </c>
      <c r="H2033" s="111"/>
      <c r="I2033" s="111"/>
      <c r="J2033" s="111"/>
      <c r="K2033" s="111"/>
    </row>
    <row r="2034" spans="1:12" x14ac:dyDescent="0.25">
      <c r="A2034" s="71">
        <f>IF(
   SUMPRODUCT(--(Sinduscon!$3:$3=DATE(2013,INT((ROW(A2231)-1)/20)+1,1)))&gt;0,
   DATE(2013,INT((ROW(A2231)-1)/20)+1,1),
   ""
)</f>
        <v>44652</v>
      </c>
      <c r="B2034" s="72" t="str">
        <f t="shared" si="161"/>
        <v>R-8</v>
      </c>
      <c r="C2034" s="73" t="str">
        <f t="shared" si="162"/>
        <v>Alto</v>
      </c>
      <c r="D2034" s="77">
        <f>IFERROR(INDEX(Sinduscon!$18:$18,
MATCH(CUB!A2034,Sinduscon!$3:$3,0)+3), "")</f>
        <v>1396.39</v>
      </c>
      <c r="E2034" s="77">
        <f>IFERROR(INDEX(Sinduscon!$19:$19,
MATCH(CUB!$A2034,Sinduscon!$3:$3,0)+3), "")</f>
        <v>900.77</v>
      </c>
      <c r="F2034" s="77">
        <f>IFERROR(INDEX(Sinduscon!$20:$20,
MATCH(CUB!$A2034,Sinduscon!$3:$3,0)+3), "")</f>
        <v>84.74</v>
      </c>
      <c r="G2034" s="77">
        <f>IFERROR(INDEX(Sinduscon!$21:$21,
MATCH(CUB!$A2034,Sinduscon!$3:$3,0)+3), "")</f>
        <v>5.66</v>
      </c>
      <c r="H2034" s="111"/>
      <c r="I2034" s="111"/>
      <c r="J2034" s="111"/>
      <c r="K2034" s="111"/>
    </row>
    <row r="2035" spans="1:12" x14ac:dyDescent="0.25">
      <c r="A2035" s="71">
        <f>IF(
   SUMPRODUCT(--(Sinduscon!$3:$3=DATE(2013,INT((ROW(A2232)-1)/20)+1,1)))&gt;0,
   DATE(2013,INT((ROW(A2232)-1)/20)+1,1),
   ""
)</f>
        <v>44652</v>
      </c>
      <c r="B2035" s="72" t="str">
        <f t="shared" si="161"/>
        <v>R-8</v>
      </c>
      <c r="C2035" s="73" t="str">
        <f t="shared" si="162"/>
        <v>Total</v>
      </c>
      <c r="D2035" s="77">
        <f>IFERROR(INDEX(Sinduscon!$18:$18,
MATCH(CUB!A2035,Sinduscon!$3:$3,0)+4), "")</f>
        <v>3502.0200000000004</v>
      </c>
      <c r="E2035" s="77">
        <f>IFERROR(INDEX(Sinduscon!$19:$19,
MATCH(CUB!$A2035,Sinduscon!$3:$3,0)+4), "")</f>
        <v>2370.4299999999998</v>
      </c>
      <c r="F2035" s="77">
        <f>IFERROR(INDEX(Sinduscon!$20:$20,
MATCH(CUB!$A2035,Sinduscon!$3:$3,0)+4), "")</f>
        <v>189.70999999999998</v>
      </c>
      <c r="G2035" s="77">
        <f>IFERROR(INDEX(Sinduscon!$21:$21,
MATCH(CUB!$A2035,Sinduscon!$3:$3,0)+4), "")</f>
        <v>16.14</v>
      </c>
      <c r="H2035" s="111"/>
      <c r="I2035" s="111"/>
      <c r="J2035" s="111"/>
      <c r="K2035" s="111"/>
    </row>
    <row r="2036" spans="1:12" x14ac:dyDescent="0.25">
      <c r="A2036" s="71">
        <f>IF(
   SUMPRODUCT(--(Sinduscon!$3:$3=DATE(2013,INT((ROW(A2233)-1)/20)+1,1)))&gt;0,
   DATE(2013,INT((ROW(A2233)-1)/20)+1,1),
   ""
)</f>
        <v>44652</v>
      </c>
      <c r="B2036" s="72" t="str">
        <f t="shared" si="161"/>
        <v>R-16</v>
      </c>
      <c r="C2036" s="73" t="str">
        <f t="shared" si="162"/>
        <v>Baixo</v>
      </c>
      <c r="D2036" s="77" t="str">
        <f>IFERROR(INDEX(Sinduscon!$24:$24,
MATCH(CUB!A2036,Sinduscon!$3:$3,0)+1), "")</f>
        <v>-</v>
      </c>
      <c r="E2036" s="77" t="str">
        <f>IFERROR(INDEX(Sinduscon!$25:$25,
MATCH(CUB!$A2036,Sinduscon!$3:$3,0)+1), "")</f>
        <v>-</v>
      </c>
      <c r="F2036" s="77" t="str">
        <f>IFERROR(INDEX(Sinduscon!$26:$26,
MATCH(CUB!$A2036,Sinduscon!$3:$3,0)+1), "")</f>
        <v>-</v>
      </c>
      <c r="G2036" s="77" t="str">
        <f>IFERROR(INDEX(Sinduscon!$27:$27,
MATCH(CUB!$A2036,Sinduscon!$3:$3,0)+1), "")</f>
        <v>-</v>
      </c>
      <c r="H2036" s="111"/>
      <c r="I2036" s="111"/>
      <c r="J2036" s="111"/>
      <c r="K2036" s="111"/>
    </row>
    <row r="2037" spans="1:12" x14ac:dyDescent="0.25">
      <c r="A2037" s="71">
        <f>IF(
   SUMPRODUCT(--(Sinduscon!$3:$3=DATE(2013,INT((ROW(A2234)-1)/20)+1,1)))&gt;0,
   DATE(2013,INT((ROW(A2234)-1)/20)+1,1),
   ""
)</f>
        <v>44652</v>
      </c>
      <c r="B2037" s="72" t="str">
        <f t="shared" si="161"/>
        <v>R-16</v>
      </c>
      <c r="C2037" s="73" t="str">
        <f t="shared" si="162"/>
        <v>Normal</v>
      </c>
      <c r="D2037" s="77">
        <f>IFERROR(INDEX(Sinduscon!$24:$24,
MATCH(CUB!A2037,Sinduscon!$3:$3,0)+2), "")</f>
        <v>974.5</v>
      </c>
      <c r="E2037" s="77">
        <f>IFERROR(INDEX(Sinduscon!$25:$25,
MATCH(CUB!$A2037,Sinduscon!$3:$3,0)+2), "")</f>
        <v>818</v>
      </c>
      <c r="F2037" s="77">
        <f>IFERROR(INDEX(Sinduscon!$26:$26,
MATCH(CUB!$A2037,Sinduscon!$3:$3,0)+2), "")</f>
        <v>59.48</v>
      </c>
      <c r="G2037" s="77">
        <f>IFERROR(INDEX(Sinduscon!$27:$27,
MATCH(CUB!$A2037,Sinduscon!$3:$3,0)+2), "")</f>
        <v>5.71</v>
      </c>
      <c r="H2037" s="111"/>
      <c r="I2037" s="111"/>
      <c r="J2037" s="111"/>
      <c r="K2037" s="111"/>
    </row>
    <row r="2038" spans="1:12" x14ac:dyDescent="0.25">
      <c r="A2038" s="71">
        <f>IF(
   SUMPRODUCT(--(Sinduscon!$3:$3=DATE(2013,INT((ROW(A2235)-1)/20)+1,1)))&gt;0,
   DATE(2013,INT((ROW(A2235)-1)/20)+1,1),
   ""
)</f>
        <v>44652</v>
      </c>
      <c r="B2038" s="72" t="str">
        <f t="shared" si="161"/>
        <v>R-16</v>
      </c>
      <c r="C2038" s="73" t="str">
        <f t="shared" si="162"/>
        <v>Alto</v>
      </c>
      <c r="D2038" s="77">
        <f>IFERROR(INDEX(Sinduscon!$24:$24,
MATCH(CUB!A2038,Sinduscon!$3:$3,0)+3), "")</f>
        <v>1312.77</v>
      </c>
      <c r="E2038" s="77">
        <f>IFERROR(INDEX(Sinduscon!$25:$25,
MATCH(CUB!$A2038,Sinduscon!$3:$3,0)+3), "")</f>
        <v>1011.72</v>
      </c>
      <c r="F2038" s="77">
        <f>IFERROR(INDEX(Sinduscon!$26:$26,
MATCH(CUB!$A2038,Sinduscon!$3:$3,0)+3), "")</f>
        <v>73.510000000000005</v>
      </c>
      <c r="G2038" s="77">
        <f>IFERROR(INDEX(Sinduscon!$27:$27,
MATCH(CUB!$A2038,Sinduscon!$3:$3,0)+3), "")</f>
        <v>8.58</v>
      </c>
      <c r="H2038" s="111"/>
      <c r="I2038" s="111"/>
      <c r="J2038" s="111"/>
      <c r="K2038" s="111"/>
    </row>
    <row r="2039" spans="1:12" x14ac:dyDescent="0.25">
      <c r="A2039" s="71">
        <f>IF(
   SUMPRODUCT(--(Sinduscon!$3:$3=DATE(2013,INT((ROW(A2236)-1)/20)+1,1)))&gt;0,
   DATE(2013,INT((ROW(A2236)-1)/20)+1,1),
   ""
)</f>
        <v>44652</v>
      </c>
      <c r="B2039" s="72" t="str">
        <f t="shared" si="161"/>
        <v>R-16</v>
      </c>
      <c r="C2039" s="73" t="str">
        <f t="shared" si="162"/>
        <v>Total</v>
      </c>
      <c r="D2039" s="77">
        <f>IFERROR(INDEX(Sinduscon!$24:$24,
MATCH(CUB!A2039,Sinduscon!$3:$3,0)+4), "")</f>
        <v>2287.27</v>
      </c>
      <c r="E2039" s="77">
        <f>IFERROR(INDEX(Sinduscon!$25:$25,
MATCH(CUB!$A2039,Sinduscon!$3:$3,0)+4), "")</f>
        <v>1829.72</v>
      </c>
      <c r="F2039" s="77">
        <f>IFERROR(INDEX(Sinduscon!$26:$26,
MATCH(CUB!$A2039,Sinduscon!$3:$3,0)+4), "")</f>
        <v>132.99</v>
      </c>
      <c r="G2039" s="77">
        <f>IFERROR(INDEX(Sinduscon!$27:$27,
MATCH(CUB!$A2039,Sinduscon!$3:$3,0)+4), "")</f>
        <v>14.29</v>
      </c>
      <c r="H2039" s="111"/>
      <c r="I2039" s="111"/>
      <c r="J2039" s="111"/>
      <c r="K2039" s="111"/>
    </row>
    <row r="2040" spans="1:12" x14ac:dyDescent="0.25">
      <c r="A2040" s="71">
        <f>IF(
   SUMPRODUCT(--(Sinduscon!$3:$3=DATE(2013,INT((ROW(A2237)-1)/20)+1,1)))&gt;0,
   DATE(2013,INT((ROW(A2237)-1)/20)+1,1),
   ""
)</f>
        <v>44652</v>
      </c>
      <c r="B2040" s="72" t="str">
        <f t="shared" si="161"/>
        <v>PIS</v>
      </c>
      <c r="C2040" s="73" t="str">
        <f t="shared" si="162"/>
        <v>Baixo</v>
      </c>
      <c r="D2040" s="77">
        <f>IFERROR(INDEX(Sinduscon!$30:$30,
MATCH(CUB!A2040,Sinduscon!$3:$3,0)+1), "")</f>
        <v>783.31</v>
      </c>
      <c r="E2040" s="77">
        <f>IFERROR(INDEX(Sinduscon!$31:$31,
MATCH(CUB!$A2040,Sinduscon!$3:$3,0)+1), "")</f>
        <v>534.57000000000005</v>
      </c>
      <c r="F2040" s="77">
        <f>IFERROR(INDEX(Sinduscon!$32:$32,
MATCH(CUB!$A2040,Sinduscon!$3:$3,0)+1), "")</f>
        <v>34.31</v>
      </c>
      <c r="G2040" s="77">
        <f>IFERROR(INDEX(Sinduscon!$33:$33,
MATCH(CUB!$A2040,Sinduscon!$3:$3,0)+1), "")</f>
        <v>2.23</v>
      </c>
      <c r="H2040" s="111"/>
      <c r="I2040" s="111"/>
      <c r="J2040" s="111"/>
      <c r="K2040" s="111"/>
    </row>
    <row r="2041" spans="1:12" x14ac:dyDescent="0.25">
      <c r="A2041" s="71">
        <f>IF(
   SUMPRODUCT(--(Sinduscon!$3:$3=DATE(2013,INT((ROW(A2238)-1)/20)+1,1)))&gt;0,
   DATE(2013,INT((ROW(A2238)-1)/20)+1,1),
   ""
)</f>
        <v>44652</v>
      </c>
      <c r="B2041" s="72" t="str">
        <f t="shared" si="161"/>
        <v>PIS</v>
      </c>
      <c r="C2041" s="73" t="str">
        <f t="shared" si="162"/>
        <v>Normal</v>
      </c>
      <c r="D2041" s="77" t="str">
        <f>IFERROR(INDEX(Sinduscon!$30:$30,
MATCH(CUB!A2041,Sinduscon!$3:$3,0)+2), "")</f>
        <v>-</v>
      </c>
      <c r="E2041" s="77" t="str">
        <f>IFERROR(INDEX(Sinduscon!$31:$31,
MATCH(CUB!$A2041,Sinduscon!$3:$3,0)+2), "")</f>
        <v>-</v>
      </c>
      <c r="F2041" s="77" t="str">
        <f>IFERROR(INDEX(Sinduscon!$32:$32,
MATCH(CUB!$A2041,Sinduscon!$3:$3,0)+2), "")</f>
        <v>-</v>
      </c>
      <c r="G2041" s="77" t="str">
        <f>IFERROR(INDEX(Sinduscon!$33:$33,
MATCH(CUB!$A2041,Sinduscon!$3:$3,0)+2), "")</f>
        <v>-</v>
      </c>
      <c r="H2041" s="111"/>
      <c r="I2041" s="111"/>
      <c r="J2041" s="111"/>
      <c r="K2041" s="111"/>
    </row>
    <row r="2042" spans="1:12" x14ac:dyDescent="0.25">
      <c r="A2042" s="71">
        <f>IF(
   SUMPRODUCT(--(Sinduscon!$3:$3=DATE(2013,INT((ROW(A2239)-1)/20)+1,1)))&gt;0,
   DATE(2013,INT((ROW(A2239)-1)/20)+1,1),
   ""
)</f>
        <v>44652</v>
      </c>
      <c r="B2042" s="72" t="str">
        <f t="shared" si="161"/>
        <v>PIS</v>
      </c>
      <c r="C2042" s="73" t="str">
        <f t="shared" si="162"/>
        <v>Alto</v>
      </c>
      <c r="D2042" s="77" t="str">
        <f>IFERROR(INDEX(Sinduscon!$30:$30,
MATCH(CUB!A2042,Sinduscon!$3:$3,0)+3), "")</f>
        <v>-</v>
      </c>
      <c r="E2042" s="77" t="str">
        <f>IFERROR(INDEX(Sinduscon!$31:$31,
MATCH(CUB!$A2042,Sinduscon!$3:$3,0)+3), "")</f>
        <v>-</v>
      </c>
      <c r="F2042" s="77" t="str">
        <f>IFERROR(INDEX(Sinduscon!$32:$32,
MATCH(CUB!$A2042,Sinduscon!$3:$3,0)+3), "")</f>
        <v>-</v>
      </c>
      <c r="G2042" s="77" t="str">
        <f>IFERROR(INDEX(Sinduscon!$33:$33,
MATCH(CUB!$A2042,Sinduscon!$3:$3,0)+3), "")</f>
        <v>-</v>
      </c>
      <c r="H2042" s="111"/>
      <c r="I2042" s="111"/>
      <c r="J2042" s="111"/>
      <c r="K2042" s="111"/>
    </row>
    <row r="2043" spans="1:12" x14ac:dyDescent="0.25">
      <c r="A2043" s="71">
        <f>IF(
   SUMPRODUCT(--(Sinduscon!$3:$3=DATE(2013,INT((ROW(A2240)-1)/20)+1,1)))&gt;0,
   DATE(2013,INT((ROW(A2240)-1)/20)+1,1),
   ""
)</f>
        <v>44652</v>
      </c>
      <c r="B2043" s="72" t="str">
        <f t="shared" si="161"/>
        <v>PIS</v>
      </c>
      <c r="C2043" s="73" t="str">
        <f t="shared" si="162"/>
        <v>Total</v>
      </c>
      <c r="D2043" s="77">
        <f>IFERROR(INDEX(Sinduscon!$30:$30,
MATCH(CUB!A2043,Sinduscon!$3:$3,0)+4), "")</f>
        <v>783.31</v>
      </c>
      <c r="E2043" s="77">
        <f>IFERROR(INDEX(Sinduscon!$31:$31,
MATCH(CUB!$A2043,Sinduscon!$3:$3,0)+4), "")</f>
        <v>534.57000000000005</v>
      </c>
      <c r="F2043" s="77">
        <f>IFERROR(INDEX(Sinduscon!$32:$32,
MATCH(CUB!$A2043,Sinduscon!$3:$3,0)+4), "")</f>
        <v>34.31</v>
      </c>
      <c r="G2043" s="77">
        <f>IFERROR(INDEX(Sinduscon!$33:$33,
MATCH(CUB!$A2043,Sinduscon!$3:$3,0)+4), "")</f>
        <v>2.23</v>
      </c>
      <c r="H2043" s="111">
        <f>SUMIFS(CUB!$D:$D,CUB!$C:$C,"Total",CUB!$A:$A,$A2043)
/11</f>
        <v>1164.9354545454544</v>
      </c>
      <c r="I2043" s="111">
        <f>SUMIFS(CUB!$E:$E,CUB!$C:$C,"Total",CUB!$A:$A,$A2043)
/11</f>
        <v>850.81090909090892</v>
      </c>
      <c r="J2043" s="111">
        <f>SUMIFS(CUB!$F:$F,CUB!$C:$C,"Total",CUB!$A:$A,$A2043)
/11</f>
        <v>85.515454545454531</v>
      </c>
      <c r="K2043" s="111">
        <f>SUMIFS(CUB!$G:$G,CUB!$C:$C,"Total",CUB!$A:$A,$A2043)
/11</f>
        <v>3.8272727272727267</v>
      </c>
      <c r="L2043" s="111">
        <f t="shared" ref="L2043" si="165">SUM(H2043:K2043)</f>
        <v>2105.0890909090908</v>
      </c>
    </row>
    <row r="2044" spans="1:12" x14ac:dyDescent="0.25">
      <c r="A2044" s="71">
        <f>IF(
   SUMPRODUCT(--(Sinduscon!$3:$3=DATE(2013,INT((ROW(A2241)-1)/20)+1,1)))&gt;0,
   DATE(2013,INT((ROW(A2241)-1)/20)+1,1),
   ""
)</f>
        <v>44682</v>
      </c>
      <c r="B2044" s="72" t="str">
        <f t="shared" si="161"/>
        <v>R-1</v>
      </c>
      <c r="C2044" s="73" t="str">
        <f t="shared" si="162"/>
        <v>Baixo</v>
      </c>
      <c r="D2044" s="77">
        <f>IFERROR(INDEX(Sinduscon!$6:$6,
MATCH(CUB!A2044,Sinduscon!$3:$3,0)+1), "")</f>
        <v>1113.71</v>
      </c>
      <c r="E2044" s="77">
        <f>IFERROR(INDEX(Sinduscon!$7:$7,
MATCH(CUB!$A2044,Sinduscon!$3:$3,0)+1), "")</f>
        <v>878.49</v>
      </c>
      <c r="F2044" s="77">
        <f>IFERROR(INDEX(Sinduscon!$8:$8,
MATCH(CUB!$A2044,Sinduscon!$3:$3,0)+1), "")</f>
        <v>139.72999999999999</v>
      </c>
      <c r="G2044" s="77">
        <f>IFERROR(INDEX(Sinduscon!$9:$9,
MATCH(CUB!$A2044,Sinduscon!$3:$3,0)+1), "")</f>
        <v>4.43</v>
      </c>
      <c r="H2044" s="111"/>
      <c r="I2044" s="111"/>
      <c r="J2044" s="111"/>
      <c r="K2044" s="111"/>
    </row>
    <row r="2045" spans="1:12" x14ac:dyDescent="0.25">
      <c r="A2045" s="71">
        <f>IF(
   SUMPRODUCT(--(Sinduscon!$3:$3=DATE(2013,INT((ROW(A2242)-1)/20)+1,1)))&gt;0,
   DATE(2013,INT((ROW(A2242)-1)/20)+1,1),
   ""
)</f>
        <v>44682</v>
      </c>
      <c r="B2045" s="72" t="str">
        <f t="shared" si="161"/>
        <v>R-1</v>
      </c>
      <c r="C2045" s="73" t="str">
        <f t="shared" si="162"/>
        <v>Normal</v>
      </c>
      <c r="D2045" s="77">
        <f>IFERROR(INDEX(Sinduscon!$6:$6,
MATCH(CUB!A2045,Sinduscon!$3:$3,0)+2), "")</f>
        <v>1166.42</v>
      </c>
      <c r="E2045" s="77">
        <f>IFERROR(INDEX(Sinduscon!$7:$7,
MATCH(CUB!$A2045,Sinduscon!$3:$3,0)+2), "")</f>
        <v>1201.23</v>
      </c>
      <c r="F2045" s="77">
        <f>IFERROR(INDEX(Sinduscon!$8:$8,
MATCH(CUB!$A2045,Sinduscon!$3:$3,0)+2), "")</f>
        <v>131.19999999999999</v>
      </c>
      <c r="G2045" s="77">
        <f>IFERROR(INDEX(Sinduscon!$9:$9,
MATCH(CUB!$A2045,Sinduscon!$3:$3,0)+2), "")</f>
        <v>0.31</v>
      </c>
      <c r="H2045" s="111"/>
      <c r="I2045" s="111"/>
      <c r="J2045" s="111"/>
      <c r="K2045" s="111"/>
    </row>
    <row r="2046" spans="1:12" x14ac:dyDescent="0.25">
      <c r="A2046" s="71">
        <f>IF(
   SUMPRODUCT(--(Sinduscon!$3:$3=DATE(2013,INT((ROW(A2243)-1)/20)+1,1)))&gt;0,
   DATE(2013,INT((ROW(A2243)-1)/20)+1,1),
   ""
)</f>
        <v>44682</v>
      </c>
      <c r="B2046" s="72" t="str">
        <f t="shared" si="161"/>
        <v>R-1</v>
      </c>
      <c r="C2046" s="73" t="str">
        <f t="shared" si="162"/>
        <v>Alto</v>
      </c>
      <c r="D2046" s="77">
        <f>IFERROR(INDEX(Sinduscon!$6:$6,
MATCH(CUB!A2046,Sinduscon!$3:$3,0)+3), "")</f>
        <v>1711.94</v>
      </c>
      <c r="E2046" s="77">
        <f>IFERROR(INDEX(Sinduscon!$7:$7,
MATCH(CUB!$A2046,Sinduscon!$3:$3,0)+3), "")</f>
        <v>1303.31</v>
      </c>
      <c r="F2046" s="77">
        <f>IFERROR(INDEX(Sinduscon!$8:$8,
MATCH(CUB!$A2046,Sinduscon!$3:$3,0)+3), "")</f>
        <v>124.03</v>
      </c>
      <c r="G2046" s="77">
        <f>IFERROR(INDEX(Sinduscon!$9:$9,
MATCH(CUB!$A2046,Sinduscon!$3:$3,0)+3), "")</f>
        <v>0.38</v>
      </c>
      <c r="H2046" s="111"/>
      <c r="I2046" s="111"/>
      <c r="J2046" s="111"/>
      <c r="K2046" s="111"/>
    </row>
    <row r="2047" spans="1:12" x14ac:dyDescent="0.25">
      <c r="A2047" s="71">
        <f>IF(
   SUMPRODUCT(--(Sinduscon!$3:$3=DATE(2013,INT((ROW(A2244)-1)/20)+1,1)))&gt;0,
   DATE(2013,INT((ROW(A2244)-1)/20)+1,1),
   ""
)</f>
        <v>44682</v>
      </c>
      <c r="B2047" s="72" t="str">
        <f t="shared" si="161"/>
        <v>R-1</v>
      </c>
      <c r="C2047" s="73" t="str">
        <f t="shared" si="162"/>
        <v>Total</v>
      </c>
      <c r="D2047" s="77">
        <f>IFERROR(INDEX(Sinduscon!$6:$6,
MATCH(CUB!A2047,Sinduscon!$3:$3,0)+4), "")</f>
        <v>3992.07</v>
      </c>
      <c r="E2047" s="77">
        <f>IFERROR(INDEX(Sinduscon!$7:$7,
MATCH(CUB!$A2047,Sinduscon!$3:$3,0)+4), "")</f>
        <v>3383.03</v>
      </c>
      <c r="F2047" s="77">
        <f>IFERROR(INDEX(Sinduscon!$8:$8,
MATCH(CUB!$A2047,Sinduscon!$3:$3,0)+4), "")</f>
        <v>394.95999999999992</v>
      </c>
      <c r="G2047" s="77">
        <f>IFERROR(INDEX(Sinduscon!$9:$9,
MATCH(CUB!$A2047,Sinduscon!$3:$3,0)+4), "")</f>
        <v>5.1199999999999992</v>
      </c>
      <c r="H2047" s="111"/>
      <c r="I2047" s="111"/>
      <c r="J2047" s="111"/>
      <c r="K2047" s="111"/>
    </row>
    <row r="2048" spans="1:12" x14ac:dyDescent="0.25">
      <c r="A2048" s="71">
        <f>IF(
   SUMPRODUCT(--(Sinduscon!$3:$3=DATE(2013,INT((ROW(A2245)-1)/20)+1,1)))&gt;0,
   DATE(2013,INT((ROW(A2245)-1)/20)+1,1),
   ""
)</f>
        <v>44682</v>
      </c>
      <c r="B2048" s="72" t="str">
        <f t="shared" si="161"/>
        <v>PP-4</v>
      </c>
      <c r="C2048" s="73" t="str">
        <f t="shared" si="162"/>
        <v>Baixo</v>
      </c>
      <c r="D2048" s="77">
        <f>IFERROR(INDEX(Sinduscon!$12:$12,
MATCH(CUB!A2048,Sinduscon!$3:$3,0)+1), "")</f>
        <v>1183.46</v>
      </c>
      <c r="E2048" s="77">
        <f>IFERROR(INDEX(Sinduscon!$13:$13,
MATCH(CUB!$A2048,Sinduscon!$3:$3,0)+1), "")</f>
        <v>736.89</v>
      </c>
      <c r="F2048" s="77">
        <f>IFERROR(INDEX(Sinduscon!$14:$14,
MATCH(CUB!$A2048,Sinduscon!$3:$3,0)+1), "")</f>
        <v>37.15</v>
      </c>
      <c r="G2048" s="77">
        <f>IFERROR(INDEX(Sinduscon!$15:$15,
MATCH(CUB!$A2048,Sinduscon!$3:$3,0)+1), "")</f>
        <v>4.28</v>
      </c>
      <c r="H2048" s="111"/>
      <c r="I2048" s="111"/>
      <c r="J2048" s="111"/>
      <c r="K2048" s="111"/>
    </row>
    <row r="2049" spans="1:12" x14ac:dyDescent="0.25">
      <c r="A2049" s="71">
        <f>IF(
   SUMPRODUCT(--(Sinduscon!$3:$3=DATE(2013,INT((ROW(A2246)-1)/20)+1,1)))&gt;0,
   DATE(2013,INT((ROW(A2246)-1)/20)+1,1),
   ""
)</f>
        <v>44682</v>
      </c>
      <c r="B2049" s="72" t="str">
        <f t="shared" si="161"/>
        <v>PP-4</v>
      </c>
      <c r="C2049" s="73" t="str">
        <f t="shared" si="162"/>
        <v>Normal</v>
      </c>
      <c r="D2049" s="77">
        <f>IFERROR(INDEX(Sinduscon!$12:$12,
MATCH(CUB!A2049,Sinduscon!$3:$3,0)+2), "")</f>
        <v>1121.6400000000001</v>
      </c>
      <c r="E2049" s="77">
        <f>IFERROR(INDEX(Sinduscon!$13:$13,
MATCH(CUB!$A2049,Sinduscon!$3:$3,0)+2), "")</f>
        <v>1062.6099999999999</v>
      </c>
      <c r="F2049" s="77">
        <f>IFERROR(INDEX(Sinduscon!$14:$14,
MATCH(CUB!$A2049,Sinduscon!$3:$3,0)+2), "")</f>
        <v>157.32</v>
      </c>
      <c r="G2049" s="77">
        <f>IFERROR(INDEX(Sinduscon!$15:$15,
MATCH(CUB!$A2049,Sinduscon!$3:$3,0)+2), "")</f>
        <v>0.06</v>
      </c>
      <c r="H2049" s="111"/>
      <c r="I2049" s="111"/>
      <c r="J2049" s="111"/>
      <c r="K2049" s="111"/>
    </row>
    <row r="2050" spans="1:12" x14ac:dyDescent="0.25">
      <c r="A2050" s="71">
        <f>IF(
   SUMPRODUCT(--(Sinduscon!$3:$3=DATE(2013,INT((ROW(A2247)-1)/20)+1,1)))&gt;0,
   DATE(2013,INT((ROW(A2247)-1)/20)+1,1),
   ""
)</f>
        <v>44682</v>
      </c>
      <c r="B2050" s="72" t="str">
        <f t="shared" si="161"/>
        <v>PP-4</v>
      </c>
      <c r="C2050" s="73" t="str">
        <f t="shared" si="162"/>
        <v>Alto</v>
      </c>
      <c r="D2050" s="77" t="str">
        <f>IFERROR(INDEX(Sinduscon!$12:$12,
MATCH(CUB!A2050,Sinduscon!$3:$3,0)+3), "")</f>
        <v>-</v>
      </c>
      <c r="E2050" s="77" t="str">
        <f>IFERROR(INDEX(Sinduscon!$13:$13,
MATCH(CUB!$A2050,Sinduscon!$3:$3,0)+3), "")</f>
        <v>-</v>
      </c>
      <c r="F2050" s="77" t="str">
        <f>IFERROR(INDEX(Sinduscon!$14:$14,
MATCH(CUB!$A2050,Sinduscon!$3:$3,0)+3), "")</f>
        <v>-</v>
      </c>
      <c r="G2050" s="77" t="str">
        <f>IFERROR(INDEX(Sinduscon!$15:$15,
MATCH(CUB!$A2050,Sinduscon!$3:$3,0)+3), "")</f>
        <v>-</v>
      </c>
      <c r="H2050" s="111"/>
      <c r="I2050" s="111"/>
      <c r="J2050" s="111"/>
      <c r="K2050" s="111"/>
    </row>
    <row r="2051" spans="1:12" x14ac:dyDescent="0.25">
      <c r="A2051" s="71">
        <f>IF(
   SUMPRODUCT(--(Sinduscon!$3:$3=DATE(2013,INT((ROW(A2248)-1)/20)+1,1)))&gt;0,
   DATE(2013,INT((ROW(A2248)-1)/20)+1,1),
   ""
)</f>
        <v>44682</v>
      </c>
      <c r="B2051" s="72" t="str">
        <f t="shared" si="161"/>
        <v>PP-4</v>
      </c>
      <c r="C2051" s="73" t="str">
        <f t="shared" si="162"/>
        <v>Total</v>
      </c>
      <c r="D2051" s="77">
        <f>IFERROR(INDEX(Sinduscon!$12:$12,
MATCH(CUB!A2051,Sinduscon!$3:$3,0)+4), "")</f>
        <v>2305.1000000000004</v>
      </c>
      <c r="E2051" s="77">
        <f>IFERROR(INDEX(Sinduscon!$13:$13,
MATCH(CUB!$A2051,Sinduscon!$3:$3,0)+4), "")</f>
        <v>1799.5</v>
      </c>
      <c r="F2051" s="77">
        <f>IFERROR(INDEX(Sinduscon!$14:$14,
MATCH(CUB!$A2051,Sinduscon!$3:$3,0)+4), "")</f>
        <v>194.47</v>
      </c>
      <c r="G2051" s="77">
        <f>IFERROR(INDEX(Sinduscon!$15:$15,
MATCH(CUB!$A2051,Sinduscon!$3:$3,0)+4), "")</f>
        <v>4.34</v>
      </c>
      <c r="H2051" s="111"/>
      <c r="I2051" s="111"/>
      <c r="J2051" s="111"/>
      <c r="K2051" s="111"/>
    </row>
    <row r="2052" spans="1:12" x14ac:dyDescent="0.25">
      <c r="A2052" s="71">
        <f>IF(
   SUMPRODUCT(--(Sinduscon!$3:$3=DATE(2013,INT((ROW(A2249)-1)/20)+1,1)))&gt;0,
   DATE(2013,INT((ROW(A2249)-1)/20)+1,1),
   ""
)</f>
        <v>44682</v>
      </c>
      <c r="B2052" s="72" t="str">
        <f t="shared" si="161"/>
        <v>R-8</v>
      </c>
      <c r="C2052" s="73" t="str">
        <f t="shared" si="162"/>
        <v>Baixo</v>
      </c>
      <c r="D2052" s="77">
        <f>IFERROR(INDEX(Sinduscon!$18:$18,
MATCH(CUB!A2052,Sinduscon!$3:$3,0)+1), "")</f>
        <v>1127.47</v>
      </c>
      <c r="E2052" s="77">
        <f>IFERROR(INDEX(Sinduscon!$19:$19,
MATCH(CUB!$A2052,Sinduscon!$3:$3,0)+1), "")</f>
        <v>693.02</v>
      </c>
      <c r="F2052" s="77">
        <f>IFERROR(INDEX(Sinduscon!$20:$20,
MATCH(CUB!$A2052,Sinduscon!$3:$3,0)+1), "")</f>
        <v>33.43</v>
      </c>
      <c r="G2052" s="77">
        <f>IFERROR(INDEX(Sinduscon!$21:$21,
MATCH(CUB!$A2052,Sinduscon!$3:$3,0)+1), "")</f>
        <v>4.49</v>
      </c>
      <c r="H2052" s="111"/>
      <c r="I2052" s="111"/>
      <c r="J2052" s="111"/>
      <c r="K2052" s="111"/>
    </row>
    <row r="2053" spans="1:12" x14ac:dyDescent="0.25">
      <c r="A2053" s="71">
        <f>IF(
   SUMPRODUCT(--(Sinduscon!$3:$3=DATE(2013,INT((ROW(A2250)-1)/20)+1,1)))&gt;0,
   DATE(2013,INT((ROW(A2250)-1)/20)+1,1),
   ""
)</f>
        <v>44682</v>
      </c>
      <c r="B2053" s="72" t="str">
        <f t="shared" ref="B2053:B2116" si="166">IF(A2053&lt;&gt;"", CHOOSE(MOD(QUOTIENT(ROW()-4,4),5)+1,"R-1","PP-4","R-8","R-16","PIS"), "")</f>
        <v>R-8</v>
      </c>
      <c r="C2053" s="73" t="str">
        <f t="shared" ref="C2053:C2116" si="167">IF(A2053&lt;&gt;"", CHOOSE(MOD(QUOTIENT(ROW()-4,1),4)+1,"Baixo","Normal","Alto","Total"), "")</f>
        <v>Normal</v>
      </c>
      <c r="D2053" s="77">
        <f>IFERROR(INDEX(Sinduscon!$18:$18,
MATCH(CUB!A2053,Sinduscon!$3:$3,0)+2), "")</f>
        <v>999.62</v>
      </c>
      <c r="E2053" s="77">
        <f>IFERROR(INDEX(Sinduscon!$19:$19,
MATCH(CUB!$A2053,Sinduscon!$3:$3,0)+2), "")</f>
        <v>954.01</v>
      </c>
      <c r="F2053" s="77">
        <f>IFERROR(INDEX(Sinduscon!$20:$20,
MATCH(CUB!$A2053,Sinduscon!$3:$3,0)+2), "")</f>
        <v>72.58</v>
      </c>
      <c r="G2053" s="77">
        <f>IFERROR(INDEX(Sinduscon!$21:$21,
MATCH(CUB!$A2053,Sinduscon!$3:$3,0)+2), "")</f>
        <v>6.02</v>
      </c>
      <c r="H2053" s="111"/>
      <c r="I2053" s="111"/>
      <c r="J2053" s="111"/>
      <c r="K2053" s="111"/>
    </row>
    <row r="2054" spans="1:12" x14ac:dyDescent="0.25">
      <c r="A2054" s="71">
        <f>IF(
   SUMPRODUCT(--(Sinduscon!$3:$3=DATE(2013,INT((ROW(A2251)-1)/20)+1,1)))&gt;0,
   DATE(2013,INT((ROW(A2251)-1)/20)+1,1),
   ""
)</f>
        <v>44682</v>
      </c>
      <c r="B2054" s="72" t="str">
        <f t="shared" si="166"/>
        <v>R-8</v>
      </c>
      <c r="C2054" s="73" t="str">
        <f t="shared" si="167"/>
        <v>Alto</v>
      </c>
      <c r="D2054" s="77">
        <f>IFERROR(INDEX(Sinduscon!$18:$18,
MATCH(CUB!A2054,Sinduscon!$3:$3,0)+3), "")</f>
        <v>1407.11</v>
      </c>
      <c r="E2054" s="77">
        <f>IFERROR(INDEX(Sinduscon!$19:$19,
MATCH(CUB!$A2054,Sinduscon!$3:$3,0)+3), "")</f>
        <v>1009.76</v>
      </c>
      <c r="F2054" s="77">
        <f>IFERROR(INDEX(Sinduscon!$20:$20,
MATCH(CUB!$A2054,Sinduscon!$3:$3,0)+3), "")</f>
        <v>85.58</v>
      </c>
      <c r="G2054" s="77">
        <f>IFERROR(INDEX(Sinduscon!$21:$21,
MATCH(CUB!$A2054,Sinduscon!$3:$3,0)+3), "")</f>
        <v>5.68</v>
      </c>
      <c r="H2054" s="111"/>
      <c r="I2054" s="111"/>
      <c r="J2054" s="111"/>
      <c r="K2054" s="111"/>
    </row>
    <row r="2055" spans="1:12" x14ac:dyDescent="0.25">
      <c r="A2055" s="71">
        <f>IF(
   SUMPRODUCT(--(Sinduscon!$3:$3=DATE(2013,INT((ROW(A2252)-1)/20)+1,1)))&gt;0,
   DATE(2013,INT((ROW(A2252)-1)/20)+1,1),
   ""
)</f>
        <v>44682</v>
      </c>
      <c r="B2055" s="72" t="str">
        <f t="shared" si="166"/>
        <v>R-8</v>
      </c>
      <c r="C2055" s="73" t="str">
        <f t="shared" si="167"/>
        <v>Total</v>
      </c>
      <c r="D2055" s="77">
        <f>IFERROR(INDEX(Sinduscon!$18:$18,
MATCH(CUB!A2055,Sinduscon!$3:$3,0)+4), "")</f>
        <v>3534.2</v>
      </c>
      <c r="E2055" s="77">
        <f>IFERROR(INDEX(Sinduscon!$19:$19,
MATCH(CUB!$A2055,Sinduscon!$3:$3,0)+4), "")</f>
        <v>2656.79</v>
      </c>
      <c r="F2055" s="77">
        <f>IFERROR(INDEX(Sinduscon!$20:$20,
MATCH(CUB!$A2055,Sinduscon!$3:$3,0)+4), "")</f>
        <v>191.58999999999997</v>
      </c>
      <c r="G2055" s="77">
        <f>IFERROR(INDEX(Sinduscon!$21:$21,
MATCH(CUB!$A2055,Sinduscon!$3:$3,0)+4), "")</f>
        <v>16.189999999999998</v>
      </c>
      <c r="H2055" s="111"/>
      <c r="I2055" s="111"/>
      <c r="J2055" s="111"/>
      <c r="K2055" s="111"/>
    </row>
    <row r="2056" spans="1:12" x14ac:dyDescent="0.25">
      <c r="A2056" s="71">
        <f>IF(
   SUMPRODUCT(--(Sinduscon!$3:$3=DATE(2013,INT((ROW(A2253)-1)/20)+1,1)))&gt;0,
   DATE(2013,INT((ROW(A2253)-1)/20)+1,1),
   ""
)</f>
        <v>44682</v>
      </c>
      <c r="B2056" s="72" t="str">
        <f t="shared" si="166"/>
        <v>R-16</v>
      </c>
      <c r="C2056" s="73" t="str">
        <f t="shared" si="167"/>
        <v>Baixo</v>
      </c>
      <c r="D2056" s="77" t="str">
        <f>IFERROR(INDEX(Sinduscon!$24:$24,
MATCH(CUB!A2056,Sinduscon!$3:$3,0)+1), "")</f>
        <v>-</v>
      </c>
      <c r="E2056" s="77" t="str">
        <f>IFERROR(INDEX(Sinduscon!$25:$25,
MATCH(CUB!$A2056,Sinduscon!$3:$3,0)+1), "")</f>
        <v>-</v>
      </c>
      <c r="F2056" s="77" t="str">
        <f>IFERROR(INDEX(Sinduscon!$26:$26,
MATCH(CUB!$A2056,Sinduscon!$3:$3,0)+1), "")</f>
        <v>-</v>
      </c>
      <c r="G2056" s="77" t="str">
        <f>IFERROR(INDEX(Sinduscon!$27:$27,
MATCH(CUB!$A2056,Sinduscon!$3:$3,0)+1), "")</f>
        <v>-</v>
      </c>
      <c r="H2056" s="111"/>
      <c r="I2056" s="111"/>
      <c r="J2056" s="111"/>
      <c r="K2056" s="111"/>
    </row>
    <row r="2057" spans="1:12" x14ac:dyDescent="0.25">
      <c r="A2057" s="71">
        <f>IF(
   SUMPRODUCT(--(Sinduscon!$3:$3=DATE(2013,INT((ROW(A2254)-1)/20)+1,1)))&gt;0,
   DATE(2013,INT((ROW(A2254)-1)/20)+1,1),
   ""
)</f>
        <v>44682</v>
      </c>
      <c r="B2057" s="72" t="str">
        <f t="shared" si="166"/>
        <v>R-16</v>
      </c>
      <c r="C2057" s="73" t="str">
        <f t="shared" si="167"/>
        <v>Normal</v>
      </c>
      <c r="D2057" s="77">
        <f>IFERROR(INDEX(Sinduscon!$24:$24,
MATCH(CUB!A2057,Sinduscon!$3:$3,0)+2), "")</f>
        <v>985.11</v>
      </c>
      <c r="E2057" s="77">
        <f>IFERROR(INDEX(Sinduscon!$25:$25,
MATCH(CUB!$A2057,Sinduscon!$3:$3,0)+2), "")</f>
        <v>917.13</v>
      </c>
      <c r="F2057" s="77">
        <f>IFERROR(INDEX(Sinduscon!$26:$26,
MATCH(CUB!$A2057,Sinduscon!$3:$3,0)+2), "")</f>
        <v>60.07</v>
      </c>
      <c r="G2057" s="77">
        <f>IFERROR(INDEX(Sinduscon!$27:$27,
MATCH(CUB!$A2057,Sinduscon!$3:$3,0)+2), "")</f>
        <v>5.73</v>
      </c>
      <c r="H2057" s="111"/>
      <c r="I2057" s="111"/>
      <c r="J2057" s="111"/>
      <c r="K2057" s="111"/>
    </row>
    <row r="2058" spans="1:12" x14ac:dyDescent="0.25">
      <c r="A2058" s="71">
        <f>IF(
   SUMPRODUCT(--(Sinduscon!$3:$3=DATE(2013,INT((ROW(A2255)-1)/20)+1,1)))&gt;0,
   DATE(2013,INT((ROW(A2255)-1)/20)+1,1),
   ""
)</f>
        <v>44682</v>
      </c>
      <c r="B2058" s="72" t="str">
        <f t="shared" si="166"/>
        <v>R-16</v>
      </c>
      <c r="C2058" s="73" t="str">
        <f t="shared" si="167"/>
        <v>Alto</v>
      </c>
      <c r="D2058" s="77">
        <f>IFERROR(INDEX(Sinduscon!$24:$24,
MATCH(CUB!A2058,Sinduscon!$3:$3,0)+3), "")</f>
        <v>1328.48</v>
      </c>
      <c r="E2058" s="77">
        <f>IFERROR(INDEX(Sinduscon!$25:$25,
MATCH(CUB!$A2058,Sinduscon!$3:$3,0)+3), "")</f>
        <v>1134.1600000000001</v>
      </c>
      <c r="F2058" s="77">
        <f>IFERROR(INDEX(Sinduscon!$26:$26,
MATCH(CUB!$A2058,Sinduscon!$3:$3,0)+3), "")</f>
        <v>74.239999999999995</v>
      </c>
      <c r="G2058" s="77">
        <f>IFERROR(INDEX(Sinduscon!$27:$27,
MATCH(CUB!$A2058,Sinduscon!$3:$3,0)+3), "")</f>
        <v>8.61</v>
      </c>
      <c r="H2058" s="111"/>
      <c r="I2058" s="111"/>
      <c r="J2058" s="111"/>
      <c r="K2058" s="111"/>
    </row>
    <row r="2059" spans="1:12" x14ac:dyDescent="0.25">
      <c r="A2059" s="71">
        <f>IF(
   SUMPRODUCT(--(Sinduscon!$3:$3=DATE(2013,INT((ROW(A2256)-1)/20)+1,1)))&gt;0,
   DATE(2013,INT((ROW(A2256)-1)/20)+1,1),
   ""
)</f>
        <v>44682</v>
      </c>
      <c r="B2059" s="72" t="str">
        <f t="shared" si="166"/>
        <v>R-16</v>
      </c>
      <c r="C2059" s="73" t="str">
        <f t="shared" si="167"/>
        <v>Total</v>
      </c>
      <c r="D2059" s="77">
        <f>IFERROR(INDEX(Sinduscon!$24:$24,
MATCH(CUB!A2059,Sinduscon!$3:$3,0)+4), "")</f>
        <v>2313.59</v>
      </c>
      <c r="E2059" s="77">
        <f>IFERROR(INDEX(Sinduscon!$25:$25,
MATCH(CUB!$A2059,Sinduscon!$3:$3,0)+4), "")</f>
        <v>2051.29</v>
      </c>
      <c r="F2059" s="77">
        <f>IFERROR(INDEX(Sinduscon!$26:$26,
MATCH(CUB!$A2059,Sinduscon!$3:$3,0)+4), "")</f>
        <v>134.31</v>
      </c>
      <c r="G2059" s="77">
        <f>IFERROR(INDEX(Sinduscon!$27:$27,
MATCH(CUB!$A2059,Sinduscon!$3:$3,0)+4), "")</f>
        <v>14.34</v>
      </c>
      <c r="H2059" s="111"/>
      <c r="I2059" s="111"/>
      <c r="J2059" s="111"/>
      <c r="K2059" s="111"/>
    </row>
    <row r="2060" spans="1:12" x14ac:dyDescent="0.25">
      <c r="A2060" s="71">
        <f>IF(
   SUMPRODUCT(--(Sinduscon!$3:$3=DATE(2013,INT((ROW(A2257)-1)/20)+1,1)))&gt;0,
   DATE(2013,INT((ROW(A2257)-1)/20)+1,1),
   ""
)</f>
        <v>44682</v>
      </c>
      <c r="B2060" s="72" t="str">
        <f t="shared" si="166"/>
        <v>PIS</v>
      </c>
      <c r="C2060" s="73" t="str">
        <f t="shared" si="167"/>
        <v>Baixo</v>
      </c>
      <c r="D2060" s="77">
        <f>IFERROR(INDEX(Sinduscon!$30:$30,
MATCH(CUB!A2060,Sinduscon!$3:$3,0)+1), "")</f>
        <v>788.26</v>
      </c>
      <c r="E2060" s="77">
        <f>IFERROR(INDEX(Sinduscon!$31:$31,
MATCH(CUB!$A2060,Sinduscon!$3:$3,0)+1), "")</f>
        <v>598.66</v>
      </c>
      <c r="F2060" s="77">
        <f>IFERROR(INDEX(Sinduscon!$32:$32,
MATCH(CUB!$A2060,Sinduscon!$3:$3,0)+1), "")</f>
        <v>34.65</v>
      </c>
      <c r="G2060" s="77">
        <f>IFERROR(INDEX(Sinduscon!$33:$33,
MATCH(CUB!$A2060,Sinduscon!$3:$3,0)+1), "")</f>
        <v>2.2400000000000002</v>
      </c>
      <c r="H2060" s="111"/>
      <c r="I2060" s="111"/>
      <c r="J2060" s="111"/>
      <c r="K2060" s="111"/>
    </row>
    <row r="2061" spans="1:12" x14ac:dyDescent="0.25">
      <c r="A2061" s="71">
        <f>IF(
   SUMPRODUCT(--(Sinduscon!$3:$3=DATE(2013,INT((ROW(A2258)-1)/20)+1,1)))&gt;0,
   DATE(2013,INT((ROW(A2258)-1)/20)+1,1),
   ""
)</f>
        <v>44682</v>
      </c>
      <c r="B2061" s="72" t="str">
        <f t="shared" si="166"/>
        <v>PIS</v>
      </c>
      <c r="C2061" s="73" t="str">
        <f t="shared" si="167"/>
        <v>Normal</v>
      </c>
      <c r="D2061" s="77" t="str">
        <f>IFERROR(INDEX(Sinduscon!$30:$30,
MATCH(CUB!A2061,Sinduscon!$3:$3,0)+2), "")</f>
        <v>-</v>
      </c>
      <c r="E2061" s="77" t="str">
        <f>IFERROR(INDEX(Sinduscon!$31:$31,
MATCH(CUB!$A2061,Sinduscon!$3:$3,0)+2), "")</f>
        <v>-</v>
      </c>
      <c r="F2061" s="77" t="str">
        <f>IFERROR(INDEX(Sinduscon!$32:$32,
MATCH(CUB!$A2061,Sinduscon!$3:$3,0)+2), "")</f>
        <v>-</v>
      </c>
      <c r="G2061" s="77" t="str">
        <f>IFERROR(INDEX(Sinduscon!$33:$33,
MATCH(CUB!$A2061,Sinduscon!$3:$3,0)+2), "")</f>
        <v>-</v>
      </c>
      <c r="H2061" s="111"/>
      <c r="I2061" s="111"/>
      <c r="J2061" s="111"/>
      <c r="K2061" s="111"/>
    </row>
    <row r="2062" spans="1:12" x14ac:dyDescent="0.25">
      <c r="A2062" s="71">
        <f>IF(
   SUMPRODUCT(--(Sinduscon!$3:$3=DATE(2013,INT((ROW(A2259)-1)/20)+1,1)))&gt;0,
   DATE(2013,INT((ROW(A2259)-1)/20)+1,1),
   ""
)</f>
        <v>44682</v>
      </c>
      <c r="B2062" s="72" t="str">
        <f t="shared" si="166"/>
        <v>PIS</v>
      </c>
      <c r="C2062" s="73" t="str">
        <f t="shared" si="167"/>
        <v>Alto</v>
      </c>
      <c r="D2062" s="77" t="str">
        <f>IFERROR(INDEX(Sinduscon!$30:$30,
MATCH(CUB!A2062,Sinduscon!$3:$3,0)+3), "")</f>
        <v>-</v>
      </c>
      <c r="E2062" s="77" t="str">
        <f>IFERROR(INDEX(Sinduscon!$31:$31,
MATCH(CUB!$A2062,Sinduscon!$3:$3,0)+3), "")</f>
        <v>-</v>
      </c>
      <c r="F2062" s="77" t="str">
        <f>IFERROR(INDEX(Sinduscon!$32:$32,
MATCH(CUB!$A2062,Sinduscon!$3:$3,0)+3), "")</f>
        <v>-</v>
      </c>
      <c r="G2062" s="77" t="str">
        <f>IFERROR(INDEX(Sinduscon!$33:$33,
MATCH(CUB!$A2062,Sinduscon!$3:$3,0)+3), "")</f>
        <v>-</v>
      </c>
      <c r="H2062" s="111"/>
      <c r="I2062" s="111"/>
      <c r="J2062" s="111"/>
      <c r="K2062" s="111"/>
    </row>
    <row r="2063" spans="1:12" x14ac:dyDescent="0.25">
      <c r="A2063" s="71">
        <f>IF(
   SUMPRODUCT(--(Sinduscon!$3:$3=DATE(2013,INT((ROW(A2260)-1)/20)+1,1)))&gt;0,
   DATE(2013,INT((ROW(A2260)-1)/20)+1,1),
   ""
)</f>
        <v>44682</v>
      </c>
      <c r="B2063" s="72" t="str">
        <f t="shared" si="166"/>
        <v>PIS</v>
      </c>
      <c r="C2063" s="73" t="str">
        <f t="shared" si="167"/>
        <v>Total</v>
      </c>
      <c r="D2063" s="77">
        <f>IFERROR(INDEX(Sinduscon!$30:$30,
MATCH(CUB!A2063,Sinduscon!$3:$3,0)+4), "")</f>
        <v>788.26</v>
      </c>
      <c r="E2063" s="77">
        <f>IFERROR(INDEX(Sinduscon!$31:$31,
MATCH(CUB!$A2063,Sinduscon!$3:$3,0)+4), "")</f>
        <v>598.66</v>
      </c>
      <c r="F2063" s="77">
        <f>IFERROR(INDEX(Sinduscon!$32:$32,
MATCH(CUB!$A2063,Sinduscon!$3:$3,0)+4), "")</f>
        <v>34.65</v>
      </c>
      <c r="G2063" s="77">
        <f>IFERROR(INDEX(Sinduscon!$33:$33,
MATCH(CUB!$A2063,Sinduscon!$3:$3,0)+4), "")</f>
        <v>2.2400000000000002</v>
      </c>
      <c r="H2063" s="111">
        <f>SUMIFS(CUB!$D:$D,CUB!$C:$C,"Total",CUB!$A:$A,$A2063)
/11</f>
        <v>1175.7472727272727</v>
      </c>
      <c r="I2063" s="111">
        <f>SUMIFS(CUB!$E:$E,CUB!$C:$C,"Total",CUB!$A:$A,$A2063)
/11</f>
        <v>953.57</v>
      </c>
      <c r="J2063" s="111">
        <f>SUMIFS(CUB!$F:$F,CUB!$C:$C,"Total",CUB!$A:$A,$A2063)
/11</f>
        <v>86.36181818181818</v>
      </c>
      <c r="K2063" s="111">
        <f>SUMIFS(CUB!$G:$G,CUB!$C:$C,"Total",CUB!$A:$A,$A2063)
/11</f>
        <v>3.8390909090909089</v>
      </c>
      <c r="L2063" s="111">
        <f t="shared" ref="L2063" si="168">SUM(H2063:K2063)</f>
        <v>2219.5181818181818</v>
      </c>
    </row>
    <row r="2064" spans="1:12" x14ac:dyDescent="0.25">
      <c r="A2064" s="71">
        <f>IF(
   SUMPRODUCT(--(Sinduscon!$3:$3=DATE(2013,INT((ROW(A2261)-1)/20)+1,1)))&gt;0,
   DATE(2013,INT((ROW(A2261)-1)/20)+1,1),
   ""
)</f>
        <v>44713</v>
      </c>
      <c r="B2064" s="72" t="str">
        <f t="shared" si="166"/>
        <v>R-1</v>
      </c>
      <c r="C2064" s="73" t="str">
        <f t="shared" si="167"/>
        <v>Baixo</v>
      </c>
      <c r="D2064" s="77">
        <f>IFERROR(INDEX(Sinduscon!$6:$6,
MATCH(CUB!A2064,Sinduscon!$3:$3,0)+1), "")</f>
        <v>1123.1400000000001</v>
      </c>
      <c r="E2064" s="77">
        <f>IFERROR(INDEX(Sinduscon!$7:$7,
MATCH(CUB!$A2064,Sinduscon!$3:$3,0)+1), "")</f>
        <v>878.49</v>
      </c>
      <c r="F2064" s="77">
        <f>IFERROR(INDEX(Sinduscon!$8:$8,
MATCH(CUB!$A2064,Sinduscon!$3:$3,0)+1), "")</f>
        <v>139.72999999999999</v>
      </c>
      <c r="G2064" s="77">
        <f>IFERROR(INDEX(Sinduscon!$9:$9,
MATCH(CUB!$A2064,Sinduscon!$3:$3,0)+1), "")</f>
        <v>4.53</v>
      </c>
      <c r="H2064" s="111"/>
      <c r="I2064" s="111"/>
      <c r="J2064" s="111"/>
      <c r="K2064" s="111"/>
    </row>
    <row r="2065" spans="1:11" x14ac:dyDescent="0.25">
      <c r="A2065" s="71">
        <f>IF(
   SUMPRODUCT(--(Sinduscon!$3:$3=DATE(2013,INT((ROW(A2262)-1)/20)+1,1)))&gt;0,
   DATE(2013,INT((ROW(A2262)-1)/20)+1,1),
   ""
)</f>
        <v>44713</v>
      </c>
      <c r="B2065" s="72" t="str">
        <f t="shared" si="166"/>
        <v>R-1</v>
      </c>
      <c r="C2065" s="73" t="str">
        <f t="shared" si="167"/>
        <v>Normal</v>
      </c>
      <c r="D2065" s="77">
        <f>IFERROR(INDEX(Sinduscon!$6:$6,
MATCH(CUB!A2065,Sinduscon!$3:$3,0)+2), "")</f>
        <v>1163.02</v>
      </c>
      <c r="E2065" s="77">
        <f>IFERROR(INDEX(Sinduscon!$7:$7,
MATCH(CUB!$A2065,Sinduscon!$3:$3,0)+2), "")</f>
        <v>1201.23</v>
      </c>
      <c r="F2065" s="77">
        <f>IFERROR(INDEX(Sinduscon!$8:$8,
MATCH(CUB!$A2065,Sinduscon!$3:$3,0)+2), "")</f>
        <v>131.19999999999999</v>
      </c>
      <c r="G2065" s="77">
        <f>IFERROR(INDEX(Sinduscon!$9:$9,
MATCH(CUB!$A2065,Sinduscon!$3:$3,0)+2), "")</f>
        <v>0.32</v>
      </c>
      <c r="H2065" s="111"/>
      <c r="I2065" s="111"/>
      <c r="J2065" s="111"/>
      <c r="K2065" s="111"/>
    </row>
    <row r="2066" spans="1:11" x14ac:dyDescent="0.25">
      <c r="A2066" s="71">
        <f>IF(
   SUMPRODUCT(--(Sinduscon!$3:$3=DATE(2013,INT((ROW(A2263)-1)/20)+1,1)))&gt;0,
   DATE(2013,INT((ROW(A2263)-1)/20)+1,1),
   ""
)</f>
        <v>44713</v>
      </c>
      <c r="B2066" s="72" t="str">
        <f t="shared" si="166"/>
        <v>R-1</v>
      </c>
      <c r="C2066" s="73" t="str">
        <f t="shared" si="167"/>
        <v>Alto</v>
      </c>
      <c r="D2066" s="77">
        <f>IFERROR(INDEX(Sinduscon!$6:$6,
MATCH(CUB!A2066,Sinduscon!$3:$3,0)+3), "")</f>
        <v>1707.42</v>
      </c>
      <c r="E2066" s="77">
        <f>IFERROR(INDEX(Sinduscon!$7:$7,
MATCH(CUB!$A2066,Sinduscon!$3:$3,0)+3), "")</f>
        <v>1303.31</v>
      </c>
      <c r="F2066" s="77">
        <f>IFERROR(INDEX(Sinduscon!$8:$8,
MATCH(CUB!$A2066,Sinduscon!$3:$3,0)+3), "")</f>
        <v>124.03</v>
      </c>
      <c r="G2066" s="77">
        <f>IFERROR(INDEX(Sinduscon!$9:$9,
MATCH(CUB!$A2066,Sinduscon!$3:$3,0)+3), "")</f>
        <v>0.39</v>
      </c>
      <c r="H2066" s="111"/>
      <c r="I2066" s="111"/>
      <c r="J2066" s="111"/>
      <c r="K2066" s="111"/>
    </row>
    <row r="2067" spans="1:11" x14ac:dyDescent="0.25">
      <c r="A2067" s="71">
        <f>IF(
   SUMPRODUCT(--(Sinduscon!$3:$3=DATE(2013,INT((ROW(A2264)-1)/20)+1,1)))&gt;0,
   DATE(2013,INT((ROW(A2264)-1)/20)+1,1),
   ""
)</f>
        <v>44713</v>
      </c>
      <c r="B2067" s="72" t="str">
        <f t="shared" si="166"/>
        <v>R-1</v>
      </c>
      <c r="C2067" s="73" t="str">
        <f t="shared" si="167"/>
        <v>Total</v>
      </c>
      <c r="D2067" s="77">
        <f>IFERROR(INDEX(Sinduscon!$6:$6,
MATCH(CUB!A2067,Sinduscon!$3:$3,0)+4), "")</f>
        <v>3993.58</v>
      </c>
      <c r="E2067" s="77">
        <f>IFERROR(INDEX(Sinduscon!$7:$7,
MATCH(CUB!$A2067,Sinduscon!$3:$3,0)+4), "")</f>
        <v>3383.03</v>
      </c>
      <c r="F2067" s="77">
        <f>IFERROR(INDEX(Sinduscon!$8:$8,
MATCH(CUB!$A2067,Sinduscon!$3:$3,0)+4), "")</f>
        <v>394.95999999999992</v>
      </c>
      <c r="G2067" s="77">
        <f>IFERROR(INDEX(Sinduscon!$9:$9,
MATCH(CUB!$A2067,Sinduscon!$3:$3,0)+4), "")</f>
        <v>5.24</v>
      </c>
      <c r="H2067" s="111"/>
      <c r="I2067" s="111"/>
      <c r="J2067" s="111"/>
      <c r="K2067" s="111"/>
    </row>
    <row r="2068" spans="1:11" x14ac:dyDescent="0.25">
      <c r="A2068" s="71">
        <f>IF(
   SUMPRODUCT(--(Sinduscon!$3:$3=DATE(2013,INT((ROW(A2265)-1)/20)+1,1)))&gt;0,
   DATE(2013,INT((ROW(A2265)-1)/20)+1,1),
   ""
)</f>
        <v>44713</v>
      </c>
      <c r="B2068" s="72" t="str">
        <f t="shared" si="166"/>
        <v>PP-4</v>
      </c>
      <c r="C2068" s="73" t="str">
        <f t="shared" si="167"/>
        <v>Baixo</v>
      </c>
      <c r="D2068" s="77">
        <f>IFERROR(INDEX(Sinduscon!$12:$12,
MATCH(CUB!A2068,Sinduscon!$3:$3,0)+1), "")</f>
        <v>1194.79</v>
      </c>
      <c r="E2068" s="77">
        <f>IFERROR(INDEX(Sinduscon!$13:$13,
MATCH(CUB!$A2068,Sinduscon!$3:$3,0)+1), "")</f>
        <v>736.89</v>
      </c>
      <c r="F2068" s="77">
        <f>IFERROR(INDEX(Sinduscon!$14:$14,
MATCH(CUB!$A2068,Sinduscon!$3:$3,0)+1), "")</f>
        <v>37.15</v>
      </c>
      <c r="G2068" s="77">
        <f>IFERROR(INDEX(Sinduscon!$15:$15,
MATCH(CUB!$A2068,Sinduscon!$3:$3,0)+1), "")</f>
        <v>4.38</v>
      </c>
      <c r="H2068" s="111"/>
      <c r="I2068" s="111"/>
      <c r="J2068" s="111"/>
      <c r="K2068" s="111"/>
    </row>
    <row r="2069" spans="1:11" x14ac:dyDescent="0.25">
      <c r="A2069" s="71">
        <f>IF(
   SUMPRODUCT(--(Sinduscon!$3:$3=DATE(2013,INT((ROW(A2266)-1)/20)+1,1)))&gt;0,
   DATE(2013,INT((ROW(A2266)-1)/20)+1,1),
   ""
)</f>
        <v>44713</v>
      </c>
      <c r="B2069" s="72" t="str">
        <f t="shared" si="166"/>
        <v>PP-4</v>
      </c>
      <c r="C2069" s="73" t="str">
        <f t="shared" si="167"/>
        <v>Normal</v>
      </c>
      <c r="D2069" s="77">
        <f>IFERROR(INDEX(Sinduscon!$12:$12,
MATCH(CUB!A2069,Sinduscon!$3:$3,0)+2), "")</f>
        <v>1122.73</v>
      </c>
      <c r="E2069" s="77">
        <f>IFERROR(INDEX(Sinduscon!$13:$13,
MATCH(CUB!$A2069,Sinduscon!$3:$3,0)+2), "")</f>
        <v>1062.6099999999999</v>
      </c>
      <c r="F2069" s="77">
        <f>IFERROR(INDEX(Sinduscon!$14:$14,
MATCH(CUB!$A2069,Sinduscon!$3:$3,0)+2), "")</f>
        <v>157.32</v>
      </c>
      <c r="G2069" s="77">
        <f>IFERROR(INDEX(Sinduscon!$15:$15,
MATCH(CUB!$A2069,Sinduscon!$3:$3,0)+2), "")</f>
        <v>0.06</v>
      </c>
      <c r="H2069" s="111"/>
      <c r="I2069" s="111"/>
      <c r="J2069" s="111"/>
      <c r="K2069" s="111"/>
    </row>
    <row r="2070" spans="1:11" x14ac:dyDescent="0.25">
      <c r="A2070" s="71">
        <f>IF(
   SUMPRODUCT(--(Sinduscon!$3:$3=DATE(2013,INT((ROW(A2267)-1)/20)+1,1)))&gt;0,
   DATE(2013,INT((ROW(A2267)-1)/20)+1,1),
   ""
)</f>
        <v>44713</v>
      </c>
      <c r="B2070" s="72" t="str">
        <f t="shared" si="166"/>
        <v>PP-4</v>
      </c>
      <c r="C2070" s="73" t="str">
        <f t="shared" si="167"/>
        <v>Alto</v>
      </c>
      <c r="D2070" s="77" t="str">
        <f>IFERROR(INDEX(Sinduscon!$12:$12,
MATCH(CUB!A2070,Sinduscon!$3:$3,0)+3), "")</f>
        <v>-</v>
      </c>
      <c r="E2070" s="77" t="str">
        <f>IFERROR(INDEX(Sinduscon!$13:$13,
MATCH(CUB!$A2070,Sinduscon!$3:$3,0)+3), "")</f>
        <v>-</v>
      </c>
      <c r="F2070" s="77" t="str">
        <f>IFERROR(INDEX(Sinduscon!$14:$14,
MATCH(CUB!$A2070,Sinduscon!$3:$3,0)+3), "")</f>
        <v>-</v>
      </c>
      <c r="G2070" s="77" t="str">
        <f>IFERROR(INDEX(Sinduscon!$15:$15,
MATCH(CUB!$A2070,Sinduscon!$3:$3,0)+3), "")</f>
        <v>-</v>
      </c>
      <c r="H2070" s="111"/>
      <c r="I2070" s="111"/>
      <c r="J2070" s="111"/>
      <c r="K2070" s="111"/>
    </row>
    <row r="2071" spans="1:11" x14ac:dyDescent="0.25">
      <c r="A2071" s="71">
        <f>IF(
   SUMPRODUCT(--(Sinduscon!$3:$3=DATE(2013,INT((ROW(A2268)-1)/20)+1,1)))&gt;0,
   DATE(2013,INT((ROW(A2268)-1)/20)+1,1),
   ""
)</f>
        <v>44713</v>
      </c>
      <c r="B2071" s="72" t="str">
        <f t="shared" si="166"/>
        <v>PP-4</v>
      </c>
      <c r="C2071" s="73" t="str">
        <f t="shared" si="167"/>
        <v>Total</v>
      </c>
      <c r="D2071" s="77">
        <f>IFERROR(INDEX(Sinduscon!$12:$12,
MATCH(CUB!A2071,Sinduscon!$3:$3,0)+4), "")</f>
        <v>2317.52</v>
      </c>
      <c r="E2071" s="77">
        <f>IFERROR(INDEX(Sinduscon!$13:$13,
MATCH(CUB!$A2071,Sinduscon!$3:$3,0)+4), "")</f>
        <v>1799.5</v>
      </c>
      <c r="F2071" s="77">
        <f>IFERROR(INDEX(Sinduscon!$14:$14,
MATCH(CUB!$A2071,Sinduscon!$3:$3,0)+4), "")</f>
        <v>194.47</v>
      </c>
      <c r="G2071" s="77">
        <f>IFERROR(INDEX(Sinduscon!$15:$15,
MATCH(CUB!$A2071,Sinduscon!$3:$3,0)+4), "")</f>
        <v>4.4399999999999995</v>
      </c>
      <c r="H2071" s="111"/>
      <c r="I2071" s="111"/>
      <c r="J2071" s="111"/>
      <c r="K2071" s="111"/>
    </row>
    <row r="2072" spans="1:11" x14ac:dyDescent="0.25">
      <c r="A2072" s="71">
        <f>IF(
   SUMPRODUCT(--(Sinduscon!$3:$3=DATE(2013,INT((ROW(A2269)-1)/20)+1,1)))&gt;0,
   DATE(2013,INT((ROW(A2269)-1)/20)+1,1),
   ""
)</f>
        <v>44713</v>
      </c>
      <c r="B2072" s="72" t="str">
        <f t="shared" si="166"/>
        <v>R-8</v>
      </c>
      <c r="C2072" s="73" t="str">
        <f t="shared" si="167"/>
        <v>Baixo</v>
      </c>
      <c r="D2072" s="77">
        <f>IFERROR(INDEX(Sinduscon!$18:$18,
MATCH(CUB!A2072,Sinduscon!$3:$3,0)+1), "")</f>
        <v>1138.73</v>
      </c>
      <c r="E2072" s="77">
        <f>IFERROR(INDEX(Sinduscon!$19:$19,
MATCH(CUB!$A2072,Sinduscon!$3:$3,0)+1), "")</f>
        <v>693.02</v>
      </c>
      <c r="F2072" s="77">
        <f>IFERROR(INDEX(Sinduscon!$20:$20,
MATCH(CUB!$A2072,Sinduscon!$3:$3,0)+1), "")</f>
        <v>33.43</v>
      </c>
      <c r="G2072" s="77">
        <f>IFERROR(INDEX(Sinduscon!$21:$21,
MATCH(CUB!$A2072,Sinduscon!$3:$3,0)+1), "")</f>
        <v>4.59</v>
      </c>
      <c r="H2072" s="111"/>
      <c r="I2072" s="111"/>
      <c r="J2072" s="111"/>
      <c r="K2072" s="111"/>
    </row>
    <row r="2073" spans="1:11" x14ac:dyDescent="0.25">
      <c r="A2073" s="71">
        <f>IF(
   SUMPRODUCT(--(Sinduscon!$3:$3=DATE(2013,INT((ROW(A2270)-1)/20)+1,1)))&gt;0,
   DATE(2013,INT((ROW(A2270)-1)/20)+1,1),
   ""
)</f>
        <v>44713</v>
      </c>
      <c r="B2073" s="72" t="str">
        <f t="shared" si="166"/>
        <v>R-8</v>
      </c>
      <c r="C2073" s="73" t="str">
        <f t="shared" si="167"/>
        <v>Normal</v>
      </c>
      <c r="D2073" s="77">
        <f>IFERROR(INDEX(Sinduscon!$18:$18,
MATCH(CUB!A2073,Sinduscon!$3:$3,0)+2), "")</f>
        <v>1001.42</v>
      </c>
      <c r="E2073" s="77">
        <f>IFERROR(INDEX(Sinduscon!$19:$19,
MATCH(CUB!$A2073,Sinduscon!$3:$3,0)+2), "")</f>
        <v>954.01</v>
      </c>
      <c r="F2073" s="77">
        <f>IFERROR(INDEX(Sinduscon!$20:$20,
MATCH(CUB!$A2073,Sinduscon!$3:$3,0)+2), "")</f>
        <v>72.58</v>
      </c>
      <c r="G2073" s="77">
        <f>IFERROR(INDEX(Sinduscon!$21:$21,
MATCH(CUB!$A2073,Sinduscon!$3:$3,0)+2), "")</f>
        <v>6.15</v>
      </c>
      <c r="H2073" s="111"/>
      <c r="I2073" s="111"/>
      <c r="J2073" s="111"/>
      <c r="K2073" s="111"/>
    </row>
    <row r="2074" spans="1:11" x14ac:dyDescent="0.25">
      <c r="A2074" s="71">
        <f>IF(
   SUMPRODUCT(--(Sinduscon!$3:$3=DATE(2013,INT((ROW(A2271)-1)/20)+1,1)))&gt;0,
   DATE(2013,INT((ROW(A2271)-1)/20)+1,1),
   ""
)</f>
        <v>44713</v>
      </c>
      <c r="B2074" s="72" t="str">
        <f t="shared" si="166"/>
        <v>R-8</v>
      </c>
      <c r="C2074" s="73" t="str">
        <f t="shared" si="167"/>
        <v>Alto</v>
      </c>
      <c r="D2074" s="77">
        <f>IFERROR(INDEX(Sinduscon!$18:$18,
MATCH(CUB!A2074,Sinduscon!$3:$3,0)+3), "")</f>
        <v>1407.46</v>
      </c>
      <c r="E2074" s="77">
        <f>IFERROR(INDEX(Sinduscon!$19:$19,
MATCH(CUB!$A2074,Sinduscon!$3:$3,0)+3), "")</f>
        <v>1009.76</v>
      </c>
      <c r="F2074" s="77">
        <f>IFERROR(INDEX(Sinduscon!$20:$20,
MATCH(CUB!$A2074,Sinduscon!$3:$3,0)+3), "")</f>
        <v>85.58</v>
      </c>
      <c r="G2074" s="77">
        <f>IFERROR(INDEX(Sinduscon!$21:$21,
MATCH(CUB!$A2074,Sinduscon!$3:$3,0)+3), "")</f>
        <v>5.81</v>
      </c>
      <c r="H2074" s="111"/>
      <c r="I2074" s="111"/>
      <c r="J2074" s="111"/>
      <c r="K2074" s="111"/>
    </row>
    <row r="2075" spans="1:11" x14ac:dyDescent="0.25">
      <c r="A2075" s="71">
        <f>IF(
   SUMPRODUCT(--(Sinduscon!$3:$3=DATE(2013,INT((ROW(A2272)-1)/20)+1,1)))&gt;0,
   DATE(2013,INT((ROW(A2272)-1)/20)+1,1),
   ""
)</f>
        <v>44713</v>
      </c>
      <c r="B2075" s="72" t="str">
        <f t="shared" si="166"/>
        <v>R-8</v>
      </c>
      <c r="C2075" s="73" t="str">
        <f t="shared" si="167"/>
        <v>Total</v>
      </c>
      <c r="D2075" s="77">
        <f>IFERROR(INDEX(Sinduscon!$18:$18,
MATCH(CUB!A2075,Sinduscon!$3:$3,0)+4), "")</f>
        <v>3547.61</v>
      </c>
      <c r="E2075" s="77">
        <f>IFERROR(INDEX(Sinduscon!$19:$19,
MATCH(CUB!$A2075,Sinduscon!$3:$3,0)+4), "")</f>
        <v>2656.79</v>
      </c>
      <c r="F2075" s="77">
        <f>IFERROR(INDEX(Sinduscon!$20:$20,
MATCH(CUB!$A2075,Sinduscon!$3:$3,0)+4), "")</f>
        <v>191.58999999999997</v>
      </c>
      <c r="G2075" s="77">
        <f>IFERROR(INDEX(Sinduscon!$21:$21,
MATCH(CUB!$A2075,Sinduscon!$3:$3,0)+4), "")</f>
        <v>16.55</v>
      </c>
      <c r="H2075" s="111"/>
      <c r="I2075" s="111"/>
      <c r="J2075" s="111"/>
      <c r="K2075" s="111"/>
    </row>
    <row r="2076" spans="1:11" x14ac:dyDescent="0.25">
      <c r="A2076" s="71">
        <f>IF(
   SUMPRODUCT(--(Sinduscon!$3:$3=DATE(2013,INT((ROW(A2273)-1)/20)+1,1)))&gt;0,
   DATE(2013,INT((ROW(A2273)-1)/20)+1,1),
   ""
)</f>
        <v>44713</v>
      </c>
      <c r="B2076" s="72" t="str">
        <f t="shared" si="166"/>
        <v>R-16</v>
      </c>
      <c r="C2076" s="73" t="str">
        <f t="shared" si="167"/>
        <v>Baixo</v>
      </c>
      <c r="D2076" s="77" t="str">
        <f>IFERROR(INDEX(Sinduscon!$24:$24,
MATCH(CUB!A2076,Sinduscon!$3:$3,0)+1), "")</f>
        <v>-</v>
      </c>
      <c r="E2076" s="77" t="str">
        <f>IFERROR(INDEX(Sinduscon!$25:$25,
MATCH(CUB!$A2076,Sinduscon!$3:$3,0)+1), "")</f>
        <v>-</v>
      </c>
      <c r="F2076" s="77" t="str">
        <f>IFERROR(INDEX(Sinduscon!$26:$26,
MATCH(CUB!$A2076,Sinduscon!$3:$3,0)+1), "")</f>
        <v>-</v>
      </c>
      <c r="G2076" s="77" t="str">
        <f>IFERROR(INDEX(Sinduscon!$27:$27,
MATCH(CUB!$A2076,Sinduscon!$3:$3,0)+1), "")</f>
        <v>-</v>
      </c>
      <c r="H2076" s="111"/>
      <c r="I2076" s="111"/>
      <c r="J2076" s="111"/>
      <c r="K2076" s="111"/>
    </row>
    <row r="2077" spans="1:11" x14ac:dyDescent="0.25">
      <c r="A2077" s="71">
        <f>IF(
   SUMPRODUCT(--(Sinduscon!$3:$3=DATE(2013,INT((ROW(A2274)-1)/20)+1,1)))&gt;0,
   DATE(2013,INT((ROW(A2274)-1)/20)+1,1),
   ""
)</f>
        <v>44713</v>
      </c>
      <c r="B2077" s="72" t="str">
        <f t="shared" si="166"/>
        <v>R-16</v>
      </c>
      <c r="C2077" s="73" t="str">
        <f t="shared" si="167"/>
        <v>Normal</v>
      </c>
      <c r="D2077" s="77">
        <f>IFERROR(INDEX(Sinduscon!$24:$24,
MATCH(CUB!A2077,Sinduscon!$3:$3,0)+2), "")</f>
        <v>986.11</v>
      </c>
      <c r="E2077" s="77">
        <f>IFERROR(INDEX(Sinduscon!$25:$25,
MATCH(CUB!$A2077,Sinduscon!$3:$3,0)+2), "")</f>
        <v>917.13</v>
      </c>
      <c r="F2077" s="77">
        <f>IFERROR(INDEX(Sinduscon!$26:$26,
MATCH(CUB!$A2077,Sinduscon!$3:$3,0)+2), "")</f>
        <v>60.07</v>
      </c>
      <c r="G2077" s="77">
        <f>IFERROR(INDEX(Sinduscon!$27:$27,
MATCH(CUB!$A2077,Sinduscon!$3:$3,0)+2), "")</f>
        <v>5.86</v>
      </c>
      <c r="H2077" s="111"/>
      <c r="I2077" s="111"/>
      <c r="J2077" s="111"/>
      <c r="K2077" s="111"/>
    </row>
    <row r="2078" spans="1:11" x14ac:dyDescent="0.25">
      <c r="A2078" s="71">
        <f>IF(
   SUMPRODUCT(--(Sinduscon!$3:$3=DATE(2013,INT((ROW(A2275)-1)/20)+1,1)))&gt;0,
   DATE(2013,INT((ROW(A2275)-1)/20)+1,1),
   ""
)</f>
        <v>44713</v>
      </c>
      <c r="B2078" s="72" t="str">
        <f t="shared" si="166"/>
        <v>R-16</v>
      </c>
      <c r="C2078" s="73" t="str">
        <f t="shared" si="167"/>
        <v>Alto</v>
      </c>
      <c r="D2078" s="77">
        <f>IFERROR(INDEX(Sinduscon!$24:$24,
MATCH(CUB!A2078,Sinduscon!$3:$3,0)+3), "")</f>
        <v>1342.17</v>
      </c>
      <c r="E2078" s="77">
        <f>IFERROR(INDEX(Sinduscon!$25:$25,
MATCH(CUB!$A2078,Sinduscon!$3:$3,0)+3), "")</f>
        <v>1134.1600000000001</v>
      </c>
      <c r="F2078" s="77">
        <f>IFERROR(INDEX(Sinduscon!$26:$26,
MATCH(CUB!$A2078,Sinduscon!$3:$3,0)+3), "")</f>
        <v>74.239999999999995</v>
      </c>
      <c r="G2078" s="77">
        <f>IFERROR(INDEX(Sinduscon!$27:$27,
MATCH(CUB!$A2078,Sinduscon!$3:$3,0)+3), "")</f>
        <v>8.8000000000000007</v>
      </c>
      <c r="H2078" s="111"/>
      <c r="I2078" s="111"/>
      <c r="J2078" s="111"/>
      <c r="K2078" s="111"/>
    </row>
    <row r="2079" spans="1:11" x14ac:dyDescent="0.25">
      <c r="A2079" s="71">
        <f>IF(
   SUMPRODUCT(--(Sinduscon!$3:$3=DATE(2013,INT((ROW(A2276)-1)/20)+1,1)))&gt;0,
   DATE(2013,INT((ROW(A2276)-1)/20)+1,1),
   ""
)</f>
        <v>44713</v>
      </c>
      <c r="B2079" s="72" t="str">
        <f t="shared" si="166"/>
        <v>R-16</v>
      </c>
      <c r="C2079" s="73" t="str">
        <f t="shared" si="167"/>
        <v>Total</v>
      </c>
      <c r="D2079" s="77">
        <f>IFERROR(INDEX(Sinduscon!$24:$24,
MATCH(CUB!A2079,Sinduscon!$3:$3,0)+4), "")</f>
        <v>2328.2800000000002</v>
      </c>
      <c r="E2079" s="77">
        <f>IFERROR(INDEX(Sinduscon!$25:$25,
MATCH(CUB!$A2079,Sinduscon!$3:$3,0)+4), "")</f>
        <v>2051.29</v>
      </c>
      <c r="F2079" s="77">
        <f>IFERROR(INDEX(Sinduscon!$26:$26,
MATCH(CUB!$A2079,Sinduscon!$3:$3,0)+4), "")</f>
        <v>134.31</v>
      </c>
      <c r="G2079" s="77">
        <f>IFERROR(INDEX(Sinduscon!$27:$27,
MATCH(CUB!$A2079,Sinduscon!$3:$3,0)+4), "")</f>
        <v>14.66</v>
      </c>
      <c r="H2079" s="111"/>
      <c r="I2079" s="111"/>
      <c r="J2079" s="111"/>
      <c r="K2079" s="111"/>
    </row>
    <row r="2080" spans="1:11" x14ac:dyDescent="0.25">
      <c r="A2080" s="71">
        <f>IF(
   SUMPRODUCT(--(Sinduscon!$3:$3=DATE(2013,INT((ROW(A2277)-1)/20)+1,1)))&gt;0,
   DATE(2013,INT((ROW(A2277)-1)/20)+1,1),
   ""
)</f>
        <v>44713</v>
      </c>
      <c r="B2080" s="72" t="str">
        <f t="shared" si="166"/>
        <v>PIS</v>
      </c>
      <c r="C2080" s="73" t="str">
        <f t="shared" si="167"/>
        <v>Baixo</v>
      </c>
      <c r="D2080" s="77">
        <f>IFERROR(INDEX(Sinduscon!$30:$30,
MATCH(CUB!A2080,Sinduscon!$3:$3,0)+1), "")</f>
        <v>799.8</v>
      </c>
      <c r="E2080" s="77">
        <f>IFERROR(INDEX(Sinduscon!$31:$31,
MATCH(CUB!$A2080,Sinduscon!$3:$3,0)+1), "")</f>
        <v>598.66</v>
      </c>
      <c r="F2080" s="77">
        <f>IFERROR(INDEX(Sinduscon!$32:$32,
MATCH(CUB!$A2080,Sinduscon!$3:$3,0)+1), "")</f>
        <v>34.65</v>
      </c>
      <c r="G2080" s="77">
        <f>IFERROR(INDEX(Sinduscon!$33:$33,
MATCH(CUB!$A2080,Sinduscon!$3:$3,0)+1), "")</f>
        <v>2.29</v>
      </c>
      <c r="H2080" s="111"/>
      <c r="I2080" s="111"/>
      <c r="J2080" s="111"/>
      <c r="K2080" s="111"/>
    </row>
    <row r="2081" spans="1:12" x14ac:dyDescent="0.25">
      <c r="A2081" s="71">
        <f>IF(
   SUMPRODUCT(--(Sinduscon!$3:$3=DATE(2013,INT((ROW(A2278)-1)/20)+1,1)))&gt;0,
   DATE(2013,INT((ROW(A2278)-1)/20)+1,1),
   ""
)</f>
        <v>44713</v>
      </c>
      <c r="B2081" s="72" t="str">
        <f t="shared" si="166"/>
        <v>PIS</v>
      </c>
      <c r="C2081" s="73" t="str">
        <f t="shared" si="167"/>
        <v>Normal</v>
      </c>
      <c r="D2081" s="77" t="str">
        <f>IFERROR(INDEX(Sinduscon!$30:$30,
MATCH(CUB!A2081,Sinduscon!$3:$3,0)+2), "")</f>
        <v>-</v>
      </c>
      <c r="E2081" s="77" t="str">
        <f>IFERROR(INDEX(Sinduscon!$31:$31,
MATCH(CUB!$A2081,Sinduscon!$3:$3,0)+2), "")</f>
        <v>-</v>
      </c>
      <c r="F2081" s="77" t="str">
        <f>IFERROR(INDEX(Sinduscon!$32:$32,
MATCH(CUB!$A2081,Sinduscon!$3:$3,0)+2), "")</f>
        <v>-</v>
      </c>
      <c r="G2081" s="77" t="str">
        <f>IFERROR(INDEX(Sinduscon!$33:$33,
MATCH(CUB!$A2081,Sinduscon!$3:$3,0)+2), "")</f>
        <v>-</v>
      </c>
      <c r="H2081" s="111"/>
      <c r="I2081" s="111"/>
      <c r="J2081" s="111"/>
      <c r="K2081" s="111"/>
    </row>
    <row r="2082" spans="1:12" x14ac:dyDescent="0.25">
      <c r="A2082" s="71">
        <f>IF(
   SUMPRODUCT(--(Sinduscon!$3:$3=DATE(2013,INT((ROW(A2279)-1)/20)+1,1)))&gt;0,
   DATE(2013,INT((ROW(A2279)-1)/20)+1,1),
   ""
)</f>
        <v>44713</v>
      </c>
      <c r="B2082" s="72" t="str">
        <f t="shared" si="166"/>
        <v>PIS</v>
      </c>
      <c r="C2082" s="73" t="str">
        <f t="shared" si="167"/>
        <v>Alto</v>
      </c>
      <c r="D2082" s="77" t="str">
        <f>IFERROR(INDEX(Sinduscon!$30:$30,
MATCH(CUB!A2082,Sinduscon!$3:$3,0)+3), "")</f>
        <v>-</v>
      </c>
      <c r="E2082" s="77" t="str">
        <f>IFERROR(INDEX(Sinduscon!$31:$31,
MATCH(CUB!$A2082,Sinduscon!$3:$3,0)+3), "")</f>
        <v>-</v>
      </c>
      <c r="F2082" s="77" t="str">
        <f>IFERROR(INDEX(Sinduscon!$32:$32,
MATCH(CUB!$A2082,Sinduscon!$3:$3,0)+3), "")</f>
        <v>-</v>
      </c>
      <c r="G2082" s="77" t="str">
        <f>IFERROR(INDEX(Sinduscon!$33:$33,
MATCH(CUB!$A2082,Sinduscon!$3:$3,0)+3), "")</f>
        <v>-</v>
      </c>
      <c r="H2082" s="111"/>
      <c r="I2082" s="111"/>
      <c r="J2082" s="111"/>
      <c r="K2082" s="111"/>
    </row>
    <row r="2083" spans="1:12" x14ac:dyDescent="0.25">
      <c r="A2083" s="71">
        <f>IF(
   SUMPRODUCT(--(Sinduscon!$3:$3=DATE(2013,INT((ROW(A2280)-1)/20)+1,1)))&gt;0,
   DATE(2013,INT((ROW(A2280)-1)/20)+1,1),
   ""
)</f>
        <v>44713</v>
      </c>
      <c r="B2083" s="72" t="str">
        <f t="shared" si="166"/>
        <v>PIS</v>
      </c>
      <c r="C2083" s="73" t="str">
        <f t="shared" si="167"/>
        <v>Total</v>
      </c>
      <c r="D2083" s="77">
        <f>IFERROR(INDEX(Sinduscon!$30:$30,
MATCH(CUB!A2083,Sinduscon!$3:$3,0)+4), "")</f>
        <v>799.8</v>
      </c>
      <c r="E2083" s="77">
        <f>IFERROR(INDEX(Sinduscon!$31:$31,
MATCH(CUB!$A2083,Sinduscon!$3:$3,0)+4), "")</f>
        <v>598.66</v>
      </c>
      <c r="F2083" s="77">
        <f>IFERROR(INDEX(Sinduscon!$32:$32,
MATCH(CUB!$A2083,Sinduscon!$3:$3,0)+4), "")</f>
        <v>34.65</v>
      </c>
      <c r="G2083" s="77">
        <f>IFERROR(INDEX(Sinduscon!$33:$33,
MATCH(CUB!$A2083,Sinduscon!$3:$3,0)+4), "")</f>
        <v>2.29</v>
      </c>
      <c r="H2083" s="111">
        <f>SUMIFS(CUB!$D:$D,CUB!$C:$C,"Total",CUB!$A:$A,$A2083)
/11</f>
        <v>1180.6172727272728</v>
      </c>
      <c r="I2083" s="111">
        <f>SUMIFS(CUB!$E:$E,CUB!$C:$C,"Total",CUB!$A:$A,$A2083)
/11</f>
        <v>953.57</v>
      </c>
      <c r="J2083" s="111">
        <f>SUMIFS(CUB!$F:$F,CUB!$C:$C,"Total",CUB!$A:$A,$A2083)
/11</f>
        <v>86.36181818181818</v>
      </c>
      <c r="K2083" s="111">
        <f>SUMIFS(CUB!$G:$G,CUB!$C:$C,"Total",CUB!$A:$A,$A2083)
/11</f>
        <v>3.9254545454545453</v>
      </c>
      <c r="L2083" s="111">
        <f t="shared" ref="L2083" si="169">SUM(H2083:K2083)</f>
        <v>2224.4745454545459</v>
      </c>
    </row>
    <row r="2084" spans="1:12" x14ac:dyDescent="0.25">
      <c r="A2084" s="71">
        <f>IF(
   SUMPRODUCT(--(Sinduscon!$3:$3=DATE(2013,INT((ROW(A2281)-1)/20)+1,1)))&gt;0,
   DATE(2013,INT((ROW(A2281)-1)/20)+1,1),
   ""
)</f>
        <v>44743</v>
      </c>
      <c r="B2084" s="72" t="str">
        <f t="shared" si="166"/>
        <v>R-1</v>
      </c>
      <c r="C2084" s="73" t="str">
        <f t="shared" si="167"/>
        <v>Baixo</v>
      </c>
      <c r="D2084" s="77">
        <f>IFERROR(INDEX(Sinduscon!$6:$6,
MATCH(CUB!A2084,Sinduscon!$3:$3,0)+1), "")</f>
        <v>1092.1600000000001</v>
      </c>
      <c r="E2084" s="77">
        <f>IFERROR(INDEX(Sinduscon!$7:$7,
MATCH(CUB!$A2084,Sinduscon!$3:$3,0)+1), "")</f>
        <v>878.49</v>
      </c>
      <c r="F2084" s="77">
        <f>IFERROR(INDEX(Sinduscon!$8:$8,
MATCH(CUB!$A2084,Sinduscon!$3:$3,0)+1), "")</f>
        <v>139.72999999999999</v>
      </c>
      <c r="G2084" s="77">
        <f>IFERROR(INDEX(Sinduscon!$9:$9,
MATCH(CUB!$A2084,Sinduscon!$3:$3,0)+1), "")</f>
        <v>4.43</v>
      </c>
      <c r="H2084" s="111"/>
      <c r="I2084" s="111"/>
      <c r="J2084" s="111"/>
      <c r="K2084" s="111"/>
    </row>
    <row r="2085" spans="1:12" x14ac:dyDescent="0.25">
      <c r="A2085" s="71">
        <f>IF(
   SUMPRODUCT(--(Sinduscon!$3:$3=DATE(2013,INT((ROW(A2282)-1)/20)+1,1)))&gt;0,
   DATE(2013,INT((ROW(A2282)-1)/20)+1,1),
   ""
)</f>
        <v>44743</v>
      </c>
      <c r="B2085" s="72" t="str">
        <f t="shared" si="166"/>
        <v>R-1</v>
      </c>
      <c r="C2085" s="73" t="str">
        <f t="shared" si="167"/>
        <v>Normal</v>
      </c>
      <c r="D2085" s="77">
        <f>IFERROR(INDEX(Sinduscon!$6:$6,
MATCH(CUB!A2085,Sinduscon!$3:$3,0)+2), "")</f>
        <v>1141.94</v>
      </c>
      <c r="E2085" s="77">
        <f>IFERROR(INDEX(Sinduscon!$7:$7,
MATCH(CUB!$A2085,Sinduscon!$3:$3,0)+2), "")</f>
        <v>1201.23</v>
      </c>
      <c r="F2085" s="77">
        <f>IFERROR(INDEX(Sinduscon!$8:$8,
MATCH(CUB!$A2085,Sinduscon!$3:$3,0)+2), "")</f>
        <v>131.19999999999999</v>
      </c>
      <c r="G2085" s="77">
        <f>IFERROR(INDEX(Sinduscon!$9:$9,
MATCH(CUB!$A2085,Sinduscon!$3:$3,0)+2), "")</f>
        <v>0.31</v>
      </c>
      <c r="H2085" s="111"/>
      <c r="I2085" s="111"/>
      <c r="J2085" s="111"/>
      <c r="K2085" s="111"/>
    </row>
    <row r="2086" spans="1:12" x14ac:dyDescent="0.25">
      <c r="A2086" s="71">
        <f>IF(
   SUMPRODUCT(--(Sinduscon!$3:$3=DATE(2013,INT((ROW(A2283)-1)/20)+1,1)))&gt;0,
   DATE(2013,INT((ROW(A2283)-1)/20)+1,1),
   ""
)</f>
        <v>44743</v>
      </c>
      <c r="B2086" s="72" t="str">
        <f t="shared" si="166"/>
        <v>R-1</v>
      </c>
      <c r="C2086" s="73" t="str">
        <f t="shared" si="167"/>
        <v>Alto</v>
      </c>
      <c r="D2086" s="77">
        <f>IFERROR(INDEX(Sinduscon!$6:$6,
MATCH(CUB!A2086,Sinduscon!$3:$3,0)+3), "")</f>
        <v>1691.5</v>
      </c>
      <c r="E2086" s="77">
        <f>IFERROR(INDEX(Sinduscon!$7:$7,
MATCH(CUB!$A2086,Sinduscon!$3:$3,0)+3), "")</f>
        <v>1303.31</v>
      </c>
      <c r="F2086" s="77">
        <f>IFERROR(INDEX(Sinduscon!$8:$8,
MATCH(CUB!$A2086,Sinduscon!$3:$3,0)+3), "")</f>
        <v>124.03</v>
      </c>
      <c r="G2086" s="77">
        <f>IFERROR(INDEX(Sinduscon!$9:$9,
MATCH(CUB!$A2086,Sinduscon!$3:$3,0)+3), "")</f>
        <v>0.38</v>
      </c>
      <c r="H2086" s="111"/>
      <c r="I2086" s="111"/>
      <c r="J2086" s="111"/>
      <c r="K2086" s="111"/>
    </row>
    <row r="2087" spans="1:12" x14ac:dyDescent="0.25">
      <c r="A2087" s="71">
        <f>IF(
   SUMPRODUCT(--(Sinduscon!$3:$3=DATE(2013,INT((ROW(A2284)-1)/20)+1,1)))&gt;0,
   DATE(2013,INT((ROW(A2284)-1)/20)+1,1),
   ""
)</f>
        <v>44743</v>
      </c>
      <c r="B2087" s="72" t="str">
        <f t="shared" si="166"/>
        <v>R-1</v>
      </c>
      <c r="C2087" s="73" t="str">
        <f t="shared" si="167"/>
        <v>Total</v>
      </c>
      <c r="D2087" s="77">
        <f>IFERROR(INDEX(Sinduscon!$6:$6,
MATCH(CUB!A2087,Sinduscon!$3:$3,0)+4), "")</f>
        <v>3925.6000000000004</v>
      </c>
      <c r="E2087" s="77">
        <f>IFERROR(INDEX(Sinduscon!$7:$7,
MATCH(CUB!$A2087,Sinduscon!$3:$3,0)+4), "")</f>
        <v>3383.03</v>
      </c>
      <c r="F2087" s="77">
        <f>IFERROR(INDEX(Sinduscon!$8:$8,
MATCH(CUB!$A2087,Sinduscon!$3:$3,0)+4), "")</f>
        <v>394.95999999999992</v>
      </c>
      <c r="G2087" s="77">
        <f>IFERROR(INDEX(Sinduscon!$9:$9,
MATCH(CUB!$A2087,Sinduscon!$3:$3,0)+4), "")</f>
        <v>5.1199999999999992</v>
      </c>
      <c r="H2087" s="111"/>
      <c r="I2087" s="111"/>
      <c r="J2087" s="111"/>
      <c r="K2087" s="111"/>
    </row>
    <row r="2088" spans="1:12" x14ac:dyDescent="0.25">
      <c r="A2088" s="71">
        <f>IF(
   SUMPRODUCT(--(Sinduscon!$3:$3=DATE(2013,INT((ROW(A2285)-1)/20)+1,1)))&gt;0,
   DATE(2013,INT((ROW(A2285)-1)/20)+1,1),
   ""
)</f>
        <v>44743</v>
      </c>
      <c r="B2088" s="72" t="str">
        <f t="shared" si="166"/>
        <v>PP-4</v>
      </c>
      <c r="C2088" s="73" t="str">
        <f t="shared" si="167"/>
        <v>Baixo</v>
      </c>
      <c r="D2088" s="77">
        <f>IFERROR(INDEX(Sinduscon!$12:$12,
MATCH(CUB!A2088,Sinduscon!$3:$3,0)+1), "")</f>
        <v>1202.77</v>
      </c>
      <c r="E2088" s="77">
        <f>IFERROR(INDEX(Sinduscon!$13:$13,
MATCH(CUB!$A2088,Sinduscon!$3:$3,0)+1), "")</f>
        <v>736.89</v>
      </c>
      <c r="F2088" s="77">
        <f>IFERROR(INDEX(Sinduscon!$14:$14,
MATCH(CUB!$A2088,Sinduscon!$3:$3,0)+1), "")</f>
        <v>37.15</v>
      </c>
      <c r="G2088" s="77">
        <f>IFERROR(INDEX(Sinduscon!$15:$15,
MATCH(CUB!$A2088,Sinduscon!$3:$3,0)+1), "")</f>
        <v>4.28</v>
      </c>
      <c r="H2088" s="111"/>
      <c r="I2088" s="111"/>
      <c r="J2088" s="111"/>
      <c r="K2088" s="111"/>
    </row>
    <row r="2089" spans="1:12" x14ac:dyDescent="0.25">
      <c r="A2089" s="71">
        <f>IF(
   SUMPRODUCT(--(Sinduscon!$3:$3=DATE(2013,INT((ROW(A2286)-1)/20)+1,1)))&gt;0,
   DATE(2013,INT((ROW(A2286)-1)/20)+1,1),
   ""
)</f>
        <v>44743</v>
      </c>
      <c r="B2089" s="72" t="str">
        <f t="shared" si="166"/>
        <v>PP-4</v>
      </c>
      <c r="C2089" s="73" t="str">
        <f t="shared" si="167"/>
        <v>Normal</v>
      </c>
      <c r="D2089" s="77">
        <f>IFERROR(INDEX(Sinduscon!$12:$12,
MATCH(CUB!A2089,Sinduscon!$3:$3,0)+2), "")</f>
        <v>1129.9100000000001</v>
      </c>
      <c r="E2089" s="77">
        <f>IFERROR(INDEX(Sinduscon!$13:$13,
MATCH(CUB!$A2089,Sinduscon!$3:$3,0)+2), "")</f>
        <v>1062.6099999999999</v>
      </c>
      <c r="F2089" s="77">
        <f>IFERROR(INDEX(Sinduscon!$14:$14,
MATCH(CUB!$A2089,Sinduscon!$3:$3,0)+2), "")</f>
        <v>157.32</v>
      </c>
      <c r="G2089" s="77">
        <f>IFERROR(INDEX(Sinduscon!$15:$15,
MATCH(CUB!$A2089,Sinduscon!$3:$3,0)+2), "")</f>
        <v>0.06</v>
      </c>
      <c r="H2089" s="111"/>
      <c r="I2089" s="111"/>
      <c r="J2089" s="111"/>
      <c r="K2089" s="111"/>
    </row>
    <row r="2090" spans="1:12" x14ac:dyDescent="0.25">
      <c r="A2090" s="71">
        <f>IF(
   SUMPRODUCT(--(Sinduscon!$3:$3=DATE(2013,INT((ROW(A2287)-1)/20)+1,1)))&gt;0,
   DATE(2013,INT((ROW(A2287)-1)/20)+1,1),
   ""
)</f>
        <v>44743</v>
      </c>
      <c r="B2090" s="72" t="str">
        <f t="shared" si="166"/>
        <v>PP-4</v>
      </c>
      <c r="C2090" s="73" t="str">
        <f t="shared" si="167"/>
        <v>Alto</v>
      </c>
      <c r="D2090" s="77" t="str">
        <f>IFERROR(INDEX(Sinduscon!$12:$12,
MATCH(CUB!A2090,Sinduscon!$3:$3,0)+3), "")</f>
        <v>-</v>
      </c>
      <c r="E2090" s="77" t="str">
        <f>IFERROR(INDEX(Sinduscon!$13:$13,
MATCH(CUB!$A2090,Sinduscon!$3:$3,0)+3), "")</f>
        <v>-</v>
      </c>
      <c r="F2090" s="77" t="str">
        <f>IFERROR(INDEX(Sinduscon!$14:$14,
MATCH(CUB!$A2090,Sinduscon!$3:$3,0)+3), "")</f>
        <v>-</v>
      </c>
      <c r="G2090" s="77" t="str">
        <f>IFERROR(INDEX(Sinduscon!$15:$15,
MATCH(CUB!$A2090,Sinduscon!$3:$3,0)+3), "")</f>
        <v>-</v>
      </c>
      <c r="H2090" s="111"/>
      <c r="I2090" s="111"/>
      <c r="J2090" s="111"/>
      <c r="K2090" s="111"/>
    </row>
    <row r="2091" spans="1:12" x14ac:dyDescent="0.25">
      <c r="A2091" s="71">
        <f>IF(
   SUMPRODUCT(--(Sinduscon!$3:$3=DATE(2013,INT((ROW(A2288)-1)/20)+1,1)))&gt;0,
   DATE(2013,INT((ROW(A2288)-1)/20)+1,1),
   ""
)</f>
        <v>44743</v>
      </c>
      <c r="B2091" s="72" t="str">
        <f t="shared" si="166"/>
        <v>PP-4</v>
      </c>
      <c r="C2091" s="73" t="str">
        <f t="shared" si="167"/>
        <v>Total</v>
      </c>
      <c r="D2091" s="77">
        <f>IFERROR(INDEX(Sinduscon!$12:$12,
MATCH(CUB!A2091,Sinduscon!$3:$3,0)+4), "")</f>
        <v>2332.6800000000003</v>
      </c>
      <c r="E2091" s="77">
        <f>IFERROR(INDEX(Sinduscon!$13:$13,
MATCH(CUB!$A2091,Sinduscon!$3:$3,0)+4), "")</f>
        <v>1799.5</v>
      </c>
      <c r="F2091" s="77">
        <f>IFERROR(INDEX(Sinduscon!$14:$14,
MATCH(CUB!$A2091,Sinduscon!$3:$3,0)+4), "")</f>
        <v>194.47</v>
      </c>
      <c r="G2091" s="77">
        <f>IFERROR(INDEX(Sinduscon!$15:$15,
MATCH(CUB!$A2091,Sinduscon!$3:$3,0)+4), "")</f>
        <v>4.34</v>
      </c>
      <c r="H2091" s="111"/>
      <c r="I2091" s="111"/>
      <c r="J2091" s="111"/>
      <c r="K2091" s="111"/>
    </row>
    <row r="2092" spans="1:12" x14ac:dyDescent="0.25">
      <c r="A2092" s="71">
        <f>IF(
   SUMPRODUCT(--(Sinduscon!$3:$3=DATE(2013,INT((ROW(A2289)-1)/20)+1,1)))&gt;0,
   DATE(2013,INT((ROW(A2289)-1)/20)+1,1),
   ""
)</f>
        <v>44743</v>
      </c>
      <c r="B2092" s="72" t="str">
        <f t="shared" si="166"/>
        <v>R-8</v>
      </c>
      <c r="C2092" s="73" t="str">
        <f t="shared" si="167"/>
        <v>Baixo</v>
      </c>
      <c r="D2092" s="77">
        <f>IFERROR(INDEX(Sinduscon!$18:$18,
MATCH(CUB!A2092,Sinduscon!$3:$3,0)+1), "")</f>
        <v>1149.22</v>
      </c>
      <c r="E2092" s="77">
        <f>IFERROR(INDEX(Sinduscon!$19:$19,
MATCH(CUB!$A2092,Sinduscon!$3:$3,0)+1), "")</f>
        <v>693.02</v>
      </c>
      <c r="F2092" s="77">
        <f>IFERROR(INDEX(Sinduscon!$20:$20,
MATCH(CUB!$A2092,Sinduscon!$3:$3,0)+1), "")</f>
        <v>33.43</v>
      </c>
      <c r="G2092" s="77">
        <f>IFERROR(INDEX(Sinduscon!$21:$21,
MATCH(CUB!$A2092,Sinduscon!$3:$3,0)+1), "")</f>
        <v>4.49</v>
      </c>
      <c r="H2092" s="111"/>
      <c r="I2092" s="111"/>
      <c r="J2092" s="111"/>
      <c r="K2092" s="111"/>
    </row>
    <row r="2093" spans="1:12" x14ac:dyDescent="0.25">
      <c r="A2093" s="71">
        <f>IF(
   SUMPRODUCT(--(Sinduscon!$3:$3=DATE(2013,INT((ROW(A2290)-1)/20)+1,1)))&gt;0,
   DATE(2013,INT((ROW(A2290)-1)/20)+1,1),
   ""
)</f>
        <v>44743</v>
      </c>
      <c r="B2093" s="72" t="str">
        <f t="shared" si="166"/>
        <v>R-8</v>
      </c>
      <c r="C2093" s="73" t="str">
        <f t="shared" si="167"/>
        <v>Normal</v>
      </c>
      <c r="D2093" s="77">
        <f>IFERROR(INDEX(Sinduscon!$18:$18,
MATCH(CUB!A2093,Sinduscon!$3:$3,0)+2), "")</f>
        <v>1009.46</v>
      </c>
      <c r="E2093" s="77">
        <f>IFERROR(INDEX(Sinduscon!$19:$19,
MATCH(CUB!$A2093,Sinduscon!$3:$3,0)+2), "")</f>
        <v>954.01</v>
      </c>
      <c r="F2093" s="77">
        <f>IFERROR(INDEX(Sinduscon!$20:$20,
MATCH(CUB!$A2093,Sinduscon!$3:$3,0)+2), "")</f>
        <v>72.58</v>
      </c>
      <c r="G2093" s="77">
        <f>IFERROR(INDEX(Sinduscon!$21:$21,
MATCH(CUB!$A2093,Sinduscon!$3:$3,0)+2), "")</f>
        <v>6.02</v>
      </c>
      <c r="H2093" s="111"/>
      <c r="I2093" s="111"/>
      <c r="J2093" s="111"/>
      <c r="K2093" s="111"/>
    </row>
    <row r="2094" spans="1:12" x14ac:dyDescent="0.25">
      <c r="A2094" s="71">
        <f>IF(
   SUMPRODUCT(--(Sinduscon!$3:$3=DATE(2013,INT((ROW(A2291)-1)/20)+1,1)))&gt;0,
   DATE(2013,INT((ROW(A2291)-1)/20)+1,1),
   ""
)</f>
        <v>44743</v>
      </c>
      <c r="B2094" s="72" t="str">
        <f t="shared" si="166"/>
        <v>R-8</v>
      </c>
      <c r="C2094" s="73" t="str">
        <f t="shared" si="167"/>
        <v>Alto</v>
      </c>
      <c r="D2094" s="77">
        <f>IFERROR(INDEX(Sinduscon!$18:$18,
MATCH(CUB!A2094,Sinduscon!$3:$3,0)+3), "")</f>
        <v>1418.15</v>
      </c>
      <c r="E2094" s="77">
        <f>IFERROR(INDEX(Sinduscon!$19:$19,
MATCH(CUB!$A2094,Sinduscon!$3:$3,0)+3), "")</f>
        <v>1009.76</v>
      </c>
      <c r="F2094" s="77">
        <f>IFERROR(INDEX(Sinduscon!$20:$20,
MATCH(CUB!$A2094,Sinduscon!$3:$3,0)+3), "")</f>
        <v>85.58</v>
      </c>
      <c r="G2094" s="77">
        <f>IFERROR(INDEX(Sinduscon!$21:$21,
MATCH(CUB!$A2094,Sinduscon!$3:$3,0)+3), "")</f>
        <v>5.68</v>
      </c>
      <c r="H2094" s="111"/>
      <c r="I2094" s="111"/>
      <c r="J2094" s="111"/>
      <c r="K2094" s="111"/>
    </row>
    <row r="2095" spans="1:12" x14ac:dyDescent="0.25">
      <c r="A2095" s="71">
        <f>IF(
   SUMPRODUCT(--(Sinduscon!$3:$3=DATE(2013,INT((ROW(A2292)-1)/20)+1,1)))&gt;0,
   DATE(2013,INT((ROW(A2292)-1)/20)+1,1),
   ""
)</f>
        <v>44743</v>
      </c>
      <c r="B2095" s="72" t="str">
        <f t="shared" si="166"/>
        <v>R-8</v>
      </c>
      <c r="C2095" s="73" t="str">
        <f t="shared" si="167"/>
        <v>Total</v>
      </c>
      <c r="D2095" s="77">
        <f>IFERROR(INDEX(Sinduscon!$18:$18,
MATCH(CUB!A2095,Sinduscon!$3:$3,0)+4), "")</f>
        <v>3576.8300000000004</v>
      </c>
      <c r="E2095" s="77">
        <f>IFERROR(INDEX(Sinduscon!$19:$19,
MATCH(CUB!$A2095,Sinduscon!$3:$3,0)+4), "")</f>
        <v>2656.79</v>
      </c>
      <c r="F2095" s="77">
        <f>IFERROR(INDEX(Sinduscon!$20:$20,
MATCH(CUB!$A2095,Sinduscon!$3:$3,0)+4), "")</f>
        <v>191.58999999999997</v>
      </c>
      <c r="G2095" s="77">
        <f>IFERROR(INDEX(Sinduscon!$21:$21,
MATCH(CUB!$A2095,Sinduscon!$3:$3,0)+4), "")</f>
        <v>16.189999999999998</v>
      </c>
      <c r="H2095" s="111"/>
      <c r="I2095" s="111"/>
      <c r="J2095" s="111"/>
      <c r="K2095" s="111"/>
    </row>
    <row r="2096" spans="1:12" x14ac:dyDescent="0.25">
      <c r="A2096" s="71">
        <f>IF(
   SUMPRODUCT(--(Sinduscon!$3:$3=DATE(2013,INT((ROW(A2293)-1)/20)+1,1)))&gt;0,
   DATE(2013,INT((ROW(A2293)-1)/20)+1,1),
   ""
)</f>
        <v>44743</v>
      </c>
      <c r="B2096" s="72" t="str">
        <f t="shared" si="166"/>
        <v>R-16</v>
      </c>
      <c r="C2096" s="73" t="str">
        <f t="shared" si="167"/>
        <v>Baixo</v>
      </c>
      <c r="D2096" s="77" t="str">
        <f>IFERROR(INDEX(Sinduscon!$24:$24,
MATCH(CUB!A2096,Sinduscon!$3:$3,0)+1), "")</f>
        <v>-</v>
      </c>
      <c r="E2096" s="77" t="str">
        <f>IFERROR(INDEX(Sinduscon!$25:$25,
MATCH(CUB!$A2096,Sinduscon!$3:$3,0)+1), "")</f>
        <v>-</v>
      </c>
      <c r="F2096" s="77" t="str">
        <f>IFERROR(INDEX(Sinduscon!$26:$26,
MATCH(CUB!$A2096,Sinduscon!$3:$3,0)+1), "")</f>
        <v>-</v>
      </c>
      <c r="G2096" s="77" t="str">
        <f>IFERROR(INDEX(Sinduscon!$27:$27,
MATCH(CUB!$A2096,Sinduscon!$3:$3,0)+1), "")</f>
        <v>-</v>
      </c>
      <c r="H2096" s="111"/>
      <c r="I2096" s="111"/>
      <c r="J2096" s="111"/>
      <c r="K2096" s="111"/>
    </row>
    <row r="2097" spans="1:12" x14ac:dyDescent="0.25">
      <c r="A2097" s="71">
        <f>IF(
   SUMPRODUCT(--(Sinduscon!$3:$3=DATE(2013,INT((ROW(A2294)-1)/20)+1,1)))&gt;0,
   DATE(2013,INT((ROW(A2294)-1)/20)+1,1),
   ""
)</f>
        <v>44743</v>
      </c>
      <c r="B2097" s="72" t="str">
        <f t="shared" si="166"/>
        <v>R-16</v>
      </c>
      <c r="C2097" s="73" t="str">
        <f t="shared" si="167"/>
        <v>Normal</v>
      </c>
      <c r="D2097" s="77">
        <f>IFERROR(INDEX(Sinduscon!$24:$24,
MATCH(CUB!A2097,Sinduscon!$3:$3,0)+2), "")</f>
        <v>994.88</v>
      </c>
      <c r="E2097" s="77">
        <f>IFERROR(INDEX(Sinduscon!$25:$25,
MATCH(CUB!$A2097,Sinduscon!$3:$3,0)+2), "")</f>
        <v>917.13</v>
      </c>
      <c r="F2097" s="77">
        <f>IFERROR(INDEX(Sinduscon!$26:$26,
MATCH(CUB!$A2097,Sinduscon!$3:$3,0)+2), "")</f>
        <v>60.07</v>
      </c>
      <c r="G2097" s="77">
        <f>IFERROR(INDEX(Sinduscon!$27:$27,
MATCH(CUB!$A2097,Sinduscon!$3:$3,0)+2), "")</f>
        <v>5.73</v>
      </c>
      <c r="H2097" s="111"/>
      <c r="I2097" s="111"/>
      <c r="J2097" s="111"/>
      <c r="K2097" s="111"/>
    </row>
    <row r="2098" spans="1:12" x14ac:dyDescent="0.25">
      <c r="A2098" s="71">
        <f>IF(
   SUMPRODUCT(--(Sinduscon!$3:$3=DATE(2013,INT((ROW(A2295)-1)/20)+1,1)))&gt;0,
   DATE(2013,INT((ROW(A2295)-1)/20)+1,1),
   ""
)</f>
        <v>44743</v>
      </c>
      <c r="B2098" s="72" t="str">
        <f t="shared" si="166"/>
        <v>R-16</v>
      </c>
      <c r="C2098" s="73" t="str">
        <f t="shared" si="167"/>
        <v>Alto</v>
      </c>
      <c r="D2098" s="77">
        <f>IFERROR(INDEX(Sinduscon!$24:$24,
MATCH(CUB!A2098,Sinduscon!$3:$3,0)+3), "")</f>
        <v>1361.23</v>
      </c>
      <c r="E2098" s="77">
        <f>IFERROR(INDEX(Sinduscon!$25:$25,
MATCH(CUB!$A2098,Sinduscon!$3:$3,0)+3), "")</f>
        <v>1134.1600000000001</v>
      </c>
      <c r="F2098" s="77">
        <f>IFERROR(INDEX(Sinduscon!$26:$26,
MATCH(CUB!$A2098,Sinduscon!$3:$3,0)+3), "")</f>
        <v>74.239999999999995</v>
      </c>
      <c r="G2098" s="77">
        <f>IFERROR(INDEX(Sinduscon!$27:$27,
MATCH(CUB!$A2098,Sinduscon!$3:$3,0)+3), "")</f>
        <v>8.61</v>
      </c>
      <c r="H2098" s="111"/>
      <c r="I2098" s="111"/>
      <c r="J2098" s="111"/>
      <c r="K2098" s="111"/>
    </row>
    <row r="2099" spans="1:12" x14ac:dyDescent="0.25">
      <c r="A2099" s="71">
        <f>IF(
   SUMPRODUCT(--(Sinduscon!$3:$3=DATE(2013,INT((ROW(A2296)-1)/20)+1,1)))&gt;0,
   DATE(2013,INT((ROW(A2296)-1)/20)+1,1),
   ""
)</f>
        <v>44743</v>
      </c>
      <c r="B2099" s="72" t="str">
        <f t="shared" si="166"/>
        <v>R-16</v>
      </c>
      <c r="C2099" s="73" t="str">
        <f t="shared" si="167"/>
        <v>Total</v>
      </c>
      <c r="D2099" s="77">
        <f>IFERROR(INDEX(Sinduscon!$24:$24,
MATCH(CUB!A2099,Sinduscon!$3:$3,0)+4), "")</f>
        <v>2356.11</v>
      </c>
      <c r="E2099" s="77">
        <f>IFERROR(INDEX(Sinduscon!$25:$25,
MATCH(CUB!$A2099,Sinduscon!$3:$3,0)+4), "")</f>
        <v>2051.29</v>
      </c>
      <c r="F2099" s="77">
        <f>IFERROR(INDEX(Sinduscon!$26:$26,
MATCH(CUB!$A2099,Sinduscon!$3:$3,0)+4), "")</f>
        <v>134.31</v>
      </c>
      <c r="G2099" s="77">
        <f>IFERROR(INDEX(Sinduscon!$27:$27,
MATCH(CUB!$A2099,Sinduscon!$3:$3,0)+4), "")</f>
        <v>14.34</v>
      </c>
      <c r="H2099" s="111"/>
      <c r="I2099" s="111"/>
      <c r="J2099" s="111"/>
      <c r="K2099" s="111"/>
    </row>
    <row r="2100" spans="1:12" x14ac:dyDescent="0.25">
      <c r="A2100" s="71">
        <f>IF(
   SUMPRODUCT(--(Sinduscon!$3:$3=DATE(2013,INT((ROW(A2297)-1)/20)+1,1)))&gt;0,
   DATE(2013,INT((ROW(A2297)-1)/20)+1,1),
   ""
)</f>
        <v>44743</v>
      </c>
      <c r="B2100" s="72" t="str">
        <f t="shared" si="166"/>
        <v>PIS</v>
      </c>
      <c r="C2100" s="73" t="str">
        <f t="shared" si="167"/>
        <v>Baixo</v>
      </c>
      <c r="D2100" s="77">
        <f>IFERROR(INDEX(Sinduscon!$30:$30,
MATCH(CUB!A2100,Sinduscon!$3:$3,0)+1), "")</f>
        <v>807.66</v>
      </c>
      <c r="E2100" s="77">
        <f>IFERROR(INDEX(Sinduscon!$31:$31,
MATCH(CUB!$A2100,Sinduscon!$3:$3,0)+1), "")</f>
        <v>598.66</v>
      </c>
      <c r="F2100" s="77">
        <f>IFERROR(INDEX(Sinduscon!$32:$32,
MATCH(CUB!$A2100,Sinduscon!$3:$3,0)+1), "")</f>
        <v>34.65</v>
      </c>
      <c r="G2100" s="77">
        <f>IFERROR(INDEX(Sinduscon!$33:$33,
MATCH(CUB!$A2100,Sinduscon!$3:$3,0)+1), "")</f>
        <v>2.2400000000000002</v>
      </c>
      <c r="H2100" s="111"/>
      <c r="I2100" s="111"/>
      <c r="J2100" s="111"/>
      <c r="K2100" s="111"/>
    </row>
    <row r="2101" spans="1:12" x14ac:dyDescent="0.25">
      <c r="A2101" s="71">
        <f>IF(
   SUMPRODUCT(--(Sinduscon!$3:$3=DATE(2013,INT((ROW(A2298)-1)/20)+1,1)))&gt;0,
   DATE(2013,INT((ROW(A2298)-1)/20)+1,1),
   ""
)</f>
        <v>44743</v>
      </c>
      <c r="B2101" s="72" t="str">
        <f t="shared" si="166"/>
        <v>PIS</v>
      </c>
      <c r="C2101" s="73" t="str">
        <f t="shared" si="167"/>
        <v>Normal</v>
      </c>
      <c r="D2101" s="77" t="str">
        <f>IFERROR(INDEX(Sinduscon!$30:$30,
MATCH(CUB!A2101,Sinduscon!$3:$3,0)+2), "")</f>
        <v>-</v>
      </c>
      <c r="E2101" s="77" t="str">
        <f>IFERROR(INDEX(Sinduscon!$31:$31,
MATCH(CUB!$A2101,Sinduscon!$3:$3,0)+2), "")</f>
        <v>-</v>
      </c>
      <c r="F2101" s="77" t="str">
        <f>IFERROR(INDEX(Sinduscon!$32:$32,
MATCH(CUB!$A2101,Sinduscon!$3:$3,0)+2), "")</f>
        <v>-</v>
      </c>
      <c r="G2101" s="77" t="str">
        <f>IFERROR(INDEX(Sinduscon!$33:$33,
MATCH(CUB!$A2101,Sinduscon!$3:$3,0)+2), "")</f>
        <v>-</v>
      </c>
      <c r="H2101" s="111"/>
      <c r="I2101" s="111"/>
      <c r="J2101" s="111"/>
      <c r="K2101" s="111"/>
    </row>
    <row r="2102" spans="1:12" x14ac:dyDescent="0.25">
      <c r="A2102" s="71">
        <f>IF(
   SUMPRODUCT(--(Sinduscon!$3:$3=DATE(2013,INT((ROW(A2299)-1)/20)+1,1)))&gt;0,
   DATE(2013,INT((ROW(A2299)-1)/20)+1,1),
   ""
)</f>
        <v>44743</v>
      </c>
      <c r="B2102" s="72" t="str">
        <f t="shared" si="166"/>
        <v>PIS</v>
      </c>
      <c r="C2102" s="73" t="str">
        <f t="shared" si="167"/>
        <v>Alto</v>
      </c>
      <c r="D2102" s="77" t="str">
        <f>IFERROR(INDEX(Sinduscon!$30:$30,
MATCH(CUB!A2102,Sinduscon!$3:$3,0)+3), "")</f>
        <v>-</v>
      </c>
      <c r="E2102" s="77" t="str">
        <f>IFERROR(INDEX(Sinduscon!$31:$31,
MATCH(CUB!$A2102,Sinduscon!$3:$3,0)+3), "")</f>
        <v>-</v>
      </c>
      <c r="F2102" s="77" t="str">
        <f>IFERROR(INDEX(Sinduscon!$32:$32,
MATCH(CUB!$A2102,Sinduscon!$3:$3,0)+3), "")</f>
        <v>-</v>
      </c>
      <c r="G2102" s="77" t="str">
        <f>IFERROR(INDEX(Sinduscon!$33:$33,
MATCH(CUB!$A2102,Sinduscon!$3:$3,0)+3), "")</f>
        <v>-</v>
      </c>
      <c r="H2102" s="111"/>
      <c r="I2102" s="111"/>
      <c r="J2102" s="111"/>
      <c r="K2102" s="111"/>
    </row>
    <row r="2103" spans="1:12" x14ac:dyDescent="0.25">
      <c r="A2103" s="71">
        <f>IF(
   SUMPRODUCT(--(Sinduscon!$3:$3=DATE(2013,INT((ROW(A2300)-1)/20)+1,1)))&gt;0,
   DATE(2013,INT((ROW(A2300)-1)/20)+1,1),
   ""
)</f>
        <v>44743</v>
      </c>
      <c r="B2103" s="72" t="str">
        <f t="shared" si="166"/>
        <v>PIS</v>
      </c>
      <c r="C2103" s="73" t="str">
        <f t="shared" si="167"/>
        <v>Total</v>
      </c>
      <c r="D2103" s="77">
        <f>IFERROR(INDEX(Sinduscon!$30:$30,
MATCH(CUB!A2103,Sinduscon!$3:$3,0)+4), "")</f>
        <v>807.66</v>
      </c>
      <c r="E2103" s="77">
        <f>IFERROR(INDEX(Sinduscon!$31:$31,
MATCH(CUB!$A2103,Sinduscon!$3:$3,0)+4), "")</f>
        <v>598.66</v>
      </c>
      <c r="F2103" s="77">
        <f>IFERROR(INDEX(Sinduscon!$32:$32,
MATCH(CUB!$A2103,Sinduscon!$3:$3,0)+4), "")</f>
        <v>34.65</v>
      </c>
      <c r="G2103" s="77">
        <f>IFERROR(INDEX(Sinduscon!$33:$33,
MATCH(CUB!$A2103,Sinduscon!$3:$3,0)+4), "")</f>
        <v>2.2400000000000002</v>
      </c>
      <c r="H2103" s="111">
        <f>SUMIFS(CUB!$D:$D,CUB!$C:$C,"Total",CUB!$A:$A,$A2103)
/11</f>
        <v>1181.7163636363637</v>
      </c>
      <c r="I2103" s="111">
        <f>SUMIFS(CUB!$E:$E,CUB!$C:$C,"Total",CUB!$A:$A,$A2103)
/11</f>
        <v>953.57</v>
      </c>
      <c r="J2103" s="111">
        <f>SUMIFS(CUB!$F:$F,CUB!$C:$C,"Total",CUB!$A:$A,$A2103)
/11</f>
        <v>86.36181818181818</v>
      </c>
      <c r="K2103" s="111">
        <f>SUMIFS(CUB!$G:$G,CUB!$C:$C,"Total",CUB!$A:$A,$A2103)
/11</f>
        <v>3.8390909090909089</v>
      </c>
      <c r="L2103" s="111">
        <f t="shared" ref="L2103" si="170">SUM(H2103:K2103)</f>
        <v>2225.4872727272727</v>
      </c>
    </row>
    <row r="2104" spans="1:12" x14ac:dyDescent="0.25">
      <c r="A2104" s="71">
        <f>IF(
   SUMPRODUCT(--(Sinduscon!$3:$3=DATE(2013,INT((ROW(A2301)-1)/20)+1,1)))&gt;0,
   DATE(2013,INT((ROW(A2301)-1)/20)+1,1),
   ""
)</f>
        <v>44774</v>
      </c>
      <c r="B2104" s="72" t="str">
        <f t="shared" si="166"/>
        <v>R-1</v>
      </c>
      <c r="C2104" s="73" t="str">
        <f t="shared" si="167"/>
        <v>Baixo</v>
      </c>
      <c r="D2104" s="77">
        <f>IFERROR(INDEX(Sinduscon!$6:$6,
MATCH(CUB!A2104,Sinduscon!$3:$3,0)+1), "")</f>
        <v>1117.45</v>
      </c>
      <c r="E2104" s="77">
        <f>IFERROR(INDEX(Sinduscon!$7:$7,
MATCH(CUB!$A2104,Sinduscon!$3:$3,0)+1), "")</f>
        <v>856.61</v>
      </c>
      <c r="F2104" s="77">
        <f>IFERROR(INDEX(Sinduscon!$8:$8,
MATCH(CUB!$A2104,Sinduscon!$3:$3,0)+1), "")</f>
        <v>139.72999999999999</v>
      </c>
      <c r="G2104" s="77">
        <f>IFERROR(INDEX(Sinduscon!$9:$9,
MATCH(CUB!$A2104,Sinduscon!$3:$3,0)+1), "")</f>
        <v>4.43</v>
      </c>
      <c r="H2104" s="111"/>
      <c r="I2104" s="111"/>
      <c r="J2104" s="111"/>
      <c r="K2104" s="111"/>
    </row>
    <row r="2105" spans="1:12" x14ac:dyDescent="0.25">
      <c r="A2105" s="71">
        <f>IF(
   SUMPRODUCT(--(Sinduscon!$3:$3=DATE(2013,INT((ROW(A2302)-1)/20)+1,1)))&gt;0,
   DATE(2013,INT((ROW(A2302)-1)/20)+1,1),
   ""
)</f>
        <v>44774</v>
      </c>
      <c r="B2105" s="72" t="str">
        <f t="shared" si="166"/>
        <v>R-1</v>
      </c>
      <c r="C2105" s="73" t="str">
        <f t="shared" si="167"/>
        <v>Normal</v>
      </c>
      <c r="D2105" s="77">
        <f>IFERROR(INDEX(Sinduscon!$6:$6,
MATCH(CUB!A2105,Sinduscon!$3:$3,0)+2), "")</f>
        <v>1169.9100000000001</v>
      </c>
      <c r="E2105" s="77">
        <f>IFERROR(INDEX(Sinduscon!$7:$7,
MATCH(CUB!$A2105,Sinduscon!$3:$3,0)+2), "")</f>
        <v>1171.31</v>
      </c>
      <c r="F2105" s="77">
        <f>IFERROR(INDEX(Sinduscon!$8:$8,
MATCH(CUB!$A2105,Sinduscon!$3:$3,0)+2), "")</f>
        <v>131.19999999999999</v>
      </c>
      <c r="G2105" s="77">
        <f>IFERROR(INDEX(Sinduscon!$9:$9,
MATCH(CUB!$A2105,Sinduscon!$3:$3,0)+2), "")</f>
        <v>0.31</v>
      </c>
      <c r="H2105" s="111"/>
      <c r="I2105" s="111"/>
      <c r="J2105" s="111"/>
      <c r="K2105" s="111"/>
    </row>
    <row r="2106" spans="1:12" x14ac:dyDescent="0.25">
      <c r="A2106" s="71">
        <f>IF(
   SUMPRODUCT(--(Sinduscon!$3:$3=DATE(2013,INT((ROW(A2303)-1)/20)+1,1)))&gt;0,
   DATE(2013,INT((ROW(A2303)-1)/20)+1,1),
   ""
)</f>
        <v>44774</v>
      </c>
      <c r="B2106" s="72" t="str">
        <f t="shared" si="166"/>
        <v>R-1</v>
      </c>
      <c r="C2106" s="73" t="str">
        <f t="shared" si="167"/>
        <v>Alto</v>
      </c>
      <c r="D2106" s="77">
        <f>IFERROR(INDEX(Sinduscon!$6:$6,
MATCH(CUB!A2106,Sinduscon!$3:$3,0)+3), "")</f>
        <v>1724.48</v>
      </c>
      <c r="E2106" s="77">
        <f>IFERROR(INDEX(Sinduscon!$7:$7,
MATCH(CUB!$A2106,Sinduscon!$3:$3,0)+3), "")</f>
        <v>1270.8499999999999</v>
      </c>
      <c r="F2106" s="77">
        <f>IFERROR(INDEX(Sinduscon!$8:$8,
MATCH(CUB!$A2106,Sinduscon!$3:$3,0)+3), "")</f>
        <v>124.03</v>
      </c>
      <c r="G2106" s="77">
        <f>IFERROR(INDEX(Sinduscon!$9:$9,
MATCH(CUB!$A2106,Sinduscon!$3:$3,0)+3), "")</f>
        <v>0.38</v>
      </c>
      <c r="H2106" s="111"/>
      <c r="I2106" s="111"/>
      <c r="J2106" s="111"/>
      <c r="K2106" s="111"/>
    </row>
    <row r="2107" spans="1:12" x14ac:dyDescent="0.25">
      <c r="A2107" s="71">
        <f>IF(
   SUMPRODUCT(--(Sinduscon!$3:$3=DATE(2013,INT((ROW(A2304)-1)/20)+1,1)))&gt;0,
   DATE(2013,INT((ROW(A2304)-1)/20)+1,1),
   ""
)</f>
        <v>44774</v>
      </c>
      <c r="B2107" s="72" t="str">
        <f t="shared" si="166"/>
        <v>R-1</v>
      </c>
      <c r="C2107" s="73" t="str">
        <f t="shared" si="167"/>
        <v>Total</v>
      </c>
      <c r="D2107" s="77">
        <f>IFERROR(INDEX(Sinduscon!$6:$6,
MATCH(CUB!A2107,Sinduscon!$3:$3,0)+4), "")</f>
        <v>4011.84</v>
      </c>
      <c r="E2107" s="77">
        <f>IFERROR(INDEX(Sinduscon!$7:$7,
MATCH(CUB!$A2107,Sinduscon!$3:$3,0)+4), "")</f>
        <v>3298.77</v>
      </c>
      <c r="F2107" s="77">
        <f>IFERROR(INDEX(Sinduscon!$8:$8,
MATCH(CUB!$A2107,Sinduscon!$3:$3,0)+4), "")</f>
        <v>394.95999999999992</v>
      </c>
      <c r="G2107" s="77">
        <f>IFERROR(INDEX(Sinduscon!$9:$9,
MATCH(CUB!$A2107,Sinduscon!$3:$3,0)+4), "")</f>
        <v>5.1199999999999992</v>
      </c>
      <c r="H2107" s="111"/>
      <c r="I2107" s="111"/>
      <c r="J2107" s="111"/>
      <c r="K2107" s="111"/>
    </row>
    <row r="2108" spans="1:12" x14ac:dyDescent="0.25">
      <c r="A2108" s="71">
        <f>IF(
   SUMPRODUCT(--(Sinduscon!$3:$3=DATE(2013,INT((ROW(A2305)-1)/20)+1,1)))&gt;0,
   DATE(2013,INT((ROW(A2305)-1)/20)+1,1),
   ""
)</f>
        <v>44774</v>
      </c>
      <c r="B2108" s="72" t="str">
        <f t="shared" si="166"/>
        <v>PP-4</v>
      </c>
      <c r="C2108" s="73" t="str">
        <f t="shared" si="167"/>
        <v>Baixo</v>
      </c>
      <c r="D2108" s="77">
        <f>IFERROR(INDEX(Sinduscon!$12:$12,
MATCH(CUB!A2108,Sinduscon!$3:$3,0)+1), "")</f>
        <v>1229.73</v>
      </c>
      <c r="E2108" s="77">
        <f>IFERROR(INDEX(Sinduscon!$13:$13,
MATCH(CUB!$A2108,Sinduscon!$3:$3,0)+1), "")</f>
        <v>718.54</v>
      </c>
      <c r="F2108" s="77">
        <f>IFERROR(INDEX(Sinduscon!$14:$14,
MATCH(CUB!$A2108,Sinduscon!$3:$3,0)+1), "")</f>
        <v>37.15</v>
      </c>
      <c r="G2108" s="77">
        <f>IFERROR(INDEX(Sinduscon!$15:$15,
MATCH(CUB!$A2108,Sinduscon!$3:$3,0)+1), "")</f>
        <v>4.28</v>
      </c>
      <c r="H2108" s="111"/>
      <c r="I2108" s="111"/>
      <c r="J2108" s="111"/>
      <c r="K2108" s="111"/>
    </row>
    <row r="2109" spans="1:12" x14ac:dyDescent="0.25">
      <c r="A2109" s="71">
        <f>IF(
   SUMPRODUCT(--(Sinduscon!$3:$3=DATE(2013,INT((ROW(A2306)-1)/20)+1,1)))&gt;0,
   DATE(2013,INT((ROW(A2306)-1)/20)+1,1),
   ""
)</f>
        <v>44774</v>
      </c>
      <c r="B2109" s="72" t="str">
        <f t="shared" si="166"/>
        <v>PP-4</v>
      </c>
      <c r="C2109" s="73" t="str">
        <f t="shared" si="167"/>
        <v>Normal</v>
      </c>
      <c r="D2109" s="77">
        <f>IFERROR(INDEX(Sinduscon!$12:$12,
MATCH(CUB!A2109,Sinduscon!$3:$3,0)+2), "")</f>
        <v>1153.74</v>
      </c>
      <c r="E2109" s="77">
        <f>IFERROR(INDEX(Sinduscon!$13:$13,
MATCH(CUB!$A2109,Sinduscon!$3:$3,0)+2), "")</f>
        <v>1036.1500000000001</v>
      </c>
      <c r="F2109" s="77">
        <f>IFERROR(INDEX(Sinduscon!$14:$14,
MATCH(CUB!$A2109,Sinduscon!$3:$3,0)+2), "")</f>
        <v>157.32</v>
      </c>
      <c r="G2109" s="77">
        <f>IFERROR(INDEX(Sinduscon!$15:$15,
MATCH(CUB!$A2109,Sinduscon!$3:$3,0)+2), "")</f>
        <v>0.06</v>
      </c>
      <c r="H2109" s="111"/>
      <c r="I2109" s="111"/>
      <c r="J2109" s="111"/>
      <c r="K2109" s="111"/>
    </row>
    <row r="2110" spans="1:12" x14ac:dyDescent="0.25">
      <c r="A2110" s="71">
        <f>IF(
   SUMPRODUCT(--(Sinduscon!$3:$3=DATE(2013,INT((ROW(A2307)-1)/20)+1,1)))&gt;0,
   DATE(2013,INT((ROW(A2307)-1)/20)+1,1),
   ""
)</f>
        <v>44774</v>
      </c>
      <c r="B2110" s="72" t="str">
        <f t="shared" si="166"/>
        <v>PP-4</v>
      </c>
      <c r="C2110" s="73" t="str">
        <f t="shared" si="167"/>
        <v>Alto</v>
      </c>
      <c r="D2110" s="77" t="str">
        <f>IFERROR(INDEX(Sinduscon!$12:$12,
MATCH(CUB!A2110,Sinduscon!$3:$3,0)+3), "")</f>
        <v>-</v>
      </c>
      <c r="E2110" s="77" t="str">
        <f>IFERROR(INDEX(Sinduscon!$13:$13,
MATCH(CUB!$A2110,Sinduscon!$3:$3,0)+3), "")</f>
        <v>-</v>
      </c>
      <c r="F2110" s="77" t="str">
        <f>IFERROR(INDEX(Sinduscon!$14:$14,
MATCH(CUB!$A2110,Sinduscon!$3:$3,0)+3), "")</f>
        <v>-</v>
      </c>
      <c r="G2110" s="77" t="str">
        <f>IFERROR(INDEX(Sinduscon!$15:$15,
MATCH(CUB!$A2110,Sinduscon!$3:$3,0)+3), "")</f>
        <v>-</v>
      </c>
      <c r="H2110" s="111"/>
      <c r="I2110" s="111"/>
      <c r="J2110" s="111"/>
      <c r="K2110" s="111"/>
    </row>
    <row r="2111" spans="1:12" x14ac:dyDescent="0.25">
      <c r="A2111" s="71">
        <f>IF(
   SUMPRODUCT(--(Sinduscon!$3:$3=DATE(2013,INT((ROW(A2308)-1)/20)+1,1)))&gt;0,
   DATE(2013,INT((ROW(A2308)-1)/20)+1,1),
   ""
)</f>
        <v>44774</v>
      </c>
      <c r="B2111" s="72" t="str">
        <f t="shared" si="166"/>
        <v>PP-4</v>
      </c>
      <c r="C2111" s="73" t="str">
        <f t="shared" si="167"/>
        <v>Total</v>
      </c>
      <c r="D2111" s="77">
        <f>IFERROR(INDEX(Sinduscon!$12:$12,
MATCH(CUB!A2111,Sinduscon!$3:$3,0)+4), "")</f>
        <v>2383.4700000000003</v>
      </c>
      <c r="E2111" s="77">
        <f>IFERROR(INDEX(Sinduscon!$13:$13,
MATCH(CUB!$A2111,Sinduscon!$3:$3,0)+4), "")</f>
        <v>1754.69</v>
      </c>
      <c r="F2111" s="77">
        <f>IFERROR(INDEX(Sinduscon!$14:$14,
MATCH(CUB!$A2111,Sinduscon!$3:$3,0)+4), "")</f>
        <v>194.47</v>
      </c>
      <c r="G2111" s="77">
        <f>IFERROR(INDEX(Sinduscon!$15:$15,
MATCH(CUB!$A2111,Sinduscon!$3:$3,0)+4), "")</f>
        <v>4.34</v>
      </c>
      <c r="H2111" s="111"/>
      <c r="I2111" s="111"/>
      <c r="J2111" s="111"/>
      <c r="K2111" s="111"/>
    </row>
    <row r="2112" spans="1:12" x14ac:dyDescent="0.25">
      <c r="A2112" s="71">
        <f>IF(
   SUMPRODUCT(--(Sinduscon!$3:$3=DATE(2013,INT((ROW(A2309)-1)/20)+1,1)))&gt;0,
   DATE(2013,INT((ROW(A2309)-1)/20)+1,1),
   ""
)</f>
        <v>44774</v>
      </c>
      <c r="B2112" s="72" t="str">
        <f t="shared" si="166"/>
        <v>R-8</v>
      </c>
      <c r="C2112" s="73" t="str">
        <f t="shared" si="167"/>
        <v>Baixo</v>
      </c>
      <c r="D2112" s="77">
        <f>IFERROR(INDEX(Sinduscon!$18:$18,
MATCH(CUB!A2112,Sinduscon!$3:$3,0)+1), "")</f>
        <v>1174.04</v>
      </c>
      <c r="E2112" s="77">
        <f>IFERROR(INDEX(Sinduscon!$19:$19,
MATCH(CUB!$A2112,Sinduscon!$3:$3,0)+1), "")</f>
        <v>675.76</v>
      </c>
      <c r="F2112" s="77">
        <f>IFERROR(INDEX(Sinduscon!$20:$20,
MATCH(CUB!$A2112,Sinduscon!$3:$3,0)+1), "")</f>
        <v>33.43</v>
      </c>
      <c r="G2112" s="77">
        <f>IFERROR(INDEX(Sinduscon!$21:$21,
MATCH(CUB!$A2112,Sinduscon!$3:$3,0)+1), "")</f>
        <v>4.49</v>
      </c>
      <c r="H2112" s="111"/>
      <c r="I2112" s="111"/>
      <c r="J2112" s="111"/>
      <c r="K2112" s="111"/>
    </row>
    <row r="2113" spans="1:12" x14ac:dyDescent="0.25">
      <c r="A2113" s="71">
        <f>IF(
   SUMPRODUCT(--(Sinduscon!$3:$3=DATE(2013,INT((ROW(A2310)-1)/20)+1,1)))&gt;0,
   DATE(2013,INT((ROW(A2310)-1)/20)+1,1),
   ""
)</f>
        <v>44774</v>
      </c>
      <c r="B2113" s="72" t="str">
        <f t="shared" si="166"/>
        <v>R-8</v>
      </c>
      <c r="C2113" s="73" t="str">
        <f t="shared" si="167"/>
        <v>Normal</v>
      </c>
      <c r="D2113" s="77">
        <f>IFERROR(INDEX(Sinduscon!$18:$18,
MATCH(CUB!A2113,Sinduscon!$3:$3,0)+2), "")</f>
        <v>1028.55</v>
      </c>
      <c r="E2113" s="77">
        <f>IFERROR(INDEX(Sinduscon!$19:$19,
MATCH(CUB!$A2113,Sinduscon!$3:$3,0)+2), "")</f>
        <v>930.26</v>
      </c>
      <c r="F2113" s="77">
        <f>IFERROR(INDEX(Sinduscon!$20:$20,
MATCH(CUB!$A2113,Sinduscon!$3:$3,0)+2), "")</f>
        <v>72.58</v>
      </c>
      <c r="G2113" s="77">
        <f>IFERROR(INDEX(Sinduscon!$21:$21,
MATCH(CUB!$A2113,Sinduscon!$3:$3,0)+2), "")</f>
        <v>6.02</v>
      </c>
      <c r="H2113" s="111"/>
      <c r="I2113" s="111"/>
      <c r="J2113" s="111"/>
      <c r="K2113" s="111"/>
    </row>
    <row r="2114" spans="1:12" x14ac:dyDescent="0.25">
      <c r="A2114" s="71">
        <f>IF(
   SUMPRODUCT(--(Sinduscon!$3:$3=DATE(2013,INT((ROW(A2311)-1)/20)+1,1)))&gt;0,
   DATE(2013,INT((ROW(A2311)-1)/20)+1,1),
   ""
)</f>
        <v>44774</v>
      </c>
      <c r="B2114" s="72" t="str">
        <f t="shared" si="166"/>
        <v>R-8</v>
      </c>
      <c r="C2114" s="73" t="str">
        <f t="shared" si="167"/>
        <v>Alto</v>
      </c>
      <c r="D2114" s="77">
        <f>IFERROR(INDEX(Sinduscon!$18:$18,
MATCH(CUB!A2114,Sinduscon!$3:$3,0)+3), "")</f>
        <v>1444.69</v>
      </c>
      <c r="E2114" s="77">
        <f>IFERROR(INDEX(Sinduscon!$19:$19,
MATCH(CUB!$A2114,Sinduscon!$3:$3,0)+3), "")</f>
        <v>984.61</v>
      </c>
      <c r="F2114" s="77">
        <f>IFERROR(INDEX(Sinduscon!$20:$20,
MATCH(CUB!$A2114,Sinduscon!$3:$3,0)+3), "")</f>
        <v>85.58</v>
      </c>
      <c r="G2114" s="77">
        <f>IFERROR(INDEX(Sinduscon!$21:$21,
MATCH(CUB!$A2114,Sinduscon!$3:$3,0)+3), "")</f>
        <v>5.68</v>
      </c>
      <c r="H2114" s="111"/>
      <c r="I2114" s="111"/>
      <c r="J2114" s="111"/>
      <c r="K2114" s="111"/>
    </row>
    <row r="2115" spans="1:12" x14ac:dyDescent="0.25">
      <c r="A2115" s="71">
        <f>IF(
   SUMPRODUCT(--(Sinduscon!$3:$3=DATE(2013,INT((ROW(A2312)-1)/20)+1,1)))&gt;0,
   DATE(2013,INT((ROW(A2312)-1)/20)+1,1),
   ""
)</f>
        <v>44774</v>
      </c>
      <c r="B2115" s="72" t="str">
        <f t="shared" si="166"/>
        <v>R-8</v>
      </c>
      <c r="C2115" s="73" t="str">
        <f t="shared" si="167"/>
        <v>Total</v>
      </c>
      <c r="D2115" s="77">
        <f>IFERROR(INDEX(Sinduscon!$18:$18,
MATCH(CUB!A2115,Sinduscon!$3:$3,0)+4), "")</f>
        <v>3647.28</v>
      </c>
      <c r="E2115" s="77">
        <f>IFERROR(INDEX(Sinduscon!$19:$19,
MATCH(CUB!$A2115,Sinduscon!$3:$3,0)+4), "")</f>
        <v>2590.63</v>
      </c>
      <c r="F2115" s="77">
        <f>IFERROR(INDEX(Sinduscon!$20:$20,
MATCH(CUB!$A2115,Sinduscon!$3:$3,0)+4), "")</f>
        <v>191.58999999999997</v>
      </c>
      <c r="G2115" s="77">
        <f>IFERROR(INDEX(Sinduscon!$21:$21,
MATCH(CUB!$A2115,Sinduscon!$3:$3,0)+4), "")</f>
        <v>16.189999999999998</v>
      </c>
      <c r="H2115" s="111"/>
      <c r="I2115" s="111"/>
      <c r="J2115" s="111"/>
      <c r="K2115" s="111"/>
    </row>
    <row r="2116" spans="1:12" x14ac:dyDescent="0.25">
      <c r="A2116" s="71">
        <f>IF(
   SUMPRODUCT(--(Sinduscon!$3:$3=DATE(2013,INT((ROW(A2313)-1)/20)+1,1)))&gt;0,
   DATE(2013,INT((ROW(A2313)-1)/20)+1,1),
   ""
)</f>
        <v>44774</v>
      </c>
      <c r="B2116" s="72" t="str">
        <f t="shared" si="166"/>
        <v>R-16</v>
      </c>
      <c r="C2116" s="73" t="str">
        <f t="shared" si="167"/>
        <v>Baixo</v>
      </c>
      <c r="D2116" s="77" t="str">
        <f>IFERROR(INDEX(Sinduscon!$24:$24,
MATCH(CUB!A2116,Sinduscon!$3:$3,0)+1), "")</f>
        <v>-</v>
      </c>
      <c r="E2116" s="77" t="str">
        <f>IFERROR(INDEX(Sinduscon!$25:$25,
MATCH(CUB!$A2116,Sinduscon!$3:$3,0)+1), "")</f>
        <v>-</v>
      </c>
      <c r="F2116" s="77" t="str">
        <f>IFERROR(INDEX(Sinduscon!$26:$26,
MATCH(CUB!$A2116,Sinduscon!$3:$3,0)+1), "")</f>
        <v>-</v>
      </c>
      <c r="G2116" s="77" t="str">
        <f>IFERROR(INDEX(Sinduscon!$27:$27,
MATCH(CUB!$A2116,Sinduscon!$3:$3,0)+1), "")</f>
        <v>-</v>
      </c>
      <c r="H2116" s="111"/>
      <c r="I2116" s="111"/>
      <c r="J2116" s="111"/>
      <c r="K2116" s="111"/>
    </row>
    <row r="2117" spans="1:12" x14ac:dyDescent="0.25">
      <c r="A2117" s="71">
        <f>IF(
   SUMPRODUCT(--(Sinduscon!$3:$3=DATE(2013,INT((ROW(A2314)-1)/20)+1,1)))&gt;0,
   DATE(2013,INT((ROW(A2314)-1)/20)+1,1),
   ""
)</f>
        <v>44774</v>
      </c>
      <c r="B2117" s="72" t="str">
        <f t="shared" ref="B2117:B2180" si="171">IF(A2117&lt;&gt;"", CHOOSE(MOD(QUOTIENT(ROW()-4,4),5)+1,"R-1","PP-4","R-8","R-16","PIS"), "")</f>
        <v>R-16</v>
      </c>
      <c r="C2117" s="73" t="str">
        <f t="shared" ref="C2117:C2180" si="172">IF(A2117&lt;&gt;"", CHOOSE(MOD(QUOTIENT(ROW()-4,1),4)+1,"Baixo","Normal","Alto","Total"), "")</f>
        <v>Normal</v>
      </c>
      <c r="D2117" s="77">
        <f>IFERROR(INDEX(Sinduscon!$24:$24,
MATCH(CUB!A2117,Sinduscon!$3:$3,0)+2), "")</f>
        <v>1015.04</v>
      </c>
      <c r="E2117" s="77">
        <f>IFERROR(INDEX(Sinduscon!$25:$25,
MATCH(CUB!$A2117,Sinduscon!$3:$3,0)+2), "")</f>
        <v>894.29</v>
      </c>
      <c r="F2117" s="77">
        <f>IFERROR(INDEX(Sinduscon!$26:$26,
MATCH(CUB!$A2117,Sinduscon!$3:$3,0)+2), "")</f>
        <v>60.07</v>
      </c>
      <c r="G2117" s="77">
        <f>IFERROR(INDEX(Sinduscon!$27:$27,
MATCH(CUB!$A2117,Sinduscon!$3:$3,0)+2), "")</f>
        <v>5.73</v>
      </c>
      <c r="H2117" s="111"/>
      <c r="I2117" s="111"/>
      <c r="J2117" s="111"/>
      <c r="K2117" s="111"/>
    </row>
    <row r="2118" spans="1:12" x14ac:dyDescent="0.25">
      <c r="A2118" s="71">
        <f>IF(
   SUMPRODUCT(--(Sinduscon!$3:$3=DATE(2013,INT((ROW(A2315)-1)/20)+1,1)))&gt;0,
   DATE(2013,INT((ROW(A2315)-1)/20)+1,1),
   ""
)</f>
        <v>44774</v>
      </c>
      <c r="B2118" s="72" t="str">
        <f t="shared" si="171"/>
        <v>R-16</v>
      </c>
      <c r="C2118" s="73" t="str">
        <f t="shared" si="172"/>
        <v>Alto</v>
      </c>
      <c r="D2118" s="77">
        <f>IFERROR(INDEX(Sinduscon!$24:$24,
MATCH(CUB!A2118,Sinduscon!$3:$3,0)+3), "")</f>
        <v>1388.06</v>
      </c>
      <c r="E2118" s="77">
        <f>IFERROR(INDEX(Sinduscon!$25:$25,
MATCH(CUB!$A2118,Sinduscon!$3:$3,0)+3), "")</f>
        <v>1105.9100000000001</v>
      </c>
      <c r="F2118" s="77">
        <f>IFERROR(INDEX(Sinduscon!$26:$26,
MATCH(CUB!$A2118,Sinduscon!$3:$3,0)+3), "")</f>
        <v>74.239999999999995</v>
      </c>
      <c r="G2118" s="77">
        <f>IFERROR(INDEX(Sinduscon!$27:$27,
MATCH(CUB!$A2118,Sinduscon!$3:$3,0)+3), "")</f>
        <v>8.61</v>
      </c>
      <c r="H2118" s="111"/>
      <c r="I2118" s="111"/>
      <c r="J2118" s="111"/>
      <c r="K2118" s="111"/>
    </row>
    <row r="2119" spans="1:12" x14ac:dyDescent="0.25">
      <c r="A2119" s="71">
        <f>IF(
   SUMPRODUCT(--(Sinduscon!$3:$3=DATE(2013,INT((ROW(A2316)-1)/20)+1,1)))&gt;0,
   DATE(2013,INT((ROW(A2316)-1)/20)+1,1),
   ""
)</f>
        <v>44774</v>
      </c>
      <c r="B2119" s="72" t="str">
        <f t="shared" si="171"/>
        <v>R-16</v>
      </c>
      <c r="C2119" s="73" t="str">
        <f t="shared" si="172"/>
        <v>Total</v>
      </c>
      <c r="D2119" s="77">
        <f>IFERROR(INDEX(Sinduscon!$24:$24,
MATCH(CUB!A2119,Sinduscon!$3:$3,0)+4), "")</f>
        <v>2403.1</v>
      </c>
      <c r="E2119" s="77">
        <f>IFERROR(INDEX(Sinduscon!$25:$25,
MATCH(CUB!$A2119,Sinduscon!$3:$3,0)+4), "")</f>
        <v>2000.2</v>
      </c>
      <c r="F2119" s="77">
        <f>IFERROR(INDEX(Sinduscon!$26:$26,
MATCH(CUB!$A2119,Sinduscon!$3:$3,0)+4), "")</f>
        <v>134.31</v>
      </c>
      <c r="G2119" s="77">
        <f>IFERROR(INDEX(Sinduscon!$27:$27,
MATCH(CUB!$A2119,Sinduscon!$3:$3,0)+4), "")</f>
        <v>14.34</v>
      </c>
      <c r="H2119" s="111"/>
      <c r="I2119" s="111"/>
      <c r="J2119" s="111"/>
      <c r="K2119" s="111"/>
    </row>
    <row r="2120" spans="1:12" x14ac:dyDescent="0.25">
      <c r="A2120" s="71">
        <f>IF(
   SUMPRODUCT(--(Sinduscon!$3:$3=DATE(2013,INT((ROW(A2317)-1)/20)+1,1)))&gt;0,
   DATE(2013,INT((ROW(A2317)-1)/20)+1,1),
   ""
)</f>
        <v>44774</v>
      </c>
      <c r="B2120" s="72" t="str">
        <f t="shared" si="171"/>
        <v>PIS</v>
      </c>
      <c r="C2120" s="73" t="str">
        <f t="shared" si="172"/>
        <v>Baixo</v>
      </c>
      <c r="D2120" s="77">
        <f>IFERROR(INDEX(Sinduscon!$30:$30,
MATCH(CUB!A2120,Sinduscon!$3:$3,0)+1), "")</f>
        <v>824.68</v>
      </c>
      <c r="E2120" s="77">
        <f>IFERROR(INDEX(Sinduscon!$31:$31,
MATCH(CUB!$A2120,Sinduscon!$3:$3,0)+1), "")</f>
        <v>583.75</v>
      </c>
      <c r="F2120" s="77">
        <f>IFERROR(INDEX(Sinduscon!$32:$32,
MATCH(CUB!$A2120,Sinduscon!$3:$3,0)+1), "")</f>
        <v>34.65</v>
      </c>
      <c r="G2120" s="77">
        <f>IFERROR(INDEX(Sinduscon!$33:$33,
MATCH(CUB!$A2120,Sinduscon!$3:$3,0)+1), "")</f>
        <v>2.2400000000000002</v>
      </c>
      <c r="H2120" s="111"/>
      <c r="I2120" s="111"/>
      <c r="J2120" s="111"/>
      <c r="K2120" s="111"/>
    </row>
    <row r="2121" spans="1:12" x14ac:dyDescent="0.25">
      <c r="A2121" s="71">
        <f>IF(
   SUMPRODUCT(--(Sinduscon!$3:$3=DATE(2013,INT((ROW(A2318)-1)/20)+1,1)))&gt;0,
   DATE(2013,INT((ROW(A2318)-1)/20)+1,1),
   ""
)</f>
        <v>44774</v>
      </c>
      <c r="B2121" s="72" t="str">
        <f t="shared" si="171"/>
        <v>PIS</v>
      </c>
      <c r="C2121" s="73" t="str">
        <f t="shared" si="172"/>
        <v>Normal</v>
      </c>
      <c r="D2121" s="77" t="str">
        <f>IFERROR(INDEX(Sinduscon!$30:$30,
MATCH(CUB!A2121,Sinduscon!$3:$3,0)+2), "")</f>
        <v>-</v>
      </c>
      <c r="E2121" s="77" t="str">
        <f>IFERROR(INDEX(Sinduscon!$31:$31,
MATCH(CUB!$A2121,Sinduscon!$3:$3,0)+2), "")</f>
        <v>-</v>
      </c>
      <c r="F2121" s="77" t="str">
        <f>IFERROR(INDEX(Sinduscon!$32:$32,
MATCH(CUB!$A2121,Sinduscon!$3:$3,0)+2), "")</f>
        <v>-</v>
      </c>
      <c r="G2121" s="77" t="str">
        <f>IFERROR(INDEX(Sinduscon!$33:$33,
MATCH(CUB!$A2121,Sinduscon!$3:$3,0)+2), "")</f>
        <v>-</v>
      </c>
      <c r="H2121" s="111"/>
      <c r="I2121" s="111"/>
      <c r="J2121" s="111"/>
      <c r="K2121" s="111"/>
    </row>
    <row r="2122" spans="1:12" x14ac:dyDescent="0.25">
      <c r="A2122" s="71">
        <f>IF(
   SUMPRODUCT(--(Sinduscon!$3:$3=DATE(2013,INT((ROW(A2319)-1)/20)+1,1)))&gt;0,
   DATE(2013,INT((ROW(A2319)-1)/20)+1,1),
   ""
)</f>
        <v>44774</v>
      </c>
      <c r="B2122" s="72" t="str">
        <f t="shared" si="171"/>
        <v>PIS</v>
      </c>
      <c r="C2122" s="73" t="str">
        <f t="shared" si="172"/>
        <v>Alto</v>
      </c>
      <c r="D2122" s="77" t="str">
        <f>IFERROR(INDEX(Sinduscon!$30:$30,
MATCH(CUB!A2122,Sinduscon!$3:$3,0)+3), "")</f>
        <v>-</v>
      </c>
      <c r="E2122" s="77" t="str">
        <f>IFERROR(INDEX(Sinduscon!$31:$31,
MATCH(CUB!$A2122,Sinduscon!$3:$3,0)+3), "")</f>
        <v>-</v>
      </c>
      <c r="F2122" s="77" t="str">
        <f>IFERROR(INDEX(Sinduscon!$32:$32,
MATCH(CUB!$A2122,Sinduscon!$3:$3,0)+3), "")</f>
        <v>-</v>
      </c>
      <c r="G2122" s="77" t="str">
        <f>IFERROR(INDEX(Sinduscon!$33:$33,
MATCH(CUB!$A2122,Sinduscon!$3:$3,0)+3), "")</f>
        <v>-</v>
      </c>
      <c r="H2122" s="111"/>
      <c r="I2122" s="111"/>
      <c r="J2122" s="111"/>
      <c r="K2122" s="111"/>
    </row>
    <row r="2123" spans="1:12" x14ac:dyDescent="0.25">
      <c r="A2123" s="71">
        <f>IF(
   SUMPRODUCT(--(Sinduscon!$3:$3=DATE(2013,INT((ROW(A2320)-1)/20)+1,1)))&gt;0,
   DATE(2013,INT((ROW(A2320)-1)/20)+1,1),
   ""
)</f>
        <v>44774</v>
      </c>
      <c r="B2123" s="72" t="str">
        <f t="shared" si="171"/>
        <v>PIS</v>
      </c>
      <c r="C2123" s="73" t="str">
        <f t="shared" si="172"/>
        <v>Total</v>
      </c>
      <c r="D2123" s="77">
        <f>IFERROR(INDEX(Sinduscon!$30:$30,
MATCH(CUB!A2123,Sinduscon!$3:$3,0)+4), "")</f>
        <v>824.68</v>
      </c>
      <c r="E2123" s="77">
        <f>IFERROR(INDEX(Sinduscon!$31:$31,
MATCH(CUB!$A2123,Sinduscon!$3:$3,0)+4), "")</f>
        <v>583.75</v>
      </c>
      <c r="F2123" s="77">
        <f>IFERROR(INDEX(Sinduscon!$32:$32,
MATCH(CUB!$A2123,Sinduscon!$3:$3,0)+4), "")</f>
        <v>34.65</v>
      </c>
      <c r="G2123" s="77">
        <f>IFERROR(INDEX(Sinduscon!$33:$33,
MATCH(CUB!$A2123,Sinduscon!$3:$3,0)+4), "")</f>
        <v>2.2400000000000002</v>
      </c>
      <c r="H2123" s="111">
        <f>SUMIFS(CUB!$D:$D,CUB!$C:$C,"Total",CUB!$A:$A,$A2123)
/11</f>
        <v>1206.3972727272728</v>
      </c>
      <c r="I2123" s="111">
        <f>SUMIFS(CUB!$E:$E,CUB!$C:$C,"Total",CUB!$A:$A,$A2123)
/11</f>
        <v>929.82181818181823</v>
      </c>
      <c r="J2123" s="111">
        <f>SUMIFS(CUB!$F:$F,CUB!$C:$C,"Total",CUB!$A:$A,$A2123)
/11</f>
        <v>86.36181818181818</v>
      </c>
      <c r="K2123" s="111">
        <f>SUMIFS(CUB!$G:$G,CUB!$C:$C,"Total",CUB!$A:$A,$A2123)
/11</f>
        <v>3.8390909090909089</v>
      </c>
      <c r="L2123" s="111">
        <f t="shared" ref="L2123" si="173">SUM(H2123:K2123)</f>
        <v>2226.42</v>
      </c>
    </row>
    <row r="2124" spans="1:12" x14ac:dyDescent="0.25">
      <c r="A2124" s="71">
        <f>IF(
   SUMPRODUCT(--(Sinduscon!$3:$3=DATE(2013,INT((ROW(A2321)-1)/20)+1,1)))&gt;0,
   DATE(2013,INT((ROW(A2321)-1)/20)+1,1),
   ""
)</f>
        <v>44805</v>
      </c>
      <c r="B2124" s="72" t="str">
        <f t="shared" si="171"/>
        <v>R-1</v>
      </c>
      <c r="C2124" s="73" t="str">
        <f t="shared" si="172"/>
        <v>Baixo</v>
      </c>
      <c r="D2124" s="77">
        <f>IFERROR(INDEX(Sinduscon!$6:$6,
MATCH(CUB!A2124,Sinduscon!$3:$3,0)+1), "")</f>
        <v>1120.21</v>
      </c>
      <c r="E2124" s="77">
        <f>IFERROR(INDEX(Sinduscon!$7:$7,
MATCH(CUB!$A2124,Sinduscon!$3:$3,0)+1), "")</f>
        <v>856.61</v>
      </c>
      <c r="F2124" s="77">
        <f>IFERROR(INDEX(Sinduscon!$8:$8,
MATCH(CUB!$A2124,Sinduscon!$3:$3,0)+1), "")</f>
        <v>139.72999999999999</v>
      </c>
      <c r="G2124" s="77">
        <f>IFERROR(INDEX(Sinduscon!$9:$9,
MATCH(CUB!$A2124,Sinduscon!$3:$3,0)+1), "")</f>
        <v>4.43</v>
      </c>
      <c r="H2124" s="111"/>
      <c r="I2124" s="111"/>
      <c r="J2124" s="111"/>
      <c r="K2124" s="111"/>
    </row>
    <row r="2125" spans="1:12" x14ac:dyDescent="0.25">
      <c r="A2125" s="71">
        <f>IF(
   SUMPRODUCT(--(Sinduscon!$3:$3=DATE(2013,INT((ROW(A2322)-1)/20)+1,1)))&gt;0,
   DATE(2013,INT((ROW(A2322)-1)/20)+1,1),
   ""
)</f>
        <v>44805</v>
      </c>
      <c r="B2125" s="72" t="str">
        <f t="shared" si="171"/>
        <v>R-1</v>
      </c>
      <c r="C2125" s="73" t="str">
        <f t="shared" si="172"/>
        <v>Normal</v>
      </c>
      <c r="D2125" s="77">
        <f>IFERROR(INDEX(Sinduscon!$6:$6,
MATCH(CUB!A2125,Sinduscon!$3:$3,0)+2), "")</f>
        <v>1173.82</v>
      </c>
      <c r="E2125" s="77">
        <f>IFERROR(INDEX(Sinduscon!$7:$7,
MATCH(CUB!$A2125,Sinduscon!$3:$3,0)+2), "")</f>
        <v>1171.31</v>
      </c>
      <c r="F2125" s="77">
        <f>IFERROR(INDEX(Sinduscon!$8:$8,
MATCH(CUB!$A2125,Sinduscon!$3:$3,0)+2), "")</f>
        <v>131.19999999999999</v>
      </c>
      <c r="G2125" s="77">
        <f>IFERROR(INDEX(Sinduscon!$9:$9,
MATCH(CUB!$A2125,Sinduscon!$3:$3,0)+2), "")</f>
        <v>0.31</v>
      </c>
      <c r="H2125" s="111"/>
      <c r="I2125" s="111"/>
      <c r="J2125" s="111"/>
      <c r="K2125" s="111"/>
    </row>
    <row r="2126" spans="1:12" x14ac:dyDescent="0.25">
      <c r="A2126" s="71">
        <f>IF(
   SUMPRODUCT(--(Sinduscon!$3:$3=DATE(2013,INT((ROW(A2323)-1)/20)+1,1)))&gt;0,
   DATE(2013,INT((ROW(A2323)-1)/20)+1,1),
   ""
)</f>
        <v>44805</v>
      </c>
      <c r="B2126" s="72" t="str">
        <f t="shared" si="171"/>
        <v>R-1</v>
      </c>
      <c r="C2126" s="73" t="str">
        <f t="shared" si="172"/>
        <v>Alto</v>
      </c>
      <c r="D2126" s="77">
        <f>IFERROR(INDEX(Sinduscon!$6:$6,
MATCH(CUB!A2126,Sinduscon!$3:$3,0)+3), "")</f>
        <v>1732.13</v>
      </c>
      <c r="E2126" s="77">
        <f>IFERROR(INDEX(Sinduscon!$7:$7,
MATCH(CUB!$A2126,Sinduscon!$3:$3,0)+3), "")</f>
        <v>1270.8499999999999</v>
      </c>
      <c r="F2126" s="77">
        <f>IFERROR(INDEX(Sinduscon!$8:$8,
MATCH(CUB!$A2126,Sinduscon!$3:$3,0)+3), "")</f>
        <v>124.03</v>
      </c>
      <c r="G2126" s="77">
        <f>IFERROR(INDEX(Sinduscon!$9:$9,
MATCH(CUB!$A2126,Sinduscon!$3:$3,0)+3), "")</f>
        <v>0.38</v>
      </c>
      <c r="H2126" s="111"/>
      <c r="I2126" s="111"/>
      <c r="J2126" s="111"/>
      <c r="K2126" s="111"/>
    </row>
    <row r="2127" spans="1:12" x14ac:dyDescent="0.25">
      <c r="A2127" s="71">
        <f>IF(
   SUMPRODUCT(--(Sinduscon!$3:$3=DATE(2013,INT((ROW(A2324)-1)/20)+1,1)))&gt;0,
   DATE(2013,INT((ROW(A2324)-1)/20)+1,1),
   ""
)</f>
        <v>44805</v>
      </c>
      <c r="B2127" s="72" t="str">
        <f t="shared" si="171"/>
        <v>R-1</v>
      </c>
      <c r="C2127" s="73" t="str">
        <f t="shared" si="172"/>
        <v>Total</v>
      </c>
      <c r="D2127" s="77">
        <f>IFERROR(INDEX(Sinduscon!$6:$6,
MATCH(CUB!A2127,Sinduscon!$3:$3,0)+4), "")</f>
        <v>4026.16</v>
      </c>
      <c r="E2127" s="77">
        <f>IFERROR(INDEX(Sinduscon!$7:$7,
MATCH(CUB!$A2127,Sinduscon!$3:$3,0)+4), "")</f>
        <v>3298.77</v>
      </c>
      <c r="F2127" s="77">
        <f>IFERROR(INDEX(Sinduscon!$8:$8,
MATCH(CUB!$A2127,Sinduscon!$3:$3,0)+4), "")</f>
        <v>394.95999999999992</v>
      </c>
      <c r="G2127" s="77">
        <f>IFERROR(INDEX(Sinduscon!$9:$9,
MATCH(CUB!$A2127,Sinduscon!$3:$3,0)+4), "")</f>
        <v>5.1199999999999992</v>
      </c>
      <c r="H2127" s="111"/>
      <c r="I2127" s="111"/>
      <c r="J2127" s="111"/>
      <c r="K2127" s="111"/>
    </row>
    <row r="2128" spans="1:12" x14ac:dyDescent="0.25">
      <c r="A2128" s="71">
        <f>IF(
   SUMPRODUCT(--(Sinduscon!$3:$3=DATE(2013,INT((ROW(A2325)-1)/20)+1,1)))&gt;0,
   DATE(2013,INT((ROW(A2325)-1)/20)+1,1),
   ""
)</f>
        <v>44805</v>
      </c>
      <c r="B2128" s="72" t="str">
        <f t="shared" si="171"/>
        <v>PP-4</v>
      </c>
      <c r="C2128" s="73" t="str">
        <f t="shared" si="172"/>
        <v>Baixo</v>
      </c>
      <c r="D2128" s="77">
        <f>IFERROR(INDEX(Sinduscon!$12:$12,
MATCH(CUB!A2128,Sinduscon!$3:$3,0)+1), "")</f>
        <v>1230.0899999999999</v>
      </c>
      <c r="E2128" s="77">
        <f>IFERROR(INDEX(Sinduscon!$13:$13,
MATCH(CUB!$A2128,Sinduscon!$3:$3,0)+1), "")</f>
        <v>718.54</v>
      </c>
      <c r="F2128" s="77">
        <f>IFERROR(INDEX(Sinduscon!$14:$14,
MATCH(CUB!$A2128,Sinduscon!$3:$3,0)+1), "")</f>
        <v>37.15</v>
      </c>
      <c r="G2128" s="77">
        <f>IFERROR(INDEX(Sinduscon!$15:$15,
MATCH(CUB!$A2128,Sinduscon!$3:$3,0)+1), "")</f>
        <v>4.28</v>
      </c>
      <c r="H2128" s="111"/>
      <c r="I2128" s="111"/>
      <c r="J2128" s="111"/>
      <c r="K2128" s="111"/>
    </row>
    <row r="2129" spans="1:12" x14ac:dyDescent="0.25">
      <c r="A2129" s="71">
        <f>IF(
   SUMPRODUCT(--(Sinduscon!$3:$3=DATE(2013,INT((ROW(A2326)-1)/20)+1,1)))&gt;0,
   DATE(2013,INT((ROW(A2326)-1)/20)+1,1),
   ""
)</f>
        <v>44805</v>
      </c>
      <c r="B2129" s="72" t="str">
        <f t="shared" si="171"/>
        <v>PP-4</v>
      </c>
      <c r="C2129" s="73" t="str">
        <f t="shared" si="172"/>
        <v>Normal</v>
      </c>
      <c r="D2129" s="77">
        <f>IFERROR(INDEX(Sinduscon!$12:$12,
MATCH(CUB!A2129,Sinduscon!$3:$3,0)+2), "")</f>
        <v>1155.98</v>
      </c>
      <c r="E2129" s="77">
        <f>IFERROR(INDEX(Sinduscon!$13:$13,
MATCH(CUB!$A2129,Sinduscon!$3:$3,0)+2), "")</f>
        <v>1036.1500000000001</v>
      </c>
      <c r="F2129" s="77">
        <f>IFERROR(INDEX(Sinduscon!$14:$14,
MATCH(CUB!$A2129,Sinduscon!$3:$3,0)+2), "")</f>
        <v>157.32</v>
      </c>
      <c r="G2129" s="77">
        <f>IFERROR(INDEX(Sinduscon!$15:$15,
MATCH(CUB!$A2129,Sinduscon!$3:$3,0)+2), "")</f>
        <v>0.06</v>
      </c>
      <c r="H2129" s="111"/>
      <c r="I2129" s="111"/>
      <c r="J2129" s="111"/>
      <c r="K2129" s="111"/>
    </row>
    <row r="2130" spans="1:12" x14ac:dyDescent="0.25">
      <c r="A2130" s="71">
        <f>IF(
   SUMPRODUCT(--(Sinduscon!$3:$3=DATE(2013,INT((ROW(A2327)-1)/20)+1,1)))&gt;0,
   DATE(2013,INT((ROW(A2327)-1)/20)+1,1),
   ""
)</f>
        <v>44805</v>
      </c>
      <c r="B2130" s="72" t="str">
        <f t="shared" si="171"/>
        <v>PP-4</v>
      </c>
      <c r="C2130" s="73" t="str">
        <f t="shared" si="172"/>
        <v>Alto</v>
      </c>
      <c r="D2130" s="77" t="str">
        <f>IFERROR(INDEX(Sinduscon!$12:$12,
MATCH(CUB!A2130,Sinduscon!$3:$3,0)+3), "")</f>
        <v>-</v>
      </c>
      <c r="E2130" s="77" t="str">
        <f>IFERROR(INDEX(Sinduscon!$13:$13,
MATCH(CUB!$A2130,Sinduscon!$3:$3,0)+3), "")</f>
        <v>-</v>
      </c>
      <c r="F2130" s="77" t="str">
        <f>IFERROR(INDEX(Sinduscon!$14:$14,
MATCH(CUB!$A2130,Sinduscon!$3:$3,0)+3), "")</f>
        <v>-</v>
      </c>
      <c r="G2130" s="77" t="str">
        <f>IFERROR(INDEX(Sinduscon!$15:$15,
MATCH(CUB!$A2130,Sinduscon!$3:$3,0)+3), "")</f>
        <v>-</v>
      </c>
      <c r="H2130" s="111"/>
      <c r="I2130" s="111"/>
      <c r="J2130" s="111"/>
      <c r="K2130" s="111"/>
    </row>
    <row r="2131" spans="1:12" x14ac:dyDescent="0.25">
      <c r="A2131" s="71">
        <f>IF(
   SUMPRODUCT(--(Sinduscon!$3:$3=DATE(2013,INT((ROW(A2328)-1)/20)+1,1)))&gt;0,
   DATE(2013,INT((ROW(A2328)-1)/20)+1,1),
   ""
)</f>
        <v>44805</v>
      </c>
      <c r="B2131" s="72" t="str">
        <f t="shared" si="171"/>
        <v>PP-4</v>
      </c>
      <c r="C2131" s="73" t="str">
        <f t="shared" si="172"/>
        <v>Total</v>
      </c>
      <c r="D2131" s="77">
        <f>IFERROR(INDEX(Sinduscon!$12:$12,
MATCH(CUB!A2131,Sinduscon!$3:$3,0)+4), "")</f>
        <v>2386.0699999999997</v>
      </c>
      <c r="E2131" s="77">
        <f>IFERROR(INDEX(Sinduscon!$13:$13,
MATCH(CUB!$A2131,Sinduscon!$3:$3,0)+4), "")</f>
        <v>1754.69</v>
      </c>
      <c r="F2131" s="77">
        <f>IFERROR(INDEX(Sinduscon!$14:$14,
MATCH(CUB!$A2131,Sinduscon!$3:$3,0)+4), "")</f>
        <v>194.47</v>
      </c>
      <c r="G2131" s="77">
        <f>IFERROR(INDEX(Sinduscon!$15:$15,
MATCH(CUB!$A2131,Sinduscon!$3:$3,0)+4), "")</f>
        <v>4.34</v>
      </c>
      <c r="H2131" s="111"/>
      <c r="I2131" s="111"/>
      <c r="J2131" s="111"/>
      <c r="K2131" s="111"/>
    </row>
    <row r="2132" spans="1:12" x14ac:dyDescent="0.25">
      <c r="A2132" s="71">
        <f>IF(
   SUMPRODUCT(--(Sinduscon!$3:$3=DATE(2013,INT((ROW(A2329)-1)/20)+1,1)))&gt;0,
   DATE(2013,INT((ROW(A2329)-1)/20)+1,1),
   ""
)</f>
        <v>44805</v>
      </c>
      <c r="B2132" s="72" t="str">
        <f t="shared" si="171"/>
        <v>R-8</v>
      </c>
      <c r="C2132" s="73" t="str">
        <f t="shared" si="172"/>
        <v>Baixo</v>
      </c>
      <c r="D2132" s="77">
        <f>IFERROR(INDEX(Sinduscon!$18:$18,
MATCH(CUB!A2132,Sinduscon!$3:$3,0)+1), "")</f>
        <v>1175.31</v>
      </c>
      <c r="E2132" s="77">
        <f>IFERROR(INDEX(Sinduscon!$19:$19,
MATCH(CUB!$A2132,Sinduscon!$3:$3,0)+1), "")</f>
        <v>675.76</v>
      </c>
      <c r="F2132" s="77">
        <f>IFERROR(INDEX(Sinduscon!$20:$20,
MATCH(CUB!$A2132,Sinduscon!$3:$3,0)+1), "")</f>
        <v>33.43</v>
      </c>
      <c r="G2132" s="77">
        <f>IFERROR(INDEX(Sinduscon!$21:$21,
MATCH(CUB!$A2132,Sinduscon!$3:$3,0)+1), "")</f>
        <v>4.49</v>
      </c>
      <c r="H2132" s="111"/>
      <c r="I2132" s="111"/>
      <c r="J2132" s="111"/>
      <c r="K2132" s="111"/>
    </row>
    <row r="2133" spans="1:12" x14ac:dyDescent="0.25">
      <c r="A2133" s="71">
        <f>IF(
   SUMPRODUCT(--(Sinduscon!$3:$3=DATE(2013,INT((ROW(A2330)-1)/20)+1,1)))&gt;0,
   DATE(2013,INT((ROW(A2330)-1)/20)+1,1),
   ""
)</f>
        <v>44805</v>
      </c>
      <c r="B2133" s="72" t="str">
        <f t="shared" si="171"/>
        <v>R-8</v>
      </c>
      <c r="C2133" s="73" t="str">
        <f t="shared" si="172"/>
        <v>Normal</v>
      </c>
      <c r="D2133" s="77">
        <f>IFERROR(INDEX(Sinduscon!$18:$18,
MATCH(CUB!A2133,Sinduscon!$3:$3,0)+2), "")</f>
        <v>1030.47</v>
      </c>
      <c r="E2133" s="77">
        <f>IFERROR(INDEX(Sinduscon!$19:$19,
MATCH(CUB!$A2133,Sinduscon!$3:$3,0)+2), "")</f>
        <v>930.26</v>
      </c>
      <c r="F2133" s="77">
        <f>IFERROR(INDEX(Sinduscon!$20:$20,
MATCH(CUB!$A2133,Sinduscon!$3:$3,0)+2), "")</f>
        <v>72.58</v>
      </c>
      <c r="G2133" s="77">
        <f>IFERROR(INDEX(Sinduscon!$21:$21,
MATCH(CUB!$A2133,Sinduscon!$3:$3,0)+2), "")</f>
        <v>6.02</v>
      </c>
      <c r="H2133" s="111"/>
      <c r="I2133" s="111"/>
      <c r="J2133" s="111"/>
      <c r="K2133" s="111"/>
    </row>
    <row r="2134" spans="1:12" x14ac:dyDescent="0.25">
      <c r="A2134" s="71">
        <f>IF(
   SUMPRODUCT(--(Sinduscon!$3:$3=DATE(2013,INT((ROW(A2331)-1)/20)+1,1)))&gt;0,
   DATE(2013,INT((ROW(A2331)-1)/20)+1,1),
   ""
)</f>
        <v>44805</v>
      </c>
      <c r="B2134" s="72" t="str">
        <f t="shared" si="171"/>
        <v>R-8</v>
      </c>
      <c r="C2134" s="73" t="str">
        <f t="shared" si="172"/>
        <v>Alto</v>
      </c>
      <c r="D2134" s="77">
        <f>IFERROR(INDEX(Sinduscon!$18:$18,
MATCH(CUB!A2134,Sinduscon!$3:$3,0)+3), "")</f>
        <v>1447.65</v>
      </c>
      <c r="E2134" s="77">
        <f>IFERROR(INDEX(Sinduscon!$19:$19,
MATCH(CUB!$A2134,Sinduscon!$3:$3,0)+3), "")</f>
        <v>984.61</v>
      </c>
      <c r="F2134" s="77">
        <f>IFERROR(INDEX(Sinduscon!$20:$20,
MATCH(CUB!$A2134,Sinduscon!$3:$3,0)+3), "")</f>
        <v>85.58</v>
      </c>
      <c r="G2134" s="77">
        <f>IFERROR(INDEX(Sinduscon!$21:$21,
MATCH(CUB!$A2134,Sinduscon!$3:$3,0)+3), "")</f>
        <v>5.68</v>
      </c>
      <c r="H2134" s="111"/>
      <c r="I2134" s="111"/>
      <c r="J2134" s="111"/>
      <c r="K2134" s="111"/>
    </row>
    <row r="2135" spans="1:12" x14ac:dyDescent="0.25">
      <c r="A2135" s="71">
        <f>IF(
   SUMPRODUCT(--(Sinduscon!$3:$3=DATE(2013,INT((ROW(A2332)-1)/20)+1,1)))&gt;0,
   DATE(2013,INT((ROW(A2332)-1)/20)+1,1),
   ""
)</f>
        <v>44805</v>
      </c>
      <c r="B2135" s="72" t="str">
        <f t="shared" si="171"/>
        <v>R-8</v>
      </c>
      <c r="C2135" s="73" t="str">
        <f t="shared" si="172"/>
        <v>Total</v>
      </c>
      <c r="D2135" s="77">
        <f>IFERROR(INDEX(Sinduscon!$18:$18,
MATCH(CUB!A2135,Sinduscon!$3:$3,0)+4), "")</f>
        <v>3653.43</v>
      </c>
      <c r="E2135" s="77">
        <f>IFERROR(INDEX(Sinduscon!$19:$19,
MATCH(CUB!$A2135,Sinduscon!$3:$3,0)+4), "")</f>
        <v>2590.63</v>
      </c>
      <c r="F2135" s="77">
        <f>IFERROR(INDEX(Sinduscon!$20:$20,
MATCH(CUB!$A2135,Sinduscon!$3:$3,0)+4), "")</f>
        <v>191.58999999999997</v>
      </c>
      <c r="G2135" s="77">
        <f>IFERROR(INDEX(Sinduscon!$21:$21,
MATCH(CUB!$A2135,Sinduscon!$3:$3,0)+4), "")</f>
        <v>16.189999999999998</v>
      </c>
      <c r="H2135" s="111"/>
      <c r="I2135" s="111"/>
      <c r="J2135" s="111"/>
      <c r="K2135" s="111"/>
    </row>
    <row r="2136" spans="1:12" x14ac:dyDescent="0.25">
      <c r="A2136" s="71">
        <f>IF(
   SUMPRODUCT(--(Sinduscon!$3:$3=DATE(2013,INT((ROW(A2333)-1)/20)+1,1)))&gt;0,
   DATE(2013,INT((ROW(A2333)-1)/20)+1,1),
   ""
)</f>
        <v>44805</v>
      </c>
      <c r="B2136" s="72" t="str">
        <f t="shared" si="171"/>
        <v>R-16</v>
      </c>
      <c r="C2136" s="73" t="str">
        <f t="shared" si="172"/>
        <v>Baixo</v>
      </c>
      <c r="D2136" s="77" t="str">
        <f>IFERROR(INDEX(Sinduscon!$24:$24,
MATCH(CUB!A2136,Sinduscon!$3:$3,0)+1), "")</f>
        <v>-</v>
      </c>
      <c r="E2136" s="77" t="str">
        <f>IFERROR(INDEX(Sinduscon!$25:$25,
MATCH(CUB!$A2136,Sinduscon!$3:$3,0)+1), "")</f>
        <v>-</v>
      </c>
      <c r="F2136" s="77" t="str">
        <f>IFERROR(INDEX(Sinduscon!$26:$26,
MATCH(CUB!$A2136,Sinduscon!$3:$3,0)+1), "")</f>
        <v>-</v>
      </c>
      <c r="G2136" s="77" t="str">
        <f>IFERROR(INDEX(Sinduscon!$27:$27,
MATCH(CUB!$A2136,Sinduscon!$3:$3,0)+1), "")</f>
        <v>-</v>
      </c>
      <c r="H2136" s="111"/>
      <c r="I2136" s="111"/>
      <c r="J2136" s="111"/>
      <c r="K2136" s="111"/>
    </row>
    <row r="2137" spans="1:12" x14ac:dyDescent="0.25">
      <c r="A2137" s="71">
        <f>IF(
   SUMPRODUCT(--(Sinduscon!$3:$3=DATE(2013,INT((ROW(A2334)-1)/20)+1,1)))&gt;0,
   DATE(2013,INT((ROW(A2334)-1)/20)+1,1),
   ""
)</f>
        <v>44805</v>
      </c>
      <c r="B2137" s="72" t="str">
        <f t="shared" si="171"/>
        <v>R-16</v>
      </c>
      <c r="C2137" s="73" t="str">
        <f t="shared" si="172"/>
        <v>Normal</v>
      </c>
      <c r="D2137" s="77">
        <f>IFERROR(INDEX(Sinduscon!$24:$24,
MATCH(CUB!A2137,Sinduscon!$3:$3,0)+2), "")</f>
        <v>1017.61</v>
      </c>
      <c r="E2137" s="77">
        <f>IFERROR(INDEX(Sinduscon!$25:$25,
MATCH(CUB!$A2137,Sinduscon!$3:$3,0)+2), "")</f>
        <v>894.29</v>
      </c>
      <c r="F2137" s="77">
        <f>IFERROR(INDEX(Sinduscon!$26:$26,
MATCH(CUB!$A2137,Sinduscon!$3:$3,0)+2), "")</f>
        <v>60.07</v>
      </c>
      <c r="G2137" s="77">
        <f>IFERROR(INDEX(Sinduscon!$27:$27,
MATCH(CUB!$A2137,Sinduscon!$3:$3,0)+2), "")</f>
        <v>5.73</v>
      </c>
      <c r="H2137" s="111"/>
      <c r="I2137" s="111"/>
      <c r="J2137" s="111"/>
      <c r="K2137" s="111"/>
    </row>
    <row r="2138" spans="1:12" x14ac:dyDescent="0.25">
      <c r="A2138" s="71">
        <f>IF(
   SUMPRODUCT(--(Sinduscon!$3:$3=DATE(2013,INT((ROW(A2335)-1)/20)+1,1)))&gt;0,
   DATE(2013,INT((ROW(A2335)-1)/20)+1,1),
   ""
)</f>
        <v>44805</v>
      </c>
      <c r="B2138" s="72" t="str">
        <f t="shared" si="171"/>
        <v>R-16</v>
      </c>
      <c r="C2138" s="73" t="str">
        <f t="shared" si="172"/>
        <v>Alto</v>
      </c>
      <c r="D2138" s="77">
        <f>IFERROR(INDEX(Sinduscon!$24:$24,
MATCH(CUB!A2138,Sinduscon!$3:$3,0)+3), "")</f>
        <v>1388.36</v>
      </c>
      <c r="E2138" s="77">
        <f>IFERROR(INDEX(Sinduscon!$25:$25,
MATCH(CUB!$A2138,Sinduscon!$3:$3,0)+3), "")</f>
        <v>1105.9100000000001</v>
      </c>
      <c r="F2138" s="77">
        <f>IFERROR(INDEX(Sinduscon!$26:$26,
MATCH(CUB!$A2138,Sinduscon!$3:$3,0)+3), "")</f>
        <v>74.239999999999995</v>
      </c>
      <c r="G2138" s="77">
        <f>IFERROR(INDEX(Sinduscon!$27:$27,
MATCH(CUB!$A2138,Sinduscon!$3:$3,0)+3), "")</f>
        <v>8.61</v>
      </c>
      <c r="H2138" s="111"/>
      <c r="I2138" s="111"/>
      <c r="J2138" s="111"/>
      <c r="K2138" s="111"/>
    </row>
    <row r="2139" spans="1:12" x14ac:dyDescent="0.25">
      <c r="A2139" s="71">
        <f>IF(
   SUMPRODUCT(--(Sinduscon!$3:$3=DATE(2013,INT((ROW(A2336)-1)/20)+1,1)))&gt;0,
   DATE(2013,INT((ROW(A2336)-1)/20)+1,1),
   ""
)</f>
        <v>44805</v>
      </c>
      <c r="B2139" s="72" t="str">
        <f t="shared" si="171"/>
        <v>R-16</v>
      </c>
      <c r="C2139" s="73" t="str">
        <f t="shared" si="172"/>
        <v>Total</v>
      </c>
      <c r="D2139" s="77">
        <f>IFERROR(INDEX(Sinduscon!$24:$24,
MATCH(CUB!A2139,Sinduscon!$3:$3,0)+4), "")</f>
        <v>2405.9699999999998</v>
      </c>
      <c r="E2139" s="77">
        <f>IFERROR(INDEX(Sinduscon!$25:$25,
MATCH(CUB!$A2139,Sinduscon!$3:$3,0)+4), "")</f>
        <v>2000.2</v>
      </c>
      <c r="F2139" s="77">
        <f>IFERROR(INDEX(Sinduscon!$26:$26,
MATCH(CUB!$A2139,Sinduscon!$3:$3,0)+4), "")</f>
        <v>134.31</v>
      </c>
      <c r="G2139" s="77">
        <f>IFERROR(INDEX(Sinduscon!$27:$27,
MATCH(CUB!$A2139,Sinduscon!$3:$3,0)+4), "")</f>
        <v>14.34</v>
      </c>
      <c r="H2139" s="111"/>
      <c r="I2139" s="111"/>
      <c r="J2139" s="111"/>
      <c r="K2139" s="111"/>
    </row>
    <row r="2140" spans="1:12" x14ac:dyDescent="0.25">
      <c r="A2140" s="71">
        <f>IF(
   SUMPRODUCT(--(Sinduscon!$3:$3=DATE(2013,INT((ROW(A2337)-1)/20)+1,1)))&gt;0,
   DATE(2013,INT((ROW(A2337)-1)/20)+1,1),
   ""
)</f>
        <v>44805</v>
      </c>
      <c r="B2140" s="72" t="str">
        <f t="shared" si="171"/>
        <v>PIS</v>
      </c>
      <c r="C2140" s="73" t="str">
        <f t="shared" si="172"/>
        <v>Baixo</v>
      </c>
      <c r="D2140" s="77">
        <f>IFERROR(INDEX(Sinduscon!$30:$30,
MATCH(CUB!A2140,Sinduscon!$3:$3,0)+1), "")</f>
        <v>821.1</v>
      </c>
      <c r="E2140" s="77">
        <f>IFERROR(INDEX(Sinduscon!$31:$31,
MATCH(CUB!$A2140,Sinduscon!$3:$3,0)+1), "")</f>
        <v>583.75</v>
      </c>
      <c r="F2140" s="77">
        <f>IFERROR(INDEX(Sinduscon!$32:$32,
MATCH(CUB!$A2140,Sinduscon!$3:$3,0)+1), "")</f>
        <v>34.65</v>
      </c>
      <c r="G2140" s="77">
        <f>IFERROR(INDEX(Sinduscon!$33:$33,
MATCH(CUB!$A2140,Sinduscon!$3:$3,0)+1), "")</f>
        <v>2.2400000000000002</v>
      </c>
      <c r="H2140" s="111"/>
      <c r="I2140" s="111"/>
      <c r="J2140" s="111"/>
      <c r="K2140" s="111"/>
    </row>
    <row r="2141" spans="1:12" x14ac:dyDescent="0.25">
      <c r="A2141" s="71">
        <f>IF(
   SUMPRODUCT(--(Sinduscon!$3:$3=DATE(2013,INT((ROW(A2338)-1)/20)+1,1)))&gt;0,
   DATE(2013,INT((ROW(A2338)-1)/20)+1,1),
   ""
)</f>
        <v>44805</v>
      </c>
      <c r="B2141" s="72" t="str">
        <f t="shared" si="171"/>
        <v>PIS</v>
      </c>
      <c r="C2141" s="73" t="str">
        <f t="shared" si="172"/>
        <v>Normal</v>
      </c>
      <c r="D2141" s="77" t="str">
        <f>IFERROR(INDEX(Sinduscon!$30:$30,
MATCH(CUB!A2141,Sinduscon!$3:$3,0)+2), "")</f>
        <v>-</v>
      </c>
      <c r="E2141" s="77" t="str">
        <f>IFERROR(INDEX(Sinduscon!$31:$31,
MATCH(CUB!$A2141,Sinduscon!$3:$3,0)+2), "")</f>
        <v>-</v>
      </c>
      <c r="F2141" s="77" t="str">
        <f>IFERROR(INDEX(Sinduscon!$32:$32,
MATCH(CUB!$A2141,Sinduscon!$3:$3,0)+2), "")</f>
        <v>-</v>
      </c>
      <c r="G2141" s="77" t="str">
        <f>IFERROR(INDEX(Sinduscon!$33:$33,
MATCH(CUB!$A2141,Sinduscon!$3:$3,0)+2), "")</f>
        <v>-</v>
      </c>
      <c r="H2141" s="111"/>
      <c r="I2141" s="111"/>
      <c r="J2141" s="111"/>
      <c r="K2141" s="111"/>
    </row>
    <row r="2142" spans="1:12" x14ac:dyDescent="0.25">
      <c r="A2142" s="71">
        <f>IF(
   SUMPRODUCT(--(Sinduscon!$3:$3=DATE(2013,INT((ROW(A2339)-1)/20)+1,1)))&gt;0,
   DATE(2013,INT((ROW(A2339)-1)/20)+1,1),
   ""
)</f>
        <v>44805</v>
      </c>
      <c r="B2142" s="72" t="str">
        <f t="shared" si="171"/>
        <v>PIS</v>
      </c>
      <c r="C2142" s="73" t="str">
        <f t="shared" si="172"/>
        <v>Alto</v>
      </c>
      <c r="D2142" s="77" t="str">
        <f>IFERROR(INDEX(Sinduscon!$30:$30,
MATCH(CUB!A2142,Sinduscon!$3:$3,0)+3), "")</f>
        <v>-</v>
      </c>
      <c r="E2142" s="77" t="str">
        <f>IFERROR(INDEX(Sinduscon!$31:$31,
MATCH(CUB!$A2142,Sinduscon!$3:$3,0)+3), "")</f>
        <v>-</v>
      </c>
      <c r="F2142" s="77" t="str">
        <f>IFERROR(INDEX(Sinduscon!$32:$32,
MATCH(CUB!$A2142,Sinduscon!$3:$3,0)+3), "")</f>
        <v>-</v>
      </c>
      <c r="G2142" s="77" t="str">
        <f>IFERROR(INDEX(Sinduscon!$33:$33,
MATCH(CUB!$A2142,Sinduscon!$3:$3,0)+3), "")</f>
        <v>-</v>
      </c>
      <c r="H2142" s="111"/>
      <c r="I2142" s="111"/>
      <c r="J2142" s="111"/>
      <c r="K2142" s="111"/>
    </row>
    <row r="2143" spans="1:12" x14ac:dyDescent="0.25">
      <c r="A2143" s="71">
        <f>IF(
   SUMPRODUCT(--(Sinduscon!$3:$3=DATE(2013,INT((ROW(A2340)-1)/20)+1,1)))&gt;0,
   DATE(2013,INT((ROW(A2340)-1)/20)+1,1),
   ""
)</f>
        <v>44805</v>
      </c>
      <c r="B2143" s="72" t="str">
        <f t="shared" si="171"/>
        <v>PIS</v>
      </c>
      <c r="C2143" s="73" t="str">
        <f t="shared" si="172"/>
        <v>Total</v>
      </c>
      <c r="D2143" s="77">
        <f>IFERROR(INDEX(Sinduscon!$30:$30,
MATCH(CUB!A2143,Sinduscon!$3:$3,0)+4), "")</f>
        <v>821.1</v>
      </c>
      <c r="E2143" s="77">
        <f>IFERROR(INDEX(Sinduscon!$31:$31,
MATCH(CUB!$A2143,Sinduscon!$3:$3,0)+4), "")</f>
        <v>583.75</v>
      </c>
      <c r="F2143" s="77">
        <f>IFERROR(INDEX(Sinduscon!$32:$32,
MATCH(CUB!$A2143,Sinduscon!$3:$3,0)+4), "")</f>
        <v>34.65</v>
      </c>
      <c r="G2143" s="77">
        <f>IFERROR(INDEX(Sinduscon!$33:$33,
MATCH(CUB!$A2143,Sinduscon!$3:$3,0)+4), "")</f>
        <v>2.2400000000000002</v>
      </c>
      <c r="H2143" s="111">
        <f>SUMIFS(CUB!$D:$D,CUB!$C:$C,"Total",CUB!$A:$A,$A2143)
/11</f>
        <v>1208.43</v>
      </c>
      <c r="I2143" s="111">
        <f>SUMIFS(CUB!$E:$E,CUB!$C:$C,"Total",CUB!$A:$A,$A2143)
/11</f>
        <v>929.82181818181823</v>
      </c>
      <c r="J2143" s="111">
        <f>SUMIFS(CUB!$F:$F,CUB!$C:$C,"Total",CUB!$A:$A,$A2143)
/11</f>
        <v>86.36181818181818</v>
      </c>
      <c r="K2143" s="111">
        <f>SUMIFS(CUB!$G:$G,CUB!$C:$C,"Total",CUB!$A:$A,$A2143)
/11</f>
        <v>3.8390909090909089</v>
      </c>
      <c r="L2143" s="111">
        <f t="shared" ref="L2143" si="174">SUM(H2143:K2143)</f>
        <v>2228.4527272727273</v>
      </c>
    </row>
    <row r="2144" spans="1:12" x14ac:dyDescent="0.25">
      <c r="A2144" s="71">
        <f>IF(
   SUMPRODUCT(--(Sinduscon!$3:$3=DATE(2013,INT((ROW(A2341)-1)/20)+1,1)))&gt;0,
   DATE(2013,INT((ROW(A2341)-1)/20)+1,1),
   ""
)</f>
        <v>44835</v>
      </c>
      <c r="B2144" s="72" t="str">
        <f t="shared" si="171"/>
        <v>R-1</v>
      </c>
      <c r="C2144" s="73" t="str">
        <f t="shared" si="172"/>
        <v>Baixo</v>
      </c>
      <c r="D2144" s="77">
        <f>IFERROR(INDEX(Sinduscon!$6:$6,
MATCH(CUB!A2144,Sinduscon!$3:$3,0)+1), "")</f>
        <v>1120.6199999999999</v>
      </c>
      <c r="E2144" s="77">
        <f>IFERROR(INDEX(Sinduscon!$7:$7,
MATCH(CUB!$A2144,Sinduscon!$3:$3,0)+1), "")</f>
        <v>856.61</v>
      </c>
      <c r="F2144" s="77">
        <f>IFERROR(INDEX(Sinduscon!$8:$8,
MATCH(CUB!$A2144,Sinduscon!$3:$3,0)+1), "")</f>
        <v>139.72999999999999</v>
      </c>
      <c r="G2144" s="77">
        <f>IFERROR(INDEX(Sinduscon!$9:$9,
MATCH(CUB!$A2144,Sinduscon!$3:$3,0)+1), "")</f>
        <v>4.43</v>
      </c>
      <c r="H2144" s="111"/>
      <c r="I2144" s="111"/>
      <c r="J2144" s="111"/>
      <c r="K2144" s="111"/>
    </row>
    <row r="2145" spans="1:11" x14ac:dyDescent="0.25">
      <c r="A2145" s="71">
        <f>IF(
   SUMPRODUCT(--(Sinduscon!$3:$3=DATE(2013,INT((ROW(A2342)-1)/20)+1,1)))&gt;0,
   DATE(2013,INT((ROW(A2342)-1)/20)+1,1),
   ""
)</f>
        <v>44835</v>
      </c>
      <c r="B2145" s="72" t="str">
        <f t="shared" si="171"/>
        <v>R-1</v>
      </c>
      <c r="C2145" s="73" t="str">
        <f t="shared" si="172"/>
        <v>Normal</v>
      </c>
      <c r="D2145" s="77">
        <f>IFERROR(INDEX(Sinduscon!$6:$6,
MATCH(CUB!A2145,Sinduscon!$3:$3,0)+2), "")</f>
        <v>1172.1300000000001</v>
      </c>
      <c r="E2145" s="77">
        <f>IFERROR(INDEX(Sinduscon!$7:$7,
MATCH(CUB!$A2145,Sinduscon!$3:$3,0)+2), "")</f>
        <v>1171.31</v>
      </c>
      <c r="F2145" s="77">
        <f>IFERROR(INDEX(Sinduscon!$8:$8,
MATCH(CUB!$A2145,Sinduscon!$3:$3,0)+2), "")</f>
        <v>131.19999999999999</v>
      </c>
      <c r="G2145" s="77">
        <f>IFERROR(INDEX(Sinduscon!$9:$9,
MATCH(CUB!$A2145,Sinduscon!$3:$3,0)+2), "")</f>
        <v>0.31</v>
      </c>
      <c r="H2145" s="111"/>
      <c r="I2145" s="111"/>
      <c r="J2145" s="111"/>
      <c r="K2145" s="111"/>
    </row>
    <row r="2146" spans="1:11" x14ac:dyDescent="0.25">
      <c r="A2146" s="71">
        <f>IF(
   SUMPRODUCT(--(Sinduscon!$3:$3=DATE(2013,INT((ROW(A2343)-1)/20)+1,1)))&gt;0,
   DATE(2013,INT((ROW(A2343)-1)/20)+1,1),
   ""
)</f>
        <v>44835</v>
      </c>
      <c r="B2146" s="72" t="str">
        <f t="shared" si="171"/>
        <v>R-1</v>
      </c>
      <c r="C2146" s="73" t="str">
        <f t="shared" si="172"/>
        <v>Alto</v>
      </c>
      <c r="D2146" s="77">
        <f>IFERROR(INDEX(Sinduscon!$6:$6,
MATCH(CUB!A2146,Sinduscon!$3:$3,0)+3), "")</f>
        <v>1729.84</v>
      </c>
      <c r="E2146" s="77">
        <f>IFERROR(INDEX(Sinduscon!$7:$7,
MATCH(CUB!$A2146,Sinduscon!$3:$3,0)+3), "")</f>
        <v>1270.8499999999999</v>
      </c>
      <c r="F2146" s="77">
        <f>IFERROR(INDEX(Sinduscon!$8:$8,
MATCH(CUB!$A2146,Sinduscon!$3:$3,0)+3), "")</f>
        <v>124.03</v>
      </c>
      <c r="G2146" s="77">
        <f>IFERROR(INDEX(Sinduscon!$9:$9,
MATCH(CUB!$A2146,Sinduscon!$3:$3,0)+3), "")</f>
        <v>0.38</v>
      </c>
      <c r="H2146" s="111"/>
      <c r="I2146" s="111"/>
      <c r="J2146" s="111"/>
      <c r="K2146" s="111"/>
    </row>
    <row r="2147" spans="1:11" x14ac:dyDescent="0.25">
      <c r="A2147" s="71">
        <f>IF(
   SUMPRODUCT(--(Sinduscon!$3:$3=DATE(2013,INT((ROW(A2344)-1)/20)+1,1)))&gt;0,
   DATE(2013,INT((ROW(A2344)-1)/20)+1,1),
   ""
)</f>
        <v>44835</v>
      </c>
      <c r="B2147" s="72" t="str">
        <f t="shared" si="171"/>
        <v>R-1</v>
      </c>
      <c r="C2147" s="73" t="str">
        <f t="shared" si="172"/>
        <v>Total</v>
      </c>
      <c r="D2147" s="77">
        <f>IFERROR(INDEX(Sinduscon!$6:$6,
MATCH(CUB!A2147,Sinduscon!$3:$3,0)+4), "")</f>
        <v>4022.59</v>
      </c>
      <c r="E2147" s="77">
        <f>IFERROR(INDEX(Sinduscon!$7:$7,
MATCH(CUB!$A2147,Sinduscon!$3:$3,0)+4), "")</f>
        <v>3298.77</v>
      </c>
      <c r="F2147" s="77">
        <f>IFERROR(INDEX(Sinduscon!$8:$8,
MATCH(CUB!$A2147,Sinduscon!$3:$3,0)+4), "")</f>
        <v>394.95999999999992</v>
      </c>
      <c r="G2147" s="77">
        <f>IFERROR(INDEX(Sinduscon!$9:$9,
MATCH(CUB!$A2147,Sinduscon!$3:$3,0)+4), "")</f>
        <v>5.1199999999999992</v>
      </c>
      <c r="H2147" s="111"/>
      <c r="I2147" s="111"/>
      <c r="J2147" s="111"/>
      <c r="K2147" s="111"/>
    </row>
    <row r="2148" spans="1:11" x14ac:dyDescent="0.25">
      <c r="A2148" s="71">
        <f>IF(
   SUMPRODUCT(--(Sinduscon!$3:$3=DATE(2013,INT((ROW(A2345)-1)/20)+1,1)))&gt;0,
   DATE(2013,INT((ROW(A2345)-1)/20)+1,1),
   ""
)</f>
        <v>44835</v>
      </c>
      <c r="B2148" s="72" t="str">
        <f t="shared" si="171"/>
        <v>PP-4</v>
      </c>
      <c r="C2148" s="73" t="str">
        <f t="shared" si="172"/>
        <v>Baixo</v>
      </c>
      <c r="D2148" s="77">
        <f>IFERROR(INDEX(Sinduscon!$12:$12,
MATCH(CUB!A2148,Sinduscon!$3:$3,0)+1), "")</f>
        <v>1233.3699999999999</v>
      </c>
      <c r="E2148" s="77">
        <f>IFERROR(INDEX(Sinduscon!$13:$13,
MATCH(CUB!$A2148,Sinduscon!$3:$3,0)+1), "")</f>
        <v>718.54</v>
      </c>
      <c r="F2148" s="77">
        <f>IFERROR(INDEX(Sinduscon!$14:$14,
MATCH(CUB!$A2148,Sinduscon!$3:$3,0)+1), "")</f>
        <v>37.15</v>
      </c>
      <c r="G2148" s="77">
        <f>IFERROR(INDEX(Sinduscon!$15:$15,
MATCH(CUB!$A2148,Sinduscon!$3:$3,0)+1), "")</f>
        <v>4.28</v>
      </c>
      <c r="H2148" s="111"/>
      <c r="I2148" s="111"/>
      <c r="J2148" s="111"/>
      <c r="K2148" s="111"/>
    </row>
    <row r="2149" spans="1:11" x14ac:dyDescent="0.25">
      <c r="A2149" s="71">
        <f>IF(
   SUMPRODUCT(--(Sinduscon!$3:$3=DATE(2013,INT((ROW(A2346)-1)/20)+1,1)))&gt;0,
   DATE(2013,INT((ROW(A2346)-1)/20)+1,1),
   ""
)</f>
        <v>44835</v>
      </c>
      <c r="B2149" s="72" t="str">
        <f t="shared" si="171"/>
        <v>PP-4</v>
      </c>
      <c r="C2149" s="73" t="str">
        <f t="shared" si="172"/>
        <v>Normal</v>
      </c>
      <c r="D2149" s="77">
        <f>IFERROR(INDEX(Sinduscon!$12:$12,
MATCH(CUB!A2149,Sinduscon!$3:$3,0)+2), "")</f>
        <v>1156.1300000000001</v>
      </c>
      <c r="E2149" s="77">
        <f>IFERROR(INDEX(Sinduscon!$13:$13,
MATCH(CUB!$A2149,Sinduscon!$3:$3,0)+2), "")</f>
        <v>1036.1500000000001</v>
      </c>
      <c r="F2149" s="77">
        <f>IFERROR(INDEX(Sinduscon!$14:$14,
MATCH(CUB!$A2149,Sinduscon!$3:$3,0)+2), "")</f>
        <v>157.32</v>
      </c>
      <c r="G2149" s="77">
        <f>IFERROR(INDEX(Sinduscon!$15:$15,
MATCH(CUB!$A2149,Sinduscon!$3:$3,0)+2), "")</f>
        <v>0.06</v>
      </c>
      <c r="H2149" s="111"/>
      <c r="I2149" s="111"/>
      <c r="J2149" s="111"/>
      <c r="K2149" s="111"/>
    </row>
    <row r="2150" spans="1:11" x14ac:dyDescent="0.25">
      <c r="A2150" s="71">
        <f>IF(
   SUMPRODUCT(--(Sinduscon!$3:$3=DATE(2013,INT((ROW(A2347)-1)/20)+1,1)))&gt;0,
   DATE(2013,INT((ROW(A2347)-1)/20)+1,1),
   ""
)</f>
        <v>44835</v>
      </c>
      <c r="B2150" s="72" t="str">
        <f t="shared" si="171"/>
        <v>PP-4</v>
      </c>
      <c r="C2150" s="73" t="str">
        <f t="shared" si="172"/>
        <v>Alto</v>
      </c>
      <c r="D2150" s="77" t="str">
        <f>IFERROR(INDEX(Sinduscon!$12:$12,
MATCH(CUB!A2150,Sinduscon!$3:$3,0)+3), "")</f>
        <v>-</v>
      </c>
      <c r="E2150" s="77" t="str">
        <f>IFERROR(INDEX(Sinduscon!$13:$13,
MATCH(CUB!$A2150,Sinduscon!$3:$3,0)+3), "")</f>
        <v>-</v>
      </c>
      <c r="F2150" s="77" t="str">
        <f>IFERROR(INDEX(Sinduscon!$14:$14,
MATCH(CUB!$A2150,Sinduscon!$3:$3,0)+3), "")</f>
        <v>-</v>
      </c>
      <c r="G2150" s="77" t="str">
        <f>IFERROR(INDEX(Sinduscon!$15:$15,
MATCH(CUB!$A2150,Sinduscon!$3:$3,0)+3), "")</f>
        <v>-</v>
      </c>
      <c r="H2150" s="111"/>
      <c r="I2150" s="111"/>
      <c r="J2150" s="111"/>
      <c r="K2150" s="111"/>
    </row>
    <row r="2151" spans="1:11" x14ac:dyDescent="0.25">
      <c r="A2151" s="71">
        <f>IF(
   SUMPRODUCT(--(Sinduscon!$3:$3=DATE(2013,INT((ROW(A2348)-1)/20)+1,1)))&gt;0,
   DATE(2013,INT((ROW(A2348)-1)/20)+1,1),
   ""
)</f>
        <v>44835</v>
      </c>
      <c r="B2151" s="72" t="str">
        <f t="shared" si="171"/>
        <v>PP-4</v>
      </c>
      <c r="C2151" s="73" t="str">
        <f t="shared" si="172"/>
        <v>Total</v>
      </c>
      <c r="D2151" s="77">
        <f>IFERROR(INDEX(Sinduscon!$12:$12,
MATCH(CUB!A2151,Sinduscon!$3:$3,0)+4), "")</f>
        <v>2389.5</v>
      </c>
      <c r="E2151" s="77">
        <f>IFERROR(INDEX(Sinduscon!$13:$13,
MATCH(CUB!$A2151,Sinduscon!$3:$3,0)+4), "")</f>
        <v>1754.69</v>
      </c>
      <c r="F2151" s="77">
        <f>IFERROR(INDEX(Sinduscon!$14:$14,
MATCH(CUB!$A2151,Sinduscon!$3:$3,0)+4), "")</f>
        <v>194.47</v>
      </c>
      <c r="G2151" s="77">
        <f>IFERROR(INDEX(Sinduscon!$15:$15,
MATCH(CUB!$A2151,Sinduscon!$3:$3,0)+4), "")</f>
        <v>4.34</v>
      </c>
      <c r="H2151" s="111"/>
      <c r="I2151" s="111"/>
      <c r="J2151" s="111"/>
      <c r="K2151" s="111"/>
    </row>
    <row r="2152" spans="1:11" x14ac:dyDescent="0.25">
      <c r="A2152" s="71">
        <f>IF(
   SUMPRODUCT(--(Sinduscon!$3:$3=DATE(2013,INT((ROW(A2349)-1)/20)+1,1)))&gt;0,
   DATE(2013,INT((ROW(A2349)-1)/20)+1,1),
   ""
)</f>
        <v>44835</v>
      </c>
      <c r="B2152" s="72" t="str">
        <f t="shared" si="171"/>
        <v>R-8</v>
      </c>
      <c r="C2152" s="73" t="str">
        <f t="shared" si="172"/>
        <v>Baixo</v>
      </c>
      <c r="D2152" s="77">
        <f>IFERROR(INDEX(Sinduscon!$18:$18,
MATCH(CUB!A2152,Sinduscon!$3:$3,0)+1), "")</f>
        <v>1178.3499999999999</v>
      </c>
      <c r="E2152" s="77">
        <f>IFERROR(INDEX(Sinduscon!$19:$19,
MATCH(CUB!$A2152,Sinduscon!$3:$3,0)+1), "")</f>
        <v>675.76</v>
      </c>
      <c r="F2152" s="77">
        <f>IFERROR(INDEX(Sinduscon!$20:$20,
MATCH(CUB!$A2152,Sinduscon!$3:$3,0)+1), "")</f>
        <v>33.43</v>
      </c>
      <c r="G2152" s="77">
        <f>IFERROR(INDEX(Sinduscon!$21:$21,
MATCH(CUB!$A2152,Sinduscon!$3:$3,0)+1), "")</f>
        <v>4.49</v>
      </c>
      <c r="H2152" s="111"/>
      <c r="I2152" s="111"/>
      <c r="J2152" s="111"/>
      <c r="K2152" s="111"/>
    </row>
    <row r="2153" spans="1:11" x14ac:dyDescent="0.25">
      <c r="A2153" s="71">
        <f>IF(
   SUMPRODUCT(--(Sinduscon!$3:$3=DATE(2013,INT((ROW(A2350)-1)/20)+1,1)))&gt;0,
   DATE(2013,INT((ROW(A2350)-1)/20)+1,1),
   ""
)</f>
        <v>44835</v>
      </c>
      <c r="B2153" s="72" t="str">
        <f t="shared" si="171"/>
        <v>R-8</v>
      </c>
      <c r="C2153" s="73" t="str">
        <f t="shared" si="172"/>
        <v>Normal</v>
      </c>
      <c r="D2153" s="77">
        <f>IFERROR(INDEX(Sinduscon!$18:$18,
MATCH(CUB!A2153,Sinduscon!$3:$3,0)+2), "")</f>
        <v>1030.03</v>
      </c>
      <c r="E2153" s="77">
        <f>IFERROR(INDEX(Sinduscon!$19:$19,
MATCH(CUB!$A2153,Sinduscon!$3:$3,0)+2), "")</f>
        <v>930.26</v>
      </c>
      <c r="F2153" s="77">
        <f>IFERROR(INDEX(Sinduscon!$20:$20,
MATCH(CUB!$A2153,Sinduscon!$3:$3,0)+2), "")</f>
        <v>72.58</v>
      </c>
      <c r="G2153" s="77">
        <f>IFERROR(INDEX(Sinduscon!$21:$21,
MATCH(CUB!$A2153,Sinduscon!$3:$3,0)+2), "")</f>
        <v>6.02</v>
      </c>
      <c r="H2153" s="111"/>
      <c r="I2153" s="111"/>
      <c r="J2153" s="111"/>
      <c r="K2153" s="111"/>
    </row>
    <row r="2154" spans="1:11" x14ac:dyDescent="0.25">
      <c r="A2154" s="71">
        <f>IF(
   SUMPRODUCT(--(Sinduscon!$3:$3=DATE(2013,INT((ROW(A2351)-1)/20)+1,1)))&gt;0,
   DATE(2013,INT((ROW(A2351)-1)/20)+1,1),
   ""
)</f>
        <v>44835</v>
      </c>
      <c r="B2154" s="72" t="str">
        <f t="shared" si="171"/>
        <v>R-8</v>
      </c>
      <c r="C2154" s="73" t="str">
        <f t="shared" si="172"/>
        <v>Alto</v>
      </c>
      <c r="D2154" s="77">
        <f>IFERROR(INDEX(Sinduscon!$18:$18,
MATCH(CUB!A2154,Sinduscon!$3:$3,0)+3), "")</f>
        <v>1447.49</v>
      </c>
      <c r="E2154" s="77">
        <f>IFERROR(INDEX(Sinduscon!$19:$19,
MATCH(CUB!$A2154,Sinduscon!$3:$3,0)+3), "")</f>
        <v>984.61</v>
      </c>
      <c r="F2154" s="77">
        <f>IFERROR(INDEX(Sinduscon!$20:$20,
MATCH(CUB!$A2154,Sinduscon!$3:$3,0)+3), "")</f>
        <v>85.58</v>
      </c>
      <c r="G2154" s="77">
        <f>IFERROR(INDEX(Sinduscon!$21:$21,
MATCH(CUB!$A2154,Sinduscon!$3:$3,0)+3), "")</f>
        <v>5.68</v>
      </c>
      <c r="H2154" s="111"/>
      <c r="I2154" s="111"/>
      <c r="J2154" s="111"/>
      <c r="K2154" s="111"/>
    </row>
    <row r="2155" spans="1:11" x14ac:dyDescent="0.25">
      <c r="A2155" s="71">
        <f>IF(
   SUMPRODUCT(--(Sinduscon!$3:$3=DATE(2013,INT((ROW(A2352)-1)/20)+1,1)))&gt;0,
   DATE(2013,INT((ROW(A2352)-1)/20)+1,1),
   ""
)</f>
        <v>44835</v>
      </c>
      <c r="B2155" s="72" t="str">
        <f t="shared" si="171"/>
        <v>R-8</v>
      </c>
      <c r="C2155" s="73" t="str">
        <f t="shared" si="172"/>
        <v>Total</v>
      </c>
      <c r="D2155" s="77">
        <f>IFERROR(INDEX(Sinduscon!$18:$18,
MATCH(CUB!A2155,Sinduscon!$3:$3,0)+4), "")</f>
        <v>3655.87</v>
      </c>
      <c r="E2155" s="77">
        <f>IFERROR(INDEX(Sinduscon!$19:$19,
MATCH(CUB!$A2155,Sinduscon!$3:$3,0)+4), "")</f>
        <v>2590.63</v>
      </c>
      <c r="F2155" s="77">
        <f>IFERROR(INDEX(Sinduscon!$20:$20,
MATCH(CUB!$A2155,Sinduscon!$3:$3,0)+4), "")</f>
        <v>191.58999999999997</v>
      </c>
      <c r="G2155" s="77">
        <f>IFERROR(INDEX(Sinduscon!$21:$21,
MATCH(CUB!$A2155,Sinduscon!$3:$3,0)+4), "")</f>
        <v>16.189999999999998</v>
      </c>
      <c r="H2155" s="111"/>
      <c r="I2155" s="111"/>
      <c r="J2155" s="111"/>
      <c r="K2155" s="111"/>
    </row>
    <row r="2156" spans="1:11" x14ac:dyDescent="0.25">
      <c r="A2156" s="71">
        <f>IF(
   SUMPRODUCT(--(Sinduscon!$3:$3=DATE(2013,INT((ROW(A2353)-1)/20)+1,1)))&gt;0,
   DATE(2013,INT((ROW(A2353)-1)/20)+1,1),
   ""
)</f>
        <v>44835</v>
      </c>
      <c r="B2156" s="72" t="str">
        <f t="shared" si="171"/>
        <v>R-16</v>
      </c>
      <c r="C2156" s="73" t="str">
        <f t="shared" si="172"/>
        <v>Baixo</v>
      </c>
      <c r="D2156" s="77" t="str">
        <f>IFERROR(INDEX(Sinduscon!$24:$24,
MATCH(CUB!A2156,Sinduscon!$3:$3,0)+1), "")</f>
        <v>-</v>
      </c>
      <c r="E2156" s="77" t="str">
        <f>IFERROR(INDEX(Sinduscon!$25:$25,
MATCH(CUB!$A2156,Sinduscon!$3:$3,0)+1), "")</f>
        <v>-</v>
      </c>
      <c r="F2156" s="77" t="str">
        <f>IFERROR(INDEX(Sinduscon!$26:$26,
MATCH(CUB!$A2156,Sinduscon!$3:$3,0)+1), "")</f>
        <v>-</v>
      </c>
      <c r="G2156" s="77" t="str">
        <f>IFERROR(INDEX(Sinduscon!$27:$27,
MATCH(CUB!$A2156,Sinduscon!$3:$3,0)+1), "")</f>
        <v>-</v>
      </c>
      <c r="H2156" s="111"/>
      <c r="I2156" s="111"/>
      <c r="J2156" s="111"/>
      <c r="K2156" s="111"/>
    </row>
    <row r="2157" spans="1:11" x14ac:dyDescent="0.25">
      <c r="A2157" s="71">
        <f>IF(
   SUMPRODUCT(--(Sinduscon!$3:$3=DATE(2013,INT((ROW(A2354)-1)/20)+1,1)))&gt;0,
   DATE(2013,INT((ROW(A2354)-1)/20)+1,1),
   ""
)</f>
        <v>44835</v>
      </c>
      <c r="B2157" s="72" t="str">
        <f t="shared" si="171"/>
        <v>R-16</v>
      </c>
      <c r="C2157" s="73" t="str">
        <f t="shared" si="172"/>
        <v>Normal</v>
      </c>
      <c r="D2157" s="77">
        <f>IFERROR(INDEX(Sinduscon!$24:$24,
MATCH(CUB!A2157,Sinduscon!$3:$3,0)+2), "")</f>
        <v>1017.57</v>
      </c>
      <c r="E2157" s="77">
        <f>IFERROR(INDEX(Sinduscon!$25:$25,
MATCH(CUB!$A2157,Sinduscon!$3:$3,0)+2), "")</f>
        <v>894.29</v>
      </c>
      <c r="F2157" s="77">
        <f>IFERROR(INDEX(Sinduscon!$26:$26,
MATCH(CUB!$A2157,Sinduscon!$3:$3,0)+2), "")</f>
        <v>60.07</v>
      </c>
      <c r="G2157" s="77">
        <f>IFERROR(INDEX(Sinduscon!$27:$27,
MATCH(CUB!$A2157,Sinduscon!$3:$3,0)+2), "")</f>
        <v>5.73</v>
      </c>
      <c r="H2157" s="111"/>
      <c r="I2157" s="111"/>
      <c r="J2157" s="111"/>
      <c r="K2157" s="111"/>
    </row>
    <row r="2158" spans="1:11" x14ac:dyDescent="0.25">
      <c r="A2158" s="71">
        <f>IF(
   SUMPRODUCT(--(Sinduscon!$3:$3=DATE(2013,INT((ROW(A2355)-1)/20)+1,1)))&gt;0,
   DATE(2013,INT((ROW(A2355)-1)/20)+1,1),
   ""
)</f>
        <v>44835</v>
      </c>
      <c r="B2158" s="72" t="str">
        <f t="shared" si="171"/>
        <v>R-16</v>
      </c>
      <c r="C2158" s="73" t="str">
        <f t="shared" si="172"/>
        <v>Alto</v>
      </c>
      <c r="D2158" s="77">
        <f>IFERROR(INDEX(Sinduscon!$24:$24,
MATCH(CUB!A2158,Sinduscon!$3:$3,0)+3), "")</f>
        <v>1390.76</v>
      </c>
      <c r="E2158" s="77">
        <f>IFERROR(INDEX(Sinduscon!$25:$25,
MATCH(CUB!$A2158,Sinduscon!$3:$3,0)+3), "")</f>
        <v>1105.9100000000001</v>
      </c>
      <c r="F2158" s="77">
        <f>IFERROR(INDEX(Sinduscon!$26:$26,
MATCH(CUB!$A2158,Sinduscon!$3:$3,0)+3), "")</f>
        <v>74.239999999999995</v>
      </c>
      <c r="G2158" s="77">
        <f>IFERROR(INDEX(Sinduscon!$27:$27,
MATCH(CUB!$A2158,Sinduscon!$3:$3,0)+3), "")</f>
        <v>8.61</v>
      </c>
      <c r="H2158" s="111"/>
      <c r="I2158" s="111"/>
      <c r="J2158" s="111"/>
      <c r="K2158" s="111"/>
    </row>
    <row r="2159" spans="1:11" x14ac:dyDescent="0.25">
      <c r="A2159" s="71">
        <f>IF(
   SUMPRODUCT(--(Sinduscon!$3:$3=DATE(2013,INT((ROW(A2356)-1)/20)+1,1)))&gt;0,
   DATE(2013,INT((ROW(A2356)-1)/20)+1,1),
   ""
)</f>
        <v>44835</v>
      </c>
      <c r="B2159" s="72" t="str">
        <f t="shared" si="171"/>
        <v>R-16</v>
      </c>
      <c r="C2159" s="73" t="str">
        <f t="shared" si="172"/>
        <v>Total</v>
      </c>
      <c r="D2159" s="77">
        <f>IFERROR(INDEX(Sinduscon!$24:$24,
MATCH(CUB!A2159,Sinduscon!$3:$3,0)+4), "")</f>
        <v>2408.33</v>
      </c>
      <c r="E2159" s="77">
        <f>IFERROR(INDEX(Sinduscon!$25:$25,
MATCH(CUB!$A2159,Sinduscon!$3:$3,0)+4), "")</f>
        <v>2000.2</v>
      </c>
      <c r="F2159" s="77">
        <f>IFERROR(INDEX(Sinduscon!$26:$26,
MATCH(CUB!$A2159,Sinduscon!$3:$3,0)+4), "")</f>
        <v>134.31</v>
      </c>
      <c r="G2159" s="77">
        <f>IFERROR(INDEX(Sinduscon!$27:$27,
MATCH(CUB!$A2159,Sinduscon!$3:$3,0)+4), "")</f>
        <v>14.34</v>
      </c>
      <c r="H2159" s="111"/>
      <c r="I2159" s="111"/>
      <c r="J2159" s="111"/>
      <c r="K2159" s="111"/>
    </row>
    <row r="2160" spans="1:11" x14ac:dyDescent="0.25">
      <c r="A2160" s="71">
        <f>IF(
   SUMPRODUCT(--(Sinduscon!$3:$3=DATE(2013,INT((ROW(A2357)-1)/20)+1,1)))&gt;0,
   DATE(2013,INT((ROW(A2357)-1)/20)+1,1),
   ""
)</f>
        <v>44835</v>
      </c>
      <c r="B2160" s="72" t="str">
        <f t="shared" si="171"/>
        <v>PIS</v>
      </c>
      <c r="C2160" s="73" t="str">
        <f t="shared" si="172"/>
        <v>Baixo</v>
      </c>
      <c r="D2160" s="77">
        <f>IFERROR(INDEX(Sinduscon!$30:$30,
MATCH(CUB!A2160,Sinduscon!$3:$3,0)+1), "")</f>
        <v>822.38</v>
      </c>
      <c r="E2160" s="77">
        <f>IFERROR(INDEX(Sinduscon!$31:$31,
MATCH(CUB!$A2160,Sinduscon!$3:$3,0)+1), "")</f>
        <v>583.75</v>
      </c>
      <c r="F2160" s="77">
        <f>IFERROR(INDEX(Sinduscon!$32:$32,
MATCH(CUB!$A2160,Sinduscon!$3:$3,0)+1), "")</f>
        <v>34.65</v>
      </c>
      <c r="G2160" s="77">
        <f>IFERROR(INDEX(Sinduscon!$33:$33,
MATCH(CUB!$A2160,Sinduscon!$3:$3,0)+1), "")</f>
        <v>2.2400000000000002</v>
      </c>
      <c r="H2160" s="111"/>
      <c r="I2160" s="111"/>
      <c r="J2160" s="111"/>
      <c r="K2160" s="111"/>
    </row>
    <row r="2161" spans="1:12" x14ac:dyDescent="0.25">
      <c r="A2161" s="71">
        <f>IF(
   SUMPRODUCT(--(Sinduscon!$3:$3=DATE(2013,INT((ROW(A2358)-1)/20)+1,1)))&gt;0,
   DATE(2013,INT((ROW(A2358)-1)/20)+1,1),
   ""
)</f>
        <v>44835</v>
      </c>
      <c r="B2161" s="72" t="str">
        <f t="shared" si="171"/>
        <v>PIS</v>
      </c>
      <c r="C2161" s="73" t="str">
        <f t="shared" si="172"/>
        <v>Normal</v>
      </c>
      <c r="D2161" s="77" t="str">
        <f>IFERROR(INDEX(Sinduscon!$30:$30,
MATCH(CUB!A2161,Sinduscon!$3:$3,0)+2), "")</f>
        <v>-</v>
      </c>
      <c r="E2161" s="77" t="str">
        <f>IFERROR(INDEX(Sinduscon!$31:$31,
MATCH(CUB!$A2161,Sinduscon!$3:$3,0)+2), "")</f>
        <v>-</v>
      </c>
      <c r="F2161" s="77" t="str">
        <f>IFERROR(INDEX(Sinduscon!$32:$32,
MATCH(CUB!$A2161,Sinduscon!$3:$3,0)+2), "")</f>
        <v>-</v>
      </c>
      <c r="G2161" s="77" t="str">
        <f>IFERROR(INDEX(Sinduscon!$33:$33,
MATCH(CUB!$A2161,Sinduscon!$3:$3,0)+2), "")</f>
        <v>-</v>
      </c>
      <c r="H2161" s="111"/>
      <c r="I2161" s="111"/>
      <c r="J2161" s="111"/>
      <c r="K2161" s="111"/>
    </row>
    <row r="2162" spans="1:12" x14ac:dyDescent="0.25">
      <c r="A2162" s="71">
        <f>IF(
   SUMPRODUCT(--(Sinduscon!$3:$3=DATE(2013,INT((ROW(A2359)-1)/20)+1,1)))&gt;0,
   DATE(2013,INT((ROW(A2359)-1)/20)+1,1),
   ""
)</f>
        <v>44835</v>
      </c>
      <c r="B2162" s="72" t="str">
        <f t="shared" si="171"/>
        <v>PIS</v>
      </c>
      <c r="C2162" s="73" t="str">
        <f t="shared" si="172"/>
        <v>Alto</v>
      </c>
      <c r="D2162" s="77" t="str">
        <f>IFERROR(INDEX(Sinduscon!$30:$30,
MATCH(CUB!A2162,Sinduscon!$3:$3,0)+3), "")</f>
        <v>-</v>
      </c>
      <c r="E2162" s="77" t="str">
        <f>IFERROR(INDEX(Sinduscon!$31:$31,
MATCH(CUB!$A2162,Sinduscon!$3:$3,0)+3), "")</f>
        <v>-</v>
      </c>
      <c r="F2162" s="77" t="str">
        <f>IFERROR(INDEX(Sinduscon!$32:$32,
MATCH(CUB!$A2162,Sinduscon!$3:$3,0)+3), "")</f>
        <v>-</v>
      </c>
      <c r="G2162" s="77" t="str">
        <f>IFERROR(INDEX(Sinduscon!$33:$33,
MATCH(CUB!$A2162,Sinduscon!$3:$3,0)+3), "")</f>
        <v>-</v>
      </c>
      <c r="H2162" s="111"/>
      <c r="I2162" s="111"/>
      <c r="J2162" s="111"/>
      <c r="K2162" s="111"/>
    </row>
    <row r="2163" spans="1:12" x14ac:dyDescent="0.25">
      <c r="A2163" s="71">
        <f>IF(
   SUMPRODUCT(--(Sinduscon!$3:$3=DATE(2013,INT((ROW(A2360)-1)/20)+1,1)))&gt;0,
   DATE(2013,INT((ROW(A2360)-1)/20)+1,1),
   ""
)</f>
        <v>44835</v>
      </c>
      <c r="B2163" s="72" t="str">
        <f t="shared" si="171"/>
        <v>PIS</v>
      </c>
      <c r="C2163" s="73" t="str">
        <f t="shared" si="172"/>
        <v>Total</v>
      </c>
      <c r="D2163" s="77">
        <f>IFERROR(INDEX(Sinduscon!$30:$30,
MATCH(CUB!A2163,Sinduscon!$3:$3,0)+4), "")</f>
        <v>822.38</v>
      </c>
      <c r="E2163" s="77">
        <f>IFERROR(INDEX(Sinduscon!$31:$31,
MATCH(CUB!$A2163,Sinduscon!$3:$3,0)+4), "")</f>
        <v>583.75</v>
      </c>
      <c r="F2163" s="77">
        <f>IFERROR(INDEX(Sinduscon!$32:$32,
MATCH(CUB!$A2163,Sinduscon!$3:$3,0)+4), "")</f>
        <v>34.65</v>
      </c>
      <c r="G2163" s="77">
        <f>IFERROR(INDEX(Sinduscon!$33:$33,
MATCH(CUB!$A2163,Sinduscon!$3:$3,0)+4), "")</f>
        <v>2.2400000000000002</v>
      </c>
      <c r="H2163" s="111">
        <f>SUMIFS(CUB!$D:$D,CUB!$C:$C,"Total",CUB!$A:$A,$A2163)
/11</f>
        <v>1208.9699999999998</v>
      </c>
      <c r="I2163" s="111">
        <f>SUMIFS(CUB!$E:$E,CUB!$C:$C,"Total",CUB!$A:$A,$A2163)
/11</f>
        <v>929.82181818181823</v>
      </c>
      <c r="J2163" s="111">
        <f>SUMIFS(CUB!$F:$F,CUB!$C:$C,"Total",CUB!$A:$A,$A2163)
/11</f>
        <v>86.36181818181818</v>
      </c>
      <c r="K2163" s="111">
        <f>SUMIFS(CUB!$G:$G,CUB!$C:$C,"Total",CUB!$A:$A,$A2163)
/11</f>
        <v>3.8390909090909089</v>
      </c>
      <c r="L2163" s="111">
        <f t="shared" ref="L2163" si="175">SUM(H2163:K2163)</f>
        <v>2228.9927272727273</v>
      </c>
    </row>
    <row r="2164" spans="1:12" x14ac:dyDescent="0.25">
      <c r="A2164" s="71">
        <f>IF(
   SUMPRODUCT(--(Sinduscon!$3:$3=DATE(2013,INT((ROW(A2361)-1)/20)+1,1)))&gt;0,
   DATE(2013,INT((ROW(A2361)-1)/20)+1,1),
   ""
)</f>
        <v>44866</v>
      </c>
      <c r="B2164" s="72" t="str">
        <f t="shared" si="171"/>
        <v>R-1</v>
      </c>
      <c r="C2164" s="73" t="str">
        <f t="shared" si="172"/>
        <v>Baixo</v>
      </c>
      <c r="D2164" s="77">
        <f>IFERROR(INDEX(Sinduscon!$6:$6,
MATCH(CUB!A2164,Sinduscon!$3:$3,0)+1), "")</f>
        <v>1118.97</v>
      </c>
      <c r="E2164" s="77">
        <f>IFERROR(INDEX(Sinduscon!$7:$7,
MATCH(CUB!$A2164,Sinduscon!$3:$3,0)+1), "")</f>
        <v>856.61</v>
      </c>
      <c r="F2164" s="77">
        <f>IFERROR(INDEX(Sinduscon!$8:$8,
MATCH(CUB!$A2164,Sinduscon!$3:$3,0)+1), "")</f>
        <v>139.72999999999999</v>
      </c>
      <c r="G2164" s="77">
        <f>IFERROR(INDEX(Sinduscon!$9:$9,
MATCH(CUB!$A2164,Sinduscon!$3:$3,0)+1), "")</f>
        <v>4.43</v>
      </c>
      <c r="H2164" s="111"/>
      <c r="I2164" s="111"/>
      <c r="J2164" s="111"/>
      <c r="K2164" s="111"/>
    </row>
    <row r="2165" spans="1:12" x14ac:dyDescent="0.25">
      <c r="A2165" s="71">
        <f>IF(
   SUMPRODUCT(--(Sinduscon!$3:$3=DATE(2013,INT((ROW(A2362)-1)/20)+1,1)))&gt;0,
   DATE(2013,INT((ROW(A2362)-1)/20)+1,1),
   ""
)</f>
        <v>44866</v>
      </c>
      <c r="B2165" s="72" t="str">
        <f t="shared" si="171"/>
        <v>R-1</v>
      </c>
      <c r="C2165" s="73" t="str">
        <f t="shared" si="172"/>
        <v>Normal</v>
      </c>
      <c r="D2165" s="77">
        <f>IFERROR(INDEX(Sinduscon!$6:$6,
MATCH(CUB!A2165,Sinduscon!$3:$3,0)+2), "")</f>
        <v>1172.6400000000001</v>
      </c>
      <c r="E2165" s="77">
        <f>IFERROR(INDEX(Sinduscon!$7:$7,
MATCH(CUB!$A2165,Sinduscon!$3:$3,0)+2), "")</f>
        <v>1171.31</v>
      </c>
      <c r="F2165" s="77">
        <f>IFERROR(INDEX(Sinduscon!$8:$8,
MATCH(CUB!$A2165,Sinduscon!$3:$3,0)+2), "")</f>
        <v>131.19999999999999</v>
      </c>
      <c r="G2165" s="77">
        <f>IFERROR(INDEX(Sinduscon!$9:$9,
MATCH(CUB!$A2165,Sinduscon!$3:$3,0)+2), "")</f>
        <v>0.31</v>
      </c>
      <c r="H2165" s="111"/>
      <c r="I2165" s="111"/>
      <c r="J2165" s="111"/>
      <c r="K2165" s="111"/>
    </row>
    <row r="2166" spans="1:12" x14ac:dyDescent="0.25">
      <c r="A2166" s="71">
        <f>IF(
   SUMPRODUCT(--(Sinduscon!$3:$3=DATE(2013,INT((ROW(A2363)-1)/20)+1,1)))&gt;0,
   DATE(2013,INT((ROW(A2363)-1)/20)+1,1),
   ""
)</f>
        <v>44866</v>
      </c>
      <c r="B2166" s="72" t="str">
        <f t="shared" si="171"/>
        <v>R-1</v>
      </c>
      <c r="C2166" s="73" t="str">
        <f t="shared" si="172"/>
        <v>Alto</v>
      </c>
      <c r="D2166" s="77">
        <f>IFERROR(INDEX(Sinduscon!$6:$6,
MATCH(CUB!A2166,Sinduscon!$3:$3,0)+3), "")</f>
        <v>1730.85</v>
      </c>
      <c r="E2166" s="77">
        <f>IFERROR(INDEX(Sinduscon!$7:$7,
MATCH(CUB!$A2166,Sinduscon!$3:$3,0)+3), "")</f>
        <v>1270.8499999999999</v>
      </c>
      <c r="F2166" s="77">
        <f>IFERROR(INDEX(Sinduscon!$8:$8,
MATCH(CUB!$A2166,Sinduscon!$3:$3,0)+3), "")</f>
        <v>124.03</v>
      </c>
      <c r="G2166" s="77">
        <f>IFERROR(INDEX(Sinduscon!$9:$9,
MATCH(CUB!$A2166,Sinduscon!$3:$3,0)+3), "")</f>
        <v>0.38</v>
      </c>
      <c r="H2166" s="111"/>
      <c r="I2166" s="111"/>
      <c r="J2166" s="111"/>
      <c r="K2166" s="111"/>
    </row>
    <row r="2167" spans="1:12" x14ac:dyDescent="0.25">
      <c r="A2167" s="71">
        <f>IF(
   SUMPRODUCT(--(Sinduscon!$3:$3=DATE(2013,INT((ROW(A2364)-1)/20)+1,1)))&gt;0,
   DATE(2013,INT((ROW(A2364)-1)/20)+1,1),
   ""
)</f>
        <v>44866</v>
      </c>
      <c r="B2167" s="72" t="str">
        <f t="shared" si="171"/>
        <v>R-1</v>
      </c>
      <c r="C2167" s="73" t="str">
        <f t="shared" si="172"/>
        <v>Total</v>
      </c>
      <c r="D2167" s="77">
        <f>IFERROR(INDEX(Sinduscon!$6:$6,
MATCH(CUB!A2167,Sinduscon!$3:$3,0)+4), "")</f>
        <v>4022.46</v>
      </c>
      <c r="E2167" s="77">
        <f>IFERROR(INDEX(Sinduscon!$7:$7,
MATCH(CUB!$A2167,Sinduscon!$3:$3,0)+4), "")</f>
        <v>3298.77</v>
      </c>
      <c r="F2167" s="77">
        <f>IFERROR(INDEX(Sinduscon!$8:$8,
MATCH(CUB!$A2167,Sinduscon!$3:$3,0)+4), "")</f>
        <v>394.95999999999992</v>
      </c>
      <c r="G2167" s="77">
        <f>IFERROR(INDEX(Sinduscon!$9:$9,
MATCH(CUB!$A2167,Sinduscon!$3:$3,0)+4), "")</f>
        <v>5.1199999999999992</v>
      </c>
      <c r="H2167" s="111"/>
      <c r="I2167" s="111"/>
      <c r="J2167" s="111"/>
      <c r="K2167" s="111"/>
    </row>
    <row r="2168" spans="1:12" x14ac:dyDescent="0.25">
      <c r="A2168" s="71">
        <f>IF(
   SUMPRODUCT(--(Sinduscon!$3:$3=DATE(2013,INT((ROW(A2365)-1)/20)+1,1)))&gt;0,
   DATE(2013,INT((ROW(A2365)-1)/20)+1,1),
   ""
)</f>
        <v>44866</v>
      </c>
      <c r="B2168" s="72" t="str">
        <f t="shared" si="171"/>
        <v>PP-4</v>
      </c>
      <c r="C2168" s="73" t="str">
        <f t="shared" si="172"/>
        <v>Baixo</v>
      </c>
      <c r="D2168" s="77">
        <f>IFERROR(INDEX(Sinduscon!$12:$12,
MATCH(CUB!A2168,Sinduscon!$3:$3,0)+1), "")</f>
        <v>1233.57</v>
      </c>
      <c r="E2168" s="77">
        <f>IFERROR(INDEX(Sinduscon!$13:$13,
MATCH(CUB!$A2168,Sinduscon!$3:$3,0)+1), "")</f>
        <v>718.54</v>
      </c>
      <c r="F2168" s="77">
        <f>IFERROR(INDEX(Sinduscon!$14:$14,
MATCH(CUB!$A2168,Sinduscon!$3:$3,0)+1), "")</f>
        <v>37.15</v>
      </c>
      <c r="G2168" s="77">
        <f>IFERROR(INDEX(Sinduscon!$15:$15,
MATCH(CUB!$A2168,Sinduscon!$3:$3,0)+1), "")</f>
        <v>4.28</v>
      </c>
      <c r="H2168" s="111"/>
      <c r="I2168" s="111"/>
      <c r="J2168" s="111"/>
      <c r="K2168" s="111"/>
    </row>
    <row r="2169" spans="1:12" x14ac:dyDescent="0.25">
      <c r="A2169" s="71">
        <f>IF(
   SUMPRODUCT(--(Sinduscon!$3:$3=DATE(2013,INT((ROW(A2366)-1)/20)+1,1)))&gt;0,
   DATE(2013,INT((ROW(A2366)-1)/20)+1,1),
   ""
)</f>
        <v>44866</v>
      </c>
      <c r="B2169" s="72" t="str">
        <f t="shared" si="171"/>
        <v>PP-4</v>
      </c>
      <c r="C2169" s="73" t="str">
        <f t="shared" si="172"/>
        <v>Normal</v>
      </c>
      <c r="D2169" s="77">
        <f>IFERROR(INDEX(Sinduscon!$12:$12,
MATCH(CUB!A2169,Sinduscon!$3:$3,0)+2), "")</f>
        <v>1156.72</v>
      </c>
      <c r="E2169" s="77">
        <f>IFERROR(INDEX(Sinduscon!$13:$13,
MATCH(CUB!$A2169,Sinduscon!$3:$3,0)+2), "")</f>
        <v>1036.1500000000001</v>
      </c>
      <c r="F2169" s="77">
        <f>IFERROR(INDEX(Sinduscon!$14:$14,
MATCH(CUB!$A2169,Sinduscon!$3:$3,0)+2), "")</f>
        <v>157.32</v>
      </c>
      <c r="G2169" s="77">
        <f>IFERROR(INDEX(Sinduscon!$15:$15,
MATCH(CUB!$A2169,Sinduscon!$3:$3,0)+2), "")</f>
        <v>0.06</v>
      </c>
      <c r="H2169" s="111"/>
      <c r="I2169" s="111"/>
      <c r="J2169" s="111"/>
      <c r="K2169" s="111"/>
    </row>
    <row r="2170" spans="1:12" x14ac:dyDescent="0.25">
      <c r="A2170" s="71">
        <f>IF(
   SUMPRODUCT(--(Sinduscon!$3:$3=DATE(2013,INT((ROW(A2367)-1)/20)+1,1)))&gt;0,
   DATE(2013,INT((ROW(A2367)-1)/20)+1,1),
   ""
)</f>
        <v>44866</v>
      </c>
      <c r="B2170" s="72" t="str">
        <f t="shared" si="171"/>
        <v>PP-4</v>
      </c>
      <c r="C2170" s="73" t="str">
        <f t="shared" si="172"/>
        <v>Alto</v>
      </c>
      <c r="D2170" s="77" t="str">
        <f>IFERROR(INDEX(Sinduscon!$12:$12,
MATCH(CUB!A2170,Sinduscon!$3:$3,0)+3), "")</f>
        <v>-</v>
      </c>
      <c r="E2170" s="77" t="str">
        <f>IFERROR(INDEX(Sinduscon!$13:$13,
MATCH(CUB!$A2170,Sinduscon!$3:$3,0)+3), "")</f>
        <v>-</v>
      </c>
      <c r="F2170" s="77" t="str">
        <f>IFERROR(INDEX(Sinduscon!$14:$14,
MATCH(CUB!$A2170,Sinduscon!$3:$3,0)+3), "")</f>
        <v>-</v>
      </c>
      <c r="G2170" s="77" t="str">
        <f>IFERROR(INDEX(Sinduscon!$15:$15,
MATCH(CUB!$A2170,Sinduscon!$3:$3,0)+3), "")</f>
        <v>-</v>
      </c>
      <c r="H2170" s="111"/>
      <c r="I2170" s="111"/>
      <c r="J2170" s="111"/>
      <c r="K2170" s="111"/>
    </row>
    <row r="2171" spans="1:12" x14ac:dyDescent="0.25">
      <c r="A2171" s="71">
        <f>IF(
   SUMPRODUCT(--(Sinduscon!$3:$3=DATE(2013,INT((ROW(A2368)-1)/20)+1,1)))&gt;0,
   DATE(2013,INT((ROW(A2368)-1)/20)+1,1),
   ""
)</f>
        <v>44866</v>
      </c>
      <c r="B2171" s="72" t="str">
        <f t="shared" si="171"/>
        <v>PP-4</v>
      </c>
      <c r="C2171" s="73" t="str">
        <f t="shared" si="172"/>
        <v>Total</v>
      </c>
      <c r="D2171" s="77">
        <f>IFERROR(INDEX(Sinduscon!$12:$12,
MATCH(CUB!A2171,Sinduscon!$3:$3,0)+4), "")</f>
        <v>2390.29</v>
      </c>
      <c r="E2171" s="77">
        <f>IFERROR(INDEX(Sinduscon!$13:$13,
MATCH(CUB!$A2171,Sinduscon!$3:$3,0)+4), "")</f>
        <v>1754.69</v>
      </c>
      <c r="F2171" s="77">
        <f>IFERROR(INDEX(Sinduscon!$14:$14,
MATCH(CUB!$A2171,Sinduscon!$3:$3,0)+4), "")</f>
        <v>194.47</v>
      </c>
      <c r="G2171" s="77">
        <f>IFERROR(INDEX(Sinduscon!$15:$15,
MATCH(CUB!$A2171,Sinduscon!$3:$3,0)+4), "")</f>
        <v>4.34</v>
      </c>
      <c r="H2171" s="111"/>
      <c r="I2171" s="111"/>
      <c r="J2171" s="111"/>
      <c r="K2171" s="111"/>
    </row>
    <row r="2172" spans="1:12" x14ac:dyDescent="0.25">
      <c r="A2172" s="71">
        <f>IF(
   SUMPRODUCT(--(Sinduscon!$3:$3=DATE(2013,INT((ROW(A2369)-1)/20)+1,1)))&gt;0,
   DATE(2013,INT((ROW(A2369)-1)/20)+1,1),
   ""
)</f>
        <v>44866</v>
      </c>
      <c r="B2172" s="72" t="str">
        <f t="shared" si="171"/>
        <v>R-8</v>
      </c>
      <c r="C2172" s="73" t="str">
        <f t="shared" si="172"/>
        <v>Baixo</v>
      </c>
      <c r="D2172" s="77">
        <f>IFERROR(INDEX(Sinduscon!$18:$18,
MATCH(CUB!A2172,Sinduscon!$3:$3,0)+1), "")</f>
        <v>1178.19</v>
      </c>
      <c r="E2172" s="77">
        <f>IFERROR(INDEX(Sinduscon!$19:$19,
MATCH(CUB!$A2172,Sinduscon!$3:$3,0)+1), "")</f>
        <v>675.76</v>
      </c>
      <c r="F2172" s="77">
        <f>IFERROR(INDEX(Sinduscon!$20:$20,
MATCH(CUB!$A2172,Sinduscon!$3:$3,0)+1), "")</f>
        <v>33.43</v>
      </c>
      <c r="G2172" s="77">
        <f>IFERROR(INDEX(Sinduscon!$21:$21,
MATCH(CUB!$A2172,Sinduscon!$3:$3,0)+1), "")</f>
        <v>4.49</v>
      </c>
      <c r="H2172" s="111"/>
      <c r="I2172" s="111"/>
      <c r="J2172" s="111"/>
      <c r="K2172" s="111"/>
    </row>
    <row r="2173" spans="1:12" x14ac:dyDescent="0.25">
      <c r="A2173" s="71">
        <f>IF(
   SUMPRODUCT(--(Sinduscon!$3:$3=DATE(2013,INT((ROW(A2370)-1)/20)+1,1)))&gt;0,
   DATE(2013,INT((ROW(A2370)-1)/20)+1,1),
   ""
)</f>
        <v>44866</v>
      </c>
      <c r="B2173" s="72" t="str">
        <f t="shared" si="171"/>
        <v>R-8</v>
      </c>
      <c r="C2173" s="73" t="str">
        <f t="shared" si="172"/>
        <v>Normal</v>
      </c>
      <c r="D2173" s="77">
        <f>IFERROR(INDEX(Sinduscon!$18:$18,
MATCH(CUB!A2173,Sinduscon!$3:$3,0)+2), "")</f>
        <v>1029.7</v>
      </c>
      <c r="E2173" s="77">
        <f>IFERROR(INDEX(Sinduscon!$19:$19,
MATCH(CUB!$A2173,Sinduscon!$3:$3,0)+2), "")</f>
        <v>930.26</v>
      </c>
      <c r="F2173" s="77">
        <f>IFERROR(INDEX(Sinduscon!$20:$20,
MATCH(CUB!$A2173,Sinduscon!$3:$3,0)+2), "")</f>
        <v>72.58</v>
      </c>
      <c r="G2173" s="77">
        <f>IFERROR(INDEX(Sinduscon!$21:$21,
MATCH(CUB!$A2173,Sinduscon!$3:$3,0)+2), "")</f>
        <v>6.02</v>
      </c>
      <c r="H2173" s="111"/>
      <c r="I2173" s="111"/>
      <c r="J2173" s="111"/>
      <c r="K2173" s="111"/>
    </row>
    <row r="2174" spans="1:12" x14ac:dyDescent="0.25">
      <c r="A2174" s="71">
        <f>IF(
   SUMPRODUCT(--(Sinduscon!$3:$3=DATE(2013,INT((ROW(A2371)-1)/20)+1,1)))&gt;0,
   DATE(2013,INT((ROW(A2371)-1)/20)+1,1),
   ""
)</f>
        <v>44866</v>
      </c>
      <c r="B2174" s="72" t="str">
        <f t="shared" si="171"/>
        <v>R-8</v>
      </c>
      <c r="C2174" s="73" t="str">
        <f t="shared" si="172"/>
        <v>Alto</v>
      </c>
      <c r="D2174" s="77">
        <f>IFERROR(INDEX(Sinduscon!$18:$18,
MATCH(CUB!A2174,Sinduscon!$3:$3,0)+3), "")</f>
        <v>1449.91</v>
      </c>
      <c r="E2174" s="77">
        <f>IFERROR(INDEX(Sinduscon!$19:$19,
MATCH(CUB!$A2174,Sinduscon!$3:$3,0)+3), "")</f>
        <v>984.61</v>
      </c>
      <c r="F2174" s="77">
        <f>IFERROR(INDEX(Sinduscon!$20:$20,
MATCH(CUB!$A2174,Sinduscon!$3:$3,0)+3), "")</f>
        <v>85.58</v>
      </c>
      <c r="G2174" s="77">
        <f>IFERROR(INDEX(Sinduscon!$21:$21,
MATCH(CUB!$A2174,Sinduscon!$3:$3,0)+3), "")</f>
        <v>5.68</v>
      </c>
      <c r="H2174" s="111"/>
      <c r="I2174" s="111"/>
      <c r="J2174" s="111"/>
      <c r="K2174" s="111"/>
    </row>
    <row r="2175" spans="1:12" x14ac:dyDescent="0.25">
      <c r="A2175" s="71">
        <f>IF(
   SUMPRODUCT(--(Sinduscon!$3:$3=DATE(2013,INT((ROW(A2372)-1)/20)+1,1)))&gt;0,
   DATE(2013,INT((ROW(A2372)-1)/20)+1,1),
   ""
)</f>
        <v>44866</v>
      </c>
      <c r="B2175" s="72" t="str">
        <f t="shared" si="171"/>
        <v>R-8</v>
      </c>
      <c r="C2175" s="73" t="str">
        <f t="shared" si="172"/>
        <v>Total</v>
      </c>
      <c r="D2175" s="77">
        <f>IFERROR(INDEX(Sinduscon!$18:$18,
MATCH(CUB!A2175,Sinduscon!$3:$3,0)+4), "")</f>
        <v>3657.8</v>
      </c>
      <c r="E2175" s="77">
        <f>IFERROR(INDEX(Sinduscon!$19:$19,
MATCH(CUB!$A2175,Sinduscon!$3:$3,0)+4), "")</f>
        <v>2590.63</v>
      </c>
      <c r="F2175" s="77">
        <f>IFERROR(INDEX(Sinduscon!$20:$20,
MATCH(CUB!$A2175,Sinduscon!$3:$3,0)+4), "")</f>
        <v>191.58999999999997</v>
      </c>
      <c r="G2175" s="77">
        <f>IFERROR(INDEX(Sinduscon!$21:$21,
MATCH(CUB!$A2175,Sinduscon!$3:$3,0)+4), "")</f>
        <v>16.189999999999998</v>
      </c>
      <c r="H2175" s="111"/>
      <c r="I2175" s="111"/>
      <c r="J2175" s="111"/>
      <c r="K2175" s="111"/>
    </row>
    <row r="2176" spans="1:12" x14ac:dyDescent="0.25">
      <c r="A2176" s="71">
        <f>IF(
   SUMPRODUCT(--(Sinduscon!$3:$3=DATE(2013,INT((ROW(A2373)-1)/20)+1,1)))&gt;0,
   DATE(2013,INT((ROW(A2373)-1)/20)+1,1),
   ""
)</f>
        <v>44866</v>
      </c>
      <c r="B2176" s="72" t="str">
        <f t="shared" si="171"/>
        <v>R-16</v>
      </c>
      <c r="C2176" s="73" t="str">
        <f t="shared" si="172"/>
        <v>Baixo</v>
      </c>
      <c r="D2176" s="77" t="str">
        <f>IFERROR(INDEX(Sinduscon!$24:$24,
MATCH(CUB!A2176,Sinduscon!$3:$3,0)+1), "")</f>
        <v>-</v>
      </c>
      <c r="E2176" s="77" t="str">
        <f>IFERROR(INDEX(Sinduscon!$25:$25,
MATCH(CUB!$A2176,Sinduscon!$3:$3,0)+1), "")</f>
        <v>-</v>
      </c>
      <c r="F2176" s="77" t="str">
        <f>IFERROR(INDEX(Sinduscon!$26:$26,
MATCH(CUB!$A2176,Sinduscon!$3:$3,0)+1), "")</f>
        <v>-</v>
      </c>
      <c r="G2176" s="77" t="str">
        <f>IFERROR(INDEX(Sinduscon!$27:$27,
MATCH(CUB!$A2176,Sinduscon!$3:$3,0)+1), "")</f>
        <v>-</v>
      </c>
      <c r="H2176" s="111"/>
      <c r="I2176" s="111"/>
      <c r="J2176" s="111"/>
      <c r="K2176" s="111"/>
    </row>
    <row r="2177" spans="1:12" x14ac:dyDescent="0.25">
      <c r="A2177" s="71">
        <f>IF(
   SUMPRODUCT(--(Sinduscon!$3:$3=DATE(2013,INT((ROW(A2374)-1)/20)+1,1)))&gt;0,
   DATE(2013,INT((ROW(A2374)-1)/20)+1,1),
   ""
)</f>
        <v>44866</v>
      </c>
      <c r="B2177" s="72" t="str">
        <f t="shared" si="171"/>
        <v>R-16</v>
      </c>
      <c r="C2177" s="73" t="str">
        <f t="shared" si="172"/>
        <v>Normal</v>
      </c>
      <c r="D2177" s="77">
        <f>IFERROR(INDEX(Sinduscon!$24:$24,
MATCH(CUB!A2177,Sinduscon!$3:$3,0)+2), "")</f>
        <v>1017.55</v>
      </c>
      <c r="E2177" s="77">
        <f>IFERROR(INDEX(Sinduscon!$25:$25,
MATCH(CUB!$A2177,Sinduscon!$3:$3,0)+2), "")</f>
        <v>894.29</v>
      </c>
      <c r="F2177" s="77">
        <f>IFERROR(INDEX(Sinduscon!$26:$26,
MATCH(CUB!$A2177,Sinduscon!$3:$3,0)+2), "")</f>
        <v>60.07</v>
      </c>
      <c r="G2177" s="77">
        <f>IFERROR(INDEX(Sinduscon!$27:$27,
MATCH(CUB!$A2177,Sinduscon!$3:$3,0)+2), "")</f>
        <v>5.73</v>
      </c>
      <c r="H2177" s="111"/>
      <c r="I2177" s="111"/>
      <c r="J2177" s="111"/>
      <c r="K2177" s="111"/>
    </row>
    <row r="2178" spans="1:12" x14ac:dyDescent="0.25">
      <c r="A2178" s="71">
        <f>IF(
   SUMPRODUCT(--(Sinduscon!$3:$3=DATE(2013,INT((ROW(A2375)-1)/20)+1,1)))&gt;0,
   DATE(2013,INT((ROW(A2375)-1)/20)+1,1),
   ""
)</f>
        <v>44866</v>
      </c>
      <c r="B2178" s="72" t="str">
        <f t="shared" si="171"/>
        <v>R-16</v>
      </c>
      <c r="C2178" s="73" t="str">
        <f t="shared" si="172"/>
        <v>Alto</v>
      </c>
      <c r="D2178" s="77">
        <f>IFERROR(INDEX(Sinduscon!$24:$24,
MATCH(CUB!A2178,Sinduscon!$3:$3,0)+3), "")</f>
        <v>1394.47</v>
      </c>
      <c r="E2178" s="77">
        <f>IFERROR(INDEX(Sinduscon!$25:$25,
MATCH(CUB!$A2178,Sinduscon!$3:$3,0)+3), "")</f>
        <v>1105.9100000000001</v>
      </c>
      <c r="F2178" s="77">
        <f>IFERROR(INDEX(Sinduscon!$26:$26,
MATCH(CUB!$A2178,Sinduscon!$3:$3,0)+3), "")</f>
        <v>74.239999999999995</v>
      </c>
      <c r="G2178" s="77">
        <f>IFERROR(INDEX(Sinduscon!$27:$27,
MATCH(CUB!$A2178,Sinduscon!$3:$3,0)+3), "")</f>
        <v>8.61</v>
      </c>
      <c r="H2178" s="111"/>
      <c r="I2178" s="111"/>
      <c r="J2178" s="111"/>
      <c r="K2178" s="111"/>
    </row>
    <row r="2179" spans="1:12" x14ac:dyDescent="0.25">
      <c r="A2179" s="71">
        <f>IF(
   SUMPRODUCT(--(Sinduscon!$3:$3=DATE(2013,INT((ROW(A2376)-1)/20)+1,1)))&gt;0,
   DATE(2013,INT((ROW(A2376)-1)/20)+1,1),
   ""
)</f>
        <v>44866</v>
      </c>
      <c r="B2179" s="72" t="str">
        <f t="shared" si="171"/>
        <v>R-16</v>
      </c>
      <c r="C2179" s="73" t="str">
        <f t="shared" si="172"/>
        <v>Total</v>
      </c>
      <c r="D2179" s="77">
        <f>IFERROR(INDEX(Sinduscon!$24:$24,
MATCH(CUB!A2179,Sinduscon!$3:$3,0)+4), "")</f>
        <v>2412.02</v>
      </c>
      <c r="E2179" s="77">
        <f>IFERROR(INDEX(Sinduscon!$25:$25,
MATCH(CUB!$A2179,Sinduscon!$3:$3,0)+4), "")</f>
        <v>2000.2</v>
      </c>
      <c r="F2179" s="77">
        <f>IFERROR(INDEX(Sinduscon!$26:$26,
MATCH(CUB!$A2179,Sinduscon!$3:$3,0)+4), "")</f>
        <v>134.31</v>
      </c>
      <c r="G2179" s="77">
        <f>IFERROR(INDEX(Sinduscon!$27:$27,
MATCH(CUB!$A2179,Sinduscon!$3:$3,0)+4), "")</f>
        <v>14.34</v>
      </c>
      <c r="H2179" s="111"/>
      <c r="I2179" s="111"/>
      <c r="J2179" s="111"/>
      <c r="K2179" s="111"/>
    </row>
    <row r="2180" spans="1:12" x14ac:dyDescent="0.25">
      <c r="A2180" s="71">
        <f>IF(
   SUMPRODUCT(--(Sinduscon!$3:$3=DATE(2013,INT((ROW(A2377)-1)/20)+1,1)))&gt;0,
   DATE(2013,INT((ROW(A2377)-1)/20)+1,1),
   ""
)</f>
        <v>44866</v>
      </c>
      <c r="B2180" s="72" t="str">
        <f t="shared" si="171"/>
        <v>PIS</v>
      </c>
      <c r="C2180" s="73" t="str">
        <f t="shared" si="172"/>
        <v>Baixo</v>
      </c>
      <c r="D2180" s="77">
        <f>IFERROR(INDEX(Sinduscon!$30:$30,
MATCH(CUB!A2180,Sinduscon!$3:$3,0)+1), "")</f>
        <v>824.9</v>
      </c>
      <c r="E2180" s="77">
        <f>IFERROR(INDEX(Sinduscon!$31:$31,
MATCH(CUB!$A2180,Sinduscon!$3:$3,0)+1), "")</f>
        <v>583.75</v>
      </c>
      <c r="F2180" s="77">
        <f>IFERROR(INDEX(Sinduscon!$32:$32,
MATCH(CUB!$A2180,Sinduscon!$3:$3,0)+1), "")</f>
        <v>34.65</v>
      </c>
      <c r="G2180" s="77">
        <f>IFERROR(INDEX(Sinduscon!$33:$33,
MATCH(CUB!$A2180,Sinduscon!$3:$3,0)+1), "")</f>
        <v>2.2400000000000002</v>
      </c>
      <c r="H2180" s="111"/>
      <c r="I2180" s="111"/>
      <c r="J2180" s="111"/>
      <c r="K2180" s="111"/>
    </row>
    <row r="2181" spans="1:12" x14ac:dyDescent="0.25">
      <c r="A2181" s="71">
        <f>IF(
   SUMPRODUCT(--(Sinduscon!$3:$3=DATE(2013,INT((ROW(A2378)-1)/20)+1,1)))&gt;0,
   DATE(2013,INT((ROW(A2378)-1)/20)+1,1),
   ""
)</f>
        <v>44866</v>
      </c>
      <c r="B2181" s="72" t="str">
        <f t="shared" ref="B2181:B2244" si="176">IF(A2181&lt;&gt;"", CHOOSE(MOD(QUOTIENT(ROW()-4,4),5)+1,"R-1","PP-4","R-8","R-16","PIS"), "")</f>
        <v>PIS</v>
      </c>
      <c r="C2181" s="73" t="str">
        <f t="shared" ref="C2181:C2244" si="177">IF(A2181&lt;&gt;"", CHOOSE(MOD(QUOTIENT(ROW()-4,1),4)+1,"Baixo","Normal","Alto","Total"), "")</f>
        <v>Normal</v>
      </c>
      <c r="D2181" s="77" t="str">
        <f>IFERROR(INDEX(Sinduscon!$30:$30,
MATCH(CUB!A2181,Sinduscon!$3:$3,0)+2), "")</f>
        <v>-</v>
      </c>
      <c r="E2181" s="77" t="str">
        <f>IFERROR(INDEX(Sinduscon!$31:$31,
MATCH(CUB!$A2181,Sinduscon!$3:$3,0)+2), "")</f>
        <v>-</v>
      </c>
      <c r="F2181" s="77" t="str">
        <f>IFERROR(INDEX(Sinduscon!$32:$32,
MATCH(CUB!$A2181,Sinduscon!$3:$3,0)+2), "")</f>
        <v>-</v>
      </c>
      <c r="G2181" s="77" t="str">
        <f>IFERROR(INDEX(Sinduscon!$33:$33,
MATCH(CUB!$A2181,Sinduscon!$3:$3,0)+2), "")</f>
        <v>-</v>
      </c>
      <c r="H2181" s="111"/>
      <c r="I2181" s="111"/>
      <c r="J2181" s="111"/>
      <c r="K2181" s="111"/>
    </row>
    <row r="2182" spans="1:12" x14ac:dyDescent="0.25">
      <c r="A2182" s="71">
        <f>IF(
   SUMPRODUCT(--(Sinduscon!$3:$3=DATE(2013,INT((ROW(A2379)-1)/20)+1,1)))&gt;0,
   DATE(2013,INT((ROW(A2379)-1)/20)+1,1),
   ""
)</f>
        <v>44866</v>
      </c>
      <c r="B2182" s="72" t="str">
        <f t="shared" si="176"/>
        <v>PIS</v>
      </c>
      <c r="C2182" s="73" t="str">
        <f t="shared" si="177"/>
        <v>Alto</v>
      </c>
      <c r="D2182" s="77" t="str">
        <f>IFERROR(INDEX(Sinduscon!$30:$30,
MATCH(CUB!A2182,Sinduscon!$3:$3,0)+3), "")</f>
        <v>-</v>
      </c>
      <c r="E2182" s="77" t="str">
        <f>IFERROR(INDEX(Sinduscon!$31:$31,
MATCH(CUB!$A2182,Sinduscon!$3:$3,0)+3), "")</f>
        <v>-</v>
      </c>
      <c r="F2182" s="77" t="str">
        <f>IFERROR(INDEX(Sinduscon!$32:$32,
MATCH(CUB!$A2182,Sinduscon!$3:$3,0)+3), "")</f>
        <v>-</v>
      </c>
      <c r="G2182" s="77" t="str">
        <f>IFERROR(INDEX(Sinduscon!$33:$33,
MATCH(CUB!$A2182,Sinduscon!$3:$3,0)+3), "")</f>
        <v>-</v>
      </c>
      <c r="H2182" s="111"/>
      <c r="I2182" s="111"/>
      <c r="J2182" s="111"/>
      <c r="K2182" s="111"/>
    </row>
    <row r="2183" spans="1:12" x14ac:dyDescent="0.25">
      <c r="A2183" s="71">
        <f>IF(
   SUMPRODUCT(--(Sinduscon!$3:$3=DATE(2013,INT((ROW(A2380)-1)/20)+1,1)))&gt;0,
   DATE(2013,INT((ROW(A2380)-1)/20)+1,1),
   ""
)</f>
        <v>44866</v>
      </c>
      <c r="B2183" s="72" t="str">
        <f t="shared" si="176"/>
        <v>PIS</v>
      </c>
      <c r="C2183" s="73" t="str">
        <f t="shared" si="177"/>
        <v>Total</v>
      </c>
      <c r="D2183" s="77">
        <f>IFERROR(INDEX(Sinduscon!$30:$30,
MATCH(CUB!A2183,Sinduscon!$3:$3,0)+4), "")</f>
        <v>824.9</v>
      </c>
      <c r="E2183" s="77">
        <f>IFERROR(INDEX(Sinduscon!$31:$31,
MATCH(CUB!$A2183,Sinduscon!$3:$3,0)+4), "")</f>
        <v>583.75</v>
      </c>
      <c r="F2183" s="77">
        <f>IFERROR(INDEX(Sinduscon!$32:$32,
MATCH(CUB!$A2183,Sinduscon!$3:$3,0)+4), "")</f>
        <v>34.65</v>
      </c>
      <c r="G2183" s="77">
        <f>IFERROR(INDEX(Sinduscon!$33:$33,
MATCH(CUB!$A2183,Sinduscon!$3:$3,0)+4), "")</f>
        <v>2.2400000000000002</v>
      </c>
      <c r="H2183" s="111">
        <f>SUMIFS(CUB!$D:$D,CUB!$C:$C,"Total",CUB!$A:$A,$A2183)
/11</f>
        <v>1209.77</v>
      </c>
      <c r="I2183" s="111">
        <f>SUMIFS(CUB!$E:$E,CUB!$C:$C,"Total",CUB!$A:$A,$A2183)
/11</f>
        <v>929.82181818181823</v>
      </c>
      <c r="J2183" s="111">
        <f>SUMIFS(CUB!$F:$F,CUB!$C:$C,"Total",CUB!$A:$A,$A2183)
/11</f>
        <v>86.36181818181818</v>
      </c>
      <c r="K2183" s="111">
        <f>SUMIFS(CUB!$G:$G,CUB!$C:$C,"Total",CUB!$A:$A,$A2183)
/11</f>
        <v>3.8390909090909089</v>
      </c>
      <c r="L2183" s="111">
        <f t="shared" ref="L2183" si="178">SUM(H2183:K2183)</f>
        <v>2229.7927272727275</v>
      </c>
    </row>
    <row r="2184" spans="1:12" x14ac:dyDescent="0.25">
      <c r="A2184" s="71">
        <f>IF(
   SUMPRODUCT(--(Sinduscon!$3:$3=DATE(2013,INT((ROW(A2381)-1)/20)+1,1)))&gt;0,
   DATE(2013,INT((ROW(A2381)-1)/20)+1,1),
   ""
)</f>
        <v>44896</v>
      </c>
      <c r="B2184" s="72" t="str">
        <f t="shared" si="176"/>
        <v>R-1</v>
      </c>
      <c r="C2184" s="73" t="str">
        <f t="shared" si="177"/>
        <v>Baixo</v>
      </c>
      <c r="D2184" s="77">
        <f>IFERROR(INDEX(Sinduscon!$6:$6,
MATCH(CUB!A2184,Sinduscon!$3:$3,0)+1), "")</f>
        <v>1125.94</v>
      </c>
      <c r="E2184" s="77">
        <f>IFERROR(INDEX(Sinduscon!$7:$7,
MATCH(CUB!$A2184,Sinduscon!$3:$3,0)+1), "")</f>
        <v>856.61</v>
      </c>
      <c r="F2184" s="77">
        <f>IFERROR(INDEX(Sinduscon!$8:$8,
MATCH(CUB!$A2184,Sinduscon!$3:$3,0)+1), "")</f>
        <v>139.72999999999999</v>
      </c>
      <c r="G2184" s="77">
        <f>IFERROR(INDEX(Sinduscon!$9:$9,
MATCH(CUB!$A2184,Sinduscon!$3:$3,0)+1), "")</f>
        <v>4.43</v>
      </c>
      <c r="H2184" s="111"/>
      <c r="I2184" s="111"/>
      <c r="J2184" s="111"/>
      <c r="K2184" s="111"/>
    </row>
    <row r="2185" spans="1:12" x14ac:dyDescent="0.25">
      <c r="A2185" s="71">
        <f>IF(
   SUMPRODUCT(--(Sinduscon!$3:$3=DATE(2013,INT((ROW(A2382)-1)/20)+1,1)))&gt;0,
   DATE(2013,INT((ROW(A2382)-1)/20)+1,1),
   ""
)</f>
        <v>44896</v>
      </c>
      <c r="B2185" s="72" t="str">
        <f t="shared" si="176"/>
        <v>R-1</v>
      </c>
      <c r="C2185" s="73" t="str">
        <f t="shared" si="177"/>
        <v>Normal</v>
      </c>
      <c r="D2185" s="77">
        <f>IFERROR(INDEX(Sinduscon!$6:$6,
MATCH(CUB!A2185,Sinduscon!$3:$3,0)+2), "")</f>
        <v>1178.44</v>
      </c>
      <c r="E2185" s="77">
        <f>IFERROR(INDEX(Sinduscon!$7:$7,
MATCH(CUB!$A2185,Sinduscon!$3:$3,0)+2), "")</f>
        <v>1171.31</v>
      </c>
      <c r="F2185" s="77">
        <f>IFERROR(INDEX(Sinduscon!$8:$8,
MATCH(CUB!$A2185,Sinduscon!$3:$3,0)+2), "")</f>
        <v>131.19999999999999</v>
      </c>
      <c r="G2185" s="77">
        <f>IFERROR(INDEX(Sinduscon!$9:$9,
MATCH(CUB!$A2185,Sinduscon!$3:$3,0)+2), "")</f>
        <v>0.31</v>
      </c>
      <c r="H2185" s="111"/>
      <c r="I2185" s="111"/>
      <c r="J2185" s="111"/>
      <c r="K2185" s="111"/>
    </row>
    <row r="2186" spans="1:12" x14ac:dyDescent="0.25">
      <c r="A2186" s="71">
        <f>IF(
   SUMPRODUCT(--(Sinduscon!$3:$3=DATE(2013,INT((ROW(A2383)-1)/20)+1,1)))&gt;0,
   DATE(2013,INT((ROW(A2383)-1)/20)+1,1),
   ""
)</f>
        <v>44896</v>
      </c>
      <c r="B2186" s="72" t="str">
        <f t="shared" si="176"/>
        <v>R-1</v>
      </c>
      <c r="C2186" s="73" t="str">
        <f t="shared" si="177"/>
        <v>Alto</v>
      </c>
      <c r="D2186" s="77">
        <f>IFERROR(INDEX(Sinduscon!$6:$6,
MATCH(CUB!A2186,Sinduscon!$3:$3,0)+3), "")</f>
        <v>1751.01</v>
      </c>
      <c r="E2186" s="77">
        <f>IFERROR(INDEX(Sinduscon!$7:$7,
MATCH(CUB!$A2186,Sinduscon!$3:$3,0)+3), "")</f>
        <v>1270.8499999999999</v>
      </c>
      <c r="F2186" s="77">
        <f>IFERROR(INDEX(Sinduscon!$8:$8,
MATCH(CUB!$A2186,Sinduscon!$3:$3,0)+3), "")</f>
        <v>124.03</v>
      </c>
      <c r="G2186" s="77">
        <f>IFERROR(INDEX(Sinduscon!$9:$9,
MATCH(CUB!$A2186,Sinduscon!$3:$3,0)+3), "")</f>
        <v>0.38</v>
      </c>
      <c r="H2186" s="111"/>
      <c r="I2186" s="111"/>
      <c r="J2186" s="111"/>
      <c r="K2186" s="111"/>
    </row>
    <row r="2187" spans="1:12" x14ac:dyDescent="0.25">
      <c r="A2187" s="71">
        <f>IF(
   SUMPRODUCT(--(Sinduscon!$3:$3=DATE(2013,INT((ROW(A2384)-1)/20)+1,1)))&gt;0,
   DATE(2013,INT((ROW(A2384)-1)/20)+1,1),
   ""
)</f>
        <v>44896</v>
      </c>
      <c r="B2187" s="72" t="str">
        <f t="shared" si="176"/>
        <v>R-1</v>
      </c>
      <c r="C2187" s="73" t="str">
        <f t="shared" si="177"/>
        <v>Total</v>
      </c>
      <c r="D2187" s="77">
        <f>IFERROR(INDEX(Sinduscon!$6:$6,
MATCH(CUB!A2187,Sinduscon!$3:$3,0)+4), "")</f>
        <v>4055.3900000000003</v>
      </c>
      <c r="E2187" s="77">
        <f>IFERROR(INDEX(Sinduscon!$7:$7,
MATCH(CUB!$A2187,Sinduscon!$3:$3,0)+4), "")</f>
        <v>3298.77</v>
      </c>
      <c r="F2187" s="77">
        <f>IFERROR(INDEX(Sinduscon!$8:$8,
MATCH(CUB!$A2187,Sinduscon!$3:$3,0)+4), "")</f>
        <v>394.95999999999992</v>
      </c>
      <c r="G2187" s="77">
        <f>IFERROR(INDEX(Sinduscon!$9:$9,
MATCH(CUB!$A2187,Sinduscon!$3:$3,0)+4), "")</f>
        <v>5.1199999999999992</v>
      </c>
      <c r="H2187" s="111"/>
      <c r="I2187" s="111"/>
      <c r="J2187" s="111"/>
      <c r="K2187" s="111"/>
    </row>
    <row r="2188" spans="1:12" x14ac:dyDescent="0.25">
      <c r="A2188" s="71">
        <f>IF(
   SUMPRODUCT(--(Sinduscon!$3:$3=DATE(2013,INT((ROW(A2385)-1)/20)+1,1)))&gt;0,
   DATE(2013,INT((ROW(A2385)-1)/20)+1,1),
   ""
)</f>
        <v>44896</v>
      </c>
      <c r="B2188" s="72" t="str">
        <f t="shared" si="176"/>
        <v>PP-4</v>
      </c>
      <c r="C2188" s="73" t="str">
        <f t="shared" si="177"/>
        <v>Baixo</v>
      </c>
      <c r="D2188" s="77">
        <f>IFERROR(INDEX(Sinduscon!$12:$12,
MATCH(CUB!A2188,Sinduscon!$3:$3,0)+1), "")</f>
        <v>1234.2</v>
      </c>
      <c r="E2188" s="77">
        <f>IFERROR(INDEX(Sinduscon!$13:$13,
MATCH(CUB!$A2188,Sinduscon!$3:$3,0)+1), "")</f>
        <v>718.54</v>
      </c>
      <c r="F2188" s="77">
        <f>IFERROR(INDEX(Sinduscon!$14:$14,
MATCH(CUB!$A2188,Sinduscon!$3:$3,0)+1), "")</f>
        <v>37.15</v>
      </c>
      <c r="G2188" s="77">
        <f>IFERROR(INDEX(Sinduscon!$15:$15,
MATCH(CUB!$A2188,Sinduscon!$3:$3,0)+1), "")</f>
        <v>4.28</v>
      </c>
      <c r="H2188" s="111"/>
      <c r="I2188" s="111"/>
      <c r="J2188" s="111"/>
      <c r="K2188" s="111"/>
    </row>
    <row r="2189" spans="1:12" x14ac:dyDescent="0.25">
      <c r="A2189" s="71">
        <f>IF(
   SUMPRODUCT(--(Sinduscon!$3:$3=DATE(2013,INT((ROW(A2386)-1)/20)+1,1)))&gt;0,
   DATE(2013,INT((ROW(A2386)-1)/20)+1,1),
   ""
)</f>
        <v>44896</v>
      </c>
      <c r="B2189" s="72" t="str">
        <f t="shared" si="176"/>
        <v>PP-4</v>
      </c>
      <c r="C2189" s="73" t="str">
        <f t="shared" si="177"/>
        <v>Normal</v>
      </c>
      <c r="D2189" s="77">
        <f>IFERROR(INDEX(Sinduscon!$12:$12,
MATCH(CUB!A2189,Sinduscon!$3:$3,0)+2), "")</f>
        <v>1157.69</v>
      </c>
      <c r="E2189" s="77">
        <f>IFERROR(INDEX(Sinduscon!$13:$13,
MATCH(CUB!$A2189,Sinduscon!$3:$3,0)+2), "")</f>
        <v>1036.1500000000001</v>
      </c>
      <c r="F2189" s="77">
        <f>IFERROR(INDEX(Sinduscon!$14:$14,
MATCH(CUB!$A2189,Sinduscon!$3:$3,0)+2), "")</f>
        <v>157.32</v>
      </c>
      <c r="G2189" s="77">
        <f>IFERROR(INDEX(Sinduscon!$15:$15,
MATCH(CUB!$A2189,Sinduscon!$3:$3,0)+2), "")</f>
        <v>0.06</v>
      </c>
      <c r="H2189" s="111"/>
      <c r="I2189" s="111"/>
      <c r="J2189" s="111"/>
      <c r="K2189" s="111"/>
    </row>
    <row r="2190" spans="1:12" x14ac:dyDescent="0.25">
      <c r="A2190" s="71">
        <f>IF(
   SUMPRODUCT(--(Sinduscon!$3:$3=DATE(2013,INT((ROW(A2387)-1)/20)+1,1)))&gt;0,
   DATE(2013,INT((ROW(A2387)-1)/20)+1,1),
   ""
)</f>
        <v>44896</v>
      </c>
      <c r="B2190" s="72" t="str">
        <f t="shared" si="176"/>
        <v>PP-4</v>
      </c>
      <c r="C2190" s="73" t="str">
        <f t="shared" si="177"/>
        <v>Alto</v>
      </c>
      <c r="D2190" s="77" t="str">
        <f>IFERROR(INDEX(Sinduscon!$12:$12,
MATCH(CUB!A2190,Sinduscon!$3:$3,0)+3), "")</f>
        <v>-</v>
      </c>
      <c r="E2190" s="77" t="str">
        <f>IFERROR(INDEX(Sinduscon!$13:$13,
MATCH(CUB!$A2190,Sinduscon!$3:$3,0)+3), "")</f>
        <v>-</v>
      </c>
      <c r="F2190" s="77" t="str">
        <f>IFERROR(INDEX(Sinduscon!$14:$14,
MATCH(CUB!$A2190,Sinduscon!$3:$3,0)+3), "")</f>
        <v>-</v>
      </c>
      <c r="G2190" s="77" t="str">
        <f>IFERROR(INDEX(Sinduscon!$15:$15,
MATCH(CUB!$A2190,Sinduscon!$3:$3,0)+3), "")</f>
        <v>-</v>
      </c>
      <c r="H2190" s="111"/>
      <c r="I2190" s="111"/>
      <c r="J2190" s="111"/>
      <c r="K2190" s="111"/>
    </row>
    <row r="2191" spans="1:12" x14ac:dyDescent="0.25">
      <c r="A2191" s="71">
        <f>IF(
   SUMPRODUCT(--(Sinduscon!$3:$3=DATE(2013,INT((ROW(A2388)-1)/20)+1,1)))&gt;0,
   DATE(2013,INT((ROW(A2388)-1)/20)+1,1),
   ""
)</f>
        <v>44896</v>
      </c>
      <c r="B2191" s="72" t="str">
        <f t="shared" si="176"/>
        <v>PP-4</v>
      </c>
      <c r="C2191" s="73" t="str">
        <f t="shared" si="177"/>
        <v>Total</v>
      </c>
      <c r="D2191" s="77">
        <f>IFERROR(INDEX(Sinduscon!$12:$12,
MATCH(CUB!A2191,Sinduscon!$3:$3,0)+4), "")</f>
        <v>2391.8900000000003</v>
      </c>
      <c r="E2191" s="77">
        <f>IFERROR(INDEX(Sinduscon!$13:$13,
MATCH(CUB!$A2191,Sinduscon!$3:$3,0)+4), "")</f>
        <v>1754.69</v>
      </c>
      <c r="F2191" s="77">
        <f>IFERROR(INDEX(Sinduscon!$14:$14,
MATCH(CUB!$A2191,Sinduscon!$3:$3,0)+4), "")</f>
        <v>194.47</v>
      </c>
      <c r="G2191" s="77">
        <f>IFERROR(INDEX(Sinduscon!$15:$15,
MATCH(CUB!$A2191,Sinduscon!$3:$3,0)+4), "")</f>
        <v>4.34</v>
      </c>
      <c r="H2191" s="111"/>
      <c r="I2191" s="111"/>
      <c r="J2191" s="111"/>
      <c r="K2191" s="111"/>
    </row>
    <row r="2192" spans="1:12" x14ac:dyDescent="0.25">
      <c r="A2192" s="71">
        <f>IF(
   SUMPRODUCT(--(Sinduscon!$3:$3=DATE(2013,INT((ROW(A2389)-1)/20)+1,1)))&gt;0,
   DATE(2013,INT((ROW(A2389)-1)/20)+1,1),
   ""
)</f>
        <v>44896</v>
      </c>
      <c r="B2192" s="72" t="str">
        <f t="shared" si="176"/>
        <v>R-8</v>
      </c>
      <c r="C2192" s="73" t="str">
        <f t="shared" si="177"/>
        <v>Baixo</v>
      </c>
      <c r="D2192" s="77">
        <f>IFERROR(INDEX(Sinduscon!$18:$18,
MATCH(CUB!A2192,Sinduscon!$3:$3,0)+1), "")</f>
        <v>1177.8900000000001</v>
      </c>
      <c r="E2192" s="77">
        <f>IFERROR(INDEX(Sinduscon!$19:$19,
MATCH(CUB!$A2192,Sinduscon!$3:$3,0)+1), "")</f>
        <v>675.76</v>
      </c>
      <c r="F2192" s="77">
        <f>IFERROR(INDEX(Sinduscon!$20:$20,
MATCH(CUB!$A2192,Sinduscon!$3:$3,0)+1), "")</f>
        <v>33.43</v>
      </c>
      <c r="G2192" s="77">
        <f>IFERROR(INDEX(Sinduscon!$21:$21,
MATCH(CUB!$A2192,Sinduscon!$3:$3,0)+1), "")</f>
        <v>4.49</v>
      </c>
      <c r="H2192" s="111"/>
      <c r="I2192" s="111"/>
      <c r="J2192" s="111"/>
      <c r="K2192" s="111"/>
    </row>
    <row r="2193" spans="1:12" x14ac:dyDescent="0.25">
      <c r="A2193" s="71">
        <f>IF(
   SUMPRODUCT(--(Sinduscon!$3:$3=DATE(2013,INT((ROW(A2390)-1)/20)+1,1)))&gt;0,
   DATE(2013,INT((ROW(A2390)-1)/20)+1,1),
   ""
)</f>
        <v>44896</v>
      </c>
      <c r="B2193" s="72" t="str">
        <f t="shared" si="176"/>
        <v>R-8</v>
      </c>
      <c r="C2193" s="73" t="str">
        <f t="shared" si="177"/>
        <v>Normal</v>
      </c>
      <c r="D2193" s="77">
        <f>IFERROR(INDEX(Sinduscon!$18:$18,
MATCH(CUB!A2193,Sinduscon!$3:$3,0)+2), "")</f>
        <v>1031.53</v>
      </c>
      <c r="E2193" s="77">
        <f>IFERROR(INDEX(Sinduscon!$19:$19,
MATCH(CUB!$A2193,Sinduscon!$3:$3,0)+2), "")</f>
        <v>930.26</v>
      </c>
      <c r="F2193" s="77">
        <f>IFERROR(INDEX(Sinduscon!$20:$20,
MATCH(CUB!$A2193,Sinduscon!$3:$3,0)+2), "")</f>
        <v>72.58</v>
      </c>
      <c r="G2193" s="77">
        <f>IFERROR(INDEX(Sinduscon!$21:$21,
MATCH(CUB!$A2193,Sinduscon!$3:$3,0)+2), "")</f>
        <v>6.02</v>
      </c>
      <c r="H2193" s="111"/>
      <c r="I2193" s="111"/>
      <c r="J2193" s="111"/>
      <c r="K2193" s="111"/>
    </row>
    <row r="2194" spans="1:12" x14ac:dyDescent="0.25">
      <c r="A2194" s="71">
        <f>IF(
   SUMPRODUCT(--(Sinduscon!$3:$3=DATE(2013,INT((ROW(A2391)-1)/20)+1,1)))&gt;0,
   DATE(2013,INT((ROW(A2391)-1)/20)+1,1),
   ""
)</f>
        <v>44896</v>
      </c>
      <c r="B2194" s="72" t="str">
        <f t="shared" si="176"/>
        <v>R-8</v>
      </c>
      <c r="C2194" s="73" t="str">
        <f t="shared" si="177"/>
        <v>Alto</v>
      </c>
      <c r="D2194" s="77">
        <f>IFERROR(INDEX(Sinduscon!$18:$18,
MATCH(CUB!A2194,Sinduscon!$3:$3,0)+3), "")</f>
        <v>1458.28</v>
      </c>
      <c r="E2194" s="77">
        <f>IFERROR(INDEX(Sinduscon!$19:$19,
MATCH(CUB!$A2194,Sinduscon!$3:$3,0)+3), "")</f>
        <v>984.61</v>
      </c>
      <c r="F2194" s="77">
        <f>IFERROR(INDEX(Sinduscon!$20:$20,
MATCH(CUB!$A2194,Sinduscon!$3:$3,0)+3), "")</f>
        <v>85.58</v>
      </c>
      <c r="G2194" s="77">
        <f>IFERROR(INDEX(Sinduscon!$21:$21,
MATCH(CUB!$A2194,Sinduscon!$3:$3,0)+3), "")</f>
        <v>5.68</v>
      </c>
      <c r="H2194" s="111"/>
      <c r="I2194" s="111"/>
      <c r="J2194" s="111"/>
      <c r="K2194" s="111"/>
    </row>
    <row r="2195" spans="1:12" x14ac:dyDescent="0.25">
      <c r="A2195" s="71">
        <f>IF(
   SUMPRODUCT(--(Sinduscon!$3:$3=DATE(2013,INT((ROW(A2392)-1)/20)+1,1)))&gt;0,
   DATE(2013,INT((ROW(A2392)-1)/20)+1,1),
   ""
)</f>
        <v>44896</v>
      </c>
      <c r="B2195" s="72" t="str">
        <f t="shared" si="176"/>
        <v>R-8</v>
      </c>
      <c r="C2195" s="73" t="str">
        <f t="shared" si="177"/>
        <v>Total</v>
      </c>
      <c r="D2195" s="77">
        <f>IFERROR(INDEX(Sinduscon!$18:$18,
MATCH(CUB!A2195,Sinduscon!$3:$3,0)+4), "")</f>
        <v>3667.7</v>
      </c>
      <c r="E2195" s="77">
        <f>IFERROR(INDEX(Sinduscon!$19:$19,
MATCH(CUB!$A2195,Sinduscon!$3:$3,0)+4), "")</f>
        <v>2590.63</v>
      </c>
      <c r="F2195" s="77">
        <f>IFERROR(INDEX(Sinduscon!$20:$20,
MATCH(CUB!$A2195,Sinduscon!$3:$3,0)+4), "")</f>
        <v>191.58999999999997</v>
      </c>
      <c r="G2195" s="77">
        <f>IFERROR(INDEX(Sinduscon!$21:$21,
MATCH(CUB!$A2195,Sinduscon!$3:$3,0)+4), "")</f>
        <v>16.189999999999998</v>
      </c>
      <c r="H2195" s="111"/>
      <c r="I2195" s="111"/>
      <c r="J2195" s="111"/>
      <c r="K2195" s="111"/>
    </row>
    <row r="2196" spans="1:12" x14ac:dyDescent="0.25">
      <c r="A2196" s="71">
        <f>IF(
   SUMPRODUCT(--(Sinduscon!$3:$3=DATE(2013,INT((ROW(A2393)-1)/20)+1,1)))&gt;0,
   DATE(2013,INT((ROW(A2393)-1)/20)+1,1),
   ""
)</f>
        <v>44896</v>
      </c>
      <c r="B2196" s="72" t="str">
        <f t="shared" si="176"/>
        <v>R-16</v>
      </c>
      <c r="C2196" s="73" t="str">
        <f t="shared" si="177"/>
        <v>Baixo</v>
      </c>
      <c r="D2196" s="77" t="str">
        <f>IFERROR(INDEX(Sinduscon!$24:$24,
MATCH(CUB!A2196,Sinduscon!$3:$3,0)+1), "")</f>
        <v>-</v>
      </c>
      <c r="E2196" s="77" t="str">
        <f>IFERROR(INDEX(Sinduscon!$25:$25,
MATCH(CUB!$A2196,Sinduscon!$3:$3,0)+1), "")</f>
        <v>-</v>
      </c>
      <c r="F2196" s="77" t="str">
        <f>IFERROR(INDEX(Sinduscon!$26:$26,
MATCH(CUB!$A2196,Sinduscon!$3:$3,0)+1), "")</f>
        <v>-</v>
      </c>
      <c r="G2196" s="77" t="str">
        <f>IFERROR(INDEX(Sinduscon!$27:$27,
MATCH(CUB!$A2196,Sinduscon!$3:$3,0)+1), "")</f>
        <v>-</v>
      </c>
      <c r="H2196" s="111"/>
      <c r="I2196" s="111"/>
      <c r="J2196" s="111"/>
      <c r="K2196" s="111"/>
    </row>
    <row r="2197" spans="1:12" x14ac:dyDescent="0.25">
      <c r="A2197" s="71">
        <f>IF(
   SUMPRODUCT(--(Sinduscon!$3:$3=DATE(2013,INT((ROW(A2394)-1)/20)+1,1)))&gt;0,
   DATE(2013,INT((ROW(A2394)-1)/20)+1,1),
   ""
)</f>
        <v>44896</v>
      </c>
      <c r="B2197" s="72" t="str">
        <f t="shared" si="176"/>
        <v>R-16</v>
      </c>
      <c r="C2197" s="73" t="str">
        <f t="shared" si="177"/>
        <v>Normal</v>
      </c>
      <c r="D2197" s="77">
        <f>IFERROR(INDEX(Sinduscon!$24:$24,
MATCH(CUB!A2197,Sinduscon!$3:$3,0)+2), "")</f>
        <v>1018.53</v>
      </c>
      <c r="E2197" s="77">
        <f>IFERROR(INDEX(Sinduscon!$25:$25,
MATCH(CUB!$A2197,Sinduscon!$3:$3,0)+2), "")</f>
        <v>894.29</v>
      </c>
      <c r="F2197" s="77">
        <f>IFERROR(INDEX(Sinduscon!$26:$26,
MATCH(CUB!$A2197,Sinduscon!$3:$3,0)+2), "")</f>
        <v>60.07</v>
      </c>
      <c r="G2197" s="77">
        <f>IFERROR(INDEX(Sinduscon!$27:$27,
MATCH(CUB!$A2197,Sinduscon!$3:$3,0)+2), "")</f>
        <v>5.73</v>
      </c>
      <c r="H2197" s="111"/>
      <c r="I2197" s="111"/>
      <c r="J2197" s="111"/>
      <c r="K2197" s="111"/>
    </row>
    <row r="2198" spans="1:12" x14ac:dyDescent="0.25">
      <c r="A2198" s="71">
        <f>IF(
   SUMPRODUCT(--(Sinduscon!$3:$3=DATE(2013,INT((ROW(A2395)-1)/20)+1,1)))&gt;0,
   DATE(2013,INT((ROW(A2395)-1)/20)+1,1),
   ""
)</f>
        <v>44896</v>
      </c>
      <c r="B2198" s="72" t="str">
        <f t="shared" si="176"/>
        <v>R-16</v>
      </c>
      <c r="C2198" s="73" t="str">
        <f t="shared" si="177"/>
        <v>Alto</v>
      </c>
      <c r="D2198" s="77">
        <f>IFERROR(INDEX(Sinduscon!$24:$24,
MATCH(CUB!A2198,Sinduscon!$3:$3,0)+3), "")</f>
        <v>1399.1</v>
      </c>
      <c r="E2198" s="77">
        <f>IFERROR(INDEX(Sinduscon!$25:$25,
MATCH(CUB!$A2198,Sinduscon!$3:$3,0)+3), "")</f>
        <v>1105.9100000000001</v>
      </c>
      <c r="F2198" s="77">
        <f>IFERROR(INDEX(Sinduscon!$26:$26,
MATCH(CUB!$A2198,Sinduscon!$3:$3,0)+3), "")</f>
        <v>74.239999999999995</v>
      </c>
      <c r="G2198" s="77">
        <f>IFERROR(INDEX(Sinduscon!$27:$27,
MATCH(CUB!$A2198,Sinduscon!$3:$3,0)+3), "")</f>
        <v>8.61</v>
      </c>
      <c r="H2198" s="111"/>
      <c r="I2198" s="111"/>
      <c r="J2198" s="111"/>
      <c r="K2198" s="111"/>
    </row>
    <row r="2199" spans="1:12" x14ac:dyDescent="0.25">
      <c r="A2199" s="71">
        <f>IF(
   SUMPRODUCT(--(Sinduscon!$3:$3=DATE(2013,INT((ROW(A2396)-1)/20)+1,1)))&gt;0,
   DATE(2013,INT((ROW(A2396)-1)/20)+1,1),
   ""
)</f>
        <v>44896</v>
      </c>
      <c r="B2199" s="72" t="str">
        <f t="shared" si="176"/>
        <v>R-16</v>
      </c>
      <c r="C2199" s="73" t="str">
        <f t="shared" si="177"/>
        <v>Total</v>
      </c>
      <c r="D2199" s="77">
        <f>IFERROR(INDEX(Sinduscon!$24:$24,
MATCH(CUB!A2199,Sinduscon!$3:$3,0)+4), "")</f>
        <v>2417.63</v>
      </c>
      <c r="E2199" s="77">
        <f>IFERROR(INDEX(Sinduscon!$25:$25,
MATCH(CUB!$A2199,Sinduscon!$3:$3,0)+4), "")</f>
        <v>2000.2</v>
      </c>
      <c r="F2199" s="77">
        <f>IFERROR(INDEX(Sinduscon!$26:$26,
MATCH(CUB!$A2199,Sinduscon!$3:$3,0)+4), "")</f>
        <v>134.31</v>
      </c>
      <c r="G2199" s="77">
        <f>IFERROR(INDEX(Sinduscon!$27:$27,
MATCH(CUB!$A2199,Sinduscon!$3:$3,0)+4), "")</f>
        <v>14.34</v>
      </c>
      <c r="H2199" s="111"/>
      <c r="I2199" s="111"/>
      <c r="J2199" s="111"/>
      <c r="K2199" s="111"/>
    </row>
    <row r="2200" spans="1:12" x14ac:dyDescent="0.25">
      <c r="A2200" s="71">
        <f>IF(
   SUMPRODUCT(--(Sinduscon!$3:$3=DATE(2013,INT((ROW(A2397)-1)/20)+1,1)))&gt;0,
   DATE(2013,INT((ROW(A2397)-1)/20)+1,1),
   ""
)</f>
        <v>44896</v>
      </c>
      <c r="B2200" s="72" t="str">
        <f t="shared" si="176"/>
        <v>PIS</v>
      </c>
      <c r="C2200" s="73" t="str">
        <f t="shared" si="177"/>
        <v>Baixo</v>
      </c>
      <c r="D2200" s="77">
        <f>IFERROR(INDEX(Sinduscon!$30:$30,
MATCH(CUB!A2200,Sinduscon!$3:$3,0)+1), "")</f>
        <v>827.6</v>
      </c>
      <c r="E2200" s="77">
        <f>IFERROR(INDEX(Sinduscon!$31:$31,
MATCH(CUB!$A2200,Sinduscon!$3:$3,0)+1), "")</f>
        <v>583.75</v>
      </c>
      <c r="F2200" s="77">
        <f>IFERROR(INDEX(Sinduscon!$32:$32,
MATCH(CUB!$A2200,Sinduscon!$3:$3,0)+1), "")</f>
        <v>34.65</v>
      </c>
      <c r="G2200" s="77">
        <f>IFERROR(INDEX(Sinduscon!$33:$33,
MATCH(CUB!$A2200,Sinduscon!$3:$3,0)+1), "")</f>
        <v>2.2400000000000002</v>
      </c>
      <c r="H2200" s="111"/>
      <c r="I2200" s="111"/>
      <c r="J2200" s="111"/>
      <c r="K2200" s="111"/>
    </row>
    <row r="2201" spans="1:12" x14ac:dyDescent="0.25">
      <c r="A2201" s="71">
        <f>IF(
   SUMPRODUCT(--(Sinduscon!$3:$3=DATE(2013,INT((ROW(A2398)-1)/20)+1,1)))&gt;0,
   DATE(2013,INT((ROW(A2398)-1)/20)+1,1),
   ""
)</f>
        <v>44896</v>
      </c>
      <c r="B2201" s="72" t="str">
        <f t="shared" si="176"/>
        <v>PIS</v>
      </c>
      <c r="C2201" s="73" t="str">
        <f t="shared" si="177"/>
        <v>Normal</v>
      </c>
      <c r="D2201" s="77" t="str">
        <f>IFERROR(INDEX(Sinduscon!$30:$30,
MATCH(CUB!A2201,Sinduscon!$3:$3,0)+2), "")</f>
        <v>-</v>
      </c>
      <c r="E2201" s="77" t="str">
        <f>IFERROR(INDEX(Sinduscon!$31:$31,
MATCH(CUB!$A2201,Sinduscon!$3:$3,0)+2), "")</f>
        <v>-</v>
      </c>
      <c r="F2201" s="77" t="str">
        <f>IFERROR(INDEX(Sinduscon!$32:$32,
MATCH(CUB!$A2201,Sinduscon!$3:$3,0)+2), "")</f>
        <v>-</v>
      </c>
      <c r="G2201" s="77" t="str">
        <f>IFERROR(INDEX(Sinduscon!$33:$33,
MATCH(CUB!$A2201,Sinduscon!$3:$3,0)+2), "")</f>
        <v>-</v>
      </c>
      <c r="H2201" s="111"/>
      <c r="I2201" s="111"/>
      <c r="J2201" s="111"/>
      <c r="K2201" s="111"/>
    </row>
    <row r="2202" spans="1:12" x14ac:dyDescent="0.25">
      <c r="A2202" s="71">
        <f>IF(
   SUMPRODUCT(--(Sinduscon!$3:$3=DATE(2013,INT((ROW(A2399)-1)/20)+1,1)))&gt;0,
   DATE(2013,INT((ROW(A2399)-1)/20)+1,1),
   ""
)</f>
        <v>44896</v>
      </c>
      <c r="B2202" s="72" t="str">
        <f t="shared" si="176"/>
        <v>PIS</v>
      </c>
      <c r="C2202" s="73" t="str">
        <f t="shared" si="177"/>
        <v>Alto</v>
      </c>
      <c r="D2202" s="77" t="str">
        <f>IFERROR(INDEX(Sinduscon!$30:$30,
MATCH(CUB!A2202,Sinduscon!$3:$3,0)+3), "")</f>
        <v>-</v>
      </c>
      <c r="E2202" s="77" t="str">
        <f>IFERROR(INDEX(Sinduscon!$31:$31,
MATCH(CUB!$A2202,Sinduscon!$3:$3,0)+3), "")</f>
        <v>-</v>
      </c>
      <c r="F2202" s="77" t="str">
        <f>IFERROR(INDEX(Sinduscon!$32:$32,
MATCH(CUB!$A2202,Sinduscon!$3:$3,0)+3), "")</f>
        <v>-</v>
      </c>
      <c r="G2202" s="77" t="str">
        <f>IFERROR(INDEX(Sinduscon!$33:$33,
MATCH(CUB!$A2202,Sinduscon!$3:$3,0)+3), "")</f>
        <v>-</v>
      </c>
      <c r="H2202" s="111"/>
      <c r="I2202" s="111"/>
      <c r="J2202" s="111"/>
      <c r="K2202" s="111"/>
    </row>
    <row r="2203" spans="1:12" x14ac:dyDescent="0.25">
      <c r="A2203" s="71">
        <f>IF(
   SUMPRODUCT(--(Sinduscon!$3:$3=DATE(2013,INT((ROW(A2400)-1)/20)+1,1)))&gt;0,
   DATE(2013,INT((ROW(A2400)-1)/20)+1,1),
   ""
)</f>
        <v>44896</v>
      </c>
      <c r="B2203" s="72" t="str">
        <f t="shared" si="176"/>
        <v>PIS</v>
      </c>
      <c r="C2203" s="73" t="str">
        <f t="shared" si="177"/>
        <v>Total</v>
      </c>
      <c r="D2203" s="77">
        <f>IFERROR(INDEX(Sinduscon!$30:$30,
MATCH(CUB!A2203,Sinduscon!$3:$3,0)+4), "")</f>
        <v>827.6</v>
      </c>
      <c r="E2203" s="77">
        <f>IFERROR(INDEX(Sinduscon!$31:$31,
MATCH(CUB!$A2203,Sinduscon!$3:$3,0)+4), "")</f>
        <v>583.75</v>
      </c>
      <c r="F2203" s="77">
        <f>IFERROR(INDEX(Sinduscon!$32:$32,
MATCH(CUB!$A2203,Sinduscon!$3:$3,0)+4), "")</f>
        <v>34.65</v>
      </c>
      <c r="G2203" s="77">
        <f>IFERROR(INDEX(Sinduscon!$33:$33,
MATCH(CUB!$A2203,Sinduscon!$3:$3,0)+4), "")</f>
        <v>2.2400000000000002</v>
      </c>
      <c r="H2203" s="111">
        <f>SUMIFS(CUB!$D:$D,CUB!$C:$C,"Total",CUB!$A:$A,$A2203)
/11</f>
        <v>1214.5645454545456</v>
      </c>
      <c r="I2203" s="111">
        <f>SUMIFS(CUB!$E:$E,CUB!$C:$C,"Total",CUB!$A:$A,$A2203)
/11</f>
        <v>929.82181818181823</v>
      </c>
      <c r="J2203" s="111">
        <f>SUMIFS(CUB!$F:$F,CUB!$C:$C,"Total",CUB!$A:$A,$A2203)
/11</f>
        <v>86.36181818181818</v>
      </c>
      <c r="K2203" s="111">
        <f>SUMIFS(CUB!$G:$G,CUB!$C:$C,"Total",CUB!$A:$A,$A2203)
/11</f>
        <v>3.8390909090909089</v>
      </c>
      <c r="L2203" s="111">
        <f t="shared" ref="L2203" si="179">SUM(H2203:K2203)</f>
        <v>2234.5872727272731</v>
      </c>
    </row>
    <row r="2204" spans="1:12" x14ac:dyDescent="0.25">
      <c r="A2204" s="71">
        <f>IF(
   SUMPRODUCT(--(Sinduscon!$3:$3=DATE(2013,INT((ROW(A2401)-1)/20)+1,1)))&gt;0,
   DATE(2013,INT((ROW(A2401)-1)/20)+1,1),
   ""
)</f>
        <v>44927</v>
      </c>
      <c r="B2204" s="72" t="str">
        <f t="shared" si="176"/>
        <v>R-1</v>
      </c>
      <c r="C2204" s="73" t="str">
        <f t="shared" si="177"/>
        <v>Baixo</v>
      </c>
      <c r="D2204" s="77">
        <f>IFERROR(INDEX(Sinduscon!$6:$6,
MATCH(CUB!A2204,Sinduscon!$3:$3,0)+1), "")</f>
        <v>1132.67</v>
      </c>
      <c r="E2204" s="77">
        <f>IFERROR(INDEX(Sinduscon!$7:$7,
MATCH(CUB!$A2204,Sinduscon!$3:$3,0)+1), "")</f>
        <v>856.61</v>
      </c>
      <c r="F2204" s="77">
        <f>IFERROR(INDEX(Sinduscon!$8:$8,
MATCH(CUB!$A2204,Sinduscon!$3:$3,0)+1), "")</f>
        <v>139.72999999999999</v>
      </c>
      <c r="G2204" s="77">
        <f>IFERROR(INDEX(Sinduscon!$9:$9,
MATCH(CUB!$A2204,Sinduscon!$3:$3,0)+1), "")</f>
        <v>4.43</v>
      </c>
      <c r="H2204" s="111"/>
      <c r="I2204" s="111"/>
      <c r="J2204" s="111"/>
      <c r="K2204" s="111"/>
    </row>
    <row r="2205" spans="1:12" x14ac:dyDescent="0.25">
      <c r="A2205" s="71">
        <f>IF(
   SUMPRODUCT(--(Sinduscon!$3:$3=DATE(2013,INT((ROW(A2402)-1)/20)+1,1)))&gt;0,
   DATE(2013,INT((ROW(A2402)-1)/20)+1,1),
   ""
)</f>
        <v>44927</v>
      </c>
      <c r="B2205" s="72" t="str">
        <f t="shared" si="176"/>
        <v>R-1</v>
      </c>
      <c r="C2205" s="73" t="str">
        <f t="shared" si="177"/>
        <v>Normal</v>
      </c>
      <c r="D2205" s="77">
        <f>IFERROR(INDEX(Sinduscon!$6:$6,
MATCH(CUB!A2205,Sinduscon!$3:$3,0)+2), "")</f>
        <v>1176.7</v>
      </c>
      <c r="E2205" s="77">
        <f>IFERROR(INDEX(Sinduscon!$7:$7,
MATCH(CUB!$A2205,Sinduscon!$3:$3,0)+2), "")</f>
        <v>1171.31</v>
      </c>
      <c r="F2205" s="77">
        <f>IFERROR(INDEX(Sinduscon!$8:$8,
MATCH(CUB!$A2205,Sinduscon!$3:$3,0)+2), "")</f>
        <v>131.19999999999999</v>
      </c>
      <c r="G2205" s="77">
        <f>IFERROR(INDEX(Sinduscon!$9:$9,
MATCH(CUB!$A2205,Sinduscon!$3:$3,0)+2), "")</f>
        <v>0.31</v>
      </c>
      <c r="H2205" s="111"/>
      <c r="I2205" s="111"/>
      <c r="J2205" s="111"/>
      <c r="K2205" s="111"/>
    </row>
    <row r="2206" spans="1:12" x14ac:dyDescent="0.25">
      <c r="A2206" s="71">
        <f>IF(
   SUMPRODUCT(--(Sinduscon!$3:$3=DATE(2013,INT((ROW(A2403)-1)/20)+1,1)))&gt;0,
   DATE(2013,INT((ROW(A2403)-1)/20)+1,1),
   ""
)</f>
        <v>44927</v>
      </c>
      <c r="B2206" s="72" t="str">
        <f t="shared" si="176"/>
        <v>R-1</v>
      </c>
      <c r="C2206" s="73" t="str">
        <f t="shared" si="177"/>
        <v>Alto</v>
      </c>
      <c r="D2206" s="77">
        <f>IFERROR(INDEX(Sinduscon!$6:$6,
MATCH(CUB!A2206,Sinduscon!$3:$3,0)+3), "")</f>
        <v>1748.42</v>
      </c>
      <c r="E2206" s="77">
        <f>IFERROR(INDEX(Sinduscon!$7:$7,
MATCH(CUB!$A2206,Sinduscon!$3:$3,0)+3), "")</f>
        <v>1270.8499999999999</v>
      </c>
      <c r="F2206" s="77">
        <f>IFERROR(INDEX(Sinduscon!$8:$8,
MATCH(CUB!$A2206,Sinduscon!$3:$3,0)+3), "")</f>
        <v>124.03</v>
      </c>
      <c r="G2206" s="77">
        <f>IFERROR(INDEX(Sinduscon!$9:$9,
MATCH(CUB!$A2206,Sinduscon!$3:$3,0)+3), "")</f>
        <v>0.38</v>
      </c>
      <c r="H2206" s="111"/>
      <c r="I2206" s="111"/>
      <c r="J2206" s="111"/>
      <c r="K2206" s="111"/>
    </row>
    <row r="2207" spans="1:12" x14ac:dyDescent="0.25">
      <c r="A2207" s="71">
        <f>IF(
   SUMPRODUCT(--(Sinduscon!$3:$3=DATE(2013,INT((ROW(A2404)-1)/20)+1,1)))&gt;0,
   DATE(2013,INT((ROW(A2404)-1)/20)+1,1),
   ""
)</f>
        <v>44927</v>
      </c>
      <c r="B2207" s="72" t="str">
        <f t="shared" si="176"/>
        <v>R-1</v>
      </c>
      <c r="C2207" s="73" t="str">
        <f t="shared" si="177"/>
        <v>Total</v>
      </c>
      <c r="D2207" s="77">
        <f>IFERROR(INDEX(Sinduscon!$6:$6,
MATCH(CUB!A2207,Sinduscon!$3:$3,0)+4), "")</f>
        <v>4057.79</v>
      </c>
      <c r="E2207" s="77">
        <f>IFERROR(INDEX(Sinduscon!$7:$7,
MATCH(CUB!$A2207,Sinduscon!$3:$3,0)+4), "")</f>
        <v>3298.77</v>
      </c>
      <c r="F2207" s="77">
        <f>IFERROR(INDEX(Sinduscon!$8:$8,
MATCH(CUB!$A2207,Sinduscon!$3:$3,0)+4), "")</f>
        <v>394.95999999999992</v>
      </c>
      <c r="G2207" s="77">
        <f>IFERROR(INDEX(Sinduscon!$9:$9,
MATCH(CUB!$A2207,Sinduscon!$3:$3,0)+4), "")</f>
        <v>5.1199999999999992</v>
      </c>
      <c r="H2207" s="111"/>
      <c r="I2207" s="111"/>
      <c r="J2207" s="111"/>
      <c r="K2207" s="111"/>
    </row>
    <row r="2208" spans="1:12" x14ac:dyDescent="0.25">
      <c r="A2208" s="71">
        <f>IF(
   SUMPRODUCT(--(Sinduscon!$3:$3=DATE(2013,INT((ROW(A2405)-1)/20)+1,1)))&gt;0,
   DATE(2013,INT((ROW(A2405)-1)/20)+1,1),
   ""
)</f>
        <v>44927</v>
      </c>
      <c r="B2208" s="72" t="str">
        <f t="shared" si="176"/>
        <v>PP-4</v>
      </c>
      <c r="C2208" s="73" t="str">
        <f t="shared" si="177"/>
        <v>Baixo</v>
      </c>
      <c r="D2208" s="77">
        <f>IFERROR(INDEX(Sinduscon!$12:$12,
MATCH(CUB!A2208,Sinduscon!$3:$3,0)+1), "")</f>
        <v>1241.48</v>
      </c>
      <c r="E2208" s="77">
        <f>IFERROR(INDEX(Sinduscon!$13:$13,
MATCH(CUB!$A2208,Sinduscon!$3:$3,0)+1), "")</f>
        <v>718.54</v>
      </c>
      <c r="F2208" s="77">
        <f>IFERROR(INDEX(Sinduscon!$14:$14,
MATCH(CUB!$A2208,Sinduscon!$3:$3,0)+1), "")</f>
        <v>37.15</v>
      </c>
      <c r="G2208" s="77">
        <f>IFERROR(INDEX(Sinduscon!$15:$15,
MATCH(CUB!$A2208,Sinduscon!$3:$3,0)+1), "")</f>
        <v>4.28</v>
      </c>
      <c r="H2208" s="111"/>
      <c r="I2208" s="111"/>
      <c r="J2208" s="111"/>
      <c r="K2208" s="111"/>
    </row>
    <row r="2209" spans="1:12" x14ac:dyDescent="0.25">
      <c r="A2209" s="71">
        <f>IF(
   SUMPRODUCT(--(Sinduscon!$3:$3=DATE(2013,INT((ROW(A2406)-1)/20)+1,1)))&gt;0,
   DATE(2013,INT((ROW(A2406)-1)/20)+1,1),
   ""
)</f>
        <v>44927</v>
      </c>
      <c r="B2209" s="72" t="str">
        <f t="shared" si="176"/>
        <v>PP-4</v>
      </c>
      <c r="C2209" s="73" t="str">
        <f t="shared" si="177"/>
        <v>Normal</v>
      </c>
      <c r="D2209" s="77">
        <f>IFERROR(INDEX(Sinduscon!$12:$12,
MATCH(CUB!A2209,Sinduscon!$3:$3,0)+2), "")</f>
        <v>1154.75</v>
      </c>
      <c r="E2209" s="77">
        <f>IFERROR(INDEX(Sinduscon!$13:$13,
MATCH(CUB!$A2209,Sinduscon!$3:$3,0)+2), "")</f>
        <v>1036.1500000000001</v>
      </c>
      <c r="F2209" s="77">
        <f>IFERROR(INDEX(Sinduscon!$14:$14,
MATCH(CUB!$A2209,Sinduscon!$3:$3,0)+2), "")</f>
        <v>157.32</v>
      </c>
      <c r="G2209" s="77">
        <f>IFERROR(INDEX(Sinduscon!$15:$15,
MATCH(CUB!$A2209,Sinduscon!$3:$3,0)+2), "")</f>
        <v>0.06</v>
      </c>
      <c r="H2209" s="111"/>
      <c r="I2209" s="111"/>
      <c r="J2209" s="111"/>
      <c r="K2209" s="111"/>
    </row>
    <row r="2210" spans="1:12" x14ac:dyDescent="0.25">
      <c r="A2210" s="71">
        <f>IF(
   SUMPRODUCT(--(Sinduscon!$3:$3=DATE(2013,INT((ROW(A2407)-1)/20)+1,1)))&gt;0,
   DATE(2013,INT((ROW(A2407)-1)/20)+1,1),
   ""
)</f>
        <v>44927</v>
      </c>
      <c r="B2210" s="72" t="str">
        <f t="shared" si="176"/>
        <v>PP-4</v>
      </c>
      <c r="C2210" s="73" t="str">
        <f t="shared" si="177"/>
        <v>Alto</v>
      </c>
      <c r="D2210" s="77" t="str">
        <f>IFERROR(INDEX(Sinduscon!$12:$12,
MATCH(CUB!A2210,Sinduscon!$3:$3,0)+3), "")</f>
        <v>-</v>
      </c>
      <c r="E2210" s="77" t="str">
        <f>IFERROR(INDEX(Sinduscon!$13:$13,
MATCH(CUB!$A2210,Sinduscon!$3:$3,0)+3), "")</f>
        <v>-</v>
      </c>
      <c r="F2210" s="77" t="str">
        <f>IFERROR(INDEX(Sinduscon!$14:$14,
MATCH(CUB!$A2210,Sinduscon!$3:$3,0)+3), "")</f>
        <v>-</v>
      </c>
      <c r="G2210" s="77" t="str">
        <f>IFERROR(INDEX(Sinduscon!$15:$15,
MATCH(CUB!$A2210,Sinduscon!$3:$3,0)+3), "")</f>
        <v>-</v>
      </c>
      <c r="H2210" s="111"/>
      <c r="I2210" s="111"/>
      <c r="J2210" s="111"/>
      <c r="K2210" s="111"/>
    </row>
    <row r="2211" spans="1:12" x14ac:dyDescent="0.25">
      <c r="A2211" s="71">
        <f>IF(
   SUMPRODUCT(--(Sinduscon!$3:$3=DATE(2013,INT((ROW(A2408)-1)/20)+1,1)))&gt;0,
   DATE(2013,INT((ROW(A2408)-1)/20)+1,1),
   ""
)</f>
        <v>44927</v>
      </c>
      <c r="B2211" s="72" t="str">
        <f t="shared" si="176"/>
        <v>PP-4</v>
      </c>
      <c r="C2211" s="73" t="str">
        <f t="shared" si="177"/>
        <v>Total</v>
      </c>
      <c r="D2211" s="77">
        <f>IFERROR(INDEX(Sinduscon!$12:$12,
MATCH(CUB!A2211,Sinduscon!$3:$3,0)+4), "")</f>
        <v>2396.23</v>
      </c>
      <c r="E2211" s="77">
        <f>IFERROR(INDEX(Sinduscon!$13:$13,
MATCH(CUB!$A2211,Sinduscon!$3:$3,0)+4), "")</f>
        <v>1754.69</v>
      </c>
      <c r="F2211" s="77">
        <f>IFERROR(INDEX(Sinduscon!$14:$14,
MATCH(CUB!$A2211,Sinduscon!$3:$3,0)+4), "")</f>
        <v>194.47</v>
      </c>
      <c r="G2211" s="77">
        <f>IFERROR(INDEX(Sinduscon!$15:$15,
MATCH(CUB!$A2211,Sinduscon!$3:$3,0)+4), "")</f>
        <v>4.34</v>
      </c>
      <c r="H2211" s="111"/>
      <c r="I2211" s="111"/>
      <c r="J2211" s="111"/>
      <c r="K2211" s="111"/>
    </row>
    <row r="2212" spans="1:12" x14ac:dyDescent="0.25">
      <c r="A2212" s="71">
        <f>IF(
   SUMPRODUCT(--(Sinduscon!$3:$3=DATE(2013,INT((ROW(A2409)-1)/20)+1,1)))&gt;0,
   DATE(2013,INT((ROW(A2409)-1)/20)+1,1),
   ""
)</f>
        <v>44927</v>
      </c>
      <c r="B2212" s="72" t="str">
        <f t="shared" si="176"/>
        <v>R-8</v>
      </c>
      <c r="C2212" s="73" t="str">
        <f t="shared" si="177"/>
        <v>Baixo</v>
      </c>
      <c r="D2212" s="77">
        <f>IFERROR(INDEX(Sinduscon!$18:$18,
MATCH(CUB!A2212,Sinduscon!$3:$3,0)+1), "")</f>
        <v>1184.98</v>
      </c>
      <c r="E2212" s="77">
        <f>IFERROR(INDEX(Sinduscon!$19:$19,
MATCH(CUB!$A2212,Sinduscon!$3:$3,0)+1), "")</f>
        <v>675.76</v>
      </c>
      <c r="F2212" s="77">
        <f>IFERROR(INDEX(Sinduscon!$20:$20,
MATCH(CUB!$A2212,Sinduscon!$3:$3,0)+1), "")</f>
        <v>33.43</v>
      </c>
      <c r="G2212" s="77">
        <f>IFERROR(INDEX(Sinduscon!$21:$21,
MATCH(CUB!$A2212,Sinduscon!$3:$3,0)+1), "")</f>
        <v>4.49</v>
      </c>
      <c r="H2212" s="111"/>
      <c r="I2212" s="111"/>
      <c r="J2212" s="111"/>
      <c r="K2212" s="111"/>
    </row>
    <row r="2213" spans="1:12" x14ac:dyDescent="0.25">
      <c r="A2213" s="71">
        <f>IF(
   SUMPRODUCT(--(Sinduscon!$3:$3=DATE(2013,INT((ROW(A2410)-1)/20)+1,1)))&gt;0,
   DATE(2013,INT((ROW(A2410)-1)/20)+1,1),
   ""
)</f>
        <v>44927</v>
      </c>
      <c r="B2213" s="72" t="str">
        <f t="shared" si="176"/>
        <v>R-8</v>
      </c>
      <c r="C2213" s="73" t="str">
        <f t="shared" si="177"/>
        <v>Normal</v>
      </c>
      <c r="D2213" s="77">
        <f>IFERROR(INDEX(Sinduscon!$18:$18,
MATCH(CUB!A2213,Sinduscon!$3:$3,0)+2), "")</f>
        <v>1028.23</v>
      </c>
      <c r="E2213" s="77">
        <f>IFERROR(INDEX(Sinduscon!$19:$19,
MATCH(CUB!$A2213,Sinduscon!$3:$3,0)+2), "")</f>
        <v>930.26</v>
      </c>
      <c r="F2213" s="77">
        <f>IFERROR(INDEX(Sinduscon!$20:$20,
MATCH(CUB!$A2213,Sinduscon!$3:$3,0)+2), "")</f>
        <v>72.58</v>
      </c>
      <c r="G2213" s="77">
        <f>IFERROR(INDEX(Sinduscon!$21:$21,
MATCH(CUB!$A2213,Sinduscon!$3:$3,0)+2), "")</f>
        <v>6.02</v>
      </c>
      <c r="H2213" s="111"/>
      <c r="I2213" s="111"/>
      <c r="J2213" s="111"/>
      <c r="K2213" s="111"/>
    </row>
    <row r="2214" spans="1:12" x14ac:dyDescent="0.25">
      <c r="A2214" s="71">
        <f>IF(
   SUMPRODUCT(--(Sinduscon!$3:$3=DATE(2013,INT((ROW(A2411)-1)/20)+1,1)))&gt;0,
   DATE(2013,INT((ROW(A2411)-1)/20)+1,1),
   ""
)</f>
        <v>44927</v>
      </c>
      <c r="B2214" s="72" t="str">
        <f t="shared" si="176"/>
        <v>R-8</v>
      </c>
      <c r="C2214" s="73" t="str">
        <f t="shared" si="177"/>
        <v>Alto</v>
      </c>
      <c r="D2214" s="77">
        <f>IFERROR(INDEX(Sinduscon!$18:$18,
MATCH(CUB!A2214,Sinduscon!$3:$3,0)+3), "")</f>
        <v>1455.43</v>
      </c>
      <c r="E2214" s="77">
        <f>IFERROR(INDEX(Sinduscon!$19:$19,
MATCH(CUB!$A2214,Sinduscon!$3:$3,0)+3), "")</f>
        <v>984.61</v>
      </c>
      <c r="F2214" s="77">
        <f>IFERROR(INDEX(Sinduscon!$20:$20,
MATCH(CUB!$A2214,Sinduscon!$3:$3,0)+3), "")</f>
        <v>85.58</v>
      </c>
      <c r="G2214" s="77">
        <f>IFERROR(INDEX(Sinduscon!$21:$21,
MATCH(CUB!$A2214,Sinduscon!$3:$3,0)+3), "")</f>
        <v>5.68</v>
      </c>
      <c r="H2214" s="111"/>
      <c r="I2214" s="111"/>
      <c r="J2214" s="111"/>
      <c r="K2214" s="111"/>
    </row>
    <row r="2215" spans="1:12" x14ac:dyDescent="0.25">
      <c r="A2215" s="71">
        <f>IF(
   SUMPRODUCT(--(Sinduscon!$3:$3=DATE(2013,INT((ROW(A2412)-1)/20)+1,1)))&gt;0,
   DATE(2013,INT((ROW(A2412)-1)/20)+1,1),
   ""
)</f>
        <v>44927</v>
      </c>
      <c r="B2215" s="72" t="str">
        <f t="shared" si="176"/>
        <v>R-8</v>
      </c>
      <c r="C2215" s="73" t="str">
        <f t="shared" si="177"/>
        <v>Total</v>
      </c>
      <c r="D2215" s="77">
        <f>IFERROR(INDEX(Sinduscon!$18:$18,
MATCH(CUB!A2215,Sinduscon!$3:$3,0)+4), "")</f>
        <v>3668.6400000000003</v>
      </c>
      <c r="E2215" s="77">
        <f>IFERROR(INDEX(Sinduscon!$19:$19,
MATCH(CUB!$A2215,Sinduscon!$3:$3,0)+4), "")</f>
        <v>2590.63</v>
      </c>
      <c r="F2215" s="77">
        <f>IFERROR(INDEX(Sinduscon!$20:$20,
MATCH(CUB!$A2215,Sinduscon!$3:$3,0)+4), "")</f>
        <v>191.58999999999997</v>
      </c>
      <c r="G2215" s="77">
        <f>IFERROR(INDEX(Sinduscon!$21:$21,
MATCH(CUB!$A2215,Sinduscon!$3:$3,0)+4), "")</f>
        <v>16.189999999999998</v>
      </c>
      <c r="H2215" s="111"/>
      <c r="I2215" s="111"/>
      <c r="J2215" s="111"/>
      <c r="K2215" s="111"/>
    </row>
    <row r="2216" spans="1:12" x14ac:dyDescent="0.25">
      <c r="A2216" s="71">
        <f>IF(
   SUMPRODUCT(--(Sinduscon!$3:$3=DATE(2013,INT((ROW(A2413)-1)/20)+1,1)))&gt;0,
   DATE(2013,INT((ROW(A2413)-1)/20)+1,1),
   ""
)</f>
        <v>44927</v>
      </c>
      <c r="B2216" s="72" t="str">
        <f t="shared" si="176"/>
        <v>R-16</v>
      </c>
      <c r="C2216" s="73" t="str">
        <f t="shared" si="177"/>
        <v>Baixo</v>
      </c>
      <c r="D2216" s="77" t="str">
        <f>IFERROR(INDEX(Sinduscon!$24:$24,
MATCH(CUB!A2216,Sinduscon!$3:$3,0)+1), "")</f>
        <v>-</v>
      </c>
      <c r="E2216" s="77" t="str">
        <f>IFERROR(INDEX(Sinduscon!$25:$25,
MATCH(CUB!$A2216,Sinduscon!$3:$3,0)+1), "")</f>
        <v>-</v>
      </c>
      <c r="F2216" s="77" t="str">
        <f>IFERROR(INDEX(Sinduscon!$26:$26,
MATCH(CUB!$A2216,Sinduscon!$3:$3,0)+1), "")</f>
        <v>-</v>
      </c>
      <c r="G2216" s="77" t="str">
        <f>IFERROR(INDEX(Sinduscon!$27:$27,
MATCH(CUB!$A2216,Sinduscon!$3:$3,0)+1), "")</f>
        <v>-</v>
      </c>
      <c r="H2216" s="111"/>
      <c r="I2216" s="111"/>
      <c r="J2216" s="111"/>
      <c r="K2216" s="111"/>
    </row>
    <row r="2217" spans="1:12" x14ac:dyDescent="0.25">
      <c r="A2217" s="71">
        <f>IF(
   SUMPRODUCT(--(Sinduscon!$3:$3=DATE(2013,INT((ROW(A2414)-1)/20)+1,1)))&gt;0,
   DATE(2013,INT((ROW(A2414)-1)/20)+1,1),
   ""
)</f>
        <v>44927</v>
      </c>
      <c r="B2217" s="72" t="str">
        <f t="shared" si="176"/>
        <v>R-16</v>
      </c>
      <c r="C2217" s="73" t="str">
        <f t="shared" si="177"/>
        <v>Normal</v>
      </c>
      <c r="D2217" s="77">
        <f>IFERROR(INDEX(Sinduscon!$24:$24,
MATCH(CUB!A2217,Sinduscon!$3:$3,0)+2), "")</f>
        <v>1015.21</v>
      </c>
      <c r="E2217" s="77">
        <f>IFERROR(INDEX(Sinduscon!$25:$25,
MATCH(CUB!$A2217,Sinduscon!$3:$3,0)+2), "")</f>
        <v>894.29</v>
      </c>
      <c r="F2217" s="77">
        <f>IFERROR(INDEX(Sinduscon!$26:$26,
MATCH(CUB!$A2217,Sinduscon!$3:$3,0)+2), "")</f>
        <v>60.07</v>
      </c>
      <c r="G2217" s="77">
        <f>IFERROR(INDEX(Sinduscon!$27:$27,
MATCH(CUB!$A2217,Sinduscon!$3:$3,0)+2), "")</f>
        <v>5.73</v>
      </c>
      <c r="H2217" s="111"/>
      <c r="I2217" s="111"/>
      <c r="J2217" s="111"/>
      <c r="K2217" s="111"/>
    </row>
    <row r="2218" spans="1:12" x14ac:dyDescent="0.25">
      <c r="A2218" s="71">
        <f>IF(
   SUMPRODUCT(--(Sinduscon!$3:$3=DATE(2013,INT((ROW(A2415)-1)/20)+1,1)))&gt;0,
   DATE(2013,INT((ROW(A2415)-1)/20)+1,1),
   ""
)</f>
        <v>44927</v>
      </c>
      <c r="B2218" s="72" t="str">
        <f t="shared" si="176"/>
        <v>R-16</v>
      </c>
      <c r="C2218" s="73" t="str">
        <f t="shared" si="177"/>
        <v>Alto</v>
      </c>
      <c r="D2218" s="77">
        <f>IFERROR(INDEX(Sinduscon!$24:$24,
MATCH(CUB!A2218,Sinduscon!$3:$3,0)+3), "")</f>
        <v>1406.36</v>
      </c>
      <c r="E2218" s="77">
        <f>IFERROR(INDEX(Sinduscon!$25:$25,
MATCH(CUB!$A2218,Sinduscon!$3:$3,0)+3), "")</f>
        <v>1105.9100000000001</v>
      </c>
      <c r="F2218" s="77">
        <f>IFERROR(INDEX(Sinduscon!$26:$26,
MATCH(CUB!$A2218,Sinduscon!$3:$3,0)+3), "")</f>
        <v>74.239999999999995</v>
      </c>
      <c r="G2218" s="77">
        <f>IFERROR(INDEX(Sinduscon!$27:$27,
MATCH(CUB!$A2218,Sinduscon!$3:$3,0)+3), "")</f>
        <v>8.61</v>
      </c>
      <c r="H2218" s="111"/>
      <c r="I2218" s="111"/>
      <c r="J2218" s="111"/>
      <c r="K2218" s="111"/>
    </row>
    <row r="2219" spans="1:12" x14ac:dyDescent="0.25">
      <c r="A2219" s="71">
        <f>IF(
   SUMPRODUCT(--(Sinduscon!$3:$3=DATE(2013,INT((ROW(A2416)-1)/20)+1,1)))&gt;0,
   DATE(2013,INT((ROW(A2416)-1)/20)+1,1),
   ""
)</f>
        <v>44927</v>
      </c>
      <c r="B2219" s="72" t="str">
        <f t="shared" si="176"/>
        <v>R-16</v>
      </c>
      <c r="C2219" s="73" t="str">
        <f t="shared" si="177"/>
        <v>Total</v>
      </c>
      <c r="D2219" s="77">
        <f>IFERROR(INDEX(Sinduscon!$24:$24,
MATCH(CUB!A2219,Sinduscon!$3:$3,0)+4), "")</f>
        <v>2421.5699999999997</v>
      </c>
      <c r="E2219" s="77">
        <f>IFERROR(INDEX(Sinduscon!$25:$25,
MATCH(CUB!$A2219,Sinduscon!$3:$3,0)+4), "")</f>
        <v>2000.2</v>
      </c>
      <c r="F2219" s="77">
        <f>IFERROR(INDEX(Sinduscon!$26:$26,
MATCH(CUB!$A2219,Sinduscon!$3:$3,0)+4), "")</f>
        <v>134.31</v>
      </c>
      <c r="G2219" s="77">
        <f>IFERROR(INDEX(Sinduscon!$27:$27,
MATCH(CUB!$A2219,Sinduscon!$3:$3,0)+4), "")</f>
        <v>14.34</v>
      </c>
      <c r="H2219" s="111"/>
      <c r="I2219" s="111"/>
      <c r="J2219" s="111"/>
      <c r="K2219" s="111"/>
    </row>
    <row r="2220" spans="1:12" x14ac:dyDescent="0.25">
      <c r="A2220" s="71">
        <f>IF(
   SUMPRODUCT(--(Sinduscon!$3:$3=DATE(2013,INT((ROW(A2417)-1)/20)+1,1)))&gt;0,
   DATE(2013,INT((ROW(A2417)-1)/20)+1,1),
   ""
)</f>
        <v>44927</v>
      </c>
      <c r="B2220" s="72" t="str">
        <f t="shared" si="176"/>
        <v>PIS</v>
      </c>
      <c r="C2220" s="73" t="str">
        <f t="shared" si="177"/>
        <v>Baixo</v>
      </c>
      <c r="D2220" s="77">
        <f>IFERROR(INDEX(Sinduscon!$30:$30,
MATCH(CUB!A2220,Sinduscon!$3:$3,0)+1), "")</f>
        <v>829.23</v>
      </c>
      <c r="E2220" s="77">
        <f>IFERROR(INDEX(Sinduscon!$31:$31,
MATCH(CUB!$A2220,Sinduscon!$3:$3,0)+1), "")</f>
        <v>583.75</v>
      </c>
      <c r="F2220" s="77">
        <f>IFERROR(INDEX(Sinduscon!$32:$32,
MATCH(CUB!$A2220,Sinduscon!$3:$3,0)+1), "")</f>
        <v>34.65</v>
      </c>
      <c r="G2220" s="77">
        <f>IFERROR(INDEX(Sinduscon!$33:$33,
MATCH(CUB!$A2220,Sinduscon!$3:$3,0)+1), "")</f>
        <v>2.2400000000000002</v>
      </c>
      <c r="H2220" s="111"/>
      <c r="I2220" s="111"/>
      <c r="J2220" s="111"/>
      <c r="K2220" s="111"/>
    </row>
    <row r="2221" spans="1:12" x14ac:dyDescent="0.25">
      <c r="A2221" s="71">
        <f>IF(
   SUMPRODUCT(--(Sinduscon!$3:$3=DATE(2013,INT((ROW(A2418)-1)/20)+1,1)))&gt;0,
   DATE(2013,INT((ROW(A2418)-1)/20)+1,1),
   ""
)</f>
        <v>44927</v>
      </c>
      <c r="B2221" s="72" t="str">
        <f t="shared" si="176"/>
        <v>PIS</v>
      </c>
      <c r="C2221" s="73" t="str">
        <f t="shared" si="177"/>
        <v>Normal</v>
      </c>
      <c r="D2221" s="77" t="str">
        <f>IFERROR(INDEX(Sinduscon!$30:$30,
MATCH(CUB!A2221,Sinduscon!$3:$3,0)+2), "")</f>
        <v>-</v>
      </c>
      <c r="E2221" s="77" t="str">
        <f>IFERROR(INDEX(Sinduscon!$31:$31,
MATCH(CUB!$A2221,Sinduscon!$3:$3,0)+2), "")</f>
        <v>-</v>
      </c>
      <c r="F2221" s="77" t="str">
        <f>IFERROR(INDEX(Sinduscon!$32:$32,
MATCH(CUB!$A2221,Sinduscon!$3:$3,0)+2), "")</f>
        <v>-</v>
      </c>
      <c r="G2221" s="77" t="str">
        <f>IFERROR(INDEX(Sinduscon!$33:$33,
MATCH(CUB!$A2221,Sinduscon!$3:$3,0)+2), "")</f>
        <v>-</v>
      </c>
      <c r="H2221" s="111"/>
      <c r="I2221" s="111"/>
      <c r="J2221" s="111"/>
      <c r="K2221" s="111"/>
    </row>
    <row r="2222" spans="1:12" x14ac:dyDescent="0.25">
      <c r="A2222" s="71">
        <f>IF(
   SUMPRODUCT(--(Sinduscon!$3:$3=DATE(2013,INT((ROW(A2419)-1)/20)+1,1)))&gt;0,
   DATE(2013,INT((ROW(A2419)-1)/20)+1,1),
   ""
)</f>
        <v>44927</v>
      </c>
      <c r="B2222" s="72" t="str">
        <f t="shared" si="176"/>
        <v>PIS</v>
      </c>
      <c r="C2222" s="73" t="str">
        <f t="shared" si="177"/>
        <v>Alto</v>
      </c>
      <c r="D2222" s="77" t="str">
        <f>IFERROR(INDEX(Sinduscon!$30:$30,
MATCH(CUB!A2222,Sinduscon!$3:$3,0)+3), "")</f>
        <v>-</v>
      </c>
      <c r="E2222" s="77" t="str">
        <f>IFERROR(INDEX(Sinduscon!$31:$31,
MATCH(CUB!$A2222,Sinduscon!$3:$3,0)+3), "")</f>
        <v>-</v>
      </c>
      <c r="F2222" s="77" t="str">
        <f>IFERROR(INDEX(Sinduscon!$32:$32,
MATCH(CUB!$A2222,Sinduscon!$3:$3,0)+3), "")</f>
        <v>-</v>
      </c>
      <c r="G2222" s="77" t="str">
        <f>IFERROR(INDEX(Sinduscon!$33:$33,
MATCH(CUB!$A2222,Sinduscon!$3:$3,0)+3), "")</f>
        <v>-</v>
      </c>
      <c r="H2222" s="111"/>
      <c r="I2222" s="111"/>
      <c r="J2222" s="111"/>
      <c r="K2222" s="111"/>
    </row>
    <row r="2223" spans="1:12" x14ac:dyDescent="0.25">
      <c r="A2223" s="71">
        <f>IF(
   SUMPRODUCT(--(Sinduscon!$3:$3=DATE(2013,INT((ROW(A2420)-1)/20)+1,1)))&gt;0,
   DATE(2013,INT((ROW(A2420)-1)/20)+1,1),
   ""
)</f>
        <v>44927</v>
      </c>
      <c r="B2223" s="72" t="str">
        <f t="shared" si="176"/>
        <v>PIS</v>
      </c>
      <c r="C2223" s="73" t="str">
        <f t="shared" si="177"/>
        <v>Total</v>
      </c>
      <c r="D2223" s="77">
        <f>IFERROR(INDEX(Sinduscon!$30:$30,
MATCH(CUB!A2223,Sinduscon!$3:$3,0)+4), "")</f>
        <v>829.23</v>
      </c>
      <c r="E2223" s="77">
        <f>IFERROR(INDEX(Sinduscon!$31:$31,
MATCH(CUB!$A2223,Sinduscon!$3:$3,0)+4), "")</f>
        <v>583.75</v>
      </c>
      <c r="F2223" s="77">
        <f>IFERROR(INDEX(Sinduscon!$32:$32,
MATCH(CUB!$A2223,Sinduscon!$3:$3,0)+4), "")</f>
        <v>34.65</v>
      </c>
      <c r="G2223" s="77">
        <f>IFERROR(INDEX(Sinduscon!$33:$33,
MATCH(CUB!$A2223,Sinduscon!$3:$3,0)+4), "")</f>
        <v>2.2400000000000002</v>
      </c>
      <c r="H2223" s="111">
        <f>SUMIFS(CUB!$D:$D,CUB!$C:$C,"Total",CUB!$A:$A,$A2223)
/11</f>
        <v>1215.7690909090909</v>
      </c>
      <c r="I2223" s="111">
        <f>SUMIFS(CUB!$E:$E,CUB!$C:$C,"Total",CUB!$A:$A,$A2223)
/11</f>
        <v>929.82181818181823</v>
      </c>
      <c r="J2223" s="111">
        <f>SUMIFS(CUB!$F:$F,CUB!$C:$C,"Total",CUB!$A:$A,$A2223)
/11</f>
        <v>86.36181818181818</v>
      </c>
      <c r="K2223" s="111">
        <f>SUMIFS(CUB!$G:$G,CUB!$C:$C,"Total",CUB!$A:$A,$A2223)
/11</f>
        <v>3.8390909090909089</v>
      </c>
      <c r="L2223" s="111">
        <f t="shared" ref="L2223" si="180">SUM(H2223:K2223)</f>
        <v>2235.7918181818181</v>
      </c>
    </row>
    <row r="2224" spans="1:12" x14ac:dyDescent="0.25">
      <c r="A2224" s="71">
        <f>IF(
   SUMPRODUCT(--(Sinduscon!$3:$3=DATE(2013,INT((ROW(A2421)-1)/20)+1,1)))&gt;0,
   DATE(2013,INT((ROW(A2421)-1)/20)+1,1),
   ""
)</f>
        <v>44958</v>
      </c>
      <c r="B2224" s="72" t="str">
        <f t="shared" si="176"/>
        <v>R-1</v>
      </c>
      <c r="C2224" s="73" t="str">
        <f t="shared" si="177"/>
        <v>Baixo</v>
      </c>
      <c r="D2224" s="77">
        <f>IFERROR(INDEX(Sinduscon!$6:$6,
MATCH(CUB!A2224,Sinduscon!$3:$3,0)+1), "")</f>
        <v>1140.67</v>
      </c>
      <c r="E2224" s="77">
        <f>IFERROR(INDEX(Sinduscon!$7:$7,
MATCH(CUB!$A2224,Sinduscon!$3:$3,0)+1), "")</f>
        <v>856.61</v>
      </c>
      <c r="F2224" s="77">
        <f>IFERROR(INDEX(Sinduscon!$8:$8,
MATCH(CUB!$A2224,Sinduscon!$3:$3,0)+1), "")</f>
        <v>139.72999999999999</v>
      </c>
      <c r="G2224" s="77">
        <f>IFERROR(INDEX(Sinduscon!$9:$9,
MATCH(CUB!$A2224,Sinduscon!$3:$3,0)+1), "")</f>
        <v>4.63</v>
      </c>
      <c r="H2224" s="111"/>
      <c r="I2224" s="111"/>
      <c r="J2224" s="111"/>
      <c r="K2224" s="111"/>
    </row>
    <row r="2225" spans="1:11" x14ac:dyDescent="0.25">
      <c r="A2225" s="71">
        <f>IF(
   SUMPRODUCT(--(Sinduscon!$3:$3=DATE(2013,INT((ROW(A2422)-1)/20)+1,1)))&gt;0,
   DATE(2013,INT((ROW(A2422)-1)/20)+1,1),
   ""
)</f>
        <v>44958</v>
      </c>
      <c r="B2225" s="72" t="str">
        <f t="shared" si="176"/>
        <v>R-1</v>
      </c>
      <c r="C2225" s="73" t="str">
        <f t="shared" si="177"/>
        <v>Normal</v>
      </c>
      <c r="D2225" s="77">
        <f>IFERROR(INDEX(Sinduscon!$6:$6,
MATCH(CUB!A2225,Sinduscon!$3:$3,0)+2), "")</f>
        <v>1171.25</v>
      </c>
      <c r="E2225" s="77">
        <f>IFERROR(INDEX(Sinduscon!$7:$7,
MATCH(CUB!$A2225,Sinduscon!$3:$3,0)+2), "")</f>
        <v>1171.31</v>
      </c>
      <c r="F2225" s="77">
        <f>IFERROR(INDEX(Sinduscon!$8:$8,
MATCH(CUB!$A2225,Sinduscon!$3:$3,0)+2), "")</f>
        <v>131.19999999999999</v>
      </c>
      <c r="G2225" s="77">
        <f>IFERROR(INDEX(Sinduscon!$9:$9,
MATCH(CUB!$A2225,Sinduscon!$3:$3,0)+2), "")</f>
        <v>0.33</v>
      </c>
      <c r="H2225" s="111"/>
      <c r="I2225" s="111"/>
      <c r="J2225" s="111"/>
      <c r="K2225" s="111"/>
    </row>
    <row r="2226" spans="1:11" x14ac:dyDescent="0.25">
      <c r="A2226" s="71">
        <f>IF(
   SUMPRODUCT(--(Sinduscon!$3:$3=DATE(2013,INT((ROW(A2423)-1)/20)+1,1)))&gt;0,
   DATE(2013,INT((ROW(A2423)-1)/20)+1,1),
   ""
)</f>
        <v>44958</v>
      </c>
      <c r="B2226" s="72" t="str">
        <f t="shared" si="176"/>
        <v>R-1</v>
      </c>
      <c r="C2226" s="73" t="str">
        <f t="shared" si="177"/>
        <v>Alto</v>
      </c>
      <c r="D2226" s="77">
        <f>IFERROR(INDEX(Sinduscon!$6:$6,
MATCH(CUB!A2226,Sinduscon!$3:$3,0)+3), "")</f>
        <v>1749.63</v>
      </c>
      <c r="E2226" s="77">
        <f>IFERROR(INDEX(Sinduscon!$7:$7,
MATCH(CUB!$A2226,Sinduscon!$3:$3,0)+3), "")</f>
        <v>1270.8499999999999</v>
      </c>
      <c r="F2226" s="77">
        <f>IFERROR(INDEX(Sinduscon!$8:$8,
MATCH(CUB!$A2226,Sinduscon!$3:$3,0)+3), "")</f>
        <v>124.03</v>
      </c>
      <c r="G2226" s="77">
        <f>IFERROR(INDEX(Sinduscon!$9:$9,
MATCH(CUB!$A2226,Sinduscon!$3:$3,0)+3), "")</f>
        <v>0.4</v>
      </c>
      <c r="H2226" s="111"/>
      <c r="I2226" s="111"/>
      <c r="J2226" s="111"/>
      <c r="K2226" s="111"/>
    </row>
    <row r="2227" spans="1:11" x14ac:dyDescent="0.25">
      <c r="A2227" s="71">
        <f>IF(
   SUMPRODUCT(--(Sinduscon!$3:$3=DATE(2013,INT((ROW(A2424)-1)/20)+1,1)))&gt;0,
   DATE(2013,INT((ROW(A2424)-1)/20)+1,1),
   ""
)</f>
        <v>44958</v>
      </c>
      <c r="B2227" s="72" t="str">
        <f t="shared" si="176"/>
        <v>R-1</v>
      </c>
      <c r="C2227" s="73" t="str">
        <f t="shared" si="177"/>
        <v>Total</v>
      </c>
      <c r="D2227" s="77">
        <f>IFERROR(INDEX(Sinduscon!$6:$6,
MATCH(CUB!A2227,Sinduscon!$3:$3,0)+4), "")</f>
        <v>4061.55</v>
      </c>
      <c r="E2227" s="77">
        <f>IFERROR(INDEX(Sinduscon!$7:$7,
MATCH(CUB!$A2227,Sinduscon!$3:$3,0)+4), "")</f>
        <v>3298.77</v>
      </c>
      <c r="F2227" s="77">
        <f>IFERROR(INDEX(Sinduscon!$8:$8,
MATCH(CUB!$A2227,Sinduscon!$3:$3,0)+4), "")</f>
        <v>394.95999999999992</v>
      </c>
      <c r="G2227" s="77">
        <f>IFERROR(INDEX(Sinduscon!$9:$9,
MATCH(CUB!$A2227,Sinduscon!$3:$3,0)+4), "")</f>
        <v>5.36</v>
      </c>
      <c r="H2227" s="111"/>
      <c r="I2227" s="111"/>
      <c r="J2227" s="111"/>
      <c r="K2227" s="111"/>
    </row>
    <row r="2228" spans="1:11" x14ac:dyDescent="0.25">
      <c r="A2228" s="71">
        <f>IF(
   SUMPRODUCT(--(Sinduscon!$3:$3=DATE(2013,INT((ROW(A2425)-1)/20)+1,1)))&gt;0,
   DATE(2013,INT((ROW(A2425)-1)/20)+1,1),
   ""
)</f>
        <v>44958</v>
      </c>
      <c r="B2228" s="72" t="str">
        <f t="shared" si="176"/>
        <v>PP-4</v>
      </c>
      <c r="C2228" s="73" t="str">
        <f t="shared" si="177"/>
        <v>Baixo</v>
      </c>
      <c r="D2228" s="77">
        <f>IFERROR(INDEX(Sinduscon!$12:$12,
MATCH(CUB!A2228,Sinduscon!$3:$3,0)+1), "")</f>
        <v>1254.22</v>
      </c>
      <c r="E2228" s="77">
        <f>IFERROR(INDEX(Sinduscon!$13:$13,
MATCH(CUB!$A2228,Sinduscon!$3:$3,0)+1), "")</f>
        <v>718.54</v>
      </c>
      <c r="F2228" s="77">
        <f>IFERROR(INDEX(Sinduscon!$14:$14,
MATCH(CUB!$A2228,Sinduscon!$3:$3,0)+1), "")</f>
        <v>37.15</v>
      </c>
      <c r="G2228" s="77">
        <f>IFERROR(INDEX(Sinduscon!$15:$15,
MATCH(CUB!$A2228,Sinduscon!$3:$3,0)+1), "")</f>
        <v>4.4800000000000004</v>
      </c>
      <c r="H2228" s="111"/>
      <c r="I2228" s="111"/>
      <c r="J2228" s="111"/>
      <c r="K2228" s="111"/>
    </row>
    <row r="2229" spans="1:11" x14ac:dyDescent="0.25">
      <c r="A2229" s="71">
        <f>IF(
   SUMPRODUCT(--(Sinduscon!$3:$3=DATE(2013,INT((ROW(A2426)-1)/20)+1,1)))&gt;0,
   DATE(2013,INT((ROW(A2426)-1)/20)+1,1),
   ""
)</f>
        <v>44958</v>
      </c>
      <c r="B2229" s="72" t="str">
        <f t="shared" si="176"/>
        <v>PP-4</v>
      </c>
      <c r="C2229" s="73" t="str">
        <f t="shared" si="177"/>
        <v>Normal</v>
      </c>
      <c r="D2229" s="77">
        <f>IFERROR(INDEX(Sinduscon!$12:$12,
MATCH(CUB!A2229,Sinduscon!$3:$3,0)+2), "")</f>
        <v>1152.24</v>
      </c>
      <c r="E2229" s="77">
        <f>IFERROR(INDEX(Sinduscon!$13:$13,
MATCH(CUB!$A2229,Sinduscon!$3:$3,0)+2), "")</f>
        <v>1036.1500000000001</v>
      </c>
      <c r="F2229" s="77">
        <f>IFERROR(INDEX(Sinduscon!$14:$14,
MATCH(CUB!$A2229,Sinduscon!$3:$3,0)+2), "")</f>
        <v>157.32</v>
      </c>
      <c r="G2229" s="77">
        <f>IFERROR(INDEX(Sinduscon!$15:$15,
MATCH(CUB!$A2229,Sinduscon!$3:$3,0)+2), "")</f>
        <v>0.06</v>
      </c>
      <c r="H2229" s="111"/>
      <c r="I2229" s="111"/>
      <c r="J2229" s="111"/>
      <c r="K2229" s="111"/>
    </row>
    <row r="2230" spans="1:11" x14ac:dyDescent="0.25">
      <c r="A2230" s="71">
        <f>IF(
   SUMPRODUCT(--(Sinduscon!$3:$3=DATE(2013,INT((ROW(A2427)-1)/20)+1,1)))&gt;0,
   DATE(2013,INT((ROW(A2427)-1)/20)+1,1),
   ""
)</f>
        <v>44958</v>
      </c>
      <c r="B2230" s="72" t="str">
        <f t="shared" si="176"/>
        <v>PP-4</v>
      </c>
      <c r="C2230" s="73" t="str">
        <f t="shared" si="177"/>
        <v>Alto</v>
      </c>
      <c r="D2230" s="77" t="str">
        <f>IFERROR(INDEX(Sinduscon!$12:$12,
MATCH(CUB!A2230,Sinduscon!$3:$3,0)+3), "")</f>
        <v>-</v>
      </c>
      <c r="E2230" s="77" t="str">
        <f>IFERROR(INDEX(Sinduscon!$13:$13,
MATCH(CUB!$A2230,Sinduscon!$3:$3,0)+3), "")</f>
        <v>-</v>
      </c>
      <c r="F2230" s="77" t="str">
        <f>IFERROR(INDEX(Sinduscon!$14:$14,
MATCH(CUB!$A2230,Sinduscon!$3:$3,0)+3), "")</f>
        <v>-</v>
      </c>
      <c r="G2230" s="77" t="str">
        <f>IFERROR(INDEX(Sinduscon!$15:$15,
MATCH(CUB!$A2230,Sinduscon!$3:$3,0)+3), "")</f>
        <v>-</v>
      </c>
      <c r="H2230" s="111"/>
      <c r="I2230" s="111"/>
      <c r="J2230" s="111"/>
      <c r="K2230" s="111"/>
    </row>
    <row r="2231" spans="1:11" x14ac:dyDescent="0.25">
      <c r="A2231" s="71">
        <f>IF(
   SUMPRODUCT(--(Sinduscon!$3:$3=DATE(2013,INT((ROW(A2428)-1)/20)+1,1)))&gt;0,
   DATE(2013,INT((ROW(A2428)-1)/20)+1,1),
   ""
)</f>
        <v>44958</v>
      </c>
      <c r="B2231" s="72" t="str">
        <f t="shared" si="176"/>
        <v>PP-4</v>
      </c>
      <c r="C2231" s="73" t="str">
        <f t="shared" si="177"/>
        <v>Total</v>
      </c>
      <c r="D2231" s="77">
        <f>IFERROR(INDEX(Sinduscon!$12:$12,
MATCH(CUB!A2231,Sinduscon!$3:$3,0)+4), "")</f>
        <v>2406.46</v>
      </c>
      <c r="E2231" s="77">
        <f>IFERROR(INDEX(Sinduscon!$13:$13,
MATCH(CUB!$A2231,Sinduscon!$3:$3,0)+4), "")</f>
        <v>1754.69</v>
      </c>
      <c r="F2231" s="77">
        <f>IFERROR(INDEX(Sinduscon!$14:$14,
MATCH(CUB!$A2231,Sinduscon!$3:$3,0)+4), "")</f>
        <v>194.47</v>
      </c>
      <c r="G2231" s="77">
        <f>IFERROR(INDEX(Sinduscon!$15:$15,
MATCH(CUB!$A2231,Sinduscon!$3:$3,0)+4), "")</f>
        <v>4.54</v>
      </c>
      <c r="H2231" s="111"/>
      <c r="I2231" s="111"/>
      <c r="J2231" s="111"/>
      <c r="K2231" s="111"/>
    </row>
    <row r="2232" spans="1:11" x14ac:dyDescent="0.25">
      <c r="A2232" s="71">
        <f>IF(
   SUMPRODUCT(--(Sinduscon!$3:$3=DATE(2013,INT((ROW(A2429)-1)/20)+1,1)))&gt;0,
   DATE(2013,INT((ROW(A2429)-1)/20)+1,1),
   ""
)</f>
        <v>44958</v>
      </c>
      <c r="B2232" s="72" t="str">
        <f t="shared" si="176"/>
        <v>R-8</v>
      </c>
      <c r="C2232" s="73" t="str">
        <f t="shared" si="177"/>
        <v>Baixo</v>
      </c>
      <c r="D2232" s="77">
        <f>IFERROR(INDEX(Sinduscon!$18:$18,
MATCH(CUB!A2232,Sinduscon!$3:$3,0)+1), "")</f>
        <v>1197.17</v>
      </c>
      <c r="E2232" s="77">
        <f>IFERROR(INDEX(Sinduscon!$19:$19,
MATCH(CUB!$A2232,Sinduscon!$3:$3,0)+1), "")</f>
        <v>675.76</v>
      </c>
      <c r="F2232" s="77">
        <f>IFERROR(INDEX(Sinduscon!$20:$20,
MATCH(CUB!$A2232,Sinduscon!$3:$3,0)+1), "")</f>
        <v>33.43</v>
      </c>
      <c r="G2232" s="77">
        <f>IFERROR(INDEX(Sinduscon!$21:$21,
MATCH(CUB!$A2232,Sinduscon!$3:$3,0)+1), "")</f>
        <v>4.6900000000000004</v>
      </c>
      <c r="H2232" s="111"/>
      <c r="I2232" s="111"/>
      <c r="J2232" s="111"/>
      <c r="K2232" s="111"/>
    </row>
    <row r="2233" spans="1:11" x14ac:dyDescent="0.25">
      <c r="A2233" s="71">
        <f>IF(
   SUMPRODUCT(--(Sinduscon!$3:$3=DATE(2013,INT((ROW(A2430)-1)/20)+1,1)))&gt;0,
   DATE(2013,INT((ROW(A2430)-1)/20)+1,1),
   ""
)</f>
        <v>44958</v>
      </c>
      <c r="B2233" s="72" t="str">
        <f t="shared" si="176"/>
        <v>R-8</v>
      </c>
      <c r="C2233" s="73" t="str">
        <f t="shared" si="177"/>
        <v>Normal</v>
      </c>
      <c r="D2233" s="77">
        <f>IFERROR(INDEX(Sinduscon!$18:$18,
MATCH(CUB!A2233,Sinduscon!$3:$3,0)+2), "")</f>
        <v>1026.54</v>
      </c>
      <c r="E2233" s="77">
        <f>IFERROR(INDEX(Sinduscon!$19:$19,
MATCH(CUB!$A2233,Sinduscon!$3:$3,0)+2), "")</f>
        <v>930.26</v>
      </c>
      <c r="F2233" s="77">
        <f>IFERROR(INDEX(Sinduscon!$20:$20,
MATCH(CUB!$A2233,Sinduscon!$3:$3,0)+2), "")</f>
        <v>72.58</v>
      </c>
      <c r="G2233" s="77">
        <f>IFERROR(INDEX(Sinduscon!$21:$21,
MATCH(CUB!$A2233,Sinduscon!$3:$3,0)+2), "")</f>
        <v>6.29</v>
      </c>
      <c r="H2233" s="111"/>
      <c r="I2233" s="111"/>
      <c r="J2233" s="111"/>
      <c r="K2233" s="111"/>
    </row>
    <row r="2234" spans="1:11" x14ac:dyDescent="0.25">
      <c r="A2234" s="71">
        <f>IF(
   SUMPRODUCT(--(Sinduscon!$3:$3=DATE(2013,INT((ROW(A2431)-1)/20)+1,1)))&gt;0,
   DATE(2013,INT((ROW(A2431)-1)/20)+1,1),
   ""
)</f>
        <v>44958</v>
      </c>
      <c r="B2234" s="72" t="str">
        <f t="shared" si="176"/>
        <v>R-8</v>
      </c>
      <c r="C2234" s="73" t="str">
        <f t="shared" si="177"/>
        <v>Alto</v>
      </c>
      <c r="D2234" s="77">
        <f>IFERROR(INDEX(Sinduscon!$18:$18,
MATCH(CUB!A2234,Sinduscon!$3:$3,0)+3), "")</f>
        <v>1458.06</v>
      </c>
      <c r="E2234" s="77">
        <f>IFERROR(INDEX(Sinduscon!$19:$19,
MATCH(CUB!$A2234,Sinduscon!$3:$3,0)+3), "")</f>
        <v>984.61</v>
      </c>
      <c r="F2234" s="77">
        <f>IFERROR(INDEX(Sinduscon!$20:$20,
MATCH(CUB!$A2234,Sinduscon!$3:$3,0)+3), "")</f>
        <v>85.58</v>
      </c>
      <c r="G2234" s="77">
        <f>IFERROR(INDEX(Sinduscon!$21:$21,
MATCH(CUB!$A2234,Sinduscon!$3:$3,0)+3), "")</f>
        <v>5.93</v>
      </c>
      <c r="H2234" s="111"/>
      <c r="I2234" s="111"/>
      <c r="J2234" s="111"/>
      <c r="K2234" s="111"/>
    </row>
    <row r="2235" spans="1:11" x14ac:dyDescent="0.25">
      <c r="A2235" s="71">
        <f>IF(
   SUMPRODUCT(--(Sinduscon!$3:$3=DATE(2013,INT((ROW(A2432)-1)/20)+1,1)))&gt;0,
   DATE(2013,INT((ROW(A2432)-1)/20)+1,1),
   ""
)</f>
        <v>44958</v>
      </c>
      <c r="B2235" s="72" t="str">
        <f t="shared" si="176"/>
        <v>R-8</v>
      </c>
      <c r="C2235" s="73" t="str">
        <f t="shared" si="177"/>
        <v>Total</v>
      </c>
      <c r="D2235" s="77">
        <f>IFERROR(INDEX(Sinduscon!$18:$18,
MATCH(CUB!A2235,Sinduscon!$3:$3,0)+4), "")</f>
        <v>3681.77</v>
      </c>
      <c r="E2235" s="77">
        <f>IFERROR(INDEX(Sinduscon!$19:$19,
MATCH(CUB!$A2235,Sinduscon!$3:$3,0)+4), "")</f>
        <v>2590.63</v>
      </c>
      <c r="F2235" s="77">
        <f>IFERROR(INDEX(Sinduscon!$20:$20,
MATCH(CUB!$A2235,Sinduscon!$3:$3,0)+4), "")</f>
        <v>191.58999999999997</v>
      </c>
      <c r="G2235" s="77">
        <f>IFERROR(INDEX(Sinduscon!$21:$21,
MATCH(CUB!$A2235,Sinduscon!$3:$3,0)+4), "")</f>
        <v>16.91</v>
      </c>
      <c r="H2235" s="111"/>
      <c r="I2235" s="111"/>
      <c r="J2235" s="111"/>
      <c r="K2235" s="111"/>
    </row>
    <row r="2236" spans="1:11" x14ac:dyDescent="0.25">
      <c r="A2236" s="71">
        <f>IF(
   SUMPRODUCT(--(Sinduscon!$3:$3=DATE(2013,INT((ROW(A2433)-1)/20)+1,1)))&gt;0,
   DATE(2013,INT((ROW(A2433)-1)/20)+1,1),
   ""
)</f>
        <v>44958</v>
      </c>
      <c r="B2236" s="72" t="str">
        <f t="shared" si="176"/>
        <v>R-16</v>
      </c>
      <c r="C2236" s="73" t="str">
        <f t="shared" si="177"/>
        <v>Baixo</v>
      </c>
      <c r="D2236" s="77" t="str">
        <f>IFERROR(INDEX(Sinduscon!$24:$24,
MATCH(CUB!A2236,Sinduscon!$3:$3,0)+1), "")</f>
        <v>-</v>
      </c>
      <c r="E2236" s="77" t="str">
        <f>IFERROR(INDEX(Sinduscon!$25:$25,
MATCH(CUB!$A2236,Sinduscon!$3:$3,0)+1), "")</f>
        <v>-</v>
      </c>
      <c r="F2236" s="77" t="str">
        <f>IFERROR(INDEX(Sinduscon!$26:$26,
MATCH(CUB!$A2236,Sinduscon!$3:$3,0)+1), "")</f>
        <v>-</v>
      </c>
      <c r="G2236" s="77" t="str">
        <f>IFERROR(INDEX(Sinduscon!$27:$27,
MATCH(CUB!$A2236,Sinduscon!$3:$3,0)+1), "")</f>
        <v>-</v>
      </c>
      <c r="H2236" s="111"/>
      <c r="I2236" s="111"/>
      <c r="J2236" s="111"/>
      <c r="K2236" s="111"/>
    </row>
    <row r="2237" spans="1:11" x14ac:dyDescent="0.25">
      <c r="A2237" s="71">
        <f>IF(
   SUMPRODUCT(--(Sinduscon!$3:$3=DATE(2013,INT((ROW(A2434)-1)/20)+1,1)))&gt;0,
   DATE(2013,INT((ROW(A2434)-1)/20)+1,1),
   ""
)</f>
        <v>44958</v>
      </c>
      <c r="B2237" s="72" t="str">
        <f t="shared" si="176"/>
        <v>R-16</v>
      </c>
      <c r="C2237" s="73" t="str">
        <f t="shared" si="177"/>
        <v>Normal</v>
      </c>
      <c r="D2237" s="77">
        <f>IFERROR(INDEX(Sinduscon!$24:$24,
MATCH(CUB!A2237,Sinduscon!$3:$3,0)+2), "")</f>
        <v>1012.47</v>
      </c>
      <c r="E2237" s="77">
        <f>IFERROR(INDEX(Sinduscon!$25:$25,
MATCH(CUB!$A2237,Sinduscon!$3:$3,0)+2), "")</f>
        <v>894.29</v>
      </c>
      <c r="F2237" s="77">
        <f>IFERROR(INDEX(Sinduscon!$26:$26,
MATCH(CUB!$A2237,Sinduscon!$3:$3,0)+2), "")</f>
        <v>60.07</v>
      </c>
      <c r="G2237" s="77">
        <f>IFERROR(INDEX(Sinduscon!$27:$27,
MATCH(CUB!$A2237,Sinduscon!$3:$3,0)+2), "")</f>
        <v>5.99</v>
      </c>
      <c r="H2237" s="111"/>
      <c r="I2237" s="111"/>
      <c r="J2237" s="111"/>
      <c r="K2237" s="111"/>
    </row>
    <row r="2238" spans="1:11" x14ac:dyDescent="0.25">
      <c r="A2238" s="71">
        <f>IF(
   SUMPRODUCT(--(Sinduscon!$3:$3=DATE(2013,INT((ROW(A2435)-1)/20)+1,1)))&gt;0,
   DATE(2013,INT((ROW(A2435)-1)/20)+1,1),
   ""
)</f>
        <v>44958</v>
      </c>
      <c r="B2238" s="72" t="str">
        <f t="shared" si="176"/>
        <v>R-16</v>
      </c>
      <c r="C2238" s="73" t="str">
        <f t="shared" si="177"/>
        <v>Alto</v>
      </c>
      <c r="D2238" s="77">
        <f>IFERROR(INDEX(Sinduscon!$24:$24,
MATCH(CUB!A2238,Sinduscon!$3:$3,0)+3), "")</f>
        <v>1386.3</v>
      </c>
      <c r="E2238" s="77">
        <f>IFERROR(INDEX(Sinduscon!$25:$25,
MATCH(CUB!$A2238,Sinduscon!$3:$3,0)+3), "")</f>
        <v>1105.9100000000001</v>
      </c>
      <c r="F2238" s="77">
        <f>IFERROR(INDEX(Sinduscon!$26:$26,
MATCH(CUB!$A2238,Sinduscon!$3:$3,0)+3), "")</f>
        <v>74.239999999999995</v>
      </c>
      <c r="G2238" s="77">
        <f>IFERROR(INDEX(Sinduscon!$27:$27,
MATCH(CUB!$A2238,Sinduscon!$3:$3,0)+3), "")</f>
        <v>9</v>
      </c>
      <c r="H2238" s="111"/>
      <c r="I2238" s="111"/>
      <c r="J2238" s="111"/>
      <c r="K2238" s="111"/>
    </row>
    <row r="2239" spans="1:11" x14ac:dyDescent="0.25">
      <c r="A2239" s="71">
        <f>IF(
   SUMPRODUCT(--(Sinduscon!$3:$3=DATE(2013,INT((ROW(A2436)-1)/20)+1,1)))&gt;0,
   DATE(2013,INT((ROW(A2436)-1)/20)+1,1),
   ""
)</f>
        <v>44958</v>
      </c>
      <c r="B2239" s="72" t="str">
        <f t="shared" si="176"/>
        <v>R-16</v>
      </c>
      <c r="C2239" s="73" t="str">
        <f t="shared" si="177"/>
        <v>Total</v>
      </c>
      <c r="D2239" s="77">
        <f>IFERROR(INDEX(Sinduscon!$24:$24,
MATCH(CUB!A2239,Sinduscon!$3:$3,0)+4), "")</f>
        <v>2398.77</v>
      </c>
      <c r="E2239" s="77">
        <f>IFERROR(INDEX(Sinduscon!$25:$25,
MATCH(CUB!$A2239,Sinduscon!$3:$3,0)+4), "")</f>
        <v>2000.2</v>
      </c>
      <c r="F2239" s="77">
        <f>IFERROR(INDEX(Sinduscon!$26:$26,
MATCH(CUB!$A2239,Sinduscon!$3:$3,0)+4), "")</f>
        <v>134.31</v>
      </c>
      <c r="G2239" s="77">
        <f>IFERROR(INDEX(Sinduscon!$27:$27,
MATCH(CUB!$A2239,Sinduscon!$3:$3,0)+4), "")</f>
        <v>14.99</v>
      </c>
      <c r="H2239" s="111"/>
      <c r="I2239" s="111"/>
      <c r="J2239" s="111"/>
      <c r="K2239" s="111"/>
    </row>
    <row r="2240" spans="1:11" x14ac:dyDescent="0.25">
      <c r="A2240" s="71">
        <f>IF(
   SUMPRODUCT(--(Sinduscon!$3:$3=DATE(2013,INT((ROW(A2437)-1)/20)+1,1)))&gt;0,
   DATE(2013,INT((ROW(A2437)-1)/20)+1,1),
   ""
)</f>
        <v>44958</v>
      </c>
      <c r="B2240" s="72" t="str">
        <f t="shared" si="176"/>
        <v>PIS</v>
      </c>
      <c r="C2240" s="73" t="str">
        <f t="shared" si="177"/>
        <v>Baixo</v>
      </c>
      <c r="D2240" s="77">
        <f>IFERROR(INDEX(Sinduscon!$30:$30,
MATCH(CUB!A2240,Sinduscon!$3:$3,0)+1), "")</f>
        <v>842.02</v>
      </c>
      <c r="E2240" s="77">
        <f>IFERROR(INDEX(Sinduscon!$31:$31,
MATCH(CUB!$A2240,Sinduscon!$3:$3,0)+1), "")</f>
        <v>583.75</v>
      </c>
      <c r="F2240" s="77">
        <f>IFERROR(INDEX(Sinduscon!$32:$32,
MATCH(CUB!$A2240,Sinduscon!$3:$3,0)+1), "")</f>
        <v>34.65</v>
      </c>
      <c r="G2240" s="77">
        <f>IFERROR(INDEX(Sinduscon!$33:$33,
MATCH(CUB!$A2240,Sinduscon!$3:$3,0)+1), "")</f>
        <v>2.34</v>
      </c>
      <c r="H2240" s="111"/>
      <c r="I2240" s="111"/>
      <c r="J2240" s="111"/>
      <c r="K2240" s="111"/>
    </row>
    <row r="2241" spans="1:12" x14ac:dyDescent="0.25">
      <c r="A2241" s="71">
        <f>IF(
   SUMPRODUCT(--(Sinduscon!$3:$3=DATE(2013,INT((ROW(A2438)-1)/20)+1,1)))&gt;0,
   DATE(2013,INT((ROW(A2438)-1)/20)+1,1),
   ""
)</f>
        <v>44958</v>
      </c>
      <c r="B2241" s="72" t="str">
        <f t="shared" si="176"/>
        <v>PIS</v>
      </c>
      <c r="C2241" s="73" t="str">
        <f t="shared" si="177"/>
        <v>Normal</v>
      </c>
      <c r="D2241" s="77" t="str">
        <f>IFERROR(INDEX(Sinduscon!$30:$30,
MATCH(CUB!A2241,Sinduscon!$3:$3,0)+2), "")</f>
        <v>-</v>
      </c>
      <c r="E2241" s="77" t="str">
        <f>IFERROR(INDEX(Sinduscon!$31:$31,
MATCH(CUB!$A2241,Sinduscon!$3:$3,0)+2), "")</f>
        <v>-</v>
      </c>
      <c r="F2241" s="77" t="str">
        <f>IFERROR(INDEX(Sinduscon!$32:$32,
MATCH(CUB!$A2241,Sinduscon!$3:$3,0)+2), "")</f>
        <v>-</v>
      </c>
      <c r="G2241" s="77" t="str">
        <f>IFERROR(INDEX(Sinduscon!$33:$33,
MATCH(CUB!$A2241,Sinduscon!$3:$3,0)+2), "")</f>
        <v>-</v>
      </c>
      <c r="H2241" s="111"/>
      <c r="I2241" s="111"/>
      <c r="J2241" s="111"/>
      <c r="K2241" s="111"/>
    </row>
    <row r="2242" spans="1:12" x14ac:dyDescent="0.25">
      <c r="A2242" s="71">
        <f>IF(
   SUMPRODUCT(--(Sinduscon!$3:$3=DATE(2013,INT((ROW(A2439)-1)/20)+1,1)))&gt;0,
   DATE(2013,INT((ROW(A2439)-1)/20)+1,1),
   ""
)</f>
        <v>44958</v>
      </c>
      <c r="B2242" s="72" t="str">
        <f t="shared" si="176"/>
        <v>PIS</v>
      </c>
      <c r="C2242" s="73" t="str">
        <f t="shared" si="177"/>
        <v>Alto</v>
      </c>
      <c r="D2242" s="77" t="str">
        <f>IFERROR(INDEX(Sinduscon!$30:$30,
MATCH(CUB!A2242,Sinduscon!$3:$3,0)+3), "")</f>
        <v>-</v>
      </c>
      <c r="E2242" s="77" t="str">
        <f>IFERROR(INDEX(Sinduscon!$31:$31,
MATCH(CUB!$A2242,Sinduscon!$3:$3,0)+3), "")</f>
        <v>-</v>
      </c>
      <c r="F2242" s="77" t="str">
        <f>IFERROR(INDEX(Sinduscon!$32:$32,
MATCH(CUB!$A2242,Sinduscon!$3:$3,0)+3), "")</f>
        <v>-</v>
      </c>
      <c r="G2242" s="77" t="str">
        <f>IFERROR(INDEX(Sinduscon!$33:$33,
MATCH(CUB!$A2242,Sinduscon!$3:$3,0)+3), "")</f>
        <v>-</v>
      </c>
      <c r="H2242" s="111"/>
      <c r="I2242" s="111"/>
      <c r="J2242" s="111"/>
      <c r="K2242" s="111"/>
    </row>
    <row r="2243" spans="1:12" x14ac:dyDescent="0.25">
      <c r="A2243" s="71">
        <f>IF(
   SUMPRODUCT(--(Sinduscon!$3:$3=DATE(2013,INT((ROW(A2440)-1)/20)+1,1)))&gt;0,
   DATE(2013,INT((ROW(A2440)-1)/20)+1,1),
   ""
)</f>
        <v>44958</v>
      </c>
      <c r="B2243" s="72" t="str">
        <f t="shared" si="176"/>
        <v>PIS</v>
      </c>
      <c r="C2243" s="73" t="str">
        <f t="shared" si="177"/>
        <v>Total</v>
      </c>
      <c r="D2243" s="77">
        <f>IFERROR(INDEX(Sinduscon!$30:$30,
MATCH(CUB!A2243,Sinduscon!$3:$3,0)+4), "")</f>
        <v>842.02</v>
      </c>
      <c r="E2243" s="77">
        <f>IFERROR(INDEX(Sinduscon!$31:$31,
MATCH(CUB!$A2243,Sinduscon!$3:$3,0)+4), "")</f>
        <v>583.75</v>
      </c>
      <c r="F2243" s="77">
        <f>IFERROR(INDEX(Sinduscon!$32:$32,
MATCH(CUB!$A2243,Sinduscon!$3:$3,0)+4), "")</f>
        <v>34.65</v>
      </c>
      <c r="G2243" s="77">
        <f>IFERROR(INDEX(Sinduscon!$33:$33,
MATCH(CUB!$A2243,Sinduscon!$3:$3,0)+4), "")</f>
        <v>2.34</v>
      </c>
      <c r="H2243" s="111">
        <f>SUMIFS(CUB!$D:$D,CUB!$C:$C,"Total",CUB!$A:$A,$A2243)
/11</f>
        <v>1217.3245454545456</v>
      </c>
      <c r="I2243" s="111">
        <f>SUMIFS(CUB!$E:$E,CUB!$C:$C,"Total",CUB!$A:$A,$A2243)
/11</f>
        <v>929.82181818181823</v>
      </c>
      <c r="J2243" s="111">
        <f>SUMIFS(CUB!$F:$F,CUB!$C:$C,"Total",CUB!$A:$A,$A2243)
/11</f>
        <v>86.36181818181818</v>
      </c>
      <c r="K2243" s="111">
        <f>SUMIFS(CUB!$G:$G,CUB!$C:$C,"Total",CUB!$A:$A,$A2243)
/11</f>
        <v>4.0127272727272727</v>
      </c>
      <c r="L2243" s="111">
        <f t="shared" ref="L2243" si="181">SUM(H2243:K2243)</f>
        <v>2237.5209090909093</v>
      </c>
    </row>
    <row r="2244" spans="1:12" x14ac:dyDescent="0.25">
      <c r="A2244" s="71">
        <f>IF(
   SUMPRODUCT(--(Sinduscon!$3:$3=DATE(2013,INT((ROW(A2441)-1)/20)+1,1)))&gt;0,
   DATE(2013,INT((ROW(A2441)-1)/20)+1,1),
   ""
)</f>
        <v>44986</v>
      </c>
      <c r="B2244" s="72" t="str">
        <f t="shared" si="176"/>
        <v>R-1</v>
      </c>
      <c r="C2244" s="73" t="str">
        <f t="shared" si="177"/>
        <v>Baixo</v>
      </c>
      <c r="D2244" s="77">
        <f>IFERROR(INDEX(Sinduscon!$6:$6,
MATCH(CUB!A2244,Sinduscon!$3:$3,0)+1), "")</f>
        <v>1144.8599999999999</v>
      </c>
      <c r="E2244" s="77">
        <f>IFERROR(INDEX(Sinduscon!$7:$7,
MATCH(CUB!$A2244,Sinduscon!$3:$3,0)+1), "")</f>
        <v>953.67</v>
      </c>
      <c r="F2244" s="77">
        <f>IFERROR(INDEX(Sinduscon!$8:$8,
MATCH(CUB!$A2244,Sinduscon!$3:$3,0)+1), "")</f>
        <v>139.72999999999999</v>
      </c>
      <c r="G2244" s="77">
        <f>IFERROR(INDEX(Sinduscon!$9:$9,
MATCH(CUB!$A2244,Sinduscon!$3:$3,0)+1), "")</f>
        <v>4.63</v>
      </c>
      <c r="H2244" s="111"/>
      <c r="I2244" s="111"/>
      <c r="J2244" s="111"/>
      <c r="K2244" s="111"/>
    </row>
    <row r="2245" spans="1:12" x14ac:dyDescent="0.25">
      <c r="A2245" s="71">
        <f>IF(
   SUMPRODUCT(--(Sinduscon!$3:$3=DATE(2013,INT((ROW(A2442)-1)/20)+1,1)))&gt;0,
   DATE(2013,INT((ROW(A2442)-1)/20)+1,1),
   ""
)</f>
        <v>44986</v>
      </c>
      <c r="B2245" s="72" t="str">
        <f t="shared" ref="B2245:B2308" si="182">IF(A2245&lt;&gt;"", CHOOSE(MOD(QUOTIENT(ROW()-4,4),5)+1,"R-1","PP-4","R-8","R-16","PIS"), "")</f>
        <v>R-1</v>
      </c>
      <c r="C2245" s="73" t="str">
        <f t="shared" ref="C2245:C2308" si="183">IF(A2245&lt;&gt;"", CHOOSE(MOD(QUOTIENT(ROW()-4,1),4)+1,"Baixo","Normal","Alto","Total"), "")</f>
        <v>Normal</v>
      </c>
      <c r="D2245" s="77">
        <f>IFERROR(INDEX(Sinduscon!$6:$6,
MATCH(CUB!A2245,Sinduscon!$3:$3,0)+2), "")</f>
        <v>1184.92</v>
      </c>
      <c r="E2245" s="77">
        <f>IFERROR(INDEX(Sinduscon!$7:$7,
MATCH(CUB!$A2245,Sinduscon!$3:$3,0)+2), "")</f>
        <v>1304.04</v>
      </c>
      <c r="F2245" s="77">
        <f>IFERROR(INDEX(Sinduscon!$8:$8,
MATCH(CUB!$A2245,Sinduscon!$3:$3,0)+2), "")</f>
        <v>131.19999999999999</v>
      </c>
      <c r="G2245" s="77">
        <f>IFERROR(INDEX(Sinduscon!$9:$9,
MATCH(CUB!$A2245,Sinduscon!$3:$3,0)+2), "")</f>
        <v>0.33</v>
      </c>
      <c r="H2245" s="111"/>
      <c r="I2245" s="111"/>
      <c r="J2245" s="111"/>
      <c r="K2245" s="111"/>
    </row>
    <row r="2246" spans="1:12" x14ac:dyDescent="0.25">
      <c r="A2246" s="71">
        <f>IF(
   SUMPRODUCT(--(Sinduscon!$3:$3=DATE(2013,INT((ROW(A2443)-1)/20)+1,1)))&gt;0,
   DATE(2013,INT((ROW(A2443)-1)/20)+1,1),
   ""
)</f>
        <v>44986</v>
      </c>
      <c r="B2246" s="72" t="str">
        <f t="shared" si="182"/>
        <v>R-1</v>
      </c>
      <c r="C2246" s="73" t="str">
        <f t="shared" si="183"/>
        <v>Alto</v>
      </c>
      <c r="D2246" s="77">
        <f>IFERROR(INDEX(Sinduscon!$6:$6,
MATCH(CUB!A2246,Sinduscon!$3:$3,0)+3), "")</f>
        <v>1770.21</v>
      </c>
      <c r="E2246" s="77">
        <f>IFERROR(INDEX(Sinduscon!$7:$7,
MATCH(CUB!$A2246,Sinduscon!$3:$3,0)+3), "")</f>
        <v>1414.85</v>
      </c>
      <c r="F2246" s="77">
        <f>IFERROR(INDEX(Sinduscon!$8:$8,
MATCH(CUB!$A2246,Sinduscon!$3:$3,0)+3), "")</f>
        <v>124.03</v>
      </c>
      <c r="G2246" s="77">
        <f>IFERROR(INDEX(Sinduscon!$9:$9,
MATCH(CUB!$A2246,Sinduscon!$3:$3,0)+3), "")</f>
        <v>0.4</v>
      </c>
      <c r="H2246" s="111"/>
      <c r="I2246" s="111"/>
      <c r="J2246" s="111"/>
      <c r="K2246" s="111"/>
    </row>
    <row r="2247" spans="1:12" x14ac:dyDescent="0.25">
      <c r="A2247" s="71">
        <f>IF(
   SUMPRODUCT(--(Sinduscon!$3:$3=DATE(2013,INT((ROW(A2444)-1)/20)+1,1)))&gt;0,
   DATE(2013,INT((ROW(A2444)-1)/20)+1,1),
   ""
)</f>
        <v>44986</v>
      </c>
      <c r="B2247" s="72" t="str">
        <f t="shared" si="182"/>
        <v>R-1</v>
      </c>
      <c r="C2247" s="73" t="str">
        <f t="shared" si="183"/>
        <v>Total</v>
      </c>
      <c r="D2247" s="77">
        <f>IFERROR(INDEX(Sinduscon!$6:$6,
MATCH(CUB!A2247,Sinduscon!$3:$3,0)+4), "")</f>
        <v>4099.99</v>
      </c>
      <c r="E2247" s="77">
        <f>IFERROR(INDEX(Sinduscon!$7:$7,
MATCH(CUB!$A2247,Sinduscon!$3:$3,0)+4), "")</f>
        <v>3672.56</v>
      </c>
      <c r="F2247" s="77">
        <f>IFERROR(INDEX(Sinduscon!$8:$8,
MATCH(CUB!$A2247,Sinduscon!$3:$3,0)+4), "")</f>
        <v>394.95999999999992</v>
      </c>
      <c r="G2247" s="77">
        <f>IFERROR(INDEX(Sinduscon!$9:$9,
MATCH(CUB!$A2247,Sinduscon!$3:$3,0)+4), "")</f>
        <v>5.36</v>
      </c>
      <c r="H2247" s="111"/>
      <c r="I2247" s="111"/>
      <c r="J2247" s="111"/>
      <c r="K2247" s="111"/>
    </row>
    <row r="2248" spans="1:12" x14ac:dyDescent="0.25">
      <c r="A2248" s="71">
        <f>IF(
   SUMPRODUCT(--(Sinduscon!$3:$3=DATE(2013,INT((ROW(A2445)-1)/20)+1,1)))&gt;0,
   DATE(2013,INT((ROW(A2445)-1)/20)+1,1),
   ""
)</f>
        <v>44986</v>
      </c>
      <c r="B2248" s="72" t="str">
        <f t="shared" si="182"/>
        <v>PP-4</v>
      </c>
      <c r="C2248" s="73" t="str">
        <f t="shared" si="183"/>
        <v>Baixo</v>
      </c>
      <c r="D2248" s="77">
        <f>IFERROR(INDEX(Sinduscon!$12:$12,
MATCH(CUB!A2248,Sinduscon!$3:$3,0)+1), "")</f>
        <v>1251.94</v>
      </c>
      <c r="E2248" s="77">
        <f>IFERROR(INDEX(Sinduscon!$13:$13,
MATCH(CUB!$A2248,Sinduscon!$3:$3,0)+1), "")</f>
        <v>799.96</v>
      </c>
      <c r="F2248" s="77">
        <f>IFERROR(INDEX(Sinduscon!$14:$14,
MATCH(CUB!$A2248,Sinduscon!$3:$3,0)+1), "")</f>
        <v>37.15</v>
      </c>
      <c r="G2248" s="77">
        <f>IFERROR(INDEX(Sinduscon!$15:$15,
MATCH(CUB!$A2248,Sinduscon!$3:$3,0)+1), "")</f>
        <v>4.4800000000000004</v>
      </c>
      <c r="H2248" s="111"/>
      <c r="I2248" s="111"/>
      <c r="J2248" s="111"/>
      <c r="K2248" s="111"/>
    </row>
    <row r="2249" spans="1:12" x14ac:dyDescent="0.25">
      <c r="A2249" s="71">
        <f>IF(
   SUMPRODUCT(--(Sinduscon!$3:$3=DATE(2013,INT((ROW(A2446)-1)/20)+1,1)))&gt;0,
   DATE(2013,INT((ROW(A2446)-1)/20)+1,1),
   ""
)</f>
        <v>44986</v>
      </c>
      <c r="B2249" s="72" t="str">
        <f t="shared" si="182"/>
        <v>PP-4</v>
      </c>
      <c r="C2249" s="73" t="str">
        <f t="shared" si="183"/>
        <v>Normal</v>
      </c>
      <c r="D2249" s="77">
        <f>IFERROR(INDEX(Sinduscon!$12:$12,
MATCH(CUB!A2249,Sinduscon!$3:$3,0)+2), "")</f>
        <v>1159.0999999999999</v>
      </c>
      <c r="E2249" s="77">
        <f>IFERROR(INDEX(Sinduscon!$13:$13,
MATCH(CUB!$A2249,Sinduscon!$3:$3,0)+2), "")</f>
        <v>1153.56</v>
      </c>
      <c r="F2249" s="77">
        <f>IFERROR(INDEX(Sinduscon!$14:$14,
MATCH(CUB!$A2249,Sinduscon!$3:$3,0)+2), "")</f>
        <v>157.32</v>
      </c>
      <c r="G2249" s="77">
        <f>IFERROR(INDEX(Sinduscon!$15:$15,
MATCH(CUB!$A2249,Sinduscon!$3:$3,0)+2), "")</f>
        <v>0.06</v>
      </c>
      <c r="H2249" s="111"/>
      <c r="I2249" s="111"/>
      <c r="J2249" s="111"/>
      <c r="K2249" s="111"/>
    </row>
    <row r="2250" spans="1:12" x14ac:dyDescent="0.25">
      <c r="A2250" s="71">
        <f>IF(
   SUMPRODUCT(--(Sinduscon!$3:$3=DATE(2013,INT((ROW(A2447)-1)/20)+1,1)))&gt;0,
   DATE(2013,INT((ROW(A2447)-1)/20)+1,1),
   ""
)</f>
        <v>44986</v>
      </c>
      <c r="B2250" s="72" t="str">
        <f t="shared" si="182"/>
        <v>PP-4</v>
      </c>
      <c r="C2250" s="73" t="str">
        <f t="shared" si="183"/>
        <v>Alto</v>
      </c>
      <c r="D2250" s="77" t="str">
        <f>IFERROR(INDEX(Sinduscon!$12:$12,
MATCH(CUB!A2250,Sinduscon!$3:$3,0)+3), "")</f>
        <v>-</v>
      </c>
      <c r="E2250" s="77" t="str">
        <f>IFERROR(INDEX(Sinduscon!$13:$13,
MATCH(CUB!$A2250,Sinduscon!$3:$3,0)+3), "")</f>
        <v>-</v>
      </c>
      <c r="F2250" s="77" t="str">
        <f>IFERROR(INDEX(Sinduscon!$14:$14,
MATCH(CUB!$A2250,Sinduscon!$3:$3,0)+3), "")</f>
        <v>-</v>
      </c>
      <c r="G2250" s="77" t="str">
        <f>IFERROR(INDEX(Sinduscon!$15:$15,
MATCH(CUB!$A2250,Sinduscon!$3:$3,0)+3), "")</f>
        <v>-</v>
      </c>
      <c r="H2250" s="111"/>
      <c r="I2250" s="111"/>
      <c r="J2250" s="111"/>
      <c r="K2250" s="111"/>
    </row>
    <row r="2251" spans="1:12" x14ac:dyDescent="0.25">
      <c r="A2251" s="71">
        <f>IF(
   SUMPRODUCT(--(Sinduscon!$3:$3=DATE(2013,INT((ROW(A2448)-1)/20)+1,1)))&gt;0,
   DATE(2013,INT((ROW(A2448)-1)/20)+1,1),
   ""
)</f>
        <v>44986</v>
      </c>
      <c r="B2251" s="72" t="str">
        <f t="shared" si="182"/>
        <v>PP-4</v>
      </c>
      <c r="C2251" s="73" t="str">
        <f t="shared" si="183"/>
        <v>Total</v>
      </c>
      <c r="D2251" s="77">
        <f>IFERROR(INDEX(Sinduscon!$12:$12,
MATCH(CUB!A2251,Sinduscon!$3:$3,0)+4), "")</f>
        <v>2411.04</v>
      </c>
      <c r="E2251" s="77">
        <f>IFERROR(INDEX(Sinduscon!$13:$13,
MATCH(CUB!$A2251,Sinduscon!$3:$3,0)+4), "")</f>
        <v>1953.52</v>
      </c>
      <c r="F2251" s="77">
        <f>IFERROR(INDEX(Sinduscon!$14:$14,
MATCH(CUB!$A2251,Sinduscon!$3:$3,0)+4), "")</f>
        <v>194.47</v>
      </c>
      <c r="G2251" s="77">
        <f>IFERROR(INDEX(Sinduscon!$15:$15,
MATCH(CUB!$A2251,Sinduscon!$3:$3,0)+4), "")</f>
        <v>4.54</v>
      </c>
      <c r="H2251" s="111"/>
      <c r="I2251" s="111"/>
      <c r="J2251" s="111"/>
      <c r="K2251" s="111"/>
    </row>
    <row r="2252" spans="1:12" x14ac:dyDescent="0.25">
      <c r="A2252" s="71">
        <f>IF(
   SUMPRODUCT(--(Sinduscon!$3:$3=DATE(2013,INT((ROW(A2449)-1)/20)+1,1)))&gt;0,
   DATE(2013,INT((ROW(A2449)-1)/20)+1,1),
   ""
)</f>
        <v>44986</v>
      </c>
      <c r="B2252" s="72" t="str">
        <f t="shared" si="182"/>
        <v>R-8</v>
      </c>
      <c r="C2252" s="73" t="str">
        <f t="shared" si="183"/>
        <v>Baixo</v>
      </c>
      <c r="D2252" s="77">
        <f>IFERROR(INDEX(Sinduscon!$18:$18,
MATCH(CUB!A2252,Sinduscon!$3:$3,0)+1), "")</f>
        <v>1194.83</v>
      </c>
      <c r="E2252" s="77">
        <f>IFERROR(INDEX(Sinduscon!$19:$19,
MATCH(CUB!$A2252,Sinduscon!$3:$3,0)+1), "")</f>
        <v>752.33</v>
      </c>
      <c r="F2252" s="77">
        <f>IFERROR(INDEX(Sinduscon!$20:$20,
MATCH(CUB!$A2252,Sinduscon!$3:$3,0)+1), "")</f>
        <v>33.43</v>
      </c>
      <c r="G2252" s="77">
        <f>IFERROR(INDEX(Sinduscon!$21:$21,
MATCH(CUB!$A2252,Sinduscon!$3:$3,0)+1), "")</f>
        <v>4.6900000000000004</v>
      </c>
      <c r="H2252" s="111"/>
      <c r="I2252" s="111"/>
      <c r="J2252" s="111"/>
      <c r="K2252" s="111"/>
    </row>
    <row r="2253" spans="1:12" x14ac:dyDescent="0.25">
      <c r="A2253" s="71">
        <f>IF(
   SUMPRODUCT(--(Sinduscon!$3:$3=DATE(2013,INT((ROW(A2450)-1)/20)+1,1)))&gt;0,
   DATE(2013,INT((ROW(A2450)-1)/20)+1,1),
   ""
)</f>
        <v>44986</v>
      </c>
      <c r="B2253" s="72" t="str">
        <f t="shared" si="182"/>
        <v>R-8</v>
      </c>
      <c r="C2253" s="73" t="str">
        <f t="shared" si="183"/>
        <v>Normal</v>
      </c>
      <c r="D2253" s="77">
        <f>IFERROR(INDEX(Sinduscon!$18:$18,
MATCH(CUB!A2253,Sinduscon!$3:$3,0)+2), "")</f>
        <v>1031.3900000000001</v>
      </c>
      <c r="E2253" s="77">
        <f>IFERROR(INDEX(Sinduscon!$19:$19,
MATCH(CUB!$A2253,Sinduscon!$3:$3,0)+2), "")</f>
        <v>1035.67</v>
      </c>
      <c r="F2253" s="77">
        <f>IFERROR(INDEX(Sinduscon!$20:$20,
MATCH(CUB!$A2253,Sinduscon!$3:$3,0)+2), "")</f>
        <v>72.58</v>
      </c>
      <c r="G2253" s="77">
        <f>IFERROR(INDEX(Sinduscon!$21:$21,
MATCH(CUB!$A2253,Sinduscon!$3:$3,0)+2), "")</f>
        <v>6.29</v>
      </c>
      <c r="H2253" s="111"/>
      <c r="I2253" s="111"/>
      <c r="J2253" s="111"/>
      <c r="K2253" s="111"/>
    </row>
    <row r="2254" spans="1:12" x14ac:dyDescent="0.25">
      <c r="A2254" s="71">
        <f>IF(
   SUMPRODUCT(--(Sinduscon!$3:$3=DATE(2013,INT((ROW(A2451)-1)/20)+1,1)))&gt;0,
   DATE(2013,INT((ROW(A2451)-1)/20)+1,1),
   ""
)</f>
        <v>44986</v>
      </c>
      <c r="B2254" s="72" t="str">
        <f t="shared" si="182"/>
        <v>R-8</v>
      </c>
      <c r="C2254" s="73" t="str">
        <f t="shared" si="183"/>
        <v>Alto</v>
      </c>
      <c r="D2254" s="77">
        <f>IFERROR(INDEX(Sinduscon!$18:$18,
MATCH(CUB!A2254,Sinduscon!$3:$3,0)+3), "")</f>
        <v>1467.25</v>
      </c>
      <c r="E2254" s="77">
        <f>IFERROR(INDEX(Sinduscon!$19:$19,
MATCH(CUB!$A2254,Sinduscon!$3:$3,0)+3), "")</f>
        <v>1096.18</v>
      </c>
      <c r="F2254" s="77">
        <f>IFERROR(INDEX(Sinduscon!$20:$20,
MATCH(CUB!$A2254,Sinduscon!$3:$3,0)+3), "")</f>
        <v>85.58</v>
      </c>
      <c r="G2254" s="77">
        <f>IFERROR(INDEX(Sinduscon!$21:$21,
MATCH(CUB!$A2254,Sinduscon!$3:$3,0)+3), "")</f>
        <v>5.93</v>
      </c>
      <c r="H2254" s="111"/>
      <c r="I2254" s="111"/>
      <c r="J2254" s="111"/>
      <c r="K2254" s="111"/>
    </row>
    <row r="2255" spans="1:12" x14ac:dyDescent="0.25">
      <c r="A2255" s="71">
        <f>IF(
   SUMPRODUCT(--(Sinduscon!$3:$3=DATE(2013,INT((ROW(A2452)-1)/20)+1,1)))&gt;0,
   DATE(2013,INT((ROW(A2452)-1)/20)+1,1),
   ""
)</f>
        <v>44986</v>
      </c>
      <c r="B2255" s="72" t="str">
        <f t="shared" si="182"/>
        <v>R-8</v>
      </c>
      <c r="C2255" s="73" t="str">
        <f t="shared" si="183"/>
        <v>Total</v>
      </c>
      <c r="D2255" s="77">
        <f>IFERROR(INDEX(Sinduscon!$18:$18,
MATCH(CUB!A2255,Sinduscon!$3:$3,0)+4), "")</f>
        <v>3693.4700000000003</v>
      </c>
      <c r="E2255" s="77">
        <f>IFERROR(INDEX(Sinduscon!$19:$19,
MATCH(CUB!$A2255,Sinduscon!$3:$3,0)+4), "")</f>
        <v>2884.1800000000003</v>
      </c>
      <c r="F2255" s="77">
        <f>IFERROR(INDEX(Sinduscon!$20:$20,
MATCH(CUB!$A2255,Sinduscon!$3:$3,0)+4), "")</f>
        <v>191.58999999999997</v>
      </c>
      <c r="G2255" s="77">
        <f>IFERROR(INDEX(Sinduscon!$21:$21,
MATCH(CUB!$A2255,Sinduscon!$3:$3,0)+4), "")</f>
        <v>16.91</v>
      </c>
      <c r="H2255" s="111"/>
      <c r="I2255" s="111"/>
      <c r="J2255" s="111"/>
      <c r="K2255" s="111"/>
    </row>
    <row r="2256" spans="1:12" x14ac:dyDescent="0.25">
      <c r="A2256" s="71">
        <f>IF(
   SUMPRODUCT(--(Sinduscon!$3:$3=DATE(2013,INT((ROW(A2453)-1)/20)+1,1)))&gt;0,
   DATE(2013,INT((ROW(A2453)-1)/20)+1,1),
   ""
)</f>
        <v>44986</v>
      </c>
      <c r="B2256" s="72" t="str">
        <f t="shared" si="182"/>
        <v>R-16</v>
      </c>
      <c r="C2256" s="73" t="str">
        <f t="shared" si="183"/>
        <v>Baixo</v>
      </c>
      <c r="D2256" s="77" t="str">
        <f>IFERROR(INDEX(Sinduscon!$24:$24,
MATCH(CUB!A2256,Sinduscon!$3:$3,0)+1), "")</f>
        <v>-</v>
      </c>
      <c r="E2256" s="77" t="str">
        <f>IFERROR(INDEX(Sinduscon!$25:$25,
MATCH(CUB!$A2256,Sinduscon!$3:$3,0)+1), "")</f>
        <v>-</v>
      </c>
      <c r="F2256" s="77" t="str">
        <f>IFERROR(INDEX(Sinduscon!$26:$26,
MATCH(CUB!$A2256,Sinduscon!$3:$3,0)+1), "")</f>
        <v>-</v>
      </c>
      <c r="G2256" s="77" t="str">
        <f>IFERROR(INDEX(Sinduscon!$27:$27,
MATCH(CUB!$A2256,Sinduscon!$3:$3,0)+1), "")</f>
        <v>-</v>
      </c>
      <c r="H2256" s="111"/>
      <c r="I2256" s="111"/>
      <c r="J2256" s="111"/>
      <c r="K2256" s="111"/>
    </row>
    <row r="2257" spans="1:12" x14ac:dyDescent="0.25">
      <c r="A2257" s="71">
        <f>IF(
   SUMPRODUCT(--(Sinduscon!$3:$3=DATE(2013,INT((ROW(A2454)-1)/20)+1,1)))&gt;0,
   DATE(2013,INT((ROW(A2454)-1)/20)+1,1),
   ""
)</f>
        <v>44986</v>
      </c>
      <c r="B2257" s="72" t="str">
        <f t="shared" si="182"/>
        <v>R-16</v>
      </c>
      <c r="C2257" s="73" t="str">
        <f t="shared" si="183"/>
        <v>Normal</v>
      </c>
      <c r="D2257" s="77">
        <f>IFERROR(INDEX(Sinduscon!$24:$24,
MATCH(CUB!A2257,Sinduscon!$3:$3,0)+2), "")</f>
        <v>1017.17</v>
      </c>
      <c r="E2257" s="77">
        <f>IFERROR(INDEX(Sinduscon!$25:$25,
MATCH(CUB!$A2257,Sinduscon!$3:$3,0)+2), "")</f>
        <v>995.63</v>
      </c>
      <c r="F2257" s="77">
        <f>IFERROR(INDEX(Sinduscon!$26:$26,
MATCH(CUB!$A2257,Sinduscon!$3:$3,0)+2), "")</f>
        <v>60.07</v>
      </c>
      <c r="G2257" s="77">
        <f>IFERROR(INDEX(Sinduscon!$27:$27,
MATCH(CUB!$A2257,Sinduscon!$3:$3,0)+2), "")</f>
        <v>5.99</v>
      </c>
      <c r="H2257" s="111"/>
      <c r="I2257" s="111"/>
      <c r="J2257" s="111"/>
      <c r="K2257" s="111"/>
    </row>
    <row r="2258" spans="1:12" x14ac:dyDescent="0.25">
      <c r="A2258" s="71">
        <f>IF(
   SUMPRODUCT(--(Sinduscon!$3:$3=DATE(2013,INT((ROW(A2455)-1)/20)+1,1)))&gt;0,
   DATE(2013,INT((ROW(A2455)-1)/20)+1,1),
   ""
)</f>
        <v>44986</v>
      </c>
      <c r="B2258" s="72" t="str">
        <f t="shared" si="182"/>
        <v>R-16</v>
      </c>
      <c r="C2258" s="73" t="str">
        <f t="shared" si="183"/>
        <v>Alto</v>
      </c>
      <c r="D2258" s="77">
        <f>IFERROR(INDEX(Sinduscon!$24:$24,
MATCH(CUB!A2258,Sinduscon!$3:$3,0)+3), "")</f>
        <v>1402.9</v>
      </c>
      <c r="E2258" s="77">
        <f>IFERROR(INDEX(Sinduscon!$25:$25,
MATCH(CUB!$A2258,Sinduscon!$3:$3,0)+3), "")</f>
        <v>1231.23</v>
      </c>
      <c r="F2258" s="77">
        <f>IFERROR(INDEX(Sinduscon!$26:$26,
MATCH(CUB!$A2258,Sinduscon!$3:$3,0)+3), "")</f>
        <v>74.239999999999995</v>
      </c>
      <c r="G2258" s="77">
        <f>IFERROR(INDEX(Sinduscon!$27:$27,
MATCH(CUB!$A2258,Sinduscon!$3:$3,0)+3), "")</f>
        <v>9</v>
      </c>
      <c r="H2258" s="111"/>
      <c r="I2258" s="111"/>
      <c r="J2258" s="111"/>
      <c r="K2258" s="111"/>
    </row>
    <row r="2259" spans="1:12" x14ac:dyDescent="0.25">
      <c r="A2259" s="71">
        <f>IF(
   SUMPRODUCT(--(Sinduscon!$3:$3=DATE(2013,INT((ROW(A2456)-1)/20)+1,1)))&gt;0,
   DATE(2013,INT((ROW(A2456)-1)/20)+1,1),
   ""
)</f>
        <v>44986</v>
      </c>
      <c r="B2259" s="72" t="str">
        <f t="shared" si="182"/>
        <v>R-16</v>
      </c>
      <c r="C2259" s="73" t="str">
        <f t="shared" si="183"/>
        <v>Total</v>
      </c>
      <c r="D2259" s="77">
        <f>IFERROR(INDEX(Sinduscon!$24:$24,
MATCH(CUB!A2259,Sinduscon!$3:$3,0)+4), "")</f>
        <v>2420.0700000000002</v>
      </c>
      <c r="E2259" s="77">
        <f>IFERROR(INDEX(Sinduscon!$25:$25,
MATCH(CUB!$A2259,Sinduscon!$3:$3,0)+4), "")</f>
        <v>2226.86</v>
      </c>
      <c r="F2259" s="77">
        <f>IFERROR(INDEX(Sinduscon!$26:$26,
MATCH(CUB!$A2259,Sinduscon!$3:$3,0)+4), "")</f>
        <v>134.31</v>
      </c>
      <c r="G2259" s="77">
        <f>IFERROR(INDEX(Sinduscon!$27:$27,
MATCH(CUB!$A2259,Sinduscon!$3:$3,0)+4), "")</f>
        <v>14.99</v>
      </c>
      <c r="H2259" s="111"/>
      <c r="I2259" s="111"/>
      <c r="J2259" s="111"/>
      <c r="K2259" s="111"/>
    </row>
    <row r="2260" spans="1:12" x14ac:dyDescent="0.25">
      <c r="A2260" s="71">
        <f>IF(
   SUMPRODUCT(--(Sinduscon!$3:$3=DATE(2013,INT((ROW(A2457)-1)/20)+1,1)))&gt;0,
   DATE(2013,INT((ROW(A2457)-1)/20)+1,1),
   ""
)</f>
        <v>44986</v>
      </c>
      <c r="B2260" s="72" t="str">
        <f t="shared" si="182"/>
        <v>PIS</v>
      </c>
      <c r="C2260" s="73" t="str">
        <f t="shared" si="183"/>
        <v>Baixo</v>
      </c>
      <c r="D2260" s="77">
        <f>IFERROR(INDEX(Sinduscon!$30:$30,
MATCH(CUB!A2260,Sinduscon!$3:$3,0)+1), "")</f>
        <v>838.57</v>
      </c>
      <c r="E2260" s="77">
        <f>IFERROR(INDEX(Sinduscon!$31:$31,
MATCH(CUB!$A2260,Sinduscon!$3:$3,0)+1), "")</f>
        <v>649.9</v>
      </c>
      <c r="F2260" s="77">
        <f>IFERROR(INDEX(Sinduscon!$32:$32,
MATCH(CUB!$A2260,Sinduscon!$3:$3,0)+1), "")</f>
        <v>34.65</v>
      </c>
      <c r="G2260" s="77">
        <f>IFERROR(INDEX(Sinduscon!$33:$33,
MATCH(CUB!$A2260,Sinduscon!$3:$3,0)+1), "")</f>
        <v>2.34</v>
      </c>
      <c r="H2260" s="111"/>
      <c r="I2260" s="111"/>
      <c r="J2260" s="111"/>
      <c r="K2260" s="111"/>
    </row>
    <row r="2261" spans="1:12" x14ac:dyDescent="0.25">
      <c r="A2261" s="71">
        <f>IF(
   SUMPRODUCT(--(Sinduscon!$3:$3=DATE(2013,INT((ROW(A2458)-1)/20)+1,1)))&gt;0,
   DATE(2013,INT((ROW(A2458)-1)/20)+1,1),
   ""
)</f>
        <v>44986</v>
      </c>
      <c r="B2261" s="72" t="str">
        <f t="shared" si="182"/>
        <v>PIS</v>
      </c>
      <c r="C2261" s="73" t="str">
        <f t="shared" si="183"/>
        <v>Normal</v>
      </c>
      <c r="D2261" s="77" t="str">
        <f>IFERROR(INDEX(Sinduscon!$30:$30,
MATCH(CUB!A2261,Sinduscon!$3:$3,0)+2), "")</f>
        <v>-</v>
      </c>
      <c r="E2261" s="77" t="str">
        <f>IFERROR(INDEX(Sinduscon!$31:$31,
MATCH(CUB!$A2261,Sinduscon!$3:$3,0)+2), "")</f>
        <v>-</v>
      </c>
      <c r="F2261" s="77" t="str">
        <f>IFERROR(INDEX(Sinduscon!$32:$32,
MATCH(CUB!$A2261,Sinduscon!$3:$3,0)+2), "")</f>
        <v>-</v>
      </c>
      <c r="G2261" s="77" t="str">
        <f>IFERROR(INDEX(Sinduscon!$33:$33,
MATCH(CUB!$A2261,Sinduscon!$3:$3,0)+2), "")</f>
        <v>-</v>
      </c>
      <c r="H2261" s="111"/>
      <c r="I2261" s="111"/>
      <c r="J2261" s="111"/>
      <c r="K2261" s="111"/>
    </row>
    <row r="2262" spans="1:12" x14ac:dyDescent="0.25">
      <c r="A2262" s="71">
        <f>IF(
   SUMPRODUCT(--(Sinduscon!$3:$3=DATE(2013,INT((ROW(A2459)-1)/20)+1,1)))&gt;0,
   DATE(2013,INT((ROW(A2459)-1)/20)+1,1),
   ""
)</f>
        <v>44986</v>
      </c>
      <c r="B2262" s="72" t="str">
        <f t="shared" si="182"/>
        <v>PIS</v>
      </c>
      <c r="C2262" s="73" t="str">
        <f t="shared" si="183"/>
        <v>Alto</v>
      </c>
      <c r="D2262" s="77" t="str">
        <f>IFERROR(INDEX(Sinduscon!$30:$30,
MATCH(CUB!A2262,Sinduscon!$3:$3,0)+3), "")</f>
        <v>-</v>
      </c>
      <c r="E2262" s="77" t="str">
        <f>IFERROR(INDEX(Sinduscon!$31:$31,
MATCH(CUB!$A2262,Sinduscon!$3:$3,0)+3), "")</f>
        <v>-</v>
      </c>
      <c r="F2262" s="77" t="str">
        <f>IFERROR(INDEX(Sinduscon!$32:$32,
MATCH(CUB!$A2262,Sinduscon!$3:$3,0)+3), "")</f>
        <v>-</v>
      </c>
      <c r="G2262" s="77" t="str">
        <f>IFERROR(INDEX(Sinduscon!$33:$33,
MATCH(CUB!$A2262,Sinduscon!$3:$3,0)+3), "")</f>
        <v>-</v>
      </c>
      <c r="H2262" s="111"/>
      <c r="I2262" s="111"/>
      <c r="J2262" s="111"/>
      <c r="K2262" s="111"/>
    </row>
    <row r="2263" spans="1:12" x14ac:dyDescent="0.25">
      <c r="A2263" s="71">
        <f>IF(
   SUMPRODUCT(--(Sinduscon!$3:$3=DATE(2013,INT((ROW(A2460)-1)/20)+1,1)))&gt;0,
   DATE(2013,INT((ROW(A2460)-1)/20)+1,1),
   ""
)</f>
        <v>44986</v>
      </c>
      <c r="B2263" s="72" t="str">
        <f t="shared" si="182"/>
        <v>PIS</v>
      </c>
      <c r="C2263" s="73" t="str">
        <f t="shared" si="183"/>
        <v>Total</v>
      </c>
      <c r="D2263" s="77">
        <f>IFERROR(INDEX(Sinduscon!$30:$30,
MATCH(CUB!A2263,Sinduscon!$3:$3,0)+4), "")</f>
        <v>838.57</v>
      </c>
      <c r="E2263" s="77">
        <f>IFERROR(INDEX(Sinduscon!$31:$31,
MATCH(CUB!$A2263,Sinduscon!$3:$3,0)+4), "")</f>
        <v>649.9</v>
      </c>
      <c r="F2263" s="77">
        <f>IFERROR(INDEX(Sinduscon!$32:$32,
MATCH(CUB!$A2263,Sinduscon!$3:$3,0)+4), "")</f>
        <v>34.65</v>
      </c>
      <c r="G2263" s="77">
        <f>IFERROR(INDEX(Sinduscon!$33:$33,
MATCH(CUB!$A2263,Sinduscon!$3:$3,0)+4), "")</f>
        <v>2.34</v>
      </c>
      <c r="H2263" s="111">
        <f>SUMIFS(CUB!$D:$D,CUB!$C:$C,"Total",CUB!$A:$A,$A2263)
/11</f>
        <v>1223.921818181818</v>
      </c>
      <c r="I2263" s="111">
        <f>SUMIFS(CUB!$E:$E,CUB!$C:$C,"Total",CUB!$A:$A,$A2263)
/11</f>
        <v>1035.1836363636364</v>
      </c>
      <c r="J2263" s="111">
        <f>SUMIFS(CUB!$F:$F,CUB!$C:$C,"Total",CUB!$A:$A,$A2263)
/11</f>
        <v>86.36181818181818</v>
      </c>
      <c r="K2263" s="111">
        <f>SUMIFS(CUB!$G:$G,CUB!$C:$C,"Total",CUB!$A:$A,$A2263)
/11</f>
        <v>4.0127272727272727</v>
      </c>
      <c r="L2263" s="111">
        <f t="shared" ref="L2263" si="184">SUM(H2263:K2263)</f>
        <v>2349.48</v>
      </c>
    </row>
    <row r="2264" spans="1:12" x14ac:dyDescent="0.25">
      <c r="A2264" s="71">
        <f>IF(
   SUMPRODUCT(--(Sinduscon!$3:$3=DATE(2013,INT((ROW(A2461)-1)/20)+1,1)))&gt;0,
   DATE(2013,INT((ROW(A2461)-1)/20)+1,1),
   ""
)</f>
        <v>45017</v>
      </c>
      <c r="B2264" s="72" t="str">
        <f t="shared" si="182"/>
        <v>R-1</v>
      </c>
      <c r="C2264" s="73" t="str">
        <f t="shared" si="183"/>
        <v>Baixo</v>
      </c>
      <c r="D2264" s="77">
        <f>IFERROR(INDEX(Sinduscon!$6:$6,
MATCH(CUB!A2264,Sinduscon!$3:$3,0)+1), "")</f>
        <v>1152.22</v>
      </c>
      <c r="E2264" s="77">
        <f>IFERROR(INDEX(Sinduscon!$7:$7,
MATCH(CUB!$A2264,Sinduscon!$3:$3,0)+1), "")</f>
        <v>856.61</v>
      </c>
      <c r="F2264" s="77">
        <f>IFERROR(INDEX(Sinduscon!$8:$8,
MATCH(CUB!$A2264,Sinduscon!$3:$3,0)+1), "")</f>
        <v>139.72999999999999</v>
      </c>
      <c r="G2264" s="77">
        <f>IFERROR(INDEX(Sinduscon!$9:$9,
MATCH(CUB!$A2264,Sinduscon!$3:$3,0)+1), "")</f>
        <v>4.8</v>
      </c>
      <c r="H2264" s="111"/>
      <c r="I2264" s="111"/>
      <c r="J2264" s="111"/>
      <c r="K2264" s="111"/>
    </row>
    <row r="2265" spans="1:12" x14ac:dyDescent="0.25">
      <c r="A2265" s="71">
        <f>IF(
   SUMPRODUCT(--(Sinduscon!$3:$3=DATE(2013,INT((ROW(A2462)-1)/20)+1,1)))&gt;0,
   DATE(2013,INT((ROW(A2462)-1)/20)+1,1),
   ""
)</f>
        <v>45017</v>
      </c>
      <c r="B2265" s="72" t="str">
        <f t="shared" si="182"/>
        <v>R-1</v>
      </c>
      <c r="C2265" s="73" t="str">
        <f t="shared" si="183"/>
        <v>Normal</v>
      </c>
      <c r="D2265" s="77">
        <f>IFERROR(INDEX(Sinduscon!$6:$6,
MATCH(CUB!A2265,Sinduscon!$3:$3,0)+2), "")</f>
        <v>1181.94</v>
      </c>
      <c r="E2265" s="77">
        <f>IFERROR(INDEX(Sinduscon!$7:$7,
MATCH(CUB!$A2265,Sinduscon!$3:$3,0)+2), "")</f>
        <v>1171.31</v>
      </c>
      <c r="F2265" s="77">
        <f>IFERROR(INDEX(Sinduscon!$8:$8,
MATCH(CUB!$A2265,Sinduscon!$3:$3,0)+2), "")</f>
        <v>131.19999999999999</v>
      </c>
      <c r="G2265" s="77">
        <f>IFERROR(INDEX(Sinduscon!$9:$9,
MATCH(CUB!$A2265,Sinduscon!$3:$3,0)+2), "")</f>
        <v>0.34</v>
      </c>
      <c r="H2265" s="111"/>
      <c r="I2265" s="111"/>
      <c r="J2265" s="111"/>
      <c r="K2265" s="111"/>
    </row>
    <row r="2266" spans="1:12" x14ac:dyDescent="0.25">
      <c r="A2266" s="71">
        <f>IF(
   SUMPRODUCT(--(Sinduscon!$3:$3=DATE(2013,INT((ROW(A2463)-1)/20)+1,1)))&gt;0,
   DATE(2013,INT((ROW(A2463)-1)/20)+1,1),
   ""
)</f>
        <v>45017</v>
      </c>
      <c r="B2266" s="72" t="str">
        <f t="shared" si="182"/>
        <v>R-1</v>
      </c>
      <c r="C2266" s="73" t="str">
        <f t="shared" si="183"/>
        <v>Alto</v>
      </c>
      <c r="D2266" s="77">
        <f>IFERROR(INDEX(Sinduscon!$6:$6,
MATCH(CUB!A2266,Sinduscon!$3:$3,0)+3), "")</f>
        <v>1770.15</v>
      </c>
      <c r="E2266" s="77">
        <f>IFERROR(INDEX(Sinduscon!$7:$7,
MATCH(CUB!$A2266,Sinduscon!$3:$3,0)+3), "")</f>
        <v>1270.8499999999999</v>
      </c>
      <c r="F2266" s="77">
        <f>IFERROR(INDEX(Sinduscon!$8:$8,
MATCH(CUB!$A2266,Sinduscon!$3:$3,0)+3), "")</f>
        <v>124.03</v>
      </c>
      <c r="G2266" s="77">
        <f>IFERROR(INDEX(Sinduscon!$9:$9,
MATCH(CUB!$A2266,Sinduscon!$3:$3,0)+3), "")</f>
        <v>0.41</v>
      </c>
      <c r="H2266" s="111"/>
      <c r="I2266" s="111"/>
      <c r="J2266" s="111"/>
      <c r="K2266" s="111"/>
    </row>
    <row r="2267" spans="1:12" x14ac:dyDescent="0.25">
      <c r="A2267" s="71">
        <f>IF(
   SUMPRODUCT(--(Sinduscon!$3:$3=DATE(2013,INT((ROW(A2464)-1)/20)+1,1)))&gt;0,
   DATE(2013,INT((ROW(A2464)-1)/20)+1,1),
   ""
)</f>
        <v>45017</v>
      </c>
      <c r="B2267" s="72" t="str">
        <f t="shared" si="182"/>
        <v>R-1</v>
      </c>
      <c r="C2267" s="73" t="str">
        <f t="shared" si="183"/>
        <v>Total</v>
      </c>
      <c r="D2267" s="77">
        <f>IFERROR(INDEX(Sinduscon!$6:$6,
MATCH(CUB!A2267,Sinduscon!$3:$3,0)+4), "")</f>
        <v>4104.3099999999995</v>
      </c>
      <c r="E2267" s="77">
        <f>IFERROR(INDEX(Sinduscon!$7:$7,
MATCH(CUB!$A2267,Sinduscon!$3:$3,0)+4), "")</f>
        <v>3298.77</v>
      </c>
      <c r="F2267" s="77">
        <f>IFERROR(INDEX(Sinduscon!$8:$8,
MATCH(CUB!$A2267,Sinduscon!$3:$3,0)+4), "")</f>
        <v>394.95999999999992</v>
      </c>
      <c r="G2267" s="77">
        <f>IFERROR(INDEX(Sinduscon!$9:$9,
MATCH(CUB!$A2267,Sinduscon!$3:$3,0)+4), "")</f>
        <v>5.55</v>
      </c>
      <c r="H2267" s="111"/>
      <c r="I2267" s="111"/>
      <c r="J2267" s="111"/>
      <c r="K2267" s="111"/>
    </row>
    <row r="2268" spans="1:12" x14ac:dyDescent="0.25">
      <c r="A2268" s="71">
        <f>IF(
   SUMPRODUCT(--(Sinduscon!$3:$3=DATE(2013,INT((ROW(A2465)-1)/20)+1,1)))&gt;0,
   DATE(2013,INT((ROW(A2465)-1)/20)+1,1),
   ""
)</f>
        <v>45017</v>
      </c>
      <c r="B2268" s="72" t="str">
        <f t="shared" si="182"/>
        <v>PP-4</v>
      </c>
      <c r="C2268" s="73" t="str">
        <f t="shared" si="183"/>
        <v>Baixo</v>
      </c>
      <c r="D2268" s="77">
        <f>IFERROR(INDEX(Sinduscon!$12:$12,
MATCH(CUB!A2268,Sinduscon!$3:$3,0)+1), "")</f>
        <v>1261.58</v>
      </c>
      <c r="E2268" s="77">
        <f>IFERROR(INDEX(Sinduscon!$13:$13,
MATCH(CUB!$A2268,Sinduscon!$3:$3,0)+1), "")</f>
        <v>718.54</v>
      </c>
      <c r="F2268" s="77">
        <f>IFERROR(INDEX(Sinduscon!$14:$14,
MATCH(CUB!$A2268,Sinduscon!$3:$3,0)+1), "")</f>
        <v>37.15</v>
      </c>
      <c r="G2268" s="77">
        <f>IFERROR(INDEX(Sinduscon!$15:$15,
MATCH(CUB!$A2268,Sinduscon!$3:$3,0)+1), "")</f>
        <v>4.6399999999999997</v>
      </c>
      <c r="H2268" s="111"/>
      <c r="I2268" s="111"/>
      <c r="J2268" s="111"/>
      <c r="K2268" s="111"/>
    </row>
    <row r="2269" spans="1:12" x14ac:dyDescent="0.25">
      <c r="A2269" s="71">
        <f>IF(
   SUMPRODUCT(--(Sinduscon!$3:$3=DATE(2013,INT((ROW(A2466)-1)/20)+1,1)))&gt;0,
   DATE(2013,INT((ROW(A2466)-1)/20)+1,1),
   ""
)</f>
        <v>45017</v>
      </c>
      <c r="B2269" s="72" t="str">
        <f t="shared" si="182"/>
        <v>PP-4</v>
      </c>
      <c r="C2269" s="73" t="str">
        <f t="shared" si="183"/>
        <v>Normal</v>
      </c>
      <c r="D2269" s="77">
        <f>IFERROR(INDEX(Sinduscon!$12:$12,
MATCH(CUB!A2269,Sinduscon!$3:$3,0)+2), "")</f>
        <v>1157.8699999999999</v>
      </c>
      <c r="E2269" s="77">
        <f>IFERROR(INDEX(Sinduscon!$13:$13,
MATCH(CUB!$A2269,Sinduscon!$3:$3,0)+2), "")</f>
        <v>1036.1500000000001</v>
      </c>
      <c r="F2269" s="77">
        <f>IFERROR(INDEX(Sinduscon!$14:$14,
MATCH(CUB!$A2269,Sinduscon!$3:$3,0)+2), "")</f>
        <v>157.32</v>
      </c>
      <c r="G2269" s="77">
        <f>IFERROR(INDEX(Sinduscon!$15:$15,
MATCH(CUB!$A2269,Sinduscon!$3:$3,0)+2), "")</f>
        <v>0.06</v>
      </c>
      <c r="H2269" s="111"/>
      <c r="I2269" s="111"/>
      <c r="J2269" s="111"/>
      <c r="K2269" s="111"/>
    </row>
    <row r="2270" spans="1:12" x14ac:dyDescent="0.25">
      <c r="A2270" s="71">
        <f>IF(
   SUMPRODUCT(--(Sinduscon!$3:$3=DATE(2013,INT((ROW(A2467)-1)/20)+1,1)))&gt;0,
   DATE(2013,INT((ROW(A2467)-1)/20)+1,1),
   ""
)</f>
        <v>45017</v>
      </c>
      <c r="B2270" s="72" t="str">
        <f t="shared" si="182"/>
        <v>PP-4</v>
      </c>
      <c r="C2270" s="73" t="str">
        <f t="shared" si="183"/>
        <v>Alto</v>
      </c>
      <c r="D2270" s="77" t="str">
        <f>IFERROR(INDEX(Sinduscon!$12:$12,
MATCH(CUB!A2270,Sinduscon!$3:$3,0)+3), "")</f>
        <v>-</v>
      </c>
      <c r="E2270" s="77" t="str">
        <f>IFERROR(INDEX(Sinduscon!$13:$13,
MATCH(CUB!$A2270,Sinduscon!$3:$3,0)+3), "")</f>
        <v>-</v>
      </c>
      <c r="F2270" s="77" t="str">
        <f>IFERROR(INDEX(Sinduscon!$14:$14,
MATCH(CUB!$A2270,Sinduscon!$3:$3,0)+3), "")</f>
        <v>-</v>
      </c>
      <c r="G2270" s="77" t="str">
        <f>IFERROR(INDEX(Sinduscon!$15:$15,
MATCH(CUB!$A2270,Sinduscon!$3:$3,0)+3), "")</f>
        <v>-</v>
      </c>
      <c r="H2270" s="111"/>
      <c r="I2270" s="111"/>
      <c r="J2270" s="111"/>
      <c r="K2270" s="111"/>
    </row>
    <row r="2271" spans="1:12" x14ac:dyDescent="0.25">
      <c r="A2271" s="71">
        <f>IF(
   SUMPRODUCT(--(Sinduscon!$3:$3=DATE(2013,INT((ROW(A2468)-1)/20)+1,1)))&gt;0,
   DATE(2013,INT((ROW(A2468)-1)/20)+1,1),
   ""
)</f>
        <v>45017</v>
      </c>
      <c r="B2271" s="72" t="str">
        <f t="shared" si="182"/>
        <v>PP-4</v>
      </c>
      <c r="C2271" s="73" t="str">
        <f t="shared" si="183"/>
        <v>Total</v>
      </c>
      <c r="D2271" s="77">
        <f>IFERROR(INDEX(Sinduscon!$12:$12,
MATCH(CUB!A2271,Sinduscon!$3:$3,0)+4), "")</f>
        <v>2419.4499999999998</v>
      </c>
      <c r="E2271" s="77">
        <f>IFERROR(INDEX(Sinduscon!$13:$13,
MATCH(CUB!$A2271,Sinduscon!$3:$3,0)+4), "")</f>
        <v>1754.69</v>
      </c>
      <c r="F2271" s="77">
        <f>IFERROR(INDEX(Sinduscon!$14:$14,
MATCH(CUB!$A2271,Sinduscon!$3:$3,0)+4), "")</f>
        <v>194.47</v>
      </c>
      <c r="G2271" s="77">
        <f>IFERROR(INDEX(Sinduscon!$15:$15,
MATCH(CUB!$A2271,Sinduscon!$3:$3,0)+4), "")</f>
        <v>4.6999999999999993</v>
      </c>
      <c r="H2271" s="111"/>
      <c r="I2271" s="111"/>
      <c r="J2271" s="111"/>
      <c r="K2271" s="111"/>
    </row>
    <row r="2272" spans="1:12" x14ac:dyDescent="0.25">
      <c r="A2272" s="71">
        <f>IF(
   SUMPRODUCT(--(Sinduscon!$3:$3=DATE(2013,INT((ROW(A2469)-1)/20)+1,1)))&gt;0,
   DATE(2013,INT((ROW(A2469)-1)/20)+1,1),
   ""
)</f>
        <v>45017</v>
      </c>
      <c r="B2272" s="72" t="str">
        <f t="shared" si="182"/>
        <v>R-8</v>
      </c>
      <c r="C2272" s="73" t="str">
        <f t="shared" si="183"/>
        <v>Baixo</v>
      </c>
      <c r="D2272" s="77">
        <f>IFERROR(INDEX(Sinduscon!$18:$18,
MATCH(CUB!A2272,Sinduscon!$3:$3,0)+1), "")</f>
        <v>1203.71</v>
      </c>
      <c r="E2272" s="77">
        <f>IFERROR(INDEX(Sinduscon!$19:$19,
MATCH(CUB!$A2272,Sinduscon!$3:$3,0)+1), "")</f>
        <v>675.76</v>
      </c>
      <c r="F2272" s="77">
        <f>IFERROR(INDEX(Sinduscon!$20:$20,
MATCH(CUB!$A2272,Sinduscon!$3:$3,0)+1), "")</f>
        <v>33.43</v>
      </c>
      <c r="G2272" s="77">
        <f>IFERROR(INDEX(Sinduscon!$21:$21,
MATCH(CUB!$A2272,Sinduscon!$3:$3,0)+1), "")</f>
        <v>4.8600000000000003</v>
      </c>
      <c r="H2272" s="111"/>
      <c r="I2272" s="111"/>
      <c r="J2272" s="111"/>
      <c r="K2272" s="111"/>
    </row>
    <row r="2273" spans="1:12" x14ac:dyDescent="0.25">
      <c r="A2273" s="71">
        <f>IF(
   SUMPRODUCT(--(Sinduscon!$3:$3=DATE(2013,INT((ROW(A2470)-1)/20)+1,1)))&gt;0,
   DATE(2013,INT((ROW(A2470)-1)/20)+1,1),
   ""
)</f>
        <v>45017</v>
      </c>
      <c r="B2273" s="72" t="str">
        <f t="shared" si="182"/>
        <v>R-8</v>
      </c>
      <c r="C2273" s="73" t="str">
        <f t="shared" si="183"/>
        <v>Normal</v>
      </c>
      <c r="D2273" s="77">
        <f>IFERROR(INDEX(Sinduscon!$18:$18,
MATCH(CUB!A2273,Sinduscon!$3:$3,0)+2), "")</f>
        <v>1029.08</v>
      </c>
      <c r="E2273" s="77">
        <f>IFERROR(INDEX(Sinduscon!$19:$19,
MATCH(CUB!$A2273,Sinduscon!$3:$3,0)+2), "")</f>
        <v>930.26</v>
      </c>
      <c r="F2273" s="77">
        <f>IFERROR(INDEX(Sinduscon!$20:$20,
MATCH(CUB!$A2273,Sinduscon!$3:$3,0)+2), "")</f>
        <v>72.58</v>
      </c>
      <c r="G2273" s="77">
        <f>IFERROR(INDEX(Sinduscon!$21:$21,
MATCH(CUB!$A2273,Sinduscon!$3:$3,0)+2), "")</f>
        <v>6.51</v>
      </c>
      <c r="H2273" s="111"/>
      <c r="I2273" s="111"/>
      <c r="J2273" s="111"/>
      <c r="K2273" s="111"/>
    </row>
    <row r="2274" spans="1:12" x14ac:dyDescent="0.25">
      <c r="A2274" s="71">
        <f>IF(
   SUMPRODUCT(--(Sinduscon!$3:$3=DATE(2013,INT((ROW(A2471)-1)/20)+1,1)))&gt;0,
   DATE(2013,INT((ROW(A2471)-1)/20)+1,1),
   ""
)</f>
        <v>45017</v>
      </c>
      <c r="B2274" s="72" t="str">
        <f t="shared" si="182"/>
        <v>R-8</v>
      </c>
      <c r="C2274" s="73" t="str">
        <f t="shared" si="183"/>
        <v>Alto</v>
      </c>
      <c r="D2274" s="77">
        <f>IFERROR(INDEX(Sinduscon!$18:$18,
MATCH(CUB!A2274,Sinduscon!$3:$3,0)+3), "")</f>
        <v>1464.06</v>
      </c>
      <c r="E2274" s="77">
        <f>IFERROR(INDEX(Sinduscon!$19:$19,
MATCH(CUB!$A2274,Sinduscon!$3:$3,0)+3), "")</f>
        <v>984.61</v>
      </c>
      <c r="F2274" s="77">
        <f>IFERROR(INDEX(Sinduscon!$20:$20,
MATCH(CUB!$A2274,Sinduscon!$3:$3,0)+3), "")</f>
        <v>85.58</v>
      </c>
      <c r="G2274" s="77">
        <f>IFERROR(INDEX(Sinduscon!$21:$21,
MATCH(CUB!$A2274,Sinduscon!$3:$3,0)+3), "")</f>
        <v>6.15</v>
      </c>
      <c r="H2274" s="111"/>
      <c r="I2274" s="111"/>
      <c r="J2274" s="111"/>
      <c r="K2274" s="111"/>
    </row>
    <row r="2275" spans="1:12" x14ac:dyDescent="0.25">
      <c r="A2275" s="71">
        <f>IF(
   SUMPRODUCT(--(Sinduscon!$3:$3=DATE(2013,INT((ROW(A2472)-1)/20)+1,1)))&gt;0,
   DATE(2013,INT((ROW(A2472)-1)/20)+1,1),
   ""
)</f>
        <v>45017</v>
      </c>
      <c r="B2275" s="72" t="str">
        <f t="shared" si="182"/>
        <v>R-8</v>
      </c>
      <c r="C2275" s="73" t="str">
        <f t="shared" si="183"/>
        <v>Total</v>
      </c>
      <c r="D2275" s="77">
        <f>IFERROR(INDEX(Sinduscon!$18:$18,
MATCH(CUB!A2275,Sinduscon!$3:$3,0)+4), "")</f>
        <v>3696.85</v>
      </c>
      <c r="E2275" s="77">
        <f>IFERROR(INDEX(Sinduscon!$19:$19,
MATCH(CUB!$A2275,Sinduscon!$3:$3,0)+4), "")</f>
        <v>2590.63</v>
      </c>
      <c r="F2275" s="77">
        <f>IFERROR(INDEX(Sinduscon!$20:$20,
MATCH(CUB!$A2275,Sinduscon!$3:$3,0)+4), "")</f>
        <v>191.58999999999997</v>
      </c>
      <c r="G2275" s="77">
        <f>IFERROR(INDEX(Sinduscon!$21:$21,
MATCH(CUB!$A2275,Sinduscon!$3:$3,0)+4), "")</f>
        <v>17.520000000000003</v>
      </c>
      <c r="H2275" s="111"/>
      <c r="I2275" s="111"/>
      <c r="J2275" s="111"/>
      <c r="K2275" s="111"/>
    </row>
    <row r="2276" spans="1:12" x14ac:dyDescent="0.25">
      <c r="A2276" s="71">
        <f>IF(
   SUMPRODUCT(--(Sinduscon!$3:$3=DATE(2013,INT((ROW(A2473)-1)/20)+1,1)))&gt;0,
   DATE(2013,INT((ROW(A2473)-1)/20)+1,1),
   ""
)</f>
        <v>45017</v>
      </c>
      <c r="B2276" s="72" t="str">
        <f t="shared" si="182"/>
        <v>R-16</v>
      </c>
      <c r="C2276" s="73" t="str">
        <f t="shared" si="183"/>
        <v>Baixo</v>
      </c>
      <c r="D2276" s="77" t="str">
        <f>IFERROR(INDEX(Sinduscon!$24:$24,
MATCH(CUB!A2276,Sinduscon!$3:$3,0)+1), "")</f>
        <v>-</v>
      </c>
      <c r="E2276" s="77" t="str">
        <f>IFERROR(INDEX(Sinduscon!$25:$25,
MATCH(CUB!$A2276,Sinduscon!$3:$3,0)+1), "")</f>
        <v>-</v>
      </c>
      <c r="F2276" s="77" t="str">
        <f>IFERROR(INDEX(Sinduscon!$26:$26,
MATCH(CUB!$A2276,Sinduscon!$3:$3,0)+1), "")</f>
        <v>-</v>
      </c>
      <c r="G2276" s="77" t="str">
        <f>IFERROR(INDEX(Sinduscon!$27:$27,
MATCH(CUB!$A2276,Sinduscon!$3:$3,0)+1), "")</f>
        <v>-</v>
      </c>
      <c r="H2276" s="111"/>
      <c r="I2276" s="111"/>
      <c r="J2276" s="111"/>
      <c r="K2276" s="111"/>
    </row>
    <row r="2277" spans="1:12" x14ac:dyDescent="0.25">
      <c r="A2277" s="71">
        <f>IF(
   SUMPRODUCT(--(Sinduscon!$3:$3=DATE(2013,INT((ROW(A2474)-1)/20)+1,1)))&gt;0,
   DATE(2013,INT((ROW(A2474)-1)/20)+1,1),
   ""
)</f>
        <v>45017</v>
      </c>
      <c r="B2277" s="72" t="str">
        <f t="shared" si="182"/>
        <v>R-16</v>
      </c>
      <c r="C2277" s="73" t="str">
        <f t="shared" si="183"/>
        <v>Normal</v>
      </c>
      <c r="D2277" s="77">
        <f>IFERROR(INDEX(Sinduscon!$24:$24,
MATCH(CUB!A2277,Sinduscon!$3:$3,0)+2), "")</f>
        <v>1014.98</v>
      </c>
      <c r="E2277" s="77">
        <f>IFERROR(INDEX(Sinduscon!$25:$25,
MATCH(CUB!$A2277,Sinduscon!$3:$3,0)+2), "")</f>
        <v>894.29</v>
      </c>
      <c r="F2277" s="77">
        <f>IFERROR(INDEX(Sinduscon!$26:$26,
MATCH(CUB!$A2277,Sinduscon!$3:$3,0)+2), "")</f>
        <v>60.07</v>
      </c>
      <c r="G2277" s="77">
        <f>IFERROR(INDEX(Sinduscon!$27:$27,
MATCH(CUB!$A2277,Sinduscon!$3:$3,0)+2), "")</f>
        <v>6.21</v>
      </c>
      <c r="H2277" s="111"/>
      <c r="I2277" s="111"/>
      <c r="J2277" s="111"/>
      <c r="K2277" s="111"/>
    </row>
    <row r="2278" spans="1:12" x14ac:dyDescent="0.25">
      <c r="A2278" s="71">
        <f>IF(
   SUMPRODUCT(--(Sinduscon!$3:$3=DATE(2013,INT((ROW(A2475)-1)/20)+1,1)))&gt;0,
   DATE(2013,INT((ROW(A2475)-1)/20)+1,1),
   ""
)</f>
        <v>45017</v>
      </c>
      <c r="B2278" s="72" t="str">
        <f t="shared" si="182"/>
        <v>R-16</v>
      </c>
      <c r="C2278" s="73" t="str">
        <f t="shared" si="183"/>
        <v>Alto</v>
      </c>
      <c r="D2278" s="77">
        <f>IFERROR(INDEX(Sinduscon!$24:$24,
MATCH(CUB!A2278,Sinduscon!$3:$3,0)+3), "")</f>
        <v>1402.77</v>
      </c>
      <c r="E2278" s="77">
        <f>IFERROR(INDEX(Sinduscon!$25:$25,
MATCH(CUB!$A2278,Sinduscon!$3:$3,0)+3), "")</f>
        <v>1105.9100000000001</v>
      </c>
      <c r="F2278" s="77">
        <f>IFERROR(INDEX(Sinduscon!$26:$26,
MATCH(CUB!$A2278,Sinduscon!$3:$3,0)+3), "")</f>
        <v>74.239999999999995</v>
      </c>
      <c r="G2278" s="77">
        <f>IFERROR(INDEX(Sinduscon!$27:$27,
MATCH(CUB!$A2278,Sinduscon!$3:$3,0)+3), "")</f>
        <v>9.32</v>
      </c>
      <c r="H2278" s="111"/>
      <c r="I2278" s="111"/>
      <c r="J2278" s="111"/>
      <c r="K2278" s="111"/>
    </row>
    <row r="2279" spans="1:12" x14ac:dyDescent="0.25">
      <c r="A2279" s="71">
        <f>IF(
   SUMPRODUCT(--(Sinduscon!$3:$3=DATE(2013,INT((ROW(A2476)-1)/20)+1,1)))&gt;0,
   DATE(2013,INT((ROW(A2476)-1)/20)+1,1),
   ""
)</f>
        <v>45017</v>
      </c>
      <c r="B2279" s="72" t="str">
        <f t="shared" si="182"/>
        <v>R-16</v>
      </c>
      <c r="C2279" s="73" t="str">
        <f t="shared" si="183"/>
        <v>Total</v>
      </c>
      <c r="D2279" s="77">
        <f>IFERROR(INDEX(Sinduscon!$24:$24,
MATCH(CUB!A2279,Sinduscon!$3:$3,0)+4), "")</f>
        <v>2417.75</v>
      </c>
      <c r="E2279" s="77">
        <f>IFERROR(INDEX(Sinduscon!$25:$25,
MATCH(CUB!$A2279,Sinduscon!$3:$3,0)+4), "")</f>
        <v>2000.2</v>
      </c>
      <c r="F2279" s="77">
        <f>IFERROR(INDEX(Sinduscon!$26:$26,
MATCH(CUB!$A2279,Sinduscon!$3:$3,0)+4), "")</f>
        <v>134.31</v>
      </c>
      <c r="G2279" s="77">
        <f>IFERROR(INDEX(Sinduscon!$27:$27,
MATCH(CUB!$A2279,Sinduscon!$3:$3,0)+4), "")</f>
        <v>15.530000000000001</v>
      </c>
      <c r="H2279" s="111"/>
      <c r="I2279" s="111"/>
      <c r="J2279" s="111"/>
      <c r="K2279" s="111"/>
    </row>
    <row r="2280" spans="1:12" x14ac:dyDescent="0.25">
      <c r="A2280" s="71">
        <f>IF(
   SUMPRODUCT(--(Sinduscon!$3:$3=DATE(2013,INT((ROW(A2477)-1)/20)+1,1)))&gt;0,
   DATE(2013,INT((ROW(A2477)-1)/20)+1,1),
   ""
)</f>
        <v>45017</v>
      </c>
      <c r="B2280" s="72" t="str">
        <f t="shared" si="182"/>
        <v>PIS</v>
      </c>
      <c r="C2280" s="73" t="str">
        <f t="shared" si="183"/>
        <v>Baixo</v>
      </c>
      <c r="D2280" s="77">
        <f>IFERROR(INDEX(Sinduscon!$30:$30,
MATCH(CUB!A2280,Sinduscon!$3:$3,0)+1), "")</f>
        <v>847.09</v>
      </c>
      <c r="E2280" s="77">
        <f>IFERROR(INDEX(Sinduscon!$31:$31,
MATCH(CUB!$A2280,Sinduscon!$3:$3,0)+1), "")</f>
        <v>583.75</v>
      </c>
      <c r="F2280" s="77">
        <f>IFERROR(INDEX(Sinduscon!$32:$32,
MATCH(CUB!$A2280,Sinduscon!$3:$3,0)+1), "")</f>
        <v>34.65</v>
      </c>
      <c r="G2280" s="77">
        <f>IFERROR(INDEX(Sinduscon!$33:$33,
MATCH(CUB!$A2280,Sinduscon!$3:$3,0)+1), "")</f>
        <v>2.4300000000000002</v>
      </c>
      <c r="H2280" s="111"/>
      <c r="I2280" s="111"/>
      <c r="J2280" s="111"/>
      <c r="K2280" s="111"/>
    </row>
    <row r="2281" spans="1:12" x14ac:dyDescent="0.25">
      <c r="A2281" s="71">
        <f>IF(
   SUMPRODUCT(--(Sinduscon!$3:$3=DATE(2013,INT((ROW(A2478)-1)/20)+1,1)))&gt;0,
   DATE(2013,INT((ROW(A2478)-1)/20)+1,1),
   ""
)</f>
        <v>45017</v>
      </c>
      <c r="B2281" s="72" t="str">
        <f t="shared" si="182"/>
        <v>PIS</v>
      </c>
      <c r="C2281" s="73" t="str">
        <f t="shared" si="183"/>
        <v>Normal</v>
      </c>
      <c r="D2281" s="77" t="str">
        <f>IFERROR(INDEX(Sinduscon!$30:$30,
MATCH(CUB!A2281,Sinduscon!$3:$3,0)+2), "")</f>
        <v>-</v>
      </c>
      <c r="E2281" s="77" t="str">
        <f>IFERROR(INDEX(Sinduscon!$31:$31,
MATCH(CUB!$A2281,Sinduscon!$3:$3,0)+2), "")</f>
        <v>-</v>
      </c>
      <c r="F2281" s="77" t="str">
        <f>IFERROR(INDEX(Sinduscon!$32:$32,
MATCH(CUB!$A2281,Sinduscon!$3:$3,0)+2), "")</f>
        <v>-</v>
      </c>
      <c r="G2281" s="77" t="str">
        <f>IFERROR(INDEX(Sinduscon!$33:$33,
MATCH(CUB!$A2281,Sinduscon!$3:$3,0)+2), "")</f>
        <v>-</v>
      </c>
      <c r="H2281" s="111"/>
      <c r="I2281" s="111"/>
      <c r="J2281" s="111"/>
      <c r="K2281" s="111"/>
    </row>
    <row r="2282" spans="1:12" x14ac:dyDescent="0.25">
      <c r="A2282" s="71">
        <f>IF(
   SUMPRODUCT(--(Sinduscon!$3:$3=DATE(2013,INT((ROW(A2479)-1)/20)+1,1)))&gt;0,
   DATE(2013,INT((ROW(A2479)-1)/20)+1,1),
   ""
)</f>
        <v>45017</v>
      </c>
      <c r="B2282" s="72" t="str">
        <f t="shared" si="182"/>
        <v>PIS</v>
      </c>
      <c r="C2282" s="73" t="str">
        <f t="shared" si="183"/>
        <v>Alto</v>
      </c>
      <c r="D2282" s="77" t="str">
        <f>IFERROR(INDEX(Sinduscon!$30:$30,
MATCH(CUB!A2282,Sinduscon!$3:$3,0)+3), "")</f>
        <v>-</v>
      </c>
      <c r="E2282" s="77" t="str">
        <f>IFERROR(INDEX(Sinduscon!$31:$31,
MATCH(CUB!$A2282,Sinduscon!$3:$3,0)+3), "")</f>
        <v>-</v>
      </c>
      <c r="F2282" s="77" t="str">
        <f>IFERROR(INDEX(Sinduscon!$32:$32,
MATCH(CUB!$A2282,Sinduscon!$3:$3,0)+3), "")</f>
        <v>-</v>
      </c>
      <c r="G2282" s="77" t="str">
        <f>IFERROR(INDEX(Sinduscon!$33:$33,
MATCH(CUB!$A2282,Sinduscon!$3:$3,0)+3), "")</f>
        <v>-</v>
      </c>
      <c r="H2282" s="111"/>
      <c r="I2282" s="111"/>
      <c r="J2282" s="111"/>
      <c r="K2282" s="111"/>
    </row>
    <row r="2283" spans="1:12" x14ac:dyDescent="0.25">
      <c r="A2283" s="71">
        <f>IF(
   SUMPRODUCT(--(Sinduscon!$3:$3=DATE(2013,INT((ROW(A2480)-1)/20)+1,1)))&gt;0,
   DATE(2013,INT((ROW(A2480)-1)/20)+1,1),
   ""
)</f>
        <v>45017</v>
      </c>
      <c r="B2283" s="72" t="str">
        <f t="shared" si="182"/>
        <v>PIS</v>
      </c>
      <c r="C2283" s="73" t="str">
        <f t="shared" si="183"/>
        <v>Total</v>
      </c>
      <c r="D2283" s="77">
        <f>IFERROR(INDEX(Sinduscon!$30:$30,
MATCH(CUB!A2283,Sinduscon!$3:$3,0)+4), "")</f>
        <v>847.09</v>
      </c>
      <c r="E2283" s="77">
        <f>IFERROR(INDEX(Sinduscon!$31:$31,
MATCH(CUB!$A2283,Sinduscon!$3:$3,0)+4), "")</f>
        <v>583.75</v>
      </c>
      <c r="F2283" s="77">
        <f>IFERROR(INDEX(Sinduscon!$32:$32,
MATCH(CUB!$A2283,Sinduscon!$3:$3,0)+4), "")</f>
        <v>34.65</v>
      </c>
      <c r="G2283" s="77">
        <f>IFERROR(INDEX(Sinduscon!$33:$33,
MATCH(CUB!$A2283,Sinduscon!$3:$3,0)+4), "")</f>
        <v>2.4300000000000002</v>
      </c>
      <c r="H2283" s="111">
        <f>SUMIFS(CUB!$D:$D,CUB!$C:$C,"Total",CUB!$A:$A,$A2283)
/11</f>
        <v>1225.9499999999998</v>
      </c>
      <c r="I2283" s="111">
        <f>SUMIFS(CUB!$E:$E,CUB!$C:$C,"Total",CUB!$A:$A,$A2283)
/11</f>
        <v>929.82181818181823</v>
      </c>
      <c r="J2283" s="111">
        <f>SUMIFS(CUB!$F:$F,CUB!$C:$C,"Total",CUB!$A:$A,$A2283)
/11</f>
        <v>86.36181818181818</v>
      </c>
      <c r="K2283" s="111">
        <f>SUMIFS(CUB!$G:$G,CUB!$C:$C,"Total",CUB!$A:$A,$A2283)
/11</f>
        <v>4.1572727272727272</v>
      </c>
      <c r="L2283" s="111">
        <f t="shared" ref="L2283" si="185">SUM(H2283:K2283)</f>
        <v>2246.2909090909093</v>
      </c>
    </row>
    <row r="2284" spans="1:12" x14ac:dyDescent="0.25">
      <c r="A2284" s="71">
        <f>IF(
   SUMPRODUCT(--(Sinduscon!$3:$3=DATE(2013,INT((ROW(A2481)-1)/20)+1,1)))&gt;0,
   DATE(2013,INT((ROW(A2481)-1)/20)+1,1),
   ""
)</f>
        <v>45047</v>
      </c>
      <c r="B2284" s="72" t="str">
        <f t="shared" si="182"/>
        <v>R-1</v>
      </c>
      <c r="C2284" s="73" t="str">
        <f t="shared" si="183"/>
        <v>Baixo</v>
      </c>
      <c r="D2284" s="77">
        <f>IFERROR(INDEX(Sinduscon!$6:$6,
MATCH(CUB!A2284,Sinduscon!$3:$3,0)+1), "")</f>
        <v>1129.29</v>
      </c>
      <c r="E2284" s="77">
        <f>IFERROR(INDEX(Sinduscon!$7:$7,
MATCH(CUB!$A2284,Sinduscon!$3:$3,0)+1), "")</f>
        <v>912.29</v>
      </c>
      <c r="F2284" s="77">
        <f>IFERROR(INDEX(Sinduscon!$8:$8,
MATCH(CUB!$A2284,Sinduscon!$3:$3,0)+1), "")</f>
        <v>139.72999999999999</v>
      </c>
      <c r="G2284" s="77">
        <f>IFERROR(INDEX(Sinduscon!$9:$9,
MATCH(CUB!$A2284,Sinduscon!$3:$3,0)+1), "")</f>
        <v>4.8</v>
      </c>
      <c r="H2284" s="111"/>
      <c r="I2284" s="111"/>
      <c r="J2284" s="111"/>
      <c r="K2284" s="111"/>
    </row>
    <row r="2285" spans="1:12" x14ac:dyDescent="0.25">
      <c r="A2285" s="71">
        <f>IF(
   SUMPRODUCT(--(Sinduscon!$3:$3=DATE(2013,INT((ROW(A2482)-1)/20)+1,1)))&gt;0,
   DATE(2013,INT((ROW(A2482)-1)/20)+1,1),
   ""
)</f>
        <v>45047</v>
      </c>
      <c r="B2285" s="72" t="str">
        <f t="shared" si="182"/>
        <v>R-1</v>
      </c>
      <c r="C2285" s="73" t="str">
        <f t="shared" si="183"/>
        <v>Normal</v>
      </c>
      <c r="D2285" s="77">
        <f>IFERROR(INDEX(Sinduscon!$6:$6,
MATCH(CUB!A2285,Sinduscon!$3:$3,0)+2), "")</f>
        <v>1164.6400000000001</v>
      </c>
      <c r="E2285" s="77">
        <f>IFERROR(INDEX(Sinduscon!$7:$7,
MATCH(CUB!$A2285,Sinduscon!$3:$3,0)+2), "")</f>
        <v>1247.45</v>
      </c>
      <c r="F2285" s="77">
        <f>IFERROR(INDEX(Sinduscon!$8:$8,
MATCH(CUB!$A2285,Sinduscon!$3:$3,0)+2), "")</f>
        <v>131.19999999999999</v>
      </c>
      <c r="G2285" s="77">
        <f>IFERROR(INDEX(Sinduscon!$9:$9,
MATCH(CUB!$A2285,Sinduscon!$3:$3,0)+2), "")</f>
        <v>0.34</v>
      </c>
      <c r="H2285" s="111"/>
      <c r="I2285" s="111"/>
      <c r="J2285" s="111"/>
      <c r="K2285" s="111"/>
    </row>
    <row r="2286" spans="1:12" x14ac:dyDescent="0.25">
      <c r="A2286" s="71">
        <f>IF(
   SUMPRODUCT(--(Sinduscon!$3:$3=DATE(2013,INT((ROW(A2483)-1)/20)+1,1)))&gt;0,
   DATE(2013,INT((ROW(A2483)-1)/20)+1,1),
   ""
)</f>
        <v>45047</v>
      </c>
      <c r="B2286" s="72" t="str">
        <f t="shared" si="182"/>
        <v>R-1</v>
      </c>
      <c r="C2286" s="73" t="str">
        <f t="shared" si="183"/>
        <v>Alto</v>
      </c>
      <c r="D2286" s="77">
        <f>IFERROR(INDEX(Sinduscon!$6:$6,
MATCH(CUB!A2286,Sinduscon!$3:$3,0)+3), "")</f>
        <v>1741.66</v>
      </c>
      <c r="E2286" s="77">
        <f>IFERROR(INDEX(Sinduscon!$7:$7,
MATCH(CUB!$A2286,Sinduscon!$3:$3,0)+3), "")</f>
        <v>1353.45</v>
      </c>
      <c r="F2286" s="77">
        <f>IFERROR(INDEX(Sinduscon!$8:$8,
MATCH(CUB!$A2286,Sinduscon!$3:$3,0)+3), "")</f>
        <v>124.03</v>
      </c>
      <c r="G2286" s="77">
        <f>IFERROR(INDEX(Sinduscon!$9:$9,
MATCH(CUB!$A2286,Sinduscon!$3:$3,0)+3), "")</f>
        <v>0.41</v>
      </c>
      <c r="H2286" s="111"/>
      <c r="I2286" s="111"/>
      <c r="J2286" s="111"/>
      <c r="K2286" s="111"/>
    </row>
    <row r="2287" spans="1:12" x14ac:dyDescent="0.25">
      <c r="A2287" s="71">
        <f>IF(
   SUMPRODUCT(--(Sinduscon!$3:$3=DATE(2013,INT((ROW(A2484)-1)/20)+1,1)))&gt;0,
   DATE(2013,INT((ROW(A2484)-1)/20)+1,1),
   ""
)</f>
        <v>45047</v>
      </c>
      <c r="B2287" s="72" t="str">
        <f t="shared" si="182"/>
        <v>R-1</v>
      </c>
      <c r="C2287" s="73" t="str">
        <f t="shared" si="183"/>
        <v>Total</v>
      </c>
      <c r="D2287" s="77">
        <f>IFERROR(INDEX(Sinduscon!$6:$6,
MATCH(CUB!A2287,Sinduscon!$3:$3,0)+4), "")</f>
        <v>4035.59</v>
      </c>
      <c r="E2287" s="77">
        <f>IFERROR(INDEX(Sinduscon!$7:$7,
MATCH(CUB!$A2287,Sinduscon!$3:$3,0)+4), "")</f>
        <v>3513.1899999999996</v>
      </c>
      <c r="F2287" s="77">
        <f>IFERROR(INDEX(Sinduscon!$8:$8,
MATCH(CUB!$A2287,Sinduscon!$3:$3,0)+4), "")</f>
        <v>394.95999999999992</v>
      </c>
      <c r="G2287" s="77">
        <f>IFERROR(INDEX(Sinduscon!$9:$9,
MATCH(CUB!$A2287,Sinduscon!$3:$3,0)+4), "")</f>
        <v>5.55</v>
      </c>
      <c r="H2287" s="111"/>
      <c r="I2287" s="111"/>
      <c r="J2287" s="111"/>
      <c r="K2287" s="111"/>
    </row>
    <row r="2288" spans="1:12" x14ac:dyDescent="0.25">
      <c r="A2288" s="71">
        <f>IF(
   SUMPRODUCT(--(Sinduscon!$3:$3=DATE(2013,INT((ROW(A2485)-1)/20)+1,1)))&gt;0,
   DATE(2013,INT((ROW(A2485)-1)/20)+1,1),
   ""
)</f>
        <v>45047</v>
      </c>
      <c r="B2288" s="72" t="str">
        <f t="shared" si="182"/>
        <v>PP-4</v>
      </c>
      <c r="C2288" s="73" t="str">
        <f t="shared" si="183"/>
        <v>Baixo</v>
      </c>
      <c r="D2288" s="77">
        <f>IFERROR(INDEX(Sinduscon!$12:$12,
MATCH(CUB!A2288,Sinduscon!$3:$3,0)+1), "")</f>
        <v>1251.52</v>
      </c>
      <c r="E2288" s="77">
        <f>IFERROR(INDEX(Sinduscon!$13:$13,
MATCH(CUB!$A2288,Sinduscon!$3:$3,0)+1), "")</f>
        <v>765.24</v>
      </c>
      <c r="F2288" s="77">
        <f>IFERROR(INDEX(Sinduscon!$14:$14,
MATCH(CUB!$A2288,Sinduscon!$3:$3,0)+1), "")</f>
        <v>37.15</v>
      </c>
      <c r="G2288" s="77">
        <f>IFERROR(INDEX(Sinduscon!$15:$15,
MATCH(CUB!$A2288,Sinduscon!$3:$3,0)+1), "")</f>
        <v>4.6399999999999997</v>
      </c>
      <c r="H2288" s="111"/>
      <c r="I2288" s="111"/>
      <c r="J2288" s="111"/>
      <c r="K2288" s="111"/>
    </row>
    <row r="2289" spans="1:12" x14ac:dyDescent="0.25">
      <c r="A2289" s="71">
        <f>IF(
   SUMPRODUCT(--(Sinduscon!$3:$3=DATE(2013,INT((ROW(A2486)-1)/20)+1,1)))&gt;0,
   DATE(2013,INT((ROW(A2486)-1)/20)+1,1),
   ""
)</f>
        <v>45047</v>
      </c>
      <c r="B2289" s="72" t="str">
        <f t="shared" si="182"/>
        <v>PP-4</v>
      </c>
      <c r="C2289" s="73" t="str">
        <f t="shared" si="183"/>
        <v>Normal</v>
      </c>
      <c r="D2289" s="77">
        <f>IFERROR(INDEX(Sinduscon!$12:$12,
MATCH(CUB!A2289,Sinduscon!$3:$3,0)+2), "")</f>
        <v>1152.78</v>
      </c>
      <c r="E2289" s="77">
        <f>IFERROR(INDEX(Sinduscon!$13:$13,
MATCH(CUB!$A2289,Sinduscon!$3:$3,0)+2), "")</f>
        <v>1103.5</v>
      </c>
      <c r="F2289" s="77">
        <f>IFERROR(INDEX(Sinduscon!$14:$14,
MATCH(CUB!$A2289,Sinduscon!$3:$3,0)+2), "")</f>
        <v>157.32</v>
      </c>
      <c r="G2289" s="77">
        <f>IFERROR(INDEX(Sinduscon!$15:$15,
MATCH(CUB!$A2289,Sinduscon!$3:$3,0)+2), "")</f>
        <v>0.06</v>
      </c>
      <c r="H2289" s="111"/>
      <c r="I2289" s="111"/>
      <c r="J2289" s="111"/>
      <c r="K2289" s="111"/>
    </row>
    <row r="2290" spans="1:12" x14ac:dyDescent="0.25">
      <c r="A2290" s="71">
        <f>IF(
   SUMPRODUCT(--(Sinduscon!$3:$3=DATE(2013,INT((ROW(A2487)-1)/20)+1,1)))&gt;0,
   DATE(2013,INT((ROW(A2487)-1)/20)+1,1),
   ""
)</f>
        <v>45047</v>
      </c>
      <c r="B2290" s="72" t="str">
        <f t="shared" si="182"/>
        <v>PP-4</v>
      </c>
      <c r="C2290" s="73" t="str">
        <f t="shared" si="183"/>
        <v>Alto</v>
      </c>
      <c r="D2290" s="77" t="str">
        <f>IFERROR(INDEX(Sinduscon!$12:$12,
MATCH(CUB!A2290,Sinduscon!$3:$3,0)+3), "")</f>
        <v>-</v>
      </c>
      <c r="E2290" s="77" t="str">
        <f>IFERROR(INDEX(Sinduscon!$13:$13,
MATCH(CUB!$A2290,Sinduscon!$3:$3,0)+3), "")</f>
        <v>-</v>
      </c>
      <c r="F2290" s="77" t="str">
        <f>IFERROR(INDEX(Sinduscon!$14:$14,
MATCH(CUB!$A2290,Sinduscon!$3:$3,0)+3), "")</f>
        <v>-</v>
      </c>
      <c r="G2290" s="77" t="str">
        <f>IFERROR(INDEX(Sinduscon!$15:$15,
MATCH(CUB!$A2290,Sinduscon!$3:$3,0)+3), "")</f>
        <v>-</v>
      </c>
      <c r="H2290" s="111"/>
      <c r="I2290" s="111"/>
      <c r="J2290" s="111"/>
      <c r="K2290" s="111"/>
    </row>
    <row r="2291" spans="1:12" x14ac:dyDescent="0.25">
      <c r="A2291" s="71">
        <f>IF(
   SUMPRODUCT(--(Sinduscon!$3:$3=DATE(2013,INT((ROW(A2488)-1)/20)+1,1)))&gt;0,
   DATE(2013,INT((ROW(A2488)-1)/20)+1,1),
   ""
)</f>
        <v>45047</v>
      </c>
      <c r="B2291" s="72" t="str">
        <f t="shared" si="182"/>
        <v>PP-4</v>
      </c>
      <c r="C2291" s="73" t="str">
        <f t="shared" si="183"/>
        <v>Total</v>
      </c>
      <c r="D2291" s="77">
        <f>IFERROR(INDEX(Sinduscon!$12:$12,
MATCH(CUB!A2291,Sinduscon!$3:$3,0)+4), "")</f>
        <v>2404.3000000000002</v>
      </c>
      <c r="E2291" s="77">
        <f>IFERROR(INDEX(Sinduscon!$13:$13,
MATCH(CUB!$A2291,Sinduscon!$3:$3,0)+4), "")</f>
        <v>1868.74</v>
      </c>
      <c r="F2291" s="77">
        <f>IFERROR(INDEX(Sinduscon!$14:$14,
MATCH(CUB!$A2291,Sinduscon!$3:$3,0)+4), "")</f>
        <v>194.47</v>
      </c>
      <c r="G2291" s="77">
        <f>IFERROR(INDEX(Sinduscon!$15:$15,
MATCH(CUB!$A2291,Sinduscon!$3:$3,0)+4), "")</f>
        <v>4.6999999999999993</v>
      </c>
      <c r="H2291" s="111"/>
      <c r="I2291" s="111"/>
      <c r="J2291" s="111"/>
      <c r="K2291" s="111"/>
    </row>
    <row r="2292" spans="1:12" x14ac:dyDescent="0.25">
      <c r="A2292" s="71">
        <f>IF(
   SUMPRODUCT(--(Sinduscon!$3:$3=DATE(2013,INT((ROW(A2489)-1)/20)+1,1)))&gt;0,
   DATE(2013,INT((ROW(A2489)-1)/20)+1,1),
   ""
)</f>
        <v>45047</v>
      </c>
      <c r="B2292" s="72" t="str">
        <f t="shared" si="182"/>
        <v>R-8</v>
      </c>
      <c r="C2292" s="73" t="str">
        <f t="shared" si="183"/>
        <v>Baixo</v>
      </c>
      <c r="D2292" s="77">
        <f>IFERROR(INDEX(Sinduscon!$18:$18,
MATCH(CUB!A2292,Sinduscon!$3:$3,0)+1), "")</f>
        <v>1194.6300000000001</v>
      </c>
      <c r="E2292" s="77">
        <f>IFERROR(INDEX(Sinduscon!$19:$19,
MATCH(CUB!$A2292,Sinduscon!$3:$3,0)+1), "")</f>
        <v>719.69</v>
      </c>
      <c r="F2292" s="77">
        <f>IFERROR(INDEX(Sinduscon!$20:$20,
MATCH(CUB!$A2292,Sinduscon!$3:$3,0)+1), "")</f>
        <v>33.43</v>
      </c>
      <c r="G2292" s="77">
        <f>IFERROR(INDEX(Sinduscon!$21:$21,
MATCH(CUB!$A2292,Sinduscon!$3:$3,0)+1), "")</f>
        <v>4.8600000000000003</v>
      </c>
      <c r="H2292" s="111"/>
      <c r="I2292" s="111"/>
      <c r="J2292" s="111"/>
      <c r="K2292" s="111"/>
    </row>
    <row r="2293" spans="1:12" x14ac:dyDescent="0.25">
      <c r="A2293" s="71">
        <f>IF(
   SUMPRODUCT(--(Sinduscon!$3:$3=DATE(2013,INT((ROW(A2490)-1)/20)+1,1)))&gt;0,
   DATE(2013,INT((ROW(A2490)-1)/20)+1,1),
   ""
)</f>
        <v>45047</v>
      </c>
      <c r="B2293" s="72" t="str">
        <f t="shared" si="182"/>
        <v>R-8</v>
      </c>
      <c r="C2293" s="73" t="str">
        <f t="shared" si="183"/>
        <v>Normal</v>
      </c>
      <c r="D2293" s="77">
        <f>IFERROR(INDEX(Sinduscon!$18:$18,
MATCH(CUB!A2293,Sinduscon!$3:$3,0)+2), "")</f>
        <v>1024.5</v>
      </c>
      <c r="E2293" s="77">
        <f>IFERROR(INDEX(Sinduscon!$19:$19,
MATCH(CUB!$A2293,Sinduscon!$3:$3,0)+2), "")</f>
        <v>990.72</v>
      </c>
      <c r="F2293" s="77">
        <f>IFERROR(INDEX(Sinduscon!$20:$20,
MATCH(CUB!$A2293,Sinduscon!$3:$3,0)+2), "")</f>
        <v>72.58</v>
      </c>
      <c r="G2293" s="77">
        <f>IFERROR(INDEX(Sinduscon!$21:$21,
MATCH(CUB!$A2293,Sinduscon!$3:$3,0)+2), "")</f>
        <v>6.51</v>
      </c>
      <c r="H2293" s="111"/>
      <c r="I2293" s="111"/>
      <c r="J2293" s="111"/>
      <c r="K2293" s="111"/>
    </row>
    <row r="2294" spans="1:12" x14ac:dyDescent="0.25">
      <c r="A2294" s="71">
        <f>IF(
   SUMPRODUCT(--(Sinduscon!$3:$3=DATE(2013,INT((ROW(A2491)-1)/20)+1,1)))&gt;0,
   DATE(2013,INT((ROW(A2491)-1)/20)+1,1),
   ""
)</f>
        <v>45047</v>
      </c>
      <c r="B2294" s="72" t="str">
        <f t="shared" si="182"/>
        <v>R-8</v>
      </c>
      <c r="C2294" s="73" t="str">
        <f t="shared" si="183"/>
        <v>Alto</v>
      </c>
      <c r="D2294" s="77">
        <f>IFERROR(INDEX(Sinduscon!$18:$18,
MATCH(CUB!A2294,Sinduscon!$3:$3,0)+3), "")</f>
        <v>1450.38</v>
      </c>
      <c r="E2294" s="77">
        <f>IFERROR(INDEX(Sinduscon!$19:$19,
MATCH(CUB!$A2294,Sinduscon!$3:$3,0)+3), "")</f>
        <v>1048.6099999999999</v>
      </c>
      <c r="F2294" s="77">
        <f>IFERROR(INDEX(Sinduscon!$20:$20,
MATCH(CUB!$A2294,Sinduscon!$3:$3,0)+3), "")</f>
        <v>85.58</v>
      </c>
      <c r="G2294" s="77">
        <f>IFERROR(INDEX(Sinduscon!$21:$21,
MATCH(CUB!$A2294,Sinduscon!$3:$3,0)+3), "")</f>
        <v>6.15</v>
      </c>
      <c r="H2294" s="111"/>
      <c r="I2294" s="111"/>
      <c r="J2294" s="111"/>
      <c r="K2294" s="111"/>
    </row>
    <row r="2295" spans="1:12" x14ac:dyDescent="0.25">
      <c r="A2295" s="71">
        <f>IF(
   SUMPRODUCT(--(Sinduscon!$3:$3=DATE(2013,INT((ROW(A2492)-1)/20)+1,1)))&gt;0,
   DATE(2013,INT((ROW(A2492)-1)/20)+1,1),
   ""
)</f>
        <v>45047</v>
      </c>
      <c r="B2295" s="72" t="str">
        <f t="shared" si="182"/>
        <v>R-8</v>
      </c>
      <c r="C2295" s="73" t="str">
        <f t="shared" si="183"/>
        <v>Total</v>
      </c>
      <c r="D2295" s="77">
        <f>IFERROR(INDEX(Sinduscon!$18:$18,
MATCH(CUB!A2295,Sinduscon!$3:$3,0)+4), "")</f>
        <v>3669.51</v>
      </c>
      <c r="E2295" s="77">
        <f>IFERROR(INDEX(Sinduscon!$19:$19,
MATCH(CUB!$A2295,Sinduscon!$3:$3,0)+4), "")</f>
        <v>2759.02</v>
      </c>
      <c r="F2295" s="77">
        <f>IFERROR(INDEX(Sinduscon!$20:$20,
MATCH(CUB!$A2295,Sinduscon!$3:$3,0)+4), "")</f>
        <v>191.58999999999997</v>
      </c>
      <c r="G2295" s="77">
        <f>IFERROR(INDEX(Sinduscon!$21:$21,
MATCH(CUB!$A2295,Sinduscon!$3:$3,0)+4), "")</f>
        <v>17.520000000000003</v>
      </c>
      <c r="H2295" s="111"/>
      <c r="I2295" s="111"/>
      <c r="J2295" s="111"/>
      <c r="K2295" s="111"/>
    </row>
    <row r="2296" spans="1:12" x14ac:dyDescent="0.25">
      <c r="A2296" s="71">
        <f>IF(
   SUMPRODUCT(--(Sinduscon!$3:$3=DATE(2013,INT((ROW(A2493)-1)/20)+1,1)))&gt;0,
   DATE(2013,INT((ROW(A2493)-1)/20)+1,1),
   ""
)</f>
        <v>45047</v>
      </c>
      <c r="B2296" s="72" t="str">
        <f t="shared" si="182"/>
        <v>R-16</v>
      </c>
      <c r="C2296" s="73" t="str">
        <f t="shared" si="183"/>
        <v>Baixo</v>
      </c>
      <c r="D2296" s="77" t="str">
        <f>IFERROR(INDEX(Sinduscon!$24:$24,
MATCH(CUB!A2296,Sinduscon!$3:$3,0)+1), "")</f>
        <v>-</v>
      </c>
      <c r="E2296" s="77" t="str">
        <f>IFERROR(INDEX(Sinduscon!$25:$25,
MATCH(CUB!$A2296,Sinduscon!$3:$3,0)+1), "")</f>
        <v>-</v>
      </c>
      <c r="F2296" s="77" t="str">
        <f>IFERROR(INDEX(Sinduscon!$26:$26,
MATCH(CUB!$A2296,Sinduscon!$3:$3,0)+1), "")</f>
        <v>-</v>
      </c>
      <c r="G2296" s="77" t="str">
        <f>IFERROR(INDEX(Sinduscon!$27:$27,
MATCH(CUB!$A2296,Sinduscon!$3:$3,0)+1), "")</f>
        <v>-</v>
      </c>
      <c r="H2296" s="111"/>
      <c r="I2296" s="111"/>
      <c r="J2296" s="111"/>
      <c r="K2296" s="111"/>
    </row>
    <row r="2297" spans="1:12" x14ac:dyDescent="0.25">
      <c r="A2297" s="71">
        <f>IF(
   SUMPRODUCT(--(Sinduscon!$3:$3=DATE(2013,INT((ROW(A2494)-1)/20)+1,1)))&gt;0,
   DATE(2013,INT((ROW(A2494)-1)/20)+1,1),
   ""
)</f>
        <v>45047</v>
      </c>
      <c r="B2297" s="72" t="str">
        <f t="shared" si="182"/>
        <v>R-16</v>
      </c>
      <c r="C2297" s="73" t="str">
        <f t="shared" si="183"/>
        <v>Normal</v>
      </c>
      <c r="D2297" s="77">
        <f>IFERROR(INDEX(Sinduscon!$24:$24,
MATCH(CUB!A2297,Sinduscon!$3:$3,0)+2), "")</f>
        <v>1011.86</v>
      </c>
      <c r="E2297" s="77">
        <f>IFERROR(INDEX(Sinduscon!$25:$25,
MATCH(CUB!$A2297,Sinduscon!$3:$3,0)+2), "")</f>
        <v>952.42</v>
      </c>
      <c r="F2297" s="77">
        <f>IFERROR(INDEX(Sinduscon!$26:$26,
MATCH(CUB!$A2297,Sinduscon!$3:$3,0)+2), "")</f>
        <v>60.07</v>
      </c>
      <c r="G2297" s="77">
        <f>IFERROR(INDEX(Sinduscon!$27:$27,
MATCH(CUB!$A2297,Sinduscon!$3:$3,0)+2), "")</f>
        <v>6.21</v>
      </c>
      <c r="H2297" s="111"/>
      <c r="I2297" s="111"/>
      <c r="J2297" s="111"/>
      <c r="K2297" s="111"/>
    </row>
    <row r="2298" spans="1:12" x14ac:dyDescent="0.25">
      <c r="A2298" s="71">
        <f>IF(
   SUMPRODUCT(--(Sinduscon!$3:$3=DATE(2013,INT((ROW(A2495)-1)/20)+1,1)))&gt;0,
   DATE(2013,INT((ROW(A2495)-1)/20)+1,1),
   ""
)</f>
        <v>45047</v>
      </c>
      <c r="B2298" s="72" t="str">
        <f t="shared" si="182"/>
        <v>R-16</v>
      </c>
      <c r="C2298" s="73" t="str">
        <f t="shared" si="183"/>
        <v>Alto</v>
      </c>
      <c r="D2298" s="77">
        <f>IFERROR(INDEX(Sinduscon!$24:$24,
MATCH(CUB!A2298,Sinduscon!$3:$3,0)+3), "")</f>
        <v>1399.56</v>
      </c>
      <c r="E2298" s="77">
        <f>IFERROR(INDEX(Sinduscon!$25:$25,
MATCH(CUB!$A2298,Sinduscon!$3:$3,0)+3), "")</f>
        <v>1177.8</v>
      </c>
      <c r="F2298" s="77">
        <f>IFERROR(INDEX(Sinduscon!$26:$26,
MATCH(CUB!$A2298,Sinduscon!$3:$3,0)+3), "")</f>
        <v>74.239999999999995</v>
      </c>
      <c r="G2298" s="77">
        <f>IFERROR(INDEX(Sinduscon!$27:$27,
MATCH(CUB!$A2298,Sinduscon!$3:$3,0)+3), "")</f>
        <v>9.32</v>
      </c>
      <c r="H2298" s="111"/>
      <c r="I2298" s="111"/>
      <c r="J2298" s="111"/>
      <c r="K2298" s="111"/>
    </row>
    <row r="2299" spans="1:12" x14ac:dyDescent="0.25">
      <c r="A2299" s="71">
        <f>IF(
   SUMPRODUCT(--(Sinduscon!$3:$3=DATE(2013,INT((ROW(A2496)-1)/20)+1,1)))&gt;0,
   DATE(2013,INT((ROW(A2496)-1)/20)+1,1),
   ""
)</f>
        <v>45047</v>
      </c>
      <c r="B2299" s="72" t="str">
        <f t="shared" si="182"/>
        <v>R-16</v>
      </c>
      <c r="C2299" s="73" t="str">
        <f t="shared" si="183"/>
        <v>Total</v>
      </c>
      <c r="D2299" s="77">
        <f>IFERROR(INDEX(Sinduscon!$24:$24,
MATCH(CUB!A2299,Sinduscon!$3:$3,0)+4), "")</f>
        <v>2411.42</v>
      </c>
      <c r="E2299" s="77">
        <f>IFERROR(INDEX(Sinduscon!$25:$25,
MATCH(CUB!$A2299,Sinduscon!$3:$3,0)+4), "")</f>
        <v>2130.2199999999998</v>
      </c>
      <c r="F2299" s="77">
        <f>IFERROR(INDEX(Sinduscon!$26:$26,
MATCH(CUB!$A2299,Sinduscon!$3:$3,0)+4), "")</f>
        <v>134.31</v>
      </c>
      <c r="G2299" s="77">
        <f>IFERROR(INDEX(Sinduscon!$27:$27,
MATCH(CUB!$A2299,Sinduscon!$3:$3,0)+4), "")</f>
        <v>15.530000000000001</v>
      </c>
      <c r="H2299" s="111"/>
      <c r="I2299" s="111"/>
      <c r="J2299" s="111"/>
      <c r="K2299" s="111"/>
    </row>
    <row r="2300" spans="1:12" x14ac:dyDescent="0.25">
      <c r="A2300" s="71">
        <f>IF(
   SUMPRODUCT(--(Sinduscon!$3:$3=DATE(2013,INT((ROW(A2497)-1)/20)+1,1)))&gt;0,
   DATE(2013,INT((ROW(A2497)-1)/20)+1,1),
   ""
)</f>
        <v>45047</v>
      </c>
      <c r="B2300" s="72" t="str">
        <f t="shared" si="182"/>
        <v>PIS</v>
      </c>
      <c r="C2300" s="73" t="str">
        <f t="shared" si="183"/>
        <v>Baixo</v>
      </c>
      <c r="D2300" s="77">
        <f>IFERROR(INDEX(Sinduscon!$30:$30,
MATCH(CUB!A2300,Sinduscon!$3:$3,0)+1), "")</f>
        <v>842.82</v>
      </c>
      <c r="E2300" s="77">
        <f>IFERROR(INDEX(Sinduscon!$31:$31,
MATCH(CUB!$A2300,Sinduscon!$3:$3,0)+1), "")</f>
        <v>621.70000000000005</v>
      </c>
      <c r="F2300" s="77">
        <f>IFERROR(INDEX(Sinduscon!$32:$32,
MATCH(CUB!$A2300,Sinduscon!$3:$3,0)+1), "")</f>
        <v>34.65</v>
      </c>
      <c r="G2300" s="77">
        <f>IFERROR(INDEX(Sinduscon!$33:$33,
MATCH(CUB!$A2300,Sinduscon!$3:$3,0)+1), "")</f>
        <v>2.4300000000000002</v>
      </c>
      <c r="H2300" s="111"/>
      <c r="I2300" s="111"/>
      <c r="J2300" s="111"/>
      <c r="K2300" s="111"/>
    </row>
    <row r="2301" spans="1:12" x14ac:dyDescent="0.25">
      <c r="A2301" s="71">
        <f>IF(
   SUMPRODUCT(--(Sinduscon!$3:$3=DATE(2013,INT((ROW(A2498)-1)/20)+1,1)))&gt;0,
   DATE(2013,INT((ROW(A2498)-1)/20)+1,1),
   ""
)</f>
        <v>45047</v>
      </c>
      <c r="B2301" s="72" t="str">
        <f t="shared" si="182"/>
        <v>PIS</v>
      </c>
      <c r="C2301" s="73" t="str">
        <f t="shared" si="183"/>
        <v>Normal</v>
      </c>
      <c r="D2301" s="77" t="str">
        <f>IFERROR(INDEX(Sinduscon!$30:$30,
MATCH(CUB!A2301,Sinduscon!$3:$3,0)+2), "")</f>
        <v>-</v>
      </c>
      <c r="E2301" s="77" t="str">
        <f>IFERROR(INDEX(Sinduscon!$31:$31,
MATCH(CUB!$A2301,Sinduscon!$3:$3,0)+2), "")</f>
        <v>-</v>
      </c>
      <c r="F2301" s="77" t="str">
        <f>IFERROR(INDEX(Sinduscon!$32:$32,
MATCH(CUB!$A2301,Sinduscon!$3:$3,0)+2), "")</f>
        <v>-</v>
      </c>
      <c r="G2301" s="77" t="str">
        <f>IFERROR(INDEX(Sinduscon!$33:$33,
MATCH(CUB!$A2301,Sinduscon!$3:$3,0)+2), "")</f>
        <v>-</v>
      </c>
      <c r="H2301" s="111"/>
      <c r="I2301" s="111"/>
      <c r="J2301" s="111"/>
      <c r="K2301" s="111"/>
    </row>
    <row r="2302" spans="1:12" x14ac:dyDescent="0.25">
      <c r="A2302" s="71">
        <f>IF(
   SUMPRODUCT(--(Sinduscon!$3:$3=DATE(2013,INT((ROW(A2499)-1)/20)+1,1)))&gt;0,
   DATE(2013,INT((ROW(A2499)-1)/20)+1,1),
   ""
)</f>
        <v>45047</v>
      </c>
      <c r="B2302" s="72" t="str">
        <f t="shared" si="182"/>
        <v>PIS</v>
      </c>
      <c r="C2302" s="73" t="str">
        <f t="shared" si="183"/>
        <v>Alto</v>
      </c>
      <c r="D2302" s="77" t="str">
        <f>IFERROR(INDEX(Sinduscon!$30:$30,
MATCH(CUB!A2302,Sinduscon!$3:$3,0)+3), "")</f>
        <v>-</v>
      </c>
      <c r="E2302" s="77" t="str">
        <f>IFERROR(INDEX(Sinduscon!$31:$31,
MATCH(CUB!$A2302,Sinduscon!$3:$3,0)+3), "")</f>
        <v>-</v>
      </c>
      <c r="F2302" s="77" t="str">
        <f>IFERROR(INDEX(Sinduscon!$32:$32,
MATCH(CUB!$A2302,Sinduscon!$3:$3,0)+3), "")</f>
        <v>-</v>
      </c>
      <c r="G2302" s="77" t="str">
        <f>IFERROR(INDEX(Sinduscon!$33:$33,
MATCH(CUB!$A2302,Sinduscon!$3:$3,0)+3), "")</f>
        <v>-</v>
      </c>
      <c r="H2302" s="111"/>
      <c r="I2302" s="111"/>
      <c r="J2302" s="111"/>
      <c r="K2302" s="111"/>
    </row>
    <row r="2303" spans="1:12" x14ac:dyDescent="0.25">
      <c r="A2303" s="71">
        <f>IF(
   SUMPRODUCT(--(Sinduscon!$3:$3=DATE(2013,INT((ROW(A2500)-1)/20)+1,1)))&gt;0,
   DATE(2013,INT((ROW(A2500)-1)/20)+1,1),
   ""
)</f>
        <v>45047</v>
      </c>
      <c r="B2303" s="72" t="str">
        <f t="shared" si="182"/>
        <v>PIS</v>
      </c>
      <c r="C2303" s="73" t="str">
        <f t="shared" si="183"/>
        <v>Total</v>
      </c>
      <c r="D2303" s="77">
        <f>IFERROR(INDEX(Sinduscon!$30:$30,
MATCH(CUB!A2303,Sinduscon!$3:$3,0)+4), "")</f>
        <v>842.82</v>
      </c>
      <c r="E2303" s="77">
        <f>IFERROR(INDEX(Sinduscon!$31:$31,
MATCH(CUB!$A2303,Sinduscon!$3:$3,0)+4), "")</f>
        <v>621.70000000000005</v>
      </c>
      <c r="F2303" s="77">
        <f>IFERROR(INDEX(Sinduscon!$32:$32,
MATCH(CUB!$A2303,Sinduscon!$3:$3,0)+4), "")</f>
        <v>34.65</v>
      </c>
      <c r="G2303" s="77">
        <f>IFERROR(INDEX(Sinduscon!$33:$33,
MATCH(CUB!$A2303,Sinduscon!$3:$3,0)+4), "")</f>
        <v>2.4300000000000002</v>
      </c>
      <c r="H2303" s="111">
        <f>SUMIFS(CUB!$D:$D,CUB!$C:$C,"Total",CUB!$A:$A,$A2303)
/11</f>
        <v>1214.8763636363637</v>
      </c>
      <c r="I2303" s="111">
        <f>SUMIFS(CUB!$E:$E,CUB!$C:$C,"Total",CUB!$A:$A,$A2303)
/11</f>
        <v>990.26090909090897</v>
      </c>
      <c r="J2303" s="111">
        <f>SUMIFS(CUB!$F:$F,CUB!$C:$C,"Total",CUB!$A:$A,$A2303)
/11</f>
        <v>86.36181818181818</v>
      </c>
      <c r="K2303" s="111">
        <f>SUMIFS(CUB!$G:$G,CUB!$C:$C,"Total",CUB!$A:$A,$A2303)
/11</f>
        <v>4.1572727272727272</v>
      </c>
      <c r="L2303" s="111">
        <f t="shared" ref="L2303" si="186">SUM(H2303:K2303)</f>
        <v>2295.6563636363639</v>
      </c>
    </row>
    <row r="2304" spans="1:12" x14ac:dyDescent="0.25">
      <c r="A2304" s="71">
        <f>IF(
   SUMPRODUCT(--(Sinduscon!$3:$3=DATE(2013,INT((ROW(A2501)-1)/20)+1,1)))&gt;0,
   DATE(2013,INT((ROW(A2501)-1)/20)+1,1),
   ""
)</f>
        <v>45078</v>
      </c>
      <c r="B2304" s="72" t="str">
        <f t="shared" si="182"/>
        <v>R-1</v>
      </c>
      <c r="C2304" s="73" t="str">
        <f t="shared" si="183"/>
        <v>Baixo</v>
      </c>
      <c r="D2304" s="77">
        <f>IFERROR(INDEX(Sinduscon!$6:$6,
MATCH(CUB!A2304,Sinduscon!$3:$3,0)+1), "")</f>
        <v>1131.1500000000001</v>
      </c>
      <c r="E2304" s="77">
        <f>IFERROR(INDEX(Sinduscon!$7:$7,
MATCH(CUB!$A2304,Sinduscon!$3:$3,0)+1), "")</f>
        <v>912.29</v>
      </c>
      <c r="F2304" s="77">
        <f>IFERROR(INDEX(Sinduscon!$8:$8,
MATCH(CUB!$A2304,Sinduscon!$3:$3,0)+1), "")</f>
        <v>140.97</v>
      </c>
      <c r="G2304" s="77">
        <f>IFERROR(INDEX(Sinduscon!$9:$9,
MATCH(CUB!$A2304,Sinduscon!$3:$3,0)+1), "")</f>
        <v>4.8</v>
      </c>
      <c r="H2304" s="111"/>
      <c r="I2304" s="111"/>
      <c r="J2304" s="111"/>
      <c r="K2304" s="111"/>
    </row>
    <row r="2305" spans="1:11" x14ac:dyDescent="0.25">
      <c r="A2305" s="71">
        <f>IF(
   SUMPRODUCT(--(Sinduscon!$3:$3=DATE(2013,INT((ROW(A2502)-1)/20)+1,1)))&gt;0,
   DATE(2013,INT((ROW(A2502)-1)/20)+1,1),
   ""
)</f>
        <v>45078</v>
      </c>
      <c r="B2305" s="72" t="str">
        <f t="shared" si="182"/>
        <v>R-1</v>
      </c>
      <c r="C2305" s="73" t="str">
        <f t="shared" si="183"/>
        <v>Normal</v>
      </c>
      <c r="D2305" s="77">
        <f>IFERROR(INDEX(Sinduscon!$6:$6,
MATCH(CUB!A2305,Sinduscon!$3:$3,0)+2), "")</f>
        <v>1166.92</v>
      </c>
      <c r="E2305" s="77">
        <f>IFERROR(INDEX(Sinduscon!$7:$7,
MATCH(CUB!$A2305,Sinduscon!$3:$3,0)+2), "")</f>
        <v>1247.45</v>
      </c>
      <c r="F2305" s="77">
        <f>IFERROR(INDEX(Sinduscon!$8:$8,
MATCH(CUB!$A2305,Sinduscon!$3:$3,0)+2), "")</f>
        <v>132.36000000000001</v>
      </c>
      <c r="G2305" s="77">
        <f>IFERROR(INDEX(Sinduscon!$9:$9,
MATCH(CUB!$A2305,Sinduscon!$3:$3,0)+2), "")</f>
        <v>0.34</v>
      </c>
      <c r="H2305" s="111"/>
      <c r="I2305" s="111"/>
      <c r="J2305" s="111"/>
      <c r="K2305" s="111"/>
    </row>
    <row r="2306" spans="1:11" x14ac:dyDescent="0.25">
      <c r="A2306" s="71">
        <f>IF(
   SUMPRODUCT(--(Sinduscon!$3:$3=DATE(2013,INT((ROW(A2503)-1)/20)+1,1)))&gt;0,
   DATE(2013,INT((ROW(A2503)-1)/20)+1,1),
   ""
)</f>
        <v>45078</v>
      </c>
      <c r="B2306" s="72" t="str">
        <f t="shared" si="182"/>
        <v>R-1</v>
      </c>
      <c r="C2306" s="73" t="str">
        <f t="shared" si="183"/>
        <v>Alto</v>
      </c>
      <c r="D2306" s="77">
        <f>IFERROR(INDEX(Sinduscon!$6:$6,
MATCH(CUB!A2306,Sinduscon!$3:$3,0)+3), "")</f>
        <v>1740.1</v>
      </c>
      <c r="E2306" s="77">
        <f>IFERROR(INDEX(Sinduscon!$7:$7,
MATCH(CUB!$A2306,Sinduscon!$3:$3,0)+3), "")</f>
        <v>1353.45</v>
      </c>
      <c r="F2306" s="77">
        <f>IFERROR(INDEX(Sinduscon!$8:$8,
MATCH(CUB!$A2306,Sinduscon!$3:$3,0)+3), "")</f>
        <v>125.13</v>
      </c>
      <c r="G2306" s="77">
        <f>IFERROR(INDEX(Sinduscon!$9:$9,
MATCH(CUB!$A2306,Sinduscon!$3:$3,0)+3), "")</f>
        <v>0.41</v>
      </c>
      <c r="H2306" s="111"/>
      <c r="I2306" s="111"/>
      <c r="J2306" s="111"/>
      <c r="K2306" s="111"/>
    </row>
    <row r="2307" spans="1:11" x14ac:dyDescent="0.25">
      <c r="A2307" s="71">
        <f>IF(
   SUMPRODUCT(--(Sinduscon!$3:$3=DATE(2013,INT((ROW(A2504)-1)/20)+1,1)))&gt;0,
   DATE(2013,INT((ROW(A2504)-1)/20)+1,1),
   ""
)</f>
        <v>45078</v>
      </c>
      <c r="B2307" s="72" t="str">
        <f t="shared" si="182"/>
        <v>R-1</v>
      </c>
      <c r="C2307" s="73" t="str">
        <f t="shared" si="183"/>
        <v>Total</v>
      </c>
      <c r="D2307" s="77">
        <f>IFERROR(INDEX(Sinduscon!$6:$6,
MATCH(CUB!A2307,Sinduscon!$3:$3,0)+4), "")</f>
        <v>4038.17</v>
      </c>
      <c r="E2307" s="77">
        <f>IFERROR(INDEX(Sinduscon!$7:$7,
MATCH(CUB!$A2307,Sinduscon!$3:$3,0)+4), "")</f>
        <v>3513.1899999999996</v>
      </c>
      <c r="F2307" s="77">
        <f>IFERROR(INDEX(Sinduscon!$8:$8,
MATCH(CUB!$A2307,Sinduscon!$3:$3,0)+4), "")</f>
        <v>398.46000000000004</v>
      </c>
      <c r="G2307" s="77">
        <f>IFERROR(INDEX(Sinduscon!$9:$9,
MATCH(CUB!$A2307,Sinduscon!$3:$3,0)+4), "")</f>
        <v>5.55</v>
      </c>
      <c r="H2307" s="111"/>
      <c r="I2307" s="111"/>
      <c r="J2307" s="111"/>
      <c r="K2307" s="111"/>
    </row>
    <row r="2308" spans="1:11" x14ac:dyDescent="0.25">
      <c r="A2308" s="71">
        <f>IF(
   SUMPRODUCT(--(Sinduscon!$3:$3=DATE(2013,INT((ROW(A2505)-1)/20)+1,1)))&gt;0,
   DATE(2013,INT((ROW(A2505)-1)/20)+1,1),
   ""
)</f>
        <v>45078</v>
      </c>
      <c r="B2308" s="72" t="str">
        <f t="shared" si="182"/>
        <v>PP-4</v>
      </c>
      <c r="C2308" s="73" t="str">
        <f t="shared" si="183"/>
        <v>Baixo</v>
      </c>
      <c r="D2308" s="77">
        <f>IFERROR(INDEX(Sinduscon!$12:$12,
MATCH(CUB!A2308,Sinduscon!$3:$3,0)+1), "")</f>
        <v>1251.72</v>
      </c>
      <c r="E2308" s="77">
        <f>IFERROR(INDEX(Sinduscon!$13:$13,
MATCH(CUB!$A2308,Sinduscon!$3:$3,0)+1), "")</f>
        <v>765.24</v>
      </c>
      <c r="F2308" s="77">
        <f>IFERROR(INDEX(Sinduscon!$14:$14,
MATCH(CUB!$A2308,Sinduscon!$3:$3,0)+1), "")</f>
        <v>37.479999999999997</v>
      </c>
      <c r="G2308" s="77">
        <f>IFERROR(INDEX(Sinduscon!$15:$15,
MATCH(CUB!$A2308,Sinduscon!$3:$3,0)+1), "")</f>
        <v>4.6399999999999997</v>
      </c>
      <c r="H2308" s="111"/>
      <c r="I2308" s="111"/>
      <c r="J2308" s="111"/>
      <c r="K2308" s="111"/>
    </row>
    <row r="2309" spans="1:11" x14ac:dyDescent="0.25">
      <c r="A2309" s="71">
        <f>IF(
   SUMPRODUCT(--(Sinduscon!$3:$3=DATE(2013,INT((ROW(A2506)-1)/20)+1,1)))&gt;0,
   DATE(2013,INT((ROW(A2506)-1)/20)+1,1),
   ""
)</f>
        <v>45078</v>
      </c>
      <c r="B2309" s="72" t="str">
        <f t="shared" ref="B2309:B2372" si="187">IF(A2309&lt;&gt;"", CHOOSE(MOD(QUOTIENT(ROW()-4,4),5)+1,"R-1","PP-4","R-8","R-16","PIS"), "")</f>
        <v>PP-4</v>
      </c>
      <c r="C2309" s="73" t="str">
        <f t="shared" ref="C2309:C2372" si="188">IF(A2309&lt;&gt;"", CHOOSE(MOD(QUOTIENT(ROW()-4,1),4)+1,"Baixo","Normal","Alto","Total"), "")</f>
        <v>Normal</v>
      </c>
      <c r="D2309" s="77">
        <f>IFERROR(INDEX(Sinduscon!$12:$12,
MATCH(CUB!A2309,Sinduscon!$3:$3,0)+2), "")</f>
        <v>1154.52</v>
      </c>
      <c r="E2309" s="77">
        <f>IFERROR(INDEX(Sinduscon!$13:$13,
MATCH(CUB!$A2309,Sinduscon!$3:$3,0)+2), "")</f>
        <v>1103.5</v>
      </c>
      <c r="F2309" s="77">
        <f>IFERROR(INDEX(Sinduscon!$14:$14,
MATCH(CUB!$A2309,Sinduscon!$3:$3,0)+2), "")</f>
        <v>158.72</v>
      </c>
      <c r="G2309" s="77">
        <f>IFERROR(INDEX(Sinduscon!$15:$15,
MATCH(CUB!$A2309,Sinduscon!$3:$3,0)+2), "")</f>
        <v>0.06</v>
      </c>
      <c r="H2309" s="111"/>
      <c r="I2309" s="111"/>
      <c r="J2309" s="111"/>
      <c r="K2309" s="111"/>
    </row>
    <row r="2310" spans="1:11" x14ac:dyDescent="0.25">
      <c r="A2310" s="71">
        <f>IF(
   SUMPRODUCT(--(Sinduscon!$3:$3=DATE(2013,INT((ROW(A2507)-1)/20)+1,1)))&gt;0,
   DATE(2013,INT((ROW(A2507)-1)/20)+1,1),
   ""
)</f>
        <v>45078</v>
      </c>
      <c r="B2310" s="72" t="str">
        <f t="shared" si="187"/>
        <v>PP-4</v>
      </c>
      <c r="C2310" s="73" t="str">
        <f t="shared" si="188"/>
        <v>Alto</v>
      </c>
      <c r="D2310" s="77" t="str">
        <f>IFERROR(INDEX(Sinduscon!$12:$12,
MATCH(CUB!A2310,Sinduscon!$3:$3,0)+3), "")</f>
        <v>-</v>
      </c>
      <c r="E2310" s="77" t="str">
        <f>IFERROR(INDEX(Sinduscon!$13:$13,
MATCH(CUB!$A2310,Sinduscon!$3:$3,0)+3), "")</f>
        <v>-</v>
      </c>
      <c r="F2310" s="77" t="str">
        <f>IFERROR(INDEX(Sinduscon!$14:$14,
MATCH(CUB!$A2310,Sinduscon!$3:$3,0)+3), "")</f>
        <v>-</v>
      </c>
      <c r="G2310" s="77" t="str">
        <f>IFERROR(INDEX(Sinduscon!$15:$15,
MATCH(CUB!$A2310,Sinduscon!$3:$3,0)+3), "")</f>
        <v>-</v>
      </c>
      <c r="H2310" s="111"/>
      <c r="I2310" s="111"/>
      <c r="J2310" s="111"/>
      <c r="K2310" s="111"/>
    </row>
    <row r="2311" spans="1:11" x14ac:dyDescent="0.25">
      <c r="A2311" s="71">
        <f>IF(
   SUMPRODUCT(--(Sinduscon!$3:$3=DATE(2013,INT((ROW(A2508)-1)/20)+1,1)))&gt;0,
   DATE(2013,INT((ROW(A2508)-1)/20)+1,1),
   ""
)</f>
        <v>45078</v>
      </c>
      <c r="B2311" s="72" t="str">
        <f t="shared" si="187"/>
        <v>PP-4</v>
      </c>
      <c r="C2311" s="73" t="str">
        <f t="shared" si="188"/>
        <v>Total</v>
      </c>
      <c r="D2311" s="77">
        <f>IFERROR(INDEX(Sinduscon!$12:$12,
MATCH(CUB!A2311,Sinduscon!$3:$3,0)+4), "")</f>
        <v>2406.2399999999998</v>
      </c>
      <c r="E2311" s="77">
        <f>IFERROR(INDEX(Sinduscon!$13:$13,
MATCH(CUB!$A2311,Sinduscon!$3:$3,0)+4), "")</f>
        <v>1868.74</v>
      </c>
      <c r="F2311" s="77">
        <f>IFERROR(INDEX(Sinduscon!$14:$14,
MATCH(CUB!$A2311,Sinduscon!$3:$3,0)+4), "")</f>
        <v>196.2</v>
      </c>
      <c r="G2311" s="77">
        <f>IFERROR(INDEX(Sinduscon!$15:$15,
MATCH(CUB!$A2311,Sinduscon!$3:$3,0)+4), "")</f>
        <v>4.6999999999999993</v>
      </c>
      <c r="H2311" s="111"/>
      <c r="I2311" s="111"/>
      <c r="J2311" s="111"/>
      <c r="K2311" s="111"/>
    </row>
    <row r="2312" spans="1:11" x14ac:dyDescent="0.25">
      <c r="A2312" s="71">
        <f>IF(
   SUMPRODUCT(--(Sinduscon!$3:$3=DATE(2013,INT((ROW(A2509)-1)/20)+1,1)))&gt;0,
   DATE(2013,INT((ROW(A2509)-1)/20)+1,1),
   ""
)</f>
        <v>45078</v>
      </c>
      <c r="B2312" s="72" t="str">
        <f t="shared" si="187"/>
        <v>R-8</v>
      </c>
      <c r="C2312" s="73" t="str">
        <f t="shared" si="188"/>
        <v>Baixo</v>
      </c>
      <c r="D2312" s="77">
        <f>IFERROR(INDEX(Sinduscon!$18:$18,
MATCH(CUB!A2312,Sinduscon!$3:$3,0)+1), "")</f>
        <v>1195.6600000000001</v>
      </c>
      <c r="E2312" s="77">
        <f>IFERROR(INDEX(Sinduscon!$19:$19,
MATCH(CUB!$A2312,Sinduscon!$3:$3,0)+1), "")</f>
        <v>719.69</v>
      </c>
      <c r="F2312" s="77">
        <f>IFERROR(INDEX(Sinduscon!$20:$20,
MATCH(CUB!$A2312,Sinduscon!$3:$3,0)+1), "")</f>
        <v>33.729999999999997</v>
      </c>
      <c r="G2312" s="77">
        <f>IFERROR(INDEX(Sinduscon!$21:$21,
MATCH(CUB!$A2312,Sinduscon!$3:$3,0)+1), "")</f>
        <v>4.8600000000000003</v>
      </c>
      <c r="H2312" s="111"/>
      <c r="I2312" s="111"/>
      <c r="J2312" s="111"/>
      <c r="K2312" s="111"/>
    </row>
    <row r="2313" spans="1:11" x14ac:dyDescent="0.25">
      <c r="A2313" s="71">
        <f>IF(
   SUMPRODUCT(--(Sinduscon!$3:$3=DATE(2013,INT((ROW(A2510)-1)/20)+1,1)))&gt;0,
   DATE(2013,INT((ROW(A2510)-1)/20)+1,1),
   ""
)</f>
        <v>45078</v>
      </c>
      <c r="B2313" s="72" t="str">
        <f t="shared" si="187"/>
        <v>R-8</v>
      </c>
      <c r="C2313" s="73" t="str">
        <f t="shared" si="188"/>
        <v>Normal</v>
      </c>
      <c r="D2313" s="77">
        <f>IFERROR(INDEX(Sinduscon!$18:$18,
MATCH(CUB!A2313,Sinduscon!$3:$3,0)+2), "")</f>
        <v>1025.02</v>
      </c>
      <c r="E2313" s="77">
        <f>IFERROR(INDEX(Sinduscon!$19:$19,
MATCH(CUB!$A2313,Sinduscon!$3:$3,0)+2), "")</f>
        <v>990.72</v>
      </c>
      <c r="F2313" s="77">
        <f>IFERROR(INDEX(Sinduscon!$20:$20,
MATCH(CUB!$A2313,Sinduscon!$3:$3,0)+2), "")</f>
        <v>73.23</v>
      </c>
      <c r="G2313" s="77">
        <f>IFERROR(INDEX(Sinduscon!$21:$21,
MATCH(CUB!$A2313,Sinduscon!$3:$3,0)+2), "")</f>
        <v>6.51</v>
      </c>
      <c r="H2313" s="111"/>
      <c r="I2313" s="111"/>
      <c r="J2313" s="111"/>
      <c r="K2313" s="111"/>
    </row>
    <row r="2314" spans="1:11" x14ac:dyDescent="0.25">
      <c r="A2314" s="71">
        <f>IF(
   SUMPRODUCT(--(Sinduscon!$3:$3=DATE(2013,INT((ROW(A2511)-1)/20)+1,1)))&gt;0,
   DATE(2013,INT((ROW(A2511)-1)/20)+1,1),
   ""
)</f>
        <v>45078</v>
      </c>
      <c r="B2314" s="72" t="str">
        <f t="shared" si="187"/>
        <v>R-8</v>
      </c>
      <c r="C2314" s="73" t="str">
        <f t="shared" si="188"/>
        <v>Alto</v>
      </c>
      <c r="D2314" s="77">
        <f>IFERROR(INDEX(Sinduscon!$18:$18,
MATCH(CUB!A2314,Sinduscon!$3:$3,0)+3), "")</f>
        <v>1450.26</v>
      </c>
      <c r="E2314" s="77">
        <f>IFERROR(INDEX(Sinduscon!$19:$19,
MATCH(CUB!$A2314,Sinduscon!$3:$3,0)+3), "")</f>
        <v>1048.6099999999999</v>
      </c>
      <c r="F2314" s="77">
        <f>IFERROR(INDEX(Sinduscon!$20:$20,
MATCH(CUB!$A2314,Sinduscon!$3:$3,0)+3), "")</f>
        <v>86.34</v>
      </c>
      <c r="G2314" s="77">
        <f>IFERROR(INDEX(Sinduscon!$21:$21,
MATCH(CUB!$A2314,Sinduscon!$3:$3,0)+3), "")</f>
        <v>6.15</v>
      </c>
      <c r="H2314" s="111"/>
      <c r="I2314" s="111"/>
      <c r="J2314" s="111"/>
      <c r="K2314" s="111"/>
    </row>
    <row r="2315" spans="1:11" x14ac:dyDescent="0.25">
      <c r="A2315" s="71">
        <f>IF(
   SUMPRODUCT(--(Sinduscon!$3:$3=DATE(2013,INT((ROW(A2512)-1)/20)+1,1)))&gt;0,
   DATE(2013,INT((ROW(A2512)-1)/20)+1,1),
   ""
)</f>
        <v>45078</v>
      </c>
      <c r="B2315" s="72" t="str">
        <f t="shared" si="187"/>
        <v>R-8</v>
      </c>
      <c r="C2315" s="73" t="str">
        <f t="shared" si="188"/>
        <v>Total</v>
      </c>
      <c r="D2315" s="77">
        <f>IFERROR(INDEX(Sinduscon!$18:$18,
MATCH(CUB!A2315,Sinduscon!$3:$3,0)+4), "")</f>
        <v>3670.9400000000005</v>
      </c>
      <c r="E2315" s="77">
        <f>IFERROR(INDEX(Sinduscon!$19:$19,
MATCH(CUB!$A2315,Sinduscon!$3:$3,0)+4), "")</f>
        <v>2759.02</v>
      </c>
      <c r="F2315" s="77">
        <f>IFERROR(INDEX(Sinduscon!$20:$20,
MATCH(CUB!$A2315,Sinduscon!$3:$3,0)+4), "")</f>
        <v>193.3</v>
      </c>
      <c r="G2315" s="77">
        <f>IFERROR(INDEX(Sinduscon!$21:$21,
MATCH(CUB!$A2315,Sinduscon!$3:$3,0)+4), "")</f>
        <v>17.520000000000003</v>
      </c>
      <c r="H2315" s="111"/>
      <c r="I2315" s="111"/>
      <c r="J2315" s="111"/>
      <c r="K2315" s="111"/>
    </row>
    <row r="2316" spans="1:11" x14ac:dyDescent="0.25">
      <c r="A2316" s="71">
        <f>IF(
   SUMPRODUCT(--(Sinduscon!$3:$3=DATE(2013,INT((ROW(A2513)-1)/20)+1,1)))&gt;0,
   DATE(2013,INT((ROW(A2513)-1)/20)+1,1),
   ""
)</f>
        <v>45078</v>
      </c>
      <c r="B2316" s="72" t="str">
        <f t="shared" si="187"/>
        <v>R-16</v>
      </c>
      <c r="C2316" s="73" t="str">
        <f t="shared" si="188"/>
        <v>Baixo</v>
      </c>
      <c r="D2316" s="77" t="str">
        <f>IFERROR(INDEX(Sinduscon!$24:$24,
MATCH(CUB!A2316,Sinduscon!$3:$3,0)+1), "")</f>
        <v>-</v>
      </c>
      <c r="E2316" s="77" t="str">
        <f>IFERROR(INDEX(Sinduscon!$25:$25,
MATCH(CUB!$A2316,Sinduscon!$3:$3,0)+1), "")</f>
        <v>-</v>
      </c>
      <c r="F2316" s="77" t="str">
        <f>IFERROR(INDEX(Sinduscon!$26:$26,
MATCH(CUB!$A2316,Sinduscon!$3:$3,0)+1), "")</f>
        <v>-</v>
      </c>
      <c r="G2316" s="77" t="str">
        <f>IFERROR(INDEX(Sinduscon!$27:$27,
MATCH(CUB!$A2316,Sinduscon!$3:$3,0)+1), "")</f>
        <v>-</v>
      </c>
      <c r="H2316" s="111"/>
      <c r="I2316" s="111"/>
      <c r="J2316" s="111"/>
      <c r="K2316" s="111"/>
    </row>
    <row r="2317" spans="1:11" x14ac:dyDescent="0.25">
      <c r="A2317" s="71">
        <f>IF(
   SUMPRODUCT(--(Sinduscon!$3:$3=DATE(2013,INT((ROW(A2514)-1)/20)+1,1)))&gt;0,
   DATE(2013,INT((ROW(A2514)-1)/20)+1,1),
   ""
)</f>
        <v>45078</v>
      </c>
      <c r="B2317" s="72" t="str">
        <f t="shared" si="187"/>
        <v>R-16</v>
      </c>
      <c r="C2317" s="73" t="str">
        <f t="shared" si="188"/>
        <v>Normal</v>
      </c>
      <c r="D2317" s="77">
        <f>IFERROR(INDEX(Sinduscon!$24:$24,
MATCH(CUB!A2317,Sinduscon!$3:$3,0)+2), "")</f>
        <v>1013</v>
      </c>
      <c r="E2317" s="77">
        <f>IFERROR(INDEX(Sinduscon!$25:$25,
MATCH(CUB!$A2317,Sinduscon!$3:$3,0)+2), "")</f>
        <v>952.42</v>
      </c>
      <c r="F2317" s="77">
        <f>IFERROR(INDEX(Sinduscon!$26:$26,
MATCH(CUB!$A2317,Sinduscon!$3:$3,0)+2), "")</f>
        <v>60.6</v>
      </c>
      <c r="G2317" s="77">
        <f>IFERROR(INDEX(Sinduscon!$27:$27,
MATCH(CUB!$A2317,Sinduscon!$3:$3,0)+2), "")</f>
        <v>6.21</v>
      </c>
      <c r="H2317" s="111"/>
      <c r="I2317" s="111"/>
      <c r="J2317" s="111"/>
      <c r="K2317" s="111"/>
    </row>
    <row r="2318" spans="1:11" x14ac:dyDescent="0.25">
      <c r="A2318" s="71">
        <f>IF(
   SUMPRODUCT(--(Sinduscon!$3:$3=DATE(2013,INT((ROW(A2515)-1)/20)+1,1)))&gt;0,
   DATE(2013,INT((ROW(A2515)-1)/20)+1,1),
   ""
)</f>
        <v>45078</v>
      </c>
      <c r="B2318" s="72" t="str">
        <f t="shared" si="187"/>
        <v>R-16</v>
      </c>
      <c r="C2318" s="73" t="str">
        <f t="shared" si="188"/>
        <v>Alto</v>
      </c>
      <c r="D2318" s="77">
        <f>IFERROR(INDEX(Sinduscon!$24:$24,
MATCH(CUB!A2318,Sinduscon!$3:$3,0)+3), "")</f>
        <v>1399.99</v>
      </c>
      <c r="E2318" s="77">
        <f>IFERROR(INDEX(Sinduscon!$25:$25,
MATCH(CUB!$A2318,Sinduscon!$3:$3,0)+3), "")</f>
        <v>1177.8</v>
      </c>
      <c r="F2318" s="77">
        <f>IFERROR(INDEX(Sinduscon!$26:$26,
MATCH(CUB!$A2318,Sinduscon!$3:$3,0)+3), "")</f>
        <v>74.900000000000006</v>
      </c>
      <c r="G2318" s="77">
        <f>IFERROR(INDEX(Sinduscon!$27:$27,
MATCH(CUB!$A2318,Sinduscon!$3:$3,0)+3), "")</f>
        <v>9.32</v>
      </c>
      <c r="H2318" s="111"/>
      <c r="I2318" s="111"/>
      <c r="J2318" s="111"/>
      <c r="K2318" s="111"/>
    </row>
    <row r="2319" spans="1:11" x14ac:dyDescent="0.25">
      <c r="A2319" s="71">
        <f>IF(
   SUMPRODUCT(--(Sinduscon!$3:$3=DATE(2013,INT((ROW(A2516)-1)/20)+1,1)))&gt;0,
   DATE(2013,INT((ROW(A2516)-1)/20)+1,1),
   ""
)</f>
        <v>45078</v>
      </c>
      <c r="B2319" s="72" t="str">
        <f t="shared" si="187"/>
        <v>R-16</v>
      </c>
      <c r="C2319" s="73" t="str">
        <f t="shared" si="188"/>
        <v>Total</v>
      </c>
      <c r="D2319" s="77">
        <f>IFERROR(INDEX(Sinduscon!$24:$24,
MATCH(CUB!A2319,Sinduscon!$3:$3,0)+4), "")</f>
        <v>2412.9899999999998</v>
      </c>
      <c r="E2319" s="77">
        <f>IFERROR(INDEX(Sinduscon!$25:$25,
MATCH(CUB!$A2319,Sinduscon!$3:$3,0)+4), "")</f>
        <v>2130.2199999999998</v>
      </c>
      <c r="F2319" s="77">
        <f>IFERROR(INDEX(Sinduscon!$26:$26,
MATCH(CUB!$A2319,Sinduscon!$3:$3,0)+4), "")</f>
        <v>135.5</v>
      </c>
      <c r="G2319" s="77">
        <f>IFERROR(INDEX(Sinduscon!$27:$27,
MATCH(CUB!$A2319,Sinduscon!$3:$3,0)+4), "")</f>
        <v>15.530000000000001</v>
      </c>
      <c r="H2319" s="111"/>
      <c r="I2319" s="111"/>
      <c r="J2319" s="111"/>
      <c r="K2319" s="111"/>
    </row>
    <row r="2320" spans="1:11" x14ac:dyDescent="0.25">
      <c r="A2320" s="71">
        <f>IF(
   SUMPRODUCT(--(Sinduscon!$3:$3=DATE(2013,INT((ROW(A2517)-1)/20)+1,1)))&gt;0,
   DATE(2013,INT((ROW(A2517)-1)/20)+1,1),
   ""
)</f>
        <v>45078</v>
      </c>
      <c r="B2320" s="72" t="str">
        <f t="shared" si="187"/>
        <v>PIS</v>
      </c>
      <c r="C2320" s="73" t="str">
        <f t="shared" si="188"/>
        <v>Baixo</v>
      </c>
      <c r="D2320" s="77">
        <f>IFERROR(INDEX(Sinduscon!$30:$30,
MATCH(CUB!A2320,Sinduscon!$3:$3,0)+1), "")</f>
        <v>842.37</v>
      </c>
      <c r="E2320" s="77">
        <f>IFERROR(INDEX(Sinduscon!$31:$31,
MATCH(CUB!$A2320,Sinduscon!$3:$3,0)+1), "")</f>
        <v>621.70000000000005</v>
      </c>
      <c r="F2320" s="77">
        <f>IFERROR(INDEX(Sinduscon!$32:$32,
MATCH(CUB!$A2320,Sinduscon!$3:$3,0)+1), "")</f>
        <v>34.96</v>
      </c>
      <c r="G2320" s="77">
        <f>IFERROR(INDEX(Sinduscon!$33:$33,
MATCH(CUB!$A2320,Sinduscon!$3:$3,0)+1), "")</f>
        <v>2.4300000000000002</v>
      </c>
      <c r="H2320" s="111"/>
      <c r="I2320" s="111"/>
      <c r="J2320" s="111"/>
      <c r="K2320" s="111"/>
    </row>
    <row r="2321" spans="1:12" x14ac:dyDescent="0.25">
      <c r="A2321" s="71">
        <f>IF(
   SUMPRODUCT(--(Sinduscon!$3:$3=DATE(2013,INT((ROW(A2518)-1)/20)+1,1)))&gt;0,
   DATE(2013,INT((ROW(A2518)-1)/20)+1,1),
   ""
)</f>
        <v>45078</v>
      </c>
      <c r="B2321" s="72" t="str">
        <f t="shared" si="187"/>
        <v>PIS</v>
      </c>
      <c r="C2321" s="73" t="str">
        <f t="shared" si="188"/>
        <v>Normal</v>
      </c>
      <c r="D2321" s="77" t="str">
        <f>IFERROR(INDEX(Sinduscon!$30:$30,
MATCH(CUB!A2321,Sinduscon!$3:$3,0)+2), "")</f>
        <v>-</v>
      </c>
      <c r="E2321" s="77" t="str">
        <f>IFERROR(INDEX(Sinduscon!$31:$31,
MATCH(CUB!$A2321,Sinduscon!$3:$3,0)+2), "")</f>
        <v>-</v>
      </c>
      <c r="F2321" s="77" t="str">
        <f>IFERROR(INDEX(Sinduscon!$32:$32,
MATCH(CUB!$A2321,Sinduscon!$3:$3,0)+2), "")</f>
        <v>-</v>
      </c>
      <c r="G2321" s="77" t="str">
        <f>IFERROR(INDEX(Sinduscon!$33:$33,
MATCH(CUB!$A2321,Sinduscon!$3:$3,0)+2), "")</f>
        <v>-</v>
      </c>
      <c r="H2321" s="111"/>
      <c r="I2321" s="111"/>
      <c r="J2321" s="111"/>
      <c r="K2321" s="111"/>
    </row>
    <row r="2322" spans="1:12" x14ac:dyDescent="0.25">
      <c r="A2322" s="71">
        <f>IF(
   SUMPRODUCT(--(Sinduscon!$3:$3=DATE(2013,INT((ROW(A2519)-1)/20)+1,1)))&gt;0,
   DATE(2013,INT((ROW(A2519)-1)/20)+1,1),
   ""
)</f>
        <v>45078</v>
      </c>
      <c r="B2322" s="72" t="str">
        <f t="shared" si="187"/>
        <v>PIS</v>
      </c>
      <c r="C2322" s="73" t="str">
        <f t="shared" si="188"/>
        <v>Alto</v>
      </c>
      <c r="D2322" s="77" t="str">
        <f>IFERROR(INDEX(Sinduscon!$30:$30,
MATCH(CUB!A2322,Sinduscon!$3:$3,0)+3), "")</f>
        <v>-</v>
      </c>
      <c r="E2322" s="77" t="str">
        <f>IFERROR(INDEX(Sinduscon!$31:$31,
MATCH(CUB!$A2322,Sinduscon!$3:$3,0)+3), "")</f>
        <v>-</v>
      </c>
      <c r="F2322" s="77" t="str">
        <f>IFERROR(INDEX(Sinduscon!$32:$32,
MATCH(CUB!$A2322,Sinduscon!$3:$3,0)+3), "")</f>
        <v>-</v>
      </c>
      <c r="G2322" s="77" t="str">
        <f>IFERROR(INDEX(Sinduscon!$33:$33,
MATCH(CUB!$A2322,Sinduscon!$3:$3,0)+3), "")</f>
        <v>-</v>
      </c>
      <c r="H2322" s="111"/>
      <c r="I2322" s="111"/>
      <c r="J2322" s="111"/>
      <c r="K2322" s="111"/>
    </row>
    <row r="2323" spans="1:12" x14ac:dyDescent="0.25">
      <c r="A2323" s="71">
        <f>IF(
   SUMPRODUCT(--(Sinduscon!$3:$3=DATE(2013,INT((ROW(A2520)-1)/20)+1,1)))&gt;0,
   DATE(2013,INT((ROW(A2520)-1)/20)+1,1),
   ""
)</f>
        <v>45078</v>
      </c>
      <c r="B2323" s="72" t="str">
        <f t="shared" si="187"/>
        <v>PIS</v>
      </c>
      <c r="C2323" s="73" t="str">
        <f t="shared" si="188"/>
        <v>Total</v>
      </c>
      <c r="D2323" s="77">
        <f>IFERROR(INDEX(Sinduscon!$30:$30,
MATCH(CUB!A2323,Sinduscon!$3:$3,0)+4), "")</f>
        <v>842.37</v>
      </c>
      <c r="E2323" s="77">
        <f>IFERROR(INDEX(Sinduscon!$31:$31,
MATCH(CUB!$A2323,Sinduscon!$3:$3,0)+4), "")</f>
        <v>621.70000000000005</v>
      </c>
      <c r="F2323" s="77">
        <f>IFERROR(INDEX(Sinduscon!$32:$32,
MATCH(CUB!$A2323,Sinduscon!$3:$3,0)+4), "")</f>
        <v>34.96</v>
      </c>
      <c r="G2323" s="77">
        <f>IFERROR(INDEX(Sinduscon!$33:$33,
MATCH(CUB!$A2323,Sinduscon!$3:$3,0)+4), "")</f>
        <v>2.4300000000000002</v>
      </c>
      <c r="H2323" s="111">
        <f>SUMIFS(CUB!$D:$D,CUB!$C:$C,"Total",CUB!$A:$A,$A2323)
/11</f>
        <v>1215.5190909090909</v>
      </c>
      <c r="I2323" s="111">
        <f>SUMIFS(CUB!$E:$E,CUB!$C:$C,"Total",CUB!$A:$A,$A2323)
/11</f>
        <v>990.26090909090897</v>
      </c>
      <c r="J2323" s="111">
        <f>SUMIFS(CUB!$F:$F,CUB!$C:$C,"Total",CUB!$A:$A,$A2323)
/11</f>
        <v>87.12909090909092</v>
      </c>
      <c r="K2323" s="111">
        <f>SUMIFS(CUB!$G:$G,CUB!$C:$C,"Total",CUB!$A:$A,$A2323)
/11</f>
        <v>4.1572727272727272</v>
      </c>
      <c r="L2323" s="111">
        <f t="shared" ref="L2323" si="189">SUM(H2323:K2323)</f>
        <v>2297.0663636363633</v>
      </c>
    </row>
    <row r="2324" spans="1:12" x14ac:dyDescent="0.25">
      <c r="A2324" s="71">
        <f>IF(
   SUMPRODUCT(--(Sinduscon!$3:$3=DATE(2013,INT((ROW(A2521)-1)/20)+1,1)))&gt;0,
   DATE(2013,INT((ROW(A2521)-1)/20)+1,1),
   ""
)</f>
        <v>45108</v>
      </c>
      <c r="B2324" s="72" t="str">
        <f t="shared" si="187"/>
        <v>R-1</v>
      </c>
      <c r="C2324" s="73" t="str">
        <f t="shared" si="188"/>
        <v>Baixo</v>
      </c>
      <c r="D2324" s="77">
        <f>IFERROR(INDEX(Sinduscon!$6:$6,
MATCH(CUB!A2324,Sinduscon!$3:$3,0)+1), "")</f>
        <v>1135.94</v>
      </c>
      <c r="E2324" s="77">
        <f>IFERROR(INDEX(Sinduscon!$7:$7,
MATCH(CUB!$A2324,Sinduscon!$3:$3,0)+1), "")</f>
        <v>912.29</v>
      </c>
      <c r="F2324" s="77">
        <f>IFERROR(INDEX(Sinduscon!$8:$8,
MATCH(CUB!$A2324,Sinduscon!$3:$3,0)+1), "")</f>
        <v>145.33000000000001</v>
      </c>
      <c r="G2324" s="77">
        <f>IFERROR(INDEX(Sinduscon!$9:$9,
MATCH(CUB!$A2324,Sinduscon!$3:$3,0)+1), "")</f>
        <v>5.21</v>
      </c>
      <c r="H2324" s="111"/>
      <c r="I2324" s="111"/>
      <c r="J2324" s="111"/>
      <c r="K2324" s="111"/>
    </row>
    <row r="2325" spans="1:12" x14ac:dyDescent="0.25">
      <c r="A2325" s="71">
        <f>IF(
   SUMPRODUCT(--(Sinduscon!$3:$3=DATE(2013,INT((ROW(A2522)-1)/20)+1,1)))&gt;0,
   DATE(2013,INT((ROW(A2522)-1)/20)+1,1),
   ""
)</f>
        <v>45108</v>
      </c>
      <c r="B2325" s="72" t="str">
        <f t="shared" si="187"/>
        <v>R-1</v>
      </c>
      <c r="C2325" s="73" t="str">
        <f t="shared" si="188"/>
        <v>Normal</v>
      </c>
      <c r="D2325" s="77">
        <f>IFERROR(INDEX(Sinduscon!$6:$6,
MATCH(CUB!A2325,Sinduscon!$3:$3,0)+2), "")</f>
        <v>1173.4100000000001</v>
      </c>
      <c r="E2325" s="77">
        <f>IFERROR(INDEX(Sinduscon!$7:$7,
MATCH(CUB!$A2325,Sinduscon!$3:$3,0)+2), "")</f>
        <v>1247.45</v>
      </c>
      <c r="F2325" s="77">
        <f>IFERROR(INDEX(Sinduscon!$8:$8,
MATCH(CUB!$A2325,Sinduscon!$3:$3,0)+2), "")</f>
        <v>136.44999999999999</v>
      </c>
      <c r="G2325" s="77">
        <f>IFERROR(INDEX(Sinduscon!$9:$9,
MATCH(CUB!$A2325,Sinduscon!$3:$3,0)+2), "")</f>
        <v>0.37</v>
      </c>
      <c r="H2325" s="111"/>
      <c r="I2325" s="111"/>
      <c r="J2325" s="111"/>
      <c r="K2325" s="111"/>
    </row>
    <row r="2326" spans="1:12" x14ac:dyDescent="0.25">
      <c r="A2326" s="71">
        <f>IF(
   SUMPRODUCT(--(Sinduscon!$3:$3=DATE(2013,INT((ROW(A2523)-1)/20)+1,1)))&gt;0,
   DATE(2013,INT((ROW(A2523)-1)/20)+1,1),
   ""
)</f>
        <v>45108</v>
      </c>
      <c r="B2326" s="72" t="str">
        <f t="shared" si="187"/>
        <v>R-1</v>
      </c>
      <c r="C2326" s="73" t="str">
        <f t="shared" si="188"/>
        <v>Alto</v>
      </c>
      <c r="D2326" s="77">
        <f>IFERROR(INDEX(Sinduscon!$6:$6,
MATCH(CUB!A2326,Sinduscon!$3:$3,0)+3), "")</f>
        <v>1743.08</v>
      </c>
      <c r="E2326" s="77">
        <f>IFERROR(INDEX(Sinduscon!$7:$7,
MATCH(CUB!$A2326,Sinduscon!$3:$3,0)+3), "")</f>
        <v>1353.45</v>
      </c>
      <c r="F2326" s="77">
        <f>IFERROR(INDEX(Sinduscon!$8:$8,
MATCH(CUB!$A2326,Sinduscon!$3:$3,0)+3), "")</f>
        <v>129</v>
      </c>
      <c r="G2326" s="77">
        <f>IFERROR(INDEX(Sinduscon!$9:$9,
MATCH(CUB!$A2326,Sinduscon!$3:$3,0)+3), "")</f>
        <v>0.45</v>
      </c>
      <c r="H2326" s="111"/>
      <c r="I2326" s="111"/>
      <c r="J2326" s="111"/>
      <c r="K2326" s="111"/>
    </row>
    <row r="2327" spans="1:12" x14ac:dyDescent="0.25">
      <c r="A2327" s="71">
        <f>IF(
   SUMPRODUCT(--(Sinduscon!$3:$3=DATE(2013,INT((ROW(A2524)-1)/20)+1,1)))&gt;0,
   DATE(2013,INT((ROW(A2524)-1)/20)+1,1),
   ""
)</f>
        <v>45108</v>
      </c>
      <c r="B2327" s="72" t="str">
        <f t="shared" si="187"/>
        <v>R-1</v>
      </c>
      <c r="C2327" s="73" t="str">
        <f t="shared" si="188"/>
        <v>Total</v>
      </c>
      <c r="D2327" s="77">
        <f>IFERROR(INDEX(Sinduscon!$6:$6,
MATCH(CUB!A2327,Sinduscon!$3:$3,0)+4), "")</f>
        <v>4052.4300000000003</v>
      </c>
      <c r="E2327" s="77">
        <f>IFERROR(INDEX(Sinduscon!$7:$7,
MATCH(CUB!$A2327,Sinduscon!$3:$3,0)+4), "")</f>
        <v>3513.1899999999996</v>
      </c>
      <c r="F2327" s="77">
        <f>IFERROR(INDEX(Sinduscon!$8:$8,
MATCH(CUB!$A2327,Sinduscon!$3:$3,0)+4), "")</f>
        <v>410.78</v>
      </c>
      <c r="G2327" s="77">
        <f>IFERROR(INDEX(Sinduscon!$9:$9,
MATCH(CUB!$A2327,Sinduscon!$3:$3,0)+4), "")</f>
        <v>6.03</v>
      </c>
      <c r="H2327" s="111"/>
      <c r="I2327" s="111"/>
      <c r="J2327" s="111"/>
      <c r="K2327" s="111"/>
    </row>
    <row r="2328" spans="1:12" x14ac:dyDescent="0.25">
      <c r="A2328" s="71">
        <f>IF(
   SUMPRODUCT(--(Sinduscon!$3:$3=DATE(2013,INT((ROW(A2525)-1)/20)+1,1)))&gt;0,
   DATE(2013,INT((ROW(A2525)-1)/20)+1,1),
   ""
)</f>
        <v>45108</v>
      </c>
      <c r="B2328" s="72" t="str">
        <f t="shared" si="187"/>
        <v>PP-4</v>
      </c>
      <c r="C2328" s="73" t="str">
        <f t="shared" si="188"/>
        <v>Baixo</v>
      </c>
      <c r="D2328" s="77">
        <f>IFERROR(INDEX(Sinduscon!$12:$12,
MATCH(CUB!A2328,Sinduscon!$3:$3,0)+1), "")</f>
        <v>1257.3</v>
      </c>
      <c r="E2328" s="77">
        <f>IFERROR(INDEX(Sinduscon!$13:$13,
MATCH(CUB!$A2328,Sinduscon!$3:$3,0)+1), "")</f>
        <v>765.24</v>
      </c>
      <c r="F2328" s="77">
        <f>IFERROR(INDEX(Sinduscon!$14:$14,
MATCH(CUB!$A2328,Sinduscon!$3:$3,0)+1), "")</f>
        <v>38.64</v>
      </c>
      <c r="G2328" s="77">
        <f>IFERROR(INDEX(Sinduscon!$15:$15,
MATCH(CUB!$A2328,Sinduscon!$3:$3,0)+1), "")</f>
        <v>5.03</v>
      </c>
      <c r="H2328" s="111"/>
      <c r="I2328" s="111"/>
      <c r="J2328" s="111"/>
      <c r="K2328" s="111"/>
    </row>
    <row r="2329" spans="1:12" x14ac:dyDescent="0.25">
      <c r="A2329" s="71">
        <f>IF(
   SUMPRODUCT(--(Sinduscon!$3:$3=DATE(2013,INT((ROW(A2526)-1)/20)+1,1)))&gt;0,
   DATE(2013,INT((ROW(A2526)-1)/20)+1,1),
   ""
)</f>
        <v>45108</v>
      </c>
      <c r="B2329" s="72" t="str">
        <f t="shared" si="187"/>
        <v>PP-4</v>
      </c>
      <c r="C2329" s="73" t="str">
        <f t="shared" si="188"/>
        <v>Normal</v>
      </c>
      <c r="D2329" s="77">
        <f>IFERROR(INDEX(Sinduscon!$12:$12,
MATCH(CUB!A2329,Sinduscon!$3:$3,0)+2), "")</f>
        <v>1158.9100000000001</v>
      </c>
      <c r="E2329" s="77">
        <f>IFERROR(INDEX(Sinduscon!$13:$13,
MATCH(CUB!$A2329,Sinduscon!$3:$3,0)+2), "")</f>
        <v>1103.5</v>
      </c>
      <c r="F2329" s="77">
        <f>IFERROR(INDEX(Sinduscon!$14:$14,
MATCH(CUB!$A2329,Sinduscon!$3:$3,0)+2), "")</f>
        <v>163.62</v>
      </c>
      <c r="G2329" s="77">
        <f>IFERROR(INDEX(Sinduscon!$15:$15,
MATCH(CUB!$A2329,Sinduscon!$3:$3,0)+2), "")</f>
        <v>7.0000000000000007E-2</v>
      </c>
      <c r="H2329" s="111"/>
      <c r="I2329" s="111"/>
      <c r="J2329" s="111"/>
      <c r="K2329" s="111"/>
    </row>
    <row r="2330" spans="1:12" x14ac:dyDescent="0.25">
      <c r="A2330" s="71">
        <f>IF(
   SUMPRODUCT(--(Sinduscon!$3:$3=DATE(2013,INT((ROW(A2527)-1)/20)+1,1)))&gt;0,
   DATE(2013,INT((ROW(A2527)-1)/20)+1,1),
   ""
)</f>
        <v>45108</v>
      </c>
      <c r="B2330" s="72" t="str">
        <f t="shared" si="187"/>
        <v>PP-4</v>
      </c>
      <c r="C2330" s="73" t="str">
        <f t="shared" si="188"/>
        <v>Alto</v>
      </c>
      <c r="D2330" s="77" t="str">
        <f>IFERROR(INDEX(Sinduscon!$12:$12,
MATCH(CUB!A2330,Sinduscon!$3:$3,0)+3), "")</f>
        <v>-</v>
      </c>
      <c r="E2330" s="77" t="str">
        <f>IFERROR(INDEX(Sinduscon!$13:$13,
MATCH(CUB!$A2330,Sinduscon!$3:$3,0)+3), "")</f>
        <v>-</v>
      </c>
      <c r="F2330" s="77" t="str">
        <f>IFERROR(INDEX(Sinduscon!$14:$14,
MATCH(CUB!$A2330,Sinduscon!$3:$3,0)+3), "")</f>
        <v>-</v>
      </c>
      <c r="G2330" s="77" t="str">
        <f>IFERROR(INDEX(Sinduscon!$15:$15,
MATCH(CUB!$A2330,Sinduscon!$3:$3,0)+3), "")</f>
        <v>-</v>
      </c>
      <c r="H2330" s="111"/>
      <c r="I2330" s="111"/>
      <c r="J2330" s="111"/>
      <c r="K2330" s="111"/>
    </row>
    <row r="2331" spans="1:12" x14ac:dyDescent="0.25">
      <c r="A2331" s="71">
        <f>IF(
   SUMPRODUCT(--(Sinduscon!$3:$3=DATE(2013,INT((ROW(A2528)-1)/20)+1,1)))&gt;0,
   DATE(2013,INT((ROW(A2528)-1)/20)+1,1),
   ""
)</f>
        <v>45108</v>
      </c>
      <c r="B2331" s="72" t="str">
        <f t="shared" si="187"/>
        <v>PP-4</v>
      </c>
      <c r="C2331" s="73" t="str">
        <f t="shared" si="188"/>
        <v>Total</v>
      </c>
      <c r="D2331" s="77">
        <f>IFERROR(INDEX(Sinduscon!$12:$12,
MATCH(CUB!A2331,Sinduscon!$3:$3,0)+4), "")</f>
        <v>2416.21</v>
      </c>
      <c r="E2331" s="77">
        <f>IFERROR(INDEX(Sinduscon!$13:$13,
MATCH(CUB!$A2331,Sinduscon!$3:$3,0)+4), "")</f>
        <v>1868.74</v>
      </c>
      <c r="F2331" s="77">
        <f>IFERROR(INDEX(Sinduscon!$14:$14,
MATCH(CUB!$A2331,Sinduscon!$3:$3,0)+4), "")</f>
        <v>202.26</v>
      </c>
      <c r="G2331" s="77">
        <f>IFERROR(INDEX(Sinduscon!$15:$15,
MATCH(CUB!$A2331,Sinduscon!$3:$3,0)+4), "")</f>
        <v>5.1000000000000005</v>
      </c>
      <c r="H2331" s="111"/>
      <c r="I2331" s="111"/>
      <c r="J2331" s="111"/>
      <c r="K2331" s="111"/>
    </row>
    <row r="2332" spans="1:12" x14ac:dyDescent="0.25">
      <c r="A2332" s="71">
        <f>IF(
   SUMPRODUCT(--(Sinduscon!$3:$3=DATE(2013,INT((ROW(A2529)-1)/20)+1,1)))&gt;0,
   DATE(2013,INT((ROW(A2529)-1)/20)+1,1),
   ""
)</f>
        <v>45108</v>
      </c>
      <c r="B2332" s="72" t="str">
        <f t="shared" si="187"/>
        <v>R-8</v>
      </c>
      <c r="C2332" s="73" t="str">
        <f t="shared" si="188"/>
        <v>Baixo</v>
      </c>
      <c r="D2332" s="77">
        <f>IFERROR(INDEX(Sinduscon!$18:$18,
MATCH(CUB!A2332,Sinduscon!$3:$3,0)+1), "")</f>
        <v>1199.24</v>
      </c>
      <c r="E2332" s="77">
        <f>IFERROR(INDEX(Sinduscon!$19:$19,
MATCH(CUB!$A2332,Sinduscon!$3:$3,0)+1), "")</f>
        <v>719.69</v>
      </c>
      <c r="F2332" s="77">
        <f>IFERROR(INDEX(Sinduscon!$20:$20,
MATCH(CUB!$A2332,Sinduscon!$3:$3,0)+1), "")</f>
        <v>34.770000000000003</v>
      </c>
      <c r="G2332" s="77">
        <f>IFERROR(INDEX(Sinduscon!$21:$21,
MATCH(CUB!$A2332,Sinduscon!$3:$3,0)+1), "")</f>
        <v>5.28</v>
      </c>
      <c r="H2332" s="111"/>
      <c r="I2332" s="111"/>
      <c r="J2332" s="111"/>
      <c r="K2332" s="111"/>
    </row>
    <row r="2333" spans="1:12" x14ac:dyDescent="0.25">
      <c r="A2333" s="71">
        <f>IF(
   SUMPRODUCT(--(Sinduscon!$3:$3=DATE(2013,INT((ROW(A2530)-1)/20)+1,1)))&gt;0,
   DATE(2013,INT((ROW(A2530)-1)/20)+1,1),
   ""
)</f>
        <v>45108</v>
      </c>
      <c r="B2333" s="72" t="str">
        <f t="shared" si="187"/>
        <v>R-8</v>
      </c>
      <c r="C2333" s="73" t="str">
        <f t="shared" si="188"/>
        <v>Normal</v>
      </c>
      <c r="D2333" s="77">
        <f>IFERROR(INDEX(Sinduscon!$18:$18,
MATCH(CUB!A2333,Sinduscon!$3:$3,0)+2), "")</f>
        <v>1028.69</v>
      </c>
      <c r="E2333" s="77">
        <f>IFERROR(INDEX(Sinduscon!$19:$19,
MATCH(CUB!$A2333,Sinduscon!$3:$3,0)+2), "")</f>
        <v>990.72</v>
      </c>
      <c r="F2333" s="77">
        <f>IFERROR(INDEX(Sinduscon!$20:$20,
MATCH(CUB!$A2333,Sinduscon!$3:$3,0)+2), "")</f>
        <v>75.489999999999995</v>
      </c>
      <c r="G2333" s="77">
        <f>IFERROR(INDEX(Sinduscon!$21:$21,
MATCH(CUB!$A2333,Sinduscon!$3:$3,0)+2), "")</f>
        <v>7.07</v>
      </c>
      <c r="H2333" s="111"/>
      <c r="I2333" s="111"/>
      <c r="J2333" s="111"/>
      <c r="K2333" s="111"/>
    </row>
    <row r="2334" spans="1:12" x14ac:dyDescent="0.25">
      <c r="A2334" s="71">
        <f>IF(
   SUMPRODUCT(--(Sinduscon!$3:$3=DATE(2013,INT((ROW(A2531)-1)/20)+1,1)))&gt;0,
   DATE(2013,INT((ROW(A2531)-1)/20)+1,1),
   ""
)</f>
        <v>45108</v>
      </c>
      <c r="B2334" s="72" t="str">
        <f t="shared" si="187"/>
        <v>R-8</v>
      </c>
      <c r="C2334" s="73" t="str">
        <f t="shared" si="188"/>
        <v>Alto</v>
      </c>
      <c r="D2334" s="77">
        <f>IFERROR(INDEX(Sinduscon!$18:$18,
MATCH(CUB!A2334,Sinduscon!$3:$3,0)+3), "")</f>
        <v>1451.85</v>
      </c>
      <c r="E2334" s="77">
        <f>IFERROR(INDEX(Sinduscon!$19:$19,
MATCH(CUB!$A2334,Sinduscon!$3:$3,0)+3), "")</f>
        <v>1048.6099999999999</v>
      </c>
      <c r="F2334" s="77">
        <f>IFERROR(INDEX(Sinduscon!$20:$20,
MATCH(CUB!$A2334,Sinduscon!$3:$3,0)+3), "")</f>
        <v>89.01</v>
      </c>
      <c r="G2334" s="77">
        <f>IFERROR(INDEX(Sinduscon!$21:$21,
MATCH(CUB!$A2334,Sinduscon!$3:$3,0)+3), "")</f>
        <v>6.67</v>
      </c>
      <c r="H2334" s="111"/>
      <c r="I2334" s="111"/>
      <c r="J2334" s="111"/>
      <c r="K2334" s="111"/>
    </row>
    <row r="2335" spans="1:12" x14ac:dyDescent="0.25">
      <c r="A2335" s="71">
        <f>IF(
   SUMPRODUCT(--(Sinduscon!$3:$3=DATE(2013,INT((ROW(A2532)-1)/20)+1,1)))&gt;0,
   DATE(2013,INT((ROW(A2532)-1)/20)+1,1),
   ""
)</f>
        <v>45108</v>
      </c>
      <c r="B2335" s="72" t="str">
        <f t="shared" si="187"/>
        <v>R-8</v>
      </c>
      <c r="C2335" s="73" t="str">
        <f t="shared" si="188"/>
        <v>Total</v>
      </c>
      <c r="D2335" s="77">
        <f>IFERROR(INDEX(Sinduscon!$18:$18,
MATCH(CUB!A2335,Sinduscon!$3:$3,0)+4), "")</f>
        <v>3679.78</v>
      </c>
      <c r="E2335" s="77">
        <f>IFERROR(INDEX(Sinduscon!$19:$19,
MATCH(CUB!$A2335,Sinduscon!$3:$3,0)+4), "")</f>
        <v>2759.02</v>
      </c>
      <c r="F2335" s="77">
        <f>IFERROR(INDEX(Sinduscon!$20:$20,
MATCH(CUB!$A2335,Sinduscon!$3:$3,0)+4), "")</f>
        <v>199.26999999999998</v>
      </c>
      <c r="G2335" s="77">
        <f>IFERROR(INDEX(Sinduscon!$21:$21,
MATCH(CUB!$A2335,Sinduscon!$3:$3,0)+4), "")</f>
        <v>19.020000000000003</v>
      </c>
      <c r="H2335" s="111"/>
      <c r="I2335" s="111"/>
      <c r="J2335" s="111"/>
      <c r="K2335" s="111"/>
    </row>
    <row r="2336" spans="1:12" x14ac:dyDescent="0.25">
      <c r="A2336" s="71">
        <f>IF(
   SUMPRODUCT(--(Sinduscon!$3:$3=DATE(2013,INT((ROW(A2533)-1)/20)+1,1)))&gt;0,
   DATE(2013,INT((ROW(A2533)-1)/20)+1,1),
   ""
)</f>
        <v>45108</v>
      </c>
      <c r="B2336" s="72" t="str">
        <f t="shared" si="187"/>
        <v>R-16</v>
      </c>
      <c r="C2336" s="73" t="str">
        <f t="shared" si="188"/>
        <v>Baixo</v>
      </c>
      <c r="D2336" s="77" t="str">
        <f>IFERROR(INDEX(Sinduscon!$24:$24,
MATCH(CUB!A2336,Sinduscon!$3:$3,0)+1), "")</f>
        <v>-</v>
      </c>
      <c r="E2336" s="77" t="str">
        <f>IFERROR(INDEX(Sinduscon!$25:$25,
MATCH(CUB!$A2336,Sinduscon!$3:$3,0)+1), "")</f>
        <v>-</v>
      </c>
      <c r="F2336" s="77" t="str">
        <f>IFERROR(INDEX(Sinduscon!$26:$26,
MATCH(CUB!$A2336,Sinduscon!$3:$3,0)+1), "")</f>
        <v>-</v>
      </c>
      <c r="G2336" s="77" t="str">
        <f>IFERROR(INDEX(Sinduscon!$27:$27,
MATCH(CUB!$A2336,Sinduscon!$3:$3,0)+1), "")</f>
        <v>-</v>
      </c>
      <c r="H2336" s="111"/>
      <c r="I2336" s="111"/>
      <c r="J2336" s="111"/>
      <c r="K2336" s="111"/>
    </row>
    <row r="2337" spans="1:12" x14ac:dyDescent="0.25">
      <c r="A2337" s="71">
        <f>IF(
   SUMPRODUCT(--(Sinduscon!$3:$3=DATE(2013,INT((ROW(A2534)-1)/20)+1,1)))&gt;0,
   DATE(2013,INT((ROW(A2534)-1)/20)+1,1),
   ""
)</f>
        <v>45108</v>
      </c>
      <c r="B2337" s="72" t="str">
        <f t="shared" si="187"/>
        <v>R-16</v>
      </c>
      <c r="C2337" s="73" t="str">
        <f t="shared" si="188"/>
        <v>Normal</v>
      </c>
      <c r="D2337" s="77">
        <f>IFERROR(INDEX(Sinduscon!$24:$24,
MATCH(CUB!A2337,Sinduscon!$3:$3,0)+2), "")</f>
        <v>1015.59</v>
      </c>
      <c r="E2337" s="77">
        <f>IFERROR(INDEX(Sinduscon!$25:$25,
MATCH(CUB!$A2337,Sinduscon!$3:$3,0)+2), "")</f>
        <v>952.42</v>
      </c>
      <c r="F2337" s="77">
        <f>IFERROR(INDEX(Sinduscon!$26:$26,
MATCH(CUB!$A2337,Sinduscon!$3:$3,0)+2), "")</f>
        <v>62.47</v>
      </c>
      <c r="G2337" s="77">
        <f>IFERROR(INDEX(Sinduscon!$27:$27,
MATCH(CUB!$A2337,Sinduscon!$3:$3,0)+2), "")</f>
        <v>6.74</v>
      </c>
      <c r="H2337" s="111"/>
      <c r="I2337" s="111"/>
      <c r="J2337" s="111"/>
      <c r="K2337" s="111"/>
    </row>
    <row r="2338" spans="1:12" x14ac:dyDescent="0.25">
      <c r="A2338" s="71">
        <f>IF(
   SUMPRODUCT(--(Sinduscon!$3:$3=DATE(2013,INT((ROW(A2535)-1)/20)+1,1)))&gt;0,
   DATE(2013,INT((ROW(A2535)-1)/20)+1,1),
   ""
)</f>
        <v>45108</v>
      </c>
      <c r="B2338" s="72" t="str">
        <f t="shared" si="187"/>
        <v>R-16</v>
      </c>
      <c r="C2338" s="73" t="str">
        <f t="shared" si="188"/>
        <v>Alto</v>
      </c>
      <c r="D2338" s="77">
        <f>IFERROR(INDEX(Sinduscon!$24:$24,
MATCH(CUB!A2338,Sinduscon!$3:$3,0)+3), "")</f>
        <v>1407.44</v>
      </c>
      <c r="E2338" s="77">
        <f>IFERROR(INDEX(Sinduscon!$25:$25,
MATCH(CUB!$A2338,Sinduscon!$3:$3,0)+3), "")</f>
        <v>1177.8</v>
      </c>
      <c r="F2338" s="77">
        <f>IFERROR(INDEX(Sinduscon!$26:$26,
MATCH(CUB!$A2338,Sinduscon!$3:$3,0)+3), "")</f>
        <v>77.209999999999994</v>
      </c>
      <c r="G2338" s="77">
        <f>IFERROR(INDEX(Sinduscon!$27:$27,
MATCH(CUB!$A2338,Sinduscon!$3:$3,0)+3), "")</f>
        <v>10.119999999999999</v>
      </c>
      <c r="H2338" s="111"/>
      <c r="I2338" s="111"/>
      <c r="J2338" s="111"/>
      <c r="K2338" s="111"/>
    </row>
    <row r="2339" spans="1:12" x14ac:dyDescent="0.25">
      <c r="A2339" s="71">
        <f>IF(
   SUMPRODUCT(--(Sinduscon!$3:$3=DATE(2013,INT((ROW(A2536)-1)/20)+1,1)))&gt;0,
   DATE(2013,INT((ROW(A2536)-1)/20)+1,1),
   ""
)</f>
        <v>45108</v>
      </c>
      <c r="B2339" s="72" t="str">
        <f t="shared" si="187"/>
        <v>R-16</v>
      </c>
      <c r="C2339" s="73" t="str">
        <f t="shared" si="188"/>
        <v>Total</v>
      </c>
      <c r="D2339" s="77">
        <f>IFERROR(INDEX(Sinduscon!$24:$24,
MATCH(CUB!A2339,Sinduscon!$3:$3,0)+4), "")</f>
        <v>2423.0300000000002</v>
      </c>
      <c r="E2339" s="77">
        <f>IFERROR(INDEX(Sinduscon!$25:$25,
MATCH(CUB!$A2339,Sinduscon!$3:$3,0)+4), "")</f>
        <v>2130.2199999999998</v>
      </c>
      <c r="F2339" s="77">
        <f>IFERROR(INDEX(Sinduscon!$26:$26,
MATCH(CUB!$A2339,Sinduscon!$3:$3,0)+4), "")</f>
        <v>139.68</v>
      </c>
      <c r="G2339" s="77">
        <f>IFERROR(INDEX(Sinduscon!$27:$27,
MATCH(CUB!$A2339,Sinduscon!$3:$3,0)+4), "")</f>
        <v>16.86</v>
      </c>
      <c r="H2339" s="111"/>
      <c r="I2339" s="111"/>
      <c r="J2339" s="111"/>
      <c r="K2339" s="111"/>
    </row>
    <row r="2340" spans="1:12" x14ac:dyDescent="0.25">
      <c r="A2340" s="71">
        <f>IF(
   SUMPRODUCT(--(Sinduscon!$3:$3=DATE(2013,INT((ROW(A2537)-1)/20)+1,1)))&gt;0,
   DATE(2013,INT((ROW(A2537)-1)/20)+1,1),
   ""
)</f>
        <v>45108</v>
      </c>
      <c r="B2340" s="72" t="str">
        <f t="shared" si="187"/>
        <v>PIS</v>
      </c>
      <c r="C2340" s="73" t="str">
        <f t="shared" si="188"/>
        <v>Baixo</v>
      </c>
      <c r="D2340" s="77">
        <f>IFERROR(INDEX(Sinduscon!$30:$30,
MATCH(CUB!A2340,Sinduscon!$3:$3,0)+1), "")</f>
        <v>849.37</v>
      </c>
      <c r="E2340" s="77">
        <f>IFERROR(INDEX(Sinduscon!$31:$31,
MATCH(CUB!$A2340,Sinduscon!$3:$3,0)+1), "")</f>
        <v>621.70000000000005</v>
      </c>
      <c r="F2340" s="77">
        <f>IFERROR(INDEX(Sinduscon!$32:$32,
MATCH(CUB!$A2340,Sinduscon!$3:$3,0)+1), "")</f>
        <v>36.04</v>
      </c>
      <c r="G2340" s="77">
        <f>IFERROR(INDEX(Sinduscon!$33:$33,
MATCH(CUB!$A2340,Sinduscon!$3:$3,0)+1), "")</f>
        <v>2.63</v>
      </c>
      <c r="H2340" s="111"/>
      <c r="I2340" s="111"/>
      <c r="J2340" s="111"/>
      <c r="K2340" s="111"/>
    </row>
    <row r="2341" spans="1:12" x14ac:dyDescent="0.25">
      <c r="A2341" s="71">
        <f>IF(
   SUMPRODUCT(--(Sinduscon!$3:$3=DATE(2013,INT((ROW(A2538)-1)/20)+1,1)))&gt;0,
   DATE(2013,INT((ROW(A2538)-1)/20)+1,1),
   ""
)</f>
        <v>45108</v>
      </c>
      <c r="B2341" s="72" t="str">
        <f t="shared" si="187"/>
        <v>PIS</v>
      </c>
      <c r="C2341" s="73" t="str">
        <f t="shared" si="188"/>
        <v>Normal</v>
      </c>
      <c r="D2341" s="77" t="str">
        <f>IFERROR(INDEX(Sinduscon!$30:$30,
MATCH(CUB!A2341,Sinduscon!$3:$3,0)+2), "")</f>
        <v>-</v>
      </c>
      <c r="E2341" s="77" t="str">
        <f>IFERROR(INDEX(Sinduscon!$31:$31,
MATCH(CUB!$A2341,Sinduscon!$3:$3,0)+2), "")</f>
        <v>-</v>
      </c>
      <c r="F2341" s="77" t="str">
        <f>IFERROR(INDEX(Sinduscon!$32:$32,
MATCH(CUB!$A2341,Sinduscon!$3:$3,0)+2), "")</f>
        <v>-</v>
      </c>
      <c r="G2341" s="77" t="str">
        <f>IFERROR(INDEX(Sinduscon!$33:$33,
MATCH(CUB!$A2341,Sinduscon!$3:$3,0)+2), "")</f>
        <v>-</v>
      </c>
      <c r="H2341" s="111"/>
      <c r="I2341" s="111"/>
      <c r="J2341" s="111"/>
      <c r="K2341" s="111"/>
    </row>
    <row r="2342" spans="1:12" x14ac:dyDescent="0.25">
      <c r="A2342" s="71">
        <f>IF(
   SUMPRODUCT(--(Sinduscon!$3:$3=DATE(2013,INT((ROW(A2539)-1)/20)+1,1)))&gt;0,
   DATE(2013,INT((ROW(A2539)-1)/20)+1,1),
   ""
)</f>
        <v>45108</v>
      </c>
      <c r="B2342" s="72" t="str">
        <f t="shared" si="187"/>
        <v>PIS</v>
      </c>
      <c r="C2342" s="73" t="str">
        <f t="shared" si="188"/>
        <v>Alto</v>
      </c>
      <c r="D2342" s="77" t="str">
        <f>IFERROR(INDEX(Sinduscon!$30:$30,
MATCH(CUB!A2342,Sinduscon!$3:$3,0)+3), "")</f>
        <v>-</v>
      </c>
      <c r="E2342" s="77" t="str">
        <f>IFERROR(INDEX(Sinduscon!$31:$31,
MATCH(CUB!$A2342,Sinduscon!$3:$3,0)+3), "")</f>
        <v>-</v>
      </c>
      <c r="F2342" s="77" t="str">
        <f>IFERROR(INDEX(Sinduscon!$32:$32,
MATCH(CUB!$A2342,Sinduscon!$3:$3,0)+3), "")</f>
        <v>-</v>
      </c>
      <c r="G2342" s="77" t="str">
        <f>IFERROR(INDEX(Sinduscon!$33:$33,
MATCH(CUB!$A2342,Sinduscon!$3:$3,0)+3), "")</f>
        <v>-</v>
      </c>
      <c r="H2342" s="111"/>
      <c r="I2342" s="111"/>
      <c r="J2342" s="111"/>
      <c r="K2342" s="111"/>
    </row>
    <row r="2343" spans="1:12" x14ac:dyDescent="0.25">
      <c r="A2343" s="71">
        <f>IF(
   SUMPRODUCT(--(Sinduscon!$3:$3=DATE(2013,INT((ROW(A2540)-1)/20)+1,1)))&gt;0,
   DATE(2013,INT((ROW(A2540)-1)/20)+1,1),
   ""
)</f>
        <v>45108</v>
      </c>
      <c r="B2343" s="72" t="str">
        <f t="shared" si="187"/>
        <v>PIS</v>
      </c>
      <c r="C2343" s="73" t="str">
        <f t="shared" si="188"/>
        <v>Total</v>
      </c>
      <c r="D2343" s="77">
        <f>IFERROR(INDEX(Sinduscon!$30:$30,
MATCH(CUB!A2343,Sinduscon!$3:$3,0)+4), "")</f>
        <v>849.37</v>
      </c>
      <c r="E2343" s="77">
        <f>IFERROR(INDEX(Sinduscon!$31:$31,
MATCH(CUB!$A2343,Sinduscon!$3:$3,0)+4), "")</f>
        <v>621.70000000000005</v>
      </c>
      <c r="F2343" s="77">
        <f>IFERROR(INDEX(Sinduscon!$32:$32,
MATCH(CUB!$A2343,Sinduscon!$3:$3,0)+4), "")</f>
        <v>36.04</v>
      </c>
      <c r="G2343" s="77">
        <f>IFERROR(INDEX(Sinduscon!$33:$33,
MATCH(CUB!$A2343,Sinduscon!$3:$3,0)+4), "")</f>
        <v>2.63</v>
      </c>
      <c r="H2343" s="111">
        <f>SUMIFS(CUB!$D:$D,CUB!$C:$C,"Total",CUB!$A:$A,$A2343)
/11</f>
        <v>1220.0745454545456</v>
      </c>
      <c r="I2343" s="111">
        <f>SUMIFS(CUB!$E:$E,CUB!$C:$C,"Total",CUB!$A:$A,$A2343)
/11</f>
        <v>990.26090909090897</v>
      </c>
      <c r="J2343" s="111">
        <f>SUMIFS(CUB!$F:$F,CUB!$C:$C,"Total",CUB!$A:$A,$A2343)
/11</f>
        <v>89.820909090909083</v>
      </c>
      <c r="K2343" s="111">
        <f>SUMIFS(CUB!$G:$G,CUB!$C:$C,"Total",CUB!$A:$A,$A2343)
/11</f>
        <v>4.5127272727272736</v>
      </c>
      <c r="L2343" s="111">
        <f t="shared" ref="L2343" si="190">SUM(H2343:K2343)</f>
        <v>2304.6690909090908</v>
      </c>
    </row>
    <row r="2344" spans="1:12" x14ac:dyDescent="0.25">
      <c r="A2344" s="71">
        <f>IF(
   SUMPRODUCT(--(Sinduscon!$3:$3=DATE(2013,INT((ROW(A2541)-1)/20)+1,1)))&gt;0,
   DATE(2013,INT((ROW(A2541)-1)/20)+1,1),
   ""
)</f>
        <v>45139</v>
      </c>
      <c r="B2344" s="72" t="str">
        <f t="shared" si="187"/>
        <v>R-1</v>
      </c>
      <c r="C2344" s="73" t="str">
        <f t="shared" si="188"/>
        <v>Baixo</v>
      </c>
      <c r="D2344" s="77">
        <f>IFERROR(INDEX(Sinduscon!$6:$6,
MATCH(CUB!A2344,Sinduscon!$3:$3,0)+1), "")</f>
        <v>1138.32</v>
      </c>
      <c r="E2344" s="77">
        <f>IFERROR(INDEX(Sinduscon!$7:$7,
MATCH(CUB!$A2344,Sinduscon!$3:$3,0)+1), "")</f>
        <v>939.88</v>
      </c>
      <c r="F2344" s="77">
        <f>IFERROR(INDEX(Sinduscon!$8:$8,
MATCH(CUB!$A2344,Sinduscon!$3:$3,0)+1), "")</f>
        <v>145.33000000000001</v>
      </c>
      <c r="G2344" s="77">
        <f>IFERROR(INDEX(Sinduscon!$9:$9,
MATCH(CUB!$A2344,Sinduscon!$3:$3,0)+1), "")</f>
        <v>5.21</v>
      </c>
      <c r="H2344" s="111"/>
      <c r="I2344" s="111"/>
      <c r="J2344" s="111"/>
      <c r="K2344" s="111"/>
    </row>
    <row r="2345" spans="1:12" x14ac:dyDescent="0.25">
      <c r="A2345" s="71">
        <f>IF(
   SUMPRODUCT(--(Sinduscon!$3:$3=DATE(2013,INT((ROW(A2542)-1)/20)+1,1)))&gt;0,
   DATE(2013,INT((ROW(A2542)-1)/20)+1,1),
   ""
)</f>
        <v>45139</v>
      </c>
      <c r="B2345" s="72" t="str">
        <f t="shared" si="187"/>
        <v>R-1</v>
      </c>
      <c r="C2345" s="73" t="str">
        <f t="shared" si="188"/>
        <v>Normal</v>
      </c>
      <c r="D2345" s="77">
        <f>IFERROR(INDEX(Sinduscon!$6:$6,
MATCH(CUB!A2345,Sinduscon!$3:$3,0)+2), "")</f>
        <v>1173.8900000000001</v>
      </c>
      <c r="E2345" s="77">
        <f>IFERROR(INDEX(Sinduscon!$7:$7,
MATCH(CUB!$A2345,Sinduscon!$3:$3,0)+2), "")</f>
        <v>1285.18</v>
      </c>
      <c r="F2345" s="77">
        <f>IFERROR(INDEX(Sinduscon!$8:$8,
MATCH(CUB!$A2345,Sinduscon!$3:$3,0)+2), "")</f>
        <v>136.44999999999999</v>
      </c>
      <c r="G2345" s="77">
        <f>IFERROR(INDEX(Sinduscon!$9:$9,
MATCH(CUB!$A2345,Sinduscon!$3:$3,0)+2), "")</f>
        <v>0.37</v>
      </c>
      <c r="H2345" s="111"/>
      <c r="I2345" s="111"/>
      <c r="J2345" s="111"/>
      <c r="K2345" s="111"/>
    </row>
    <row r="2346" spans="1:12" x14ac:dyDescent="0.25">
      <c r="A2346" s="71">
        <f>IF(
   SUMPRODUCT(--(Sinduscon!$3:$3=DATE(2013,INT((ROW(A2543)-1)/20)+1,1)))&gt;0,
   DATE(2013,INT((ROW(A2543)-1)/20)+1,1),
   ""
)</f>
        <v>45139</v>
      </c>
      <c r="B2346" s="72" t="str">
        <f t="shared" si="187"/>
        <v>R-1</v>
      </c>
      <c r="C2346" s="73" t="str">
        <f t="shared" si="188"/>
        <v>Alto</v>
      </c>
      <c r="D2346" s="77">
        <f>IFERROR(INDEX(Sinduscon!$6:$6,
MATCH(CUB!A2346,Sinduscon!$3:$3,0)+3), "")</f>
        <v>1743.59</v>
      </c>
      <c r="E2346" s="77">
        <f>IFERROR(INDEX(Sinduscon!$7:$7,
MATCH(CUB!$A2346,Sinduscon!$3:$3,0)+3), "")</f>
        <v>1394.39</v>
      </c>
      <c r="F2346" s="77">
        <f>IFERROR(INDEX(Sinduscon!$8:$8,
MATCH(CUB!$A2346,Sinduscon!$3:$3,0)+3), "")</f>
        <v>129</v>
      </c>
      <c r="G2346" s="77">
        <f>IFERROR(INDEX(Sinduscon!$9:$9,
MATCH(CUB!$A2346,Sinduscon!$3:$3,0)+3), "")</f>
        <v>0.45</v>
      </c>
      <c r="H2346" s="111"/>
      <c r="I2346" s="111"/>
      <c r="J2346" s="111"/>
      <c r="K2346" s="111"/>
    </row>
    <row r="2347" spans="1:12" x14ac:dyDescent="0.25">
      <c r="A2347" s="71">
        <f>IF(
   SUMPRODUCT(--(Sinduscon!$3:$3=DATE(2013,INT((ROW(A2544)-1)/20)+1,1)))&gt;0,
   DATE(2013,INT((ROW(A2544)-1)/20)+1,1),
   ""
)</f>
        <v>45139</v>
      </c>
      <c r="B2347" s="72" t="str">
        <f t="shared" si="187"/>
        <v>R-1</v>
      </c>
      <c r="C2347" s="73" t="str">
        <f t="shared" si="188"/>
        <v>Total</v>
      </c>
      <c r="D2347" s="77">
        <f>IFERROR(INDEX(Sinduscon!$6:$6,
MATCH(CUB!A2347,Sinduscon!$3:$3,0)+4), "")</f>
        <v>4055.8</v>
      </c>
      <c r="E2347" s="77">
        <f>IFERROR(INDEX(Sinduscon!$7:$7,
MATCH(CUB!$A2347,Sinduscon!$3:$3,0)+4), "")</f>
        <v>3619.45</v>
      </c>
      <c r="F2347" s="77">
        <f>IFERROR(INDEX(Sinduscon!$8:$8,
MATCH(CUB!$A2347,Sinduscon!$3:$3,0)+4), "")</f>
        <v>410.78</v>
      </c>
      <c r="G2347" s="77">
        <f>IFERROR(INDEX(Sinduscon!$9:$9,
MATCH(CUB!$A2347,Sinduscon!$3:$3,0)+4), "")</f>
        <v>6.03</v>
      </c>
      <c r="H2347" s="111"/>
      <c r="I2347" s="111"/>
      <c r="J2347" s="111"/>
      <c r="K2347" s="111"/>
    </row>
    <row r="2348" spans="1:12" x14ac:dyDescent="0.25">
      <c r="A2348" s="71">
        <f>IF(
   SUMPRODUCT(--(Sinduscon!$3:$3=DATE(2013,INT((ROW(A2545)-1)/20)+1,1)))&gt;0,
   DATE(2013,INT((ROW(A2545)-1)/20)+1,1),
   ""
)</f>
        <v>45139</v>
      </c>
      <c r="B2348" s="72" t="str">
        <f t="shared" si="187"/>
        <v>PP-4</v>
      </c>
      <c r="C2348" s="73" t="str">
        <f t="shared" si="188"/>
        <v>Baixo</v>
      </c>
      <c r="D2348" s="77">
        <f>IFERROR(INDEX(Sinduscon!$12:$12,
MATCH(CUB!A2348,Sinduscon!$3:$3,0)+1), "")</f>
        <v>1255</v>
      </c>
      <c r="E2348" s="77">
        <f>IFERROR(INDEX(Sinduscon!$13:$13,
MATCH(CUB!$A2348,Sinduscon!$3:$3,0)+1), "")</f>
        <v>788.39</v>
      </c>
      <c r="F2348" s="77">
        <f>IFERROR(INDEX(Sinduscon!$14:$14,
MATCH(CUB!$A2348,Sinduscon!$3:$3,0)+1), "")</f>
        <v>38.64</v>
      </c>
      <c r="G2348" s="77">
        <f>IFERROR(INDEX(Sinduscon!$15:$15,
MATCH(CUB!$A2348,Sinduscon!$3:$3,0)+1), "")</f>
        <v>5.03</v>
      </c>
      <c r="H2348" s="111"/>
      <c r="I2348" s="111"/>
      <c r="J2348" s="111"/>
      <c r="K2348" s="111"/>
    </row>
    <row r="2349" spans="1:12" x14ac:dyDescent="0.25">
      <c r="A2349" s="71">
        <f>IF(
   SUMPRODUCT(--(Sinduscon!$3:$3=DATE(2013,INT((ROW(A2546)-1)/20)+1,1)))&gt;0,
   DATE(2013,INT((ROW(A2546)-1)/20)+1,1),
   ""
)</f>
        <v>45139</v>
      </c>
      <c r="B2349" s="72" t="str">
        <f t="shared" si="187"/>
        <v>PP-4</v>
      </c>
      <c r="C2349" s="73" t="str">
        <f t="shared" si="188"/>
        <v>Normal</v>
      </c>
      <c r="D2349" s="77">
        <f>IFERROR(INDEX(Sinduscon!$12:$12,
MATCH(CUB!A2349,Sinduscon!$3:$3,0)+2), "")</f>
        <v>1153.57</v>
      </c>
      <c r="E2349" s="77">
        <f>IFERROR(INDEX(Sinduscon!$13:$13,
MATCH(CUB!$A2349,Sinduscon!$3:$3,0)+2), "")</f>
        <v>1136.8800000000001</v>
      </c>
      <c r="F2349" s="77">
        <f>IFERROR(INDEX(Sinduscon!$14:$14,
MATCH(CUB!$A2349,Sinduscon!$3:$3,0)+2), "")</f>
        <v>163.62</v>
      </c>
      <c r="G2349" s="77">
        <f>IFERROR(INDEX(Sinduscon!$15:$15,
MATCH(CUB!$A2349,Sinduscon!$3:$3,0)+2), "")</f>
        <v>7.0000000000000007E-2</v>
      </c>
      <c r="H2349" s="111"/>
      <c r="I2349" s="111"/>
      <c r="J2349" s="111"/>
      <c r="K2349" s="111"/>
    </row>
    <row r="2350" spans="1:12" x14ac:dyDescent="0.25">
      <c r="A2350" s="71">
        <f>IF(
   SUMPRODUCT(--(Sinduscon!$3:$3=DATE(2013,INT((ROW(A2547)-1)/20)+1,1)))&gt;0,
   DATE(2013,INT((ROW(A2547)-1)/20)+1,1),
   ""
)</f>
        <v>45139</v>
      </c>
      <c r="B2350" s="72" t="str">
        <f t="shared" si="187"/>
        <v>PP-4</v>
      </c>
      <c r="C2350" s="73" t="str">
        <f t="shared" si="188"/>
        <v>Alto</v>
      </c>
      <c r="D2350" s="77" t="str">
        <f>IFERROR(INDEX(Sinduscon!$12:$12,
MATCH(CUB!A2350,Sinduscon!$3:$3,0)+3), "")</f>
        <v>-</v>
      </c>
      <c r="E2350" s="77" t="str">
        <f>IFERROR(INDEX(Sinduscon!$13:$13,
MATCH(CUB!$A2350,Sinduscon!$3:$3,0)+3), "")</f>
        <v>-</v>
      </c>
      <c r="F2350" s="77" t="str">
        <f>IFERROR(INDEX(Sinduscon!$14:$14,
MATCH(CUB!$A2350,Sinduscon!$3:$3,0)+3), "")</f>
        <v>-</v>
      </c>
      <c r="G2350" s="77" t="str">
        <f>IFERROR(INDEX(Sinduscon!$15:$15,
MATCH(CUB!$A2350,Sinduscon!$3:$3,0)+3), "")</f>
        <v>-</v>
      </c>
      <c r="H2350" s="111"/>
      <c r="I2350" s="111"/>
      <c r="J2350" s="111"/>
      <c r="K2350" s="111"/>
    </row>
    <row r="2351" spans="1:12" x14ac:dyDescent="0.25">
      <c r="A2351" s="71">
        <f>IF(
   SUMPRODUCT(--(Sinduscon!$3:$3=DATE(2013,INT((ROW(A2548)-1)/20)+1,1)))&gt;0,
   DATE(2013,INT((ROW(A2548)-1)/20)+1,1),
   ""
)</f>
        <v>45139</v>
      </c>
      <c r="B2351" s="72" t="str">
        <f t="shared" si="187"/>
        <v>PP-4</v>
      </c>
      <c r="C2351" s="73" t="str">
        <f t="shared" si="188"/>
        <v>Total</v>
      </c>
      <c r="D2351" s="77">
        <f>IFERROR(INDEX(Sinduscon!$12:$12,
MATCH(CUB!A2351,Sinduscon!$3:$3,0)+4), "")</f>
        <v>2408.5699999999997</v>
      </c>
      <c r="E2351" s="77">
        <f>IFERROR(INDEX(Sinduscon!$13:$13,
MATCH(CUB!$A2351,Sinduscon!$3:$3,0)+4), "")</f>
        <v>1925.27</v>
      </c>
      <c r="F2351" s="77">
        <f>IFERROR(INDEX(Sinduscon!$14:$14,
MATCH(CUB!$A2351,Sinduscon!$3:$3,0)+4), "")</f>
        <v>202.26</v>
      </c>
      <c r="G2351" s="77">
        <f>IFERROR(INDEX(Sinduscon!$15:$15,
MATCH(CUB!$A2351,Sinduscon!$3:$3,0)+4), "")</f>
        <v>5.1000000000000005</v>
      </c>
      <c r="H2351" s="111"/>
      <c r="I2351" s="111"/>
      <c r="J2351" s="111"/>
      <c r="K2351" s="111"/>
    </row>
    <row r="2352" spans="1:12" x14ac:dyDescent="0.25">
      <c r="A2352" s="71">
        <f>IF(
   SUMPRODUCT(--(Sinduscon!$3:$3=DATE(2013,INT((ROW(A2549)-1)/20)+1,1)))&gt;0,
   DATE(2013,INT((ROW(A2549)-1)/20)+1,1),
   ""
)</f>
        <v>45139</v>
      </c>
      <c r="B2352" s="72" t="str">
        <f t="shared" si="187"/>
        <v>R-8</v>
      </c>
      <c r="C2352" s="73" t="str">
        <f t="shared" si="188"/>
        <v>Baixo</v>
      </c>
      <c r="D2352" s="77">
        <f>IFERROR(INDEX(Sinduscon!$18:$18,
MATCH(CUB!A2352,Sinduscon!$3:$3,0)+1), "")</f>
        <v>1196.33</v>
      </c>
      <c r="E2352" s="77">
        <f>IFERROR(INDEX(Sinduscon!$19:$19,
MATCH(CUB!$A2352,Sinduscon!$3:$3,0)+1), "")</f>
        <v>741.45</v>
      </c>
      <c r="F2352" s="77">
        <f>IFERROR(INDEX(Sinduscon!$20:$20,
MATCH(CUB!$A2352,Sinduscon!$3:$3,0)+1), "")</f>
        <v>34.770000000000003</v>
      </c>
      <c r="G2352" s="77">
        <f>IFERROR(INDEX(Sinduscon!$21:$21,
MATCH(CUB!$A2352,Sinduscon!$3:$3,0)+1), "")</f>
        <v>5.28</v>
      </c>
      <c r="H2352" s="111"/>
      <c r="I2352" s="111"/>
      <c r="J2352" s="111"/>
      <c r="K2352" s="111"/>
    </row>
    <row r="2353" spans="1:12" x14ac:dyDescent="0.25">
      <c r="A2353" s="71">
        <f>IF(
   SUMPRODUCT(--(Sinduscon!$3:$3=DATE(2013,INT((ROW(A2550)-1)/20)+1,1)))&gt;0,
   DATE(2013,INT((ROW(A2550)-1)/20)+1,1),
   ""
)</f>
        <v>45139</v>
      </c>
      <c r="B2353" s="72" t="str">
        <f t="shared" si="187"/>
        <v>R-8</v>
      </c>
      <c r="C2353" s="73" t="str">
        <f t="shared" si="188"/>
        <v>Normal</v>
      </c>
      <c r="D2353" s="77">
        <f>IFERROR(INDEX(Sinduscon!$18:$18,
MATCH(CUB!A2353,Sinduscon!$3:$3,0)+2), "")</f>
        <v>1024.73</v>
      </c>
      <c r="E2353" s="77">
        <f>IFERROR(INDEX(Sinduscon!$19:$19,
MATCH(CUB!$A2353,Sinduscon!$3:$3,0)+2), "")</f>
        <v>1020.69</v>
      </c>
      <c r="F2353" s="77">
        <f>IFERROR(INDEX(Sinduscon!$20:$20,
MATCH(CUB!$A2353,Sinduscon!$3:$3,0)+2), "")</f>
        <v>75.489999999999995</v>
      </c>
      <c r="G2353" s="77">
        <f>IFERROR(INDEX(Sinduscon!$21:$21,
MATCH(CUB!$A2353,Sinduscon!$3:$3,0)+2), "")</f>
        <v>7.07</v>
      </c>
      <c r="H2353" s="111"/>
      <c r="I2353" s="111"/>
      <c r="J2353" s="111"/>
      <c r="K2353" s="111"/>
    </row>
    <row r="2354" spans="1:12" x14ac:dyDescent="0.25">
      <c r="A2354" s="71">
        <f>IF(
   SUMPRODUCT(--(Sinduscon!$3:$3=DATE(2013,INT((ROW(A2551)-1)/20)+1,1)))&gt;0,
   DATE(2013,INT((ROW(A2551)-1)/20)+1,1),
   ""
)</f>
        <v>45139</v>
      </c>
      <c r="B2354" s="72" t="str">
        <f t="shared" si="187"/>
        <v>R-8</v>
      </c>
      <c r="C2354" s="73" t="str">
        <f t="shared" si="188"/>
        <v>Alto</v>
      </c>
      <c r="D2354" s="77">
        <f>IFERROR(INDEX(Sinduscon!$18:$18,
MATCH(CUB!A2354,Sinduscon!$3:$3,0)+3), "")</f>
        <v>1449.25</v>
      </c>
      <c r="E2354" s="77">
        <f>IFERROR(INDEX(Sinduscon!$19:$19,
MATCH(CUB!$A2354,Sinduscon!$3:$3,0)+3), "")</f>
        <v>1080.33</v>
      </c>
      <c r="F2354" s="77">
        <f>IFERROR(INDEX(Sinduscon!$20:$20,
MATCH(CUB!$A2354,Sinduscon!$3:$3,0)+3), "")</f>
        <v>89.01</v>
      </c>
      <c r="G2354" s="77">
        <f>IFERROR(INDEX(Sinduscon!$21:$21,
MATCH(CUB!$A2354,Sinduscon!$3:$3,0)+3), "")</f>
        <v>6.67</v>
      </c>
      <c r="H2354" s="111"/>
      <c r="I2354" s="111"/>
      <c r="J2354" s="111"/>
      <c r="K2354" s="111"/>
    </row>
    <row r="2355" spans="1:12" x14ac:dyDescent="0.25">
      <c r="A2355" s="71">
        <f>IF(
   SUMPRODUCT(--(Sinduscon!$3:$3=DATE(2013,INT((ROW(A2552)-1)/20)+1,1)))&gt;0,
   DATE(2013,INT((ROW(A2552)-1)/20)+1,1),
   ""
)</f>
        <v>45139</v>
      </c>
      <c r="B2355" s="72" t="str">
        <f t="shared" si="187"/>
        <v>R-8</v>
      </c>
      <c r="C2355" s="73" t="str">
        <f t="shared" si="188"/>
        <v>Total</v>
      </c>
      <c r="D2355" s="77">
        <f>IFERROR(INDEX(Sinduscon!$18:$18,
MATCH(CUB!A2355,Sinduscon!$3:$3,0)+4), "")</f>
        <v>3670.31</v>
      </c>
      <c r="E2355" s="77">
        <f>IFERROR(INDEX(Sinduscon!$19:$19,
MATCH(CUB!$A2355,Sinduscon!$3:$3,0)+4), "")</f>
        <v>2842.4700000000003</v>
      </c>
      <c r="F2355" s="77">
        <f>IFERROR(INDEX(Sinduscon!$20:$20,
MATCH(CUB!$A2355,Sinduscon!$3:$3,0)+4), "")</f>
        <v>199.26999999999998</v>
      </c>
      <c r="G2355" s="77">
        <f>IFERROR(INDEX(Sinduscon!$21:$21,
MATCH(CUB!$A2355,Sinduscon!$3:$3,0)+4), "")</f>
        <v>19.020000000000003</v>
      </c>
      <c r="H2355" s="111"/>
      <c r="I2355" s="111"/>
      <c r="J2355" s="111"/>
      <c r="K2355" s="111"/>
    </row>
    <row r="2356" spans="1:12" x14ac:dyDescent="0.25">
      <c r="A2356" s="71">
        <f>IF(
   SUMPRODUCT(--(Sinduscon!$3:$3=DATE(2013,INT((ROW(A2553)-1)/20)+1,1)))&gt;0,
   DATE(2013,INT((ROW(A2553)-1)/20)+1,1),
   ""
)</f>
        <v>45139</v>
      </c>
      <c r="B2356" s="72" t="str">
        <f t="shared" si="187"/>
        <v>R-16</v>
      </c>
      <c r="C2356" s="73" t="str">
        <f t="shared" si="188"/>
        <v>Baixo</v>
      </c>
      <c r="D2356" s="77" t="str">
        <f>IFERROR(INDEX(Sinduscon!$24:$24,
MATCH(CUB!A2356,Sinduscon!$3:$3,0)+1), "")</f>
        <v>-</v>
      </c>
      <c r="E2356" s="77" t="str">
        <f>IFERROR(INDEX(Sinduscon!$25:$25,
MATCH(CUB!$A2356,Sinduscon!$3:$3,0)+1), "")</f>
        <v>-</v>
      </c>
      <c r="F2356" s="77" t="str">
        <f>IFERROR(INDEX(Sinduscon!$26:$26,
MATCH(CUB!$A2356,Sinduscon!$3:$3,0)+1), "")</f>
        <v>-</v>
      </c>
      <c r="G2356" s="77" t="str">
        <f>IFERROR(INDEX(Sinduscon!$27:$27,
MATCH(CUB!$A2356,Sinduscon!$3:$3,0)+1), "")</f>
        <v>-</v>
      </c>
      <c r="H2356" s="111"/>
      <c r="I2356" s="111"/>
      <c r="J2356" s="111"/>
      <c r="K2356" s="111"/>
    </row>
    <row r="2357" spans="1:12" x14ac:dyDescent="0.25">
      <c r="A2357" s="71">
        <f>IF(
   SUMPRODUCT(--(Sinduscon!$3:$3=DATE(2013,INT((ROW(A2554)-1)/20)+1,1)))&gt;0,
   DATE(2013,INT((ROW(A2554)-1)/20)+1,1),
   ""
)</f>
        <v>45139</v>
      </c>
      <c r="B2357" s="72" t="str">
        <f t="shared" si="187"/>
        <v>R-16</v>
      </c>
      <c r="C2357" s="73" t="str">
        <f t="shared" si="188"/>
        <v>Normal</v>
      </c>
      <c r="D2357" s="77">
        <f>IFERROR(INDEX(Sinduscon!$24:$24,
MATCH(CUB!A2357,Sinduscon!$3:$3,0)+2), "")</f>
        <v>1011.36</v>
      </c>
      <c r="E2357" s="77">
        <f>IFERROR(INDEX(Sinduscon!$25:$25,
MATCH(CUB!$A2357,Sinduscon!$3:$3,0)+2), "")</f>
        <v>981.23</v>
      </c>
      <c r="F2357" s="77">
        <f>IFERROR(INDEX(Sinduscon!$26:$26,
MATCH(CUB!$A2357,Sinduscon!$3:$3,0)+2), "")</f>
        <v>62.47</v>
      </c>
      <c r="G2357" s="77">
        <f>IFERROR(INDEX(Sinduscon!$27:$27,
MATCH(CUB!$A2357,Sinduscon!$3:$3,0)+2), "")</f>
        <v>6.74</v>
      </c>
      <c r="H2357" s="111"/>
      <c r="I2357" s="111"/>
      <c r="J2357" s="111"/>
      <c r="K2357" s="111"/>
    </row>
    <row r="2358" spans="1:12" x14ac:dyDescent="0.25">
      <c r="A2358" s="71">
        <f>IF(
   SUMPRODUCT(--(Sinduscon!$3:$3=DATE(2013,INT((ROW(A2555)-1)/20)+1,1)))&gt;0,
   DATE(2013,INT((ROW(A2555)-1)/20)+1,1),
   ""
)</f>
        <v>45139</v>
      </c>
      <c r="B2358" s="72" t="str">
        <f t="shared" si="187"/>
        <v>R-16</v>
      </c>
      <c r="C2358" s="73" t="str">
        <f t="shared" si="188"/>
        <v>Alto</v>
      </c>
      <c r="D2358" s="77">
        <f>IFERROR(INDEX(Sinduscon!$24:$24,
MATCH(CUB!A2358,Sinduscon!$3:$3,0)+3), "")</f>
        <v>1395.31</v>
      </c>
      <c r="E2358" s="77">
        <f>IFERROR(INDEX(Sinduscon!$25:$25,
MATCH(CUB!$A2358,Sinduscon!$3:$3,0)+3), "")</f>
        <v>1213.42</v>
      </c>
      <c r="F2358" s="77">
        <f>IFERROR(INDEX(Sinduscon!$26:$26,
MATCH(CUB!$A2358,Sinduscon!$3:$3,0)+3), "")</f>
        <v>77.209999999999994</v>
      </c>
      <c r="G2358" s="77">
        <f>IFERROR(INDEX(Sinduscon!$27:$27,
MATCH(CUB!$A2358,Sinduscon!$3:$3,0)+3), "")</f>
        <v>10.119999999999999</v>
      </c>
      <c r="H2358" s="111"/>
      <c r="I2358" s="111"/>
      <c r="J2358" s="111"/>
      <c r="K2358" s="111"/>
    </row>
    <row r="2359" spans="1:12" x14ac:dyDescent="0.25">
      <c r="A2359" s="71">
        <f>IF(
   SUMPRODUCT(--(Sinduscon!$3:$3=DATE(2013,INT((ROW(A2556)-1)/20)+1,1)))&gt;0,
   DATE(2013,INT((ROW(A2556)-1)/20)+1,1),
   ""
)</f>
        <v>45139</v>
      </c>
      <c r="B2359" s="72" t="str">
        <f t="shared" si="187"/>
        <v>R-16</v>
      </c>
      <c r="C2359" s="73" t="str">
        <f t="shared" si="188"/>
        <v>Total</v>
      </c>
      <c r="D2359" s="77">
        <f>IFERROR(INDEX(Sinduscon!$24:$24,
MATCH(CUB!A2359,Sinduscon!$3:$3,0)+4), "")</f>
        <v>2406.67</v>
      </c>
      <c r="E2359" s="77">
        <f>IFERROR(INDEX(Sinduscon!$25:$25,
MATCH(CUB!$A2359,Sinduscon!$3:$3,0)+4), "")</f>
        <v>2194.65</v>
      </c>
      <c r="F2359" s="77">
        <f>IFERROR(INDEX(Sinduscon!$26:$26,
MATCH(CUB!$A2359,Sinduscon!$3:$3,0)+4), "")</f>
        <v>139.68</v>
      </c>
      <c r="G2359" s="77">
        <f>IFERROR(INDEX(Sinduscon!$27:$27,
MATCH(CUB!$A2359,Sinduscon!$3:$3,0)+4), "")</f>
        <v>16.86</v>
      </c>
      <c r="H2359" s="111"/>
      <c r="I2359" s="111"/>
      <c r="J2359" s="111"/>
      <c r="K2359" s="111"/>
    </row>
    <row r="2360" spans="1:12" x14ac:dyDescent="0.25">
      <c r="A2360" s="71">
        <f>IF(
   SUMPRODUCT(--(Sinduscon!$3:$3=DATE(2013,INT((ROW(A2557)-1)/20)+1,1)))&gt;0,
   DATE(2013,INT((ROW(A2557)-1)/20)+1,1),
   ""
)</f>
        <v>45139</v>
      </c>
      <c r="B2360" s="72" t="str">
        <f t="shared" si="187"/>
        <v>PIS</v>
      </c>
      <c r="C2360" s="73" t="str">
        <f t="shared" si="188"/>
        <v>Baixo</v>
      </c>
      <c r="D2360" s="77">
        <f>IFERROR(INDEX(Sinduscon!$30:$30,
MATCH(CUB!A2360,Sinduscon!$3:$3,0)+1), "")</f>
        <v>849.83</v>
      </c>
      <c r="E2360" s="77">
        <f>IFERROR(INDEX(Sinduscon!$31:$31,
MATCH(CUB!$A2360,Sinduscon!$3:$3,0)+1), "")</f>
        <v>640.5</v>
      </c>
      <c r="F2360" s="77">
        <f>IFERROR(INDEX(Sinduscon!$32:$32,
MATCH(CUB!$A2360,Sinduscon!$3:$3,0)+1), "")</f>
        <v>36.04</v>
      </c>
      <c r="G2360" s="77">
        <f>IFERROR(INDEX(Sinduscon!$33:$33,
MATCH(CUB!$A2360,Sinduscon!$3:$3,0)+1), "")</f>
        <v>2.63</v>
      </c>
      <c r="H2360" s="111"/>
      <c r="I2360" s="111"/>
      <c r="J2360" s="111"/>
      <c r="K2360" s="111"/>
    </row>
    <row r="2361" spans="1:12" x14ac:dyDescent="0.25">
      <c r="A2361" s="71">
        <f>IF(
   SUMPRODUCT(--(Sinduscon!$3:$3=DATE(2013,INT((ROW(A2558)-1)/20)+1,1)))&gt;0,
   DATE(2013,INT((ROW(A2558)-1)/20)+1,1),
   ""
)</f>
        <v>45139</v>
      </c>
      <c r="B2361" s="72" t="str">
        <f t="shared" si="187"/>
        <v>PIS</v>
      </c>
      <c r="C2361" s="73" t="str">
        <f t="shared" si="188"/>
        <v>Normal</v>
      </c>
      <c r="D2361" s="77" t="str">
        <f>IFERROR(INDEX(Sinduscon!$30:$30,
MATCH(CUB!A2361,Sinduscon!$3:$3,0)+2), "")</f>
        <v>-</v>
      </c>
      <c r="E2361" s="77" t="str">
        <f>IFERROR(INDEX(Sinduscon!$31:$31,
MATCH(CUB!$A2361,Sinduscon!$3:$3,0)+2), "")</f>
        <v>-</v>
      </c>
      <c r="F2361" s="77" t="str">
        <f>IFERROR(INDEX(Sinduscon!$32:$32,
MATCH(CUB!$A2361,Sinduscon!$3:$3,0)+2), "")</f>
        <v>-</v>
      </c>
      <c r="G2361" s="77" t="str">
        <f>IFERROR(INDEX(Sinduscon!$33:$33,
MATCH(CUB!$A2361,Sinduscon!$3:$3,0)+2), "")</f>
        <v>-</v>
      </c>
      <c r="H2361" s="111"/>
      <c r="I2361" s="111"/>
      <c r="J2361" s="111"/>
      <c r="K2361" s="111"/>
    </row>
    <row r="2362" spans="1:12" x14ac:dyDescent="0.25">
      <c r="A2362" s="71">
        <f>IF(
   SUMPRODUCT(--(Sinduscon!$3:$3=DATE(2013,INT((ROW(A2559)-1)/20)+1,1)))&gt;0,
   DATE(2013,INT((ROW(A2559)-1)/20)+1,1),
   ""
)</f>
        <v>45139</v>
      </c>
      <c r="B2362" s="72" t="str">
        <f t="shared" si="187"/>
        <v>PIS</v>
      </c>
      <c r="C2362" s="73" t="str">
        <f t="shared" si="188"/>
        <v>Alto</v>
      </c>
      <c r="D2362" s="77" t="str">
        <f>IFERROR(INDEX(Sinduscon!$30:$30,
MATCH(CUB!A2362,Sinduscon!$3:$3,0)+3), "")</f>
        <v>-</v>
      </c>
      <c r="E2362" s="77" t="str">
        <f>IFERROR(INDEX(Sinduscon!$31:$31,
MATCH(CUB!$A2362,Sinduscon!$3:$3,0)+3), "")</f>
        <v>-</v>
      </c>
      <c r="F2362" s="77" t="str">
        <f>IFERROR(INDEX(Sinduscon!$32:$32,
MATCH(CUB!$A2362,Sinduscon!$3:$3,0)+3), "")</f>
        <v>-</v>
      </c>
      <c r="G2362" s="77" t="str">
        <f>IFERROR(INDEX(Sinduscon!$33:$33,
MATCH(CUB!$A2362,Sinduscon!$3:$3,0)+3), "")</f>
        <v>-</v>
      </c>
      <c r="H2362" s="111"/>
      <c r="I2362" s="111"/>
      <c r="J2362" s="111"/>
      <c r="K2362" s="111"/>
    </row>
    <row r="2363" spans="1:12" x14ac:dyDescent="0.25">
      <c r="A2363" s="71">
        <f>IF(
   SUMPRODUCT(--(Sinduscon!$3:$3=DATE(2013,INT((ROW(A2560)-1)/20)+1,1)))&gt;0,
   DATE(2013,INT((ROW(A2560)-1)/20)+1,1),
   ""
)</f>
        <v>45139</v>
      </c>
      <c r="B2363" s="72" t="str">
        <f t="shared" si="187"/>
        <v>PIS</v>
      </c>
      <c r="C2363" s="73" t="str">
        <f t="shared" si="188"/>
        <v>Total</v>
      </c>
      <c r="D2363" s="77">
        <f>IFERROR(INDEX(Sinduscon!$30:$30,
MATCH(CUB!A2363,Sinduscon!$3:$3,0)+4), "")</f>
        <v>849.83</v>
      </c>
      <c r="E2363" s="77">
        <f>IFERROR(INDEX(Sinduscon!$31:$31,
MATCH(CUB!$A2363,Sinduscon!$3:$3,0)+4), "")</f>
        <v>640.5</v>
      </c>
      <c r="F2363" s="77">
        <f>IFERROR(INDEX(Sinduscon!$32:$32,
MATCH(CUB!$A2363,Sinduscon!$3:$3,0)+4), "")</f>
        <v>36.04</v>
      </c>
      <c r="G2363" s="77">
        <f>IFERROR(INDEX(Sinduscon!$33:$33,
MATCH(CUB!$A2363,Sinduscon!$3:$3,0)+4), "")</f>
        <v>2.63</v>
      </c>
      <c r="H2363" s="111">
        <f>SUMIFS(CUB!$D:$D,CUB!$C:$C,"Total",CUB!$A:$A,$A2363)
/11</f>
        <v>1217.3800000000001</v>
      </c>
      <c r="I2363" s="111">
        <f>SUMIFS(CUB!$E:$E,CUB!$C:$C,"Total",CUB!$A:$A,$A2363)
/11</f>
        <v>1020.2127272727271</v>
      </c>
      <c r="J2363" s="111">
        <f>SUMIFS(CUB!$F:$F,CUB!$C:$C,"Total",CUB!$A:$A,$A2363)
/11</f>
        <v>89.820909090909083</v>
      </c>
      <c r="K2363" s="111">
        <f>SUMIFS(CUB!$G:$G,CUB!$C:$C,"Total",CUB!$A:$A,$A2363)
/11</f>
        <v>4.5127272727272736</v>
      </c>
      <c r="L2363" s="111">
        <f t="shared" ref="L2363" si="191">SUM(H2363:K2363)</f>
        <v>2331.9263636363635</v>
      </c>
    </row>
    <row r="2364" spans="1:12" x14ac:dyDescent="0.25">
      <c r="A2364" s="71">
        <f>IF(
   SUMPRODUCT(--(Sinduscon!$3:$3=DATE(2013,INT((ROW(A2561)-1)/20)+1,1)))&gt;0,
   DATE(2013,INT((ROW(A2561)-1)/20)+1,1),
   ""
)</f>
        <v>45170</v>
      </c>
      <c r="B2364" s="72" t="str">
        <f t="shared" si="187"/>
        <v>R-1</v>
      </c>
      <c r="C2364" s="73" t="str">
        <f t="shared" si="188"/>
        <v>Baixo</v>
      </c>
      <c r="D2364" s="77">
        <f>IFERROR(INDEX(Sinduscon!$6:$6,
MATCH(CUB!A2364,Sinduscon!$3:$3,0)+1), "")</f>
        <v>1142.7</v>
      </c>
      <c r="E2364" s="77">
        <f>IFERROR(INDEX(Sinduscon!$7:$7,
MATCH(CUB!$A2364,Sinduscon!$3:$3,0)+1), "")</f>
        <v>939.9</v>
      </c>
      <c r="F2364" s="77">
        <f>IFERROR(INDEX(Sinduscon!$8:$8,
MATCH(CUB!$A2364,Sinduscon!$3:$3,0)+1), "")</f>
        <v>145.33000000000001</v>
      </c>
      <c r="G2364" s="77">
        <f>IFERROR(INDEX(Sinduscon!$9:$9,
MATCH(CUB!$A2364,Sinduscon!$3:$3,0)+1), "")</f>
        <v>5.21</v>
      </c>
      <c r="H2364" s="111"/>
      <c r="I2364" s="111"/>
      <c r="J2364" s="111"/>
      <c r="K2364" s="111"/>
    </row>
    <row r="2365" spans="1:12" x14ac:dyDescent="0.25">
      <c r="A2365" s="71">
        <f>IF(
   SUMPRODUCT(--(Sinduscon!$3:$3=DATE(2013,INT((ROW(A2562)-1)/20)+1,1)))&gt;0,
   DATE(2013,INT((ROW(A2562)-1)/20)+1,1),
   ""
)</f>
        <v>45170</v>
      </c>
      <c r="B2365" s="72" t="str">
        <f t="shared" si="187"/>
        <v>R-1</v>
      </c>
      <c r="C2365" s="73" t="str">
        <f t="shared" si="188"/>
        <v>Normal</v>
      </c>
      <c r="D2365" s="77">
        <f>IFERROR(INDEX(Sinduscon!$6:$6,
MATCH(CUB!A2365,Sinduscon!$3:$3,0)+2), "")</f>
        <v>1180.92</v>
      </c>
      <c r="E2365" s="77">
        <f>IFERROR(INDEX(Sinduscon!$7:$7,
MATCH(CUB!$A2365,Sinduscon!$3:$3,0)+2), "")</f>
        <v>1285.2</v>
      </c>
      <c r="F2365" s="77">
        <f>IFERROR(INDEX(Sinduscon!$8:$8,
MATCH(CUB!$A2365,Sinduscon!$3:$3,0)+2), "")</f>
        <v>136.44999999999999</v>
      </c>
      <c r="G2365" s="77">
        <f>IFERROR(INDEX(Sinduscon!$9:$9,
MATCH(CUB!$A2365,Sinduscon!$3:$3,0)+2), "")</f>
        <v>0.37</v>
      </c>
      <c r="H2365" s="111"/>
      <c r="I2365" s="111"/>
      <c r="J2365" s="111"/>
      <c r="K2365" s="111"/>
    </row>
    <row r="2366" spans="1:12" x14ac:dyDescent="0.25">
      <c r="A2366" s="71">
        <f>IF(
   SUMPRODUCT(--(Sinduscon!$3:$3=DATE(2013,INT((ROW(A2563)-1)/20)+1,1)))&gt;0,
   DATE(2013,INT((ROW(A2563)-1)/20)+1,1),
   ""
)</f>
        <v>45170</v>
      </c>
      <c r="B2366" s="72" t="str">
        <f t="shared" si="187"/>
        <v>R-1</v>
      </c>
      <c r="C2366" s="73" t="str">
        <f t="shared" si="188"/>
        <v>Alto</v>
      </c>
      <c r="D2366" s="77">
        <f>IFERROR(INDEX(Sinduscon!$6:$6,
MATCH(CUB!A2366,Sinduscon!$3:$3,0)+3), "")</f>
        <v>1755.53</v>
      </c>
      <c r="E2366" s="77">
        <f>IFERROR(INDEX(Sinduscon!$7:$7,
MATCH(CUB!$A2366,Sinduscon!$3:$3,0)+3), "")</f>
        <v>1394.41</v>
      </c>
      <c r="F2366" s="77">
        <f>IFERROR(INDEX(Sinduscon!$8:$8,
MATCH(CUB!$A2366,Sinduscon!$3:$3,0)+3), "")</f>
        <v>129</v>
      </c>
      <c r="G2366" s="77">
        <f>IFERROR(INDEX(Sinduscon!$9:$9,
MATCH(CUB!$A2366,Sinduscon!$3:$3,0)+3), "")</f>
        <v>0.45</v>
      </c>
      <c r="H2366" s="111"/>
      <c r="I2366" s="111"/>
      <c r="J2366" s="111"/>
      <c r="K2366" s="111"/>
    </row>
    <row r="2367" spans="1:12" x14ac:dyDescent="0.25">
      <c r="A2367" s="71">
        <f>IF(
   SUMPRODUCT(--(Sinduscon!$3:$3=DATE(2013,INT((ROW(A2564)-1)/20)+1,1)))&gt;0,
   DATE(2013,INT((ROW(A2564)-1)/20)+1,1),
   ""
)</f>
        <v>45170</v>
      </c>
      <c r="B2367" s="72" t="str">
        <f t="shared" si="187"/>
        <v>R-1</v>
      </c>
      <c r="C2367" s="73" t="str">
        <f t="shared" si="188"/>
        <v>Total</v>
      </c>
      <c r="D2367" s="77">
        <f>IFERROR(INDEX(Sinduscon!$6:$6,
MATCH(CUB!A2367,Sinduscon!$3:$3,0)+4), "")</f>
        <v>4079.1499999999996</v>
      </c>
      <c r="E2367" s="77">
        <f>IFERROR(INDEX(Sinduscon!$7:$7,
MATCH(CUB!$A2367,Sinduscon!$3:$3,0)+4), "")</f>
        <v>3619.51</v>
      </c>
      <c r="F2367" s="77">
        <f>IFERROR(INDEX(Sinduscon!$8:$8,
MATCH(CUB!$A2367,Sinduscon!$3:$3,0)+4), "")</f>
        <v>410.78</v>
      </c>
      <c r="G2367" s="77">
        <f>IFERROR(INDEX(Sinduscon!$9:$9,
MATCH(CUB!$A2367,Sinduscon!$3:$3,0)+4), "")</f>
        <v>6.03</v>
      </c>
      <c r="H2367" s="111"/>
      <c r="I2367" s="111"/>
      <c r="J2367" s="111"/>
      <c r="K2367" s="111"/>
    </row>
    <row r="2368" spans="1:12" x14ac:dyDescent="0.25">
      <c r="A2368" s="71">
        <f>IF(
   SUMPRODUCT(--(Sinduscon!$3:$3=DATE(2013,INT((ROW(A2565)-1)/20)+1,1)))&gt;0,
   DATE(2013,INT((ROW(A2565)-1)/20)+1,1),
   ""
)</f>
        <v>45170</v>
      </c>
      <c r="B2368" s="72" t="str">
        <f t="shared" si="187"/>
        <v>PP-4</v>
      </c>
      <c r="C2368" s="73" t="str">
        <f t="shared" si="188"/>
        <v>Baixo</v>
      </c>
      <c r="D2368" s="77">
        <f>IFERROR(INDEX(Sinduscon!$12:$12,
MATCH(CUB!A2368,Sinduscon!$3:$3,0)+1), "")</f>
        <v>1259.1500000000001</v>
      </c>
      <c r="E2368" s="77">
        <f>IFERROR(INDEX(Sinduscon!$13:$13,
MATCH(CUB!$A2368,Sinduscon!$3:$3,0)+1), "")</f>
        <v>788.4</v>
      </c>
      <c r="F2368" s="77">
        <f>IFERROR(INDEX(Sinduscon!$14:$14,
MATCH(CUB!$A2368,Sinduscon!$3:$3,0)+1), "")</f>
        <v>38.64</v>
      </c>
      <c r="G2368" s="77">
        <f>IFERROR(INDEX(Sinduscon!$15:$15,
MATCH(CUB!$A2368,Sinduscon!$3:$3,0)+1), "")</f>
        <v>5.03</v>
      </c>
      <c r="H2368" s="111"/>
      <c r="I2368" s="111"/>
      <c r="J2368" s="111"/>
      <c r="K2368" s="111"/>
    </row>
    <row r="2369" spans="1:12" x14ac:dyDescent="0.25">
      <c r="A2369" s="71">
        <f>IF(
   SUMPRODUCT(--(Sinduscon!$3:$3=DATE(2013,INT((ROW(A2566)-1)/20)+1,1)))&gt;0,
   DATE(2013,INT((ROW(A2566)-1)/20)+1,1),
   ""
)</f>
        <v>45170</v>
      </c>
      <c r="B2369" s="72" t="str">
        <f t="shared" si="187"/>
        <v>PP-4</v>
      </c>
      <c r="C2369" s="73" t="str">
        <f t="shared" si="188"/>
        <v>Normal</v>
      </c>
      <c r="D2369" s="77">
        <f>IFERROR(INDEX(Sinduscon!$12:$12,
MATCH(CUB!A2369,Sinduscon!$3:$3,0)+2), "")</f>
        <v>1159.76</v>
      </c>
      <c r="E2369" s="77">
        <f>IFERROR(INDEX(Sinduscon!$13:$13,
MATCH(CUB!$A2369,Sinduscon!$3:$3,0)+2), "")</f>
        <v>1136.8900000000001</v>
      </c>
      <c r="F2369" s="77">
        <f>IFERROR(INDEX(Sinduscon!$14:$14,
MATCH(CUB!$A2369,Sinduscon!$3:$3,0)+2), "")</f>
        <v>163.62</v>
      </c>
      <c r="G2369" s="77">
        <f>IFERROR(INDEX(Sinduscon!$15:$15,
MATCH(CUB!$A2369,Sinduscon!$3:$3,0)+2), "")</f>
        <v>7.0000000000000007E-2</v>
      </c>
      <c r="H2369" s="111"/>
      <c r="I2369" s="111"/>
      <c r="J2369" s="111"/>
      <c r="K2369" s="111"/>
    </row>
    <row r="2370" spans="1:12" x14ac:dyDescent="0.25">
      <c r="A2370" s="71">
        <f>IF(
   SUMPRODUCT(--(Sinduscon!$3:$3=DATE(2013,INT((ROW(A2567)-1)/20)+1,1)))&gt;0,
   DATE(2013,INT((ROW(A2567)-1)/20)+1,1),
   ""
)</f>
        <v>45170</v>
      </c>
      <c r="B2370" s="72" t="str">
        <f t="shared" si="187"/>
        <v>PP-4</v>
      </c>
      <c r="C2370" s="73" t="str">
        <f t="shared" si="188"/>
        <v>Alto</v>
      </c>
      <c r="D2370" s="77" t="str">
        <f>IFERROR(INDEX(Sinduscon!$12:$12,
MATCH(CUB!A2370,Sinduscon!$3:$3,0)+3), "")</f>
        <v>-</v>
      </c>
      <c r="E2370" s="77" t="str">
        <f>IFERROR(INDEX(Sinduscon!$13:$13,
MATCH(CUB!$A2370,Sinduscon!$3:$3,0)+3), "")</f>
        <v>-</v>
      </c>
      <c r="F2370" s="77" t="str">
        <f>IFERROR(INDEX(Sinduscon!$14:$14,
MATCH(CUB!$A2370,Sinduscon!$3:$3,0)+3), "")</f>
        <v>-</v>
      </c>
      <c r="G2370" s="77" t="str">
        <f>IFERROR(INDEX(Sinduscon!$15:$15,
MATCH(CUB!$A2370,Sinduscon!$3:$3,0)+3), "")</f>
        <v>-</v>
      </c>
      <c r="H2370" s="111"/>
      <c r="I2370" s="111"/>
      <c r="J2370" s="111"/>
      <c r="K2370" s="111"/>
    </row>
    <row r="2371" spans="1:12" x14ac:dyDescent="0.25">
      <c r="A2371" s="71">
        <f>IF(
   SUMPRODUCT(--(Sinduscon!$3:$3=DATE(2013,INT((ROW(A2568)-1)/20)+1,1)))&gt;0,
   DATE(2013,INT((ROW(A2568)-1)/20)+1,1),
   ""
)</f>
        <v>45170</v>
      </c>
      <c r="B2371" s="72" t="str">
        <f t="shared" si="187"/>
        <v>PP-4</v>
      </c>
      <c r="C2371" s="73" t="str">
        <f t="shared" si="188"/>
        <v>Total</v>
      </c>
      <c r="D2371" s="77">
        <f>IFERROR(INDEX(Sinduscon!$12:$12,
MATCH(CUB!A2371,Sinduscon!$3:$3,0)+4), "")</f>
        <v>2418.91</v>
      </c>
      <c r="E2371" s="77">
        <f>IFERROR(INDEX(Sinduscon!$13:$13,
MATCH(CUB!$A2371,Sinduscon!$3:$3,0)+4), "")</f>
        <v>1925.29</v>
      </c>
      <c r="F2371" s="77">
        <f>IFERROR(INDEX(Sinduscon!$14:$14,
MATCH(CUB!$A2371,Sinduscon!$3:$3,0)+4), "")</f>
        <v>202.26</v>
      </c>
      <c r="G2371" s="77">
        <f>IFERROR(INDEX(Sinduscon!$15:$15,
MATCH(CUB!$A2371,Sinduscon!$3:$3,0)+4), "")</f>
        <v>5.1000000000000005</v>
      </c>
      <c r="H2371" s="111"/>
      <c r="I2371" s="111"/>
      <c r="J2371" s="111"/>
      <c r="K2371" s="111"/>
    </row>
    <row r="2372" spans="1:12" x14ac:dyDescent="0.25">
      <c r="A2372" s="71">
        <f>IF(
   SUMPRODUCT(--(Sinduscon!$3:$3=DATE(2013,INT((ROW(A2569)-1)/20)+1,1)))&gt;0,
   DATE(2013,INT((ROW(A2569)-1)/20)+1,1),
   ""
)</f>
        <v>45170</v>
      </c>
      <c r="B2372" s="72" t="str">
        <f t="shared" si="187"/>
        <v>R-8</v>
      </c>
      <c r="C2372" s="73" t="str">
        <f t="shared" si="188"/>
        <v>Baixo</v>
      </c>
      <c r="D2372" s="77">
        <f>IFERROR(INDEX(Sinduscon!$18:$18,
MATCH(CUB!A2372,Sinduscon!$3:$3,0)+1), "")</f>
        <v>1200.45</v>
      </c>
      <c r="E2372" s="77">
        <f>IFERROR(INDEX(Sinduscon!$19:$19,
MATCH(CUB!$A2372,Sinduscon!$3:$3,0)+1), "")</f>
        <v>741.46</v>
      </c>
      <c r="F2372" s="77">
        <f>IFERROR(INDEX(Sinduscon!$20:$20,
MATCH(CUB!$A2372,Sinduscon!$3:$3,0)+1), "")</f>
        <v>34.770000000000003</v>
      </c>
      <c r="G2372" s="77">
        <f>IFERROR(INDEX(Sinduscon!$21:$21,
MATCH(CUB!$A2372,Sinduscon!$3:$3,0)+1), "")</f>
        <v>5.28</v>
      </c>
      <c r="H2372" s="111"/>
      <c r="I2372" s="111"/>
      <c r="J2372" s="111"/>
      <c r="K2372" s="111"/>
    </row>
    <row r="2373" spans="1:12" x14ac:dyDescent="0.25">
      <c r="A2373" s="71">
        <f>IF(
   SUMPRODUCT(--(Sinduscon!$3:$3=DATE(2013,INT((ROW(A2570)-1)/20)+1,1)))&gt;0,
   DATE(2013,INT((ROW(A2570)-1)/20)+1,1),
   ""
)</f>
        <v>45170</v>
      </c>
      <c r="B2373" s="72" t="str">
        <f t="shared" ref="B2373:B2436" si="192">IF(A2373&lt;&gt;"", CHOOSE(MOD(QUOTIENT(ROW()-4,4),5)+1,"R-1","PP-4","R-8","R-16","PIS"), "")</f>
        <v>R-8</v>
      </c>
      <c r="C2373" s="73" t="str">
        <f t="shared" ref="C2373:C2436" si="193">IF(A2373&lt;&gt;"", CHOOSE(MOD(QUOTIENT(ROW()-4,1),4)+1,"Baixo","Normal","Alto","Total"), "")</f>
        <v>Normal</v>
      </c>
      <c r="D2373" s="77">
        <f>IFERROR(INDEX(Sinduscon!$18:$18,
MATCH(CUB!A2373,Sinduscon!$3:$3,0)+2), "")</f>
        <v>1031.3800000000001</v>
      </c>
      <c r="E2373" s="77">
        <f>IFERROR(INDEX(Sinduscon!$19:$19,
MATCH(CUB!$A2373,Sinduscon!$3:$3,0)+2), "")</f>
        <v>1020.7</v>
      </c>
      <c r="F2373" s="77">
        <f>IFERROR(INDEX(Sinduscon!$20:$20,
MATCH(CUB!$A2373,Sinduscon!$3:$3,0)+2), "")</f>
        <v>75.489999999999995</v>
      </c>
      <c r="G2373" s="77">
        <f>IFERROR(INDEX(Sinduscon!$21:$21,
MATCH(CUB!$A2373,Sinduscon!$3:$3,0)+2), "")</f>
        <v>7.07</v>
      </c>
      <c r="H2373" s="111"/>
      <c r="I2373" s="111"/>
      <c r="J2373" s="111"/>
      <c r="K2373" s="111"/>
    </row>
    <row r="2374" spans="1:12" x14ac:dyDescent="0.25">
      <c r="A2374" s="71">
        <f>IF(
   SUMPRODUCT(--(Sinduscon!$3:$3=DATE(2013,INT((ROW(A2571)-1)/20)+1,1)))&gt;0,
   DATE(2013,INT((ROW(A2571)-1)/20)+1,1),
   ""
)</f>
        <v>45170</v>
      </c>
      <c r="B2374" s="72" t="str">
        <f t="shared" si="192"/>
        <v>R-8</v>
      </c>
      <c r="C2374" s="73" t="str">
        <f t="shared" si="193"/>
        <v>Alto</v>
      </c>
      <c r="D2374" s="77">
        <f>IFERROR(INDEX(Sinduscon!$18:$18,
MATCH(CUB!A2374,Sinduscon!$3:$3,0)+3), "")</f>
        <v>1457.96</v>
      </c>
      <c r="E2374" s="77">
        <f>IFERROR(INDEX(Sinduscon!$19:$19,
MATCH(CUB!$A2374,Sinduscon!$3:$3,0)+3), "")</f>
        <v>1080.3499999999999</v>
      </c>
      <c r="F2374" s="77">
        <f>IFERROR(INDEX(Sinduscon!$20:$20,
MATCH(CUB!$A2374,Sinduscon!$3:$3,0)+3), "")</f>
        <v>89.01</v>
      </c>
      <c r="G2374" s="77">
        <f>IFERROR(INDEX(Sinduscon!$21:$21,
MATCH(CUB!$A2374,Sinduscon!$3:$3,0)+3), "")</f>
        <v>6.67</v>
      </c>
      <c r="H2374" s="111"/>
      <c r="I2374" s="111"/>
      <c r="J2374" s="111"/>
      <c r="K2374" s="111"/>
    </row>
    <row r="2375" spans="1:12" x14ac:dyDescent="0.25">
      <c r="A2375" s="71">
        <f>IF(
   SUMPRODUCT(--(Sinduscon!$3:$3=DATE(2013,INT((ROW(A2572)-1)/20)+1,1)))&gt;0,
   DATE(2013,INT((ROW(A2572)-1)/20)+1,1),
   ""
)</f>
        <v>45170</v>
      </c>
      <c r="B2375" s="72" t="str">
        <f t="shared" si="192"/>
        <v>R-8</v>
      </c>
      <c r="C2375" s="73" t="str">
        <f t="shared" si="193"/>
        <v>Total</v>
      </c>
      <c r="D2375" s="77">
        <f>IFERROR(INDEX(Sinduscon!$18:$18,
MATCH(CUB!A2375,Sinduscon!$3:$3,0)+4), "")</f>
        <v>3689.79</v>
      </c>
      <c r="E2375" s="77">
        <f>IFERROR(INDEX(Sinduscon!$19:$19,
MATCH(CUB!$A2375,Sinduscon!$3:$3,0)+4), "")</f>
        <v>2842.51</v>
      </c>
      <c r="F2375" s="77">
        <f>IFERROR(INDEX(Sinduscon!$20:$20,
MATCH(CUB!$A2375,Sinduscon!$3:$3,0)+4), "")</f>
        <v>199.26999999999998</v>
      </c>
      <c r="G2375" s="77">
        <f>IFERROR(INDEX(Sinduscon!$21:$21,
MATCH(CUB!$A2375,Sinduscon!$3:$3,0)+4), "")</f>
        <v>19.020000000000003</v>
      </c>
      <c r="H2375" s="111"/>
      <c r="I2375" s="111"/>
      <c r="J2375" s="111"/>
      <c r="K2375" s="111"/>
    </row>
    <row r="2376" spans="1:12" x14ac:dyDescent="0.25">
      <c r="A2376" s="71">
        <f>IF(
   SUMPRODUCT(--(Sinduscon!$3:$3=DATE(2013,INT((ROW(A2573)-1)/20)+1,1)))&gt;0,
   DATE(2013,INT((ROW(A2573)-1)/20)+1,1),
   ""
)</f>
        <v>45170</v>
      </c>
      <c r="B2376" s="72" t="str">
        <f t="shared" si="192"/>
        <v>R-16</v>
      </c>
      <c r="C2376" s="73" t="str">
        <f t="shared" si="193"/>
        <v>Baixo</v>
      </c>
      <c r="D2376" s="77" t="str">
        <f>IFERROR(INDEX(Sinduscon!$24:$24,
MATCH(CUB!A2376,Sinduscon!$3:$3,0)+1), "")</f>
        <v>-</v>
      </c>
      <c r="E2376" s="77" t="str">
        <f>IFERROR(INDEX(Sinduscon!$25:$25,
MATCH(CUB!$A2376,Sinduscon!$3:$3,0)+1), "")</f>
        <v>-</v>
      </c>
      <c r="F2376" s="77" t="str">
        <f>IFERROR(INDEX(Sinduscon!$26:$26,
MATCH(CUB!$A2376,Sinduscon!$3:$3,0)+1), "")</f>
        <v>-</v>
      </c>
      <c r="G2376" s="77" t="str">
        <f>IFERROR(INDEX(Sinduscon!$27:$27,
MATCH(CUB!$A2376,Sinduscon!$3:$3,0)+1), "")</f>
        <v>-</v>
      </c>
      <c r="H2376" s="111"/>
      <c r="I2376" s="111"/>
      <c r="J2376" s="111"/>
      <c r="K2376" s="111"/>
    </row>
    <row r="2377" spans="1:12" x14ac:dyDescent="0.25">
      <c r="A2377" s="71">
        <f>IF(
   SUMPRODUCT(--(Sinduscon!$3:$3=DATE(2013,INT((ROW(A2574)-1)/20)+1,1)))&gt;0,
   DATE(2013,INT((ROW(A2574)-1)/20)+1,1),
   ""
)</f>
        <v>45170</v>
      </c>
      <c r="B2377" s="72" t="str">
        <f t="shared" si="192"/>
        <v>R-16</v>
      </c>
      <c r="C2377" s="73" t="str">
        <f t="shared" si="193"/>
        <v>Normal</v>
      </c>
      <c r="D2377" s="77">
        <f>IFERROR(INDEX(Sinduscon!$24:$24,
MATCH(CUB!A2377,Sinduscon!$3:$3,0)+2), "")</f>
        <v>1016.92</v>
      </c>
      <c r="E2377" s="77">
        <f>IFERROR(INDEX(Sinduscon!$25:$25,
MATCH(CUB!$A2377,Sinduscon!$3:$3,0)+2), "")</f>
        <v>981.24</v>
      </c>
      <c r="F2377" s="77">
        <f>IFERROR(INDEX(Sinduscon!$26:$26,
MATCH(CUB!$A2377,Sinduscon!$3:$3,0)+2), "")</f>
        <v>62.47</v>
      </c>
      <c r="G2377" s="77">
        <f>IFERROR(INDEX(Sinduscon!$27:$27,
MATCH(CUB!$A2377,Sinduscon!$3:$3,0)+2), "")</f>
        <v>6.74</v>
      </c>
      <c r="H2377" s="111"/>
      <c r="I2377" s="111"/>
      <c r="J2377" s="111"/>
      <c r="K2377" s="111"/>
    </row>
    <row r="2378" spans="1:12" x14ac:dyDescent="0.25">
      <c r="A2378" s="71">
        <f>IF(
   SUMPRODUCT(--(Sinduscon!$3:$3=DATE(2013,INT((ROW(A2575)-1)/20)+1,1)))&gt;0,
   DATE(2013,INT((ROW(A2575)-1)/20)+1,1),
   ""
)</f>
        <v>45170</v>
      </c>
      <c r="B2378" s="72" t="str">
        <f t="shared" si="192"/>
        <v>R-16</v>
      </c>
      <c r="C2378" s="73" t="str">
        <f t="shared" si="193"/>
        <v>Alto</v>
      </c>
      <c r="D2378" s="77">
        <f>IFERROR(INDEX(Sinduscon!$24:$24,
MATCH(CUB!A2378,Sinduscon!$3:$3,0)+3), "")</f>
        <v>1401.77</v>
      </c>
      <c r="E2378" s="77">
        <f>IFERROR(INDEX(Sinduscon!$25:$25,
MATCH(CUB!$A2378,Sinduscon!$3:$3,0)+3), "")</f>
        <v>1213.44</v>
      </c>
      <c r="F2378" s="77">
        <f>IFERROR(INDEX(Sinduscon!$26:$26,
MATCH(CUB!$A2378,Sinduscon!$3:$3,0)+3), "")</f>
        <v>77.209999999999994</v>
      </c>
      <c r="G2378" s="77">
        <f>IFERROR(INDEX(Sinduscon!$27:$27,
MATCH(CUB!$A2378,Sinduscon!$3:$3,0)+3), "")</f>
        <v>10.119999999999999</v>
      </c>
      <c r="H2378" s="111"/>
      <c r="I2378" s="111"/>
      <c r="J2378" s="111"/>
      <c r="K2378" s="111"/>
    </row>
    <row r="2379" spans="1:12" x14ac:dyDescent="0.25">
      <c r="A2379" s="71">
        <f>IF(
   SUMPRODUCT(--(Sinduscon!$3:$3=DATE(2013,INT((ROW(A2576)-1)/20)+1,1)))&gt;0,
   DATE(2013,INT((ROW(A2576)-1)/20)+1,1),
   ""
)</f>
        <v>45170</v>
      </c>
      <c r="B2379" s="72" t="str">
        <f t="shared" si="192"/>
        <v>R-16</v>
      </c>
      <c r="C2379" s="73" t="str">
        <f t="shared" si="193"/>
        <v>Total</v>
      </c>
      <c r="D2379" s="77">
        <f>IFERROR(INDEX(Sinduscon!$24:$24,
MATCH(CUB!A2379,Sinduscon!$3:$3,0)+4), "")</f>
        <v>2418.69</v>
      </c>
      <c r="E2379" s="77">
        <f>IFERROR(INDEX(Sinduscon!$25:$25,
MATCH(CUB!$A2379,Sinduscon!$3:$3,0)+4), "")</f>
        <v>2194.6800000000003</v>
      </c>
      <c r="F2379" s="77">
        <f>IFERROR(INDEX(Sinduscon!$26:$26,
MATCH(CUB!$A2379,Sinduscon!$3:$3,0)+4), "")</f>
        <v>139.68</v>
      </c>
      <c r="G2379" s="77">
        <f>IFERROR(INDEX(Sinduscon!$27:$27,
MATCH(CUB!$A2379,Sinduscon!$3:$3,0)+4), "")</f>
        <v>16.86</v>
      </c>
      <c r="H2379" s="111"/>
      <c r="I2379" s="111"/>
      <c r="J2379" s="111"/>
      <c r="K2379" s="111"/>
    </row>
    <row r="2380" spans="1:12" x14ac:dyDescent="0.25">
      <c r="A2380" s="71">
        <f>IF(
   SUMPRODUCT(--(Sinduscon!$3:$3=DATE(2013,INT((ROW(A2577)-1)/20)+1,1)))&gt;0,
   DATE(2013,INT((ROW(A2577)-1)/20)+1,1),
   ""
)</f>
        <v>45170</v>
      </c>
      <c r="B2380" s="72" t="str">
        <f t="shared" si="192"/>
        <v>PIS</v>
      </c>
      <c r="C2380" s="73" t="str">
        <f t="shared" si="193"/>
        <v>Baixo</v>
      </c>
      <c r="D2380" s="77">
        <f>IFERROR(INDEX(Sinduscon!$30:$30,
MATCH(CUB!A2380,Sinduscon!$3:$3,0)+1), "")</f>
        <v>854.42</v>
      </c>
      <c r="E2380" s="77">
        <f>IFERROR(INDEX(Sinduscon!$31:$31,
MATCH(CUB!$A2380,Sinduscon!$3:$3,0)+1), "")</f>
        <v>640.51</v>
      </c>
      <c r="F2380" s="77">
        <f>IFERROR(INDEX(Sinduscon!$32:$32,
MATCH(CUB!$A2380,Sinduscon!$3:$3,0)+1), "")</f>
        <v>36.04</v>
      </c>
      <c r="G2380" s="77">
        <f>IFERROR(INDEX(Sinduscon!$33:$33,
MATCH(CUB!$A2380,Sinduscon!$3:$3,0)+1), "")</f>
        <v>2.63</v>
      </c>
      <c r="H2380" s="111"/>
      <c r="I2380" s="111"/>
      <c r="J2380" s="111"/>
      <c r="K2380" s="111"/>
    </row>
    <row r="2381" spans="1:12" x14ac:dyDescent="0.25">
      <c r="A2381" s="71">
        <f>IF(
   SUMPRODUCT(--(Sinduscon!$3:$3=DATE(2013,INT((ROW(A2578)-1)/20)+1,1)))&gt;0,
   DATE(2013,INT((ROW(A2578)-1)/20)+1,1),
   ""
)</f>
        <v>45170</v>
      </c>
      <c r="B2381" s="72" t="str">
        <f t="shared" si="192"/>
        <v>PIS</v>
      </c>
      <c r="C2381" s="73" t="str">
        <f t="shared" si="193"/>
        <v>Normal</v>
      </c>
      <c r="D2381" s="77" t="str">
        <f>IFERROR(INDEX(Sinduscon!$30:$30,
MATCH(CUB!A2381,Sinduscon!$3:$3,0)+2), "")</f>
        <v>-</v>
      </c>
      <c r="E2381" s="77" t="str">
        <f>IFERROR(INDEX(Sinduscon!$31:$31,
MATCH(CUB!$A2381,Sinduscon!$3:$3,0)+2), "")</f>
        <v>-</v>
      </c>
      <c r="F2381" s="77" t="str">
        <f>IFERROR(INDEX(Sinduscon!$32:$32,
MATCH(CUB!$A2381,Sinduscon!$3:$3,0)+2), "")</f>
        <v>-</v>
      </c>
      <c r="G2381" s="77" t="str">
        <f>IFERROR(INDEX(Sinduscon!$33:$33,
MATCH(CUB!$A2381,Sinduscon!$3:$3,0)+2), "")</f>
        <v>-</v>
      </c>
      <c r="H2381" s="111"/>
      <c r="I2381" s="111"/>
      <c r="J2381" s="111"/>
      <c r="K2381" s="111"/>
    </row>
    <row r="2382" spans="1:12" x14ac:dyDescent="0.25">
      <c r="A2382" s="71">
        <f>IF(
   SUMPRODUCT(--(Sinduscon!$3:$3=DATE(2013,INT((ROW(A2579)-1)/20)+1,1)))&gt;0,
   DATE(2013,INT((ROW(A2579)-1)/20)+1,1),
   ""
)</f>
        <v>45170</v>
      </c>
      <c r="B2382" s="72" t="str">
        <f t="shared" si="192"/>
        <v>PIS</v>
      </c>
      <c r="C2382" s="73" t="str">
        <f t="shared" si="193"/>
        <v>Alto</v>
      </c>
      <c r="D2382" s="77" t="str">
        <f>IFERROR(INDEX(Sinduscon!$30:$30,
MATCH(CUB!A2382,Sinduscon!$3:$3,0)+3), "")</f>
        <v>-</v>
      </c>
      <c r="E2382" s="77" t="str">
        <f>IFERROR(INDEX(Sinduscon!$31:$31,
MATCH(CUB!$A2382,Sinduscon!$3:$3,0)+3), "")</f>
        <v>-</v>
      </c>
      <c r="F2382" s="77" t="str">
        <f>IFERROR(INDEX(Sinduscon!$32:$32,
MATCH(CUB!$A2382,Sinduscon!$3:$3,0)+3), "")</f>
        <v>-</v>
      </c>
      <c r="G2382" s="77" t="str">
        <f>IFERROR(INDEX(Sinduscon!$33:$33,
MATCH(CUB!$A2382,Sinduscon!$3:$3,0)+3), "")</f>
        <v>-</v>
      </c>
      <c r="H2382" s="111"/>
      <c r="I2382" s="111"/>
      <c r="J2382" s="111"/>
      <c r="K2382" s="111"/>
    </row>
    <row r="2383" spans="1:12" x14ac:dyDescent="0.25">
      <c r="A2383" s="71">
        <f>IF(
   SUMPRODUCT(--(Sinduscon!$3:$3=DATE(2013,INT((ROW(A2580)-1)/20)+1,1)))&gt;0,
   DATE(2013,INT((ROW(A2580)-1)/20)+1,1),
   ""
)</f>
        <v>45170</v>
      </c>
      <c r="B2383" s="72" t="str">
        <f t="shared" si="192"/>
        <v>PIS</v>
      </c>
      <c r="C2383" s="73" t="str">
        <f t="shared" si="193"/>
        <v>Total</v>
      </c>
      <c r="D2383" s="77">
        <f>IFERROR(INDEX(Sinduscon!$30:$30,
MATCH(CUB!A2383,Sinduscon!$3:$3,0)+4), "")</f>
        <v>854.42</v>
      </c>
      <c r="E2383" s="77">
        <f>IFERROR(INDEX(Sinduscon!$31:$31,
MATCH(CUB!$A2383,Sinduscon!$3:$3,0)+4), "")</f>
        <v>640.51</v>
      </c>
      <c r="F2383" s="77">
        <f>IFERROR(INDEX(Sinduscon!$32:$32,
MATCH(CUB!$A2383,Sinduscon!$3:$3,0)+4), "")</f>
        <v>36.04</v>
      </c>
      <c r="G2383" s="77">
        <f>IFERROR(INDEX(Sinduscon!$33:$33,
MATCH(CUB!$A2383,Sinduscon!$3:$3,0)+4), "")</f>
        <v>2.63</v>
      </c>
      <c r="H2383" s="111">
        <f>SUMIFS(CUB!$D:$D,CUB!$C:$C,"Total",CUB!$A:$A,$A2383)
/11</f>
        <v>1223.7236363636364</v>
      </c>
      <c r="I2383" s="111">
        <f>SUMIFS(CUB!$E:$E,CUB!$C:$C,"Total",CUB!$A:$A,$A2383)
/11</f>
        <v>1020.2272727272729</v>
      </c>
      <c r="J2383" s="111">
        <f>SUMIFS(CUB!$F:$F,CUB!$C:$C,"Total",CUB!$A:$A,$A2383)
/11</f>
        <v>89.820909090909083</v>
      </c>
      <c r="K2383" s="111">
        <f>SUMIFS(CUB!$G:$G,CUB!$C:$C,"Total",CUB!$A:$A,$A2383)
/11</f>
        <v>4.5127272727272736</v>
      </c>
      <c r="L2383" s="111">
        <f t="shared" ref="L2383" si="194">SUM(H2383:K2383)</f>
        <v>2338.2845454545454</v>
      </c>
    </row>
    <row r="2384" spans="1:12" x14ac:dyDescent="0.25">
      <c r="A2384" s="71">
        <f>IF(
   SUMPRODUCT(--(Sinduscon!$3:$3=DATE(2013,INT((ROW(A2581)-1)/20)+1,1)))&gt;0,
   DATE(2013,INT((ROW(A2581)-1)/20)+1,1),
   ""
)</f>
        <v>45200</v>
      </c>
      <c r="B2384" s="72" t="str">
        <f t="shared" si="192"/>
        <v>R-1</v>
      </c>
      <c r="C2384" s="73" t="str">
        <f t="shared" si="193"/>
        <v>Baixo</v>
      </c>
      <c r="D2384" s="77">
        <f>IFERROR(INDEX(Sinduscon!$6:$6,
MATCH(CUB!A2384,Sinduscon!$3:$3,0)+1), "")</f>
        <v>1149.8800000000001</v>
      </c>
      <c r="E2384" s="77">
        <f>IFERROR(INDEX(Sinduscon!$7:$7,
MATCH(CUB!$A2384,Sinduscon!$3:$3,0)+1), "")</f>
        <v>939.88</v>
      </c>
      <c r="F2384" s="77">
        <f>IFERROR(INDEX(Sinduscon!$8:$8,
MATCH(CUB!$A2384,Sinduscon!$3:$3,0)+1), "")</f>
        <v>145.33000000000001</v>
      </c>
      <c r="G2384" s="77">
        <f>IFERROR(INDEX(Sinduscon!$9:$9,
MATCH(CUB!$A2384,Sinduscon!$3:$3,0)+1), "")</f>
        <v>5.21</v>
      </c>
      <c r="H2384" s="111"/>
      <c r="I2384" s="111"/>
      <c r="J2384" s="111"/>
      <c r="K2384" s="111"/>
    </row>
    <row r="2385" spans="1:11" x14ac:dyDescent="0.25">
      <c r="A2385" s="71">
        <f>IF(
   SUMPRODUCT(--(Sinduscon!$3:$3=DATE(2013,INT((ROW(A2582)-1)/20)+1,1)))&gt;0,
   DATE(2013,INT((ROW(A2582)-1)/20)+1,1),
   ""
)</f>
        <v>45200</v>
      </c>
      <c r="B2385" s="72" t="str">
        <f t="shared" si="192"/>
        <v>R-1</v>
      </c>
      <c r="C2385" s="73" t="str">
        <f t="shared" si="193"/>
        <v>Normal</v>
      </c>
      <c r="D2385" s="77">
        <f>IFERROR(INDEX(Sinduscon!$6:$6,
MATCH(CUB!A2385,Sinduscon!$3:$3,0)+2), "")</f>
        <v>1188.1400000000001</v>
      </c>
      <c r="E2385" s="77">
        <f>IFERROR(INDEX(Sinduscon!$7:$7,
MATCH(CUB!$A2385,Sinduscon!$3:$3,0)+2), "")</f>
        <v>1285.18</v>
      </c>
      <c r="F2385" s="77">
        <f>IFERROR(INDEX(Sinduscon!$8:$8,
MATCH(CUB!$A2385,Sinduscon!$3:$3,0)+2), "")</f>
        <v>136.44999999999999</v>
      </c>
      <c r="G2385" s="77">
        <f>IFERROR(INDEX(Sinduscon!$9:$9,
MATCH(CUB!$A2385,Sinduscon!$3:$3,0)+2), "")</f>
        <v>0.37</v>
      </c>
      <c r="H2385" s="111"/>
      <c r="I2385" s="111"/>
      <c r="J2385" s="111"/>
      <c r="K2385" s="111"/>
    </row>
    <row r="2386" spans="1:11" x14ac:dyDescent="0.25">
      <c r="A2386" s="71">
        <f>IF(
   SUMPRODUCT(--(Sinduscon!$3:$3=DATE(2013,INT((ROW(A2583)-1)/20)+1,1)))&gt;0,
   DATE(2013,INT((ROW(A2583)-1)/20)+1,1),
   ""
)</f>
        <v>45200</v>
      </c>
      <c r="B2386" s="72" t="str">
        <f t="shared" si="192"/>
        <v>R-1</v>
      </c>
      <c r="C2386" s="73" t="str">
        <f t="shared" si="193"/>
        <v>Alto</v>
      </c>
      <c r="D2386" s="77">
        <f>IFERROR(INDEX(Sinduscon!$6:$6,
MATCH(CUB!A2386,Sinduscon!$3:$3,0)+3), "")</f>
        <v>1773.1</v>
      </c>
      <c r="E2386" s="77">
        <f>IFERROR(INDEX(Sinduscon!$7:$7,
MATCH(CUB!$A2386,Sinduscon!$3:$3,0)+3), "")</f>
        <v>1394.39</v>
      </c>
      <c r="F2386" s="77">
        <f>IFERROR(INDEX(Sinduscon!$8:$8,
MATCH(CUB!$A2386,Sinduscon!$3:$3,0)+3), "")</f>
        <v>129</v>
      </c>
      <c r="G2386" s="77">
        <f>IFERROR(INDEX(Sinduscon!$9:$9,
MATCH(CUB!$A2386,Sinduscon!$3:$3,0)+3), "")</f>
        <v>0.45</v>
      </c>
      <c r="H2386" s="111"/>
      <c r="I2386" s="111"/>
      <c r="J2386" s="111"/>
      <c r="K2386" s="111"/>
    </row>
    <row r="2387" spans="1:11" x14ac:dyDescent="0.25">
      <c r="A2387" s="71">
        <f>IF(
   SUMPRODUCT(--(Sinduscon!$3:$3=DATE(2013,INT((ROW(A2584)-1)/20)+1,1)))&gt;0,
   DATE(2013,INT((ROW(A2584)-1)/20)+1,1),
   ""
)</f>
        <v>45200</v>
      </c>
      <c r="B2387" s="72" t="str">
        <f t="shared" si="192"/>
        <v>R-1</v>
      </c>
      <c r="C2387" s="73" t="str">
        <f t="shared" si="193"/>
        <v>Total</v>
      </c>
      <c r="D2387" s="77">
        <f>IFERROR(INDEX(Sinduscon!$6:$6,
MATCH(CUB!A2387,Sinduscon!$3:$3,0)+4), "")</f>
        <v>4111.1200000000008</v>
      </c>
      <c r="E2387" s="77">
        <f>IFERROR(INDEX(Sinduscon!$7:$7,
MATCH(CUB!$A2387,Sinduscon!$3:$3,0)+4), "")</f>
        <v>3619.45</v>
      </c>
      <c r="F2387" s="77">
        <f>IFERROR(INDEX(Sinduscon!$8:$8,
MATCH(CUB!$A2387,Sinduscon!$3:$3,0)+4), "")</f>
        <v>410.78</v>
      </c>
      <c r="G2387" s="77">
        <f>IFERROR(INDEX(Sinduscon!$9:$9,
MATCH(CUB!$A2387,Sinduscon!$3:$3,0)+4), "")</f>
        <v>6.03</v>
      </c>
      <c r="H2387" s="111"/>
      <c r="I2387" s="111"/>
      <c r="J2387" s="111"/>
      <c r="K2387" s="111"/>
    </row>
    <row r="2388" spans="1:11" x14ac:dyDescent="0.25">
      <c r="A2388" s="71">
        <f>IF(
   SUMPRODUCT(--(Sinduscon!$3:$3=DATE(2013,INT((ROW(A2585)-1)/20)+1,1)))&gt;0,
   DATE(2013,INT((ROW(A2585)-1)/20)+1,1),
   ""
)</f>
        <v>45200</v>
      </c>
      <c r="B2388" s="72" t="str">
        <f t="shared" si="192"/>
        <v>PP-4</v>
      </c>
      <c r="C2388" s="73" t="str">
        <f t="shared" si="193"/>
        <v>Baixo</v>
      </c>
      <c r="D2388" s="77">
        <f>IFERROR(INDEX(Sinduscon!$12:$12,
MATCH(CUB!A2388,Sinduscon!$3:$3,0)+1), "")</f>
        <v>1264.6099999999999</v>
      </c>
      <c r="E2388" s="77">
        <f>IFERROR(INDEX(Sinduscon!$13:$13,
MATCH(CUB!$A2388,Sinduscon!$3:$3,0)+1), "")</f>
        <v>788.39</v>
      </c>
      <c r="F2388" s="77">
        <f>IFERROR(INDEX(Sinduscon!$14:$14,
MATCH(CUB!$A2388,Sinduscon!$3:$3,0)+1), "")</f>
        <v>38.64</v>
      </c>
      <c r="G2388" s="77">
        <f>IFERROR(INDEX(Sinduscon!$15:$15,
MATCH(CUB!$A2388,Sinduscon!$3:$3,0)+1), "")</f>
        <v>5.03</v>
      </c>
      <c r="H2388" s="111"/>
      <c r="I2388" s="111"/>
      <c r="J2388" s="111"/>
      <c r="K2388" s="111"/>
    </row>
    <row r="2389" spans="1:11" x14ac:dyDescent="0.25">
      <c r="A2389" s="71">
        <f>IF(
   SUMPRODUCT(--(Sinduscon!$3:$3=DATE(2013,INT((ROW(A2586)-1)/20)+1,1)))&gt;0,
   DATE(2013,INT((ROW(A2586)-1)/20)+1,1),
   ""
)</f>
        <v>45200</v>
      </c>
      <c r="B2389" s="72" t="str">
        <f t="shared" si="192"/>
        <v>PP-4</v>
      </c>
      <c r="C2389" s="73" t="str">
        <f t="shared" si="193"/>
        <v>Normal</v>
      </c>
      <c r="D2389" s="77">
        <f>IFERROR(INDEX(Sinduscon!$12:$12,
MATCH(CUB!A2389,Sinduscon!$3:$3,0)+2), "")</f>
        <v>1165.06</v>
      </c>
      <c r="E2389" s="77">
        <f>IFERROR(INDEX(Sinduscon!$13:$13,
MATCH(CUB!$A2389,Sinduscon!$3:$3,0)+2), "")</f>
        <v>1136.8800000000001</v>
      </c>
      <c r="F2389" s="77">
        <f>IFERROR(INDEX(Sinduscon!$14:$14,
MATCH(CUB!$A2389,Sinduscon!$3:$3,0)+2), "")</f>
        <v>163.62</v>
      </c>
      <c r="G2389" s="77">
        <f>IFERROR(INDEX(Sinduscon!$15:$15,
MATCH(CUB!$A2389,Sinduscon!$3:$3,0)+2), "")</f>
        <v>7.0000000000000007E-2</v>
      </c>
      <c r="H2389" s="111"/>
      <c r="I2389" s="111"/>
      <c r="J2389" s="111"/>
      <c r="K2389" s="111"/>
    </row>
    <row r="2390" spans="1:11" x14ac:dyDescent="0.25">
      <c r="A2390" s="71">
        <f>IF(
   SUMPRODUCT(--(Sinduscon!$3:$3=DATE(2013,INT((ROW(A2587)-1)/20)+1,1)))&gt;0,
   DATE(2013,INT((ROW(A2587)-1)/20)+1,1),
   ""
)</f>
        <v>45200</v>
      </c>
      <c r="B2390" s="72" t="str">
        <f t="shared" si="192"/>
        <v>PP-4</v>
      </c>
      <c r="C2390" s="73" t="str">
        <f t="shared" si="193"/>
        <v>Alto</v>
      </c>
      <c r="D2390" s="77" t="str">
        <f>IFERROR(INDEX(Sinduscon!$12:$12,
MATCH(CUB!A2390,Sinduscon!$3:$3,0)+3), "")</f>
        <v>-</v>
      </c>
      <c r="E2390" s="77" t="str">
        <f>IFERROR(INDEX(Sinduscon!$13:$13,
MATCH(CUB!$A2390,Sinduscon!$3:$3,0)+3), "")</f>
        <v>-</v>
      </c>
      <c r="F2390" s="77" t="str">
        <f>IFERROR(INDEX(Sinduscon!$14:$14,
MATCH(CUB!$A2390,Sinduscon!$3:$3,0)+3), "")</f>
        <v>-</v>
      </c>
      <c r="G2390" s="77" t="str">
        <f>IFERROR(INDEX(Sinduscon!$15:$15,
MATCH(CUB!$A2390,Sinduscon!$3:$3,0)+3), "")</f>
        <v>-</v>
      </c>
      <c r="H2390" s="111"/>
      <c r="I2390" s="111"/>
      <c r="J2390" s="111"/>
      <c r="K2390" s="111"/>
    </row>
    <row r="2391" spans="1:11" x14ac:dyDescent="0.25">
      <c r="A2391" s="71">
        <f>IF(
   SUMPRODUCT(--(Sinduscon!$3:$3=DATE(2013,INT((ROW(A2588)-1)/20)+1,1)))&gt;0,
   DATE(2013,INT((ROW(A2588)-1)/20)+1,1),
   ""
)</f>
        <v>45200</v>
      </c>
      <c r="B2391" s="72" t="str">
        <f t="shared" si="192"/>
        <v>PP-4</v>
      </c>
      <c r="C2391" s="73" t="str">
        <f t="shared" si="193"/>
        <v>Total</v>
      </c>
      <c r="D2391" s="77">
        <f>IFERROR(INDEX(Sinduscon!$12:$12,
MATCH(CUB!A2391,Sinduscon!$3:$3,0)+4), "")</f>
        <v>2429.67</v>
      </c>
      <c r="E2391" s="77">
        <f>IFERROR(INDEX(Sinduscon!$13:$13,
MATCH(CUB!$A2391,Sinduscon!$3:$3,0)+4), "")</f>
        <v>1925.27</v>
      </c>
      <c r="F2391" s="77">
        <f>IFERROR(INDEX(Sinduscon!$14:$14,
MATCH(CUB!$A2391,Sinduscon!$3:$3,0)+4), "")</f>
        <v>202.26</v>
      </c>
      <c r="G2391" s="77">
        <f>IFERROR(INDEX(Sinduscon!$15:$15,
MATCH(CUB!$A2391,Sinduscon!$3:$3,0)+4), "")</f>
        <v>5.1000000000000005</v>
      </c>
      <c r="H2391" s="111"/>
      <c r="I2391" s="111"/>
      <c r="J2391" s="111"/>
      <c r="K2391" s="111"/>
    </row>
    <row r="2392" spans="1:11" x14ac:dyDescent="0.25">
      <c r="A2392" s="71">
        <f>IF(
   SUMPRODUCT(--(Sinduscon!$3:$3=DATE(2013,INT((ROW(A2589)-1)/20)+1,1)))&gt;0,
   DATE(2013,INT((ROW(A2589)-1)/20)+1,1),
   ""
)</f>
        <v>45200</v>
      </c>
      <c r="B2392" s="72" t="str">
        <f t="shared" si="192"/>
        <v>R-8</v>
      </c>
      <c r="C2392" s="73" t="str">
        <f t="shared" si="193"/>
        <v>Baixo</v>
      </c>
      <c r="D2392" s="77">
        <f>IFERROR(INDEX(Sinduscon!$18:$18,
MATCH(CUB!A2392,Sinduscon!$3:$3,0)+1), "")</f>
        <v>1205.3</v>
      </c>
      <c r="E2392" s="77">
        <f>IFERROR(INDEX(Sinduscon!$19:$19,
MATCH(CUB!$A2392,Sinduscon!$3:$3,0)+1), "")</f>
        <v>741.45</v>
      </c>
      <c r="F2392" s="77">
        <f>IFERROR(INDEX(Sinduscon!$20:$20,
MATCH(CUB!$A2392,Sinduscon!$3:$3,0)+1), "")</f>
        <v>34.770000000000003</v>
      </c>
      <c r="G2392" s="77">
        <f>IFERROR(INDEX(Sinduscon!$21:$21,
MATCH(CUB!$A2392,Sinduscon!$3:$3,0)+1), "")</f>
        <v>5.28</v>
      </c>
      <c r="H2392" s="111"/>
      <c r="I2392" s="111"/>
      <c r="J2392" s="111"/>
      <c r="K2392" s="111"/>
    </row>
    <row r="2393" spans="1:11" x14ac:dyDescent="0.25">
      <c r="A2393" s="71">
        <f>IF(
   SUMPRODUCT(--(Sinduscon!$3:$3=DATE(2013,INT((ROW(A2590)-1)/20)+1,1)))&gt;0,
   DATE(2013,INT((ROW(A2590)-1)/20)+1,1),
   ""
)</f>
        <v>45200</v>
      </c>
      <c r="B2393" s="72" t="str">
        <f t="shared" si="192"/>
        <v>R-8</v>
      </c>
      <c r="C2393" s="73" t="str">
        <f t="shared" si="193"/>
        <v>Normal</v>
      </c>
      <c r="D2393" s="77">
        <f>IFERROR(INDEX(Sinduscon!$18:$18,
MATCH(CUB!A2393,Sinduscon!$3:$3,0)+2), "")</f>
        <v>1037.1300000000001</v>
      </c>
      <c r="E2393" s="77">
        <f>IFERROR(INDEX(Sinduscon!$19:$19,
MATCH(CUB!$A2393,Sinduscon!$3:$3,0)+2), "")</f>
        <v>1020.69</v>
      </c>
      <c r="F2393" s="77">
        <f>IFERROR(INDEX(Sinduscon!$20:$20,
MATCH(CUB!$A2393,Sinduscon!$3:$3,0)+2), "")</f>
        <v>75.489999999999995</v>
      </c>
      <c r="G2393" s="77">
        <f>IFERROR(INDEX(Sinduscon!$21:$21,
MATCH(CUB!$A2393,Sinduscon!$3:$3,0)+2), "")</f>
        <v>7.07</v>
      </c>
      <c r="H2393" s="111"/>
      <c r="I2393" s="111"/>
      <c r="J2393" s="111"/>
      <c r="K2393" s="111"/>
    </row>
    <row r="2394" spans="1:11" x14ac:dyDescent="0.25">
      <c r="A2394" s="71">
        <f>IF(
   SUMPRODUCT(--(Sinduscon!$3:$3=DATE(2013,INT((ROW(A2591)-1)/20)+1,1)))&gt;0,
   DATE(2013,INT((ROW(A2591)-1)/20)+1,1),
   ""
)</f>
        <v>45200</v>
      </c>
      <c r="B2394" s="72" t="str">
        <f t="shared" si="192"/>
        <v>R-8</v>
      </c>
      <c r="C2394" s="73" t="str">
        <f t="shared" si="193"/>
        <v>Alto</v>
      </c>
      <c r="D2394" s="77">
        <f>IFERROR(INDEX(Sinduscon!$18:$18,
MATCH(CUB!A2394,Sinduscon!$3:$3,0)+3), "")</f>
        <v>1470.01</v>
      </c>
      <c r="E2394" s="77">
        <f>IFERROR(INDEX(Sinduscon!$19:$19,
MATCH(CUB!$A2394,Sinduscon!$3:$3,0)+3), "")</f>
        <v>1080.33</v>
      </c>
      <c r="F2394" s="77">
        <f>IFERROR(INDEX(Sinduscon!$20:$20,
MATCH(CUB!$A2394,Sinduscon!$3:$3,0)+3), "")</f>
        <v>89.01</v>
      </c>
      <c r="G2394" s="77">
        <f>IFERROR(INDEX(Sinduscon!$21:$21,
MATCH(CUB!$A2394,Sinduscon!$3:$3,0)+3), "")</f>
        <v>6.67</v>
      </c>
      <c r="H2394" s="111"/>
      <c r="I2394" s="111"/>
      <c r="J2394" s="111"/>
      <c r="K2394" s="111"/>
    </row>
    <row r="2395" spans="1:11" x14ac:dyDescent="0.25">
      <c r="A2395" s="71">
        <f>IF(
   SUMPRODUCT(--(Sinduscon!$3:$3=DATE(2013,INT((ROW(A2592)-1)/20)+1,1)))&gt;0,
   DATE(2013,INT((ROW(A2592)-1)/20)+1,1),
   ""
)</f>
        <v>45200</v>
      </c>
      <c r="B2395" s="72" t="str">
        <f t="shared" si="192"/>
        <v>R-8</v>
      </c>
      <c r="C2395" s="73" t="str">
        <f t="shared" si="193"/>
        <v>Total</v>
      </c>
      <c r="D2395" s="77">
        <f>IFERROR(INDEX(Sinduscon!$18:$18,
MATCH(CUB!A2395,Sinduscon!$3:$3,0)+4), "")</f>
        <v>3712.4400000000005</v>
      </c>
      <c r="E2395" s="77">
        <f>IFERROR(INDEX(Sinduscon!$19:$19,
MATCH(CUB!$A2395,Sinduscon!$3:$3,0)+4), "")</f>
        <v>2842.4700000000003</v>
      </c>
      <c r="F2395" s="77">
        <f>IFERROR(INDEX(Sinduscon!$20:$20,
MATCH(CUB!$A2395,Sinduscon!$3:$3,0)+4), "")</f>
        <v>199.26999999999998</v>
      </c>
      <c r="G2395" s="77">
        <f>IFERROR(INDEX(Sinduscon!$21:$21,
MATCH(CUB!$A2395,Sinduscon!$3:$3,0)+4), "")</f>
        <v>19.020000000000003</v>
      </c>
      <c r="H2395" s="111"/>
      <c r="I2395" s="111"/>
      <c r="J2395" s="111"/>
      <c r="K2395" s="111"/>
    </row>
    <row r="2396" spans="1:11" x14ac:dyDescent="0.25">
      <c r="A2396" s="71">
        <f>IF(
   SUMPRODUCT(--(Sinduscon!$3:$3=DATE(2013,INT((ROW(A2593)-1)/20)+1,1)))&gt;0,
   DATE(2013,INT((ROW(A2593)-1)/20)+1,1),
   ""
)</f>
        <v>45200</v>
      </c>
      <c r="B2396" s="72" t="str">
        <f t="shared" si="192"/>
        <v>R-16</v>
      </c>
      <c r="C2396" s="73" t="str">
        <f t="shared" si="193"/>
        <v>Baixo</v>
      </c>
      <c r="D2396" s="77" t="str">
        <f>IFERROR(INDEX(Sinduscon!$24:$24,
MATCH(CUB!A2396,Sinduscon!$3:$3,0)+1), "")</f>
        <v>-</v>
      </c>
      <c r="E2396" s="77" t="str">
        <f>IFERROR(INDEX(Sinduscon!$25:$25,
MATCH(CUB!$A2396,Sinduscon!$3:$3,0)+1), "")</f>
        <v>-</v>
      </c>
      <c r="F2396" s="77" t="str">
        <f>IFERROR(INDEX(Sinduscon!$26:$26,
MATCH(CUB!$A2396,Sinduscon!$3:$3,0)+1), "")</f>
        <v>-</v>
      </c>
      <c r="G2396" s="77" t="str">
        <f>IFERROR(INDEX(Sinduscon!$27:$27,
MATCH(CUB!$A2396,Sinduscon!$3:$3,0)+1), "")</f>
        <v>-</v>
      </c>
      <c r="H2396" s="111"/>
      <c r="I2396" s="111"/>
      <c r="J2396" s="111"/>
      <c r="K2396" s="111"/>
    </row>
    <row r="2397" spans="1:11" x14ac:dyDescent="0.25">
      <c r="A2397" s="71">
        <f>IF(
   SUMPRODUCT(--(Sinduscon!$3:$3=DATE(2013,INT((ROW(A2594)-1)/20)+1,1)))&gt;0,
   DATE(2013,INT((ROW(A2594)-1)/20)+1,1),
   ""
)</f>
        <v>45200</v>
      </c>
      <c r="B2397" s="72" t="str">
        <f t="shared" si="192"/>
        <v>R-16</v>
      </c>
      <c r="C2397" s="73" t="str">
        <f t="shared" si="193"/>
        <v>Normal</v>
      </c>
      <c r="D2397" s="77">
        <f>IFERROR(INDEX(Sinduscon!$24:$24,
MATCH(CUB!A2397,Sinduscon!$3:$3,0)+2), "")</f>
        <v>1021.53</v>
      </c>
      <c r="E2397" s="77">
        <f>IFERROR(INDEX(Sinduscon!$25:$25,
MATCH(CUB!$A2397,Sinduscon!$3:$3,0)+2), "")</f>
        <v>981.23</v>
      </c>
      <c r="F2397" s="77">
        <f>IFERROR(INDEX(Sinduscon!$26:$26,
MATCH(CUB!$A2397,Sinduscon!$3:$3,0)+2), "")</f>
        <v>62.47</v>
      </c>
      <c r="G2397" s="77">
        <f>IFERROR(INDEX(Sinduscon!$27:$27,
MATCH(CUB!$A2397,Sinduscon!$3:$3,0)+2), "")</f>
        <v>6.74</v>
      </c>
      <c r="H2397" s="111"/>
      <c r="I2397" s="111"/>
      <c r="J2397" s="111"/>
      <c r="K2397" s="111"/>
    </row>
    <row r="2398" spans="1:11" x14ac:dyDescent="0.25">
      <c r="A2398" s="71">
        <f>IF(
   SUMPRODUCT(--(Sinduscon!$3:$3=DATE(2013,INT((ROW(A2595)-1)/20)+1,1)))&gt;0,
   DATE(2013,INT((ROW(A2595)-1)/20)+1,1),
   ""
)</f>
        <v>45200</v>
      </c>
      <c r="B2398" s="72" t="str">
        <f t="shared" si="192"/>
        <v>R-16</v>
      </c>
      <c r="C2398" s="73" t="str">
        <f t="shared" si="193"/>
        <v>Alto</v>
      </c>
      <c r="D2398" s="77">
        <f>IFERROR(INDEX(Sinduscon!$24:$24,
MATCH(CUB!A2398,Sinduscon!$3:$3,0)+3), "")</f>
        <v>1411.07</v>
      </c>
      <c r="E2398" s="77">
        <f>IFERROR(INDEX(Sinduscon!$25:$25,
MATCH(CUB!$A2398,Sinduscon!$3:$3,0)+3), "")</f>
        <v>1213.42</v>
      </c>
      <c r="F2398" s="77">
        <f>IFERROR(INDEX(Sinduscon!$26:$26,
MATCH(CUB!$A2398,Sinduscon!$3:$3,0)+3), "")</f>
        <v>77.209999999999994</v>
      </c>
      <c r="G2398" s="77">
        <f>IFERROR(INDEX(Sinduscon!$27:$27,
MATCH(CUB!$A2398,Sinduscon!$3:$3,0)+3), "")</f>
        <v>10.119999999999999</v>
      </c>
      <c r="H2398" s="111"/>
      <c r="I2398" s="111"/>
      <c r="J2398" s="111"/>
      <c r="K2398" s="111"/>
    </row>
    <row r="2399" spans="1:11" x14ac:dyDescent="0.25">
      <c r="A2399" s="71">
        <f>IF(
   SUMPRODUCT(--(Sinduscon!$3:$3=DATE(2013,INT((ROW(A2596)-1)/20)+1,1)))&gt;0,
   DATE(2013,INT((ROW(A2596)-1)/20)+1,1),
   ""
)</f>
        <v>45200</v>
      </c>
      <c r="B2399" s="72" t="str">
        <f t="shared" si="192"/>
        <v>R-16</v>
      </c>
      <c r="C2399" s="73" t="str">
        <f t="shared" si="193"/>
        <v>Total</v>
      </c>
      <c r="D2399" s="77">
        <f>IFERROR(INDEX(Sinduscon!$24:$24,
MATCH(CUB!A2399,Sinduscon!$3:$3,0)+4), "")</f>
        <v>2432.6</v>
      </c>
      <c r="E2399" s="77">
        <f>IFERROR(INDEX(Sinduscon!$25:$25,
MATCH(CUB!$A2399,Sinduscon!$3:$3,0)+4), "")</f>
        <v>2194.65</v>
      </c>
      <c r="F2399" s="77">
        <f>IFERROR(INDEX(Sinduscon!$26:$26,
MATCH(CUB!$A2399,Sinduscon!$3:$3,0)+4), "")</f>
        <v>139.68</v>
      </c>
      <c r="G2399" s="77">
        <f>IFERROR(INDEX(Sinduscon!$27:$27,
MATCH(CUB!$A2399,Sinduscon!$3:$3,0)+4), "")</f>
        <v>16.86</v>
      </c>
      <c r="H2399" s="111"/>
      <c r="I2399" s="111"/>
      <c r="J2399" s="111"/>
      <c r="K2399" s="111"/>
    </row>
    <row r="2400" spans="1:11" x14ac:dyDescent="0.25">
      <c r="A2400" s="71">
        <f>IF(
   SUMPRODUCT(--(Sinduscon!$3:$3=DATE(2013,INT((ROW(A2597)-1)/20)+1,1)))&gt;0,
   DATE(2013,INT((ROW(A2597)-1)/20)+1,1),
   ""
)</f>
        <v>45200</v>
      </c>
      <c r="B2400" s="72" t="str">
        <f t="shared" si="192"/>
        <v>PIS</v>
      </c>
      <c r="C2400" s="73" t="str">
        <f t="shared" si="193"/>
        <v>Baixo</v>
      </c>
      <c r="D2400" s="77">
        <f>IFERROR(INDEX(Sinduscon!$30:$30,
MATCH(CUB!A2400,Sinduscon!$3:$3,0)+1), "")</f>
        <v>859.51</v>
      </c>
      <c r="E2400" s="77">
        <f>IFERROR(INDEX(Sinduscon!$31:$31,
MATCH(CUB!$A2400,Sinduscon!$3:$3,0)+1), "")</f>
        <v>640.5</v>
      </c>
      <c r="F2400" s="77">
        <f>IFERROR(INDEX(Sinduscon!$32:$32,
MATCH(CUB!$A2400,Sinduscon!$3:$3,0)+1), "")</f>
        <v>36.04</v>
      </c>
      <c r="G2400" s="77">
        <f>IFERROR(INDEX(Sinduscon!$33:$33,
MATCH(CUB!$A2400,Sinduscon!$3:$3,0)+1), "")</f>
        <v>2.63</v>
      </c>
      <c r="H2400" s="111"/>
      <c r="I2400" s="111"/>
      <c r="J2400" s="111"/>
      <c r="K2400" s="111"/>
    </row>
    <row r="2401" spans="1:12" x14ac:dyDescent="0.25">
      <c r="A2401" s="71">
        <f>IF(
   SUMPRODUCT(--(Sinduscon!$3:$3=DATE(2013,INT((ROW(A2598)-1)/20)+1,1)))&gt;0,
   DATE(2013,INT((ROW(A2598)-1)/20)+1,1),
   ""
)</f>
        <v>45200</v>
      </c>
      <c r="B2401" s="72" t="str">
        <f t="shared" si="192"/>
        <v>PIS</v>
      </c>
      <c r="C2401" s="73" t="str">
        <f t="shared" si="193"/>
        <v>Normal</v>
      </c>
      <c r="D2401" s="77" t="str">
        <f>IFERROR(INDEX(Sinduscon!$30:$30,
MATCH(CUB!A2401,Sinduscon!$3:$3,0)+2), "")</f>
        <v>-</v>
      </c>
      <c r="E2401" s="77" t="str">
        <f>IFERROR(INDEX(Sinduscon!$31:$31,
MATCH(CUB!$A2401,Sinduscon!$3:$3,0)+2), "")</f>
        <v>-</v>
      </c>
      <c r="F2401" s="77" t="str">
        <f>IFERROR(INDEX(Sinduscon!$32:$32,
MATCH(CUB!$A2401,Sinduscon!$3:$3,0)+2), "")</f>
        <v>-</v>
      </c>
      <c r="G2401" s="77" t="str">
        <f>IFERROR(INDEX(Sinduscon!$33:$33,
MATCH(CUB!$A2401,Sinduscon!$3:$3,0)+2), "")</f>
        <v>-</v>
      </c>
      <c r="H2401" s="111"/>
      <c r="I2401" s="111"/>
      <c r="J2401" s="111"/>
      <c r="K2401" s="111"/>
    </row>
    <row r="2402" spans="1:12" x14ac:dyDescent="0.25">
      <c r="A2402" s="71">
        <f>IF(
   SUMPRODUCT(--(Sinduscon!$3:$3=DATE(2013,INT((ROW(A2599)-1)/20)+1,1)))&gt;0,
   DATE(2013,INT((ROW(A2599)-1)/20)+1,1),
   ""
)</f>
        <v>45200</v>
      </c>
      <c r="B2402" s="72" t="str">
        <f t="shared" si="192"/>
        <v>PIS</v>
      </c>
      <c r="C2402" s="73" t="str">
        <f t="shared" si="193"/>
        <v>Alto</v>
      </c>
      <c r="D2402" s="77" t="str">
        <f>IFERROR(INDEX(Sinduscon!$30:$30,
MATCH(CUB!A2402,Sinduscon!$3:$3,0)+3), "")</f>
        <v>-</v>
      </c>
      <c r="E2402" s="77" t="str">
        <f>IFERROR(INDEX(Sinduscon!$31:$31,
MATCH(CUB!$A2402,Sinduscon!$3:$3,0)+3), "")</f>
        <v>-</v>
      </c>
      <c r="F2402" s="77" t="str">
        <f>IFERROR(INDEX(Sinduscon!$32:$32,
MATCH(CUB!$A2402,Sinduscon!$3:$3,0)+3), "")</f>
        <v>-</v>
      </c>
      <c r="G2402" s="77" t="str">
        <f>IFERROR(INDEX(Sinduscon!$33:$33,
MATCH(CUB!$A2402,Sinduscon!$3:$3,0)+3), "")</f>
        <v>-</v>
      </c>
      <c r="H2402" s="111"/>
      <c r="I2402" s="111"/>
      <c r="J2402" s="111"/>
      <c r="K2402" s="111"/>
    </row>
    <row r="2403" spans="1:12" x14ac:dyDescent="0.25">
      <c r="A2403" s="71">
        <f>IF(
   SUMPRODUCT(--(Sinduscon!$3:$3=DATE(2013,INT((ROW(A2600)-1)/20)+1,1)))&gt;0,
   DATE(2013,INT((ROW(A2600)-1)/20)+1,1),
   ""
)</f>
        <v>45200</v>
      </c>
      <c r="B2403" s="72" t="str">
        <f t="shared" si="192"/>
        <v>PIS</v>
      </c>
      <c r="C2403" s="73" t="str">
        <f t="shared" si="193"/>
        <v>Total</v>
      </c>
      <c r="D2403" s="77">
        <f>IFERROR(INDEX(Sinduscon!$30:$30,
MATCH(CUB!A2403,Sinduscon!$3:$3,0)+4), "")</f>
        <v>859.51</v>
      </c>
      <c r="E2403" s="77">
        <f>IFERROR(INDEX(Sinduscon!$31:$31,
MATCH(CUB!$A2403,Sinduscon!$3:$3,0)+4), "")</f>
        <v>640.5</v>
      </c>
      <c r="F2403" s="77">
        <f>IFERROR(INDEX(Sinduscon!$32:$32,
MATCH(CUB!$A2403,Sinduscon!$3:$3,0)+4), "")</f>
        <v>36.04</v>
      </c>
      <c r="G2403" s="77">
        <f>IFERROR(INDEX(Sinduscon!$33:$33,
MATCH(CUB!$A2403,Sinduscon!$3:$3,0)+4), "")</f>
        <v>2.63</v>
      </c>
      <c r="H2403" s="111">
        <f>SUMIFS(CUB!$D:$D,CUB!$C:$C,"Total",CUB!$A:$A,$A2403)
/11</f>
        <v>1231.3945454545456</v>
      </c>
      <c r="I2403" s="111">
        <f>SUMIFS(CUB!$E:$E,CUB!$C:$C,"Total",CUB!$A:$A,$A2403)
/11</f>
        <v>1020.2127272727271</v>
      </c>
      <c r="J2403" s="111">
        <f>SUMIFS(CUB!$F:$F,CUB!$C:$C,"Total",CUB!$A:$A,$A2403)
/11</f>
        <v>89.820909090909083</v>
      </c>
      <c r="K2403" s="111">
        <f>SUMIFS(CUB!$G:$G,CUB!$C:$C,"Total",CUB!$A:$A,$A2403)
/11</f>
        <v>4.5127272727272736</v>
      </c>
      <c r="L2403" s="111">
        <f t="shared" ref="L2403" si="195">SUM(H2403:K2403)</f>
        <v>2345.9409090909089</v>
      </c>
    </row>
    <row r="2404" spans="1:12" x14ac:dyDescent="0.25">
      <c r="A2404" s="71">
        <f>IF(
   SUMPRODUCT(--(Sinduscon!$3:$3=DATE(2013,INT((ROW(A2601)-1)/20)+1,1)))&gt;0,
   DATE(2013,INT((ROW(A2601)-1)/20)+1,1),
   ""
)</f>
        <v>45231</v>
      </c>
      <c r="B2404" s="72" t="str">
        <f t="shared" si="192"/>
        <v>R-1</v>
      </c>
      <c r="C2404" s="73" t="str">
        <f t="shared" si="193"/>
        <v>Baixo</v>
      </c>
      <c r="D2404" s="77">
        <f>IFERROR(INDEX(Sinduscon!$6:$6,
MATCH(CUB!A2404,Sinduscon!$3:$3,0)+1), "")</f>
        <v>1150.06</v>
      </c>
      <c r="E2404" s="77">
        <f>IFERROR(INDEX(Sinduscon!$7:$7,
MATCH(CUB!$A2404,Sinduscon!$3:$3,0)+1), "")</f>
        <v>939.88</v>
      </c>
      <c r="F2404" s="77">
        <f>IFERROR(INDEX(Sinduscon!$8:$8,
MATCH(CUB!$A2404,Sinduscon!$3:$3,0)+1), "")</f>
        <v>145.33000000000001</v>
      </c>
      <c r="G2404" s="77">
        <f>IFERROR(INDEX(Sinduscon!$9:$9,
MATCH(CUB!$A2404,Sinduscon!$3:$3,0)+1), "")</f>
        <v>5.21</v>
      </c>
      <c r="H2404" s="111"/>
      <c r="I2404" s="111"/>
      <c r="J2404" s="111"/>
      <c r="K2404" s="111"/>
    </row>
    <row r="2405" spans="1:12" x14ac:dyDescent="0.25">
      <c r="A2405" s="71">
        <f>IF(
   SUMPRODUCT(--(Sinduscon!$3:$3=DATE(2013,INT((ROW(A2602)-1)/20)+1,1)))&gt;0,
   DATE(2013,INT((ROW(A2602)-1)/20)+1,1),
   ""
)</f>
        <v>45231</v>
      </c>
      <c r="B2405" s="72" t="str">
        <f t="shared" si="192"/>
        <v>R-1</v>
      </c>
      <c r="C2405" s="73" t="str">
        <f t="shared" si="193"/>
        <v>Normal</v>
      </c>
      <c r="D2405" s="77">
        <f>IFERROR(INDEX(Sinduscon!$6:$6,
MATCH(CUB!A2405,Sinduscon!$3:$3,0)+2), "")</f>
        <v>1189.29</v>
      </c>
      <c r="E2405" s="77">
        <f>IFERROR(INDEX(Sinduscon!$7:$7,
MATCH(CUB!$A2405,Sinduscon!$3:$3,0)+2), "")</f>
        <v>1285.18</v>
      </c>
      <c r="F2405" s="77">
        <f>IFERROR(INDEX(Sinduscon!$8:$8,
MATCH(CUB!$A2405,Sinduscon!$3:$3,0)+2), "")</f>
        <v>136.44999999999999</v>
      </c>
      <c r="G2405" s="77">
        <f>IFERROR(INDEX(Sinduscon!$9:$9,
MATCH(CUB!$A2405,Sinduscon!$3:$3,0)+2), "")</f>
        <v>0.37</v>
      </c>
      <c r="H2405" s="111"/>
      <c r="I2405" s="111"/>
      <c r="J2405" s="111"/>
      <c r="K2405" s="111"/>
    </row>
    <row r="2406" spans="1:12" x14ac:dyDescent="0.25">
      <c r="A2406" s="71">
        <f>IF(
   SUMPRODUCT(--(Sinduscon!$3:$3=DATE(2013,INT((ROW(A2603)-1)/20)+1,1)))&gt;0,
   DATE(2013,INT((ROW(A2603)-1)/20)+1,1),
   ""
)</f>
        <v>45231</v>
      </c>
      <c r="B2406" s="72" t="str">
        <f t="shared" si="192"/>
        <v>R-1</v>
      </c>
      <c r="C2406" s="73" t="str">
        <f t="shared" si="193"/>
        <v>Alto</v>
      </c>
      <c r="D2406" s="77">
        <f>IFERROR(INDEX(Sinduscon!$6:$6,
MATCH(CUB!A2406,Sinduscon!$3:$3,0)+3), "")</f>
        <v>1774.48</v>
      </c>
      <c r="E2406" s="77">
        <f>IFERROR(INDEX(Sinduscon!$7:$7,
MATCH(CUB!$A2406,Sinduscon!$3:$3,0)+3), "")</f>
        <v>1394.39</v>
      </c>
      <c r="F2406" s="77">
        <f>IFERROR(INDEX(Sinduscon!$8:$8,
MATCH(CUB!$A2406,Sinduscon!$3:$3,0)+3), "")</f>
        <v>129</v>
      </c>
      <c r="G2406" s="77">
        <f>IFERROR(INDEX(Sinduscon!$9:$9,
MATCH(CUB!$A2406,Sinduscon!$3:$3,0)+3), "")</f>
        <v>0.45</v>
      </c>
      <c r="H2406" s="111"/>
      <c r="I2406" s="111"/>
      <c r="J2406" s="111"/>
      <c r="K2406" s="111"/>
    </row>
    <row r="2407" spans="1:12" x14ac:dyDescent="0.25">
      <c r="A2407" s="71">
        <f>IF(
   SUMPRODUCT(--(Sinduscon!$3:$3=DATE(2013,INT((ROW(A2604)-1)/20)+1,1)))&gt;0,
   DATE(2013,INT((ROW(A2604)-1)/20)+1,1),
   ""
)</f>
        <v>45231</v>
      </c>
      <c r="B2407" s="72" t="str">
        <f t="shared" si="192"/>
        <v>R-1</v>
      </c>
      <c r="C2407" s="73" t="str">
        <f t="shared" si="193"/>
        <v>Total</v>
      </c>
      <c r="D2407" s="77">
        <f>IFERROR(INDEX(Sinduscon!$6:$6,
MATCH(CUB!A2407,Sinduscon!$3:$3,0)+4), "")</f>
        <v>4113.83</v>
      </c>
      <c r="E2407" s="77">
        <f>IFERROR(INDEX(Sinduscon!$7:$7,
MATCH(CUB!$A2407,Sinduscon!$3:$3,0)+4), "")</f>
        <v>3619.45</v>
      </c>
      <c r="F2407" s="77">
        <f>IFERROR(INDEX(Sinduscon!$8:$8,
MATCH(CUB!$A2407,Sinduscon!$3:$3,0)+4), "")</f>
        <v>410.78</v>
      </c>
      <c r="G2407" s="77">
        <f>IFERROR(INDEX(Sinduscon!$9:$9,
MATCH(CUB!$A2407,Sinduscon!$3:$3,0)+4), "")</f>
        <v>6.03</v>
      </c>
      <c r="H2407" s="111"/>
      <c r="I2407" s="111"/>
      <c r="J2407" s="111"/>
      <c r="K2407" s="111"/>
    </row>
    <row r="2408" spans="1:12" x14ac:dyDescent="0.25">
      <c r="A2408" s="71">
        <f>IF(
   SUMPRODUCT(--(Sinduscon!$3:$3=DATE(2013,INT((ROW(A2605)-1)/20)+1,1)))&gt;0,
   DATE(2013,INT((ROW(A2605)-1)/20)+1,1),
   ""
)</f>
        <v>45231</v>
      </c>
      <c r="B2408" s="72" t="str">
        <f t="shared" si="192"/>
        <v>PP-4</v>
      </c>
      <c r="C2408" s="73" t="str">
        <f t="shared" si="193"/>
        <v>Baixo</v>
      </c>
      <c r="D2408" s="77">
        <f>IFERROR(INDEX(Sinduscon!$12:$12,
MATCH(CUB!A2408,Sinduscon!$3:$3,0)+1), "")</f>
        <v>1266.24</v>
      </c>
      <c r="E2408" s="77">
        <f>IFERROR(INDEX(Sinduscon!$13:$13,
MATCH(CUB!$A2408,Sinduscon!$3:$3,0)+1), "")</f>
        <v>788.39</v>
      </c>
      <c r="F2408" s="77">
        <f>IFERROR(INDEX(Sinduscon!$14:$14,
MATCH(CUB!$A2408,Sinduscon!$3:$3,0)+1), "")</f>
        <v>38.64</v>
      </c>
      <c r="G2408" s="77">
        <f>IFERROR(INDEX(Sinduscon!$15:$15,
MATCH(CUB!$A2408,Sinduscon!$3:$3,0)+1), "")</f>
        <v>5.03</v>
      </c>
      <c r="H2408" s="111"/>
      <c r="I2408" s="111"/>
      <c r="J2408" s="111"/>
      <c r="K2408" s="111"/>
    </row>
    <row r="2409" spans="1:12" x14ac:dyDescent="0.25">
      <c r="A2409" s="71">
        <f>IF(
   SUMPRODUCT(--(Sinduscon!$3:$3=DATE(2013,INT((ROW(A2606)-1)/20)+1,1)))&gt;0,
   DATE(2013,INT((ROW(A2606)-1)/20)+1,1),
   ""
)</f>
        <v>45231</v>
      </c>
      <c r="B2409" s="72" t="str">
        <f t="shared" si="192"/>
        <v>PP-4</v>
      </c>
      <c r="C2409" s="73" t="str">
        <f t="shared" si="193"/>
        <v>Normal</v>
      </c>
      <c r="D2409" s="77">
        <f>IFERROR(INDEX(Sinduscon!$12:$12,
MATCH(CUB!A2409,Sinduscon!$3:$3,0)+2), "")</f>
        <v>1166.1099999999999</v>
      </c>
      <c r="E2409" s="77">
        <f>IFERROR(INDEX(Sinduscon!$13:$13,
MATCH(CUB!$A2409,Sinduscon!$3:$3,0)+2), "")</f>
        <v>1136.8800000000001</v>
      </c>
      <c r="F2409" s="77">
        <f>IFERROR(INDEX(Sinduscon!$14:$14,
MATCH(CUB!$A2409,Sinduscon!$3:$3,0)+2), "")</f>
        <v>163.62</v>
      </c>
      <c r="G2409" s="77">
        <f>IFERROR(INDEX(Sinduscon!$15:$15,
MATCH(CUB!$A2409,Sinduscon!$3:$3,0)+2), "")</f>
        <v>7.0000000000000007E-2</v>
      </c>
      <c r="H2409" s="111"/>
      <c r="I2409" s="111"/>
      <c r="J2409" s="111"/>
      <c r="K2409" s="111"/>
    </row>
    <row r="2410" spans="1:12" x14ac:dyDescent="0.25">
      <c r="A2410" s="71">
        <f>IF(
   SUMPRODUCT(--(Sinduscon!$3:$3=DATE(2013,INT((ROW(A2607)-1)/20)+1,1)))&gt;0,
   DATE(2013,INT((ROW(A2607)-1)/20)+1,1),
   ""
)</f>
        <v>45231</v>
      </c>
      <c r="B2410" s="72" t="str">
        <f t="shared" si="192"/>
        <v>PP-4</v>
      </c>
      <c r="C2410" s="73" t="str">
        <f t="shared" si="193"/>
        <v>Alto</v>
      </c>
      <c r="D2410" s="77" t="str">
        <f>IFERROR(INDEX(Sinduscon!$12:$12,
MATCH(CUB!A2410,Sinduscon!$3:$3,0)+3), "")</f>
        <v>-</v>
      </c>
      <c r="E2410" s="77" t="str">
        <f>IFERROR(INDEX(Sinduscon!$13:$13,
MATCH(CUB!$A2410,Sinduscon!$3:$3,0)+3), "")</f>
        <v>-</v>
      </c>
      <c r="F2410" s="77" t="str">
        <f>IFERROR(INDEX(Sinduscon!$14:$14,
MATCH(CUB!$A2410,Sinduscon!$3:$3,0)+3), "")</f>
        <v>-</v>
      </c>
      <c r="G2410" s="77" t="str">
        <f>IFERROR(INDEX(Sinduscon!$15:$15,
MATCH(CUB!$A2410,Sinduscon!$3:$3,0)+3), "")</f>
        <v>-</v>
      </c>
      <c r="H2410" s="111"/>
      <c r="I2410" s="111"/>
      <c r="J2410" s="111"/>
      <c r="K2410" s="111"/>
    </row>
    <row r="2411" spans="1:12" x14ac:dyDescent="0.25">
      <c r="A2411" s="71">
        <f>IF(
   SUMPRODUCT(--(Sinduscon!$3:$3=DATE(2013,INT((ROW(A2608)-1)/20)+1,1)))&gt;0,
   DATE(2013,INT((ROW(A2608)-1)/20)+1,1),
   ""
)</f>
        <v>45231</v>
      </c>
      <c r="B2411" s="72" t="str">
        <f t="shared" si="192"/>
        <v>PP-4</v>
      </c>
      <c r="C2411" s="73" t="str">
        <f t="shared" si="193"/>
        <v>Total</v>
      </c>
      <c r="D2411" s="77">
        <f>IFERROR(INDEX(Sinduscon!$12:$12,
MATCH(CUB!A2411,Sinduscon!$3:$3,0)+4), "")</f>
        <v>2432.35</v>
      </c>
      <c r="E2411" s="77">
        <f>IFERROR(INDEX(Sinduscon!$13:$13,
MATCH(CUB!$A2411,Sinduscon!$3:$3,0)+4), "")</f>
        <v>1925.27</v>
      </c>
      <c r="F2411" s="77">
        <f>IFERROR(INDEX(Sinduscon!$14:$14,
MATCH(CUB!$A2411,Sinduscon!$3:$3,0)+4), "")</f>
        <v>202.26</v>
      </c>
      <c r="G2411" s="77">
        <f>IFERROR(INDEX(Sinduscon!$15:$15,
MATCH(CUB!$A2411,Sinduscon!$3:$3,0)+4), "")</f>
        <v>5.1000000000000005</v>
      </c>
      <c r="H2411" s="111"/>
      <c r="I2411" s="111"/>
      <c r="J2411" s="111"/>
      <c r="K2411" s="111"/>
    </row>
    <row r="2412" spans="1:12" x14ac:dyDescent="0.25">
      <c r="A2412" s="71">
        <f>IF(
   SUMPRODUCT(--(Sinduscon!$3:$3=DATE(2013,INT((ROW(A2609)-1)/20)+1,1)))&gt;0,
   DATE(2013,INT((ROW(A2609)-1)/20)+1,1),
   ""
)</f>
        <v>45231</v>
      </c>
      <c r="B2412" s="72" t="str">
        <f t="shared" si="192"/>
        <v>R-8</v>
      </c>
      <c r="C2412" s="73" t="str">
        <f t="shared" si="193"/>
        <v>Baixo</v>
      </c>
      <c r="D2412" s="77">
        <f>IFERROR(INDEX(Sinduscon!$18:$18,
MATCH(CUB!A2412,Sinduscon!$3:$3,0)+1), "")</f>
        <v>1205.9100000000001</v>
      </c>
      <c r="E2412" s="77">
        <f>IFERROR(INDEX(Sinduscon!$19:$19,
MATCH(CUB!$A2412,Sinduscon!$3:$3,0)+1), "")</f>
        <v>741.45</v>
      </c>
      <c r="F2412" s="77">
        <f>IFERROR(INDEX(Sinduscon!$20:$20,
MATCH(CUB!$A2412,Sinduscon!$3:$3,0)+1), "")</f>
        <v>34.770000000000003</v>
      </c>
      <c r="G2412" s="77">
        <f>IFERROR(INDEX(Sinduscon!$21:$21,
MATCH(CUB!$A2412,Sinduscon!$3:$3,0)+1), "")</f>
        <v>5.28</v>
      </c>
      <c r="H2412" s="111"/>
      <c r="I2412" s="111"/>
      <c r="J2412" s="111"/>
      <c r="K2412" s="111"/>
    </row>
    <row r="2413" spans="1:12" x14ac:dyDescent="0.25">
      <c r="A2413" s="71">
        <f>IF(
   SUMPRODUCT(--(Sinduscon!$3:$3=DATE(2013,INT((ROW(A2610)-1)/20)+1,1)))&gt;0,
   DATE(2013,INT((ROW(A2610)-1)/20)+1,1),
   ""
)</f>
        <v>45231</v>
      </c>
      <c r="B2413" s="72" t="str">
        <f t="shared" si="192"/>
        <v>R-8</v>
      </c>
      <c r="C2413" s="73" t="str">
        <f t="shared" si="193"/>
        <v>Normal</v>
      </c>
      <c r="D2413" s="77">
        <f>IFERROR(INDEX(Sinduscon!$18:$18,
MATCH(CUB!A2413,Sinduscon!$3:$3,0)+2), "")</f>
        <v>1037.3599999999999</v>
      </c>
      <c r="E2413" s="77">
        <f>IFERROR(INDEX(Sinduscon!$19:$19,
MATCH(CUB!$A2413,Sinduscon!$3:$3,0)+2), "")</f>
        <v>1020.69</v>
      </c>
      <c r="F2413" s="77">
        <f>IFERROR(INDEX(Sinduscon!$20:$20,
MATCH(CUB!$A2413,Sinduscon!$3:$3,0)+2), "")</f>
        <v>75.489999999999995</v>
      </c>
      <c r="G2413" s="77">
        <f>IFERROR(INDEX(Sinduscon!$21:$21,
MATCH(CUB!$A2413,Sinduscon!$3:$3,0)+2), "")</f>
        <v>7.07</v>
      </c>
      <c r="H2413" s="111"/>
      <c r="I2413" s="111"/>
      <c r="J2413" s="111"/>
      <c r="K2413" s="111"/>
    </row>
    <row r="2414" spans="1:12" x14ac:dyDescent="0.25">
      <c r="A2414" s="71">
        <f>IF(
   SUMPRODUCT(--(Sinduscon!$3:$3=DATE(2013,INT((ROW(A2611)-1)/20)+1,1)))&gt;0,
   DATE(2013,INT((ROW(A2611)-1)/20)+1,1),
   ""
)</f>
        <v>45231</v>
      </c>
      <c r="B2414" s="72" t="str">
        <f t="shared" si="192"/>
        <v>R-8</v>
      </c>
      <c r="C2414" s="73" t="str">
        <f t="shared" si="193"/>
        <v>Alto</v>
      </c>
      <c r="D2414" s="77">
        <f>IFERROR(INDEX(Sinduscon!$18:$18,
MATCH(CUB!A2414,Sinduscon!$3:$3,0)+3), "")</f>
        <v>1470.02</v>
      </c>
      <c r="E2414" s="77">
        <f>IFERROR(INDEX(Sinduscon!$19:$19,
MATCH(CUB!$A2414,Sinduscon!$3:$3,0)+3), "")</f>
        <v>1080.33</v>
      </c>
      <c r="F2414" s="77">
        <f>IFERROR(INDEX(Sinduscon!$20:$20,
MATCH(CUB!$A2414,Sinduscon!$3:$3,0)+3), "")</f>
        <v>89.01</v>
      </c>
      <c r="G2414" s="77">
        <f>IFERROR(INDEX(Sinduscon!$21:$21,
MATCH(CUB!$A2414,Sinduscon!$3:$3,0)+3), "")</f>
        <v>6.67</v>
      </c>
      <c r="H2414" s="111"/>
      <c r="I2414" s="111"/>
      <c r="J2414" s="111"/>
      <c r="K2414" s="111"/>
    </row>
    <row r="2415" spans="1:12" x14ac:dyDescent="0.25">
      <c r="A2415" s="71">
        <f>IF(
   SUMPRODUCT(--(Sinduscon!$3:$3=DATE(2013,INT((ROW(A2612)-1)/20)+1,1)))&gt;0,
   DATE(2013,INT((ROW(A2612)-1)/20)+1,1),
   ""
)</f>
        <v>45231</v>
      </c>
      <c r="B2415" s="72" t="str">
        <f t="shared" si="192"/>
        <v>R-8</v>
      </c>
      <c r="C2415" s="73" t="str">
        <f t="shared" si="193"/>
        <v>Total</v>
      </c>
      <c r="D2415" s="77">
        <f>IFERROR(INDEX(Sinduscon!$18:$18,
MATCH(CUB!A2415,Sinduscon!$3:$3,0)+4), "")</f>
        <v>3713.29</v>
      </c>
      <c r="E2415" s="77">
        <f>IFERROR(INDEX(Sinduscon!$19:$19,
MATCH(CUB!$A2415,Sinduscon!$3:$3,0)+4), "")</f>
        <v>2842.4700000000003</v>
      </c>
      <c r="F2415" s="77">
        <f>IFERROR(INDEX(Sinduscon!$20:$20,
MATCH(CUB!$A2415,Sinduscon!$3:$3,0)+4), "")</f>
        <v>199.26999999999998</v>
      </c>
      <c r="G2415" s="77">
        <f>IFERROR(INDEX(Sinduscon!$21:$21,
MATCH(CUB!$A2415,Sinduscon!$3:$3,0)+4), "")</f>
        <v>19.020000000000003</v>
      </c>
      <c r="H2415" s="111"/>
      <c r="I2415" s="111"/>
      <c r="J2415" s="111"/>
      <c r="K2415" s="111"/>
    </row>
    <row r="2416" spans="1:12" x14ac:dyDescent="0.25">
      <c r="A2416" s="71">
        <f>IF(
   SUMPRODUCT(--(Sinduscon!$3:$3=DATE(2013,INT((ROW(A2613)-1)/20)+1,1)))&gt;0,
   DATE(2013,INT((ROW(A2613)-1)/20)+1,1),
   ""
)</f>
        <v>45231</v>
      </c>
      <c r="B2416" s="72" t="str">
        <f t="shared" si="192"/>
        <v>R-16</v>
      </c>
      <c r="C2416" s="73" t="str">
        <f t="shared" si="193"/>
        <v>Baixo</v>
      </c>
      <c r="D2416" s="77" t="str">
        <f>IFERROR(INDEX(Sinduscon!$24:$24,
MATCH(CUB!A2416,Sinduscon!$3:$3,0)+1), "")</f>
        <v>-</v>
      </c>
      <c r="E2416" s="77" t="str">
        <f>IFERROR(INDEX(Sinduscon!$25:$25,
MATCH(CUB!$A2416,Sinduscon!$3:$3,0)+1), "")</f>
        <v>-</v>
      </c>
      <c r="F2416" s="77" t="str">
        <f>IFERROR(INDEX(Sinduscon!$26:$26,
MATCH(CUB!$A2416,Sinduscon!$3:$3,0)+1), "")</f>
        <v>-</v>
      </c>
      <c r="G2416" s="77" t="str">
        <f>IFERROR(INDEX(Sinduscon!$27:$27,
MATCH(CUB!$A2416,Sinduscon!$3:$3,0)+1), "")</f>
        <v>-</v>
      </c>
      <c r="H2416" s="111"/>
      <c r="I2416" s="111"/>
      <c r="J2416" s="111"/>
      <c r="K2416" s="111"/>
    </row>
    <row r="2417" spans="1:12" x14ac:dyDescent="0.25">
      <c r="A2417" s="71">
        <f>IF(
   SUMPRODUCT(--(Sinduscon!$3:$3=DATE(2013,INT((ROW(A2614)-1)/20)+1,1)))&gt;0,
   DATE(2013,INT((ROW(A2614)-1)/20)+1,1),
   ""
)</f>
        <v>45231</v>
      </c>
      <c r="B2417" s="72" t="str">
        <f t="shared" si="192"/>
        <v>R-16</v>
      </c>
      <c r="C2417" s="73" t="str">
        <f t="shared" si="193"/>
        <v>Normal</v>
      </c>
      <c r="D2417" s="77">
        <f>IFERROR(INDEX(Sinduscon!$24:$24,
MATCH(CUB!A2417,Sinduscon!$3:$3,0)+2), "")</f>
        <v>1021.4</v>
      </c>
      <c r="E2417" s="77">
        <f>IFERROR(INDEX(Sinduscon!$25:$25,
MATCH(CUB!$A2417,Sinduscon!$3:$3,0)+2), "")</f>
        <v>981.23</v>
      </c>
      <c r="F2417" s="77">
        <f>IFERROR(INDEX(Sinduscon!$26:$26,
MATCH(CUB!$A2417,Sinduscon!$3:$3,0)+2), "")</f>
        <v>62.47</v>
      </c>
      <c r="G2417" s="77">
        <f>IFERROR(INDEX(Sinduscon!$27:$27,
MATCH(CUB!$A2417,Sinduscon!$3:$3,0)+2), "")</f>
        <v>6.74</v>
      </c>
      <c r="H2417" s="111"/>
      <c r="I2417" s="111"/>
      <c r="J2417" s="111"/>
      <c r="K2417" s="111"/>
    </row>
    <row r="2418" spans="1:12" x14ac:dyDescent="0.25">
      <c r="A2418" s="71">
        <f>IF(
   SUMPRODUCT(--(Sinduscon!$3:$3=DATE(2013,INT((ROW(A2615)-1)/20)+1,1)))&gt;0,
   DATE(2013,INT((ROW(A2615)-1)/20)+1,1),
   ""
)</f>
        <v>45231</v>
      </c>
      <c r="B2418" s="72" t="str">
        <f t="shared" si="192"/>
        <v>R-16</v>
      </c>
      <c r="C2418" s="73" t="str">
        <f t="shared" si="193"/>
        <v>Alto</v>
      </c>
      <c r="D2418" s="77">
        <f>IFERROR(INDEX(Sinduscon!$24:$24,
MATCH(CUB!A2418,Sinduscon!$3:$3,0)+3), "")</f>
        <v>1415.72</v>
      </c>
      <c r="E2418" s="77">
        <f>IFERROR(INDEX(Sinduscon!$25:$25,
MATCH(CUB!$A2418,Sinduscon!$3:$3,0)+3), "")</f>
        <v>1213.42</v>
      </c>
      <c r="F2418" s="77">
        <f>IFERROR(INDEX(Sinduscon!$26:$26,
MATCH(CUB!$A2418,Sinduscon!$3:$3,0)+3), "")</f>
        <v>77.209999999999994</v>
      </c>
      <c r="G2418" s="77">
        <f>IFERROR(INDEX(Sinduscon!$27:$27,
MATCH(CUB!$A2418,Sinduscon!$3:$3,0)+3), "")</f>
        <v>10.119999999999999</v>
      </c>
      <c r="H2418" s="111"/>
      <c r="I2418" s="111"/>
      <c r="J2418" s="111"/>
      <c r="K2418" s="111"/>
    </row>
    <row r="2419" spans="1:12" x14ac:dyDescent="0.25">
      <c r="A2419" s="71">
        <f>IF(
   SUMPRODUCT(--(Sinduscon!$3:$3=DATE(2013,INT((ROW(A2616)-1)/20)+1,1)))&gt;0,
   DATE(2013,INT((ROW(A2616)-1)/20)+1,1),
   ""
)</f>
        <v>45231</v>
      </c>
      <c r="B2419" s="72" t="str">
        <f t="shared" si="192"/>
        <v>R-16</v>
      </c>
      <c r="C2419" s="73" t="str">
        <f t="shared" si="193"/>
        <v>Total</v>
      </c>
      <c r="D2419" s="77">
        <f>IFERROR(INDEX(Sinduscon!$24:$24,
MATCH(CUB!A2419,Sinduscon!$3:$3,0)+4), "")</f>
        <v>2437.12</v>
      </c>
      <c r="E2419" s="77">
        <f>IFERROR(INDEX(Sinduscon!$25:$25,
MATCH(CUB!$A2419,Sinduscon!$3:$3,0)+4), "")</f>
        <v>2194.65</v>
      </c>
      <c r="F2419" s="77">
        <f>IFERROR(INDEX(Sinduscon!$26:$26,
MATCH(CUB!$A2419,Sinduscon!$3:$3,0)+4), "")</f>
        <v>139.68</v>
      </c>
      <c r="G2419" s="77">
        <f>IFERROR(INDEX(Sinduscon!$27:$27,
MATCH(CUB!$A2419,Sinduscon!$3:$3,0)+4), "")</f>
        <v>16.86</v>
      </c>
      <c r="H2419" s="111"/>
      <c r="I2419" s="111"/>
      <c r="J2419" s="111"/>
      <c r="K2419" s="111"/>
    </row>
    <row r="2420" spans="1:12" x14ac:dyDescent="0.25">
      <c r="A2420" s="71">
        <f>IF(
   SUMPRODUCT(--(Sinduscon!$3:$3=DATE(2013,INT((ROW(A2617)-1)/20)+1,1)))&gt;0,
   DATE(2013,INT((ROW(A2617)-1)/20)+1,1),
   ""
)</f>
        <v>45231</v>
      </c>
      <c r="B2420" s="72" t="str">
        <f t="shared" si="192"/>
        <v>PIS</v>
      </c>
      <c r="C2420" s="73" t="str">
        <f t="shared" si="193"/>
        <v>Baixo</v>
      </c>
      <c r="D2420" s="77">
        <f>IFERROR(INDEX(Sinduscon!$30:$30,
MATCH(CUB!A2420,Sinduscon!$3:$3,0)+1), "")</f>
        <v>861.6</v>
      </c>
      <c r="E2420" s="77">
        <f>IFERROR(INDEX(Sinduscon!$31:$31,
MATCH(CUB!$A2420,Sinduscon!$3:$3,0)+1), "")</f>
        <v>640.5</v>
      </c>
      <c r="F2420" s="77">
        <f>IFERROR(INDEX(Sinduscon!$32:$32,
MATCH(CUB!$A2420,Sinduscon!$3:$3,0)+1), "")</f>
        <v>36.04</v>
      </c>
      <c r="G2420" s="77">
        <f>IFERROR(INDEX(Sinduscon!$33:$33,
MATCH(CUB!$A2420,Sinduscon!$3:$3,0)+1), "")</f>
        <v>2.63</v>
      </c>
      <c r="H2420" s="111"/>
      <c r="I2420" s="111"/>
      <c r="J2420" s="111"/>
      <c r="K2420" s="111"/>
    </row>
    <row r="2421" spans="1:12" x14ac:dyDescent="0.25">
      <c r="A2421" s="71">
        <f>IF(
   SUMPRODUCT(--(Sinduscon!$3:$3=DATE(2013,INT((ROW(A2618)-1)/20)+1,1)))&gt;0,
   DATE(2013,INT((ROW(A2618)-1)/20)+1,1),
   ""
)</f>
        <v>45231</v>
      </c>
      <c r="B2421" s="72" t="str">
        <f t="shared" si="192"/>
        <v>PIS</v>
      </c>
      <c r="C2421" s="73" t="str">
        <f t="shared" si="193"/>
        <v>Normal</v>
      </c>
      <c r="D2421" s="77" t="str">
        <f>IFERROR(INDEX(Sinduscon!$30:$30,
MATCH(CUB!A2421,Sinduscon!$3:$3,0)+2), "")</f>
        <v>-</v>
      </c>
      <c r="E2421" s="77" t="str">
        <f>IFERROR(INDEX(Sinduscon!$31:$31,
MATCH(CUB!$A2421,Sinduscon!$3:$3,0)+2), "")</f>
        <v>-</v>
      </c>
      <c r="F2421" s="77" t="str">
        <f>IFERROR(INDEX(Sinduscon!$32:$32,
MATCH(CUB!$A2421,Sinduscon!$3:$3,0)+2), "")</f>
        <v>-</v>
      </c>
      <c r="G2421" s="77" t="str">
        <f>IFERROR(INDEX(Sinduscon!$33:$33,
MATCH(CUB!$A2421,Sinduscon!$3:$3,0)+2), "")</f>
        <v>-</v>
      </c>
      <c r="H2421" s="111"/>
      <c r="I2421" s="111"/>
      <c r="J2421" s="111"/>
      <c r="K2421" s="111"/>
    </row>
    <row r="2422" spans="1:12" x14ac:dyDescent="0.25">
      <c r="A2422" s="71">
        <f>IF(
   SUMPRODUCT(--(Sinduscon!$3:$3=DATE(2013,INT((ROW(A2619)-1)/20)+1,1)))&gt;0,
   DATE(2013,INT((ROW(A2619)-1)/20)+1,1),
   ""
)</f>
        <v>45231</v>
      </c>
      <c r="B2422" s="72" t="str">
        <f t="shared" si="192"/>
        <v>PIS</v>
      </c>
      <c r="C2422" s="73" t="str">
        <f t="shared" si="193"/>
        <v>Alto</v>
      </c>
      <c r="D2422" s="77" t="str">
        <f>IFERROR(INDEX(Sinduscon!$30:$30,
MATCH(CUB!A2422,Sinduscon!$3:$3,0)+3), "")</f>
        <v>-</v>
      </c>
      <c r="E2422" s="77" t="str">
        <f>IFERROR(INDEX(Sinduscon!$31:$31,
MATCH(CUB!$A2422,Sinduscon!$3:$3,0)+3), "")</f>
        <v>-</v>
      </c>
      <c r="F2422" s="77" t="str">
        <f>IFERROR(INDEX(Sinduscon!$32:$32,
MATCH(CUB!$A2422,Sinduscon!$3:$3,0)+3), "")</f>
        <v>-</v>
      </c>
      <c r="G2422" s="77" t="str">
        <f>IFERROR(INDEX(Sinduscon!$33:$33,
MATCH(CUB!$A2422,Sinduscon!$3:$3,0)+3), "")</f>
        <v>-</v>
      </c>
      <c r="H2422" s="111"/>
      <c r="I2422" s="111"/>
      <c r="J2422" s="111"/>
      <c r="K2422" s="111"/>
    </row>
    <row r="2423" spans="1:12" x14ac:dyDescent="0.25">
      <c r="A2423" s="71">
        <f>IF(
   SUMPRODUCT(--(Sinduscon!$3:$3=DATE(2013,INT((ROW(A2620)-1)/20)+1,1)))&gt;0,
   DATE(2013,INT((ROW(A2620)-1)/20)+1,1),
   ""
)</f>
        <v>45231</v>
      </c>
      <c r="B2423" s="72" t="str">
        <f t="shared" si="192"/>
        <v>PIS</v>
      </c>
      <c r="C2423" s="73" t="str">
        <f t="shared" si="193"/>
        <v>Total</v>
      </c>
      <c r="D2423" s="77">
        <f>IFERROR(INDEX(Sinduscon!$30:$30,
MATCH(CUB!A2423,Sinduscon!$3:$3,0)+4), "")</f>
        <v>861.6</v>
      </c>
      <c r="E2423" s="77">
        <f>IFERROR(INDEX(Sinduscon!$31:$31,
MATCH(CUB!$A2423,Sinduscon!$3:$3,0)+4), "")</f>
        <v>640.5</v>
      </c>
      <c r="F2423" s="77">
        <f>IFERROR(INDEX(Sinduscon!$32:$32,
MATCH(CUB!$A2423,Sinduscon!$3:$3,0)+4), "")</f>
        <v>36.04</v>
      </c>
      <c r="G2423" s="77">
        <f>IFERROR(INDEX(Sinduscon!$33:$33,
MATCH(CUB!$A2423,Sinduscon!$3:$3,0)+4), "")</f>
        <v>2.63</v>
      </c>
      <c r="H2423" s="111">
        <f>SUMIFS(CUB!$D:$D,CUB!$C:$C,"Total",CUB!$A:$A,$A2423)
/11</f>
        <v>1232.5627272727272</v>
      </c>
      <c r="I2423" s="111">
        <f>SUMIFS(CUB!$E:$E,CUB!$C:$C,"Total",CUB!$A:$A,$A2423)
/11</f>
        <v>1020.2127272727271</v>
      </c>
      <c r="J2423" s="111">
        <f>SUMIFS(CUB!$F:$F,CUB!$C:$C,"Total",CUB!$A:$A,$A2423)
/11</f>
        <v>89.820909090909083</v>
      </c>
      <c r="K2423" s="111">
        <f>SUMIFS(CUB!$G:$G,CUB!$C:$C,"Total",CUB!$A:$A,$A2423)
/11</f>
        <v>4.5127272727272736</v>
      </c>
      <c r="L2423" s="111">
        <f t="shared" ref="L2423" si="196">SUM(H2423:K2423)</f>
        <v>2347.1090909090908</v>
      </c>
    </row>
    <row r="2424" spans="1:12" x14ac:dyDescent="0.25">
      <c r="A2424" s="71">
        <f>IF(
   SUMPRODUCT(--(Sinduscon!$3:$3=DATE(2013,INT((ROW(A2621)-1)/20)+1,1)))&gt;0,
   DATE(2013,INT((ROW(A2621)-1)/20)+1,1),
   ""
)</f>
        <v>45261</v>
      </c>
      <c r="B2424" s="72" t="str">
        <f t="shared" si="192"/>
        <v>R-1</v>
      </c>
      <c r="C2424" s="73" t="str">
        <f t="shared" si="193"/>
        <v>Baixo</v>
      </c>
      <c r="D2424" s="77">
        <f>IFERROR(INDEX(Sinduscon!$6:$6,
MATCH(CUB!A2424,Sinduscon!$3:$3,0)+1), "")</f>
        <v>1149.03</v>
      </c>
      <c r="E2424" s="77">
        <f>IFERROR(INDEX(Sinduscon!$7:$7,
MATCH(CUB!$A2424,Sinduscon!$3:$3,0)+1), "")</f>
        <v>939.88</v>
      </c>
      <c r="F2424" s="77">
        <f>IFERROR(INDEX(Sinduscon!$8:$8,
MATCH(CUB!$A2424,Sinduscon!$3:$3,0)+1), "")</f>
        <v>145.33000000000001</v>
      </c>
      <c r="G2424" s="77">
        <f>IFERROR(INDEX(Sinduscon!$9:$9,
MATCH(CUB!$A2424,Sinduscon!$3:$3,0)+1), "")</f>
        <v>5.21</v>
      </c>
      <c r="H2424" s="111"/>
      <c r="I2424" s="111"/>
      <c r="J2424" s="111"/>
      <c r="K2424" s="111"/>
    </row>
    <row r="2425" spans="1:12" x14ac:dyDescent="0.25">
      <c r="A2425" s="71">
        <f>IF(
   SUMPRODUCT(--(Sinduscon!$3:$3=DATE(2013,INT((ROW(A2622)-1)/20)+1,1)))&gt;0,
   DATE(2013,INT((ROW(A2622)-1)/20)+1,1),
   ""
)</f>
        <v>45261</v>
      </c>
      <c r="B2425" s="72" t="str">
        <f t="shared" si="192"/>
        <v>R-1</v>
      </c>
      <c r="C2425" s="73" t="str">
        <f t="shared" si="193"/>
        <v>Normal</v>
      </c>
      <c r="D2425" s="77">
        <f>IFERROR(INDEX(Sinduscon!$6:$6,
MATCH(CUB!A2425,Sinduscon!$3:$3,0)+2), "")</f>
        <v>1192.78</v>
      </c>
      <c r="E2425" s="77">
        <f>IFERROR(INDEX(Sinduscon!$7:$7,
MATCH(CUB!$A2425,Sinduscon!$3:$3,0)+2), "")</f>
        <v>1285.18</v>
      </c>
      <c r="F2425" s="77">
        <f>IFERROR(INDEX(Sinduscon!$8:$8,
MATCH(CUB!$A2425,Sinduscon!$3:$3,0)+2), "")</f>
        <v>136.44999999999999</v>
      </c>
      <c r="G2425" s="77">
        <f>IFERROR(INDEX(Sinduscon!$9:$9,
MATCH(CUB!$A2425,Sinduscon!$3:$3,0)+2), "")</f>
        <v>0.37</v>
      </c>
      <c r="H2425" s="111"/>
      <c r="I2425" s="111"/>
      <c r="J2425" s="111"/>
      <c r="K2425" s="111"/>
    </row>
    <row r="2426" spans="1:12" x14ac:dyDescent="0.25">
      <c r="A2426" s="71">
        <f>IF(
   SUMPRODUCT(--(Sinduscon!$3:$3=DATE(2013,INT((ROW(A2623)-1)/20)+1,1)))&gt;0,
   DATE(2013,INT((ROW(A2623)-1)/20)+1,1),
   ""
)</f>
        <v>45261</v>
      </c>
      <c r="B2426" s="72" t="str">
        <f t="shared" si="192"/>
        <v>R-1</v>
      </c>
      <c r="C2426" s="73" t="str">
        <f t="shared" si="193"/>
        <v>Alto</v>
      </c>
      <c r="D2426" s="77">
        <f>IFERROR(INDEX(Sinduscon!$6:$6,
MATCH(CUB!A2426,Sinduscon!$3:$3,0)+3), "")</f>
        <v>1786.42</v>
      </c>
      <c r="E2426" s="77">
        <f>IFERROR(INDEX(Sinduscon!$7:$7,
MATCH(CUB!$A2426,Sinduscon!$3:$3,0)+3), "")</f>
        <v>1394.39</v>
      </c>
      <c r="F2426" s="77">
        <f>IFERROR(INDEX(Sinduscon!$8:$8,
MATCH(CUB!$A2426,Sinduscon!$3:$3,0)+3), "")</f>
        <v>129</v>
      </c>
      <c r="G2426" s="77">
        <f>IFERROR(INDEX(Sinduscon!$9:$9,
MATCH(CUB!$A2426,Sinduscon!$3:$3,0)+3), "")</f>
        <v>0.45</v>
      </c>
      <c r="H2426" s="111"/>
      <c r="I2426" s="111"/>
      <c r="J2426" s="111"/>
      <c r="K2426" s="111"/>
    </row>
    <row r="2427" spans="1:12" x14ac:dyDescent="0.25">
      <c r="A2427" s="71">
        <f>IF(
   SUMPRODUCT(--(Sinduscon!$3:$3=DATE(2013,INT((ROW(A2624)-1)/20)+1,1)))&gt;0,
   DATE(2013,INT((ROW(A2624)-1)/20)+1,1),
   ""
)</f>
        <v>45261</v>
      </c>
      <c r="B2427" s="72" t="str">
        <f t="shared" si="192"/>
        <v>R-1</v>
      </c>
      <c r="C2427" s="73" t="str">
        <f t="shared" si="193"/>
        <v>Total</v>
      </c>
      <c r="D2427" s="77">
        <f>IFERROR(INDEX(Sinduscon!$6:$6,
MATCH(CUB!A2427,Sinduscon!$3:$3,0)+4), "")</f>
        <v>4128.2299999999996</v>
      </c>
      <c r="E2427" s="77">
        <f>IFERROR(INDEX(Sinduscon!$7:$7,
MATCH(CUB!$A2427,Sinduscon!$3:$3,0)+4), "")</f>
        <v>3619.45</v>
      </c>
      <c r="F2427" s="77">
        <f>IFERROR(INDEX(Sinduscon!$8:$8,
MATCH(CUB!$A2427,Sinduscon!$3:$3,0)+4), "")</f>
        <v>410.78</v>
      </c>
      <c r="G2427" s="77">
        <f>IFERROR(INDEX(Sinduscon!$9:$9,
MATCH(CUB!$A2427,Sinduscon!$3:$3,0)+4), "")</f>
        <v>6.03</v>
      </c>
      <c r="H2427" s="111"/>
      <c r="I2427" s="111"/>
      <c r="J2427" s="111"/>
      <c r="K2427" s="111"/>
    </row>
    <row r="2428" spans="1:12" x14ac:dyDescent="0.25">
      <c r="A2428" s="71">
        <f>IF(
   SUMPRODUCT(--(Sinduscon!$3:$3=DATE(2013,INT((ROW(A2625)-1)/20)+1,1)))&gt;0,
   DATE(2013,INT((ROW(A2625)-1)/20)+1,1),
   ""
)</f>
        <v>45261</v>
      </c>
      <c r="B2428" s="72" t="str">
        <f t="shared" si="192"/>
        <v>PP-4</v>
      </c>
      <c r="C2428" s="73" t="str">
        <f t="shared" si="193"/>
        <v>Baixo</v>
      </c>
      <c r="D2428" s="77">
        <f>IFERROR(INDEX(Sinduscon!$12:$12,
MATCH(CUB!A2428,Sinduscon!$3:$3,0)+1), "")</f>
        <v>1261.53</v>
      </c>
      <c r="E2428" s="77">
        <f>IFERROR(INDEX(Sinduscon!$13:$13,
MATCH(CUB!$A2428,Sinduscon!$3:$3,0)+1), "")</f>
        <v>788.39</v>
      </c>
      <c r="F2428" s="77">
        <f>IFERROR(INDEX(Sinduscon!$14:$14,
MATCH(CUB!$A2428,Sinduscon!$3:$3,0)+1), "")</f>
        <v>38.64</v>
      </c>
      <c r="G2428" s="77">
        <f>IFERROR(INDEX(Sinduscon!$15:$15,
MATCH(CUB!$A2428,Sinduscon!$3:$3,0)+1), "")</f>
        <v>5.03</v>
      </c>
      <c r="H2428" s="111"/>
      <c r="I2428" s="111"/>
      <c r="J2428" s="111"/>
      <c r="K2428" s="111"/>
    </row>
    <row r="2429" spans="1:12" x14ac:dyDescent="0.25">
      <c r="A2429" s="71">
        <f>IF(
   SUMPRODUCT(--(Sinduscon!$3:$3=DATE(2013,INT((ROW(A2626)-1)/20)+1,1)))&gt;0,
   DATE(2013,INT((ROW(A2626)-1)/20)+1,1),
   ""
)</f>
        <v>45261</v>
      </c>
      <c r="B2429" s="72" t="str">
        <f t="shared" si="192"/>
        <v>PP-4</v>
      </c>
      <c r="C2429" s="73" t="str">
        <f t="shared" si="193"/>
        <v>Normal</v>
      </c>
      <c r="D2429" s="77">
        <f>IFERROR(INDEX(Sinduscon!$12:$12,
MATCH(CUB!A2429,Sinduscon!$3:$3,0)+2), "")</f>
        <v>1168.0999999999999</v>
      </c>
      <c r="E2429" s="77">
        <f>IFERROR(INDEX(Sinduscon!$13:$13,
MATCH(CUB!$A2429,Sinduscon!$3:$3,0)+2), "")</f>
        <v>1136.8800000000001</v>
      </c>
      <c r="F2429" s="77">
        <f>IFERROR(INDEX(Sinduscon!$14:$14,
MATCH(CUB!$A2429,Sinduscon!$3:$3,0)+2), "")</f>
        <v>163.62</v>
      </c>
      <c r="G2429" s="77">
        <f>IFERROR(INDEX(Sinduscon!$15:$15,
MATCH(CUB!$A2429,Sinduscon!$3:$3,0)+2), "")</f>
        <v>7.0000000000000007E-2</v>
      </c>
      <c r="H2429" s="111"/>
      <c r="I2429" s="111"/>
      <c r="J2429" s="111"/>
      <c r="K2429" s="111"/>
    </row>
    <row r="2430" spans="1:12" x14ac:dyDescent="0.25">
      <c r="A2430" s="71">
        <f>IF(
   SUMPRODUCT(--(Sinduscon!$3:$3=DATE(2013,INT((ROW(A2627)-1)/20)+1,1)))&gt;0,
   DATE(2013,INT((ROW(A2627)-1)/20)+1,1),
   ""
)</f>
        <v>45261</v>
      </c>
      <c r="B2430" s="72" t="str">
        <f t="shared" si="192"/>
        <v>PP-4</v>
      </c>
      <c r="C2430" s="73" t="str">
        <f t="shared" si="193"/>
        <v>Alto</v>
      </c>
      <c r="D2430" s="77" t="str">
        <f>IFERROR(INDEX(Sinduscon!$12:$12,
MATCH(CUB!A2430,Sinduscon!$3:$3,0)+3), "")</f>
        <v>-</v>
      </c>
      <c r="E2430" s="77" t="str">
        <f>IFERROR(INDEX(Sinduscon!$13:$13,
MATCH(CUB!$A2430,Sinduscon!$3:$3,0)+3), "")</f>
        <v>-</v>
      </c>
      <c r="F2430" s="77" t="str">
        <f>IFERROR(INDEX(Sinduscon!$14:$14,
MATCH(CUB!$A2430,Sinduscon!$3:$3,0)+3), "")</f>
        <v>-</v>
      </c>
      <c r="G2430" s="77" t="str">
        <f>IFERROR(INDEX(Sinduscon!$15:$15,
MATCH(CUB!$A2430,Sinduscon!$3:$3,0)+3), "")</f>
        <v>-</v>
      </c>
      <c r="H2430" s="111"/>
      <c r="I2430" s="111"/>
      <c r="J2430" s="111"/>
      <c r="K2430" s="111"/>
    </row>
    <row r="2431" spans="1:12" x14ac:dyDescent="0.25">
      <c r="A2431" s="71">
        <f>IF(
   SUMPRODUCT(--(Sinduscon!$3:$3=DATE(2013,INT((ROW(A2628)-1)/20)+1,1)))&gt;0,
   DATE(2013,INT((ROW(A2628)-1)/20)+1,1),
   ""
)</f>
        <v>45261</v>
      </c>
      <c r="B2431" s="72" t="str">
        <f t="shared" si="192"/>
        <v>PP-4</v>
      </c>
      <c r="C2431" s="73" t="str">
        <f t="shared" si="193"/>
        <v>Total</v>
      </c>
      <c r="D2431" s="77">
        <f>IFERROR(INDEX(Sinduscon!$12:$12,
MATCH(CUB!A2431,Sinduscon!$3:$3,0)+4), "")</f>
        <v>2429.63</v>
      </c>
      <c r="E2431" s="77">
        <f>IFERROR(INDEX(Sinduscon!$13:$13,
MATCH(CUB!$A2431,Sinduscon!$3:$3,0)+4), "")</f>
        <v>1925.27</v>
      </c>
      <c r="F2431" s="77">
        <f>IFERROR(INDEX(Sinduscon!$14:$14,
MATCH(CUB!$A2431,Sinduscon!$3:$3,0)+4), "")</f>
        <v>202.26</v>
      </c>
      <c r="G2431" s="77">
        <f>IFERROR(INDEX(Sinduscon!$15:$15,
MATCH(CUB!$A2431,Sinduscon!$3:$3,0)+4), "")</f>
        <v>5.1000000000000005</v>
      </c>
      <c r="H2431" s="111"/>
      <c r="I2431" s="111"/>
      <c r="J2431" s="111"/>
      <c r="K2431" s="111"/>
    </row>
    <row r="2432" spans="1:12" x14ac:dyDescent="0.25">
      <c r="A2432" s="71">
        <f>IF(
   SUMPRODUCT(--(Sinduscon!$3:$3=DATE(2013,INT((ROW(A2629)-1)/20)+1,1)))&gt;0,
   DATE(2013,INT((ROW(A2629)-1)/20)+1,1),
   ""
)</f>
        <v>45261</v>
      </c>
      <c r="B2432" s="72" t="str">
        <f t="shared" si="192"/>
        <v>R-8</v>
      </c>
      <c r="C2432" s="73" t="str">
        <f t="shared" si="193"/>
        <v>Baixo</v>
      </c>
      <c r="D2432" s="77">
        <f>IFERROR(INDEX(Sinduscon!$18:$18,
MATCH(CUB!A2432,Sinduscon!$3:$3,0)+1), "")</f>
        <v>1201.6600000000001</v>
      </c>
      <c r="E2432" s="77">
        <f>IFERROR(INDEX(Sinduscon!$19:$19,
MATCH(CUB!$A2432,Sinduscon!$3:$3,0)+1), "")</f>
        <v>741.45</v>
      </c>
      <c r="F2432" s="77">
        <f>IFERROR(INDEX(Sinduscon!$20:$20,
MATCH(CUB!$A2432,Sinduscon!$3:$3,0)+1), "")</f>
        <v>34.770000000000003</v>
      </c>
      <c r="G2432" s="77">
        <f>IFERROR(INDEX(Sinduscon!$21:$21,
MATCH(CUB!$A2432,Sinduscon!$3:$3,0)+1), "")</f>
        <v>5.28</v>
      </c>
      <c r="H2432" s="111"/>
      <c r="I2432" s="111"/>
      <c r="J2432" s="111"/>
      <c r="K2432" s="111"/>
    </row>
    <row r="2433" spans="1:12" x14ac:dyDescent="0.25">
      <c r="A2433" s="71">
        <f>IF(
   SUMPRODUCT(--(Sinduscon!$3:$3=DATE(2013,INT((ROW(A2630)-1)/20)+1,1)))&gt;0,
   DATE(2013,INT((ROW(A2630)-1)/20)+1,1),
   ""
)</f>
        <v>45261</v>
      </c>
      <c r="B2433" s="72" t="str">
        <f t="shared" si="192"/>
        <v>R-8</v>
      </c>
      <c r="C2433" s="73" t="str">
        <f t="shared" si="193"/>
        <v>Normal</v>
      </c>
      <c r="D2433" s="77">
        <f>IFERROR(INDEX(Sinduscon!$18:$18,
MATCH(CUB!A2433,Sinduscon!$3:$3,0)+2), "")</f>
        <v>1038.98</v>
      </c>
      <c r="E2433" s="77">
        <f>IFERROR(INDEX(Sinduscon!$19:$19,
MATCH(CUB!$A2433,Sinduscon!$3:$3,0)+2), "")</f>
        <v>1020.69</v>
      </c>
      <c r="F2433" s="77">
        <f>IFERROR(INDEX(Sinduscon!$20:$20,
MATCH(CUB!$A2433,Sinduscon!$3:$3,0)+2), "")</f>
        <v>75.489999999999995</v>
      </c>
      <c r="G2433" s="77">
        <f>IFERROR(INDEX(Sinduscon!$21:$21,
MATCH(CUB!$A2433,Sinduscon!$3:$3,0)+2), "")</f>
        <v>7.07</v>
      </c>
      <c r="H2433" s="111"/>
      <c r="I2433" s="111"/>
      <c r="J2433" s="111"/>
      <c r="K2433" s="111"/>
    </row>
    <row r="2434" spans="1:12" x14ac:dyDescent="0.25">
      <c r="A2434" s="71">
        <f>IF(
   SUMPRODUCT(--(Sinduscon!$3:$3=DATE(2013,INT((ROW(A2631)-1)/20)+1,1)))&gt;0,
   DATE(2013,INT((ROW(A2631)-1)/20)+1,1),
   ""
)</f>
        <v>45261</v>
      </c>
      <c r="B2434" s="72" t="str">
        <f t="shared" si="192"/>
        <v>R-8</v>
      </c>
      <c r="C2434" s="73" t="str">
        <f t="shared" si="193"/>
        <v>Alto</v>
      </c>
      <c r="D2434" s="77">
        <f>IFERROR(INDEX(Sinduscon!$18:$18,
MATCH(CUB!A2434,Sinduscon!$3:$3,0)+3), "")</f>
        <v>1476.84</v>
      </c>
      <c r="E2434" s="77">
        <f>IFERROR(INDEX(Sinduscon!$19:$19,
MATCH(CUB!$A2434,Sinduscon!$3:$3,0)+3), "")</f>
        <v>1080.33</v>
      </c>
      <c r="F2434" s="77">
        <f>IFERROR(INDEX(Sinduscon!$20:$20,
MATCH(CUB!$A2434,Sinduscon!$3:$3,0)+3), "")</f>
        <v>89.01</v>
      </c>
      <c r="G2434" s="77">
        <f>IFERROR(INDEX(Sinduscon!$21:$21,
MATCH(CUB!$A2434,Sinduscon!$3:$3,0)+3), "")</f>
        <v>6.67</v>
      </c>
      <c r="H2434" s="111"/>
      <c r="I2434" s="111"/>
      <c r="J2434" s="111"/>
      <c r="K2434" s="111"/>
    </row>
    <row r="2435" spans="1:12" x14ac:dyDescent="0.25">
      <c r="A2435" s="71">
        <f>IF(
   SUMPRODUCT(--(Sinduscon!$3:$3=DATE(2013,INT((ROW(A2632)-1)/20)+1,1)))&gt;0,
   DATE(2013,INT((ROW(A2632)-1)/20)+1,1),
   ""
)</f>
        <v>45261</v>
      </c>
      <c r="B2435" s="72" t="str">
        <f t="shared" si="192"/>
        <v>R-8</v>
      </c>
      <c r="C2435" s="73" t="str">
        <f t="shared" si="193"/>
        <v>Total</v>
      </c>
      <c r="D2435" s="77">
        <f>IFERROR(INDEX(Sinduscon!$18:$18,
MATCH(CUB!A2435,Sinduscon!$3:$3,0)+4), "")</f>
        <v>3717.4800000000005</v>
      </c>
      <c r="E2435" s="77">
        <f>IFERROR(INDEX(Sinduscon!$19:$19,
MATCH(CUB!$A2435,Sinduscon!$3:$3,0)+4), "")</f>
        <v>2842.4700000000003</v>
      </c>
      <c r="F2435" s="77">
        <f>IFERROR(INDEX(Sinduscon!$20:$20,
MATCH(CUB!$A2435,Sinduscon!$3:$3,0)+4), "")</f>
        <v>199.26999999999998</v>
      </c>
      <c r="G2435" s="77">
        <f>IFERROR(INDEX(Sinduscon!$21:$21,
MATCH(CUB!$A2435,Sinduscon!$3:$3,0)+4), "")</f>
        <v>19.020000000000003</v>
      </c>
      <c r="H2435" s="111"/>
      <c r="I2435" s="111"/>
      <c r="J2435" s="111"/>
      <c r="K2435" s="111"/>
    </row>
    <row r="2436" spans="1:12" x14ac:dyDescent="0.25">
      <c r="A2436" s="71">
        <f>IF(
   SUMPRODUCT(--(Sinduscon!$3:$3=DATE(2013,INT((ROW(A2633)-1)/20)+1,1)))&gt;0,
   DATE(2013,INT((ROW(A2633)-1)/20)+1,1),
   ""
)</f>
        <v>45261</v>
      </c>
      <c r="B2436" s="72" t="str">
        <f t="shared" si="192"/>
        <v>R-16</v>
      </c>
      <c r="C2436" s="73" t="str">
        <f t="shared" si="193"/>
        <v>Baixo</v>
      </c>
      <c r="D2436" s="77" t="str">
        <f>IFERROR(INDEX(Sinduscon!$24:$24,
MATCH(CUB!A2436,Sinduscon!$3:$3,0)+1), "")</f>
        <v>-</v>
      </c>
      <c r="E2436" s="77" t="str">
        <f>IFERROR(INDEX(Sinduscon!$25:$25,
MATCH(CUB!$A2436,Sinduscon!$3:$3,0)+1), "")</f>
        <v>-</v>
      </c>
      <c r="F2436" s="77" t="str">
        <f>IFERROR(INDEX(Sinduscon!$26:$26,
MATCH(CUB!$A2436,Sinduscon!$3:$3,0)+1), "")</f>
        <v>-</v>
      </c>
      <c r="G2436" s="77" t="str">
        <f>IFERROR(INDEX(Sinduscon!$27:$27,
MATCH(CUB!$A2436,Sinduscon!$3:$3,0)+1), "")</f>
        <v>-</v>
      </c>
      <c r="H2436" s="111"/>
      <c r="I2436" s="111"/>
      <c r="J2436" s="111"/>
      <c r="K2436" s="111"/>
    </row>
    <row r="2437" spans="1:12" x14ac:dyDescent="0.25">
      <c r="A2437" s="71">
        <f>IF(
   SUMPRODUCT(--(Sinduscon!$3:$3=DATE(2013,INT((ROW(A2634)-1)/20)+1,1)))&gt;0,
   DATE(2013,INT((ROW(A2634)-1)/20)+1,1),
   ""
)</f>
        <v>45261</v>
      </c>
      <c r="B2437" s="72" t="str">
        <f t="shared" ref="B2437:B2500" si="197">IF(A2437&lt;&gt;"", CHOOSE(MOD(QUOTIENT(ROW()-4,4),5)+1,"R-1","PP-4","R-8","R-16","PIS"), "")</f>
        <v>R-16</v>
      </c>
      <c r="C2437" s="73" t="str">
        <f t="shared" ref="C2437:C2500" si="198">IF(A2437&lt;&gt;"", CHOOSE(MOD(QUOTIENT(ROW()-4,1),4)+1,"Baixo","Normal","Alto","Total"), "")</f>
        <v>Normal</v>
      </c>
      <c r="D2437" s="77">
        <f>IFERROR(INDEX(Sinduscon!$24:$24,
MATCH(CUB!A2437,Sinduscon!$3:$3,0)+2), "")</f>
        <v>1023.8</v>
      </c>
      <c r="E2437" s="77">
        <f>IFERROR(INDEX(Sinduscon!$25:$25,
MATCH(CUB!$A2437,Sinduscon!$3:$3,0)+2), "")</f>
        <v>981.23</v>
      </c>
      <c r="F2437" s="77">
        <f>IFERROR(INDEX(Sinduscon!$26:$26,
MATCH(CUB!$A2437,Sinduscon!$3:$3,0)+2), "")</f>
        <v>62.47</v>
      </c>
      <c r="G2437" s="77">
        <f>IFERROR(INDEX(Sinduscon!$27:$27,
MATCH(CUB!$A2437,Sinduscon!$3:$3,0)+2), "")</f>
        <v>6.74</v>
      </c>
      <c r="H2437" s="111"/>
      <c r="I2437" s="111"/>
      <c r="J2437" s="111"/>
      <c r="K2437" s="111"/>
    </row>
    <row r="2438" spans="1:12" x14ac:dyDescent="0.25">
      <c r="A2438" s="71">
        <f>IF(
   SUMPRODUCT(--(Sinduscon!$3:$3=DATE(2013,INT((ROW(A2635)-1)/20)+1,1)))&gt;0,
   DATE(2013,INT((ROW(A2635)-1)/20)+1,1),
   ""
)</f>
        <v>45261</v>
      </c>
      <c r="B2438" s="72" t="str">
        <f t="shared" si="197"/>
        <v>R-16</v>
      </c>
      <c r="C2438" s="73" t="str">
        <f t="shared" si="198"/>
        <v>Alto</v>
      </c>
      <c r="D2438" s="77">
        <f>IFERROR(INDEX(Sinduscon!$24:$24,
MATCH(CUB!A2438,Sinduscon!$3:$3,0)+3), "")</f>
        <v>1420.73</v>
      </c>
      <c r="E2438" s="77">
        <f>IFERROR(INDEX(Sinduscon!$25:$25,
MATCH(CUB!$A2438,Sinduscon!$3:$3,0)+3), "")</f>
        <v>1213.42</v>
      </c>
      <c r="F2438" s="77">
        <f>IFERROR(INDEX(Sinduscon!$26:$26,
MATCH(CUB!$A2438,Sinduscon!$3:$3,0)+3), "")</f>
        <v>77.209999999999994</v>
      </c>
      <c r="G2438" s="77">
        <f>IFERROR(INDEX(Sinduscon!$27:$27,
MATCH(CUB!$A2438,Sinduscon!$3:$3,0)+3), "")</f>
        <v>10.119999999999999</v>
      </c>
      <c r="H2438" s="111"/>
      <c r="I2438" s="111"/>
      <c r="J2438" s="111"/>
      <c r="K2438" s="111"/>
    </row>
    <row r="2439" spans="1:12" x14ac:dyDescent="0.25">
      <c r="A2439" s="71">
        <f>IF(
   SUMPRODUCT(--(Sinduscon!$3:$3=DATE(2013,INT((ROW(A2636)-1)/20)+1,1)))&gt;0,
   DATE(2013,INT((ROW(A2636)-1)/20)+1,1),
   ""
)</f>
        <v>45261</v>
      </c>
      <c r="B2439" s="72" t="str">
        <f t="shared" si="197"/>
        <v>R-16</v>
      </c>
      <c r="C2439" s="73" t="str">
        <f t="shared" si="198"/>
        <v>Total</v>
      </c>
      <c r="D2439" s="77">
        <f>IFERROR(INDEX(Sinduscon!$24:$24,
MATCH(CUB!A2439,Sinduscon!$3:$3,0)+4), "")</f>
        <v>2444.5299999999997</v>
      </c>
      <c r="E2439" s="77">
        <f>IFERROR(INDEX(Sinduscon!$25:$25,
MATCH(CUB!$A2439,Sinduscon!$3:$3,0)+4), "")</f>
        <v>2194.65</v>
      </c>
      <c r="F2439" s="77">
        <f>IFERROR(INDEX(Sinduscon!$26:$26,
MATCH(CUB!$A2439,Sinduscon!$3:$3,0)+4), "")</f>
        <v>139.68</v>
      </c>
      <c r="G2439" s="77">
        <f>IFERROR(INDEX(Sinduscon!$27:$27,
MATCH(CUB!$A2439,Sinduscon!$3:$3,0)+4), "")</f>
        <v>16.86</v>
      </c>
      <c r="H2439" s="111"/>
      <c r="I2439" s="111"/>
      <c r="J2439" s="111"/>
      <c r="K2439" s="111"/>
    </row>
    <row r="2440" spans="1:12" x14ac:dyDescent="0.25">
      <c r="A2440" s="71">
        <f>IF(
   SUMPRODUCT(--(Sinduscon!$3:$3=DATE(2013,INT((ROW(A2637)-1)/20)+1,1)))&gt;0,
   DATE(2013,INT((ROW(A2637)-1)/20)+1,1),
   ""
)</f>
        <v>45261</v>
      </c>
      <c r="B2440" s="72" t="str">
        <f t="shared" si="197"/>
        <v>PIS</v>
      </c>
      <c r="C2440" s="73" t="str">
        <f t="shared" si="198"/>
        <v>Baixo</v>
      </c>
      <c r="D2440" s="77">
        <f>IFERROR(INDEX(Sinduscon!$30:$30,
MATCH(CUB!A2440,Sinduscon!$3:$3,0)+1), "")</f>
        <v>856.65</v>
      </c>
      <c r="E2440" s="77">
        <f>IFERROR(INDEX(Sinduscon!$31:$31,
MATCH(CUB!$A2440,Sinduscon!$3:$3,0)+1), "")</f>
        <v>640.5</v>
      </c>
      <c r="F2440" s="77">
        <f>IFERROR(INDEX(Sinduscon!$32:$32,
MATCH(CUB!$A2440,Sinduscon!$3:$3,0)+1), "")</f>
        <v>36.04</v>
      </c>
      <c r="G2440" s="77">
        <f>IFERROR(INDEX(Sinduscon!$33:$33,
MATCH(CUB!$A2440,Sinduscon!$3:$3,0)+1), "")</f>
        <v>2.63</v>
      </c>
      <c r="H2440" s="111"/>
      <c r="I2440" s="111"/>
      <c r="J2440" s="111"/>
      <c r="K2440" s="111"/>
    </row>
    <row r="2441" spans="1:12" x14ac:dyDescent="0.25">
      <c r="A2441" s="71">
        <f>IF(
   SUMPRODUCT(--(Sinduscon!$3:$3=DATE(2013,INT((ROW(A2638)-1)/20)+1,1)))&gt;0,
   DATE(2013,INT((ROW(A2638)-1)/20)+1,1),
   ""
)</f>
        <v>45261</v>
      </c>
      <c r="B2441" s="72" t="str">
        <f t="shared" si="197"/>
        <v>PIS</v>
      </c>
      <c r="C2441" s="73" t="str">
        <f t="shared" si="198"/>
        <v>Normal</v>
      </c>
      <c r="D2441" s="77" t="str">
        <f>IFERROR(INDEX(Sinduscon!$30:$30,
MATCH(CUB!A2441,Sinduscon!$3:$3,0)+2), "")</f>
        <v>-</v>
      </c>
      <c r="E2441" s="77" t="str">
        <f>IFERROR(INDEX(Sinduscon!$31:$31,
MATCH(CUB!$A2441,Sinduscon!$3:$3,0)+2), "")</f>
        <v>-</v>
      </c>
      <c r="F2441" s="77" t="str">
        <f>IFERROR(INDEX(Sinduscon!$32:$32,
MATCH(CUB!$A2441,Sinduscon!$3:$3,0)+2), "")</f>
        <v>-</v>
      </c>
      <c r="G2441" s="77" t="str">
        <f>IFERROR(INDEX(Sinduscon!$33:$33,
MATCH(CUB!$A2441,Sinduscon!$3:$3,0)+2), "")</f>
        <v>-</v>
      </c>
      <c r="H2441" s="111"/>
      <c r="I2441" s="111"/>
      <c r="J2441" s="111"/>
      <c r="K2441" s="111"/>
    </row>
    <row r="2442" spans="1:12" x14ac:dyDescent="0.25">
      <c r="A2442" s="71">
        <f>IF(
   SUMPRODUCT(--(Sinduscon!$3:$3=DATE(2013,INT((ROW(A2639)-1)/20)+1,1)))&gt;0,
   DATE(2013,INT((ROW(A2639)-1)/20)+1,1),
   ""
)</f>
        <v>45261</v>
      </c>
      <c r="B2442" s="72" t="str">
        <f t="shared" si="197"/>
        <v>PIS</v>
      </c>
      <c r="C2442" s="73" t="str">
        <f t="shared" si="198"/>
        <v>Alto</v>
      </c>
      <c r="D2442" s="77" t="str">
        <f>IFERROR(INDEX(Sinduscon!$30:$30,
MATCH(CUB!A2442,Sinduscon!$3:$3,0)+3), "")</f>
        <v>-</v>
      </c>
      <c r="E2442" s="77" t="str">
        <f>IFERROR(INDEX(Sinduscon!$31:$31,
MATCH(CUB!$A2442,Sinduscon!$3:$3,0)+3), "")</f>
        <v>-</v>
      </c>
      <c r="F2442" s="77" t="str">
        <f>IFERROR(INDEX(Sinduscon!$32:$32,
MATCH(CUB!$A2442,Sinduscon!$3:$3,0)+3), "")</f>
        <v>-</v>
      </c>
      <c r="G2442" s="77" t="str">
        <f>IFERROR(INDEX(Sinduscon!$33:$33,
MATCH(CUB!$A2442,Sinduscon!$3:$3,0)+3), "")</f>
        <v>-</v>
      </c>
      <c r="H2442" s="111"/>
      <c r="I2442" s="111"/>
      <c r="J2442" s="111"/>
      <c r="K2442" s="111"/>
    </row>
    <row r="2443" spans="1:12" x14ac:dyDescent="0.25">
      <c r="A2443" s="71">
        <f>IF(
   SUMPRODUCT(--(Sinduscon!$3:$3=DATE(2013,INT((ROW(A2640)-1)/20)+1,1)))&gt;0,
   DATE(2013,INT((ROW(A2640)-1)/20)+1,1),
   ""
)</f>
        <v>45261</v>
      </c>
      <c r="B2443" s="72" t="str">
        <f t="shared" si="197"/>
        <v>PIS</v>
      </c>
      <c r="C2443" s="73" t="str">
        <f t="shared" si="198"/>
        <v>Total</v>
      </c>
      <c r="D2443" s="77">
        <f>IFERROR(INDEX(Sinduscon!$30:$30,
MATCH(CUB!A2443,Sinduscon!$3:$3,0)+4), "")</f>
        <v>856.65</v>
      </c>
      <c r="E2443" s="77">
        <f>IFERROR(INDEX(Sinduscon!$31:$31,
MATCH(CUB!$A2443,Sinduscon!$3:$3,0)+4), "")</f>
        <v>640.5</v>
      </c>
      <c r="F2443" s="77">
        <f>IFERROR(INDEX(Sinduscon!$32:$32,
MATCH(CUB!$A2443,Sinduscon!$3:$3,0)+4), "")</f>
        <v>36.04</v>
      </c>
      <c r="G2443" s="77">
        <f>IFERROR(INDEX(Sinduscon!$33:$33,
MATCH(CUB!$A2443,Sinduscon!$3:$3,0)+4), "")</f>
        <v>2.63</v>
      </c>
      <c r="H2443" s="111">
        <f>SUMIFS(CUB!$D:$D,CUB!$C:$C,"Total",CUB!$A:$A,$A2443)
/11</f>
        <v>1234.2290909090907</v>
      </c>
      <c r="I2443" s="111">
        <f>SUMIFS(CUB!$E:$E,CUB!$C:$C,"Total",CUB!$A:$A,$A2443)
/11</f>
        <v>1020.2127272727271</v>
      </c>
      <c r="J2443" s="111">
        <f>SUMIFS(CUB!$F:$F,CUB!$C:$C,"Total",CUB!$A:$A,$A2443)
/11</f>
        <v>89.820909090909083</v>
      </c>
      <c r="K2443" s="111">
        <f>SUMIFS(CUB!$G:$G,CUB!$C:$C,"Total",CUB!$A:$A,$A2443)
/11</f>
        <v>4.5127272727272736</v>
      </c>
      <c r="L2443" s="111">
        <f t="shared" ref="L2443" si="199">SUM(H2443:K2443)</f>
        <v>2348.7754545454541</v>
      </c>
    </row>
    <row r="2444" spans="1:12" x14ac:dyDescent="0.25">
      <c r="A2444" s="71">
        <f>IF(
   SUMPRODUCT(--(Sinduscon!$3:$3=DATE(2013,INT((ROW(A2641)-1)/20)+1,1)))&gt;0,
   DATE(2013,INT((ROW(A2641)-1)/20)+1,1),
   ""
)</f>
        <v>45292</v>
      </c>
      <c r="B2444" s="72" t="str">
        <f t="shared" si="197"/>
        <v>R-1</v>
      </c>
      <c r="C2444" s="73" t="str">
        <f t="shared" si="198"/>
        <v>Baixo</v>
      </c>
      <c r="D2444" s="77">
        <f>IFERROR(INDEX(Sinduscon!$6:$6,
MATCH(CUB!A2444,Sinduscon!$3:$3,0)+1), "")</f>
        <v>1150.6300000000001</v>
      </c>
      <c r="E2444" s="77">
        <f>IFERROR(INDEX(Sinduscon!$7:$7,
MATCH(CUB!$A2444,Sinduscon!$3:$3,0)+1), "")</f>
        <v>939.88</v>
      </c>
      <c r="F2444" s="77">
        <f>IFERROR(INDEX(Sinduscon!$8:$8,
MATCH(CUB!$A2444,Sinduscon!$3:$3,0)+1), "")</f>
        <v>148.44999999999999</v>
      </c>
      <c r="G2444" s="77">
        <f>IFERROR(INDEX(Sinduscon!$9:$9,
MATCH(CUB!$A2444,Sinduscon!$3:$3,0)+1), "")</f>
        <v>5.21</v>
      </c>
      <c r="H2444" s="111"/>
      <c r="I2444" s="111"/>
      <c r="J2444" s="111"/>
      <c r="K2444" s="111"/>
    </row>
    <row r="2445" spans="1:12" x14ac:dyDescent="0.25">
      <c r="A2445" s="71">
        <f>IF(
   SUMPRODUCT(--(Sinduscon!$3:$3=DATE(2013,INT((ROW(A2642)-1)/20)+1,1)))&gt;0,
   DATE(2013,INT((ROW(A2642)-1)/20)+1,1),
   ""
)</f>
        <v>45292</v>
      </c>
      <c r="B2445" s="72" t="str">
        <f t="shared" si="197"/>
        <v>R-1</v>
      </c>
      <c r="C2445" s="73" t="str">
        <f t="shared" si="198"/>
        <v>Normal</v>
      </c>
      <c r="D2445" s="77">
        <f>IFERROR(INDEX(Sinduscon!$6:$6,
MATCH(CUB!A2445,Sinduscon!$3:$3,0)+2), "")</f>
        <v>1196.5899999999999</v>
      </c>
      <c r="E2445" s="77">
        <f>IFERROR(INDEX(Sinduscon!$7:$7,
MATCH(CUB!$A2445,Sinduscon!$3:$3,0)+2), "")</f>
        <v>1285.18</v>
      </c>
      <c r="F2445" s="77">
        <f>IFERROR(INDEX(Sinduscon!$8:$8,
MATCH(CUB!$A2445,Sinduscon!$3:$3,0)+2), "")</f>
        <v>139.38</v>
      </c>
      <c r="G2445" s="77">
        <f>IFERROR(INDEX(Sinduscon!$9:$9,
MATCH(CUB!$A2445,Sinduscon!$3:$3,0)+2), "")</f>
        <v>0.37</v>
      </c>
      <c r="H2445" s="111"/>
      <c r="I2445" s="111"/>
      <c r="J2445" s="111"/>
      <c r="K2445" s="111"/>
    </row>
    <row r="2446" spans="1:12" x14ac:dyDescent="0.25">
      <c r="A2446" s="71">
        <f>IF(
   SUMPRODUCT(--(Sinduscon!$3:$3=DATE(2013,INT((ROW(A2643)-1)/20)+1,1)))&gt;0,
   DATE(2013,INT((ROW(A2643)-1)/20)+1,1),
   ""
)</f>
        <v>45292</v>
      </c>
      <c r="B2446" s="72" t="str">
        <f t="shared" si="197"/>
        <v>R-1</v>
      </c>
      <c r="C2446" s="73" t="str">
        <f t="shared" si="198"/>
        <v>Alto</v>
      </c>
      <c r="D2446" s="77">
        <f>IFERROR(INDEX(Sinduscon!$6:$6,
MATCH(CUB!A2446,Sinduscon!$3:$3,0)+3), "")</f>
        <v>1775.17</v>
      </c>
      <c r="E2446" s="77">
        <f>IFERROR(INDEX(Sinduscon!$7:$7,
MATCH(CUB!$A2446,Sinduscon!$3:$3,0)+3), "")</f>
        <v>1394.39</v>
      </c>
      <c r="F2446" s="77">
        <f>IFERROR(INDEX(Sinduscon!$8:$8,
MATCH(CUB!$A2446,Sinduscon!$3:$3,0)+3), "")</f>
        <v>131.77000000000001</v>
      </c>
      <c r="G2446" s="77">
        <f>IFERROR(INDEX(Sinduscon!$9:$9,
MATCH(CUB!$A2446,Sinduscon!$3:$3,0)+3), "")</f>
        <v>0.45</v>
      </c>
      <c r="H2446" s="111"/>
      <c r="I2446" s="111"/>
      <c r="J2446" s="111"/>
      <c r="K2446" s="111"/>
    </row>
    <row r="2447" spans="1:12" x14ac:dyDescent="0.25">
      <c r="A2447" s="71">
        <f>IF(
   SUMPRODUCT(--(Sinduscon!$3:$3=DATE(2013,INT((ROW(A2644)-1)/20)+1,1)))&gt;0,
   DATE(2013,INT((ROW(A2644)-1)/20)+1,1),
   ""
)</f>
        <v>45292</v>
      </c>
      <c r="B2447" s="72" t="str">
        <f t="shared" si="197"/>
        <v>R-1</v>
      </c>
      <c r="C2447" s="73" t="str">
        <f t="shared" si="198"/>
        <v>Total</v>
      </c>
      <c r="D2447" s="77">
        <f>IFERROR(INDEX(Sinduscon!$6:$6,
MATCH(CUB!A2447,Sinduscon!$3:$3,0)+4), "")</f>
        <v>4122.3900000000003</v>
      </c>
      <c r="E2447" s="77">
        <f>IFERROR(INDEX(Sinduscon!$7:$7,
MATCH(CUB!$A2447,Sinduscon!$3:$3,0)+4), "")</f>
        <v>3619.45</v>
      </c>
      <c r="F2447" s="77">
        <f>IFERROR(INDEX(Sinduscon!$8:$8,
MATCH(CUB!$A2447,Sinduscon!$3:$3,0)+4), "")</f>
        <v>419.6</v>
      </c>
      <c r="G2447" s="77">
        <f>IFERROR(INDEX(Sinduscon!$9:$9,
MATCH(CUB!$A2447,Sinduscon!$3:$3,0)+4), "")</f>
        <v>6.03</v>
      </c>
      <c r="H2447" s="111"/>
      <c r="I2447" s="111"/>
      <c r="J2447" s="111"/>
      <c r="K2447" s="111"/>
    </row>
    <row r="2448" spans="1:12" x14ac:dyDescent="0.25">
      <c r="A2448" s="71">
        <f>IF(
   SUMPRODUCT(--(Sinduscon!$3:$3=DATE(2013,INT((ROW(A2645)-1)/20)+1,1)))&gt;0,
   DATE(2013,INT((ROW(A2645)-1)/20)+1,1),
   ""
)</f>
        <v>45292</v>
      </c>
      <c r="B2448" s="72" t="str">
        <f t="shared" si="197"/>
        <v>PP-4</v>
      </c>
      <c r="C2448" s="73" t="str">
        <f t="shared" si="198"/>
        <v>Baixo</v>
      </c>
      <c r="D2448" s="77">
        <f>IFERROR(INDEX(Sinduscon!$12:$12,
MATCH(CUB!A2448,Sinduscon!$3:$3,0)+1), "")</f>
        <v>1263.94</v>
      </c>
      <c r="E2448" s="77">
        <f>IFERROR(INDEX(Sinduscon!$13:$13,
MATCH(CUB!$A2448,Sinduscon!$3:$3,0)+1), "")</f>
        <v>788.39</v>
      </c>
      <c r="F2448" s="77">
        <f>IFERROR(INDEX(Sinduscon!$14:$14,
MATCH(CUB!$A2448,Sinduscon!$3:$3,0)+1), "")</f>
        <v>39.47</v>
      </c>
      <c r="G2448" s="77">
        <f>IFERROR(INDEX(Sinduscon!$15:$15,
MATCH(CUB!$A2448,Sinduscon!$3:$3,0)+1), "")</f>
        <v>5.03</v>
      </c>
      <c r="H2448" s="111"/>
      <c r="I2448" s="111"/>
      <c r="J2448" s="111"/>
      <c r="K2448" s="111"/>
    </row>
    <row r="2449" spans="1:12" x14ac:dyDescent="0.25">
      <c r="A2449" s="71">
        <f>IF(
   SUMPRODUCT(--(Sinduscon!$3:$3=DATE(2013,INT((ROW(A2646)-1)/20)+1,1)))&gt;0,
   DATE(2013,INT((ROW(A2646)-1)/20)+1,1),
   ""
)</f>
        <v>45292</v>
      </c>
      <c r="B2449" s="72" t="str">
        <f t="shared" si="197"/>
        <v>PP-4</v>
      </c>
      <c r="C2449" s="73" t="str">
        <f t="shared" si="198"/>
        <v>Normal</v>
      </c>
      <c r="D2449" s="77">
        <f>IFERROR(INDEX(Sinduscon!$12:$12,
MATCH(CUB!A2449,Sinduscon!$3:$3,0)+2), "")</f>
        <v>1170.8499999999999</v>
      </c>
      <c r="E2449" s="77">
        <f>IFERROR(INDEX(Sinduscon!$13:$13,
MATCH(CUB!$A2449,Sinduscon!$3:$3,0)+2), "")</f>
        <v>1136.8800000000001</v>
      </c>
      <c r="F2449" s="77">
        <f>IFERROR(INDEX(Sinduscon!$14:$14,
MATCH(CUB!$A2449,Sinduscon!$3:$3,0)+2), "")</f>
        <v>167.13</v>
      </c>
      <c r="G2449" s="77">
        <f>IFERROR(INDEX(Sinduscon!$15:$15,
MATCH(CUB!$A2449,Sinduscon!$3:$3,0)+2), "")</f>
        <v>7.0000000000000007E-2</v>
      </c>
      <c r="H2449" s="111"/>
      <c r="I2449" s="111"/>
      <c r="J2449" s="111"/>
      <c r="K2449" s="111"/>
    </row>
    <row r="2450" spans="1:12" x14ac:dyDescent="0.25">
      <c r="A2450" s="71">
        <f>IF(
   SUMPRODUCT(--(Sinduscon!$3:$3=DATE(2013,INT((ROW(A2647)-1)/20)+1,1)))&gt;0,
   DATE(2013,INT((ROW(A2647)-1)/20)+1,1),
   ""
)</f>
        <v>45292</v>
      </c>
      <c r="B2450" s="72" t="str">
        <f t="shared" si="197"/>
        <v>PP-4</v>
      </c>
      <c r="C2450" s="73" t="str">
        <f t="shared" si="198"/>
        <v>Alto</v>
      </c>
      <c r="D2450" s="77" t="str">
        <f>IFERROR(INDEX(Sinduscon!$12:$12,
MATCH(CUB!A2450,Sinduscon!$3:$3,0)+3), "")</f>
        <v>-</v>
      </c>
      <c r="E2450" s="77" t="str">
        <f>IFERROR(INDEX(Sinduscon!$13:$13,
MATCH(CUB!$A2450,Sinduscon!$3:$3,0)+3), "")</f>
        <v>-</v>
      </c>
      <c r="F2450" s="77" t="str">
        <f>IFERROR(INDEX(Sinduscon!$14:$14,
MATCH(CUB!$A2450,Sinduscon!$3:$3,0)+3), "")</f>
        <v>-</v>
      </c>
      <c r="G2450" s="77" t="str">
        <f>IFERROR(INDEX(Sinduscon!$15:$15,
MATCH(CUB!$A2450,Sinduscon!$3:$3,0)+3), "")</f>
        <v>-</v>
      </c>
      <c r="H2450" s="111"/>
      <c r="I2450" s="111"/>
      <c r="J2450" s="111"/>
      <c r="K2450" s="111"/>
    </row>
    <row r="2451" spans="1:12" x14ac:dyDescent="0.25">
      <c r="A2451" s="71">
        <f>IF(
   SUMPRODUCT(--(Sinduscon!$3:$3=DATE(2013,INT((ROW(A2648)-1)/20)+1,1)))&gt;0,
   DATE(2013,INT((ROW(A2648)-1)/20)+1,1),
   ""
)</f>
        <v>45292</v>
      </c>
      <c r="B2451" s="72" t="str">
        <f t="shared" si="197"/>
        <v>PP-4</v>
      </c>
      <c r="C2451" s="73" t="str">
        <f t="shared" si="198"/>
        <v>Total</v>
      </c>
      <c r="D2451" s="77">
        <f>IFERROR(INDEX(Sinduscon!$12:$12,
MATCH(CUB!A2451,Sinduscon!$3:$3,0)+4), "")</f>
        <v>2434.79</v>
      </c>
      <c r="E2451" s="77">
        <f>IFERROR(INDEX(Sinduscon!$13:$13,
MATCH(CUB!$A2451,Sinduscon!$3:$3,0)+4), "")</f>
        <v>1925.27</v>
      </c>
      <c r="F2451" s="77">
        <f>IFERROR(INDEX(Sinduscon!$14:$14,
MATCH(CUB!$A2451,Sinduscon!$3:$3,0)+4), "")</f>
        <v>206.6</v>
      </c>
      <c r="G2451" s="77">
        <f>IFERROR(INDEX(Sinduscon!$15:$15,
MATCH(CUB!$A2451,Sinduscon!$3:$3,0)+4), "")</f>
        <v>5.1000000000000005</v>
      </c>
      <c r="H2451" s="111"/>
      <c r="I2451" s="111"/>
      <c r="J2451" s="111"/>
      <c r="K2451" s="111"/>
    </row>
    <row r="2452" spans="1:12" x14ac:dyDescent="0.25">
      <c r="A2452" s="71">
        <f>IF(
   SUMPRODUCT(--(Sinduscon!$3:$3=DATE(2013,INT((ROW(A2649)-1)/20)+1,1)))&gt;0,
   DATE(2013,INT((ROW(A2649)-1)/20)+1,1),
   ""
)</f>
        <v>45292</v>
      </c>
      <c r="B2452" s="72" t="str">
        <f t="shared" si="197"/>
        <v>R-8</v>
      </c>
      <c r="C2452" s="73" t="str">
        <f t="shared" si="198"/>
        <v>Baixo</v>
      </c>
      <c r="D2452" s="77">
        <f>IFERROR(INDEX(Sinduscon!$18:$18,
MATCH(CUB!A2452,Sinduscon!$3:$3,0)+1), "")</f>
        <v>1204.71</v>
      </c>
      <c r="E2452" s="77">
        <f>IFERROR(INDEX(Sinduscon!$19:$19,
MATCH(CUB!$A2452,Sinduscon!$3:$3,0)+1), "")</f>
        <v>741.45</v>
      </c>
      <c r="F2452" s="77">
        <f>IFERROR(INDEX(Sinduscon!$20:$20,
MATCH(CUB!$A2452,Sinduscon!$3:$3,0)+1), "")</f>
        <v>35.520000000000003</v>
      </c>
      <c r="G2452" s="77">
        <f>IFERROR(INDEX(Sinduscon!$21:$21,
MATCH(CUB!$A2452,Sinduscon!$3:$3,0)+1), "")</f>
        <v>5.28</v>
      </c>
      <c r="H2452" s="111"/>
      <c r="I2452" s="111"/>
      <c r="J2452" s="111"/>
      <c r="K2452" s="111"/>
    </row>
    <row r="2453" spans="1:12" x14ac:dyDescent="0.25">
      <c r="A2453" s="71">
        <f>IF(
   SUMPRODUCT(--(Sinduscon!$3:$3=DATE(2013,INT((ROW(A2650)-1)/20)+1,1)))&gt;0,
   DATE(2013,INT((ROW(A2650)-1)/20)+1,1),
   ""
)</f>
        <v>45292</v>
      </c>
      <c r="B2453" s="72" t="str">
        <f t="shared" si="197"/>
        <v>R-8</v>
      </c>
      <c r="C2453" s="73" t="str">
        <f t="shared" si="198"/>
        <v>Normal</v>
      </c>
      <c r="D2453" s="77">
        <f>IFERROR(INDEX(Sinduscon!$18:$18,
MATCH(CUB!A2453,Sinduscon!$3:$3,0)+2), "")</f>
        <v>1039.6500000000001</v>
      </c>
      <c r="E2453" s="77">
        <f>IFERROR(INDEX(Sinduscon!$19:$19,
MATCH(CUB!$A2453,Sinduscon!$3:$3,0)+2), "")</f>
        <v>1020.69</v>
      </c>
      <c r="F2453" s="77">
        <f>IFERROR(INDEX(Sinduscon!$20:$20,
MATCH(CUB!$A2453,Sinduscon!$3:$3,0)+2), "")</f>
        <v>77.11</v>
      </c>
      <c r="G2453" s="77">
        <f>IFERROR(INDEX(Sinduscon!$21:$21,
MATCH(CUB!$A2453,Sinduscon!$3:$3,0)+2), "")</f>
        <v>7.07</v>
      </c>
      <c r="H2453" s="111"/>
      <c r="I2453" s="111"/>
      <c r="J2453" s="111"/>
      <c r="K2453" s="111"/>
    </row>
    <row r="2454" spans="1:12" x14ac:dyDescent="0.25">
      <c r="A2454" s="71">
        <f>IF(
   SUMPRODUCT(--(Sinduscon!$3:$3=DATE(2013,INT((ROW(A2651)-1)/20)+1,1)))&gt;0,
   DATE(2013,INT((ROW(A2651)-1)/20)+1,1),
   ""
)</f>
        <v>45292</v>
      </c>
      <c r="B2454" s="72" t="str">
        <f t="shared" si="197"/>
        <v>R-8</v>
      </c>
      <c r="C2454" s="73" t="str">
        <f t="shared" si="198"/>
        <v>Alto</v>
      </c>
      <c r="D2454" s="77">
        <f>IFERROR(INDEX(Sinduscon!$18:$18,
MATCH(CUB!A2454,Sinduscon!$3:$3,0)+3), "")</f>
        <v>1469.73</v>
      </c>
      <c r="E2454" s="77">
        <f>IFERROR(INDEX(Sinduscon!$19:$19,
MATCH(CUB!$A2454,Sinduscon!$3:$3,0)+3), "")</f>
        <v>1080.33</v>
      </c>
      <c r="F2454" s="77">
        <f>IFERROR(INDEX(Sinduscon!$20:$20,
MATCH(CUB!$A2454,Sinduscon!$3:$3,0)+3), "")</f>
        <v>90.92</v>
      </c>
      <c r="G2454" s="77">
        <f>IFERROR(INDEX(Sinduscon!$21:$21,
MATCH(CUB!$A2454,Sinduscon!$3:$3,0)+3), "")</f>
        <v>6.67</v>
      </c>
      <c r="H2454" s="111"/>
      <c r="I2454" s="111"/>
      <c r="J2454" s="111"/>
      <c r="K2454" s="111"/>
    </row>
    <row r="2455" spans="1:12" x14ac:dyDescent="0.25">
      <c r="A2455" s="71">
        <f>IF(
   SUMPRODUCT(--(Sinduscon!$3:$3=DATE(2013,INT((ROW(A2652)-1)/20)+1,1)))&gt;0,
   DATE(2013,INT((ROW(A2652)-1)/20)+1,1),
   ""
)</f>
        <v>45292</v>
      </c>
      <c r="B2455" s="72" t="str">
        <f t="shared" si="197"/>
        <v>R-8</v>
      </c>
      <c r="C2455" s="73" t="str">
        <f t="shared" si="198"/>
        <v>Total</v>
      </c>
      <c r="D2455" s="77">
        <f>IFERROR(INDEX(Sinduscon!$18:$18,
MATCH(CUB!A2455,Sinduscon!$3:$3,0)+4), "")</f>
        <v>3714.09</v>
      </c>
      <c r="E2455" s="77">
        <f>IFERROR(INDEX(Sinduscon!$19:$19,
MATCH(CUB!$A2455,Sinduscon!$3:$3,0)+4), "")</f>
        <v>2842.4700000000003</v>
      </c>
      <c r="F2455" s="77">
        <f>IFERROR(INDEX(Sinduscon!$20:$20,
MATCH(CUB!$A2455,Sinduscon!$3:$3,0)+4), "")</f>
        <v>203.55</v>
      </c>
      <c r="G2455" s="77">
        <f>IFERROR(INDEX(Sinduscon!$21:$21,
MATCH(CUB!$A2455,Sinduscon!$3:$3,0)+4), "")</f>
        <v>19.020000000000003</v>
      </c>
      <c r="H2455" s="111"/>
      <c r="I2455" s="111"/>
      <c r="J2455" s="111"/>
      <c r="K2455" s="111"/>
    </row>
    <row r="2456" spans="1:12" x14ac:dyDescent="0.25">
      <c r="A2456" s="71">
        <f>IF(
   SUMPRODUCT(--(Sinduscon!$3:$3=DATE(2013,INT((ROW(A2653)-1)/20)+1,1)))&gt;0,
   DATE(2013,INT((ROW(A2653)-1)/20)+1,1),
   ""
)</f>
        <v>45292</v>
      </c>
      <c r="B2456" s="72" t="str">
        <f t="shared" si="197"/>
        <v>R-16</v>
      </c>
      <c r="C2456" s="73" t="str">
        <f t="shared" si="198"/>
        <v>Baixo</v>
      </c>
      <c r="D2456" s="77" t="str">
        <f>IFERROR(INDEX(Sinduscon!$24:$24,
MATCH(CUB!A2456,Sinduscon!$3:$3,0)+1), "")</f>
        <v>-</v>
      </c>
      <c r="E2456" s="77" t="str">
        <f>IFERROR(INDEX(Sinduscon!$25:$25,
MATCH(CUB!$A2456,Sinduscon!$3:$3,0)+1), "")</f>
        <v>-</v>
      </c>
      <c r="F2456" s="77" t="str">
        <f>IFERROR(INDEX(Sinduscon!$26:$26,
MATCH(CUB!$A2456,Sinduscon!$3:$3,0)+1), "")</f>
        <v>-</v>
      </c>
      <c r="G2456" s="77" t="str">
        <f>IFERROR(INDEX(Sinduscon!$27:$27,
MATCH(CUB!$A2456,Sinduscon!$3:$3,0)+1), "")</f>
        <v>-</v>
      </c>
      <c r="H2456" s="111"/>
      <c r="I2456" s="111"/>
      <c r="J2456" s="111"/>
      <c r="K2456" s="111"/>
    </row>
    <row r="2457" spans="1:12" x14ac:dyDescent="0.25">
      <c r="A2457" s="71">
        <f>IF(
   SUMPRODUCT(--(Sinduscon!$3:$3=DATE(2013,INT((ROW(A2654)-1)/20)+1,1)))&gt;0,
   DATE(2013,INT((ROW(A2654)-1)/20)+1,1),
   ""
)</f>
        <v>45292</v>
      </c>
      <c r="B2457" s="72" t="str">
        <f t="shared" si="197"/>
        <v>R-16</v>
      </c>
      <c r="C2457" s="73" t="str">
        <f t="shared" si="198"/>
        <v>Normal</v>
      </c>
      <c r="D2457" s="77">
        <f>IFERROR(INDEX(Sinduscon!$24:$24,
MATCH(CUB!A2457,Sinduscon!$3:$3,0)+2), "")</f>
        <v>1025.72</v>
      </c>
      <c r="E2457" s="77">
        <f>IFERROR(INDEX(Sinduscon!$25:$25,
MATCH(CUB!$A2457,Sinduscon!$3:$3,0)+2), "")</f>
        <v>981.23</v>
      </c>
      <c r="F2457" s="77">
        <f>IFERROR(INDEX(Sinduscon!$26:$26,
MATCH(CUB!$A2457,Sinduscon!$3:$3,0)+2), "")</f>
        <v>63.81</v>
      </c>
      <c r="G2457" s="77">
        <f>IFERROR(INDEX(Sinduscon!$27:$27,
MATCH(CUB!$A2457,Sinduscon!$3:$3,0)+2), "")</f>
        <v>6.74</v>
      </c>
      <c r="H2457" s="111"/>
      <c r="I2457" s="111"/>
      <c r="J2457" s="111"/>
      <c r="K2457" s="111"/>
    </row>
    <row r="2458" spans="1:12" x14ac:dyDescent="0.25">
      <c r="A2458" s="71">
        <f>IF(
   SUMPRODUCT(--(Sinduscon!$3:$3=DATE(2013,INT((ROW(A2655)-1)/20)+1,1)))&gt;0,
   DATE(2013,INT((ROW(A2655)-1)/20)+1,1),
   ""
)</f>
        <v>45292</v>
      </c>
      <c r="B2458" s="72" t="str">
        <f t="shared" si="197"/>
        <v>R-16</v>
      </c>
      <c r="C2458" s="73" t="str">
        <f t="shared" si="198"/>
        <v>Alto</v>
      </c>
      <c r="D2458" s="77">
        <f>IFERROR(INDEX(Sinduscon!$24:$24,
MATCH(CUB!A2458,Sinduscon!$3:$3,0)+3), "")</f>
        <v>1429.05</v>
      </c>
      <c r="E2458" s="77">
        <f>IFERROR(INDEX(Sinduscon!$25:$25,
MATCH(CUB!$A2458,Sinduscon!$3:$3,0)+3), "")</f>
        <v>1213.42</v>
      </c>
      <c r="F2458" s="77">
        <f>IFERROR(INDEX(Sinduscon!$26:$26,
MATCH(CUB!$A2458,Sinduscon!$3:$3,0)+3), "")</f>
        <v>78.87</v>
      </c>
      <c r="G2458" s="77">
        <f>IFERROR(INDEX(Sinduscon!$27:$27,
MATCH(CUB!$A2458,Sinduscon!$3:$3,0)+3), "")</f>
        <v>10.119999999999999</v>
      </c>
      <c r="H2458" s="111"/>
      <c r="I2458" s="111"/>
      <c r="J2458" s="111"/>
      <c r="K2458" s="111"/>
    </row>
    <row r="2459" spans="1:12" x14ac:dyDescent="0.25">
      <c r="A2459" s="71">
        <f>IF(
   SUMPRODUCT(--(Sinduscon!$3:$3=DATE(2013,INT((ROW(A2656)-1)/20)+1,1)))&gt;0,
   DATE(2013,INT((ROW(A2656)-1)/20)+1,1),
   ""
)</f>
        <v>45292</v>
      </c>
      <c r="B2459" s="72" t="str">
        <f t="shared" si="197"/>
        <v>R-16</v>
      </c>
      <c r="C2459" s="73" t="str">
        <f t="shared" si="198"/>
        <v>Total</v>
      </c>
      <c r="D2459" s="77">
        <f>IFERROR(INDEX(Sinduscon!$24:$24,
MATCH(CUB!A2459,Sinduscon!$3:$3,0)+4), "")</f>
        <v>2454.77</v>
      </c>
      <c r="E2459" s="77">
        <f>IFERROR(INDEX(Sinduscon!$25:$25,
MATCH(CUB!$A2459,Sinduscon!$3:$3,0)+4), "")</f>
        <v>2194.65</v>
      </c>
      <c r="F2459" s="77">
        <f>IFERROR(INDEX(Sinduscon!$26:$26,
MATCH(CUB!$A2459,Sinduscon!$3:$3,0)+4), "")</f>
        <v>142.68</v>
      </c>
      <c r="G2459" s="77">
        <f>IFERROR(INDEX(Sinduscon!$27:$27,
MATCH(CUB!$A2459,Sinduscon!$3:$3,0)+4), "")</f>
        <v>16.86</v>
      </c>
      <c r="H2459" s="111"/>
      <c r="I2459" s="111"/>
      <c r="J2459" s="111"/>
      <c r="K2459" s="111"/>
    </row>
    <row r="2460" spans="1:12" x14ac:dyDescent="0.25">
      <c r="A2460" s="71">
        <f>IF(
   SUMPRODUCT(--(Sinduscon!$3:$3=DATE(2013,INT((ROW(A2657)-1)/20)+1,1)))&gt;0,
   DATE(2013,INT((ROW(A2657)-1)/20)+1,1),
   ""
)</f>
        <v>45292</v>
      </c>
      <c r="B2460" s="72" t="str">
        <f t="shared" si="197"/>
        <v>PIS</v>
      </c>
      <c r="C2460" s="73" t="str">
        <f t="shared" si="198"/>
        <v>Baixo</v>
      </c>
      <c r="D2460" s="77">
        <f>IFERROR(INDEX(Sinduscon!$30:$30,
MATCH(CUB!A2460,Sinduscon!$3:$3,0)+1), "")</f>
        <v>854.05</v>
      </c>
      <c r="E2460" s="77">
        <f>IFERROR(INDEX(Sinduscon!$31:$31,
MATCH(CUB!$A2460,Sinduscon!$3:$3,0)+1), "")</f>
        <v>640.5</v>
      </c>
      <c r="F2460" s="77">
        <f>IFERROR(INDEX(Sinduscon!$32:$32,
MATCH(CUB!$A2460,Sinduscon!$3:$3,0)+1), "")</f>
        <v>36.81</v>
      </c>
      <c r="G2460" s="77">
        <f>IFERROR(INDEX(Sinduscon!$33:$33,
MATCH(CUB!$A2460,Sinduscon!$3:$3,0)+1), "")</f>
        <v>2.63</v>
      </c>
      <c r="H2460" s="111"/>
      <c r="I2460" s="111"/>
      <c r="J2460" s="111"/>
      <c r="K2460" s="111"/>
    </row>
    <row r="2461" spans="1:12" x14ac:dyDescent="0.25">
      <c r="A2461" s="71">
        <f>IF(
   SUMPRODUCT(--(Sinduscon!$3:$3=DATE(2013,INT((ROW(A2658)-1)/20)+1,1)))&gt;0,
   DATE(2013,INT((ROW(A2658)-1)/20)+1,1),
   ""
)</f>
        <v>45292</v>
      </c>
      <c r="B2461" s="72" t="str">
        <f t="shared" si="197"/>
        <v>PIS</v>
      </c>
      <c r="C2461" s="73" t="str">
        <f t="shared" si="198"/>
        <v>Normal</v>
      </c>
      <c r="D2461" s="77" t="str">
        <f>IFERROR(INDEX(Sinduscon!$30:$30,
MATCH(CUB!A2461,Sinduscon!$3:$3,0)+2), "")</f>
        <v>-</v>
      </c>
      <c r="E2461" s="77" t="str">
        <f>IFERROR(INDEX(Sinduscon!$31:$31,
MATCH(CUB!$A2461,Sinduscon!$3:$3,0)+2), "")</f>
        <v>-</v>
      </c>
      <c r="F2461" s="77" t="str">
        <f>IFERROR(INDEX(Sinduscon!$32:$32,
MATCH(CUB!$A2461,Sinduscon!$3:$3,0)+2), "")</f>
        <v>-</v>
      </c>
      <c r="G2461" s="77" t="str">
        <f>IFERROR(INDEX(Sinduscon!$33:$33,
MATCH(CUB!$A2461,Sinduscon!$3:$3,0)+2), "")</f>
        <v>-</v>
      </c>
      <c r="H2461" s="111"/>
      <c r="I2461" s="111"/>
      <c r="J2461" s="111"/>
      <c r="K2461" s="111"/>
    </row>
    <row r="2462" spans="1:12" x14ac:dyDescent="0.25">
      <c r="A2462" s="71">
        <f>IF(
   SUMPRODUCT(--(Sinduscon!$3:$3=DATE(2013,INT((ROW(A2659)-1)/20)+1,1)))&gt;0,
   DATE(2013,INT((ROW(A2659)-1)/20)+1,1),
   ""
)</f>
        <v>45292</v>
      </c>
      <c r="B2462" s="72" t="str">
        <f t="shared" si="197"/>
        <v>PIS</v>
      </c>
      <c r="C2462" s="73" t="str">
        <f t="shared" si="198"/>
        <v>Alto</v>
      </c>
      <c r="D2462" s="77" t="str">
        <f>IFERROR(INDEX(Sinduscon!$30:$30,
MATCH(CUB!A2462,Sinduscon!$3:$3,0)+3), "")</f>
        <v>-</v>
      </c>
      <c r="E2462" s="77" t="str">
        <f>IFERROR(INDEX(Sinduscon!$31:$31,
MATCH(CUB!$A2462,Sinduscon!$3:$3,0)+3), "")</f>
        <v>-</v>
      </c>
      <c r="F2462" s="77" t="str">
        <f>IFERROR(INDEX(Sinduscon!$32:$32,
MATCH(CUB!$A2462,Sinduscon!$3:$3,0)+3), "")</f>
        <v>-</v>
      </c>
      <c r="G2462" s="77" t="str">
        <f>IFERROR(INDEX(Sinduscon!$33:$33,
MATCH(CUB!$A2462,Sinduscon!$3:$3,0)+3), "")</f>
        <v>-</v>
      </c>
      <c r="H2462" s="111"/>
      <c r="I2462" s="111"/>
      <c r="J2462" s="111"/>
      <c r="K2462" s="111"/>
    </row>
    <row r="2463" spans="1:12" x14ac:dyDescent="0.25">
      <c r="A2463" s="71">
        <f>IF(
   SUMPRODUCT(--(Sinduscon!$3:$3=DATE(2013,INT((ROW(A2660)-1)/20)+1,1)))&gt;0,
   DATE(2013,INT((ROW(A2660)-1)/20)+1,1),
   ""
)</f>
        <v>45292</v>
      </c>
      <c r="B2463" s="72" t="str">
        <f t="shared" si="197"/>
        <v>PIS</v>
      </c>
      <c r="C2463" s="73" t="str">
        <f t="shared" si="198"/>
        <v>Total</v>
      </c>
      <c r="D2463" s="77">
        <f>IFERROR(INDEX(Sinduscon!$30:$30,
MATCH(CUB!A2463,Sinduscon!$3:$3,0)+4), "")</f>
        <v>854.05</v>
      </c>
      <c r="E2463" s="77">
        <f>IFERROR(INDEX(Sinduscon!$31:$31,
MATCH(CUB!$A2463,Sinduscon!$3:$3,0)+4), "")</f>
        <v>640.5</v>
      </c>
      <c r="F2463" s="77">
        <f>IFERROR(INDEX(Sinduscon!$32:$32,
MATCH(CUB!$A2463,Sinduscon!$3:$3,0)+4), "")</f>
        <v>36.81</v>
      </c>
      <c r="G2463" s="77">
        <f>IFERROR(INDEX(Sinduscon!$33:$33,
MATCH(CUB!$A2463,Sinduscon!$3:$3,0)+4), "")</f>
        <v>2.63</v>
      </c>
      <c r="H2463" s="111">
        <f>SUMIFS(CUB!$D:$D,CUB!$C:$C,"Total",CUB!$A:$A,$A2463)
/11</f>
        <v>1234.5536363636363</v>
      </c>
      <c r="I2463" s="111">
        <f>SUMIFS(CUB!$E:$E,CUB!$C:$C,"Total",CUB!$A:$A,$A2463)
/11</f>
        <v>1020.2127272727271</v>
      </c>
      <c r="J2463" s="111">
        <f>SUMIFS(CUB!$F:$F,CUB!$C:$C,"Total",CUB!$A:$A,$A2463)
/11</f>
        <v>91.74909090909091</v>
      </c>
      <c r="K2463" s="111">
        <f>SUMIFS(CUB!$G:$G,CUB!$C:$C,"Total",CUB!$A:$A,$A2463)
/11</f>
        <v>4.5127272727272736</v>
      </c>
      <c r="L2463" s="111">
        <f t="shared" ref="L2463" si="200">SUM(H2463:K2463)</f>
        <v>2351.0281818181816</v>
      </c>
    </row>
    <row r="2464" spans="1:12" x14ac:dyDescent="0.25">
      <c r="A2464" s="71">
        <f>IF(
   SUMPRODUCT(--(Sinduscon!$3:$3=DATE(2013,INT((ROW(A2661)-1)/20)+1,1)))&gt;0,
   DATE(2013,INT((ROW(A2661)-1)/20)+1,1),
   ""
)</f>
        <v>45323</v>
      </c>
      <c r="B2464" s="72" t="str">
        <f t="shared" si="197"/>
        <v>R-1</v>
      </c>
      <c r="C2464" s="73" t="str">
        <f t="shared" si="198"/>
        <v>Baixo</v>
      </c>
      <c r="D2464" s="77">
        <f>IFERROR(INDEX(Sinduscon!$6:$6,
MATCH(CUB!A2464,Sinduscon!$3:$3,0)+1), "")</f>
        <v>1153.33</v>
      </c>
      <c r="E2464" s="77">
        <f>IFERROR(INDEX(Sinduscon!$7:$7,
MATCH(CUB!$A2464,Sinduscon!$3:$3,0)+1), "")</f>
        <v>939.88</v>
      </c>
      <c r="F2464" s="77">
        <f>IFERROR(INDEX(Sinduscon!$8:$8,
MATCH(CUB!$A2464,Sinduscon!$3:$3,0)+1), "")</f>
        <v>148.44999999999999</v>
      </c>
      <c r="G2464" s="77">
        <f>IFERROR(INDEX(Sinduscon!$9:$9,
MATCH(CUB!$A2464,Sinduscon!$3:$3,0)+1), "")</f>
        <v>5.21</v>
      </c>
      <c r="H2464" s="111"/>
      <c r="I2464" s="111"/>
      <c r="J2464" s="111"/>
      <c r="K2464" s="111"/>
    </row>
    <row r="2465" spans="1:11" x14ac:dyDescent="0.25">
      <c r="A2465" s="71">
        <f>IF(
   SUMPRODUCT(--(Sinduscon!$3:$3=DATE(2013,INT((ROW(A2662)-1)/20)+1,1)))&gt;0,
   DATE(2013,INT((ROW(A2662)-1)/20)+1,1),
   ""
)</f>
        <v>45323</v>
      </c>
      <c r="B2465" s="72" t="str">
        <f t="shared" si="197"/>
        <v>R-1</v>
      </c>
      <c r="C2465" s="73" t="str">
        <f t="shared" si="198"/>
        <v>Normal</v>
      </c>
      <c r="D2465" s="77">
        <f>IFERROR(INDEX(Sinduscon!$6:$6,
MATCH(CUB!A2465,Sinduscon!$3:$3,0)+2), "")</f>
        <v>1198.5</v>
      </c>
      <c r="E2465" s="77">
        <f>IFERROR(INDEX(Sinduscon!$7:$7,
MATCH(CUB!$A2465,Sinduscon!$3:$3,0)+2), "")</f>
        <v>1285.18</v>
      </c>
      <c r="F2465" s="77">
        <f>IFERROR(INDEX(Sinduscon!$8:$8,
MATCH(CUB!$A2465,Sinduscon!$3:$3,0)+2), "")</f>
        <v>139.38</v>
      </c>
      <c r="G2465" s="77">
        <f>IFERROR(INDEX(Sinduscon!$9:$9,
MATCH(CUB!$A2465,Sinduscon!$3:$3,0)+2), "")</f>
        <v>0.37</v>
      </c>
      <c r="H2465" s="111"/>
      <c r="I2465" s="111"/>
      <c r="J2465" s="111"/>
      <c r="K2465" s="111"/>
    </row>
    <row r="2466" spans="1:11" x14ac:dyDescent="0.25">
      <c r="A2466" s="71">
        <f>IF(
   SUMPRODUCT(--(Sinduscon!$3:$3=DATE(2013,INT((ROW(A2663)-1)/20)+1,1)))&gt;0,
   DATE(2013,INT((ROW(A2663)-1)/20)+1,1),
   ""
)</f>
        <v>45323</v>
      </c>
      <c r="B2466" s="72" t="str">
        <f t="shared" si="197"/>
        <v>R-1</v>
      </c>
      <c r="C2466" s="73" t="str">
        <f t="shared" si="198"/>
        <v>Alto</v>
      </c>
      <c r="D2466" s="77">
        <f>IFERROR(INDEX(Sinduscon!$6:$6,
MATCH(CUB!A2466,Sinduscon!$3:$3,0)+3), "")</f>
        <v>1777.25</v>
      </c>
      <c r="E2466" s="77">
        <f>IFERROR(INDEX(Sinduscon!$7:$7,
MATCH(CUB!$A2466,Sinduscon!$3:$3,0)+3), "")</f>
        <v>1394.39</v>
      </c>
      <c r="F2466" s="77">
        <f>IFERROR(INDEX(Sinduscon!$8:$8,
MATCH(CUB!$A2466,Sinduscon!$3:$3,0)+3), "")</f>
        <v>131.77000000000001</v>
      </c>
      <c r="G2466" s="77">
        <f>IFERROR(INDEX(Sinduscon!$9:$9,
MATCH(CUB!$A2466,Sinduscon!$3:$3,0)+3), "")</f>
        <v>0.45</v>
      </c>
      <c r="H2466" s="111"/>
      <c r="I2466" s="111"/>
      <c r="J2466" s="111"/>
      <c r="K2466" s="111"/>
    </row>
    <row r="2467" spans="1:11" x14ac:dyDescent="0.25">
      <c r="A2467" s="71">
        <f>IF(
   SUMPRODUCT(--(Sinduscon!$3:$3=DATE(2013,INT((ROW(A2664)-1)/20)+1,1)))&gt;0,
   DATE(2013,INT((ROW(A2664)-1)/20)+1,1),
   ""
)</f>
        <v>45323</v>
      </c>
      <c r="B2467" s="72" t="str">
        <f t="shared" si="197"/>
        <v>R-1</v>
      </c>
      <c r="C2467" s="73" t="str">
        <f t="shared" si="198"/>
        <v>Total</v>
      </c>
      <c r="D2467" s="77">
        <f>IFERROR(INDEX(Sinduscon!$6:$6,
MATCH(CUB!A2467,Sinduscon!$3:$3,0)+4), "")</f>
        <v>4129.08</v>
      </c>
      <c r="E2467" s="77">
        <f>IFERROR(INDEX(Sinduscon!$7:$7,
MATCH(CUB!$A2467,Sinduscon!$3:$3,0)+4), "")</f>
        <v>3619.45</v>
      </c>
      <c r="F2467" s="77">
        <f>IFERROR(INDEX(Sinduscon!$8:$8,
MATCH(CUB!$A2467,Sinduscon!$3:$3,0)+4), "")</f>
        <v>419.6</v>
      </c>
      <c r="G2467" s="77">
        <f>IFERROR(INDEX(Sinduscon!$9:$9,
MATCH(CUB!$A2467,Sinduscon!$3:$3,0)+4), "")</f>
        <v>6.03</v>
      </c>
      <c r="H2467" s="111"/>
      <c r="I2467" s="111"/>
      <c r="J2467" s="111"/>
      <c r="K2467" s="111"/>
    </row>
    <row r="2468" spans="1:11" x14ac:dyDescent="0.25">
      <c r="A2468" s="71">
        <f>IF(
   SUMPRODUCT(--(Sinduscon!$3:$3=DATE(2013,INT((ROW(A2665)-1)/20)+1,1)))&gt;0,
   DATE(2013,INT((ROW(A2665)-1)/20)+1,1),
   ""
)</f>
        <v>45323</v>
      </c>
      <c r="B2468" s="72" t="str">
        <f t="shared" si="197"/>
        <v>PP-4</v>
      </c>
      <c r="C2468" s="73" t="str">
        <f t="shared" si="198"/>
        <v>Baixo</v>
      </c>
      <c r="D2468" s="77">
        <f>IFERROR(INDEX(Sinduscon!$12:$12,
MATCH(CUB!A2468,Sinduscon!$3:$3,0)+1), "")</f>
        <v>1265.3499999999999</v>
      </c>
      <c r="E2468" s="77">
        <f>IFERROR(INDEX(Sinduscon!$13:$13,
MATCH(CUB!$A2468,Sinduscon!$3:$3,0)+1), "")</f>
        <v>788.39</v>
      </c>
      <c r="F2468" s="77">
        <f>IFERROR(INDEX(Sinduscon!$14:$14,
MATCH(CUB!$A2468,Sinduscon!$3:$3,0)+1), "")</f>
        <v>39.47</v>
      </c>
      <c r="G2468" s="77">
        <f>IFERROR(INDEX(Sinduscon!$15:$15,
MATCH(CUB!$A2468,Sinduscon!$3:$3,0)+1), "")</f>
        <v>5.03</v>
      </c>
      <c r="H2468" s="111"/>
      <c r="I2468" s="111"/>
      <c r="J2468" s="111"/>
      <c r="K2468" s="111"/>
    </row>
    <row r="2469" spans="1:11" x14ac:dyDescent="0.25">
      <c r="A2469" s="71">
        <f>IF(
   SUMPRODUCT(--(Sinduscon!$3:$3=DATE(2013,INT((ROW(A2666)-1)/20)+1,1)))&gt;0,
   DATE(2013,INT((ROW(A2666)-1)/20)+1,1),
   ""
)</f>
        <v>45323</v>
      </c>
      <c r="B2469" s="72" t="str">
        <f t="shared" si="197"/>
        <v>PP-4</v>
      </c>
      <c r="C2469" s="73" t="str">
        <f t="shared" si="198"/>
        <v>Normal</v>
      </c>
      <c r="D2469" s="77">
        <f>IFERROR(INDEX(Sinduscon!$12:$12,
MATCH(CUB!A2469,Sinduscon!$3:$3,0)+2), "")</f>
        <v>1171.79</v>
      </c>
      <c r="E2469" s="77">
        <f>IFERROR(INDEX(Sinduscon!$13:$13,
MATCH(CUB!$A2469,Sinduscon!$3:$3,0)+2), "")</f>
        <v>1136.8800000000001</v>
      </c>
      <c r="F2469" s="77">
        <f>IFERROR(INDEX(Sinduscon!$14:$14,
MATCH(CUB!$A2469,Sinduscon!$3:$3,0)+2), "")</f>
        <v>167.13</v>
      </c>
      <c r="G2469" s="77">
        <f>IFERROR(INDEX(Sinduscon!$15:$15,
MATCH(CUB!$A2469,Sinduscon!$3:$3,0)+2), "")</f>
        <v>7.0000000000000007E-2</v>
      </c>
      <c r="H2469" s="111"/>
      <c r="I2469" s="111"/>
      <c r="J2469" s="111"/>
      <c r="K2469" s="111"/>
    </row>
    <row r="2470" spans="1:11" x14ac:dyDescent="0.25">
      <c r="A2470" s="71">
        <f>IF(
   SUMPRODUCT(--(Sinduscon!$3:$3=DATE(2013,INT((ROW(A2667)-1)/20)+1,1)))&gt;0,
   DATE(2013,INT((ROW(A2667)-1)/20)+1,1),
   ""
)</f>
        <v>45323</v>
      </c>
      <c r="B2470" s="72" t="str">
        <f t="shared" si="197"/>
        <v>PP-4</v>
      </c>
      <c r="C2470" s="73" t="str">
        <f t="shared" si="198"/>
        <v>Alto</v>
      </c>
      <c r="D2470" s="77" t="str">
        <f>IFERROR(INDEX(Sinduscon!$12:$12,
MATCH(CUB!A2470,Sinduscon!$3:$3,0)+3), "")</f>
        <v>-</v>
      </c>
      <c r="E2470" s="77" t="str">
        <f>IFERROR(INDEX(Sinduscon!$13:$13,
MATCH(CUB!$A2470,Sinduscon!$3:$3,0)+3), "")</f>
        <v>-</v>
      </c>
      <c r="F2470" s="77" t="str">
        <f>IFERROR(INDEX(Sinduscon!$14:$14,
MATCH(CUB!$A2470,Sinduscon!$3:$3,0)+3), "")</f>
        <v>-</v>
      </c>
      <c r="G2470" s="77" t="str">
        <f>IFERROR(INDEX(Sinduscon!$15:$15,
MATCH(CUB!$A2470,Sinduscon!$3:$3,0)+3), "")</f>
        <v>-</v>
      </c>
      <c r="H2470" s="111"/>
      <c r="I2470" s="111"/>
      <c r="J2470" s="111"/>
      <c r="K2470" s="111"/>
    </row>
    <row r="2471" spans="1:11" x14ac:dyDescent="0.25">
      <c r="A2471" s="71">
        <f>IF(
   SUMPRODUCT(--(Sinduscon!$3:$3=DATE(2013,INT((ROW(A2668)-1)/20)+1,1)))&gt;0,
   DATE(2013,INT((ROW(A2668)-1)/20)+1,1),
   ""
)</f>
        <v>45323</v>
      </c>
      <c r="B2471" s="72" t="str">
        <f t="shared" si="197"/>
        <v>PP-4</v>
      </c>
      <c r="C2471" s="73" t="str">
        <f t="shared" si="198"/>
        <v>Total</v>
      </c>
      <c r="D2471" s="77">
        <f>IFERROR(INDEX(Sinduscon!$12:$12,
MATCH(CUB!A2471,Sinduscon!$3:$3,0)+4), "")</f>
        <v>2437.14</v>
      </c>
      <c r="E2471" s="77">
        <f>IFERROR(INDEX(Sinduscon!$13:$13,
MATCH(CUB!$A2471,Sinduscon!$3:$3,0)+4), "")</f>
        <v>1925.27</v>
      </c>
      <c r="F2471" s="77">
        <f>IFERROR(INDEX(Sinduscon!$14:$14,
MATCH(CUB!$A2471,Sinduscon!$3:$3,0)+4), "")</f>
        <v>206.6</v>
      </c>
      <c r="G2471" s="77">
        <f>IFERROR(INDEX(Sinduscon!$15:$15,
MATCH(CUB!$A2471,Sinduscon!$3:$3,0)+4), "")</f>
        <v>5.1000000000000005</v>
      </c>
      <c r="H2471" s="111"/>
      <c r="I2471" s="111"/>
      <c r="J2471" s="111"/>
      <c r="K2471" s="111"/>
    </row>
    <row r="2472" spans="1:11" x14ac:dyDescent="0.25">
      <c r="A2472" s="71">
        <f>IF(
   SUMPRODUCT(--(Sinduscon!$3:$3=DATE(2013,INT((ROW(A2669)-1)/20)+1,1)))&gt;0,
   DATE(2013,INT((ROW(A2669)-1)/20)+1,1),
   ""
)</f>
        <v>45323</v>
      </c>
      <c r="B2472" s="72" t="str">
        <f t="shared" si="197"/>
        <v>R-8</v>
      </c>
      <c r="C2472" s="73" t="str">
        <f t="shared" si="198"/>
        <v>Baixo</v>
      </c>
      <c r="D2472" s="77">
        <f>IFERROR(INDEX(Sinduscon!$18:$18,
MATCH(CUB!A2472,Sinduscon!$3:$3,0)+1), "")</f>
        <v>1205.68</v>
      </c>
      <c r="E2472" s="77">
        <f>IFERROR(INDEX(Sinduscon!$19:$19,
MATCH(CUB!$A2472,Sinduscon!$3:$3,0)+1), "")</f>
        <v>741.45</v>
      </c>
      <c r="F2472" s="77">
        <f>IFERROR(INDEX(Sinduscon!$20:$20,
MATCH(CUB!$A2472,Sinduscon!$3:$3,0)+1), "")</f>
        <v>35.520000000000003</v>
      </c>
      <c r="G2472" s="77">
        <f>IFERROR(INDEX(Sinduscon!$21:$21,
MATCH(CUB!$A2472,Sinduscon!$3:$3,0)+1), "")</f>
        <v>5.28</v>
      </c>
      <c r="H2472" s="111"/>
      <c r="I2472" s="111"/>
      <c r="J2472" s="111"/>
      <c r="K2472" s="111"/>
    </row>
    <row r="2473" spans="1:11" x14ac:dyDescent="0.25">
      <c r="A2473" s="71">
        <f>IF(
   SUMPRODUCT(--(Sinduscon!$3:$3=DATE(2013,INT((ROW(A2670)-1)/20)+1,1)))&gt;0,
   DATE(2013,INT((ROW(A2670)-1)/20)+1,1),
   ""
)</f>
        <v>45323</v>
      </c>
      <c r="B2473" s="72" t="str">
        <f t="shared" si="197"/>
        <v>R-8</v>
      </c>
      <c r="C2473" s="73" t="str">
        <f t="shared" si="198"/>
        <v>Normal</v>
      </c>
      <c r="D2473" s="77">
        <f>IFERROR(INDEX(Sinduscon!$18:$18,
MATCH(CUB!A2473,Sinduscon!$3:$3,0)+2), "")</f>
        <v>1040.1099999999999</v>
      </c>
      <c r="E2473" s="77">
        <f>IFERROR(INDEX(Sinduscon!$19:$19,
MATCH(CUB!$A2473,Sinduscon!$3:$3,0)+2), "")</f>
        <v>1020.69</v>
      </c>
      <c r="F2473" s="77">
        <f>IFERROR(INDEX(Sinduscon!$20:$20,
MATCH(CUB!$A2473,Sinduscon!$3:$3,0)+2), "")</f>
        <v>77.11</v>
      </c>
      <c r="G2473" s="77">
        <f>IFERROR(INDEX(Sinduscon!$21:$21,
MATCH(CUB!$A2473,Sinduscon!$3:$3,0)+2), "")</f>
        <v>7.07</v>
      </c>
      <c r="H2473" s="111"/>
      <c r="I2473" s="111"/>
      <c r="J2473" s="111"/>
      <c r="K2473" s="111"/>
    </row>
    <row r="2474" spans="1:11" x14ac:dyDescent="0.25">
      <c r="A2474" s="71">
        <f>IF(
   SUMPRODUCT(--(Sinduscon!$3:$3=DATE(2013,INT((ROW(A2671)-1)/20)+1,1)))&gt;0,
   DATE(2013,INT((ROW(A2671)-1)/20)+1,1),
   ""
)</f>
        <v>45323</v>
      </c>
      <c r="B2474" s="72" t="str">
        <f t="shared" si="197"/>
        <v>R-8</v>
      </c>
      <c r="C2474" s="73" t="str">
        <f t="shared" si="198"/>
        <v>Alto</v>
      </c>
      <c r="D2474" s="77">
        <f>IFERROR(INDEX(Sinduscon!$18:$18,
MATCH(CUB!A2474,Sinduscon!$3:$3,0)+3), "")</f>
        <v>1470.79</v>
      </c>
      <c r="E2474" s="77">
        <f>IFERROR(INDEX(Sinduscon!$19:$19,
MATCH(CUB!$A2474,Sinduscon!$3:$3,0)+3), "")</f>
        <v>1080.33</v>
      </c>
      <c r="F2474" s="77">
        <f>IFERROR(INDEX(Sinduscon!$20:$20,
MATCH(CUB!$A2474,Sinduscon!$3:$3,0)+3), "")</f>
        <v>90.92</v>
      </c>
      <c r="G2474" s="77">
        <f>IFERROR(INDEX(Sinduscon!$21:$21,
MATCH(CUB!$A2474,Sinduscon!$3:$3,0)+3), "")</f>
        <v>6.67</v>
      </c>
      <c r="H2474" s="111"/>
      <c r="I2474" s="111"/>
      <c r="J2474" s="111"/>
      <c r="K2474" s="111"/>
    </row>
    <row r="2475" spans="1:11" x14ac:dyDescent="0.25">
      <c r="A2475" s="71">
        <f>IF(
   SUMPRODUCT(--(Sinduscon!$3:$3=DATE(2013,INT((ROW(A2672)-1)/20)+1,1)))&gt;0,
   DATE(2013,INT((ROW(A2672)-1)/20)+1,1),
   ""
)</f>
        <v>45323</v>
      </c>
      <c r="B2475" s="72" t="str">
        <f t="shared" si="197"/>
        <v>R-8</v>
      </c>
      <c r="C2475" s="73" t="str">
        <f t="shared" si="198"/>
        <v>Total</v>
      </c>
      <c r="D2475" s="77">
        <f>IFERROR(INDEX(Sinduscon!$18:$18,
MATCH(CUB!A2475,Sinduscon!$3:$3,0)+4), "")</f>
        <v>3716.58</v>
      </c>
      <c r="E2475" s="77">
        <f>IFERROR(INDEX(Sinduscon!$19:$19,
MATCH(CUB!$A2475,Sinduscon!$3:$3,0)+4), "")</f>
        <v>2842.4700000000003</v>
      </c>
      <c r="F2475" s="77">
        <f>IFERROR(INDEX(Sinduscon!$20:$20,
MATCH(CUB!$A2475,Sinduscon!$3:$3,0)+4), "")</f>
        <v>203.55</v>
      </c>
      <c r="G2475" s="77">
        <f>IFERROR(INDEX(Sinduscon!$21:$21,
MATCH(CUB!$A2475,Sinduscon!$3:$3,0)+4), "")</f>
        <v>19.020000000000003</v>
      </c>
      <c r="H2475" s="111"/>
      <c r="I2475" s="111"/>
      <c r="J2475" s="111"/>
      <c r="K2475" s="111"/>
    </row>
    <row r="2476" spans="1:11" x14ac:dyDescent="0.25">
      <c r="A2476" s="71">
        <f>IF(
   SUMPRODUCT(--(Sinduscon!$3:$3=DATE(2013,INT((ROW(A2673)-1)/20)+1,1)))&gt;0,
   DATE(2013,INT((ROW(A2673)-1)/20)+1,1),
   ""
)</f>
        <v>45323</v>
      </c>
      <c r="B2476" s="72" t="str">
        <f t="shared" si="197"/>
        <v>R-16</v>
      </c>
      <c r="C2476" s="73" t="str">
        <f t="shared" si="198"/>
        <v>Baixo</v>
      </c>
      <c r="D2476" s="77" t="str">
        <f>IFERROR(INDEX(Sinduscon!$24:$24,
MATCH(CUB!A2476,Sinduscon!$3:$3,0)+1), "")</f>
        <v>-</v>
      </c>
      <c r="E2476" s="77" t="str">
        <f>IFERROR(INDEX(Sinduscon!$25:$25,
MATCH(CUB!$A2476,Sinduscon!$3:$3,0)+1), "")</f>
        <v>-</v>
      </c>
      <c r="F2476" s="77" t="str">
        <f>IFERROR(INDEX(Sinduscon!$26:$26,
MATCH(CUB!$A2476,Sinduscon!$3:$3,0)+1), "")</f>
        <v>-</v>
      </c>
      <c r="G2476" s="77" t="str">
        <f>IFERROR(INDEX(Sinduscon!$27:$27,
MATCH(CUB!$A2476,Sinduscon!$3:$3,0)+1), "")</f>
        <v>-</v>
      </c>
      <c r="H2476" s="111"/>
      <c r="I2476" s="111"/>
      <c r="J2476" s="111"/>
      <c r="K2476" s="111"/>
    </row>
    <row r="2477" spans="1:11" x14ac:dyDescent="0.25">
      <c r="A2477" s="71">
        <f>IF(
   SUMPRODUCT(--(Sinduscon!$3:$3=DATE(2013,INT((ROW(A2674)-1)/20)+1,1)))&gt;0,
   DATE(2013,INT((ROW(A2674)-1)/20)+1,1),
   ""
)</f>
        <v>45323</v>
      </c>
      <c r="B2477" s="72" t="str">
        <f t="shared" si="197"/>
        <v>R-16</v>
      </c>
      <c r="C2477" s="73" t="str">
        <f t="shared" si="198"/>
        <v>Normal</v>
      </c>
      <c r="D2477" s="77">
        <f>IFERROR(INDEX(Sinduscon!$24:$24,
MATCH(CUB!A2477,Sinduscon!$3:$3,0)+2), "")</f>
        <v>1026.31</v>
      </c>
      <c r="E2477" s="77">
        <f>IFERROR(INDEX(Sinduscon!$25:$25,
MATCH(CUB!$A2477,Sinduscon!$3:$3,0)+2), "")</f>
        <v>981.23</v>
      </c>
      <c r="F2477" s="77">
        <f>IFERROR(INDEX(Sinduscon!$26:$26,
MATCH(CUB!$A2477,Sinduscon!$3:$3,0)+2), "")</f>
        <v>63.81</v>
      </c>
      <c r="G2477" s="77">
        <f>IFERROR(INDEX(Sinduscon!$27:$27,
MATCH(CUB!$A2477,Sinduscon!$3:$3,0)+2), "")</f>
        <v>6.74</v>
      </c>
      <c r="H2477" s="111"/>
      <c r="I2477" s="111"/>
      <c r="J2477" s="111"/>
      <c r="K2477" s="111"/>
    </row>
    <row r="2478" spans="1:11" x14ac:dyDescent="0.25">
      <c r="A2478" s="71">
        <f>IF(
   SUMPRODUCT(--(Sinduscon!$3:$3=DATE(2013,INT((ROW(A2675)-1)/20)+1,1)))&gt;0,
   DATE(2013,INT((ROW(A2675)-1)/20)+1,1),
   ""
)</f>
        <v>45323</v>
      </c>
      <c r="B2478" s="72" t="str">
        <f t="shared" si="197"/>
        <v>R-16</v>
      </c>
      <c r="C2478" s="73" t="str">
        <f t="shared" si="198"/>
        <v>Alto</v>
      </c>
      <c r="D2478" s="77">
        <f>IFERROR(INDEX(Sinduscon!$24:$24,
MATCH(CUB!A2478,Sinduscon!$3:$3,0)+3), "")</f>
        <v>1429.59</v>
      </c>
      <c r="E2478" s="77">
        <f>IFERROR(INDEX(Sinduscon!$25:$25,
MATCH(CUB!$A2478,Sinduscon!$3:$3,0)+3), "")</f>
        <v>1213.42</v>
      </c>
      <c r="F2478" s="77">
        <f>IFERROR(INDEX(Sinduscon!$26:$26,
MATCH(CUB!$A2478,Sinduscon!$3:$3,0)+3), "")</f>
        <v>78.87</v>
      </c>
      <c r="G2478" s="77">
        <f>IFERROR(INDEX(Sinduscon!$27:$27,
MATCH(CUB!$A2478,Sinduscon!$3:$3,0)+3), "")</f>
        <v>10.119999999999999</v>
      </c>
      <c r="H2478" s="111"/>
      <c r="I2478" s="111"/>
      <c r="J2478" s="111"/>
      <c r="K2478" s="111"/>
    </row>
    <row r="2479" spans="1:11" x14ac:dyDescent="0.25">
      <c r="A2479" s="71">
        <f>IF(
   SUMPRODUCT(--(Sinduscon!$3:$3=DATE(2013,INT((ROW(A2676)-1)/20)+1,1)))&gt;0,
   DATE(2013,INT((ROW(A2676)-1)/20)+1,1),
   ""
)</f>
        <v>45323</v>
      </c>
      <c r="B2479" s="72" t="str">
        <f t="shared" si="197"/>
        <v>R-16</v>
      </c>
      <c r="C2479" s="73" t="str">
        <f t="shared" si="198"/>
        <v>Total</v>
      </c>
      <c r="D2479" s="77">
        <f>IFERROR(INDEX(Sinduscon!$24:$24,
MATCH(CUB!A2479,Sinduscon!$3:$3,0)+4), "")</f>
        <v>2455.8999999999996</v>
      </c>
      <c r="E2479" s="77">
        <f>IFERROR(INDEX(Sinduscon!$25:$25,
MATCH(CUB!$A2479,Sinduscon!$3:$3,0)+4), "")</f>
        <v>2194.65</v>
      </c>
      <c r="F2479" s="77">
        <f>IFERROR(INDEX(Sinduscon!$26:$26,
MATCH(CUB!$A2479,Sinduscon!$3:$3,0)+4), "")</f>
        <v>142.68</v>
      </c>
      <c r="G2479" s="77">
        <f>IFERROR(INDEX(Sinduscon!$27:$27,
MATCH(CUB!$A2479,Sinduscon!$3:$3,0)+4), "")</f>
        <v>16.86</v>
      </c>
      <c r="H2479" s="111"/>
      <c r="I2479" s="111"/>
      <c r="J2479" s="111"/>
      <c r="K2479" s="111"/>
    </row>
    <row r="2480" spans="1:11" x14ac:dyDescent="0.25">
      <c r="A2480" s="71">
        <f>IF(
   SUMPRODUCT(--(Sinduscon!$3:$3=DATE(2013,INT((ROW(A2677)-1)/20)+1,1)))&gt;0,
   DATE(2013,INT((ROW(A2677)-1)/20)+1,1),
   ""
)</f>
        <v>45323</v>
      </c>
      <c r="B2480" s="72" t="str">
        <f t="shared" si="197"/>
        <v>PIS</v>
      </c>
      <c r="C2480" s="73" t="str">
        <f t="shared" si="198"/>
        <v>Baixo</v>
      </c>
      <c r="D2480" s="77">
        <f>IFERROR(INDEX(Sinduscon!$30:$30,
MATCH(CUB!A2480,Sinduscon!$3:$3,0)+1), "")</f>
        <v>856.67</v>
      </c>
      <c r="E2480" s="77">
        <f>IFERROR(INDEX(Sinduscon!$31:$31,
MATCH(CUB!$A2480,Sinduscon!$3:$3,0)+1), "")</f>
        <v>640.5</v>
      </c>
      <c r="F2480" s="77">
        <f>IFERROR(INDEX(Sinduscon!$32:$32,
MATCH(CUB!$A2480,Sinduscon!$3:$3,0)+1), "")</f>
        <v>36.81</v>
      </c>
      <c r="G2480" s="77">
        <f>IFERROR(INDEX(Sinduscon!$33:$33,
MATCH(CUB!$A2480,Sinduscon!$3:$3,0)+1), "")</f>
        <v>2.63</v>
      </c>
      <c r="H2480" s="111"/>
      <c r="I2480" s="111"/>
      <c r="J2480" s="111"/>
      <c r="K2480" s="111"/>
    </row>
    <row r="2481" spans="1:12" x14ac:dyDescent="0.25">
      <c r="A2481" s="71">
        <f>IF(
   SUMPRODUCT(--(Sinduscon!$3:$3=DATE(2013,INT((ROW(A2678)-1)/20)+1,1)))&gt;0,
   DATE(2013,INT((ROW(A2678)-1)/20)+1,1),
   ""
)</f>
        <v>45323</v>
      </c>
      <c r="B2481" s="72" t="str">
        <f t="shared" si="197"/>
        <v>PIS</v>
      </c>
      <c r="C2481" s="73" t="str">
        <f t="shared" si="198"/>
        <v>Normal</v>
      </c>
      <c r="D2481" s="77" t="str">
        <f>IFERROR(INDEX(Sinduscon!$30:$30,
MATCH(CUB!A2481,Sinduscon!$3:$3,0)+2), "")</f>
        <v>-</v>
      </c>
      <c r="E2481" s="77" t="str">
        <f>IFERROR(INDEX(Sinduscon!$31:$31,
MATCH(CUB!$A2481,Sinduscon!$3:$3,0)+2), "")</f>
        <v>-</v>
      </c>
      <c r="F2481" s="77" t="str">
        <f>IFERROR(INDEX(Sinduscon!$32:$32,
MATCH(CUB!$A2481,Sinduscon!$3:$3,0)+2), "")</f>
        <v>-</v>
      </c>
      <c r="G2481" s="77" t="str">
        <f>IFERROR(INDEX(Sinduscon!$33:$33,
MATCH(CUB!$A2481,Sinduscon!$3:$3,0)+2), "")</f>
        <v>-</v>
      </c>
      <c r="H2481" s="111"/>
      <c r="I2481" s="111"/>
      <c r="J2481" s="111"/>
      <c r="K2481" s="111"/>
    </row>
    <row r="2482" spans="1:12" x14ac:dyDescent="0.25">
      <c r="A2482" s="71">
        <f>IF(
   SUMPRODUCT(--(Sinduscon!$3:$3=DATE(2013,INT((ROW(A2679)-1)/20)+1,1)))&gt;0,
   DATE(2013,INT((ROW(A2679)-1)/20)+1,1),
   ""
)</f>
        <v>45323</v>
      </c>
      <c r="B2482" s="72" t="str">
        <f t="shared" si="197"/>
        <v>PIS</v>
      </c>
      <c r="C2482" s="73" t="str">
        <f t="shared" si="198"/>
        <v>Alto</v>
      </c>
      <c r="D2482" s="77" t="str">
        <f>IFERROR(INDEX(Sinduscon!$30:$30,
MATCH(CUB!A2482,Sinduscon!$3:$3,0)+3), "")</f>
        <v>-</v>
      </c>
      <c r="E2482" s="77" t="str">
        <f>IFERROR(INDEX(Sinduscon!$31:$31,
MATCH(CUB!$A2482,Sinduscon!$3:$3,0)+3), "")</f>
        <v>-</v>
      </c>
      <c r="F2482" s="77" t="str">
        <f>IFERROR(INDEX(Sinduscon!$32:$32,
MATCH(CUB!$A2482,Sinduscon!$3:$3,0)+3), "")</f>
        <v>-</v>
      </c>
      <c r="G2482" s="77" t="str">
        <f>IFERROR(INDEX(Sinduscon!$33:$33,
MATCH(CUB!$A2482,Sinduscon!$3:$3,0)+3), "")</f>
        <v>-</v>
      </c>
      <c r="H2482" s="111"/>
      <c r="I2482" s="111"/>
      <c r="J2482" s="111"/>
      <c r="K2482" s="111"/>
    </row>
    <row r="2483" spans="1:12" x14ac:dyDescent="0.25">
      <c r="A2483" s="71">
        <f>IF(
   SUMPRODUCT(--(Sinduscon!$3:$3=DATE(2013,INT((ROW(A2680)-1)/20)+1,1)))&gt;0,
   DATE(2013,INT((ROW(A2680)-1)/20)+1,1),
   ""
)</f>
        <v>45323</v>
      </c>
      <c r="B2483" s="72" t="str">
        <f t="shared" si="197"/>
        <v>PIS</v>
      </c>
      <c r="C2483" s="73" t="str">
        <f t="shared" si="198"/>
        <v>Total</v>
      </c>
      <c r="D2483" s="77">
        <f>IFERROR(INDEX(Sinduscon!$30:$30,
MATCH(CUB!A2483,Sinduscon!$3:$3,0)+4), "")</f>
        <v>856.67</v>
      </c>
      <c r="E2483" s="77">
        <f>IFERROR(INDEX(Sinduscon!$31:$31,
MATCH(CUB!$A2483,Sinduscon!$3:$3,0)+4), "")</f>
        <v>640.5</v>
      </c>
      <c r="F2483" s="77">
        <f>IFERROR(INDEX(Sinduscon!$32:$32,
MATCH(CUB!$A2483,Sinduscon!$3:$3,0)+4), "")</f>
        <v>36.81</v>
      </c>
      <c r="G2483" s="77">
        <f>IFERROR(INDEX(Sinduscon!$33:$33,
MATCH(CUB!$A2483,Sinduscon!$3:$3,0)+4), "")</f>
        <v>2.63</v>
      </c>
      <c r="H2483" s="111">
        <f>SUMIFS(CUB!$D:$D,CUB!$C:$C,"Total",CUB!$A:$A,$A2483)
/11</f>
        <v>1235.9427272727271</v>
      </c>
      <c r="I2483" s="111">
        <f>SUMIFS(CUB!$E:$E,CUB!$C:$C,"Total",CUB!$A:$A,$A2483)
/11</f>
        <v>1020.2127272727271</v>
      </c>
      <c r="J2483" s="111">
        <f>SUMIFS(CUB!$F:$F,CUB!$C:$C,"Total",CUB!$A:$A,$A2483)
/11</f>
        <v>91.74909090909091</v>
      </c>
      <c r="K2483" s="111">
        <f>SUMIFS(CUB!$G:$G,CUB!$C:$C,"Total",CUB!$A:$A,$A2483)
/11</f>
        <v>4.5127272727272736</v>
      </c>
      <c r="L2483" s="111">
        <f t="shared" ref="L2483" si="201">SUM(H2483:K2483)</f>
        <v>2352.4172727272721</v>
      </c>
    </row>
    <row r="2484" spans="1:12" x14ac:dyDescent="0.25">
      <c r="A2484" s="71">
        <f>IF(
   SUMPRODUCT(--(Sinduscon!$3:$3=DATE(2013,INT((ROW(A2681)-1)/20)+1,1)))&gt;0,
   DATE(2013,INT((ROW(A2681)-1)/20)+1,1),
   ""
)</f>
        <v>45352</v>
      </c>
      <c r="B2484" s="72" t="str">
        <f t="shared" si="197"/>
        <v>R-1</v>
      </c>
      <c r="C2484" s="73" t="str">
        <f t="shared" si="198"/>
        <v>Baixo</v>
      </c>
      <c r="D2484" s="77">
        <f>IFERROR(INDEX(Sinduscon!$6:$6,
MATCH(CUB!A2484,Sinduscon!$3:$3,0)+1), "")</f>
        <v>1155.24</v>
      </c>
      <c r="E2484" s="77">
        <f>IFERROR(INDEX(Sinduscon!$7:$7,
MATCH(CUB!$A2484,Sinduscon!$3:$3,0)+1), "")</f>
        <v>939.88</v>
      </c>
      <c r="F2484" s="77">
        <f>IFERROR(INDEX(Sinduscon!$8:$8,
MATCH(CUB!$A2484,Sinduscon!$3:$3,0)+1), "")</f>
        <v>148.44999999999999</v>
      </c>
      <c r="G2484" s="77">
        <f>IFERROR(INDEX(Sinduscon!$9:$9,
MATCH(CUB!$A2484,Sinduscon!$3:$3,0)+1), "")</f>
        <v>5.21</v>
      </c>
      <c r="H2484" s="111"/>
      <c r="I2484" s="111"/>
      <c r="J2484" s="111"/>
      <c r="K2484" s="111"/>
    </row>
    <row r="2485" spans="1:12" x14ac:dyDescent="0.25">
      <c r="A2485" s="71">
        <f>IF(
   SUMPRODUCT(--(Sinduscon!$3:$3=DATE(2013,INT((ROW(A2682)-1)/20)+1,1)))&gt;0,
   DATE(2013,INT((ROW(A2682)-1)/20)+1,1),
   ""
)</f>
        <v>45352</v>
      </c>
      <c r="B2485" s="72" t="str">
        <f t="shared" si="197"/>
        <v>R-1</v>
      </c>
      <c r="C2485" s="73" t="str">
        <f t="shared" si="198"/>
        <v>Normal</v>
      </c>
      <c r="D2485" s="77">
        <f>IFERROR(INDEX(Sinduscon!$6:$6,
MATCH(CUB!A2485,Sinduscon!$3:$3,0)+2), "")</f>
        <v>1199.9000000000001</v>
      </c>
      <c r="E2485" s="77">
        <f>IFERROR(INDEX(Sinduscon!$7:$7,
MATCH(CUB!$A2485,Sinduscon!$3:$3,0)+2), "")</f>
        <v>1285.18</v>
      </c>
      <c r="F2485" s="77">
        <f>IFERROR(INDEX(Sinduscon!$8:$8,
MATCH(CUB!$A2485,Sinduscon!$3:$3,0)+2), "")</f>
        <v>139.38</v>
      </c>
      <c r="G2485" s="77">
        <f>IFERROR(INDEX(Sinduscon!$9:$9,
MATCH(CUB!$A2485,Sinduscon!$3:$3,0)+2), "")</f>
        <v>0.37</v>
      </c>
      <c r="H2485" s="111"/>
      <c r="I2485" s="111"/>
      <c r="J2485" s="111"/>
      <c r="K2485" s="111"/>
    </row>
    <row r="2486" spans="1:12" x14ac:dyDescent="0.25">
      <c r="A2486" s="71">
        <f>IF(
   SUMPRODUCT(--(Sinduscon!$3:$3=DATE(2013,INT((ROW(A2683)-1)/20)+1,1)))&gt;0,
   DATE(2013,INT((ROW(A2683)-1)/20)+1,1),
   ""
)</f>
        <v>45352</v>
      </c>
      <c r="B2486" s="72" t="str">
        <f t="shared" si="197"/>
        <v>R-1</v>
      </c>
      <c r="C2486" s="73" t="str">
        <f t="shared" si="198"/>
        <v>Alto</v>
      </c>
      <c r="D2486" s="77">
        <f>IFERROR(INDEX(Sinduscon!$6:$6,
MATCH(CUB!A2486,Sinduscon!$3:$3,0)+3), "")</f>
        <v>1779.49</v>
      </c>
      <c r="E2486" s="77">
        <f>IFERROR(INDEX(Sinduscon!$7:$7,
MATCH(CUB!$A2486,Sinduscon!$3:$3,0)+3), "")</f>
        <v>1394.39</v>
      </c>
      <c r="F2486" s="77">
        <f>IFERROR(INDEX(Sinduscon!$8:$8,
MATCH(CUB!$A2486,Sinduscon!$3:$3,0)+3), "")</f>
        <v>131.77000000000001</v>
      </c>
      <c r="G2486" s="77">
        <f>IFERROR(INDEX(Sinduscon!$9:$9,
MATCH(CUB!$A2486,Sinduscon!$3:$3,0)+3), "")</f>
        <v>0.45</v>
      </c>
      <c r="H2486" s="111"/>
      <c r="I2486" s="111"/>
      <c r="J2486" s="111"/>
      <c r="K2486" s="111"/>
    </row>
    <row r="2487" spans="1:12" x14ac:dyDescent="0.25">
      <c r="A2487" s="71">
        <f>IF(
   SUMPRODUCT(--(Sinduscon!$3:$3=DATE(2013,INT((ROW(A2684)-1)/20)+1,1)))&gt;0,
   DATE(2013,INT((ROW(A2684)-1)/20)+1,1),
   ""
)</f>
        <v>45352</v>
      </c>
      <c r="B2487" s="72" t="str">
        <f t="shared" si="197"/>
        <v>R-1</v>
      </c>
      <c r="C2487" s="73" t="str">
        <f t="shared" si="198"/>
        <v>Total</v>
      </c>
      <c r="D2487" s="77">
        <f>IFERROR(INDEX(Sinduscon!$6:$6,
MATCH(CUB!A2487,Sinduscon!$3:$3,0)+4), "")</f>
        <v>4134.63</v>
      </c>
      <c r="E2487" s="77">
        <f>IFERROR(INDEX(Sinduscon!$7:$7,
MATCH(CUB!$A2487,Sinduscon!$3:$3,0)+4), "")</f>
        <v>3619.45</v>
      </c>
      <c r="F2487" s="77">
        <f>IFERROR(INDEX(Sinduscon!$8:$8,
MATCH(CUB!$A2487,Sinduscon!$3:$3,0)+4), "")</f>
        <v>419.6</v>
      </c>
      <c r="G2487" s="77">
        <f>IFERROR(INDEX(Sinduscon!$9:$9,
MATCH(CUB!$A2487,Sinduscon!$3:$3,0)+4), "")</f>
        <v>6.03</v>
      </c>
      <c r="H2487" s="111"/>
      <c r="I2487" s="111"/>
      <c r="J2487" s="111"/>
      <c r="K2487" s="111"/>
    </row>
    <row r="2488" spans="1:12" x14ac:dyDescent="0.25">
      <c r="A2488" s="71">
        <f>IF(
   SUMPRODUCT(--(Sinduscon!$3:$3=DATE(2013,INT((ROW(A2685)-1)/20)+1,1)))&gt;0,
   DATE(2013,INT((ROW(A2685)-1)/20)+1,1),
   ""
)</f>
        <v>45352</v>
      </c>
      <c r="B2488" s="72" t="str">
        <f t="shared" si="197"/>
        <v>PP-4</v>
      </c>
      <c r="C2488" s="73" t="str">
        <f t="shared" si="198"/>
        <v>Baixo</v>
      </c>
      <c r="D2488" s="77">
        <f>IFERROR(INDEX(Sinduscon!$12:$12,
MATCH(CUB!A2488,Sinduscon!$3:$3,0)+1), "")</f>
        <v>1267.96</v>
      </c>
      <c r="E2488" s="77">
        <f>IFERROR(INDEX(Sinduscon!$13:$13,
MATCH(CUB!$A2488,Sinduscon!$3:$3,0)+1), "")</f>
        <v>788.39</v>
      </c>
      <c r="F2488" s="77">
        <f>IFERROR(INDEX(Sinduscon!$14:$14,
MATCH(CUB!$A2488,Sinduscon!$3:$3,0)+1), "")</f>
        <v>39.47</v>
      </c>
      <c r="G2488" s="77">
        <f>IFERROR(INDEX(Sinduscon!$15:$15,
MATCH(CUB!$A2488,Sinduscon!$3:$3,0)+1), "")</f>
        <v>5.03</v>
      </c>
      <c r="H2488" s="111"/>
      <c r="I2488" s="111"/>
      <c r="J2488" s="111"/>
      <c r="K2488" s="111"/>
    </row>
    <row r="2489" spans="1:12" x14ac:dyDescent="0.25">
      <c r="A2489" s="71">
        <f>IF(
   SUMPRODUCT(--(Sinduscon!$3:$3=DATE(2013,INT((ROW(A2686)-1)/20)+1,1)))&gt;0,
   DATE(2013,INT((ROW(A2686)-1)/20)+1,1),
   ""
)</f>
        <v>45352</v>
      </c>
      <c r="B2489" s="72" t="str">
        <f t="shared" si="197"/>
        <v>PP-4</v>
      </c>
      <c r="C2489" s="73" t="str">
        <f t="shared" si="198"/>
        <v>Normal</v>
      </c>
      <c r="D2489" s="77">
        <f>IFERROR(INDEX(Sinduscon!$12:$12,
MATCH(CUB!A2489,Sinduscon!$3:$3,0)+2), "")</f>
        <v>1173.56</v>
      </c>
      <c r="E2489" s="77">
        <f>IFERROR(INDEX(Sinduscon!$13:$13,
MATCH(CUB!$A2489,Sinduscon!$3:$3,0)+2), "")</f>
        <v>1136.8800000000001</v>
      </c>
      <c r="F2489" s="77">
        <f>IFERROR(INDEX(Sinduscon!$14:$14,
MATCH(CUB!$A2489,Sinduscon!$3:$3,0)+2), "")</f>
        <v>167.13</v>
      </c>
      <c r="G2489" s="77">
        <f>IFERROR(INDEX(Sinduscon!$15:$15,
MATCH(CUB!$A2489,Sinduscon!$3:$3,0)+2), "")</f>
        <v>7.0000000000000007E-2</v>
      </c>
      <c r="H2489" s="111"/>
      <c r="I2489" s="111"/>
      <c r="J2489" s="111"/>
      <c r="K2489" s="111"/>
    </row>
    <row r="2490" spans="1:12" x14ac:dyDescent="0.25">
      <c r="A2490" s="71">
        <f>IF(
   SUMPRODUCT(--(Sinduscon!$3:$3=DATE(2013,INT((ROW(A2687)-1)/20)+1,1)))&gt;0,
   DATE(2013,INT((ROW(A2687)-1)/20)+1,1),
   ""
)</f>
        <v>45352</v>
      </c>
      <c r="B2490" s="72" t="str">
        <f t="shared" si="197"/>
        <v>PP-4</v>
      </c>
      <c r="C2490" s="73" t="str">
        <f t="shared" si="198"/>
        <v>Alto</v>
      </c>
      <c r="D2490" s="77" t="str">
        <f>IFERROR(INDEX(Sinduscon!$12:$12,
MATCH(CUB!A2490,Sinduscon!$3:$3,0)+3), "")</f>
        <v>-</v>
      </c>
      <c r="E2490" s="77" t="str">
        <f>IFERROR(INDEX(Sinduscon!$13:$13,
MATCH(CUB!$A2490,Sinduscon!$3:$3,0)+3), "")</f>
        <v>-</v>
      </c>
      <c r="F2490" s="77" t="str">
        <f>IFERROR(INDEX(Sinduscon!$14:$14,
MATCH(CUB!$A2490,Sinduscon!$3:$3,0)+3), "")</f>
        <v>-</v>
      </c>
      <c r="G2490" s="77" t="str">
        <f>IFERROR(INDEX(Sinduscon!$15:$15,
MATCH(CUB!$A2490,Sinduscon!$3:$3,0)+3), "")</f>
        <v>-</v>
      </c>
      <c r="H2490" s="111"/>
      <c r="I2490" s="111"/>
      <c r="J2490" s="111"/>
      <c r="K2490" s="111"/>
    </row>
    <row r="2491" spans="1:12" x14ac:dyDescent="0.25">
      <c r="A2491" s="71">
        <f>IF(
   SUMPRODUCT(--(Sinduscon!$3:$3=DATE(2013,INT((ROW(A2688)-1)/20)+1,1)))&gt;0,
   DATE(2013,INT((ROW(A2688)-1)/20)+1,1),
   ""
)</f>
        <v>45352</v>
      </c>
      <c r="B2491" s="72" t="str">
        <f t="shared" si="197"/>
        <v>PP-4</v>
      </c>
      <c r="C2491" s="73" t="str">
        <f t="shared" si="198"/>
        <v>Total</v>
      </c>
      <c r="D2491" s="77">
        <f>IFERROR(INDEX(Sinduscon!$12:$12,
MATCH(CUB!A2491,Sinduscon!$3:$3,0)+4), "")</f>
        <v>2441.52</v>
      </c>
      <c r="E2491" s="77">
        <f>IFERROR(INDEX(Sinduscon!$13:$13,
MATCH(CUB!$A2491,Sinduscon!$3:$3,0)+4), "")</f>
        <v>1925.27</v>
      </c>
      <c r="F2491" s="77">
        <f>IFERROR(INDEX(Sinduscon!$14:$14,
MATCH(CUB!$A2491,Sinduscon!$3:$3,0)+4), "")</f>
        <v>206.6</v>
      </c>
      <c r="G2491" s="77">
        <f>IFERROR(INDEX(Sinduscon!$15:$15,
MATCH(CUB!$A2491,Sinduscon!$3:$3,0)+4), "")</f>
        <v>5.1000000000000005</v>
      </c>
      <c r="H2491" s="111"/>
      <c r="I2491" s="111"/>
      <c r="J2491" s="111"/>
      <c r="K2491" s="111"/>
    </row>
    <row r="2492" spans="1:12" x14ac:dyDescent="0.25">
      <c r="A2492" s="71">
        <f>IF(
   SUMPRODUCT(--(Sinduscon!$3:$3=DATE(2013,INT((ROW(A2689)-1)/20)+1,1)))&gt;0,
   DATE(2013,INT((ROW(A2689)-1)/20)+1,1),
   ""
)</f>
        <v>45352</v>
      </c>
      <c r="B2492" s="72" t="str">
        <f t="shared" si="197"/>
        <v>R-8</v>
      </c>
      <c r="C2492" s="73" t="str">
        <f t="shared" si="198"/>
        <v>Baixo</v>
      </c>
      <c r="D2492" s="77">
        <f>IFERROR(INDEX(Sinduscon!$18:$18,
MATCH(CUB!A2492,Sinduscon!$3:$3,0)+1), "")</f>
        <v>1208.19</v>
      </c>
      <c r="E2492" s="77">
        <f>IFERROR(INDEX(Sinduscon!$19:$19,
MATCH(CUB!$A2492,Sinduscon!$3:$3,0)+1), "")</f>
        <v>741.45</v>
      </c>
      <c r="F2492" s="77">
        <f>IFERROR(INDEX(Sinduscon!$20:$20,
MATCH(CUB!$A2492,Sinduscon!$3:$3,0)+1), "")</f>
        <v>35.520000000000003</v>
      </c>
      <c r="G2492" s="77">
        <f>IFERROR(INDEX(Sinduscon!$21:$21,
MATCH(CUB!$A2492,Sinduscon!$3:$3,0)+1), "")</f>
        <v>5.28</v>
      </c>
      <c r="H2492" s="111"/>
      <c r="I2492" s="111"/>
      <c r="J2492" s="111"/>
      <c r="K2492" s="111"/>
    </row>
    <row r="2493" spans="1:12" x14ac:dyDescent="0.25">
      <c r="A2493" s="71">
        <f>IF(
   SUMPRODUCT(--(Sinduscon!$3:$3=DATE(2013,INT((ROW(A2690)-1)/20)+1,1)))&gt;0,
   DATE(2013,INT((ROW(A2690)-1)/20)+1,1),
   ""
)</f>
        <v>45352</v>
      </c>
      <c r="B2493" s="72" t="str">
        <f t="shared" si="197"/>
        <v>R-8</v>
      </c>
      <c r="C2493" s="73" t="str">
        <f t="shared" si="198"/>
        <v>Normal</v>
      </c>
      <c r="D2493" s="77">
        <f>IFERROR(INDEX(Sinduscon!$18:$18,
MATCH(CUB!A2493,Sinduscon!$3:$3,0)+2), "")</f>
        <v>1041.43</v>
      </c>
      <c r="E2493" s="77">
        <f>IFERROR(INDEX(Sinduscon!$19:$19,
MATCH(CUB!$A2493,Sinduscon!$3:$3,0)+2), "")</f>
        <v>1020.69</v>
      </c>
      <c r="F2493" s="77">
        <f>IFERROR(INDEX(Sinduscon!$20:$20,
MATCH(CUB!$A2493,Sinduscon!$3:$3,0)+2), "")</f>
        <v>77.11</v>
      </c>
      <c r="G2493" s="77">
        <f>IFERROR(INDEX(Sinduscon!$21:$21,
MATCH(CUB!$A2493,Sinduscon!$3:$3,0)+2), "")</f>
        <v>7.07</v>
      </c>
      <c r="H2493" s="111"/>
      <c r="I2493" s="111"/>
      <c r="J2493" s="111"/>
      <c r="K2493" s="111"/>
    </row>
    <row r="2494" spans="1:12" x14ac:dyDescent="0.25">
      <c r="A2494" s="71">
        <f>IF(
   SUMPRODUCT(--(Sinduscon!$3:$3=DATE(2013,INT((ROW(A2691)-1)/20)+1,1)))&gt;0,
   DATE(2013,INT((ROW(A2691)-1)/20)+1,1),
   ""
)</f>
        <v>45352</v>
      </c>
      <c r="B2494" s="72" t="str">
        <f t="shared" si="197"/>
        <v>R-8</v>
      </c>
      <c r="C2494" s="73" t="str">
        <f t="shared" si="198"/>
        <v>Alto</v>
      </c>
      <c r="D2494" s="77">
        <f>IFERROR(INDEX(Sinduscon!$18:$18,
MATCH(CUB!A2494,Sinduscon!$3:$3,0)+3), "")</f>
        <v>1472.8</v>
      </c>
      <c r="E2494" s="77">
        <f>IFERROR(INDEX(Sinduscon!$19:$19,
MATCH(CUB!$A2494,Sinduscon!$3:$3,0)+3), "")</f>
        <v>1080.33</v>
      </c>
      <c r="F2494" s="77">
        <f>IFERROR(INDEX(Sinduscon!$20:$20,
MATCH(CUB!$A2494,Sinduscon!$3:$3,0)+3), "")</f>
        <v>90.92</v>
      </c>
      <c r="G2494" s="77">
        <f>IFERROR(INDEX(Sinduscon!$21:$21,
MATCH(CUB!$A2494,Sinduscon!$3:$3,0)+3), "")</f>
        <v>6.67</v>
      </c>
      <c r="H2494" s="111"/>
      <c r="I2494" s="111"/>
      <c r="J2494" s="111"/>
      <c r="K2494" s="111"/>
    </row>
    <row r="2495" spans="1:12" x14ac:dyDescent="0.25">
      <c r="A2495" s="71">
        <f>IF(
   SUMPRODUCT(--(Sinduscon!$3:$3=DATE(2013,INT((ROW(A2692)-1)/20)+1,1)))&gt;0,
   DATE(2013,INT((ROW(A2692)-1)/20)+1,1),
   ""
)</f>
        <v>45352</v>
      </c>
      <c r="B2495" s="72" t="str">
        <f t="shared" si="197"/>
        <v>R-8</v>
      </c>
      <c r="C2495" s="73" t="str">
        <f t="shared" si="198"/>
        <v>Total</v>
      </c>
      <c r="D2495" s="77">
        <f>IFERROR(INDEX(Sinduscon!$18:$18,
MATCH(CUB!A2495,Sinduscon!$3:$3,0)+4), "")</f>
        <v>3722.42</v>
      </c>
      <c r="E2495" s="77">
        <f>IFERROR(INDEX(Sinduscon!$19:$19,
MATCH(CUB!$A2495,Sinduscon!$3:$3,0)+4), "")</f>
        <v>2842.4700000000003</v>
      </c>
      <c r="F2495" s="77">
        <f>IFERROR(INDEX(Sinduscon!$20:$20,
MATCH(CUB!$A2495,Sinduscon!$3:$3,0)+4), "")</f>
        <v>203.55</v>
      </c>
      <c r="G2495" s="77">
        <f>IFERROR(INDEX(Sinduscon!$21:$21,
MATCH(CUB!$A2495,Sinduscon!$3:$3,0)+4), "")</f>
        <v>19.020000000000003</v>
      </c>
      <c r="H2495" s="111"/>
      <c r="I2495" s="111"/>
      <c r="J2495" s="111"/>
      <c r="K2495" s="111"/>
    </row>
    <row r="2496" spans="1:12" x14ac:dyDescent="0.25">
      <c r="A2496" s="71">
        <f>IF(
   SUMPRODUCT(--(Sinduscon!$3:$3=DATE(2013,INT((ROW(A2693)-1)/20)+1,1)))&gt;0,
   DATE(2013,INT((ROW(A2693)-1)/20)+1,1),
   ""
)</f>
        <v>45352</v>
      </c>
      <c r="B2496" s="72" t="str">
        <f t="shared" si="197"/>
        <v>R-16</v>
      </c>
      <c r="C2496" s="73" t="str">
        <f t="shared" si="198"/>
        <v>Baixo</v>
      </c>
      <c r="D2496" s="77" t="str">
        <f>IFERROR(INDEX(Sinduscon!$24:$24,
MATCH(CUB!A2496,Sinduscon!$3:$3,0)+1), "")</f>
        <v>-</v>
      </c>
      <c r="E2496" s="77" t="str">
        <f>IFERROR(INDEX(Sinduscon!$25:$25,
MATCH(CUB!$A2496,Sinduscon!$3:$3,0)+1), "")</f>
        <v>-</v>
      </c>
      <c r="F2496" s="77" t="str">
        <f>IFERROR(INDEX(Sinduscon!$26:$26,
MATCH(CUB!$A2496,Sinduscon!$3:$3,0)+1), "")</f>
        <v>-</v>
      </c>
      <c r="G2496" s="77" t="str">
        <f>IFERROR(INDEX(Sinduscon!$27:$27,
MATCH(CUB!$A2496,Sinduscon!$3:$3,0)+1), "")</f>
        <v>-</v>
      </c>
      <c r="H2496" s="111"/>
      <c r="I2496" s="111"/>
      <c r="J2496" s="111"/>
      <c r="K2496" s="111"/>
    </row>
    <row r="2497" spans="1:12" x14ac:dyDescent="0.25">
      <c r="A2497" s="71">
        <f>IF(
   SUMPRODUCT(--(Sinduscon!$3:$3=DATE(2013,INT((ROW(A2694)-1)/20)+1,1)))&gt;0,
   DATE(2013,INT((ROW(A2694)-1)/20)+1,1),
   ""
)</f>
        <v>45352</v>
      </c>
      <c r="B2497" s="72" t="str">
        <f t="shared" si="197"/>
        <v>R-16</v>
      </c>
      <c r="C2497" s="73" t="str">
        <f t="shared" si="198"/>
        <v>Normal</v>
      </c>
      <c r="D2497" s="77">
        <f>IFERROR(INDEX(Sinduscon!$24:$24,
MATCH(CUB!A2497,Sinduscon!$3:$3,0)+2), "")</f>
        <v>1027.69</v>
      </c>
      <c r="E2497" s="77">
        <f>IFERROR(INDEX(Sinduscon!$25:$25,
MATCH(CUB!$A2497,Sinduscon!$3:$3,0)+2), "")</f>
        <v>981.23</v>
      </c>
      <c r="F2497" s="77">
        <f>IFERROR(INDEX(Sinduscon!$26:$26,
MATCH(CUB!$A2497,Sinduscon!$3:$3,0)+2), "")</f>
        <v>63.81</v>
      </c>
      <c r="G2497" s="77">
        <f>IFERROR(INDEX(Sinduscon!$27:$27,
MATCH(CUB!$A2497,Sinduscon!$3:$3,0)+2), "")</f>
        <v>6.74</v>
      </c>
      <c r="H2497" s="111"/>
      <c r="I2497" s="111"/>
      <c r="J2497" s="111"/>
      <c r="K2497" s="111"/>
    </row>
    <row r="2498" spans="1:12" x14ac:dyDescent="0.25">
      <c r="A2498" s="71">
        <f>IF(
   SUMPRODUCT(--(Sinduscon!$3:$3=DATE(2013,INT((ROW(A2695)-1)/20)+1,1)))&gt;0,
   DATE(2013,INT((ROW(A2695)-1)/20)+1,1),
   ""
)</f>
        <v>45352</v>
      </c>
      <c r="B2498" s="72" t="str">
        <f t="shared" si="197"/>
        <v>R-16</v>
      </c>
      <c r="C2498" s="73" t="str">
        <f t="shared" si="198"/>
        <v>Alto</v>
      </c>
      <c r="D2498" s="77">
        <f>IFERROR(INDEX(Sinduscon!$24:$24,
MATCH(CUB!A2498,Sinduscon!$3:$3,0)+3), "")</f>
        <v>1431.18</v>
      </c>
      <c r="E2498" s="77">
        <f>IFERROR(INDEX(Sinduscon!$25:$25,
MATCH(CUB!$A2498,Sinduscon!$3:$3,0)+3), "")</f>
        <v>1213.42</v>
      </c>
      <c r="F2498" s="77">
        <f>IFERROR(INDEX(Sinduscon!$26:$26,
MATCH(CUB!$A2498,Sinduscon!$3:$3,0)+3), "")</f>
        <v>78.87</v>
      </c>
      <c r="G2498" s="77">
        <f>IFERROR(INDEX(Sinduscon!$27:$27,
MATCH(CUB!$A2498,Sinduscon!$3:$3,0)+3), "")</f>
        <v>10.119999999999999</v>
      </c>
      <c r="H2498" s="111"/>
      <c r="I2498" s="111"/>
      <c r="J2498" s="111"/>
      <c r="K2498" s="111"/>
    </row>
    <row r="2499" spans="1:12" x14ac:dyDescent="0.25">
      <c r="A2499" s="71">
        <f>IF(
   SUMPRODUCT(--(Sinduscon!$3:$3=DATE(2013,INT((ROW(A2696)-1)/20)+1,1)))&gt;0,
   DATE(2013,INT((ROW(A2696)-1)/20)+1,1),
   ""
)</f>
        <v>45352</v>
      </c>
      <c r="B2499" s="72" t="str">
        <f t="shared" si="197"/>
        <v>R-16</v>
      </c>
      <c r="C2499" s="73" t="str">
        <f t="shared" si="198"/>
        <v>Total</v>
      </c>
      <c r="D2499" s="77">
        <f>IFERROR(INDEX(Sinduscon!$24:$24,
MATCH(CUB!A2499,Sinduscon!$3:$3,0)+4), "")</f>
        <v>2458.87</v>
      </c>
      <c r="E2499" s="77">
        <f>IFERROR(INDEX(Sinduscon!$25:$25,
MATCH(CUB!$A2499,Sinduscon!$3:$3,0)+4), "")</f>
        <v>2194.65</v>
      </c>
      <c r="F2499" s="77">
        <f>IFERROR(INDEX(Sinduscon!$26:$26,
MATCH(CUB!$A2499,Sinduscon!$3:$3,0)+4), "")</f>
        <v>142.68</v>
      </c>
      <c r="G2499" s="77">
        <f>IFERROR(INDEX(Sinduscon!$27:$27,
MATCH(CUB!$A2499,Sinduscon!$3:$3,0)+4), "")</f>
        <v>16.86</v>
      </c>
      <c r="H2499" s="111"/>
      <c r="I2499" s="111"/>
      <c r="J2499" s="111"/>
      <c r="K2499" s="111"/>
    </row>
    <row r="2500" spans="1:12" x14ac:dyDescent="0.25">
      <c r="A2500" s="71">
        <f>IF(
   SUMPRODUCT(--(Sinduscon!$3:$3=DATE(2013,INT((ROW(A2697)-1)/20)+1,1)))&gt;0,
   DATE(2013,INT((ROW(A2697)-1)/20)+1,1),
   ""
)</f>
        <v>45352</v>
      </c>
      <c r="B2500" s="72" t="str">
        <f t="shared" si="197"/>
        <v>PIS</v>
      </c>
      <c r="C2500" s="73" t="str">
        <f t="shared" si="198"/>
        <v>Baixo</v>
      </c>
      <c r="D2500" s="77">
        <f>IFERROR(INDEX(Sinduscon!$30:$30,
MATCH(CUB!A2500,Sinduscon!$3:$3,0)+1), "")</f>
        <v>859.39</v>
      </c>
      <c r="E2500" s="77">
        <f>IFERROR(INDEX(Sinduscon!$31:$31,
MATCH(CUB!$A2500,Sinduscon!$3:$3,0)+1), "")</f>
        <v>640.5</v>
      </c>
      <c r="F2500" s="77">
        <f>IFERROR(INDEX(Sinduscon!$32:$32,
MATCH(CUB!$A2500,Sinduscon!$3:$3,0)+1), "")</f>
        <v>36.81</v>
      </c>
      <c r="G2500" s="77">
        <f>IFERROR(INDEX(Sinduscon!$33:$33,
MATCH(CUB!$A2500,Sinduscon!$3:$3,0)+1), "")</f>
        <v>2.63</v>
      </c>
      <c r="H2500" s="111"/>
      <c r="I2500" s="111"/>
      <c r="J2500" s="111"/>
      <c r="K2500" s="111"/>
    </row>
    <row r="2501" spans="1:12" x14ac:dyDescent="0.25">
      <c r="A2501" s="71">
        <f>IF(
   SUMPRODUCT(--(Sinduscon!$3:$3=DATE(2013,INT((ROW(A2698)-1)/20)+1,1)))&gt;0,
   DATE(2013,INT((ROW(A2698)-1)/20)+1,1),
   ""
)</f>
        <v>45352</v>
      </c>
      <c r="B2501" s="72" t="str">
        <f t="shared" ref="B2501:B2564" si="202">IF(A2501&lt;&gt;"", CHOOSE(MOD(QUOTIENT(ROW()-4,4),5)+1,"R-1","PP-4","R-8","R-16","PIS"), "")</f>
        <v>PIS</v>
      </c>
      <c r="C2501" s="73" t="str">
        <f t="shared" ref="C2501:C2564" si="203">IF(A2501&lt;&gt;"", CHOOSE(MOD(QUOTIENT(ROW()-4,1),4)+1,"Baixo","Normal","Alto","Total"), "")</f>
        <v>Normal</v>
      </c>
      <c r="D2501" s="77" t="str">
        <f>IFERROR(INDEX(Sinduscon!$30:$30,
MATCH(CUB!A2501,Sinduscon!$3:$3,0)+2), "")</f>
        <v>-</v>
      </c>
      <c r="E2501" s="77" t="str">
        <f>IFERROR(INDEX(Sinduscon!$31:$31,
MATCH(CUB!$A2501,Sinduscon!$3:$3,0)+2), "")</f>
        <v>-</v>
      </c>
      <c r="F2501" s="77" t="str">
        <f>IFERROR(INDEX(Sinduscon!$32:$32,
MATCH(CUB!$A2501,Sinduscon!$3:$3,0)+2), "")</f>
        <v>-</v>
      </c>
      <c r="G2501" s="77" t="str">
        <f>IFERROR(INDEX(Sinduscon!$33:$33,
MATCH(CUB!$A2501,Sinduscon!$3:$3,0)+2), "")</f>
        <v>-</v>
      </c>
      <c r="H2501" s="111"/>
      <c r="I2501" s="111"/>
      <c r="J2501" s="111"/>
      <c r="K2501" s="111"/>
    </row>
    <row r="2502" spans="1:12" x14ac:dyDescent="0.25">
      <c r="A2502" s="71">
        <f>IF(
   SUMPRODUCT(--(Sinduscon!$3:$3=DATE(2013,INT((ROW(A2699)-1)/20)+1,1)))&gt;0,
   DATE(2013,INT((ROW(A2699)-1)/20)+1,1),
   ""
)</f>
        <v>45352</v>
      </c>
      <c r="B2502" s="72" t="str">
        <f t="shared" si="202"/>
        <v>PIS</v>
      </c>
      <c r="C2502" s="73" t="str">
        <f t="shared" si="203"/>
        <v>Alto</v>
      </c>
      <c r="D2502" s="77" t="str">
        <f>IFERROR(INDEX(Sinduscon!$30:$30,
MATCH(CUB!A2502,Sinduscon!$3:$3,0)+3), "")</f>
        <v>-</v>
      </c>
      <c r="E2502" s="77" t="str">
        <f>IFERROR(INDEX(Sinduscon!$31:$31,
MATCH(CUB!$A2502,Sinduscon!$3:$3,0)+3), "")</f>
        <v>-</v>
      </c>
      <c r="F2502" s="77" t="str">
        <f>IFERROR(INDEX(Sinduscon!$32:$32,
MATCH(CUB!$A2502,Sinduscon!$3:$3,0)+3), "")</f>
        <v>-</v>
      </c>
      <c r="G2502" s="77" t="str">
        <f>IFERROR(INDEX(Sinduscon!$33:$33,
MATCH(CUB!$A2502,Sinduscon!$3:$3,0)+3), "")</f>
        <v>-</v>
      </c>
      <c r="H2502" s="111"/>
      <c r="I2502" s="111"/>
      <c r="J2502" s="111"/>
      <c r="K2502" s="111"/>
    </row>
    <row r="2503" spans="1:12" x14ac:dyDescent="0.25">
      <c r="A2503" s="71">
        <f>IF(
   SUMPRODUCT(--(Sinduscon!$3:$3=DATE(2013,INT((ROW(A2700)-1)/20)+1,1)))&gt;0,
   DATE(2013,INT((ROW(A2700)-1)/20)+1,1),
   ""
)</f>
        <v>45352</v>
      </c>
      <c r="B2503" s="72" t="str">
        <f t="shared" si="202"/>
        <v>PIS</v>
      </c>
      <c r="C2503" s="73" t="str">
        <f t="shared" si="203"/>
        <v>Total</v>
      </c>
      <c r="D2503" s="77">
        <f>IFERROR(INDEX(Sinduscon!$30:$30,
MATCH(CUB!A2503,Sinduscon!$3:$3,0)+4), "")</f>
        <v>859.39</v>
      </c>
      <c r="E2503" s="77">
        <f>IFERROR(INDEX(Sinduscon!$31:$31,
MATCH(CUB!$A2503,Sinduscon!$3:$3,0)+4), "")</f>
        <v>640.5</v>
      </c>
      <c r="F2503" s="77">
        <f>IFERROR(INDEX(Sinduscon!$32:$32,
MATCH(CUB!$A2503,Sinduscon!$3:$3,0)+4), "")</f>
        <v>36.81</v>
      </c>
      <c r="G2503" s="77">
        <f>IFERROR(INDEX(Sinduscon!$33:$33,
MATCH(CUB!$A2503,Sinduscon!$3:$3,0)+4), "")</f>
        <v>2.63</v>
      </c>
      <c r="H2503" s="111">
        <f>SUMIFS(CUB!$D:$D,CUB!$C:$C,"Total",CUB!$A:$A,$A2503)
/11</f>
        <v>1237.8936363636362</v>
      </c>
      <c r="I2503" s="111">
        <f>SUMIFS(CUB!$E:$E,CUB!$C:$C,"Total",CUB!$A:$A,$A2503)
/11</f>
        <v>1020.2127272727271</v>
      </c>
      <c r="J2503" s="111">
        <f>SUMIFS(CUB!$F:$F,CUB!$C:$C,"Total",CUB!$A:$A,$A2503)
/11</f>
        <v>91.74909090909091</v>
      </c>
      <c r="K2503" s="111">
        <f>SUMIFS(CUB!$G:$G,CUB!$C:$C,"Total",CUB!$A:$A,$A2503)
/11</f>
        <v>4.5127272727272736</v>
      </c>
      <c r="L2503" s="111">
        <f t="shared" ref="L2503" si="204">SUM(H2503:K2503)</f>
        <v>2354.3681818181817</v>
      </c>
    </row>
    <row r="2504" spans="1:12" x14ac:dyDescent="0.25">
      <c r="A2504" s="71">
        <f>IF(
   SUMPRODUCT(--(Sinduscon!$3:$3=DATE(2013,INT((ROW(A2701)-1)/20)+1,1)))&gt;0,
   DATE(2013,INT((ROW(A2701)-1)/20)+1,1),
   ""
)</f>
        <v>45383</v>
      </c>
      <c r="B2504" s="72" t="str">
        <f t="shared" si="202"/>
        <v>R-1</v>
      </c>
      <c r="C2504" s="73" t="str">
        <f t="shared" si="203"/>
        <v>Baixo</v>
      </c>
      <c r="D2504" s="77">
        <f>IFERROR(INDEX(Sinduscon!$6:$6,
MATCH(CUB!A2504,Sinduscon!$3:$3,0)+1), "")</f>
        <v>1160.42</v>
      </c>
      <c r="E2504" s="77">
        <f>IFERROR(INDEX(Sinduscon!$7:$7,
MATCH(CUB!$A2504,Sinduscon!$3:$3,0)+1), "")</f>
        <v>939.88</v>
      </c>
      <c r="F2504" s="77">
        <f>IFERROR(INDEX(Sinduscon!$8:$8,
MATCH(CUB!$A2504,Sinduscon!$3:$3,0)+1), "")</f>
        <v>148.44999999999999</v>
      </c>
      <c r="G2504" s="77">
        <f>IFERROR(INDEX(Sinduscon!$9:$9,
MATCH(CUB!$A2504,Sinduscon!$3:$3,0)+1), "")</f>
        <v>5.21</v>
      </c>
      <c r="H2504" s="111"/>
      <c r="I2504" s="111"/>
      <c r="J2504" s="111"/>
      <c r="K2504" s="111"/>
    </row>
    <row r="2505" spans="1:12" x14ac:dyDescent="0.25">
      <c r="A2505" s="71">
        <f>IF(
   SUMPRODUCT(--(Sinduscon!$3:$3=DATE(2013,INT((ROW(A2702)-1)/20)+1,1)))&gt;0,
   DATE(2013,INT((ROW(A2702)-1)/20)+1,1),
   ""
)</f>
        <v>45383</v>
      </c>
      <c r="B2505" s="72" t="str">
        <f t="shared" si="202"/>
        <v>R-1</v>
      </c>
      <c r="C2505" s="73" t="str">
        <f t="shared" si="203"/>
        <v>Normal</v>
      </c>
      <c r="D2505" s="77">
        <f>IFERROR(INDEX(Sinduscon!$6:$6,
MATCH(CUB!A2505,Sinduscon!$3:$3,0)+2), "")</f>
        <v>1204.18</v>
      </c>
      <c r="E2505" s="77">
        <f>IFERROR(INDEX(Sinduscon!$7:$7,
MATCH(CUB!$A2505,Sinduscon!$3:$3,0)+2), "")</f>
        <v>1285.18</v>
      </c>
      <c r="F2505" s="77">
        <f>IFERROR(INDEX(Sinduscon!$8:$8,
MATCH(CUB!$A2505,Sinduscon!$3:$3,0)+2), "")</f>
        <v>139.38</v>
      </c>
      <c r="G2505" s="77">
        <f>IFERROR(INDEX(Sinduscon!$9:$9,
MATCH(CUB!$A2505,Sinduscon!$3:$3,0)+2), "")</f>
        <v>0.37</v>
      </c>
      <c r="H2505" s="111"/>
      <c r="I2505" s="111"/>
      <c r="J2505" s="111"/>
      <c r="K2505" s="111"/>
    </row>
    <row r="2506" spans="1:12" x14ac:dyDescent="0.25">
      <c r="A2506" s="71">
        <f>IF(
   SUMPRODUCT(--(Sinduscon!$3:$3=DATE(2013,INT((ROW(A2703)-1)/20)+1,1)))&gt;0,
   DATE(2013,INT((ROW(A2703)-1)/20)+1,1),
   ""
)</f>
        <v>45383</v>
      </c>
      <c r="B2506" s="72" t="str">
        <f t="shared" si="202"/>
        <v>R-1</v>
      </c>
      <c r="C2506" s="73" t="str">
        <f t="shared" si="203"/>
        <v>Alto</v>
      </c>
      <c r="D2506" s="77">
        <f>IFERROR(INDEX(Sinduscon!$6:$6,
MATCH(CUB!A2506,Sinduscon!$3:$3,0)+3), "")</f>
        <v>1784.03</v>
      </c>
      <c r="E2506" s="77">
        <f>IFERROR(INDEX(Sinduscon!$7:$7,
MATCH(CUB!$A2506,Sinduscon!$3:$3,0)+3), "")</f>
        <v>1394.39</v>
      </c>
      <c r="F2506" s="77">
        <f>IFERROR(INDEX(Sinduscon!$8:$8,
MATCH(CUB!$A2506,Sinduscon!$3:$3,0)+3), "")</f>
        <v>131.77000000000001</v>
      </c>
      <c r="G2506" s="77">
        <f>IFERROR(INDEX(Sinduscon!$9:$9,
MATCH(CUB!$A2506,Sinduscon!$3:$3,0)+3), "")</f>
        <v>0.45</v>
      </c>
      <c r="H2506" s="111"/>
      <c r="I2506" s="111"/>
      <c r="J2506" s="111"/>
      <c r="K2506" s="111"/>
    </row>
    <row r="2507" spans="1:12" x14ac:dyDescent="0.25">
      <c r="A2507" s="71">
        <f>IF(
   SUMPRODUCT(--(Sinduscon!$3:$3=DATE(2013,INT((ROW(A2704)-1)/20)+1,1)))&gt;0,
   DATE(2013,INT((ROW(A2704)-1)/20)+1,1),
   ""
)</f>
        <v>45383</v>
      </c>
      <c r="B2507" s="72" t="str">
        <f t="shared" si="202"/>
        <v>R-1</v>
      </c>
      <c r="C2507" s="73" t="str">
        <f t="shared" si="203"/>
        <v>Total</v>
      </c>
      <c r="D2507" s="77">
        <f>IFERROR(INDEX(Sinduscon!$6:$6,
MATCH(CUB!A2507,Sinduscon!$3:$3,0)+4), "")</f>
        <v>4148.63</v>
      </c>
      <c r="E2507" s="77">
        <f>IFERROR(INDEX(Sinduscon!$7:$7,
MATCH(CUB!$A2507,Sinduscon!$3:$3,0)+4), "")</f>
        <v>3619.45</v>
      </c>
      <c r="F2507" s="77">
        <f>IFERROR(INDEX(Sinduscon!$8:$8,
MATCH(CUB!$A2507,Sinduscon!$3:$3,0)+4), "")</f>
        <v>419.6</v>
      </c>
      <c r="G2507" s="77">
        <f>IFERROR(INDEX(Sinduscon!$9:$9,
MATCH(CUB!$A2507,Sinduscon!$3:$3,0)+4), "")</f>
        <v>6.03</v>
      </c>
      <c r="H2507" s="111"/>
      <c r="I2507" s="111"/>
      <c r="J2507" s="111"/>
      <c r="K2507" s="111"/>
    </row>
    <row r="2508" spans="1:12" x14ac:dyDescent="0.25">
      <c r="A2508" s="71">
        <f>IF(
   SUMPRODUCT(--(Sinduscon!$3:$3=DATE(2013,INT((ROW(A2705)-1)/20)+1,1)))&gt;0,
   DATE(2013,INT((ROW(A2705)-1)/20)+1,1),
   ""
)</f>
        <v>45383</v>
      </c>
      <c r="B2508" s="72" t="str">
        <f t="shared" si="202"/>
        <v>PP-4</v>
      </c>
      <c r="C2508" s="73" t="str">
        <f t="shared" si="203"/>
        <v>Baixo</v>
      </c>
      <c r="D2508" s="77">
        <f>IFERROR(INDEX(Sinduscon!$12:$12,
MATCH(CUB!A2508,Sinduscon!$3:$3,0)+1), "")</f>
        <v>1268.67</v>
      </c>
      <c r="E2508" s="77">
        <f>IFERROR(INDEX(Sinduscon!$13:$13,
MATCH(CUB!$A2508,Sinduscon!$3:$3,0)+1), "")</f>
        <v>788.39</v>
      </c>
      <c r="F2508" s="77">
        <f>IFERROR(INDEX(Sinduscon!$14:$14,
MATCH(CUB!$A2508,Sinduscon!$3:$3,0)+1), "")</f>
        <v>39.47</v>
      </c>
      <c r="G2508" s="77">
        <f>IFERROR(INDEX(Sinduscon!$15:$15,
MATCH(CUB!$A2508,Sinduscon!$3:$3,0)+1), "")</f>
        <v>5.03</v>
      </c>
      <c r="H2508" s="111"/>
      <c r="I2508" s="111"/>
      <c r="J2508" s="111"/>
      <c r="K2508" s="111"/>
    </row>
    <row r="2509" spans="1:12" x14ac:dyDescent="0.25">
      <c r="A2509" s="71">
        <f>IF(
   SUMPRODUCT(--(Sinduscon!$3:$3=DATE(2013,INT((ROW(A2706)-1)/20)+1,1)))&gt;0,
   DATE(2013,INT((ROW(A2706)-1)/20)+1,1),
   ""
)</f>
        <v>45383</v>
      </c>
      <c r="B2509" s="72" t="str">
        <f t="shared" si="202"/>
        <v>PP-4</v>
      </c>
      <c r="C2509" s="73" t="str">
        <f t="shared" si="203"/>
        <v>Normal</v>
      </c>
      <c r="D2509" s="77">
        <f>IFERROR(INDEX(Sinduscon!$12:$12,
MATCH(CUB!A2509,Sinduscon!$3:$3,0)+2), "")</f>
        <v>1174.56</v>
      </c>
      <c r="E2509" s="77">
        <f>IFERROR(INDEX(Sinduscon!$13:$13,
MATCH(CUB!$A2509,Sinduscon!$3:$3,0)+2), "")</f>
        <v>1136.8800000000001</v>
      </c>
      <c r="F2509" s="77">
        <f>IFERROR(INDEX(Sinduscon!$14:$14,
MATCH(CUB!$A2509,Sinduscon!$3:$3,0)+2), "")</f>
        <v>167.13</v>
      </c>
      <c r="G2509" s="77">
        <f>IFERROR(INDEX(Sinduscon!$15:$15,
MATCH(CUB!$A2509,Sinduscon!$3:$3,0)+2), "")</f>
        <v>7.0000000000000007E-2</v>
      </c>
      <c r="H2509" s="111"/>
      <c r="I2509" s="111"/>
      <c r="J2509" s="111"/>
      <c r="K2509" s="111"/>
    </row>
    <row r="2510" spans="1:12" x14ac:dyDescent="0.25">
      <c r="A2510" s="71">
        <f>IF(
   SUMPRODUCT(--(Sinduscon!$3:$3=DATE(2013,INT((ROW(A2707)-1)/20)+1,1)))&gt;0,
   DATE(2013,INT((ROW(A2707)-1)/20)+1,1),
   ""
)</f>
        <v>45383</v>
      </c>
      <c r="B2510" s="72" t="str">
        <f t="shared" si="202"/>
        <v>PP-4</v>
      </c>
      <c r="C2510" s="73" t="str">
        <f t="shared" si="203"/>
        <v>Alto</v>
      </c>
      <c r="D2510" s="77" t="str">
        <f>IFERROR(INDEX(Sinduscon!$12:$12,
MATCH(CUB!A2510,Sinduscon!$3:$3,0)+3), "")</f>
        <v>-</v>
      </c>
      <c r="E2510" s="77" t="str">
        <f>IFERROR(INDEX(Sinduscon!$13:$13,
MATCH(CUB!$A2510,Sinduscon!$3:$3,0)+3), "")</f>
        <v>-</v>
      </c>
      <c r="F2510" s="77" t="str">
        <f>IFERROR(INDEX(Sinduscon!$14:$14,
MATCH(CUB!$A2510,Sinduscon!$3:$3,0)+3), "")</f>
        <v>-</v>
      </c>
      <c r="G2510" s="77" t="str">
        <f>IFERROR(INDEX(Sinduscon!$15:$15,
MATCH(CUB!$A2510,Sinduscon!$3:$3,0)+3), "")</f>
        <v>-</v>
      </c>
      <c r="H2510" s="111"/>
      <c r="I2510" s="111"/>
      <c r="J2510" s="111"/>
      <c r="K2510" s="111"/>
    </row>
    <row r="2511" spans="1:12" x14ac:dyDescent="0.25">
      <c r="A2511" s="71">
        <f>IF(
   SUMPRODUCT(--(Sinduscon!$3:$3=DATE(2013,INT((ROW(A2708)-1)/20)+1,1)))&gt;0,
   DATE(2013,INT((ROW(A2708)-1)/20)+1,1),
   ""
)</f>
        <v>45383</v>
      </c>
      <c r="B2511" s="72" t="str">
        <f t="shared" si="202"/>
        <v>PP-4</v>
      </c>
      <c r="C2511" s="73" t="str">
        <f t="shared" si="203"/>
        <v>Total</v>
      </c>
      <c r="D2511" s="77">
        <f>IFERROR(INDEX(Sinduscon!$12:$12,
MATCH(CUB!A2511,Sinduscon!$3:$3,0)+4), "")</f>
        <v>2443.23</v>
      </c>
      <c r="E2511" s="77">
        <f>IFERROR(INDEX(Sinduscon!$13:$13,
MATCH(CUB!$A2511,Sinduscon!$3:$3,0)+4), "")</f>
        <v>1925.27</v>
      </c>
      <c r="F2511" s="77">
        <f>IFERROR(INDEX(Sinduscon!$14:$14,
MATCH(CUB!$A2511,Sinduscon!$3:$3,0)+4), "")</f>
        <v>206.6</v>
      </c>
      <c r="G2511" s="77">
        <f>IFERROR(INDEX(Sinduscon!$15:$15,
MATCH(CUB!$A2511,Sinduscon!$3:$3,0)+4), "")</f>
        <v>5.1000000000000005</v>
      </c>
      <c r="H2511" s="111"/>
      <c r="I2511" s="111"/>
      <c r="J2511" s="111"/>
      <c r="K2511" s="111"/>
    </row>
    <row r="2512" spans="1:12" x14ac:dyDescent="0.25">
      <c r="A2512" s="71">
        <f>IF(
   SUMPRODUCT(--(Sinduscon!$3:$3=DATE(2013,INT((ROW(A2709)-1)/20)+1,1)))&gt;0,
   DATE(2013,INT((ROW(A2709)-1)/20)+1,1),
   ""
)</f>
        <v>45383</v>
      </c>
      <c r="B2512" s="72" t="str">
        <f t="shared" si="202"/>
        <v>R-8</v>
      </c>
      <c r="C2512" s="73" t="str">
        <f t="shared" si="203"/>
        <v>Baixo</v>
      </c>
      <c r="D2512" s="77">
        <f>IFERROR(INDEX(Sinduscon!$18:$18,
MATCH(CUB!A2512,Sinduscon!$3:$3,0)+1), "")</f>
        <v>1208.4100000000001</v>
      </c>
      <c r="E2512" s="77">
        <f>IFERROR(INDEX(Sinduscon!$19:$19,
MATCH(CUB!$A2512,Sinduscon!$3:$3,0)+1), "")</f>
        <v>741.45</v>
      </c>
      <c r="F2512" s="77">
        <f>IFERROR(INDEX(Sinduscon!$20:$20,
MATCH(CUB!$A2512,Sinduscon!$3:$3,0)+1), "")</f>
        <v>35.520000000000003</v>
      </c>
      <c r="G2512" s="77">
        <f>IFERROR(INDEX(Sinduscon!$21:$21,
MATCH(CUB!$A2512,Sinduscon!$3:$3,0)+1), "")</f>
        <v>5.28</v>
      </c>
      <c r="H2512" s="111"/>
      <c r="I2512" s="111"/>
      <c r="J2512" s="111"/>
      <c r="K2512" s="111"/>
    </row>
    <row r="2513" spans="1:12" x14ac:dyDescent="0.25">
      <c r="A2513" s="71">
        <f>IF(
   SUMPRODUCT(--(Sinduscon!$3:$3=DATE(2013,INT((ROW(A2710)-1)/20)+1,1)))&gt;0,
   DATE(2013,INT((ROW(A2710)-1)/20)+1,1),
   ""
)</f>
        <v>45383</v>
      </c>
      <c r="B2513" s="72" t="str">
        <f t="shared" si="202"/>
        <v>R-8</v>
      </c>
      <c r="C2513" s="73" t="str">
        <f t="shared" si="203"/>
        <v>Normal</v>
      </c>
      <c r="D2513" s="77">
        <f>IFERROR(INDEX(Sinduscon!$18:$18,
MATCH(CUB!A2513,Sinduscon!$3:$3,0)+2), "")</f>
        <v>1041.83</v>
      </c>
      <c r="E2513" s="77">
        <f>IFERROR(INDEX(Sinduscon!$19:$19,
MATCH(CUB!$A2513,Sinduscon!$3:$3,0)+2), "")</f>
        <v>1020.69</v>
      </c>
      <c r="F2513" s="77">
        <f>IFERROR(INDEX(Sinduscon!$20:$20,
MATCH(CUB!$A2513,Sinduscon!$3:$3,0)+2), "")</f>
        <v>77.11</v>
      </c>
      <c r="G2513" s="77">
        <f>IFERROR(INDEX(Sinduscon!$21:$21,
MATCH(CUB!$A2513,Sinduscon!$3:$3,0)+2), "")</f>
        <v>7.07</v>
      </c>
      <c r="H2513" s="111"/>
      <c r="I2513" s="111"/>
      <c r="J2513" s="111"/>
      <c r="K2513" s="111"/>
    </row>
    <row r="2514" spans="1:12" x14ac:dyDescent="0.25">
      <c r="A2514" s="71">
        <f>IF(
   SUMPRODUCT(--(Sinduscon!$3:$3=DATE(2013,INT((ROW(A2711)-1)/20)+1,1)))&gt;0,
   DATE(2013,INT((ROW(A2711)-1)/20)+1,1),
   ""
)</f>
        <v>45383</v>
      </c>
      <c r="B2514" s="72" t="str">
        <f t="shared" si="202"/>
        <v>R-8</v>
      </c>
      <c r="C2514" s="73" t="str">
        <f t="shared" si="203"/>
        <v>Alto</v>
      </c>
      <c r="D2514" s="77">
        <f>IFERROR(INDEX(Sinduscon!$18:$18,
MATCH(CUB!A2514,Sinduscon!$3:$3,0)+3), "")</f>
        <v>1474.25</v>
      </c>
      <c r="E2514" s="77">
        <f>IFERROR(INDEX(Sinduscon!$19:$19,
MATCH(CUB!$A2514,Sinduscon!$3:$3,0)+3), "")</f>
        <v>1080.33</v>
      </c>
      <c r="F2514" s="77">
        <f>IFERROR(INDEX(Sinduscon!$20:$20,
MATCH(CUB!$A2514,Sinduscon!$3:$3,0)+3), "")</f>
        <v>90.92</v>
      </c>
      <c r="G2514" s="77">
        <f>IFERROR(INDEX(Sinduscon!$21:$21,
MATCH(CUB!$A2514,Sinduscon!$3:$3,0)+3), "")</f>
        <v>6.67</v>
      </c>
      <c r="H2514" s="111"/>
      <c r="I2514" s="111"/>
      <c r="J2514" s="111"/>
      <c r="K2514" s="111"/>
    </row>
    <row r="2515" spans="1:12" x14ac:dyDescent="0.25">
      <c r="A2515" s="71">
        <f>IF(
   SUMPRODUCT(--(Sinduscon!$3:$3=DATE(2013,INT((ROW(A2712)-1)/20)+1,1)))&gt;0,
   DATE(2013,INT((ROW(A2712)-1)/20)+1,1),
   ""
)</f>
        <v>45383</v>
      </c>
      <c r="B2515" s="72" t="str">
        <f t="shared" si="202"/>
        <v>R-8</v>
      </c>
      <c r="C2515" s="73" t="str">
        <f t="shared" si="203"/>
        <v>Total</v>
      </c>
      <c r="D2515" s="77">
        <f>IFERROR(INDEX(Sinduscon!$18:$18,
MATCH(CUB!A2515,Sinduscon!$3:$3,0)+4), "")</f>
        <v>3724.49</v>
      </c>
      <c r="E2515" s="77">
        <f>IFERROR(INDEX(Sinduscon!$19:$19,
MATCH(CUB!$A2515,Sinduscon!$3:$3,0)+4), "")</f>
        <v>2842.4700000000003</v>
      </c>
      <c r="F2515" s="77">
        <f>IFERROR(INDEX(Sinduscon!$20:$20,
MATCH(CUB!$A2515,Sinduscon!$3:$3,0)+4), "")</f>
        <v>203.55</v>
      </c>
      <c r="G2515" s="77">
        <f>IFERROR(INDEX(Sinduscon!$21:$21,
MATCH(CUB!$A2515,Sinduscon!$3:$3,0)+4), "")</f>
        <v>19.020000000000003</v>
      </c>
      <c r="H2515" s="111"/>
      <c r="I2515" s="111"/>
      <c r="J2515" s="111"/>
      <c r="K2515" s="111"/>
    </row>
    <row r="2516" spans="1:12" x14ac:dyDescent="0.25">
      <c r="A2516" s="71">
        <f>IF(
   SUMPRODUCT(--(Sinduscon!$3:$3=DATE(2013,INT((ROW(A2713)-1)/20)+1,1)))&gt;0,
   DATE(2013,INT((ROW(A2713)-1)/20)+1,1),
   ""
)</f>
        <v>45383</v>
      </c>
      <c r="B2516" s="72" t="str">
        <f t="shared" si="202"/>
        <v>R-16</v>
      </c>
      <c r="C2516" s="73" t="str">
        <f t="shared" si="203"/>
        <v>Baixo</v>
      </c>
      <c r="D2516" s="77" t="str">
        <f>IFERROR(INDEX(Sinduscon!$24:$24,
MATCH(CUB!A2516,Sinduscon!$3:$3,0)+1), "")</f>
        <v>-</v>
      </c>
      <c r="E2516" s="77" t="str">
        <f>IFERROR(INDEX(Sinduscon!$25:$25,
MATCH(CUB!$A2516,Sinduscon!$3:$3,0)+1), "")</f>
        <v>-</v>
      </c>
      <c r="F2516" s="77" t="str">
        <f>IFERROR(INDEX(Sinduscon!$26:$26,
MATCH(CUB!$A2516,Sinduscon!$3:$3,0)+1), "")</f>
        <v>-</v>
      </c>
      <c r="G2516" s="77" t="str">
        <f>IFERROR(INDEX(Sinduscon!$27:$27,
MATCH(CUB!$A2516,Sinduscon!$3:$3,0)+1), "")</f>
        <v>-</v>
      </c>
      <c r="H2516" s="111"/>
      <c r="I2516" s="111"/>
      <c r="J2516" s="111"/>
      <c r="K2516" s="111"/>
    </row>
    <row r="2517" spans="1:12" x14ac:dyDescent="0.25">
      <c r="A2517" s="71">
        <f>IF(
   SUMPRODUCT(--(Sinduscon!$3:$3=DATE(2013,INT((ROW(A2714)-1)/20)+1,1)))&gt;0,
   DATE(2013,INT((ROW(A2714)-1)/20)+1,1),
   ""
)</f>
        <v>45383</v>
      </c>
      <c r="B2517" s="72" t="str">
        <f t="shared" si="202"/>
        <v>R-16</v>
      </c>
      <c r="C2517" s="73" t="str">
        <f t="shared" si="203"/>
        <v>Normal</v>
      </c>
      <c r="D2517" s="77">
        <f>IFERROR(INDEX(Sinduscon!$24:$24,
MATCH(CUB!A2517,Sinduscon!$3:$3,0)+2), "")</f>
        <v>1028.0999999999999</v>
      </c>
      <c r="E2517" s="77">
        <f>IFERROR(INDEX(Sinduscon!$25:$25,
MATCH(CUB!$A2517,Sinduscon!$3:$3,0)+2), "")</f>
        <v>981.23</v>
      </c>
      <c r="F2517" s="77">
        <f>IFERROR(INDEX(Sinduscon!$26:$26,
MATCH(CUB!$A2517,Sinduscon!$3:$3,0)+2), "")</f>
        <v>63.81</v>
      </c>
      <c r="G2517" s="77">
        <f>IFERROR(INDEX(Sinduscon!$27:$27,
MATCH(CUB!$A2517,Sinduscon!$3:$3,0)+2), "")</f>
        <v>6.74</v>
      </c>
      <c r="H2517" s="111"/>
      <c r="I2517" s="111"/>
      <c r="J2517" s="111"/>
      <c r="K2517" s="111"/>
    </row>
    <row r="2518" spans="1:12" x14ac:dyDescent="0.25">
      <c r="A2518" s="71">
        <f>IF(
   SUMPRODUCT(--(Sinduscon!$3:$3=DATE(2013,INT((ROW(A2715)-1)/20)+1,1)))&gt;0,
   DATE(2013,INT((ROW(A2715)-1)/20)+1,1),
   ""
)</f>
        <v>45383</v>
      </c>
      <c r="B2518" s="72" t="str">
        <f t="shared" si="202"/>
        <v>R-16</v>
      </c>
      <c r="C2518" s="73" t="str">
        <f t="shared" si="203"/>
        <v>Alto</v>
      </c>
      <c r="D2518" s="77">
        <f>IFERROR(INDEX(Sinduscon!$24:$24,
MATCH(CUB!A2518,Sinduscon!$3:$3,0)+3), "")</f>
        <v>1440.71</v>
      </c>
      <c r="E2518" s="77">
        <f>IFERROR(INDEX(Sinduscon!$25:$25,
MATCH(CUB!$A2518,Sinduscon!$3:$3,0)+3), "")</f>
        <v>1213.42</v>
      </c>
      <c r="F2518" s="77">
        <f>IFERROR(INDEX(Sinduscon!$26:$26,
MATCH(CUB!$A2518,Sinduscon!$3:$3,0)+3), "")</f>
        <v>78.87</v>
      </c>
      <c r="G2518" s="77">
        <f>IFERROR(INDEX(Sinduscon!$27:$27,
MATCH(CUB!$A2518,Sinduscon!$3:$3,0)+3), "")</f>
        <v>10.119999999999999</v>
      </c>
      <c r="H2518" s="111"/>
      <c r="I2518" s="111"/>
      <c r="J2518" s="111"/>
      <c r="K2518" s="111"/>
    </row>
    <row r="2519" spans="1:12" x14ac:dyDescent="0.25">
      <c r="A2519" s="71">
        <f>IF(
   SUMPRODUCT(--(Sinduscon!$3:$3=DATE(2013,INT((ROW(A2716)-1)/20)+1,1)))&gt;0,
   DATE(2013,INT((ROW(A2716)-1)/20)+1,1),
   ""
)</f>
        <v>45383</v>
      </c>
      <c r="B2519" s="72" t="str">
        <f t="shared" si="202"/>
        <v>R-16</v>
      </c>
      <c r="C2519" s="73" t="str">
        <f t="shared" si="203"/>
        <v>Total</v>
      </c>
      <c r="D2519" s="77">
        <f>IFERROR(INDEX(Sinduscon!$24:$24,
MATCH(CUB!A2519,Sinduscon!$3:$3,0)+4), "")</f>
        <v>2468.81</v>
      </c>
      <c r="E2519" s="77">
        <f>IFERROR(INDEX(Sinduscon!$25:$25,
MATCH(CUB!$A2519,Sinduscon!$3:$3,0)+4), "")</f>
        <v>2194.65</v>
      </c>
      <c r="F2519" s="77">
        <f>IFERROR(INDEX(Sinduscon!$26:$26,
MATCH(CUB!$A2519,Sinduscon!$3:$3,0)+4), "")</f>
        <v>142.68</v>
      </c>
      <c r="G2519" s="77">
        <f>IFERROR(INDEX(Sinduscon!$27:$27,
MATCH(CUB!$A2519,Sinduscon!$3:$3,0)+4), "")</f>
        <v>16.86</v>
      </c>
      <c r="H2519" s="111"/>
      <c r="I2519" s="111"/>
      <c r="J2519" s="111"/>
      <c r="K2519" s="111"/>
    </row>
    <row r="2520" spans="1:12" x14ac:dyDescent="0.25">
      <c r="A2520" s="71">
        <f>IF(
   SUMPRODUCT(--(Sinduscon!$3:$3=DATE(2013,INT((ROW(A2717)-1)/20)+1,1)))&gt;0,
   DATE(2013,INT((ROW(A2717)-1)/20)+1,1),
   ""
)</f>
        <v>45383</v>
      </c>
      <c r="B2520" s="72" t="str">
        <f t="shared" si="202"/>
        <v>PIS</v>
      </c>
      <c r="C2520" s="73" t="str">
        <f t="shared" si="203"/>
        <v>Baixo</v>
      </c>
      <c r="D2520" s="77">
        <f>IFERROR(INDEX(Sinduscon!$30:$30,
MATCH(CUB!A2520,Sinduscon!$3:$3,0)+1), "")</f>
        <v>860.97</v>
      </c>
      <c r="E2520" s="77">
        <f>IFERROR(INDEX(Sinduscon!$31:$31,
MATCH(CUB!$A2520,Sinduscon!$3:$3,0)+1), "")</f>
        <v>640.5</v>
      </c>
      <c r="F2520" s="77">
        <f>IFERROR(INDEX(Sinduscon!$32:$32,
MATCH(CUB!$A2520,Sinduscon!$3:$3,0)+1), "")</f>
        <v>36.81</v>
      </c>
      <c r="G2520" s="77">
        <f>IFERROR(INDEX(Sinduscon!$33:$33,
MATCH(CUB!$A2520,Sinduscon!$3:$3,0)+1), "")</f>
        <v>2.63</v>
      </c>
      <c r="H2520" s="111"/>
      <c r="I2520" s="111"/>
      <c r="J2520" s="111"/>
      <c r="K2520" s="111"/>
    </row>
    <row r="2521" spans="1:12" x14ac:dyDescent="0.25">
      <c r="A2521" s="71">
        <f>IF(
   SUMPRODUCT(--(Sinduscon!$3:$3=DATE(2013,INT((ROW(A2718)-1)/20)+1,1)))&gt;0,
   DATE(2013,INT((ROW(A2718)-1)/20)+1,1),
   ""
)</f>
        <v>45383</v>
      </c>
      <c r="B2521" s="72" t="str">
        <f t="shared" si="202"/>
        <v>PIS</v>
      </c>
      <c r="C2521" s="73" t="str">
        <f t="shared" si="203"/>
        <v>Normal</v>
      </c>
      <c r="D2521" s="77" t="str">
        <f>IFERROR(INDEX(Sinduscon!$30:$30,
MATCH(CUB!A2521,Sinduscon!$3:$3,0)+2), "")</f>
        <v>-</v>
      </c>
      <c r="E2521" s="77" t="str">
        <f>IFERROR(INDEX(Sinduscon!$31:$31,
MATCH(CUB!$A2521,Sinduscon!$3:$3,0)+2), "")</f>
        <v>-</v>
      </c>
      <c r="F2521" s="77" t="str">
        <f>IFERROR(INDEX(Sinduscon!$32:$32,
MATCH(CUB!$A2521,Sinduscon!$3:$3,0)+2), "")</f>
        <v>-</v>
      </c>
      <c r="G2521" s="77" t="str">
        <f>IFERROR(INDEX(Sinduscon!$33:$33,
MATCH(CUB!$A2521,Sinduscon!$3:$3,0)+2), "")</f>
        <v>-</v>
      </c>
      <c r="H2521" s="111"/>
      <c r="I2521" s="111"/>
      <c r="J2521" s="111"/>
      <c r="K2521" s="111"/>
    </row>
    <row r="2522" spans="1:12" x14ac:dyDescent="0.25">
      <c r="A2522" s="71">
        <f>IF(
   SUMPRODUCT(--(Sinduscon!$3:$3=DATE(2013,INT((ROW(A2719)-1)/20)+1,1)))&gt;0,
   DATE(2013,INT((ROW(A2719)-1)/20)+1,1),
   ""
)</f>
        <v>45383</v>
      </c>
      <c r="B2522" s="72" t="str">
        <f t="shared" si="202"/>
        <v>PIS</v>
      </c>
      <c r="C2522" s="73" t="str">
        <f t="shared" si="203"/>
        <v>Alto</v>
      </c>
      <c r="D2522" s="77" t="str">
        <f>IFERROR(INDEX(Sinduscon!$30:$30,
MATCH(CUB!A2522,Sinduscon!$3:$3,0)+3), "")</f>
        <v>-</v>
      </c>
      <c r="E2522" s="77" t="str">
        <f>IFERROR(INDEX(Sinduscon!$31:$31,
MATCH(CUB!$A2522,Sinduscon!$3:$3,0)+3), "")</f>
        <v>-</v>
      </c>
      <c r="F2522" s="77" t="str">
        <f>IFERROR(INDEX(Sinduscon!$32:$32,
MATCH(CUB!$A2522,Sinduscon!$3:$3,0)+3), "")</f>
        <v>-</v>
      </c>
      <c r="G2522" s="77" t="str">
        <f>IFERROR(INDEX(Sinduscon!$33:$33,
MATCH(CUB!$A2522,Sinduscon!$3:$3,0)+3), "")</f>
        <v>-</v>
      </c>
      <c r="H2522" s="111"/>
      <c r="I2522" s="111"/>
      <c r="J2522" s="111"/>
      <c r="K2522" s="111"/>
    </row>
    <row r="2523" spans="1:12" x14ac:dyDescent="0.25">
      <c r="A2523" s="71">
        <f>IF(
   SUMPRODUCT(--(Sinduscon!$3:$3=DATE(2013,INT((ROW(A2720)-1)/20)+1,1)))&gt;0,
   DATE(2013,INT((ROW(A2720)-1)/20)+1,1),
   ""
)</f>
        <v>45383</v>
      </c>
      <c r="B2523" s="72" t="str">
        <f t="shared" si="202"/>
        <v>PIS</v>
      </c>
      <c r="C2523" s="73" t="str">
        <f t="shared" si="203"/>
        <v>Total</v>
      </c>
      <c r="D2523" s="77">
        <f>IFERROR(INDEX(Sinduscon!$30:$30,
MATCH(CUB!A2523,Sinduscon!$3:$3,0)+4), "")</f>
        <v>860.97</v>
      </c>
      <c r="E2523" s="77">
        <f>IFERROR(INDEX(Sinduscon!$31:$31,
MATCH(CUB!$A2523,Sinduscon!$3:$3,0)+4), "")</f>
        <v>640.5</v>
      </c>
      <c r="F2523" s="77">
        <f>IFERROR(INDEX(Sinduscon!$32:$32,
MATCH(CUB!$A2523,Sinduscon!$3:$3,0)+4), "")</f>
        <v>36.81</v>
      </c>
      <c r="G2523" s="77">
        <f>IFERROR(INDEX(Sinduscon!$33:$33,
MATCH(CUB!$A2523,Sinduscon!$3:$3,0)+4), "")</f>
        <v>2.63</v>
      </c>
      <c r="H2523" s="111">
        <f>SUMIFS(CUB!$D:$D,CUB!$C:$C,"Total",CUB!$A:$A,$A2523)
/11</f>
        <v>1240.5572727272727</v>
      </c>
      <c r="I2523" s="111">
        <f>SUMIFS(CUB!$E:$E,CUB!$C:$C,"Total",CUB!$A:$A,$A2523)
/11</f>
        <v>1020.2127272727271</v>
      </c>
      <c r="J2523" s="111">
        <f>SUMIFS(CUB!$F:$F,CUB!$C:$C,"Total",CUB!$A:$A,$A2523)
/11</f>
        <v>91.74909090909091</v>
      </c>
      <c r="K2523" s="111">
        <f>SUMIFS(CUB!$G:$G,CUB!$C:$C,"Total",CUB!$A:$A,$A2523)
/11</f>
        <v>4.5127272727272736</v>
      </c>
      <c r="L2523" s="111">
        <f t="shared" ref="L2523" si="205">SUM(H2523:K2523)</f>
        <v>2357.0318181818179</v>
      </c>
    </row>
    <row r="2524" spans="1:12" x14ac:dyDescent="0.25">
      <c r="A2524" s="71">
        <f>IF(
   SUMPRODUCT(--(Sinduscon!$3:$3=DATE(2013,INT((ROW(A2721)-1)/20)+1,1)))&gt;0,
   DATE(2013,INT((ROW(A2721)-1)/20)+1,1),
   ""
)</f>
        <v>45413</v>
      </c>
      <c r="B2524" s="72" t="str">
        <f t="shared" si="202"/>
        <v>R-1</v>
      </c>
      <c r="C2524" s="73" t="str">
        <f t="shared" si="203"/>
        <v>Baixo</v>
      </c>
      <c r="D2524" s="77">
        <f>IFERROR(INDEX(Sinduscon!$6:$6,
MATCH(CUB!A2524,Sinduscon!$3:$3,0)+1), "")</f>
        <v>1151.58</v>
      </c>
      <c r="E2524" s="77">
        <f>IFERROR(INDEX(Sinduscon!$7:$7,
MATCH(CUB!$A2524,Sinduscon!$3:$3,0)+1), "")</f>
        <v>971.84</v>
      </c>
      <c r="F2524" s="77">
        <f>IFERROR(INDEX(Sinduscon!$8:$8,
MATCH(CUB!$A2524,Sinduscon!$3:$3,0)+1), "")</f>
        <v>148.44999999999999</v>
      </c>
      <c r="G2524" s="77">
        <f>IFERROR(INDEX(Sinduscon!$9:$9,
MATCH(CUB!$A2524,Sinduscon!$3:$3,0)+1), "")</f>
        <v>5.21</v>
      </c>
      <c r="H2524" s="111"/>
      <c r="I2524" s="111"/>
      <c r="J2524" s="111"/>
      <c r="K2524" s="111"/>
    </row>
    <row r="2525" spans="1:12" x14ac:dyDescent="0.25">
      <c r="A2525" s="71">
        <f>IF(
   SUMPRODUCT(--(Sinduscon!$3:$3=DATE(2013,INT((ROW(A2722)-1)/20)+1,1)))&gt;0,
   DATE(2013,INT((ROW(A2722)-1)/20)+1,1),
   ""
)</f>
        <v>45413</v>
      </c>
      <c r="B2525" s="72" t="str">
        <f t="shared" si="202"/>
        <v>R-1</v>
      </c>
      <c r="C2525" s="73" t="str">
        <f t="shared" si="203"/>
        <v>Normal</v>
      </c>
      <c r="D2525" s="77">
        <f>IFERROR(INDEX(Sinduscon!$6:$6,
MATCH(CUB!A2525,Sinduscon!$3:$3,0)+2), "")</f>
        <v>1205.69</v>
      </c>
      <c r="E2525" s="77">
        <f>IFERROR(INDEX(Sinduscon!$7:$7,
MATCH(CUB!$A2525,Sinduscon!$3:$3,0)+2), "")</f>
        <v>1328.88</v>
      </c>
      <c r="F2525" s="77">
        <f>IFERROR(INDEX(Sinduscon!$8:$8,
MATCH(CUB!$A2525,Sinduscon!$3:$3,0)+2), "")</f>
        <v>139.38</v>
      </c>
      <c r="G2525" s="77">
        <f>IFERROR(INDEX(Sinduscon!$9:$9,
MATCH(CUB!$A2525,Sinduscon!$3:$3,0)+2), "")</f>
        <v>0.37</v>
      </c>
      <c r="H2525" s="111"/>
      <c r="I2525" s="111"/>
      <c r="J2525" s="111"/>
      <c r="K2525" s="111"/>
    </row>
    <row r="2526" spans="1:12" x14ac:dyDescent="0.25">
      <c r="A2526" s="71">
        <f>IF(
   SUMPRODUCT(--(Sinduscon!$3:$3=DATE(2013,INT((ROW(A2723)-1)/20)+1,1)))&gt;0,
   DATE(2013,INT((ROW(A2723)-1)/20)+1,1),
   ""
)</f>
        <v>45413</v>
      </c>
      <c r="B2526" s="72" t="str">
        <f t="shared" si="202"/>
        <v>R-1</v>
      </c>
      <c r="C2526" s="73" t="str">
        <f t="shared" si="203"/>
        <v>Alto</v>
      </c>
      <c r="D2526" s="77">
        <f>IFERROR(INDEX(Sinduscon!$6:$6,
MATCH(CUB!A2526,Sinduscon!$3:$3,0)+3), "")</f>
        <v>1787.01</v>
      </c>
      <c r="E2526" s="77">
        <f>IFERROR(INDEX(Sinduscon!$7:$7,
MATCH(CUB!$A2526,Sinduscon!$3:$3,0)+3), "")</f>
        <v>1441.8</v>
      </c>
      <c r="F2526" s="77">
        <f>IFERROR(INDEX(Sinduscon!$8:$8,
MATCH(CUB!$A2526,Sinduscon!$3:$3,0)+3), "")</f>
        <v>131.77000000000001</v>
      </c>
      <c r="G2526" s="77">
        <f>IFERROR(INDEX(Sinduscon!$9:$9,
MATCH(CUB!$A2526,Sinduscon!$3:$3,0)+3), "")</f>
        <v>0.45</v>
      </c>
      <c r="H2526" s="111"/>
      <c r="I2526" s="111"/>
      <c r="J2526" s="111"/>
      <c r="K2526" s="111"/>
    </row>
    <row r="2527" spans="1:12" x14ac:dyDescent="0.25">
      <c r="A2527" s="71">
        <f>IF(
   SUMPRODUCT(--(Sinduscon!$3:$3=DATE(2013,INT((ROW(A2724)-1)/20)+1,1)))&gt;0,
   DATE(2013,INT((ROW(A2724)-1)/20)+1,1),
   ""
)</f>
        <v>45413</v>
      </c>
      <c r="B2527" s="72" t="str">
        <f t="shared" si="202"/>
        <v>R-1</v>
      </c>
      <c r="C2527" s="73" t="str">
        <f t="shared" si="203"/>
        <v>Total</v>
      </c>
      <c r="D2527" s="77">
        <f>IFERROR(INDEX(Sinduscon!$6:$6,
MATCH(CUB!A2527,Sinduscon!$3:$3,0)+4), "")</f>
        <v>4144.28</v>
      </c>
      <c r="E2527" s="77">
        <f>IFERROR(INDEX(Sinduscon!$7:$7,
MATCH(CUB!$A2527,Sinduscon!$3:$3,0)+4), "")</f>
        <v>3742.5200000000004</v>
      </c>
      <c r="F2527" s="77">
        <f>IFERROR(INDEX(Sinduscon!$8:$8,
MATCH(CUB!$A2527,Sinduscon!$3:$3,0)+4), "")</f>
        <v>419.6</v>
      </c>
      <c r="G2527" s="77">
        <f>IFERROR(INDEX(Sinduscon!$9:$9,
MATCH(CUB!$A2527,Sinduscon!$3:$3,0)+4), "")</f>
        <v>6.03</v>
      </c>
      <c r="H2527" s="111"/>
      <c r="I2527" s="111"/>
      <c r="J2527" s="111"/>
      <c r="K2527" s="111"/>
    </row>
    <row r="2528" spans="1:12" x14ac:dyDescent="0.25">
      <c r="A2528" s="71">
        <f>IF(
   SUMPRODUCT(--(Sinduscon!$3:$3=DATE(2013,INT((ROW(A2725)-1)/20)+1,1)))&gt;0,
   DATE(2013,INT((ROW(A2725)-1)/20)+1,1),
   ""
)</f>
        <v>45413</v>
      </c>
      <c r="B2528" s="72" t="str">
        <f t="shared" si="202"/>
        <v>PP-4</v>
      </c>
      <c r="C2528" s="73" t="str">
        <f t="shared" si="203"/>
        <v>Baixo</v>
      </c>
      <c r="D2528" s="77">
        <f>IFERROR(INDEX(Sinduscon!$12:$12,
MATCH(CUB!A2528,Sinduscon!$3:$3,0)+1), "")</f>
        <v>1261.3399999999999</v>
      </c>
      <c r="E2528" s="77">
        <f>IFERROR(INDEX(Sinduscon!$13:$13,
MATCH(CUB!$A2528,Sinduscon!$3:$3,0)+1), "")</f>
        <v>815.19</v>
      </c>
      <c r="F2528" s="77">
        <f>IFERROR(INDEX(Sinduscon!$14:$14,
MATCH(CUB!$A2528,Sinduscon!$3:$3,0)+1), "")</f>
        <v>39.47</v>
      </c>
      <c r="G2528" s="77">
        <f>IFERROR(INDEX(Sinduscon!$15:$15,
MATCH(CUB!$A2528,Sinduscon!$3:$3,0)+1), "")</f>
        <v>5.03</v>
      </c>
      <c r="H2528" s="111"/>
      <c r="I2528" s="111"/>
      <c r="J2528" s="111"/>
      <c r="K2528" s="111"/>
    </row>
    <row r="2529" spans="1:12" x14ac:dyDescent="0.25">
      <c r="A2529" s="71">
        <f>IF(
   SUMPRODUCT(--(Sinduscon!$3:$3=DATE(2013,INT((ROW(A2726)-1)/20)+1,1)))&gt;0,
   DATE(2013,INT((ROW(A2726)-1)/20)+1,1),
   ""
)</f>
        <v>45413</v>
      </c>
      <c r="B2529" s="72" t="str">
        <f t="shared" si="202"/>
        <v>PP-4</v>
      </c>
      <c r="C2529" s="73" t="str">
        <f t="shared" si="203"/>
        <v>Normal</v>
      </c>
      <c r="D2529" s="77">
        <f>IFERROR(INDEX(Sinduscon!$12:$12,
MATCH(CUB!A2529,Sinduscon!$3:$3,0)+2), "")</f>
        <v>1176.71</v>
      </c>
      <c r="E2529" s="77">
        <f>IFERROR(INDEX(Sinduscon!$13:$13,
MATCH(CUB!$A2529,Sinduscon!$3:$3,0)+2), "")</f>
        <v>1175.53</v>
      </c>
      <c r="F2529" s="77">
        <f>IFERROR(INDEX(Sinduscon!$14:$14,
MATCH(CUB!$A2529,Sinduscon!$3:$3,0)+2), "")</f>
        <v>167.13</v>
      </c>
      <c r="G2529" s="77">
        <f>IFERROR(INDEX(Sinduscon!$15:$15,
MATCH(CUB!$A2529,Sinduscon!$3:$3,0)+2), "")</f>
        <v>7.0000000000000007E-2</v>
      </c>
      <c r="H2529" s="111"/>
      <c r="I2529" s="111"/>
      <c r="J2529" s="111"/>
      <c r="K2529" s="111"/>
    </row>
    <row r="2530" spans="1:12" x14ac:dyDescent="0.25">
      <c r="A2530" s="71">
        <f>IF(
   SUMPRODUCT(--(Sinduscon!$3:$3=DATE(2013,INT((ROW(A2727)-1)/20)+1,1)))&gt;0,
   DATE(2013,INT((ROW(A2727)-1)/20)+1,1),
   ""
)</f>
        <v>45413</v>
      </c>
      <c r="B2530" s="72" t="str">
        <f t="shared" si="202"/>
        <v>PP-4</v>
      </c>
      <c r="C2530" s="73" t="str">
        <f t="shared" si="203"/>
        <v>Alto</v>
      </c>
      <c r="D2530" s="77" t="str">
        <f>IFERROR(INDEX(Sinduscon!$12:$12,
MATCH(CUB!A2530,Sinduscon!$3:$3,0)+3), "")</f>
        <v>-</v>
      </c>
      <c r="E2530" s="77" t="str">
        <f>IFERROR(INDEX(Sinduscon!$13:$13,
MATCH(CUB!$A2530,Sinduscon!$3:$3,0)+3), "")</f>
        <v>-</v>
      </c>
      <c r="F2530" s="77" t="str">
        <f>IFERROR(INDEX(Sinduscon!$14:$14,
MATCH(CUB!$A2530,Sinduscon!$3:$3,0)+3), "")</f>
        <v>-</v>
      </c>
      <c r="G2530" s="77" t="str">
        <f>IFERROR(INDEX(Sinduscon!$15:$15,
MATCH(CUB!$A2530,Sinduscon!$3:$3,0)+3), "")</f>
        <v>-</v>
      </c>
      <c r="H2530" s="111"/>
      <c r="I2530" s="111"/>
      <c r="J2530" s="111"/>
      <c r="K2530" s="111"/>
    </row>
    <row r="2531" spans="1:12" x14ac:dyDescent="0.25">
      <c r="A2531" s="71">
        <f>IF(
   SUMPRODUCT(--(Sinduscon!$3:$3=DATE(2013,INT((ROW(A2728)-1)/20)+1,1)))&gt;0,
   DATE(2013,INT((ROW(A2728)-1)/20)+1,1),
   ""
)</f>
        <v>45413</v>
      </c>
      <c r="B2531" s="72" t="str">
        <f t="shared" si="202"/>
        <v>PP-4</v>
      </c>
      <c r="C2531" s="73" t="str">
        <f t="shared" si="203"/>
        <v>Total</v>
      </c>
      <c r="D2531" s="77">
        <f>IFERROR(INDEX(Sinduscon!$12:$12,
MATCH(CUB!A2531,Sinduscon!$3:$3,0)+4), "")</f>
        <v>2438.0500000000002</v>
      </c>
      <c r="E2531" s="77">
        <f>IFERROR(INDEX(Sinduscon!$13:$13,
MATCH(CUB!$A2531,Sinduscon!$3:$3,0)+4), "")</f>
        <v>1990.72</v>
      </c>
      <c r="F2531" s="77">
        <f>IFERROR(INDEX(Sinduscon!$14:$14,
MATCH(CUB!$A2531,Sinduscon!$3:$3,0)+4), "")</f>
        <v>206.6</v>
      </c>
      <c r="G2531" s="77">
        <f>IFERROR(INDEX(Sinduscon!$15:$15,
MATCH(CUB!$A2531,Sinduscon!$3:$3,0)+4), "")</f>
        <v>5.1000000000000005</v>
      </c>
      <c r="H2531" s="111"/>
      <c r="I2531" s="111"/>
      <c r="J2531" s="111"/>
      <c r="K2531" s="111"/>
    </row>
    <row r="2532" spans="1:12" x14ac:dyDescent="0.25">
      <c r="A2532" s="71">
        <f>IF(
   SUMPRODUCT(--(Sinduscon!$3:$3=DATE(2013,INT((ROW(A2729)-1)/20)+1,1)))&gt;0,
   DATE(2013,INT((ROW(A2729)-1)/20)+1,1),
   ""
)</f>
        <v>45413</v>
      </c>
      <c r="B2532" s="72" t="str">
        <f t="shared" si="202"/>
        <v>R-8</v>
      </c>
      <c r="C2532" s="73" t="str">
        <f t="shared" si="203"/>
        <v>Baixo</v>
      </c>
      <c r="D2532" s="77">
        <f>IFERROR(INDEX(Sinduscon!$18:$18,
MATCH(CUB!A2532,Sinduscon!$3:$3,0)+1), "")</f>
        <v>1201</v>
      </c>
      <c r="E2532" s="77">
        <f>IFERROR(INDEX(Sinduscon!$19:$19,
MATCH(CUB!$A2532,Sinduscon!$3:$3,0)+1), "")</f>
        <v>766.66</v>
      </c>
      <c r="F2532" s="77">
        <f>IFERROR(INDEX(Sinduscon!$20:$20,
MATCH(CUB!$A2532,Sinduscon!$3:$3,0)+1), "")</f>
        <v>35.520000000000003</v>
      </c>
      <c r="G2532" s="77">
        <f>IFERROR(INDEX(Sinduscon!$21:$21,
MATCH(CUB!$A2532,Sinduscon!$3:$3,0)+1), "")</f>
        <v>5.28</v>
      </c>
      <c r="H2532" s="111"/>
      <c r="I2532" s="111"/>
      <c r="J2532" s="111"/>
      <c r="K2532" s="111"/>
    </row>
    <row r="2533" spans="1:12" x14ac:dyDescent="0.25">
      <c r="A2533" s="71">
        <f>IF(
   SUMPRODUCT(--(Sinduscon!$3:$3=DATE(2013,INT((ROW(A2730)-1)/20)+1,1)))&gt;0,
   DATE(2013,INT((ROW(A2730)-1)/20)+1,1),
   ""
)</f>
        <v>45413</v>
      </c>
      <c r="B2533" s="72" t="str">
        <f t="shared" si="202"/>
        <v>R-8</v>
      </c>
      <c r="C2533" s="73" t="str">
        <f t="shared" si="203"/>
        <v>Normal</v>
      </c>
      <c r="D2533" s="77">
        <f>IFERROR(INDEX(Sinduscon!$18:$18,
MATCH(CUB!A2533,Sinduscon!$3:$3,0)+2), "")</f>
        <v>1043.8399999999999</v>
      </c>
      <c r="E2533" s="77">
        <f>IFERROR(INDEX(Sinduscon!$19:$19,
MATCH(CUB!$A2533,Sinduscon!$3:$3,0)+2), "")</f>
        <v>1055.3900000000001</v>
      </c>
      <c r="F2533" s="77">
        <f>IFERROR(INDEX(Sinduscon!$20:$20,
MATCH(CUB!$A2533,Sinduscon!$3:$3,0)+2), "")</f>
        <v>77.11</v>
      </c>
      <c r="G2533" s="77">
        <f>IFERROR(INDEX(Sinduscon!$21:$21,
MATCH(CUB!$A2533,Sinduscon!$3:$3,0)+2), "")</f>
        <v>7.07</v>
      </c>
      <c r="H2533" s="111"/>
      <c r="I2533" s="111"/>
      <c r="J2533" s="111"/>
      <c r="K2533" s="111"/>
    </row>
    <row r="2534" spans="1:12" x14ac:dyDescent="0.25">
      <c r="A2534" s="71">
        <f>IF(
   SUMPRODUCT(--(Sinduscon!$3:$3=DATE(2013,INT((ROW(A2731)-1)/20)+1,1)))&gt;0,
   DATE(2013,INT((ROW(A2731)-1)/20)+1,1),
   ""
)</f>
        <v>45413</v>
      </c>
      <c r="B2534" s="72" t="str">
        <f t="shared" si="202"/>
        <v>R-8</v>
      </c>
      <c r="C2534" s="73" t="str">
        <f t="shared" si="203"/>
        <v>Alto</v>
      </c>
      <c r="D2534" s="77">
        <f>IFERROR(INDEX(Sinduscon!$18:$18,
MATCH(CUB!A2534,Sinduscon!$3:$3,0)+3), "")</f>
        <v>1478.43</v>
      </c>
      <c r="E2534" s="77">
        <f>IFERROR(INDEX(Sinduscon!$19:$19,
MATCH(CUB!$A2534,Sinduscon!$3:$3,0)+3), "")</f>
        <v>1117.06</v>
      </c>
      <c r="F2534" s="77">
        <f>IFERROR(INDEX(Sinduscon!$20:$20,
MATCH(CUB!$A2534,Sinduscon!$3:$3,0)+3), "")</f>
        <v>90.92</v>
      </c>
      <c r="G2534" s="77">
        <f>IFERROR(INDEX(Sinduscon!$21:$21,
MATCH(CUB!$A2534,Sinduscon!$3:$3,0)+3), "")</f>
        <v>6.67</v>
      </c>
      <c r="H2534" s="111"/>
      <c r="I2534" s="111"/>
      <c r="J2534" s="111"/>
      <c r="K2534" s="111"/>
    </row>
    <row r="2535" spans="1:12" x14ac:dyDescent="0.25">
      <c r="A2535" s="71">
        <f>IF(
   SUMPRODUCT(--(Sinduscon!$3:$3=DATE(2013,INT((ROW(A2732)-1)/20)+1,1)))&gt;0,
   DATE(2013,INT((ROW(A2732)-1)/20)+1,1),
   ""
)</f>
        <v>45413</v>
      </c>
      <c r="B2535" s="72" t="str">
        <f t="shared" si="202"/>
        <v>R-8</v>
      </c>
      <c r="C2535" s="73" t="str">
        <f t="shared" si="203"/>
        <v>Total</v>
      </c>
      <c r="D2535" s="77">
        <f>IFERROR(INDEX(Sinduscon!$18:$18,
MATCH(CUB!A2535,Sinduscon!$3:$3,0)+4), "")</f>
        <v>3723.2700000000004</v>
      </c>
      <c r="E2535" s="77">
        <f>IFERROR(INDEX(Sinduscon!$19:$19,
MATCH(CUB!$A2535,Sinduscon!$3:$3,0)+4), "")</f>
        <v>2939.11</v>
      </c>
      <c r="F2535" s="77">
        <f>IFERROR(INDEX(Sinduscon!$20:$20,
MATCH(CUB!$A2535,Sinduscon!$3:$3,0)+4), "")</f>
        <v>203.55</v>
      </c>
      <c r="G2535" s="77">
        <f>IFERROR(INDEX(Sinduscon!$21:$21,
MATCH(CUB!$A2535,Sinduscon!$3:$3,0)+4), "")</f>
        <v>19.020000000000003</v>
      </c>
      <c r="H2535" s="111"/>
      <c r="I2535" s="111"/>
      <c r="J2535" s="111"/>
      <c r="K2535" s="111"/>
    </row>
    <row r="2536" spans="1:12" x14ac:dyDescent="0.25">
      <c r="A2536" s="71">
        <f>IF(
   SUMPRODUCT(--(Sinduscon!$3:$3=DATE(2013,INT((ROW(A2733)-1)/20)+1,1)))&gt;0,
   DATE(2013,INT((ROW(A2733)-1)/20)+1,1),
   ""
)</f>
        <v>45413</v>
      </c>
      <c r="B2536" s="72" t="str">
        <f t="shared" si="202"/>
        <v>R-16</v>
      </c>
      <c r="C2536" s="73" t="str">
        <f t="shared" si="203"/>
        <v>Baixo</v>
      </c>
      <c r="D2536" s="77" t="str">
        <f>IFERROR(INDEX(Sinduscon!$24:$24,
MATCH(CUB!A2536,Sinduscon!$3:$3,0)+1), "")</f>
        <v>-</v>
      </c>
      <c r="E2536" s="77" t="str">
        <f>IFERROR(INDEX(Sinduscon!$25:$25,
MATCH(CUB!$A2536,Sinduscon!$3:$3,0)+1), "")</f>
        <v>-</v>
      </c>
      <c r="F2536" s="77" t="str">
        <f>IFERROR(INDEX(Sinduscon!$26:$26,
MATCH(CUB!$A2536,Sinduscon!$3:$3,0)+1), "")</f>
        <v>-</v>
      </c>
      <c r="G2536" s="77" t="str">
        <f>IFERROR(INDEX(Sinduscon!$27:$27,
MATCH(CUB!$A2536,Sinduscon!$3:$3,0)+1), "")</f>
        <v>-</v>
      </c>
      <c r="H2536" s="111"/>
      <c r="I2536" s="111"/>
      <c r="J2536" s="111"/>
      <c r="K2536" s="111"/>
    </row>
    <row r="2537" spans="1:12" x14ac:dyDescent="0.25">
      <c r="A2537" s="71">
        <f>IF(
   SUMPRODUCT(--(Sinduscon!$3:$3=DATE(2013,INT((ROW(A2734)-1)/20)+1,1)))&gt;0,
   DATE(2013,INT((ROW(A2734)-1)/20)+1,1),
   ""
)</f>
        <v>45413</v>
      </c>
      <c r="B2537" s="72" t="str">
        <f t="shared" si="202"/>
        <v>R-16</v>
      </c>
      <c r="C2537" s="73" t="str">
        <f t="shared" si="203"/>
        <v>Normal</v>
      </c>
      <c r="D2537" s="77">
        <f>IFERROR(INDEX(Sinduscon!$24:$24,
MATCH(CUB!A2537,Sinduscon!$3:$3,0)+2), "")</f>
        <v>1030.6099999999999</v>
      </c>
      <c r="E2537" s="77">
        <f>IFERROR(INDEX(Sinduscon!$25:$25,
MATCH(CUB!$A2537,Sinduscon!$3:$3,0)+2), "")</f>
        <v>1014.59</v>
      </c>
      <c r="F2537" s="77">
        <f>IFERROR(INDEX(Sinduscon!$26:$26,
MATCH(CUB!$A2537,Sinduscon!$3:$3,0)+2), "")</f>
        <v>63.81</v>
      </c>
      <c r="G2537" s="77">
        <f>IFERROR(INDEX(Sinduscon!$27:$27,
MATCH(CUB!$A2537,Sinduscon!$3:$3,0)+2), "")</f>
        <v>6.74</v>
      </c>
      <c r="H2537" s="111"/>
      <c r="I2537" s="111"/>
      <c r="J2537" s="111"/>
      <c r="K2537" s="111"/>
    </row>
    <row r="2538" spans="1:12" x14ac:dyDescent="0.25">
      <c r="A2538" s="71">
        <f>IF(
   SUMPRODUCT(--(Sinduscon!$3:$3=DATE(2013,INT((ROW(A2735)-1)/20)+1,1)))&gt;0,
   DATE(2013,INT((ROW(A2735)-1)/20)+1,1),
   ""
)</f>
        <v>45413</v>
      </c>
      <c r="B2538" s="72" t="str">
        <f t="shared" si="202"/>
        <v>R-16</v>
      </c>
      <c r="C2538" s="73" t="str">
        <f t="shared" si="203"/>
        <v>Alto</v>
      </c>
      <c r="D2538" s="77">
        <f>IFERROR(INDEX(Sinduscon!$24:$24,
MATCH(CUB!A2538,Sinduscon!$3:$3,0)+3), "")</f>
        <v>1439.56</v>
      </c>
      <c r="E2538" s="77">
        <f>IFERROR(INDEX(Sinduscon!$25:$25,
MATCH(CUB!$A2538,Sinduscon!$3:$3,0)+3), "")</f>
        <v>1254.68</v>
      </c>
      <c r="F2538" s="77">
        <f>IFERROR(INDEX(Sinduscon!$26:$26,
MATCH(CUB!$A2538,Sinduscon!$3:$3,0)+3), "")</f>
        <v>78.87</v>
      </c>
      <c r="G2538" s="77">
        <f>IFERROR(INDEX(Sinduscon!$27:$27,
MATCH(CUB!$A2538,Sinduscon!$3:$3,0)+3), "")</f>
        <v>10.119999999999999</v>
      </c>
      <c r="H2538" s="111"/>
      <c r="I2538" s="111"/>
      <c r="J2538" s="111"/>
      <c r="K2538" s="111"/>
    </row>
    <row r="2539" spans="1:12" x14ac:dyDescent="0.25">
      <c r="A2539" s="71">
        <f>IF(
   SUMPRODUCT(--(Sinduscon!$3:$3=DATE(2013,INT((ROW(A2736)-1)/20)+1,1)))&gt;0,
   DATE(2013,INT((ROW(A2736)-1)/20)+1,1),
   ""
)</f>
        <v>45413</v>
      </c>
      <c r="B2539" s="72" t="str">
        <f t="shared" si="202"/>
        <v>R-16</v>
      </c>
      <c r="C2539" s="73" t="str">
        <f t="shared" si="203"/>
        <v>Total</v>
      </c>
      <c r="D2539" s="77">
        <f>IFERROR(INDEX(Sinduscon!$24:$24,
MATCH(CUB!A2539,Sinduscon!$3:$3,0)+4), "")</f>
        <v>2470.17</v>
      </c>
      <c r="E2539" s="77">
        <f>IFERROR(INDEX(Sinduscon!$25:$25,
MATCH(CUB!$A2539,Sinduscon!$3:$3,0)+4), "")</f>
        <v>2269.27</v>
      </c>
      <c r="F2539" s="77">
        <f>IFERROR(INDEX(Sinduscon!$26:$26,
MATCH(CUB!$A2539,Sinduscon!$3:$3,0)+4), "")</f>
        <v>142.68</v>
      </c>
      <c r="G2539" s="77">
        <f>IFERROR(INDEX(Sinduscon!$27:$27,
MATCH(CUB!$A2539,Sinduscon!$3:$3,0)+4), "")</f>
        <v>16.86</v>
      </c>
      <c r="H2539" s="111"/>
      <c r="I2539" s="111"/>
      <c r="J2539" s="111"/>
      <c r="K2539" s="111"/>
    </row>
    <row r="2540" spans="1:12" x14ac:dyDescent="0.25">
      <c r="A2540" s="71">
        <f>IF(
   SUMPRODUCT(--(Sinduscon!$3:$3=DATE(2013,INT((ROW(A2737)-1)/20)+1,1)))&gt;0,
   DATE(2013,INT((ROW(A2737)-1)/20)+1,1),
   ""
)</f>
        <v>45413</v>
      </c>
      <c r="B2540" s="72" t="str">
        <f t="shared" si="202"/>
        <v>PIS</v>
      </c>
      <c r="C2540" s="73" t="str">
        <f t="shared" si="203"/>
        <v>Baixo</v>
      </c>
      <c r="D2540" s="77">
        <f>IFERROR(INDEX(Sinduscon!$30:$30,
MATCH(CUB!A2540,Sinduscon!$3:$3,0)+1), "")</f>
        <v>854.64</v>
      </c>
      <c r="E2540" s="77">
        <f>IFERROR(INDEX(Sinduscon!$31:$31,
MATCH(CUB!$A2540,Sinduscon!$3:$3,0)+1), "")</f>
        <v>662.28</v>
      </c>
      <c r="F2540" s="77">
        <f>IFERROR(INDEX(Sinduscon!$32:$32,
MATCH(CUB!$A2540,Sinduscon!$3:$3,0)+1), "")</f>
        <v>36.81</v>
      </c>
      <c r="G2540" s="77">
        <f>IFERROR(INDEX(Sinduscon!$33:$33,
MATCH(CUB!$A2540,Sinduscon!$3:$3,0)+1), "")</f>
        <v>2.63</v>
      </c>
      <c r="H2540" s="111"/>
      <c r="I2540" s="111"/>
      <c r="J2540" s="111"/>
      <c r="K2540" s="111"/>
    </row>
    <row r="2541" spans="1:12" x14ac:dyDescent="0.25">
      <c r="A2541" s="71">
        <f>IF(
   SUMPRODUCT(--(Sinduscon!$3:$3=DATE(2013,INT((ROW(A2738)-1)/20)+1,1)))&gt;0,
   DATE(2013,INT((ROW(A2738)-1)/20)+1,1),
   ""
)</f>
        <v>45413</v>
      </c>
      <c r="B2541" s="72" t="str">
        <f t="shared" si="202"/>
        <v>PIS</v>
      </c>
      <c r="C2541" s="73" t="str">
        <f t="shared" si="203"/>
        <v>Normal</v>
      </c>
      <c r="D2541" s="77" t="str">
        <f>IFERROR(INDEX(Sinduscon!$30:$30,
MATCH(CUB!A2541,Sinduscon!$3:$3,0)+2), "")</f>
        <v>-</v>
      </c>
      <c r="E2541" s="77" t="str">
        <f>IFERROR(INDEX(Sinduscon!$31:$31,
MATCH(CUB!$A2541,Sinduscon!$3:$3,0)+2), "")</f>
        <v>-</v>
      </c>
      <c r="F2541" s="77" t="str">
        <f>IFERROR(INDEX(Sinduscon!$32:$32,
MATCH(CUB!$A2541,Sinduscon!$3:$3,0)+2), "")</f>
        <v>-</v>
      </c>
      <c r="G2541" s="77" t="str">
        <f>IFERROR(INDEX(Sinduscon!$33:$33,
MATCH(CUB!$A2541,Sinduscon!$3:$3,0)+2), "")</f>
        <v>-</v>
      </c>
      <c r="H2541" s="111"/>
      <c r="I2541" s="111"/>
      <c r="J2541" s="111"/>
      <c r="K2541" s="111"/>
    </row>
    <row r="2542" spans="1:12" x14ac:dyDescent="0.25">
      <c r="A2542" s="71">
        <f>IF(
   SUMPRODUCT(--(Sinduscon!$3:$3=DATE(2013,INT((ROW(A2739)-1)/20)+1,1)))&gt;0,
   DATE(2013,INT((ROW(A2739)-1)/20)+1,1),
   ""
)</f>
        <v>45413</v>
      </c>
      <c r="B2542" s="72" t="str">
        <f t="shared" si="202"/>
        <v>PIS</v>
      </c>
      <c r="C2542" s="73" t="str">
        <f t="shared" si="203"/>
        <v>Alto</v>
      </c>
      <c r="D2542" s="77" t="str">
        <f>IFERROR(INDEX(Sinduscon!$30:$30,
MATCH(CUB!A2542,Sinduscon!$3:$3,0)+3), "")</f>
        <v>-</v>
      </c>
      <c r="E2542" s="77" t="str">
        <f>IFERROR(INDEX(Sinduscon!$31:$31,
MATCH(CUB!$A2542,Sinduscon!$3:$3,0)+3), "")</f>
        <v>-</v>
      </c>
      <c r="F2542" s="77" t="str">
        <f>IFERROR(INDEX(Sinduscon!$32:$32,
MATCH(CUB!$A2542,Sinduscon!$3:$3,0)+3), "")</f>
        <v>-</v>
      </c>
      <c r="G2542" s="77" t="str">
        <f>IFERROR(INDEX(Sinduscon!$33:$33,
MATCH(CUB!$A2542,Sinduscon!$3:$3,0)+3), "")</f>
        <v>-</v>
      </c>
      <c r="H2542" s="111"/>
      <c r="I2542" s="111"/>
      <c r="J2542" s="111"/>
      <c r="K2542" s="111"/>
    </row>
    <row r="2543" spans="1:12" x14ac:dyDescent="0.25">
      <c r="A2543" s="71">
        <f>IF(
   SUMPRODUCT(--(Sinduscon!$3:$3=DATE(2013,INT((ROW(A2740)-1)/20)+1,1)))&gt;0,
   DATE(2013,INT((ROW(A2740)-1)/20)+1,1),
   ""
)</f>
        <v>45413</v>
      </c>
      <c r="B2543" s="72" t="str">
        <f t="shared" si="202"/>
        <v>PIS</v>
      </c>
      <c r="C2543" s="73" t="str">
        <f t="shared" si="203"/>
        <v>Total</v>
      </c>
      <c r="D2543" s="77">
        <f>IFERROR(INDEX(Sinduscon!$30:$30,
MATCH(CUB!A2543,Sinduscon!$3:$3,0)+4), "")</f>
        <v>854.64</v>
      </c>
      <c r="E2543" s="77">
        <f>IFERROR(INDEX(Sinduscon!$31:$31,
MATCH(CUB!$A2543,Sinduscon!$3:$3,0)+4), "")</f>
        <v>662.28</v>
      </c>
      <c r="F2543" s="77">
        <f>IFERROR(INDEX(Sinduscon!$32:$32,
MATCH(CUB!$A2543,Sinduscon!$3:$3,0)+4), "")</f>
        <v>36.81</v>
      </c>
      <c r="G2543" s="77">
        <f>IFERROR(INDEX(Sinduscon!$33:$33,
MATCH(CUB!$A2543,Sinduscon!$3:$3,0)+4), "")</f>
        <v>2.63</v>
      </c>
      <c r="H2543" s="111">
        <f>SUMIFS(CUB!$D:$D,CUB!$C:$C,"Total",CUB!$A:$A,$A2543)
/11</f>
        <v>1239.1281818181817</v>
      </c>
      <c r="I2543" s="111">
        <f>SUMIFS(CUB!$E:$E,CUB!$C:$C,"Total",CUB!$A:$A,$A2543)
/11</f>
        <v>1054.9000000000001</v>
      </c>
      <c r="J2543" s="111">
        <f>SUMIFS(CUB!$F:$F,CUB!$C:$C,"Total",CUB!$A:$A,$A2543)
/11</f>
        <v>91.74909090909091</v>
      </c>
      <c r="K2543" s="111">
        <f>SUMIFS(CUB!$G:$G,CUB!$C:$C,"Total",CUB!$A:$A,$A2543)
/11</f>
        <v>4.5127272727272736</v>
      </c>
      <c r="L2543" s="111">
        <f t="shared" ref="L2543" si="206">SUM(H2543:K2543)</f>
        <v>2390.2900000000004</v>
      </c>
    </row>
    <row r="2544" spans="1:12" x14ac:dyDescent="0.25">
      <c r="A2544" s="71">
        <f>IF(
   SUMPRODUCT(--(Sinduscon!$3:$3=DATE(2013,INT((ROW(A2741)-1)/20)+1,1)))&gt;0,
   DATE(2013,INT((ROW(A2741)-1)/20)+1,1),
   ""
)</f>
        <v>45444</v>
      </c>
      <c r="B2544" s="72" t="str">
        <f t="shared" si="202"/>
        <v>R-1</v>
      </c>
      <c r="C2544" s="73" t="str">
        <f t="shared" si="203"/>
        <v>Baixo</v>
      </c>
      <c r="D2544" s="77">
        <f>IFERROR(INDEX(Sinduscon!$6:$6,
MATCH(CUB!A2544,Sinduscon!$3:$3,0)+1), "")</f>
        <v>1141.23</v>
      </c>
      <c r="E2544" s="77">
        <f>IFERROR(INDEX(Sinduscon!$7:$7,
MATCH(CUB!$A2544,Sinduscon!$3:$3,0)+1), "")</f>
        <v>1001.91</v>
      </c>
      <c r="F2544" s="77">
        <f>IFERROR(INDEX(Sinduscon!$8:$8,
MATCH(CUB!$A2544,Sinduscon!$3:$3,0)+1), "")</f>
        <v>145.33000000000001</v>
      </c>
      <c r="G2544" s="77">
        <f>IFERROR(INDEX(Sinduscon!$9:$9,
MATCH(CUB!$A2544,Sinduscon!$3:$3,0)+1), "")</f>
        <v>5.21</v>
      </c>
      <c r="H2544" s="111"/>
      <c r="I2544" s="111"/>
      <c r="J2544" s="111"/>
      <c r="K2544" s="111"/>
    </row>
    <row r="2545" spans="1:11" x14ac:dyDescent="0.25">
      <c r="A2545" s="71">
        <f>IF(
   SUMPRODUCT(--(Sinduscon!$3:$3=DATE(2013,INT((ROW(A2742)-1)/20)+1,1)))&gt;0,
   DATE(2013,INT((ROW(A2742)-1)/20)+1,1),
   ""
)</f>
        <v>45444</v>
      </c>
      <c r="B2545" s="72" t="str">
        <f t="shared" si="202"/>
        <v>R-1</v>
      </c>
      <c r="C2545" s="73" t="str">
        <f t="shared" si="203"/>
        <v>Normal</v>
      </c>
      <c r="D2545" s="77">
        <f>IFERROR(INDEX(Sinduscon!$6:$6,
MATCH(CUB!A2545,Sinduscon!$3:$3,0)+2), "")</f>
        <v>1194.43</v>
      </c>
      <c r="E2545" s="77">
        <f>IFERROR(INDEX(Sinduscon!$7:$7,
MATCH(CUB!$A2545,Sinduscon!$3:$3,0)+2), "")</f>
        <v>1370</v>
      </c>
      <c r="F2545" s="77">
        <f>IFERROR(INDEX(Sinduscon!$8:$8,
MATCH(CUB!$A2545,Sinduscon!$3:$3,0)+2), "")</f>
        <v>136.44999999999999</v>
      </c>
      <c r="G2545" s="77">
        <f>IFERROR(INDEX(Sinduscon!$9:$9,
MATCH(CUB!$A2545,Sinduscon!$3:$3,0)+2), "")</f>
        <v>0.37</v>
      </c>
      <c r="H2545" s="111"/>
      <c r="I2545" s="111"/>
      <c r="J2545" s="111"/>
      <c r="K2545" s="111"/>
    </row>
    <row r="2546" spans="1:11" x14ac:dyDescent="0.25">
      <c r="A2546" s="71">
        <f>IF(
   SUMPRODUCT(--(Sinduscon!$3:$3=DATE(2013,INT((ROW(A2743)-1)/20)+1,1)))&gt;0,
   DATE(2013,INT((ROW(A2743)-1)/20)+1,1),
   ""
)</f>
        <v>45444</v>
      </c>
      <c r="B2546" s="72" t="str">
        <f t="shared" si="202"/>
        <v>R-1</v>
      </c>
      <c r="C2546" s="73" t="str">
        <f t="shared" si="203"/>
        <v>Alto</v>
      </c>
      <c r="D2546" s="77">
        <f>IFERROR(INDEX(Sinduscon!$6:$6,
MATCH(CUB!A2546,Sinduscon!$3:$3,0)+3), "")</f>
        <v>1769.28</v>
      </c>
      <c r="E2546" s="77">
        <f>IFERROR(INDEX(Sinduscon!$7:$7,
MATCH(CUB!$A2546,Sinduscon!$3:$3,0)+3), "")</f>
        <v>1486.42</v>
      </c>
      <c r="F2546" s="77">
        <f>IFERROR(INDEX(Sinduscon!$8:$8,
MATCH(CUB!$A2546,Sinduscon!$3:$3,0)+3), "")</f>
        <v>129</v>
      </c>
      <c r="G2546" s="77">
        <f>IFERROR(INDEX(Sinduscon!$9:$9,
MATCH(CUB!$A2546,Sinduscon!$3:$3,0)+3), "")</f>
        <v>0.45</v>
      </c>
      <c r="H2546" s="111"/>
      <c r="I2546" s="111"/>
      <c r="J2546" s="111"/>
      <c r="K2546" s="111"/>
    </row>
    <row r="2547" spans="1:11" x14ac:dyDescent="0.25">
      <c r="A2547" s="71">
        <f>IF(
   SUMPRODUCT(--(Sinduscon!$3:$3=DATE(2013,INT((ROW(A2744)-1)/20)+1,1)))&gt;0,
   DATE(2013,INT((ROW(A2744)-1)/20)+1,1),
   ""
)</f>
        <v>45444</v>
      </c>
      <c r="B2547" s="72" t="str">
        <f t="shared" si="202"/>
        <v>R-1</v>
      </c>
      <c r="C2547" s="73" t="str">
        <f t="shared" si="203"/>
        <v>Total</v>
      </c>
      <c r="D2547" s="77">
        <f>IFERROR(INDEX(Sinduscon!$6:$6,
MATCH(CUB!A2547,Sinduscon!$3:$3,0)+4), "")</f>
        <v>4104.9399999999996</v>
      </c>
      <c r="E2547" s="77">
        <f>IFERROR(INDEX(Sinduscon!$7:$7,
MATCH(CUB!$A2547,Sinduscon!$3:$3,0)+4), "")</f>
        <v>3858.33</v>
      </c>
      <c r="F2547" s="77">
        <f>IFERROR(INDEX(Sinduscon!$8:$8,
MATCH(CUB!$A2547,Sinduscon!$3:$3,0)+4), "")</f>
        <v>410.78</v>
      </c>
      <c r="G2547" s="77">
        <f>IFERROR(INDEX(Sinduscon!$9:$9,
MATCH(CUB!$A2547,Sinduscon!$3:$3,0)+4), "")</f>
        <v>6.03</v>
      </c>
      <c r="H2547" s="111"/>
      <c r="I2547" s="111"/>
      <c r="J2547" s="111"/>
      <c r="K2547" s="111"/>
    </row>
    <row r="2548" spans="1:11" x14ac:dyDescent="0.25">
      <c r="A2548" s="71">
        <f>IF(
   SUMPRODUCT(--(Sinduscon!$3:$3=DATE(2013,INT((ROW(A2745)-1)/20)+1,1)))&gt;0,
   DATE(2013,INT((ROW(A2745)-1)/20)+1,1),
   ""
)</f>
        <v>45444</v>
      </c>
      <c r="B2548" s="72" t="str">
        <f t="shared" si="202"/>
        <v>PP-4</v>
      </c>
      <c r="C2548" s="73" t="str">
        <f t="shared" si="203"/>
        <v>Baixo</v>
      </c>
      <c r="D2548" s="77">
        <f>IFERROR(INDEX(Sinduscon!$12:$12,
MATCH(CUB!A2548,Sinduscon!$3:$3,0)+1), "")</f>
        <v>1248.9000000000001</v>
      </c>
      <c r="E2548" s="77">
        <f>IFERROR(INDEX(Sinduscon!$13:$13,
MATCH(CUB!$A2548,Sinduscon!$3:$3,0)+1), "")</f>
        <v>840.42</v>
      </c>
      <c r="F2548" s="77">
        <f>IFERROR(INDEX(Sinduscon!$14:$14,
MATCH(CUB!$A2548,Sinduscon!$3:$3,0)+1), "")</f>
        <v>38.64</v>
      </c>
      <c r="G2548" s="77">
        <f>IFERROR(INDEX(Sinduscon!$15:$15,
MATCH(CUB!$A2548,Sinduscon!$3:$3,0)+1), "")</f>
        <v>5.03</v>
      </c>
      <c r="H2548" s="111"/>
      <c r="I2548" s="111"/>
      <c r="J2548" s="111"/>
      <c r="K2548" s="111"/>
    </row>
    <row r="2549" spans="1:11" x14ac:dyDescent="0.25">
      <c r="A2549" s="71">
        <f>IF(
   SUMPRODUCT(--(Sinduscon!$3:$3=DATE(2013,INT((ROW(A2746)-1)/20)+1,1)))&gt;0,
   DATE(2013,INT((ROW(A2746)-1)/20)+1,1),
   ""
)</f>
        <v>45444</v>
      </c>
      <c r="B2549" s="72" t="str">
        <f t="shared" si="202"/>
        <v>PP-4</v>
      </c>
      <c r="C2549" s="73" t="str">
        <f t="shared" si="203"/>
        <v>Normal</v>
      </c>
      <c r="D2549" s="77">
        <f>IFERROR(INDEX(Sinduscon!$12:$12,
MATCH(CUB!A2549,Sinduscon!$3:$3,0)+2), "")</f>
        <v>1166.3</v>
      </c>
      <c r="E2549" s="77">
        <f>IFERROR(INDEX(Sinduscon!$13:$13,
MATCH(CUB!$A2549,Sinduscon!$3:$3,0)+2), "")</f>
        <v>1211.9100000000001</v>
      </c>
      <c r="F2549" s="77">
        <f>IFERROR(INDEX(Sinduscon!$14:$14,
MATCH(CUB!$A2549,Sinduscon!$3:$3,0)+2), "")</f>
        <v>163.62</v>
      </c>
      <c r="G2549" s="77">
        <f>IFERROR(INDEX(Sinduscon!$15:$15,
MATCH(CUB!$A2549,Sinduscon!$3:$3,0)+2), "")</f>
        <v>7.0000000000000007E-2</v>
      </c>
      <c r="H2549" s="111"/>
      <c r="I2549" s="111"/>
      <c r="J2549" s="111"/>
      <c r="K2549" s="111"/>
    </row>
    <row r="2550" spans="1:11" x14ac:dyDescent="0.25">
      <c r="A2550" s="71">
        <f>IF(
   SUMPRODUCT(--(Sinduscon!$3:$3=DATE(2013,INT((ROW(A2747)-1)/20)+1,1)))&gt;0,
   DATE(2013,INT((ROW(A2747)-1)/20)+1,1),
   ""
)</f>
        <v>45444</v>
      </c>
      <c r="B2550" s="72" t="str">
        <f t="shared" si="202"/>
        <v>PP-4</v>
      </c>
      <c r="C2550" s="73" t="str">
        <f t="shared" si="203"/>
        <v>Alto</v>
      </c>
      <c r="D2550" s="77" t="str">
        <f>IFERROR(INDEX(Sinduscon!$12:$12,
MATCH(CUB!A2550,Sinduscon!$3:$3,0)+3), "")</f>
        <v>-</v>
      </c>
      <c r="E2550" s="77" t="str">
        <f>IFERROR(INDEX(Sinduscon!$13:$13,
MATCH(CUB!$A2550,Sinduscon!$3:$3,0)+3), "")</f>
        <v>-</v>
      </c>
      <c r="F2550" s="77" t="str">
        <f>IFERROR(INDEX(Sinduscon!$14:$14,
MATCH(CUB!$A2550,Sinduscon!$3:$3,0)+3), "")</f>
        <v>-</v>
      </c>
      <c r="G2550" s="77" t="str">
        <f>IFERROR(INDEX(Sinduscon!$15:$15,
MATCH(CUB!$A2550,Sinduscon!$3:$3,0)+3), "")</f>
        <v>-</v>
      </c>
      <c r="H2550" s="111"/>
      <c r="I2550" s="111"/>
      <c r="J2550" s="111"/>
      <c r="K2550" s="111"/>
    </row>
    <row r="2551" spans="1:11" x14ac:dyDescent="0.25">
      <c r="A2551" s="71">
        <f>IF(
   SUMPRODUCT(--(Sinduscon!$3:$3=DATE(2013,INT((ROW(A2748)-1)/20)+1,1)))&gt;0,
   DATE(2013,INT((ROW(A2748)-1)/20)+1,1),
   ""
)</f>
        <v>45444</v>
      </c>
      <c r="B2551" s="72" t="str">
        <f t="shared" si="202"/>
        <v>PP-4</v>
      </c>
      <c r="C2551" s="73" t="str">
        <f t="shared" si="203"/>
        <v>Total</v>
      </c>
      <c r="D2551" s="77">
        <f>IFERROR(INDEX(Sinduscon!$12:$12,
MATCH(CUB!A2551,Sinduscon!$3:$3,0)+4), "")</f>
        <v>2415.1999999999998</v>
      </c>
      <c r="E2551" s="77">
        <f>IFERROR(INDEX(Sinduscon!$13:$13,
MATCH(CUB!$A2551,Sinduscon!$3:$3,0)+4), "")</f>
        <v>2052.33</v>
      </c>
      <c r="F2551" s="77">
        <f>IFERROR(INDEX(Sinduscon!$14:$14,
MATCH(CUB!$A2551,Sinduscon!$3:$3,0)+4), "")</f>
        <v>202.26</v>
      </c>
      <c r="G2551" s="77">
        <f>IFERROR(INDEX(Sinduscon!$15:$15,
MATCH(CUB!$A2551,Sinduscon!$3:$3,0)+4), "")</f>
        <v>5.1000000000000005</v>
      </c>
      <c r="H2551" s="111"/>
      <c r="I2551" s="111"/>
      <c r="J2551" s="111"/>
      <c r="K2551" s="111"/>
    </row>
    <row r="2552" spans="1:11" x14ac:dyDescent="0.25">
      <c r="A2552" s="71">
        <f>IF(
   SUMPRODUCT(--(Sinduscon!$3:$3=DATE(2013,INT((ROW(A2749)-1)/20)+1,1)))&gt;0,
   DATE(2013,INT((ROW(A2749)-1)/20)+1,1),
   ""
)</f>
        <v>45444</v>
      </c>
      <c r="B2552" s="72" t="str">
        <f t="shared" si="202"/>
        <v>R-8</v>
      </c>
      <c r="C2552" s="73" t="str">
        <f t="shared" si="203"/>
        <v>Baixo</v>
      </c>
      <c r="D2552" s="77">
        <f>IFERROR(INDEX(Sinduscon!$18:$18,
MATCH(CUB!A2552,Sinduscon!$3:$3,0)+1), "")</f>
        <v>1188.93</v>
      </c>
      <c r="E2552" s="77">
        <f>IFERROR(INDEX(Sinduscon!$19:$19,
MATCH(CUB!$A2552,Sinduscon!$3:$3,0)+1), "")</f>
        <v>790.39</v>
      </c>
      <c r="F2552" s="77">
        <f>IFERROR(INDEX(Sinduscon!$20:$20,
MATCH(CUB!$A2552,Sinduscon!$3:$3,0)+1), "")</f>
        <v>34.770000000000003</v>
      </c>
      <c r="G2552" s="77">
        <f>IFERROR(INDEX(Sinduscon!$21:$21,
MATCH(CUB!$A2552,Sinduscon!$3:$3,0)+1), "")</f>
        <v>5.28</v>
      </c>
      <c r="H2552" s="111"/>
      <c r="I2552" s="111"/>
      <c r="J2552" s="111"/>
      <c r="K2552" s="111"/>
    </row>
    <row r="2553" spans="1:11" x14ac:dyDescent="0.25">
      <c r="A2553" s="71">
        <f>IF(
   SUMPRODUCT(--(Sinduscon!$3:$3=DATE(2013,INT((ROW(A2750)-1)/20)+1,1)))&gt;0,
   DATE(2013,INT((ROW(A2750)-1)/20)+1,1),
   ""
)</f>
        <v>45444</v>
      </c>
      <c r="B2553" s="72" t="str">
        <f t="shared" si="202"/>
        <v>R-8</v>
      </c>
      <c r="C2553" s="73" t="str">
        <f t="shared" si="203"/>
        <v>Normal</v>
      </c>
      <c r="D2553" s="77">
        <f>IFERROR(INDEX(Sinduscon!$18:$18,
MATCH(CUB!A2553,Sinduscon!$3:$3,0)+2), "")</f>
        <v>1033.0999999999999</v>
      </c>
      <c r="E2553" s="77">
        <f>IFERROR(INDEX(Sinduscon!$19:$19,
MATCH(CUB!$A2553,Sinduscon!$3:$3,0)+2), "")</f>
        <v>1088.05</v>
      </c>
      <c r="F2553" s="77">
        <f>IFERROR(INDEX(Sinduscon!$20:$20,
MATCH(CUB!$A2553,Sinduscon!$3:$3,0)+2), "")</f>
        <v>75.489999999999995</v>
      </c>
      <c r="G2553" s="77">
        <f>IFERROR(INDEX(Sinduscon!$21:$21,
MATCH(CUB!$A2553,Sinduscon!$3:$3,0)+2), "")</f>
        <v>7.07</v>
      </c>
      <c r="H2553" s="111"/>
      <c r="I2553" s="111"/>
      <c r="J2553" s="111"/>
      <c r="K2553" s="111"/>
    </row>
    <row r="2554" spans="1:11" x14ac:dyDescent="0.25">
      <c r="A2554" s="71">
        <f>IF(
   SUMPRODUCT(--(Sinduscon!$3:$3=DATE(2013,INT((ROW(A2751)-1)/20)+1,1)))&gt;0,
   DATE(2013,INT((ROW(A2751)-1)/20)+1,1),
   ""
)</f>
        <v>45444</v>
      </c>
      <c r="B2554" s="72" t="str">
        <f t="shared" si="202"/>
        <v>R-8</v>
      </c>
      <c r="C2554" s="73" t="str">
        <f t="shared" si="203"/>
        <v>Alto</v>
      </c>
      <c r="D2554" s="77">
        <f>IFERROR(INDEX(Sinduscon!$18:$18,
MATCH(CUB!A2554,Sinduscon!$3:$3,0)+3), "")</f>
        <v>1466.15</v>
      </c>
      <c r="E2554" s="77">
        <f>IFERROR(INDEX(Sinduscon!$19:$19,
MATCH(CUB!$A2554,Sinduscon!$3:$3,0)+3), "")</f>
        <v>1151.6300000000001</v>
      </c>
      <c r="F2554" s="77">
        <f>IFERROR(INDEX(Sinduscon!$20:$20,
MATCH(CUB!$A2554,Sinduscon!$3:$3,0)+3), "")</f>
        <v>89.01</v>
      </c>
      <c r="G2554" s="77">
        <f>IFERROR(INDEX(Sinduscon!$21:$21,
MATCH(CUB!$A2554,Sinduscon!$3:$3,0)+3), "")</f>
        <v>6.67</v>
      </c>
      <c r="H2554" s="111"/>
      <c r="I2554" s="111"/>
      <c r="J2554" s="111"/>
      <c r="K2554" s="111"/>
    </row>
    <row r="2555" spans="1:11" x14ac:dyDescent="0.25">
      <c r="A2555" s="71">
        <f>IF(
   SUMPRODUCT(--(Sinduscon!$3:$3=DATE(2013,INT((ROW(A2752)-1)/20)+1,1)))&gt;0,
   DATE(2013,INT((ROW(A2752)-1)/20)+1,1),
   ""
)</f>
        <v>45444</v>
      </c>
      <c r="B2555" s="72" t="str">
        <f t="shared" si="202"/>
        <v>R-8</v>
      </c>
      <c r="C2555" s="73" t="str">
        <f t="shared" si="203"/>
        <v>Total</v>
      </c>
      <c r="D2555" s="77">
        <f>IFERROR(INDEX(Sinduscon!$18:$18,
MATCH(CUB!A2555,Sinduscon!$3:$3,0)+4), "")</f>
        <v>3688.18</v>
      </c>
      <c r="E2555" s="77">
        <f>IFERROR(INDEX(Sinduscon!$19:$19,
MATCH(CUB!$A2555,Sinduscon!$3:$3,0)+4), "")</f>
        <v>3030.07</v>
      </c>
      <c r="F2555" s="77">
        <f>IFERROR(INDEX(Sinduscon!$20:$20,
MATCH(CUB!$A2555,Sinduscon!$3:$3,0)+4), "")</f>
        <v>199.26999999999998</v>
      </c>
      <c r="G2555" s="77">
        <f>IFERROR(INDEX(Sinduscon!$21:$21,
MATCH(CUB!$A2555,Sinduscon!$3:$3,0)+4), "")</f>
        <v>19.020000000000003</v>
      </c>
      <c r="H2555" s="111"/>
      <c r="I2555" s="111"/>
      <c r="J2555" s="111"/>
      <c r="K2555" s="111"/>
    </row>
    <row r="2556" spans="1:11" x14ac:dyDescent="0.25">
      <c r="A2556" s="71">
        <f>IF(
   SUMPRODUCT(--(Sinduscon!$3:$3=DATE(2013,INT((ROW(A2753)-1)/20)+1,1)))&gt;0,
   DATE(2013,INT((ROW(A2753)-1)/20)+1,1),
   ""
)</f>
        <v>45444</v>
      </c>
      <c r="B2556" s="72" t="str">
        <f t="shared" si="202"/>
        <v>R-16</v>
      </c>
      <c r="C2556" s="73" t="str">
        <f t="shared" si="203"/>
        <v>Baixo</v>
      </c>
      <c r="D2556" s="77" t="str">
        <f>IFERROR(INDEX(Sinduscon!$24:$24,
MATCH(CUB!A2556,Sinduscon!$3:$3,0)+1), "")</f>
        <v>-</v>
      </c>
      <c r="E2556" s="77" t="str">
        <f>IFERROR(INDEX(Sinduscon!$25:$25,
MATCH(CUB!$A2556,Sinduscon!$3:$3,0)+1), "")</f>
        <v>-</v>
      </c>
      <c r="F2556" s="77" t="str">
        <f>IFERROR(INDEX(Sinduscon!$26:$26,
MATCH(CUB!$A2556,Sinduscon!$3:$3,0)+1), "")</f>
        <v>-</v>
      </c>
      <c r="G2556" s="77" t="str">
        <f>IFERROR(INDEX(Sinduscon!$27:$27,
MATCH(CUB!$A2556,Sinduscon!$3:$3,0)+1), "")</f>
        <v>-</v>
      </c>
      <c r="H2556" s="111"/>
      <c r="I2556" s="111"/>
      <c r="J2556" s="111"/>
      <c r="K2556" s="111"/>
    </row>
    <row r="2557" spans="1:11" x14ac:dyDescent="0.25">
      <c r="A2557" s="71">
        <f>IF(
   SUMPRODUCT(--(Sinduscon!$3:$3=DATE(2013,INT((ROW(A2754)-1)/20)+1,1)))&gt;0,
   DATE(2013,INT((ROW(A2754)-1)/20)+1,1),
   ""
)</f>
        <v>45444</v>
      </c>
      <c r="B2557" s="72" t="str">
        <f t="shared" si="202"/>
        <v>R-16</v>
      </c>
      <c r="C2557" s="73" t="str">
        <f t="shared" si="203"/>
        <v>Normal</v>
      </c>
      <c r="D2557" s="77">
        <f>IFERROR(INDEX(Sinduscon!$24:$24,
MATCH(CUB!A2557,Sinduscon!$3:$3,0)+2), "")</f>
        <v>1020.88</v>
      </c>
      <c r="E2557" s="77">
        <f>IFERROR(INDEX(Sinduscon!$25:$25,
MATCH(CUB!$A2557,Sinduscon!$3:$3,0)+2), "")</f>
        <v>1045.99</v>
      </c>
      <c r="F2557" s="77">
        <f>IFERROR(INDEX(Sinduscon!$26:$26,
MATCH(CUB!$A2557,Sinduscon!$3:$3,0)+2), "")</f>
        <v>62.47</v>
      </c>
      <c r="G2557" s="77">
        <f>IFERROR(INDEX(Sinduscon!$27:$27,
MATCH(CUB!$A2557,Sinduscon!$3:$3,0)+2), "")</f>
        <v>6.74</v>
      </c>
      <c r="H2557" s="111"/>
      <c r="I2557" s="111"/>
      <c r="J2557" s="111"/>
      <c r="K2557" s="111"/>
    </row>
    <row r="2558" spans="1:11" x14ac:dyDescent="0.25">
      <c r="A2558" s="71">
        <f>IF(
   SUMPRODUCT(--(Sinduscon!$3:$3=DATE(2013,INT((ROW(A2755)-1)/20)+1,1)))&gt;0,
   DATE(2013,INT((ROW(A2755)-1)/20)+1,1),
   ""
)</f>
        <v>45444</v>
      </c>
      <c r="B2558" s="72" t="str">
        <f t="shared" si="202"/>
        <v>R-16</v>
      </c>
      <c r="C2558" s="73" t="str">
        <f t="shared" si="203"/>
        <v>Alto</v>
      </c>
      <c r="D2558" s="77">
        <f>IFERROR(INDEX(Sinduscon!$24:$24,
MATCH(CUB!A2558,Sinduscon!$3:$3,0)+3), "")</f>
        <v>1430.04</v>
      </c>
      <c r="E2558" s="77">
        <f>IFERROR(INDEX(Sinduscon!$25:$25,
MATCH(CUB!$A2558,Sinduscon!$3:$3,0)+3), "")</f>
        <v>1293.51</v>
      </c>
      <c r="F2558" s="77">
        <f>IFERROR(INDEX(Sinduscon!$26:$26,
MATCH(CUB!$A2558,Sinduscon!$3:$3,0)+3), "")</f>
        <v>77.209999999999994</v>
      </c>
      <c r="G2558" s="77">
        <f>IFERROR(INDEX(Sinduscon!$27:$27,
MATCH(CUB!$A2558,Sinduscon!$3:$3,0)+3), "")</f>
        <v>10.119999999999999</v>
      </c>
      <c r="H2558" s="111"/>
      <c r="I2558" s="111"/>
      <c r="J2558" s="111"/>
      <c r="K2558" s="111"/>
    </row>
    <row r="2559" spans="1:11" x14ac:dyDescent="0.25">
      <c r="A2559" s="71">
        <f>IF(
   SUMPRODUCT(--(Sinduscon!$3:$3=DATE(2013,INT((ROW(A2756)-1)/20)+1,1)))&gt;0,
   DATE(2013,INT((ROW(A2756)-1)/20)+1,1),
   ""
)</f>
        <v>45444</v>
      </c>
      <c r="B2559" s="72" t="str">
        <f t="shared" si="202"/>
        <v>R-16</v>
      </c>
      <c r="C2559" s="73" t="str">
        <f t="shared" si="203"/>
        <v>Total</v>
      </c>
      <c r="D2559" s="77">
        <f>IFERROR(INDEX(Sinduscon!$24:$24,
MATCH(CUB!A2559,Sinduscon!$3:$3,0)+4), "")</f>
        <v>2450.92</v>
      </c>
      <c r="E2559" s="77">
        <f>IFERROR(INDEX(Sinduscon!$25:$25,
MATCH(CUB!$A2559,Sinduscon!$3:$3,0)+4), "")</f>
        <v>2339.5</v>
      </c>
      <c r="F2559" s="77">
        <f>IFERROR(INDEX(Sinduscon!$26:$26,
MATCH(CUB!$A2559,Sinduscon!$3:$3,0)+4), "")</f>
        <v>139.68</v>
      </c>
      <c r="G2559" s="77">
        <f>IFERROR(INDEX(Sinduscon!$27:$27,
MATCH(CUB!$A2559,Sinduscon!$3:$3,0)+4), "")</f>
        <v>16.86</v>
      </c>
      <c r="H2559" s="111"/>
      <c r="I2559" s="111"/>
      <c r="J2559" s="111"/>
      <c r="K2559" s="111"/>
    </row>
    <row r="2560" spans="1:11" x14ac:dyDescent="0.25">
      <c r="A2560" s="71">
        <f>IF(
   SUMPRODUCT(--(Sinduscon!$3:$3=DATE(2013,INT((ROW(A2757)-1)/20)+1,1)))&gt;0,
   DATE(2013,INT((ROW(A2757)-1)/20)+1,1),
   ""
)</f>
        <v>45444</v>
      </c>
      <c r="B2560" s="72" t="str">
        <f t="shared" si="202"/>
        <v>PIS</v>
      </c>
      <c r="C2560" s="73" t="str">
        <f t="shared" si="203"/>
        <v>Baixo</v>
      </c>
      <c r="D2560" s="77">
        <f>IFERROR(INDEX(Sinduscon!$30:$30,
MATCH(CUB!A2560,Sinduscon!$3:$3,0)+1), "")</f>
        <v>846.73</v>
      </c>
      <c r="E2560" s="77">
        <f>IFERROR(INDEX(Sinduscon!$31:$31,
MATCH(CUB!$A2560,Sinduscon!$3:$3,0)+1), "")</f>
        <v>682.77</v>
      </c>
      <c r="F2560" s="77">
        <f>IFERROR(INDEX(Sinduscon!$32:$32,
MATCH(CUB!$A2560,Sinduscon!$3:$3,0)+1), "")</f>
        <v>36.04</v>
      </c>
      <c r="G2560" s="77">
        <f>IFERROR(INDEX(Sinduscon!$33:$33,
MATCH(CUB!$A2560,Sinduscon!$3:$3,0)+1), "")</f>
        <v>2.63</v>
      </c>
      <c r="H2560" s="111"/>
      <c r="I2560" s="111"/>
      <c r="J2560" s="111"/>
      <c r="K2560" s="111"/>
    </row>
    <row r="2561" spans="1:12" x14ac:dyDescent="0.25">
      <c r="A2561" s="71">
        <f>IF(
   SUMPRODUCT(--(Sinduscon!$3:$3=DATE(2013,INT((ROW(A2758)-1)/20)+1,1)))&gt;0,
   DATE(2013,INT((ROW(A2758)-1)/20)+1,1),
   ""
)</f>
        <v>45444</v>
      </c>
      <c r="B2561" s="72" t="str">
        <f t="shared" si="202"/>
        <v>PIS</v>
      </c>
      <c r="C2561" s="73" t="str">
        <f t="shared" si="203"/>
        <v>Normal</v>
      </c>
      <c r="D2561" s="77" t="str">
        <f>IFERROR(INDEX(Sinduscon!$30:$30,
MATCH(CUB!A2561,Sinduscon!$3:$3,0)+2), "")</f>
        <v>-</v>
      </c>
      <c r="E2561" s="77" t="str">
        <f>IFERROR(INDEX(Sinduscon!$31:$31,
MATCH(CUB!$A2561,Sinduscon!$3:$3,0)+2), "")</f>
        <v>-</v>
      </c>
      <c r="F2561" s="77" t="str">
        <f>IFERROR(INDEX(Sinduscon!$32:$32,
MATCH(CUB!$A2561,Sinduscon!$3:$3,0)+2), "")</f>
        <v>-</v>
      </c>
      <c r="G2561" s="77" t="str">
        <f>IFERROR(INDEX(Sinduscon!$33:$33,
MATCH(CUB!$A2561,Sinduscon!$3:$3,0)+2), "")</f>
        <v>-</v>
      </c>
      <c r="H2561" s="111"/>
      <c r="I2561" s="111"/>
      <c r="J2561" s="111"/>
      <c r="K2561" s="111"/>
    </row>
    <row r="2562" spans="1:12" x14ac:dyDescent="0.25">
      <c r="A2562" s="71">
        <f>IF(
   SUMPRODUCT(--(Sinduscon!$3:$3=DATE(2013,INT((ROW(A2759)-1)/20)+1,1)))&gt;0,
   DATE(2013,INT((ROW(A2759)-1)/20)+1,1),
   ""
)</f>
        <v>45444</v>
      </c>
      <c r="B2562" s="72" t="str">
        <f t="shared" si="202"/>
        <v>PIS</v>
      </c>
      <c r="C2562" s="73" t="str">
        <f t="shared" si="203"/>
        <v>Alto</v>
      </c>
      <c r="D2562" s="77" t="str">
        <f>IFERROR(INDEX(Sinduscon!$30:$30,
MATCH(CUB!A2562,Sinduscon!$3:$3,0)+3), "")</f>
        <v>-</v>
      </c>
      <c r="E2562" s="77" t="str">
        <f>IFERROR(INDEX(Sinduscon!$31:$31,
MATCH(CUB!$A2562,Sinduscon!$3:$3,0)+3), "")</f>
        <v>-</v>
      </c>
      <c r="F2562" s="77" t="str">
        <f>IFERROR(INDEX(Sinduscon!$32:$32,
MATCH(CUB!$A2562,Sinduscon!$3:$3,0)+3), "")</f>
        <v>-</v>
      </c>
      <c r="G2562" s="77" t="str">
        <f>IFERROR(INDEX(Sinduscon!$33:$33,
MATCH(CUB!$A2562,Sinduscon!$3:$3,0)+3), "")</f>
        <v>-</v>
      </c>
      <c r="H2562" s="111"/>
      <c r="I2562" s="111"/>
      <c r="J2562" s="111"/>
      <c r="K2562" s="111"/>
    </row>
    <row r="2563" spans="1:12" x14ac:dyDescent="0.25">
      <c r="A2563" s="71">
        <f>IF(
   SUMPRODUCT(--(Sinduscon!$3:$3=DATE(2013,INT((ROW(A2760)-1)/20)+1,1)))&gt;0,
   DATE(2013,INT((ROW(A2760)-1)/20)+1,1),
   ""
)</f>
        <v>45444</v>
      </c>
      <c r="B2563" s="72" t="str">
        <f t="shared" si="202"/>
        <v>PIS</v>
      </c>
      <c r="C2563" s="73" t="str">
        <f t="shared" si="203"/>
        <v>Total</v>
      </c>
      <c r="D2563" s="77">
        <f>IFERROR(INDEX(Sinduscon!$30:$30,
MATCH(CUB!A2563,Sinduscon!$3:$3,0)+4), "")</f>
        <v>846.73</v>
      </c>
      <c r="E2563" s="77">
        <f>IFERROR(INDEX(Sinduscon!$31:$31,
MATCH(CUB!$A2563,Sinduscon!$3:$3,0)+4), "")</f>
        <v>682.77</v>
      </c>
      <c r="F2563" s="77">
        <f>IFERROR(INDEX(Sinduscon!$32:$32,
MATCH(CUB!$A2563,Sinduscon!$3:$3,0)+4), "")</f>
        <v>36.04</v>
      </c>
      <c r="G2563" s="77">
        <f>IFERROR(INDEX(Sinduscon!$33:$33,
MATCH(CUB!$A2563,Sinduscon!$3:$3,0)+4), "")</f>
        <v>2.63</v>
      </c>
      <c r="H2563" s="111">
        <f>SUMIFS(CUB!$D:$D,CUB!$C:$C,"Total",CUB!$A:$A,$A2563)
/11</f>
        <v>1227.8154545454545</v>
      </c>
      <c r="I2563" s="111">
        <f>SUMIFS(CUB!$E:$E,CUB!$C:$C,"Total",CUB!$A:$A,$A2563)
/11</f>
        <v>1087.5454545454545</v>
      </c>
      <c r="J2563" s="111">
        <f>SUMIFS(CUB!$F:$F,CUB!$C:$C,"Total",CUB!$A:$A,$A2563)
/11</f>
        <v>89.820909090909083</v>
      </c>
      <c r="K2563" s="111">
        <f>SUMIFS(CUB!$G:$G,CUB!$C:$C,"Total",CUB!$A:$A,$A2563)
/11</f>
        <v>4.5127272727272736</v>
      </c>
      <c r="L2563" s="111">
        <f t="shared" ref="L2563" si="207">SUM(H2563:K2563)</f>
        <v>2409.6945454545453</v>
      </c>
    </row>
    <row r="2564" spans="1:12" x14ac:dyDescent="0.25">
      <c r="A2564" s="71">
        <f>IF(
   SUMPRODUCT(--(Sinduscon!$3:$3=DATE(2013,INT((ROW(A2761)-1)/20)+1,1)))&gt;0,
   DATE(2013,INT((ROW(A2761)-1)/20)+1,1),
   ""
)</f>
        <v>45474</v>
      </c>
      <c r="B2564" s="72" t="str">
        <f t="shared" si="202"/>
        <v>R-1</v>
      </c>
      <c r="C2564" s="73" t="str">
        <f t="shared" si="203"/>
        <v>Baixo</v>
      </c>
      <c r="D2564" s="77">
        <f>IFERROR(INDEX(Sinduscon!$6:$6,
MATCH(CUB!A2564,Sinduscon!$3:$3,0)+1), "")</f>
        <v>1145.1199999999999</v>
      </c>
      <c r="E2564" s="77">
        <f>IFERROR(INDEX(Sinduscon!$7:$7,
MATCH(CUB!$A2564,Sinduscon!$3:$3,0)+1), "")</f>
        <v>1007.68</v>
      </c>
      <c r="F2564" s="77">
        <f>IFERROR(INDEX(Sinduscon!$8:$8,
MATCH(CUB!$A2564,Sinduscon!$3:$3,0)+1), "")</f>
        <v>146.88999999999999</v>
      </c>
      <c r="G2564" s="77">
        <f>IFERROR(INDEX(Sinduscon!$9:$9,
MATCH(CUB!$A2564,Sinduscon!$3:$3,0)+1), "")</f>
        <v>5.21</v>
      </c>
      <c r="H2564" s="111"/>
      <c r="I2564" s="111"/>
      <c r="J2564" s="111"/>
      <c r="K2564" s="111"/>
    </row>
    <row r="2565" spans="1:12" x14ac:dyDescent="0.25">
      <c r="A2565" s="71">
        <f>IF(
   SUMPRODUCT(--(Sinduscon!$3:$3=DATE(2013,INT((ROW(A2762)-1)/20)+1,1)))&gt;0,
   DATE(2013,INT((ROW(A2762)-1)/20)+1,1),
   ""
)</f>
        <v>45474</v>
      </c>
      <c r="B2565" s="72" t="str">
        <f t="shared" ref="B2565:B2628" si="208">IF(A2565&lt;&gt;"", CHOOSE(MOD(QUOTIENT(ROW()-4,4),5)+1,"R-1","PP-4","R-8","R-16","PIS"), "")</f>
        <v>R-1</v>
      </c>
      <c r="C2565" s="73" t="str">
        <f t="shared" ref="C2565:C2628" si="209">IF(A2565&lt;&gt;"", CHOOSE(MOD(QUOTIENT(ROW()-4,1),4)+1,"Baixo","Normal","Alto","Total"), "")</f>
        <v>Normal</v>
      </c>
      <c r="D2565" s="77">
        <f>IFERROR(INDEX(Sinduscon!$6:$6,
MATCH(CUB!A2565,Sinduscon!$3:$3,0)+2), "")</f>
        <v>1201.57</v>
      </c>
      <c r="E2565" s="77">
        <f>IFERROR(INDEX(Sinduscon!$7:$7,
MATCH(CUB!$A2565,Sinduscon!$3:$3,0)+2), "")</f>
        <v>1377.89</v>
      </c>
      <c r="F2565" s="77">
        <f>IFERROR(INDEX(Sinduscon!$8:$8,
MATCH(CUB!$A2565,Sinduscon!$3:$3,0)+2), "")</f>
        <v>137.91999999999999</v>
      </c>
      <c r="G2565" s="77">
        <f>IFERROR(INDEX(Sinduscon!$9:$9,
MATCH(CUB!$A2565,Sinduscon!$3:$3,0)+2), "")</f>
        <v>0.37</v>
      </c>
      <c r="H2565" s="111"/>
      <c r="I2565" s="111"/>
      <c r="J2565" s="111"/>
      <c r="K2565" s="111"/>
    </row>
    <row r="2566" spans="1:12" x14ac:dyDescent="0.25">
      <c r="A2566" s="71">
        <f>IF(
   SUMPRODUCT(--(Sinduscon!$3:$3=DATE(2013,INT((ROW(A2763)-1)/20)+1,1)))&gt;0,
   DATE(2013,INT((ROW(A2763)-1)/20)+1,1),
   ""
)</f>
        <v>45474</v>
      </c>
      <c r="B2566" s="72" t="str">
        <f t="shared" si="208"/>
        <v>R-1</v>
      </c>
      <c r="C2566" s="73" t="str">
        <f t="shared" si="209"/>
        <v>Alto</v>
      </c>
      <c r="D2566" s="77">
        <f>IFERROR(INDEX(Sinduscon!$6:$6,
MATCH(CUB!A2566,Sinduscon!$3:$3,0)+3), "")</f>
        <v>1780.83</v>
      </c>
      <c r="E2566" s="77">
        <f>IFERROR(INDEX(Sinduscon!$7:$7,
MATCH(CUB!$A2566,Sinduscon!$3:$3,0)+3), "")</f>
        <v>1494.98</v>
      </c>
      <c r="F2566" s="77">
        <f>IFERROR(INDEX(Sinduscon!$8:$8,
MATCH(CUB!$A2566,Sinduscon!$3:$3,0)+3), "")</f>
        <v>130.38999999999999</v>
      </c>
      <c r="G2566" s="77">
        <f>IFERROR(INDEX(Sinduscon!$9:$9,
MATCH(CUB!$A2566,Sinduscon!$3:$3,0)+3), "")</f>
        <v>0.45</v>
      </c>
      <c r="H2566" s="111"/>
      <c r="I2566" s="111"/>
      <c r="J2566" s="111"/>
      <c r="K2566" s="111"/>
    </row>
    <row r="2567" spans="1:12" x14ac:dyDescent="0.25">
      <c r="A2567" s="71">
        <f>IF(
   SUMPRODUCT(--(Sinduscon!$3:$3=DATE(2013,INT((ROW(A2764)-1)/20)+1,1)))&gt;0,
   DATE(2013,INT((ROW(A2764)-1)/20)+1,1),
   ""
)</f>
        <v>45474</v>
      </c>
      <c r="B2567" s="72" t="str">
        <f t="shared" si="208"/>
        <v>R-1</v>
      </c>
      <c r="C2567" s="73" t="str">
        <f t="shared" si="209"/>
        <v>Total</v>
      </c>
      <c r="D2567" s="77">
        <f>IFERROR(INDEX(Sinduscon!$6:$6,
MATCH(CUB!A2567,Sinduscon!$3:$3,0)+4), "")</f>
        <v>4127.5199999999995</v>
      </c>
      <c r="E2567" s="77">
        <f>IFERROR(INDEX(Sinduscon!$7:$7,
MATCH(CUB!$A2567,Sinduscon!$3:$3,0)+4), "")</f>
        <v>3880.55</v>
      </c>
      <c r="F2567" s="77">
        <f>IFERROR(INDEX(Sinduscon!$8:$8,
MATCH(CUB!$A2567,Sinduscon!$3:$3,0)+4), "")</f>
        <v>415.19999999999993</v>
      </c>
      <c r="G2567" s="77">
        <f>IFERROR(INDEX(Sinduscon!$9:$9,
MATCH(CUB!$A2567,Sinduscon!$3:$3,0)+4), "")</f>
        <v>6.03</v>
      </c>
      <c r="H2567" s="111"/>
      <c r="I2567" s="111"/>
      <c r="J2567" s="111"/>
      <c r="K2567" s="111"/>
    </row>
    <row r="2568" spans="1:12" x14ac:dyDescent="0.25">
      <c r="A2568" s="71">
        <f>IF(
   SUMPRODUCT(--(Sinduscon!$3:$3=DATE(2013,INT((ROW(A2765)-1)/20)+1,1)))&gt;0,
   DATE(2013,INT((ROW(A2765)-1)/20)+1,1),
   ""
)</f>
        <v>45474</v>
      </c>
      <c r="B2568" s="72" t="str">
        <f t="shared" si="208"/>
        <v>PP-4</v>
      </c>
      <c r="C2568" s="73" t="str">
        <f t="shared" si="209"/>
        <v>Baixo</v>
      </c>
      <c r="D2568" s="77">
        <f>IFERROR(INDEX(Sinduscon!$12:$12,
MATCH(CUB!A2568,Sinduscon!$3:$3,0)+1), "")</f>
        <v>1252.8900000000001</v>
      </c>
      <c r="E2568" s="77">
        <f>IFERROR(INDEX(Sinduscon!$13:$13,
MATCH(CUB!$A2568,Sinduscon!$3:$3,0)+1), "")</f>
        <v>845.26</v>
      </c>
      <c r="F2568" s="77">
        <f>IFERROR(INDEX(Sinduscon!$14:$14,
MATCH(CUB!$A2568,Sinduscon!$3:$3,0)+1), "")</f>
        <v>39.06</v>
      </c>
      <c r="G2568" s="77">
        <f>IFERROR(INDEX(Sinduscon!$15:$15,
MATCH(CUB!$A2568,Sinduscon!$3:$3,0)+1), "")</f>
        <v>5.03</v>
      </c>
      <c r="H2568" s="111"/>
      <c r="I2568" s="111"/>
      <c r="J2568" s="111"/>
      <c r="K2568" s="111"/>
    </row>
    <row r="2569" spans="1:12" x14ac:dyDescent="0.25">
      <c r="A2569" s="71">
        <f>IF(
   SUMPRODUCT(--(Sinduscon!$3:$3=DATE(2013,INT((ROW(A2766)-1)/20)+1,1)))&gt;0,
   DATE(2013,INT((ROW(A2766)-1)/20)+1,1),
   ""
)</f>
        <v>45474</v>
      </c>
      <c r="B2569" s="72" t="str">
        <f t="shared" si="208"/>
        <v>PP-4</v>
      </c>
      <c r="C2569" s="73" t="str">
        <f t="shared" si="209"/>
        <v>Normal</v>
      </c>
      <c r="D2569" s="77">
        <f>IFERROR(INDEX(Sinduscon!$12:$12,
MATCH(CUB!A2569,Sinduscon!$3:$3,0)+2), "")</f>
        <v>1172.76</v>
      </c>
      <c r="E2569" s="77">
        <f>IFERROR(INDEX(Sinduscon!$13:$13,
MATCH(CUB!$A2569,Sinduscon!$3:$3,0)+2), "")</f>
        <v>1218.8900000000001</v>
      </c>
      <c r="F2569" s="77">
        <f>IFERROR(INDEX(Sinduscon!$14:$14,
MATCH(CUB!$A2569,Sinduscon!$3:$3,0)+2), "")</f>
        <v>165.38</v>
      </c>
      <c r="G2569" s="77">
        <f>IFERROR(INDEX(Sinduscon!$15:$15,
MATCH(CUB!$A2569,Sinduscon!$3:$3,0)+2), "")</f>
        <v>7.0000000000000007E-2</v>
      </c>
      <c r="H2569" s="111"/>
      <c r="I2569" s="111"/>
      <c r="J2569" s="111"/>
      <c r="K2569" s="111"/>
    </row>
    <row r="2570" spans="1:12" x14ac:dyDescent="0.25">
      <c r="A2570" s="71">
        <f>IF(
   SUMPRODUCT(--(Sinduscon!$3:$3=DATE(2013,INT((ROW(A2767)-1)/20)+1,1)))&gt;0,
   DATE(2013,INT((ROW(A2767)-1)/20)+1,1),
   ""
)</f>
        <v>45474</v>
      </c>
      <c r="B2570" s="72" t="str">
        <f t="shared" si="208"/>
        <v>PP-4</v>
      </c>
      <c r="C2570" s="73" t="str">
        <f t="shared" si="209"/>
        <v>Alto</v>
      </c>
      <c r="D2570" s="77" t="str">
        <f>IFERROR(INDEX(Sinduscon!$12:$12,
MATCH(CUB!A2570,Sinduscon!$3:$3,0)+3), "")</f>
        <v>-</v>
      </c>
      <c r="E2570" s="77" t="str">
        <f>IFERROR(INDEX(Sinduscon!$13:$13,
MATCH(CUB!$A2570,Sinduscon!$3:$3,0)+3), "")</f>
        <v>-</v>
      </c>
      <c r="F2570" s="77" t="str">
        <f>IFERROR(INDEX(Sinduscon!$14:$14,
MATCH(CUB!$A2570,Sinduscon!$3:$3,0)+3), "")</f>
        <v>-</v>
      </c>
      <c r="G2570" s="77" t="str">
        <f>IFERROR(INDEX(Sinduscon!$15:$15,
MATCH(CUB!$A2570,Sinduscon!$3:$3,0)+3), "")</f>
        <v>-</v>
      </c>
      <c r="H2570" s="111"/>
      <c r="I2570" s="111"/>
      <c r="J2570" s="111"/>
      <c r="K2570" s="111"/>
    </row>
    <row r="2571" spans="1:12" x14ac:dyDescent="0.25">
      <c r="A2571" s="71">
        <f>IF(
   SUMPRODUCT(--(Sinduscon!$3:$3=DATE(2013,INT((ROW(A2768)-1)/20)+1,1)))&gt;0,
   DATE(2013,INT((ROW(A2768)-1)/20)+1,1),
   ""
)</f>
        <v>45474</v>
      </c>
      <c r="B2571" s="72" t="str">
        <f t="shared" si="208"/>
        <v>PP-4</v>
      </c>
      <c r="C2571" s="73" t="str">
        <f t="shared" si="209"/>
        <v>Total</v>
      </c>
      <c r="D2571" s="77">
        <f>IFERROR(INDEX(Sinduscon!$12:$12,
MATCH(CUB!A2571,Sinduscon!$3:$3,0)+4), "")</f>
        <v>2425.65</v>
      </c>
      <c r="E2571" s="77">
        <f>IFERROR(INDEX(Sinduscon!$13:$13,
MATCH(CUB!$A2571,Sinduscon!$3:$3,0)+4), "")</f>
        <v>2064.15</v>
      </c>
      <c r="F2571" s="77">
        <f>IFERROR(INDEX(Sinduscon!$14:$14,
MATCH(CUB!$A2571,Sinduscon!$3:$3,0)+4), "")</f>
        <v>204.44</v>
      </c>
      <c r="G2571" s="77">
        <f>IFERROR(INDEX(Sinduscon!$15:$15,
MATCH(CUB!$A2571,Sinduscon!$3:$3,0)+4), "")</f>
        <v>5.1000000000000005</v>
      </c>
      <c r="H2571" s="111"/>
      <c r="I2571" s="111"/>
      <c r="J2571" s="111"/>
      <c r="K2571" s="111"/>
    </row>
    <row r="2572" spans="1:12" x14ac:dyDescent="0.25">
      <c r="A2572" s="71">
        <f>IF(
   SUMPRODUCT(--(Sinduscon!$3:$3=DATE(2013,INT((ROW(A2769)-1)/20)+1,1)))&gt;0,
   DATE(2013,INT((ROW(A2769)-1)/20)+1,1),
   ""
)</f>
        <v>45474</v>
      </c>
      <c r="B2572" s="72" t="str">
        <f t="shared" si="208"/>
        <v>R-8</v>
      </c>
      <c r="C2572" s="73" t="str">
        <f t="shared" si="209"/>
        <v>Baixo</v>
      </c>
      <c r="D2572" s="77">
        <f>IFERROR(INDEX(Sinduscon!$18:$18,
MATCH(CUB!A2572,Sinduscon!$3:$3,0)+1), "")</f>
        <v>1192.8900000000001</v>
      </c>
      <c r="E2572" s="77">
        <f>IFERROR(INDEX(Sinduscon!$19:$19,
MATCH(CUB!$A2572,Sinduscon!$3:$3,0)+1), "")</f>
        <v>794.94</v>
      </c>
      <c r="F2572" s="77">
        <f>IFERROR(INDEX(Sinduscon!$20:$20,
MATCH(CUB!$A2572,Sinduscon!$3:$3,0)+1), "")</f>
        <v>35.14</v>
      </c>
      <c r="G2572" s="77">
        <f>IFERROR(INDEX(Sinduscon!$21:$21,
MATCH(CUB!$A2572,Sinduscon!$3:$3,0)+1), "")</f>
        <v>5.28</v>
      </c>
      <c r="H2572" s="111"/>
      <c r="I2572" s="111"/>
      <c r="J2572" s="111"/>
      <c r="K2572" s="111"/>
    </row>
    <row r="2573" spans="1:12" x14ac:dyDescent="0.25">
      <c r="A2573" s="71">
        <f>IF(
   SUMPRODUCT(--(Sinduscon!$3:$3=DATE(2013,INT((ROW(A2770)-1)/20)+1,1)))&gt;0,
   DATE(2013,INT((ROW(A2770)-1)/20)+1,1),
   ""
)</f>
        <v>45474</v>
      </c>
      <c r="B2573" s="72" t="str">
        <f t="shared" si="208"/>
        <v>R-8</v>
      </c>
      <c r="C2573" s="73" t="str">
        <f t="shared" si="209"/>
        <v>Normal</v>
      </c>
      <c r="D2573" s="77">
        <f>IFERROR(INDEX(Sinduscon!$18:$18,
MATCH(CUB!A2573,Sinduscon!$3:$3,0)+2), "")</f>
        <v>1038.8</v>
      </c>
      <c r="E2573" s="77">
        <f>IFERROR(INDEX(Sinduscon!$19:$19,
MATCH(CUB!$A2573,Sinduscon!$3:$3,0)+2), "")</f>
        <v>1094.32</v>
      </c>
      <c r="F2573" s="77">
        <f>IFERROR(INDEX(Sinduscon!$20:$20,
MATCH(CUB!$A2573,Sinduscon!$3:$3,0)+2), "")</f>
        <v>76.3</v>
      </c>
      <c r="G2573" s="77">
        <f>IFERROR(INDEX(Sinduscon!$21:$21,
MATCH(CUB!$A2573,Sinduscon!$3:$3,0)+2), "")</f>
        <v>7.07</v>
      </c>
      <c r="H2573" s="111"/>
      <c r="I2573" s="111"/>
      <c r="J2573" s="111"/>
      <c r="K2573" s="111"/>
    </row>
    <row r="2574" spans="1:12" x14ac:dyDescent="0.25">
      <c r="A2574" s="71">
        <f>IF(
   SUMPRODUCT(--(Sinduscon!$3:$3=DATE(2013,INT((ROW(A2771)-1)/20)+1,1)))&gt;0,
   DATE(2013,INT((ROW(A2771)-1)/20)+1,1),
   ""
)</f>
        <v>45474</v>
      </c>
      <c r="B2574" s="72" t="str">
        <f t="shared" si="208"/>
        <v>R-8</v>
      </c>
      <c r="C2574" s="73" t="str">
        <f t="shared" si="209"/>
        <v>Alto</v>
      </c>
      <c r="D2574" s="77">
        <f>IFERROR(INDEX(Sinduscon!$18:$18,
MATCH(CUB!A2574,Sinduscon!$3:$3,0)+3), "")</f>
        <v>1474.85</v>
      </c>
      <c r="E2574" s="77">
        <f>IFERROR(INDEX(Sinduscon!$19:$19,
MATCH(CUB!$A2574,Sinduscon!$3:$3,0)+3), "")</f>
        <v>1158.26</v>
      </c>
      <c r="F2574" s="77">
        <f>IFERROR(INDEX(Sinduscon!$20:$20,
MATCH(CUB!$A2574,Sinduscon!$3:$3,0)+3), "")</f>
        <v>89.97</v>
      </c>
      <c r="G2574" s="77">
        <f>IFERROR(INDEX(Sinduscon!$21:$21,
MATCH(CUB!$A2574,Sinduscon!$3:$3,0)+3), "")</f>
        <v>6.67</v>
      </c>
      <c r="H2574" s="111"/>
      <c r="I2574" s="111"/>
      <c r="J2574" s="111"/>
      <c r="K2574" s="111"/>
    </row>
    <row r="2575" spans="1:12" x14ac:dyDescent="0.25">
      <c r="A2575" s="71">
        <f>IF(
   SUMPRODUCT(--(Sinduscon!$3:$3=DATE(2013,INT((ROW(A2772)-1)/20)+1,1)))&gt;0,
   DATE(2013,INT((ROW(A2772)-1)/20)+1,1),
   ""
)</f>
        <v>45474</v>
      </c>
      <c r="B2575" s="72" t="str">
        <f t="shared" si="208"/>
        <v>R-8</v>
      </c>
      <c r="C2575" s="73" t="str">
        <f t="shared" si="209"/>
        <v>Total</v>
      </c>
      <c r="D2575" s="77">
        <f>IFERROR(INDEX(Sinduscon!$18:$18,
MATCH(CUB!A2575,Sinduscon!$3:$3,0)+4), "")</f>
        <v>3706.54</v>
      </c>
      <c r="E2575" s="77">
        <f>IFERROR(INDEX(Sinduscon!$19:$19,
MATCH(CUB!$A2575,Sinduscon!$3:$3,0)+4), "")</f>
        <v>3047.52</v>
      </c>
      <c r="F2575" s="77">
        <f>IFERROR(INDEX(Sinduscon!$20:$20,
MATCH(CUB!$A2575,Sinduscon!$3:$3,0)+4), "")</f>
        <v>201.41</v>
      </c>
      <c r="G2575" s="77">
        <f>IFERROR(INDEX(Sinduscon!$21:$21,
MATCH(CUB!$A2575,Sinduscon!$3:$3,0)+4), "")</f>
        <v>19.020000000000003</v>
      </c>
      <c r="H2575" s="111"/>
      <c r="I2575" s="111"/>
      <c r="J2575" s="111"/>
      <c r="K2575" s="111"/>
    </row>
    <row r="2576" spans="1:12" x14ac:dyDescent="0.25">
      <c r="A2576" s="71">
        <f>IF(
   SUMPRODUCT(--(Sinduscon!$3:$3=DATE(2013,INT((ROW(A2773)-1)/20)+1,1)))&gt;0,
   DATE(2013,INT((ROW(A2773)-1)/20)+1,1),
   ""
)</f>
        <v>45474</v>
      </c>
      <c r="B2576" s="72" t="str">
        <f t="shared" si="208"/>
        <v>R-16</v>
      </c>
      <c r="C2576" s="73" t="str">
        <f t="shared" si="209"/>
        <v>Baixo</v>
      </c>
      <c r="D2576" s="77" t="str">
        <f>IFERROR(INDEX(Sinduscon!$24:$24,
MATCH(CUB!A2576,Sinduscon!$3:$3,0)+1), "")</f>
        <v>-</v>
      </c>
      <c r="E2576" s="77" t="str">
        <f>IFERROR(INDEX(Sinduscon!$25:$25,
MATCH(CUB!$A2576,Sinduscon!$3:$3,0)+1), "")</f>
        <v>-</v>
      </c>
      <c r="F2576" s="77" t="str">
        <f>IFERROR(INDEX(Sinduscon!$26:$26,
MATCH(CUB!$A2576,Sinduscon!$3:$3,0)+1), "")</f>
        <v>-</v>
      </c>
      <c r="G2576" s="77" t="str">
        <f>IFERROR(INDEX(Sinduscon!$27:$27,
MATCH(CUB!$A2576,Sinduscon!$3:$3,0)+1), "")</f>
        <v>-</v>
      </c>
      <c r="H2576" s="111"/>
      <c r="I2576" s="111"/>
      <c r="J2576" s="111"/>
      <c r="K2576" s="111"/>
    </row>
    <row r="2577" spans="1:12" x14ac:dyDescent="0.25">
      <c r="A2577" s="71">
        <f>IF(
   SUMPRODUCT(--(Sinduscon!$3:$3=DATE(2013,INT((ROW(A2774)-1)/20)+1,1)))&gt;0,
   DATE(2013,INT((ROW(A2774)-1)/20)+1,1),
   ""
)</f>
        <v>45474</v>
      </c>
      <c r="B2577" s="72" t="str">
        <f t="shared" si="208"/>
        <v>R-16</v>
      </c>
      <c r="C2577" s="73" t="str">
        <f t="shared" si="209"/>
        <v>Normal</v>
      </c>
      <c r="D2577" s="77">
        <f>IFERROR(INDEX(Sinduscon!$24:$24,
MATCH(CUB!A2577,Sinduscon!$3:$3,0)+2), "")</f>
        <v>1026.48</v>
      </c>
      <c r="E2577" s="77">
        <f>IFERROR(INDEX(Sinduscon!$25:$25,
MATCH(CUB!$A2577,Sinduscon!$3:$3,0)+2), "")</f>
        <v>1052.01</v>
      </c>
      <c r="F2577" s="77">
        <f>IFERROR(INDEX(Sinduscon!$26:$26,
MATCH(CUB!$A2577,Sinduscon!$3:$3,0)+2), "")</f>
        <v>63.14</v>
      </c>
      <c r="G2577" s="77">
        <f>IFERROR(INDEX(Sinduscon!$27:$27,
MATCH(CUB!$A2577,Sinduscon!$3:$3,0)+2), "")</f>
        <v>6.74</v>
      </c>
      <c r="H2577" s="111"/>
      <c r="I2577" s="111"/>
      <c r="J2577" s="111"/>
      <c r="K2577" s="111"/>
    </row>
    <row r="2578" spans="1:12" x14ac:dyDescent="0.25">
      <c r="A2578" s="71">
        <f>IF(
   SUMPRODUCT(--(Sinduscon!$3:$3=DATE(2013,INT((ROW(A2775)-1)/20)+1,1)))&gt;0,
   DATE(2013,INT((ROW(A2775)-1)/20)+1,1),
   ""
)</f>
        <v>45474</v>
      </c>
      <c r="B2578" s="72" t="str">
        <f t="shared" si="208"/>
        <v>R-16</v>
      </c>
      <c r="C2578" s="73" t="str">
        <f t="shared" si="209"/>
        <v>Alto</v>
      </c>
      <c r="D2578" s="77">
        <f>IFERROR(INDEX(Sinduscon!$24:$24,
MATCH(CUB!A2578,Sinduscon!$3:$3,0)+3), "")</f>
        <v>1436.66</v>
      </c>
      <c r="E2578" s="77">
        <f>IFERROR(INDEX(Sinduscon!$25:$25,
MATCH(CUB!$A2578,Sinduscon!$3:$3,0)+3), "")</f>
        <v>1300.96</v>
      </c>
      <c r="F2578" s="77">
        <f>IFERROR(INDEX(Sinduscon!$26:$26,
MATCH(CUB!$A2578,Sinduscon!$3:$3,0)+3), "")</f>
        <v>78.05</v>
      </c>
      <c r="G2578" s="77">
        <f>IFERROR(INDEX(Sinduscon!$27:$27,
MATCH(CUB!$A2578,Sinduscon!$3:$3,0)+3), "")</f>
        <v>10.119999999999999</v>
      </c>
      <c r="H2578" s="111"/>
      <c r="I2578" s="111"/>
      <c r="J2578" s="111"/>
      <c r="K2578" s="111"/>
    </row>
    <row r="2579" spans="1:12" x14ac:dyDescent="0.25">
      <c r="A2579" s="71">
        <f>IF(
   SUMPRODUCT(--(Sinduscon!$3:$3=DATE(2013,INT((ROW(A2776)-1)/20)+1,1)))&gt;0,
   DATE(2013,INT((ROW(A2776)-1)/20)+1,1),
   ""
)</f>
        <v>45474</v>
      </c>
      <c r="B2579" s="72" t="str">
        <f t="shared" si="208"/>
        <v>R-16</v>
      </c>
      <c r="C2579" s="73" t="str">
        <f t="shared" si="209"/>
        <v>Total</v>
      </c>
      <c r="D2579" s="77">
        <f>IFERROR(INDEX(Sinduscon!$24:$24,
MATCH(CUB!A2579,Sinduscon!$3:$3,0)+4), "")</f>
        <v>2463.1400000000003</v>
      </c>
      <c r="E2579" s="77">
        <f>IFERROR(INDEX(Sinduscon!$25:$25,
MATCH(CUB!$A2579,Sinduscon!$3:$3,0)+4), "")</f>
        <v>2352.9700000000003</v>
      </c>
      <c r="F2579" s="77">
        <f>IFERROR(INDEX(Sinduscon!$26:$26,
MATCH(CUB!$A2579,Sinduscon!$3:$3,0)+4), "")</f>
        <v>141.19</v>
      </c>
      <c r="G2579" s="77">
        <f>IFERROR(INDEX(Sinduscon!$27:$27,
MATCH(CUB!$A2579,Sinduscon!$3:$3,0)+4), "")</f>
        <v>16.86</v>
      </c>
      <c r="H2579" s="111"/>
      <c r="I2579" s="111"/>
      <c r="J2579" s="111"/>
      <c r="K2579" s="111"/>
    </row>
    <row r="2580" spans="1:12" x14ac:dyDescent="0.25">
      <c r="A2580" s="71">
        <f>IF(
   SUMPRODUCT(--(Sinduscon!$3:$3=DATE(2013,INT((ROW(A2777)-1)/20)+1,1)))&gt;0,
   DATE(2013,INT((ROW(A2777)-1)/20)+1,1),
   ""
)</f>
        <v>45474</v>
      </c>
      <c r="B2580" s="72" t="str">
        <f t="shared" si="208"/>
        <v>PIS</v>
      </c>
      <c r="C2580" s="73" t="str">
        <f t="shared" si="209"/>
        <v>Baixo</v>
      </c>
      <c r="D2580" s="77">
        <f>IFERROR(INDEX(Sinduscon!$30:$30,
MATCH(CUB!A2580,Sinduscon!$3:$3,0)+1), "")</f>
        <v>849.29</v>
      </c>
      <c r="E2580" s="77">
        <f>IFERROR(INDEX(Sinduscon!$31:$31,
MATCH(CUB!$A2580,Sinduscon!$3:$3,0)+1), "")</f>
        <v>686.71</v>
      </c>
      <c r="F2580" s="77">
        <f>IFERROR(INDEX(Sinduscon!$32:$32,
MATCH(CUB!$A2580,Sinduscon!$3:$3,0)+1), "")</f>
        <v>36.43</v>
      </c>
      <c r="G2580" s="77">
        <f>IFERROR(INDEX(Sinduscon!$33:$33,
MATCH(CUB!$A2580,Sinduscon!$3:$3,0)+1), "")</f>
        <v>2.63</v>
      </c>
      <c r="H2580" s="111"/>
      <c r="I2580" s="111"/>
      <c r="J2580" s="111"/>
      <c r="K2580" s="111"/>
    </row>
    <row r="2581" spans="1:12" x14ac:dyDescent="0.25">
      <c r="A2581" s="71">
        <f>IF(
   SUMPRODUCT(--(Sinduscon!$3:$3=DATE(2013,INT((ROW(A2778)-1)/20)+1,1)))&gt;0,
   DATE(2013,INT((ROW(A2778)-1)/20)+1,1),
   ""
)</f>
        <v>45474</v>
      </c>
      <c r="B2581" s="72" t="str">
        <f t="shared" si="208"/>
        <v>PIS</v>
      </c>
      <c r="C2581" s="73" t="str">
        <f t="shared" si="209"/>
        <v>Normal</v>
      </c>
      <c r="D2581" s="77" t="str">
        <f>IFERROR(INDEX(Sinduscon!$30:$30,
MATCH(CUB!A2581,Sinduscon!$3:$3,0)+2), "")</f>
        <v>-</v>
      </c>
      <c r="E2581" s="77" t="str">
        <f>IFERROR(INDEX(Sinduscon!$31:$31,
MATCH(CUB!$A2581,Sinduscon!$3:$3,0)+2), "")</f>
        <v>-</v>
      </c>
      <c r="F2581" s="77" t="str">
        <f>IFERROR(INDEX(Sinduscon!$32:$32,
MATCH(CUB!$A2581,Sinduscon!$3:$3,0)+2), "")</f>
        <v>-</v>
      </c>
      <c r="G2581" s="77" t="str">
        <f>IFERROR(INDEX(Sinduscon!$33:$33,
MATCH(CUB!$A2581,Sinduscon!$3:$3,0)+2), "")</f>
        <v>-</v>
      </c>
      <c r="H2581" s="111"/>
      <c r="I2581" s="111"/>
      <c r="J2581" s="111"/>
      <c r="K2581" s="111"/>
    </row>
    <row r="2582" spans="1:12" x14ac:dyDescent="0.25">
      <c r="A2582" s="71">
        <f>IF(
   SUMPRODUCT(--(Sinduscon!$3:$3=DATE(2013,INT((ROW(A2779)-1)/20)+1,1)))&gt;0,
   DATE(2013,INT((ROW(A2779)-1)/20)+1,1),
   ""
)</f>
        <v>45474</v>
      </c>
      <c r="B2582" s="72" t="str">
        <f t="shared" si="208"/>
        <v>PIS</v>
      </c>
      <c r="C2582" s="73" t="str">
        <f t="shared" si="209"/>
        <v>Alto</v>
      </c>
      <c r="D2582" s="77" t="str">
        <f>IFERROR(INDEX(Sinduscon!$30:$30,
MATCH(CUB!A2582,Sinduscon!$3:$3,0)+3), "")</f>
        <v>-</v>
      </c>
      <c r="E2582" s="77" t="str">
        <f>IFERROR(INDEX(Sinduscon!$31:$31,
MATCH(CUB!$A2582,Sinduscon!$3:$3,0)+3), "")</f>
        <v>-</v>
      </c>
      <c r="F2582" s="77" t="str">
        <f>IFERROR(INDEX(Sinduscon!$32:$32,
MATCH(CUB!$A2582,Sinduscon!$3:$3,0)+3), "")</f>
        <v>-</v>
      </c>
      <c r="G2582" s="77" t="str">
        <f>IFERROR(INDEX(Sinduscon!$33:$33,
MATCH(CUB!$A2582,Sinduscon!$3:$3,0)+3), "")</f>
        <v>-</v>
      </c>
      <c r="H2582" s="111"/>
      <c r="I2582" s="111"/>
      <c r="J2582" s="111"/>
      <c r="K2582" s="111"/>
    </row>
    <row r="2583" spans="1:12" x14ac:dyDescent="0.25">
      <c r="A2583" s="71">
        <f>IF(
   SUMPRODUCT(--(Sinduscon!$3:$3=DATE(2013,INT((ROW(A2780)-1)/20)+1,1)))&gt;0,
   DATE(2013,INT((ROW(A2780)-1)/20)+1,1),
   ""
)</f>
        <v>45474</v>
      </c>
      <c r="B2583" s="72" t="str">
        <f t="shared" si="208"/>
        <v>PIS</v>
      </c>
      <c r="C2583" s="73" t="str">
        <f t="shared" si="209"/>
        <v>Total</v>
      </c>
      <c r="D2583" s="77">
        <f>IFERROR(INDEX(Sinduscon!$30:$30,
MATCH(CUB!A2583,Sinduscon!$3:$3,0)+4), "")</f>
        <v>849.29</v>
      </c>
      <c r="E2583" s="77">
        <f>IFERROR(INDEX(Sinduscon!$31:$31,
MATCH(CUB!$A2583,Sinduscon!$3:$3,0)+4), "")</f>
        <v>686.71</v>
      </c>
      <c r="F2583" s="77">
        <f>IFERROR(INDEX(Sinduscon!$32:$32,
MATCH(CUB!$A2583,Sinduscon!$3:$3,0)+4), "")</f>
        <v>36.43</v>
      </c>
      <c r="G2583" s="77">
        <f>IFERROR(INDEX(Sinduscon!$33:$33,
MATCH(CUB!$A2583,Sinduscon!$3:$3,0)+4), "")</f>
        <v>2.63</v>
      </c>
      <c r="H2583" s="111">
        <f>SUMIFS(CUB!$D:$D,CUB!$C:$C,"Total",CUB!$A:$A,$A2583)
/11</f>
        <v>1233.830909090909</v>
      </c>
      <c r="I2583" s="111">
        <f>SUMIFS(CUB!$E:$E,CUB!$C:$C,"Total",CUB!$A:$A,$A2583)
/11</f>
        <v>1093.8090909090911</v>
      </c>
      <c r="J2583" s="111">
        <f>SUMIFS(CUB!$F:$F,CUB!$C:$C,"Total",CUB!$A:$A,$A2583)
/11</f>
        <v>90.788181818181798</v>
      </c>
      <c r="K2583" s="111">
        <f>SUMIFS(CUB!$G:$G,CUB!$C:$C,"Total",CUB!$A:$A,$A2583)
/11</f>
        <v>4.5127272727272736</v>
      </c>
      <c r="L2583" s="111">
        <f t="shared" ref="L2583" si="210">SUM(H2583:K2583)</f>
        <v>2422.9409090909094</v>
      </c>
    </row>
    <row r="2584" spans="1:12" x14ac:dyDescent="0.25">
      <c r="A2584" s="71">
        <f>IF(
   SUMPRODUCT(--(Sinduscon!$3:$3=DATE(2013,INT((ROW(A2781)-1)/20)+1,1)))&gt;0,
   DATE(2013,INT((ROW(A2781)-1)/20)+1,1),
   ""
)</f>
        <v>45505</v>
      </c>
      <c r="B2584" s="72" t="str">
        <f t="shared" si="208"/>
        <v>R-1</v>
      </c>
      <c r="C2584" s="73" t="str">
        <f t="shared" si="209"/>
        <v>Baixo</v>
      </c>
      <c r="D2584" s="77">
        <f>IFERROR(INDEX(Sinduscon!$6:$6,
MATCH(CUB!A2584,Sinduscon!$3:$3,0)+1), "")</f>
        <v>1146.48</v>
      </c>
      <c r="E2584" s="77">
        <f>IFERROR(INDEX(Sinduscon!$7:$7,
MATCH(CUB!$A2584,Sinduscon!$3:$3,0)+1), "")</f>
        <v>1007.68</v>
      </c>
      <c r="F2584" s="77">
        <f>IFERROR(INDEX(Sinduscon!$8:$8,
MATCH(CUB!$A2584,Sinduscon!$3:$3,0)+1), "")</f>
        <v>146.88999999999999</v>
      </c>
      <c r="G2584" s="77">
        <f>IFERROR(INDEX(Sinduscon!$9:$9,
MATCH(CUB!$A2584,Sinduscon!$3:$3,0)+1), "")</f>
        <v>5.21</v>
      </c>
      <c r="H2584" s="111"/>
      <c r="I2584" s="111"/>
      <c r="J2584" s="111"/>
      <c r="K2584" s="111"/>
    </row>
    <row r="2585" spans="1:12" x14ac:dyDescent="0.25">
      <c r="A2585" s="71">
        <f>IF(
   SUMPRODUCT(--(Sinduscon!$3:$3=DATE(2013,INT((ROW(A2782)-1)/20)+1,1)))&gt;0,
   DATE(2013,INT((ROW(A2782)-1)/20)+1,1),
   ""
)</f>
        <v>45505</v>
      </c>
      <c r="B2585" s="72" t="str">
        <f t="shared" si="208"/>
        <v>R-1</v>
      </c>
      <c r="C2585" s="73" t="str">
        <f t="shared" si="209"/>
        <v>Normal</v>
      </c>
      <c r="D2585" s="77">
        <f>IFERROR(INDEX(Sinduscon!$6:$6,
MATCH(CUB!A2585,Sinduscon!$3:$3,0)+2), "")</f>
        <v>1200.69</v>
      </c>
      <c r="E2585" s="77">
        <f>IFERROR(INDEX(Sinduscon!$7:$7,
MATCH(CUB!$A2585,Sinduscon!$3:$3,0)+2), "")</f>
        <v>1377.89</v>
      </c>
      <c r="F2585" s="77">
        <f>IFERROR(INDEX(Sinduscon!$8:$8,
MATCH(CUB!$A2585,Sinduscon!$3:$3,0)+2), "")</f>
        <v>137.91999999999999</v>
      </c>
      <c r="G2585" s="77">
        <f>IFERROR(INDEX(Sinduscon!$9:$9,
MATCH(CUB!$A2585,Sinduscon!$3:$3,0)+2), "")</f>
        <v>0.37</v>
      </c>
      <c r="H2585" s="111"/>
      <c r="I2585" s="111"/>
      <c r="J2585" s="111"/>
      <c r="K2585" s="111"/>
    </row>
    <row r="2586" spans="1:12" x14ac:dyDescent="0.25">
      <c r="A2586" s="71">
        <f>IF(
   SUMPRODUCT(--(Sinduscon!$3:$3=DATE(2013,INT((ROW(A2783)-1)/20)+1,1)))&gt;0,
   DATE(2013,INT((ROW(A2783)-1)/20)+1,1),
   ""
)</f>
        <v>45505</v>
      </c>
      <c r="B2586" s="72" t="str">
        <f t="shared" si="208"/>
        <v>R-1</v>
      </c>
      <c r="C2586" s="73" t="str">
        <f t="shared" si="209"/>
        <v>Alto</v>
      </c>
      <c r="D2586" s="77">
        <f>IFERROR(INDEX(Sinduscon!$6:$6,
MATCH(CUB!A2586,Sinduscon!$3:$3,0)+3), "")</f>
        <v>1781.01</v>
      </c>
      <c r="E2586" s="77">
        <f>IFERROR(INDEX(Sinduscon!$7:$7,
MATCH(CUB!$A2586,Sinduscon!$3:$3,0)+3), "")</f>
        <v>1494.98</v>
      </c>
      <c r="F2586" s="77">
        <f>IFERROR(INDEX(Sinduscon!$8:$8,
MATCH(CUB!$A2586,Sinduscon!$3:$3,0)+3), "")</f>
        <v>130.38999999999999</v>
      </c>
      <c r="G2586" s="77">
        <f>IFERROR(INDEX(Sinduscon!$9:$9,
MATCH(CUB!$A2586,Sinduscon!$3:$3,0)+3), "")</f>
        <v>0.45</v>
      </c>
      <c r="H2586" s="111"/>
      <c r="I2586" s="111"/>
      <c r="J2586" s="111"/>
      <c r="K2586" s="111"/>
    </row>
    <row r="2587" spans="1:12" x14ac:dyDescent="0.25">
      <c r="A2587" s="71">
        <f>IF(
   SUMPRODUCT(--(Sinduscon!$3:$3=DATE(2013,INT((ROW(A2784)-1)/20)+1,1)))&gt;0,
   DATE(2013,INT((ROW(A2784)-1)/20)+1,1),
   ""
)</f>
        <v>45505</v>
      </c>
      <c r="B2587" s="72" t="str">
        <f t="shared" si="208"/>
        <v>R-1</v>
      </c>
      <c r="C2587" s="73" t="str">
        <f t="shared" si="209"/>
        <v>Total</v>
      </c>
      <c r="D2587" s="77">
        <f>IFERROR(INDEX(Sinduscon!$6:$6,
MATCH(CUB!A2587,Sinduscon!$3:$3,0)+4), "")</f>
        <v>4128.18</v>
      </c>
      <c r="E2587" s="77">
        <f>IFERROR(INDEX(Sinduscon!$7:$7,
MATCH(CUB!$A2587,Sinduscon!$3:$3,0)+4), "")</f>
        <v>3880.55</v>
      </c>
      <c r="F2587" s="77">
        <f>IFERROR(INDEX(Sinduscon!$8:$8,
MATCH(CUB!$A2587,Sinduscon!$3:$3,0)+4), "")</f>
        <v>415.19999999999993</v>
      </c>
      <c r="G2587" s="77">
        <f>IFERROR(INDEX(Sinduscon!$9:$9,
MATCH(CUB!$A2587,Sinduscon!$3:$3,0)+4), "")</f>
        <v>6.03</v>
      </c>
      <c r="H2587" s="111"/>
      <c r="I2587" s="111"/>
      <c r="J2587" s="111"/>
      <c r="K2587" s="111"/>
    </row>
    <row r="2588" spans="1:12" x14ac:dyDescent="0.25">
      <c r="A2588" s="71">
        <f>IF(
   SUMPRODUCT(--(Sinduscon!$3:$3=DATE(2013,INT((ROW(A2785)-1)/20)+1,1)))&gt;0,
   DATE(2013,INT((ROW(A2785)-1)/20)+1,1),
   ""
)</f>
        <v>45505</v>
      </c>
      <c r="B2588" s="72" t="str">
        <f t="shared" si="208"/>
        <v>PP-4</v>
      </c>
      <c r="C2588" s="73" t="str">
        <f t="shared" si="209"/>
        <v>Baixo</v>
      </c>
      <c r="D2588" s="77">
        <f>IFERROR(INDEX(Sinduscon!$12:$12,
MATCH(CUB!A2588,Sinduscon!$3:$3,0)+1), "")</f>
        <v>1256.5</v>
      </c>
      <c r="E2588" s="77">
        <f>IFERROR(INDEX(Sinduscon!$13:$13,
MATCH(CUB!$A2588,Sinduscon!$3:$3,0)+1), "")</f>
        <v>845.26</v>
      </c>
      <c r="F2588" s="77">
        <f>IFERROR(INDEX(Sinduscon!$14:$14,
MATCH(CUB!$A2588,Sinduscon!$3:$3,0)+1), "")</f>
        <v>39.06</v>
      </c>
      <c r="G2588" s="77">
        <f>IFERROR(INDEX(Sinduscon!$15:$15,
MATCH(CUB!$A2588,Sinduscon!$3:$3,0)+1), "")</f>
        <v>5.03</v>
      </c>
      <c r="H2588" s="111"/>
      <c r="I2588" s="111"/>
      <c r="J2588" s="111"/>
      <c r="K2588" s="111"/>
    </row>
    <row r="2589" spans="1:12" x14ac:dyDescent="0.25">
      <c r="A2589" s="71">
        <f>IF(
   SUMPRODUCT(--(Sinduscon!$3:$3=DATE(2013,INT((ROW(A2786)-1)/20)+1,1)))&gt;0,
   DATE(2013,INT((ROW(A2786)-1)/20)+1,1),
   ""
)</f>
        <v>45505</v>
      </c>
      <c r="B2589" s="72" t="str">
        <f t="shared" si="208"/>
        <v>PP-4</v>
      </c>
      <c r="C2589" s="73" t="str">
        <f t="shared" si="209"/>
        <v>Normal</v>
      </c>
      <c r="D2589" s="77">
        <f>IFERROR(INDEX(Sinduscon!$12:$12,
MATCH(CUB!A2589,Sinduscon!$3:$3,0)+2), "")</f>
        <v>1175.3699999999999</v>
      </c>
      <c r="E2589" s="77">
        <f>IFERROR(INDEX(Sinduscon!$13:$13,
MATCH(CUB!$A2589,Sinduscon!$3:$3,0)+2), "")</f>
        <v>1218.8900000000001</v>
      </c>
      <c r="F2589" s="77">
        <f>IFERROR(INDEX(Sinduscon!$14:$14,
MATCH(CUB!$A2589,Sinduscon!$3:$3,0)+2), "")</f>
        <v>165.38</v>
      </c>
      <c r="G2589" s="77">
        <f>IFERROR(INDEX(Sinduscon!$15:$15,
MATCH(CUB!$A2589,Sinduscon!$3:$3,0)+2), "")</f>
        <v>7.0000000000000007E-2</v>
      </c>
      <c r="H2589" s="111"/>
      <c r="I2589" s="111"/>
      <c r="J2589" s="111"/>
      <c r="K2589" s="111"/>
    </row>
    <row r="2590" spans="1:12" x14ac:dyDescent="0.25">
      <c r="A2590" s="71">
        <f>IF(
   SUMPRODUCT(--(Sinduscon!$3:$3=DATE(2013,INT((ROW(A2787)-1)/20)+1,1)))&gt;0,
   DATE(2013,INT((ROW(A2787)-1)/20)+1,1),
   ""
)</f>
        <v>45505</v>
      </c>
      <c r="B2590" s="72" t="str">
        <f t="shared" si="208"/>
        <v>PP-4</v>
      </c>
      <c r="C2590" s="73" t="str">
        <f t="shared" si="209"/>
        <v>Alto</v>
      </c>
      <c r="D2590" s="77" t="str">
        <f>IFERROR(INDEX(Sinduscon!$12:$12,
MATCH(CUB!A2590,Sinduscon!$3:$3,0)+3), "")</f>
        <v>-</v>
      </c>
      <c r="E2590" s="77" t="str">
        <f>IFERROR(INDEX(Sinduscon!$13:$13,
MATCH(CUB!$A2590,Sinduscon!$3:$3,0)+3), "")</f>
        <v>-</v>
      </c>
      <c r="F2590" s="77" t="str">
        <f>IFERROR(INDEX(Sinduscon!$14:$14,
MATCH(CUB!$A2590,Sinduscon!$3:$3,0)+3), "")</f>
        <v>-</v>
      </c>
      <c r="G2590" s="77" t="str">
        <f>IFERROR(INDEX(Sinduscon!$15:$15,
MATCH(CUB!$A2590,Sinduscon!$3:$3,0)+3), "")</f>
        <v>-</v>
      </c>
      <c r="H2590" s="111"/>
      <c r="I2590" s="111"/>
      <c r="J2590" s="111"/>
      <c r="K2590" s="111"/>
    </row>
    <row r="2591" spans="1:12" x14ac:dyDescent="0.25">
      <c r="A2591" s="71">
        <f>IF(
   SUMPRODUCT(--(Sinduscon!$3:$3=DATE(2013,INT((ROW(A2788)-1)/20)+1,1)))&gt;0,
   DATE(2013,INT((ROW(A2788)-1)/20)+1,1),
   ""
)</f>
        <v>45505</v>
      </c>
      <c r="B2591" s="72" t="str">
        <f t="shared" si="208"/>
        <v>PP-4</v>
      </c>
      <c r="C2591" s="73" t="str">
        <f t="shared" si="209"/>
        <v>Total</v>
      </c>
      <c r="D2591" s="77">
        <f>IFERROR(INDEX(Sinduscon!$12:$12,
MATCH(CUB!A2591,Sinduscon!$3:$3,0)+4), "")</f>
        <v>2431.87</v>
      </c>
      <c r="E2591" s="77">
        <f>IFERROR(INDEX(Sinduscon!$13:$13,
MATCH(CUB!$A2591,Sinduscon!$3:$3,0)+4), "")</f>
        <v>2064.15</v>
      </c>
      <c r="F2591" s="77">
        <f>IFERROR(INDEX(Sinduscon!$14:$14,
MATCH(CUB!$A2591,Sinduscon!$3:$3,0)+4), "")</f>
        <v>204.44</v>
      </c>
      <c r="G2591" s="77">
        <f>IFERROR(INDEX(Sinduscon!$15:$15,
MATCH(CUB!$A2591,Sinduscon!$3:$3,0)+4), "")</f>
        <v>5.1000000000000005</v>
      </c>
      <c r="H2591" s="111"/>
      <c r="I2591" s="111"/>
      <c r="J2591" s="111"/>
      <c r="K2591" s="111"/>
    </row>
    <row r="2592" spans="1:12" x14ac:dyDescent="0.25">
      <c r="A2592" s="71">
        <f>IF(
   SUMPRODUCT(--(Sinduscon!$3:$3=DATE(2013,INT((ROW(A2789)-1)/20)+1,1)))&gt;0,
   DATE(2013,INT((ROW(A2789)-1)/20)+1,1),
   ""
)</f>
        <v>45505</v>
      </c>
      <c r="B2592" s="72" t="str">
        <f t="shared" si="208"/>
        <v>R-8</v>
      </c>
      <c r="C2592" s="73" t="str">
        <f t="shared" si="209"/>
        <v>Baixo</v>
      </c>
      <c r="D2592" s="77">
        <f>IFERROR(INDEX(Sinduscon!$18:$18,
MATCH(CUB!A2592,Sinduscon!$3:$3,0)+1), "")</f>
        <v>1197.48</v>
      </c>
      <c r="E2592" s="77">
        <f>IFERROR(INDEX(Sinduscon!$19:$19,
MATCH(CUB!$A2592,Sinduscon!$3:$3,0)+1), "")</f>
        <v>794.94</v>
      </c>
      <c r="F2592" s="77">
        <f>IFERROR(INDEX(Sinduscon!$20:$20,
MATCH(CUB!$A2592,Sinduscon!$3:$3,0)+1), "")</f>
        <v>35.14</v>
      </c>
      <c r="G2592" s="77">
        <f>IFERROR(INDEX(Sinduscon!$21:$21,
MATCH(CUB!$A2592,Sinduscon!$3:$3,0)+1), "")</f>
        <v>5.28</v>
      </c>
      <c r="H2592" s="111"/>
      <c r="I2592" s="111"/>
      <c r="J2592" s="111"/>
      <c r="K2592" s="111"/>
    </row>
    <row r="2593" spans="1:12" x14ac:dyDescent="0.25">
      <c r="A2593" s="71">
        <f>IF(
   SUMPRODUCT(--(Sinduscon!$3:$3=DATE(2013,INT((ROW(A2790)-1)/20)+1,1)))&gt;0,
   DATE(2013,INT((ROW(A2790)-1)/20)+1,1),
   ""
)</f>
        <v>45505</v>
      </c>
      <c r="B2593" s="72" t="str">
        <f t="shared" si="208"/>
        <v>R-8</v>
      </c>
      <c r="C2593" s="73" t="str">
        <f t="shared" si="209"/>
        <v>Normal</v>
      </c>
      <c r="D2593" s="77">
        <f>IFERROR(INDEX(Sinduscon!$18:$18,
MATCH(CUB!A2593,Sinduscon!$3:$3,0)+2), "")</f>
        <v>1041.3599999999999</v>
      </c>
      <c r="E2593" s="77">
        <f>IFERROR(INDEX(Sinduscon!$19:$19,
MATCH(CUB!$A2593,Sinduscon!$3:$3,0)+2), "")</f>
        <v>1094.32</v>
      </c>
      <c r="F2593" s="77">
        <f>IFERROR(INDEX(Sinduscon!$20:$20,
MATCH(CUB!$A2593,Sinduscon!$3:$3,0)+2), "")</f>
        <v>76.3</v>
      </c>
      <c r="G2593" s="77">
        <f>IFERROR(INDEX(Sinduscon!$21:$21,
MATCH(CUB!$A2593,Sinduscon!$3:$3,0)+2), "")</f>
        <v>7.07</v>
      </c>
      <c r="H2593" s="111"/>
      <c r="I2593" s="111"/>
      <c r="J2593" s="111"/>
      <c r="K2593" s="111"/>
    </row>
    <row r="2594" spans="1:12" x14ac:dyDescent="0.25">
      <c r="A2594" s="71">
        <f>IF(
   SUMPRODUCT(--(Sinduscon!$3:$3=DATE(2013,INT((ROW(A2791)-1)/20)+1,1)))&gt;0,
   DATE(2013,INT((ROW(A2791)-1)/20)+1,1),
   ""
)</f>
        <v>45505</v>
      </c>
      <c r="B2594" s="72" t="str">
        <f t="shared" si="208"/>
        <v>R-8</v>
      </c>
      <c r="C2594" s="73" t="str">
        <f t="shared" si="209"/>
        <v>Alto</v>
      </c>
      <c r="D2594" s="77">
        <f>IFERROR(INDEX(Sinduscon!$18:$18,
MATCH(CUB!A2594,Sinduscon!$3:$3,0)+3), "")</f>
        <v>1477.54</v>
      </c>
      <c r="E2594" s="77">
        <f>IFERROR(INDEX(Sinduscon!$19:$19,
MATCH(CUB!$A2594,Sinduscon!$3:$3,0)+3), "")</f>
        <v>1158.26</v>
      </c>
      <c r="F2594" s="77">
        <f>IFERROR(INDEX(Sinduscon!$20:$20,
MATCH(CUB!$A2594,Sinduscon!$3:$3,0)+3), "")</f>
        <v>89.97</v>
      </c>
      <c r="G2594" s="77">
        <f>IFERROR(INDEX(Sinduscon!$21:$21,
MATCH(CUB!$A2594,Sinduscon!$3:$3,0)+3), "")</f>
        <v>6.67</v>
      </c>
      <c r="H2594" s="111"/>
      <c r="I2594" s="111"/>
      <c r="J2594" s="111"/>
      <c r="K2594" s="111"/>
    </row>
    <row r="2595" spans="1:12" x14ac:dyDescent="0.25">
      <c r="A2595" s="71">
        <f>IF(
   SUMPRODUCT(--(Sinduscon!$3:$3=DATE(2013,INT((ROW(A2792)-1)/20)+1,1)))&gt;0,
   DATE(2013,INT((ROW(A2792)-1)/20)+1,1),
   ""
)</f>
        <v>45505</v>
      </c>
      <c r="B2595" s="72" t="str">
        <f t="shared" si="208"/>
        <v>R-8</v>
      </c>
      <c r="C2595" s="73" t="str">
        <f t="shared" si="209"/>
        <v>Total</v>
      </c>
      <c r="D2595" s="77">
        <f>IFERROR(INDEX(Sinduscon!$18:$18,
MATCH(CUB!A2595,Sinduscon!$3:$3,0)+4), "")</f>
        <v>3716.38</v>
      </c>
      <c r="E2595" s="77">
        <f>IFERROR(INDEX(Sinduscon!$19:$19,
MATCH(CUB!$A2595,Sinduscon!$3:$3,0)+4), "")</f>
        <v>3047.52</v>
      </c>
      <c r="F2595" s="77">
        <f>IFERROR(INDEX(Sinduscon!$20:$20,
MATCH(CUB!$A2595,Sinduscon!$3:$3,0)+4), "")</f>
        <v>201.41</v>
      </c>
      <c r="G2595" s="77">
        <f>IFERROR(INDEX(Sinduscon!$21:$21,
MATCH(CUB!$A2595,Sinduscon!$3:$3,0)+4), "")</f>
        <v>19.020000000000003</v>
      </c>
      <c r="H2595" s="111"/>
      <c r="I2595" s="111"/>
      <c r="J2595" s="111"/>
      <c r="K2595" s="111"/>
    </row>
    <row r="2596" spans="1:12" x14ac:dyDescent="0.25">
      <c r="A2596" s="71">
        <f>IF(
   SUMPRODUCT(--(Sinduscon!$3:$3=DATE(2013,INT((ROW(A2793)-1)/20)+1,1)))&gt;0,
   DATE(2013,INT((ROW(A2793)-1)/20)+1,1),
   ""
)</f>
        <v>45505</v>
      </c>
      <c r="B2596" s="72" t="str">
        <f t="shared" si="208"/>
        <v>R-16</v>
      </c>
      <c r="C2596" s="73" t="str">
        <f t="shared" si="209"/>
        <v>Baixo</v>
      </c>
      <c r="D2596" s="77" t="str">
        <f>IFERROR(INDEX(Sinduscon!$24:$24,
MATCH(CUB!A2596,Sinduscon!$3:$3,0)+1), "")</f>
        <v>-</v>
      </c>
      <c r="E2596" s="77" t="str">
        <f>IFERROR(INDEX(Sinduscon!$25:$25,
MATCH(CUB!$A2596,Sinduscon!$3:$3,0)+1), "")</f>
        <v>-</v>
      </c>
      <c r="F2596" s="77" t="str">
        <f>IFERROR(INDEX(Sinduscon!$26:$26,
MATCH(CUB!$A2596,Sinduscon!$3:$3,0)+1), "")</f>
        <v>-</v>
      </c>
      <c r="G2596" s="77" t="str">
        <f>IFERROR(INDEX(Sinduscon!$27:$27,
MATCH(CUB!$A2596,Sinduscon!$3:$3,0)+1), "")</f>
        <v>-</v>
      </c>
      <c r="H2596" s="111"/>
      <c r="I2596" s="111"/>
      <c r="J2596" s="111"/>
      <c r="K2596" s="111"/>
    </row>
    <row r="2597" spans="1:12" x14ac:dyDescent="0.25">
      <c r="A2597" s="71">
        <f>IF(
   SUMPRODUCT(--(Sinduscon!$3:$3=DATE(2013,INT((ROW(A2794)-1)/20)+1,1)))&gt;0,
   DATE(2013,INT((ROW(A2794)-1)/20)+1,1),
   ""
)</f>
        <v>45505</v>
      </c>
      <c r="B2597" s="72" t="str">
        <f t="shared" si="208"/>
        <v>R-16</v>
      </c>
      <c r="C2597" s="73" t="str">
        <f t="shared" si="209"/>
        <v>Normal</v>
      </c>
      <c r="D2597" s="77">
        <f>IFERROR(INDEX(Sinduscon!$24:$24,
MATCH(CUB!A2597,Sinduscon!$3:$3,0)+2), "")</f>
        <v>1028.83</v>
      </c>
      <c r="E2597" s="77">
        <f>IFERROR(INDEX(Sinduscon!$25:$25,
MATCH(CUB!$A2597,Sinduscon!$3:$3,0)+2), "")</f>
        <v>1052.01</v>
      </c>
      <c r="F2597" s="77">
        <f>IFERROR(INDEX(Sinduscon!$26:$26,
MATCH(CUB!$A2597,Sinduscon!$3:$3,0)+2), "")</f>
        <v>63.14</v>
      </c>
      <c r="G2597" s="77">
        <f>IFERROR(INDEX(Sinduscon!$27:$27,
MATCH(CUB!$A2597,Sinduscon!$3:$3,0)+2), "")</f>
        <v>6.74</v>
      </c>
      <c r="H2597" s="111"/>
      <c r="I2597" s="111"/>
      <c r="J2597" s="111"/>
      <c r="K2597" s="111"/>
    </row>
    <row r="2598" spans="1:12" x14ac:dyDescent="0.25">
      <c r="A2598" s="71">
        <f>IF(
   SUMPRODUCT(--(Sinduscon!$3:$3=DATE(2013,INT((ROW(A2795)-1)/20)+1,1)))&gt;0,
   DATE(2013,INT((ROW(A2795)-1)/20)+1,1),
   ""
)</f>
        <v>45505</v>
      </c>
      <c r="B2598" s="72" t="str">
        <f t="shared" si="208"/>
        <v>R-16</v>
      </c>
      <c r="C2598" s="73" t="str">
        <f t="shared" si="209"/>
        <v>Alto</v>
      </c>
      <c r="D2598" s="77">
        <f>IFERROR(INDEX(Sinduscon!$24:$24,
MATCH(CUB!A2598,Sinduscon!$3:$3,0)+3), "")</f>
        <v>1441.21</v>
      </c>
      <c r="E2598" s="77">
        <f>IFERROR(INDEX(Sinduscon!$25:$25,
MATCH(CUB!$A2598,Sinduscon!$3:$3,0)+3), "")</f>
        <v>1300.96</v>
      </c>
      <c r="F2598" s="77">
        <f>IFERROR(INDEX(Sinduscon!$26:$26,
MATCH(CUB!$A2598,Sinduscon!$3:$3,0)+3), "")</f>
        <v>78.05</v>
      </c>
      <c r="G2598" s="77">
        <f>IFERROR(INDEX(Sinduscon!$27:$27,
MATCH(CUB!$A2598,Sinduscon!$3:$3,0)+3), "")</f>
        <v>10.119999999999999</v>
      </c>
      <c r="H2598" s="111"/>
      <c r="I2598" s="111"/>
      <c r="J2598" s="111"/>
      <c r="K2598" s="111"/>
    </row>
    <row r="2599" spans="1:12" x14ac:dyDescent="0.25">
      <c r="A2599" s="71">
        <f>IF(
   SUMPRODUCT(--(Sinduscon!$3:$3=DATE(2013,INT((ROW(A2796)-1)/20)+1,1)))&gt;0,
   DATE(2013,INT((ROW(A2796)-1)/20)+1,1),
   ""
)</f>
        <v>45505</v>
      </c>
      <c r="B2599" s="72" t="str">
        <f t="shared" si="208"/>
        <v>R-16</v>
      </c>
      <c r="C2599" s="73" t="str">
        <f t="shared" si="209"/>
        <v>Total</v>
      </c>
      <c r="D2599" s="77">
        <f>IFERROR(INDEX(Sinduscon!$24:$24,
MATCH(CUB!A2599,Sinduscon!$3:$3,0)+4), "")</f>
        <v>2470.04</v>
      </c>
      <c r="E2599" s="77">
        <f>IFERROR(INDEX(Sinduscon!$25:$25,
MATCH(CUB!$A2599,Sinduscon!$3:$3,0)+4), "")</f>
        <v>2352.9700000000003</v>
      </c>
      <c r="F2599" s="77">
        <f>IFERROR(INDEX(Sinduscon!$26:$26,
MATCH(CUB!$A2599,Sinduscon!$3:$3,0)+4), "")</f>
        <v>141.19</v>
      </c>
      <c r="G2599" s="77">
        <f>IFERROR(INDEX(Sinduscon!$27:$27,
MATCH(CUB!$A2599,Sinduscon!$3:$3,0)+4), "")</f>
        <v>16.86</v>
      </c>
      <c r="H2599" s="111"/>
      <c r="I2599" s="111"/>
      <c r="J2599" s="111"/>
      <c r="K2599" s="111"/>
    </row>
    <row r="2600" spans="1:12" x14ac:dyDescent="0.25">
      <c r="A2600" s="71">
        <f>IF(
   SUMPRODUCT(--(Sinduscon!$3:$3=DATE(2013,INT((ROW(A2797)-1)/20)+1,1)))&gt;0,
   DATE(2013,INT((ROW(A2797)-1)/20)+1,1),
   ""
)</f>
        <v>45505</v>
      </c>
      <c r="B2600" s="72" t="str">
        <f t="shared" si="208"/>
        <v>PIS</v>
      </c>
      <c r="C2600" s="73" t="str">
        <f t="shared" si="209"/>
        <v>Baixo</v>
      </c>
      <c r="D2600" s="77">
        <f>IFERROR(INDEX(Sinduscon!$30:$30,
MATCH(CUB!A2600,Sinduscon!$3:$3,0)+1), "")</f>
        <v>852.74</v>
      </c>
      <c r="E2600" s="77">
        <f>IFERROR(INDEX(Sinduscon!$31:$31,
MATCH(CUB!$A2600,Sinduscon!$3:$3,0)+1), "")</f>
        <v>686.71</v>
      </c>
      <c r="F2600" s="77">
        <f>IFERROR(INDEX(Sinduscon!$32:$32,
MATCH(CUB!$A2600,Sinduscon!$3:$3,0)+1), "")</f>
        <v>36.43</v>
      </c>
      <c r="G2600" s="77">
        <f>IFERROR(INDEX(Sinduscon!$33:$33,
MATCH(CUB!$A2600,Sinduscon!$3:$3,0)+1), "")</f>
        <v>2.63</v>
      </c>
      <c r="H2600" s="111"/>
      <c r="I2600" s="111"/>
      <c r="J2600" s="111"/>
      <c r="K2600" s="111"/>
    </row>
    <row r="2601" spans="1:12" x14ac:dyDescent="0.25">
      <c r="A2601" s="71">
        <f>IF(
   SUMPRODUCT(--(Sinduscon!$3:$3=DATE(2013,INT((ROW(A2798)-1)/20)+1,1)))&gt;0,
   DATE(2013,INT((ROW(A2798)-1)/20)+1,1),
   ""
)</f>
        <v>45505</v>
      </c>
      <c r="B2601" s="72" t="str">
        <f t="shared" si="208"/>
        <v>PIS</v>
      </c>
      <c r="C2601" s="73" t="str">
        <f t="shared" si="209"/>
        <v>Normal</v>
      </c>
      <c r="D2601" s="77" t="str">
        <f>IFERROR(INDEX(Sinduscon!$30:$30,
MATCH(CUB!A2601,Sinduscon!$3:$3,0)+2), "")</f>
        <v>-</v>
      </c>
      <c r="E2601" s="77" t="str">
        <f>IFERROR(INDEX(Sinduscon!$31:$31,
MATCH(CUB!$A2601,Sinduscon!$3:$3,0)+2), "")</f>
        <v>-</v>
      </c>
      <c r="F2601" s="77" t="str">
        <f>IFERROR(INDEX(Sinduscon!$32:$32,
MATCH(CUB!$A2601,Sinduscon!$3:$3,0)+2), "")</f>
        <v>-</v>
      </c>
      <c r="G2601" s="77" t="str">
        <f>IFERROR(INDEX(Sinduscon!$33:$33,
MATCH(CUB!$A2601,Sinduscon!$3:$3,0)+2), "")</f>
        <v>-</v>
      </c>
      <c r="H2601" s="111"/>
      <c r="I2601" s="111"/>
      <c r="J2601" s="111"/>
      <c r="K2601" s="111"/>
    </row>
    <row r="2602" spans="1:12" x14ac:dyDescent="0.25">
      <c r="A2602" s="71">
        <f>IF(
   SUMPRODUCT(--(Sinduscon!$3:$3=DATE(2013,INT((ROW(A2799)-1)/20)+1,1)))&gt;0,
   DATE(2013,INT((ROW(A2799)-1)/20)+1,1),
   ""
)</f>
        <v>45505</v>
      </c>
      <c r="B2602" s="72" t="str">
        <f t="shared" si="208"/>
        <v>PIS</v>
      </c>
      <c r="C2602" s="73" t="str">
        <f t="shared" si="209"/>
        <v>Alto</v>
      </c>
      <c r="D2602" s="77" t="str">
        <f>IFERROR(INDEX(Sinduscon!$30:$30,
MATCH(CUB!A2602,Sinduscon!$3:$3,0)+3), "")</f>
        <v>-</v>
      </c>
      <c r="E2602" s="77" t="str">
        <f>IFERROR(INDEX(Sinduscon!$31:$31,
MATCH(CUB!$A2602,Sinduscon!$3:$3,0)+3), "")</f>
        <v>-</v>
      </c>
      <c r="F2602" s="77" t="str">
        <f>IFERROR(INDEX(Sinduscon!$32:$32,
MATCH(CUB!$A2602,Sinduscon!$3:$3,0)+3), "")</f>
        <v>-</v>
      </c>
      <c r="G2602" s="77" t="str">
        <f>IFERROR(INDEX(Sinduscon!$33:$33,
MATCH(CUB!$A2602,Sinduscon!$3:$3,0)+3), "")</f>
        <v>-</v>
      </c>
      <c r="H2602" s="111"/>
      <c r="I2602" s="111"/>
      <c r="J2602" s="111"/>
      <c r="K2602" s="111"/>
    </row>
    <row r="2603" spans="1:12" x14ac:dyDescent="0.25">
      <c r="A2603" s="71">
        <f>IF(
   SUMPRODUCT(--(Sinduscon!$3:$3=DATE(2013,INT((ROW(A2800)-1)/20)+1,1)))&gt;0,
   DATE(2013,INT((ROW(A2800)-1)/20)+1,1),
   ""
)</f>
        <v>45505</v>
      </c>
      <c r="B2603" s="72" t="str">
        <f t="shared" si="208"/>
        <v>PIS</v>
      </c>
      <c r="C2603" s="73" t="str">
        <f t="shared" si="209"/>
        <v>Total</v>
      </c>
      <c r="D2603" s="77">
        <f>IFERROR(INDEX(Sinduscon!$30:$30,
MATCH(CUB!A2603,Sinduscon!$3:$3,0)+4), "")</f>
        <v>852.74</v>
      </c>
      <c r="E2603" s="77">
        <f>IFERROR(INDEX(Sinduscon!$31:$31,
MATCH(CUB!$A2603,Sinduscon!$3:$3,0)+4), "")</f>
        <v>686.71</v>
      </c>
      <c r="F2603" s="77">
        <f>IFERROR(INDEX(Sinduscon!$32:$32,
MATCH(CUB!$A2603,Sinduscon!$3:$3,0)+4), "")</f>
        <v>36.43</v>
      </c>
      <c r="G2603" s="77">
        <f>IFERROR(INDEX(Sinduscon!$33:$33,
MATCH(CUB!$A2603,Sinduscon!$3:$3,0)+4), "")</f>
        <v>2.63</v>
      </c>
      <c r="H2603" s="111">
        <f>SUMIFS(CUB!$D:$D,CUB!$C:$C,"Total",CUB!$A:$A,$A2603)
/11</f>
        <v>1236.2918181818184</v>
      </c>
      <c r="I2603" s="111">
        <f>SUMIFS(CUB!$E:$E,CUB!$C:$C,"Total",CUB!$A:$A,$A2603)
/11</f>
        <v>1093.8090909090911</v>
      </c>
      <c r="J2603" s="111">
        <f>SUMIFS(CUB!$F:$F,CUB!$C:$C,"Total",CUB!$A:$A,$A2603)
/11</f>
        <v>90.788181818181798</v>
      </c>
      <c r="K2603" s="111">
        <f>SUMIFS(CUB!$G:$G,CUB!$C:$C,"Total",CUB!$A:$A,$A2603)
/11</f>
        <v>4.5127272727272736</v>
      </c>
      <c r="L2603" s="111">
        <f t="shared" ref="L2603" si="211">SUM(H2603:K2603)</f>
        <v>2425.4018181818183</v>
      </c>
    </row>
    <row r="2604" spans="1:12" x14ac:dyDescent="0.25">
      <c r="A2604" s="71">
        <f>IF(
   SUMPRODUCT(--(Sinduscon!$3:$3=DATE(2013,INT((ROW(A2801)-1)/20)+1,1)))&gt;0,
   DATE(2013,INT((ROW(A2801)-1)/20)+1,1),
   ""
)</f>
        <v>45536</v>
      </c>
      <c r="B2604" s="72" t="str">
        <f t="shared" si="208"/>
        <v>R-1</v>
      </c>
      <c r="C2604" s="73" t="str">
        <f t="shared" si="209"/>
        <v>Baixo</v>
      </c>
      <c r="D2604" s="77">
        <f>IFERROR(INDEX(Sinduscon!$6:$6,
MATCH(CUB!A2604,Sinduscon!$3:$3,0)+1), "")</f>
        <v>1150.06</v>
      </c>
      <c r="E2604" s="77">
        <f>IFERROR(INDEX(Sinduscon!$7:$7,
MATCH(CUB!$A2604,Sinduscon!$3:$3,0)+1), "")</f>
        <v>1007.68</v>
      </c>
      <c r="F2604" s="77">
        <f>IFERROR(INDEX(Sinduscon!$8:$8,
MATCH(CUB!$A2604,Sinduscon!$3:$3,0)+1), "")</f>
        <v>146.88999999999999</v>
      </c>
      <c r="G2604" s="77">
        <f>IFERROR(INDEX(Sinduscon!$9:$9,
MATCH(CUB!$A2604,Sinduscon!$3:$3,0)+1), "")</f>
        <v>5.21</v>
      </c>
      <c r="H2604" s="111"/>
      <c r="I2604" s="111"/>
      <c r="J2604" s="111"/>
      <c r="K2604" s="111"/>
    </row>
    <row r="2605" spans="1:12" x14ac:dyDescent="0.25">
      <c r="A2605" s="71">
        <f>IF(
   SUMPRODUCT(--(Sinduscon!$3:$3=DATE(2013,INT((ROW(A2802)-1)/20)+1,1)))&gt;0,
   DATE(2013,INT((ROW(A2802)-1)/20)+1,1),
   ""
)</f>
        <v>45536</v>
      </c>
      <c r="B2605" s="72" t="str">
        <f t="shared" si="208"/>
        <v>R-1</v>
      </c>
      <c r="C2605" s="73" t="str">
        <f t="shared" si="209"/>
        <v>Normal</v>
      </c>
      <c r="D2605" s="77">
        <f>IFERROR(INDEX(Sinduscon!$6:$6,
MATCH(CUB!A2605,Sinduscon!$3:$3,0)+2), "")</f>
        <v>1203.78</v>
      </c>
      <c r="E2605" s="77">
        <f>IFERROR(INDEX(Sinduscon!$7:$7,
MATCH(CUB!$A2605,Sinduscon!$3:$3,0)+2), "")</f>
        <v>1377.89</v>
      </c>
      <c r="F2605" s="77">
        <f>IFERROR(INDEX(Sinduscon!$8:$8,
MATCH(CUB!$A2605,Sinduscon!$3:$3,0)+2), "")</f>
        <v>137.91999999999999</v>
      </c>
      <c r="G2605" s="77">
        <f>IFERROR(INDEX(Sinduscon!$9:$9,
MATCH(CUB!$A2605,Sinduscon!$3:$3,0)+2), "")</f>
        <v>0.37</v>
      </c>
      <c r="H2605" s="111"/>
      <c r="I2605" s="111"/>
      <c r="J2605" s="111"/>
      <c r="K2605" s="111"/>
    </row>
    <row r="2606" spans="1:12" x14ac:dyDescent="0.25">
      <c r="A2606" s="71">
        <f>IF(
   SUMPRODUCT(--(Sinduscon!$3:$3=DATE(2013,INT((ROW(A2803)-1)/20)+1,1)))&gt;0,
   DATE(2013,INT((ROW(A2803)-1)/20)+1,1),
   ""
)</f>
        <v>45536</v>
      </c>
      <c r="B2606" s="72" t="str">
        <f t="shared" si="208"/>
        <v>R-1</v>
      </c>
      <c r="C2606" s="73" t="str">
        <f t="shared" si="209"/>
        <v>Alto</v>
      </c>
      <c r="D2606" s="77">
        <f>IFERROR(INDEX(Sinduscon!$6:$6,
MATCH(CUB!A2606,Sinduscon!$3:$3,0)+3), "")</f>
        <v>1783.95</v>
      </c>
      <c r="E2606" s="77">
        <f>IFERROR(INDEX(Sinduscon!$7:$7,
MATCH(CUB!$A2606,Sinduscon!$3:$3,0)+3), "")</f>
        <v>1494.98</v>
      </c>
      <c r="F2606" s="77">
        <f>IFERROR(INDEX(Sinduscon!$8:$8,
MATCH(CUB!$A2606,Sinduscon!$3:$3,0)+3), "")</f>
        <v>130.38999999999999</v>
      </c>
      <c r="G2606" s="77">
        <f>IFERROR(INDEX(Sinduscon!$9:$9,
MATCH(CUB!$A2606,Sinduscon!$3:$3,0)+3), "")</f>
        <v>0.45</v>
      </c>
      <c r="H2606" s="111"/>
      <c r="I2606" s="111"/>
      <c r="J2606" s="111"/>
      <c r="K2606" s="111"/>
    </row>
    <row r="2607" spans="1:12" x14ac:dyDescent="0.25">
      <c r="A2607" s="71">
        <f>IF(
   SUMPRODUCT(--(Sinduscon!$3:$3=DATE(2013,INT((ROW(A2804)-1)/20)+1,1)))&gt;0,
   DATE(2013,INT((ROW(A2804)-1)/20)+1,1),
   ""
)</f>
        <v>45536</v>
      </c>
      <c r="B2607" s="72" t="str">
        <f t="shared" si="208"/>
        <v>R-1</v>
      </c>
      <c r="C2607" s="73" t="str">
        <f t="shared" si="209"/>
        <v>Total</v>
      </c>
      <c r="D2607" s="77">
        <f>IFERROR(INDEX(Sinduscon!$6:$6,
MATCH(CUB!A2607,Sinduscon!$3:$3,0)+4), "")</f>
        <v>4137.79</v>
      </c>
      <c r="E2607" s="77">
        <f>IFERROR(INDEX(Sinduscon!$7:$7,
MATCH(CUB!$A2607,Sinduscon!$3:$3,0)+4), "")</f>
        <v>3880.55</v>
      </c>
      <c r="F2607" s="77">
        <f>IFERROR(INDEX(Sinduscon!$8:$8,
MATCH(CUB!$A2607,Sinduscon!$3:$3,0)+4), "")</f>
        <v>415.19999999999993</v>
      </c>
      <c r="G2607" s="77">
        <f>IFERROR(INDEX(Sinduscon!$9:$9,
MATCH(CUB!$A2607,Sinduscon!$3:$3,0)+4), "")</f>
        <v>6.03</v>
      </c>
      <c r="H2607" s="111"/>
      <c r="I2607" s="111"/>
      <c r="J2607" s="111"/>
      <c r="K2607" s="111"/>
    </row>
    <row r="2608" spans="1:12" x14ac:dyDescent="0.25">
      <c r="A2608" s="71">
        <f>IF(
   SUMPRODUCT(--(Sinduscon!$3:$3=DATE(2013,INT((ROW(A2805)-1)/20)+1,1)))&gt;0,
   DATE(2013,INT((ROW(A2805)-1)/20)+1,1),
   ""
)</f>
        <v>45536</v>
      </c>
      <c r="B2608" s="72" t="str">
        <f t="shared" si="208"/>
        <v>PP-4</v>
      </c>
      <c r="C2608" s="73" t="str">
        <f t="shared" si="209"/>
        <v>Baixo</v>
      </c>
      <c r="D2608" s="77">
        <f>IFERROR(INDEX(Sinduscon!$12:$12,
MATCH(CUB!A2608,Sinduscon!$3:$3,0)+1), "")</f>
        <v>1258.2</v>
      </c>
      <c r="E2608" s="77">
        <f>IFERROR(INDEX(Sinduscon!$13:$13,
MATCH(CUB!$A2608,Sinduscon!$3:$3,0)+1), "")</f>
        <v>845.26</v>
      </c>
      <c r="F2608" s="77">
        <f>IFERROR(INDEX(Sinduscon!$14:$14,
MATCH(CUB!$A2608,Sinduscon!$3:$3,0)+1), "")</f>
        <v>39.06</v>
      </c>
      <c r="G2608" s="77">
        <f>IFERROR(INDEX(Sinduscon!$15:$15,
MATCH(CUB!$A2608,Sinduscon!$3:$3,0)+1), "")</f>
        <v>5.03</v>
      </c>
      <c r="H2608" s="111"/>
      <c r="I2608" s="111"/>
      <c r="J2608" s="111"/>
      <c r="K2608" s="111"/>
    </row>
    <row r="2609" spans="1:12" x14ac:dyDescent="0.25">
      <c r="A2609" s="71">
        <f>IF(
   SUMPRODUCT(--(Sinduscon!$3:$3=DATE(2013,INT((ROW(A2806)-1)/20)+1,1)))&gt;0,
   DATE(2013,INT((ROW(A2806)-1)/20)+1,1),
   ""
)</f>
        <v>45536</v>
      </c>
      <c r="B2609" s="72" t="str">
        <f t="shared" si="208"/>
        <v>PP-4</v>
      </c>
      <c r="C2609" s="73" t="str">
        <f t="shared" si="209"/>
        <v>Normal</v>
      </c>
      <c r="D2609" s="77">
        <f>IFERROR(INDEX(Sinduscon!$12:$12,
MATCH(CUB!A2609,Sinduscon!$3:$3,0)+2), "")</f>
        <v>1178.98</v>
      </c>
      <c r="E2609" s="77">
        <f>IFERROR(INDEX(Sinduscon!$13:$13,
MATCH(CUB!$A2609,Sinduscon!$3:$3,0)+2), "")</f>
        <v>1218.8900000000001</v>
      </c>
      <c r="F2609" s="77">
        <f>IFERROR(INDEX(Sinduscon!$14:$14,
MATCH(CUB!$A2609,Sinduscon!$3:$3,0)+2), "")</f>
        <v>165.38</v>
      </c>
      <c r="G2609" s="77">
        <f>IFERROR(INDEX(Sinduscon!$15:$15,
MATCH(CUB!$A2609,Sinduscon!$3:$3,0)+2), "")</f>
        <v>7.0000000000000007E-2</v>
      </c>
      <c r="H2609" s="111"/>
      <c r="I2609" s="111"/>
      <c r="J2609" s="111"/>
      <c r="K2609" s="111"/>
    </row>
    <row r="2610" spans="1:12" x14ac:dyDescent="0.25">
      <c r="A2610" s="71">
        <f>IF(
   SUMPRODUCT(--(Sinduscon!$3:$3=DATE(2013,INT((ROW(A2807)-1)/20)+1,1)))&gt;0,
   DATE(2013,INT((ROW(A2807)-1)/20)+1,1),
   ""
)</f>
        <v>45536</v>
      </c>
      <c r="B2610" s="72" t="str">
        <f t="shared" si="208"/>
        <v>PP-4</v>
      </c>
      <c r="C2610" s="73" t="str">
        <f t="shared" si="209"/>
        <v>Alto</v>
      </c>
      <c r="D2610" s="77" t="str">
        <f>IFERROR(INDEX(Sinduscon!$12:$12,
MATCH(CUB!A2610,Sinduscon!$3:$3,0)+3), "")</f>
        <v>-</v>
      </c>
      <c r="E2610" s="77" t="str">
        <f>IFERROR(INDEX(Sinduscon!$13:$13,
MATCH(CUB!$A2610,Sinduscon!$3:$3,0)+3), "")</f>
        <v>-</v>
      </c>
      <c r="F2610" s="77" t="str">
        <f>IFERROR(INDEX(Sinduscon!$14:$14,
MATCH(CUB!$A2610,Sinduscon!$3:$3,0)+3), "")</f>
        <v>-</v>
      </c>
      <c r="G2610" s="77" t="str">
        <f>IFERROR(INDEX(Sinduscon!$15:$15,
MATCH(CUB!$A2610,Sinduscon!$3:$3,0)+3), "")</f>
        <v>-</v>
      </c>
      <c r="H2610" s="111"/>
      <c r="I2610" s="111"/>
      <c r="J2610" s="111"/>
      <c r="K2610" s="111"/>
    </row>
    <row r="2611" spans="1:12" x14ac:dyDescent="0.25">
      <c r="A2611" s="71">
        <f>IF(
   SUMPRODUCT(--(Sinduscon!$3:$3=DATE(2013,INT((ROW(A2808)-1)/20)+1,1)))&gt;0,
   DATE(2013,INT((ROW(A2808)-1)/20)+1,1),
   ""
)</f>
        <v>45536</v>
      </c>
      <c r="B2611" s="72" t="str">
        <f t="shared" si="208"/>
        <v>PP-4</v>
      </c>
      <c r="C2611" s="73" t="str">
        <f t="shared" si="209"/>
        <v>Total</v>
      </c>
      <c r="D2611" s="77">
        <f>IFERROR(INDEX(Sinduscon!$12:$12,
MATCH(CUB!A2611,Sinduscon!$3:$3,0)+4), "")</f>
        <v>2437.1800000000003</v>
      </c>
      <c r="E2611" s="77">
        <f>IFERROR(INDEX(Sinduscon!$13:$13,
MATCH(CUB!$A2611,Sinduscon!$3:$3,0)+4), "")</f>
        <v>2064.15</v>
      </c>
      <c r="F2611" s="77">
        <f>IFERROR(INDEX(Sinduscon!$14:$14,
MATCH(CUB!$A2611,Sinduscon!$3:$3,0)+4), "")</f>
        <v>204.44</v>
      </c>
      <c r="G2611" s="77">
        <f>IFERROR(INDEX(Sinduscon!$15:$15,
MATCH(CUB!$A2611,Sinduscon!$3:$3,0)+4), "")</f>
        <v>5.1000000000000005</v>
      </c>
      <c r="H2611" s="111"/>
      <c r="I2611" s="111"/>
      <c r="J2611" s="111"/>
      <c r="K2611" s="111"/>
    </row>
    <row r="2612" spans="1:12" x14ac:dyDescent="0.25">
      <c r="A2612" s="71">
        <f>IF(
   SUMPRODUCT(--(Sinduscon!$3:$3=DATE(2013,INT((ROW(A2809)-1)/20)+1,1)))&gt;0,
   DATE(2013,INT((ROW(A2809)-1)/20)+1,1),
   ""
)</f>
        <v>45536</v>
      </c>
      <c r="B2612" s="72" t="str">
        <f t="shared" si="208"/>
        <v>R-8</v>
      </c>
      <c r="C2612" s="73" t="str">
        <f t="shared" si="209"/>
        <v>Baixo</v>
      </c>
      <c r="D2612" s="77">
        <f>IFERROR(INDEX(Sinduscon!$18:$18,
MATCH(CUB!A2612,Sinduscon!$3:$3,0)+1), "")</f>
        <v>1200.73</v>
      </c>
      <c r="E2612" s="77">
        <f>IFERROR(INDEX(Sinduscon!$19:$19,
MATCH(CUB!$A2612,Sinduscon!$3:$3,0)+1), "")</f>
        <v>794.94</v>
      </c>
      <c r="F2612" s="77">
        <f>IFERROR(INDEX(Sinduscon!$20:$20,
MATCH(CUB!$A2612,Sinduscon!$3:$3,0)+1), "")</f>
        <v>35.14</v>
      </c>
      <c r="G2612" s="77">
        <f>IFERROR(INDEX(Sinduscon!$21:$21,
MATCH(CUB!$A2612,Sinduscon!$3:$3,0)+1), "")</f>
        <v>5.28</v>
      </c>
      <c r="H2612" s="111"/>
      <c r="I2612" s="111"/>
      <c r="J2612" s="111"/>
      <c r="K2612" s="111"/>
    </row>
    <row r="2613" spans="1:12" x14ac:dyDescent="0.25">
      <c r="A2613" s="71">
        <f>IF(
   SUMPRODUCT(--(Sinduscon!$3:$3=DATE(2013,INT((ROW(A2810)-1)/20)+1,1)))&gt;0,
   DATE(2013,INT((ROW(A2810)-1)/20)+1,1),
   ""
)</f>
        <v>45536</v>
      </c>
      <c r="B2613" s="72" t="str">
        <f t="shared" si="208"/>
        <v>R-8</v>
      </c>
      <c r="C2613" s="73" t="str">
        <f t="shared" si="209"/>
        <v>Normal</v>
      </c>
      <c r="D2613" s="77">
        <f>IFERROR(INDEX(Sinduscon!$18:$18,
MATCH(CUB!A2613,Sinduscon!$3:$3,0)+2), "")</f>
        <v>1044.77</v>
      </c>
      <c r="E2613" s="77">
        <f>IFERROR(INDEX(Sinduscon!$19:$19,
MATCH(CUB!$A2613,Sinduscon!$3:$3,0)+2), "")</f>
        <v>1094.32</v>
      </c>
      <c r="F2613" s="77">
        <f>IFERROR(INDEX(Sinduscon!$20:$20,
MATCH(CUB!$A2613,Sinduscon!$3:$3,0)+2), "")</f>
        <v>76.3</v>
      </c>
      <c r="G2613" s="77">
        <f>IFERROR(INDEX(Sinduscon!$21:$21,
MATCH(CUB!$A2613,Sinduscon!$3:$3,0)+2), "")</f>
        <v>7.07</v>
      </c>
      <c r="H2613" s="111"/>
      <c r="I2613" s="111"/>
      <c r="J2613" s="111"/>
      <c r="K2613" s="111"/>
    </row>
    <row r="2614" spans="1:12" x14ac:dyDescent="0.25">
      <c r="A2614" s="71">
        <f>IF(
   SUMPRODUCT(--(Sinduscon!$3:$3=DATE(2013,INT((ROW(A2811)-1)/20)+1,1)))&gt;0,
   DATE(2013,INT((ROW(A2811)-1)/20)+1,1),
   ""
)</f>
        <v>45536</v>
      </c>
      <c r="B2614" s="72" t="str">
        <f t="shared" si="208"/>
        <v>R-8</v>
      </c>
      <c r="C2614" s="73" t="str">
        <f t="shared" si="209"/>
        <v>Alto</v>
      </c>
      <c r="D2614" s="77">
        <f>IFERROR(INDEX(Sinduscon!$18:$18,
MATCH(CUB!A2614,Sinduscon!$3:$3,0)+3), "")</f>
        <v>1482.28</v>
      </c>
      <c r="E2614" s="77">
        <f>IFERROR(INDEX(Sinduscon!$19:$19,
MATCH(CUB!$A2614,Sinduscon!$3:$3,0)+3), "")</f>
        <v>1158.26</v>
      </c>
      <c r="F2614" s="77">
        <f>IFERROR(INDEX(Sinduscon!$20:$20,
MATCH(CUB!$A2614,Sinduscon!$3:$3,0)+3), "")</f>
        <v>89.97</v>
      </c>
      <c r="G2614" s="77">
        <f>IFERROR(INDEX(Sinduscon!$21:$21,
MATCH(CUB!$A2614,Sinduscon!$3:$3,0)+3), "")</f>
        <v>6.67</v>
      </c>
      <c r="H2614" s="111"/>
      <c r="I2614" s="111"/>
      <c r="J2614" s="111"/>
      <c r="K2614" s="111"/>
    </row>
    <row r="2615" spans="1:12" x14ac:dyDescent="0.25">
      <c r="A2615" s="71">
        <f>IF(
   SUMPRODUCT(--(Sinduscon!$3:$3=DATE(2013,INT((ROW(A2812)-1)/20)+1,1)))&gt;0,
   DATE(2013,INT((ROW(A2812)-1)/20)+1,1),
   ""
)</f>
        <v>45536</v>
      </c>
      <c r="B2615" s="72" t="str">
        <f t="shared" si="208"/>
        <v>R-8</v>
      </c>
      <c r="C2615" s="73" t="str">
        <f t="shared" si="209"/>
        <v>Total</v>
      </c>
      <c r="D2615" s="77">
        <f>IFERROR(INDEX(Sinduscon!$18:$18,
MATCH(CUB!A2615,Sinduscon!$3:$3,0)+4), "")</f>
        <v>3727.7799999999997</v>
      </c>
      <c r="E2615" s="77">
        <f>IFERROR(INDEX(Sinduscon!$19:$19,
MATCH(CUB!$A2615,Sinduscon!$3:$3,0)+4), "")</f>
        <v>3047.52</v>
      </c>
      <c r="F2615" s="77">
        <f>IFERROR(INDEX(Sinduscon!$20:$20,
MATCH(CUB!$A2615,Sinduscon!$3:$3,0)+4), "")</f>
        <v>201.41</v>
      </c>
      <c r="G2615" s="77">
        <f>IFERROR(INDEX(Sinduscon!$21:$21,
MATCH(CUB!$A2615,Sinduscon!$3:$3,0)+4), "")</f>
        <v>19.020000000000003</v>
      </c>
      <c r="H2615" s="111"/>
      <c r="I2615" s="111"/>
      <c r="J2615" s="111"/>
      <c r="K2615" s="111"/>
    </row>
    <row r="2616" spans="1:12" x14ac:dyDescent="0.25">
      <c r="A2616" s="71">
        <f>IF(
   SUMPRODUCT(--(Sinduscon!$3:$3=DATE(2013,INT((ROW(A2813)-1)/20)+1,1)))&gt;0,
   DATE(2013,INT((ROW(A2813)-1)/20)+1,1),
   ""
)</f>
        <v>45536</v>
      </c>
      <c r="B2616" s="72" t="str">
        <f t="shared" si="208"/>
        <v>R-16</v>
      </c>
      <c r="C2616" s="73" t="str">
        <f t="shared" si="209"/>
        <v>Baixo</v>
      </c>
      <c r="D2616" s="77" t="str">
        <f>IFERROR(INDEX(Sinduscon!$24:$24,
MATCH(CUB!A2616,Sinduscon!$3:$3,0)+1), "")</f>
        <v>-</v>
      </c>
      <c r="E2616" s="77" t="str">
        <f>IFERROR(INDEX(Sinduscon!$25:$25,
MATCH(CUB!$A2616,Sinduscon!$3:$3,0)+1), "")</f>
        <v>-</v>
      </c>
      <c r="F2616" s="77" t="str">
        <f>IFERROR(INDEX(Sinduscon!$26:$26,
MATCH(CUB!$A2616,Sinduscon!$3:$3,0)+1), "")</f>
        <v>-</v>
      </c>
      <c r="G2616" s="77" t="str">
        <f>IFERROR(INDEX(Sinduscon!$27:$27,
MATCH(CUB!$A2616,Sinduscon!$3:$3,0)+1), "")</f>
        <v>-</v>
      </c>
      <c r="H2616" s="111"/>
      <c r="I2616" s="111"/>
      <c r="J2616" s="111"/>
      <c r="K2616" s="111"/>
    </row>
    <row r="2617" spans="1:12" x14ac:dyDescent="0.25">
      <c r="A2617" s="71">
        <f>IF(
   SUMPRODUCT(--(Sinduscon!$3:$3=DATE(2013,INT((ROW(A2814)-1)/20)+1,1)))&gt;0,
   DATE(2013,INT((ROW(A2814)-1)/20)+1,1),
   ""
)</f>
        <v>45536</v>
      </c>
      <c r="B2617" s="72" t="str">
        <f t="shared" si="208"/>
        <v>R-16</v>
      </c>
      <c r="C2617" s="73" t="str">
        <f t="shared" si="209"/>
        <v>Normal</v>
      </c>
      <c r="D2617" s="77">
        <f>IFERROR(INDEX(Sinduscon!$24:$24,
MATCH(CUB!A2617,Sinduscon!$3:$3,0)+2), "")</f>
        <v>1032.6300000000001</v>
      </c>
      <c r="E2617" s="77">
        <f>IFERROR(INDEX(Sinduscon!$25:$25,
MATCH(CUB!$A2617,Sinduscon!$3:$3,0)+2), "")</f>
        <v>1052.01</v>
      </c>
      <c r="F2617" s="77">
        <f>IFERROR(INDEX(Sinduscon!$26:$26,
MATCH(CUB!$A2617,Sinduscon!$3:$3,0)+2), "")</f>
        <v>63.14</v>
      </c>
      <c r="G2617" s="77">
        <f>IFERROR(INDEX(Sinduscon!$27:$27,
MATCH(CUB!$A2617,Sinduscon!$3:$3,0)+2), "")</f>
        <v>6.74</v>
      </c>
      <c r="H2617" s="111"/>
      <c r="I2617" s="111"/>
      <c r="J2617" s="111"/>
      <c r="K2617" s="111"/>
    </row>
    <row r="2618" spans="1:12" x14ac:dyDescent="0.25">
      <c r="A2618" s="71">
        <f>IF(
   SUMPRODUCT(--(Sinduscon!$3:$3=DATE(2013,INT((ROW(A2815)-1)/20)+1,1)))&gt;0,
   DATE(2013,INT((ROW(A2815)-1)/20)+1,1),
   ""
)</f>
        <v>45536</v>
      </c>
      <c r="B2618" s="72" t="str">
        <f t="shared" si="208"/>
        <v>R-16</v>
      </c>
      <c r="C2618" s="73" t="str">
        <f t="shared" si="209"/>
        <v>Alto</v>
      </c>
      <c r="D2618" s="77">
        <f>IFERROR(INDEX(Sinduscon!$24:$24,
MATCH(CUB!A2618,Sinduscon!$3:$3,0)+3), "")</f>
        <v>1444.15</v>
      </c>
      <c r="E2618" s="77">
        <f>IFERROR(INDEX(Sinduscon!$25:$25,
MATCH(CUB!$A2618,Sinduscon!$3:$3,0)+3), "")</f>
        <v>1300.96</v>
      </c>
      <c r="F2618" s="77">
        <f>IFERROR(INDEX(Sinduscon!$26:$26,
MATCH(CUB!$A2618,Sinduscon!$3:$3,0)+3), "")</f>
        <v>78.05</v>
      </c>
      <c r="G2618" s="77">
        <f>IFERROR(INDEX(Sinduscon!$27:$27,
MATCH(CUB!$A2618,Sinduscon!$3:$3,0)+3), "")</f>
        <v>10.119999999999999</v>
      </c>
      <c r="H2618" s="111"/>
      <c r="I2618" s="111"/>
      <c r="J2618" s="111"/>
      <c r="K2618" s="111"/>
    </row>
    <row r="2619" spans="1:12" x14ac:dyDescent="0.25">
      <c r="A2619" s="71">
        <f>IF(
   SUMPRODUCT(--(Sinduscon!$3:$3=DATE(2013,INT((ROW(A2816)-1)/20)+1,1)))&gt;0,
   DATE(2013,INT((ROW(A2816)-1)/20)+1,1),
   ""
)</f>
        <v>45536</v>
      </c>
      <c r="B2619" s="72" t="str">
        <f t="shared" si="208"/>
        <v>R-16</v>
      </c>
      <c r="C2619" s="73" t="str">
        <f t="shared" si="209"/>
        <v>Total</v>
      </c>
      <c r="D2619" s="77">
        <f>IFERROR(INDEX(Sinduscon!$24:$24,
MATCH(CUB!A2619,Sinduscon!$3:$3,0)+4), "")</f>
        <v>2476.7800000000002</v>
      </c>
      <c r="E2619" s="77">
        <f>IFERROR(INDEX(Sinduscon!$25:$25,
MATCH(CUB!$A2619,Sinduscon!$3:$3,0)+4), "")</f>
        <v>2352.9700000000003</v>
      </c>
      <c r="F2619" s="77">
        <f>IFERROR(INDEX(Sinduscon!$26:$26,
MATCH(CUB!$A2619,Sinduscon!$3:$3,0)+4), "")</f>
        <v>141.19</v>
      </c>
      <c r="G2619" s="77">
        <f>IFERROR(INDEX(Sinduscon!$27:$27,
MATCH(CUB!$A2619,Sinduscon!$3:$3,0)+4), "")</f>
        <v>16.86</v>
      </c>
      <c r="H2619" s="111"/>
      <c r="I2619" s="111"/>
      <c r="J2619" s="111"/>
      <c r="K2619" s="111"/>
    </row>
    <row r="2620" spans="1:12" x14ac:dyDescent="0.25">
      <c r="A2620" s="71">
        <f>IF(
   SUMPRODUCT(--(Sinduscon!$3:$3=DATE(2013,INT((ROW(A2817)-1)/20)+1,1)))&gt;0,
   DATE(2013,INT((ROW(A2817)-1)/20)+1,1),
   ""
)</f>
        <v>45536</v>
      </c>
      <c r="B2620" s="72" t="str">
        <f t="shared" si="208"/>
        <v>PIS</v>
      </c>
      <c r="C2620" s="73" t="str">
        <f t="shared" si="209"/>
        <v>Baixo</v>
      </c>
      <c r="D2620" s="77">
        <f>IFERROR(INDEX(Sinduscon!$30:$30,
MATCH(CUB!A2620,Sinduscon!$3:$3,0)+1), "")</f>
        <v>853.37</v>
      </c>
      <c r="E2620" s="77">
        <f>IFERROR(INDEX(Sinduscon!$31:$31,
MATCH(CUB!$A2620,Sinduscon!$3:$3,0)+1), "")</f>
        <v>686.71</v>
      </c>
      <c r="F2620" s="77">
        <f>IFERROR(INDEX(Sinduscon!$32:$32,
MATCH(CUB!$A2620,Sinduscon!$3:$3,0)+1), "")</f>
        <v>36.43</v>
      </c>
      <c r="G2620" s="77">
        <f>IFERROR(INDEX(Sinduscon!$33:$33,
MATCH(CUB!$A2620,Sinduscon!$3:$3,0)+1), "")</f>
        <v>2.63</v>
      </c>
      <c r="H2620" s="111"/>
      <c r="I2620" s="111"/>
      <c r="J2620" s="111"/>
      <c r="K2620" s="111"/>
    </row>
    <row r="2621" spans="1:12" x14ac:dyDescent="0.25">
      <c r="A2621" s="71">
        <f>IF(
   SUMPRODUCT(--(Sinduscon!$3:$3=DATE(2013,INT((ROW(A2818)-1)/20)+1,1)))&gt;0,
   DATE(2013,INT((ROW(A2818)-1)/20)+1,1),
   ""
)</f>
        <v>45536</v>
      </c>
      <c r="B2621" s="72" t="str">
        <f t="shared" si="208"/>
        <v>PIS</v>
      </c>
      <c r="C2621" s="73" t="str">
        <f t="shared" si="209"/>
        <v>Normal</v>
      </c>
      <c r="D2621" s="77" t="str">
        <f>IFERROR(INDEX(Sinduscon!$30:$30,
MATCH(CUB!A2621,Sinduscon!$3:$3,0)+2), "")</f>
        <v>-</v>
      </c>
      <c r="E2621" s="77" t="str">
        <f>IFERROR(INDEX(Sinduscon!$31:$31,
MATCH(CUB!$A2621,Sinduscon!$3:$3,0)+2), "")</f>
        <v>-</v>
      </c>
      <c r="F2621" s="77" t="str">
        <f>IFERROR(INDEX(Sinduscon!$32:$32,
MATCH(CUB!$A2621,Sinduscon!$3:$3,0)+2), "")</f>
        <v>-</v>
      </c>
      <c r="G2621" s="77" t="str">
        <f>IFERROR(INDEX(Sinduscon!$33:$33,
MATCH(CUB!$A2621,Sinduscon!$3:$3,0)+2), "")</f>
        <v>-</v>
      </c>
      <c r="H2621" s="111"/>
      <c r="I2621" s="111"/>
      <c r="J2621" s="111"/>
      <c r="K2621" s="111"/>
    </row>
    <row r="2622" spans="1:12" x14ac:dyDescent="0.25">
      <c r="A2622" s="71">
        <f>IF(
   SUMPRODUCT(--(Sinduscon!$3:$3=DATE(2013,INT((ROW(A2819)-1)/20)+1,1)))&gt;0,
   DATE(2013,INT((ROW(A2819)-1)/20)+1,1),
   ""
)</f>
        <v>45536</v>
      </c>
      <c r="B2622" s="72" t="str">
        <f t="shared" si="208"/>
        <v>PIS</v>
      </c>
      <c r="C2622" s="73" t="str">
        <f t="shared" si="209"/>
        <v>Alto</v>
      </c>
      <c r="D2622" s="77" t="str">
        <f>IFERROR(INDEX(Sinduscon!$30:$30,
MATCH(CUB!A2622,Sinduscon!$3:$3,0)+3), "")</f>
        <v>-</v>
      </c>
      <c r="E2622" s="77" t="str">
        <f>IFERROR(INDEX(Sinduscon!$31:$31,
MATCH(CUB!$A2622,Sinduscon!$3:$3,0)+3), "")</f>
        <v>-</v>
      </c>
      <c r="F2622" s="77" t="str">
        <f>IFERROR(INDEX(Sinduscon!$32:$32,
MATCH(CUB!$A2622,Sinduscon!$3:$3,0)+3), "")</f>
        <v>-</v>
      </c>
      <c r="G2622" s="77" t="str">
        <f>IFERROR(INDEX(Sinduscon!$33:$33,
MATCH(CUB!$A2622,Sinduscon!$3:$3,0)+3), "")</f>
        <v>-</v>
      </c>
      <c r="H2622" s="111"/>
      <c r="I2622" s="111"/>
      <c r="J2622" s="111"/>
      <c r="K2622" s="111"/>
    </row>
    <row r="2623" spans="1:12" x14ac:dyDescent="0.25">
      <c r="A2623" s="71">
        <f>IF(
   SUMPRODUCT(--(Sinduscon!$3:$3=DATE(2013,INT((ROW(A2820)-1)/20)+1,1)))&gt;0,
   DATE(2013,INT((ROW(A2820)-1)/20)+1,1),
   ""
)</f>
        <v>45536</v>
      </c>
      <c r="B2623" s="72" t="str">
        <f t="shared" si="208"/>
        <v>PIS</v>
      </c>
      <c r="C2623" s="73" t="str">
        <f t="shared" si="209"/>
        <v>Total</v>
      </c>
      <c r="D2623" s="77">
        <f>IFERROR(INDEX(Sinduscon!$30:$30,
MATCH(CUB!A2623,Sinduscon!$3:$3,0)+4), "")</f>
        <v>853.37</v>
      </c>
      <c r="E2623" s="77">
        <f>IFERROR(INDEX(Sinduscon!$31:$31,
MATCH(CUB!$A2623,Sinduscon!$3:$3,0)+4), "")</f>
        <v>686.71</v>
      </c>
      <c r="F2623" s="77">
        <f>IFERROR(INDEX(Sinduscon!$32:$32,
MATCH(CUB!$A2623,Sinduscon!$3:$3,0)+4), "")</f>
        <v>36.43</v>
      </c>
      <c r="G2623" s="77">
        <f>IFERROR(INDEX(Sinduscon!$33:$33,
MATCH(CUB!$A2623,Sinduscon!$3:$3,0)+4), "")</f>
        <v>2.63</v>
      </c>
      <c r="H2623" s="111">
        <f>SUMIFS(CUB!$D:$D,CUB!$C:$C,"Total",CUB!$A:$A,$A2623)
/11</f>
        <v>1239.3545454545456</v>
      </c>
      <c r="I2623" s="111">
        <f>SUMIFS(CUB!$E:$E,CUB!$C:$C,"Total",CUB!$A:$A,$A2623)
/11</f>
        <v>1093.8090909090911</v>
      </c>
      <c r="J2623" s="111">
        <f>SUMIFS(CUB!$F:$F,CUB!$C:$C,"Total",CUB!$A:$A,$A2623)
/11</f>
        <v>90.788181818181798</v>
      </c>
      <c r="K2623" s="111">
        <f>SUMIFS(CUB!$G:$G,CUB!$C:$C,"Total",CUB!$A:$A,$A2623)
/11</f>
        <v>4.5127272727272736</v>
      </c>
      <c r="L2623" s="111">
        <f t="shared" ref="L2623" si="212">SUM(H2623:K2623)</f>
        <v>2428.4645454545457</v>
      </c>
    </row>
    <row r="2624" spans="1:12" x14ac:dyDescent="0.25">
      <c r="A2624" s="71">
        <f>IF(
   SUMPRODUCT(--(Sinduscon!$3:$3=DATE(2013,INT((ROW(A2821)-1)/20)+1,1)))&gt;0,
   DATE(2013,INT((ROW(A2821)-1)/20)+1,1),
   ""
)</f>
        <v>45566</v>
      </c>
      <c r="B2624" s="72" t="str">
        <f t="shared" si="208"/>
        <v>R-1</v>
      </c>
      <c r="C2624" s="73" t="str">
        <f t="shared" si="209"/>
        <v>Baixo</v>
      </c>
      <c r="D2624" s="77">
        <f>IFERROR(INDEX(Sinduscon!$6:$6,
MATCH(CUB!A2624,Sinduscon!$3:$3,0)+1), "")</f>
        <v>1154.53</v>
      </c>
      <c r="E2624" s="77">
        <f>IFERROR(INDEX(Sinduscon!$7:$7,
MATCH(CUB!$A2624,Sinduscon!$3:$3,0)+1), "")</f>
        <v>1007.68</v>
      </c>
      <c r="F2624" s="77">
        <f>IFERROR(INDEX(Sinduscon!$8:$8,
MATCH(CUB!$A2624,Sinduscon!$3:$3,0)+1), "")</f>
        <v>146.88999999999999</v>
      </c>
      <c r="G2624" s="77">
        <f>IFERROR(INDEX(Sinduscon!$9:$9,
MATCH(CUB!$A2624,Sinduscon!$3:$3,0)+1), "")</f>
        <v>5.24</v>
      </c>
      <c r="H2624" s="111"/>
      <c r="I2624" s="111"/>
      <c r="J2624" s="111"/>
      <c r="K2624" s="111"/>
    </row>
    <row r="2625" spans="1:11" x14ac:dyDescent="0.25">
      <c r="A2625" s="71">
        <f>IF(
   SUMPRODUCT(--(Sinduscon!$3:$3=DATE(2013,INT((ROW(A2822)-1)/20)+1,1)))&gt;0,
   DATE(2013,INT((ROW(A2822)-1)/20)+1,1),
   ""
)</f>
        <v>45566</v>
      </c>
      <c r="B2625" s="72" t="str">
        <f t="shared" si="208"/>
        <v>R-1</v>
      </c>
      <c r="C2625" s="73" t="str">
        <f t="shared" si="209"/>
        <v>Normal</v>
      </c>
      <c r="D2625" s="77">
        <f>IFERROR(INDEX(Sinduscon!$6:$6,
MATCH(CUB!A2625,Sinduscon!$3:$3,0)+2), "")</f>
        <v>1210.6099999999999</v>
      </c>
      <c r="E2625" s="77">
        <f>IFERROR(INDEX(Sinduscon!$7:$7,
MATCH(CUB!$A2625,Sinduscon!$3:$3,0)+2), "")</f>
        <v>1377.89</v>
      </c>
      <c r="F2625" s="77">
        <f>IFERROR(INDEX(Sinduscon!$8:$8,
MATCH(CUB!$A2625,Sinduscon!$3:$3,0)+2), "")</f>
        <v>137.91999999999999</v>
      </c>
      <c r="G2625" s="77">
        <f>IFERROR(INDEX(Sinduscon!$9:$9,
MATCH(CUB!$A2625,Sinduscon!$3:$3,0)+2), "")</f>
        <v>0.37</v>
      </c>
      <c r="H2625" s="111"/>
      <c r="I2625" s="111"/>
      <c r="J2625" s="111"/>
      <c r="K2625" s="111"/>
    </row>
    <row r="2626" spans="1:11" x14ac:dyDescent="0.25">
      <c r="A2626" s="71">
        <f>IF(
   SUMPRODUCT(--(Sinduscon!$3:$3=DATE(2013,INT((ROW(A2823)-1)/20)+1,1)))&gt;0,
   DATE(2013,INT((ROW(A2823)-1)/20)+1,1),
   ""
)</f>
        <v>45566</v>
      </c>
      <c r="B2626" s="72" t="str">
        <f t="shared" si="208"/>
        <v>R-1</v>
      </c>
      <c r="C2626" s="73" t="str">
        <f t="shared" si="209"/>
        <v>Alto</v>
      </c>
      <c r="D2626" s="77">
        <f>IFERROR(INDEX(Sinduscon!$6:$6,
MATCH(CUB!A2626,Sinduscon!$3:$3,0)+3), "")</f>
        <v>1793.28</v>
      </c>
      <c r="E2626" s="77">
        <f>IFERROR(INDEX(Sinduscon!$7:$7,
MATCH(CUB!$A2626,Sinduscon!$3:$3,0)+3), "")</f>
        <v>1494.98</v>
      </c>
      <c r="F2626" s="77">
        <f>IFERROR(INDEX(Sinduscon!$8:$8,
MATCH(CUB!$A2626,Sinduscon!$3:$3,0)+3), "")</f>
        <v>130.38999999999999</v>
      </c>
      <c r="G2626" s="77">
        <f>IFERROR(INDEX(Sinduscon!$9:$9,
MATCH(CUB!$A2626,Sinduscon!$3:$3,0)+3), "")</f>
        <v>0.45</v>
      </c>
      <c r="H2626" s="111"/>
      <c r="I2626" s="111"/>
      <c r="J2626" s="111"/>
      <c r="K2626" s="111"/>
    </row>
    <row r="2627" spans="1:11" x14ac:dyDescent="0.25">
      <c r="A2627" s="71">
        <f>IF(
   SUMPRODUCT(--(Sinduscon!$3:$3=DATE(2013,INT((ROW(A2824)-1)/20)+1,1)))&gt;0,
   DATE(2013,INT((ROW(A2824)-1)/20)+1,1),
   ""
)</f>
        <v>45566</v>
      </c>
      <c r="B2627" s="72" t="str">
        <f t="shared" si="208"/>
        <v>R-1</v>
      </c>
      <c r="C2627" s="73" t="str">
        <f t="shared" si="209"/>
        <v>Total</v>
      </c>
      <c r="D2627" s="77">
        <f>IFERROR(INDEX(Sinduscon!$6:$6,
MATCH(CUB!A2627,Sinduscon!$3:$3,0)+4), "")</f>
        <v>4158.42</v>
      </c>
      <c r="E2627" s="77">
        <f>IFERROR(INDEX(Sinduscon!$7:$7,
MATCH(CUB!$A2627,Sinduscon!$3:$3,0)+4), "")</f>
        <v>3880.55</v>
      </c>
      <c r="F2627" s="77">
        <f>IFERROR(INDEX(Sinduscon!$8:$8,
MATCH(CUB!$A2627,Sinduscon!$3:$3,0)+4), "")</f>
        <v>415.19999999999993</v>
      </c>
      <c r="G2627" s="77">
        <f>IFERROR(INDEX(Sinduscon!$9:$9,
MATCH(CUB!$A2627,Sinduscon!$3:$3,0)+4), "")</f>
        <v>6.0600000000000005</v>
      </c>
      <c r="H2627" s="111"/>
      <c r="I2627" s="111"/>
      <c r="J2627" s="111"/>
      <c r="K2627" s="111"/>
    </row>
    <row r="2628" spans="1:11" x14ac:dyDescent="0.25">
      <c r="A2628" s="71">
        <f>IF(
   SUMPRODUCT(--(Sinduscon!$3:$3=DATE(2013,INT((ROW(A2825)-1)/20)+1,1)))&gt;0,
   DATE(2013,INT((ROW(A2825)-1)/20)+1,1),
   ""
)</f>
        <v>45566</v>
      </c>
      <c r="B2628" s="72" t="str">
        <f t="shared" si="208"/>
        <v>PP-4</v>
      </c>
      <c r="C2628" s="73" t="str">
        <f t="shared" si="209"/>
        <v>Baixo</v>
      </c>
      <c r="D2628" s="77">
        <f>IFERROR(INDEX(Sinduscon!$12:$12,
MATCH(CUB!A2628,Sinduscon!$3:$3,0)+1), "")</f>
        <v>1266.7</v>
      </c>
      <c r="E2628" s="77">
        <f>IFERROR(INDEX(Sinduscon!$13:$13,
MATCH(CUB!$A2628,Sinduscon!$3:$3,0)+1), "")</f>
        <v>845.26</v>
      </c>
      <c r="F2628" s="77">
        <f>IFERROR(INDEX(Sinduscon!$14:$14,
MATCH(CUB!$A2628,Sinduscon!$3:$3,0)+1), "")</f>
        <v>39.06</v>
      </c>
      <c r="G2628" s="77">
        <f>IFERROR(INDEX(Sinduscon!$15:$15,
MATCH(CUB!$A2628,Sinduscon!$3:$3,0)+1), "")</f>
        <v>5.07</v>
      </c>
      <c r="H2628" s="111"/>
      <c r="I2628" s="111"/>
      <c r="J2628" s="111"/>
      <c r="K2628" s="111"/>
    </row>
    <row r="2629" spans="1:11" x14ac:dyDescent="0.25">
      <c r="A2629" s="71">
        <f>IF(
   SUMPRODUCT(--(Sinduscon!$3:$3=DATE(2013,INT((ROW(A2826)-1)/20)+1,1)))&gt;0,
   DATE(2013,INT((ROW(A2826)-1)/20)+1,1),
   ""
)</f>
        <v>45566</v>
      </c>
      <c r="B2629" s="72" t="str">
        <f t="shared" ref="B2629:B2692" si="213">IF(A2629&lt;&gt;"", CHOOSE(MOD(QUOTIENT(ROW()-4,4),5)+1,"R-1","PP-4","R-8","R-16","PIS"), "")</f>
        <v>PP-4</v>
      </c>
      <c r="C2629" s="73" t="str">
        <f t="shared" ref="C2629:C2692" si="214">IF(A2629&lt;&gt;"", CHOOSE(MOD(QUOTIENT(ROW()-4,1),4)+1,"Baixo","Normal","Alto","Total"), "")</f>
        <v>Normal</v>
      </c>
      <c r="D2629" s="77">
        <f>IFERROR(INDEX(Sinduscon!$12:$12,
MATCH(CUB!A2629,Sinduscon!$3:$3,0)+2), "")</f>
        <v>1187.1099999999999</v>
      </c>
      <c r="E2629" s="77">
        <f>IFERROR(INDEX(Sinduscon!$13:$13,
MATCH(CUB!$A2629,Sinduscon!$3:$3,0)+2), "")</f>
        <v>1218.8900000000001</v>
      </c>
      <c r="F2629" s="77">
        <f>IFERROR(INDEX(Sinduscon!$14:$14,
MATCH(CUB!$A2629,Sinduscon!$3:$3,0)+2), "")</f>
        <v>165.38</v>
      </c>
      <c r="G2629" s="77">
        <f>IFERROR(INDEX(Sinduscon!$15:$15,
MATCH(CUB!$A2629,Sinduscon!$3:$3,0)+2), "")</f>
        <v>7.0000000000000007E-2</v>
      </c>
      <c r="H2629" s="111"/>
      <c r="I2629" s="111"/>
      <c r="J2629" s="111"/>
      <c r="K2629" s="111"/>
    </row>
    <row r="2630" spans="1:11" x14ac:dyDescent="0.25">
      <c r="A2630" s="71">
        <f>IF(
   SUMPRODUCT(--(Sinduscon!$3:$3=DATE(2013,INT((ROW(A2827)-1)/20)+1,1)))&gt;0,
   DATE(2013,INT((ROW(A2827)-1)/20)+1,1),
   ""
)</f>
        <v>45566</v>
      </c>
      <c r="B2630" s="72" t="str">
        <f t="shared" si="213"/>
        <v>PP-4</v>
      </c>
      <c r="C2630" s="73" t="str">
        <f t="shared" si="214"/>
        <v>Alto</v>
      </c>
      <c r="D2630" s="77" t="str">
        <f>IFERROR(INDEX(Sinduscon!$12:$12,
MATCH(CUB!A2630,Sinduscon!$3:$3,0)+3), "")</f>
        <v>-</v>
      </c>
      <c r="E2630" s="77" t="str">
        <f>IFERROR(INDEX(Sinduscon!$13:$13,
MATCH(CUB!$A2630,Sinduscon!$3:$3,0)+3), "")</f>
        <v>-</v>
      </c>
      <c r="F2630" s="77" t="str">
        <f>IFERROR(INDEX(Sinduscon!$14:$14,
MATCH(CUB!$A2630,Sinduscon!$3:$3,0)+3), "")</f>
        <v>-</v>
      </c>
      <c r="G2630" s="77" t="str">
        <f>IFERROR(INDEX(Sinduscon!$15:$15,
MATCH(CUB!$A2630,Sinduscon!$3:$3,0)+3), "")</f>
        <v>-</v>
      </c>
      <c r="H2630" s="111"/>
      <c r="I2630" s="111"/>
      <c r="J2630" s="111"/>
      <c r="K2630" s="111"/>
    </row>
    <row r="2631" spans="1:11" x14ac:dyDescent="0.25">
      <c r="A2631" s="71">
        <f>IF(
   SUMPRODUCT(--(Sinduscon!$3:$3=DATE(2013,INT((ROW(A2828)-1)/20)+1,1)))&gt;0,
   DATE(2013,INT((ROW(A2828)-1)/20)+1,1),
   ""
)</f>
        <v>45566</v>
      </c>
      <c r="B2631" s="72" t="str">
        <f t="shared" si="213"/>
        <v>PP-4</v>
      </c>
      <c r="C2631" s="73" t="str">
        <f t="shared" si="214"/>
        <v>Total</v>
      </c>
      <c r="D2631" s="77">
        <f>IFERROR(INDEX(Sinduscon!$12:$12,
MATCH(CUB!A2631,Sinduscon!$3:$3,0)+4), "")</f>
        <v>2453.81</v>
      </c>
      <c r="E2631" s="77">
        <f>IFERROR(INDEX(Sinduscon!$13:$13,
MATCH(CUB!$A2631,Sinduscon!$3:$3,0)+4), "")</f>
        <v>2064.15</v>
      </c>
      <c r="F2631" s="77">
        <f>IFERROR(INDEX(Sinduscon!$14:$14,
MATCH(CUB!$A2631,Sinduscon!$3:$3,0)+4), "")</f>
        <v>204.44</v>
      </c>
      <c r="G2631" s="77">
        <f>IFERROR(INDEX(Sinduscon!$15:$15,
MATCH(CUB!$A2631,Sinduscon!$3:$3,0)+4), "")</f>
        <v>5.1400000000000006</v>
      </c>
      <c r="H2631" s="111"/>
      <c r="I2631" s="111"/>
      <c r="J2631" s="111"/>
      <c r="K2631" s="111"/>
    </row>
    <row r="2632" spans="1:11" x14ac:dyDescent="0.25">
      <c r="A2632" s="71">
        <f>IF(
   SUMPRODUCT(--(Sinduscon!$3:$3=DATE(2013,INT((ROW(A2829)-1)/20)+1,1)))&gt;0,
   DATE(2013,INT((ROW(A2829)-1)/20)+1,1),
   ""
)</f>
        <v>45566</v>
      </c>
      <c r="B2632" s="72" t="str">
        <f t="shared" si="213"/>
        <v>R-8</v>
      </c>
      <c r="C2632" s="73" t="str">
        <f t="shared" si="214"/>
        <v>Baixo</v>
      </c>
      <c r="D2632" s="77">
        <f>IFERROR(INDEX(Sinduscon!$18:$18,
MATCH(CUB!A2632,Sinduscon!$3:$3,0)+1), "")</f>
        <v>1208.3900000000001</v>
      </c>
      <c r="E2632" s="77">
        <f>IFERROR(INDEX(Sinduscon!$19:$19,
MATCH(CUB!$A2632,Sinduscon!$3:$3,0)+1), "")</f>
        <v>794.94</v>
      </c>
      <c r="F2632" s="77">
        <f>IFERROR(INDEX(Sinduscon!$20:$20,
MATCH(CUB!$A2632,Sinduscon!$3:$3,0)+1), "")</f>
        <v>35.14</v>
      </c>
      <c r="G2632" s="77">
        <f>IFERROR(INDEX(Sinduscon!$21:$21,
MATCH(CUB!$A2632,Sinduscon!$3:$3,0)+1), "")</f>
        <v>5.31</v>
      </c>
      <c r="H2632" s="111"/>
      <c r="I2632" s="111"/>
      <c r="J2632" s="111"/>
      <c r="K2632" s="111"/>
    </row>
    <row r="2633" spans="1:11" x14ac:dyDescent="0.25">
      <c r="A2633" s="71">
        <f>IF(
   SUMPRODUCT(--(Sinduscon!$3:$3=DATE(2013,INT((ROW(A2830)-1)/20)+1,1)))&gt;0,
   DATE(2013,INT((ROW(A2830)-1)/20)+1,1),
   ""
)</f>
        <v>45566</v>
      </c>
      <c r="B2633" s="72" t="str">
        <f t="shared" si="213"/>
        <v>R-8</v>
      </c>
      <c r="C2633" s="73" t="str">
        <f t="shared" si="214"/>
        <v>Normal</v>
      </c>
      <c r="D2633" s="77">
        <f>IFERROR(INDEX(Sinduscon!$18:$18,
MATCH(CUB!A2633,Sinduscon!$3:$3,0)+2), "")</f>
        <v>1051.8399999999999</v>
      </c>
      <c r="E2633" s="77">
        <f>IFERROR(INDEX(Sinduscon!$19:$19,
MATCH(CUB!$A2633,Sinduscon!$3:$3,0)+2), "")</f>
        <v>1094.32</v>
      </c>
      <c r="F2633" s="77">
        <f>IFERROR(INDEX(Sinduscon!$20:$20,
MATCH(CUB!$A2633,Sinduscon!$3:$3,0)+2), "")</f>
        <v>76.3</v>
      </c>
      <c r="G2633" s="77">
        <f>IFERROR(INDEX(Sinduscon!$21:$21,
MATCH(CUB!$A2633,Sinduscon!$3:$3,0)+2), "")</f>
        <v>7.12</v>
      </c>
      <c r="H2633" s="111"/>
      <c r="I2633" s="111"/>
      <c r="J2633" s="111"/>
      <c r="K2633" s="111"/>
    </row>
    <row r="2634" spans="1:11" x14ac:dyDescent="0.25">
      <c r="A2634" s="71">
        <f>IF(
   SUMPRODUCT(--(Sinduscon!$3:$3=DATE(2013,INT((ROW(A2831)-1)/20)+1,1)))&gt;0,
   DATE(2013,INT((ROW(A2831)-1)/20)+1,1),
   ""
)</f>
        <v>45566</v>
      </c>
      <c r="B2634" s="72" t="str">
        <f t="shared" si="213"/>
        <v>R-8</v>
      </c>
      <c r="C2634" s="73" t="str">
        <f t="shared" si="214"/>
        <v>Alto</v>
      </c>
      <c r="D2634" s="77">
        <f>IFERROR(INDEX(Sinduscon!$18:$18,
MATCH(CUB!A2634,Sinduscon!$3:$3,0)+3), "")</f>
        <v>1492.79</v>
      </c>
      <c r="E2634" s="77">
        <f>IFERROR(INDEX(Sinduscon!$19:$19,
MATCH(CUB!$A2634,Sinduscon!$3:$3,0)+3), "")</f>
        <v>1158.26</v>
      </c>
      <c r="F2634" s="77">
        <f>IFERROR(INDEX(Sinduscon!$20:$20,
MATCH(CUB!$A2634,Sinduscon!$3:$3,0)+3), "")</f>
        <v>89.97</v>
      </c>
      <c r="G2634" s="77">
        <f>IFERROR(INDEX(Sinduscon!$21:$21,
MATCH(CUB!$A2634,Sinduscon!$3:$3,0)+3), "")</f>
        <v>6.72</v>
      </c>
      <c r="H2634" s="111"/>
      <c r="I2634" s="111"/>
      <c r="J2634" s="111"/>
      <c r="K2634" s="111"/>
    </row>
    <row r="2635" spans="1:11" x14ac:dyDescent="0.25">
      <c r="A2635" s="71">
        <f>IF(
   SUMPRODUCT(--(Sinduscon!$3:$3=DATE(2013,INT((ROW(A2832)-1)/20)+1,1)))&gt;0,
   DATE(2013,INT((ROW(A2832)-1)/20)+1,1),
   ""
)</f>
        <v>45566</v>
      </c>
      <c r="B2635" s="72" t="str">
        <f t="shared" si="213"/>
        <v>R-8</v>
      </c>
      <c r="C2635" s="73" t="str">
        <f t="shared" si="214"/>
        <v>Total</v>
      </c>
      <c r="D2635" s="77">
        <f>IFERROR(INDEX(Sinduscon!$18:$18,
MATCH(CUB!A2635,Sinduscon!$3:$3,0)+4), "")</f>
        <v>3753.02</v>
      </c>
      <c r="E2635" s="77">
        <f>IFERROR(INDEX(Sinduscon!$19:$19,
MATCH(CUB!$A2635,Sinduscon!$3:$3,0)+4), "")</f>
        <v>3047.52</v>
      </c>
      <c r="F2635" s="77">
        <f>IFERROR(INDEX(Sinduscon!$20:$20,
MATCH(CUB!$A2635,Sinduscon!$3:$3,0)+4), "")</f>
        <v>201.41</v>
      </c>
      <c r="G2635" s="77">
        <f>IFERROR(INDEX(Sinduscon!$21:$21,
MATCH(CUB!$A2635,Sinduscon!$3:$3,0)+4), "")</f>
        <v>19.149999999999999</v>
      </c>
      <c r="H2635" s="111"/>
      <c r="I2635" s="111"/>
      <c r="J2635" s="111"/>
      <c r="K2635" s="111"/>
    </row>
    <row r="2636" spans="1:11" x14ac:dyDescent="0.25">
      <c r="A2636" s="71">
        <f>IF(
   SUMPRODUCT(--(Sinduscon!$3:$3=DATE(2013,INT((ROW(A2833)-1)/20)+1,1)))&gt;0,
   DATE(2013,INT((ROW(A2833)-1)/20)+1,1),
   ""
)</f>
        <v>45566</v>
      </c>
      <c r="B2636" s="72" t="str">
        <f t="shared" si="213"/>
        <v>R-16</v>
      </c>
      <c r="C2636" s="73" t="str">
        <f t="shared" si="214"/>
        <v>Baixo</v>
      </c>
      <c r="D2636" s="77" t="str">
        <f>IFERROR(INDEX(Sinduscon!$24:$24,
MATCH(CUB!A2636,Sinduscon!$3:$3,0)+1), "")</f>
        <v>-</v>
      </c>
      <c r="E2636" s="77" t="str">
        <f>IFERROR(INDEX(Sinduscon!$25:$25,
MATCH(CUB!$A2636,Sinduscon!$3:$3,0)+1), "")</f>
        <v>-</v>
      </c>
      <c r="F2636" s="77" t="str">
        <f>IFERROR(INDEX(Sinduscon!$26:$26,
MATCH(CUB!$A2636,Sinduscon!$3:$3,0)+1), "")</f>
        <v>-</v>
      </c>
      <c r="G2636" s="77" t="str">
        <f>IFERROR(INDEX(Sinduscon!$27:$27,
MATCH(CUB!$A2636,Sinduscon!$3:$3,0)+1), "")</f>
        <v>-</v>
      </c>
      <c r="H2636" s="111"/>
      <c r="I2636" s="111"/>
      <c r="J2636" s="111"/>
      <c r="K2636" s="111"/>
    </row>
    <row r="2637" spans="1:11" x14ac:dyDescent="0.25">
      <c r="A2637" s="71">
        <f>IF(
   SUMPRODUCT(--(Sinduscon!$3:$3=DATE(2013,INT((ROW(A2834)-1)/20)+1,1)))&gt;0,
   DATE(2013,INT((ROW(A2834)-1)/20)+1,1),
   ""
)</f>
        <v>45566</v>
      </c>
      <c r="B2637" s="72" t="str">
        <f t="shared" si="213"/>
        <v>R-16</v>
      </c>
      <c r="C2637" s="73" t="str">
        <f t="shared" si="214"/>
        <v>Normal</v>
      </c>
      <c r="D2637" s="77">
        <f>IFERROR(INDEX(Sinduscon!$24:$24,
MATCH(CUB!A2637,Sinduscon!$3:$3,0)+2), "")</f>
        <v>1040.07</v>
      </c>
      <c r="E2637" s="77">
        <f>IFERROR(INDEX(Sinduscon!$25:$25,
MATCH(CUB!$A2637,Sinduscon!$3:$3,0)+2), "")</f>
        <v>1052.01</v>
      </c>
      <c r="F2637" s="77">
        <f>IFERROR(INDEX(Sinduscon!$26:$26,
MATCH(CUB!$A2637,Sinduscon!$3:$3,0)+2), "")</f>
        <v>63.14</v>
      </c>
      <c r="G2637" s="77">
        <f>IFERROR(INDEX(Sinduscon!$27:$27,
MATCH(CUB!$A2637,Sinduscon!$3:$3,0)+2), "")</f>
        <v>6.78</v>
      </c>
      <c r="H2637" s="111"/>
      <c r="I2637" s="111"/>
      <c r="J2637" s="111"/>
      <c r="K2637" s="111"/>
    </row>
    <row r="2638" spans="1:11" x14ac:dyDescent="0.25">
      <c r="A2638" s="71">
        <f>IF(
   SUMPRODUCT(--(Sinduscon!$3:$3=DATE(2013,INT((ROW(A2835)-1)/20)+1,1)))&gt;0,
   DATE(2013,INT((ROW(A2835)-1)/20)+1,1),
   ""
)</f>
        <v>45566</v>
      </c>
      <c r="B2638" s="72" t="str">
        <f t="shared" si="213"/>
        <v>R-16</v>
      </c>
      <c r="C2638" s="73" t="str">
        <f t="shared" si="214"/>
        <v>Alto</v>
      </c>
      <c r="D2638" s="77">
        <f>IFERROR(INDEX(Sinduscon!$24:$24,
MATCH(CUB!A2638,Sinduscon!$3:$3,0)+3), "")</f>
        <v>1456.56</v>
      </c>
      <c r="E2638" s="77">
        <f>IFERROR(INDEX(Sinduscon!$25:$25,
MATCH(CUB!$A2638,Sinduscon!$3:$3,0)+3), "")</f>
        <v>1300.96</v>
      </c>
      <c r="F2638" s="77">
        <f>IFERROR(INDEX(Sinduscon!$26:$26,
MATCH(CUB!$A2638,Sinduscon!$3:$3,0)+3), "")</f>
        <v>78.05</v>
      </c>
      <c r="G2638" s="77">
        <f>IFERROR(INDEX(Sinduscon!$27:$27,
MATCH(CUB!$A2638,Sinduscon!$3:$3,0)+3), "")</f>
        <v>10.19</v>
      </c>
      <c r="H2638" s="111"/>
      <c r="I2638" s="111"/>
      <c r="J2638" s="111"/>
      <c r="K2638" s="111"/>
    </row>
    <row r="2639" spans="1:11" x14ac:dyDescent="0.25">
      <c r="A2639" s="71">
        <f>IF(
   SUMPRODUCT(--(Sinduscon!$3:$3=DATE(2013,INT((ROW(A2836)-1)/20)+1,1)))&gt;0,
   DATE(2013,INT((ROW(A2836)-1)/20)+1,1),
   ""
)</f>
        <v>45566</v>
      </c>
      <c r="B2639" s="72" t="str">
        <f t="shared" si="213"/>
        <v>R-16</v>
      </c>
      <c r="C2639" s="73" t="str">
        <f t="shared" si="214"/>
        <v>Total</v>
      </c>
      <c r="D2639" s="77">
        <f>IFERROR(INDEX(Sinduscon!$24:$24,
MATCH(CUB!A2639,Sinduscon!$3:$3,0)+4), "")</f>
        <v>2496.63</v>
      </c>
      <c r="E2639" s="77">
        <f>IFERROR(INDEX(Sinduscon!$25:$25,
MATCH(CUB!$A2639,Sinduscon!$3:$3,0)+4), "")</f>
        <v>2352.9700000000003</v>
      </c>
      <c r="F2639" s="77">
        <f>IFERROR(INDEX(Sinduscon!$26:$26,
MATCH(CUB!$A2639,Sinduscon!$3:$3,0)+4), "")</f>
        <v>141.19</v>
      </c>
      <c r="G2639" s="77">
        <f>IFERROR(INDEX(Sinduscon!$27:$27,
MATCH(CUB!$A2639,Sinduscon!$3:$3,0)+4), "")</f>
        <v>16.97</v>
      </c>
      <c r="H2639" s="111"/>
      <c r="I2639" s="111"/>
      <c r="J2639" s="111"/>
      <c r="K2639" s="111"/>
    </row>
    <row r="2640" spans="1:11" x14ac:dyDescent="0.25">
      <c r="A2640" s="71">
        <f>IF(
   SUMPRODUCT(--(Sinduscon!$3:$3=DATE(2013,INT((ROW(A2837)-1)/20)+1,1)))&gt;0,
   DATE(2013,INT((ROW(A2837)-1)/20)+1,1),
   ""
)</f>
        <v>45566</v>
      </c>
      <c r="B2640" s="72" t="str">
        <f t="shared" si="213"/>
        <v>PIS</v>
      </c>
      <c r="C2640" s="73" t="str">
        <f t="shared" si="214"/>
        <v>Baixo</v>
      </c>
      <c r="D2640" s="77">
        <f>IFERROR(INDEX(Sinduscon!$30:$30,
MATCH(CUB!A2640,Sinduscon!$3:$3,0)+1), "")</f>
        <v>861.39</v>
      </c>
      <c r="E2640" s="77">
        <f>IFERROR(INDEX(Sinduscon!$31:$31,
MATCH(CUB!$A2640,Sinduscon!$3:$3,0)+1), "")</f>
        <v>686.71</v>
      </c>
      <c r="F2640" s="77">
        <f>IFERROR(INDEX(Sinduscon!$32:$32,
MATCH(CUB!$A2640,Sinduscon!$3:$3,0)+1), "")</f>
        <v>36.43</v>
      </c>
      <c r="G2640" s="77">
        <f>IFERROR(INDEX(Sinduscon!$33:$33,
MATCH(CUB!$A2640,Sinduscon!$3:$3,0)+1), "")</f>
        <v>2.65</v>
      </c>
      <c r="H2640" s="111"/>
      <c r="I2640" s="111"/>
      <c r="J2640" s="111"/>
      <c r="K2640" s="111"/>
    </row>
    <row r="2641" spans="1:12" x14ac:dyDescent="0.25">
      <c r="A2641" s="71">
        <f>IF(
   SUMPRODUCT(--(Sinduscon!$3:$3=DATE(2013,INT((ROW(A2838)-1)/20)+1,1)))&gt;0,
   DATE(2013,INT((ROW(A2838)-1)/20)+1,1),
   ""
)</f>
        <v>45566</v>
      </c>
      <c r="B2641" s="72" t="str">
        <f t="shared" si="213"/>
        <v>PIS</v>
      </c>
      <c r="C2641" s="73" t="str">
        <f t="shared" si="214"/>
        <v>Normal</v>
      </c>
      <c r="D2641" s="77" t="str">
        <f>IFERROR(INDEX(Sinduscon!$30:$30,
MATCH(CUB!A2641,Sinduscon!$3:$3,0)+2), "")</f>
        <v>-</v>
      </c>
      <c r="E2641" s="77" t="str">
        <f>IFERROR(INDEX(Sinduscon!$31:$31,
MATCH(CUB!$A2641,Sinduscon!$3:$3,0)+2), "")</f>
        <v>-</v>
      </c>
      <c r="F2641" s="77" t="str">
        <f>IFERROR(INDEX(Sinduscon!$32:$32,
MATCH(CUB!$A2641,Sinduscon!$3:$3,0)+2), "")</f>
        <v>-</v>
      </c>
      <c r="G2641" s="77" t="str">
        <f>IFERROR(INDEX(Sinduscon!$33:$33,
MATCH(CUB!$A2641,Sinduscon!$3:$3,0)+2), "")</f>
        <v>-</v>
      </c>
      <c r="H2641" s="111"/>
      <c r="I2641" s="111"/>
      <c r="J2641" s="111"/>
      <c r="K2641" s="111"/>
    </row>
    <row r="2642" spans="1:12" x14ac:dyDescent="0.25">
      <c r="A2642" s="71">
        <f>IF(
   SUMPRODUCT(--(Sinduscon!$3:$3=DATE(2013,INT((ROW(A2839)-1)/20)+1,1)))&gt;0,
   DATE(2013,INT((ROW(A2839)-1)/20)+1,1),
   ""
)</f>
        <v>45566</v>
      </c>
      <c r="B2642" s="72" t="str">
        <f t="shared" si="213"/>
        <v>PIS</v>
      </c>
      <c r="C2642" s="73" t="str">
        <f t="shared" si="214"/>
        <v>Alto</v>
      </c>
      <c r="D2642" s="77" t="str">
        <f>IFERROR(INDEX(Sinduscon!$30:$30,
MATCH(CUB!A2642,Sinduscon!$3:$3,0)+3), "")</f>
        <v>-</v>
      </c>
      <c r="E2642" s="77" t="str">
        <f>IFERROR(INDEX(Sinduscon!$31:$31,
MATCH(CUB!$A2642,Sinduscon!$3:$3,0)+3), "")</f>
        <v>-</v>
      </c>
      <c r="F2642" s="77" t="str">
        <f>IFERROR(INDEX(Sinduscon!$32:$32,
MATCH(CUB!$A2642,Sinduscon!$3:$3,0)+3), "")</f>
        <v>-</v>
      </c>
      <c r="G2642" s="77" t="str">
        <f>IFERROR(INDEX(Sinduscon!$33:$33,
MATCH(CUB!$A2642,Sinduscon!$3:$3,0)+3), "")</f>
        <v>-</v>
      </c>
      <c r="H2642" s="111"/>
      <c r="I2642" s="111"/>
      <c r="J2642" s="111"/>
      <c r="K2642" s="111"/>
    </row>
    <row r="2643" spans="1:12" x14ac:dyDescent="0.25">
      <c r="A2643" s="71">
        <f>IF(
   SUMPRODUCT(--(Sinduscon!$3:$3=DATE(2013,INT((ROW(A2840)-1)/20)+1,1)))&gt;0,
   DATE(2013,INT((ROW(A2840)-1)/20)+1,1),
   ""
)</f>
        <v>45566</v>
      </c>
      <c r="B2643" s="72" t="str">
        <f t="shared" si="213"/>
        <v>PIS</v>
      </c>
      <c r="C2643" s="73" t="str">
        <f t="shared" si="214"/>
        <v>Total</v>
      </c>
      <c r="D2643" s="77">
        <f>IFERROR(INDEX(Sinduscon!$30:$30,
MATCH(CUB!A2643,Sinduscon!$3:$3,0)+4), "")</f>
        <v>861.39</v>
      </c>
      <c r="E2643" s="77">
        <f>IFERROR(INDEX(Sinduscon!$31:$31,
MATCH(CUB!$A2643,Sinduscon!$3:$3,0)+4), "")</f>
        <v>686.71</v>
      </c>
      <c r="F2643" s="77">
        <f>IFERROR(INDEX(Sinduscon!$32:$32,
MATCH(CUB!$A2643,Sinduscon!$3:$3,0)+4), "")</f>
        <v>36.43</v>
      </c>
      <c r="G2643" s="77">
        <f>IFERROR(INDEX(Sinduscon!$33:$33,
MATCH(CUB!$A2643,Sinduscon!$3:$3,0)+4), "")</f>
        <v>2.65</v>
      </c>
      <c r="H2643" s="111">
        <f>SUMIFS(CUB!$D:$D,CUB!$C:$C,"Total",CUB!$A:$A,$A2643)
/11</f>
        <v>1247.57</v>
      </c>
      <c r="I2643" s="111">
        <f>SUMIFS(CUB!$E:$E,CUB!$C:$C,"Total",CUB!$A:$A,$A2643)
/11</f>
        <v>1093.8090909090911</v>
      </c>
      <c r="J2643" s="111">
        <f>SUMIFS(CUB!$F:$F,CUB!$C:$C,"Total",CUB!$A:$A,$A2643)
/11</f>
        <v>90.788181818181798</v>
      </c>
      <c r="K2643" s="111">
        <f>SUMIFS(CUB!$G:$G,CUB!$C:$C,"Total",CUB!$A:$A,$A2643)
/11</f>
        <v>4.5427272727272729</v>
      </c>
      <c r="L2643" s="111">
        <f t="shared" ref="L2643" si="215">SUM(H2643:K2643)</f>
        <v>2436.7100000000005</v>
      </c>
    </row>
    <row r="2644" spans="1:12" x14ac:dyDescent="0.25">
      <c r="A2644" s="71">
        <f>IF(
   SUMPRODUCT(--(Sinduscon!$3:$3=DATE(2013,INT((ROW(A2841)-1)/20)+1,1)))&gt;0,
   DATE(2013,INT((ROW(A2841)-1)/20)+1,1),
   ""
)</f>
        <v>45597</v>
      </c>
      <c r="B2644" s="72" t="str">
        <f t="shared" si="213"/>
        <v>R-1</v>
      </c>
      <c r="C2644" s="73" t="str">
        <f t="shared" si="214"/>
        <v>Baixo</v>
      </c>
      <c r="D2644" s="77">
        <f>IFERROR(INDEX(Sinduscon!$6:$6,
MATCH(CUB!A2644,Sinduscon!$3:$3,0)+1), "")</f>
        <v>1163.21</v>
      </c>
      <c r="E2644" s="77">
        <f>IFERROR(INDEX(Sinduscon!$7:$7,
MATCH(CUB!$A2644,Sinduscon!$3:$3,0)+1), "")</f>
        <v>1034.1400000000001</v>
      </c>
      <c r="F2644" s="77">
        <f>IFERROR(INDEX(Sinduscon!$8:$8,
MATCH(CUB!$A2644,Sinduscon!$3:$3,0)+1), "")</f>
        <v>146.88999999999999</v>
      </c>
      <c r="G2644" s="77">
        <f>IFERROR(INDEX(Sinduscon!$9:$9,
MATCH(CUB!$A2644,Sinduscon!$3:$3,0)+1), "")</f>
        <v>5.24</v>
      </c>
      <c r="H2644" s="111"/>
      <c r="I2644" s="111"/>
      <c r="J2644" s="111"/>
      <c r="K2644" s="111"/>
    </row>
    <row r="2645" spans="1:12" x14ac:dyDescent="0.25">
      <c r="A2645" s="71">
        <f>IF(
   SUMPRODUCT(--(Sinduscon!$3:$3=DATE(2013,INT((ROW(A2842)-1)/20)+1,1)))&gt;0,
   DATE(2013,INT((ROW(A2842)-1)/20)+1,1),
   ""
)</f>
        <v>45597</v>
      </c>
      <c r="B2645" s="72" t="str">
        <f t="shared" si="213"/>
        <v>R-1</v>
      </c>
      <c r="C2645" s="73" t="str">
        <f t="shared" si="214"/>
        <v>Normal</v>
      </c>
      <c r="D2645" s="77">
        <f>IFERROR(INDEX(Sinduscon!$6:$6,
MATCH(CUB!A2645,Sinduscon!$3:$3,0)+2), "")</f>
        <v>1219.83</v>
      </c>
      <c r="E2645" s="77">
        <f>IFERROR(INDEX(Sinduscon!$7:$7,
MATCH(CUB!$A2645,Sinduscon!$3:$3,0)+2), "")</f>
        <v>1414.06</v>
      </c>
      <c r="F2645" s="77">
        <f>IFERROR(INDEX(Sinduscon!$8:$8,
MATCH(CUB!$A2645,Sinduscon!$3:$3,0)+2), "")</f>
        <v>137.91999999999999</v>
      </c>
      <c r="G2645" s="77">
        <f>IFERROR(INDEX(Sinduscon!$9:$9,
MATCH(CUB!$A2645,Sinduscon!$3:$3,0)+2), "")</f>
        <v>0.37</v>
      </c>
      <c r="H2645" s="111"/>
      <c r="I2645" s="111"/>
      <c r="J2645" s="111"/>
      <c r="K2645" s="111"/>
    </row>
    <row r="2646" spans="1:12" x14ac:dyDescent="0.25">
      <c r="A2646" s="71">
        <f>IF(
   SUMPRODUCT(--(Sinduscon!$3:$3=DATE(2013,INT((ROW(A2843)-1)/20)+1,1)))&gt;0,
   DATE(2013,INT((ROW(A2843)-1)/20)+1,1),
   ""
)</f>
        <v>45597</v>
      </c>
      <c r="B2646" s="72" t="str">
        <f t="shared" si="213"/>
        <v>R-1</v>
      </c>
      <c r="C2646" s="73" t="str">
        <f t="shared" si="214"/>
        <v>Alto</v>
      </c>
      <c r="D2646" s="77">
        <f>IFERROR(INDEX(Sinduscon!$6:$6,
MATCH(CUB!A2646,Sinduscon!$3:$3,0)+3), "")</f>
        <v>1801.51</v>
      </c>
      <c r="E2646" s="77">
        <f>IFERROR(INDEX(Sinduscon!$7:$7,
MATCH(CUB!$A2646,Sinduscon!$3:$3,0)+3), "")</f>
        <v>1534.23</v>
      </c>
      <c r="F2646" s="77">
        <f>IFERROR(INDEX(Sinduscon!$8:$8,
MATCH(CUB!$A2646,Sinduscon!$3:$3,0)+3), "")</f>
        <v>130.38999999999999</v>
      </c>
      <c r="G2646" s="77">
        <f>IFERROR(INDEX(Sinduscon!$9:$9,
MATCH(CUB!$A2646,Sinduscon!$3:$3,0)+3), "")</f>
        <v>0.45</v>
      </c>
      <c r="H2646" s="111"/>
      <c r="I2646" s="111"/>
      <c r="J2646" s="111"/>
      <c r="K2646" s="111"/>
    </row>
    <row r="2647" spans="1:12" x14ac:dyDescent="0.25">
      <c r="A2647" s="71">
        <f>IF(
   SUMPRODUCT(--(Sinduscon!$3:$3=DATE(2013,INT((ROW(A2844)-1)/20)+1,1)))&gt;0,
   DATE(2013,INT((ROW(A2844)-1)/20)+1,1),
   ""
)</f>
        <v>45597</v>
      </c>
      <c r="B2647" s="72" t="str">
        <f t="shared" si="213"/>
        <v>R-1</v>
      </c>
      <c r="C2647" s="73" t="str">
        <f t="shared" si="214"/>
        <v>Total</v>
      </c>
      <c r="D2647" s="77">
        <f>IFERROR(INDEX(Sinduscon!$6:$6,
MATCH(CUB!A2647,Sinduscon!$3:$3,0)+4), "")</f>
        <v>4184.55</v>
      </c>
      <c r="E2647" s="77">
        <f>IFERROR(INDEX(Sinduscon!$7:$7,
MATCH(CUB!$A2647,Sinduscon!$3:$3,0)+4), "")</f>
        <v>3982.43</v>
      </c>
      <c r="F2647" s="77">
        <f>IFERROR(INDEX(Sinduscon!$8:$8,
MATCH(CUB!$A2647,Sinduscon!$3:$3,0)+4), "")</f>
        <v>415.19999999999993</v>
      </c>
      <c r="G2647" s="77">
        <f>IFERROR(INDEX(Sinduscon!$9:$9,
MATCH(CUB!$A2647,Sinduscon!$3:$3,0)+4), "")</f>
        <v>6.0600000000000005</v>
      </c>
      <c r="H2647" s="111"/>
      <c r="I2647" s="111"/>
      <c r="J2647" s="111"/>
      <c r="K2647" s="111"/>
    </row>
    <row r="2648" spans="1:12" x14ac:dyDescent="0.25">
      <c r="A2648" s="71">
        <f>IF(
   SUMPRODUCT(--(Sinduscon!$3:$3=DATE(2013,INT((ROW(A2845)-1)/20)+1,1)))&gt;0,
   DATE(2013,INT((ROW(A2845)-1)/20)+1,1),
   ""
)</f>
        <v>45597</v>
      </c>
      <c r="B2648" s="72" t="str">
        <f t="shared" si="213"/>
        <v>PP-4</v>
      </c>
      <c r="C2648" s="73" t="str">
        <f t="shared" si="214"/>
        <v>Baixo</v>
      </c>
      <c r="D2648" s="77">
        <f>IFERROR(INDEX(Sinduscon!$12:$12,
MATCH(CUB!A2648,Sinduscon!$3:$3,0)+1), "")</f>
        <v>1276.3800000000001</v>
      </c>
      <c r="E2648" s="77">
        <f>IFERROR(INDEX(Sinduscon!$13:$13,
MATCH(CUB!$A2648,Sinduscon!$3:$3,0)+1), "")</f>
        <v>867.45</v>
      </c>
      <c r="F2648" s="77">
        <f>IFERROR(INDEX(Sinduscon!$14:$14,
MATCH(CUB!$A2648,Sinduscon!$3:$3,0)+1), "")</f>
        <v>39.06</v>
      </c>
      <c r="G2648" s="77">
        <f>IFERROR(INDEX(Sinduscon!$15:$15,
MATCH(CUB!$A2648,Sinduscon!$3:$3,0)+1), "")</f>
        <v>5.07</v>
      </c>
      <c r="H2648" s="111"/>
      <c r="I2648" s="111"/>
      <c r="J2648" s="111"/>
      <c r="K2648" s="111"/>
    </row>
    <row r="2649" spans="1:12" x14ac:dyDescent="0.25">
      <c r="A2649" s="71">
        <f>IF(
   SUMPRODUCT(--(Sinduscon!$3:$3=DATE(2013,INT((ROW(A2846)-1)/20)+1,1)))&gt;0,
   DATE(2013,INT((ROW(A2846)-1)/20)+1,1),
   ""
)</f>
        <v>45597</v>
      </c>
      <c r="B2649" s="72" t="str">
        <f t="shared" si="213"/>
        <v>PP-4</v>
      </c>
      <c r="C2649" s="73" t="str">
        <f t="shared" si="214"/>
        <v>Normal</v>
      </c>
      <c r="D2649" s="77">
        <f>IFERROR(INDEX(Sinduscon!$12:$12,
MATCH(CUB!A2649,Sinduscon!$3:$3,0)+2), "")</f>
        <v>1193.97</v>
      </c>
      <c r="E2649" s="77">
        <f>IFERROR(INDEX(Sinduscon!$13:$13,
MATCH(CUB!$A2649,Sinduscon!$3:$3,0)+2), "")</f>
        <v>1250.8900000000001</v>
      </c>
      <c r="F2649" s="77">
        <f>IFERROR(INDEX(Sinduscon!$14:$14,
MATCH(CUB!$A2649,Sinduscon!$3:$3,0)+2), "")</f>
        <v>165.38</v>
      </c>
      <c r="G2649" s="77">
        <f>IFERROR(INDEX(Sinduscon!$15:$15,
MATCH(CUB!$A2649,Sinduscon!$3:$3,0)+2), "")</f>
        <v>7.0000000000000007E-2</v>
      </c>
      <c r="H2649" s="111"/>
      <c r="I2649" s="111"/>
      <c r="J2649" s="111"/>
      <c r="K2649" s="111"/>
    </row>
    <row r="2650" spans="1:12" x14ac:dyDescent="0.25">
      <c r="A2650" s="71">
        <f>IF(
   SUMPRODUCT(--(Sinduscon!$3:$3=DATE(2013,INT((ROW(A2847)-1)/20)+1,1)))&gt;0,
   DATE(2013,INT((ROW(A2847)-1)/20)+1,1),
   ""
)</f>
        <v>45597</v>
      </c>
      <c r="B2650" s="72" t="str">
        <f t="shared" si="213"/>
        <v>PP-4</v>
      </c>
      <c r="C2650" s="73" t="str">
        <f t="shared" si="214"/>
        <v>Alto</v>
      </c>
      <c r="D2650" s="77" t="str">
        <f>IFERROR(INDEX(Sinduscon!$12:$12,
MATCH(CUB!A2650,Sinduscon!$3:$3,0)+3), "")</f>
        <v>-</v>
      </c>
      <c r="E2650" s="77" t="str">
        <f>IFERROR(INDEX(Sinduscon!$13:$13,
MATCH(CUB!$A2650,Sinduscon!$3:$3,0)+3), "")</f>
        <v>-</v>
      </c>
      <c r="F2650" s="77" t="str">
        <f>IFERROR(INDEX(Sinduscon!$14:$14,
MATCH(CUB!$A2650,Sinduscon!$3:$3,0)+3), "")</f>
        <v>-</v>
      </c>
      <c r="G2650" s="77" t="str">
        <f>IFERROR(INDEX(Sinduscon!$15:$15,
MATCH(CUB!$A2650,Sinduscon!$3:$3,0)+3), "")</f>
        <v>-</v>
      </c>
      <c r="H2650" s="111"/>
      <c r="I2650" s="111"/>
      <c r="J2650" s="111"/>
      <c r="K2650" s="111"/>
    </row>
    <row r="2651" spans="1:12" x14ac:dyDescent="0.25">
      <c r="A2651" s="71">
        <f>IF(
   SUMPRODUCT(--(Sinduscon!$3:$3=DATE(2013,INT((ROW(A2848)-1)/20)+1,1)))&gt;0,
   DATE(2013,INT((ROW(A2848)-1)/20)+1,1),
   ""
)</f>
        <v>45597</v>
      </c>
      <c r="B2651" s="72" t="str">
        <f t="shared" si="213"/>
        <v>PP-4</v>
      </c>
      <c r="C2651" s="73" t="str">
        <f t="shared" si="214"/>
        <v>Total</v>
      </c>
      <c r="D2651" s="77">
        <f>IFERROR(INDEX(Sinduscon!$12:$12,
MATCH(CUB!A2651,Sinduscon!$3:$3,0)+4), "")</f>
        <v>2470.3500000000004</v>
      </c>
      <c r="E2651" s="77">
        <f>IFERROR(INDEX(Sinduscon!$13:$13,
MATCH(CUB!$A2651,Sinduscon!$3:$3,0)+4), "")</f>
        <v>2118.34</v>
      </c>
      <c r="F2651" s="77">
        <f>IFERROR(INDEX(Sinduscon!$14:$14,
MATCH(CUB!$A2651,Sinduscon!$3:$3,0)+4), "")</f>
        <v>204.44</v>
      </c>
      <c r="G2651" s="77">
        <f>IFERROR(INDEX(Sinduscon!$15:$15,
MATCH(CUB!$A2651,Sinduscon!$3:$3,0)+4), "")</f>
        <v>5.1400000000000006</v>
      </c>
      <c r="H2651" s="111"/>
      <c r="I2651" s="111"/>
      <c r="J2651" s="111"/>
      <c r="K2651" s="111"/>
    </row>
    <row r="2652" spans="1:12" x14ac:dyDescent="0.25">
      <c r="A2652" s="71">
        <f>IF(
   SUMPRODUCT(--(Sinduscon!$3:$3=DATE(2013,INT((ROW(A2849)-1)/20)+1,1)))&gt;0,
   DATE(2013,INT((ROW(A2849)-1)/20)+1,1),
   ""
)</f>
        <v>45597</v>
      </c>
      <c r="B2652" s="72" t="str">
        <f t="shared" si="213"/>
        <v>R-8</v>
      </c>
      <c r="C2652" s="73" t="str">
        <f t="shared" si="214"/>
        <v>Baixo</v>
      </c>
      <c r="D2652" s="77">
        <f>IFERROR(INDEX(Sinduscon!$18:$18,
MATCH(CUB!A2652,Sinduscon!$3:$3,0)+1), "")</f>
        <v>1216.5899999999999</v>
      </c>
      <c r="E2652" s="77">
        <f>IFERROR(INDEX(Sinduscon!$19:$19,
MATCH(CUB!$A2652,Sinduscon!$3:$3,0)+1), "")</f>
        <v>815.81</v>
      </c>
      <c r="F2652" s="77">
        <f>IFERROR(INDEX(Sinduscon!$20:$20,
MATCH(CUB!$A2652,Sinduscon!$3:$3,0)+1), "")</f>
        <v>35.14</v>
      </c>
      <c r="G2652" s="77">
        <f>IFERROR(INDEX(Sinduscon!$21:$21,
MATCH(CUB!$A2652,Sinduscon!$3:$3,0)+1), "")</f>
        <v>5.31</v>
      </c>
      <c r="H2652" s="111"/>
      <c r="I2652" s="111"/>
      <c r="J2652" s="111"/>
      <c r="K2652" s="111"/>
    </row>
    <row r="2653" spans="1:12" x14ac:dyDescent="0.25">
      <c r="A2653" s="71">
        <f>IF(
   SUMPRODUCT(--(Sinduscon!$3:$3=DATE(2013,INT((ROW(A2850)-1)/20)+1,1)))&gt;0,
   DATE(2013,INT((ROW(A2850)-1)/20)+1,1),
   ""
)</f>
        <v>45597</v>
      </c>
      <c r="B2653" s="72" t="str">
        <f t="shared" si="213"/>
        <v>R-8</v>
      </c>
      <c r="C2653" s="73" t="str">
        <f t="shared" si="214"/>
        <v>Normal</v>
      </c>
      <c r="D2653" s="77">
        <f>IFERROR(INDEX(Sinduscon!$18:$18,
MATCH(CUB!A2653,Sinduscon!$3:$3,0)+2), "")</f>
        <v>1058.22</v>
      </c>
      <c r="E2653" s="77">
        <f>IFERROR(INDEX(Sinduscon!$19:$19,
MATCH(CUB!$A2653,Sinduscon!$3:$3,0)+2), "")</f>
        <v>1123.05</v>
      </c>
      <c r="F2653" s="77">
        <f>IFERROR(INDEX(Sinduscon!$20:$20,
MATCH(CUB!$A2653,Sinduscon!$3:$3,0)+2), "")</f>
        <v>76.3</v>
      </c>
      <c r="G2653" s="77">
        <f>IFERROR(INDEX(Sinduscon!$21:$21,
MATCH(CUB!$A2653,Sinduscon!$3:$3,0)+2), "")</f>
        <v>7.12</v>
      </c>
      <c r="H2653" s="111"/>
      <c r="I2653" s="111"/>
      <c r="J2653" s="111"/>
      <c r="K2653" s="111"/>
    </row>
    <row r="2654" spans="1:12" x14ac:dyDescent="0.25">
      <c r="A2654" s="71">
        <f>IF(
   SUMPRODUCT(--(Sinduscon!$3:$3=DATE(2013,INT((ROW(A2851)-1)/20)+1,1)))&gt;0,
   DATE(2013,INT((ROW(A2851)-1)/20)+1,1),
   ""
)</f>
        <v>45597</v>
      </c>
      <c r="B2654" s="72" t="str">
        <f t="shared" si="213"/>
        <v>R-8</v>
      </c>
      <c r="C2654" s="73" t="str">
        <f t="shared" si="214"/>
        <v>Alto</v>
      </c>
      <c r="D2654" s="77">
        <f>IFERROR(INDEX(Sinduscon!$18:$18,
MATCH(CUB!A2654,Sinduscon!$3:$3,0)+3), "")</f>
        <v>1499.11</v>
      </c>
      <c r="E2654" s="77">
        <f>IFERROR(INDEX(Sinduscon!$19:$19,
MATCH(CUB!$A2654,Sinduscon!$3:$3,0)+3), "")</f>
        <v>1188.67</v>
      </c>
      <c r="F2654" s="77">
        <f>IFERROR(INDEX(Sinduscon!$20:$20,
MATCH(CUB!$A2654,Sinduscon!$3:$3,0)+3), "")</f>
        <v>89.97</v>
      </c>
      <c r="G2654" s="77">
        <f>IFERROR(INDEX(Sinduscon!$21:$21,
MATCH(CUB!$A2654,Sinduscon!$3:$3,0)+3), "")</f>
        <v>6.72</v>
      </c>
      <c r="H2654" s="111"/>
      <c r="I2654" s="111"/>
      <c r="J2654" s="111"/>
      <c r="K2654" s="111"/>
    </row>
    <row r="2655" spans="1:12" x14ac:dyDescent="0.25">
      <c r="A2655" s="71">
        <f>IF(
   SUMPRODUCT(--(Sinduscon!$3:$3=DATE(2013,INT((ROW(A2852)-1)/20)+1,1)))&gt;0,
   DATE(2013,INT((ROW(A2852)-1)/20)+1,1),
   ""
)</f>
        <v>45597</v>
      </c>
      <c r="B2655" s="72" t="str">
        <f t="shared" si="213"/>
        <v>R-8</v>
      </c>
      <c r="C2655" s="73" t="str">
        <f t="shared" si="214"/>
        <v>Total</v>
      </c>
      <c r="D2655" s="77">
        <f>IFERROR(INDEX(Sinduscon!$18:$18,
MATCH(CUB!A2655,Sinduscon!$3:$3,0)+4), "")</f>
        <v>3773.92</v>
      </c>
      <c r="E2655" s="77">
        <f>IFERROR(INDEX(Sinduscon!$19:$19,
MATCH(CUB!$A2655,Sinduscon!$3:$3,0)+4), "")</f>
        <v>3127.5299999999997</v>
      </c>
      <c r="F2655" s="77">
        <f>IFERROR(INDEX(Sinduscon!$20:$20,
MATCH(CUB!$A2655,Sinduscon!$3:$3,0)+4), "")</f>
        <v>201.41</v>
      </c>
      <c r="G2655" s="77">
        <f>IFERROR(INDEX(Sinduscon!$21:$21,
MATCH(CUB!$A2655,Sinduscon!$3:$3,0)+4), "")</f>
        <v>19.149999999999999</v>
      </c>
      <c r="H2655" s="111"/>
      <c r="I2655" s="111"/>
      <c r="J2655" s="111"/>
      <c r="K2655" s="111"/>
    </row>
    <row r="2656" spans="1:12" x14ac:dyDescent="0.25">
      <c r="A2656" s="71">
        <f>IF(
   SUMPRODUCT(--(Sinduscon!$3:$3=DATE(2013,INT((ROW(A2853)-1)/20)+1,1)))&gt;0,
   DATE(2013,INT((ROW(A2853)-1)/20)+1,1),
   ""
)</f>
        <v>45597</v>
      </c>
      <c r="B2656" s="72" t="str">
        <f t="shared" si="213"/>
        <v>R-16</v>
      </c>
      <c r="C2656" s="73" t="str">
        <f t="shared" si="214"/>
        <v>Baixo</v>
      </c>
      <c r="D2656" s="77" t="str">
        <f>IFERROR(INDEX(Sinduscon!$24:$24,
MATCH(CUB!A2656,Sinduscon!$3:$3,0)+1), "")</f>
        <v>-</v>
      </c>
      <c r="E2656" s="77" t="str">
        <f>IFERROR(INDEX(Sinduscon!$25:$25,
MATCH(CUB!$A2656,Sinduscon!$3:$3,0)+1), "")</f>
        <v>-</v>
      </c>
      <c r="F2656" s="77" t="str">
        <f>IFERROR(INDEX(Sinduscon!$26:$26,
MATCH(CUB!$A2656,Sinduscon!$3:$3,0)+1), "")</f>
        <v>-</v>
      </c>
      <c r="G2656" s="77" t="str">
        <f>IFERROR(INDEX(Sinduscon!$27:$27,
MATCH(CUB!$A2656,Sinduscon!$3:$3,0)+1), "")</f>
        <v>-</v>
      </c>
      <c r="H2656" s="111"/>
      <c r="I2656" s="111"/>
      <c r="J2656" s="111"/>
      <c r="K2656" s="111"/>
    </row>
    <row r="2657" spans="1:12" x14ac:dyDescent="0.25">
      <c r="A2657" s="71">
        <f>IF(
   SUMPRODUCT(--(Sinduscon!$3:$3=DATE(2013,INT((ROW(A2854)-1)/20)+1,1)))&gt;0,
   DATE(2013,INT((ROW(A2854)-1)/20)+1,1),
   ""
)</f>
        <v>45597</v>
      </c>
      <c r="B2657" s="72" t="str">
        <f t="shared" si="213"/>
        <v>R-16</v>
      </c>
      <c r="C2657" s="73" t="str">
        <f t="shared" si="214"/>
        <v>Normal</v>
      </c>
      <c r="D2657" s="77">
        <f>IFERROR(INDEX(Sinduscon!$24:$24,
MATCH(CUB!A2657,Sinduscon!$3:$3,0)+2), "")</f>
        <v>1046.07</v>
      </c>
      <c r="E2657" s="77">
        <f>IFERROR(INDEX(Sinduscon!$25:$25,
MATCH(CUB!$A2657,Sinduscon!$3:$3,0)+2), "")</f>
        <v>1079.6300000000001</v>
      </c>
      <c r="F2657" s="77">
        <f>IFERROR(INDEX(Sinduscon!$26:$26,
MATCH(CUB!$A2657,Sinduscon!$3:$3,0)+2), "")</f>
        <v>63.14</v>
      </c>
      <c r="G2657" s="77">
        <f>IFERROR(INDEX(Sinduscon!$27:$27,
MATCH(CUB!$A2657,Sinduscon!$3:$3,0)+2), "")</f>
        <v>6.78</v>
      </c>
      <c r="H2657" s="111"/>
      <c r="I2657" s="111"/>
      <c r="J2657" s="111"/>
      <c r="K2657" s="111"/>
    </row>
    <row r="2658" spans="1:12" x14ac:dyDescent="0.25">
      <c r="A2658" s="71">
        <f>IF(
   SUMPRODUCT(--(Sinduscon!$3:$3=DATE(2013,INT((ROW(A2855)-1)/20)+1,1)))&gt;0,
   DATE(2013,INT((ROW(A2855)-1)/20)+1,1),
   ""
)</f>
        <v>45597</v>
      </c>
      <c r="B2658" s="72" t="str">
        <f t="shared" si="213"/>
        <v>R-16</v>
      </c>
      <c r="C2658" s="73" t="str">
        <f t="shared" si="214"/>
        <v>Alto</v>
      </c>
      <c r="D2658" s="77">
        <f>IFERROR(INDEX(Sinduscon!$24:$24,
MATCH(CUB!A2658,Sinduscon!$3:$3,0)+3), "")</f>
        <v>1464.15</v>
      </c>
      <c r="E2658" s="77">
        <f>IFERROR(INDEX(Sinduscon!$25:$25,
MATCH(CUB!$A2658,Sinduscon!$3:$3,0)+3), "")</f>
        <v>1335.11</v>
      </c>
      <c r="F2658" s="77">
        <f>IFERROR(INDEX(Sinduscon!$26:$26,
MATCH(CUB!$A2658,Sinduscon!$3:$3,0)+3), "")</f>
        <v>78.05</v>
      </c>
      <c r="G2658" s="77">
        <f>IFERROR(INDEX(Sinduscon!$27:$27,
MATCH(CUB!$A2658,Sinduscon!$3:$3,0)+3), "")</f>
        <v>10.19</v>
      </c>
      <c r="H2658" s="111"/>
      <c r="I2658" s="111"/>
      <c r="J2658" s="111"/>
      <c r="K2658" s="111"/>
    </row>
    <row r="2659" spans="1:12" x14ac:dyDescent="0.25">
      <c r="A2659" s="71">
        <f>IF(
   SUMPRODUCT(--(Sinduscon!$3:$3=DATE(2013,INT((ROW(A2856)-1)/20)+1,1)))&gt;0,
   DATE(2013,INT((ROW(A2856)-1)/20)+1,1),
   ""
)</f>
        <v>45597</v>
      </c>
      <c r="B2659" s="72" t="str">
        <f t="shared" si="213"/>
        <v>R-16</v>
      </c>
      <c r="C2659" s="73" t="str">
        <f t="shared" si="214"/>
        <v>Total</v>
      </c>
      <c r="D2659" s="77">
        <f>IFERROR(INDEX(Sinduscon!$24:$24,
MATCH(CUB!A2659,Sinduscon!$3:$3,0)+4), "")</f>
        <v>2510.2200000000003</v>
      </c>
      <c r="E2659" s="77">
        <f>IFERROR(INDEX(Sinduscon!$25:$25,
MATCH(CUB!$A2659,Sinduscon!$3:$3,0)+4), "")</f>
        <v>2414.7399999999998</v>
      </c>
      <c r="F2659" s="77">
        <f>IFERROR(INDEX(Sinduscon!$26:$26,
MATCH(CUB!$A2659,Sinduscon!$3:$3,0)+4), "")</f>
        <v>141.19</v>
      </c>
      <c r="G2659" s="77">
        <f>IFERROR(INDEX(Sinduscon!$27:$27,
MATCH(CUB!$A2659,Sinduscon!$3:$3,0)+4), "")</f>
        <v>16.97</v>
      </c>
      <c r="H2659" s="111"/>
      <c r="I2659" s="111"/>
      <c r="J2659" s="111"/>
      <c r="K2659" s="111"/>
    </row>
    <row r="2660" spans="1:12" x14ac:dyDescent="0.25">
      <c r="A2660" s="71">
        <f>IF(
   SUMPRODUCT(--(Sinduscon!$3:$3=DATE(2013,INT((ROW(A2857)-1)/20)+1,1)))&gt;0,
   DATE(2013,INT((ROW(A2857)-1)/20)+1,1),
   ""
)</f>
        <v>45597</v>
      </c>
      <c r="B2660" s="72" t="str">
        <f t="shared" si="213"/>
        <v>PIS</v>
      </c>
      <c r="C2660" s="73" t="str">
        <f t="shared" si="214"/>
        <v>Baixo</v>
      </c>
      <c r="D2660" s="77">
        <f>IFERROR(INDEX(Sinduscon!$30:$30,
MATCH(CUB!A2660,Sinduscon!$3:$3,0)+1), "")</f>
        <v>865.62</v>
      </c>
      <c r="E2660" s="77">
        <f>IFERROR(INDEX(Sinduscon!$31:$31,
MATCH(CUB!$A2660,Sinduscon!$3:$3,0)+1), "")</f>
        <v>704.73</v>
      </c>
      <c r="F2660" s="77">
        <f>IFERROR(INDEX(Sinduscon!$32:$32,
MATCH(CUB!$A2660,Sinduscon!$3:$3,0)+1), "")</f>
        <v>36.43</v>
      </c>
      <c r="G2660" s="77">
        <f>IFERROR(INDEX(Sinduscon!$33:$33,
MATCH(CUB!$A2660,Sinduscon!$3:$3,0)+1), "")</f>
        <v>2.65</v>
      </c>
      <c r="H2660" s="111"/>
      <c r="I2660" s="111"/>
      <c r="J2660" s="111"/>
      <c r="K2660" s="111"/>
    </row>
    <row r="2661" spans="1:12" x14ac:dyDescent="0.25">
      <c r="A2661" s="71">
        <f>IF(
   SUMPRODUCT(--(Sinduscon!$3:$3=DATE(2013,INT((ROW(A2858)-1)/20)+1,1)))&gt;0,
   DATE(2013,INT((ROW(A2858)-1)/20)+1,1),
   ""
)</f>
        <v>45597</v>
      </c>
      <c r="B2661" s="72" t="str">
        <f t="shared" si="213"/>
        <v>PIS</v>
      </c>
      <c r="C2661" s="73" t="str">
        <f t="shared" si="214"/>
        <v>Normal</v>
      </c>
      <c r="D2661" s="77" t="str">
        <f>IFERROR(INDEX(Sinduscon!$30:$30,
MATCH(CUB!A2661,Sinduscon!$3:$3,0)+2), "")</f>
        <v>-</v>
      </c>
      <c r="E2661" s="77" t="str">
        <f>IFERROR(INDEX(Sinduscon!$31:$31,
MATCH(CUB!$A2661,Sinduscon!$3:$3,0)+2), "")</f>
        <v>-</v>
      </c>
      <c r="F2661" s="77" t="str">
        <f>IFERROR(INDEX(Sinduscon!$32:$32,
MATCH(CUB!$A2661,Sinduscon!$3:$3,0)+2), "")</f>
        <v>-</v>
      </c>
      <c r="G2661" s="77" t="str">
        <f>IFERROR(INDEX(Sinduscon!$33:$33,
MATCH(CUB!$A2661,Sinduscon!$3:$3,0)+2), "")</f>
        <v>-</v>
      </c>
      <c r="H2661" s="111"/>
      <c r="I2661" s="111"/>
      <c r="J2661" s="111"/>
      <c r="K2661" s="111"/>
    </row>
    <row r="2662" spans="1:12" x14ac:dyDescent="0.25">
      <c r="A2662" s="71">
        <f>IF(
   SUMPRODUCT(--(Sinduscon!$3:$3=DATE(2013,INT((ROW(A2859)-1)/20)+1,1)))&gt;0,
   DATE(2013,INT((ROW(A2859)-1)/20)+1,1),
   ""
)</f>
        <v>45597</v>
      </c>
      <c r="B2662" s="72" t="str">
        <f t="shared" si="213"/>
        <v>PIS</v>
      </c>
      <c r="C2662" s="73" t="str">
        <f t="shared" si="214"/>
        <v>Alto</v>
      </c>
      <c r="D2662" s="77" t="str">
        <f>IFERROR(INDEX(Sinduscon!$30:$30,
MATCH(CUB!A2662,Sinduscon!$3:$3,0)+3), "")</f>
        <v>-</v>
      </c>
      <c r="E2662" s="77" t="str">
        <f>IFERROR(INDEX(Sinduscon!$31:$31,
MATCH(CUB!$A2662,Sinduscon!$3:$3,0)+3), "")</f>
        <v>-</v>
      </c>
      <c r="F2662" s="77" t="str">
        <f>IFERROR(INDEX(Sinduscon!$32:$32,
MATCH(CUB!$A2662,Sinduscon!$3:$3,0)+3), "")</f>
        <v>-</v>
      </c>
      <c r="G2662" s="77" t="str">
        <f>IFERROR(INDEX(Sinduscon!$33:$33,
MATCH(CUB!$A2662,Sinduscon!$3:$3,0)+3), "")</f>
        <v>-</v>
      </c>
      <c r="H2662" s="111"/>
      <c r="I2662" s="111"/>
      <c r="J2662" s="111"/>
      <c r="K2662" s="111"/>
    </row>
    <row r="2663" spans="1:12" x14ac:dyDescent="0.25">
      <c r="A2663" s="71">
        <f>IF(
   SUMPRODUCT(--(Sinduscon!$3:$3=DATE(2013,INT((ROW(A2860)-1)/20)+1,1)))&gt;0,
   DATE(2013,INT((ROW(A2860)-1)/20)+1,1),
   ""
)</f>
        <v>45597</v>
      </c>
      <c r="B2663" s="72" t="str">
        <f t="shared" si="213"/>
        <v>PIS</v>
      </c>
      <c r="C2663" s="73" t="str">
        <f t="shared" si="214"/>
        <v>Total</v>
      </c>
      <c r="D2663" s="77">
        <f>IFERROR(INDEX(Sinduscon!$30:$30,
MATCH(CUB!A2663,Sinduscon!$3:$3,0)+4), "")</f>
        <v>865.62</v>
      </c>
      <c r="E2663" s="77">
        <f>IFERROR(INDEX(Sinduscon!$31:$31,
MATCH(CUB!$A2663,Sinduscon!$3:$3,0)+4), "")</f>
        <v>704.73</v>
      </c>
      <c r="F2663" s="77">
        <f>IFERROR(INDEX(Sinduscon!$32:$32,
MATCH(CUB!$A2663,Sinduscon!$3:$3,0)+4), "")</f>
        <v>36.43</v>
      </c>
      <c r="G2663" s="77">
        <f>IFERROR(INDEX(Sinduscon!$33:$33,
MATCH(CUB!$A2663,Sinduscon!$3:$3,0)+4), "")</f>
        <v>2.65</v>
      </c>
      <c r="H2663" s="111">
        <f>SUMIFS(CUB!$D:$D,CUB!$C:$C,"Total",CUB!$A:$A,$A2663)
/11</f>
        <v>1254.9690909090912</v>
      </c>
      <c r="I2663" s="111">
        <f>SUMIFS(CUB!$E:$E,CUB!$C:$C,"Total",CUB!$A:$A,$A2663)
/11</f>
        <v>1122.5245454545454</v>
      </c>
      <c r="J2663" s="111">
        <f>SUMIFS(CUB!$F:$F,CUB!$C:$C,"Total",CUB!$A:$A,$A2663)
/11</f>
        <v>90.788181818181798</v>
      </c>
      <c r="K2663" s="111">
        <f>SUMIFS(CUB!$G:$G,CUB!$C:$C,"Total",CUB!$A:$A,$A2663)
/11</f>
        <v>4.5427272727272729</v>
      </c>
      <c r="L2663" s="111">
        <f t="shared" ref="L2663" si="216">SUM(H2663:K2663)</f>
        <v>2472.8245454545458</v>
      </c>
    </row>
    <row r="2664" spans="1:12" x14ac:dyDescent="0.25">
      <c r="A2664" s="71">
        <f>IF(
   SUMPRODUCT(--(Sinduscon!$3:$3=DATE(2013,INT((ROW(A2861)-1)/20)+1,1)))&gt;0,
   DATE(2013,INT((ROW(A2861)-1)/20)+1,1),
   ""
)</f>
        <v>45627</v>
      </c>
      <c r="B2664" s="72" t="str">
        <f t="shared" si="213"/>
        <v>R-1</v>
      </c>
      <c r="C2664" s="73" t="str">
        <f t="shared" si="214"/>
        <v>Baixo</v>
      </c>
      <c r="D2664" s="77">
        <f>IFERROR(INDEX(Sinduscon!$6:$6,
MATCH(CUB!A2664,Sinduscon!$3:$3,0)+1), "")</f>
        <v>1166.42</v>
      </c>
      <c r="E2664" s="77">
        <f>IFERROR(INDEX(Sinduscon!$7:$7,
MATCH(CUB!$A2664,Sinduscon!$3:$3,0)+1), "")</f>
        <v>1034.1400000000001</v>
      </c>
      <c r="F2664" s="77">
        <f>IFERROR(INDEX(Sinduscon!$8:$8,
MATCH(CUB!$A2664,Sinduscon!$3:$3,0)+1), "")</f>
        <v>146.88999999999999</v>
      </c>
      <c r="G2664" s="77">
        <f>IFERROR(INDEX(Sinduscon!$9:$9,
MATCH(CUB!$A2664,Sinduscon!$3:$3,0)+1), "")</f>
        <v>5.26</v>
      </c>
      <c r="H2664" s="111"/>
      <c r="I2664" s="111"/>
      <c r="J2664" s="111"/>
      <c r="K2664" s="111"/>
    </row>
    <row r="2665" spans="1:12" x14ac:dyDescent="0.25">
      <c r="A2665" s="71">
        <f>IF(
   SUMPRODUCT(--(Sinduscon!$3:$3=DATE(2013,INT((ROW(A2862)-1)/20)+1,1)))&gt;0,
   DATE(2013,INT((ROW(A2862)-1)/20)+1,1),
   ""
)</f>
        <v>45627</v>
      </c>
      <c r="B2665" s="72" t="str">
        <f t="shared" si="213"/>
        <v>R-1</v>
      </c>
      <c r="C2665" s="73" t="str">
        <f t="shared" si="214"/>
        <v>Normal</v>
      </c>
      <c r="D2665" s="77">
        <f>IFERROR(INDEX(Sinduscon!$6:$6,
MATCH(CUB!A2665,Sinduscon!$3:$3,0)+2), "")</f>
        <v>1221.53</v>
      </c>
      <c r="E2665" s="77">
        <f>IFERROR(INDEX(Sinduscon!$7:$7,
MATCH(CUB!$A2665,Sinduscon!$3:$3,0)+2), "")</f>
        <v>1414.06</v>
      </c>
      <c r="F2665" s="77">
        <f>IFERROR(INDEX(Sinduscon!$8:$8,
MATCH(CUB!$A2665,Sinduscon!$3:$3,0)+2), "")</f>
        <v>137.91999999999999</v>
      </c>
      <c r="G2665" s="77">
        <f>IFERROR(INDEX(Sinduscon!$9:$9,
MATCH(CUB!$A2665,Sinduscon!$3:$3,0)+2), "")</f>
        <v>0.37</v>
      </c>
      <c r="H2665" s="111"/>
      <c r="I2665" s="111"/>
      <c r="J2665" s="111"/>
      <c r="K2665" s="111"/>
    </row>
    <row r="2666" spans="1:12" x14ac:dyDescent="0.25">
      <c r="A2666" s="71">
        <f>IF(
   SUMPRODUCT(--(Sinduscon!$3:$3=DATE(2013,INT((ROW(A2863)-1)/20)+1,1)))&gt;0,
   DATE(2013,INT((ROW(A2863)-1)/20)+1,1),
   ""
)</f>
        <v>45627</v>
      </c>
      <c r="B2666" s="72" t="str">
        <f t="shared" si="213"/>
        <v>R-1</v>
      </c>
      <c r="C2666" s="73" t="str">
        <f t="shared" si="214"/>
        <v>Alto</v>
      </c>
      <c r="D2666" s="77">
        <f>IFERROR(INDEX(Sinduscon!$6:$6,
MATCH(CUB!A2666,Sinduscon!$3:$3,0)+3), "")</f>
        <v>1804.83</v>
      </c>
      <c r="E2666" s="77">
        <f>IFERROR(INDEX(Sinduscon!$7:$7,
MATCH(CUB!$A2666,Sinduscon!$3:$3,0)+3), "")</f>
        <v>1534.23</v>
      </c>
      <c r="F2666" s="77">
        <f>IFERROR(INDEX(Sinduscon!$8:$8,
MATCH(CUB!$A2666,Sinduscon!$3:$3,0)+3), "")</f>
        <v>130.38999999999999</v>
      </c>
      <c r="G2666" s="77">
        <f>IFERROR(INDEX(Sinduscon!$9:$9,
MATCH(CUB!$A2666,Sinduscon!$3:$3,0)+3), "")</f>
        <v>0.45</v>
      </c>
      <c r="H2666" s="111"/>
      <c r="I2666" s="111"/>
      <c r="J2666" s="111"/>
      <c r="K2666" s="111"/>
    </row>
    <row r="2667" spans="1:12" x14ac:dyDescent="0.25">
      <c r="A2667" s="71">
        <f>IF(
   SUMPRODUCT(--(Sinduscon!$3:$3=DATE(2013,INT((ROW(A2864)-1)/20)+1,1)))&gt;0,
   DATE(2013,INT((ROW(A2864)-1)/20)+1,1),
   ""
)</f>
        <v>45627</v>
      </c>
      <c r="B2667" s="72" t="str">
        <f t="shared" si="213"/>
        <v>R-1</v>
      </c>
      <c r="C2667" s="73" t="str">
        <f t="shared" si="214"/>
        <v>Total</v>
      </c>
      <c r="D2667" s="77">
        <f>IFERROR(INDEX(Sinduscon!$6:$6,
MATCH(CUB!A2667,Sinduscon!$3:$3,0)+4), "")</f>
        <v>4192.78</v>
      </c>
      <c r="E2667" s="77">
        <f>IFERROR(INDEX(Sinduscon!$7:$7,
MATCH(CUB!$A2667,Sinduscon!$3:$3,0)+4), "")</f>
        <v>3982.43</v>
      </c>
      <c r="F2667" s="77">
        <f>IFERROR(INDEX(Sinduscon!$8:$8,
MATCH(CUB!$A2667,Sinduscon!$3:$3,0)+4), "")</f>
        <v>415.19999999999993</v>
      </c>
      <c r="G2667" s="77">
        <f>IFERROR(INDEX(Sinduscon!$9:$9,
MATCH(CUB!$A2667,Sinduscon!$3:$3,0)+4), "")</f>
        <v>6.08</v>
      </c>
      <c r="H2667" s="111"/>
      <c r="I2667" s="111"/>
      <c r="J2667" s="111"/>
      <c r="K2667" s="111"/>
    </row>
    <row r="2668" spans="1:12" x14ac:dyDescent="0.25">
      <c r="A2668" s="71">
        <f>IF(
   SUMPRODUCT(--(Sinduscon!$3:$3=DATE(2013,INT((ROW(A2865)-1)/20)+1,1)))&gt;0,
   DATE(2013,INT((ROW(A2865)-1)/20)+1,1),
   ""
)</f>
        <v>45627</v>
      </c>
      <c r="B2668" s="72" t="str">
        <f t="shared" si="213"/>
        <v>PP-4</v>
      </c>
      <c r="C2668" s="73" t="str">
        <f t="shared" si="214"/>
        <v>Baixo</v>
      </c>
      <c r="D2668" s="77">
        <f>IFERROR(INDEX(Sinduscon!$12:$12,
MATCH(CUB!A2668,Sinduscon!$3:$3,0)+1), "")</f>
        <v>1278.3499999999999</v>
      </c>
      <c r="E2668" s="77">
        <f>IFERROR(INDEX(Sinduscon!$13:$13,
MATCH(CUB!$A2668,Sinduscon!$3:$3,0)+1), "")</f>
        <v>867.45</v>
      </c>
      <c r="F2668" s="77">
        <f>IFERROR(INDEX(Sinduscon!$14:$14,
MATCH(CUB!$A2668,Sinduscon!$3:$3,0)+1), "")</f>
        <v>39.06</v>
      </c>
      <c r="G2668" s="77">
        <f>IFERROR(INDEX(Sinduscon!$15:$15,
MATCH(CUB!$A2668,Sinduscon!$3:$3,0)+1), "")</f>
        <v>5.08</v>
      </c>
      <c r="H2668" s="111"/>
      <c r="I2668" s="111"/>
      <c r="J2668" s="111"/>
      <c r="K2668" s="111"/>
    </row>
    <row r="2669" spans="1:12" x14ac:dyDescent="0.25">
      <c r="A2669" s="71">
        <f>IF(
   SUMPRODUCT(--(Sinduscon!$3:$3=DATE(2013,INT((ROW(A2866)-1)/20)+1,1)))&gt;0,
   DATE(2013,INT((ROW(A2866)-1)/20)+1,1),
   ""
)</f>
        <v>45627</v>
      </c>
      <c r="B2669" s="72" t="str">
        <f t="shared" si="213"/>
        <v>PP-4</v>
      </c>
      <c r="C2669" s="73" t="str">
        <f t="shared" si="214"/>
        <v>Normal</v>
      </c>
      <c r="D2669" s="77">
        <f>IFERROR(INDEX(Sinduscon!$12:$12,
MATCH(CUB!A2669,Sinduscon!$3:$3,0)+2), "")</f>
        <v>1194.3900000000001</v>
      </c>
      <c r="E2669" s="77">
        <f>IFERROR(INDEX(Sinduscon!$13:$13,
MATCH(CUB!$A2669,Sinduscon!$3:$3,0)+2), "")</f>
        <v>1250.8900000000001</v>
      </c>
      <c r="F2669" s="77">
        <f>IFERROR(INDEX(Sinduscon!$14:$14,
MATCH(CUB!$A2669,Sinduscon!$3:$3,0)+2), "")</f>
        <v>165.38</v>
      </c>
      <c r="G2669" s="77">
        <f>IFERROR(INDEX(Sinduscon!$15:$15,
MATCH(CUB!$A2669,Sinduscon!$3:$3,0)+2), "")</f>
        <v>7.0000000000000007E-2</v>
      </c>
      <c r="H2669" s="111"/>
      <c r="I2669" s="111"/>
      <c r="J2669" s="111"/>
      <c r="K2669" s="111"/>
    </row>
    <row r="2670" spans="1:12" x14ac:dyDescent="0.25">
      <c r="A2670" s="71">
        <f>IF(
   SUMPRODUCT(--(Sinduscon!$3:$3=DATE(2013,INT((ROW(A2867)-1)/20)+1,1)))&gt;0,
   DATE(2013,INT((ROW(A2867)-1)/20)+1,1),
   ""
)</f>
        <v>45627</v>
      </c>
      <c r="B2670" s="72" t="str">
        <f t="shared" si="213"/>
        <v>PP-4</v>
      </c>
      <c r="C2670" s="73" t="str">
        <f t="shared" si="214"/>
        <v>Alto</v>
      </c>
      <c r="D2670" s="77" t="str">
        <f>IFERROR(INDEX(Sinduscon!$12:$12,
MATCH(CUB!A2670,Sinduscon!$3:$3,0)+3), "")</f>
        <v>-</v>
      </c>
      <c r="E2670" s="77" t="str">
        <f>IFERROR(INDEX(Sinduscon!$13:$13,
MATCH(CUB!$A2670,Sinduscon!$3:$3,0)+3), "")</f>
        <v>-</v>
      </c>
      <c r="F2670" s="77" t="str">
        <f>IFERROR(INDEX(Sinduscon!$14:$14,
MATCH(CUB!$A2670,Sinduscon!$3:$3,0)+3), "")</f>
        <v>-</v>
      </c>
      <c r="G2670" s="77" t="str">
        <f>IFERROR(INDEX(Sinduscon!$15:$15,
MATCH(CUB!$A2670,Sinduscon!$3:$3,0)+3), "")</f>
        <v>-</v>
      </c>
      <c r="H2670" s="111"/>
      <c r="I2670" s="111"/>
      <c r="J2670" s="111"/>
      <c r="K2670" s="111"/>
    </row>
    <row r="2671" spans="1:12" x14ac:dyDescent="0.25">
      <c r="A2671" s="71">
        <f>IF(
   SUMPRODUCT(--(Sinduscon!$3:$3=DATE(2013,INT((ROW(A2868)-1)/20)+1,1)))&gt;0,
   DATE(2013,INT((ROW(A2868)-1)/20)+1,1),
   ""
)</f>
        <v>45627</v>
      </c>
      <c r="B2671" s="72" t="str">
        <f t="shared" si="213"/>
        <v>PP-4</v>
      </c>
      <c r="C2671" s="73" t="str">
        <f t="shared" si="214"/>
        <v>Total</v>
      </c>
      <c r="D2671" s="77">
        <f>IFERROR(INDEX(Sinduscon!$12:$12,
MATCH(CUB!A2671,Sinduscon!$3:$3,0)+4), "")</f>
        <v>2472.7399999999998</v>
      </c>
      <c r="E2671" s="77">
        <f>IFERROR(INDEX(Sinduscon!$13:$13,
MATCH(CUB!$A2671,Sinduscon!$3:$3,0)+4), "")</f>
        <v>2118.34</v>
      </c>
      <c r="F2671" s="77">
        <f>IFERROR(INDEX(Sinduscon!$14:$14,
MATCH(CUB!$A2671,Sinduscon!$3:$3,0)+4), "")</f>
        <v>204.44</v>
      </c>
      <c r="G2671" s="77">
        <f>IFERROR(INDEX(Sinduscon!$15:$15,
MATCH(CUB!$A2671,Sinduscon!$3:$3,0)+4), "")</f>
        <v>5.15</v>
      </c>
      <c r="H2671" s="111"/>
      <c r="I2671" s="111"/>
      <c r="J2671" s="111"/>
      <c r="K2671" s="111"/>
    </row>
    <row r="2672" spans="1:12" x14ac:dyDescent="0.25">
      <c r="A2672" s="71">
        <f>IF(
   SUMPRODUCT(--(Sinduscon!$3:$3=DATE(2013,INT((ROW(A2869)-1)/20)+1,1)))&gt;0,
   DATE(2013,INT((ROW(A2869)-1)/20)+1,1),
   ""
)</f>
        <v>45627</v>
      </c>
      <c r="B2672" s="72" t="str">
        <f t="shared" si="213"/>
        <v>R-8</v>
      </c>
      <c r="C2672" s="73" t="str">
        <f t="shared" si="214"/>
        <v>Baixo</v>
      </c>
      <c r="D2672" s="77">
        <f>IFERROR(INDEX(Sinduscon!$18:$18,
MATCH(CUB!A2672,Sinduscon!$3:$3,0)+1), "")</f>
        <v>1218.54</v>
      </c>
      <c r="E2672" s="77">
        <f>IFERROR(INDEX(Sinduscon!$19:$19,
MATCH(CUB!$A2672,Sinduscon!$3:$3,0)+1), "")</f>
        <v>815.81</v>
      </c>
      <c r="F2672" s="77">
        <f>IFERROR(INDEX(Sinduscon!$20:$20,
MATCH(CUB!$A2672,Sinduscon!$3:$3,0)+1), "")</f>
        <v>35.14</v>
      </c>
      <c r="G2672" s="77">
        <f>IFERROR(INDEX(Sinduscon!$21:$21,
MATCH(CUB!$A2672,Sinduscon!$3:$3,0)+1), "")</f>
        <v>5.33</v>
      </c>
      <c r="H2672" s="111"/>
      <c r="I2672" s="111"/>
      <c r="J2672" s="111"/>
      <c r="K2672" s="111"/>
    </row>
    <row r="2673" spans="1:12" x14ac:dyDescent="0.25">
      <c r="A2673" s="71">
        <f>IF(
   SUMPRODUCT(--(Sinduscon!$3:$3=DATE(2013,INT((ROW(A2870)-1)/20)+1,1)))&gt;0,
   DATE(2013,INT((ROW(A2870)-1)/20)+1,1),
   ""
)</f>
        <v>45627</v>
      </c>
      <c r="B2673" s="72" t="str">
        <f t="shared" si="213"/>
        <v>R-8</v>
      </c>
      <c r="C2673" s="73" t="str">
        <f t="shared" si="214"/>
        <v>Normal</v>
      </c>
      <c r="D2673" s="77">
        <f>IFERROR(INDEX(Sinduscon!$18:$18,
MATCH(CUB!A2673,Sinduscon!$3:$3,0)+2), "")</f>
        <v>1059.48</v>
      </c>
      <c r="E2673" s="77">
        <f>IFERROR(INDEX(Sinduscon!$19:$19,
MATCH(CUB!$A2673,Sinduscon!$3:$3,0)+2), "")</f>
        <v>1123.05</v>
      </c>
      <c r="F2673" s="77">
        <f>IFERROR(INDEX(Sinduscon!$20:$20,
MATCH(CUB!$A2673,Sinduscon!$3:$3,0)+2), "")</f>
        <v>76.3</v>
      </c>
      <c r="G2673" s="77">
        <f>IFERROR(INDEX(Sinduscon!$21:$21,
MATCH(CUB!$A2673,Sinduscon!$3:$3,0)+2), "")</f>
        <v>7.14</v>
      </c>
      <c r="H2673" s="111"/>
      <c r="I2673" s="111"/>
      <c r="J2673" s="111"/>
      <c r="K2673" s="111"/>
    </row>
    <row r="2674" spans="1:12" x14ac:dyDescent="0.25">
      <c r="A2674" s="71">
        <f>IF(
   SUMPRODUCT(--(Sinduscon!$3:$3=DATE(2013,INT((ROW(A2871)-1)/20)+1,1)))&gt;0,
   DATE(2013,INT((ROW(A2871)-1)/20)+1,1),
   ""
)</f>
        <v>45627</v>
      </c>
      <c r="B2674" s="72" t="str">
        <f t="shared" si="213"/>
        <v>R-8</v>
      </c>
      <c r="C2674" s="73" t="str">
        <f t="shared" si="214"/>
        <v>Alto</v>
      </c>
      <c r="D2674" s="77">
        <f>IFERROR(INDEX(Sinduscon!$18:$18,
MATCH(CUB!A2674,Sinduscon!$3:$3,0)+3), "")</f>
        <v>1501.73</v>
      </c>
      <c r="E2674" s="77">
        <f>IFERROR(INDEX(Sinduscon!$19:$19,
MATCH(CUB!$A2674,Sinduscon!$3:$3,0)+3), "")</f>
        <v>1188.67</v>
      </c>
      <c r="F2674" s="77">
        <f>IFERROR(INDEX(Sinduscon!$20:$20,
MATCH(CUB!$A2674,Sinduscon!$3:$3,0)+3), "")</f>
        <v>89.97</v>
      </c>
      <c r="G2674" s="77">
        <f>IFERROR(INDEX(Sinduscon!$21:$21,
MATCH(CUB!$A2674,Sinduscon!$3:$3,0)+3), "")</f>
        <v>6.74</v>
      </c>
      <c r="H2674" s="111"/>
      <c r="I2674" s="111"/>
      <c r="J2674" s="111"/>
      <c r="K2674" s="111"/>
    </row>
    <row r="2675" spans="1:12" x14ac:dyDescent="0.25">
      <c r="A2675" s="71">
        <f>IF(
   SUMPRODUCT(--(Sinduscon!$3:$3=DATE(2013,INT((ROW(A2872)-1)/20)+1,1)))&gt;0,
   DATE(2013,INT((ROW(A2872)-1)/20)+1,1),
   ""
)</f>
        <v>45627</v>
      </c>
      <c r="B2675" s="72" t="str">
        <f t="shared" si="213"/>
        <v>R-8</v>
      </c>
      <c r="C2675" s="73" t="str">
        <f t="shared" si="214"/>
        <v>Total</v>
      </c>
      <c r="D2675" s="77">
        <f>IFERROR(INDEX(Sinduscon!$18:$18,
MATCH(CUB!A2675,Sinduscon!$3:$3,0)+4), "")</f>
        <v>3779.75</v>
      </c>
      <c r="E2675" s="77">
        <f>IFERROR(INDEX(Sinduscon!$19:$19,
MATCH(CUB!$A2675,Sinduscon!$3:$3,0)+4), "")</f>
        <v>3127.5299999999997</v>
      </c>
      <c r="F2675" s="77">
        <f>IFERROR(INDEX(Sinduscon!$20:$20,
MATCH(CUB!$A2675,Sinduscon!$3:$3,0)+4), "")</f>
        <v>201.41</v>
      </c>
      <c r="G2675" s="77">
        <f>IFERROR(INDEX(Sinduscon!$21:$21,
MATCH(CUB!$A2675,Sinduscon!$3:$3,0)+4), "")</f>
        <v>19.21</v>
      </c>
      <c r="H2675" s="111"/>
      <c r="I2675" s="111"/>
      <c r="J2675" s="111"/>
      <c r="K2675" s="111"/>
    </row>
    <row r="2676" spans="1:12" x14ac:dyDescent="0.25">
      <c r="A2676" s="71">
        <f>IF(
   SUMPRODUCT(--(Sinduscon!$3:$3=DATE(2013,INT((ROW(A2873)-1)/20)+1,1)))&gt;0,
   DATE(2013,INT((ROW(A2873)-1)/20)+1,1),
   ""
)</f>
        <v>45627</v>
      </c>
      <c r="B2676" s="72" t="str">
        <f t="shared" si="213"/>
        <v>R-16</v>
      </c>
      <c r="C2676" s="73" t="str">
        <f t="shared" si="214"/>
        <v>Baixo</v>
      </c>
      <c r="D2676" s="77" t="str">
        <f>IFERROR(INDEX(Sinduscon!$24:$24,
MATCH(CUB!A2676,Sinduscon!$3:$3,0)+1), "")</f>
        <v>-</v>
      </c>
      <c r="E2676" s="77" t="str">
        <f>IFERROR(INDEX(Sinduscon!$25:$25,
MATCH(CUB!$A2676,Sinduscon!$3:$3,0)+1), "")</f>
        <v>-</v>
      </c>
      <c r="F2676" s="77" t="str">
        <f>IFERROR(INDEX(Sinduscon!$26:$26,
MATCH(CUB!$A2676,Sinduscon!$3:$3,0)+1), "")</f>
        <v>-</v>
      </c>
      <c r="G2676" s="77" t="str">
        <f>IFERROR(INDEX(Sinduscon!$27:$27,
MATCH(CUB!$A2676,Sinduscon!$3:$3,0)+1), "")</f>
        <v>-</v>
      </c>
      <c r="H2676" s="111"/>
      <c r="I2676" s="111"/>
      <c r="J2676" s="111"/>
      <c r="K2676" s="111"/>
    </row>
    <row r="2677" spans="1:12" x14ac:dyDescent="0.25">
      <c r="A2677" s="71">
        <f>IF(
   SUMPRODUCT(--(Sinduscon!$3:$3=DATE(2013,INT((ROW(A2874)-1)/20)+1,1)))&gt;0,
   DATE(2013,INT((ROW(A2874)-1)/20)+1,1),
   ""
)</f>
        <v>45627</v>
      </c>
      <c r="B2677" s="72" t="str">
        <f t="shared" si="213"/>
        <v>R-16</v>
      </c>
      <c r="C2677" s="73" t="str">
        <f t="shared" si="214"/>
        <v>Normal</v>
      </c>
      <c r="D2677" s="77">
        <f>IFERROR(INDEX(Sinduscon!$24:$24,
MATCH(CUB!A2677,Sinduscon!$3:$3,0)+2), "")</f>
        <v>1047.26</v>
      </c>
      <c r="E2677" s="77">
        <f>IFERROR(INDEX(Sinduscon!$25:$25,
MATCH(CUB!$A2677,Sinduscon!$3:$3,0)+2), "")</f>
        <v>1079.6300000000001</v>
      </c>
      <c r="F2677" s="77">
        <f>IFERROR(INDEX(Sinduscon!$26:$26,
MATCH(CUB!$A2677,Sinduscon!$3:$3,0)+2), "")</f>
        <v>63.14</v>
      </c>
      <c r="G2677" s="77">
        <f>IFERROR(INDEX(Sinduscon!$27:$27,
MATCH(CUB!$A2677,Sinduscon!$3:$3,0)+2), "")</f>
        <v>6.81</v>
      </c>
      <c r="H2677" s="111"/>
      <c r="I2677" s="111"/>
      <c r="J2677" s="111"/>
      <c r="K2677" s="111"/>
    </row>
    <row r="2678" spans="1:12" x14ac:dyDescent="0.25">
      <c r="A2678" s="71">
        <f>IF(
   SUMPRODUCT(--(Sinduscon!$3:$3=DATE(2013,INT((ROW(A2875)-1)/20)+1,1)))&gt;0,
   DATE(2013,INT((ROW(A2875)-1)/20)+1,1),
   ""
)</f>
        <v>45627</v>
      </c>
      <c r="B2678" s="72" t="str">
        <f t="shared" si="213"/>
        <v>R-16</v>
      </c>
      <c r="C2678" s="73" t="str">
        <f t="shared" si="214"/>
        <v>Alto</v>
      </c>
      <c r="D2678" s="77">
        <f>IFERROR(INDEX(Sinduscon!$24:$24,
MATCH(CUB!A2678,Sinduscon!$3:$3,0)+3), "")</f>
        <v>1465.52</v>
      </c>
      <c r="E2678" s="77">
        <f>IFERROR(INDEX(Sinduscon!$25:$25,
MATCH(CUB!$A2678,Sinduscon!$3:$3,0)+3), "")</f>
        <v>1335.11</v>
      </c>
      <c r="F2678" s="77">
        <f>IFERROR(INDEX(Sinduscon!$26:$26,
MATCH(CUB!$A2678,Sinduscon!$3:$3,0)+3), "")</f>
        <v>78.05</v>
      </c>
      <c r="G2678" s="77">
        <f>IFERROR(INDEX(Sinduscon!$27:$27,
MATCH(CUB!$A2678,Sinduscon!$3:$3,0)+3), "")</f>
        <v>10.220000000000001</v>
      </c>
      <c r="H2678" s="111"/>
      <c r="I2678" s="111"/>
      <c r="J2678" s="111"/>
      <c r="K2678" s="111"/>
    </row>
    <row r="2679" spans="1:12" x14ac:dyDescent="0.25">
      <c r="A2679" s="71">
        <f>IF(
   SUMPRODUCT(--(Sinduscon!$3:$3=DATE(2013,INT((ROW(A2876)-1)/20)+1,1)))&gt;0,
   DATE(2013,INT((ROW(A2876)-1)/20)+1,1),
   ""
)</f>
        <v>45627</v>
      </c>
      <c r="B2679" s="72" t="str">
        <f t="shared" si="213"/>
        <v>R-16</v>
      </c>
      <c r="C2679" s="73" t="str">
        <f t="shared" si="214"/>
        <v>Total</v>
      </c>
      <c r="D2679" s="77">
        <f>IFERROR(INDEX(Sinduscon!$24:$24,
MATCH(CUB!A2679,Sinduscon!$3:$3,0)+4), "")</f>
        <v>2512.7799999999997</v>
      </c>
      <c r="E2679" s="77">
        <f>IFERROR(INDEX(Sinduscon!$25:$25,
MATCH(CUB!$A2679,Sinduscon!$3:$3,0)+4), "")</f>
        <v>2414.7399999999998</v>
      </c>
      <c r="F2679" s="77">
        <f>IFERROR(INDEX(Sinduscon!$26:$26,
MATCH(CUB!$A2679,Sinduscon!$3:$3,0)+4), "")</f>
        <v>141.19</v>
      </c>
      <c r="G2679" s="77">
        <f>IFERROR(INDEX(Sinduscon!$27:$27,
MATCH(CUB!$A2679,Sinduscon!$3:$3,0)+4), "")</f>
        <v>17.03</v>
      </c>
      <c r="H2679" s="111"/>
      <c r="I2679" s="111"/>
      <c r="J2679" s="111"/>
      <c r="K2679" s="111"/>
    </row>
    <row r="2680" spans="1:12" x14ac:dyDescent="0.25">
      <c r="A2680" s="71">
        <f>IF(
   SUMPRODUCT(--(Sinduscon!$3:$3=DATE(2013,INT((ROW(A2877)-1)/20)+1,1)))&gt;0,
   DATE(2013,INT((ROW(A2877)-1)/20)+1,1),
   ""
)</f>
        <v>45627</v>
      </c>
      <c r="B2680" s="72" t="str">
        <f t="shared" si="213"/>
        <v>PIS</v>
      </c>
      <c r="C2680" s="73" t="str">
        <f t="shared" si="214"/>
        <v>Baixo</v>
      </c>
      <c r="D2680" s="77">
        <f>IFERROR(INDEX(Sinduscon!$30:$30,
MATCH(CUB!A2680,Sinduscon!$3:$3,0)+1), "")</f>
        <v>867.2</v>
      </c>
      <c r="E2680" s="77">
        <f>IFERROR(INDEX(Sinduscon!$31:$31,
MATCH(CUB!$A2680,Sinduscon!$3:$3,0)+1), "")</f>
        <v>704.73</v>
      </c>
      <c r="F2680" s="77">
        <f>IFERROR(INDEX(Sinduscon!$32:$32,
MATCH(CUB!$A2680,Sinduscon!$3:$3,0)+1), "")</f>
        <v>36.43</v>
      </c>
      <c r="G2680" s="77">
        <f>IFERROR(INDEX(Sinduscon!$33:$33,
MATCH(CUB!$A2680,Sinduscon!$3:$3,0)+1), "")</f>
        <v>2.66</v>
      </c>
      <c r="H2680" s="111"/>
      <c r="I2680" s="111"/>
      <c r="J2680" s="111"/>
      <c r="K2680" s="111"/>
    </row>
    <row r="2681" spans="1:12" x14ac:dyDescent="0.25">
      <c r="A2681" s="71">
        <f>IF(
   SUMPRODUCT(--(Sinduscon!$3:$3=DATE(2013,INT((ROW(A2878)-1)/20)+1,1)))&gt;0,
   DATE(2013,INT((ROW(A2878)-1)/20)+1,1),
   ""
)</f>
        <v>45627</v>
      </c>
      <c r="B2681" s="72" t="str">
        <f t="shared" si="213"/>
        <v>PIS</v>
      </c>
      <c r="C2681" s="73" t="str">
        <f t="shared" si="214"/>
        <v>Normal</v>
      </c>
      <c r="D2681" s="77" t="str">
        <f>IFERROR(INDEX(Sinduscon!$30:$30,
MATCH(CUB!A2681,Sinduscon!$3:$3,0)+2), "")</f>
        <v>-</v>
      </c>
      <c r="E2681" s="77" t="str">
        <f>IFERROR(INDEX(Sinduscon!$31:$31,
MATCH(CUB!$A2681,Sinduscon!$3:$3,0)+2), "")</f>
        <v>-</v>
      </c>
      <c r="F2681" s="77" t="str">
        <f>IFERROR(INDEX(Sinduscon!$32:$32,
MATCH(CUB!$A2681,Sinduscon!$3:$3,0)+2), "")</f>
        <v>-</v>
      </c>
      <c r="G2681" s="77" t="str">
        <f>IFERROR(INDEX(Sinduscon!$33:$33,
MATCH(CUB!$A2681,Sinduscon!$3:$3,0)+2), "")</f>
        <v>-</v>
      </c>
      <c r="H2681" s="111"/>
      <c r="I2681" s="111"/>
      <c r="J2681" s="111"/>
      <c r="K2681" s="111"/>
    </row>
    <row r="2682" spans="1:12" x14ac:dyDescent="0.25">
      <c r="A2682" s="71">
        <f>IF(
   SUMPRODUCT(--(Sinduscon!$3:$3=DATE(2013,INT((ROW(A2879)-1)/20)+1,1)))&gt;0,
   DATE(2013,INT((ROW(A2879)-1)/20)+1,1),
   ""
)</f>
        <v>45627</v>
      </c>
      <c r="B2682" s="72" t="str">
        <f t="shared" si="213"/>
        <v>PIS</v>
      </c>
      <c r="C2682" s="73" t="str">
        <f t="shared" si="214"/>
        <v>Alto</v>
      </c>
      <c r="D2682" s="77" t="str">
        <f>IFERROR(INDEX(Sinduscon!$30:$30,
MATCH(CUB!A2682,Sinduscon!$3:$3,0)+3), "")</f>
        <v>-</v>
      </c>
      <c r="E2682" s="77" t="str">
        <f>IFERROR(INDEX(Sinduscon!$31:$31,
MATCH(CUB!$A2682,Sinduscon!$3:$3,0)+3), "")</f>
        <v>-</v>
      </c>
      <c r="F2682" s="77" t="str">
        <f>IFERROR(INDEX(Sinduscon!$32:$32,
MATCH(CUB!$A2682,Sinduscon!$3:$3,0)+3), "")</f>
        <v>-</v>
      </c>
      <c r="G2682" s="77" t="str">
        <f>IFERROR(INDEX(Sinduscon!$33:$33,
MATCH(CUB!$A2682,Sinduscon!$3:$3,0)+3), "")</f>
        <v>-</v>
      </c>
      <c r="H2682" s="111"/>
      <c r="I2682" s="111"/>
      <c r="J2682" s="111"/>
      <c r="K2682" s="111"/>
    </row>
    <row r="2683" spans="1:12" x14ac:dyDescent="0.25">
      <c r="A2683" s="71">
        <f>IF(
   SUMPRODUCT(--(Sinduscon!$3:$3=DATE(2013,INT((ROW(A2880)-1)/20)+1,1)))&gt;0,
   DATE(2013,INT((ROW(A2880)-1)/20)+1,1),
   ""
)</f>
        <v>45627</v>
      </c>
      <c r="B2683" s="72" t="str">
        <f t="shared" si="213"/>
        <v>PIS</v>
      </c>
      <c r="C2683" s="73" t="str">
        <f t="shared" si="214"/>
        <v>Total</v>
      </c>
      <c r="D2683" s="77">
        <f>IFERROR(INDEX(Sinduscon!$30:$30,
MATCH(CUB!A2683,Sinduscon!$3:$3,0)+4), "")</f>
        <v>867.2</v>
      </c>
      <c r="E2683" s="77">
        <f>IFERROR(INDEX(Sinduscon!$31:$31,
MATCH(CUB!$A2683,Sinduscon!$3:$3,0)+4), "")</f>
        <v>704.73</v>
      </c>
      <c r="F2683" s="77">
        <f>IFERROR(INDEX(Sinduscon!$32:$32,
MATCH(CUB!$A2683,Sinduscon!$3:$3,0)+4), "")</f>
        <v>36.43</v>
      </c>
      <c r="G2683" s="77">
        <f>IFERROR(INDEX(Sinduscon!$33:$33,
MATCH(CUB!$A2683,Sinduscon!$3:$3,0)+4), "")</f>
        <v>2.66</v>
      </c>
      <c r="H2683" s="111">
        <f>SUMIFS(CUB!$D:$D,CUB!$C:$C,"Total",CUB!$A:$A,$A2683)
/11</f>
        <v>1256.840909090909</v>
      </c>
      <c r="I2683" s="111">
        <f>SUMIFS(CUB!$E:$E,CUB!$C:$C,"Total",CUB!$A:$A,$A2683)
/11</f>
        <v>1122.5245454545454</v>
      </c>
      <c r="J2683" s="111">
        <f>SUMIFS(CUB!$F:$F,CUB!$C:$C,"Total",CUB!$A:$A,$A2683)
/11</f>
        <v>90.788181818181798</v>
      </c>
      <c r="K2683" s="111">
        <f>SUMIFS(CUB!$G:$G,CUB!$C:$C,"Total",CUB!$A:$A,$A2683)
/11</f>
        <v>4.5572727272727267</v>
      </c>
      <c r="L2683" s="111">
        <f t="shared" ref="L2683" si="217">SUM(H2683:K2683)</f>
        <v>2474.7109090909094</v>
      </c>
    </row>
    <row r="2684" spans="1:12" x14ac:dyDescent="0.25">
      <c r="A2684" s="71">
        <f>IF(
   SUMPRODUCT(--(Sinduscon!$3:$3=DATE(2013,INT((ROW(A2881)-1)/20)+1,1)))&gt;0,
   DATE(2013,INT((ROW(A2881)-1)/20)+1,1),
   ""
)</f>
        <v>45658</v>
      </c>
      <c r="B2684" s="72" t="str">
        <f t="shared" si="213"/>
        <v>R-1</v>
      </c>
      <c r="C2684" s="73" t="str">
        <f t="shared" si="214"/>
        <v>Baixo</v>
      </c>
      <c r="D2684" s="77">
        <f>IFERROR(INDEX(Sinduscon!$6:$6,
MATCH(CUB!A2684,Sinduscon!$3:$3,0)+1), "")</f>
        <v>1168.76</v>
      </c>
      <c r="E2684" s="77">
        <f>IFERROR(INDEX(Sinduscon!$7:$7,
MATCH(CUB!$A2684,Sinduscon!$3:$3,0)+1), "")</f>
        <v>1034.1099999999999</v>
      </c>
      <c r="F2684" s="77">
        <f>IFERROR(INDEX(Sinduscon!$8:$8,
MATCH(CUB!$A2684,Sinduscon!$3:$3,0)+1), "")</f>
        <v>146.88999999999999</v>
      </c>
      <c r="G2684" s="77">
        <f>IFERROR(INDEX(Sinduscon!$9:$9,
MATCH(CUB!$A2684,Sinduscon!$3:$3,0)+1), "")</f>
        <v>5.28</v>
      </c>
      <c r="H2684" s="111"/>
      <c r="I2684" s="111"/>
      <c r="J2684" s="111"/>
      <c r="K2684" s="111"/>
    </row>
    <row r="2685" spans="1:12" x14ac:dyDescent="0.25">
      <c r="A2685" s="71">
        <f>IF(
   SUMPRODUCT(--(Sinduscon!$3:$3=DATE(2013,INT((ROW(A2882)-1)/20)+1,1)))&gt;0,
   DATE(2013,INT((ROW(A2882)-1)/20)+1,1),
   ""
)</f>
        <v>45658</v>
      </c>
      <c r="B2685" s="72" t="str">
        <f t="shared" si="213"/>
        <v>R-1</v>
      </c>
      <c r="C2685" s="73" t="str">
        <f t="shared" si="214"/>
        <v>Normal</v>
      </c>
      <c r="D2685" s="77">
        <f>IFERROR(INDEX(Sinduscon!$6:$6,
MATCH(CUB!A2685,Sinduscon!$3:$3,0)+2), "")</f>
        <v>1223.83</v>
      </c>
      <c r="E2685" s="77">
        <f>IFERROR(INDEX(Sinduscon!$7:$7,
MATCH(CUB!$A2685,Sinduscon!$3:$3,0)+2), "")</f>
        <v>1414.06</v>
      </c>
      <c r="F2685" s="77">
        <f>IFERROR(INDEX(Sinduscon!$8:$8,
MATCH(CUB!$A2685,Sinduscon!$3:$3,0)+2), "")</f>
        <v>137.91999999999999</v>
      </c>
      <c r="G2685" s="77">
        <f>IFERROR(INDEX(Sinduscon!$9:$9,
MATCH(CUB!$A2685,Sinduscon!$3:$3,0)+2), "")</f>
        <v>0.37</v>
      </c>
      <c r="H2685" s="111"/>
      <c r="I2685" s="111"/>
      <c r="J2685" s="111"/>
      <c r="K2685" s="111"/>
    </row>
    <row r="2686" spans="1:12" x14ac:dyDescent="0.25">
      <c r="A2686" s="71">
        <f>IF(
   SUMPRODUCT(--(Sinduscon!$3:$3=DATE(2013,INT((ROW(A2883)-1)/20)+1,1)))&gt;0,
   DATE(2013,INT((ROW(A2883)-1)/20)+1,1),
   ""
)</f>
        <v>45658</v>
      </c>
      <c r="B2686" s="72" t="str">
        <f t="shared" si="213"/>
        <v>R-1</v>
      </c>
      <c r="C2686" s="73" t="str">
        <f t="shared" si="214"/>
        <v>Alto</v>
      </c>
      <c r="D2686" s="77">
        <f>IFERROR(INDEX(Sinduscon!$6:$6,
MATCH(CUB!A2686,Sinduscon!$3:$3,0)+3), "")</f>
        <v>1808.51</v>
      </c>
      <c r="E2686" s="77">
        <f>IFERROR(INDEX(Sinduscon!$7:$7,
MATCH(CUB!$A2686,Sinduscon!$3:$3,0)+3), "")</f>
        <v>1534.23</v>
      </c>
      <c r="F2686" s="77">
        <f>IFERROR(INDEX(Sinduscon!$8:$8,
MATCH(CUB!$A2686,Sinduscon!$3:$3,0)+3), "")</f>
        <v>130.38999999999999</v>
      </c>
      <c r="G2686" s="77">
        <f>IFERROR(INDEX(Sinduscon!$9:$9,
MATCH(CUB!$A2686,Sinduscon!$3:$3,0)+3), "")</f>
        <v>0.46</v>
      </c>
      <c r="H2686" s="111"/>
      <c r="I2686" s="111"/>
      <c r="J2686" s="111"/>
      <c r="K2686" s="111"/>
    </row>
    <row r="2687" spans="1:12" x14ac:dyDescent="0.25">
      <c r="A2687" s="71">
        <f>IF(
   SUMPRODUCT(--(Sinduscon!$3:$3=DATE(2013,INT((ROW(A2884)-1)/20)+1,1)))&gt;0,
   DATE(2013,INT((ROW(A2884)-1)/20)+1,1),
   ""
)</f>
        <v>45658</v>
      </c>
      <c r="B2687" s="72" t="str">
        <f t="shared" si="213"/>
        <v>R-1</v>
      </c>
      <c r="C2687" s="73" t="str">
        <f t="shared" si="214"/>
        <v>Total</v>
      </c>
      <c r="D2687" s="77">
        <f>IFERROR(INDEX(Sinduscon!$6:$6,
MATCH(CUB!A2687,Sinduscon!$3:$3,0)+4), "")</f>
        <v>4201.1000000000004</v>
      </c>
      <c r="E2687" s="77">
        <f>IFERROR(INDEX(Sinduscon!$7:$7,
MATCH(CUB!$A2687,Sinduscon!$3:$3,0)+4), "")</f>
        <v>3982.4</v>
      </c>
      <c r="F2687" s="77">
        <f>IFERROR(INDEX(Sinduscon!$8:$8,
MATCH(CUB!$A2687,Sinduscon!$3:$3,0)+4), "")</f>
        <v>415.19999999999993</v>
      </c>
      <c r="G2687" s="77">
        <f>IFERROR(INDEX(Sinduscon!$9:$9,
MATCH(CUB!$A2687,Sinduscon!$3:$3,0)+4), "")</f>
        <v>6.11</v>
      </c>
      <c r="H2687" s="111"/>
      <c r="I2687" s="111"/>
      <c r="J2687" s="111"/>
      <c r="K2687" s="111"/>
    </row>
    <row r="2688" spans="1:12" x14ac:dyDescent="0.25">
      <c r="A2688" s="71">
        <f>IF(
   SUMPRODUCT(--(Sinduscon!$3:$3=DATE(2013,INT((ROW(A2885)-1)/20)+1,1)))&gt;0,
   DATE(2013,INT((ROW(A2885)-1)/20)+1,1),
   ""
)</f>
        <v>45658</v>
      </c>
      <c r="B2688" s="72" t="str">
        <f t="shared" si="213"/>
        <v>PP-4</v>
      </c>
      <c r="C2688" s="73" t="str">
        <f t="shared" si="214"/>
        <v>Baixo</v>
      </c>
      <c r="D2688" s="77">
        <f>IFERROR(INDEX(Sinduscon!$12:$12,
MATCH(CUB!A2688,Sinduscon!$3:$3,0)+1), "")</f>
        <v>1282.55</v>
      </c>
      <c r="E2688" s="77">
        <f>IFERROR(INDEX(Sinduscon!$13:$13,
MATCH(CUB!$A2688,Sinduscon!$3:$3,0)+1), "")</f>
        <v>867.45</v>
      </c>
      <c r="F2688" s="77">
        <f>IFERROR(INDEX(Sinduscon!$14:$14,
MATCH(CUB!$A2688,Sinduscon!$3:$3,0)+1), "")</f>
        <v>39.06</v>
      </c>
      <c r="G2688" s="77">
        <f>IFERROR(INDEX(Sinduscon!$15:$15,
MATCH(CUB!$A2688,Sinduscon!$3:$3,0)+1), "")</f>
        <v>5.0999999999999996</v>
      </c>
      <c r="H2688" s="111"/>
      <c r="I2688" s="111"/>
      <c r="J2688" s="111"/>
      <c r="K2688" s="111"/>
    </row>
    <row r="2689" spans="1:12" x14ac:dyDescent="0.25">
      <c r="A2689" s="71">
        <f>IF(
   SUMPRODUCT(--(Sinduscon!$3:$3=DATE(2013,INT((ROW(A2886)-1)/20)+1,1)))&gt;0,
   DATE(2013,INT((ROW(A2886)-1)/20)+1,1),
   ""
)</f>
        <v>45658</v>
      </c>
      <c r="B2689" s="72" t="str">
        <f t="shared" si="213"/>
        <v>PP-4</v>
      </c>
      <c r="C2689" s="73" t="str">
        <f t="shared" si="214"/>
        <v>Normal</v>
      </c>
      <c r="D2689" s="77">
        <f>IFERROR(INDEX(Sinduscon!$12:$12,
MATCH(CUB!A2689,Sinduscon!$3:$3,0)+2), "")</f>
        <v>1197.77</v>
      </c>
      <c r="E2689" s="77">
        <f>IFERROR(INDEX(Sinduscon!$13:$13,
MATCH(CUB!$A2689,Sinduscon!$3:$3,0)+2), "")</f>
        <v>1250.8900000000001</v>
      </c>
      <c r="F2689" s="77">
        <f>IFERROR(INDEX(Sinduscon!$14:$14,
MATCH(CUB!$A2689,Sinduscon!$3:$3,0)+2), "")</f>
        <v>165.38</v>
      </c>
      <c r="G2689" s="77">
        <f>IFERROR(INDEX(Sinduscon!$15:$15,
MATCH(CUB!$A2689,Sinduscon!$3:$3,0)+2), "")</f>
        <v>7.0000000000000007E-2</v>
      </c>
      <c r="H2689" s="111"/>
      <c r="I2689" s="111"/>
      <c r="J2689" s="111"/>
      <c r="K2689" s="111"/>
    </row>
    <row r="2690" spans="1:12" x14ac:dyDescent="0.25">
      <c r="A2690" s="71">
        <f>IF(
   SUMPRODUCT(--(Sinduscon!$3:$3=DATE(2013,INT((ROW(A2887)-1)/20)+1,1)))&gt;0,
   DATE(2013,INT((ROW(A2887)-1)/20)+1,1),
   ""
)</f>
        <v>45658</v>
      </c>
      <c r="B2690" s="72" t="str">
        <f t="shared" si="213"/>
        <v>PP-4</v>
      </c>
      <c r="C2690" s="73" t="str">
        <f t="shared" si="214"/>
        <v>Alto</v>
      </c>
      <c r="D2690" s="77" t="str">
        <f>IFERROR(INDEX(Sinduscon!$12:$12,
MATCH(CUB!A2690,Sinduscon!$3:$3,0)+3), "")</f>
        <v>-</v>
      </c>
      <c r="E2690" s="77" t="str">
        <f>IFERROR(INDEX(Sinduscon!$13:$13,
MATCH(CUB!$A2690,Sinduscon!$3:$3,0)+3), "")</f>
        <v>-</v>
      </c>
      <c r="F2690" s="77" t="str">
        <f>IFERROR(INDEX(Sinduscon!$14:$14,
MATCH(CUB!$A2690,Sinduscon!$3:$3,0)+3), "")</f>
        <v>-</v>
      </c>
      <c r="G2690" s="77" t="str">
        <f>IFERROR(INDEX(Sinduscon!$15:$15,
MATCH(CUB!$A2690,Sinduscon!$3:$3,0)+3), "")</f>
        <v>-</v>
      </c>
      <c r="H2690" s="111"/>
      <c r="I2690" s="111"/>
      <c r="J2690" s="111"/>
      <c r="K2690" s="111"/>
    </row>
    <row r="2691" spans="1:12" x14ac:dyDescent="0.25">
      <c r="A2691" s="71">
        <f>IF(
   SUMPRODUCT(--(Sinduscon!$3:$3=DATE(2013,INT((ROW(A2888)-1)/20)+1,1)))&gt;0,
   DATE(2013,INT((ROW(A2888)-1)/20)+1,1),
   ""
)</f>
        <v>45658</v>
      </c>
      <c r="B2691" s="72" t="str">
        <f t="shared" si="213"/>
        <v>PP-4</v>
      </c>
      <c r="C2691" s="73" t="str">
        <f t="shared" si="214"/>
        <v>Total</v>
      </c>
      <c r="D2691" s="77">
        <f>IFERROR(INDEX(Sinduscon!$12:$12,
MATCH(CUB!A2691,Sinduscon!$3:$3,0)+4), "")</f>
        <v>2480.3199999999997</v>
      </c>
      <c r="E2691" s="77">
        <f>IFERROR(INDEX(Sinduscon!$13:$13,
MATCH(CUB!$A2691,Sinduscon!$3:$3,0)+4), "")</f>
        <v>2118.34</v>
      </c>
      <c r="F2691" s="77">
        <f>IFERROR(INDEX(Sinduscon!$14:$14,
MATCH(CUB!$A2691,Sinduscon!$3:$3,0)+4), "")</f>
        <v>204.44</v>
      </c>
      <c r="G2691" s="77">
        <f>IFERROR(INDEX(Sinduscon!$15:$15,
MATCH(CUB!$A2691,Sinduscon!$3:$3,0)+4), "")</f>
        <v>5.17</v>
      </c>
      <c r="H2691" s="111"/>
      <c r="I2691" s="111"/>
      <c r="J2691" s="111"/>
      <c r="K2691" s="111"/>
    </row>
    <row r="2692" spans="1:12" x14ac:dyDescent="0.25">
      <c r="A2692" s="71">
        <f>IF(
   SUMPRODUCT(--(Sinduscon!$3:$3=DATE(2013,INT((ROW(A2889)-1)/20)+1,1)))&gt;0,
   DATE(2013,INT((ROW(A2889)-1)/20)+1,1),
   ""
)</f>
        <v>45658</v>
      </c>
      <c r="B2692" s="72" t="str">
        <f t="shared" si="213"/>
        <v>R-8</v>
      </c>
      <c r="C2692" s="73" t="str">
        <f t="shared" si="214"/>
        <v>Baixo</v>
      </c>
      <c r="D2692" s="77">
        <f>IFERROR(INDEX(Sinduscon!$18:$18,
MATCH(CUB!A2692,Sinduscon!$3:$3,0)+1), "")</f>
        <v>1222.0999999999999</v>
      </c>
      <c r="E2692" s="77">
        <f>IFERROR(INDEX(Sinduscon!$19:$19,
MATCH(CUB!$A2692,Sinduscon!$3:$3,0)+1), "")</f>
        <v>815.81</v>
      </c>
      <c r="F2692" s="77">
        <f>IFERROR(INDEX(Sinduscon!$20:$20,
MATCH(CUB!$A2692,Sinduscon!$3:$3,0)+1), "")</f>
        <v>35.14</v>
      </c>
      <c r="G2692" s="77">
        <f>IFERROR(INDEX(Sinduscon!$21:$21,
MATCH(CUB!$A2692,Sinduscon!$3:$3,0)+1), "")</f>
        <v>5.35</v>
      </c>
      <c r="H2692" s="111"/>
      <c r="I2692" s="111"/>
      <c r="J2692" s="111"/>
      <c r="K2692" s="111"/>
    </row>
    <row r="2693" spans="1:12" x14ac:dyDescent="0.25">
      <c r="A2693" s="71">
        <f>IF(
   SUMPRODUCT(--(Sinduscon!$3:$3=DATE(2013,INT((ROW(A2890)-1)/20)+1,1)))&gt;0,
   DATE(2013,INT((ROW(A2890)-1)/20)+1,1),
   ""
)</f>
        <v>45658</v>
      </c>
      <c r="B2693" s="72" t="str">
        <f t="shared" ref="B2693:B2756" si="218">IF(A2693&lt;&gt;"", CHOOSE(MOD(QUOTIENT(ROW()-4,4),5)+1,"R-1","PP-4","R-8","R-16","PIS"), "")</f>
        <v>R-8</v>
      </c>
      <c r="C2693" s="73" t="str">
        <f t="shared" ref="C2693:C2756" si="219">IF(A2693&lt;&gt;"", CHOOSE(MOD(QUOTIENT(ROW()-4,1),4)+1,"Baixo","Normal","Alto","Total"), "")</f>
        <v>Normal</v>
      </c>
      <c r="D2693" s="77">
        <f>IFERROR(INDEX(Sinduscon!$18:$18,
MATCH(CUB!A2693,Sinduscon!$3:$3,0)+2), "")</f>
        <v>1062.1400000000001</v>
      </c>
      <c r="E2693" s="77">
        <f>IFERROR(INDEX(Sinduscon!$19:$19,
MATCH(CUB!$A2693,Sinduscon!$3:$3,0)+2), "")</f>
        <v>1123.05</v>
      </c>
      <c r="F2693" s="77">
        <f>IFERROR(INDEX(Sinduscon!$20:$20,
MATCH(CUB!$A2693,Sinduscon!$3:$3,0)+2), "")</f>
        <v>76.3</v>
      </c>
      <c r="G2693" s="77">
        <f>IFERROR(INDEX(Sinduscon!$21:$21,
MATCH(CUB!$A2693,Sinduscon!$3:$3,0)+2), "")</f>
        <v>7.17</v>
      </c>
      <c r="H2693" s="111"/>
      <c r="I2693" s="111"/>
      <c r="J2693" s="111"/>
      <c r="K2693" s="111"/>
    </row>
    <row r="2694" spans="1:12" x14ac:dyDescent="0.25">
      <c r="A2694" s="71">
        <f>IF(
   SUMPRODUCT(--(Sinduscon!$3:$3=DATE(2013,INT((ROW(A2891)-1)/20)+1,1)))&gt;0,
   DATE(2013,INT((ROW(A2891)-1)/20)+1,1),
   ""
)</f>
        <v>45658</v>
      </c>
      <c r="B2694" s="72" t="str">
        <f t="shared" si="218"/>
        <v>R-8</v>
      </c>
      <c r="C2694" s="73" t="str">
        <f t="shared" si="219"/>
        <v>Alto</v>
      </c>
      <c r="D2694" s="77">
        <f>IFERROR(INDEX(Sinduscon!$18:$18,
MATCH(CUB!A2694,Sinduscon!$3:$3,0)+3), "")</f>
        <v>1504.67</v>
      </c>
      <c r="E2694" s="77">
        <f>IFERROR(INDEX(Sinduscon!$19:$19,
MATCH(CUB!$A2694,Sinduscon!$3:$3,0)+3), "")</f>
        <v>1188.67</v>
      </c>
      <c r="F2694" s="77">
        <f>IFERROR(INDEX(Sinduscon!$20:$20,
MATCH(CUB!$A2694,Sinduscon!$3:$3,0)+3), "")</f>
        <v>89.97</v>
      </c>
      <c r="G2694" s="77">
        <f>IFERROR(INDEX(Sinduscon!$21:$21,
MATCH(CUB!$A2694,Sinduscon!$3:$3,0)+3), "")</f>
        <v>6.76</v>
      </c>
      <c r="H2694" s="111"/>
      <c r="I2694" s="111"/>
      <c r="J2694" s="111"/>
      <c r="K2694" s="111"/>
    </row>
    <row r="2695" spans="1:12" x14ac:dyDescent="0.25">
      <c r="A2695" s="71">
        <f>IF(
   SUMPRODUCT(--(Sinduscon!$3:$3=DATE(2013,INT((ROW(A2892)-1)/20)+1,1)))&gt;0,
   DATE(2013,INT((ROW(A2892)-1)/20)+1,1),
   ""
)</f>
        <v>45658</v>
      </c>
      <c r="B2695" s="72" t="str">
        <f t="shared" si="218"/>
        <v>R-8</v>
      </c>
      <c r="C2695" s="73" t="str">
        <f t="shared" si="219"/>
        <v>Total</v>
      </c>
      <c r="D2695" s="77">
        <f>IFERROR(INDEX(Sinduscon!$18:$18,
MATCH(CUB!A2695,Sinduscon!$3:$3,0)+4), "")</f>
        <v>3788.91</v>
      </c>
      <c r="E2695" s="77">
        <f>IFERROR(INDEX(Sinduscon!$19:$19,
MATCH(CUB!$A2695,Sinduscon!$3:$3,0)+4), "")</f>
        <v>3127.5299999999997</v>
      </c>
      <c r="F2695" s="77">
        <f>IFERROR(INDEX(Sinduscon!$20:$20,
MATCH(CUB!$A2695,Sinduscon!$3:$3,0)+4), "")</f>
        <v>201.41</v>
      </c>
      <c r="G2695" s="77">
        <f>IFERROR(INDEX(Sinduscon!$21:$21,
MATCH(CUB!$A2695,Sinduscon!$3:$3,0)+4), "")</f>
        <v>19.28</v>
      </c>
      <c r="H2695" s="111"/>
      <c r="I2695" s="111"/>
      <c r="J2695" s="111"/>
      <c r="K2695" s="111"/>
    </row>
    <row r="2696" spans="1:12" x14ac:dyDescent="0.25">
      <c r="A2696" s="71">
        <f>IF(
   SUMPRODUCT(--(Sinduscon!$3:$3=DATE(2013,INT((ROW(A2893)-1)/20)+1,1)))&gt;0,
   DATE(2013,INT((ROW(A2893)-1)/20)+1,1),
   ""
)</f>
        <v>45658</v>
      </c>
      <c r="B2696" s="72" t="str">
        <f t="shared" si="218"/>
        <v>R-16</v>
      </c>
      <c r="C2696" s="73" t="str">
        <f t="shared" si="219"/>
        <v>Baixo</v>
      </c>
      <c r="D2696" s="77" t="str">
        <f>IFERROR(INDEX(Sinduscon!$24:$24,
MATCH(CUB!A2696,Sinduscon!$3:$3,0)+1), "")</f>
        <v>-</v>
      </c>
      <c r="E2696" s="77" t="str">
        <f>IFERROR(INDEX(Sinduscon!$25:$25,
MATCH(CUB!$A2696,Sinduscon!$3:$3,0)+1), "")</f>
        <v>-</v>
      </c>
      <c r="F2696" s="77" t="str">
        <f>IFERROR(INDEX(Sinduscon!$26:$26,
MATCH(CUB!$A2696,Sinduscon!$3:$3,0)+1), "")</f>
        <v>-</v>
      </c>
      <c r="G2696" s="77" t="str">
        <f>IFERROR(INDEX(Sinduscon!$27:$27,
MATCH(CUB!$A2696,Sinduscon!$3:$3,0)+1), "")</f>
        <v>-</v>
      </c>
      <c r="H2696" s="111"/>
      <c r="I2696" s="111"/>
      <c r="J2696" s="111"/>
      <c r="K2696" s="111"/>
    </row>
    <row r="2697" spans="1:12" x14ac:dyDescent="0.25">
      <c r="A2697" s="71">
        <f>IF(
   SUMPRODUCT(--(Sinduscon!$3:$3=DATE(2013,INT((ROW(A2894)-1)/20)+1,1)))&gt;0,
   DATE(2013,INT((ROW(A2894)-1)/20)+1,1),
   ""
)</f>
        <v>45658</v>
      </c>
      <c r="B2697" s="72" t="str">
        <f t="shared" si="218"/>
        <v>R-16</v>
      </c>
      <c r="C2697" s="73" t="str">
        <f t="shared" si="219"/>
        <v>Normal</v>
      </c>
      <c r="D2697" s="77">
        <f>IFERROR(INDEX(Sinduscon!$24:$24,
MATCH(CUB!A2697,Sinduscon!$3:$3,0)+2), "")</f>
        <v>1049.5999999999999</v>
      </c>
      <c r="E2697" s="77">
        <f>IFERROR(INDEX(Sinduscon!$25:$25,
MATCH(CUB!$A2697,Sinduscon!$3:$3,0)+2), "")</f>
        <v>1079.6300000000001</v>
      </c>
      <c r="F2697" s="77">
        <f>IFERROR(INDEX(Sinduscon!$26:$26,
MATCH(CUB!$A2697,Sinduscon!$3:$3,0)+2), "")</f>
        <v>63.14</v>
      </c>
      <c r="G2697" s="77">
        <f>IFERROR(INDEX(Sinduscon!$27:$27,
MATCH(CUB!$A2697,Sinduscon!$3:$3,0)+2), "")</f>
        <v>6.83</v>
      </c>
      <c r="H2697" s="111"/>
      <c r="I2697" s="111"/>
      <c r="J2697" s="111"/>
      <c r="K2697" s="111"/>
    </row>
    <row r="2698" spans="1:12" x14ac:dyDescent="0.25">
      <c r="A2698" s="71">
        <f>IF(
   SUMPRODUCT(--(Sinduscon!$3:$3=DATE(2013,INT((ROW(A2895)-1)/20)+1,1)))&gt;0,
   DATE(2013,INT((ROW(A2895)-1)/20)+1,1),
   ""
)</f>
        <v>45658</v>
      </c>
      <c r="B2698" s="72" t="str">
        <f t="shared" si="218"/>
        <v>R-16</v>
      </c>
      <c r="C2698" s="73" t="str">
        <f t="shared" si="219"/>
        <v>Alto</v>
      </c>
      <c r="D2698" s="77">
        <f>IFERROR(INDEX(Sinduscon!$24:$24,
MATCH(CUB!A2698,Sinduscon!$3:$3,0)+3), "")</f>
        <v>1471.49</v>
      </c>
      <c r="E2698" s="77">
        <f>IFERROR(INDEX(Sinduscon!$25:$25,
MATCH(CUB!$A2698,Sinduscon!$3:$3,0)+3), "")</f>
        <v>1335.11</v>
      </c>
      <c r="F2698" s="77">
        <f>IFERROR(INDEX(Sinduscon!$26:$26,
MATCH(CUB!$A2698,Sinduscon!$3:$3,0)+3), "")</f>
        <v>78.05</v>
      </c>
      <c r="G2698" s="77">
        <f>IFERROR(INDEX(Sinduscon!$27:$27,
MATCH(CUB!$A2698,Sinduscon!$3:$3,0)+3), "")</f>
        <v>10.25</v>
      </c>
      <c r="H2698" s="111"/>
      <c r="I2698" s="111"/>
      <c r="J2698" s="111"/>
      <c r="K2698" s="111"/>
    </row>
    <row r="2699" spans="1:12" x14ac:dyDescent="0.25">
      <c r="A2699" s="71">
        <f>IF(
   SUMPRODUCT(--(Sinduscon!$3:$3=DATE(2013,INT((ROW(A2896)-1)/20)+1,1)))&gt;0,
   DATE(2013,INT((ROW(A2896)-1)/20)+1,1),
   ""
)</f>
        <v>45658</v>
      </c>
      <c r="B2699" s="72" t="str">
        <f t="shared" si="218"/>
        <v>R-16</v>
      </c>
      <c r="C2699" s="73" t="str">
        <f t="shared" si="219"/>
        <v>Total</v>
      </c>
      <c r="D2699" s="77">
        <f>IFERROR(INDEX(Sinduscon!$24:$24,
MATCH(CUB!A2699,Sinduscon!$3:$3,0)+4), "")</f>
        <v>2521.09</v>
      </c>
      <c r="E2699" s="77">
        <f>IFERROR(INDEX(Sinduscon!$25:$25,
MATCH(CUB!$A2699,Sinduscon!$3:$3,0)+4), "")</f>
        <v>2414.7399999999998</v>
      </c>
      <c r="F2699" s="77">
        <f>IFERROR(INDEX(Sinduscon!$26:$26,
MATCH(CUB!$A2699,Sinduscon!$3:$3,0)+4), "")</f>
        <v>141.19</v>
      </c>
      <c r="G2699" s="77">
        <f>IFERROR(INDEX(Sinduscon!$27:$27,
MATCH(CUB!$A2699,Sinduscon!$3:$3,0)+4), "")</f>
        <v>17.079999999999998</v>
      </c>
      <c r="H2699" s="111"/>
      <c r="I2699" s="111"/>
      <c r="J2699" s="111"/>
      <c r="K2699" s="111"/>
    </row>
    <row r="2700" spans="1:12" x14ac:dyDescent="0.25">
      <c r="A2700" s="71">
        <f>IF(
   SUMPRODUCT(--(Sinduscon!$3:$3=DATE(2013,INT((ROW(A2897)-1)/20)+1,1)))&gt;0,
   DATE(2013,INT((ROW(A2897)-1)/20)+1,1),
   ""
)</f>
        <v>45658</v>
      </c>
      <c r="B2700" s="72" t="str">
        <f t="shared" si="218"/>
        <v>PIS</v>
      </c>
      <c r="C2700" s="73" t="str">
        <f t="shared" si="219"/>
        <v>Baixo</v>
      </c>
      <c r="D2700" s="77">
        <f>IFERROR(INDEX(Sinduscon!$30:$30,
MATCH(CUB!A2700,Sinduscon!$3:$3,0)+1), "")</f>
        <v>870.65</v>
      </c>
      <c r="E2700" s="77">
        <f>IFERROR(INDEX(Sinduscon!$31:$31,
MATCH(CUB!$A2700,Sinduscon!$3:$3,0)+1), "")</f>
        <v>704.73</v>
      </c>
      <c r="F2700" s="77">
        <f>IFERROR(INDEX(Sinduscon!$32:$32,
MATCH(CUB!$A2700,Sinduscon!$3:$3,0)+1), "")</f>
        <v>36.43</v>
      </c>
      <c r="G2700" s="77">
        <f>IFERROR(INDEX(Sinduscon!$33:$33,
MATCH(CUB!$A2700,Sinduscon!$3:$3,0)+1), "")</f>
        <v>2.67</v>
      </c>
      <c r="H2700" s="111"/>
      <c r="I2700" s="111"/>
      <c r="J2700" s="111"/>
      <c r="K2700" s="111"/>
    </row>
    <row r="2701" spans="1:12" x14ac:dyDescent="0.25">
      <c r="A2701" s="71">
        <f>IF(
   SUMPRODUCT(--(Sinduscon!$3:$3=DATE(2013,INT((ROW(A2898)-1)/20)+1,1)))&gt;0,
   DATE(2013,INT((ROW(A2898)-1)/20)+1,1),
   ""
)</f>
        <v>45658</v>
      </c>
      <c r="B2701" s="72" t="str">
        <f t="shared" si="218"/>
        <v>PIS</v>
      </c>
      <c r="C2701" s="73" t="str">
        <f t="shared" si="219"/>
        <v>Normal</v>
      </c>
      <c r="D2701" s="77" t="str">
        <f>IFERROR(INDEX(Sinduscon!$30:$30,
MATCH(CUB!A2701,Sinduscon!$3:$3,0)+2), "")</f>
        <v>-</v>
      </c>
      <c r="E2701" s="77" t="str">
        <f>IFERROR(INDEX(Sinduscon!$31:$31,
MATCH(CUB!$A2701,Sinduscon!$3:$3,0)+2), "")</f>
        <v>-</v>
      </c>
      <c r="F2701" s="77" t="str">
        <f>IFERROR(INDEX(Sinduscon!$32:$32,
MATCH(CUB!$A2701,Sinduscon!$3:$3,0)+2), "")</f>
        <v>-</v>
      </c>
      <c r="G2701" s="77" t="str">
        <f>IFERROR(INDEX(Sinduscon!$33:$33,
MATCH(CUB!$A2701,Sinduscon!$3:$3,0)+2), "")</f>
        <v>-</v>
      </c>
      <c r="H2701" s="111"/>
      <c r="I2701" s="111"/>
      <c r="J2701" s="111"/>
      <c r="K2701" s="111"/>
    </row>
    <row r="2702" spans="1:12" x14ac:dyDescent="0.25">
      <c r="A2702" s="71">
        <f>IF(
   SUMPRODUCT(--(Sinduscon!$3:$3=DATE(2013,INT((ROW(A2899)-1)/20)+1,1)))&gt;0,
   DATE(2013,INT((ROW(A2899)-1)/20)+1,1),
   ""
)</f>
        <v>45658</v>
      </c>
      <c r="B2702" s="72" t="str">
        <f t="shared" si="218"/>
        <v>PIS</v>
      </c>
      <c r="C2702" s="73" t="str">
        <f t="shared" si="219"/>
        <v>Alto</v>
      </c>
      <c r="D2702" s="77" t="str">
        <f>IFERROR(INDEX(Sinduscon!$30:$30,
MATCH(CUB!A2702,Sinduscon!$3:$3,0)+3), "")</f>
        <v>-</v>
      </c>
      <c r="E2702" s="77" t="str">
        <f>IFERROR(INDEX(Sinduscon!$31:$31,
MATCH(CUB!$A2702,Sinduscon!$3:$3,0)+3), "")</f>
        <v>-</v>
      </c>
      <c r="F2702" s="77" t="str">
        <f>IFERROR(INDEX(Sinduscon!$32:$32,
MATCH(CUB!$A2702,Sinduscon!$3:$3,0)+3), "")</f>
        <v>-</v>
      </c>
      <c r="G2702" s="77" t="str">
        <f>IFERROR(INDEX(Sinduscon!$33:$33,
MATCH(CUB!$A2702,Sinduscon!$3:$3,0)+3), "")</f>
        <v>-</v>
      </c>
      <c r="H2702" s="111"/>
      <c r="I2702" s="111"/>
      <c r="J2702" s="111"/>
      <c r="K2702" s="111"/>
    </row>
    <row r="2703" spans="1:12" x14ac:dyDescent="0.25">
      <c r="A2703" s="71">
        <f>IF(
   SUMPRODUCT(--(Sinduscon!$3:$3=DATE(2013,INT((ROW(A2900)-1)/20)+1,1)))&gt;0,
   DATE(2013,INT((ROW(A2900)-1)/20)+1,1),
   ""
)</f>
        <v>45658</v>
      </c>
      <c r="B2703" s="72" t="str">
        <f t="shared" si="218"/>
        <v>PIS</v>
      </c>
      <c r="C2703" s="73" t="str">
        <f t="shared" si="219"/>
        <v>Total</v>
      </c>
      <c r="D2703" s="77">
        <f>IFERROR(INDEX(Sinduscon!$30:$30,
MATCH(CUB!A2703,Sinduscon!$3:$3,0)+4), "")</f>
        <v>870.65</v>
      </c>
      <c r="E2703" s="77">
        <f>IFERROR(INDEX(Sinduscon!$31:$31,
MATCH(CUB!$A2703,Sinduscon!$3:$3,0)+4), "")</f>
        <v>704.73</v>
      </c>
      <c r="F2703" s="77">
        <f>IFERROR(INDEX(Sinduscon!$32:$32,
MATCH(CUB!$A2703,Sinduscon!$3:$3,0)+4), "")</f>
        <v>36.43</v>
      </c>
      <c r="G2703" s="77">
        <f>IFERROR(INDEX(Sinduscon!$33:$33,
MATCH(CUB!$A2703,Sinduscon!$3:$3,0)+4), "")</f>
        <v>2.67</v>
      </c>
      <c r="H2703" s="111">
        <f>SUMIFS(CUB!$D:$D,CUB!$C:$C,"Total",CUB!$A:$A,$A2703)
/11</f>
        <v>1260.1881818181819</v>
      </c>
      <c r="I2703" s="111">
        <f>SUMIFS(CUB!$E:$E,CUB!$C:$C,"Total",CUB!$A:$A,$A2703)
/11</f>
        <v>1122.5218181818182</v>
      </c>
      <c r="J2703" s="111">
        <f>SUMIFS(CUB!$F:$F,CUB!$C:$C,"Total",CUB!$A:$A,$A2703)
/11</f>
        <v>90.788181818181798</v>
      </c>
      <c r="K2703" s="111">
        <f>SUMIFS(CUB!$G:$G,CUB!$C:$C,"Total",CUB!$A:$A,$A2703)
/11</f>
        <v>4.5736363636363642</v>
      </c>
      <c r="L2703" s="111">
        <f t="shared" ref="L2703" si="220">SUM(H2703:K2703)</f>
        <v>2478.0718181818183</v>
      </c>
    </row>
    <row r="2704" spans="1:12" x14ac:dyDescent="0.25">
      <c r="A2704" s="71">
        <f>IF(
   SUMPRODUCT(--(Sinduscon!$3:$3=DATE(2013,INT((ROW(A2901)-1)/20)+1,1)))&gt;0,
   DATE(2013,INT((ROW(A2901)-1)/20)+1,1),
   ""
)</f>
        <v>45689</v>
      </c>
      <c r="B2704" s="72" t="str">
        <f t="shared" si="218"/>
        <v>R-1</v>
      </c>
      <c r="C2704" s="73" t="str">
        <f t="shared" si="219"/>
        <v>Baixo</v>
      </c>
      <c r="D2704" s="77">
        <f>IFERROR(INDEX(Sinduscon!$6:$6,
MATCH(CUB!A2704,Sinduscon!$3:$3,0)+1), "")</f>
        <v>1171.95</v>
      </c>
      <c r="E2704" s="77">
        <f>IFERROR(INDEX(Sinduscon!$7:$7,
MATCH(CUB!$A2704,Sinduscon!$3:$3,0)+1), "")</f>
        <v>1034.1400000000001</v>
      </c>
      <c r="F2704" s="77">
        <f>IFERROR(INDEX(Sinduscon!$8:$8,
MATCH(CUB!$A2704,Sinduscon!$3:$3,0)+1), "")</f>
        <v>146.88999999999999</v>
      </c>
      <c r="G2704" s="77">
        <f>IFERROR(INDEX(Sinduscon!$9:$9,
MATCH(CUB!$A2704,Sinduscon!$3:$3,0)+1), "")</f>
        <v>5.28</v>
      </c>
      <c r="H2704" s="111"/>
      <c r="I2704" s="111"/>
      <c r="J2704" s="111"/>
      <c r="K2704" s="111"/>
    </row>
    <row r="2705" spans="1:11" x14ac:dyDescent="0.25">
      <c r="A2705" s="71">
        <f>IF(
   SUMPRODUCT(--(Sinduscon!$3:$3=DATE(2013,INT((ROW(A2902)-1)/20)+1,1)))&gt;0,
   DATE(2013,INT((ROW(A2902)-1)/20)+1,1),
   ""
)</f>
        <v>45689</v>
      </c>
      <c r="B2705" s="72" t="str">
        <f t="shared" si="218"/>
        <v>R-1</v>
      </c>
      <c r="C2705" s="73" t="str">
        <f t="shared" si="219"/>
        <v>Normal</v>
      </c>
      <c r="D2705" s="77">
        <f>IFERROR(INDEX(Sinduscon!$6:$6,
MATCH(CUB!A2705,Sinduscon!$3:$3,0)+2), "")</f>
        <v>1224.95</v>
      </c>
      <c r="E2705" s="77">
        <f>IFERROR(INDEX(Sinduscon!$7:$7,
MATCH(CUB!$A2705,Sinduscon!$3:$3,0)+2), "")</f>
        <v>1414.06</v>
      </c>
      <c r="F2705" s="77">
        <f>IFERROR(INDEX(Sinduscon!$8:$8,
MATCH(CUB!$A2705,Sinduscon!$3:$3,0)+2), "")</f>
        <v>137.91999999999999</v>
      </c>
      <c r="G2705" s="77">
        <f>IFERROR(INDEX(Sinduscon!$9:$9,
MATCH(CUB!$A2705,Sinduscon!$3:$3,0)+2), "")</f>
        <v>0.37</v>
      </c>
      <c r="H2705" s="111"/>
      <c r="I2705" s="111"/>
      <c r="J2705" s="111"/>
      <c r="K2705" s="111"/>
    </row>
    <row r="2706" spans="1:11" x14ac:dyDescent="0.25">
      <c r="A2706" s="71">
        <f>IF(
   SUMPRODUCT(--(Sinduscon!$3:$3=DATE(2013,INT((ROW(A2903)-1)/20)+1,1)))&gt;0,
   DATE(2013,INT((ROW(A2903)-1)/20)+1,1),
   ""
)</f>
        <v>45689</v>
      </c>
      <c r="B2706" s="72" t="str">
        <f t="shared" si="218"/>
        <v>R-1</v>
      </c>
      <c r="C2706" s="73" t="str">
        <f t="shared" si="219"/>
        <v>Alto</v>
      </c>
      <c r="D2706" s="77">
        <f>IFERROR(INDEX(Sinduscon!$6:$6,
MATCH(CUB!A2706,Sinduscon!$3:$3,0)+3), "")</f>
        <v>1809.87</v>
      </c>
      <c r="E2706" s="77">
        <f>IFERROR(INDEX(Sinduscon!$7:$7,
MATCH(CUB!$A2706,Sinduscon!$3:$3,0)+3), "")</f>
        <v>1534.23</v>
      </c>
      <c r="F2706" s="77">
        <f>IFERROR(INDEX(Sinduscon!$8:$8,
MATCH(CUB!$A2706,Sinduscon!$3:$3,0)+3), "")</f>
        <v>130.38999999999999</v>
      </c>
      <c r="G2706" s="77">
        <f>IFERROR(INDEX(Sinduscon!$9:$9,
MATCH(CUB!$A2706,Sinduscon!$3:$3,0)+3), "")</f>
        <v>0.46</v>
      </c>
      <c r="H2706" s="111"/>
      <c r="I2706" s="111"/>
      <c r="J2706" s="111"/>
      <c r="K2706" s="111"/>
    </row>
    <row r="2707" spans="1:11" x14ac:dyDescent="0.25">
      <c r="A2707" s="71">
        <f>IF(
   SUMPRODUCT(--(Sinduscon!$3:$3=DATE(2013,INT((ROW(A2904)-1)/20)+1,1)))&gt;0,
   DATE(2013,INT((ROW(A2904)-1)/20)+1,1),
   ""
)</f>
        <v>45689</v>
      </c>
      <c r="B2707" s="72" t="str">
        <f t="shared" si="218"/>
        <v>R-1</v>
      </c>
      <c r="C2707" s="73" t="str">
        <f t="shared" si="219"/>
        <v>Total</v>
      </c>
      <c r="D2707" s="77">
        <f>IFERROR(INDEX(Sinduscon!$6:$6,
MATCH(CUB!A2707,Sinduscon!$3:$3,0)+4), "")</f>
        <v>4206.7700000000004</v>
      </c>
      <c r="E2707" s="77">
        <f>IFERROR(INDEX(Sinduscon!$7:$7,
MATCH(CUB!$A2707,Sinduscon!$3:$3,0)+4), "")</f>
        <v>3982.43</v>
      </c>
      <c r="F2707" s="77">
        <f>IFERROR(INDEX(Sinduscon!$8:$8,
MATCH(CUB!$A2707,Sinduscon!$3:$3,0)+4), "")</f>
        <v>415.19999999999993</v>
      </c>
      <c r="G2707" s="77">
        <f>IFERROR(INDEX(Sinduscon!$9:$9,
MATCH(CUB!$A2707,Sinduscon!$3:$3,0)+4), "")</f>
        <v>6.11</v>
      </c>
      <c r="H2707" s="111"/>
      <c r="I2707" s="111"/>
      <c r="J2707" s="111"/>
      <c r="K2707" s="111"/>
    </row>
    <row r="2708" spans="1:11" x14ac:dyDescent="0.25">
      <c r="A2708" s="71">
        <f>IF(
   SUMPRODUCT(--(Sinduscon!$3:$3=DATE(2013,INT((ROW(A2905)-1)/20)+1,1)))&gt;0,
   DATE(2013,INT((ROW(A2905)-1)/20)+1,1),
   ""
)</f>
        <v>45689</v>
      </c>
      <c r="B2708" s="72" t="str">
        <f t="shared" si="218"/>
        <v>PP-4</v>
      </c>
      <c r="C2708" s="73" t="str">
        <f t="shared" si="219"/>
        <v>Baixo</v>
      </c>
      <c r="D2708" s="77">
        <f>IFERROR(INDEX(Sinduscon!$12:$12,
MATCH(CUB!A2708,Sinduscon!$3:$3,0)+1), "")</f>
        <v>1285.5999999999999</v>
      </c>
      <c r="E2708" s="77">
        <f>IFERROR(INDEX(Sinduscon!$13:$13,
MATCH(CUB!$A2708,Sinduscon!$3:$3,0)+1), "")</f>
        <v>867.45</v>
      </c>
      <c r="F2708" s="77">
        <f>IFERROR(INDEX(Sinduscon!$14:$14,
MATCH(CUB!$A2708,Sinduscon!$3:$3,0)+1), "")</f>
        <v>39.06</v>
      </c>
      <c r="G2708" s="77">
        <f>IFERROR(INDEX(Sinduscon!$15:$15,
MATCH(CUB!$A2708,Sinduscon!$3:$3,0)+1), "")</f>
        <v>5.0999999999999996</v>
      </c>
      <c r="H2708" s="111"/>
      <c r="I2708" s="111"/>
      <c r="J2708" s="111"/>
      <c r="K2708" s="111"/>
    </row>
    <row r="2709" spans="1:11" x14ac:dyDescent="0.25">
      <c r="A2709" s="71">
        <f>IF(
   SUMPRODUCT(--(Sinduscon!$3:$3=DATE(2013,INT((ROW(A2906)-1)/20)+1,1)))&gt;0,
   DATE(2013,INT((ROW(A2906)-1)/20)+1,1),
   ""
)</f>
        <v>45689</v>
      </c>
      <c r="B2709" s="72" t="str">
        <f t="shared" si="218"/>
        <v>PP-4</v>
      </c>
      <c r="C2709" s="73" t="str">
        <f t="shared" si="219"/>
        <v>Normal</v>
      </c>
      <c r="D2709" s="77">
        <f>IFERROR(INDEX(Sinduscon!$12:$12,
MATCH(CUB!A2709,Sinduscon!$3:$3,0)+2), "")</f>
        <v>1198.8</v>
      </c>
      <c r="E2709" s="77">
        <f>IFERROR(INDEX(Sinduscon!$13:$13,
MATCH(CUB!$A2709,Sinduscon!$3:$3,0)+2), "")</f>
        <v>1250.8900000000001</v>
      </c>
      <c r="F2709" s="77">
        <f>IFERROR(INDEX(Sinduscon!$14:$14,
MATCH(CUB!$A2709,Sinduscon!$3:$3,0)+2), "")</f>
        <v>165.38</v>
      </c>
      <c r="G2709" s="77">
        <f>IFERROR(INDEX(Sinduscon!$15:$15,
MATCH(CUB!$A2709,Sinduscon!$3:$3,0)+2), "")</f>
        <v>7.0000000000000007E-2</v>
      </c>
      <c r="H2709" s="111"/>
      <c r="I2709" s="111"/>
      <c r="J2709" s="111"/>
      <c r="K2709" s="111"/>
    </row>
    <row r="2710" spans="1:11" x14ac:dyDescent="0.25">
      <c r="A2710" s="71">
        <f>IF(
   SUMPRODUCT(--(Sinduscon!$3:$3=DATE(2013,INT((ROW(A2907)-1)/20)+1,1)))&gt;0,
   DATE(2013,INT((ROW(A2907)-1)/20)+1,1),
   ""
)</f>
        <v>45689</v>
      </c>
      <c r="B2710" s="72" t="str">
        <f t="shared" si="218"/>
        <v>PP-4</v>
      </c>
      <c r="C2710" s="73" t="str">
        <f t="shared" si="219"/>
        <v>Alto</v>
      </c>
      <c r="D2710" s="77" t="str">
        <f>IFERROR(INDEX(Sinduscon!$12:$12,
MATCH(CUB!A2710,Sinduscon!$3:$3,0)+3), "")</f>
        <v>-</v>
      </c>
      <c r="E2710" s="77" t="str">
        <f>IFERROR(INDEX(Sinduscon!$13:$13,
MATCH(CUB!$A2710,Sinduscon!$3:$3,0)+3), "")</f>
        <v>-</v>
      </c>
      <c r="F2710" s="77" t="str">
        <f>IFERROR(INDEX(Sinduscon!$14:$14,
MATCH(CUB!$A2710,Sinduscon!$3:$3,0)+3), "")</f>
        <v>-</v>
      </c>
      <c r="G2710" s="77" t="str">
        <f>IFERROR(INDEX(Sinduscon!$15:$15,
MATCH(CUB!$A2710,Sinduscon!$3:$3,0)+3), "")</f>
        <v>-</v>
      </c>
      <c r="H2710" s="111"/>
      <c r="I2710" s="111"/>
      <c r="J2710" s="111"/>
      <c r="K2710" s="111"/>
    </row>
    <row r="2711" spans="1:11" x14ac:dyDescent="0.25">
      <c r="A2711" s="71">
        <f>IF(
   SUMPRODUCT(--(Sinduscon!$3:$3=DATE(2013,INT((ROW(A2908)-1)/20)+1,1)))&gt;0,
   DATE(2013,INT((ROW(A2908)-1)/20)+1,1),
   ""
)</f>
        <v>45689</v>
      </c>
      <c r="B2711" s="72" t="str">
        <f t="shared" si="218"/>
        <v>PP-4</v>
      </c>
      <c r="C2711" s="73" t="str">
        <f t="shared" si="219"/>
        <v>Total</v>
      </c>
      <c r="D2711" s="77">
        <f>IFERROR(INDEX(Sinduscon!$12:$12,
MATCH(CUB!A2711,Sinduscon!$3:$3,0)+4), "")</f>
        <v>2484.3999999999996</v>
      </c>
      <c r="E2711" s="77">
        <f>IFERROR(INDEX(Sinduscon!$13:$13,
MATCH(CUB!$A2711,Sinduscon!$3:$3,0)+4), "")</f>
        <v>2118.34</v>
      </c>
      <c r="F2711" s="77">
        <f>IFERROR(INDEX(Sinduscon!$14:$14,
MATCH(CUB!$A2711,Sinduscon!$3:$3,0)+4), "")</f>
        <v>204.44</v>
      </c>
      <c r="G2711" s="77">
        <f>IFERROR(INDEX(Sinduscon!$15:$15,
MATCH(CUB!$A2711,Sinduscon!$3:$3,0)+4), "")</f>
        <v>5.17</v>
      </c>
      <c r="H2711" s="111"/>
      <c r="I2711" s="111"/>
      <c r="J2711" s="111"/>
      <c r="K2711" s="111"/>
    </row>
    <row r="2712" spans="1:11" x14ac:dyDescent="0.25">
      <c r="A2712" s="71">
        <f>IF(
   SUMPRODUCT(--(Sinduscon!$3:$3=DATE(2013,INT((ROW(A2909)-1)/20)+1,1)))&gt;0,
   DATE(2013,INT((ROW(A2909)-1)/20)+1,1),
   ""
)</f>
        <v>45689</v>
      </c>
      <c r="B2712" s="72" t="str">
        <f t="shared" si="218"/>
        <v>R-8</v>
      </c>
      <c r="C2712" s="73" t="str">
        <f t="shared" si="219"/>
        <v>Baixo</v>
      </c>
      <c r="D2712" s="77">
        <f>IFERROR(INDEX(Sinduscon!$18:$18,
MATCH(CUB!A2712,Sinduscon!$3:$3,0)+1), "")</f>
        <v>1225.1500000000001</v>
      </c>
      <c r="E2712" s="77">
        <f>IFERROR(INDEX(Sinduscon!$19:$19,
MATCH(CUB!$A2712,Sinduscon!$3:$3,0)+1), "")</f>
        <v>815.81</v>
      </c>
      <c r="F2712" s="77">
        <f>IFERROR(INDEX(Sinduscon!$20:$20,
MATCH(CUB!$A2712,Sinduscon!$3:$3,0)+1), "")</f>
        <v>35.14</v>
      </c>
      <c r="G2712" s="77">
        <f>IFERROR(INDEX(Sinduscon!$21:$21,
MATCH(CUB!$A2712,Sinduscon!$3:$3,0)+1), "")</f>
        <v>5.35</v>
      </c>
      <c r="H2712" s="111"/>
      <c r="I2712" s="111"/>
      <c r="J2712" s="111"/>
      <c r="K2712" s="111"/>
    </row>
    <row r="2713" spans="1:11" x14ac:dyDescent="0.25">
      <c r="A2713" s="71">
        <f>IF(
   SUMPRODUCT(--(Sinduscon!$3:$3=DATE(2013,INT((ROW(A2910)-1)/20)+1,1)))&gt;0,
   DATE(2013,INT((ROW(A2910)-1)/20)+1,1),
   ""
)</f>
        <v>45689</v>
      </c>
      <c r="B2713" s="72" t="str">
        <f t="shared" si="218"/>
        <v>R-8</v>
      </c>
      <c r="C2713" s="73" t="str">
        <f t="shared" si="219"/>
        <v>Normal</v>
      </c>
      <c r="D2713" s="77">
        <f>IFERROR(INDEX(Sinduscon!$18:$18,
MATCH(CUB!A2713,Sinduscon!$3:$3,0)+2), "")</f>
        <v>1062.8900000000001</v>
      </c>
      <c r="E2713" s="77">
        <f>IFERROR(INDEX(Sinduscon!$19:$19,
MATCH(CUB!$A2713,Sinduscon!$3:$3,0)+2), "")</f>
        <v>1123.05</v>
      </c>
      <c r="F2713" s="77">
        <f>IFERROR(INDEX(Sinduscon!$20:$20,
MATCH(CUB!$A2713,Sinduscon!$3:$3,0)+2), "")</f>
        <v>76.3</v>
      </c>
      <c r="G2713" s="77">
        <f>IFERROR(INDEX(Sinduscon!$21:$21,
MATCH(CUB!$A2713,Sinduscon!$3:$3,0)+2), "")</f>
        <v>7.17</v>
      </c>
      <c r="H2713" s="111"/>
      <c r="I2713" s="111"/>
      <c r="J2713" s="111"/>
      <c r="K2713" s="111"/>
    </row>
    <row r="2714" spans="1:11" x14ac:dyDescent="0.25">
      <c r="A2714" s="71">
        <f>IF(
   SUMPRODUCT(--(Sinduscon!$3:$3=DATE(2013,INT((ROW(A2911)-1)/20)+1,1)))&gt;0,
   DATE(2013,INT((ROW(A2911)-1)/20)+1,1),
   ""
)</f>
        <v>45689</v>
      </c>
      <c r="B2714" s="72" t="str">
        <f t="shared" si="218"/>
        <v>R-8</v>
      </c>
      <c r="C2714" s="73" t="str">
        <f t="shared" si="219"/>
        <v>Alto</v>
      </c>
      <c r="D2714" s="77">
        <f>IFERROR(INDEX(Sinduscon!$18:$18,
MATCH(CUB!A2714,Sinduscon!$3:$3,0)+3), "")</f>
        <v>1505.06</v>
      </c>
      <c r="E2714" s="77">
        <f>IFERROR(INDEX(Sinduscon!$19:$19,
MATCH(CUB!$A2714,Sinduscon!$3:$3,0)+3), "")</f>
        <v>1188.67</v>
      </c>
      <c r="F2714" s="77">
        <f>IFERROR(INDEX(Sinduscon!$20:$20,
MATCH(CUB!$A2714,Sinduscon!$3:$3,0)+3), "")</f>
        <v>89.97</v>
      </c>
      <c r="G2714" s="77">
        <f>IFERROR(INDEX(Sinduscon!$21:$21,
MATCH(CUB!$A2714,Sinduscon!$3:$3,0)+3), "")</f>
        <v>6.76</v>
      </c>
      <c r="H2714" s="111"/>
      <c r="I2714" s="111"/>
      <c r="J2714" s="111"/>
      <c r="K2714" s="111"/>
    </row>
    <row r="2715" spans="1:11" x14ac:dyDescent="0.25">
      <c r="A2715" s="71">
        <f>IF(
   SUMPRODUCT(--(Sinduscon!$3:$3=DATE(2013,INT((ROW(A2912)-1)/20)+1,1)))&gt;0,
   DATE(2013,INT((ROW(A2912)-1)/20)+1,1),
   ""
)</f>
        <v>45689</v>
      </c>
      <c r="B2715" s="72" t="str">
        <f t="shared" si="218"/>
        <v>R-8</v>
      </c>
      <c r="C2715" s="73" t="str">
        <f t="shared" si="219"/>
        <v>Total</v>
      </c>
      <c r="D2715" s="77">
        <f>IFERROR(INDEX(Sinduscon!$18:$18,
MATCH(CUB!A2715,Sinduscon!$3:$3,0)+4), "")</f>
        <v>3793.1</v>
      </c>
      <c r="E2715" s="77">
        <f>IFERROR(INDEX(Sinduscon!$19:$19,
MATCH(CUB!$A2715,Sinduscon!$3:$3,0)+4), "")</f>
        <v>3127.5299999999997</v>
      </c>
      <c r="F2715" s="77">
        <f>IFERROR(INDEX(Sinduscon!$20:$20,
MATCH(CUB!$A2715,Sinduscon!$3:$3,0)+4), "")</f>
        <v>201.41</v>
      </c>
      <c r="G2715" s="77">
        <f>IFERROR(INDEX(Sinduscon!$21:$21,
MATCH(CUB!$A2715,Sinduscon!$3:$3,0)+4), "")</f>
        <v>19.28</v>
      </c>
      <c r="H2715" s="111"/>
      <c r="I2715" s="111"/>
      <c r="J2715" s="111"/>
      <c r="K2715" s="111"/>
    </row>
    <row r="2716" spans="1:11" x14ac:dyDescent="0.25">
      <c r="A2716" s="71">
        <f>IF(
   SUMPRODUCT(--(Sinduscon!$3:$3=DATE(2013,INT((ROW(A2913)-1)/20)+1,1)))&gt;0,
   DATE(2013,INT((ROW(A2913)-1)/20)+1,1),
   ""
)</f>
        <v>45689</v>
      </c>
      <c r="B2716" s="72" t="str">
        <f t="shared" si="218"/>
        <v>R-16</v>
      </c>
      <c r="C2716" s="73" t="str">
        <f t="shared" si="219"/>
        <v>Baixo</v>
      </c>
      <c r="D2716" s="77" t="str">
        <f>IFERROR(INDEX(Sinduscon!$24:$24,
MATCH(CUB!A2716,Sinduscon!$3:$3,0)+1), "")</f>
        <v>-</v>
      </c>
      <c r="E2716" s="77" t="str">
        <f>IFERROR(INDEX(Sinduscon!$25:$25,
MATCH(CUB!$A2716,Sinduscon!$3:$3,0)+1), "")</f>
        <v>-</v>
      </c>
      <c r="F2716" s="77" t="str">
        <f>IFERROR(INDEX(Sinduscon!$26:$26,
MATCH(CUB!$A2716,Sinduscon!$3:$3,0)+1), "")</f>
        <v>-</v>
      </c>
      <c r="G2716" s="77" t="str">
        <f>IFERROR(INDEX(Sinduscon!$27:$27,
MATCH(CUB!$A2716,Sinduscon!$3:$3,0)+1), "")</f>
        <v>-</v>
      </c>
      <c r="H2716" s="111"/>
      <c r="I2716" s="111"/>
      <c r="J2716" s="111"/>
      <c r="K2716" s="111"/>
    </row>
    <row r="2717" spans="1:11" x14ac:dyDescent="0.25">
      <c r="A2717" s="71">
        <f>IF(
   SUMPRODUCT(--(Sinduscon!$3:$3=DATE(2013,INT((ROW(A2914)-1)/20)+1,1)))&gt;0,
   DATE(2013,INT((ROW(A2914)-1)/20)+1,1),
   ""
)</f>
        <v>45689</v>
      </c>
      <c r="B2717" s="72" t="str">
        <f t="shared" si="218"/>
        <v>R-16</v>
      </c>
      <c r="C2717" s="73" t="str">
        <f t="shared" si="219"/>
        <v>Normal</v>
      </c>
      <c r="D2717" s="77">
        <f>IFERROR(INDEX(Sinduscon!$24:$24,
MATCH(CUB!A2717,Sinduscon!$3:$3,0)+2), "")</f>
        <v>1050.33</v>
      </c>
      <c r="E2717" s="77">
        <f>IFERROR(INDEX(Sinduscon!$25:$25,
MATCH(CUB!$A2717,Sinduscon!$3:$3,0)+2), "")</f>
        <v>1079.6300000000001</v>
      </c>
      <c r="F2717" s="77">
        <f>IFERROR(INDEX(Sinduscon!$26:$26,
MATCH(CUB!$A2717,Sinduscon!$3:$3,0)+2), "")</f>
        <v>63.14</v>
      </c>
      <c r="G2717" s="77">
        <f>IFERROR(INDEX(Sinduscon!$27:$27,
MATCH(CUB!$A2717,Sinduscon!$3:$3,0)+2), "")</f>
        <v>6.83</v>
      </c>
      <c r="H2717" s="111"/>
      <c r="I2717" s="111"/>
      <c r="J2717" s="111"/>
      <c r="K2717" s="111"/>
    </row>
    <row r="2718" spans="1:11" x14ac:dyDescent="0.25">
      <c r="A2718" s="71">
        <f>IF(
   SUMPRODUCT(--(Sinduscon!$3:$3=DATE(2013,INT((ROW(A2915)-1)/20)+1,1)))&gt;0,
   DATE(2013,INT((ROW(A2915)-1)/20)+1,1),
   ""
)</f>
        <v>45689</v>
      </c>
      <c r="B2718" s="72" t="str">
        <f t="shared" si="218"/>
        <v>R-16</v>
      </c>
      <c r="C2718" s="73" t="str">
        <f t="shared" si="219"/>
        <v>Alto</v>
      </c>
      <c r="D2718" s="77">
        <f>IFERROR(INDEX(Sinduscon!$24:$24,
MATCH(CUB!A2718,Sinduscon!$3:$3,0)+3), "")</f>
        <v>1472.03</v>
      </c>
      <c r="E2718" s="77">
        <f>IFERROR(INDEX(Sinduscon!$25:$25,
MATCH(CUB!$A2718,Sinduscon!$3:$3,0)+3), "")</f>
        <v>1335.11</v>
      </c>
      <c r="F2718" s="77">
        <f>IFERROR(INDEX(Sinduscon!$26:$26,
MATCH(CUB!$A2718,Sinduscon!$3:$3,0)+3), "")</f>
        <v>78.05</v>
      </c>
      <c r="G2718" s="77">
        <f>IFERROR(INDEX(Sinduscon!$27:$27,
MATCH(CUB!$A2718,Sinduscon!$3:$3,0)+3), "")</f>
        <v>10.25</v>
      </c>
      <c r="H2718" s="111"/>
      <c r="I2718" s="111"/>
      <c r="J2718" s="111"/>
      <c r="K2718" s="111"/>
    </row>
    <row r="2719" spans="1:11" x14ac:dyDescent="0.25">
      <c r="A2719" s="71">
        <f>IF(
   SUMPRODUCT(--(Sinduscon!$3:$3=DATE(2013,INT((ROW(A2916)-1)/20)+1,1)))&gt;0,
   DATE(2013,INT((ROW(A2916)-1)/20)+1,1),
   ""
)</f>
        <v>45689</v>
      </c>
      <c r="B2719" s="72" t="str">
        <f t="shared" si="218"/>
        <v>R-16</v>
      </c>
      <c r="C2719" s="73" t="str">
        <f t="shared" si="219"/>
        <v>Total</v>
      </c>
      <c r="D2719" s="77">
        <f>IFERROR(INDEX(Sinduscon!$24:$24,
MATCH(CUB!A2719,Sinduscon!$3:$3,0)+4), "")</f>
        <v>2522.3599999999997</v>
      </c>
      <c r="E2719" s="77">
        <f>IFERROR(INDEX(Sinduscon!$25:$25,
MATCH(CUB!$A2719,Sinduscon!$3:$3,0)+4), "")</f>
        <v>2414.7399999999998</v>
      </c>
      <c r="F2719" s="77">
        <f>IFERROR(INDEX(Sinduscon!$26:$26,
MATCH(CUB!$A2719,Sinduscon!$3:$3,0)+4), "")</f>
        <v>141.19</v>
      </c>
      <c r="G2719" s="77">
        <f>IFERROR(INDEX(Sinduscon!$27:$27,
MATCH(CUB!$A2719,Sinduscon!$3:$3,0)+4), "")</f>
        <v>17.079999999999998</v>
      </c>
      <c r="H2719" s="111"/>
      <c r="I2719" s="111"/>
      <c r="J2719" s="111"/>
      <c r="K2719" s="111"/>
    </row>
    <row r="2720" spans="1:11" x14ac:dyDescent="0.25">
      <c r="A2720" s="71">
        <f>IF(
   SUMPRODUCT(--(Sinduscon!$3:$3=DATE(2013,INT((ROW(A2917)-1)/20)+1,1)))&gt;0,
   DATE(2013,INT((ROW(A2917)-1)/20)+1,1),
   ""
)</f>
        <v>45689</v>
      </c>
      <c r="B2720" s="72" t="str">
        <f t="shared" si="218"/>
        <v>PIS</v>
      </c>
      <c r="C2720" s="73" t="str">
        <f t="shared" si="219"/>
        <v>Baixo</v>
      </c>
      <c r="D2720" s="77">
        <f>IFERROR(INDEX(Sinduscon!$30:$30,
MATCH(CUB!A2720,Sinduscon!$3:$3,0)+1), "")</f>
        <v>873.06</v>
      </c>
      <c r="E2720" s="77">
        <f>IFERROR(INDEX(Sinduscon!$31:$31,
MATCH(CUB!$A2720,Sinduscon!$3:$3,0)+1), "")</f>
        <v>704.73</v>
      </c>
      <c r="F2720" s="77">
        <f>IFERROR(INDEX(Sinduscon!$32:$32,
MATCH(CUB!$A2720,Sinduscon!$3:$3,0)+1), "")</f>
        <v>36.43</v>
      </c>
      <c r="G2720" s="77">
        <f>IFERROR(INDEX(Sinduscon!$33:$33,
MATCH(CUB!$A2720,Sinduscon!$3:$3,0)+1), "")</f>
        <v>2.67</v>
      </c>
      <c r="H2720" s="111"/>
      <c r="I2720" s="111"/>
      <c r="J2720" s="111"/>
      <c r="K2720" s="111"/>
    </row>
    <row r="2721" spans="1:12" x14ac:dyDescent="0.25">
      <c r="A2721" s="71">
        <f>IF(
   SUMPRODUCT(--(Sinduscon!$3:$3=DATE(2013,INT((ROW(A2918)-1)/20)+1,1)))&gt;0,
   DATE(2013,INT((ROW(A2918)-1)/20)+1,1),
   ""
)</f>
        <v>45689</v>
      </c>
      <c r="B2721" s="72" t="str">
        <f t="shared" si="218"/>
        <v>PIS</v>
      </c>
      <c r="C2721" s="73" t="str">
        <f t="shared" si="219"/>
        <v>Normal</v>
      </c>
      <c r="D2721" s="77" t="str">
        <f>IFERROR(INDEX(Sinduscon!$30:$30,
MATCH(CUB!A2721,Sinduscon!$3:$3,0)+2), "")</f>
        <v>-</v>
      </c>
      <c r="E2721" s="77" t="str">
        <f>IFERROR(INDEX(Sinduscon!$31:$31,
MATCH(CUB!$A2721,Sinduscon!$3:$3,0)+2), "")</f>
        <v>-</v>
      </c>
      <c r="F2721" s="77" t="str">
        <f>IFERROR(INDEX(Sinduscon!$32:$32,
MATCH(CUB!$A2721,Sinduscon!$3:$3,0)+2), "")</f>
        <v>-</v>
      </c>
      <c r="G2721" s="77" t="str">
        <f>IFERROR(INDEX(Sinduscon!$33:$33,
MATCH(CUB!$A2721,Sinduscon!$3:$3,0)+2), "")</f>
        <v>-</v>
      </c>
      <c r="H2721" s="111"/>
      <c r="I2721" s="111"/>
      <c r="J2721" s="111"/>
      <c r="K2721" s="111"/>
    </row>
    <row r="2722" spans="1:12" x14ac:dyDescent="0.25">
      <c r="A2722" s="71">
        <f>IF(
   SUMPRODUCT(--(Sinduscon!$3:$3=DATE(2013,INT((ROW(A2919)-1)/20)+1,1)))&gt;0,
   DATE(2013,INT((ROW(A2919)-1)/20)+1,1),
   ""
)</f>
        <v>45689</v>
      </c>
      <c r="B2722" s="72" t="str">
        <f t="shared" si="218"/>
        <v>PIS</v>
      </c>
      <c r="C2722" s="73" t="str">
        <f t="shared" si="219"/>
        <v>Alto</v>
      </c>
      <c r="D2722" s="77" t="str">
        <f>IFERROR(INDEX(Sinduscon!$30:$30,
MATCH(CUB!A2722,Sinduscon!$3:$3,0)+3), "")</f>
        <v>-</v>
      </c>
      <c r="E2722" s="77" t="str">
        <f>IFERROR(INDEX(Sinduscon!$31:$31,
MATCH(CUB!$A2722,Sinduscon!$3:$3,0)+3), "")</f>
        <v>-</v>
      </c>
      <c r="F2722" s="77" t="str">
        <f>IFERROR(INDEX(Sinduscon!$32:$32,
MATCH(CUB!$A2722,Sinduscon!$3:$3,0)+3), "")</f>
        <v>-</v>
      </c>
      <c r="G2722" s="77" t="str">
        <f>IFERROR(INDEX(Sinduscon!$33:$33,
MATCH(CUB!$A2722,Sinduscon!$3:$3,0)+3), "")</f>
        <v>-</v>
      </c>
      <c r="H2722" s="111"/>
      <c r="I2722" s="111"/>
      <c r="J2722" s="111"/>
      <c r="K2722" s="111"/>
    </row>
    <row r="2723" spans="1:12" x14ac:dyDescent="0.25">
      <c r="A2723" s="71">
        <f>IF(
   SUMPRODUCT(--(Sinduscon!$3:$3=DATE(2013,INT((ROW(A2920)-1)/20)+1,1)))&gt;0,
   DATE(2013,INT((ROW(A2920)-1)/20)+1,1),
   ""
)</f>
        <v>45689</v>
      </c>
      <c r="B2723" s="72" t="str">
        <f t="shared" si="218"/>
        <v>PIS</v>
      </c>
      <c r="C2723" s="73" t="str">
        <f t="shared" si="219"/>
        <v>Total</v>
      </c>
      <c r="D2723" s="77">
        <f>IFERROR(INDEX(Sinduscon!$30:$30,
MATCH(CUB!A2723,Sinduscon!$3:$3,0)+4), "")</f>
        <v>873.06</v>
      </c>
      <c r="E2723" s="77">
        <f>IFERROR(INDEX(Sinduscon!$31:$31,
MATCH(CUB!$A2723,Sinduscon!$3:$3,0)+4), "")</f>
        <v>704.73</v>
      </c>
      <c r="F2723" s="77">
        <f>IFERROR(INDEX(Sinduscon!$32:$32,
MATCH(CUB!$A2723,Sinduscon!$3:$3,0)+4), "")</f>
        <v>36.43</v>
      </c>
      <c r="G2723" s="77">
        <f>IFERROR(INDEX(Sinduscon!$33:$33,
MATCH(CUB!$A2723,Sinduscon!$3:$3,0)+4), "")</f>
        <v>2.67</v>
      </c>
      <c r="H2723" s="111">
        <f>SUMIFS(CUB!$D:$D,CUB!$C:$C,"Total",CUB!$A:$A,$A2723)
/11</f>
        <v>1261.79</v>
      </c>
      <c r="I2723" s="111">
        <f>SUMIFS(CUB!$E:$E,CUB!$C:$C,"Total",CUB!$A:$A,$A2723)
/11</f>
        <v>1122.5245454545454</v>
      </c>
      <c r="J2723" s="111">
        <f>SUMIFS(CUB!$F:$F,CUB!$C:$C,"Total",CUB!$A:$A,$A2723)
/11</f>
        <v>90.788181818181798</v>
      </c>
      <c r="K2723" s="111">
        <f>SUMIFS(CUB!$G:$G,CUB!$C:$C,"Total",CUB!$A:$A,$A2723)
/11</f>
        <v>4.5736363636363642</v>
      </c>
      <c r="L2723" s="111">
        <f t="shared" ref="L2723" si="221">SUM(H2723:K2723)</f>
        <v>2479.6763636363639</v>
      </c>
    </row>
    <row r="2724" spans="1:12" x14ac:dyDescent="0.25">
      <c r="A2724" s="71">
        <f>IF(
   SUMPRODUCT(--(Sinduscon!$3:$3=DATE(2013,INT((ROW(A2921)-1)/20)+1,1)))&gt;0,
   DATE(2013,INT((ROW(A2921)-1)/20)+1,1),
   ""
)</f>
        <v>45717</v>
      </c>
      <c r="B2724" s="72" t="str">
        <f t="shared" si="218"/>
        <v>R-1</v>
      </c>
      <c r="C2724" s="73" t="str">
        <f t="shared" si="219"/>
        <v>Baixo</v>
      </c>
      <c r="D2724" s="77">
        <f>IFERROR(INDEX(Sinduscon!$6:$6,
MATCH(CUB!A2724,Sinduscon!$3:$3,0)+1), "")</f>
        <v>1173.01</v>
      </c>
      <c r="E2724" s="77">
        <f>IFERROR(INDEX(Sinduscon!$7:$7,
MATCH(CUB!$A2724,Sinduscon!$3:$3,0)+1), "")</f>
        <v>1034.1400000000001</v>
      </c>
      <c r="F2724" s="77">
        <f>IFERROR(INDEX(Sinduscon!$8:$8,
MATCH(CUB!$A2724,Sinduscon!$3:$3,0)+1), "")</f>
        <v>146.88999999999999</v>
      </c>
      <c r="G2724" s="77">
        <f>IFERROR(INDEX(Sinduscon!$9:$9,
MATCH(CUB!$A2724,Sinduscon!$3:$3,0)+1), "")</f>
        <v>5.35</v>
      </c>
      <c r="H2724" s="111"/>
      <c r="I2724" s="111"/>
      <c r="J2724" s="111"/>
      <c r="K2724" s="111"/>
    </row>
    <row r="2725" spans="1:12" x14ac:dyDescent="0.25">
      <c r="A2725" s="71">
        <f>IF(
   SUMPRODUCT(--(Sinduscon!$3:$3=DATE(2013,INT((ROW(A2922)-1)/20)+1,1)))&gt;0,
   DATE(2013,INT((ROW(A2922)-1)/20)+1,1),
   ""
)</f>
        <v>45717</v>
      </c>
      <c r="B2725" s="72" t="str">
        <f t="shared" si="218"/>
        <v>R-1</v>
      </c>
      <c r="C2725" s="73" t="str">
        <f t="shared" si="219"/>
        <v>Normal</v>
      </c>
      <c r="D2725" s="77">
        <f>IFERROR(INDEX(Sinduscon!$6:$6,
MATCH(CUB!A2725,Sinduscon!$3:$3,0)+2), "")</f>
        <v>1227.6500000000001</v>
      </c>
      <c r="E2725" s="77">
        <f>IFERROR(INDEX(Sinduscon!$7:$7,
MATCH(CUB!$A2725,Sinduscon!$3:$3,0)+2), "")</f>
        <v>1414.06</v>
      </c>
      <c r="F2725" s="77">
        <f>IFERROR(INDEX(Sinduscon!$8:$8,
MATCH(CUB!$A2725,Sinduscon!$3:$3,0)+2), "")</f>
        <v>137.91999999999999</v>
      </c>
      <c r="G2725" s="77">
        <f>IFERROR(INDEX(Sinduscon!$9:$9,
MATCH(CUB!$A2725,Sinduscon!$3:$3,0)+2), "")</f>
        <v>0.38</v>
      </c>
      <c r="H2725" s="111"/>
      <c r="I2725" s="111"/>
      <c r="J2725" s="111"/>
      <c r="K2725" s="111"/>
    </row>
    <row r="2726" spans="1:12" x14ac:dyDescent="0.25">
      <c r="A2726" s="71">
        <f>IF(
   SUMPRODUCT(--(Sinduscon!$3:$3=DATE(2013,INT((ROW(A2923)-1)/20)+1,1)))&gt;0,
   DATE(2013,INT((ROW(A2923)-1)/20)+1,1),
   ""
)</f>
        <v>45717</v>
      </c>
      <c r="B2726" s="72" t="str">
        <f t="shared" si="218"/>
        <v>R-1</v>
      </c>
      <c r="C2726" s="73" t="str">
        <f t="shared" si="219"/>
        <v>Alto</v>
      </c>
      <c r="D2726" s="77">
        <f>IFERROR(INDEX(Sinduscon!$6:$6,
MATCH(CUB!A2726,Sinduscon!$3:$3,0)+3), "")</f>
        <v>1814.13</v>
      </c>
      <c r="E2726" s="77">
        <f>IFERROR(INDEX(Sinduscon!$7:$7,
MATCH(CUB!$A2726,Sinduscon!$3:$3,0)+3), "")</f>
        <v>1534.23</v>
      </c>
      <c r="F2726" s="77">
        <f>IFERROR(INDEX(Sinduscon!$8:$8,
MATCH(CUB!$A2726,Sinduscon!$3:$3,0)+3), "")</f>
        <v>130.38999999999999</v>
      </c>
      <c r="G2726" s="77">
        <f>IFERROR(INDEX(Sinduscon!$9:$9,
MATCH(CUB!$A2726,Sinduscon!$3:$3,0)+3), "")</f>
        <v>0.46</v>
      </c>
      <c r="H2726" s="111"/>
      <c r="I2726" s="111"/>
      <c r="J2726" s="111"/>
      <c r="K2726" s="111"/>
    </row>
    <row r="2727" spans="1:12" x14ac:dyDescent="0.25">
      <c r="A2727" s="71">
        <f>IF(
   SUMPRODUCT(--(Sinduscon!$3:$3=DATE(2013,INT((ROW(A2924)-1)/20)+1,1)))&gt;0,
   DATE(2013,INT((ROW(A2924)-1)/20)+1,1),
   ""
)</f>
        <v>45717</v>
      </c>
      <c r="B2727" s="72" t="str">
        <f t="shared" si="218"/>
        <v>R-1</v>
      </c>
      <c r="C2727" s="73" t="str">
        <f t="shared" si="219"/>
        <v>Total</v>
      </c>
      <c r="D2727" s="77">
        <f>IFERROR(INDEX(Sinduscon!$6:$6,
MATCH(CUB!A2727,Sinduscon!$3:$3,0)+4), "")</f>
        <v>4214.79</v>
      </c>
      <c r="E2727" s="77">
        <f>IFERROR(INDEX(Sinduscon!$7:$7,
MATCH(CUB!$A2727,Sinduscon!$3:$3,0)+4), "")</f>
        <v>3982.43</v>
      </c>
      <c r="F2727" s="77">
        <f>IFERROR(INDEX(Sinduscon!$8:$8,
MATCH(CUB!$A2727,Sinduscon!$3:$3,0)+4), "")</f>
        <v>415.19999999999993</v>
      </c>
      <c r="G2727" s="77">
        <f>IFERROR(INDEX(Sinduscon!$9:$9,
MATCH(CUB!$A2727,Sinduscon!$3:$3,0)+4), "")</f>
        <v>6.1899999999999995</v>
      </c>
      <c r="H2727" s="111"/>
      <c r="I2727" s="111"/>
      <c r="J2727" s="111"/>
      <c r="K2727" s="111"/>
    </row>
    <row r="2728" spans="1:12" x14ac:dyDescent="0.25">
      <c r="A2728" s="71">
        <f>IF(
   SUMPRODUCT(--(Sinduscon!$3:$3=DATE(2013,INT((ROW(A2925)-1)/20)+1,1)))&gt;0,
   DATE(2013,INT((ROW(A2925)-1)/20)+1,1),
   ""
)</f>
        <v>45717</v>
      </c>
      <c r="B2728" s="72" t="str">
        <f t="shared" si="218"/>
        <v>PP-4</v>
      </c>
      <c r="C2728" s="73" t="str">
        <f t="shared" si="219"/>
        <v>Baixo</v>
      </c>
      <c r="D2728" s="77">
        <f>IFERROR(INDEX(Sinduscon!$12:$12,
MATCH(CUB!A2728,Sinduscon!$3:$3,0)+1), "")</f>
        <v>1285.9100000000001</v>
      </c>
      <c r="E2728" s="77">
        <f>IFERROR(INDEX(Sinduscon!$13:$13,
MATCH(CUB!$A2728,Sinduscon!$3:$3,0)+1), "")</f>
        <v>867.45</v>
      </c>
      <c r="F2728" s="77">
        <f>IFERROR(INDEX(Sinduscon!$14:$14,
MATCH(CUB!$A2728,Sinduscon!$3:$3,0)+1), "")</f>
        <v>39.06</v>
      </c>
      <c r="G2728" s="77">
        <f>IFERROR(INDEX(Sinduscon!$15:$15,
MATCH(CUB!$A2728,Sinduscon!$3:$3,0)+1), "")</f>
        <v>5.17</v>
      </c>
      <c r="H2728" s="111"/>
      <c r="I2728" s="111"/>
      <c r="J2728" s="111"/>
      <c r="K2728" s="111"/>
    </row>
    <row r="2729" spans="1:12" x14ac:dyDescent="0.25">
      <c r="A2729" s="71">
        <f>IF(
   SUMPRODUCT(--(Sinduscon!$3:$3=DATE(2013,INT((ROW(A2926)-1)/20)+1,1)))&gt;0,
   DATE(2013,INT((ROW(A2926)-1)/20)+1,1),
   ""
)</f>
        <v>45717</v>
      </c>
      <c r="B2729" s="72" t="str">
        <f t="shared" si="218"/>
        <v>PP-4</v>
      </c>
      <c r="C2729" s="73" t="str">
        <f t="shared" si="219"/>
        <v>Normal</v>
      </c>
      <c r="D2729" s="77">
        <f>IFERROR(INDEX(Sinduscon!$12:$12,
MATCH(CUB!A2729,Sinduscon!$3:$3,0)+2), "")</f>
        <v>1200.27</v>
      </c>
      <c r="E2729" s="77">
        <f>IFERROR(INDEX(Sinduscon!$13:$13,
MATCH(CUB!$A2729,Sinduscon!$3:$3,0)+2), "")</f>
        <v>1250.8900000000001</v>
      </c>
      <c r="F2729" s="77">
        <f>IFERROR(INDEX(Sinduscon!$14:$14,
MATCH(CUB!$A2729,Sinduscon!$3:$3,0)+2), "")</f>
        <v>165.38</v>
      </c>
      <c r="G2729" s="77">
        <f>IFERROR(INDEX(Sinduscon!$15:$15,
MATCH(CUB!$A2729,Sinduscon!$3:$3,0)+2), "")</f>
        <v>7.0000000000000007E-2</v>
      </c>
      <c r="H2729" s="111"/>
      <c r="I2729" s="111"/>
      <c r="J2729" s="111"/>
      <c r="K2729" s="111"/>
    </row>
    <row r="2730" spans="1:12" x14ac:dyDescent="0.25">
      <c r="A2730" s="71">
        <f>IF(
   SUMPRODUCT(--(Sinduscon!$3:$3=DATE(2013,INT((ROW(A2927)-1)/20)+1,1)))&gt;0,
   DATE(2013,INT((ROW(A2927)-1)/20)+1,1),
   ""
)</f>
        <v>45717</v>
      </c>
      <c r="B2730" s="72" t="str">
        <f t="shared" si="218"/>
        <v>PP-4</v>
      </c>
      <c r="C2730" s="73" t="str">
        <f t="shared" si="219"/>
        <v>Alto</v>
      </c>
      <c r="D2730" s="77" t="str">
        <f>IFERROR(INDEX(Sinduscon!$12:$12,
MATCH(CUB!A2730,Sinduscon!$3:$3,0)+3), "")</f>
        <v>-</v>
      </c>
      <c r="E2730" s="77" t="str">
        <f>IFERROR(INDEX(Sinduscon!$13:$13,
MATCH(CUB!$A2730,Sinduscon!$3:$3,0)+3), "")</f>
        <v>-</v>
      </c>
      <c r="F2730" s="77" t="str">
        <f>IFERROR(INDEX(Sinduscon!$14:$14,
MATCH(CUB!$A2730,Sinduscon!$3:$3,0)+3), "")</f>
        <v>-</v>
      </c>
      <c r="G2730" s="77" t="str">
        <f>IFERROR(INDEX(Sinduscon!$15:$15,
MATCH(CUB!$A2730,Sinduscon!$3:$3,0)+3), "")</f>
        <v>-</v>
      </c>
      <c r="H2730" s="111"/>
      <c r="I2730" s="111"/>
      <c r="J2730" s="111"/>
      <c r="K2730" s="111"/>
    </row>
    <row r="2731" spans="1:12" x14ac:dyDescent="0.25">
      <c r="A2731" s="71">
        <f>IF(
   SUMPRODUCT(--(Sinduscon!$3:$3=DATE(2013,INT((ROW(A2928)-1)/20)+1,1)))&gt;0,
   DATE(2013,INT((ROW(A2928)-1)/20)+1,1),
   ""
)</f>
        <v>45717</v>
      </c>
      <c r="B2731" s="72" t="str">
        <f t="shared" si="218"/>
        <v>PP-4</v>
      </c>
      <c r="C2731" s="73" t="str">
        <f t="shared" si="219"/>
        <v>Total</v>
      </c>
      <c r="D2731" s="77">
        <f>IFERROR(INDEX(Sinduscon!$12:$12,
MATCH(CUB!A2731,Sinduscon!$3:$3,0)+4), "")</f>
        <v>2486.1800000000003</v>
      </c>
      <c r="E2731" s="77">
        <f>IFERROR(INDEX(Sinduscon!$13:$13,
MATCH(CUB!$A2731,Sinduscon!$3:$3,0)+4), "")</f>
        <v>2118.34</v>
      </c>
      <c r="F2731" s="77">
        <f>IFERROR(INDEX(Sinduscon!$14:$14,
MATCH(CUB!$A2731,Sinduscon!$3:$3,0)+4), "")</f>
        <v>204.44</v>
      </c>
      <c r="G2731" s="77">
        <f>IFERROR(INDEX(Sinduscon!$15:$15,
MATCH(CUB!$A2731,Sinduscon!$3:$3,0)+4), "")</f>
        <v>5.24</v>
      </c>
      <c r="H2731" s="111"/>
      <c r="I2731" s="111"/>
      <c r="J2731" s="111"/>
      <c r="K2731" s="111"/>
    </row>
    <row r="2732" spans="1:12" x14ac:dyDescent="0.25">
      <c r="A2732" s="71">
        <f>IF(
   SUMPRODUCT(--(Sinduscon!$3:$3=DATE(2013,INT((ROW(A2929)-1)/20)+1,1)))&gt;0,
   DATE(2013,INT((ROW(A2929)-1)/20)+1,1),
   ""
)</f>
        <v>45717</v>
      </c>
      <c r="B2732" s="72" t="str">
        <f t="shared" si="218"/>
        <v>R-8</v>
      </c>
      <c r="C2732" s="73" t="str">
        <f t="shared" si="219"/>
        <v>Baixo</v>
      </c>
      <c r="D2732" s="77">
        <f>IFERROR(INDEX(Sinduscon!$18:$18,
MATCH(CUB!A2732,Sinduscon!$3:$3,0)+1), "")</f>
        <v>1225.46</v>
      </c>
      <c r="E2732" s="77">
        <f>IFERROR(INDEX(Sinduscon!$19:$19,
MATCH(CUB!$A2732,Sinduscon!$3:$3,0)+1), "")</f>
        <v>815.81</v>
      </c>
      <c r="F2732" s="77">
        <f>IFERROR(INDEX(Sinduscon!$20:$20,
MATCH(CUB!$A2732,Sinduscon!$3:$3,0)+1), "")</f>
        <v>35.14</v>
      </c>
      <c r="G2732" s="77">
        <f>IFERROR(INDEX(Sinduscon!$21:$21,
MATCH(CUB!$A2732,Sinduscon!$3:$3,0)+1), "")</f>
        <v>5.42</v>
      </c>
      <c r="H2732" s="111"/>
      <c r="I2732" s="111"/>
      <c r="J2732" s="111"/>
      <c r="K2732" s="111"/>
    </row>
    <row r="2733" spans="1:12" x14ac:dyDescent="0.25">
      <c r="A2733" s="71">
        <f>IF(
   SUMPRODUCT(--(Sinduscon!$3:$3=DATE(2013,INT((ROW(A2930)-1)/20)+1,1)))&gt;0,
   DATE(2013,INT((ROW(A2930)-1)/20)+1,1),
   ""
)</f>
        <v>45717</v>
      </c>
      <c r="B2733" s="72" t="str">
        <f t="shared" si="218"/>
        <v>R-8</v>
      </c>
      <c r="C2733" s="73" t="str">
        <f t="shared" si="219"/>
        <v>Normal</v>
      </c>
      <c r="D2733" s="77">
        <f>IFERROR(INDEX(Sinduscon!$18:$18,
MATCH(CUB!A2733,Sinduscon!$3:$3,0)+2), "")</f>
        <v>1064.3699999999999</v>
      </c>
      <c r="E2733" s="77">
        <f>IFERROR(INDEX(Sinduscon!$19:$19,
MATCH(CUB!$A2733,Sinduscon!$3:$3,0)+2), "")</f>
        <v>1123.05</v>
      </c>
      <c r="F2733" s="77">
        <f>IFERROR(INDEX(Sinduscon!$20:$20,
MATCH(CUB!$A2733,Sinduscon!$3:$3,0)+2), "")</f>
        <v>76.3</v>
      </c>
      <c r="G2733" s="77">
        <f>IFERROR(INDEX(Sinduscon!$21:$21,
MATCH(CUB!$A2733,Sinduscon!$3:$3,0)+2), "")</f>
        <v>7.26</v>
      </c>
      <c r="H2733" s="111"/>
      <c r="I2733" s="111"/>
      <c r="J2733" s="111"/>
      <c r="K2733" s="111"/>
    </row>
    <row r="2734" spans="1:12" x14ac:dyDescent="0.25">
      <c r="A2734" s="71">
        <f>IF(
   SUMPRODUCT(--(Sinduscon!$3:$3=DATE(2013,INT((ROW(A2931)-1)/20)+1,1)))&gt;0,
   DATE(2013,INT((ROW(A2931)-1)/20)+1,1),
   ""
)</f>
        <v>45717</v>
      </c>
      <c r="B2734" s="72" t="str">
        <f t="shared" si="218"/>
        <v>R-8</v>
      </c>
      <c r="C2734" s="73" t="str">
        <f t="shared" si="219"/>
        <v>Alto</v>
      </c>
      <c r="D2734" s="77">
        <f>IFERROR(INDEX(Sinduscon!$18:$18,
MATCH(CUB!A2734,Sinduscon!$3:$3,0)+3), "")</f>
        <v>1507.12</v>
      </c>
      <c r="E2734" s="77">
        <f>IFERROR(INDEX(Sinduscon!$19:$19,
MATCH(CUB!$A2734,Sinduscon!$3:$3,0)+3), "")</f>
        <v>1188.67</v>
      </c>
      <c r="F2734" s="77">
        <f>IFERROR(INDEX(Sinduscon!$20:$20,
MATCH(CUB!$A2734,Sinduscon!$3:$3,0)+3), "")</f>
        <v>89.97</v>
      </c>
      <c r="G2734" s="77">
        <f>IFERROR(INDEX(Sinduscon!$21:$21,
MATCH(CUB!$A2734,Sinduscon!$3:$3,0)+3), "")</f>
        <v>6.85</v>
      </c>
      <c r="H2734" s="111"/>
      <c r="I2734" s="111"/>
      <c r="J2734" s="111"/>
      <c r="K2734" s="111"/>
    </row>
    <row r="2735" spans="1:12" x14ac:dyDescent="0.25">
      <c r="A2735" s="71">
        <f>IF(
   SUMPRODUCT(--(Sinduscon!$3:$3=DATE(2013,INT((ROW(A2932)-1)/20)+1,1)))&gt;0,
   DATE(2013,INT((ROW(A2932)-1)/20)+1,1),
   ""
)</f>
        <v>45717</v>
      </c>
      <c r="B2735" s="72" t="str">
        <f t="shared" si="218"/>
        <v>R-8</v>
      </c>
      <c r="C2735" s="73" t="str">
        <f t="shared" si="219"/>
        <v>Total</v>
      </c>
      <c r="D2735" s="77">
        <f>IFERROR(INDEX(Sinduscon!$18:$18,
MATCH(CUB!A2735,Sinduscon!$3:$3,0)+4), "")</f>
        <v>3796.95</v>
      </c>
      <c r="E2735" s="77">
        <f>IFERROR(INDEX(Sinduscon!$19:$19,
MATCH(CUB!$A2735,Sinduscon!$3:$3,0)+4), "")</f>
        <v>3127.5299999999997</v>
      </c>
      <c r="F2735" s="77">
        <f>IFERROR(INDEX(Sinduscon!$20:$20,
MATCH(CUB!$A2735,Sinduscon!$3:$3,0)+4), "")</f>
        <v>201.41</v>
      </c>
      <c r="G2735" s="77">
        <f>IFERROR(INDEX(Sinduscon!$21:$21,
MATCH(CUB!$A2735,Sinduscon!$3:$3,0)+4), "")</f>
        <v>19.53</v>
      </c>
      <c r="H2735" s="111"/>
      <c r="I2735" s="111"/>
      <c r="J2735" s="111"/>
      <c r="K2735" s="111"/>
    </row>
    <row r="2736" spans="1:12" x14ac:dyDescent="0.25">
      <c r="A2736" s="71">
        <f>IF(
   SUMPRODUCT(--(Sinduscon!$3:$3=DATE(2013,INT((ROW(A2933)-1)/20)+1,1)))&gt;0,
   DATE(2013,INT((ROW(A2933)-1)/20)+1,1),
   ""
)</f>
        <v>45717</v>
      </c>
      <c r="B2736" s="72" t="str">
        <f t="shared" si="218"/>
        <v>R-16</v>
      </c>
      <c r="C2736" s="73" t="str">
        <f t="shared" si="219"/>
        <v>Baixo</v>
      </c>
      <c r="D2736" s="77" t="str">
        <f>IFERROR(INDEX(Sinduscon!$24:$24,
MATCH(CUB!A2736,Sinduscon!$3:$3,0)+1), "")</f>
        <v>-</v>
      </c>
      <c r="E2736" s="77" t="str">
        <f>IFERROR(INDEX(Sinduscon!$25:$25,
MATCH(CUB!$A2736,Sinduscon!$3:$3,0)+1), "")</f>
        <v>-</v>
      </c>
      <c r="F2736" s="77" t="str">
        <f>IFERROR(INDEX(Sinduscon!$26:$26,
MATCH(CUB!$A2736,Sinduscon!$3:$3,0)+1), "")</f>
        <v>-</v>
      </c>
      <c r="G2736" s="77" t="str">
        <f>IFERROR(INDEX(Sinduscon!$27:$27,
MATCH(CUB!$A2736,Sinduscon!$3:$3,0)+1), "")</f>
        <v>-</v>
      </c>
      <c r="H2736" s="111"/>
      <c r="I2736" s="111"/>
      <c r="J2736" s="111"/>
      <c r="K2736" s="111"/>
    </row>
    <row r="2737" spans="1:12" x14ac:dyDescent="0.25">
      <c r="A2737" s="71">
        <f>IF(
   SUMPRODUCT(--(Sinduscon!$3:$3=DATE(2013,INT((ROW(A2934)-1)/20)+1,1)))&gt;0,
   DATE(2013,INT((ROW(A2934)-1)/20)+1,1),
   ""
)</f>
        <v>45717</v>
      </c>
      <c r="B2737" s="72" t="str">
        <f t="shared" si="218"/>
        <v>R-16</v>
      </c>
      <c r="C2737" s="73" t="str">
        <f t="shared" si="219"/>
        <v>Normal</v>
      </c>
      <c r="D2737" s="77">
        <f>IFERROR(INDEX(Sinduscon!$24:$24,
MATCH(CUB!A2737,Sinduscon!$3:$3,0)+2), "")</f>
        <v>1051.5899999999999</v>
      </c>
      <c r="E2737" s="77">
        <f>IFERROR(INDEX(Sinduscon!$25:$25,
MATCH(CUB!$A2737,Sinduscon!$3:$3,0)+2), "")</f>
        <v>1079.6300000000001</v>
      </c>
      <c r="F2737" s="77">
        <f>IFERROR(INDEX(Sinduscon!$26:$26,
MATCH(CUB!$A2737,Sinduscon!$3:$3,0)+2), "")</f>
        <v>63.14</v>
      </c>
      <c r="G2737" s="77">
        <f>IFERROR(INDEX(Sinduscon!$27:$27,
MATCH(CUB!$A2737,Sinduscon!$3:$3,0)+2), "")</f>
        <v>6.92</v>
      </c>
      <c r="H2737" s="111"/>
      <c r="I2737" s="111"/>
      <c r="J2737" s="111"/>
      <c r="K2737" s="111"/>
    </row>
    <row r="2738" spans="1:12" x14ac:dyDescent="0.25">
      <c r="A2738" s="71">
        <f>IF(
   SUMPRODUCT(--(Sinduscon!$3:$3=DATE(2013,INT((ROW(A2935)-1)/20)+1,1)))&gt;0,
   DATE(2013,INT((ROW(A2935)-1)/20)+1,1),
   ""
)</f>
        <v>45717</v>
      </c>
      <c r="B2738" s="72" t="str">
        <f t="shared" si="218"/>
        <v>R-16</v>
      </c>
      <c r="C2738" s="73" t="str">
        <f t="shared" si="219"/>
        <v>Alto</v>
      </c>
      <c r="D2738" s="77">
        <f>IFERROR(INDEX(Sinduscon!$24:$24,
MATCH(CUB!A2738,Sinduscon!$3:$3,0)+3), "")</f>
        <v>1487.8</v>
      </c>
      <c r="E2738" s="77">
        <f>IFERROR(INDEX(Sinduscon!$25:$25,
MATCH(CUB!$A2738,Sinduscon!$3:$3,0)+3), "")</f>
        <v>1335.11</v>
      </c>
      <c r="F2738" s="77">
        <f>IFERROR(INDEX(Sinduscon!$26:$26,
MATCH(CUB!$A2738,Sinduscon!$3:$3,0)+3), "")</f>
        <v>78.05</v>
      </c>
      <c r="G2738" s="77">
        <f>IFERROR(INDEX(Sinduscon!$27:$27,
MATCH(CUB!$A2738,Sinduscon!$3:$3,0)+3), "")</f>
        <v>10.39</v>
      </c>
      <c r="H2738" s="111"/>
      <c r="I2738" s="111"/>
      <c r="J2738" s="111"/>
      <c r="K2738" s="111"/>
    </row>
    <row r="2739" spans="1:12" x14ac:dyDescent="0.25">
      <c r="A2739" s="71">
        <f>IF(
   SUMPRODUCT(--(Sinduscon!$3:$3=DATE(2013,INT((ROW(A2936)-1)/20)+1,1)))&gt;0,
   DATE(2013,INT((ROW(A2936)-1)/20)+1,1),
   ""
)</f>
        <v>45717</v>
      </c>
      <c r="B2739" s="72" t="str">
        <f t="shared" si="218"/>
        <v>R-16</v>
      </c>
      <c r="C2739" s="73" t="str">
        <f t="shared" si="219"/>
        <v>Total</v>
      </c>
      <c r="D2739" s="77">
        <f>IFERROR(INDEX(Sinduscon!$24:$24,
MATCH(CUB!A2739,Sinduscon!$3:$3,0)+4), "")</f>
        <v>2539.39</v>
      </c>
      <c r="E2739" s="77">
        <f>IFERROR(INDEX(Sinduscon!$25:$25,
MATCH(CUB!$A2739,Sinduscon!$3:$3,0)+4), "")</f>
        <v>2414.7399999999998</v>
      </c>
      <c r="F2739" s="77">
        <f>IFERROR(INDEX(Sinduscon!$26:$26,
MATCH(CUB!$A2739,Sinduscon!$3:$3,0)+4), "")</f>
        <v>141.19</v>
      </c>
      <c r="G2739" s="77">
        <f>IFERROR(INDEX(Sinduscon!$27:$27,
MATCH(CUB!$A2739,Sinduscon!$3:$3,0)+4), "")</f>
        <v>17.310000000000002</v>
      </c>
      <c r="H2739" s="111"/>
      <c r="I2739" s="111"/>
      <c r="J2739" s="111"/>
      <c r="K2739" s="111"/>
    </row>
    <row r="2740" spans="1:12" x14ac:dyDescent="0.25">
      <c r="A2740" s="71">
        <f>IF(
   SUMPRODUCT(--(Sinduscon!$3:$3=DATE(2013,INT((ROW(A2937)-1)/20)+1,1)))&gt;0,
   DATE(2013,INT((ROW(A2937)-1)/20)+1,1),
   ""
)</f>
        <v>45717</v>
      </c>
      <c r="B2740" s="72" t="str">
        <f t="shared" si="218"/>
        <v>PIS</v>
      </c>
      <c r="C2740" s="73" t="str">
        <f t="shared" si="219"/>
        <v>Baixo</v>
      </c>
      <c r="D2740" s="77">
        <f>IFERROR(INDEX(Sinduscon!$30:$30,
MATCH(CUB!A2740,Sinduscon!$3:$3,0)+1), "")</f>
        <v>873.85</v>
      </c>
      <c r="E2740" s="77">
        <f>IFERROR(INDEX(Sinduscon!$31:$31,
MATCH(CUB!$A2740,Sinduscon!$3:$3,0)+1), "")</f>
        <v>704.73</v>
      </c>
      <c r="F2740" s="77">
        <f>IFERROR(INDEX(Sinduscon!$32:$32,
MATCH(CUB!$A2740,Sinduscon!$3:$3,0)+1), "")</f>
        <v>36.43</v>
      </c>
      <c r="G2740" s="77">
        <f>IFERROR(INDEX(Sinduscon!$33:$33,
MATCH(CUB!$A2740,Sinduscon!$3:$3,0)+1), "")</f>
        <v>2.7</v>
      </c>
      <c r="H2740" s="111"/>
      <c r="I2740" s="111"/>
      <c r="J2740" s="111"/>
      <c r="K2740" s="111"/>
    </row>
    <row r="2741" spans="1:12" x14ac:dyDescent="0.25">
      <c r="A2741" s="71">
        <f>IF(
   SUMPRODUCT(--(Sinduscon!$3:$3=DATE(2013,INT((ROW(A2938)-1)/20)+1,1)))&gt;0,
   DATE(2013,INT((ROW(A2938)-1)/20)+1,1),
   ""
)</f>
        <v>45717</v>
      </c>
      <c r="B2741" s="72" t="str">
        <f t="shared" si="218"/>
        <v>PIS</v>
      </c>
      <c r="C2741" s="73" t="str">
        <f t="shared" si="219"/>
        <v>Normal</v>
      </c>
      <c r="D2741" s="77" t="str">
        <f>IFERROR(INDEX(Sinduscon!$30:$30,
MATCH(CUB!A2741,Sinduscon!$3:$3,0)+2), "")</f>
        <v>-</v>
      </c>
      <c r="E2741" s="77" t="str">
        <f>IFERROR(INDEX(Sinduscon!$31:$31,
MATCH(CUB!$A2741,Sinduscon!$3:$3,0)+2), "")</f>
        <v>-</v>
      </c>
      <c r="F2741" s="77" t="str">
        <f>IFERROR(INDEX(Sinduscon!$32:$32,
MATCH(CUB!$A2741,Sinduscon!$3:$3,0)+2), "")</f>
        <v>-</v>
      </c>
      <c r="G2741" s="77" t="str">
        <f>IFERROR(INDEX(Sinduscon!$33:$33,
MATCH(CUB!$A2741,Sinduscon!$3:$3,0)+2), "")</f>
        <v>-</v>
      </c>
      <c r="H2741" s="111"/>
      <c r="I2741" s="111"/>
      <c r="J2741" s="111"/>
      <c r="K2741" s="111"/>
    </row>
    <row r="2742" spans="1:12" x14ac:dyDescent="0.25">
      <c r="A2742" s="71">
        <f>IF(
   SUMPRODUCT(--(Sinduscon!$3:$3=DATE(2013,INT((ROW(A2939)-1)/20)+1,1)))&gt;0,
   DATE(2013,INT((ROW(A2939)-1)/20)+1,1),
   ""
)</f>
        <v>45717</v>
      </c>
      <c r="B2742" s="72" t="str">
        <f t="shared" si="218"/>
        <v>PIS</v>
      </c>
      <c r="C2742" s="73" t="str">
        <f t="shared" si="219"/>
        <v>Alto</v>
      </c>
      <c r="D2742" s="77" t="str">
        <f>IFERROR(INDEX(Sinduscon!$30:$30,
MATCH(CUB!A2742,Sinduscon!$3:$3,0)+3), "")</f>
        <v>-</v>
      </c>
      <c r="E2742" s="77" t="str">
        <f>IFERROR(INDEX(Sinduscon!$31:$31,
MATCH(CUB!$A2742,Sinduscon!$3:$3,0)+3), "")</f>
        <v>-</v>
      </c>
      <c r="F2742" s="77" t="str">
        <f>IFERROR(INDEX(Sinduscon!$32:$32,
MATCH(CUB!$A2742,Sinduscon!$3:$3,0)+3), "")</f>
        <v>-</v>
      </c>
      <c r="G2742" s="77" t="str">
        <f>IFERROR(INDEX(Sinduscon!$33:$33,
MATCH(CUB!$A2742,Sinduscon!$3:$3,0)+3), "")</f>
        <v>-</v>
      </c>
      <c r="H2742" s="111"/>
      <c r="I2742" s="111"/>
      <c r="J2742" s="111"/>
      <c r="K2742" s="111"/>
    </row>
    <row r="2743" spans="1:12" x14ac:dyDescent="0.25">
      <c r="A2743" s="71">
        <f>IF(
   SUMPRODUCT(--(Sinduscon!$3:$3=DATE(2013,INT((ROW(A2940)-1)/20)+1,1)))&gt;0,
   DATE(2013,INT((ROW(A2940)-1)/20)+1,1),
   ""
)</f>
        <v>45717</v>
      </c>
      <c r="B2743" s="72" t="str">
        <f t="shared" si="218"/>
        <v>PIS</v>
      </c>
      <c r="C2743" s="73" t="str">
        <f t="shared" si="219"/>
        <v>Total</v>
      </c>
      <c r="D2743" s="77">
        <f>IFERROR(INDEX(Sinduscon!$30:$30,
MATCH(CUB!A2743,Sinduscon!$3:$3,0)+4), "")</f>
        <v>873.85</v>
      </c>
      <c r="E2743" s="77">
        <f>IFERROR(INDEX(Sinduscon!$31:$31,
MATCH(CUB!$A2743,Sinduscon!$3:$3,0)+4), "")</f>
        <v>704.73</v>
      </c>
      <c r="F2743" s="77">
        <f>IFERROR(INDEX(Sinduscon!$32:$32,
MATCH(CUB!$A2743,Sinduscon!$3:$3,0)+4), "")</f>
        <v>36.43</v>
      </c>
      <c r="G2743" s="77">
        <f>IFERROR(INDEX(Sinduscon!$33:$33,
MATCH(CUB!$A2743,Sinduscon!$3:$3,0)+4), "")</f>
        <v>2.7</v>
      </c>
      <c r="H2743" s="111">
        <f>SUMIFS(CUB!$D:$D,CUB!$C:$C,"Total",CUB!$A:$A,$A2743)
/11</f>
        <v>1264.6509090909092</v>
      </c>
      <c r="I2743" s="111">
        <f>SUMIFS(CUB!$E:$E,CUB!$C:$C,"Total",CUB!$A:$A,$A2743)
/11</f>
        <v>1122.5245454545454</v>
      </c>
      <c r="J2743" s="111">
        <f>SUMIFS(CUB!$F:$F,CUB!$C:$C,"Total",CUB!$A:$A,$A2743)
/11</f>
        <v>90.788181818181798</v>
      </c>
      <c r="K2743" s="111">
        <f>SUMIFS(CUB!$G:$G,CUB!$C:$C,"Total",CUB!$A:$A,$A2743)
/11</f>
        <v>4.6336363636363638</v>
      </c>
      <c r="L2743" s="111">
        <f t="shared" ref="L2743" si="222">SUM(H2743:K2743)</f>
        <v>2482.5972727272729</v>
      </c>
    </row>
    <row r="2744" spans="1:12" x14ac:dyDescent="0.25">
      <c r="A2744" s="71">
        <f>IF(
   SUMPRODUCT(--(Sinduscon!$3:$3=DATE(2013,INT((ROW(A2941)-1)/20)+1,1)))&gt;0,
   DATE(2013,INT((ROW(A2941)-1)/20)+1,1),
   ""
)</f>
        <v>45748</v>
      </c>
      <c r="B2744" s="72" t="str">
        <f t="shared" si="218"/>
        <v>R-1</v>
      </c>
      <c r="C2744" s="73" t="str">
        <f t="shared" si="219"/>
        <v>Baixo</v>
      </c>
      <c r="D2744" s="77">
        <f>IFERROR(INDEX(Sinduscon!$6:$6,
MATCH(CUB!A2744,Sinduscon!$3:$3,0)+1), "")</f>
        <v>1174.78</v>
      </c>
      <c r="E2744" s="77">
        <f>IFERROR(INDEX(Sinduscon!$7:$7,
MATCH(CUB!$A2744,Sinduscon!$3:$3,0)+1), "")</f>
        <v>1034.1400000000001</v>
      </c>
      <c r="F2744" s="77">
        <f>IFERROR(INDEX(Sinduscon!$8:$8,
MATCH(CUB!$A2744,Sinduscon!$3:$3,0)+1), "")</f>
        <v>146.88999999999999</v>
      </c>
      <c r="G2744" s="77">
        <f>IFERROR(INDEX(Sinduscon!$9:$9,
MATCH(CUB!$A2744,Sinduscon!$3:$3,0)+1), "")</f>
        <v>5.35</v>
      </c>
      <c r="H2744" s="111"/>
      <c r="I2744" s="111"/>
      <c r="J2744" s="111"/>
      <c r="K2744" s="111"/>
    </row>
    <row r="2745" spans="1:12" x14ac:dyDescent="0.25">
      <c r="A2745" s="71">
        <f>IF(
   SUMPRODUCT(--(Sinduscon!$3:$3=DATE(2013,INT((ROW(A2942)-1)/20)+1,1)))&gt;0,
   DATE(2013,INT((ROW(A2942)-1)/20)+1,1),
   ""
)</f>
        <v>45748</v>
      </c>
      <c r="B2745" s="72" t="str">
        <f t="shared" si="218"/>
        <v>R-1</v>
      </c>
      <c r="C2745" s="73" t="str">
        <f t="shared" si="219"/>
        <v>Normal</v>
      </c>
      <c r="D2745" s="77">
        <f>IFERROR(INDEX(Sinduscon!$6:$6,
MATCH(CUB!A2745,Sinduscon!$3:$3,0)+2), "")</f>
        <v>1228.51</v>
      </c>
      <c r="E2745" s="77">
        <f>IFERROR(INDEX(Sinduscon!$7:$7,
MATCH(CUB!$A2745,Sinduscon!$3:$3,0)+2), "")</f>
        <v>1414.06</v>
      </c>
      <c r="F2745" s="77">
        <f>IFERROR(INDEX(Sinduscon!$8:$8,
MATCH(CUB!$A2745,Sinduscon!$3:$3,0)+2), "")</f>
        <v>137.91999999999999</v>
      </c>
      <c r="G2745" s="77">
        <f>IFERROR(INDEX(Sinduscon!$9:$9,
MATCH(CUB!$A2745,Sinduscon!$3:$3,0)+2), "")</f>
        <v>0.38</v>
      </c>
      <c r="H2745" s="111"/>
      <c r="I2745" s="111"/>
      <c r="J2745" s="111"/>
      <c r="K2745" s="111"/>
    </row>
    <row r="2746" spans="1:12" x14ac:dyDescent="0.25">
      <c r="A2746" s="71">
        <f>IF(
   SUMPRODUCT(--(Sinduscon!$3:$3=DATE(2013,INT((ROW(A2943)-1)/20)+1,1)))&gt;0,
   DATE(2013,INT((ROW(A2943)-1)/20)+1,1),
   ""
)</f>
        <v>45748</v>
      </c>
      <c r="B2746" s="72" t="str">
        <f t="shared" si="218"/>
        <v>R-1</v>
      </c>
      <c r="C2746" s="73" t="str">
        <f t="shared" si="219"/>
        <v>Alto</v>
      </c>
      <c r="D2746" s="77">
        <f>IFERROR(INDEX(Sinduscon!$6:$6,
MATCH(CUB!A2746,Sinduscon!$3:$3,0)+3), "")</f>
        <v>1815.13</v>
      </c>
      <c r="E2746" s="77">
        <f>IFERROR(INDEX(Sinduscon!$7:$7,
MATCH(CUB!$A2746,Sinduscon!$3:$3,0)+3), "")</f>
        <v>1534.23</v>
      </c>
      <c r="F2746" s="77">
        <f>IFERROR(INDEX(Sinduscon!$8:$8,
MATCH(CUB!$A2746,Sinduscon!$3:$3,0)+3), "")</f>
        <v>130.38999999999999</v>
      </c>
      <c r="G2746" s="77">
        <f>IFERROR(INDEX(Sinduscon!$9:$9,
MATCH(CUB!$A2746,Sinduscon!$3:$3,0)+3), "")</f>
        <v>0.46</v>
      </c>
      <c r="H2746" s="111"/>
      <c r="I2746" s="111"/>
      <c r="J2746" s="111"/>
      <c r="K2746" s="111"/>
    </row>
    <row r="2747" spans="1:12" x14ac:dyDescent="0.25">
      <c r="A2747" s="71">
        <f>IF(
   SUMPRODUCT(--(Sinduscon!$3:$3=DATE(2013,INT((ROW(A2944)-1)/20)+1,1)))&gt;0,
   DATE(2013,INT((ROW(A2944)-1)/20)+1,1),
   ""
)</f>
        <v>45748</v>
      </c>
      <c r="B2747" s="72" t="str">
        <f t="shared" si="218"/>
        <v>R-1</v>
      </c>
      <c r="C2747" s="73" t="str">
        <f t="shared" si="219"/>
        <v>Total</v>
      </c>
      <c r="D2747" s="77">
        <f>IFERROR(INDEX(Sinduscon!$6:$6,
MATCH(CUB!A2747,Sinduscon!$3:$3,0)+4), "")</f>
        <v>4218.42</v>
      </c>
      <c r="E2747" s="77">
        <f>IFERROR(INDEX(Sinduscon!$7:$7,
MATCH(CUB!$A2747,Sinduscon!$3:$3,0)+4), "")</f>
        <v>3982.43</v>
      </c>
      <c r="F2747" s="77">
        <f>IFERROR(INDEX(Sinduscon!$8:$8,
MATCH(CUB!$A2747,Sinduscon!$3:$3,0)+4), "")</f>
        <v>415.19999999999993</v>
      </c>
      <c r="G2747" s="77">
        <f>IFERROR(INDEX(Sinduscon!$9:$9,
MATCH(CUB!$A2747,Sinduscon!$3:$3,0)+4), "")</f>
        <v>6.1899999999999995</v>
      </c>
      <c r="H2747" s="111"/>
      <c r="I2747" s="111"/>
      <c r="J2747" s="111"/>
      <c r="K2747" s="111"/>
    </row>
    <row r="2748" spans="1:12" x14ac:dyDescent="0.25">
      <c r="A2748" s="71">
        <f>IF(
   SUMPRODUCT(--(Sinduscon!$3:$3=DATE(2013,INT((ROW(A2945)-1)/20)+1,1)))&gt;0,
   DATE(2013,INT((ROW(A2945)-1)/20)+1,1),
   ""
)</f>
        <v>45748</v>
      </c>
      <c r="B2748" s="72" t="str">
        <f t="shared" si="218"/>
        <v>PP-4</v>
      </c>
      <c r="C2748" s="73" t="str">
        <f t="shared" si="219"/>
        <v>Baixo</v>
      </c>
      <c r="D2748" s="77">
        <f>IFERROR(INDEX(Sinduscon!$12:$12,
MATCH(CUB!A2748,Sinduscon!$3:$3,0)+1), "")</f>
        <v>1288.1500000000001</v>
      </c>
      <c r="E2748" s="77">
        <f>IFERROR(INDEX(Sinduscon!$13:$13,
MATCH(CUB!$A2748,Sinduscon!$3:$3,0)+1), "")</f>
        <v>867.45</v>
      </c>
      <c r="F2748" s="77">
        <f>IFERROR(INDEX(Sinduscon!$14:$14,
MATCH(CUB!$A2748,Sinduscon!$3:$3,0)+1), "")</f>
        <v>39.06</v>
      </c>
      <c r="G2748" s="77">
        <f>IFERROR(INDEX(Sinduscon!$15:$15,
MATCH(CUB!$A2748,Sinduscon!$3:$3,0)+1), "")</f>
        <v>5.17</v>
      </c>
      <c r="H2748" s="111"/>
      <c r="I2748" s="111"/>
      <c r="J2748" s="111"/>
      <c r="K2748" s="111"/>
    </row>
    <row r="2749" spans="1:12" x14ac:dyDescent="0.25">
      <c r="A2749" s="71">
        <f>IF(
   SUMPRODUCT(--(Sinduscon!$3:$3=DATE(2013,INT((ROW(A2946)-1)/20)+1,1)))&gt;0,
   DATE(2013,INT((ROW(A2946)-1)/20)+1,1),
   ""
)</f>
        <v>45748</v>
      </c>
      <c r="B2749" s="72" t="str">
        <f t="shared" si="218"/>
        <v>PP-4</v>
      </c>
      <c r="C2749" s="73" t="str">
        <f t="shared" si="219"/>
        <v>Normal</v>
      </c>
      <c r="D2749" s="77">
        <f>IFERROR(INDEX(Sinduscon!$12:$12,
MATCH(CUB!A2749,Sinduscon!$3:$3,0)+2), "")</f>
        <v>1201.3900000000001</v>
      </c>
      <c r="E2749" s="77">
        <f>IFERROR(INDEX(Sinduscon!$13:$13,
MATCH(CUB!$A2749,Sinduscon!$3:$3,0)+2), "")</f>
        <v>1250.8900000000001</v>
      </c>
      <c r="F2749" s="77">
        <f>IFERROR(INDEX(Sinduscon!$14:$14,
MATCH(CUB!$A2749,Sinduscon!$3:$3,0)+2), "")</f>
        <v>165.38</v>
      </c>
      <c r="G2749" s="77">
        <f>IFERROR(INDEX(Sinduscon!$15:$15,
MATCH(CUB!$A2749,Sinduscon!$3:$3,0)+2), "")</f>
        <v>7.0000000000000007E-2</v>
      </c>
      <c r="H2749" s="111"/>
      <c r="I2749" s="111"/>
      <c r="J2749" s="111"/>
      <c r="K2749" s="111"/>
    </row>
    <row r="2750" spans="1:12" x14ac:dyDescent="0.25">
      <c r="A2750" s="71">
        <f>IF(
   SUMPRODUCT(--(Sinduscon!$3:$3=DATE(2013,INT((ROW(A2947)-1)/20)+1,1)))&gt;0,
   DATE(2013,INT((ROW(A2947)-1)/20)+1,1),
   ""
)</f>
        <v>45748</v>
      </c>
      <c r="B2750" s="72" t="str">
        <f t="shared" si="218"/>
        <v>PP-4</v>
      </c>
      <c r="C2750" s="73" t="str">
        <f t="shared" si="219"/>
        <v>Alto</v>
      </c>
      <c r="D2750" s="77" t="str">
        <f>IFERROR(INDEX(Sinduscon!$12:$12,
MATCH(CUB!A2750,Sinduscon!$3:$3,0)+3), "")</f>
        <v>-</v>
      </c>
      <c r="E2750" s="77" t="str">
        <f>IFERROR(INDEX(Sinduscon!$13:$13,
MATCH(CUB!$A2750,Sinduscon!$3:$3,0)+3), "")</f>
        <v>-</v>
      </c>
      <c r="F2750" s="77" t="str">
        <f>IFERROR(INDEX(Sinduscon!$14:$14,
MATCH(CUB!$A2750,Sinduscon!$3:$3,0)+3), "")</f>
        <v>-</v>
      </c>
      <c r="G2750" s="77" t="str">
        <f>IFERROR(INDEX(Sinduscon!$15:$15,
MATCH(CUB!$A2750,Sinduscon!$3:$3,0)+3), "")</f>
        <v>-</v>
      </c>
      <c r="H2750" s="111"/>
      <c r="I2750" s="111"/>
      <c r="J2750" s="111"/>
      <c r="K2750" s="111"/>
    </row>
    <row r="2751" spans="1:12" x14ac:dyDescent="0.25">
      <c r="A2751" s="71">
        <f>IF(
   SUMPRODUCT(--(Sinduscon!$3:$3=DATE(2013,INT((ROW(A2948)-1)/20)+1,1)))&gt;0,
   DATE(2013,INT((ROW(A2948)-1)/20)+1,1),
   ""
)</f>
        <v>45748</v>
      </c>
      <c r="B2751" s="72" t="str">
        <f t="shared" si="218"/>
        <v>PP-4</v>
      </c>
      <c r="C2751" s="73" t="str">
        <f t="shared" si="219"/>
        <v>Total</v>
      </c>
      <c r="D2751" s="77">
        <f>IFERROR(INDEX(Sinduscon!$12:$12,
MATCH(CUB!A2751,Sinduscon!$3:$3,0)+4), "")</f>
        <v>2489.54</v>
      </c>
      <c r="E2751" s="77">
        <f>IFERROR(INDEX(Sinduscon!$13:$13,
MATCH(CUB!$A2751,Sinduscon!$3:$3,0)+4), "")</f>
        <v>2118.34</v>
      </c>
      <c r="F2751" s="77">
        <f>IFERROR(INDEX(Sinduscon!$14:$14,
MATCH(CUB!$A2751,Sinduscon!$3:$3,0)+4), "")</f>
        <v>204.44</v>
      </c>
      <c r="G2751" s="77">
        <f>IFERROR(INDEX(Sinduscon!$15:$15,
MATCH(CUB!$A2751,Sinduscon!$3:$3,0)+4), "")</f>
        <v>5.24</v>
      </c>
      <c r="H2751" s="111"/>
      <c r="I2751" s="111"/>
      <c r="J2751" s="111"/>
      <c r="K2751" s="111"/>
    </row>
    <row r="2752" spans="1:12" x14ac:dyDescent="0.25">
      <c r="A2752" s="71">
        <f>IF(
   SUMPRODUCT(--(Sinduscon!$3:$3=DATE(2013,INT((ROW(A2949)-1)/20)+1,1)))&gt;0,
   DATE(2013,INT((ROW(A2949)-1)/20)+1,1),
   ""
)</f>
        <v>45748</v>
      </c>
      <c r="B2752" s="72" t="str">
        <f t="shared" si="218"/>
        <v>R-8</v>
      </c>
      <c r="C2752" s="73" t="str">
        <f t="shared" si="219"/>
        <v>Baixo</v>
      </c>
      <c r="D2752" s="77">
        <f>IFERROR(INDEX(Sinduscon!$18:$18,
MATCH(CUB!A2752,Sinduscon!$3:$3,0)+1), "")</f>
        <v>1227.5999999999999</v>
      </c>
      <c r="E2752" s="77">
        <f>IFERROR(INDEX(Sinduscon!$19:$19,
MATCH(CUB!$A2752,Sinduscon!$3:$3,0)+1), "")</f>
        <v>815.81</v>
      </c>
      <c r="F2752" s="77">
        <f>IFERROR(INDEX(Sinduscon!$20:$20,
MATCH(CUB!$A2752,Sinduscon!$3:$3,0)+1), "")</f>
        <v>35.14</v>
      </c>
      <c r="G2752" s="77">
        <f>IFERROR(INDEX(Sinduscon!$21:$21,
MATCH(CUB!$A2752,Sinduscon!$3:$3,0)+1), "")</f>
        <v>5.42</v>
      </c>
      <c r="H2752" s="111"/>
      <c r="I2752" s="111"/>
      <c r="J2752" s="111"/>
      <c r="K2752" s="111"/>
    </row>
    <row r="2753" spans="1:12" x14ac:dyDescent="0.25">
      <c r="A2753" s="71">
        <f>IF(
   SUMPRODUCT(--(Sinduscon!$3:$3=DATE(2013,INT((ROW(A2950)-1)/20)+1,1)))&gt;0,
   DATE(2013,INT((ROW(A2950)-1)/20)+1,1),
   ""
)</f>
        <v>45748</v>
      </c>
      <c r="B2753" s="72" t="str">
        <f t="shared" si="218"/>
        <v>R-8</v>
      </c>
      <c r="C2753" s="73" t="str">
        <f t="shared" si="219"/>
        <v>Normal</v>
      </c>
      <c r="D2753" s="77">
        <f>IFERROR(INDEX(Sinduscon!$18:$18,
MATCH(CUB!A2753,Sinduscon!$3:$3,0)+2), "")</f>
        <v>1065.42</v>
      </c>
      <c r="E2753" s="77">
        <f>IFERROR(INDEX(Sinduscon!$19:$19,
MATCH(CUB!$A2753,Sinduscon!$3:$3,0)+2), "")</f>
        <v>1123.05</v>
      </c>
      <c r="F2753" s="77">
        <f>IFERROR(INDEX(Sinduscon!$20:$20,
MATCH(CUB!$A2753,Sinduscon!$3:$3,0)+2), "")</f>
        <v>76.3</v>
      </c>
      <c r="G2753" s="77">
        <f>IFERROR(INDEX(Sinduscon!$21:$21,
MATCH(CUB!$A2753,Sinduscon!$3:$3,0)+2), "")</f>
        <v>7.26</v>
      </c>
      <c r="H2753" s="111"/>
      <c r="I2753" s="111"/>
      <c r="J2753" s="111"/>
      <c r="K2753" s="111"/>
    </row>
    <row r="2754" spans="1:12" x14ac:dyDescent="0.25">
      <c r="A2754" s="71">
        <f>IF(
   SUMPRODUCT(--(Sinduscon!$3:$3=DATE(2013,INT((ROW(A2951)-1)/20)+1,1)))&gt;0,
   DATE(2013,INT((ROW(A2951)-1)/20)+1,1),
   ""
)</f>
        <v>45748</v>
      </c>
      <c r="B2754" s="72" t="str">
        <f t="shared" si="218"/>
        <v>R-8</v>
      </c>
      <c r="C2754" s="73" t="str">
        <f t="shared" si="219"/>
        <v>Alto</v>
      </c>
      <c r="D2754" s="77">
        <f>IFERROR(INDEX(Sinduscon!$18:$18,
MATCH(CUB!A2754,Sinduscon!$3:$3,0)+3), "")</f>
        <v>1508.09</v>
      </c>
      <c r="E2754" s="77">
        <f>IFERROR(INDEX(Sinduscon!$19:$19,
MATCH(CUB!$A2754,Sinduscon!$3:$3,0)+3), "")</f>
        <v>1188.67</v>
      </c>
      <c r="F2754" s="77">
        <f>IFERROR(INDEX(Sinduscon!$20:$20,
MATCH(CUB!$A2754,Sinduscon!$3:$3,0)+3), "")</f>
        <v>89.97</v>
      </c>
      <c r="G2754" s="77">
        <f>IFERROR(INDEX(Sinduscon!$21:$21,
MATCH(CUB!$A2754,Sinduscon!$3:$3,0)+3), "")</f>
        <v>6.85</v>
      </c>
      <c r="H2754" s="111"/>
      <c r="I2754" s="111"/>
      <c r="J2754" s="111"/>
      <c r="K2754" s="111"/>
    </row>
    <row r="2755" spans="1:12" x14ac:dyDescent="0.25">
      <c r="A2755" s="71">
        <f>IF(
   SUMPRODUCT(--(Sinduscon!$3:$3=DATE(2013,INT((ROW(A2952)-1)/20)+1,1)))&gt;0,
   DATE(2013,INT((ROW(A2952)-1)/20)+1,1),
   ""
)</f>
        <v>45748</v>
      </c>
      <c r="B2755" s="72" t="str">
        <f t="shared" si="218"/>
        <v>R-8</v>
      </c>
      <c r="C2755" s="73" t="str">
        <f t="shared" si="219"/>
        <v>Total</v>
      </c>
      <c r="D2755" s="77">
        <f>IFERROR(INDEX(Sinduscon!$18:$18,
MATCH(CUB!A2755,Sinduscon!$3:$3,0)+4), "")</f>
        <v>3801.1099999999997</v>
      </c>
      <c r="E2755" s="77">
        <f>IFERROR(INDEX(Sinduscon!$19:$19,
MATCH(CUB!$A2755,Sinduscon!$3:$3,0)+4), "")</f>
        <v>3127.5299999999997</v>
      </c>
      <c r="F2755" s="77">
        <f>IFERROR(INDEX(Sinduscon!$20:$20,
MATCH(CUB!$A2755,Sinduscon!$3:$3,0)+4), "")</f>
        <v>201.41</v>
      </c>
      <c r="G2755" s="77">
        <f>IFERROR(INDEX(Sinduscon!$21:$21,
MATCH(CUB!$A2755,Sinduscon!$3:$3,0)+4), "")</f>
        <v>19.53</v>
      </c>
      <c r="H2755" s="111"/>
      <c r="I2755" s="111"/>
      <c r="J2755" s="111"/>
      <c r="K2755" s="111"/>
    </row>
    <row r="2756" spans="1:12" x14ac:dyDescent="0.25">
      <c r="A2756" s="71">
        <f>IF(
   SUMPRODUCT(--(Sinduscon!$3:$3=DATE(2013,INT((ROW(A2953)-1)/20)+1,1)))&gt;0,
   DATE(2013,INT((ROW(A2953)-1)/20)+1,1),
   ""
)</f>
        <v>45748</v>
      </c>
      <c r="B2756" s="72" t="str">
        <f t="shared" si="218"/>
        <v>R-16</v>
      </c>
      <c r="C2756" s="73" t="str">
        <f t="shared" si="219"/>
        <v>Baixo</v>
      </c>
      <c r="D2756" s="77" t="str">
        <f>IFERROR(INDEX(Sinduscon!$24:$24,
MATCH(CUB!A2756,Sinduscon!$3:$3,0)+1), "")</f>
        <v>-</v>
      </c>
      <c r="E2756" s="77" t="str">
        <f>IFERROR(INDEX(Sinduscon!$25:$25,
MATCH(CUB!$A2756,Sinduscon!$3:$3,0)+1), "")</f>
        <v>-</v>
      </c>
      <c r="F2756" s="77" t="str">
        <f>IFERROR(INDEX(Sinduscon!$26:$26,
MATCH(CUB!$A2756,Sinduscon!$3:$3,0)+1), "")</f>
        <v>-</v>
      </c>
      <c r="G2756" s="77" t="str">
        <f>IFERROR(INDEX(Sinduscon!$27:$27,
MATCH(CUB!$A2756,Sinduscon!$3:$3,0)+1), "")</f>
        <v>-</v>
      </c>
      <c r="H2756" s="111"/>
      <c r="I2756" s="111"/>
      <c r="J2756" s="111"/>
      <c r="K2756" s="111"/>
    </row>
    <row r="2757" spans="1:12" x14ac:dyDescent="0.25">
      <c r="A2757" s="71">
        <f>IF(
   SUMPRODUCT(--(Sinduscon!$3:$3=DATE(2013,INT((ROW(A2954)-1)/20)+1,1)))&gt;0,
   DATE(2013,INT((ROW(A2954)-1)/20)+1,1),
   ""
)</f>
        <v>45748</v>
      </c>
      <c r="B2757" s="72" t="str">
        <f t="shared" ref="B2757:B2820" si="223">IF(A2757&lt;&gt;"", CHOOSE(MOD(QUOTIENT(ROW()-4,4),5)+1,"R-1","PP-4","R-8","R-16","PIS"), "")</f>
        <v>R-16</v>
      </c>
      <c r="C2757" s="73" t="str">
        <f t="shared" ref="C2757:C2820" si="224">IF(A2757&lt;&gt;"", CHOOSE(MOD(QUOTIENT(ROW()-4,1),4)+1,"Baixo","Normal","Alto","Total"), "")</f>
        <v>Normal</v>
      </c>
      <c r="D2757" s="77">
        <f>IFERROR(INDEX(Sinduscon!$24:$24,
MATCH(CUB!A2757,Sinduscon!$3:$3,0)+2), "")</f>
        <v>1052.5899999999999</v>
      </c>
      <c r="E2757" s="77">
        <f>IFERROR(INDEX(Sinduscon!$25:$25,
MATCH(CUB!$A2757,Sinduscon!$3:$3,0)+2), "")</f>
        <v>1079.6300000000001</v>
      </c>
      <c r="F2757" s="77">
        <f>IFERROR(INDEX(Sinduscon!$26:$26,
MATCH(CUB!$A2757,Sinduscon!$3:$3,0)+2), "")</f>
        <v>63.14</v>
      </c>
      <c r="G2757" s="77">
        <f>IFERROR(INDEX(Sinduscon!$27:$27,
MATCH(CUB!$A2757,Sinduscon!$3:$3,0)+2), "")</f>
        <v>6.92</v>
      </c>
      <c r="H2757" s="111"/>
      <c r="I2757" s="111"/>
      <c r="J2757" s="111"/>
      <c r="K2757" s="111"/>
    </row>
    <row r="2758" spans="1:12" x14ac:dyDescent="0.25">
      <c r="A2758" s="71">
        <f>IF(
   SUMPRODUCT(--(Sinduscon!$3:$3=DATE(2013,INT((ROW(A2955)-1)/20)+1,1)))&gt;0,
   DATE(2013,INT((ROW(A2955)-1)/20)+1,1),
   ""
)</f>
        <v>45748</v>
      </c>
      <c r="B2758" s="72" t="str">
        <f t="shared" si="223"/>
        <v>R-16</v>
      </c>
      <c r="C2758" s="73" t="str">
        <f t="shared" si="224"/>
        <v>Alto</v>
      </c>
      <c r="D2758" s="77">
        <f>IFERROR(INDEX(Sinduscon!$24:$24,
MATCH(CUB!A2758,Sinduscon!$3:$3,0)+3), "")</f>
        <v>1489.28</v>
      </c>
      <c r="E2758" s="77">
        <f>IFERROR(INDEX(Sinduscon!$25:$25,
MATCH(CUB!$A2758,Sinduscon!$3:$3,0)+3), "")</f>
        <v>1335.11</v>
      </c>
      <c r="F2758" s="77">
        <f>IFERROR(INDEX(Sinduscon!$26:$26,
MATCH(CUB!$A2758,Sinduscon!$3:$3,0)+3), "")</f>
        <v>78.05</v>
      </c>
      <c r="G2758" s="77">
        <f>IFERROR(INDEX(Sinduscon!$27:$27,
MATCH(CUB!$A2758,Sinduscon!$3:$3,0)+3), "")</f>
        <v>10.39</v>
      </c>
      <c r="H2758" s="111"/>
      <c r="I2758" s="111"/>
      <c r="J2758" s="111"/>
      <c r="K2758" s="111"/>
    </row>
    <row r="2759" spans="1:12" x14ac:dyDescent="0.25">
      <c r="A2759" s="71">
        <f>IF(
   SUMPRODUCT(--(Sinduscon!$3:$3=DATE(2013,INT((ROW(A2956)-1)/20)+1,1)))&gt;0,
   DATE(2013,INT((ROW(A2956)-1)/20)+1,1),
   ""
)</f>
        <v>45748</v>
      </c>
      <c r="B2759" s="72" t="str">
        <f t="shared" si="223"/>
        <v>R-16</v>
      </c>
      <c r="C2759" s="73" t="str">
        <f t="shared" si="224"/>
        <v>Total</v>
      </c>
      <c r="D2759" s="77">
        <f>IFERROR(INDEX(Sinduscon!$24:$24,
MATCH(CUB!A2759,Sinduscon!$3:$3,0)+4), "")</f>
        <v>2541.87</v>
      </c>
      <c r="E2759" s="77">
        <f>IFERROR(INDEX(Sinduscon!$25:$25,
MATCH(CUB!$A2759,Sinduscon!$3:$3,0)+4), "")</f>
        <v>2414.7399999999998</v>
      </c>
      <c r="F2759" s="77">
        <f>IFERROR(INDEX(Sinduscon!$26:$26,
MATCH(CUB!$A2759,Sinduscon!$3:$3,0)+4), "")</f>
        <v>141.19</v>
      </c>
      <c r="G2759" s="77">
        <f>IFERROR(INDEX(Sinduscon!$27:$27,
MATCH(CUB!$A2759,Sinduscon!$3:$3,0)+4), "")</f>
        <v>17.310000000000002</v>
      </c>
      <c r="H2759" s="111"/>
      <c r="I2759" s="111"/>
      <c r="J2759" s="111"/>
      <c r="K2759" s="111"/>
    </row>
    <row r="2760" spans="1:12" x14ac:dyDescent="0.25">
      <c r="A2760" s="71">
        <f>IF(
   SUMPRODUCT(--(Sinduscon!$3:$3=DATE(2013,INT((ROW(A2957)-1)/20)+1,1)))&gt;0,
   DATE(2013,INT((ROW(A2957)-1)/20)+1,1),
   ""
)</f>
        <v>45748</v>
      </c>
      <c r="B2760" s="72" t="str">
        <f t="shared" si="223"/>
        <v>PIS</v>
      </c>
      <c r="C2760" s="73" t="str">
        <f t="shared" si="224"/>
        <v>Baixo</v>
      </c>
      <c r="D2760" s="77">
        <f>IFERROR(INDEX(Sinduscon!$30:$30,
MATCH(CUB!A2760,Sinduscon!$3:$3,0)+1), "")</f>
        <v>875.77</v>
      </c>
      <c r="E2760" s="77">
        <f>IFERROR(INDEX(Sinduscon!$31:$31,
MATCH(CUB!$A2760,Sinduscon!$3:$3,0)+1), "")</f>
        <v>704.73</v>
      </c>
      <c r="F2760" s="77">
        <f>IFERROR(INDEX(Sinduscon!$32:$32,
MATCH(CUB!$A2760,Sinduscon!$3:$3,0)+1), "")</f>
        <v>36.43</v>
      </c>
      <c r="G2760" s="77">
        <f>IFERROR(INDEX(Sinduscon!$33:$33,
MATCH(CUB!$A2760,Sinduscon!$3:$3,0)+1), "")</f>
        <v>2.7</v>
      </c>
      <c r="H2760" s="111"/>
      <c r="I2760" s="111"/>
      <c r="J2760" s="111"/>
      <c r="K2760" s="111"/>
    </row>
    <row r="2761" spans="1:12" x14ac:dyDescent="0.25">
      <c r="A2761" s="71">
        <f>IF(
   SUMPRODUCT(--(Sinduscon!$3:$3=DATE(2013,INT((ROW(A2958)-1)/20)+1,1)))&gt;0,
   DATE(2013,INT((ROW(A2958)-1)/20)+1,1),
   ""
)</f>
        <v>45748</v>
      </c>
      <c r="B2761" s="72" t="str">
        <f t="shared" si="223"/>
        <v>PIS</v>
      </c>
      <c r="C2761" s="73" t="str">
        <f t="shared" si="224"/>
        <v>Normal</v>
      </c>
      <c r="D2761" s="77" t="str">
        <f>IFERROR(INDEX(Sinduscon!$30:$30,
MATCH(CUB!A2761,Sinduscon!$3:$3,0)+2), "")</f>
        <v>-</v>
      </c>
      <c r="E2761" s="77" t="str">
        <f>IFERROR(INDEX(Sinduscon!$31:$31,
MATCH(CUB!$A2761,Sinduscon!$3:$3,0)+2), "")</f>
        <v>-</v>
      </c>
      <c r="F2761" s="77" t="str">
        <f>IFERROR(INDEX(Sinduscon!$32:$32,
MATCH(CUB!$A2761,Sinduscon!$3:$3,0)+2), "")</f>
        <v>-</v>
      </c>
      <c r="G2761" s="77" t="str">
        <f>IFERROR(INDEX(Sinduscon!$33:$33,
MATCH(CUB!$A2761,Sinduscon!$3:$3,0)+2), "")</f>
        <v>-</v>
      </c>
      <c r="H2761" s="111"/>
      <c r="I2761" s="111"/>
      <c r="J2761" s="111"/>
      <c r="K2761" s="111"/>
    </row>
    <row r="2762" spans="1:12" x14ac:dyDescent="0.25">
      <c r="A2762" s="71">
        <f>IF(
   SUMPRODUCT(--(Sinduscon!$3:$3=DATE(2013,INT((ROW(A2959)-1)/20)+1,1)))&gt;0,
   DATE(2013,INT((ROW(A2959)-1)/20)+1,1),
   ""
)</f>
        <v>45748</v>
      </c>
      <c r="B2762" s="72" t="str">
        <f t="shared" si="223"/>
        <v>PIS</v>
      </c>
      <c r="C2762" s="73" t="str">
        <f t="shared" si="224"/>
        <v>Alto</v>
      </c>
      <c r="D2762" s="77" t="str">
        <f>IFERROR(INDEX(Sinduscon!$30:$30,
MATCH(CUB!A2762,Sinduscon!$3:$3,0)+3), "")</f>
        <v>-</v>
      </c>
      <c r="E2762" s="77" t="str">
        <f>IFERROR(INDEX(Sinduscon!$31:$31,
MATCH(CUB!$A2762,Sinduscon!$3:$3,0)+3), "")</f>
        <v>-</v>
      </c>
      <c r="F2762" s="77" t="str">
        <f>IFERROR(INDEX(Sinduscon!$32:$32,
MATCH(CUB!$A2762,Sinduscon!$3:$3,0)+3), "")</f>
        <v>-</v>
      </c>
      <c r="G2762" s="77" t="str">
        <f>IFERROR(INDEX(Sinduscon!$33:$33,
MATCH(CUB!$A2762,Sinduscon!$3:$3,0)+3), "")</f>
        <v>-</v>
      </c>
      <c r="H2762" s="111"/>
      <c r="I2762" s="111"/>
      <c r="J2762" s="111"/>
      <c r="K2762" s="111"/>
    </row>
    <row r="2763" spans="1:12" x14ac:dyDescent="0.25">
      <c r="A2763" s="71">
        <f>IF(
   SUMPRODUCT(--(Sinduscon!$3:$3=DATE(2013,INT((ROW(A2960)-1)/20)+1,1)))&gt;0,
   DATE(2013,INT((ROW(A2960)-1)/20)+1,1),
   ""
)</f>
        <v>45748</v>
      </c>
      <c r="B2763" s="72" t="str">
        <f t="shared" si="223"/>
        <v>PIS</v>
      </c>
      <c r="C2763" s="73" t="str">
        <f t="shared" si="224"/>
        <v>Total</v>
      </c>
      <c r="D2763" s="77">
        <f>IFERROR(INDEX(Sinduscon!$30:$30,
MATCH(CUB!A2763,Sinduscon!$3:$3,0)+4), "")</f>
        <v>875.77</v>
      </c>
      <c r="E2763" s="77">
        <f>IFERROR(INDEX(Sinduscon!$31:$31,
MATCH(CUB!$A2763,Sinduscon!$3:$3,0)+4), "")</f>
        <v>704.73</v>
      </c>
      <c r="F2763" s="77">
        <f>IFERROR(INDEX(Sinduscon!$32:$32,
MATCH(CUB!$A2763,Sinduscon!$3:$3,0)+4), "")</f>
        <v>36.43</v>
      </c>
      <c r="G2763" s="77">
        <f>IFERROR(INDEX(Sinduscon!$33:$33,
MATCH(CUB!$A2763,Sinduscon!$3:$3,0)+4), "")</f>
        <v>2.7</v>
      </c>
      <c r="H2763" s="111">
        <f>SUMIFS(CUB!$D:$D,CUB!$C:$C,"Total",CUB!$A:$A,$A2763)
/11</f>
        <v>1266.0645454545454</v>
      </c>
      <c r="I2763" s="111">
        <f>SUMIFS(CUB!$E:$E,CUB!$C:$C,"Total",CUB!$A:$A,$A2763)
/11</f>
        <v>1122.5245454545454</v>
      </c>
      <c r="J2763" s="111">
        <f>SUMIFS(CUB!$F:$F,CUB!$C:$C,"Total",CUB!$A:$A,$A2763)
/11</f>
        <v>90.788181818181798</v>
      </c>
      <c r="K2763" s="111">
        <f>SUMIFS(CUB!$G:$G,CUB!$C:$C,"Total",CUB!$A:$A,$A2763)
/11</f>
        <v>4.6336363636363638</v>
      </c>
      <c r="L2763" s="111">
        <f t="shared" ref="L2763" si="225">SUM(H2763:K2763)</f>
        <v>2484.0109090909091</v>
      </c>
    </row>
    <row r="2764" spans="1:12" x14ac:dyDescent="0.25">
      <c r="A2764" s="71">
        <f>IF(
   SUMPRODUCT(--(Sinduscon!$3:$3=DATE(2013,INT((ROW(A2961)-1)/20)+1,1)))&gt;0,
   DATE(2013,INT((ROW(A2961)-1)/20)+1,1),
   ""
)</f>
        <v>45778</v>
      </c>
      <c r="B2764" s="72" t="str">
        <f t="shared" si="223"/>
        <v>R-1</v>
      </c>
      <c r="C2764" s="73" t="str">
        <f t="shared" si="224"/>
        <v>Baixo</v>
      </c>
      <c r="D2764" s="77">
        <f>IFERROR(INDEX(Sinduscon!$6:$6,
MATCH(CUB!A2764,Sinduscon!$3:$3,0)+1), "")</f>
        <v>1177.04</v>
      </c>
      <c r="E2764" s="77">
        <f>IFERROR(INDEX(Sinduscon!$7:$7,
MATCH(CUB!$A2764,Sinduscon!$3:$3,0)+1), "")</f>
        <v>1120.76</v>
      </c>
      <c r="F2764" s="77">
        <f>IFERROR(INDEX(Sinduscon!$8:$8,
MATCH(CUB!$A2764,Sinduscon!$3:$3,0)+1), "")</f>
        <v>152.46</v>
      </c>
      <c r="G2764" s="77">
        <f>IFERROR(INDEX(Sinduscon!$9:$9,
MATCH(CUB!$A2764,Sinduscon!$3:$3,0)+1), "")</f>
        <v>5.35</v>
      </c>
      <c r="H2764" s="111"/>
      <c r="I2764" s="111"/>
      <c r="J2764" s="111"/>
      <c r="K2764" s="111"/>
    </row>
    <row r="2765" spans="1:12" x14ac:dyDescent="0.25">
      <c r="A2765" s="71">
        <f>IF(
   SUMPRODUCT(--(Sinduscon!$3:$3=DATE(2013,INT((ROW(A2962)-1)/20)+1,1)))&gt;0,
   DATE(2013,INT((ROW(A2962)-1)/20)+1,1),
   ""
)</f>
        <v>45778</v>
      </c>
      <c r="B2765" s="72" t="str">
        <f t="shared" si="223"/>
        <v>R-1</v>
      </c>
      <c r="C2765" s="73" t="str">
        <f t="shared" si="224"/>
        <v>Normal</v>
      </c>
      <c r="D2765" s="77">
        <f>IFERROR(INDEX(Sinduscon!$6:$6,
MATCH(CUB!A2765,Sinduscon!$3:$3,0)+2), "")</f>
        <v>1232.95</v>
      </c>
      <c r="E2765" s="77">
        <f>IFERROR(INDEX(Sinduscon!$7:$7,
MATCH(CUB!$A2765,Sinduscon!$3:$3,0)+2), "")</f>
        <v>1535.5</v>
      </c>
      <c r="F2765" s="77">
        <f>IFERROR(INDEX(Sinduscon!$8:$8,
MATCH(CUB!$A2765,Sinduscon!$3:$3,0)+2), "")</f>
        <v>143.15</v>
      </c>
      <c r="G2765" s="77">
        <f>IFERROR(INDEX(Sinduscon!$9:$9,
MATCH(CUB!$A2765,Sinduscon!$3:$3,0)+2), "")</f>
        <v>0.38</v>
      </c>
      <c r="H2765" s="111"/>
      <c r="I2765" s="111"/>
      <c r="J2765" s="111"/>
      <c r="K2765" s="111"/>
    </row>
    <row r="2766" spans="1:12" x14ac:dyDescent="0.25">
      <c r="A2766" s="71">
        <f>IF(
   SUMPRODUCT(--(Sinduscon!$3:$3=DATE(2013,INT((ROW(A2963)-1)/20)+1,1)))&gt;0,
   DATE(2013,INT((ROW(A2963)-1)/20)+1,1),
   ""
)</f>
        <v>45778</v>
      </c>
      <c r="B2766" s="72" t="str">
        <f t="shared" si="223"/>
        <v>R-1</v>
      </c>
      <c r="C2766" s="73" t="str">
        <f t="shared" si="224"/>
        <v>Alto</v>
      </c>
      <c r="D2766" s="77">
        <f>IFERROR(INDEX(Sinduscon!$6:$6,
MATCH(CUB!A2766,Sinduscon!$3:$3,0)+3), "")</f>
        <v>1819.73</v>
      </c>
      <c r="E2766" s="77">
        <f>IFERROR(INDEX(Sinduscon!$7:$7,
MATCH(CUB!$A2766,Sinduscon!$3:$3,0)+3), "")</f>
        <v>1666.01</v>
      </c>
      <c r="F2766" s="77">
        <f>IFERROR(INDEX(Sinduscon!$8:$8,
MATCH(CUB!$A2766,Sinduscon!$3:$3,0)+3), "")</f>
        <v>135.34</v>
      </c>
      <c r="G2766" s="77">
        <f>IFERROR(INDEX(Sinduscon!$9:$9,
MATCH(CUB!$A2766,Sinduscon!$3:$3,0)+3), "")</f>
        <v>0.46</v>
      </c>
      <c r="H2766" s="111"/>
      <c r="I2766" s="111"/>
      <c r="J2766" s="111"/>
      <c r="K2766" s="111"/>
    </row>
    <row r="2767" spans="1:12" x14ac:dyDescent="0.25">
      <c r="A2767" s="71">
        <f>IF(
   SUMPRODUCT(--(Sinduscon!$3:$3=DATE(2013,INT((ROW(A2964)-1)/20)+1,1)))&gt;0,
   DATE(2013,INT((ROW(A2964)-1)/20)+1,1),
   ""
)</f>
        <v>45778</v>
      </c>
      <c r="B2767" s="72" t="str">
        <f t="shared" si="223"/>
        <v>R-1</v>
      </c>
      <c r="C2767" s="73" t="str">
        <f t="shared" si="224"/>
        <v>Total</v>
      </c>
      <c r="D2767" s="77">
        <f>IFERROR(INDEX(Sinduscon!$6:$6,
MATCH(CUB!A2767,Sinduscon!$3:$3,0)+4), "")</f>
        <v>4229.7199999999993</v>
      </c>
      <c r="E2767" s="77">
        <f>IFERROR(INDEX(Sinduscon!$7:$7,
MATCH(CUB!$A2767,Sinduscon!$3:$3,0)+4), "")</f>
        <v>4322.2700000000004</v>
      </c>
      <c r="F2767" s="77">
        <f>IFERROR(INDEX(Sinduscon!$8:$8,
MATCH(CUB!$A2767,Sinduscon!$3:$3,0)+4), "")</f>
        <v>430.95000000000005</v>
      </c>
      <c r="G2767" s="77">
        <f>IFERROR(INDEX(Sinduscon!$9:$9,
MATCH(CUB!$A2767,Sinduscon!$3:$3,0)+4), "")</f>
        <v>6.1899999999999995</v>
      </c>
      <c r="H2767" s="111"/>
      <c r="I2767" s="111"/>
      <c r="J2767" s="111"/>
      <c r="K2767" s="111"/>
    </row>
    <row r="2768" spans="1:12" x14ac:dyDescent="0.25">
      <c r="A2768" s="71">
        <f>IF(
   SUMPRODUCT(--(Sinduscon!$3:$3=DATE(2013,INT((ROW(A2965)-1)/20)+1,1)))&gt;0,
   DATE(2013,INT((ROW(A2965)-1)/20)+1,1),
   ""
)</f>
        <v>45778</v>
      </c>
      <c r="B2768" s="72" t="str">
        <f t="shared" si="223"/>
        <v>PP-4</v>
      </c>
      <c r="C2768" s="73" t="str">
        <f t="shared" si="224"/>
        <v>Baixo</v>
      </c>
      <c r="D2768" s="77">
        <f>IFERROR(INDEX(Sinduscon!$12:$12,
MATCH(CUB!A2768,Sinduscon!$3:$3,0)+1), "")</f>
        <v>1290.03</v>
      </c>
      <c r="E2768" s="77">
        <f>IFERROR(INDEX(Sinduscon!$13:$13,
MATCH(CUB!$A2768,Sinduscon!$3:$3,0)+1), "")</f>
        <v>940.39</v>
      </c>
      <c r="F2768" s="77">
        <f>IFERROR(INDEX(Sinduscon!$14:$14,
MATCH(CUB!$A2768,Sinduscon!$3:$3,0)+1), "")</f>
        <v>40.54</v>
      </c>
      <c r="G2768" s="77">
        <f>IFERROR(INDEX(Sinduscon!$15:$15,
MATCH(CUB!$A2768,Sinduscon!$3:$3,0)+1), "")</f>
        <v>5.17</v>
      </c>
      <c r="H2768" s="111"/>
      <c r="I2768" s="111"/>
      <c r="J2768" s="111"/>
      <c r="K2768" s="111"/>
    </row>
    <row r="2769" spans="1:12" x14ac:dyDescent="0.25">
      <c r="A2769" s="71">
        <f>IF(
   SUMPRODUCT(--(Sinduscon!$3:$3=DATE(2013,INT((ROW(A2966)-1)/20)+1,1)))&gt;0,
   DATE(2013,INT((ROW(A2966)-1)/20)+1,1),
   ""
)</f>
        <v>45778</v>
      </c>
      <c r="B2769" s="72" t="str">
        <f t="shared" si="223"/>
        <v>PP-4</v>
      </c>
      <c r="C2769" s="73" t="str">
        <f t="shared" si="224"/>
        <v>Normal</v>
      </c>
      <c r="D2769" s="77">
        <f>IFERROR(INDEX(Sinduscon!$12:$12,
MATCH(CUB!A2769,Sinduscon!$3:$3,0)+2), "")</f>
        <v>1204.72</v>
      </c>
      <c r="E2769" s="77">
        <f>IFERROR(INDEX(Sinduscon!$13:$13,
MATCH(CUB!$A2769,Sinduscon!$3:$3,0)+2), "")</f>
        <v>1358.25</v>
      </c>
      <c r="F2769" s="77">
        <f>IFERROR(INDEX(Sinduscon!$14:$14,
MATCH(CUB!$A2769,Sinduscon!$3:$3,0)+2), "")</f>
        <v>171.66</v>
      </c>
      <c r="G2769" s="77">
        <f>IFERROR(INDEX(Sinduscon!$15:$15,
MATCH(CUB!$A2769,Sinduscon!$3:$3,0)+2), "")</f>
        <v>7.0000000000000007E-2</v>
      </c>
      <c r="H2769" s="111"/>
      <c r="I2769" s="111"/>
      <c r="J2769" s="111"/>
      <c r="K2769" s="111"/>
    </row>
    <row r="2770" spans="1:12" x14ac:dyDescent="0.25">
      <c r="A2770" s="71">
        <f>IF(
   SUMPRODUCT(--(Sinduscon!$3:$3=DATE(2013,INT((ROW(A2967)-1)/20)+1,1)))&gt;0,
   DATE(2013,INT((ROW(A2967)-1)/20)+1,1),
   ""
)</f>
        <v>45778</v>
      </c>
      <c r="B2770" s="72" t="str">
        <f t="shared" si="223"/>
        <v>PP-4</v>
      </c>
      <c r="C2770" s="73" t="str">
        <f t="shared" si="224"/>
        <v>Alto</v>
      </c>
      <c r="D2770" s="77" t="str">
        <f>IFERROR(INDEX(Sinduscon!$12:$12,
MATCH(CUB!A2770,Sinduscon!$3:$3,0)+3), "")</f>
        <v>-</v>
      </c>
      <c r="E2770" s="77" t="str">
        <f>IFERROR(INDEX(Sinduscon!$13:$13,
MATCH(CUB!$A2770,Sinduscon!$3:$3,0)+3), "")</f>
        <v>-</v>
      </c>
      <c r="F2770" s="77" t="str">
        <f>IFERROR(INDEX(Sinduscon!$14:$14,
MATCH(CUB!$A2770,Sinduscon!$3:$3,0)+3), "")</f>
        <v>-</v>
      </c>
      <c r="G2770" s="77" t="str">
        <f>IFERROR(INDEX(Sinduscon!$15:$15,
MATCH(CUB!$A2770,Sinduscon!$3:$3,0)+3), "")</f>
        <v>-</v>
      </c>
      <c r="H2770" s="111"/>
      <c r="I2770" s="111"/>
      <c r="J2770" s="111"/>
      <c r="K2770" s="111"/>
    </row>
    <row r="2771" spans="1:12" x14ac:dyDescent="0.25">
      <c r="A2771" s="71">
        <f>IF(
   SUMPRODUCT(--(Sinduscon!$3:$3=DATE(2013,INT((ROW(A2968)-1)/20)+1,1)))&gt;0,
   DATE(2013,INT((ROW(A2968)-1)/20)+1,1),
   ""
)</f>
        <v>45778</v>
      </c>
      <c r="B2771" s="72" t="str">
        <f t="shared" si="223"/>
        <v>PP-4</v>
      </c>
      <c r="C2771" s="73" t="str">
        <f t="shared" si="224"/>
        <v>Total</v>
      </c>
      <c r="D2771" s="77">
        <f>IFERROR(INDEX(Sinduscon!$12:$12,
MATCH(CUB!A2771,Sinduscon!$3:$3,0)+4), "")</f>
        <v>2494.75</v>
      </c>
      <c r="E2771" s="77">
        <f>IFERROR(INDEX(Sinduscon!$13:$13,
MATCH(CUB!$A2771,Sinduscon!$3:$3,0)+4), "")</f>
        <v>2298.64</v>
      </c>
      <c r="F2771" s="77">
        <f>IFERROR(INDEX(Sinduscon!$14:$14,
MATCH(CUB!$A2771,Sinduscon!$3:$3,0)+4), "")</f>
        <v>212.2</v>
      </c>
      <c r="G2771" s="77">
        <f>IFERROR(INDEX(Sinduscon!$15:$15,
MATCH(CUB!$A2771,Sinduscon!$3:$3,0)+4), "")</f>
        <v>5.24</v>
      </c>
      <c r="H2771" s="111"/>
      <c r="I2771" s="111"/>
      <c r="J2771" s="111"/>
      <c r="K2771" s="111"/>
    </row>
    <row r="2772" spans="1:12" x14ac:dyDescent="0.25">
      <c r="A2772" s="71">
        <f>IF(
   SUMPRODUCT(--(Sinduscon!$3:$3=DATE(2013,INT((ROW(A2969)-1)/20)+1,1)))&gt;0,
   DATE(2013,INT((ROW(A2969)-1)/20)+1,1),
   ""
)</f>
        <v>45778</v>
      </c>
      <c r="B2772" s="72" t="str">
        <f t="shared" si="223"/>
        <v>R-8</v>
      </c>
      <c r="C2772" s="73" t="str">
        <f t="shared" si="224"/>
        <v>Baixo</v>
      </c>
      <c r="D2772" s="77">
        <f>IFERROR(INDEX(Sinduscon!$18:$18,
MATCH(CUB!A2772,Sinduscon!$3:$3,0)+1), "")</f>
        <v>1229.3900000000001</v>
      </c>
      <c r="E2772" s="77">
        <f>IFERROR(INDEX(Sinduscon!$19:$19,
MATCH(CUB!$A2772,Sinduscon!$3:$3,0)+1), "")</f>
        <v>884.36</v>
      </c>
      <c r="F2772" s="77">
        <f>IFERROR(INDEX(Sinduscon!$20:$20,
MATCH(CUB!$A2772,Sinduscon!$3:$3,0)+1), "")</f>
        <v>36.479999999999997</v>
      </c>
      <c r="G2772" s="77">
        <f>IFERROR(INDEX(Sinduscon!$21:$21,
MATCH(CUB!$A2772,Sinduscon!$3:$3,0)+1), "")</f>
        <v>5.42</v>
      </c>
      <c r="H2772" s="111"/>
      <c r="I2772" s="111"/>
      <c r="J2772" s="111"/>
      <c r="K2772" s="111"/>
    </row>
    <row r="2773" spans="1:12" x14ac:dyDescent="0.25">
      <c r="A2773" s="71">
        <f>IF(
   SUMPRODUCT(--(Sinduscon!$3:$3=DATE(2013,INT((ROW(A2970)-1)/20)+1,1)))&gt;0,
   DATE(2013,INT((ROW(A2970)-1)/20)+1,1),
   ""
)</f>
        <v>45778</v>
      </c>
      <c r="B2773" s="72" t="str">
        <f t="shared" si="223"/>
        <v>R-8</v>
      </c>
      <c r="C2773" s="73" t="str">
        <f t="shared" si="224"/>
        <v>Normal</v>
      </c>
      <c r="D2773" s="77">
        <f>IFERROR(INDEX(Sinduscon!$18:$18,
MATCH(CUB!A2773,Sinduscon!$3:$3,0)+2), "")</f>
        <v>1068.29</v>
      </c>
      <c r="E2773" s="77">
        <f>IFERROR(INDEX(Sinduscon!$19:$19,
MATCH(CUB!$A2773,Sinduscon!$3:$3,0)+2), "")</f>
        <v>1219.6300000000001</v>
      </c>
      <c r="F2773" s="77">
        <f>IFERROR(INDEX(Sinduscon!$20:$20,
MATCH(CUB!$A2773,Sinduscon!$3:$3,0)+2), "")</f>
        <v>79.2</v>
      </c>
      <c r="G2773" s="77">
        <f>IFERROR(INDEX(Sinduscon!$21:$21,
MATCH(CUB!$A2773,Sinduscon!$3:$3,0)+2), "")</f>
        <v>7.26</v>
      </c>
      <c r="H2773" s="111"/>
      <c r="I2773" s="111"/>
      <c r="J2773" s="111"/>
      <c r="K2773" s="111"/>
    </row>
    <row r="2774" spans="1:12" x14ac:dyDescent="0.25">
      <c r="A2774" s="71">
        <f>IF(
   SUMPRODUCT(--(Sinduscon!$3:$3=DATE(2013,INT((ROW(A2971)-1)/20)+1,1)))&gt;0,
   DATE(2013,INT((ROW(A2971)-1)/20)+1,1),
   ""
)</f>
        <v>45778</v>
      </c>
      <c r="B2774" s="72" t="str">
        <f t="shared" si="223"/>
        <v>R-8</v>
      </c>
      <c r="C2774" s="73" t="str">
        <f t="shared" si="224"/>
        <v>Alto</v>
      </c>
      <c r="D2774" s="77">
        <f>IFERROR(INDEX(Sinduscon!$18:$18,
MATCH(CUB!A2774,Sinduscon!$3:$3,0)+3), "")</f>
        <v>1511.92</v>
      </c>
      <c r="E2774" s="77">
        <f>IFERROR(INDEX(Sinduscon!$19:$19,
MATCH(CUB!$A2774,Sinduscon!$3:$3,0)+3), "")</f>
        <v>1290.57</v>
      </c>
      <c r="F2774" s="77">
        <f>IFERROR(INDEX(Sinduscon!$20:$20,
MATCH(CUB!$A2774,Sinduscon!$3:$3,0)+3), "")</f>
        <v>93.38</v>
      </c>
      <c r="G2774" s="77">
        <f>IFERROR(INDEX(Sinduscon!$21:$21,
MATCH(CUB!$A2774,Sinduscon!$3:$3,0)+3), "")</f>
        <v>6.85</v>
      </c>
      <c r="H2774" s="111"/>
      <c r="I2774" s="111"/>
      <c r="J2774" s="111"/>
      <c r="K2774" s="111"/>
    </row>
    <row r="2775" spans="1:12" x14ac:dyDescent="0.25">
      <c r="A2775" s="71">
        <f>IF(
   SUMPRODUCT(--(Sinduscon!$3:$3=DATE(2013,INT((ROW(A2972)-1)/20)+1,1)))&gt;0,
   DATE(2013,INT((ROW(A2972)-1)/20)+1,1),
   ""
)</f>
        <v>45778</v>
      </c>
      <c r="B2775" s="72" t="str">
        <f t="shared" si="223"/>
        <v>R-8</v>
      </c>
      <c r="C2775" s="73" t="str">
        <f t="shared" si="224"/>
        <v>Total</v>
      </c>
      <c r="D2775" s="77">
        <f>IFERROR(INDEX(Sinduscon!$18:$18,
MATCH(CUB!A2775,Sinduscon!$3:$3,0)+4), "")</f>
        <v>3809.6000000000004</v>
      </c>
      <c r="E2775" s="77">
        <f>IFERROR(INDEX(Sinduscon!$19:$19,
MATCH(CUB!$A2775,Sinduscon!$3:$3,0)+4), "")</f>
        <v>3394.5600000000004</v>
      </c>
      <c r="F2775" s="77">
        <f>IFERROR(INDEX(Sinduscon!$20:$20,
MATCH(CUB!$A2775,Sinduscon!$3:$3,0)+4), "")</f>
        <v>209.06</v>
      </c>
      <c r="G2775" s="77">
        <f>IFERROR(INDEX(Sinduscon!$21:$21,
MATCH(CUB!$A2775,Sinduscon!$3:$3,0)+4), "")</f>
        <v>19.53</v>
      </c>
      <c r="H2775" s="111"/>
      <c r="I2775" s="111"/>
      <c r="J2775" s="111"/>
      <c r="K2775" s="111"/>
    </row>
    <row r="2776" spans="1:12" x14ac:dyDescent="0.25">
      <c r="A2776" s="71">
        <f>IF(
   SUMPRODUCT(--(Sinduscon!$3:$3=DATE(2013,INT((ROW(A2973)-1)/20)+1,1)))&gt;0,
   DATE(2013,INT((ROW(A2973)-1)/20)+1,1),
   ""
)</f>
        <v>45778</v>
      </c>
      <c r="B2776" s="72" t="str">
        <f t="shared" si="223"/>
        <v>R-16</v>
      </c>
      <c r="C2776" s="73" t="str">
        <f t="shared" si="224"/>
        <v>Baixo</v>
      </c>
      <c r="D2776" s="77" t="str">
        <f>IFERROR(INDEX(Sinduscon!$24:$24,
MATCH(CUB!A2776,Sinduscon!$3:$3,0)+1), "")</f>
        <v>-</v>
      </c>
      <c r="E2776" s="77" t="str">
        <f>IFERROR(INDEX(Sinduscon!$25:$25,
MATCH(CUB!$A2776,Sinduscon!$3:$3,0)+1), "")</f>
        <v>-</v>
      </c>
      <c r="F2776" s="77" t="str">
        <f>IFERROR(INDEX(Sinduscon!$26:$26,
MATCH(CUB!$A2776,Sinduscon!$3:$3,0)+1), "")</f>
        <v>-</v>
      </c>
      <c r="G2776" s="77" t="str">
        <f>IFERROR(INDEX(Sinduscon!$27:$27,
MATCH(CUB!$A2776,Sinduscon!$3:$3,0)+1), "")</f>
        <v>-</v>
      </c>
      <c r="H2776" s="111"/>
      <c r="I2776" s="111"/>
      <c r="J2776" s="111"/>
      <c r="K2776" s="111"/>
    </row>
    <row r="2777" spans="1:12" x14ac:dyDescent="0.25">
      <c r="A2777" s="71">
        <f>IF(
   SUMPRODUCT(--(Sinduscon!$3:$3=DATE(2013,INT((ROW(A2974)-1)/20)+1,1)))&gt;0,
   DATE(2013,INT((ROW(A2974)-1)/20)+1,1),
   ""
)</f>
        <v>45778</v>
      </c>
      <c r="B2777" s="72" t="str">
        <f t="shared" si="223"/>
        <v>R-16</v>
      </c>
      <c r="C2777" s="73" t="str">
        <f t="shared" si="224"/>
        <v>Normal</v>
      </c>
      <c r="D2777" s="77">
        <f>IFERROR(INDEX(Sinduscon!$24:$24,
MATCH(CUB!A2777,Sinduscon!$3:$3,0)+2), "")</f>
        <v>1055.3499999999999</v>
      </c>
      <c r="E2777" s="77">
        <f>IFERROR(INDEX(Sinduscon!$25:$25,
MATCH(CUB!$A2777,Sinduscon!$3:$3,0)+2), "")</f>
        <v>1172.57</v>
      </c>
      <c r="F2777" s="77">
        <f>IFERROR(INDEX(Sinduscon!$26:$26,
MATCH(CUB!$A2777,Sinduscon!$3:$3,0)+2), "")</f>
        <v>65.540000000000006</v>
      </c>
      <c r="G2777" s="77">
        <f>IFERROR(INDEX(Sinduscon!$27:$27,
MATCH(CUB!$A2777,Sinduscon!$3:$3,0)+2), "")</f>
        <v>6.92</v>
      </c>
      <c r="H2777" s="111"/>
      <c r="I2777" s="111"/>
      <c r="J2777" s="111"/>
      <c r="K2777" s="111"/>
    </row>
    <row r="2778" spans="1:12" x14ac:dyDescent="0.25">
      <c r="A2778" s="71">
        <f>IF(
   SUMPRODUCT(--(Sinduscon!$3:$3=DATE(2013,INT((ROW(A2975)-1)/20)+1,1)))&gt;0,
   DATE(2013,INT((ROW(A2975)-1)/20)+1,1),
   ""
)</f>
        <v>45778</v>
      </c>
      <c r="B2778" s="72" t="str">
        <f t="shared" si="223"/>
        <v>R-16</v>
      </c>
      <c r="C2778" s="73" t="str">
        <f t="shared" si="224"/>
        <v>Alto</v>
      </c>
      <c r="D2778" s="77">
        <f>IFERROR(INDEX(Sinduscon!$24:$24,
MATCH(CUB!A2778,Sinduscon!$3:$3,0)+3), "")</f>
        <v>1493.95</v>
      </c>
      <c r="E2778" s="77">
        <f>IFERROR(INDEX(Sinduscon!$25:$25,
MATCH(CUB!$A2778,Sinduscon!$3:$3,0)+3), "")</f>
        <v>1449.63</v>
      </c>
      <c r="F2778" s="77">
        <f>IFERROR(INDEX(Sinduscon!$26:$26,
MATCH(CUB!$A2778,Sinduscon!$3:$3,0)+3), "")</f>
        <v>81.010000000000005</v>
      </c>
      <c r="G2778" s="77">
        <f>IFERROR(INDEX(Sinduscon!$27:$27,
MATCH(CUB!$A2778,Sinduscon!$3:$3,0)+3), "")</f>
        <v>10.39</v>
      </c>
      <c r="H2778" s="111"/>
      <c r="I2778" s="111"/>
      <c r="J2778" s="111"/>
      <c r="K2778" s="111"/>
    </row>
    <row r="2779" spans="1:12" x14ac:dyDescent="0.25">
      <c r="A2779" s="71">
        <f>IF(
   SUMPRODUCT(--(Sinduscon!$3:$3=DATE(2013,INT((ROW(A2976)-1)/20)+1,1)))&gt;0,
   DATE(2013,INT((ROW(A2976)-1)/20)+1,1),
   ""
)</f>
        <v>45778</v>
      </c>
      <c r="B2779" s="72" t="str">
        <f t="shared" si="223"/>
        <v>R-16</v>
      </c>
      <c r="C2779" s="73" t="str">
        <f t="shared" si="224"/>
        <v>Total</v>
      </c>
      <c r="D2779" s="77">
        <f>IFERROR(INDEX(Sinduscon!$24:$24,
MATCH(CUB!A2779,Sinduscon!$3:$3,0)+4), "")</f>
        <v>2549.3000000000002</v>
      </c>
      <c r="E2779" s="77">
        <f>IFERROR(INDEX(Sinduscon!$25:$25,
MATCH(CUB!$A2779,Sinduscon!$3:$3,0)+4), "")</f>
        <v>2622.2</v>
      </c>
      <c r="F2779" s="77">
        <f>IFERROR(INDEX(Sinduscon!$26:$26,
MATCH(CUB!$A2779,Sinduscon!$3:$3,0)+4), "")</f>
        <v>146.55000000000001</v>
      </c>
      <c r="G2779" s="77">
        <f>IFERROR(INDEX(Sinduscon!$27:$27,
MATCH(CUB!$A2779,Sinduscon!$3:$3,0)+4), "")</f>
        <v>17.310000000000002</v>
      </c>
      <c r="H2779" s="111"/>
      <c r="I2779" s="111"/>
      <c r="J2779" s="111"/>
      <c r="K2779" s="111"/>
    </row>
    <row r="2780" spans="1:12" x14ac:dyDescent="0.25">
      <c r="A2780" s="71">
        <f>IF(
   SUMPRODUCT(--(Sinduscon!$3:$3=DATE(2013,INT((ROW(A2977)-1)/20)+1,1)))&gt;0,
   DATE(2013,INT((ROW(A2977)-1)/20)+1,1),
   ""
)</f>
        <v>45778</v>
      </c>
      <c r="B2780" s="72" t="str">
        <f t="shared" si="223"/>
        <v>PIS</v>
      </c>
      <c r="C2780" s="73" t="str">
        <f t="shared" si="224"/>
        <v>Baixo</v>
      </c>
      <c r="D2780" s="77">
        <f>IFERROR(INDEX(Sinduscon!$30:$30,
MATCH(CUB!A2780,Sinduscon!$3:$3,0)+1), "")</f>
        <v>879.17</v>
      </c>
      <c r="E2780" s="77">
        <f>IFERROR(INDEX(Sinduscon!$31:$31,
MATCH(CUB!$A2780,Sinduscon!$3:$3,0)+1), "")</f>
        <v>763.73</v>
      </c>
      <c r="F2780" s="77">
        <f>IFERROR(INDEX(Sinduscon!$32:$32,
MATCH(CUB!$A2780,Sinduscon!$3:$3,0)+1), "")</f>
        <v>37.81</v>
      </c>
      <c r="G2780" s="77">
        <f>IFERROR(INDEX(Sinduscon!$33:$33,
MATCH(CUB!$A2780,Sinduscon!$3:$3,0)+1), "")</f>
        <v>2.7</v>
      </c>
      <c r="H2780" s="111"/>
      <c r="I2780" s="111"/>
      <c r="J2780" s="111"/>
      <c r="K2780" s="111"/>
    </row>
    <row r="2781" spans="1:12" x14ac:dyDescent="0.25">
      <c r="A2781" s="71">
        <f>IF(
   SUMPRODUCT(--(Sinduscon!$3:$3=DATE(2013,INT((ROW(A2978)-1)/20)+1,1)))&gt;0,
   DATE(2013,INT((ROW(A2978)-1)/20)+1,1),
   ""
)</f>
        <v>45778</v>
      </c>
      <c r="B2781" s="72" t="str">
        <f t="shared" si="223"/>
        <v>PIS</v>
      </c>
      <c r="C2781" s="73" t="str">
        <f t="shared" si="224"/>
        <v>Normal</v>
      </c>
      <c r="D2781" s="77" t="str">
        <f>IFERROR(INDEX(Sinduscon!$30:$30,
MATCH(CUB!A2781,Sinduscon!$3:$3,0)+2), "")</f>
        <v>-</v>
      </c>
      <c r="E2781" s="77" t="str">
        <f>IFERROR(INDEX(Sinduscon!$31:$31,
MATCH(CUB!$A2781,Sinduscon!$3:$3,0)+2), "")</f>
        <v>-</v>
      </c>
      <c r="F2781" s="77" t="str">
        <f>IFERROR(INDEX(Sinduscon!$32:$32,
MATCH(CUB!$A2781,Sinduscon!$3:$3,0)+2), "")</f>
        <v>-</v>
      </c>
      <c r="G2781" s="77" t="str">
        <f>IFERROR(INDEX(Sinduscon!$33:$33,
MATCH(CUB!$A2781,Sinduscon!$3:$3,0)+2), "")</f>
        <v>-</v>
      </c>
      <c r="H2781" s="111"/>
      <c r="I2781" s="111"/>
      <c r="J2781" s="111"/>
      <c r="K2781" s="111"/>
    </row>
    <row r="2782" spans="1:12" x14ac:dyDescent="0.25">
      <c r="A2782" s="71">
        <f>IF(
   SUMPRODUCT(--(Sinduscon!$3:$3=DATE(2013,INT((ROW(A2979)-1)/20)+1,1)))&gt;0,
   DATE(2013,INT((ROW(A2979)-1)/20)+1,1),
   ""
)</f>
        <v>45778</v>
      </c>
      <c r="B2782" s="72" t="str">
        <f t="shared" si="223"/>
        <v>PIS</v>
      </c>
      <c r="C2782" s="73" t="str">
        <f t="shared" si="224"/>
        <v>Alto</v>
      </c>
      <c r="D2782" s="77" t="str">
        <f>IFERROR(INDEX(Sinduscon!$30:$30,
MATCH(CUB!A2782,Sinduscon!$3:$3,0)+3), "")</f>
        <v>-</v>
      </c>
      <c r="E2782" s="77" t="str">
        <f>IFERROR(INDEX(Sinduscon!$31:$31,
MATCH(CUB!$A2782,Sinduscon!$3:$3,0)+3), "")</f>
        <v>-</v>
      </c>
      <c r="F2782" s="77" t="str">
        <f>IFERROR(INDEX(Sinduscon!$32:$32,
MATCH(CUB!$A2782,Sinduscon!$3:$3,0)+3), "")</f>
        <v>-</v>
      </c>
      <c r="G2782" s="77" t="str">
        <f>IFERROR(INDEX(Sinduscon!$33:$33,
MATCH(CUB!$A2782,Sinduscon!$3:$3,0)+3), "")</f>
        <v>-</v>
      </c>
      <c r="H2782" s="111"/>
      <c r="I2782" s="111"/>
      <c r="J2782" s="111"/>
      <c r="K2782" s="111"/>
    </row>
    <row r="2783" spans="1:12" x14ac:dyDescent="0.25">
      <c r="A2783" s="71">
        <f>IF(
   SUMPRODUCT(--(Sinduscon!$3:$3=DATE(2013,INT((ROW(A2980)-1)/20)+1,1)))&gt;0,
   DATE(2013,INT((ROW(A2980)-1)/20)+1,1),
   ""
)</f>
        <v>45778</v>
      </c>
      <c r="B2783" s="72" t="str">
        <f t="shared" si="223"/>
        <v>PIS</v>
      </c>
      <c r="C2783" s="73" t="str">
        <f t="shared" si="224"/>
        <v>Total</v>
      </c>
      <c r="D2783" s="77">
        <f>IFERROR(INDEX(Sinduscon!$30:$30,
MATCH(CUB!A2783,Sinduscon!$3:$3,0)+4), "")</f>
        <v>879.17</v>
      </c>
      <c r="E2783" s="77">
        <f>IFERROR(INDEX(Sinduscon!$31:$31,
MATCH(CUB!$A2783,Sinduscon!$3:$3,0)+4), "")</f>
        <v>763.73</v>
      </c>
      <c r="F2783" s="77">
        <f>IFERROR(INDEX(Sinduscon!$32:$32,
MATCH(CUB!$A2783,Sinduscon!$3:$3,0)+4), "")</f>
        <v>37.81</v>
      </c>
      <c r="G2783" s="77">
        <f>IFERROR(INDEX(Sinduscon!$33:$33,
MATCH(CUB!$A2783,Sinduscon!$3:$3,0)+4), "")</f>
        <v>2.7</v>
      </c>
      <c r="H2783" s="111">
        <f>SUMIFS(CUB!$D:$D,CUB!$C:$C,"Total",CUB!$A:$A,$A2783)
/11</f>
        <v>1269.3218181818181</v>
      </c>
      <c r="I2783" s="111">
        <f>SUMIFS(CUB!$E:$E,CUB!$C:$C,"Total",CUB!$A:$A,$A2783)
/11</f>
        <v>1218.3090909090911</v>
      </c>
      <c r="J2783" s="111">
        <f>SUMIFS(CUB!$F:$F,CUB!$C:$C,"Total",CUB!$A:$A,$A2783)
/11</f>
        <v>94.233636363636364</v>
      </c>
      <c r="K2783" s="111">
        <f>SUMIFS(CUB!$G:$G,CUB!$C:$C,"Total",CUB!$A:$A,$A2783)
/11</f>
        <v>4.6336363636363638</v>
      </c>
      <c r="L2783" s="111">
        <f t="shared" ref="L2783" si="226">SUM(H2783:K2783)</f>
        <v>2586.4981818181818</v>
      </c>
    </row>
    <row r="2784" spans="1:12" x14ac:dyDescent="0.25">
      <c r="A2784" s="71">
        <f>IF(
   SUMPRODUCT(--(Sinduscon!$3:$3=DATE(2013,INT((ROW(A2981)-1)/20)+1,1)))&gt;0,
   DATE(2013,INT((ROW(A2981)-1)/20)+1,1),
   ""
)</f>
        <v>45809</v>
      </c>
      <c r="B2784" s="72" t="str">
        <f t="shared" si="223"/>
        <v>R-1</v>
      </c>
      <c r="C2784" s="73" t="str">
        <f t="shared" si="224"/>
        <v>Baixo</v>
      </c>
      <c r="D2784" s="77">
        <f>IFERROR(INDEX(Sinduscon!$6:$6,
MATCH(CUB!A2784,Sinduscon!$3:$3,0)+1), "")</f>
        <v>1180.44</v>
      </c>
      <c r="E2784" s="77">
        <f>IFERROR(INDEX(Sinduscon!$7:$7,
MATCH(CUB!$A2784,Sinduscon!$3:$3,0)+1), "")</f>
        <v>1155.93</v>
      </c>
      <c r="F2784" s="77">
        <f>IFERROR(INDEX(Sinduscon!$8:$8,
MATCH(CUB!$A2784,Sinduscon!$3:$3,0)+1), "")</f>
        <v>152.46</v>
      </c>
      <c r="G2784" s="77">
        <f>IFERROR(INDEX(Sinduscon!$9:$9,
MATCH(CUB!$A2784,Sinduscon!$3:$3,0)+1), "")</f>
        <v>5.35</v>
      </c>
      <c r="H2784" s="111"/>
      <c r="I2784" s="111"/>
      <c r="J2784" s="111"/>
      <c r="K2784" s="111"/>
    </row>
    <row r="2785" spans="1:11" x14ac:dyDescent="0.25">
      <c r="A2785" s="71">
        <f>IF(
   SUMPRODUCT(--(Sinduscon!$3:$3=DATE(2013,INT((ROW(A2982)-1)/20)+1,1)))&gt;0,
   DATE(2013,INT((ROW(A2982)-1)/20)+1,1),
   ""
)</f>
        <v>45809</v>
      </c>
      <c r="B2785" s="72" t="str">
        <f t="shared" si="223"/>
        <v>R-1</v>
      </c>
      <c r="C2785" s="73" t="str">
        <f t="shared" si="224"/>
        <v>Normal</v>
      </c>
      <c r="D2785" s="77">
        <f>IFERROR(INDEX(Sinduscon!$6:$6,
MATCH(CUB!A2785,Sinduscon!$3:$3,0)+2), "")</f>
        <v>1237.27</v>
      </c>
      <c r="E2785" s="77">
        <f>IFERROR(INDEX(Sinduscon!$7:$7,
MATCH(CUB!$A2785,Sinduscon!$3:$3,0)+2), "")</f>
        <v>1583.68</v>
      </c>
      <c r="F2785" s="77">
        <f>IFERROR(INDEX(Sinduscon!$8:$8,
MATCH(CUB!$A2785,Sinduscon!$3:$3,0)+2), "")</f>
        <v>143.15</v>
      </c>
      <c r="G2785" s="77">
        <f>IFERROR(INDEX(Sinduscon!$9:$9,
MATCH(CUB!$A2785,Sinduscon!$3:$3,0)+2), "")</f>
        <v>0.38</v>
      </c>
      <c r="H2785" s="111"/>
      <c r="I2785" s="111"/>
      <c r="J2785" s="111"/>
      <c r="K2785" s="111"/>
    </row>
    <row r="2786" spans="1:11" x14ac:dyDescent="0.25">
      <c r="A2786" s="71">
        <f>IF(
   SUMPRODUCT(--(Sinduscon!$3:$3=DATE(2013,INT((ROW(A2983)-1)/20)+1,1)))&gt;0,
   DATE(2013,INT((ROW(A2983)-1)/20)+1,1),
   ""
)</f>
        <v>45809</v>
      </c>
      <c r="B2786" s="72" t="str">
        <f t="shared" si="223"/>
        <v>R-1</v>
      </c>
      <c r="C2786" s="73" t="str">
        <f t="shared" si="224"/>
        <v>Alto</v>
      </c>
      <c r="D2786" s="77">
        <f>IFERROR(INDEX(Sinduscon!$6:$6,
MATCH(CUB!A2786,Sinduscon!$3:$3,0)+3), "")</f>
        <v>1824.69</v>
      </c>
      <c r="E2786" s="77">
        <f>IFERROR(INDEX(Sinduscon!$7:$7,
MATCH(CUB!$A2786,Sinduscon!$3:$3,0)+3), "")</f>
        <v>1718.28</v>
      </c>
      <c r="F2786" s="77">
        <f>IFERROR(INDEX(Sinduscon!$8:$8,
MATCH(CUB!$A2786,Sinduscon!$3:$3,0)+3), "")</f>
        <v>135.34</v>
      </c>
      <c r="G2786" s="77">
        <f>IFERROR(INDEX(Sinduscon!$9:$9,
MATCH(CUB!$A2786,Sinduscon!$3:$3,0)+3), "")</f>
        <v>0.46</v>
      </c>
      <c r="H2786" s="111"/>
      <c r="I2786" s="111"/>
      <c r="J2786" s="111"/>
      <c r="K2786" s="111"/>
    </row>
    <row r="2787" spans="1:11" x14ac:dyDescent="0.25">
      <c r="A2787" s="71">
        <f>IF(
   SUMPRODUCT(--(Sinduscon!$3:$3=DATE(2013,INT((ROW(A2984)-1)/20)+1,1)))&gt;0,
   DATE(2013,INT((ROW(A2984)-1)/20)+1,1),
   ""
)</f>
        <v>45809</v>
      </c>
      <c r="B2787" s="72" t="str">
        <f t="shared" si="223"/>
        <v>R-1</v>
      </c>
      <c r="C2787" s="73" t="str">
        <f t="shared" si="224"/>
        <v>Total</v>
      </c>
      <c r="D2787" s="77">
        <f>IFERROR(INDEX(Sinduscon!$6:$6,
MATCH(CUB!A2787,Sinduscon!$3:$3,0)+4), "")</f>
        <v>4242.3999999999996</v>
      </c>
      <c r="E2787" s="77">
        <f>IFERROR(INDEX(Sinduscon!$7:$7,
MATCH(CUB!$A2787,Sinduscon!$3:$3,0)+4), "")</f>
        <v>4457.8900000000003</v>
      </c>
      <c r="F2787" s="77">
        <f>IFERROR(INDEX(Sinduscon!$8:$8,
MATCH(CUB!$A2787,Sinduscon!$3:$3,0)+4), "")</f>
        <v>430.95000000000005</v>
      </c>
      <c r="G2787" s="77">
        <f>IFERROR(INDEX(Sinduscon!$9:$9,
MATCH(CUB!$A2787,Sinduscon!$3:$3,0)+4), "")</f>
        <v>6.1899999999999995</v>
      </c>
      <c r="H2787" s="111"/>
      <c r="I2787" s="111"/>
      <c r="J2787" s="111"/>
      <c r="K2787" s="111"/>
    </row>
    <row r="2788" spans="1:11" x14ac:dyDescent="0.25">
      <c r="A2788" s="71">
        <f>IF(
   SUMPRODUCT(--(Sinduscon!$3:$3=DATE(2013,INT((ROW(A2985)-1)/20)+1,1)))&gt;0,
   DATE(2013,INT((ROW(A2985)-1)/20)+1,1),
   ""
)</f>
        <v>45809</v>
      </c>
      <c r="B2788" s="72" t="str">
        <f t="shared" si="223"/>
        <v>PP-4</v>
      </c>
      <c r="C2788" s="73" t="str">
        <f t="shared" si="224"/>
        <v>Baixo</v>
      </c>
      <c r="D2788" s="77" t="str">
        <f>IFERROR(INDEX(Sinduscon!$12:$12,
MATCH(CUB!A2788,Sinduscon!$3:$3,0)+1), "")</f>
        <v>-</v>
      </c>
      <c r="E2788" s="77" t="str">
        <f>IFERROR(INDEX(Sinduscon!$13:$13,
MATCH(CUB!$A2788,Sinduscon!$3:$3,0)+1), "")</f>
        <v>-</v>
      </c>
      <c r="F2788" s="77" t="str">
        <f>IFERROR(INDEX(Sinduscon!$14:$14,
MATCH(CUB!$A2788,Sinduscon!$3:$3,0)+1), "")</f>
        <v>-</v>
      </c>
      <c r="G2788" s="77" t="str">
        <f>IFERROR(INDEX(Sinduscon!$15:$15,
MATCH(CUB!$A2788,Sinduscon!$3:$3,0)+1), "")</f>
        <v>-</v>
      </c>
      <c r="H2788" s="111"/>
      <c r="I2788" s="111"/>
      <c r="J2788" s="111"/>
      <c r="K2788" s="111"/>
    </row>
    <row r="2789" spans="1:11" x14ac:dyDescent="0.25">
      <c r="A2789" s="71">
        <f>IF(
   SUMPRODUCT(--(Sinduscon!$3:$3=DATE(2013,INT((ROW(A2986)-1)/20)+1,1)))&gt;0,
   DATE(2013,INT((ROW(A2986)-1)/20)+1,1),
   ""
)</f>
        <v>45809</v>
      </c>
      <c r="B2789" s="72" t="str">
        <f t="shared" si="223"/>
        <v>PP-4</v>
      </c>
      <c r="C2789" s="73" t="str">
        <f t="shared" si="224"/>
        <v>Normal</v>
      </c>
      <c r="D2789" s="77">
        <f>IFERROR(INDEX(Sinduscon!$12:$12,
MATCH(CUB!A2789,Sinduscon!$3:$3,0)+2), "")</f>
        <v>1293.48</v>
      </c>
      <c r="E2789" s="77">
        <f>IFERROR(INDEX(Sinduscon!$13:$13,
MATCH(CUB!$A2789,Sinduscon!$3:$3,0)+2), "")</f>
        <v>969.9</v>
      </c>
      <c r="F2789" s="77">
        <f>IFERROR(INDEX(Sinduscon!$14:$14,
MATCH(CUB!$A2789,Sinduscon!$3:$3,0)+2), "")</f>
        <v>40.54</v>
      </c>
      <c r="G2789" s="77">
        <f>IFERROR(INDEX(Sinduscon!$15:$15,
MATCH(CUB!$A2789,Sinduscon!$3:$3,0)+2), "")</f>
        <v>5.17</v>
      </c>
      <c r="H2789" s="111"/>
      <c r="I2789" s="111"/>
      <c r="J2789" s="111"/>
      <c r="K2789" s="111"/>
    </row>
    <row r="2790" spans="1:11" x14ac:dyDescent="0.25">
      <c r="A2790" s="71">
        <f>IF(
   SUMPRODUCT(--(Sinduscon!$3:$3=DATE(2013,INT((ROW(A2987)-1)/20)+1,1)))&gt;0,
   DATE(2013,INT((ROW(A2987)-1)/20)+1,1),
   ""
)</f>
        <v>45809</v>
      </c>
      <c r="B2790" s="72" t="str">
        <f t="shared" si="223"/>
        <v>PP-4</v>
      </c>
      <c r="C2790" s="73" t="str">
        <f t="shared" si="224"/>
        <v>Alto</v>
      </c>
      <c r="D2790" s="77">
        <f>IFERROR(INDEX(Sinduscon!$12:$12,
MATCH(CUB!A2790,Sinduscon!$3:$3,0)+3), "")</f>
        <v>1208.27</v>
      </c>
      <c r="E2790" s="77">
        <f>IFERROR(INDEX(Sinduscon!$13:$13,
MATCH(CUB!$A2790,Sinduscon!$3:$3,0)+3), "")</f>
        <v>1400.87</v>
      </c>
      <c r="F2790" s="77">
        <f>IFERROR(INDEX(Sinduscon!$14:$14,
MATCH(CUB!$A2790,Sinduscon!$3:$3,0)+3), "")</f>
        <v>171.66</v>
      </c>
      <c r="G2790" s="77">
        <f>IFERROR(INDEX(Sinduscon!$15:$15,
MATCH(CUB!$A2790,Sinduscon!$3:$3,0)+3), "")</f>
        <v>7.0000000000000007E-2</v>
      </c>
      <c r="H2790" s="111"/>
      <c r="I2790" s="111"/>
      <c r="J2790" s="111"/>
      <c r="K2790" s="111"/>
    </row>
    <row r="2791" spans="1:11" x14ac:dyDescent="0.25">
      <c r="A2791" s="71">
        <f>IF(
   SUMPRODUCT(--(Sinduscon!$3:$3=DATE(2013,INT((ROW(A2988)-1)/20)+1,1)))&gt;0,
   DATE(2013,INT((ROW(A2988)-1)/20)+1,1),
   ""
)</f>
        <v>45809</v>
      </c>
      <c r="B2791" s="72" t="str">
        <f t="shared" si="223"/>
        <v>PP-4</v>
      </c>
      <c r="C2791" s="73" t="str">
        <f t="shared" si="224"/>
        <v>Total</v>
      </c>
      <c r="D2791" s="77">
        <f>IFERROR(INDEX(Sinduscon!$12:$12,
MATCH(CUB!A2791,Sinduscon!$3:$3,0)+4), "")</f>
        <v>2501.75</v>
      </c>
      <c r="E2791" s="77">
        <f>IFERROR(INDEX(Sinduscon!$13:$13,
MATCH(CUB!$A2791,Sinduscon!$3:$3,0)+4), "")</f>
        <v>2370.77</v>
      </c>
      <c r="F2791" s="77">
        <f>IFERROR(INDEX(Sinduscon!$14:$14,
MATCH(CUB!$A2791,Sinduscon!$3:$3,0)+4), "")</f>
        <v>212.2</v>
      </c>
      <c r="G2791" s="77">
        <f>IFERROR(INDEX(Sinduscon!$15:$15,
MATCH(CUB!$A2791,Sinduscon!$3:$3,0)+4), "")</f>
        <v>5.24</v>
      </c>
      <c r="H2791" s="111"/>
      <c r="I2791" s="111"/>
      <c r="J2791" s="111"/>
      <c r="K2791" s="111"/>
    </row>
    <row r="2792" spans="1:11" x14ac:dyDescent="0.25">
      <c r="A2792" s="71">
        <f>IF(
   SUMPRODUCT(--(Sinduscon!$3:$3=DATE(2013,INT((ROW(A2989)-1)/20)+1,1)))&gt;0,
   DATE(2013,INT((ROW(A2989)-1)/20)+1,1),
   ""
)</f>
        <v>45809</v>
      </c>
      <c r="B2792" s="72" t="str">
        <f t="shared" si="223"/>
        <v>R-8</v>
      </c>
      <c r="C2792" s="73" t="str">
        <f t="shared" si="224"/>
        <v>Baixo</v>
      </c>
      <c r="D2792" s="77">
        <f>IFERROR(INDEX(Sinduscon!$18:$18,
MATCH(CUB!A2792,Sinduscon!$3:$3,0)+1), "")</f>
        <v>1232.57</v>
      </c>
      <c r="E2792" s="77">
        <f>IFERROR(INDEX(Sinduscon!$19:$19,
MATCH(CUB!$A2792,Sinduscon!$3:$3,0)+1), "")</f>
        <v>912.11</v>
      </c>
      <c r="F2792" s="77">
        <f>IFERROR(INDEX(Sinduscon!$20:$20,
MATCH(CUB!$A2792,Sinduscon!$3:$3,0)+1), "")</f>
        <v>36.479999999999997</v>
      </c>
      <c r="G2792" s="77">
        <f>IFERROR(INDEX(Sinduscon!$21:$21,
MATCH(CUB!$A2792,Sinduscon!$3:$3,0)+1), "")</f>
        <v>5.42</v>
      </c>
      <c r="H2792" s="111"/>
      <c r="I2792" s="111"/>
      <c r="J2792" s="111"/>
      <c r="K2792" s="111"/>
    </row>
    <row r="2793" spans="1:11" x14ac:dyDescent="0.25">
      <c r="A2793" s="71">
        <f>IF(
   SUMPRODUCT(--(Sinduscon!$3:$3=DATE(2013,INT((ROW(A2990)-1)/20)+1,1)))&gt;0,
   DATE(2013,INT((ROW(A2990)-1)/20)+1,1),
   ""
)</f>
        <v>45809</v>
      </c>
      <c r="B2793" s="72" t="str">
        <f t="shared" si="223"/>
        <v>R-8</v>
      </c>
      <c r="C2793" s="73" t="str">
        <f t="shared" si="224"/>
        <v>Normal</v>
      </c>
      <c r="D2793" s="77">
        <f>IFERROR(INDEX(Sinduscon!$18:$18,
MATCH(CUB!A2793,Sinduscon!$3:$3,0)+2), "")</f>
        <v>1071.3399999999999</v>
      </c>
      <c r="E2793" s="77">
        <f>IFERROR(INDEX(Sinduscon!$19:$19,
MATCH(CUB!$A2793,Sinduscon!$3:$3,0)+2), "")</f>
        <v>1257.9000000000001</v>
      </c>
      <c r="F2793" s="77">
        <f>IFERROR(INDEX(Sinduscon!$20:$20,
MATCH(CUB!$A2793,Sinduscon!$3:$3,0)+2), "")</f>
        <v>79.2</v>
      </c>
      <c r="G2793" s="77">
        <f>IFERROR(INDEX(Sinduscon!$21:$21,
MATCH(CUB!$A2793,Sinduscon!$3:$3,0)+2), "")</f>
        <v>7.26</v>
      </c>
      <c r="H2793" s="111"/>
      <c r="I2793" s="111"/>
      <c r="J2793" s="111"/>
      <c r="K2793" s="111"/>
    </row>
    <row r="2794" spans="1:11" x14ac:dyDescent="0.25">
      <c r="A2794" s="71">
        <f>IF(
   SUMPRODUCT(--(Sinduscon!$3:$3=DATE(2013,INT((ROW(A2991)-1)/20)+1,1)))&gt;0,
   DATE(2013,INT((ROW(A2991)-1)/20)+1,1),
   ""
)</f>
        <v>45809</v>
      </c>
      <c r="B2794" s="72" t="str">
        <f t="shared" si="223"/>
        <v>R-8</v>
      </c>
      <c r="C2794" s="73" t="str">
        <f t="shared" si="224"/>
        <v>Alto</v>
      </c>
      <c r="D2794" s="77">
        <f>IFERROR(INDEX(Sinduscon!$18:$18,
MATCH(CUB!A2794,Sinduscon!$3:$3,0)+3), "")</f>
        <v>1515.96</v>
      </c>
      <c r="E2794" s="77">
        <f>IFERROR(INDEX(Sinduscon!$19:$19,
MATCH(CUB!$A2794,Sinduscon!$3:$3,0)+3), "")</f>
        <v>1331.07</v>
      </c>
      <c r="F2794" s="77">
        <f>IFERROR(INDEX(Sinduscon!$20:$20,
MATCH(CUB!$A2794,Sinduscon!$3:$3,0)+3), "")</f>
        <v>93.38</v>
      </c>
      <c r="G2794" s="77">
        <f>IFERROR(INDEX(Sinduscon!$21:$21,
MATCH(CUB!$A2794,Sinduscon!$3:$3,0)+3), "")</f>
        <v>6.85</v>
      </c>
      <c r="H2794" s="111"/>
      <c r="I2794" s="111"/>
      <c r="J2794" s="111"/>
      <c r="K2794" s="111"/>
    </row>
    <row r="2795" spans="1:11" x14ac:dyDescent="0.25">
      <c r="A2795" s="71">
        <f>IF(
   SUMPRODUCT(--(Sinduscon!$3:$3=DATE(2013,INT((ROW(A2992)-1)/20)+1,1)))&gt;0,
   DATE(2013,INT((ROW(A2992)-1)/20)+1,1),
   ""
)</f>
        <v>45809</v>
      </c>
      <c r="B2795" s="72" t="str">
        <f t="shared" si="223"/>
        <v>R-8</v>
      </c>
      <c r="C2795" s="73" t="str">
        <f t="shared" si="224"/>
        <v>Total</v>
      </c>
      <c r="D2795" s="77">
        <f>IFERROR(INDEX(Sinduscon!$18:$18,
MATCH(CUB!A2795,Sinduscon!$3:$3,0)+4), "")</f>
        <v>3819.87</v>
      </c>
      <c r="E2795" s="77">
        <f>IFERROR(INDEX(Sinduscon!$19:$19,
MATCH(CUB!$A2795,Sinduscon!$3:$3,0)+4), "")</f>
        <v>3501.08</v>
      </c>
      <c r="F2795" s="77">
        <f>IFERROR(INDEX(Sinduscon!$20:$20,
MATCH(CUB!$A2795,Sinduscon!$3:$3,0)+4), "")</f>
        <v>209.06</v>
      </c>
      <c r="G2795" s="77">
        <f>IFERROR(INDEX(Sinduscon!$21:$21,
MATCH(CUB!$A2795,Sinduscon!$3:$3,0)+4), "")</f>
        <v>19.53</v>
      </c>
      <c r="H2795" s="111"/>
      <c r="I2795" s="111"/>
      <c r="J2795" s="111"/>
      <c r="K2795" s="111"/>
    </row>
    <row r="2796" spans="1:11" x14ac:dyDescent="0.25">
      <c r="A2796" s="71">
        <f>IF(
   SUMPRODUCT(--(Sinduscon!$3:$3=DATE(2013,INT((ROW(A2993)-1)/20)+1,1)))&gt;0,
   DATE(2013,INT((ROW(A2993)-1)/20)+1,1),
   ""
)</f>
        <v>45809</v>
      </c>
      <c r="B2796" s="72" t="str">
        <f t="shared" si="223"/>
        <v>R-16</v>
      </c>
      <c r="C2796" s="73" t="str">
        <f t="shared" si="224"/>
        <v>Baixo</v>
      </c>
      <c r="D2796" s="77" t="str">
        <f>IFERROR(INDEX(Sinduscon!$24:$24,
MATCH(CUB!A2796,Sinduscon!$3:$3,0)+1), "")</f>
        <v>-</v>
      </c>
      <c r="E2796" s="77" t="str">
        <f>IFERROR(INDEX(Sinduscon!$25:$25,
MATCH(CUB!$A2796,Sinduscon!$3:$3,0)+1), "")</f>
        <v>-</v>
      </c>
      <c r="F2796" s="77" t="str">
        <f>IFERROR(INDEX(Sinduscon!$26:$26,
MATCH(CUB!$A2796,Sinduscon!$3:$3,0)+1), "")</f>
        <v>-</v>
      </c>
      <c r="G2796" s="77" t="str">
        <f>IFERROR(INDEX(Sinduscon!$27:$27,
MATCH(CUB!$A2796,Sinduscon!$3:$3,0)+1), "")</f>
        <v>-</v>
      </c>
      <c r="H2796" s="111"/>
      <c r="I2796" s="111"/>
      <c r="J2796" s="111"/>
      <c r="K2796" s="111"/>
    </row>
    <row r="2797" spans="1:11" x14ac:dyDescent="0.25">
      <c r="A2797" s="71">
        <f>IF(
   SUMPRODUCT(--(Sinduscon!$3:$3=DATE(2013,INT((ROW(A2994)-1)/20)+1,1)))&gt;0,
   DATE(2013,INT((ROW(A2994)-1)/20)+1,1),
   ""
)</f>
        <v>45809</v>
      </c>
      <c r="B2797" s="72" t="str">
        <f t="shared" si="223"/>
        <v>R-16</v>
      </c>
      <c r="C2797" s="73" t="str">
        <f t="shared" si="224"/>
        <v>Normal</v>
      </c>
      <c r="D2797" s="77">
        <f>IFERROR(INDEX(Sinduscon!$24:$24,
MATCH(CUB!A2797,Sinduscon!$3:$3,0)+2), "")</f>
        <v>1058.54</v>
      </c>
      <c r="E2797" s="77">
        <f>IFERROR(INDEX(Sinduscon!$25:$25,
MATCH(CUB!$A2797,Sinduscon!$3:$3,0)+2), "")</f>
        <v>1209.3599999999999</v>
      </c>
      <c r="F2797" s="77">
        <f>IFERROR(INDEX(Sinduscon!$26:$26,
MATCH(CUB!$A2797,Sinduscon!$3:$3,0)+2), "")</f>
        <v>65.540000000000006</v>
      </c>
      <c r="G2797" s="77">
        <f>IFERROR(INDEX(Sinduscon!$27:$27,
MATCH(CUB!$A2797,Sinduscon!$3:$3,0)+2), "")</f>
        <v>6.92</v>
      </c>
      <c r="H2797" s="111"/>
      <c r="I2797" s="111"/>
      <c r="J2797" s="111"/>
      <c r="K2797" s="111"/>
    </row>
    <row r="2798" spans="1:11" x14ac:dyDescent="0.25">
      <c r="A2798" s="71">
        <f>IF(
   SUMPRODUCT(--(Sinduscon!$3:$3=DATE(2013,INT((ROW(A2995)-1)/20)+1,1)))&gt;0,
   DATE(2013,INT((ROW(A2995)-1)/20)+1,1),
   ""
)</f>
        <v>45809</v>
      </c>
      <c r="B2798" s="72" t="str">
        <f t="shared" si="223"/>
        <v>R-16</v>
      </c>
      <c r="C2798" s="73" t="str">
        <f t="shared" si="224"/>
        <v>Alto</v>
      </c>
      <c r="D2798" s="77">
        <f>IFERROR(INDEX(Sinduscon!$24:$24,
MATCH(CUB!A2798,Sinduscon!$3:$3,0)+3), "")</f>
        <v>1499.43</v>
      </c>
      <c r="E2798" s="77">
        <f>IFERROR(INDEX(Sinduscon!$25:$25,
MATCH(CUB!$A2798,Sinduscon!$3:$3,0)+3), "")</f>
        <v>1495.11</v>
      </c>
      <c r="F2798" s="77">
        <f>IFERROR(INDEX(Sinduscon!$26:$26,
MATCH(CUB!$A2798,Sinduscon!$3:$3,0)+3), "")</f>
        <v>81.010000000000005</v>
      </c>
      <c r="G2798" s="77">
        <f>IFERROR(INDEX(Sinduscon!$27:$27,
MATCH(CUB!$A2798,Sinduscon!$3:$3,0)+3), "")</f>
        <v>10.39</v>
      </c>
      <c r="H2798" s="111"/>
      <c r="I2798" s="111"/>
      <c r="J2798" s="111"/>
      <c r="K2798" s="111"/>
    </row>
    <row r="2799" spans="1:11" x14ac:dyDescent="0.25">
      <c r="A2799" s="71">
        <f>IF(
   SUMPRODUCT(--(Sinduscon!$3:$3=DATE(2013,INT((ROW(A2996)-1)/20)+1,1)))&gt;0,
   DATE(2013,INT((ROW(A2996)-1)/20)+1,1),
   ""
)</f>
        <v>45809</v>
      </c>
      <c r="B2799" s="72" t="str">
        <f t="shared" si="223"/>
        <v>R-16</v>
      </c>
      <c r="C2799" s="73" t="str">
        <f t="shared" si="224"/>
        <v>Total</v>
      </c>
      <c r="D2799" s="77">
        <f>IFERROR(INDEX(Sinduscon!$24:$24,
MATCH(CUB!A2799,Sinduscon!$3:$3,0)+4), "")</f>
        <v>2557.9700000000003</v>
      </c>
      <c r="E2799" s="77">
        <f>IFERROR(INDEX(Sinduscon!$25:$25,
MATCH(CUB!$A2799,Sinduscon!$3:$3,0)+4), "")</f>
        <v>2704.47</v>
      </c>
      <c r="F2799" s="77">
        <f>IFERROR(INDEX(Sinduscon!$26:$26,
MATCH(CUB!$A2799,Sinduscon!$3:$3,0)+4), "")</f>
        <v>146.55000000000001</v>
      </c>
      <c r="G2799" s="77">
        <f>IFERROR(INDEX(Sinduscon!$27:$27,
MATCH(CUB!$A2799,Sinduscon!$3:$3,0)+4), "")</f>
        <v>17.310000000000002</v>
      </c>
      <c r="H2799" s="111"/>
      <c r="I2799" s="111"/>
      <c r="J2799" s="111"/>
      <c r="K2799" s="111"/>
    </row>
    <row r="2800" spans="1:11" x14ac:dyDescent="0.25">
      <c r="A2800" s="71">
        <f>IF(
   SUMPRODUCT(--(Sinduscon!$3:$3=DATE(2013,INT((ROW(A2997)-1)/20)+1,1)))&gt;0,
   DATE(2013,INT((ROW(A2997)-1)/20)+1,1),
   ""
)</f>
        <v>45809</v>
      </c>
      <c r="B2800" s="72" t="str">
        <f t="shared" si="223"/>
        <v>PIS</v>
      </c>
      <c r="C2800" s="73" t="str">
        <f t="shared" si="224"/>
        <v>Baixo</v>
      </c>
      <c r="D2800" s="77">
        <f>IFERROR(INDEX(Sinduscon!$30:$30,
MATCH(CUB!A2800,Sinduscon!$3:$3,0)+1), "")</f>
        <v>881.5</v>
      </c>
      <c r="E2800" s="77">
        <f>IFERROR(INDEX(Sinduscon!$31:$31,
MATCH(CUB!$A2800,Sinduscon!$3:$3,0)+1), "")</f>
        <v>787.69</v>
      </c>
      <c r="F2800" s="77">
        <f>IFERROR(INDEX(Sinduscon!$32:$32,
MATCH(CUB!$A2800,Sinduscon!$3:$3,0)+1), "")</f>
        <v>37.81</v>
      </c>
      <c r="G2800" s="77">
        <f>IFERROR(INDEX(Sinduscon!$33:$33,
MATCH(CUB!$A2800,Sinduscon!$3:$3,0)+1), "")</f>
        <v>2.7</v>
      </c>
      <c r="H2800" s="111"/>
      <c r="I2800" s="111"/>
      <c r="J2800" s="111"/>
      <c r="K2800" s="111"/>
    </row>
    <row r="2801" spans="1:12" x14ac:dyDescent="0.25">
      <c r="A2801" s="71">
        <f>IF(
   SUMPRODUCT(--(Sinduscon!$3:$3=DATE(2013,INT((ROW(A2998)-1)/20)+1,1)))&gt;0,
   DATE(2013,INT((ROW(A2998)-1)/20)+1,1),
   ""
)</f>
        <v>45809</v>
      </c>
      <c r="B2801" s="72" t="str">
        <f t="shared" si="223"/>
        <v>PIS</v>
      </c>
      <c r="C2801" s="73" t="str">
        <f t="shared" si="224"/>
        <v>Normal</v>
      </c>
      <c r="D2801" s="77" t="str">
        <f>IFERROR(INDEX(Sinduscon!$30:$30,
MATCH(CUB!A2801,Sinduscon!$3:$3,0)+2), "")</f>
        <v>-</v>
      </c>
      <c r="E2801" s="77" t="str">
        <f>IFERROR(INDEX(Sinduscon!$31:$31,
MATCH(CUB!$A2801,Sinduscon!$3:$3,0)+2), "")</f>
        <v>-</v>
      </c>
      <c r="F2801" s="77" t="str">
        <f>IFERROR(INDEX(Sinduscon!$32:$32,
MATCH(CUB!$A2801,Sinduscon!$3:$3,0)+2), "")</f>
        <v>-</v>
      </c>
      <c r="G2801" s="77" t="str">
        <f>IFERROR(INDEX(Sinduscon!$33:$33,
MATCH(CUB!$A2801,Sinduscon!$3:$3,0)+2), "")</f>
        <v>-</v>
      </c>
      <c r="H2801" s="111"/>
      <c r="I2801" s="111"/>
      <c r="J2801" s="111"/>
      <c r="K2801" s="111"/>
    </row>
    <row r="2802" spans="1:12" x14ac:dyDescent="0.25">
      <c r="A2802" s="71">
        <f>IF(
   SUMPRODUCT(--(Sinduscon!$3:$3=DATE(2013,INT((ROW(A2999)-1)/20)+1,1)))&gt;0,
   DATE(2013,INT((ROW(A2999)-1)/20)+1,1),
   ""
)</f>
        <v>45809</v>
      </c>
      <c r="B2802" s="72" t="str">
        <f t="shared" si="223"/>
        <v>PIS</v>
      </c>
      <c r="C2802" s="73" t="str">
        <f t="shared" si="224"/>
        <v>Alto</v>
      </c>
      <c r="D2802" s="77" t="str">
        <f>IFERROR(INDEX(Sinduscon!$30:$30,
MATCH(CUB!A2802,Sinduscon!$3:$3,0)+3), "")</f>
        <v>-</v>
      </c>
      <c r="E2802" s="77" t="str">
        <f>IFERROR(INDEX(Sinduscon!$31:$31,
MATCH(CUB!$A2802,Sinduscon!$3:$3,0)+3), "")</f>
        <v>-</v>
      </c>
      <c r="F2802" s="77" t="str">
        <f>IFERROR(INDEX(Sinduscon!$32:$32,
MATCH(CUB!$A2802,Sinduscon!$3:$3,0)+3), "")</f>
        <v>-</v>
      </c>
      <c r="G2802" s="77" t="str">
        <f>IFERROR(INDEX(Sinduscon!$33:$33,
MATCH(CUB!$A2802,Sinduscon!$3:$3,0)+3), "")</f>
        <v>-</v>
      </c>
      <c r="H2802" s="111"/>
      <c r="I2802" s="111"/>
      <c r="J2802" s="111"/>
      <c r="K2802" s="111"/>
    </row>
    <row r="2803" spans="1:12" x14ac:dyDescent="0.25">
      <c r="A2803" s="71">
        <f>IF(
   SUMPRODUCT(--(Sinduscon!$3:$3=DATE(2013,INT((ROW(A3000)-1)/20)+1,1)))&gt;0,
   DATE(2013,INT((ROW(A3000)-1)/20)+1,1),
   ""
)</f>
        <v>45809</v>
      </c>
      <c r="B2803" s="72" t="str">
        <f t="shared" si="223"/>
        <v>PIS</v>
      </c>
      <c r="C2803" s="73" t="str">
        <f t="shared" si="224"/>
        <v>Total</v>
      </c>
      <c r="D2803" s="77">
        <f>IFERROR(INDEX(Sinduscon!$30:$30,
MATCH(CUB!A2803,Sinduscon!$3:$3,0)+4), "")</f>
        <v>881.5</v>
      </c>
      <c r="E2803" s="77">
        <f>IFERROR(INDEX(Sinduscon!$31:$31,
MATCH(CUB!$A2803,Sinduscon!$3:$3,0)+4), "")</f>
        <v>787.69</v>
      </c>
      <c r="F2803" s="77">
        <f>IFERROR(INDEX(Sinduscon!$32:$32,
MATCH(CUB!$A2803,Sinduscon!$3:$3,0)+4), "")</f>
        <v>37.81</v>
      </c>
      <c r="G2803" s="77">
        <f>IFERROR(INDEX(Sinduscon!$33:$33,
MATCH(CUB!$A2803,Sinduscon!$3:$3,0)+4), "")</f>
        <v>2.7</v>
      </c>
      <c r="H2803" s="111">
        <f>SUMIFS(CUB!$D:$D,CUB!$C:$C,"Total",CUB!$A:$A,$A2803)
/11</f>
        <v>1273.0445454545456</v>
      </c>
      <c r="I2803" s="111">
        <f>SUMIFS(CUB!$E:$E,CUB!$C:$C,"Total",CUB!$A:$A,$A2803)
/11</f>
        <v>1256.5363636363636</v>
      </c>
      <c r="J2803" s="111">
        <f>SUMIFS(CUB!$F:$F,CUB!$C:$C,"Total",CUB!$A:$A,$A2803)
/11</f>
        <v>94.233636363636364</v>
      </c>
      <c r="K2803" s="111">
        <f>SUMIFS(CUB!$G:$G,CUB!$C:$C,"Total",CUB!$A:$A,$A2803)
/11</f>
        <v>4.6336363636363638</v>
      </c>
      <c r="L2803" s="111">
        <f t="shared" ref="L2803" si="227">SUM(H2803:K2803)</f>
        <v>2628.4481818181821</v>
      </c>
    </row>
    <row r="2804" spans="1:12" x14ac:dyDescent="0.25">
      <c r="A2804" s="71">
        <f>IF(
   SUMPRODUCT(--(Sinduscon!$3:$3=DATE(2013,INT((ROW(A3001)-1)/20)+1,1)))&gt;0,
   DATE(2013,INT((ROW(A3001)-1)/20)+1,1),
   ""
)</f>
        <v>45839</v>
      </c>
      <c r="B2804" s="72" t="str">
        <f t="shared" si="223"/>
        <v>R-1</v>
      </c>
      <c r="C2804" s="73" t="str">
        <f t="shared" si="224"/>
        <v>Baixo</v>
      </c>
      <c r="D2804" s="77">
        <f>IFERROR(INDEX(Sinduscon!$6:$6,
MATCH(CUB!A2804,Sinduscon!$3:$3,0)+1), "")</f>
        <v>1182.8499999999999</v>
      </c>
      <c r="E2804" s="77">
        <f>IFERROR(INDEX(Sinduscon!$7:$7,
MATCH(CUB!$A2804,Sinduscon!$3:$3,0)+1), "")</f>
        <v>1155.93</v>
      </c>
      <c r="F2804" s="77">
        <f>IFERROR(INDEX(Sinduscon!$8:$8,
MATCH(CUB!$A2804,Sinduscon!$3:$3,0)+1), "")</f>
        <v>152.46</v>
      </c>
      <c r="G2804" s="77">
        <f>IFERROR(INDEX(Sinduscon!$9:$9,
MATCH(CUB!$A2804,Sinduscon!$3:$3,0)+1), "")</f>
        <v>5.42</v>
      </c>
      <c r="H2804" s="111"/>
      <c r="I2804" s="111"/>
      <c r="J2804" s="111"/>
      <c r="K2804" s="111"/>
    </row>
    <row r="2805" spans="1:12" x14ac:dyDescent="0.25">
      <c r="A2805" s="71">
        <f>IF(
   SUMPRODUCT(--(Sinduscon!$3:$3=DATE(2013,INT((ROW(A3002)-1)/20)+1,1)))&gt;0,
   DATE(2013,INT((ROW(A3002)-1)/20)+1,1),
   ""
)</f>
        <v>45839</v>
      </c>
      <c r="B2805" s="72" t="str">
        <f t="shared" si="223"/>
        <v>R-1</v>
      </c>
      <c r="C2805" s="73" t="str">
        <f t="shared" si="224"/>
        <v>Normal</v>
      </c>
      <c r="D2805" s="77">
        <f>IFERROR(INDEX(Sinduscon!$6:$6,
MATCH(CUB!A2805,Sinduscon!$3:$3,0)+2), "")</f>
        <v>1242.02</v>
      </c>
      <c r="E2805" s="77">
        <f>IFERROR(INDEX(Sinduscon!$7:$7,
MATCH(CUB!$A2805,Sinduscon!$3:$3,0)+2), "")</f>
        <v>1583.68</v>
      </c>
      <c r="F2805" s="77">
        <f>IFERROR(INDEX(Sinduscon!$8:$8,
MATCH(CUB!$A2805,Sinduscon!$3:$3,0)+2), "")</f>
        <v>143.15</v>
      </c>
      <c r="G2805" s="77">
        <f>IFERROR(INDEX(Sinduscon!$9:$9,
MATCH(CUB!$A2805,Sinduscon!$3:$3,0)+2), "")</f>
        <v>0.38</v>
      </c>
      <c r="H2805" s="111"/>
      <c r="I2805" s="111"/>
      <c r="J2805" s="111"/>
      <c r="K2805" s="111"/>
    </row>
    <row r="2806" spans="1:12" x14ac:dyDescent="0.25">
      <c r="A2806" s="71">
        <f>IF(
   SUMPRODUCT(--(Sinduscon!$3:$3=DATE(2013,INT((ROW(A3003)-1)/20)+1,1)))&gt;0,
   DATE(2013,INT((ROW(A3003)-1)/20)+1,1),
   ""
)</f>
        <v>45839</v>
      </c>
      <c r="B2806" s="72" t="str">
        <f t="shared" si="223"/>
        <v>R-1</v>
      </c>
      <c r="C2806" s="73" t="str">
        <f t="shared" si="224"/>
        <v>Alto</v>
      </c>
      <c r="D2806" s="77">
        <f>IFERROR(INDEX(Sinduscon!$6:$6,
MATCH(CUB!A2806,Sinduscon!$3:$3,0)+3), "")</f>
        <v>1831.43</v>
      </c>
      <c r="E2806" s="77">
        <f>IFERROR(INDEX(Sinduscon!$7:$7,
MATCH(CUB!$A2806,Sinduscon!$3:$3,0)+3), "")</f>
        <v>1718.28</v>
      </c>
      <c r="F2806" s="77">
        <f>IFERROR(INDEX(Sinduscon!$8:$8,
MATCH(CUB!$A2806,Sinduscon!$3:$3,0)+3), "")</f>
        <v>135.34</v>
      </c>
      <c r="G2806" s="77">
        <f>IFERROR(INDEX(Sinduscon!$9:$9,
MATCH(CUB!$A2806,Sinduscon!$3:$3,0)+3), "")</f>
        <v>0.47</v>
      </c>
      <c r="H2806" s="111"/>
      <c r="I2806" s="111"/>
      <c r="J2806" s="111"/>
      <c r="K2806" s="111"/>
    </row>
    <row r="2807" spans="1:12" x14ac:dyDescent="0.25">
      <c r="A2807" s="71">
        <f>IF(
   SUMPRODUCT(--(Sinduscon!$3:$3=DATE(2013,INT((ROW(A3004)-1)/20)+1,1)))&gt;0,
   DATE(2013,INT((ROW(A3004)-1)/20)+1,1),
   ""
)</f>
        <v>45839</v>
      </c>
      <c r="B2807" s="72" t="str">
        <f t="shared" si="223"/>
        <v>R-1</v>
      </c>
      <c r="C2807" s="73" t="str">
        <f t="shared" si="224"/>
        <v>Total</v>
      </c>
      <c r="D2807" s="77">
        <f>IFERROR(INDEX(Sinduscon!$6:$6,
MATCH(CUB!A2807,Sinduscon!$3:$3,0)+4), "")</f>
        <v>4256.3</v>
      </c>
      <c r="E2807" s="77">
        <f>IFERROR(INDEX(Sinduscon!$7:$7,
MATCH(CUB!$A2807,Sinduscon!$3:$3,0)+4), "")</f>
        <v>4457.8900000000003</v>
      </c>
      <c r="F2807" s="77">
        <f>IFERROR(INDEX(Sinduscon!$8:$8,
MATCH(CUB!$A2807,Sinduscon!$3:$3,0)+4), "")</f>
        <v>430.95000000000005</v>
      </c>
      <c r="G2807" s="77">
        <f>IFERROR(INDEX(Sinduscon!$9:$9,
MATCH(CUB!$A2807,Sinduscon!$3:$3,0)+4), "")</f>
        <v>6.27</v>
      </c>
      <c r="H2807" s="111"/>
      <c r="I2807" s="111"/>
      <c r="J2807" s="111"/>
      <c r="K2807" s="111"/>
    </row>
    <row r="2808" spans="1:12" x14ac:dyDescent="0.25">
      <c r="A2808" s="71">
        <f>IF(
   SUMPRODUCT(--(Sinduscon!$3:$3=DATE(2013,INT((ROW(A3005)-1)/20)+1,1)))&gt;0,
   DATE(2013,INT((ROW(A3005)-1)/20)+1,1),
   ""
)</f>
        <v>45839</v>
      </c>
      <c r="B2808" s="72" t="str">
        <f t="shared" si="223"/>
        <v>PP-4</v>
      </c>
      <c r="C2808" s="73" t="str">
        <f t="shared" si="224"/>
        <v>Baixo</v>
      </c>
      <c r="D2808" s="77">
        <f>IFERROR(INDEX(Sinduscon!$12:$12,
MATCH(CUB!A2808,Sinduscon!$3:$3,0)+1), "")</f>
        <v>1295.78</v>
      </c>
      <c r="E2808" s="77">
        <f>IFERROR(INDEX(Sinduscon!$13:$13,
MATCH(CUB!$A2808,Sinduscon!$3:$3,0)+1), "")</f>
        <v>969.9</v>
      </c>
      <c r="F2808" s="77">
        <f>IFERROR(INDEX(Sinduscon!$14:$14,
MATCH(CUB!$A2808,Sinduscon!$3:$3,0)+1), "")</f>
        <v>40.54</v>
      </c>
      <c r="G2808" s="77">
        <f>IFERROR(INDEX(Sinduscon!$15:$15,
MATCH(CUB!$A2808,Sinduscon!$3:$3,0)+1), "")</f>
        <v>5.23</v>
      </c>
      <c r="H2808" s="111"/>
      <c r="I2808" s="111"/>
      <c r="J2808" s="111"/>
      <c r="K2808" s="111"/>
    </row>
    <row r="2809" spans="1:12" x14ac:dyDescent="0.25">
      <c r="A2809" s="71">
        <f>IF(
   SUMPRODUCT(--(Sinduscon!$3:$3=DATE(2013,INT((ROW(A3006)-1)/20)+1,1)))&gt;0,
   DATE(2013,INT((ROW(A3006)-1)/20)+1,1),
   ""
)</f>
        <v>45839</v>
      </c>
      <c r="B2809" s="72" t="str">
        <f t="shared" si="223"/>
        <v>PP-4</v>
      </c>
      <c r="C2809" s="73" t="str">
        <f t="shared" si="224"/>
        <v>Normal</v>
      </c>
      <c r="D2809" s="77">
        <f>IFERROR(INDEX(Sinduscon!$12:$12,
MATCH(CUB!A2809,Sinduscon!$3:$3,0)+2), "")</f>
        <v>1212.3800000000001</v>
      </c>
      <c r="E2809" s="77">
        <f>IFERROR(INDEX(Sinduscon!$13:$13,
MATCH(CUB!$A2809,Sinduscon!$3:$3,0)+2), "")</f>
        <v>1400.87</v>
      </c>
      <c r="F2809" s="77">
        <f>IFERROR(INDEX(Sinduscon!$14:$14,
MATCH(CUB!$A2809,Sinduscon!$3:$3,0)+2), "")</f>
        <v>171.66</v>
      </c>
      <c r="G2809" s="77">
        <f>IFERROR(INDEX(Sinduscon!$15:$15,
MATCH(CUB!$A2809,Sinduscon!$3:$3,0)+2), "")</f>
        <v>7.0000000000000007E-2</v>
      </c>
      <c r="H2809" s="111"/>
      <c r="I2809" s="111"/>
      <c r="J2809" s="111"/>
      <c r="K2809" s="111"/>
    </row>
    <row r="2810" spans="1:12" x14ac:dyDescent="0.25">
      <c r="A2810" s="71">
        <f>IF(
   SUMPRODUCT(--(Sinduscon!$3:$3=DATE(2013,INT((ROW(A3007)-1)/20)+1,1)))&gt;0,
   DATE(2013,INT((ROW(A3007)-1)/20)+1,1),
   ""
)</f>
        <v>45839</v>
      </c>
      <c r="B2810" s="72" t="str">
        <f t="shared" si="223"/>
        <v>PP-4</v>
      </c>
      <c r="C2810" s="73" t="str">
        <f t="shared" si="224"/>
        <v>Alto</v>
      </c>
      <c r="D2810" s="77" t="str">
        <f>IFERROR(INDEX(Sinduscon!$12:$12,
MATCH(CUB!A2810,Sinduscon!$3:$3,0)+3), "")</f>
        <v>-</v>
      </c>
      <c r="E2810" s="77" t="str">
        <f>IFERROR(INDEX(Sinduscon!$13:$13,
MATCH(CUB!$A2810,Sinduscon!$3:$3,0)+3), "")</f>
        <v>-</v>
      </c>
      <c r="F2810" s="77" t="str">
        <f>IFERROR(INDEX(Sinduscon!$14:$14,
MATCH(CUB!$A2810,Sinduscon!$3:$3,0)+3), "")</f>
        <v>-</v>
      </c>
      <c r="G2810" s="77" t="str">
        <f>IFERROR(INDEX(Sinduscon!$15:$15,
MATCH(CUB!$A2810,Sinduscon!$3:$3,0)+3), "")</f>
        <v>-</v>
      </c>
      <c r="H2810" s="111"/>
      <c r="I2810" s="111"/>
      <c r="J2810" s="111"/>
      <c r="K2810" s="111"/>
    </row>
    <row r="2811" spans="1:12" x14ac:dyDescent="0.25">
      <c r="A2811" s="71">
        <f>IF(
   SUMPRODUCT(--(Sinduscon!$3:$3=DATE(2013,INT((ROW(A3008)-1)/20)+1,1)))&gt;0,
   DATE(2013,INT((ROW(A3008)-1)/20)+1,1),
   ""
)</f>
        <v>45839</v>
      </c>
      <c r="B2811" s="72" t="str">
        <f t="shared" si="223"/>
        <v>PP-4</v>
      </c>
      <c r="C2811" s="73" t="str">
        <f t="shared" si="224"/>
        <v>Total</v>
      </c>
      <c r="D2811" s="77">
        <f>IFERROR(INDEX(Sinduscon!$12:$12,
MATCH(CUB!A2811,Sinduscon!$3:$3,0)+4), "")</f>
        <v>2508.16</v>
      </c>
      <c r="E2811" s="77">
        <f>IFERROR(INDEX(Sinduscon!$13:$13,
MATCH(CUB!$A2811,Sinduscon!$3:$3,0)+4), "")</f>
        <v>2370.77</v>
      </c>
      <c r="F2811" s="77">
        <f>IFERROR(INDEX(Sinduscon!$14:$14,
MATCH(CUB!$A2811,Sinduscon!$3:$3,0)+4), "")</f>
        <v>212.2</v>
      </c>
      <c r="G2811" s="77">
        <f>IFERROR(INDEX(Sinduscon!$15:$15,
MATCH(CUB!$A2811,Sinduscon!$3:$3,0)+4), "")</f>
        <v>5.3000000000000007</v>
      </c>
      <c r="H2811" s="111"/>
      <c r="I2811" s="111"/>
      <c r="J2811" s="111"/>
      <c r="K2811" s="111"/>
    </row>
    <row r="2812" spans="1:12" x14ac:dyDescent="0.25">
      <c r="A2812" s="71">
        <f>IF(
   SUMPRODUCT(--(Sinduscon!$3:$3=DATE(2013,INT((ROW(A3009)-1)/20)+1,1)))&gt;0,
   DATE(2013,INT((ROW(A3009)-1)/20)+1,1),
   ""
)</f>
        <v>45839</v>
      </c>
      <c r="B2812" s="72" t="str">
        <f t="shared" si="223"/>
        <v>R-8</v>
      </c>
      <c r="C2812" s="73" t="str">
        <f t="shared" si="224"/>
        <v>Baixo</v>
      </c>
      <c r="D2812" s="77">
        <f>IFERROR(INDEX(Sinduscon!$18:$18,
MATCH(CUB!A2812,Sinduscon!$3:$3,0)+1), "")</f>
        <v>1234.92</v>
      </c>
      <c r="E2812" s="77">
        <f>IFERROR(INDEX(Sinduscon!$19:$19,
MATCH(CUB!$A2812,Sinduscon!$3:$3,0)+1), "")</f>
        <v>912.11</v>
      </c>
      <c r="F2812" s="77">
        <f>IFERROR(INDEX(Sinduscon!$20:$20,
MATCH(CUB!$A2812,Sinduscon!$3:$3,0)+1), "")</f>
        <v>36.479999999999997</v>
      </c>
      <c r="G2812" s="77">
        <f>IFERROR(INDEX(Sinduscon!$21:$21,
MATCH(CUB!$A2812,Sinduscon!$3:$3,0)+1), "")</f>
        <v>5.49</v>
      </c>
      <c r="H2812" s="111"/>
      <c r="I2812" s="111"/>
      <c r="J2812" s="111"/>
      <c r="K2812" s="111"/>
    </row>
    <row r="2813" spans="1:12" x14ac:dyDescent="0.25">
      <c r="A2813" s="71">
        <f>IF(
   SUMPRODUCT(--(Sinduscon!$3:$3=DATE(2013,INT((ROW(A3010)-1)/20)+1,1)))&gt;0,
   DATE(2013,INT((ROW(A3010)-1)/20)+1,1),
   ""
)</f>
        <v>45839</v>
      </c>
      <c r="B2813" s="72" t="str">
        <f t="shared" si="223"/>
        <v>R-8</v>
      </c>
      <c r="C2813" s="73" t="str">
        <f t="shared" si="224"/>
        <v>Normal</v>
      </c>
      <c r="D2813" s="77">
        <f>IFERROR(INDEX(Sinduscon!$18:$18,
MATCH(CUB!A2813,Sinduscon!$3:$3,0)+2), "")</f>
        <v>1074.94</v>
      </c>
      <c r="E2813" s="77">
        <f>IFERROR(INDEX(Sinduscon!$19:$19,
MATCH(CUB!$A2813,Sinduscon!$3:$3,0)+2), "")</f>
        <v>1257.9000000000001</v>
      </c>
      <c r="F2813" s="77">
        <f>IFERROR(INDEX(Sinduscon!$20:$20,
MATCH(CUB!$A2813,Sinduscon!$3:$3,0)+2), "")</f>
        <v>79.2</v>
      </c>
      <c r="G2813" s="77">
        <f>IFERROR(INDEX(Sinduscon!$21:$21,
MATCH(CUB!$A2813,Sinduscon!$3:$3,0)+2), "")</f>
        <v>7.35</v>
      </c>
      <c r="H2813" s="111"/>
      <c r="I2813" s="111"/>
      <c r="J2813" s="111"/>
      <c r="K2813" s="111"/>
    </row>
    <row r="2814" spans="1:12" x14ac:dyDescent="0.25">
      <c r="A2814" s="71">
        <f>IF(
   SUMPRODUCT(--(Sinduscon!$3:$3=DATE(2013,INT((ROW(A3011)-1)/20)+1,1)))&gt;0,
   DATE(2013,INT((ROW(A3011)-1)/20)+1,1),
   ""
)</f>
        <v>45839</v>
      </c>
      <c r="B2814" s="72" t="str">
        <f t="shared" si="223"/>
        <v>R-8</v>
      </c>
      <c r="C2814" s="73" t="str">
        <f t="shared" si="224"/>
        <v>Alto</v>
      </c>
      <c r="D2814" s="77">
        <f>IFERROR(INDEX(Sinduscon!$18:$18,
MATCH(CUB!A2814,Sinduscon!$3:$3,0)+3), "")</f>
        <v>1521.66</v>
      </c>
      <c r="E2814" s="77">
        <f>IFERROR(INDEX(Sinduscon!$19:$19,
MATCH(CUB!$A2814,Sinduscon!$3:$3,0)+3), "")</f>
        <v>1331.07</v>
      </c>
      <c r="F2814" s="77">
        <f>IFERROR(INDEX(Sinduscon!$20:$20,
MATCH(CUB!$A2814,Sinduscon!$3:$3,0)+3), "")</f>
        <v>93.38</v>
      </c>
      <c r="G2814" s="77">
        <f>IFERROR(INDEX(Sinduscon!$21:$21,
MATCH(CUB!$A2814,Sinduscon!$3:$3,0)+3), "")</f>
        <v>6.94</v>
      </c>
      <c r="H2814" s="111"/>
      <c r="I2814" s="111"/>
      <c r="J2814" s="111"/>
      <c r="K2814" s="111"/>
    </row>
    <row r="2815" spans="1:12" x14ac:dyDescent="0.25">
      <c r="A2815" s="71">
        <f>IF(
   SUMPRODUCT(--(Sinduscon!$3:$3=DATE(2013,INT((ROW(A3012)-1)/20)+1,1)))&gt;0,
   DATE(2013,INT((ROW(A3012)-1)/20)+1,1),
   ""
)</f>
        <v>45839</v>
      </c>
      <c r="B2815" s="72" t="str">
        <f t="shared" si="223"/>
        <v>R-8</v>
      </c>
      <c r="C2815" s="73" t="str">
        <f t="shared" si="224"/>
        <v>Total</v>
      </c>
      <c r="D2815" s="77">
        <f>IFERROR(INDEX(Sinduscon!$18:$18,
MATCH(CUB!A2815,Sinduscon!$3:$3,0)+4), "")</f>
        <v>3831.5200000000004</v>
      </c>
      <c r="E2815" s="77">
        <f>IFERROR(INDEX(Sinduscon!$19:$19,
MATCH(CUB!$A2815,Sinduscon!$3:$3,0)+4), "")</f>
        <v>3501.08</v>
      </c>
      <c r="F2815" s="77">
        <f>IFERROR(INDEX(Sinduscon!$20:$20,
MATCH(CUB!$A2815,Sinduscon!$3:$3,0)+4), "")</f>
        <v>209.06</v>
      </c>
      <c r="G2815" s="77">
        <f>IFERROR(INDEX(Sinduscon!$21:$21,
MATCH(CUB!$A2815,Sinduscon!$3:$3,0)+4), "")</f>
        <v>19.78</v>
      </c>
      <c r="H2815" s="111"/>
      <c r="I2815" s="111"/>
      <c r="J2815" s="111"/>
      <c r="K2815" s="111"/>
    </row>
    <row r="2816" spans="1:12" x14ac:dyDescent="0.25">
      <c r="A2816" s="71">
        <f>IF(
   SUMPRODUCT(--(Sinduscon!$3:$3=DATE(2013,INT((ROW(A3013)-1)/20)+1,1)))&gt;0,
   DATE(2013,INT((ROW(A3013)-1)/20)+1,1),
   ""
)</f>
        <v>45839</v>
      </c>
      <c r="B2816" s="72" t="str">
        <f t="shared" si="223"/>
        <v>R-16</v>
      </c>
      <c r="C2816" s="73" t="str">
        <f t="shared" si="224"/>
        <v>Baixo</v>
      </c>
      <c r="D2816" s="77" t="str">
        <f>IFERROR(INDEX(Sinduscon!$24:$24,
MATCH(CUB!A2816,Sinduscon!$3:$3,0)+1), "")</f>
        <v>-</v>
      </c>
      <c r="E2816" s="77" t="str">
        <f>IFERROR(INDEX(Sinduscon!$25:$25,
MATCH(CUB!$A2816,Sinduscon!$3:$3,0)+1), "")</f>
        <v>-</v>
      </c>
      <c r="F2816" s="77" t="str">
        <f>IFERROR(INDEX(Sinduscon!$26:$26,
MATCH(CUB!$A2816,Sinduscon!$3:$3,0)+1), "")</f>
        <v>-</v>
      </c>
      <c r="G2816" s="77" t="str">
        <f>IFERROR(INDEX(Sinduscon!$27:$27,
MATCH(CUB!$A2816,Sinduscon!$3:$3,0)+1), "")</f>
        <v>-</v>
      </c>
      <c r="H2816" s="111"/>
      <c r="I2816" s="111"/>
      <c r="J2816" s="111"/>
      <c r="K2816" s="111"/>
    </row>
    <row r="2817" spans="1:12" x14ac:dyDescent="0.25">
      <c r="A2817" s="71">
        <f>IF(
   SUMPRODUCT(--(Sinduscon!$3:$3=DATE(2013,INT((ROW(A3014)-1)/20)+1,1)))&gt;0,
   DATE(2013,INT((ROW(A3014)-1)/20)+1,1),
   ""
)</f>
        <v>45839</v>
      </c>
      <c r="B2817" s="72" t="str">
        <f t="shared" si="223"/>
        <v>R-16</v>
      </c>
      <c r="C2817" s="73" t="str">
        <f t="shared" si="224"/>
        <v>Normal</v>
      </c>
      <c r="D2817" s="77">
        <f>IFERROR(INDEX(Sinduscon!$24:$24,
MATCH(CUB!A2817,Sinduscon!$3:$3,0)+2), "")</f>
        <v>1062.06</v>
      </c>
      <c r="E2817" s="77">
        <f>IFERROR(INDEX(Sinduscon!$25:$25,
MATCH(CUB!$A2817,Sinduscon!$3:$3,0)+2), "")</f>
        <v>1209.3599999999999</v>
      </c>
      <c r="F2817" s="77">
        <f>IFERROR(INDEX(Sinduscon!$26:$26,
MATCH(CUB!$A2817,Sinduscon!$3:$3,0)+2), "")</f>
        <v>65.540000000000006</v>
      </c>
      <c r="G2817" s="77">
        <f>IFERROR(INDEX(Sinduscon!$27:$27,
MATCH(CUB!$A2817,Sinduscon!$3:$3,0)+2), "")</f>
        <v>7.01</v>
      </c>
      <c r="H2817" s="111"/>
      <c r="I2817" s="111"/>
      <c r="J2817" s="111"/>
      <c r="K2817" s="111"/>
    </row>
    <row r="2818" spans="1:12" x14ac:dyDescent="0.25">
      <c r="A2818" s="71">
        <f>IF(
   SUMPRODUCT(--(Sinduscon!$3:$3=DATE(2013,INT((ROW(A3015)-1)/20)+1,1)))&gt;0,
   DATE(2013,INT((ROW(A3015)-1)/20)+1,1),
   ""
)</f>
        <v>45839</v>
      </c>
      <c r="B2818" s="72" t="str">
        <f t="shared" si="223"/>
        <v>R-16</v>
      </c>
      <c r="C2818" s="73" t="str">
        <f t="shared" si="224"/>
        <v>Alto</v>
      </c>
      <c r="D2818" s="77">
        <f>IFERROR(INDEX(Sinduscon!$24:$24,
MATCH(CUB!A2818,Sinduscon!$3:$3,0)+3), "")</f>
        <v>1503.48</v>
      </c>
      <c r="E2818" s="77">
        <f>IFERROR(INDEX(Sinduscon!$25:$25,
MATCH(CUB!$A2818,Sinduscon!$3:$3,0)+3), "")</f>
        <v>1495.11</v>
      </c>
      <c r="F2818" s="77">
        <f>IFERROR(INDEX(Sinduscon!$26:$26,
MATCH(CUB!$A2818,Sinduscon!$3:$3,0)+3), "")</f>
        <v>81.010000000000005</v>
      </c>
      <c r="G2818" s="77">
        <f>IFERROR(INDEX(Sinduscon!$27:$27,
MATCH(CUB!$A2818,Sinduscon!$3:$3,0)+3), "")</f>
        <v>10.52</v>
      </c>
      <c r="H2818" s="111"/>
      <c r="I2818" s="111"/>
      <c r="J2818" s="111"/>
      <c r="K2818" s="111"/>
    </row>
    <row r="2819" spans="1:12" x14ac:dyDescent="0.25">
      <c r="A2819" s="71">
        <f>IF(
   SUMPRODUCT(--(Sinduscon!$3:$3=DATE(2013,INT((ROW(A3016)-1)/20)+1,1)))&gt;0,
   DATE(2013,INT((ROW(A3016)-1)/20)+1,1),
   ""
)</f>
        <v>45839</v>
      </c>
      <c r="B2819" s="72" t="str">
        <f t="shared" si="223"/>
        <v>R-16</v>
      </c>
      <c r="C2819" s="73" t="str">
        <f t="shared" si="224"/>
        <v>Total</v>
      </c>
      <c r="D2819" s="77">
        <f>IFERROR(INDEX(Sinduscon!$24:$24,
MATCH(CUB!A2819,Sinduscon!$3:$3,0)+4), "")</f>
        <v>2565.54</v>
      </c>
      <c r="E2819" s="77">
        <f>IFERROR(INDEX(Sinduscon!$25:$25,
MATCH(CUB!$A2819,Sinduscon!$3:$3,0)+4), "")</f>
        <v>2704.47</v>
      </c>
      <c r="F2819" s="77">
        <f>IFERROR(INDEX(Sinduscon!$26:$26,
MATCH(CUB!$A2819,Sinduscon!$3:$3,0)+4), "")</f>
        <v>146.55000000000001</v>
      </c>
      <c r="G2819" s="77">
        <f>IFERROR(INDEX(Sinduscon!$27:$27,
MATCH(CUB!$A2819,Sinduscon!$3:$3,0)+4), "")</f>
        <v>17.53</v>
      </c>
      <c r="H2819" s="111"/>
      <c r="I2819" s="111"/>
      <c r="J2819" s="111"/>
      <c r="K2819" s="111"/>
    </row>
    <row r="2820" spans="1:12" x14ac:dyDescent="0.25">
      <c r="A2820" s="71">
        <f>IF(
   SUMPRODUCT(--(Sinduscon!$3:$3=DATE(2013,INT((ROW(A3017)-1)/20)+1,1)))&gt;0,
   DATE(2013,INT((ROW(A3017)-1)/20)+1,1),
   ""
)</f>
        <v>45839</v>
      </c>
      <c r="B2820" s="72" t="str">
        <f t="shared" si="223"/>
        <v>PIS</v>
      </c>
      <c r="C2820" s="73" t="str">
        <f t="shared" si="224"/>
        <v>Baixo</v>
      </c>
      <c r="D2820" s="77">
        <f>IFERROR(INDEX(Sinduscon!$30:$30,
MATCH(CUB!A2820,Sinduscon!$3:$3,0)+1), "")</f>
        <v>884.86</v>
      </c>
      <c r="E2820" s="77">
        <f>IFERROR(INDEX(Sinduscon!$31:$31,
MATCH(CUB!$A2820,Sinduscon!$3:$3,0)+1), "")</f>
        <v>787.69</v>
      </c>
      <c r="F2820" s="77">
        <f>IFERROR(INDEX(Sinduscon!$32:$32,
MATCH(CUB!$A2820,Sinduscon!$3:$3,0)+1), "")</f>
        <v>37.81</v>
      </c>
      <c r="G2820" s="77">
        <f>IFERROR(INDEX(Sinduscon!$33:$33,
MATCH(CUB!$A2820,Sinduscon!$3:$3,0)+1), "")</f>
        <v>2.74</v>
      </c>
      <c r="H2820" s="111"/>
      <c r="I2820" s="111"/>
      <c r="J2820" s="111"/>
      <c r="K2820" s="111"/>
    </row>
    <row r="2821" spans="1:12" x14ac:dyDescent="0.25">
      <c r="A2821" s="71">
        <f>IF(
   SUMPRODUCT(--(Sinduscon!$3:$3=DATE(2013,INT((ROW(A3018)-1)/20)+1,1)))&gt;0,
   DATE(2013,INT((ROW(A3018)-1)/20)+1,1),
   ""
)</f>
        <v>45839</v>
      </c>
      <c r="B2821" s="72" t="str">
        <f t="shared" ref="B2821:B2883" si="228">IF(A2821&lt;&gt;"", CHOOSE(MOD(QUOTIENT(ROW()-4,4),5)+1,"R-1","PP-4","R-8","R-16","PIS"), "")</f>
        <v>PIS</v>
      </c>
      <c r="C2821" s="73" t="str">
        <f t="shared" ref="C2821:C2884" si="229">IF(A2821&lt;&gt;"", CHOOSE(MOD(QUOTIENT(ROW()-4,1),4)+1,"Baixo","Normal","Alto","Total"), "")</f>
        <v>Normal</v>
      </c>
      <c r="D2821" s="77" t="str">
        <f>IFERROR(INDEX(Sinduscon!$30:$30,
MATCH(CUB!A2821,Sinduscon!$3:$3,0)+2), "")</f>
        <v>-</v>
      </c>
      <c r="E2821" s="77" t="str">
        <f>IFERROR(INDEX(Sinduscon!$31:$31,
MATCH(CUB!$A2821,Sinduscon!$3:$3,0)+2), "")</f>
        <v>-</v>
      </c>
      <c r="F2821" s="77" t="str">
        <f>IFERROR(INDEX(Sinduscon!$32:$32,
MATCH(CUB!$A2821,Sinduscon!$3:$3,0)+2), "")</f>
        <v>-</v>
      </c>
      <c r="G2821" s="77" t="str">
        <f>IFERROR(INDEX(Sinduscon!$33:$33,
MATCH(CUB!$A2821,Sinduscon!$3:$3,0)+2), "")</f>
        <v>-</v>
      </c>
      <c r="H2821" s="111"/>
      <c r="I2821" s="111"/>
      <c r="J2821" s="111"/>
      <c r="K2821" s="111"/>
    </row>
    <row r="2822" spans="1:12" x14ac:dyDescent="0.25">
      <c r="A2822" s="71">
        <f>IF(
   SUMPRODUCT(--(Sinduscon!$3:$3=DATE(2013,INT((ROW(A3019)-1)/20)+1,1)))&gt;0,
   DATE(2013,INT((ROW(A3019)-1)/20)+1,1),
   ""
)</f>
        <v>45839</v>
      </c>
      <c r="B2822" s="72" t="str">
        <f t="shared" si="228"/>
        <v>PIS</v>
      </c>
      <c r="C2822" s="73" t="str">
        <f t="shared" si="229"/>
        <v>Alto</v>
      </c>
      <c r="D2822" s="77" t="str">
        <f>IFERROR(INDEX(Sinduscon!$30:$30,
MATCH(CUB!A2822,Sinduscon!$3:$3,0)+3), "")</f>
        <v>-</v>
      </c>
      <c r="E2822" s="77" t="str">
        <f>IFERROR(INDEX(Sinduscon!$31:$31,
MATCH(CUB!$A2822,Sinduscon!$3:$3,0)+3), "")</f>
        <v>-</v>
      </c>
      <c r="F2822" s="77" t="str">
        <f>IFERROR(INDEX(Sinduscon!$32:$32,
MATCH(CUB!$A2822,Sinduscon!$3:$3,0)+3), "")</f>
        <v>-</v>
      </c>
      <c r="G2822" s="77" t="str">
        <f>IFERROR(INDEX(Sinduscon!$33:$33,
MATCH(CUB!$A2822,Sinduscon!$3:$3,0)+3), "")</f>
        <v>-</v>
      </c>
      <c r="H2822" s="111"/>
      <c r="I2822" s="111"/>
      <c r="J2822" s="111"/>
      <c r="K2822" s="111"/>
    </row>
    <row r="2823" spans="1:12" x14ac:dyDescent="0.25">
      <c r="A2823" s="71">
        <f>IF(
   SUMPRODUCT(--(Sinduscon!$3:$3=DATE(2013,INT((ROW(A3020)-1)/20)+1,1)))&gt;0,
   DATE(2013,INT((ROW(A3020)-1)/20)+1,1),
   ""
)</f>
        <v>45839</v>
      </c>
      <c r="B2823" s="72" t="str">
        <f>IF(A2823&lt;&gt;"", CHOOSE(MOD(QUOTIENT(ROW()-4,4),5)+1,"R-1","PP-4","R-8","R-16","PIS"), "")</f>
        <v>PIS</v>
      </c>
      <c r="C2823" s="73" t="str">
        <f t="shared" si="229"/>
        <v>Total</v>
      </c>
      <c r="D2823" s="77">
        <f>IFERROR(INDEX(Sinduscon!$30:$30,
MATCH(CUB!A2823,Sinduscon!$3:$3,0)+4), "")</f>
        <v>884.86</v>
      </c>
      <c r="E2823" s="77">
        <f>IFERROR(INDEX(Sinduscon!$31:$31,
MATCH(CUB!$A2823,Sinduscon!$3:$3,0)+4), "")</f>
        <v>787.69</v>
      </c>
      <c r="F2823" s="77">
        <f>IFERROR(INDEX(Sinduscon!$32:$32,
MATCH(CUB!$A2823,Sinduscon!$3:$3,0)+4), "")</f>
        <v>37.81</v>
      </c>
      <c r="G2823" s="77">
        <f>IFERROR(INDEX(Sinduscon!$33:$33,
MATCH(CUB!$A2823,Sinduscon!$3:$3,0)+4), "")</f>
        <v>2.74</v>
      </c>
      <c r="H2823" s="111">
        <f>SUMIFS(CUB!$D:$D,CUB!$C:$C,"Total",CUB!$A:$A,$A2823)
/11</f>
        <v>1276.9436363636364</v>
      </c>
      <c r="I2823" s="111">
        <f>SUMIFS(CUB!$E:$E,CUB!$C:$C,"Total",CUB!$A:$A,$A2823)
/11</f>
        <v>1256.5363636363636</v>
      </c>
      <c r="J2823" s="111">
        <f>SUMIFS(CUB!$F:$F,CUB!$C:$C,"Total",CUB!$A:$A,$A2823)
/11</f>
        <v>94.233636363636364</v>
      </c>
      <c r="K2823" s="111">
        <f>SUMIFS(CUB!$G:$G,CUB!$C:$C,"Total",CUB!$A:$A,$A2823)
/11</f>
        <v>4.6927272727272733</v>
      </c>
      <c r="L2823" s="111">
        <f t="shared" ref="L2823" si="230">SUM(H2823:K2823)</f>
        <v>2632.4063636363635</v>
      </c>
    </row>
    <row r="2824" spans="1:12" x14ac:dyDescent="0.25">
      <c r="A2824" s="71">
        <f>IF(
   SUMPRODUCT(--(Sinduscon!$3:$3=DATE(2013,INT((ROW(A3021)-1)/20)+1,1)))&gt;0,
   DATE(2013,INT((ROW(A3021)-1)/20)+1,1),
   ""
)</f>
        <v>45870</v>
      </c>
      <c r="B2824" s="72" t="str">
        <f t="shared" ref="B2824:B2887" si="231">IF(A2824&lt;&gt;"", CHOOSE(MOD(QUOTIENT(ROW()-4,4),5)+1,"R-1","PP-4","R-8","R-16","PIS"), "")</f>
        <v>R-1</v>
      </c>
      <c r="C2824" s="73" t="str">
        <f t="shared" si="229"/>
        <v>Baixo</v>
      </c>
      <c r="D2824" s="77">
        <f>IFERROR(INDEX(Sinduscon!$6:$6,
MATCH(CUB!A2824,Sinduscon!$3:$3,0)+1), "")</f>
        <v>1199.43</v>
      </c>
      <c r="E2824" s="77">
        <f>IFERROR(INDEX(Sinduscon!$7:$7,
MATCH(CUB!$A2824,Sinduscon!$3:$3,0)+1), "")</f>
        <v>1155.93</v>
      </c>
      <c r="F2824" s="77">
        <f>IFERROR(INDEX(Sinduscon!$8:$8,
MATCH(CUB!$A2824,Sinduscon!$3:$3,0)+1), "")</f>
        <v>156.83000000000001</v>
      </c>
      <c r="G2824" s="77">
        <f>IFERROR(INDEX(Sinduscon!$9:$9,
MATCH(CUB!$A2824,Sinduscon!$3:$3,0)+1), "")</f>
        <v>5.55</v>
      </c>
      <c r="H2824" s="111"/>
      <c r="I2824" s="111"/>
      <c r="J2824" s="111"/>
      <c r="K2824" s="111"/>
    </row>
    <row r="2825" spans="1:12" x14ac:dyDescent="0.25">
      <c r="A2825" s="71">
        <f>IF(
   SUMPRODUCT(--(Sinduscon!$3:$3=DATE(2013,INT((ROW(A3022)-1)/20)+1,1)))&gt;0,
   DATE(2013,INT((ROW(A3022)-1)/20)+1,1),
   ""
)</f>
        <v>45870</v>
      </c>
      <c r="B2825" s="72" t="str">
        <f t="shared" si="231"/>
        <v>R-1</v>
      </c>
      <c r="C2825" s="73" t="str">
        <f t="shared" si="229"/>
        <v>Normal</v>
      </c>
      <c r="D2825" s="77">
        <f>IFERROR(INDEX(Sinduscon!$6:$6,
MATCH(CUB!A2825,Sinduscon!$3:$3,0)+2), "")</f>
        <v>1250.25</v>
      </c>
      <c r="E2825" s="77">
        <f>IFERROR(INDEX(Sinduscon!$7:$7,
MATCH(CUB!$A2825,Sinduscon!$3:$3,0)+2), "")</f>
        <v>1583.68</v>
      </c>
      <c r="F2825" s="77">
        <f>IFERROR(INDEX(Sinduscon!$8:$8,
MATCH(CUB!$A2825,Sinduscon!$3:$3,0)+2), "")</f>
        <v>147.25</v>
      </c>
      <c r="G2825" s="77">
        <f>IFERROR(INDEX(Sinduscon!$9:$9,
MATCH(CUB!$A2825,Sinduscon!$3:$3,0)+2), "")</f>
        <v>0.39</v>
      </c>
      <c r="H2825" s="111"/>
      <c r="I2825" s="111"/>
      <c r="J2825" s="111"/>
      <c r="K2825" s="111"/>
    </row>
    <row r="2826" spans="1:12" x14ac:dyDescent="0.25">
      <c r="A2826" s="71">
        <f>IF(
   SUMPRODUCT(--(Sinduscon!$3:$3=DATE(2013,INT((ROW(A3023)-1)/20)+1,1)))&gt;0,
   DATE(2013,INT((ROW(A3023)-1)/20)+1,1),
   ""
)</f>
        <v>45870</v>
      </c>
      <c r="B2826" s="72" t="str">
        <f t="shared" si="231"/>
        <v>R-1</v>
      </c>
      <c r="C2826" s="73" t="str">
        <f t="shared" si="229"/>
        <v>Alto</v>
      </c>
      <c r="D2826" s="77">
        <f>IFERROR(INDEX(Sinduscon!$6:$6,
MATCH(CUB!A2826,Sinduscon!$3:$3,0)+3), "")</f>
        <v>1830.56</v>
      </c>
      <c r="E2826" s="77">
        <f>IFERROR(INDEX(Sinduscon!$7:$7,
MATCH(CUB!$A2826,Sinduscon!$3:$3,0)+3), "")</f>
        <v>1718.28</v>
      </c>
      <c r="F2826" s="77">
        <f>IFERROR(INDEX(Sinduscon!$8:$8,
MATCH(CUB!$A2826,Sinduscon!$3:$3,0)+3), "")</f>
        <v>139.21</v>
      </c>
      <c r="G2826" s="77">
        <f>IFERROR(INDEX(Sinduscon!$9:$9,
MATCH(CUB!$A2826,Sinduscon!$3:$3,0)+3), "")</f>
        <v>0.48</v>
      </c>
      <c r="H2826" s="111"/>
      <c r="I2826" s="111"/>
      <c r="J2826" s="111"/>
      <c r="K2826" s="111"/>
    </row>
    <row r="2827" spans="1:12" x14ac:dyDescent="0.25">
      <c r="A2827" s="71">
        <f>IF(
   SUMPRODUCT(--(Sinduscon!$3:$3=DATE(2013,INT((ROW(A3024)-1)/20)+1,1)))&gt;0,
   DATE(2013,INT((ROW(A3024)-1)/20)+1,1),
   ""
)</f>
        <v>45870</v>
      </c>
      <c r="B2827" s="72" t="str">
        <f t="shared" si="231"/>
        <v>R-1</v>
      </c>
      <c r="C2827" s="73" t="str">
        <f t="shared" si="229"/>
        <v>Total</v>
      </c>
      <c r="D2827" s="77">
        <f>IFERROR(INDEX(Sinduscon!$6:$6,
MATCH(CUB!A2827,Sinduscon!$3:$3,0)+4), "")</f>
        <v>4280.24</v>
      </c>
      <c r="E2827" s="77">
        <f>IFERROR(INDEX(Sinduscon!$7:$7,
MATCH(CUB!$A2827,Sinduscon!$3:$3,0)+4), "")</f>
        <v>4457.8900000000003</v>
      </c>
      <c r="F2827" s="77">
        <f>IFERROR(INDEX(Sinduscon!$8:$8,
MATCH(CUB!$A2827,Sinduscon!$3:$3,0)+4), "")</f>
        <v>443.29000000000008</v>
      </c>
      <c r="G2827" s="77">
        <f>IFERROR(INDEX(Sinduscon!$9:$9,
MATCH(CUB!$A2827,Sinduscon!$3:$3,0)+4), "")</f>
        <v>6.42</v>
      </c>
      <c r="H2827" s="111"/>
      <c r="I2827" s="111"/>
      <c r="J2827" s="111"/>
      <c r="K2827" s="111"/>
    </row>
    <row r="2828" spans="1:12" x14ac:dyDescent="0.25">
      <c r="A2828" s="71">
        <f>IF(
   SUMPRODUCT(--(Sinduscon!$3:$3=DATE(2013,INT((ROW(A3025)-1)/20)+1,1)))&gt;0,
   DATE(2013,INT((ROW(A3025)-1)/20)+1,1),
   ""
)</f>
        <v>45870</v>
      </c>
      <c r="B2828" s="72" t="str">
        <f t="shared" si="231"/>
        <v>PP-4</v>
      </c>
      <c r="C2828" s="73" t="str">
        <f t="shared" si="229"/>
        <v>Baixo</v>
      </c>
      <c r="D2828" s="77">
        <f>IFERROR(INDEX(Sinduscon!$12:$12,
MATCH(CUB!A2828,Sinduscon!$3:$3,0)+1), "")</f>
        <v>1305.28</v>
      </c>
      <c r="E2828" s="77">
        <f>IFERROR(INDEX(Sinduscon!$13:$13,
MATCH(CUB!$A2828,Sinduscon!$3:$3,0)+1), "")</f>
        <v>969.9</v>
      </c>
      <c r="F2828" s="77">
        <f>IFERROR(INDEX(Sinduscon!$14:$14,
MATCH(CUB!$A2828,Sinduscon!$3:$3,0)+1), "")</f>
        <v>41.7</v>
      </c>
      <c r="G2828" s="77">
        <f>IFERROR(INDEX(Sinduscon!$15:$15,
MATCH(CUB!$A2828,Sinduscon!$3:$3,0)+1), "")</f>
        <v>5.37</v>
      </c>
      <c r="H2828" s="111"/>
      <c r="I2828" s="111"/>
      <c r="J2828" s="111"/>
      <c r="K2828" s="111"/>
    </row>
    <row r="2829" spans="1:12" x14ac:dyDescent="0.25">
      <c r="A2829" s="71">
        <f>IF(
   SUMPRODUCT(--(Sinduscon!$3:$3=DATE(2013,INT((ROW(A3026)-1)/20)+1,1)))&gt;0,
   DATE(2013,INT((ROW(A3026)-1)/20)+1,1),
   ""
)</f>
        <v>45870</v>
      </c>
      <c r="B2829" s="72" t="str">
        <f t="shared" si="231"/>
        <v>PP-4</v>
      </c>
      <c r="C2829" s="73" t="str">
        <f t="shared" si="229"/>
        <v>Normal</v>
      </c>
      <c r="D2829" s="77">
        <f>IFERROR(INDEX(Sinduscon!$12:$12,
MATCH(CUB!A2829,Sinduscon!$3:$3,0)+2), "")</f>
        <v>1216.02</v>
      </c>
      <c r="E2829" s="77">
        <f>IFERROR(INDEX(Sinduscon!$13:$13,
MATCH(CUB!$A2829,Sinduscon!$3:$3,0)+2), "")</f>
        <v>1400.87</v>
      </c>
      <c r="F2829" s="77">
        <f>IFERROR(INDEX(Sinduscon!$14:$14,
MATCH(CUB!$A2829,Sinduscon!$3:$3,0)+2), "")</f>
        <v>176.57</v>
      </c>
      <c r="G2829" s="77">
        <f>IFERROR(INDEX(Sinduscon!$15:$15,
MATCH(CUB!$A2829,Sinduscon!$3:$3,0)+2), "")</f>
        <v>7.0000000000000007E-2</v>
      </c>
      <c r="H2829" s="111"/>
      <c r="I2829" s="111"/>
      <c r="J2829" s="111"/>
      <c r="K2829" s="111"/>
    </row>
    <row r="2830" spans="1:12" x14ac:dyDescent="0.25">
      <c r="A2830" s="71">
        <f>IF(
   SUMPRODUCT(--(Sinduscon!$3:$3=DATE(2013,INT((ROW(A3027)-1)/20)+1,1)))&gt;0,
   DATE(2013,INT((ROW(A3027)-1)/20)+1,1),
   ""
)</f>
        <v>45870</v>
      </c>
      <c r="B2830" s="72" t="str">
        <f t="shared" si="231"/>
        <v>PP-4</v>
      </c>
      <c r="C2830" s="73" t="str">
        <f t="shared" si="229"/>
        <v>Alto</v>
      </c>
      <c r="D2830" s="77" t="str">
        <f>IFERROR(INDEX(Sinduscon!$12:$12,
MATCH(CUB!A2830,Sinduscon!$3:$3,0)+3), "")</f>
        <v>-</v>
      </c>
      <c r="E2830" s="77" t="str">
        <f>IFERROR(INDEX(Sinduscon!$13:$13,
MATCH(CUB!$A2830,Sinduscon!$3:$3,0)+3), "")</f>
        <v>-</v>
      </c>
      <c r="F2830" s="77" t="str">
        <f>IFERROR(INDEX(Sinduscon!$14:$14,
MATCH(CUB!$A2830,Sinduscon!$3:$3,0)+3), "")</f>
        <v>-</v>
      </c>
      <c r="G2830" s="77" t="str">
        <f>IFERROR(INDEX(Sinduscon!$15:$15,
MATCH(CUB!$A2830,Sinduscon!$3:$3,0)+3), "")</f>
        <v>-</v>
      </c>
      <c r="H2830" s="111"/>
      <c r="I2830" s="111"/>
      <c r="J2830" s="111"/>
      <c r="K2830" s="111"/>
    </row>
    <row r="2831" spans="1:12" x14ac:dyDescent="0.25">
      <c r="A2831" s="71">
        <f>IF(
   SUMPRODUCT(--(Sinduscon!$3:$3=DATE(2013,INT((ROW(A3028)-1)/20)+1,1)))&gt;0,
   DATE(2013,INT((ROW(A3028)-1)/20)+1,1),
   ""
)</f>
        <v>45870</v>
      </c>
      <c r="B2831" s="72" t="str">
        <f t="shared" si="231"/>
        <v>PP-4</v>
      </c>
      <c r="C2831" s="73" t="str">
        <f t="shared" si="229"/>
        <v>Total</v>
      </c>
      <c r="D2831" s="77">
        <f>IFERROR(INDEX(Sinduscon!$12:$12,
MATCH(CUB!A2831,Sinduscon!$3:$3,0)+4), "")</f>
        <v>2521.3000000000002</v>
      </c>
      <c r="E2831" s="77">
        <f>IFERROR(INDEX(Sinduscon!$13:$13,
MATCH(CUB!$A2831,Sinduscon!$3:$3,0)+4), "")</f>
        <v>2370.77</v>
      </c>
      <c r="F2831" s="77">
        <f>IFERROR(INDEX(Sinduscon!$14:$14,
MATCH(CUB!$A2831,Sinduscon!$3:$3,0)+4), "")</f>
        <v>218.26999999999998</v>
      </c>
      <c r="G2831" s="77">
        <f>IFERROR(INDEX(Sinduscon!$15:$15,
MATCH(CUB!$A2831,Sinduscon!$3:$3,0)+4), "")</f>
        <v>5.44</v>
      </c>
      <c r="H2831" s="111"/>
      <c r="I2831" s="111"/>
      <c r="J2831" s="111"/>
      <c r="K2831" s="111"/>
    </row>
    <row r="2832" spans="1:12" x14ac:dyDescent="0.25">
      <c r="A2832" s="71">
        <f>IF(
   SUMPRODUCT(--(Sinduscon!$3:$3=DATE(2013,INT((ROW(A3029)-1)/20)+1,1)))&gt;0,
   DATE(2013,INT((ROW(A3029)-1)/20)+1,1),
   ""
)</f>
        <v>45870</v>
      </c>
      <c r="B2832" s="72" t="str">
        <f t="shared" si="231"/>
        <v>R-8</v>
      </c>
      <c r="C2832" s="73" t="str">
        <f t="shared" si="229"/>
        <v>Baixo</v>
      </c>
      <c r="D2832" s="77">
        <f>IFERROR(INDEX(Sinduscon!$18:$18,
MATCH(CUB!A2832,Sinduscon!$3:$3,0)+1), "")</f>
        <v>1243.73</v>
      </c>
      <c r="E2832" s="77">
        <f>IFERROR(INDEX(Sinduscon!$19:$19,
MATCH(CUB!$A2832,Sinduscon!$3:$3,0)+1), "")</f>
        <v>912.11</v>
      </c>
      <c r="F2832" s="77">
        <f>IFERROR(INDEX(Sinduscon!$20:$20,
MATCH(CUB!$A2832,Sinduscon!$3:$3,0)+1), "")</f>
        <v>37.520000000000003</v>
      </c>
      <c r="G2832" s="77">
        <f>IFERROR(INDEX(Sinduscon!$21:$21,
MATCH(CUB!$A2832,Sinduscon!$3:$3,0)+1), "")</f>
        <v>5.63</v>
      </c>
      <c r="H2832" s="111"/>
      <c r="I2832" s="111"/>
      <c r="J2832" s="111"/>
      <c r="K2832" s="111"/>
    </row>
    <row r="2833" spans="1:12" x14ac:dyDescent="0.25">
      <c r="A2833" s="71">
        <f>IF(
   SUMPRODUCT(--(Sinduscon!$3:$3=DATE(2013,INT((ROW(A3030)-1)/20)+1,1)))&gt;0,
   DATE(2013,INT((ROW(A3030)-1)/20)+1,1),
   ""
)</f>
        <v>45870</v>
      </c>
      <c r="B2833" s="72" t="str">
        <f t="shared" si="231"/>
        <v>R-8</v>
      </c>
      <c r="C2833" s="73" t="str">
        <f t="shared" si="229"/>
        <v>Normal</v>
      </c>
      <c r="D2833" s="77">
        <f>IFERROR(INDEX(Sinduscon!$18:$18,
MATCH(CUB!A2833,Sinduscon!$3:$3,0)+2), "")</f>
        <v>1077.3900000000001</v>
      </c>
      <c r="E2833" s="77">
        <f>IFERROR(INDEX(Sinduscon!$19:$19,
MATCH(CUB!$A2833,Sinduscon!$3:$3,0)+2), "")</f>
        <v>1257.9000000000001</v>
      </c>
      <c r="F2833" s="77">
        <f>IFERROR(INDEX(Sinduscon!$20:$20,
MATCH(CUB!$A2833,Sinduscon!$3:$3,0)+2), "")</f>
        <v>81.459999999999994</v>
      </c>
      <c r="G2833" s="77">
        <f>IFERROR(INDEX(Sinduscon!$21:$21,
MATCH(CUB!$A2833,Sinduscon!$3:$3,0)+2), "")</f>
        <v>7.54</v>
      </c>
      <c r="H2833" s="111"/>
      <c r="I2833" s="111"/>
      <c r="J2833" s="111"/>
      <c r="K2833" s="111"/>
    </row>
    <row r="2834" spans="1:12" x14ac:dyDescent="0.25">
      <c r="A2834" s="71">
        <f>IF(
   SUMPRODUCT(--(Sinduscon!$3:$3=DATE(2013,INT((ROW(A3031)-1)/20)+1,1)))&gt;0,
   DATE(2013,INT((ROW(A3031)-1)/20)+1,1),
   ""
)</f>
        <v>45870</v>
      </c>
      <c r="B2834" s="72" t="str">
        <f t="shared" si="231"/>
        <v>R-8</v>
      </c>
      <c r="C2834" s="73" t="str">
        <f t="shared" si="229"/>
        <v>Alto</v>
      </c>
      <c r="D2834" s="77">
        <f>IFERROR(INDEX(Sinduscon!$18:$18,
MATCH(CUB!A2834,Sinduscon!$3:$3,0)+3), "")</f>
        <v>1519.83</v>
      </c>
      <c r="E2834" s="77">
        <f>IFERROR(INDEX(Sinduscon!$19:$19,
MATCH(CUB!$A2834,Sinduscon!$3:$3,0)+3), "")</f>
        <v>1331.07</v>
      </c>
      <c r="F2834" s="77">
        <f>IFERROR(INDEX(Sinduscon!$20:$20,
MATCH(CUB!$A2834,Sinduscon!$3:$3,0)+3), "")</f>
        <v>96.05</v>
      </c>
      <c r="G2834" s="77">
        <f>IFERROR(INDEX(Sinduscon!$21:$21,
MATCH(CUB!$A2834,Sinduscon!$3:$3,0)+3), "")</f>
        <v>7.12</v>
      </c>
      <c r="H2834" s="111"/>
      <c r="I2834" s="111"/>
      <c r="J2834" s="111"/>
      <c r="K2834" s="111"/>
    </row>
    <row r="2835" spans="1:12" x14ac:dyDescent="0.25">
      <c r="A2835" s="71">
        <f>IF(
   SUMPRODUCT(--(Sinduscon!$3:$3=DATE(2013,INT((ROW(A3032)-1)/20)+1,1)))&gt;0,
   DATE(2013,INT((ROW(A3032)-1)/20)+1,1),
   ""
)</f>
        <v>45870</v>
      </c>
      <c r="B2835" s="72" t="str">
        <f t="shared" si="231"/>
        <v>R-8</v>
      </c>
      <c r="C2835" s="73" t="str">
        <f t="shared" si="229"/>
        <v>Total</v>
      </c>
      <c r="D2835" s="77">
        <f>IFERROR(INDEX(Sinduscon!$18:$18,
MATCH(CUB!A2835,Sinduscon!$3:$3,0)+4), "")</f>
        <v>3840.95</v>
      </c>
      <c r="E2835" s="77">
        <f>IFERROR(INDEX(Sinduscon!$19:$19,
MATCH(CUB!$A2835,Sinduscon!$3:$3,0)+4), "")</f>
        <v>3501.08</v>
      </c>
      <c r="F2835" s="77">
        <f>IFERROR(INDEX(Sinduscon!$20:$20,
MATCH(CUB!$A2835,Sinduscon!$3:$3,0)+4), "")</f>
        <v>215.02999999999997</v>
      </c>
      <c r="G2835" s="77">
        <f>IFERROR(INDEX(Sinduscon!$21:$21,
MATCH(CUB!$A2835,Sinduscon!$3:$3,0)+4), "")</f>
        <v>20.29</v>
      </c>
      <c r="H2835" s="111"/>
      <c r="I2835" s="111"/>
      <c r="J2835" s="111"/>
      <c r="K2835" s="111"/>
    </row>
    <row r="2836" spans="1:12" x14ac:dyDescent="0.25">
      <c r="A2836" s="71">
        <f>IF(
   SUMPRODUCT(--(Sinduscon!$3:$3=DATE(2013,INT((ROW(A3033)-1)/20)+1,1)))&gt;0,
   DATE(2013,INT((ROW(A3033)-1)/20)+1,1),
   ""
)</f>
        <v>45870</v>
      </c>
      <c r="B2836" s="72" t="str">
        <f t="shared" si="231"/>
        <v>R-16</v>
      </c>
      <c r="C2836" s="73" t="str">
        <f t="shared" si="229"/>
        <v>Baixo</v>
      </c>
      <c r="D2836" s="77" t="str">
        <f>IFERROR(INDEX(Sinduscon!$24:$24,
MATCH(CUB!A2836,Sinduscon!$3:$3,0)+1), "")</f>
        <v>-</v>
      </c>
      <c r="E2836" s="77" t="str">
        <f>IFERROR(INDEX(Sinduscon!$25:$25,
MATCH(CUB!$A2836,Sinduscon!$3:$3,0)+1), "")</f>
        <v>-</v>
      </c>
      <c r="F2836" s="77" t="str">
        <f>IFERROR(INDEX(Sinduscon!$26:$26,
MATCH(CUB!$A2836,Sinduscon!$3:$3,0)+1), "")</f>
        <v>-</v>
      </c>
      <c r="G2836" s="77" t="str">
        <f>IFERROR(INDEX(Sinduscon!$27:$27,
MATCH(CUB!$A2836,Sinduscon!$3:$3,0)+1), "")</f>
        <v>-</v>
      </c>
      <c r="H2836" s="111"/>
      <c r="I2836" s="111"/>
      <c r="J2836" s="111"/>
      <c r="K2836" s="111"/>
    </row>
    <row r="2837" spans="1:12" x14ac:dyDescent="0.25">
      <c r="A2837" s="71">
        <f>IF(
   SUMPRODUCT(--(Sinduscon!$3:$3=DATE(2013,INT((ROW(A3034)-1)/20)+1,1)))&gt;0,
   DATE(2013,INT((ROW(A3034)-1)/20)+1,1),
   ""
)</f>
        <v>45870</v>
      </c>
      <c r="B2837" s="72" t="str">
        <f t="shared" si="231"/>
        <v>R-16</v>
      </c>
      <c r="C2837" s="73" t="str">
        <f t="shared" si="229"/>
        <v>Normal</v>
      </c>
      <c r="D2837" s="77">
        <f>IFERROR(INDEX(Sinduscon!$24:$24,
MATCH(CUB!A2837,Sinduscon!$3:$3,0)+2), "")</f>
        <v>1064.29</v>
      </c>
      <c r="E2837" s="77">
        <f>IFERROR(INDEX(Sinduscon!$25:$25,
MATCH(CUB!$A2837,Sinduscon!$3:$3,0)+2), "")</f>
        <v>1209.3599999999999</v>
      </c>
      <c r="F2837" s="77">
        <f>IFERROR(INDEX(Sinduscon!$26:$26,
MATCH(CUB!$A2837,Sinduscon!$3:$3,0)+2), "")</f>
        <v>67.42</v>
      </c>
      <c r="G2837" s="77">
        <f>IFERROR(INDEX(Sinduscon!$27:$27,
MATCH(CUB!$A2837,Sinduscon!$3:$3,0)+2), "")</f>
        <v>7.19</v>
      </c>
      <c r="H2837" s="111"/>
      <c r="I2837" s="111"/>
      <c r="J2837" s="111"/>
      <c r="K2837" s="111"/>
    </row>
    <row r="2838" spans="1:12" x14ac:dyDescent="0.25">
      <c r="A2838" s="71">
        <f>IF(
   SUMPRODUCT(--(Sinduscon!$3:$3=DATE(2013,INT((ROW(A3035)-1)/20)+1,1)))&gt;0,
   DATE(2013,INT((ROW(A3035)-1)/20)+1,1),
   ""
)</f>
        <v>45870</v>
      </c>
      <c r="B2838" s="72" t="str">
        <f t="shared" si="231"/>
        <v>R-16</v>
      </c>
      <c r="C2838" s="73" t="str">
        <f t="shared" si="229"/>
        <v>Alto</v>
      </c>
      <c r="D2838" s="77">
        <f>IFERROR(INDEX(Sinduscon!$24:$24,
MATCH(CUB!A2838,Sinduscon!$3:$3,0)+3), "")</f>
        <v>1507.23</v>
      </c>
      <c r="E2838" s="77">
        <f>IFERROR(INDEX(Sinduscon!$25:$25,
MATCH(CUB!$A2838,Sinduscon!$3:$3,0)+3), "")</f>
        <v>1495.11</v>
      </c>
      <c r="F2838" s="77">
        <f>IFERROR(INDEX(Sinduscon!$26:$26,
MATCH(CUB!$A2838,Sinduscon!$3:$3,0)+3), "")</f>
        <v>83.33</v>
      </c>
      <c r="G2838" s="77">
        <f>IFERROR(INDEX(Sinduscon!$27:$27,
MATCH(CUB!$A2838,Sinduscon!$3:$3,0)+3), "")</f>
        <v>10.79</v>
      </c>
      <c r="H2838" s="111"/>
      <c r="I2838" s="111"/>
      <c r="J2838" s="111"/>
      <c r="K2838" s="111"/>
    </row>
    <row r="2839" spans="1:12" x14ac:dyDescent="0.25">
      <c r="A2839" s="71">
        <f>IF(
   SUMPRODUCT(--(Sinduscon!$3:$3=DATE(2013,INT((ROW(A3036)-1)/20)+1,1)))&gt;0,
   DATE(2013,INT((ROW(A3036)-1)/20)+1,1),
   ""
)</f>
        <v>45870</v>
      </c>
      <c r="B2839" s="72" t="str">
        <f t="shared" si="231"/>
        <v>R-16</v>
      </c>
      <c r="C2839" s="73" t="str">
        <f t="shared" si="229"/>
        <v>Total</v>
      </c>
      <c r="D2839" s="77">
        <f>IFERROR(INDEX(Sinduscon!$24:$24,
MATCH(CUB!A2839,Sinduscon!$3:$3,0)+4), "")</f>
        <v>2571.52</v>
      </c>
      <c r="E2839" s="77">
        <f>IFERROR(INDEX(Sinduscon!$25:$25,
MATCH(CUB!$A2839,Sinduscon!$3:$3,0)+4), "")</f>
        <v>2704.47</v>
      </c>
      <c r="F2839" s="77">
        <f>IFERROR(INDEX(Sinduscon!$26:$26,
MATCH(CUB!$A2839,Sinduscon!$3:$3,0)+4), "")</f>
        <v>150.75</v>
      </c>
      <c r="G2839" s="77">
        <f>IFERROR(INDEX(Sinduscon!$27:$27,
MATCH(CUB!$A2839,Sinduscon!$3:$3,0)+4), "")</f>
        <v>17.98</v>
      </c>
      <c r="H2839" s="111"/>
      <c r="I2839" s="111"/>
      <c r="J2839" s="111"/>
      <c r="K2839" s="111"/>
    </row>
    <row r="2840" spans="1:12" x14ac:dyDescent="0.25">
      <c r="A2840" s="71">
        <f>IF(
   SUMPRODUCT(--(Sinduscon!$3:$3=DATE(2013,INT((ROW(A3037)-1)/20)+1,1)))&gt;0,
   DATE(2013,INT((ROW(A3037)-1)/20)+1,1),
   ""
)</f>
        <v>45870</v>
      </c>
      <c r="B2840" s="72" t="str">
        <f t="shared" si="231"/>
        <v>PIS</v>
      </c>
      <c r="C2840" s="73" t="str">
        <f t="shared" si="229"/>
        <v>Baixo</v>
      </c>
      <c r="D2840" s="77">
        <f>IFERROR(INDEX(Sinduscon!$30:$30,
MATCH(CUB!A2840,Sinduscon!$3:$3,0)+1), "")</f>
        <v>895.95</v>
      </c>
      <c r="E2840" s="77">
        <f>IFERROR(INDEX(Sinduscon!$31:$31,
MATCH(CUB!$A2840,Sinduscon!$3:$3,0)+1), "")</f>
        <v>787.69</v>
      </c>
      <c r="F2840" s="77">
        <f>IFERROR(INDEX(Sinduscon!$32:$32,
MATCH(CUB!$A2840,Sinduscon!$3:$3,0)+1), "")</f>
        <v>38.89</v>
      </c>
      <c r="G2840" s="77">
        <f>IFERROR(INDEX(Sinduscon!$33:$33,
MATCH(CUB!$A2840,Sinduscon!$3:$3,0)+1), "")</f>
        <v>2.81</v>
      </c>
      <c r="H2840" s="111"/>
      <c r="I2840" s="111"/>
      <c r="J2840" s="111"/>
      <c r="K2840" s="111"/>
    </row>
    <row r="2841" spans="1:12" x14ac:dyDescent="0.25">
      <c r="A2841" s="71">
        <f>IF(
   SUMPRODUCT(--(Sinduscon!$3:$3=DATE(2013,INT((ROW(A3038)-1)/20)+1,1)))&gt;0,
   DATE(2013,INT((ROW(A3038)-1)/20)+1,1),
   ""
)</f>
        <v>45870</v>
      </c>
      <c r="B2841" s="72" t="str">
        <f t="shared" si="228"/>
        <v>PIS</v>
      </c>
      <c r="C2841" s="73" t="str">
        <f t="shared" si="229"/>
        <v>Normal</v>
      </c>
      <c r="D2841" s="77" t="str">
        <f>IFERROR(INDEX(Sinduscon!$30:$30,
MATCH(CUB!A2841,Sinduscon!$3:$3,0)+2), "")</f>
        <v>-</v>
      </c>
      <c r="E2841" s="77" t="str">
        <f>IFERROR(INDEX(Sinduscon!$31:$31,
MATCH(CUB!$A2841,Sinduscon!$3:$3,0)+2), "")</f>
        <v>-</v>
      </c>
      <c r="F2841" s="77" t="str">
        <f>IFERROR(INDEX(Sinduscon!$32:$32,
MATCH(CUB!$A2841,Sinduscon!$3:$3,0)+2), "")</f>
        <v>-</v>
      </c>
      <c r="G2841" s="77" t="str">
        <f>IFERROR(INDEX(Sinduscon!$33:$33,
MATCH(CUB!$A2841,Sinduscon!$3:$3,0)+2), "")</f>
        <v>-</v>
      </c>
      <c r="H2841" s="111"/>
      <c r="I2841" s="111"/>
      <c r="J2841" s="111"/>
      <c r="K2841" s="111"/>
    </row>
    <row r="2842" spans="1:12" x14ac:dyDescent="0.25">
      <c r="A2842" s="71">
        <f>IF(
   SUMPRODUCT(--(Sinduscon!$3:$3=DATE(2013,INT((ROW(A3039)-1)/20)+1,1)))&gt;0,
   DATE(2013,INT((ROW(A3039)-1)/20)+1,1),
   ""
)</f>
        <v>45870</v>
      </c>
      <c r="B2842" s="72" t="str">
        <f t="shared" si="228"/>
        <v>PIS</v>
      </c>
      <c r="C2842" s="73" t="str">
        <f t="shared" si="229"/>
        <v>Alto</v>
      </c>
      <c r="D2842" s="77" t="str">
        <f>IFERROR(INDEX(Sinduscon!$30:$30,
MATCH(CUB!A2842,Sinduscon!$3:$3,0)+3), "")</f>
        <v>-</v>
      </c>
      <c r="E2842" s="77" t="str">
        <f>IFERROR(INDEX(Sinduscon!$31:$31,
MATCH(CUB!$A2842,Sinduscon!$3:$3,0)+3), "")</f>
        <v>-</v>
      </c>
      <c r="F2842" s="77" t="str">
        <f>IFERROR(INDEX(Sinduscon!$32:$32,
MATCH(CUB!$A2842,Sinduscon!$3:$3,0)+3), "")</f>
        <v>-</v>
      </c>
      <c r="G2842" s="77" t="str">
        <f>IFERROR(INDEX(Sinduscon!$33:$33,
MATCH(CUB!$A2842,Sinduscon!$3:$3,0)+3), "")</f>
        <v>-</v>
      </c>
      <c r="H2842" s="111"/>
      <c r="I2842" s="111"/>
      <c r="J2842" s="111"/>
      <c r="K2842" s="111"/>
    </row>
    <row r="2843" spans="1:12" x14ac:dyDescent="0.25">
      <c r="A2843" s="71">
        <f>IF(
   SUMPRODUCT(--(Sinduscon!$3:$3=DATE(2013,INT((ROW(A3040)-1)/20)+1,1)))&gt;0,
   DATE(2013,INT((ROW(A3040)-1)/20)+1,1),
   ""
)</f>
        <v>45870</v>
      </c>
      <c r="B2843" s="72" t="str">
        <f t="shared" si="228"/>
        <v>PIS</v>
      </c>
      <c r="C2843" s="73" t="str">
        <f t="shared" si="229"/>
        <v>Total</v>
      </c>
      <c r="D2843" s="77">
        <f>IFERROR(INDEX(Sinduscon!$30:$30,
MATCH(CUB!A2843,Sinduscon!$3:$3,0)+4), "")</f>
        <v>895.95</v>
      </c>
      <c r="E2843" s="77">
        <f>IFERROR(INDEX(Sinduscon!$31:$31,
MATCH(CUB!$A2843,Sinduscon!$3:$3,0)+4), "")</f>
        <v>787.69</v>
      </c>
      <c r="F2843" s="77">
        <f>IFERROR(INDEX(Sinduscon!$32:$32,
MATCH(CUB!$A2843,Sinduscon!$3:$3,0)+4), "")</f>
        <v>38.89</v>
      </c>
      <c r="G2843" s="77">
        <f>IFERROR(INDEX(Sinduscon!$33:$33,
MATCH(CUB!$A2843,Sinduscon!$3:$3,0)+4), "")</f>
        <v>2.81</v>
      </c>
      <c r="H2843" s="111">
        <f>SUMIFS(CUB!$D:$D,CUB!$C:$C,"Total",CUB!$A:$A,$A2843)
/11</f>
        <v>1282.7236363636364</v>
      </c>
      <c r="I2843" s="111">
        <f>SUMIFS(CUB!$E:$E,CUB!$C:$C,"Total",CUB!$A:$A,$A2843)
/11</f>
        <v>1256.5363636363636</v>
      </c>
      <c r="J2843" s="111">
        <f>SUMIFS(CUB!$F:$F,CUB!$C:$C,"Total",CUB!$A:$A,$A2843)
/11</f>
        <v>96.930000000000021</v>
      </c>
      <c r="K2843" s="111">
        <f>SUMIFS(CUB!$G:$G,CUB!$C:$C,"Total",CUB!$A:$A,$A2843)
/11</f>
        <v>4.8127272727272725</v>
      </c>
      <c r="L2843" s="111">
        <f t="shared" ref="L2843" si="232">SUM(H2843:K2843)</f>
        <v>2641.0027272727275</v>
      </c>
    </row>
    <row r="2844" spans="1:12" x14ac:dyDescent="0.25">
      <c r="A2844" s="71">
        <f>IF(
   SUMPRODUCT(--(Sinduscon!$3:$3=DATE(2013,INT((ROW(A3041)-1)/20)+1,1)))&gt;0,
   DATE(2013,INT((ROW(A3041)-1)/20)+1,1),
   ""
)</f>
        <v>45901</v>
      </c>
      <c r="B2844" s="72" t="str">
        <f t="shared" si="231"/>
        <v>R-1</v>
      </c>
      <c r="C2844" s="73" t="str">
        <f t="shared" si="229"/>
        <v>Baixo</v>
      </c>
      <c r="D2844" s="73">
        <f>IFERROR(INDEX(Sinduscon!$6:$6,
MATCH(CUB!A2844,Sinduscon!$3:$3,0)+1), "")</f>
        <v>1205.57</v>
      </c>
      <c r="E2844" s="73">
        <f>IFERROR(INDEX(Sinduscon!$7:$7,
MATCH(CUB!$A2844,Sinduscon!$3:$3,0)+1), "")</f>
        <v>1155.93</v>
      </c>
      <c r="F2844" s="73">
        <f>IFERROR(INDEX(Sinduscon!$8:$8,
MATCH(CUB!$A2844,Sinduscon!$3:$3,0)+1), "")</f>
        <v>158.63999999999999</v>
      </c>
      <c r="G2844" s="73">
        <f>IFERROR(INDEX(Sinduscon!$9:$9,
MATCH(CUB!$A2844,Sinduscon!$3:$3,0)+1), "")</f>
        <v>5.55</v>
      </c>
      <c r="H2844" s="111"/>
      <c r="I2844" s="111"/>
      <c r="J2844" s="111"/>
      <c r="K2844" s="111"/>
    </row>
    <row r="2845" spans="1:12" x14ac:dyDescent="0.25">
      <c r="A2845" s="71">
        <f>IF(
   SUMPRODUCT(--(Sinduscon!$3:$3=DATE(2013,INT((ROW(A3042)-1)/20)+1,1)))&gt;0,
   DATE(2013,INT((ROW(A3042)-1)/20)+1,1),
   ""
)</f>
        <v>45901</v>
      </c>
      <c r="B2845" s="72" t="str">
        <f t="shared" si="231"/>
        <v>R-1</v>
      </c>
      <c r="C2845" s="73" t="str">
        <f t="shared" si="229"/>
        <v>Normal</v>
      </c>
      <c r="D2845" s="73">
        <f>IFERROR(INDEX(Sinduscon!$6:$6,
MATCH(CUB!A2845,Sinduscon!$3:$3,0)+2), "")</f>
        <v>1257.79</v>
      </c>
      <c r="E2845" s="73">
        <f>IFERROR(INDEX(Sinduscon!$7:$7,
MATCH(CUB!$A2845,Sinduscon!$3:$3,0)+2), "")</f>
        <v>1583.68</v>
      </c>
      <c r="F2845" s="73">
        <f>IFERROR(INDEX(Sinduscon!$8:$8,
MATCH(CUB!$A2845,Sinduscon!$3:$3,0)+2), "")</f>
        <v>148.94999999999999</v>
      </c>
      <c r="G2845" s="73">
        <f>IFERROR(INDEX(Sinduscon!$9:$9,
MATCH(CUB!$A2845,Sinduscon!$3:$3,0)+2), "")</f>
        <v>0.39</v>
      </c>
      <c r="H2845" s="111"/>
      <c r="I2845" s="111"/>
      <c r="J2845" s="111"/>
      <c r="K2845" s="111"/>
    </row>
    <row r="2846" spans="1:12" x14ac:dyDescent="0.25">
      <c r="A2846" s="71">
        <f>IF(
   SUMPRODUCT(--(Sinduscon!$3:$3=DATE(2013,INT((ROW(A3043)-1)/20)+1,1)))&gt;0,
   DATE(2013,INT((ROW(A3043)-1)/20)+1,1),
   ""
)</f>
        <v>45901</v>
      </c>
      <c r="B2846" s="72" t="str">
        <f t="shared" si="231"/>
        <v>R-1</v>
      </c>
      <c r="C2846" s="73" t="str">
        <f t="shared" si="229"/>
        <v>Alto</v>
      </c>
      <c r="D2846" s="73">
        <f>IFERROR(INDEX(Sinduscon!$6:$6,
MATCH(CUB!A2846,Sinduscon!$3:$3,0)+3), "")</f>
        <v>1840.53</v>
      </c>
      <c r="E2846" s="73">
        <f>IFERROR(INDEX(Sinduscon!$7:$7,
MATCH(CUB!$A2846,Sinduscon!$3:$3,0)+3), "")</f>
        <v>1718.28</v>
      </c>
      <c r="F2846" s="73">
        <f>IFERROR(INDEX(Sinduscon!$8:$8,
MATCH(CUB!$A2846,Sinduscon!$3:$3,0)+3), "")</f>
        <v>140.82</v>
      </c>
      <c r="G2846" s="73">
        <f>IFERROR(INDEX(Sinduscon!$9:$9,
MATCH(CUB!$A2846,Sinduscon!$3:$3,0)+3), "")</f>
        <v>0.48</v>
      </c>
      <c r="H2846" s="111"/>
      <c r="I2846" s="111"/>
      <c r="J2846" s="111"/>
      <c r="K2846" s="111"/>
    </row>
    <row r="2847" spans="1:12" x14ac:dyDescent="0.25">
      <c r="A2847" s="71">
        <f>IF(
   SUMPRODUCT(--(Sinduscon!$3:$3=DATE(2013,INT((ROW(A3044)-1)/20)+1,1)))&gt;0,
   DATE(2013,INT((ROW(A3044)-1)/20)+1,1),
   ""
)</f>
        <v>45901</v>
      </c>
      <c r="B2847" s="72" t="str">
        <f t="shared" si="231"/>
        <v>R-1</v>
      </c>
      <c r="C2847" s="73" t="str">
        <f t="shared" si="229"/>
        <v>Total</v>
      </c>
      <c r="D2847" s="73">
        <f>IFERROR(INDEX(Sinduscon!$6:$6,
MATCH(CUB!A2847,Sinduscon!$3:$3,0)+4), "")</f>
        <v>4303.8899999999994</v>
      </c>
      <c r="E2847" s="73">
        <f>IFERROR(INDEX(Sinduscon!$7:$7,
MATCH(CUB!$A2847,Sinduscon!$3:$3,0)+4), "")</f>
        <v>4457.8900000000003</v>
      </c>
      <c r="F2847" s="73">
        <f>IFERROR(INDEX(Sinduscon!$8:$8,
MATCH(CUB!$A2847,Sinduscon!$3:$3,0)+4), "")</f>
        <v>448.40999999999997</v>
      </c>
      <c r="G2847" s="73">
        <f>IFERROR(INDEX(Sinduscon!$9:$9,
MATCH(CUB!$A2847,Sinduscon!$3:$3,0)+4), "")</f>
        <v>6.42</v>
      </c>
      <c r="H2847" s="111"/>
      <c r="I2847" s="111"/>
      <c r="J2847" s="111"/>
      <c r="K2847" s="111"/>
    </row>
    <row r="2848" spans="1:12" x14ac:dyDescent="0.25">
      <c r="A2848" s="71">
        <f>IF(
   SUMPRODUCT(--(Sinduscon!$3:$3=DATE(2013,INT((ROW(A3045)-1)/20)+1,1)))&gt;0,
   DATE(2013,INT((ROW(A3045)-1)/20)+1,1),
   ""
)</f>
        <v>45901</v>
      </c>
      <c r="B2848" s="72" t="str">
        <f t="shared" si="231"/>
        <v>PP-4</v>
      </c>
      <c r="C2848" s="73" t="str">
        <f t="shared" si="229"/>
        <v>Baixo</v>
      </c>
      <c r="D2848" s="73">
        <f>IFERROR(INDEX(Sinduscon!$12:$12,
MATCH(CUB!A2848,Sinduscon!$3:$3,0)+1), "")</f>
        <v>1309.52</v>
      </c>
      <c r="E2848" s="73">
        <f>IFERROR(INDEX(Sinduscon!$13:$13,
MATCH(CUB!$A2848,Sinduscon!$3:$3,0)+1), "")</f>
        <v>969.9</v>
      </c>
      <c r="F2848" s="73">
        <f>IFERROR(INDEX(Sinduscon!$14:$14,
MATCH(CUB!$A2848,Sinduscon!$3:$3,0)+1), "")</f>
        <v>42.18</v>
      </c>
      <c r="G2848" s="73">
        <f>IFERROR(INDEX(Sinduscon!$15:$15,
MATCH(CUB!$A2848,Sinduscon!$3:$3,0)+1), "")</f>
        <v>5.37</v>
      </c>
      <c r="H2848" s="111"/>
      <c r="I2848" s="111"/>
      <c r="J2848" s="111"/>
      <c r="K2848" s="111"/>
    </row>
    <row r="2849" spans="1:12" x14ac:dyDescent="0.25">
      <c r="A2849" s="71">
        <f>IF(
   SUMPRODUCT(--(Sinduscon!$3:$3=DATE(2013,INT((ROW(A3046)-1)/20)+1,1)))&gt;0,
   DATE(2013,INT((ROW(A3046)-1)/20)+1,1),
   ""
)</f>
        <v>45901</v>
      </c>
      <c r="B2849" s="72" t="str">
        <f t="shared" si="231"/>
        <v>PP-4</v>
      </c>
      <c r="C2849" s="73" t="str">
        <f t="shared" si="229"/>
        <v>Normal</v>
      </c>
      <c r="D2849" s="73">
        <f>IFERROR(INDEX(Sinduscon!$12:$12,
MATCH(CUB!A2849,Sinduscon!$3:$3,0)+2), "")</f>
        <v>1221.75</v>
      </c>
      <c r="E2849" s="73">
        <f>IFERROR(INDEX(Sinduscon!$13:$13,
MATCH(CUB!$A2849,Sinduscon!$3:$3,0)+2), "")</f>
        <v>1400.87</v>
      </c>
      <c r="F2849" s="73">
        <f>IFERROR(INDEX(Sinduscon!$14:$14,
MATCH(CUB!$A2849,Sinduscon!$3:$3,0)+2), "")</f>
        <v>178.61</v>
      </c>
      <c r="G2849" s="73">
        <f>IFERROR(INDEX(Sinduscon!$15:$15,
MATCH(CUB!$A2849,Sinduscon!$3:$3,0)+2), "")</f>
        <v>7.0000000000000007E-2</v>
      </c>
      <c r="H2849" s="111"/>
      <c r="I2849" s="111"/>
      <c r="J2849" s="111"/>
      <c r="K2849" s="111"/>
    </row>
    <row r="2850" spans="1:12" x14ac:dyDescent="0.25">
      <c r="A2850" s="71">
        <f>IF(
   SUMPRODUCT(--(Sinduscon!$3:$3=DATE(2013,INT((ROW(A3047)-1)/20)+1,1)))&gt;0,
   DATE(2013,INT((ROW(A3047)-1)/20)+1,1),
   ""
)</f>
        <v>45901</v>
      </c>
      <c r="B2850" s="72" t="str">
        <f t="shared" si="231"/>
        <v>PP-4</v>
      </c>
      <c r="C2850" s="73" t="str">
        <f t="shared" si="229"/>
        <v>Alto</v>
      </c>
      <c r="D2850" s="73" t="str">
        <f>IFERROR(INDEX(Sinduscon!$12:$12,
MATCH(CUB!A2850,Sinduscon!$3:$3,0)+3), "")</f>
        <v>-</v>
      </c>
      <c r="E2850" s="73" t="str">
        <f>IFERROR(INDEX(Sinduscon!$13:$13,
MATCH(CUB!$A2850,Sinduscon!$3:$3,0)+3), "")</f>
        <v>-</v>
      </c>
      <c r="F2850" s="73" t="str">
        <f>IFERROR(INDEX(Sinduscon!$14:$14,
MATCH(CUB!$A2850,Sinduscon!$3:$3,0)+3), "")</f>
        <v>-</v>
      </c>
      <c r="G2850" s="73" t="str">
        <f>IFERROR(INDEX(Sinduscon!$15:$15,
MATCH(CUB!$A2850,Sinduscon!$3:$3,0)+3), "")</f>
        <v>-</v>
      </c>
      <c r="H2850" s="111"/>
      <c r="I2850" s="111"/>
      <c r="J2850" s="111"/>
      <c r="K2850" s="111"/>
    </row>
    <row r="2851" spans="1:12" x14ac:dyDescent="0.25">
      <c r="A2851" s="71">
        <f>IF(
   SUMPRODUCT(--(Sinduscon!$3:$3=DATE(2013,INT((ROW(A3048)-1)/20)+1,1)))&gt;0,
   DATE(2013,INT((ROW(A3048)-1)/20)+1,1),
   ""
)</f>
        <v>45901</v>
      </c>
      <c r="B2851" s="72" t="str">
        <f t="shared" si="231"/>
        <v>PP-4</v>
      </c>
      <c r="C2851" s="73" t="str">
        <f t="shared" si="229"/>
        <v>Total</v>
      </c>
      <c r="D2851" s="73">
        <f>IFERROR(INDEX(Sinduscon!$12:$12,
MATCH(CUB!A2851,Sinduscon!$3:$3,0)+4), "")</f>
        <v>2531.27</v>
      </c>
      <c r="E2851" s="73">
        <f>IFERROR(INDEX(Sinduscon!$13:$13,
MATCH(CUB!$A2851,Sinduscon!$3:$3,0)+4), "")</f>
        <v>2370.77</v>
      </c>
      <c r="F2851" s="73">
        <f>IFERROR(INDEX(Sinduscon!$14:$14,
MATCH(CUB!$A2851,Sinduscon!$3:$3,0)+4), "")</f>
        <v>220.79000000000002</v>
      </c>
      <c r="G2851" s="73">
        <f>IFERROR(INDEX(Sinduscon!$15:$15,
MATCH(CUB!$A2851,Sinduscon!$3:$3,0)+4), "")</f>
        <v>5.44</v>
      </c>
      <c r="H2851" s="111"/>
      <c r="I2851" s="111"/>
      <c r="J2851" s="111"/>
      <c r="K2851" s="111"/>
    </row>
    <row r="2852" spans="1:12" x14ac:dyDescent="0.25">
      <c r="A2852" s="71">
        <f>IF(
   SUMPRODUCT(--(Sinduscon!$3:$3=DATE(2013,INT((ROW(A3049)-1)/20)+1,1)))&gt;0,
   DATE(2013,INT((ROW(A3049)-1)/20)+1,1),
   ""
)</f>
        <v>45901</v>
      </c>
      <c r="B2852" s="72" t="str">
        <f t="shared" si="231"/>
        <v>R-8</v>
      </c>
      <c r="C2852" s="73" t="str">
        <f t="shared" si="229"/>
        <v>Baixo</v>
      </c>
      <c r="D2852" s="73">
        <f>IFERROR(INDEX(Sinduscon!$18:$18,
MATCH(CUB!A2852,Sinduscon!$3:$3,0)+1), "")</f>
        <v>1248.3599999999999</v>
      </c>
      <c r="E2852" s="73">
        <f>IFERROR(INDEX(Sinduscon!$19:$19,
MATCH(CUB!$A2852,Sinduscon!$3:$3,0)+1), "")</f>
        <v>912.11</v>
      </c>
      <c r="F2852" s="73">
        <f>IFERROR(INDEX(Sinduscon!$20:$20,
MATCH(CUB!$A2852,Sinduscon!$3:$3,0)+1), "")</f>
        <v>37.96</v>
      </c>
      <c r="G2852" s="73">
        <f>IFERROR(INDEX(Sinduscon!$21:$21,
MATCH(CUB!$A2852,Sinduscon!$3:$3,0)+1), "")</f>
        <v>5.63</v>
      </c>
      <c r="H2852" s="111"/>
      <c r="I2852" s="111"/>
      <c r="J2852" s="111"/>
      <c r="K2852" s="111"/>
    </row>
    <row r="2853" spans="1:12" x14ac:dyDescent="0.25">
      <c r="A2853" s="71">
        <f>IF(
   SUMPRODUCT(--(Sinduscon!$3:$3=DATE(2013,INT((ROW(A3050)-1)/20)+1,1)))&gt;0,
   DATE(2013,INT((ROW(A3050)-1)/20)+1,1),
   ""
)</f>
        <v>45901</v>
      </c>
      <c r="B2853" s="72" t="str">
        <f t="shared" si="231"/>
        <v>R-8</v>
      </c>
      <c r="C2853" s="73" t="str">
        <f t="shared" si="229"/>
        <v>Normal</v>
      </c>
      <c r="D2853" s="73">
        <f>IFERROR(INDEX(Sinduscon!$18:$18,
MATCH(CUB!A2853,Sinduscon!$3:$3,0)+2), "")</f>
        <v>1082.6400000000001</v>
      </c>
      <c r="E2853" s="73">
        <f>IFERROR(INDEX(Sinduscon!$19:$19,
MATCH(CUB!$A2853,Sinduscon!$3:$3,0)+2), "")</f>
        <v>1257.9000000000001</v>
      </c>
      <c r="F2853" s="73">
        <f>IFERROR(INDEX(Sinduscon!$20:$20,
MATCH(CUB!$A2853,Sinduscon!$3:$3,0)+2), "")</f>
        <v>82.4</v>
      </c>
      <c r="G2853" s="73">
        <f>IFERROR(INDEX(Sinduscon!$21:$21,
MATCH(CUB!$A2853,Sinduscon!$3:$3,0)+2), "")</f>
        <v>7.54</v>
      </c>
      <c r="H2853" s="111"/>
      <c r="I2853" s="111"/>
      <c r="J2853" s="111"/>
      <c r="K2853" s="111"/>
    </row>
    <row r="2854" spans="1:12" x14ac:dyDescent="0.25">
      <c r="A2854" s="71">
        <f>IF(
   SUMPRODUCT(--(Sinduscon!$3:$3=DATE(2013,INT((ROW(A3051)-1)/20)+1,1)))&gt;0,
   DATE(2013,INT((ROW(A3051)-1)/20)+1,1),
   ""
)</f>
        <v>45901</v>
      </c>
      <c r="B2854" s="72" t="str">
        <f t="shared" si="231"/>
        <v>R-8</v>
      </c>
      <c r="C2854" s="73" t="str">
        <f t="shared" si="229"/>
        <v>Alto</v>
      </c>
      <c r="D2854" s="73">
        <f>IFERROR(INDEX(Sinduscon!$18:$18,
MATCH(CUB!A2854,Sinduscon!$3:$3,0)+3), "")</f>
        <v>1527.84</v>
      </c>
      <c r="E2854" s="73">
        <f>IFERROR(INDEX(Sinduscon!$19:$19,
MATCH(CUB!$A2854,Sinduscon!$3:$3,0)+3), "")</f>
        <v>1331.07</v>
      </c>
      <c r="F2854" s="73">
        <f>IFERROR(INDEX(Sinduscon!$20:$20,
MATCH(CUB!$A2854,Sinduscon!$3:$3,0)+3), "")</f>
        <v>97.17</v>
      </c>
      <c r="G2854" s="73">
        <f>IFERROR(INDEX(Sinduscon!$21:$21,
MATCH(CUB!$A2854,Sinduscon!$3:$3,0)+3), "")</f>
        <v>7.12</v>
      </c>
      <c r="H2854" s="111"/>
      <c r="I2854" s="111"/>
      <c r="J2854" s="111"/>
      <c r="K2854" s="111"/>
    </row>
    <row r="2855" spans="1:12" x14ac:dyDescent="0.25">
      <c r="A2855" s="71">
        <f>IF(
   SUMPRODUCT(--(Sinduscon!$3:$3=DATE(2013,INT((ROW(A3052)-1)/20)+1,1)))&gt;0,
   DATE(2013,INT((ROW(A3052)-1)/20)+1,1),
   ""
)</f>
        <v>45901</v>
      </c>
      <c r="B2855" s="72" t="str">
        <f t="shared" si="231"/>
        <v>R-8</v>
      </c>
      <c r="C2855" s="73" t="str">
        <f t="shared" si="229"/>
        <v>Total</v>
      </c>
      <c r="D2855" s="73">
        <f>IFERROR(INDEX(Sinduscon!$18:$18,
MATCH(CUB!A2855,Sinduscon!$3:$3,0)+4), "")</f>
        <v>3858.84</v>
      </c>
      <c r="E2855" s="73">
        <f>IFERROR(INDEX(Sinduscon!$19:$19,
MATCH(CUB!$A2855,Sinduscon!$3:$3,0)+4), "")</f>
        <v>3501.08</v>
      </c>
      <c r="F2855" s="73">
        <f>IFERROR(INDEX(Sinduscon!$20:$20,
MATCH(CUB!$A2855,Sinduscon!$3:$3,0)+4), "")</f>
        <v>217.53000000000003</v>
      </c>
      <c r="G2855" s="73">
        <f>IFERROR(INDEX(Sinduscon!$21:$21,
MATCH(CUB!$A2855,Sinduscon!$3:$3,0)+4), "")</f>
        <v>20.29</v>
      </c>
      <c r="H2855" s="111"/>
      <c r="I2855" s="111"/>
      <c r="J2855" s="111"/>
      <c r="K2855" s="111"/>
    </row>
    <row r="2856" spans="1:12" x14ac:dyDescent="0.25">
      <c r="A2856" s="71">
        <f>IF(
   SUMPRODUCT(--(Sinduscon!$3:$3=DATE(2013,INT((ROW(A3053)-1)/20)+1,1)))&gt;0,
   DATE(2013,INT((ROW(A3053)-1)/20)+1,1),
   ""
)</f>
        <v>45901</v>
      </c>
      <c r="B2856" s="72" t="str">
        <f t="shared" si="231"/>
        <v>R-16</v>
      </c>
      <c r="C2856" s="73" t="str">
        <f t="shared" si="229"/>
        <v>Baixo</v>
      </c>
      <c r="D2856" s="73" t="str">
        <f>IFERROR(INDEX(Sinduscon!$24:$24,
MATCH(CUB!A2856,Sinduscon!$3:$3,0)+1), "")</f>
        <v>-</v>
      </c>
      <c r="E2856" s="73" t="str">
        <f>IFERROR(INDEX(Sinduscon!$25:$25,
MATCH(CUB!$A2856,Sinduscon!$3:$3,0)+1), "")</f>
        <v>-</v>
      </c>
      <c r="F2856" s="73" t="str">
        <f>IFERROR(INDEX(Sinduscon!$26:$26,
MATCH(CUB!$A2856,Sinduscon!$3:$3,0)+1), "")</f>
        <v>-</v>
      </c>
      <c r="G2856" s="73" t="str">
        <f>IFERROR(INDEX(Sinduscon!$27:$27,
MATCH(CUB!$A2856,Sinduscon!$3:$3,0)+1), "")</f>
        <v>-</v>
      </c>
      <c r="H2856" s="111"/>
      <c r="I2856" s="111"/>
      <c r="J2856" s="111"/>
      <c r="K2856" s="111"/>
    </row>
    <row r="2857" spans="1:12" x14ac:dyDescent="0.25">
      <c r="A2857" s="71">
        <f>IF(
   SUMPRODUCT(--(Sinduscon!$3:$3=DATE(2013,INT((ROW(A3054)-1)/20)+1,1)))&gt;0,
   DATE(2013,INT((ROW(A3054)-1)/20)+1,1),
   ""
)</f>
        <v>45901</v>
      </c>
      <c r="B2857" s="72" t="str">
        <f t="shared" si="231"/>
        <v>R-16</v>
      </c>
      <c r="C2857" s="73" t="str">
        <f t="shared" si="229"/>
        <v>Normal</v>
      </c>
      <c r="D2857" s="73">
        <f>IFERROR(INDEX(Sinduscon!$24:$24,
MATCH(CUB!A2857,Sinduscon!$3:$3,0)+2), "")</f>
        <v>1069.44</v>
      </c>
      <c r="E2857" s="73">
        <f>IFERROR(INDEX(Sinduscon!$25:$25,
MATCH(CUB!$A2857,Sinduscon!$3:$3,0)+2), "")</f>
        <v>1209.3599999999999</v>
      </c>
      <c r="F2857" s="73">
        <f>IFERROR(INDEX(Sinduscon!$26:$26,
MATCH(CUB!$A2857,Sinduscon!$3:$3,0)+2), "")</f>
        <v>68.2</v>
      </c>
      <c r="G2857" s="73">
        <f>IFERROR(INDEX(Sinduscon!$27:$27,
MATCH(CUB!$A2857,Sinduscon!$3:$3,0)+2), "")</f>
        <v>7.19</v>
      </c>
      <c r="H2857" s="111"/>
      <c r="I2857" s="111"/>
      <c r="J2857" s="111"/>
      <c r="K2857" s="111"/>
    </row>
    <row r="2858" spans="1:12" x14ac:dyDescent="0.25">
      <c r="A2858" s="71">
        <f>IF(
   SUMPRODUCT(--(Sinduscon!$3:$3=DATE(2013,INT((ROW(A3055)-1)/20)+1,1)))&gt;0,
   DATE(2013,INT((ROW(A3055)-1)/20)+1,1),
   ""
)</f>
        <v>45901</v>
      </c>
      <c r="B2858" s="72" t="str">
        <f t="shared" si="231"/>
        <v>R-16</v>
      </c>
      <c r="C2858" s="73" t="str">
        <f t="shared" si="229"/>
        <v>Alto</v>
      </c>
      <c r="D2858" s="73">
        <f>IFERROR(INDEX(Sinduscon!$24:$24,
MATCH(CUB!A2858,Sinduscon!$3:$3,0)+3), "")</f>
        <v>1512.14</v>
      </c>
      <c r="E2858" s="73">
        <f>IFERROR(INDEX(Sinduscon!$25:$25,
MATCH(CUB!$A2858,Sinduscon!$3:$3,0)+3), "")</f>
        <v>1495.11</v>
      </c>
      <c r="F2858" s="73">
        <f>IFERROR(INDEX(Sinduscon!$26:$26,
MATCH(CUB!$A2858,Sinduscon!$3:$3,0)+3), "")</f>
        <v>84.29</v>
      </c>
      <c r="G2858" s="73">
        <f>IFERROR(INDEX(Sinduscon!$27:$27,
MATCH(CUB!$A2858,Sinduscon!$3:$3,0)+3), "")</f>
        <v>10.79</v>
      </c>
      <c r="H2858" s="111"/>
      <c r="I2858" s="111"/>
      <c r="J2858" s="111"/>
      <c r="K2858" s="111"/>
    </row>
    <row r="2859" spans="1:12" x14ac:dyDescent="0.25">
      <c r="A2859" s="71">
        <f>IF(
   SUMPRODUCT(--(Sinduscon!$3:$3=DATE(2013,INT((ROW(A3056)-1)/20)+1,1)))&gt;0,
   DATE(2013,INT((ROW(A3056)-1)/20)+1,1),
   ""
)</f>
        <v>45901</v>
      </c>
      <c r="B2859" s="72" t="str">
        <f t="shared" si="231"/>
        <v>R-16</v>
      </c>
      <c r="C2859" s="73" t="str">
        <f t="shared" si="229"/>
        <v>Total</v>
      </c>
      <c r="D2859" s="73">
        <f>IFERROR(INDEX(Sinduscon!$24:$24,
MATCH(CUB!A2859,Sinduscon!$3:$3,0)+4), "")</f>
        <v>2581.58</v>
      </c>
      <c r="E2859" s="73">
        <f>IFERROR(INDEX(Sinduscon!$25:$25,
MATCH(CUB!$A2859,Sinduscon!$3:$3,0)+4), "")</f>
        <v>2704.47</v>
      </c>
      <c r="F2859" s="73">
        <f>IFERROR(INDEX(Sinduscon!$26:$26,
MATCH(CUB!$A2859,Sinduscon!$3:$3,0)+4), "")</f>
        <v>152.49</v>
      </c>
      <c r="G2859" s="73">
        <f>IFERROR(INDEX(Sinduscon!$27:$27,
MATCH(CUB!$A2859,Sinduscon!$3:$3,0)+4), "")</f>
        <v>17.98</v>
      </c>
      <c r="H2859" s="111"/>
      <c r="I2859" s="111"/>
      <c r="J2859" s="111"/>
      <c r="K2859" s="111"/>
    </row>
    <row r="2860" spans="1:12" x14ac:dyDescent="0.25">
      <c r="A2860" s="71">
        <f>IF(
   SUMPRODUCT(--(Sinduscon!$3:$3=DATE(2013,INT((ROW(A3057)-1)/20)+1,1)))&gt;0,
   DATE(2013,INT((ROW(A3057)-1)/20)+1,1),
   ""
)</f>
        <v>45901</v>
      </c>
      <c r="B2860" s="72" t="str">
        <f t="shared" si="231"/>
        <v>PIS</v>
      </c>
      <c r="C2860" s="73" t="str">
        <f t="shared" si="229"/>
        <v>Baixo</v>
      </c>
      <c r="D2860" s="73">
        <f>IFERROR(INDEX(Sinduscon!$30:$30,
MATCH(CUB!A2860,Sinduscon!$3:$3,0)+1), "")</f>
        <v>900.35</v>
      </c>
      <c r="E2860" s="73">
        <f>IFERROR(INDEX(Sinduscon!$31:$31,
MATCH(CUB!$A2860,Sinduscon!$3:$3,0)+1), "")</f>
        <v>787.69</v>
      </c>
      <c r="F2860" s="73">
        <f>IFERROR(INDEX(Sinduscon!$32:$32,
MATCH(CUB!$A2860,Sinduscon!$3:$3,0)+1), "")</f>
        <v>39.340000000000003</v>
      </c>
      <c r="G2860" s="73">
        <f>IFERROR(INDEX(Sinduscon!$33:$33,
MATCH(CUB!$A2860,Sinduscon!$3:$3,0)+1), "")</f>
        <v>2.81</v>
      </c>
      <c r="H2860" s="111"/>
      <c r="I2860" s="111"/>
      <c r="J2860" s="111"/>
      <c r="K2860" s="111"/>
    </row>
    <row r="2861" spans="1:12" x14ac:dyDescent="0.25">
      <c r="A2861" s="71">
        <f>IF(
   SUMPRODUCT(--(Sinduscon!$3:$3=DATE(2013,INT((ROW(A3058)-1)/20)+1,1)))&gt;0,
   DATE(2013,INT((ROW(A3058)-1)/20)+1,1),
   ""
)</f>
        <v>45901</v>
      </c>
      <c r="B2861" s="72" t="str">
        <f t="shared" si="228"/>
        <v>PIS</v>
      </c>
      <c r="C2861" s="73" t="str">
        <f t="shared" si="229"/>
        <v>Normal</v>
      </c>
      <c r="D2861" s="73" t="str">
        <f>IFERROR(INDEX(Sinduscon!$30:$30,
MATCH(CUB!A2861,Sinduscon!$3:$3,0)+2), "")</f>
        <v>-</v>
      </c>
      <c r="E2861" s="73" t="str">
        <f>IFERROR(INDEX(Sinduscon!$31:$31,
MATCH(CUB!$A2861,Sinduscon!$3:$3,0)+2), "")</f>
        <v>-</v>
      </c>
      <c r="F2861" s="73" t="str">
        <f>IFERROR(INDEX(Sinduscon!$32:$32,
MATCH(CUB!$A2861,Sinduscon!$3:$3,0)+2), "")</f>
        <v>-</v>
      </c>
      <c r="G2861" s="73" t="str">
        <f>IFERROR(INDEX(Sinduscon!$33:$33,
MATCH(CUB!$A2861,Sinduscon!$3:$3,0)+2), "")</f>
        <v>-</v>
      </c>
      <c r="H2861" s="111"/>
      <c r="I2861" s="111"/>
      <c r="J2861" s="111"/>
      <c r="K2861" s="111"/>
    </row>
    <row r="2862" spans="1:12" x14ac:dyDescent="0.25">
      <c r="A2862" s="71">
        <f>IF(
   SUMPRODUCT(--(Sinduscon!$3:$3=DATE(2013,INT((ROW(A3059)-1)/20)+1,1)))&gt;0,
   DATE(2013,INT((ROW(A3059)-1)/20)+1,1),
   ""
)</f>
        <v>45901</v>
      </c>
      <c r="B2862" s="72" t="str">
        <f t="shared" si="228"/>
        <v>PIS</v>
      </c>
      <c r="C2862" s="73" t="str">
        <f t="shared" si="229"/>
        <v>Alto</v>
      </c>
      <c r="D2862" s="73" t="str">
        <f>IFERROR(INDEX(Sinduscon!$30:$30,
MATCH(CUB!A2862,Sinduscon!$3:$3,0)+3), "")</f>
        <v>-</v>
      </c>
      <c r="E2862" s="73" t="str">
        <f>IFERROR(INDEX(Sinduscon!$31:$31,
MATCH(CUB!$A2862,Sinduscon!$3:$3,0)+3), "")</f>
        <v>-</v>
      </c>
      <c r="F2862" s="73" t="str">
        <f>IFERROR(INDEX(Sinduscon!$32:$32,
MATCH(CUB!$A2862,Sinduscon!$3:$3,0)+3), "")</f>
        <v>-</v>
      </c>
      <c r="G2862" s="73" t="str">
        <f>IFERROR(INDEX(Sinduscon!$33:$33,
MATCH(CUB!$A2862,Sinduscon!$3:$3,0)+3), "")</f>
        <v>-</v>
      </c>
      <c r="H2862" s="111"/>
      <c r="I2862" s="111"/>
      <c r="J2862" s="111"/>
      <c r="K2862" s="111"/>
    </row>
    <row r="2863" spans="1:12" x14ac:dyDescent="0.25">
      <c r="A2863" s="71">
        <f>IF(
   SUMPRODUCT(--(Sinduscon!$3:$3=DATE(2013,INT((ROW(A3060)-1)/20)+1,1)))&gt;0,
   DATE(2013,INT((ROW(A3060)-1)/20)+1,1),
   ""
)</f>
        <v>45901</v>
      </c>
      <c r="B2863" s="72" t="str">
        <f t="shared" si="228"/>
        <v>PIS</v>
      </c>
      <c r="C2863" s="73" t="str">
        <f t="shared" si="229"/>
        <v>Total</v>
      </c>
      <c r="D2863" s="73">
        <f>IFERROR(INDEX(Sinduscon!$30:$30,
MATCH(CUB!A2863,Sinduscon!$3:$3,0)+4), "")</f>
        <v>900.35</v>
      </c>
      <c r="E2863" s="73">
        <f>IFERROR(INDEX(Sinduscon!$31:$31,
MATCH(CUB!$A2863,Sinduscon!$3:$3,0)+4), "")</f>
        <v>787.69</v>
      </c>
      <c r="F2863" s="73">
        <f>IFERROR(INDEX(Sinduscon!$32:$32,
MATCH(CUB!$A2863,Sinduscon!$3:$3,0)+4), "")</f>
        <v>39.340000000000003</v>
      </c>
      <c r="G2863" s="73">
        <f>IFERROR(INDEX(Sinduscon!$33:$33,
MATCH(CUB!$A2863,Sinduscon!$3:$3,0)+4), "")</f>
        <v>2.81</v>
      </c>
      <c r="H2863" s="111">
        <f>SUMIFS(CUB!$D:$D,CUB!$C:$C,"Total",CUB!$A:$A,$A2863)
/11</f>
        <v>1288.7209090909091</v>
      </c>
      <c r="I2863" s="111">
        <f>SUMIFS(CUB!$E:$E,CUB!$C:$C,"Total",CUB!$A:$A,$A2863)
/11</f>
        <v>1256.5363636363636</v>
      </c>
      <c r="J2863" s="111">
        <f>SUMIFS(CUB!$F:$F,CUB!$C:$C,"Total",CUB!$A:$A,$A2863)
/11</f>
        <v>98.050909090909087</v>
      </c>
      <c r="K2863" s="111">
        <f>SUMIFS(CUB!$G:$G,CUB!$C:$C,"Total",CUB!$A:$A,$A2863)
/11</f>
        <v>4.8127272727272725</v>
      </c>
      <c r="L2863" s="111">
        <f t="shared" ref="L2863" si="233">SUM(H2863:K2863)</f>
        <v>2648.1209090909092</v>
      </c>
    </row>
    <row r="2864" spans="1:12" x14ac:dyDescent="0.25">
      <c r="A2864" s="71">
        <f>IF(
   SUMPRODUCT(--(Sinduscon!$3:$3=DATE(2013,INT((ROW(A3061)-1)/20)+1,1)))&gt;0,
   DATE(2013,INT((ROW(A3061)-1)/20)+1,1),
   ""
)</f>
        <v>45931</v>
      </c>
      <c r="B2864" s="72" t="str">
        <f t="shared" si="231"/>
        <v>R-1</v>
      </c>
      <c r="C2864" s="73" t="str">
        <f t="shared" si="229"/>
        <v>Baixo</v>
      </c>
      <c r="D2864" s="73">
        <f>IFERROR(INDEX(Sinduscon!$6:$6,
MATCH(CUB!A2864,Sinduscon!$3:$3,0)+1), "")</f>
        <v>1200.6300000000001</v>
      </c>
      <c r="E2864" s="73">
        <f>IFERROR(INDEX(Sinduscon!$7:$7,
MATCH(CUB!$A2864,Sinduscon!$3:$3,0)+1), "")</f>
        <v>1155.93</v>
      </c>
      <c r="F2864" s="73">
        <f>IFERROR(INDEX(Sinduscon!$8:$8,
MATCH(CUB!$A2864,Sinduscon!$3:$3,0)+1), "")</f>
        <v>158.63999999999999</v>
      </c>
      <c r="G2864" s="73">
        <f>IFERROR(INDEX(Sinduscon!$9:$9,
MATCH(CUB!$A2864,Sinduscon!$3:$3,0)+1), "")</f>
        <v>5.55</v>
      </c>
      <c r="H2864" s="111"/>
      <c r="I2864" s="111"/>
      <c r="J2864" s="111"/>
      <c r="K2864" s="111"/>
    </row>
    <row r="2865" spans="1:11" x14ac:dyDescent="0.25">
      <c r="A2865" s="71">
        <f>IF(
   SUMPRODUCT(--(Sinduscon!$3:$3=DATE(2013,INT((ROW(A3062)-1)/20)+1,1)))&gt;0,
   DATE(2013,INT((ROW(A3062)-1)/20)+1,1),
   ""
)</f>
        <v>45931</v>
      </c>
      <c r="B2865" s="72" t="str">
        <f t="shared" si="231"/>
        <v>R-1</v>
      </c>
      <c r="C2865" s="73" t="str">
        <f t="shared" si="229"/>
        <v>Normal</v>
      </c>
      <c r="D2865" s="73">
        <f>IFERROR(INDEX(Sinduscon!$6:$6,
MATCH(CUB!A2865,Sinduscon!$3:$3,0)+2), "")</f>
        <v>1259.8499999999999</v>
      </c>
      <c r="E2865" s="73">
        <f>IFERROR(INDEX(Sinduscon!$7:$7,
MATCH(CUB!$A2865,Sinduscon!$3:$3,0)+2), "")</f>
        <v>1583.68</v>
      </c>
      <c r="F2865" s="73">
        <f>IFERROR(INDEX(Sinduscon!$8:$8,
MATCH(CUB!$A2865,Sinduscon!$3:$3,0)+2), "")</f>
        <v>148.94999999999999</v>
      </c>
      <c r="G2865" s="73">
        <f>IFERROR(INDEX(Sinduscon!$9:$9,
MATCH(CUB!$A2865,Sinduscon!$3:$3,0)+2), "")</f>
        <v>0.39</v>
      </c>
      <c r="H2865" s="111"/>
      <c r="I2865" s="111"/>
      <c r="J2865" s="111"/>
      <c r="K2865" s="111"/>
    </row>
    <row r="2866" spans="1:11" x14ac:dyDescent="0.25">
      <c r="A2866" s="71">
        <f>IF(
   SUMPRODUCT(--(Sinduscon!$3:$3=DATE(2013,INT((ROW(A3063)-1)/20)+1,1)))&gt;0,
   DATE(2013,INT((ROW(A3063)-1)/20)+1,1),
   ""
)</f>
        <v>45931</v>
      </c>
      <c r="B2866" s="72" t="str">
        <f t="shared" si="231"/>
        <v>R-1</v>
      </c>
      <c r="C2866" s="73" t="str">
        <f t="shared" si="229"/>
        <v>Alto</v>
      </c>
      <c r="D2866" s="73">
        <f>IFERROR(INDEX(Sinduscon!$6:$6,
MATCH(CUB!A2866,Sinduscon!$3:$3,0)+3), "")</f>
        <v>1847.58</v>
      </c>
      <c r="E2866" s="73">
        <f>IFERROR(INDEX(Sinduscon!$7:$7,
MATCH(CUB!$A2866,Sinduscon!$3:$3,0)+3), "")</f>
        <v>1718.28</v>
      </c>
      <c r="F2866" s="73">
        <f>IFERROR(INDEX(Sinduscon!$8:$8,
MATCH(CUB!$A2866,Sinduscon!$3:$3,0)+3), "")</f>
        <v>140.82</v>
      </c>
      <c r="G2866" s="73">
        <f>IFERROR(INDEX(Sinduscon!$9:$9,
MATCH(CUB!$A2866,Sinduscon!$3:$3,0)+3), "")</f>
        <v>0.48</v>
      </c>
      <c r="H2866" s="111"/>
      <c r="I2866" s="111"/>
      <c r="J2866" s="111"/>
      <c r="K2866" s="111"/>
    </row>
    <row r="2867" spans="1:11" x14ac:dyDescent="0.25">
      <c r="A2867" s="71">
        <f>IF(
   SUMPRODUCT(--(Sinduscon!$3:$3=DATE(2013,INT((ROW(A3064)-1)/20)+1,1)))&gt;0,
   DATE(2013,INT((ROW(A3064)-1)/20)+1,1),
   ""
)</f>
        <v>45931</v>
      </c>
      <c r="B2867" s="72" t="str">
        <f t="shared" si="231"/>
        <v>R-1</v>
      </c>
      <c r="C2867" s="73" t="str">
        <f t="shared" si="229"/>
        <v>Total</v>
      </c>
      <c r="D2867" s="73">
        <f>IFERROR(INDEX(Sinduscon!$6:$6,
MATCH(CUB!A2867,Sinduscon!$3:$3,0)+4), "")</f>
        <v>4308.0599999999995</v>
      </c>
      <c r="E2867" s="73">
        <f>IFERROR(INDEX(Sinduscon!$7:$7,
MATCH(CUB!$A2867,Sinduscon!$3:$3,0)+4), "")</f>
        <v>4457.8900000000003</v>
      </c>
      <c r="F2867" s="73">
        <f>IFERROR(INDEX(Sinduscon!$8:$8,
MATCH(CUB!$A2867,Sinduscon!$3:$3,0)+4), "")</f>
        <v>448.40999999999997</v>
      </c>
      <c r="G2867" s="73">
        <f>IFERROR(INDEX(Sinduscon!$9:$9,
MATCH(CUB!$A2867,Sinduscon!$3:$3,0)+4), "")</f>
        <v>6.42</v>
      </c>
      <c r="H2867" s="111"/>
      <c r="I2867" s="111"/>
      <c r="J2867" s="111"/>
      <c r="K2867" s="111"/>
    </row>
    <row r="2868" spans="1:11" x14ac:dyDescent="0.25">
      <c r="A2868" s="71">
        <f>IF(
   SUMPRODUCT(--(Sinduscon!$3:$3=DATE(2013,INT((ROW(A3065)-1)/20)+1,1)))&gt;0,
   DATE(2013,INT((ROW(A3065)-1)/20)+1,1),
   ""
)</f>
        <v>45931</v>
      </c>
      <c r="B2868" s="72" t="str">
        <f t="shared" si="231"/>
        <v>PP-4</v>
      </c>
      <c r="C2868" s="73" t="str">
        <f t="shared" si="229"/>
        <v>Baixo</v>
      </c>
      <c r="D2868" s="73">
        <f>IFERROR(INDEX(Sinduscon!$12:$12,
MATCH(CUB!A2868,Sinduscon!$3:$3,0)+1), "")</f>
        <v>1312.88</v>
      </c>
      <c r="E2868" s="73">
        <f>IFERROR(INDEX(Sinduscon!$13:$13,
MATCH(CUB!$A2868,Sinduscon!$3:$3,0)+1), "")</f>
        <v>969.9</v>
      </c>
      <c r="F2868" s="73">
        <f>IFERROR(INDEX(Sinduscon!$14:$14,
MATCH(CUB!$A2868,Sinduscon!$3:$3,0)+1), "")</f>
        <v>42.18</v>
      </c>
      <c r="G2868" s="73">
        <f>IFERROR(INDEX(Sinduscon!$15:$15,
MATCH(CUB!$A2868,Sinduscon!$3:$3,0)+1), "")</f>
        <v>5.37</v>
      </c>
      <c r="H2868" s="111"/>
      <c r="I2868" s="111"/>
      <c r="J2868" s="111"/>
      <c r="K2868" s="111"/>
    </row>
    <row r="2869" spans="1:11" x14ac:dyDescent="0.25">
      <c r="A2869" s="71">
        <f>IF(
   SUMPRODUCT(--(Sinduscon!$3:$3=DATE(2013,INT((ROW(A3066)-1)/20)+1,1)))&gt;0,
   DATE(2013,INT((ROW(A3066)-1)/20)+1,1),
   ""
)</f>
        <v>45931</v>
      </c>
      <c r="B2869" s="72" t="str">
        <f t="shared" si="231"/>
        <v>PP-4</v>
      </c>
      <c r="C2869" s="73" t="str">
        <f t="shared" si="229"/>
        <v>Normal</v>
      </c>
      <c r="D2869" s="73">
        <f>IFERROR(INDEX(Sinduscon!$12:$12,
MATCH(CUB!A2869,Sinduscon!$3:$3,0)+2), "")</f>
        <v>1228.17</v>
      </c>
      <c r="E2869" s="73">
        <f>IFERROR(INDEX(Sinduscon!$13:$13,
MATCH(CUB!$A2869,Sinduscon!$3:$3,0)+2), "")</f>
        <v>1400.87</v>
      </c>
      <c r="F2869" s="73">
        <f>IFERROR(INDEX(Sinduscon!$14:$14,
MATCH(CUB!$A2869,Sinduscon!$3:$3,0)+2), "")</f>
        <v>178.61</v>
      </c>
      <c r="G2869" s="73">
        <f>IFERROR(INDEX(Sinduscon!$15:$15,
MATCH(CUB!$A2869,Sinduscon!$3:$3,0)+2), "")</f>
        <v>7.0000000000000007E-2</v>
      </c>
      <c r="H2869" s="111"/>
      <c r="I2869" s="111"/>
      <c r="J2869" s="111"/>
      <c r="K2869" s="111"/>
    </row>
    <row r="2870" spans="1:11" x14ac:dyDescent="0.25">
      <c r="A2870" s="71">
        <f>IF(
   SUMPRODUCT(--(Sinduscon!$3:$3=DATE(2013,INT((ROW(A3067)-1)/20)+1,1)))&gt;0,
   DATE(2013,INT((ROW(A3067)-1)/20)+1,1),
   ""
)</f>
        <v>45931</v>
      </c>
      <c r="B2870" s="72" t="str">
        <f t="shared" si="231"/>
        <v>PP-4</v>
      </c>
      <c r="C2870" s="73" t="str">
        <f t="shared" si="229"/>
        <v>Alto</v>
      </c>
      <c r="D2870" s="73" t="str">
        <f>IFERROR(INDEX(Sinduscon!$12:$12,
MATCH(CUB!A2870,Sinduscon!$3:$3,0)+3), "")</f>
        <v>-</v>
      </c>
      <c r="E2870" s="73" t="str">
        <f>IFERROR(INDEX(Sinduscon!$13:$13,
MATCH(CUB!$A2870,Sinduscon!$3:$3,0)+3), "")</f>
        <v>-</v>
      </c>
      <c r="F2870" s="73" t="str">
        <f>IFERROR(INDEX(Sinduscon!$14:$14,
MATCH(CUB!$A2870,Sinduscon!$3:$3,0)+3), "")</f>
        <v>-</v>
      </c>
      <c r="G2870" s="73" t="str">
        <f>IFERROR(INDEX(Sinduscon!$15:$15,
MATCH(CUB!$A2870,Sinduscon!$3:$3,0)+3), "")</f>
        <v>-</v>
      </c>
      <c r="H2870" s="111"/>
      <c r="I2870" s="111"/>
      <c r="J2870" s="111"/>
      <c r="K2870" s="111"/>
    </row>
    <row r="2871" spans="1:11" x14ac:dyDescent="0.25">
      <c r="A2871" s="71">
        <f>IF(
   SUMPRODUCT(--(Sinduscon!$3:$3=DATE(2013,INT((ROW(A3068)-1)/20)+1,1)))&gt;0,
   DATE(2013,INT((ROW(A3068)-1)/20)+1,1),
   ""
)</f>
        <v>45931</v>
      </c>
      <c r="B2871" s="72" t="str">
        <f t="shared" si="231"/>
        <v>PP-4</v>
      </c>
      <c r="C2871" s="73" t="str">
        <f t="shared" si="229"/>
        <v>Total</v>
      </c>
      <c r="D2871" s="73">
        <f>IFERROR(INDEX(Sinduscon!$12:$12,
MATCH(CUB!A2871,Sinduscon!$3:$3,0)+4), "")</f>
        <v>2541.0500000000002</v>
      </c>
      <c r="E2871" s="73">
        <f>IFERROR(INDEX(Sinduscon!$13:$13,
MATCH(CUB!$A2871,Sinduscon!$3:$3,0)+4), "")</f>
        <v>2370.77</v>
      </c>
      <c r="F2871" s="73">
        <f>IFERROR(INDEX(Sinduscon!$14:$14,
MATCH(CUB!$A2871,Sinduscon!$3:$3,0)+4), "")</f>
        <v>220.79000000000002</v>
      </c>
      <c r="G2871" s="73">
        <f>IFERROR(INDEX(Sinduscon!$15:$15,
MATCH(CUB!$A2871,Sinduscon!$3:$3,0)+4), "")</f>
        <v>5.44</v>
      </c>
      <c r="H2871" s="111"/>
      <c r="I2871" s="111"/>
      <c r="J2871" s="111"/>
      <c r="K2871" s="111"/>
    </row>
    <row r="2872" spans="1:11" x14ac:dyDescent="0.25">
      <c r="A2872" s="71">
        <f>IF(
   SUMPRODUCT(--(Sinduscon!$3:$3=DATE(2013,INT((ROW(A3069)-1)/20)+1,1)))&gt;0,
   DATE(2013,INT((ROW(A3069)-1)/20)+1,1),
   ""
)</f>
        <v>45931</v>
      </c>
      <c r="B2872" s="72" t="str">
        <f t="shared" si="231"/>
        <v>R-8</v>
      </c>
      <c r="C2872" s="73" t="str">
        <f t="shared" si="229"/>
        <v>Baixo</v>
      </c>
      <c r="D2872" s="73">
        <f>IFERROR(INDEX(Sinduscon!$18:$18,
MATCH(CUB!A2872,Sinduscon!$3:$3,0)+1), "")</f>
        <v>1252.3599999999999</v>
      </c>
      <c r="E2872" s="73">
        <f>IFERROR(INDEX(Sinduscon!$19:$19,
MATCH(CUB!$A2872,Sinduscon!$3:$3,0)+1), "")</f>
        <v>912.11</v>
      </c>
      <c r="F2872" s="73">
        <f>IFERROR(INDEX(Sinduscon!$20:$20,
MATCH(CUB!$A2872,Sinduscon!$3:$3,0)+1), "")</f>
        <v>37.96</v>
      </c>
      <c r="G2872" s="73">
        <f>IFERROR(INDEX(Sinduscon!$21:$21,
MATCH(CUB!$A2872,Sinduscon!$3:$3,0)+1), "")</f>
        <v>5.63</v>
      </c>
      <c r="H2872" s="111"/>
      <c r="I2872" s="111"/>
      <c r="J2872" s="111"/>
      <c r="K2872" s="111"/>
    </row>
    <row r="2873" spans="1:11" x14ac:dyDescent="0.25">
      <c r="A2873" s="71">
        <f>IF(
   SUMPRODUCT(--(Sinduscon!$3:$3=DATE(2013,INT((ROW(A3070)-1)/20)+1,1)))&gt;0,
   DATE(2013,INT((ROW(A3070)-1)/20)+1,1),
   ""
)</f>
        <v>45931</v>
      </c>
      <c r="B2873" s="72" t="str">
        <f t="shared" si="231"/>
        <v>R-8</v>
      </c>
      <c r="C2873" s="73" t="str">
        <f t="shared" si="229"/>
        <v>Normal</v>
      </c>
      <c r="D2873" s="73">
        <f>IFERROR(INDEX(Sinduscon!$18:$18,
MATCH(CUB!A2873,Sinduscon!$3:$3,0)+2), "")</f>
        <v>1088.73</v>
      </c>
      <c r="E2873" s="73">
        <f>IFERROR(INDEX(Sinduscon!$19:$19,
MATCH(CUB!$A2873,Sinduscon!$3:$3,0)+2), "")</f>
        <v>1257.9000000000001</v>
      </c>
      <c r="F2873" s="73">
        <f>IFERROR(INDEX(Sinduscon!$20:$20,
MATCH(CUB!$A2873,Sinduscon!$3:$3,0)+2), "")</f>
        <v>82.4</v>
      </c>
      <c r="G2873" s="73">
        <f>IFERROR(INDEX(Sinduscon!$21:$21,
MATCH(CUB!$A2873,Sinduscon!$3:$3,0)+2), "")</f>
        <v>7.54</v>
      </c>
      <c r="H2873" s="111"/>
      <c r="I2873" s="111"/>
      <c r="J2873" s="111"/>
      <c r="K2873" s="111"/>
    </row>
    <row r="2874" spans="1:11" x14ac:dyDescent="0.25">
      <c r="A2874" s="71">
        <f>IF(
   SUMPRODUCT(--(Sinduscon!$3:$3=DATE(2013,INT((ROW(A3071)-1)/20)+1,1)))&gt;0,
   DATE(2013,INT((ROW(A3071)-1)/20)+1,1),
   ""
)</f>
        <v>45931</v>
      </c>
      <c r="B2874" s="72" t="str">
        <f t="shared" si="231"/>
        <v>R-8</v>
      </c>
      <c r="C2874" s="73" t="str">
        <f t="shared" si="229"/>
        <v>Alto</v>
      </c>
      <c r="D2874" s="73">
        <f>IFERROR(INDEX(Sinduscon!$18:$18,
MATCH(CUB!A2874,Sinduscon!$3:$3,0)+3), "")</f>
        <v>1537.13</v>
      </c>
      <c r="E2874" s="73">
        <f>IFERROR(INDEX(Sinduscon!$19:$19,
MATCH(CUB!$A2874,Sinduscon!$3:$3,0)+3), "")</f>
        <v>1331.07</v>
      </c>
      <c r="F2874" s="73">
        <f>IFERROR(INDEX(Sinduscon!$20:$20,
MATCH(CUB!$A2874,Sinduscon!$3:$3,0)+3), "")</f>
        <v>97.17</v>
      </c>
      <c r="G2874" s="73">
        <f>IFERROR(INDEX(Sinduscon!$21:$21,
MATCH(CUB!$A2874,Sinduscon!$3:$3,0)+3), "")</f>
        <v>7.12</v>
      </c>
      <c r="H2874" s="111"/>
      <c r="I2874" s="111"/>
      <c r="J2874" s="111"/>
      <c r="K2874" s="111"/>
    </row>
    <row r="2875" spans="1:11" x14ac:dyDescent="0.25">
      <c r="A2875" s="71">
        <f>IF(
   SUMPRODUCT(--(Sinduscon!$3:$3=DATE(2013,INT((ROW(A3072)-1)/20)+1,1)))&gt;0,
   DATE(2013,INT((ROW(A3072)-1)/20)+1,1),
   ""
)</f>
        <v>45931</v>
      </c>
      <c r="B2875" s="72" t="str">
        <f t="shared" si="231"/>
        <v>R-8</v>
      </c>
      <c r="C2875" s="73" t="str">
        <f t="shared" si="229"/>
        <v>Total</v>
      </c>
      <c r="D2875" s="73">
        <f>IFERROR(INDEX(Sinduscon!$18:$18,
MATCH(CUB!A2875,Sinduscon!$3:$3,0)+4), "")</f>
        <v>3878.2200000000003</v>
      </c>
      <c r="E2875" s="73">
        <f>IFERROR(INDEX(Sinduscon!$19:$19,
MATCH(CUB!$A2875,Sinduscon!$3:$3,0)+4), "")</f>
        <v>3501.08</v>
      </c>
      <c r="F2875" s="73">
        <f>IFERROR(INDEX(Sinduscon!$20:$20,
MATCH(CUB!$A2875,Sinduscon!$3:$3,0)+4), "")</f>
        <v>217.53000000000003</v>
      </c>
      <c r="G2875" s="73">
        <f>IFERROR(INDEX(Sinduscon!$21:$21,
MATCH(CUB!$A2875,Sinduscon!$3:$3,0)+4), "")</f>
        <v>20.29</v>
      </c>
      <c r="H2875" s="111"/>
      <c r="I2875" s="111"/>
      <c r="J2875" s="111"/>
      <c r="K2875" s="111"/>
    </row>
    <row r="2876" spans="1:11" x14ac:dyDescent="0.25">
      <c r="A2876" s="71">
        <f>IF(
   SUMPRODUCT(--(Sinduscon!$3:$3=DATE(2013,INT((ROW(A3073)-1)/20)+1,1)))&gt;0,
   DATE(2013,INT((ROW(A3073)-1)/20)+1,1),
   ""
)</f>
        <v>45931</v>
      </c>
      <c r="B2876" s="72" t="str">
        <f t="shared" si="231"/>
        <v>R-16</v>
      </c>
      <c r="C2876" s="73" t="str">
        <f t="shared" si="229"/>
        <v>Baixo</v>
      </c>
      <c r="D2876" s="73" t="str">
        <f>IFERROR(INDEX(Sinduscon!$24:$24,
MATCH(CUB!A2876,Sinduscon!$3:$3,0)+1), "")</f>
        <v>-</v>
      </c>
      <c r="E2876" s="73" t="str">
        <f>IFERROR(INDEX(Sinduscon!$25:$25,
MATCH(CUB!$A2876,Sinduscon!$3:$3,0)+1), "")</f>
        <v>-</v>
      </c>
      <c r="F2876" s="73" t="str">
        <f>IFERROR(INDEX(Sinduscon!$26:$26,
MATCH(CUB!$A2876,Sinduscon!$3:$3,0)+1), "")</f>
        <v>-</v>
      </c>
      <c r="G2876" s="73" t="str">
        <f>IFERROR(INDEX(Sinduscon!$27:$27,
MATCH(CUB!$A2876,Sinduscon!$3:$3,0)+1), "")</f>
        <v>-</v>
      </c>
      <c r="H2876" s="111"/>
      <c r="I2876" s="111"/>
      <c r="J2876" s="111"/>
      <c r="K2876" s="111"/>
    </row>
    <row r="2877" spans="1:11" x14ac:dyDescent="0.25">
      <c r="A2877" s="71">
        <f>IF(
   SUMPRODUCT(--(Sinduscon!$3:$3=DATE(2013,INT((ROW(A3074)-1)/20)+1,1)))&gt;0,
   DATE(2013,INT((ROW(A3074)-1)/20)+1,1),
   ""
)</f>
        <v>45931</v>
      </c>
      <c r="B2877" s="72" t="str">
        <f t="shared" si="231"/>
        <v>R-16</v>
      </c>
      <c r="C2877" s="73" t="str">
        <f t="shared" si="229"/>
        <v>Normal</v>
      </c>
      <c r="D2877" s="73">
        <f>IFERROR(INDEX(Sinduscon!$24:$24,
MATCH(CUB!A2877,Sinduscon!$3:$3,0)+2), "")</f>
        <v>1075.45</v>
      </c>
      <c r="E2877" s="73">
        <f>IFERROR(INDEX(Sinduscon!$25:$25,
MATCH(CUB!$A2877,Sinduscon!$3:$3,0)+2), "")</f>
        <v>1209.3599999999999</v>
      </c>
      <c r="F2877" s="73">
        <f>IFERROR(INDEX(Sinduscon!$26:$26,
MATCH(CUB!$A2877,Sinduscon!$3:$3,0)+2), "")</f>
        <v>68.2</v>
      </c>
      <c r="G2877" s="73">
        <f>IFERROR(INDEX(Sinduscon!$27:$27,
MATCH(CUB!$A2877,Sinduscon!$3:$3,0)+2), "")</f>
        <v>7.19</v>
      </c>
      <c r="H2877" s="111"/>
      <c r="I2877" s="111"/>
      <c r="J2877" s="111"/>
      <c r="K2877" s="111"/>
    </row>
    <row r="2878" spans="1:11" x14ac:dyDescent="0.25">
      <c r="A2878" s="71">
        <f>IF(
   SUMPRODUCT(--(Sinduscon!$3:$3=DATE(2013,INT((ROW(A3075)-1)/20)+1,1)))&gt;0,
   DATE(2013,INT((ROW(A3075)-1)/20)+1,1),
   ""
)</f>
        <v>45931</v>
      </c>
      <c r="B2878" s="72" t="str">
        <f t="shared" si="231"/>
        <v>R-16</v>
      </c>
      <c r="C2878" s="73" t="str">
        <f t="shared" si="229"/>
        <v>Alto</v>
      </c>
      <c r="D2878" s="73">
        <f>IFERROR(INDEX(Sinduscon!$24:$24,
MATCH(CUB!A2878,Sinduscon!$3:$3,0)+3), "")</f>
        <v>1514.67</v>
      </c>
      <c r="E2878" s="73">
        <f>IFERROR(INDEX(Sinduscon!$25:$25,
MATCH(CUB!$A2878,Sinduscon!$3:$3,0)+3), "")</f>
        <v>1495.11</v>
      </c>
      <c r="F2878" s="73">
        <f>IFERROR(INDEX(Sinduscon!$26:$26,
MATCH(CUB!$A2878,Sinduscon!$3:$3,0)+3), "")</f>
        <v>84.29</v>
      </c>
      <c r="G2878" s="73">
        <f>IFERROR(INDEX(Sinduscon!$27:$27,
MATCH(CUB!$A2878,Sinduscon!$3:$3,0)+3), "")</f>
        <v>10.79</v>
      </c>
      <c r="H2878" s="111"/>
      <c r="I2878" s="111"/>
      <c r="J2878" s="111"/>
      <c r="K2878" s="111"/>
    </row>
    <row r="2879" spans="1:11" x14ac:dyDescent="0.25">
      <c r="A2879" s="71">
        <f>IF(
   SUMPRODUCT(--(Sinduscon!$3:$3=DATE(2013,INT((ROW(A3076)-1)/20)+1,1)))&gt;0,
   DATE(2013,INT((ROW(A3076)-1)/20)+1,1),
   ""
)</f>
        <v>45931</v>
      </c>
      <c r="B2879" s="72" t="str">
        <f t="shared" si="231"/>
        <v>R-16</v>
      </c>
      <c r="C2879" s="73" t="str">
        <f t="shared" si="229"/>
        <v>Total</v>
      </c>
      <c r="D2879" s="73">
        <f>IFERROR(INDEX(Sinduscon!$24:$24,
MATCH(CUB!A2879,Sinduscon!$3:$3,0)+4), "")</f>
        <v>2590.12</v>
      </c>
      <c r="E2879" s="73">
        <f>IFERROR(INDEX(Sinduscon!$25:$25,
MATCH(CUB!$A2879,Sinduscon!$3:$3,0)+4), "")</f>
        <v>2704.47</v>
      </c>
      <c r="F2879" s="73">
        <f>IFERROR(INDEX(Sinduscon!$26:$26,
MATCH(CUB!$A2879,Sinduscon!$3:$3,0)+4), "")</f>
        <v>152.49</v>
      </c>
      <c r="G2879" s="73">
        <f>IFERROR(INDEX(Sinduscon!$27:$27,
MATCH(CUB!$A2879,Sinduscon!$3:$3,0)+4), "")</f>
        <v>17.98</v>
      </c>
      <c r="H2879" s="111"/>
      <c r="I2879" s="111"/>
      <c r="J2879" s="111"/>
      <c r="K2879" s="111"/>
    </row>
    <row r="2880" spans="1:11" x14ac:dyDescent="0.25">
      <c r="A2880" s="71">
        <f>IF(
   SUMPRODUCT(--(Sinduscon!$3:$3=DATE(2013,INT((ROW(A3077)-1)/20)+1,1)))&gt;0,
   DATE(2013,INT((ROW(A3077)-1)/20)+1,1),
   ""
)</f>
        <v>45931</v>
      </c>
      <c r="B2880" s="72" t="str">
        <f t="shared" si="231"/>
        <v>PIS</v>
      </c>
      <c r="C2880" s="73" t="str">
        <f t="shared" si="229"/>
        <v>Baixo</v>
      </c>
      <c r="D2880" s="73">
        <f>IFERROR(INDEX(Sinduscon!$30:$30,
MATCH(CUB!A2880,Sinduscon!$3:$3,0)+1), "")</f>
        <v>903.74</v>
      </c>
      <c r="E2880" s="73">
        <f>IFERROR(INDEX(Sinduscon!$31:$31,
MATCH(CUB!$A2880,Sinduscon!$3:$3,0)+1), "")</f>
        <v>787.69</v>
      </c>
      <c r="F2880" s="73">
        <f>IFERROR(INDEX(Sinduscon!$32:$32,
MATCH(CUB!$A2880,Sinduscon!$3:$3,0)+1), "")</f>
        <v>39.340000000000003</v>
      </c>
      <c r="G2880" s="73">
        <f>IFERROR(INDEX(Sinduscon!$33:$33,
MATCH(CUB!$A2880,Sinduscon!$3:$3,0)+1), "")</f>
        <v>2.81</v>
      </c>
      <c r="H2880" s="111"/>
      <c r="I2880" s="111"/>
      <c r="J2880" s="111"/>
      <c r="K2880" s="111"/>
    </row>
    <row r="2881" spans="1:12" x14ac:dyDescent="0.25">
      <c r="A2881" s="71">
        <f>IF(
   SUMPRODUCT(--(Sinduscon!$3:$3=DATE(2013,INT((ROW(A3078)-1)/20)+1,1)))&gt;0,
   DATE(2013,INT((ROW(A3078)-1)/20)+1,1),
   ""
)</f>
        <v>45931</v>
      </c>
      <c r="B2881" s="72" t="str">
        <f t="shared" si="228"/>
        <v>PIS</v>
      </c>
      <c r="C2881" s="73" t="str">
        <f t="shared" si="229"/>
        <v>Normal</v>
      </c>
      <c r="D2881" s="73" t="str">
        <f>IFERROR(INDEX(Sinduscon!$30:$30,
MATCH(CUB!A2881,Sinduscon!$3:$3,0)+2), "")</f>
        <v>-</v>
      </c>
      <c r="E2881" s="73" t="str">
        <f>IFERROR(INDEX(Sinduscon!$31:$31,
MATCH(CUB!$A2881,Sinduscon!$3:$3,0)+2), "")</f>
        <v>-</v>
      </c>
      <c r="F2881" s="73" t="str">
        <f>IFERROR(INDEX(Sinduscon!$32:$32,
MATCH(CUB!$A2881,Sinduscon!$3:$3,0)+2), "")</f>
        <v>-</v>
      </c>
      <c r="G2881" s="73" t="str">
        <f>IFERROR(INDEX(Sinduscon!$33:$33,
MATCH(CUB!$A2881,Sinduscon!$3:$3,0)+2), "")</f>
        <v>-</v>
      </c>
      <c r="H2881" s="111"/>
      <c r="I2881" s="111"/>
      <c r="J2881" s="111"/>
      <c r="K2881" s="111"/>
    </row>
    <row r="2882" spans="1:12" x14ac:dyDescent="0.25">
      <c r="A2882" s="71">
        <f>IF(
   SUMPRODUCT(--(Sinduscon!$3:$3=DATE(2013,INT((ROW(A3079)-1)/20)+1,1)))&gt;0,
   DATE(2013,INT((ROW(A3079)-1)/20)+1,1),
   ""
)</f>
        <v>45931</v>
      </c>
      <c r="B2882" s="72" t="str">
        <f t="shared" si="228"/>
        <v>PIS</v>
      </c>
      <c r="C2882" s="73" t="str">
        <f t="shared" si="229"/>
        <v>Alto</v>
      </c>
      <c r="D2882" s="73" t="str">
        <f>IFERROR(INDEX(Sinduscon!$30:$30,
MATCH(CUB!A2882,Sinduscon!$3:$3,0)+3), "")</f>
        <v>-</v>
      </c>
      <c r="E2882" s="73" t="str">
        <f>IFERROR(INDEX(Sinduscon!$31:$31,
MATCH(CUB!$A2882,Sinduscon!$3:$3,0)+3), "")</f>
        <v>-</v>
      </c>
      <c r="F2882" s="73" t="str">
        <f>IFERROR(INDEX(Sinduscon!$32:$32,
MATCH(CUB!$A2882,Sinduscon!$3:$3,0)+3), "")</f>
        <v>-</v>
      </c>
      <c r="G2882" s="73" t="str">
        <f>IFERROR(INDEX(Sinduscon!$33:$33,
MATCH(CUB!$A2882,Sinduscon!$3:$3,0)+3), "")</f>
        <v>-</v>
      </c>
      <c r="H2882" s="111"/>
      <c r="I2882" s="111"/>
      <c r="J2882" s="111"/>
      <c r="K2882" s="111"/>
    </row>
    <row r="2883" spans="1:12" x14ac:dyDescent="0.25">
      <c r="A2883" s="71">
        <f>IF(
   SUMPRODUCT(--(Sinduscon!$3:$3=DATE(2013,INT((ROW(A3080)-1)/20)+1,1)))&gt;0,
   DATE(2013,INT((ROW(A3080)-1)/20)+1,1),
   ""
)</f>
        <v>45931</v>
      </c>
      <c r="B2883" s="72" t="str">
        <f t="shared" si="228"/>
        <v>PIS</v>
      </c>
      <c r="C2883" s="73" t="str">
        <f t="shared" si="229"/>
        <v>Total</v>
      </c>
      <c r="D2883" s="73">
        <f>IFERROR(INDEX(Sinduscon!$30:$30,
MATCH(CUB!A2883,Sinduscon!$3:$3,0)+4), "")</f>
        <v>903.74</v>
      </c>
      <c r="E2883" s="73">
        <f>IFERROR(INDEX(Sinduscon!$31:$31,
MATCH(CUB!$A2883,Sinduscon!$3:$3,0)+4), "")</f>
        <v>787.69</v>
      </c>
      <c r="F2883" s="73">
        <f>IFERROR(INDEX(Sinduscon!$32:$32,
MATCH(CUB!$A2883,Sinduscon!$3:$3,0)+4), "")</f>
        <v>39.340000000000003</v>
      </c>
      <c r="G2883" s="73">
        <f>IFERROR(INDEX(Sinduscon!$33:$33,
MATCH(CUB!$A2883,Sinduscon!$3:$3,0)+4), "")</f>
        <v>2.81</v>
      </c>
      <c r="H2883" s="111">
        <f>SUMIFS(CUB!$D:$D,CUB!$C:$C,"Total",CUB!$A:$A,$A2883)
/11</f>
        <v>1292.8354545454547</v>
      </c>
      <c r="I2883" s="111">
        <f>SUMIFS(CUB!$E:$E,CUB!$C:$C,"Total",CUB!$A:$A,$A2883)
/11</f>
        <v>1256.5363636363636</v>
      </c>
      <c r="J2883" s="111">
        <f>SUMIFS(CUB!$F:$F,CUB!$C:$C,"Total",CUB!$A:$A,$A2883)
/11</f>
        <v>98.050909090909087</v>
      </c>
      <c r="K2883" s="111">
        <f>SUMIFS(CUB!$G:$G,CUB!$C:$C,"Total",CUB!$A:$A,$A2883)
/11</f>
        <v>4.8127272727272725</v>
      </c>
      <c r="L2883" s="111">
        <f t="shared" ref="L2883" si="234">SUM(H2883:K2883)</f>
        <v>2652.235454545455</v>
      </c>
    </row>
    <row r="2884" spans="1:12" x14ac:dyDescent="0.25">
      <c r="A2884" s="71">
        <f>IF(
   SUMPRODUCT(--(Sinduscon!$3:$3=DATE(2013,INT((ROW(A3081)-1)/20)+1,1)))&gt;0,
   DATE(2013,INT((ROW(A3081)-1)/20)+1,1),
   ""
)</f>
        <v>45962</v>
      </c>
      <c r="B2884" s="72" t="str">
        <f t="shared" si="231"/>
        <v>R-1</v>
      </c>
      <c r="C2884" s="73" t="str">
        <f t="shared" si="229"/>
        <v>Baixo</v>
      </c>
      <c r="D2884" s="73">
        <f>IFERROR(INDEX(Sinduscon!$6:$6,
MATCH(CUB!A2884,Sinduscon!$3:$3,0)+1), "")</f>
        <v>1205.04</v>
      </c>
      <c r="E2884" s="73">
        <f>IFERROR(INDEX(Sinduscon!$7:$7,
MATCH(CUB!$A2884,Sinduscon!$3:$3,0)+1), "")</f>
        <v>1155.93</v>
      </c>
      <c r="F2884" s="73">
        <f>IFERROR(INDEX(Sinduscon!$8:$8,
MATCH(CUB!$A2884,Sinduscon!$3:$3,0)+1), "")</f>
        <v>158.75</v>
      </c>
      <c r="G2884" s="73">
        <f>IFERROR(INDEX(Sinduscon!$9:$9,
MATCH(CUB!$A2884,Sinduscon!$3:$3,0)+1), "")</f>
        <v>5.55</v>
      </c>
      <c r="H2884" s="111"/>
      <c r="I2884" s="111"/>
      <c r="J2884" s="111"/>
      <c r="K2884" s="111"/>
    </row>
    <row r="2885" spans="1:12" x14ac:dyDescent="0.25">
      <c r="A2885" s="71">
        <f>IF(
   SUMPRODUCT(--(Sinduscon!$3:$3=DATE(2013,INT((ROW(A3082)-1)/20)+1,1)))&gt;0,
   DATE(2013,INT((ROW(A3082)-1)/20)+1,1),
   ""
)</f>
        <v>45962</v>
      </c>
      <c r="B2885" s="72" t="str">
        <f t="shared" si="231"/>
        <v>R-1</v>
      </c>
      <c r="C2885" s="73" t="str">
        <f t="shared" ref="C2885:C2948" si="235">IF(A2885&lt;&gt;"", CHOOSE(MOD(QUOTIENT(ROW()-4,1),4)+1,"Baixo","Normal","Alto","Total"), "")</f>
        <v>Normal</v>
      </c>
      <c r="D2885" s="73">
        <f>IFERROR(INDEX(Sinduscon!$6:$6,
MATCH(CUB!A2885,Sinduscon!$3:$3,0)+2), "")</f>
        <v>1266.1400000000001</v>
      </c>
      <c r="E2885" s="73">
        <f>IFERROR(INDEX(Sinduscon!$7:$7,
MATCH(CUB!$A2885,Sinduscon!$3:$3,0)+2), "")</f>
        <v>1583.68</v>
      </c>
      <c r="F2885" s="73">
        <f>IFERROR(INDEX(Sinduscon!$8:$8,
MATCH(CUB!$A2885,Sinduscon!$3:$3,0)+2), "")</f>
        <v>149.05000000000001</v>
      </c>
      <c r="G2885" s="73">
        <f>IFERROR(INDEX(Sinduscon!$9:$9,
MATCH(CUB!$A2885,Sinduscon!$3:$3,0)+2), "")</f>
        <v>0.39</v>
      </c>
      <c r="H2885" s="111"/>
      <c r="I2885" s="111"/>
      <c r="J2885" s="111"/>
      <c r="K2885" s="111"/>
    </row>
    <row r="2886" spans="1:12" x14ac:dyDescent="0.25">
      <c r="A2886" s="71">
        <f>IF(
   SUMPRODUCT(--(Sinduscon!$3:$3=DATE(2013,INT((ROW(A3083)-1)/20)+1,1)))&gt;0,
   DATE(2013,INT((ROW(A3083)-1)/20)+1,1),
   ""
)</f>
        <v>45962</v>
      </c>
      <c r="B2886" s="72" t="str">
        <f t="shared" si="231"/>
        <v>R-1</v>
      </c>
      <c r="C2886" s="73" t="str">
        <f t="shared" si="235"/>
        <v>Alto</v>
      </c>
      <c r="D2886" s="73">
        <f>IFERROR(INDEX(Sinduscon!$6:$6,
MATCH(CUB!A2886,Sinduscon!$3:$3,0)+3), "")</f>
        <v>1853.52</v>
      </c>
      <c r="E2886" s="73">
        <f>IFERROR(INDEX(Sinduscon!$7:$7,
MATCH(CUB!$A2886,Sinduscon!$3:$3,0)+3), "")</f>
        <v>1718.28</v>
      </c>
      <c r="F2886" s="73">
        <f>IFERROR(INDEX(Sinduscon!$8:$8,
MATCH(CUB!$A2886,Sinduscon!$3:$3,0)+3), "")</f>
        <v>140.91</v>
      </c>
      <c r="G2886" s="73">
        <f>IFERROR(INDEX(Sinduscon!$9:$9,
MATCH(CUB!$A2886,Sinduscon!$3:$3,0)+3), "")</f>
        <v>0.48</v>
      </c>
      <c r="H2886" s="111"/>
      <c r="I2886" s="111"/>
      <c r="J2886" s="111"/>
      <c r="K2886" s="111"/>
    </row>
    <row r="2887" spans="1:12" x14ac:dyDescent="0.25">
      <c r="A2887" s="71">
        <f>IF(
   SUMPRODUCT(--(Sinduscon!$3:$3=DATE(2013,INT((ROW(A3084)-1)/20)+1,1)))&gt;0,
   DATE(2013,INT((ROW(A3084)-1)/20)+1,1),
   ""
)</f>
        <v>45962</v>
      </c>
      <c r="B2887" s="72" t="str">
        <f t="shared" si="231"/>
        <v>R-1</v>
      </c>
      <c r="C2887" s="73" t="str">
        <f t="shared" si="235"/>
        <v>Total</v>
      </c>
      <c r="D2887" s="73">
        <f>IFERROR(INDEX(Sinduscon!$6:$6,
MATCH(CUB!A2887,Sinduscon!$3:$3,0)+4), "")</f>
        <v>4324.7000000000007</v>
      </c>
      <c r="E2887" s="73">
        <f>IFERROR(INDEX(Sinduscon!$7:$7,
MATCH(CUB!$A2887,Sinduscon!$3:$3,0)+4), "")</f>
        <v>4457.8900000000003</v>
      </c>
      <c r="F2887" s="73">
        <f>IFERROR(INDEX(Sinduscon!$8:$8,
MATCH(CUB!$A2887,Sinduscon!$3:$3,0)+4), "")</f>
        <v>448.71000000000004</v>
      </c>
      <c r="G2887" s="73">
        <f>IFERROR(INDEX(Sinduscon!$9:$9,
MATCH(CUB!$A2887,Sinduscon!$3:$3,0)+4), "")</f>
        <v>6.42</v>
      </c>
      <c r="H2887" s="111"/>
      <c r="I2887" s="111"/>
      <c r="J2887" s="111"/>
      <c r="K2887" s="111"/>
    </row>
    <row r="2888" spans="1:12" x14ac:dyDescent="0.25">
      <c r="A2888" s="71">
        <f>IF(
   SUMPRODUCT(--(Sinduscon!$3:$3=DATE(2013,INT((ROW(A3085)-1)/20)+1,1)))&gt;0,
   DATE(2013,INT((ROW(A3085)-1)/20)+1,1),
   ""
)</f>
        <v>45962</v>
      </c>
      <c r="B2888" s="72" t="str">
        <f t="shared" ref="B2888:B2951" si="236">IF(A2888&lt;&gt;"", CHOOSE(MOD(QUOTIENT(ROW()-4,4),5)+1,"R-1","PP-4","R-8","R-16","PIS"), "")</f>
        <v>PP-4</v>
      </c>
      <c r="C2888" s="73" t="str">
        <f t="shared" si="235"/>
        <v>Baixo</v>
      </c>
      <c r="D2888" s="73">
        <f>IFERROR(INDEX(Sinduscon!$12:$12,
MATCH(CUB!A2888,Sinduscon!$3:$3,0)+1), "")</f>
        <v>1318.2</v>
      </c>
      <c r="E2888" s="73">
        <f>IFERROR(INDEX(Sinduscon!$13:$13,
MATCH(CUB!$A2888,Sinduscon!$3:$3,0)+1), "")</f>
        <v>969.9</v>
      </c>
      <c r="F2888" s="73">
        <f>IFERROR(INDEX(Sinduscon!$14:$14,
MATCH(CUB!$A2888,Sinduscon!$3:$3,0)+1), "")</f>
        <v>42.21</v>
      </c>
      <c r="G2888" s="73">
        <f>IFERROR(INDEX(Sinduscon!$15:$15,
MATCH(CUB!$A2888,Sinduscon!$3:$3,0)+1), "")</f>
        <v>5.37</v>
      </c>
      <c r="H2888" s="111"/>
      <c r="I2888" s="111"/>
      <c r="J2888" s="111"/>
      <c r="K2888" s="111"/>
    </row>
    <row r="2889" spans="1:12" x14ac:dyDescent="0.25">
      <c r="A2889" s="71">
        <f>IF(
   SUMPRODUCT(--(Sinduscon!$3:$3=DATE(2013,INT((ROW(A3086)-1)/20)+1,1)))&gt;0,
   DATE(2013,INT((ROW(A3086)-1)/20)+1,1),
   ""
)</f>
        <v>45962</v>
      </c>
      <c r="B2889" s="72" t="str">
        <f t="shared" si="236"/>
        <v>PP-4</v>
      </c>
      <c r="C2889" s="73" t="str">
        <f t="shared" si="235"/>
        <v>Normal</v>
      </c>
      <c r="D2889" s="73">
        <f>IFERROR(INDEX(Sinduscon!$12:$12,
MATCH(CUB!A2889,Sinduscon!$3:$3,0)+2), "")</f>
        <v>1233.96</v>
      </c>
      <c r="E2889" s="73">
        <f>IFERROR(INDEX(Sinduscon!$13:$13,
MATCH(CUB!$A2889,Sinduscon!$3:$3,0)+2), "")</f>
        <v>1400.87</v>
      </c>
      <c r="F2889" s="73">
        <f>IFERROR(INDEX(Sinduscon!$14:$14,
MATCH(CUB!$A2889,Sinduscon!$3:$3,0)+2), "")</f>
        <v>178.73</v>
      </c>
      <c r="G2889" s="73">
        <f>IFERROR(INDEX(Sinduscon!$15:$15,
MATCH(CUB!$A2889,Sinduscon!$3:$3,0)+2), "")</f>
        <v>7.0000000000000007E-2</v>
      </c>
      <c r="H2889" s="111"/>
      <c r="I2889" s="111"/>
      <c r="J2889" s="111"/>
      <c r="K2889" s="111"/>
    </row>
    <row r="2890" spans="1:12" x14ac:dyDescent="0.25">
      <c r="A2890" s="71">
        <f>IF(
   SUMPRODUCT(--(Sinduscon!$3:$3=DATE(2013,INT((ROW(A3087)-1)/20)+1,1)))&gt;0,
   DATE(2013,INT((ROW(A3087)-1)/20)+1,1),
   ""
)</f>
        <v>45962</v>
      </c>
      <c r="B2890" s="72" t="str">
        <f t="shared" si="236"/>
        <v>PP-4</v>
      </c>
      <c r="C2890" s="73" t="str">
        <f t="shared" si="235"/>
        <v>Alto</v>
      </c>
      <c r="D2890" s="73" t="str">
        <f>IFERROR(INDEX(Sinduscon!$12:$12,
MATCH(CUB!A2890,Sinduscon!$3:$3,0)+3), "")</f>
        <v>-</v>
      </c>
      <c r="E2890" s="73" t="str">
        <f>IFERROR(INDEX(Sinduscon!$13:$13,
MATCH(CUB!$A2890,Sinduscon!$3:$3,0)+3), "")</f>
        <v>-</v>
      </c>
      <c r="F2890" s="73" t="str">
        <f>IFERROR(INDEX(Sinduscon!$14:$14,
MATCH(CUB!$A2890,Sinduscon!$3:$3,0)+3), "")</f>
        <v>-</v>
      </c>
      <c r="G2890" s="73" t="str">
        <f>IFERROR(INDEX(Sinduscon!$15:$15,
MATCH(CUB!$A2890,Sinduscon!$3:$3,0)+3), "")</f>
        <v>-</v>
      </c>
      <c r="H2890" s="111"/>
      <c r="I2890" s="111"/>
      <c r="J2890" s="111"/>
      <c r="K2890" s="111"/>
    </row>
    <row r="2891" spans="1:12" x14ac:dyDescent="0.25">
      <c r="A2891" s="71">
        <f>IF(
   SUMPRODUCT(--(Sinduscon!$3:$3=DATE(2013,INT((ROW(A3088)-1)/20)+1,1)))&gt;0,
   DATE(2013,INT((ROW(A3088)-1)/20)+1,1),
   ""
)</f>
        <v>45962</v>
      </c>
      <c r="B2891" s="72" t="str">
        <f t="shared" si="236"/>
        <v>PP-4</v>
      </c>
      <c r="C2891" s="73" t="str">
        <f t="shared" si="235"/>
        <v>Total</v>
      </c>
      <c r="D2891" s="73">
        <f>IFERROR(INDEX(Sinduscon!$12:$12,
MATCH(CUB!A2891,Sinduscon!$3:$3,0)+4), "")</f>
        <v>2552.16</v>
      </c>
      <c r="E2891" s="73">
        <f>IFERROR(INDEX(Sinduscon!$13:$13,
MATCH(CUB!$A2891,Sinduscon!$3:$3,0)+4), "")</f>
        <v>2370.77</v>
      </c>
      <c r="F2891" s="73">
        <f>IFERROR(INDEX(Sinduscon!$14:$14,
MATCH(CUB!$A2891,Sinduscon!$3:$3,0)+4), "")</f>
        <v>220.94</v>
      </c>
      <c r="G2891" s="73">
        <f>IFERROR(INDEX(Sinduscon!$15:$15,
MATCH(CUB!$A2891,Sinduscon!$3:$3,0)+4), "")</f>
        <v>5.44</v>
      </c>
      <c r="H2891" s="111"/>
      <c r="I2891" s="111"/>
      <c r="J2891" s="111"/>
      <c r="K2891" s="111"/>
    </row>
    <row r="2892" spans="1:12" x14ac:dyDescent="0.25">
      <c r="A2892" s="71">
        <f>IF(
   SUMPRODUCT(--(Sinduscon!$3:$3=DATE(2013,INT((ROW(A3089)-1)/20)+1,1)))&gt;0,
   DATE(2013,INT((ROW(A3089)-1)/20)+1,1),
   ""
)</f>
        <v>45962</v>
      </c>
      <c r="B2892" s="72" t="str">
        <f t="shared" si="236"/>
        <v>R-8</v>
      </c>
      <c r="C2892" s="73" t="str">
        <f t="shared" si="235"/>
        <v>Baixo</v>
      </c>
      <c r="D2892" s="73">
        <f>IFERROR(INDEX(Sinduscon!$18:$18,
MATCH(CUB!A2892,Sinduscon!$3:$3,0)+1), "")</f>
        <v>1257.32</v>
      </c>
      <c r="E2892" s="73">
        <f>IFERROR(INDEX(Sinduscon!$19:$19,
MATCH(CUB!$A2892,Sinduscon!$3:$3,0)+1), "")</f>
        <v>912.11</v>
      </c>
      <c r="F2892" s="73">
        <f>IFERROR(INDEX(Sinduscon!$20:$20,
MATCH(CUB!$A2892,Sinduscon!$3:$3,0)+1), "")</f>
        <v>37.979999999999997</v>
      </c>
      <c r="G2892" s="73">
        <f>IFERROR(INDEX(Sinduscon!$21:$21,
MATCH(CUB!$A2892,Sinduscon!$3:$3,0)+1), "")</f>
        <v>5.63</v>
      </c>
      <c r="H2892" s="111"/>
      <c r="I2892" s="111"/>
      <c r="J2892" s="111"/>
      <c r="K2892" s="111"/>
    </row>
    <row r="2893" spans="1:12" x14ac:dyDescent="0.25">
      <c r="A2893" s="71">
        <f>IF(
   SUMPRODUCT(--(Sinduscon!$3:$3=DATE(2013,INT((ROW(A3090)-1)/20)+1,1)))&gt;0,
   DATE(2013,INT((ROW(A3090)-1)/20)+1,1),
   ""
)</f>
        <v>45962</v>
      </c>
      <c r="B2893" s="72" t="str">
        <f t="shared" si="236"/>
        <v>R-8</v>
      </c>
      <c r="C2893" s="73" t="str">
        <f t="shared" si="235"/>
        <v>Normal</v>
      </c>
      <c r="D2893" s="73">
        <f>IFERROR(INDEX(Sinduscon!$18:$18,
MATCH(CUB!A2893,Sinduscon!$3:$3,0)+2), "")</f>
        <v>1094.01</v>
      </c>
      <c r="E2893" s="73">
        <f>IFERROR(INDEX(Sinduscon!$19:$19,
MATCH(CUB!$A2893,Sinduscon!$3:$3,0)+2), "")</f>
        <v>1257.9000000000001</v>
      </c>
      <c r="F2893" s="73">
        <f>IFERROR(INDEX(Sinduscon!$20:$20,
MATCH(CUB!$A2893,Sinduscon!$3:$3,0)+2), "")</f>
        <v>82.46</v>
      </c>
      <c r="G2893" s="73">
        <f>IFERROR(INDEX(Sinduscon!$21:$21,
MATCH(CUB!$A2893,Sinduscon!$3:$3,0)+2), "")</f>
        <v>7.54</v>
      </c>
      <c r="H2893" s="111"/>
      <c r="I2893" s="111"/>
      <c r="J2893" s="111"/>
      <c r="K2893" s="111"/>
    </row>
    <row r="2894" spans="1:12" x14ac:dyDescent="0.25">
      <c r="A2894" s="71">
        <f>IF(
   SUMPRODUCT(--(Sinduscon!$3:$3=DATE(2013,INT((ROW(A3091)-1)/20)+1,1)))&gt;0,
   DATE(2013,INT((ROW(A3091)-1)/20)+1,1),
   ""
)</f>
        <v>45962</v>
      </c>
      <c r="B2894" s="72" t="str">
        <f t="shared" si="236"/>
        <v>R-8</v>
      </c>
      <c r="C2894" s="73" t="str">
        <f t="shared" si="235"/>
        <v>Alto</v>
      </c>
      <c r="D2894" s="73">
        <f>IFERROR(INDEX(Sinduscon!$18:$18,
MATCH(CUB!A2894,Sinduscon!$3:$3,0)+3), "")</f>
        <v>1543.5</v>
      </c>
      <c r="E2894" s="73">
        <f>IFERROR(INDEX(Sinduscon!$19:$19,
MATCH(CUB!$A2894,Sinduscon!$3:$3,0)+3), "")</f>
        <v>1331.07</v>
      </c>
      <c r="F2894" s="73">
        <f>IFERROR(INDEX(Sinduscon!$20:$20,
MATCH(CUB!$A2894,Sinduscon!$3:$3,0)+3), "")</f>
        <v>97.23</v>
      </c>
      <c r="G2894" s="73">
        <f>IFERROR(INDEX(Sinduscon!$21:$21,
MATCH(CUB!$A2894,Sinduscon!$3:$3,0)+3), "")</f>
        <v>7.12</v>
      </c>
      <c r="H2894" s="111"/>
      <c r="I2894" s="111"/>
      <c r="J2894" s="111"/>
      <c r="K2894" s="111"/>
    </row>
    <row r="2895" spans="1:12" x14ac:dyDescent="0.25">
      <c r="A2895" s="71">
        <f>IF(
   SUMPRODUCT(--(Sinduscon!$3:$3=DATE(2013,INT((ROW(A3092)-1)/20)+1,1)))&gt;0,
   DATE(2013,INT((ROW(A3092)-1)/20)+1,1),
   ""
)</f>
        <v>45962</v>
      </c>
      <c r="B2895" s="72" t="str">
        <f t="shared" si="236"/>
        <v>R-8</v>
      </c>
      <c r="C2895" s="73" t="str">
        <f t="shared" si="235"/>
        <v>Total</v>
      </c>
      <c r="D2895" s="73">
        <f>IFERROR(INDEX(Sinduscon!$18:$18,
MATCH(CUB!A2895,Sinduscon!$3:$3,0)+4), "")</f>
        <v>3894.83</v>
      </c>
      <c r="E2895" s="73">
        <f>IFERROR(INDEX(Sinduscon!$19:$19,
MATCH(CUB!$A2895,Sinduscon!$3:$3,0)+4), "")</f>
        <v>3501.08</v>
      </c>
      <c r="F2895" s="73">
        <f>IFERROR(INDEX(Sinduscon!$20:$20,
MATCH(CUB!$A2895,Sinduscon!$3:$3,0)+4), "")</f>
        <v>217.67000000000002</v>
      </c>
      <c r="G2895" s="73">
        <f>IFERROR(INDEX(Sinduscon!$21:$21,
MATCH(CUB!$A2895,Sinduscon!$3:$3,0)+4), "")</f>
        <v>20.29</v>
      </c>
      <c r="H2895" s="111"/>
      <c r="I2895" s="111"/>
      <c r="J2895" s="111"/>
      <c r="K2895" s="111"/>
    </row>
    <row r="2896" spans="1:12" x14ac:dyDescent="0.25">
      <c r="A2896" s="71">
        <f>IF(
   SUMPRODUCT(--(Sinduscon!$3:$3=DATE(2013,INT((ROW(A3093)-1)/20)+1,1)))&gt;0,
   DATE(2013,INT((ROW(A3093)-1)/20)+1,1),
   ""
)</f>
        <v>45962</v>
      </c>
      <c r="B2896" s="72" t="str">
        <f t="shared" si="236"/>
        <v>R-16</v>
      </c>
      <c r="C2896" s="73" t="str">
        <f t="shared" si="235"/>
        <v>Baixo</v>
      </c>
      <c r="D2896" s="73" t="str">
        <f>IFERROR(INDEX(Sinduscon!$24:$24,
MATCH(CUB!A2896,Sinduscon!$3:$3,0)+1), "")</f>
        <v>-</v>
      </c>
      <c r="E2896" s="73" t="str">
        <f>IFERROR(INDEX(Sinduscon!$25:$25,
MATCH(CUB!$A2896,Sinduscon!$3:$3,0)+1), "")</f>
        <v>-</v>
      </c>
      <c r="F2896" s="73" t="str">
        <f>IFERROR(INDEX(Sinduscon!$26:$26,
MATCH(CUB!$A2896,Sinduscon!$3:$3,0)+1), "")</f>
        <v>-</v>
      </c>
      <c r="G2896" s="73" t="str">
        <f>IFERROR(INDEX(Sinduscon!$27:$27,
MATCH(CUB!$A2896,Sinduscon!$3:$3,0)+1), "")</f>
        <v>-</v>
      </c>
      <c r="H2896" s="111"/>
      <c r="I2896" s="111"/>
      <c r="J2896" s="111"/>
      <c r="K2896" s="111"/>
    </row>
    <row r="2897" spans="1:12" x14ac:dyDescent="0.25">
      <c r="A2897" s="71">
        <f>IF(
   SUMPRODUCT(--(Sinduscon!$3:$3=DATE(2013,INT((ROW(A3094)-1)/20)+1,1)))&gt;0,
   DATE(2013,INT((ROW(A3094)-1)/20)+1,1),
   ""
)</f>
        <v>45962</v>
      </c>
      <c r="B2897" s="72" t="str">
        <f t="shared" si="236"/>
        <v>R-16</v>
      </c>
      <c r="C2897" s="73" t="str">
        <f t="shared" si="235"/>
        <v>Normal</v>
      </c>
      <c r="D2897" s="73">
        <f>IFERROR(INDEX(Sinduscon!$24:$24,
MATCH(CUB!A2897,Sinduscon!$3:$3,0)+2), "")</f>
        <v>1080.4100000000001</v>
      </c>
      <c r="E2897" s="73">
        <f>IFERROR(INDEX(Sinduscon!$25:$25,
MATCH(CUB!$A2897,Sinduscon!$3:$3,0)+2), "")</f>
        <v>1209.3599999999999</v>
      </c>
      <c r="F2897" s="73">
        <f>IFERROR(INDEX(Sinduscon!$26:$26,
MATCH(CUB!$A2897,Sinduscon!$3:$3,0)+2), "")</f>
        <v>68.239999999999995</v>
      </c>
      <c r="G2897" s="73">
        <f>IFERROR(INDEX(Sinduscon!$27:$27,
MATCH(CUB!$A2897,Sinduscon!$3:$3,0)+2), "")</f>
        <v>7.19</v>
      </c>
      <c r="H2897" s="111"/>
      <c r="I2897" s="111"/>
      <c r="J2897" s="111"/>
      <c r="K2897" s="111"/>
    </row>
    <row r="2898" spans="1:12" x14ac:dyDescent="0.25">
      <c r="A2898" s="71">
        <f>IF(
   SUMPRODUCT(--(Sinduscon!$3:$3=DATE(2013,INT((ROW(A3095)-1)/20)+1,1)))&gt;0,
   DATE(2013,INT((ROW(A3095)-1)/20)+1,1),
   ""
)</f>
        <v>45962</v>
      </c>
      <c r="B2898" s="72" t="str">
        <f t="shared" si="236"/>
        <v>R-16</v>
      </c>
      <c r="C2898" s="73" t="str">
        <f t="shared" si="235"/>
        <v>Alto</v>
      </c>
      <c r="D2898" s="73">
        <f>IFERROR(INDEX(Sinduscon!$24:$24,
MATCH(CUB!A2898,Sinduscon!$3:$3,0)+3), "")</f>
        <v>1521.4</v>
      </c>
      <c r="E2898" s="73">
        <f>IFERROR(INDEX(Sinduscon!$25:$25,
MATCH(CUB!$A2898,Sinduscon!$3:$3,0)+3), "")</f>
        <v>1495.11</v>
      </c>
      <c r="F2898" s="73">
        <f>IFERROR(INDEX(Sinduscon!$26:$26,
MATCH(CUB!$A2898,Sinduscon!$3:$3,0)+3), "")</f>
        <v>84.34</v>
      </c>
      <c r="G2898" s="73">
        <f>IFERROR(INDEX(Sinduscon!$27:$27,
MATCH(CUB!$A2898,Sinduscon!$3:$3,0)+3), "")</f>
        <v>10.79</v>
      </c>
      <c r="H2898" s="111"/>
      <c r="I2898" s="111"/>
      <c r="J2898" s="111"/>
      <c r="K2898" s="111"/>
    </row>
    <row r="2899" spans="1:12" x14ac:dyDescent="0.25">
      <c r="A2899" s="71">
        <f>IF(
   SUMPRODUCT(--(Sinduscon!$3:$3=DATE(2013,INT((ROW(A3096)-1)/20)+1,1)))&gt;0,
   DATE(2013,INT((ROW(A3096)-1)/20)+1,1),
   ""
)</f>
        <v>45962</v>
      </c>
      <c r="B2899" s="72" t="str">
        <f t="shared" si="236"/>
        <v>R-16</v>
      </c>
      <c r="C2899" s="73" t="str">
        <f t="shared" si="235"/>
        <v>Total</v>
      </c>
      <c r="D2899" s="73">
        <f>IFERROR(INDEX(Sinduscon!$24:$24,
MATCH(CUB!A2899,Sinduscon!$3:$3,0)+4), "")</f>
        <v>2601.8100000000004</v>
      </c>
      <c r="E2899" s="73">
        <f>IFERROR(INDEX(Sinduscon!$25:$25,
MATCH(CUB!$A2899,Sinduscon!$3:$3,0)+4), "")</f>
        <v>2704.47</v>
      </c>
      <c r="F2899" s="73">
        <f>IFERROR(INDEX(Sinduscon!$26:$26,
MATCH(CUB!$A2899,Sinduscon!$3:$3,0)+4), "")</f>
        <v>152.57999999999998</v>
      </c>
      <c r="G2899" s="73">
        <f>IFERROR(INDEX(Sinduscon!$27:$27,
MATCH(CUB!$A2899,Sinduscon!$3:$3,0)+4), "")</f>
        <v>17.98</v>
      </c>
      <c r="H2899" s="111"/>
      <c r="I2899" s="111"/>
      <c r="J2899" s="111"/>
      <c r="K2899" s="111"/>
    </row>
    <row r="2900" spans="1:12" x14ac:dyDescent="0.25">
      <c r="A2900" s="71">
        <f>IF(
   SUMPRODUCT(--(Sinduscon!$3:$3=DATE(2013,INT((ROW(A3097)-1)/20)+1,1)))&gt;0,
   DATE(2013,INT((ROW(A3097)-1)/20)+1,1),
   ""
)</f>
        <v>45962</v>
      </c>
      <c r="B2900" s="72" t="str">
        <f t="shared" si="236"/>
        <v>PIS</v>
      </c>
      <c r="C2900" s="73" t="str">
        <f t="shared" si="235"/>
        <v>Baixo</v>
      </c>
      <c r="D2900" s="73">
        <f>IFERROR(INDEX(Sinduscon!$30:$30,
MATCH(CUB!A2900,Sinduscon!$3:$3,0)+1), "")</f>
        <v>909.3</v>
      </c>
      <c r="E2900" s="73">
        <f>IFERROR(INDEX(Sinduscon!$31:$31,
MATCH(CUB!$A2900,Sinduscon!$3:$3,0)+1), "")</f>
        <v>787.69</v>
      </c>
      <c r="F2900" s="73">
        <f>IFERROR(INDEX(Sinduscon!$32:$32,
MATCH(CUB!$A2900,Sinduscon!$3:$3,0)+1), "")</f>
        <v>39.369999999999997</v>
      </c>
      <c r="G2900" s="73">
        <f>IFERROR(INDEX(Sinduscon!$33:$33,
MATCH(CUB!$A2900,Sinduscon!$3:$3,0)+1), "")</f>
        <v>2.81</v>
      </c>
      <c r="H2900" s="111"/>
      <c r="I2900" s="111"/>
      <c r="J2900" s="111"/>
      <c r="K2900" s="111"/>
    </row>
    <row r="2901" spans="1:12" x14ac:dyDescent="0.25">
      <c r="A2901" s="71">
        <f>IF(
   SUMPRODUCT(--(Sinduscon!$3:$3=DATE(2013,INT((ROW(A3098)-1)/20)+1,1)))&gt;0,
   DATE(2013,INT((ROW(A3098)-1)/20)+1,1),
   ""
)</f>
        <v>45962</v>
      </c>
      <c r="B2901" s="72" t="str">
        <f t="shared" si="236"/>
        <v>PIS</v>
      </c>
      <c r="C2901" s="73" t="str">
        <f t="shared" si="235"/>
        <v>Normal</v>
      </c>
      <c r="D2901" s="73" t="str">
        <f>IFERROR(INDEX(Sinduscon!$30:$30,
MATCH(CUB!A2901,Sinduscon!$3:$3,0)+2), "")</f>
        <v>-</v>
      </c>
      <c r="E2901" s="73" t="str">
        <f>IFERROR(INDEX(Sinduscon!$31:$31,
MATCH(CUB!$A2901,Sinduscon!$3:$3,0)+2), "")</f>
        <v>-</v>
      </c>
      <c r="F2901" s="73" t="str">
        <f>IFERROR(INDEX(Sinduscon!$32:$32,
MATCH(CUB!$A2901,Sinduscon!$3:$3,0)+2), "")</f>
        <v>-</v>
      </c>
      <c r="G2901" s="73" t="str">
        <f>IFERROR(INDEX(Sinduscon!$33:$33,
MATCH(CUB!$A2901,Sinduscon!$3:$3,0)+2), "")</f>
        <v>-</v>
      </c>
      <c r="H2901" s="111"/>
      <c r="I2901" s="111"/>
      <c r="J2901" s="111"/>
      <c r="K2901" s="111"/>
    </row>
    <row r="2902" spans="1:12" x14ac:dyDescent="0.25">
      <c r="A2902" s="71">
        <f>IF(
   SUMPRODUCT(--(Sinduscon!$3:$3=DATE(2013,INT((ROW(A3099)-1)/20)+1,1)))&gt;0,
   DATE(2013,INT((ROW(A3099)-1)/20)+1,1),
   ""
)</f>
        <v>45962</v>
      </c>
      <c r="B2902" s="72" t="str">
        <f t="shared" si="236"/>
        <v>PIS</v>
      </c>
      <c r="C2902" s="73" t="str">
        <f t="shared" si="235"/>
        <v>Alto</v>
      </c>
      <c r="D2902" s="73" t="str">
        <f>IFERROR(INDEX(Sinduscon!$30:$30,
MATCH(CUB!A2902,Sinduscon!$3:$3,0)+3), "")</f>
        <v>-</v>
      </c>
      <c r="E2902" s="73" t="str">
        <f>IFERROR(INDEX(Sinduscon!$31:$31,
MATCH(CUB!$A2902,Sinduscon!$3:$3,0)+3), "")</f>
        <v>-</v>
      </c>
      <c r="F2902" s="73" t="str">
        <f>IFERROR(INDEX(Sinduscon!$32:$32,
MATCH(CUB!$A2902,Sinduscon!$3:$3,0)+3), "")</f>
        <v>-</v>
      </c>
      <c r="G2902" s="73" t="str">
        <f>IFERROR(INDEX(Sinduscon!$33:$33,
MATCH(CUB!$A2902,Sinduscon!$3:$3,0)+3), "")</f>
        <v>-</v>
      </c>
      <c r="H2902" s="111"/>
      <c r="I2902" s="111"/>
      <c r="J2902" s="111"/>
      <c r="K2902" s="111"/>
    </row>
    <row r="2903" spans="1:12" x14ac:dyDescent="0.25">
      <c r="A2903" s="71">
        <f>IF(
   SUMPRODUCT(--(Sinduscon!$3:$3=DATE(2013,INT((ROW(A3100)-1)/20)+1,1)))&gt;0,
   DATE(2013,INT((ROW(A3100)-1)/20)+1,1),
   ""
)</f>
        <v>45962</v>
      </c>
      <c r="B2903" s="72" t="str">
        <f t="shared" si="236"/>
        <v>PIS</v>
      </c>
      <c r="C2903" s="73" t="str">
        <f t="shared" si="235"/>
        <v>Total</v>
      </c>
      <c r="D2903" s="73">
        <f>IFERROR(INDEX(Sinduscon!$30:$30,
MATCH(CUB!A2903,Sinduscon!$3:$3,0)+4), "")</f>
        <v>909.3</v>
      </c>
      <c r="E2903" s="73">
        <f>IFERROR(INDEX(Sinduscon!$31:$31,
MATCH(CUB!$A2903,Sinduscon!$3:$3,0)+4), "")</f>
        <v>787.69</v>
      </c>
      <c r="F2903" s="73">
        <f>IFERROR(INDEX(Sinduscon!$32:$32,
MATCH(CUB!$A2903,Sinduscon!$3:$3,0)+4), "")</f>
        <v>39.369999999999997</v>
      </c>
      <c r="G2903" s="73">
        <f>IFERROR(INDEX(Sinduscon!$33:$33,
MATCH(CUB!$A2903,Sinduscon!$3:$3,0)+4), "")</f>
        <v>2.81</v>
      </c>
      <c r="H2903" s="111">
        <f>SUMIFS(CUB!$D:$D,CUB!$C:$C,"Total",CUB!$A:$A,$A2903)
/11</f>
        <v>1298.4363636363635</v>
      </c>
      <c r="I2903" s="111">
        <f>SUMIFS(CUB!$E:$E,CUB!$C:$C,"Total",CUB!$A:$A,$A2903)
/11</f>
        <v>1256.5363636363636</v>
      </c>
      <c r="J2903" s="111">
        <f>SUMIFS(CUB!$F:$F,CUB!$C:$C,"Total",CUB!$A:$A,$A2903)
/11</f>
        <v>98.11545454545454</v>
      </c>
      <c r="K2903" s="111">
        <f>SUMIFS(CUB!$G:$G,CUB!$C:$C,"Total",CUB!$A:$A,$A2903)
/11</f>
        <v>4.8127272727272725</v>
      </c>
      <c r="L2903" s="111">
        <f t="shared" ref="L2903" si="237">SUM(H2903:K2903)</f>
        <v>2657.900909090909</v>
      </c>
    </row>
    <row r="2904" spans="1:12" x14ac:dyDescent="0.25">
      <c r="A2904" s="71">
        <f>IF(
   SUMPRODUCT(--(Sinduscon!$3:$3=DATE(2013,INT((ROW(A3101)-1)/20)+1,1)))&gt;0,
   DATE(2013,INT((ROW(A3101)-1)/20)+1,1),
   ""
)</f>
        <v>45992</v>
      </c>
      <c r="B2904" s="72" t="str">
        <f t="shared" si="236"/>
        <v>R-1</v>
      </c>
      <c r="C2904" s="73" t="str">
        <f t="shared" si="235"/>
        <v>Baixo</v>
      </c>
      <c r="D2904" s="73">
        <f>IFERROR(INDEX(Sinduscon!$6:$6,
MATCH(CUB!A2904,Sinduscon!$3:$3,0)+1), "")</f>
        <v>1207.6600000000001</v>
      </c>
      <c r="E2904" s="73">
        <f>IFERROR(INDEX(Sinduscon!$7:$7,
MATCH(CUB!$A2904,Sinduscon!$3:$3,0)+1), "")</f>
        <v>1155.93</v>
      </c>
      <c r="F2904" s="73">
        <f>IFERROR(INDEX(Sinduscon!$8:$8,
MATCH(CUB!$A2904,Sinduscon!$3:$3,0)+1), "")</f>
        <v>158.75</v>
      </c>
      <c r="G2904" s="73">
        <f>IFERROR(INDEX(Sinduscon!$9:$9,
MATCH(CUB!$A2904,Sinduscon!$3:$3,0)+1), "")</f>
        <v>5.55</v>
      </c>
      <c r="H2904" s="111"/>
      <c r="I2904" s="111"/>
      <c r="J2904" s="111"/>
      <c r="K2904" s="111"/>
    </row>
    <row r="2905" spans="1:12" x14ac:dyDescent="0.25">
      <c r="A2905" s="71">
        <f>IF(
   SUMPRODUCT(--(Sinduscon!$3:$3=DATE(2013,INT((ROW(A3102)-1)/20)+1,1)))&gt;0,
   DATE(2013,INT((ROW(A3102)-1)/20)+1,1),
   ""
)</f>
        <v>45992</v>
      </c>
      <c r="B2905" s="72" t="str">
        <f t="shared" si="236"/>
        <v>R-1</v>
      </c>
      <c r="C2905" s="73" t="str">
        <f t="shared" si="235"/>
        <v>Normal</v>
      </c>
      <c r="D2905" s="73">
        <f>IFERROR(INDEX(Sinduscon!$6:$6,
MATCH(CUB!A2905,Sinduscon!$3:$3,0)+2), "")</f>
        <v>1269.78</v>
      </c>
      <c r="E2905" s="73">
        <f>IFERROR(INDEX(Sinduscon!$7:$7,
MATCH(CUB!$A2905,Sinduscon!$3:$3,0)+2), "")</f>
        <v>1583.68</v>
      </c>
      <c r="F2905" s="73">
        <f>IFERROR(INDEX(Sinduscon!$8:$8,
MATCH(CUB!$A2905,Sinduscon!$3:$3,0)+2), "")</f>
        <v>149.05000000000001</v>
      </c>
      <c r="G2905" s="73">
        <f>IFERROR(INDEX(Sinduscon!$9:$9,
MATCH(CUB!$A2905,Sinduscon!$3:$3,0)+2), "")</f>
        <v>0.39</v>
      </c>
      <c r="H2905" s="111"/>
      <c r="I2905" s="111"/>
      <c r="J2905" s="111"/>
      <c r="K2905" s="111"/>
    </row>
    <row r="2906" spans="1:12" x14ac:dyDescent="0.25">
      <c r="A2906" s="71">
        <f>IF(
   SUMPRODUCT(--(Sinduscon!$3:$3=DATE(2013,INT((ROW(A3103)-1)/20)+1,1)))&gt;0,
   DATE(2013,INT((ROW(A3103)-1)/20)+1,1),
   ""
)</f>
        <v>45992</v>
      </c>
      <c r="B2906" s="72" t="str">
        <f t="shared" si="236"/>
        <v>R-1</v>
      </c>
      <c r="C2906" s="73" t="str">
        <f t="shared" si="235"/>
        <v>Alto</v>
      </c>
      <c r="D2906" s="73">
        <f>IFERROR(INDEX(Sinduscon!$6:$6,
MATCH(CUB!A2906,Sinduscon!$3:$3,0)+3), "")</f>
        <v>1856.86</v>
      </c>
      <c r="E2906" s="73">
        <f>IFERROR(INDEX(Sinduscon!$7:$7,
MATCH(CUB!$A2906,Sinduscon!$3:$3,0)+3), "")</f>
        <v>1718.28</v>
      </c>
      <c r="F2906" s="73">
        <f>IFERROR(INDEX(Sinduscon!$8:$8,
MATCH(CUB!$A2906,Sinduscon!$3:$3,0)+3), "")</f>
        <v>140.91</v>
      </c>
      <c r="G2906" s="73">
        <f>IFERROR(INDEX(Sinduscon!$9:$9,
MATCH(CUB!$A2906,Sinduscon!$3:$3,0)+3), "")</f>
        <v>0.48</v>
      </c>
      <c r="H2906" s="111"/>
      <c r="I2906" s="111"/>
      <c r="J2906" s="111"/>
      <c r="K2906" s="111"/>
    </row>
    <row r="2907" spans="1:12" x14ac:dyDescent="0.25">
      <c r="A2907" s="71">
        <f>IF(
   SUMPRODUCT(--(Sinduscon!$3:$3=DATE(2013,INT((ROW(A3104)-1)/20)+1,1)))&gt;0,
   DATE(2013,INT((ROW(A3104)-1)/20)+1,1),
   ""
)</f>
        <v>45992</v>
      </c>
      <c r="B2907" s="72" t="str">
        <f t="shared" si="236"/>
        <v>R-1</v>
      </c>
      <c r="C2907" s="73" t="str">
        <f t="shared" si="235"/>
        <v>Total</v>
      </c>
      <c r="D2907" s="73">
        <f>IFERROR(INDEX(Sinduscon!$6:$6,
MATCH(CUB!A2907,Sinduscon!$3:$3,0)+4), "")</f>
        <v>4334.3</v>
      </c>
      <c r="E2907" s="73">
        <f>IFERROR(INDEX(Sinduscon!$7:$7,
MATCH(CUB!$A2907,Sinduscon!$3:$3,0)+4), "")</f>
        <v>4457.8900000000003</v>
      </c>
      <c r="F2907" s="73">
        <f>IFERROR(INDEX(Sinduscon!$8:$8,
MATCH(CUB!$A2907,Sinduscon!$3:$3,0)+4), "")</f>
        <v>448.71000000000004</v>
      </c>
      <c r="G2907" s="73">
        <f>IFERROR(INDEX(Sinduscon!$9:$9,
MATCH(CUB!$A2907,Sinduscon!$3:$3,0)+4), "")</f>
        <v>6.42</v>
      </c>
      <c r="H2907" s="111"/>
      <c r="I2907" s="111"/>
      <c r="J2907" s="111"/>
      <c r="K2907" s="111"/>
    </row>
    <row r="2908" spans="1:12" x14ac:dyDescent="0.25">
      <c r="A2908" s="71">
        <f>IF(
   SUMPRODUCT(--(Sinduscon!$3:$3=DATE(2013,INT((ROW(A3105)-1)/20)+1,1)))&gt;0,
   DATE(2013,INT((ROW(A3105)-1)/20)+1,1),
   ""
)</f>
        <v>45992</v>
      </c>
      <c r="B2908" s="72" t="str">
        <f t="shared" si="236"/>
        <v>PP-4</v>
      </c>
      <c r="C2908" s="73" t="str">
        <f t="shared" si="235"/>
        <v>Baixo</v>
      </c>
      <c r="D2908" s="73">
        <f>IFERROR(INDEX(Sinduscon!$12:$12,
MATCH(CUB!A2908,Sinduscon!$3:$3,0)+1), "")</f>
        <v>1322.49</v>
      </c>
      <c r="E2908" s="73">
        <f>IFERROR(INDEX(Sinduscon!$13:$13,
MATCH(CUB!$A2908,Sinduscon!$3:$3,0)+1), "")</f>
        <v>969.9</v>
      </c>
      <c r="F2908" s="73">
        <f>IFERROR(INDEX(Sinduscon!$14:$14,
MATCH(CUB!$A2908,Sinduscon!$3:$3,0)+1), "")</f>
        <v>42.21</v>
      </c>
      <c r="G2908" s="73">
        <f>IFERROR(INDEX(Sinduscon!$15:$15,
MATCH(CUB!$A2908,Sinduscon!$3:$3,0)+1), "")</f>
        <v>5.37</v>
      </c>
      <c r="H2908" s="111"/>
      <c r="I2908" s="111"/>
      <c r="J2908" s="111"/>
      <c r="K2908" s="111"/>
    </row>
    <row r="2909" spans="1:12" x14ac:dyDescent="0.25">
      <c r="A2909" s="71">
        <f>IF(
   SUMPRODUCT(--(Sinduscon!$3:$3=DATE(2013,INT((ROW(A3106)-1)/20)+1,1)))&gt;0,
   DATE(2013,INT((ROW(A3106)-1)/20)+1,1),
   ""
)</f>
        <v>45992</v>
      </c>
      <c r="B2909" s="72" t="str">
        <f t="shared" si="236"/>
        <v>PP-4</v>
      </c>
      <c r="C2909" s="73" t="str">
        <f t="shared" si="235"/>
        <v>Normal</v>
      </c>
      <c r="D2909" s="73">
        <f>IFERROR(INDEX(Sinduscon!$12:$12,
MATCH(CUB!A2909,Sinduscon!$3:$3,0)+2), "")</f>
        <v>1237.92</v>
      </c>
      <c r="E2909" s="73">
        <f>IFERROR(INDEX(Sinduscon!$13:$13,
MATCH(CUB!$A2909,Sinduscon!$3:$3,0)+2), "")</f>
        <v>1400.87</v>
      </c>
      <c r="F2909" s="73">
        <f>IFERROR(INDEX(Sinduscon!$14:$14,
MATCH(CUB!$A2909,Sinduscon!$3:$3,0)+2), "")</f>
        <v>178.73</v>
      </c>
      <c r="G2909" s="73">
        <f>IFERROR(INDEX(Sinduscon!$15:$15,
MATCH(CUB!$A2909,Sinduscon!$3:$3,0)+2), "")</f>
        <v>7.0000000000000007E-2</v>
      </c>
      <c r="H2909" s="111"/>
      <c r="I2909" s="111"/>
      <c r="J2909" s="111"/>
      <c r="K2909" s="111"/>
    </row>
    <row r="2910" spans="1:12" x14ac:dyDescent="0.25">
      <c r="A2910" s="71">
        <f>IF(
   SUMPRODUCT(--(Sinduscon!$3:$3=DATE(2013,INT((ROW(A3107)-1)/20)+1,1)))&gt;0,
   DATE(2013,INT((ROW(A3107)-1)/20)+1,1),
   ""
)</f>
        <v>45992</v>
      </c>
      <c r="B2910" s="72" t="str">
        <f t="shared" si="236"/>
        <v>PP-4</v>
      </c>
      <c r="C2910" s="73" t="str">
        <f t="shared" si="235"/>
        <v>Alto</v>
      </c>
      <c r="D2910" s="73" t="str">
        <f>IFERROR(INDEX(Sinduscon!$12:$12,
MATCH(CUB!A2910,Sinduscon!$3:$3,0)+3), "")</f>
        <v>-</v>
      </c>
      <c r="E2910" s="73" t="str">
        <f>IFERROR(INDEX(Sinduscon!$13:$13,
MATCH(CUB!$A2910,Sinduscon!$3:$3,0)+3), "")</f>
        <v>-</v>
      </c>
      <c r="F2910" s="73" t="str">
        <f>IFERROR(INDEX(Sinduscon!$14:$14,
MATCH(CUB!$A2910,Sinduscon!$3:$3,0)+3), "")</f>
        <v>-</v>
      </c>
      <c r="G2910" s="73" t="str">
        <f>IFERROR(INDEX(Sinduscon!$15:$15,
MATCH(CUB!$A2910,Sinduscon!$3:$3,0)+3), "")</f>
        <v>-</v>
      </c>
      <c r="H2910" s="111"/>
      <c r="I2910" s="111"/>
      <c r="J2910" s="111"/>
      <c r="K2910" s="111"/>
    </row>
    <row r="2911" spans="1:12" x14ac:dyDescent="0.25">
      <c r="A2911" s="71">
        <f>IF(
   SUMPRODUCT(--(Sinduscon!$3:$3=DATE(2013,INT((ROW(A3108)-1)/20)+1,1)))&gt;0,
   DATE(2013,INT((ROW(A3108)-1)/20)+1,1),
   ""
)</f>
        <v>45992</v>
      </c>
      <c r="B2911" s="72" t="str">
        <f t="shared" si="236"/>
        <v>PP-4</v>
      </c>
      <c r="C2911" s="73" t="str">
        <f t="shared" si="235"/>
        <v>Total</v>
      </c>
      <c r="D2911" s="73">
        <f>IFERROR(INDEX(Sinduscon!$12:$12,
MATCH(CUB!A2911,Sinduscon!$3:$3,0)+4), "")</f>
        <v>2560.41</v>
      </c>
      <c r="E2911" s="73">
        <f>IFERROR(INDEX(Sinduscon!$13:$13,
MATCH(CUB!$A2911,Sinduscon!$3:$3,0)+4), "")</f>
        <v>2370.77</v>
      </c>
      <c r="F2911" s="73">
        <f>IFERROR(INDEX(Sinduscon!$14:$14,
MATCH(CUB!$A2911,Sinduscon!$3:$3,0)+4), "")</f>
        <v>220.94</v>
      </c>
      <c r="G2911" s="73">
        <f>IFERROR(INDEX(Sinduscon!$15:$15,
MATCH(CUB!$A2911,Sinduscon!$3:$3,0)+4), "")</f>
        <v>5.44</v>
      </c>
      <c r="H2911" s="111"/>
      <c r="I2911" s="111"/>
      <c r="J2911" s="111"/>
      <c r="K2911" s="111"/>
    </row>
    <row r="2912" spans="1:12" x14ac:dyDescent="0.25">
      <c r="A2912" s="71">
        <f>IF(
   SUMPRODUCT(--(Sinduscon!$3:$3=DATE(2013,INT((ROW(A3109)-1)/20)+1,1)))&gt;0,
   DATE(2013,INT((ROW(A3109)-1)/20)+1,1),
   ""
)</f>
        <v>45992</v>
      </c>
      <c r="B2912" s="72" t="str">
        <f t="shared" si="236"/>
        <v>R-8</v>
      </c>
      <c r="C2912" s="73" t="str">
        <f t="shared" si="235"/>
        <v>Baixo</v>
      </c>
      <c r="D2912" s="73">
        <f>IFERROR(INDEX(Sinduscon!$18:$18,
MATCH(CUB!A2912,Sinduscon!$3:$3,0)+1), "")</f>
        <v>1261.4100000000001</v>
      </c>
      <c r="E2912" s="73">
        <f>IFERROR(INDEX(Sinduscon!$19:$19,
MATCH(CUB!$A2912,Sinduscon!$3:$3,0)+1), "")</f>
        <v>912.11</v>
      </c>
      <c r="F2912" s="73">
        <f>IFERROR(INDEX(Sinduscon!$20:$20,
MATCH(CUB!$A2912,Sinduscon!$3:$3,0)+1), "")</f>
        <v>37.979999999999997</v>
      </c>
      <c r="G2912" s="73">
        <f>IFERROR(INDEX(Sinduscon!$21:$21,
MATCH(CUB!$A2912,Sinduscon!$3:$3,0)+1), "")</f>
        <v>5.63</v>
      </c>
      <c r="H2912" s="111"/>
      <c r="I2912" s="111"/>
      <c r="J2912" s="111"/>
      <c r="K2912" s="111"/>
    </row>
    <row r="2913" spans="1:12" x14ac:dyDescent="0.25">
      <c r="A2913" s="71">
        <f>IF(
   SUMPRODUCT(--(Sinduscon!$3:$3=DATE(2013,INT((ROW(A3110)-1)/20)+1,1)))&gt;0,
   DATE(2013,INT((ROW(A3110)-1)/20)+1,1),
   ""
)</f>
        <v>45992</v>
      </c>
      <c r="B2913" s="72" t="str">
        <f t="shared" si="236"/>
        <v>R-8</v>
      </c>
      <c r="C2913" s="73" t="str">
        <f t="shared" si="235"/>
        <v>Normal</v>
      </c>
      <c r="D2913" s="73">
        <f>IFERROR(INDEX(Sinduscon!$18:$18,
MATCH(CUB!A2913,Sinduscon!$3:$3,0)+2), "")</f>
        <v>1097.3900000000001</v>
      </c>
      <c r="E2913" s="73">
        <f>IFERROR(INDEX(Sinduscon!$19:$19,
MATCH(CUB!$A2913,Sinduscon!$3:$3,0)+2), "")</f>
        <v>1257.9000000000001</v>
      </c>
      <c r="F2913" s="73">
        <f>IFERROR(INDEX(Sinduscon!$20:$20,
MATCH(CUB!$A2913,Sinduscon!$3:$3,0)+2), "")</f>
        <v>82.46</v>
      </c>
      <c r="G2913" s="73">
        <f>IFERROR(INDEX(Sinduscon!$21:$21,
MATCH(CUB!$A2913,Sinduscon!$3:$3,0)+2), "")</f>
        <v>7.54</v>
      </c>
      <c r="H2913" s="111"/>
      <c r="I2913" s="111"/>
      <c r="J2913" s="111"/>
      <c r="K2913" s="111"/>
    </row>
    <row r="2914" spans="1:12" x14ac:dyDescent="0.25">
      <c r="A2914" s="71">
        <f>IF(
   SUMPRODUCT(--(Sinduscon!$3:$3=DATE(2013,INT((ROW(A3111)-1)/20)+1,1)))&gt;0,
   DATE(2013,INT((ROW(A3111)-1)/20)+1,1),
   ""
)</f>
        <v>45992</v>
      </c>
      <c r="B2914" s="72" t="str">
        <f t="shared" si="236"/>
        <v>R-8</v>
      </c>
      <c r="C2914" s="73" t="str">
        <f t="shared" si="235"/>
        <v>Alto</v>
      </c>
      <c r="D2914" s="73">
        <f>IFERROR(INDEX(Sinduscon!$18:$18,
MATCH(CUB!A2914,Sinduscon!$3:$3,0)+3), "")</f>
        <v>1547.3</v>
      </c>
      <c r="E2914" s="73">
        <f>IFERROR(INDEX(Sinduscon!$19:$19,
MATCH(CUB!$A2914,Sinduscon!$3:$3,0)+3), "")</f>
        <v>1331.07</v>
      </c>
      <c r="F2914" s="73">
        <f>IFERROR(INDEX(Sinduscon!$20:$20,
MATCH(CUB!$A2914,Sinduscon!$3:$3,0)+3), "")</f>
        <v>97.23</v>
      </c>
      <c r="G2914" s="73">
        <f>IFERROR(INDEX(Sinduscon!$21:$21,
MATCH(CUB!$A2914,Sinduscon!$3:$3,0)+3), "")</f>
        <v>7.12</v>
      </c>
      <c r="H2914" s="111"/>
      <c r="I2914" s="111"/>
      <c r="J2914" s="111"/>
      <c r="K2914" s="111"/>
    </row>
    <row r="2915" spans="1:12" x14ac:dyDescent="0.25">
      <c r="A2915" s="71">
        <f>IF(
   SUMPRODUCT(--(Sinduscon!$3:$3=DATE(2013,INT((ROW(A3112)-1)/20)+1,1)))&gt;0,
   DATE(2013,INT((ROW(A3112)-1)/20)+1,1),
   ""
)</f>
        <v>45992</v>
      </c>
      <c r="B2915" s="72" t="str">
        <f t="shared" si="236"/>
        <v>R-8</v>
      </c>
      <c r="C2915" s="73" t="str">
        <f t="shared" si="235"/>
        <v>Total</v>
      </c>
      <c r="D2915" s="73">
        <f>IFERROR(INDEX(Sinduscon!$18:$18,
MATCH(CUB!A2915,Sinduscon!$3:$3,0)+4), "")</f>
        <v>3906.1000000000004</v>
      </c>
      <c r="E2915" s="73">
        <f>IFERROR(INDEX(Sinduscon!$19:$19,
MATCH(CUB!$A2915,Sinduscon!$3:$3,0)+4), "")</f>
        <v>3501.08</v>
      </c>
      <c r="F2915" s="73">
        <f>IFERROR(INDEX(Sinduscon!$20:$20,
MATCH(CUB!$A2915,Sinduscon!$3:$3,0)+4), "")</f>
        <v>217.67000000000002</v>
      </c>
      <c r="G2915" s="73">
        <f>IFERROR(INDEX(Sinduscon!$21:$21,
MATCH(CUB!$A2915,Sinduscon!$3:$3,0)+4), "")</f>
        <v>20.29</v>
      </c>
      <c r="H2915" s="111"/>
      <c r="I2915" s="111"/>
      <c r="J2915" s="111"/>
      <c r="K2915" s="111"/>
    </row>
    <row r="2916" spans="1:12" x14ac:dyDescent="0.25">
      <c r="A2916" s="71">
        <f>IF(
   SUMPRODUCT(--(Sinduscon!$3:$3=DATE(2013,INT((ROW(A3113)-1)/20)+1,1)))&gt;0,
   DATE(2013,INT((ROW(A3113)-1)/20)+1,1),
   ""
)</f>
        <v>45992</v>
      </c>
      <c r="B2916" s="72" t="str">
        <f t="shared" si="236"/>
        <v>R-16</v>
      </c>
      <c r="C2916" s="73" t="str">
        <f t="shared" si="235"/>
        <v>Baixo</v>
      </c>
      <c r="D2916" s="73" t="str">
        <f>IFERROR(INDEX(Sinduscon!$24:$24,
MATCH(CUB!A2916,Sinduscon!$3:$3,0)+1), "")</f>
        <v>-</v>
      </c>
      <c r="E2916" s="73" t="str">
        <f>IFERROR(INDEX(Sinduscon!$25:$25,
MATCH(CUB!$A2916,Sinduscon!$3:$3,0)+1), "")</f>
        <v>-</v>
      </c>
      <c r="F2916" s="73" t="str">
        <f>IFERROR(INDEX(Sinduscon!$26:$26,
MATCH(CUB!$A2916,Sinduscon!$3:$3,0)+1), "")</f>
        <v>-</v>
      </c>
      <c r="G2916" s="73" t="str">
        <f>IFERROR(INDEX(Sinduscon!$27:$27,
MATCH(CUB!$A2916,Sinduscon!$3:$3,0)+1), "")</f>
        <v>-</v>
      </c>
      <c r="H2916" s="111"/>
      <c r="I2916" s="111"/>
      <c r="J2916" s="111"/>
      <c r="K2916" s="111"/>
    </row>
    <row r="2917" spans="1:12" x14ac:dyDescent="0.25">
      <c r="A2917" s="71">
        <f>IF(
   SUMPRODUCT(--(Sinduscon!$3:$3=DATE(2013,INT((ROW(A3114)-1)/20)+1,1)))&gt;0,
   DATE(2013,INT((ROW(A3114)-1)/20)+1,1),
   ""
)</f>
        <v>45992</v>
      </c>
      <c r="B2917" s="72" t="str">
        <f t="shared" si="236"/>
        <v>R-16</v>
      </c>
      <c r="C2917" s="73" t="str">
        <f t="shared" si="235"/>
        <v>Normal</v>
      </c>
      <c r="D2917" s="73">
        <f>IFERROR(INDEX(Sinduscon!$24:$24,
MATCH(CUB!A2917,Sinduscon!$3:$3,0)+2), "")</f>
        <v>1083.79</v>
      </c>
      <c r="E2917" s="73">
        <f>IFERROR(INDEX(Sinduscon!$25:$25,
MATCH(CUB!$A2917,Sinduscon!$3:$3,0)+2), "")</f>
        <v>1209.3599999999999</v>
      </c>
      <c r="F2917" s="73">
        <f>IFERROR(INDEX(Sinduscon!$26:$26,
MATCH(CUB!$A2917,Sinduscon!$3:$3,0)+2), "")</f>
        <v>68.239999999999995</v>
      </c>
      <c r="G2917" s="73">
        <f>IFERROR(INDEX(Sinduscon!$27:$27,
MATCH(CUB!$A2917,Sinduscon!$3:$3,0)+2), "")</f>
        <v>7.19</v>
      </c>
      <c r="H2917" s="111"/>
      <c r="I2917" s="111"/>
      <c r="J2917" s="111"/>
      <c r="K2917" s="111"/>
    </row>
    <row r="2918" spans="1:12" x14ac:dyDescent="0.25">
      <c r="A2918" s="71">
        <f>IF(
   SUMPRODUCT(--(Sinduscon!$3:$3=DATE(2013,INT((ROW(A3115)-1)/20)+1,1)))&gt;0,
   DATE(2013,INT((ROW(A3115)-1)/20)+1,1),
   ""
)</f>
        <v>45992</v>
      </c>
      <c r="B2918" s="72" t="str">
        <f t="shared" si="236"/>
        <v>R-16</v>
      </c>
      <c r="C2918" s="73" t="str">
        <f t="shared" si="235"/>
        <v>Alto</v>
      </c>
      <c r="D2918" s="73">
        <f>IFERROR(INDEX(Sinduscon!$24:$24,
MATCH(CUB!A2918,Sinduscon!$3:$3,0)+3), "")</f>
        <v>1525.24</v>
      </c>
      <c r="E2918" s="73">
        <f>IFERROR(INDEX(Sinduscon!$25:$25,
MATCH(CUB!$A2918,Sinduscon!$3:$3,0)+3), "")</f>
        <v>1495.11</v>
      </c>
      <c r="F2918" s="73">
        <f>IFERROR(INDEX(Sinduscon!$26:$26,
MATCH(CUB!$A2918,Sinduscon!$3:$3,0)+3), "")</f>
        <v>84.34</v>
      </c>
      <c r="G2918" s="73">
        <f>IFERROR(INDEX(Sinduscon!$27:$27,
MATCH(CUB!$A2918,Sinduscon!$3:$3,0)+3), "")</f>
        <v>10.79</v>
      </c>
      <c r="H2918" s="111"/>
      <c r="I2918" s="111"/>
      <c r="J2918" s="111"/>
      <c r="K2918" s="111"/>
    </row>
    <row r="2919" spans="1:12" x14ac:dyDescent="0.25">
      <c r="A2919" s="71">
        <f>IF(
   SUMPRODUCT(--(Sinduscon!$3:$3=DATE(2013,INT((ROW(A3116)-1)/20)+1,1)))&gt;0,
   DATE(2013,INT((ROW(A3116)-1)/20)+1,1),
   ""
)</f>
        <v>45992</v>
      </c>
      <c r="B2919" s="72" t="str">
        <f t="shared" si="236"/>
        <v>R-16</v>
      </c>
      <c r="C2919" s="73" t="str">
        <f t="shared" si="235"/>
        <v>Total</v>
      </c>
      <c r="D2919" s="73">
        <f>IFERROR(INDEX(Sinduscon!$24:$24,
MATCH(CUB!A2919,Sinduscon!$3:$3,0)+4), "")</f>
        <v>2609.0299999999997</v>
      </c>
      <c r="E2919" s="73">
        <f>IFERROR(INDEX(Sinduscon!$25:$25,
MATCH(CUB!$A2919,Sinduscon!$3:$3,0)+4), "")</f>
        <v>2704.47</v>
      </c>
      <c r="F2919" s="73">
        <f>IFERROR(INDEX(Sinduscon!$26:$26,
MATCH(CUB!$A2919,Sinduscon!$3:$3,0)+4), "")</f>
        <v>152.57999999999998</v>
      </c>
      <c r="G2919" s="73">
        <f>IFERROR(INDEX(Sinduscon!$27:$27,
MATCH(CUB!$A2919,Sinduscon!$3:$3,0)+4), "")</f>
        <v>17.98</v>
      </c>
      <c r="H2919" s="111"/>
      <c r="I2919" s="111"/>
      <c r="J2919" s="111"/>
      <c r="K2919" s="111"/>
    </row>
    <row r="2920" spans="1:12" x14ac:dyDescent="0.25">
      <c r="A2920" s="71">
        <f>IF(
   SUMPRODUCT(--(Sinduscon!$3:$3=DATE(2013,INT((ROW(A3117)-1)/20)+1,1)))&gt;0,
   DATE(2013,INT((ROW(A3117)-1)/20)+1,1),
   ""
)</f>
        <v>45992</v>
      </c>
      <c r="B2920" s="72" t="str">
        <f t="shared" si="236"/>
        <v>PIS</v>
      </c>
      <c r="C2920" s="73" t="str">
        <f t="shared" si="235"/>
        <v>Baixo</v>
      </c>
      <c r="D2920" s="73">
        <f>IFERROR(INDEX(Sinduscon!$30:$30,
MATCH(CUB!A2920,Sinduscon!$3:$3,0)+1), "")</f>
        <v>912.7</v>
      </c>
      <c r="E2920" s="73">
        <f>IFERROR(INDEX(Sinduscon!$31:$31,
MATCH(CUB!$A2920,Sinduscon!$3:$3,0)+1), "")</f>
        <v>787.69</v>
      </c>
      <c r="F2920" s="73">
        <f>IFERROR(INDEX(Sinduscon!$32:$32,
MATCH(CUB!$A2920,Sinduscon!$3:$3,0)+1), "")</f>
        <v>39.369999999999997</v>
      </c>
      <c r="G2920" s="73">
        <f>IFERROR(INDEX(Sinduscon!$33:$33,
MATCH(CUB!$A2920,Sinduscon!$3:$3,0)+1), "")</f>
        <v>2.81</v>
      </c>
      <c r="H2920" s="111"/>
      <c r="I2920" s="111"/>
      <c r="J2920" s="111"/>
      <c r="K2920" s="111"/>
    </row>
    <row r="2921" spans="1:12" x14ac:dyDescent="0.25">
      <c r="A2921" s="71">
        <f>IF(
   SUMPRODUCT(--(Sinduscon!$3:$3=DATE(2013,INT((ROW(A3118)-1)/20)+1,1)))&gt;0,
   DATE(2013,INT((ROW(A3118)-1)/20)+1,1),
   ""
)</f>
        <v>45992</v>
      </c>
      <c r="B2921" s="72" t="str">
        <f t="shared" si="236"/>
        <v>PIS</v>
      </c>
      <c r="C2921" s="73" t="str">
        <f t="shared" si="235"/>
        <v>Normal</v>
      </c>
      <c r="D2921" s="73" t="str">
        <f>IFERROR(INDEX(Sinduscon!$30:$30,
MATCH(CUB!A2921,Sinduscon!$3:$3,0)+2), "")</f>
        <v>-</v>
      </c>
      <c r="E2921" s="73" t="str">
        <f>IFERROR(INDEX(Sinduscon!$31:$31,
MATCH(CUB!$A2921,Sinduscon!$3:$3,0)+2), "")</f>
        <v>-</v>
      </c>
      <c r="F2921" s="73" t="str">
        <f>IFERROR(INDEX(Sinduscon!$32:$32,
MATCH(CUB!$A2921,Sinduscon!$3:$3,0)+2), "")</f>
        <v>-</v>
      </c>
      <c r="G2921" s="73" t="str">
        <f>IFERROR(INDEX(Sinduscon!$33:$33,
MATCH(CUB!$A2921,Sinduscon!$3:$3,0)+2), "")</f>
        <v>-</v>
      </c>
      <c r="H2921" s="111"/>
      <c r="I2921" s="111"/>
      <c r="J2921" s="111"/>
      <c r="K2921" s="111"/>
    </row>
    <row r="2922" spans="1:12" x14ac:dyDescent="0.25">
      <c r="A2922" s="71">
        <f>IF(
   SUMPRODUCT(--(Sinduscon!$3:$3=DATE(2013,INT((ROW(A3119)-1)/20)+1,1)))&gt;0,
   DATE(2013,INT((ROW(A3119)-1)/20)+1,1),
   ""
)</f>
        <v>45992</v>
      </c>
      <c r="B2922" s="72" t="str">
        <f t="shared" si="236"/>
        <v>PIS</v>
      </c>
      <c r="C2922" s="73" t="str">
        <f t="shared" si="235"/>
        <v>Alto</v>
      </c>
      <c r="D2922" s="73" t="str">
        <f>IFERROR(INDEX(Sinduscon!$30:$30,
MATCH(CUB!A2922,Sinduscon!$3:$3,0)+3), "")</f>
        <v>-</v>
      </c>
      <c r="E2922" s="73" t="str">
        <f>IFERROR(INDEX(Sinduscon!$31:$31,
MATCH(CUB!$A2922,Sinduscon!$3:$3,0)+3), "")</f>
        <v>-</v>
      </c>
      <c r="F2922" s="73" t="str">
        <f>IFERROR(INDEX(Sinduscon!$32:$32,
MATCH(CUB!$A2922,Sinduscon!$3:$3,0)+3), "")</f>
        <v>-</v>
      </c>
      <c r="G2922" s="73" t="str">
        <f>IFERROR(INDEX(Sinduscon!$33:$33,
MATCH(CUB!$A2922,Sinduscon!$3:$3,0)+3), "")</f>
        <v>-</v>
      </c>
      <c r="H2922" s="111"/>
      <c r="I2922" s="111"/>
      <c r="J2922" s="111"/>
      <c r="K2922" s="111"/>
    </row>
    <row r="2923" spans="1:12" x14ac:dyDescent="0.25">
      <c r="A2923" s="71">
        <f>IF(
   SUMPRODUCT(--(Sinduscon!$3:$3=DATE(2013,INT((ROW(A3120)-1)/20)+1,1)))&gt;0,
   DATE(2013,INT((ROW(A3120)-1)/20)+1,1),
   ""
)</f>
        <v>45992</v>
      </c>
      <c r="B2923" s="72" t="str">
        <f t="shared" si="236"/>
        <v>PIS</v>
      </c>
      <c r="C2923" s="73" t="str">
        <f t="shared" si="235"/>
        <v>Total</v>
      </c>
      <c r="D2923" s="73">
        <f>IFERROR(INDEX(Sinduscon!$30:$30,
MATCH(CUB!A2923,Sinduscon!$3:$3,0)+4), "")</f>
        <v>912.7</v>
      </c>
      <c r="E2923" s="73">
        <f>IFERROR(INDEX(Sinduscon!$31:$31,
MATCH(CUB!$A2923,Sinduscon!$3:$3,0)+4), "")</f>
        <v>787.69</v>
      </c>
      <c r="F2923" s="73">
        <f>IFERROR(INDEX(Sinduscon!$32:$32,
MATCH(CUB!$A2923,Sinduscon!$3:$3,0)+4), "")</f>
        <v>39.369999999999997</v>
      </c>
      <c r="G2923" s="73">
        <f>IFERROR(INDEX(Sinduscon!$33:$33,
MATCH(CUB!$A2923,Sinduscon!$3:$3,0)+4), "")</f>
        <v>2.81</v>
      </c>
      <c r="H2923" s="111">
        <f>SUMIFS(CUB!$D:$D,CUB!$C:$C,"Total",CUB!$A:$A,$A2923)
/11</f>
        <v>1302.0490909090911</v>
      </c>
      <c r="I2923" s="111">
        <f>SUMIFS(CUB!$E:$E,CUB!$C:$C,"Total",CUB!$A:$A,$A2923)
/11</f>
        <v>1256.5363636363636</v>
      </c>
      <c r="J2923" s="111">
        <f>SUMIFS(CUB!$F:$F,CUB!$C:$C,"Total",CUB!$A:$A,$A2923)
/11</f>
        <v>98.11545454545454</v>
      </c>
      <c r="K2923" s="111">
        <f>SUMIFS(CUB!$G:$G,CUB!$C:$C,"Total",CUB!$A:$A,$A2923)
/11</f>
        <v>4.8127272727272725</v>
      </c>
      <c r="L2923" s="111">
        <f t="shared" ref="L2923" si="238">SUM(H2923:K2923)</f>
        <v>2661.513636363637</v>
      </c>
    </row>
    <row r="2924" spans="1:12" x14ac:dyDescent="0.25">
      <c r="A2924" s="71">
        <f>IF(
   SUMPRODUCT(--(Sinduscon!$3:$3=DATE(2013,INT((ROW(A3121)-1)/20)+1,1)))&gt;0,
   DATE(2013,INT((ROW(A3121)-1)/20)+1,1),
   ""
)</f>
        <v>46023</v>
      </c>
      <c r="B2924" s="72" t="str">
        <f t="shared" si="236"/>
        <v>R-1</v>
      </c>
      <c r="C2924" s="73" t="str">
        <f t="shared" si="235"/>
        <v>Baixo</v>
      </c>
      <c r="D2924" s="73">
        <f>IFERROR(INDEX(Sinduscon!$6:$6,
MATCH(CUB!A2924,Sinduscon!$3:$3,0)+1), "")</f>
        <v>1210.92</v>
      </c>
      <c r="E2924" s="73">
        <f>IFERROR(INDEX(Sinduscon!$7:$7,
MATCH(CUB!$A2924,Sinduscon!$3:$3,0)+1), "")</f>
        <v>1155.93</v>
      </c>
      <c r="F2924" s="73">
        <f>IFERROR(INDEX(Sinduscon!$8:$8,
MATCH(CUB!$A2924,Sinduscon!$3:$3,0)+1), "")</f>
        <v>158.75</v>
      </c>
      <c r="G2924" s="73">
        <f>IFERROR(INDEX(Sinduscon!$9:$9,
MATCH(CUB!$A2924,Sinduscon!$3:$3,0)+1), "")</f>
        <v>5.55</v>
      </c>
      <c r="H2924" s="111"/>
      <c r="I2924" s="111"/>
      <c r="J2924" s="111"/>
      <c r="K2924" s="111"/>
    </row>
    <row r="2925" spans="1:12" x14ac:dyDescent="0.25">
      <c r="A2925" s="71">
        <f>IF(
   SUMPRODUCT(--(Sinduscon!$3:$3=DATE(2013,INT((ROW(A3122)-1)/20)+1,1)))&gt;0,
   DATE(2013,INT((ROW(A3122)-1)/20)+1,1),
   ""
)</f>
        <v>46023</v>
      </c>
      <c r="B2925" s="72" t="str">
        <f t="shared" si="236"/>
        <v>R-1</v>
      </c>
      <c r="C2925" s="73" t="str">
        <f t="shared" si="235"/>
        <v>Normal</v>
      </c>
      <c r="D2925" s="73">
        <f>IFERROR(INDEX(Sinduscon!$6:$6,
MATCH(CUB!A2925,Sinduscon!$3:$3,0)+2), "")</f>
        <v>1275.97</v>
      </c>
      <c r="E2925" s="73">
        <f>IFERROR(INDEX(Sinduscon!$7:$7,
MATCH(CUB!$A2925,Sinduscon!$3:$3,0)+2), "")</f>
        <v>1583.68</v>
      </c>
      <c r="F2925" s="73">
        <f>IFERROR(INDEX(Sinduscon!$8:$8,
MATCH(CUB!$A2925,Sinduscon!$3:$3,0)+2), "")</f>
        <v>149.05000000000001</v>
      </c>
      <c r="G2925" s="73">
        <f>IFERROR(INDEX(Sinduscon!$9:$9,
MATCH(CUB!$A2925,Sinduscon!$3:$3,0)+2), "")</f>
        <v>0.39</v>
      </c>
      <c r="H2925" s="111"/>
      <c r="I2925" s="111"/>
      <c r="J2925" s="111"/>
      <c r="K2925" s="111"/>
    </row>
    <row r="2926" spans="1:12" x14ac:dyDescent="0.25">
      <c r="A2926" s="71">
        <f>IF(
   SUMPRODUCT(--(Sinduscon!$3:$3=DATE(2013,INT((ROW(A3123)-1)/20)+1,1)))&gt;0,
   DATE(2013,INT((ROW(A3123)-1)/20)+1,1),
   ""
)</f>
        <v>46023</v>
      </c>
      <c r="B2926" s="72" t="str">
        <f t="shared" si="236"/>
        <v>R-1</v>
      </c>
      <c r="C2926" s="73" t="str">
        <f t="shared" si="235"/>
        <v>Alto</v>
      </c>
      <c r="D2926" s="73">
        <f>IFERROR(INDEX(Sinduscon!$6:$6,
MATCH(CUB!A2926,Sinduscon!$3:$3,0)+3), "")</f>
        <v>1857.85</v>
      </c>
      <c r="E2926" s="73">
        <f>IFERROR(INDEX(Sinduscon!$7:$7,
MATCH(CUB!$A2926,Sinduscon!$3:$3,0)+3), "")</f>
        <v>1718.28</v>
      </c>
      <c r="F2926" s="73">
        <f>IFERROR(INDEX(Sinduscon!$8:$8,
MATCH(CUB!$A2926,Sinduscon!$3:$3,0)+3), "")</f>
        <v>140.91</v>
      </c>
      <c r="G2926" s="73">
        <f>IFERROR(INDEX(Sinduscon!$9:$9,
MATCH(CUB!$A2926,Sinduscon!$3:$3,0)+3), "")</f>
        <v>0.48</v>
      </c>
      <c r="H2926" s="111"/>
      <c r="I2926" s="111"/>
      <c r="J2926" s="111"/>
      <c r="K2926" s="111"/>
    </row>
    <row r="2927" spans="1:12" x14ac:dyDescent="0.25">
      <c r="A2927" s="71">
        <f>IF(
   SUMPRODUCT(--(Sinduscon!$3:$3=DATE(2013,INT((ROW(A3124)-1)/20)+1,1)))&gt;0,
   DATE(2013,INT((ROW(A3124)-1)/20)+1,1),
   ""
)</f>
        <v>46023</v>
      </c>
      <c r="B2927" s="72" t="str">
        <f t="shared" si="236"/>
        <v>R-1</v>
      </c>
      <c r="C2927" s="73" t="str">
        <f t="shared" si="235"/>
        <v>Total</v>
      </c>
      <c r="D2927" s="73">
        <f>IFERROR(INDEX(Sinduscon!$6:$6,
MATCH(CUB!A2927,Sinduscon!$3:$3,0)+4), "")</f>
        <v>4344.74</v>
      </c>
      <c r="E2927" s="73">
        <f>IFERROR(INDEX(Sinduscon!$7:$7,
MATCH(CUB!$A2927,Sinduscon!$3:$3,0)+4), "")</f>
        <v>4457.8900000000003</v>
      </c>
      <c r="F2927" s="73">
        <f>IFERROR(INDEX(Sinduscon!$8:$8,
MATCH(CUB!$A2927,Sinduscon!$3:$3,0)+4), "")</f>
        <v>448.71000000000004</v>
      </c>
      <c r="G2927" s="73">
        <f>IFERROR(INDEX(Sinduscon!$9:$9,
MATCH(CUB!$A2927,Sinduscon!$3:$3,0)+4), "")</f>
        <v>6.42</v>
      </c>
      <c r="H2927" s="111"/>
      <c r="I2927" s="111"/>
      <c r="J2927" s="111"/>
      <c r="K2927" s="111"/>
    </row>
    <row r="2928" spans="1:12" x14ac:dyDescent="0.25">
      <c r="A2928" s="71">
        <f>IF(
   SUMPRODUCT(--(Sinduscon!$3:$3=DATE(2013,INT((ROW(A3125)-1)/20)+1,1)))&gt;0,
   DATE(2013,INT((ROW(A3125)-1)/20)+1,1),
   ""
)</f>
        <v>46023</v>
      </c>
      <c r="B2928" s="72" t="str">
        <f t="shared" si="236"/>
        <v>PP-4</v>
      </c>
      <c r="C2928" s="73" t="str">
        <f t="shared" si="235"/>
        <v>Baixo</v>
      </c>
      <c r="D2928" s="73">
        <f>IFERROR(INDEX(Sinduscon!$12:$12,
MATCH(CUB!A2928,Sinduscon!$3:$3,0)+1), "")</f>
        <v>1327.8</v>
      </c>
      <c r="E2928" s="73">
        <f>IFERROR(INDEX(Sinduscon!$13:$13,
MATCH(CUB!$A2928,Sinduscon!$3:$3,0)+1), "")</f>
        <v>969.9</v>
      </c>
      <c r="F2928" s="73">
        <f>IFERROR(INDEX(Sinduscon!$14:$14,
MATCH(CUB!$A2928,Sinduscon!$3:$3,0)+1), "")</f>
        <v>42.21</v>
      </c>
      <c r="G2928" s="73">
        <f>IFERROR(INDEX(Sinduscon!$15:$15,
MATCH(CUB!$A2928,Sinduscon!$3:$3,0)+1), "")</f>
        <v>5.37</v>
      </c>
      <c r="H2928" s="111"/>
      <c r="I2928" s="111"/>
      <c r="J2928" s="111"/>
      <c r="K2928" s="111"/>
    </row>
    <row r="2929" spans="1:17" x14ac:dyDescent="0.25">
      <c r="A2929" s="71">
        <f>IF(
   SUMPRODUCT(--(Sinduscon!$3:$3=DATE(2013,INT((ROW(A3126)-1)/20)+1,1)))&gt;0,
   DATE(2013,INT((ROW(A3126)-1)/20)+1,1),
   ""
)</f>
        <v>46023</v>
      </c>
      <c r="B2929" s="72" t="str">
        <f t="shared" si="236"/>
        <v>PP-4</v>
      </c>
      <c r="C2929" s="73" t="str">
        <f t="shared" si="235"/>
        <v>Normal</v>
      </c>
      <c r="D2929" s="73">
        <f>IFERROR(INDEX(Sinduscon!$12:$12,
MATCH(CUB!A2929,Sinduscon!$3:$3,0)+2), "")</f>
        <v>1242.3800000000001</v>
      </c>
      <c r="E2929" s="73">
        <f>IFERROR(INDEX(Sinduscon!$13:$13,
MATCH(CUB!$A2929,Sinduscon!$3:$3,0)+2), "")</f>
        <v>1400.87</v>
      </c>
      <c r="F2929" s="73">
        <f>IFERROR(INDEX(Sinduscon!$14:$14,
MATCH(CUB!$A2929,Sinduscon!$3:$3,0)+2), "")</f>
        <v>178.73</v>
      </c>
      <c r="G2929" s="73">
        <f>IFERROR(INDEX(Sinduscon!$15:$15,
MATCH(CUB!$A2929,Sinduscon!$3:$3,0)+2), "")</f>
        <v>7.0000000000000007E-2</v>
      </c>
      <c r="H2929" s="111"/>
      <c r="I2929" s="111"/>
      <c r="J2929" s="111"/>
      <c r="K2929" s="111"/>
    </row>
    <row r="2930" spans="1:17" x14ac:dyDescent="0.25">
      <c r="A2930" s="71">
        <f>IF(
   SUMPRODUCT(--(Sinduscon!$3:$3=DATE(2013,INT((ROW(A3127)-1)/20)+1,1)))&gt;0,
   DATE(2013,INT((ROW(A3127)-1)/20)+1,1),
   ""
)</f>
        <v>46023</v>
      </c>
      <c r="B2930" s="72" t="str">
        <f t="shared" si="236"/>
        <v>PP-4</v>
      </c>
      <c r="C2930" s="73" t="str">
        <f t="shared" si="235"/>
        <v>Alto</v>
      </c>
      <c r="D2930" s="73" t="str">
        <f>IFERROR(INDEX(Sinduscon!$12:$12,
MATCH(CUB!A2930,Sinduscon!$3:$3,0)+3), "")</f>
        <v>-</v>
      </c>
      <c r="E2930" s="73" t="str">
        <f>IFERROR(INDEX(Sinduscon!$13:$13,
MATCH(CUB!$A2930,Sinduscon!$3:$3,0)+3), "")</f>
        <v>-</v>
      </c>
      <c r="F2930" s="73" t="str">
        <f>IFERROR(INDEX(Sinduscon!$14:$14,
MATCH(CUB!$A2930,Sinduscon!$3:$3,0)+3), "")</f>
        <v>-</v>
      </c>
      <c r="G2930" s="73" t="str">
        <f>IFERROR(INDEX(Sinduscon!$15:$15,
MATCH(CUB!$A2930,Sinduscon!$3:$3,0)+3), "")</f>
        <v>-</v>
      </c>
      <c r="H2930" s="111"/>
      <c r="I2930" s="111"/>
      <c r="J2930" s="111"/>
      <c r="K2930" s="111"/>
    </row>
    <row r="2931" spans="1:17" x14ac:dyDescent="0.25">
      <c r="A2931" s="71">
        <f>IF(
   SUMPRODUCT(--(Sinduscon!$3:$3=DATE(2013,INT((ROW(A3128)-1)/20)+1,1)))&gt;0,
   DATE(2013,INT((ROW(A3128)-1)/20)+1,1),
   ""
)</f>
        <v>46023</v>
      </c>
      <c r="B2931" s="72" t="str">
        <f t="shared" si="236"/>
        <v>PP-4</v>
      </c>
      <c r="C2931" s="73" t="str">
        <f t="shared" si="235"/>
        <v>Total</v>
      </c>
      <c r="D2931" s="73">
        <f>IFERROR(INDEX(Sinduscon!$12:$12,
MATCH(CUB!A2931,Sinduscon!$3:$3,0)+4), "")</f>
        <v>2570.1800000000003</v>
      </c>
      <c r="E2931" s="73">
        <f>IFERROR(INDEX(Sinduscon!$13:$13,
MATCH(CUB!$A2931,Sinduscon!$3:$3,0)+4), "")</f>
        <v>2370.77</v>
      </c>
      <c r="F2931" s="73">
        <f>IFERROR(INDEX(Sinduscon!$14:$14,
MATCH(CUB!$A2931,Sinduscon!$3:$3,0)+4), "")</f>
        <v>220.94</v>
      </c>
      <c r="G2931" s="73">
        <f>IFERROR(INDEX(Sinduscon!$15:$15,
MATCH(CUB!$A2931,Sinduscon!$3:$3,0)+4), "")</f>
        <v>5.44</v>
      </c>
      <c r="H2931" s="111"/>
      <c r="I2931" s="111"/>
      <c r="J2931" s="111"/>
      <c r="K2931" s="111"/>
    </row>
    <row r="2932" spans="1:17" x14ac:dyDescent="0.25">
      <c r="A2932" s="71">
        <f>IF(
   SUMPRODUCT(--(Sinduscon!$3:$3=DATE(2013,INT((ROW(A3129)-1)/20)+1,1)))&gt;0,
   DATE(2013,INT((ROW(A3129)-1)/20)+1,1),
   ""
)</f>
        <v>46023</v>
      </c>
      <c r="B2932" s="72" t="str">
        <f t="shared" si="236"/>
        <v>R-8</v>
      </c>
      <c r="C2932" s="73" t="str">
        <f t="shared" si="235"/>
        <v>Baixo</v>
      </c>
      <c r="D2932" s="73">
        <f>IFERROR(INDEX(Sinduscon!$18:$18,
MATCH(CUB!A2932,Sinduscon!$3:$3,0)+1), "")</f>
        <v>1265.48</v>
      </c>
      <c r="E2932" s="73">
        <f>IFERROR(INDEX(Sinduscon!$19:$19,
MATCH(CUB!$A2932,Sinduscon!$3:$3,0)+1), "")</f>
        <v>912.11</v>
      </c>
      <c r="F2932" s="73">
        <f>IFERROR(INDEX(Sinduscon!$20:$20,
MATCH(CUB!$A2932,Sinduscon!$3:$3,0)+1), "")</f>
        <v>37.979999999999997</v>
      </c>
      <c r="G2932" s="73">
        <f>IFERROR(INDEX(Sinduscon!$21:$21,
MATCH(CUB!$A2932,Sinduscon!$3:$3,0)+1), "")</f>
        <v>5.63</v>
      </c>
      <c r="H2932" s="111"/>
      <c r="I2932" s="111"/>
      <c r="J2932" s="111"/>
      <c r="K2932" s="111"/>
    </row>
    <row r="2933" spans="1:17" x14ac:dyDescent="0.25">
      <c r="A2933" s="71">
        <f>IF(
   SUMPRODUCT(--(Sinduscon!$3:$3=DATE(2013,INT((ROW(A3130)-1)/20)+1,1)))&gt;0,
   DATE(2013,INT((ROW(A3130)-1)/20)+1,1),
   ""
)</f>
        <v>46023</v>
      </c>
      <c r="B2933" s="72" t="str">
        <f t="shared" si="236"/>
        <v>R-8</v>
      </c>
      <c r="C2933" s="73" t="str">
        <f t="shared" si="235"/>
        <v>Normal</v>
      </c>
      <c r="D2933" s="73">
        <f>IFERROR(INDEX(Sinduscon!$18:$18,
MATCH(CUB!A2933,Sinduscon!$3:$3,0)+2), "")</f>
        <v>1102.05</v>
      </c>
      <c r="E2933" s="73">
        <f>IFERROR(INDEX(Sinduscon!$19:$19,
MATCH(CUB!$A2933,Sinduscon!$3:$3,0)+2), "")</f>
        <v>1257.9000000000001</v>
      </c>
      <c r="F2933" s="73">
        <f>IFERROR(INDEX(Sinduscon!$20:$20,
MATCH(CUB!$A2933,Sinduscon!$3:$3,0)+2), "")</f>
        <v>82.46</v>
      </c>
      <c r="G2933" s="73">
        <f>IFERROR(INDEX(Sinduscon!$21:$21,
MATCH(CUB!$A2933,Sinduscon!$3:$3,0)+2), "")</f>
        <v>7.54</v>
      </c>
      <c r="H2933" s="111"/>
      <c r="I2933" s="111"/>
      <c r="J2933" s="111"/>
      <c r="K2933" s="111"/>
    </row>
    <row r="2934" spans="1:17" x14ac:dyDescent="0.25">
      <c r="A2934" s="71">
        <f>IF(
   SUMPRODUCT(--(Sinduscon!$3:$3=DATE(2013,INT((ROW(A3131)-1)/20)+1,1)))&gt;0,
   DATE(2013,INT((ROW(A3131)-1)/20)+1,1),
   ""
)</f>
        <v>46023</v>
      </c>
      <c r="B2934" s="72" t="str">
        <f t="shared" si="236"/>
        <v>R-8</v>
      </c>
      <c r="C2934" s="73" t="str">
        <f t="shared" si="235"/>
        <v>Alto</v>
      </c>
      <c r="D2934" s="73">
        <f>IFERROR(INDEX(Sinduscon!$18:$18,
MATCH(CUB!A2934,Sinduscon!$3:$3,0)+3), "")</f>
        <v>1550.88</v>
      </c>
      <c r="E2934" s="73">
        <f>IFERROR(INDEX(Sinduscon!$19:$19,
MATCH(CUB!$A2934,Sinduscon!$3:$3,0)+3), "")</f>
        <v>1331.07</v>
      </c>
      <c r="F2934" s="73">
        <f>IFERROR(INDEX(Sinduscon!$20:$20,
MATCH(CUB!$A2934,Sinduscon!$3:$3,0)+3), "")</f>
        <v>97.23</v>
      </c>
      <c r="G2934" s="73">
        <f>IFERROR(INDEX(Sinduscon!$21:$21,
MATCH(CUB!$A2934,Sinduscon!$3:$3,0)+3), "")</f>
        <v>7.12</v>
      </c>
      <c r="H2934" s="111"/>
      <c r="I2934" s="111"/>
      <c r="J2934" s="111"/>
      <c r="K2934" s="111"/>
    </row>
    <row r="2935" spans="1:17" x14ac:dyDescent="0.25">
      <c r="A2935" s="71">
        <f>IF(
   SUMPRODUCT(--(Sinduscon!$3:$3=DATE(2013,INT((ROW(A3132)-1)/20)+1,1)))&gt;0,
   DATE(2013,INT((ROW(A3132)-1)/20)+1,1),
   ""
)</f>
        <v>46023</v>
      </c>
      <c r="B2935" s="72" t="str">
        <f t="shared" si="236"/>
        <v>R-8</v>
      </c>
      <c r="C2935" s="73" t="str">
        <f t="shared" si="235"/>
        <v>Total</v>
      </c>
      <c r="D2935" s="73">
        <f>IFERROR(INDEX(Sinduscon!$18:$18,
MATCH(CUB!A2935,Sinduscon!$3:$3,0)+4), "")</f>
        <v>3918.41</v>
      </c>
      <c r="E2935" s="73">
        <f>IFERROR(INDEX(Sinduscon!$19:$19,
MATCH(CUB!$A2935,Sinduscon!$3:$3,0)+4), "")</f>
        <v>3501.08</v>
      </c>
      <c r="F2935" s="73">
        <f>IFERROR(INDEX(Sinduscon!$20:$20,
MATCH(CUB!$A2935,Sinduscon!$3:$3,0)+4), "")</f>
        <v>217.67000000000002</v>
      </c>
      <c r="G2935" s="73">
        <f>IFERROR(INDEX(Sinduscon!$21:$21,
MATCH(CUB!$A2935,Sinduscon!$3:$3,0)+4), "")</f>
        <v>20.29</v>
      </c>
      <c r="H2935" s="111"/>
      <c r="I2935" s="111"/>
      <c r="J2935" s="111"/>
      <c r="K2935" s="111"/>
    </row>
    <row r="2936" spans="1:17" x14ac:dyDescent="0.25">
      <c r="A2936" s="71">
        <f>IF(
   SUMPRODUCT(--(Sinduscon!$3:$3=DATE(2013,INT((ROW(A3133)-1)/20)+1,1)))&gt;0,
   DATE(2013,INT((ROW(A3133)-1)/20)+1,1),
   ""
)</f>
        <v>46023</v>
      </c>
      <c r="B2936" s="72" t="str">
        <f t="shared" si="236"/>
        <v>R-16</v>
      </c>
      <c r="C2936" s="73" t="str">
        <f t="shared" si="235"/>
        <v>Baixo</v>
      </c>
      <c r="D2936" s="73" t="str">
        <f>IFERROR(INDEX(Sinduscon!$24:$24,
MATCH(CUB!A2936,Sinduscon!$3:$3,0)+1), "")</f>
        <v>-</v>
      </c>
      <c r="E2936" s="73" t="str">
        <f>IFERROR(INDEX(Sinduscon!$25:$25,
MATCH(CUB!$A2936,Sinduscon!$3:$3,0)+1), "")</f>
        <v>-</v>
      </c>
      <c r="F2936" s="73" t="str">
        <f>IFERROR(INDEX(Sinduscon!$26:$26,
MATCH(CUB!$A2936,Sinduscon!$3:$3,0)+1), "")</f>
        <v>-</v>
      </c>
      <c r="G2936" s="73" t="str">
        <f>IFERROR(INDEX(Sinduscon!$27:$27,
MATCH(CUB!$A2936,Sinduscon!$3:$3,0)+1), "")</f>
        <v>-</v>
      </c>
      <c r="H2936" s="111"/>
      <c r="I2936" s="111"/>
      <c r="J2936" s="111"/>
      <c r="K2936" s="111"/>
    </row>
    <row r="2937" spans="1:17" x14ac:dyDescent="0.25">
      <c r="A2937" s="71">
        <f>IF(
   SUMPRODUCT(--(Sinduscon!$3:$3=DATE(2013,INT((ROW(A3134)-1)/20)+1,1)))&gt;0,
   DATE(2013,INT((ROW(A3134)-1)/20)+1,1),
   ""
)</f>
        <v>46023</v>
      </c>
      <c r="B2937" s="72" t="str">
        <f t="shared" si="236"/>
        <v>R-16</v>
      </c>
      <c r="C2937" s="73" t="str">
        <f t="shared" si="235"/>
        <v>Normal</v>
      </c>
      <c r="D2937" s="73">
        <f>IFERROR(INDEX(Sinduscon!$24:$24,
MATCH(CUB!A2937,Sinduscon!$3:$3,0)+2), "")</f>
        <v>1088.3499999999999</v>
      </c>
      <c r="E2937" s="73">
        <f>IFERROR(INDEX(Sinduscon!$25:$25,
MATCH(CUB!$A2937,Sinduscon!$3:$3,0)+2), "")</f>
        <v>1209.3599999999999</v>
      </c>
      <c r="F2937" s="73">
        <f>IFERROR(INDEX(Sinduscon!$26:$26,
MATCH(CUB!$A2937,Sinduscon!$3:$3,0)+2), "")</f>
        <v>68.239999999999995</v>
      </c>
      <c r="G2937" s="73">
        <f>IFERROR(INDEX(Sinduscon!$27:$27,
MATCH(CUB!$A2937,Sinduscon!$3:$3,0)+2), "")</f>
        <v>7.19</v>
      </c>
      <c r="H2937" s="111"/>
      <c r="I2937" s="111"/>
      <c r="J2937" s="111"/>
      <c r="K2937" s="111"/>
    </row>
    <row r="2938" spans="1:17" x14ac:dyDescent="0.25">
      <c r="A2938" s="71">
        <f>IF(
   SUMPRODUCT(--(Sinduscon!$3:$3=DATE(2013,INT((ROW(A3135)-1)/20)+1,1)))&gt;0,
   DATE(2013,INT((ROW(A3135)-1)/20)+1,1),
   ""
)</f>
        <v>46023</v>
      </c>
      <c r="B2938" s="72" t="str">
        <f t="shared" si="236"/>
        <v>R-16</v>
      </c>
      <c r="C2938" s="73" t="str">
        <f t="shared" si="235"/>
        <v>Alto</v>
      </c>
      <c r="D2938" s="73">
        <f>IFERROR(INDEX(Sinduscon!$24:$24,
MATCH(CUB!A2938,Sinduscon!$3:$3,0)+3), "")</f>
        <v>1550.41</v>
      </c>
      <c r="E2938" s="73">
        <f>IFERROR(INDEX(Sinduscon!$25:$25,
MATCH(CUB!$A2938,Sinduscon!$3:$3,0)+3), "")</f>
        <v>1495.11</v>
      </c>
      <c r="F2938" s="73">
        <f>IFERROR(INDEX(Sinduscon!$26:$26,
MATCH(CUB!$A2938,Sinduscon!$3:$3,0)+3), "")</f>
        <v>84.34</v>
      </c>
      <c r="G2938" s="73">
        <f>IFERROR(INDEX(Sinduscon!$27:$27,
MATCH(CUB!$A2938,Sinduscon!$3:$3,0)+3), "")</f>
        <v>10.79</v>
      </c>
      <c r="H2938" s="111"/>
      <c r="I2938" s="111"/>
      <c r="J2938" s="111"/>
      <c r="K2938" s="111"/>
    </row>
    <row r="2939" spans="1:17" x14ac:dyDescent="0.25">
      <c r="A2939" s="71">
        <f>IF(
   SUMPRODUCT(--(Sinduscon!$3:$3=DATE(2013,INT((ROW(A3136)-1)/20)+1,1)))&gt;0,
   DATE(2013,INT((ROW(A3136)-1)/20)+1,1),
   ""
)</f>
        <v>46023</v>
      </c>
      <c r="B2939" s="72" t="str">
        <f t="shared" si="236"/>
        <v>R-16</v>
      </c>
      <c r="C2939" s="73" t="str">
        <f t="shared" si="235"/>
        <v>Total</v>
      </c>
      <c r="D2939" s="73">
        <f>IFERROR(INDEX(Sinduscon!$24:$24,
MATCH(CUB!A2939,Sinduscon!$3:$3,0)+4), "")</f>
        <v>2638.76</v>
      </c>
      <c r="E2939" s="73">
        <f>IFERROR(INDEX(Sinduscon!$25:$25,
MATCH(CUB!$A2939,Sinduscon!$3:$3,0)+4), "")</f>
        <v>2704.47</v>
      </c>
      <c r="F2939" s="73">
        <f>IFERROR(INDEX(Sinduscon!$26:$26,
MATCH(CUB!$A2939,Sinduscon!$3:$3,0)+4), "")</f>
        <v>152.57999999999998</v>
      </c>
      <c r="G2939" s="73">
        <f>IFERROR(INDEX(Sinduscon!$27:$27,
MATCH(CUB!$A2939,Sinduscon!$3:$3,0)+4), "")</f>
        <v>17.98</v>
      </c>
      <c r="H2939" s="111"/>
      <c r="I2939" s="111"/>
      <c r="J2939" s="111"/>
      <c r="K2939" s="111"/>
    </row>
    <row r="2940" spans="1:17" x14ac:dyDescent="0.25">
      <c r="A2940" s="71">
        <f>IF(
   SUMPRODUCT(--(Sinduscon!$3:$3=DATE(2013,INT((ROW(A3137)-1)/20)+1,1)))&gt;0,
   DATE(2013,INT((ROW(A3137)-1)/20)+1,1),
   ""
)</f>
        <v>46023</v>
      </c>
      <c r="B2940" s="72" t="str">
        <f t="shared" si="236"/>
        <v>PIS</v>
      </c>
      <c r="C2940" s="73" t="str">
        <f t="shared" si="235"/>
        <v>Baixo</v>
      </c>
      <c r="D2940" s="73">
        <f>IFERROR(INDEX(Sinduscon!$30:$30,
MATCH(CUB!A2940,Sinduscon!$3:$3,0)+1), "")</f>
        <v>915.43</v>
      </c>
      <c r="E2940" s="73">
        <f>IFERROR(INDEX(Sinduscon!$31:$31,
MATCH(CUB!$A2940,Sinduscon!$3:$3,0)+1), "")</f>
        <v>787.69</v>
      </c>
      <c r="F2940" s="73">
        <f>IFERROR(INDEX(Sinduscon!$32:$32,
MATCH(CUB!$A2940,Sinduscon!$3:$3,0)+1), "")</f>
        <v>39.369999999999997</v>
      </c>
      <c r="G2940" s="73">
        <f>IFERROR(INDEX(Sinduscon!$33:$33,
MATCH(CUB!$A2940,Sinduscon!$3:$3,0)+1), "")</f>
        <v>2.81</v>
      </c>
      <c r="H2940" s="111"/>
      <c r="I2940" s="111"/>
      <c r="J2940" s="111"/>
      <c r="K2940" s="111"/>
    </row>
    <row r="2941" spans="1:17" x14ac:dyDescent="0.25">
      <c r="A2941" s="71">
        <f>IF(
   SUMPRODUCT(--(Sinduscon!$3:$3=DATE(2013,INT((ROW(A3138)-1)/20)+1,1)))&gt;0,
   DATE(2013,INT((ROW(A3138)-1)/20)+1,1),
   ""
)</f>
        <v>46023</v>
      </c>
      <c r="B2941" s="72" t="str">
        <f t="shared" si="236"/>
        <v>PIS</v>
      </c>
      <c r="C2941" s="73" t="str">
        <f t="shared" si="235"/>
        <v>Normal</v>
      </c>
      <c r="D2941" s="73" t="str">
        <f>IFERROR(INDEX(Sinduscon!$30:$30,
MATCH(CUB!A2941,Sinduscon!$3:$3,0)+2), "")</f>
        <v>-</v>
      </c>
      <c r="E2941" s="73" t="str">
        <f>IFERROR(INDEX(Sinduscon!$31:$31,
MATCH(CUB!$A2941,Sinduscon!$3:$3,0)+2), "")</f>
        <v>-</v>
      </c>
      <c r="F2941" s="73" t="str">
        <f>IFERROR(INDEX(Sinduscon!$32:$32,
MATCH(CUB!$A2941,Sinduscon!$3:$3,0)+2), "")</f>
        <v>-</v>
      </c>
      <c r="G2941" s="73" t="str">
        <f>IFERROR(INDEX(Sinduscon!$33:$33,
MATCH(CUB!$A2941,Sinduscon!$3:$3,0)+2), "")</f>
        <v>-</v>
      </c>
      <c r="H2941" s="111"/>
      <c r="I2941" s="111"/>
      <c r="J2941" s="111"/>
      <c r="K2941" s="111"/>
    </row>
    <row r="2942" spans="1:17" x14ac:dyDescent="0.25">
      <c r="A2942" s="71">
        <f>IF(
   SUMPRODUCT(--(Sinduscon!$3:$3=DATE(2013,INT((ROW(A3139)-1)/20)+1,1)))&gt;0,
   DATE(2013,INT((ROW(A3139)-1)/20)+1,1),
   ""
)</f>
        <v>46023</v>
      </c>
      <c r="B2942" s="72" t="str">
        <f t="shared" si="236"/>
        <v>PIS</v>
      </c>
      <c r="C2942" s="73" t="str">
        <f t="shared" si="235"/>
        <v>Alto</v>
      </c>
      <c r="D2942" s="73" t="str">
        <f>IFERROR(INDEX(Sinduscon!$30:$30,
MATCH(CUB!A2942,Sinduscon!$3:$3,0)+3), "")</f>
        <v>-</v>
      </c>
      <c r="E2942" s="73" t="str">
        <f>IFERROR(INDEX(Sinduscon!$31:$31,
MATCH(CUB!$A2942,Sinduscon!$3:$3,0)+3), "")</f>
        <v>-</v>
      </c>
      <c r="F2942" s="73" t="str">
        <f>IFERROR(INDEX(Sinduscon!$32:$32,
MATCH(CUB!$A2942,Sinduscon!$3:$3,0)+3), "")</f>
        <v>-</v>
      </c>
      <c r="G2942" s="73" t="str">
        <f>IFERROR(INDEX(Sinduscon!$33:$33,
MATCH(CUB!$A2942,Sinduscon!$3:$3,0)+3), "")</f>
        <v>-</v>
      </c>
      <c r="H2942" s="111"/>
      <c r="I2942" s="111"/>
      <c r="J2942" s="111"/>
      <c r="K2942" s="111"/>
    </row>
    <row r="2943" spans="1:17" x14ac:dyDescent="0.25">
      <c r="A2943" s="71">
        <f>IF(
   SUMPRODUCT(--(Sinduscon!$3:$3=DATE(2013,INT((ROW(A3140)-1)/20)+1,1)))&gt;0,
   DATE(2013,INT((ROW(A3140)-1)/20)+1,1),
   ""
)</f>
        <v>46023</v>
      </c>
      <c r="B2943" s="72" t="str">
        <f t="shared" si="236"/>
        <v>PIS</v>
      </c>
      <c r="C2943" s="73" t="str">
        <f t="shared" si="235"/>
        <v>Total</v>
      </c>
      <c r="D2943" s="73">
        <f>IFERROR(INDEX(Sinduscon!$30:$30,
MATCH(CUB!A2943,Sinduscon!$3:$3,0)+4), "")</f>
        <v>915.43</v>
      </c>
      <c r="E2943" s="73">
        <f>IFERROR(INDEX(Sinduscon!$31:$31,
MATCH(CUB!$A2943,Sinduscon!$3:$3,0)+4), "")</f>
        <v>787.69</v>
      </c>
      <c r="F2943" s="73">
        <f>IFERROR(INDEX(Sinduscon!$32:$32,
MATCH(CUB!$A2943,Sinduscon!$3:$3,0)+4), "")</f>
        <v>39.369999999999997</v>
      </c>
      <c r="G2943" s="73">
        <f>IFERROR(INDEX(Sinduscon!$33:$33,
MATCH(CUB!$A2943,Sinduscon!$3:$3,0)+4), "")</f>
        <v>2.81</v>
      </c>
      <c r="H2943" s="111">
        <f>SUMIFS(CUB!$D:$D,CUB!$C:$C,"Total",CUB!$A:$A,$A2943)
/11</f>
        <v>1307.9563636363637</v>
      </c>
      <c r="I2943" s="111">
        <f>SUMIFS(CUB!$E:$E,CUB!$C:$C,"Total",CUB!$A:$A,$A2943)
/11</f>
        <v>1256.5363636363636</v>
      </c>
      <c r="J2943" s="111">
        <f>SUMIFS(CUB!$F:$F,CUB!$C:$C,"Total",CUB!$A:$A,$A2943)
/11</f>
        <v>98.11545454545454</v>
      </c>
      <c r="K2943" s="111">
        <f>SUMIFS(CUB!$G:$G,CUB!$C:$C,"Total",CUB!$A:$A,$A2943)
/11</f>
        <v>4.8127272727272725</v>
      </c>
      <c r="L2943" s="111">
        <f>SUM(H2943:K2943)</f>
        <v>2667.4209090909094</v>
      </c>
      <c r="M2943" s="111"/>
      <c r="N2943" s="111"/>
      <c r="O2943" s="111"/>
      <c r="P2943" s="111"/>
      <c r="Q2943" s="111"/>
    </row>
    <row r="2944" spans="1:17" x14ac:dyDescent="0.25">
      <c r="A2944" s="71">
        <f>IF(
   SUMPRODUCT(--(Sinduscon!$3:$3=DATE(2013,INT((ROW(A3141)-1)/20)+1,1)))&gt;0,
   DATE(2013,INT((ROW(A3141)-1)/20)+1,1),
   ""
)</f>
        <v>46054</v>
      </c>
      <c r="B2944" s="72" t="str">
        <f t="shared" si="236"/>
        <v>R-1</v>
      </c>
      <c r="C2944" s="73" t="str">
        <f t="shared" si="235"/>
        <v>Baixo</v>
      </c>
      <c r="D2944" s="73">
        <f>IFERROR(INDEX(Sinduscon!$6:$6,
MATCH(CUB!A2944,Sinduscon!$3:$3,0)+1), "")</f>
        <v>1213.1400000000001</v>
      </c>
      <c r="E2944" s="73">
        <f>IFERROR(INDEX(Sinduscon!$7:$7,
MATCH(CUB!$A2944,Sinduscon!$3:$3,0)+1), "")</f>
        <v>1155.93</v>
      </c>
      <c r="F2944" s="73">
        <f>IFERROR(INDEX(Sinduscon!$8:$8,
MATCH(CUB!$A2944,Sinduscon!$3:$3,0)+1), "")</f>
        <v>158.75</v>
      </c>
      <c r="G2944" s="73">
        <f>IFERROR(INDEX(Sinduscon!$9:$9,
MATCH(CUB!$A2944,Sinduscon!$3:$3,0)+1), "")</f>
        <v>5.55</v>
      </c>
      <c r="H2944" s="111"/>
      <c r="I2944" s="111"/>
      <c r="J2944" s="111"/>
      <c r="K2944" s="111"/>
    </row>
    <row r="2945" spans="1:11" x14ac:dyDescent="0.25">
      <c r="A2945" s="71">
        <f>IF(
   SUMPRODUCT(--(Sinduscon!$3:$3=DATE(2013,INT((ROW(A3142)-1)/20)+1,1)))&gt;0,
   DATE(2013,INT((ROW(A3142)-1)/20)+1,1),
   ""
)</f>
        <v>46054</v>
      </c>
      <c r="B2945" s="72" t="str">
        <f t="shared" si="236"/>
        <v>R-1</v>
      </c>
      <c r="C2945" s="73" t="str">
        <f t="shared" si="235"/>
        <v>Normal</v>
      </c>
      <c r="D2945" s="73">
        <f>IFERROR(INDEX(Sinduscon!$6:$6,
MATCH(CUB!A2945,Sinduscon!$3:$3,0)+2), "")</f>
        <v>1280.48</v>
      </c>
      <c r="E2945" s="73">
        <f>IFERROR(INDEX(Sinduscon!$7:$7,
MATCH(CUB!$A2945,Sinduscon!$3:$3,0)+2), "")</f>
        <v>1583.68</v>
      </c>
      <c r="F2945" s="73">
        <f>IFERROR(INDEX(Sinduscon!$8:$8,
MATCH(CUB!$A2945,Sinduscon!$3:$3,0)+2), "")</f>
        <v>149.05000000000001</v>
      </c>
      <c r="G2945" s="73">
        <f>IFERROR(INDEX(Sinduscon!$9:$9,
MATCH(CUB!$A2945,Sinduscon!$3:$3,0)+2), "")</f>
        <v>0.39</v>
      </c>
      <c r="H2945" s="111"/>
      <c r="I2945" s="111"/>
      <c r="J2945" s="111"/>
      <c r="K2945" s="111"/>
    </row>
    <row r="2946" spans="1:11" x14ac:dyDescent="0.25">
      <c r="A2946" s="71">
        <f>IF(
   SUMPRODUCT(--(Sinduscon!$3:$3=DATE(2013,INT((ROW(A3143)-1)/20)+1,1)))&gt;0,
   DATE(2013,INT((ROW(A3143)-1)/20)+1,1),
   ""
)</f>
        <v>46054</v>
      </c>
      <c r="B2946" s="72" t="str">
        <f t="shared" si="236"/>
        <v>R-1</v>
      </c>
      <c r="C2946" s="73" t="str">
        <f t="shared" si="235"/>
        <v>Alto</v>
      </c>
      <c r="D2946" s="73">
        <f>IFERROR(INDEX(Sinduscon!$6:$6,
MATCH(CUB!A2946,Sinduscon!$3:$3,0)+3), "")</f>
        <v>1855.96</v>
      </c>
      <c r="E2946" s="73">
        <f>IFERROR(INDEX(Sinduscon!$7:$7,
MATCH(CUB!$A2946,Sinduscon!$3:$3,0)+3), "")</f>
        <v>1718.28</v>
      </c>
      <c r="F2946" s="73">
        <f>IFERROR(INDEX(Sinduscon!$8:$8,
MATCH(CUB!$A2946,Sinduscon!$3:$3,0)+3), "")</f>
        <v>140.91</v>
      </c>
      <c r="G2946" s="73">
        <f>IFERROR(INDEX(Sinduscon!$9:$9,
MATCH(CUB!$A2946,Sinduscon!$3:$3,0)+3), "")</f>
        <v>0.48</v>
      </c>
      <c r="H2946" s="111"/>
      <c r="I2946" s="111"/>
      <c r="J2946" s="111"/>
      <c r="K2946" s="111"/>
    </row>
    <row r="2947" spans="1:11" x14ac:dyDescent="0.25">
      <c r="A2947" s="71">
        <f>IF(
   SUMPRODUCT(--(Sinduscon!$3:$3=DATE(2013,INT((ROW(A3144)-1)/20)+1,1)))&gt;0,
   DATE(2013,INT((ROW(A3144)-1)/20)+1,1),
   ""
)</f>
        <v>46054</v>
      </c>
      <c r="B2947" s="72" t="str">
        <f t="shared" si="236"/>
        <v>R-1</v>
      </c>
      <c r="C2947" s="73" t="str">
        <f t="shared" si="235"/>
        <v>Total</v>
      </c>
      <c r="D2947" s="73">
        <f>IFERROR(INDEX(Sinduscon!$6:$6,
MATCH(CUB!A2947,Sinduscon!$3:$3,0)+4), "")</f>
        <v>4349.58</v>
      </c>
      <c r="E2947" s="73">
        <f>IFERROR(INDEX(Sinduscon!$7:$7,
MATCH(CUB!$A2947,Sinduscon!$3:$3,0)+4), "")</f>
        <v>4457.8900000000003</v>
      </c>
      <c r="F2947" s="73">
        <f>IFERROR(INDEX(Sinduscon!$8:$8,
MATCH(CUB!$A2947,Sinduscon!$3:$3,0)+4), "")</f>
        <v>448.71000000000004</v>
      </c>
      <c r="G2947" s="73">
        <f>IFERROR(INDEX(Sinduscon!$9:$9,
MATCH(CUB!$A2947,Sinduscon!$3:$3,0)+4), "")</f>
        <v>6.42</v>
      </c>
      <c r="H2947" s="111"/>
      <c r="I2947" s="111"/>
      <c r="J2947" s="111"/>
      <c r="K2947" s="111"/>
    </row>
    <row r="2948" spans="1:11" x14ac:dyDescent="0.25">
      <c r="A2948" s="71">
        <f>IF(
   SUMPRODUCT(--(Sinduscon!$3:$3=DATE(2013,INT((ROW(A3145)-1)/20)+1,1)))&gt;0,
   DATE(2013,INT((ROW(A3145)-1)/20)+1,1),
   ""
)</f>
        <v>46054</v>
      </c>
      <c r="B2948" s="72" t="str">
        <f t="shared" si="236"/>
        <v>PP-4</v>
      </c>
      <c r="C2948" s="73" t="str">
        <f t="shared" si="235"/>
        <v>Baixo</v>
      </c>
      <c r="D2948" s="73">
        <f>IFERROR(INDEX(Sinduscon!$12:$12,
MATCH(CUB!A2948,Sinduscon!$3:$3,0)+1), "")</f>
        <v>1331.64</v>
      </c>
      <c r="E2948" s="73">
        <f>IFERROR(INDEX(Sinduscon!$13:$13,
MATCH(CUB!$A2948,Sinduscon!$3:$3,0)+1), "")</f>
        <v>969.9</v>
      </c>
      <c r="F2948" s="73">
        <f>IFERROR(INDEX(Sinduscon!$14:$14,
MATCH(CUB!$A2948,Sinduscon!$3:$3,0)+1), "")</f>
        <v>42.21</v>
      </c>
      <c r="G2948" s="73">
        <f>IFERROR(INDEX(Sinduscon!$15:$15,
MATCH(CUB!$A2948,Sinduscon!$3:$3,0)+1), "")</f>
        <v>5.37</v>
      </c>
      <c r="H2948" s="111"/>
      <c r="I2948" s="111"/>
      <c r="J2948" s="111"/>
      <c r="K2948" s="111"/>
    </row>
    <row r="2949" spans="1:11" x14ac:dyDescent="0.25">
      <c r="A2949" s="71">
        <f>IF(
   SUMPRODUCT(--(Sinduscon!$3:$3=DATE(2013,INT((ROW(A3146)-1)/20)+1,1)))&gt;0,
   DATE(2013,INT((ROW(A3146)-1)/20)+1,1),
   ""
)</f>
        <v>46054</v>
      </c>
      <c r="B2949" s="72" t="str">
        <f t="shared" si="236"/>
        <v>PP-4</v>
      </c>
      <c r="C2949" s="73" t="str">
        <f t="shared" ref="C2949:C2968" si="239">IF(A2949&lt;&gt;"", CHOOSE(MOD(QUOTIENT(ROW()-4,1),4)+1,"Baixo","Normal","Alto","Total"), "")</f>
        <v>Normal</v>
      </c>
      <c r="D2949" s="73">
        <f>IFERROR(INDEX(Sinduscon!$12:$12,
MATCH(CUB!A2949,Sinduscon!$3:$3,0)+2), "")</f>
        <v>1246.2</v>
      </c>
      <c r="E2949" s="73">
        <f>IFERROR(INDEX(Sinduscon!$13:$13,
MATCH(CUB!$A2949,Sinduscon!$3:$3,0)+2), "")</f>
        <v>1400.87</v>
      </c>
      <c r="F2949" s="73">
        <f>IFERROR(INDEX(Sinduscon!$14:$14,
MATCH(CUB!$A2949,Sinduscon!$3:$3,0)+2), "")</f>
        <v>178.73</v>
      </c>
      <c r="G2949" s="73">
        <f>IFERROR(INDEX(Sinduscon!$15:$15,
MATCH(CUB!$A2949,Sinduscon!$3:$3,0)+2), "")</f>
        <v>7.0000000000000007E-2</v>
      </c>
      <c r="H2949" s="111"/>
      <c r="I2949" s="111"/>
      <c r="J2949" s="111"/>
      <c r="K2949" s="111"/>
    </row>
    <row r="2950" spans="1:11" x14ac:dyDescent="0.25">
      <c r="A2950" s="71">
        <f>IF(
   SUMPRODUCT(--(Sinduscon!$3:$3=DATE(2013,INT((ROW(A3147)-1)/20)+1,1)))&gt;0,
   DATE(2013,INT((ROW(A3147)-1)/20)+1,1),
   ""
)</f>
        <v>46054</v>
      </c>
      <c r="B2950" s="72" t="str">
        <f t="shared" si="236"/>
        <v>PP-4</v>
      </c>
      <c r="C2950" s="73" t="str">
        <f t="shared" si="239"/>
        <v>Alto</v>
      </c>
      <c r="D2950" s="73" t="str">
        <f>IFERROR(INDEX(Sinduscon!$12:$12,
MATCH(CUB!A2950,Sinduscon!$3:$3,0)+3), "")</f>
        <v>-</v>
      </c>
      <c r="E2950" s="73" t="str">
        <f>IFERROR(INDEX(Sinduscon!$13:$13,
MATCH(CUB!$A2950,Sinduscon!$3:$3,0)+3), "")</f>
        <v>-</v>
      </c>
      <c r="F2950" s="73" t="str">
        <f>IFERROR(INDEX(Sinduscon!$14:$14,
MATCH(CUB!$A2950,Sinduscon!$3:$3,0)+3), "")</f>
        <v>-</v>
      </c>
      <c r="G2950" s="73" t="str">
        <f>IFERROR(INDEX(Sinduscon!$15:$15,
MATCH(CUB!$A2950,Sinduscon!$3:$3,0)+3), "")</f>
        <v>-</v>
      </c>
      <c r="H2950" s="111"/>
      <c r="I2950" s="111"/>
      <c r="J2950" s="111"/>
      <c r="K2950" s="111"/>
    </row>
    <row r="2951" spans="1:11" x14ac:dyDescent="0.25">
      <c r="A2951" s="71">
        <f>IF(
   SUMPRODUCT(--(Sinduscon!$3:$3=DATE(2013,INT((ROW(A3148)-1)/20)+1,1)))&gt;0,
   DATE(2013,INT((ROW(A3148)-1)/20)+1,1),
   ""
)</f>
        <v>46054</v>
      </c>
      <c r="B2951" s="72" t="str">
        <f t="shared" si="236"/>
        <v>PP-4</v>
      </c>
      <c r="C2951" s="73" t="str">
        <f t="shared" si="239"/>
        <v>Total</v>
      </c>
      <c r="D2951" s="73">
        <f>IFERROR(INDEX(Sinduscon!$12:$12,
MATCH(CUB!A2951,Sinduscon!$3:$3,0)+4), "")</f>
        <v>2577.84</v>
      </c>
      <c r="E2951" s="73">
        <f>IFERROR(INDEX(Sinduscon!$13:$13,
MATCH(CUB!$A2951,Sinduscon!$3:$3,0)+4), "")</f>
        <v>2370.77</v>
      </c>
      <c r="F2951" s="73">
        <f>IFERROR(INDEX(Sinduscon!$14:$14,
MATCH(CUB!$A2951,Sinduscon!$3:$3,0)+4), "")</f>
        <v>220.94</v>
      </c>
      <c r="G2951" s="73">
        <f>IFERROR(INDEX(Sinduscon!$15:$15,
MATCH(CUB!$A2951,Sinduscon!$3:$3,0)+4), "")</f>
        <v>5.44</v>
      </c>
      <c r="H2951" s="111"/>
      <c r="I2951" s="111"/>
      <c r="J2951" s="111"/>
      <c r="K2951" s="111"/>
    </row>
    <row r="2952" spans="1:11" x14ac:dyDescent="0.25">
      <c r="A2952" s="71">
        <f>IF(
   SUMPRODUCT(--(Sinduscon!$3:$3=DATE(2013,INT((ROW(A3149)-1)/20)+1,1)))&gt;0,
   DATE(2013,INT((ROW(A3149)-1)/20)+1,1),
   ""
)</f>
        <v>46054</v>
      </c>
      <c r="B2952" s="72" t="str">
        <f t="shared" ref="B2952:B3015" si="240">IF(A2952&lt;&gt;"", CHOOSE(MOD(QUOTIENT(ROW()-4,4),5)+1,"R-1","PP-4","R-8","R-16","PIS"), "")</f>
        <v>R-8</v>
      </c>
      <c r="C2952" s="73" t="str">
        <f t="shared" si="239"/>
        <v>Baixo</v>
      </c>
      <c r="D2952" s="73">
        <f>IFERROR(INDEX(Sinduscon!$18:$18,
MATCH(CUB!A2952,Sinduscon!$3:$3,0)+1), "")</f>
        <v>1268.94</v>
      </c>
      <c r="E2952" s="73">
        <f>IFERROR(INDEX(Sinduscon!$19:$19,
MATCH(CUB!$A2952,Sinduscon!$3:$3,0)+1), "")</f>
        <v>912.11</v>
      </c>
      <c r="F2952" s="73">
        <f>IFERROR(INDEX(Sinduscon!$20:$20,
MATCH(CUB!$A2952,Sinduscon!$3:$3,0)+1), "")</f>
        <v>37.979999999999997</v>
      </c>
      <c r="G2952" s="73">
        <f>IFERROR(INDEX(Sinduscon!$21:$21,
MATCH(CUB!$A2952,Sinduscon!$3:$3,0)+1), "")</f>
        <v>5.63</v>
      </c>
      <c r="H2952" s="111"/>
      <c r="I2952" s="111"/>
      <c r="J2952" s="111"/>
      <c r="K2952" s="111"/>
    </row>
    <row r="2953" spans="1:11" x14ac:dyDescent="0.25">
      <c r="A2953" s="71">
        <f>IF(
   SUMPRODUCT(--(Sinduscon!$3:$3=DATE(2013,INT((ROW(A3150)-1)/20)+1,1)))&gt;0,
   DATE(2013,INT((ROW(A3150)-1)/20)+1,1),
   ""
)</f>
        <v>46054</v>
      </c>
      <c r="B2953" s="72" t="str">
        <f t="shared" si="240"/>
        <v>R-8</v>
      </c>
      <c r="C2953" s="73" t="str">
        <f t="shared" si="239"/>
        <v>Normal</v>
      </c>
      <c r="D2953" s="73">
        <f>IFERROR(INDEX(Sinduscon!$18:$18,
MATCH(CUB!A2953,Sinduscon!$3:$3,0)+2), "")</f>
        <v>1104.9100000000001</v>
      </c>
      <c r="E2953" s="73">
        <f>IFERROR(INDEX(Sinduscon!$19:$19,
MATCH(CUB!$A2953,Sinduscon!$3:$3,0)+2), "")</f>
        <v>1257.9000000000001</v>
      </c>
      <c r="F2953" s="73">
        <f>IFERROR(INDEX(Sinduscon!$20:$20,
MATCH(CUB!$A2953,Sinduscon!$3:$3,0)+2), "")</f>
        <v>82.46</v>
      </c>
      <c r="G2953" s="73">
        <f>IFERROR(INDEX(Sinduscon!$21:$21,
MATCH(CUB!$A2953,Sinduscon!$3:$3,0)+2), "")</f>
        <v>7.54</v>
      </c>
      <c r="H2953" s="111"/>
      <c r="I2953" s="111"/>
      <c r="J2953" s="111"/>
      <c r="K2953" s="111"/>
    </row>
    <row r="2954" spans="1:11" x14ac:dyDescent="0.25">
      <c r="A2954" s="71">
        <f>IF(
   SUMPRODUCT(--(Sinduscon!$3:$3=DATE(2013,INT((ROW(A3151)-1)/20)+1,1)))&gt;0,
   DATE(2013,INT((ROW(A3151)-1)/20)+1,1),
   ""
)</f>
        <v>46054</v>
      </c>
      <c r="B2954" s="72" t="str">
        <f t="shared" si="240"/>
        <v>R-8</v>
      </c>
      <c r="C2954" s="73" t="str">
        <f t="shared" si="239"/>
        <v>Alto</v>
      </c>
      <c r="D2954" s="73">
        <f>IFERROR(INDEX(Sinduscon!$18:$18,
MATCH(CUB!A2954,Sinduscon!$3:$3,0)+3), "")</f>
        <v>1551.68</v>
      </c>
      <c r="E2954" s="73">
        <f>IFERROR(INDEX(Sinduscon!$19:$19,
MATCH(CUB!$A2954,Sinduscon!$3:$3,0)+3), "")</f>
        <v>1331.07</v>
      </c>
      <c r="F2954" s="73">
        <f>IFERROR(INDEX(Sinduscon!$20:$20,
MATCH(CUB!$A2954,Sinduscon!$3:$3,0)+3), "")</f>
        <v>97.23</v>
      </c>
      <c r="G2954" s="73">
        <f>IFERROR(INDEX(Sinduscon!$21:$21,
MATCH(CUB!$A2954,Sinduscon!$3:$3,0)+3), "")</f>
        <v>7.12</v>
      </c>
      <c r="H2954" s="111"/>
      <c r="I2954" s="111"/>
      <c r="J2954" s="111"/>
      <c r="K2954" s="111"/>
    </row>
    <row r="2955" spans="1:11" x14ac:dyDescent="0.25">
      <c r="A2955" s="71">
        <f>IF(
   SUMPRODUCT(--(Sinduscon!$3:$3=DATE(2013,INT((ROW(A3152)-1)/20)+1,1)))&gt;0,
   DATE(2013,INT((ROW(A3152)-1)/20)+1,1),
   ""
)</f>
        <v>46054</v>
      </c>
      <c r="B2955" s="72" t="str">
        <f t="shared" si="240"/>
        <v>R-8</v>
      </c>
      <c r="C2955" s="73" t="str">
        <f t="shared" si="239"/>
        <v>Total</v>
      </c>
      <c r="D2955" s="73">
        <f>IFERROR(INDEX(Sinduscon!$18:$18,
MATCH(CUB!A2955,Sinduscon!$3:$3,0)+4), "")</f>
        <v>3925.5300000000007</v>
      </c>
      <c r="E2955" s="73">
        <f>IFERROR(INDEX(Sinduscon!$19:$19,
MATCH(CUB!$A2955,Sinduscon!$3:$3,0)+4), "")</f>
        <v>3501.08</v>
      </c>
      <c r="F2955" s="73">
        <f>IFERROR(INDEX(Sinduscon!$20:$20,
MATCH(CUB!$A2955,Sinduscon!$3:$3,0)+4), "")</f>
        <v>217.67000000000002</v>
      </c>
      <c r="G2955" s="73">
        <f>IFERROR(INDEX(Sinduscon!$21:$21,
MATCH(CUB!$A2955,Sinduscon!$3:$3,0)+4), "")</f>
        <v>20.29</v>
      </c>
      <c r="H2955" s="111"/>
      <c r="I2955" s="111"/>
      <c r="J2955" s="111"/>
      <c r="K2955" s="111"/>
    </row>
    <row r="2956" spans="1:11" x14ac:dyDescent="0.25">
      <c r="A2956" s="71">
        <f>IF(
   SUMPRODUCT(--(Sinduscon!$3:$3=DATE(2013,INT((ROW(A3153)-1)/20)+1,1)))&gt;0,
   DATE(2013,INT((ROW(A3153)-1)/20)+1,1),
   ""
)</f>
        <v>46054</v>
      </c>
      <c r="B2956" s="72" t="str">
        <f t="shared" si="240"/>
        <v>R-16</v>
      </c>
      <c r="C2956" s="73" t="str">
        <f t="shared" si="239"/>
        <v>Baixo</v>
      </c>
      <c r="D2956" s="73" t="str">
        <f>IFERROR(INDEX(Sinduscon!$24:$24,
MATCH(CUB!A2956,Sinduscon!$3:$3,0)+1), "")</f>
        <v>-</v>
      </c>
      <c r="E2956" s="73" t="str">
        <f>IFERROR(INDEX(Sinduscon!$25:$25,
MATCH(CUB!$A2956,Sinduscon!$3:$3,0)+1), "")</f>
        <v>-</v>
      </c>
      <c r="F2956" s="73" t="str">
        <f>IFERROR(INDEX(Sinduscon!$26:$26,
MATCH(CUB!$A2956,Sinduscon!$3:$3,0)+1), "")</f>
        <v>-</v>
      </c>
      <c r="G2956" s="73" t="str">
        <f>IFERROR(INDEX(Sinduscon!$27:$27,
MATCH(CUB!$A2956,Sinduscon!$3:$3,0)+1), "")</f>
        <v>-</v>
      </c>
      <c r="H2956" s="111"/>
      <c r="I2956" s="111"/>
      <c r="J2956" s="111"/>
      <c r="K2956" s="111"/>
    </row>
    <row r="2957" spans="1:11" x14ac:dyDescent="0.25">
      <c r="A2957" s="71">
        <f>IF(
   SUMPRODUCT(--(Sinduscon!$3:$3=DATE(2013,INT((ROW(A3154)-1)/20)+1,1)))&gt;0,
   DATE(2013,INT((ROW(A3154)-1)/20)+1,1),
   ""
)</f>
        <v>46054</v>
      </c>
      <c r="B2957" s="72" t="str">
        <f t="shared" si="240"/>
        <v>R-16</v>
      </c>
      <c r="C2957" s="73" t="str">
        <f t="shared" si="239"/>
        <v>Normal</v>
      </c>
      <c r="D2957" s="73">
        <f>IFERROR(INDEX(Sinduscon!$24:$24,
MATCH(CUB!A2957,Sinduscon!$3:$3,0)+2), "")</f>
        <v>1091.6500000000001</v>
      </c>
      <c r="E2957" s="73">
        <f>IFERROR(INDEX(Sinduscon!$25:$25,
MATCH(CUB!$A2957,Sinduscon!$3:$3,0)+2), "")</f>
        <v>1209.3599999999999</v>
      </c>
      <c r="F2957" s="73">
        <f>IFERROR(INDEX(Sinduscon!$26:$26,
MATCH(CUB!$A2957,Sinduscon!$3:$3,0)+2), "")</f>
        <v>68.239999999999995</v>
      </c>
      <c r="G2957" s="73">
        <f>IFERROR(INDEX(Sinduscon!$27:$27,
MATCH(CUB!$A2957,Sinduscon!$3:$3,0)+2), "")</f>
        <v>7.19</v>
      </c>
      <c r="H2957" s="111"/>
      <c r="I2957" s="111"/>
      <c r="J2957" s="111"/>
      <c r="K2957" s="111"/>
    </row>
    <row r="2958" spans="1:11" x14ac:dyDescent="0.25">
      <c r="A2958" s="71">
        <f>IF(
   SUMPRODUCT(--(Sinduscon!$3:$3=DATE(2013,INT((ROW(A3155)-1)/20)+1,1)))&gt;0,
   DATE(2013,INT((ROW(A3155)-1)/20)+1,1),
   ""
)</f>
        <v>46054</v>
      </c>
      <c r="B2958" s="72" t="str">
        <f t="shared" si="240"/>
        <v>R-16</v>
      </c>
      <c r="C2958" s="73" t="str">
        <f t="shared" si="239"/>
        <v>Alto</v>
      </c>
      <c r="D2958" s="73">
        <f>IFERROR(INDEX(Sinduscon!$24:$24,
MATCH(CUB!A2958,Sinduscon!$3:$3,0)+3), "")</f>
        <v>1552.25</v>
      </c>
      <c r="E2958" s="73">
        <f>IFERROR(INDEX(Sinduscon!$25:$25,
MATCH(CUB!$A2958,Sinduscon!$3:$3,0)+3), "")</f>
        <v>1495.11</v>
      </c>
      <c r="F2958" s="73">
        <f>IFERROR(INDEX(Sinduscon!$26:$26,
MATCH(CUB!$A2958,Sinduscon!$3:$3,0)+3), "")</f>
        <v>84.34</v>
      </c>
      <c r="G2958" s="73">
        <f>IFERROR(INDEX(Sinduscon!$27:$27,
MATCH(CUB!$A2958,Sinduscon!$3:$3,0)+3), "")</f>
        <v>10.79</v>
      </c>
      <c r="H2958" s="111"/>
      <c r="I2958" s="111"/>
      <c r="J2958" s="111"/>
      <c r="K2958" s="111"/>
    </row>
    <row r="2959" spans="1:11" x14ac:dyDescent="0.25">
      <c r="A2959" s="71">
        <f>IF(
   SUMPRODUCT(--(Sinduscon!$3:$3=DATE(2013,INT((ROW(A3156)-1)/20)+1,1)))&gt;0,
   DATE(2013,INT((ROW(A3156)-1)/20)+1,1),
   ""
)</f>
        <v>46054</v>
      </c>
      <c r="B2959" s="72" t="str">
        <f t="shared" si="240"/>
        <v>R-16</v>
      </c>
      <c r="C2959" s="73" t="str">
        <f t="shared" si="239"/>
        <v>Total</v>
      </c>
      <c r="D2959" s="73">
        <f>IFERROR(INDEX(Sinduscon!$24:$24,
MATCH(CUB!A2959,Sinduscon!$3:$3,0)+4), "")</f>
        <v>2643.9</v>
      </c>
      <c r="E2959" s="73">
        <f>IFERROR(INDEX(Sinduscon!$25:$25,
MATCH(CUB!$A2959,Sinduscon!$3:$3,0)+4), "")</f>
        <v>2704.47</v>
      </c>
      <c r="F2959" s="73">
        <f>IFERROR(INDEX(Sinduscon!$26:$26,
MATCH(CUB!$A2959,Sinduscon!$3:$3,0)+4), "")</f>
        <v>152.57999999999998</v>
      </c>
      <c r="G2959" s="73">
        <f>IFERROR(INDEX(Sinduscon!$27:$27,
MATCH(CUB!$A2959,Sinduscon!$3:$3,0)+4), "")</f>
        <v>17.98</v>
      </c>
      <c r="H2959" s="111"/>
      <c r="I2959" s="111"/>
      <c r="J2959" s="111"/>
      <c r="K2959" s="111"/>
    </row>
    <row r="2960" spans="1:11" x14ac:dyDescent="0.25">
      <c r="A2960" s="71">
        <f>IF(
   SUMPRODUCT(--(Sinduscon!$3:$3=DATE(2013,INT((ROW(A3157)-1)/20)+1,1)))&gt;0,
   DATE(2013,INT((ROW(A3157)-1)/20)+1,1),
   ""
)</f>
        <v>46054</v>
      </c>
      <c r="B2960" s="72" t="str">
        <f t="shared" si="240"/>
        <v>PIS</v>
      </c>
      <c r="C2960" s="73" t="str">
        <f t="shared" si="239"/>
        <v>Baixo</v>
      </c>
      <c r="D2960" s="73">
        <f>IFERROR(INDEX(Sinduscon!$30:$30,
MATCH(CUB!A2960,Sinduscon!$3:$3,0)+1), "")</f>
        <v>916.68</v>
      </c>
      <c r="E2960" s="73">
        <f>IFERROR(INDEX(Sinduscon!$31:$31,
MATCH(CUB!$A2960,Sinduscon!$3:$3,0)+1), "")</f>
        <v>787.69</v>
      </c>
      <c r="F2960" s="73">
        <f>IFERROR(INDEX(Sinduscon!$32:$32,
MATCH(CUB!$A2960,Sinduscon!$3:$3,0)+1), "")</f>
        <v>39.369999999999997</v>
      </c>
      <c r="G2960" s="73">
        <f>IFERROR(INDEX(Sinduscon!$33:$33,
MATCH(CUB!$A2960,Sinduscon!$3:$3,0)+1), "")</f>
        <v>2.81</v>
      </c>
      <c r="H2960" s="111"/>
      <c r="I2960" s="111"/>
      <c r="J2960" s="111"/>
      <c r="K2960" s="111"/>
    </row>
    <row r="2961" spans="1:12" x14ac:dyDescent="0.25">
      <c r="A2961" s="71">
        <f>IF(
   SUMPRODUCT(--(Sinduscon!$3:$3=DATE(2013,INT((ROW(A3158)-1)/20)+1,1)))&gt;0,
   DATE(2013,INT((ROW(A3158)-1)/20)+1,1),
   ""
)</f>
        <v>46054</v>
      </c>
      <c r="B2961" s="72" t="str">
        <f t="shared" si="240"/>
        <v>PIS</v>
      </c>
      <c r="C2961" s="73" t="str">
        <f t="shared" si="239"/>
        <v>Normal</v>
      </c>
      <c r="D2961" s="73" t="str">
        <f>IFERROR(INDEX(Sinduscon!$30:$30,
MATCH(CUB!A2961,Sinduscon!$3:$3,0)+2), "")</f>
        <v>-</v>
      </c>
      <c r="E2961" s="73" t="str">
        <f>IFERROR(INDEX(Sinduscon!$31:$31,
MATCH(CUB!$A2961,Sinduscon!$3:$3,0)+2), "")</f>
        <v>-</v>
      </c>
      <c r="F2961" s="73" t="str">
        <f>IFERROR(INDEX(Sinduscon!$32:$32,
MATCH(CUB!$A2961,Sinduscon!$3:$3,0)+2), "")</f>
        <v>-</v>
      </c>
      <c r="G2961" s="73" t="str">
        <f>IFERROR(INDEX(Sinduscon!$33:$33,
MATCH(CUB!$A2961,Sinduscon!$3:$3,0)+2), "")</f>
        <v>-</v>
      </c>
      <c r="H2961" s="111"/>
      <c r="I2961" s="111"/>
      <c r="J2961" s="111"/>
      <c r="K2961" s="111"/>
    </row>
    <row r="2962" spans="1:12" x14ac:dyDescent="0.25">
      <c r="A2962" s="71">
        <f>IF(
   SUMPRODUCT(--(Sinduscon!$3:$3=DATE(2013,INT((ROW(A3159)-1)/20)+1,1)))&gt;0,
   DATE(2013,INT((ROW(A3159)-1)/20)+1,1),
   ""
)</f>
        <v>46054</v>
      </c>
      <c r="B2962" s="72" t="str">
        <f t="shared" si="240"/>
        <v>PIS</v>
      </c>
      <c r="C2962" s="73" t="str">
        <f t="shared" si="239"/>
        <v>Alto</v>
      </c>
      <c r="D2962" s="73" t="str">
        <f>IFERROR(INDEX(Sinduscon!$30:$30,
MATCH(CUB!A2962,Sinduscon!$3:$3,0)+3), "")</f>
        <v>-</v>
      </c>
      <c r="E2962" s="73" t="str">
        <f>IFERROR(INDEX(Sinduscon!$31:$31,
MATCH(CUB!$A2962,Sinduscon!$3:$3,0)+3), "")</f>
        <v>-</v>
      </c>
      <c r="F2962" s="73" t="str">
        <f>IFERROR(INDEX(Sinduscon!$32:$32,
MATCH(CUB!$A2962,Sinduscon!$3:$3,0)+3), "")</f>
        <v>-</v>
      </c>
      <c r="G2962" s="73" t="str">
        <f>IFERROR(INDEX(Sinduscon!$33:$33,
MATCH(CUB!$A2962,Sinduscon!$3:$3,0)+3), "")</f>
        <v>-</v>
      </c>
      <c r="H2962" s="111"/>
      <c r="I2962" s="111"/>
      <c r="J2962" s="111"/>
      <c r="K2962" s="111"/>
    </row>
    <row r="2963" spans="1:12" x14ac:dyDescent="0.25">
      <c r="A2963" s="71">
        <f>IF(
   SUMPRODUCT(--(Sinduscon!$3:$3=DATE(2013,INT((ROW(A3160)-1)/20)+1,1)))&gt;0,
   DATE(2013,INT((ROW(A3160)-1)/20)+1,1),
   ""
)</f>
        <v>46054</v>
      </c>
      <c r="B2963" s="72" t="str">
        <f t="shared" si="240"/>
        <v>PIS</v>
      </c>
      <c r="C2963" s="73" t="str">
        <f t="shared" si="239"/>
        <v>Total</v>
      </c>
      <c r="D2963" s="73">
        <f>IFERROR(INDEX(Sinduscon!$30:$30,
MATCH(CUB!A2963,Sinduscon!$3:$3,0)+4), "")</f>
        <v>916.68</v>
      </c>
      <c r="E2963" s="73">
        <f>IFERROR(INDEX(Sinduscon!$31:$31,
MATCH(CUB!$A2963,Sinduscon!$3:$3,0)+4), "")</f>
        <v>787.69</v>
      </c>
      <c r="F2963" s="73">
        <f>IFERROR(INDEX(Sinduscon!$32:$32,
MATCH(CUB!$A2963,Sinduscon!$3:$3,0)+4), "")</f>
        <v>39.369999999999997</v>
      </c>
      <c r="G2963" s="73">
        <f>IFERROR(INDEX(Sinduscon!$33:$33,
MATCH(CUB!$A2963,Sinduscon!$3:$3,0)+4), "")</f>
        <v>2.81</v>
      </c>
      <c r="H2963" s="111">
        <f>SUMIFS(CUB!$D:$D,CUB!$C:$C,"Total",CUB!$A:$A,$A2963)
/11</f>
        <v>1310.3209090909093</v>
      </c>
      <c r="I2963" s="111">
        <f>SUMIFS(CUB!$E:$E,CUB!$C:$C,"Total",CUB!$A:$A,$A2963)
/11</f>
        <v>1256.5363636363636</v>
      </c>
      <c r="J2963" s="111">
        <f>SUMIFS(CUB!$F:$F,CUB!$C:$C,"Total",CUB!$A:$A,$A2963)
/11</f>
        <v>98.11545454545454</v>
      </c>
      <c r="K2963" s="111">
        <f>SUMIFS(CUB!$G:$G,CUB!$C:$C,"Total",CUB!$A:$A,$A2963)
/11</f>
        <v>4.8127272727272725</v>
      </c>
      <c r="L2963" s="111">
        <f>SUM(H2963:K2963)</f>
        <v>2669.7854545454552</v>
      </c>
    </row>
    <row r="2964" spans="1:12" x14ac:dyDescent="0.25">
      <c r="A2964" s="71">
        <f>IF(
   SUMPRODUCT(--(Sinduscon!$3:$3=DATE(2013,INT((ROW(A3161)-1)/20)+1,1)))&gt;0,
   DATE(2013,INT((ROW(A3161)-1)/20)+1,1),
   ""
)</f>
        <v>46082</v>
      </c>
      <c r="B2964" s="72" t="str">
        <f t="shared" si="240"/>
        <v>R-1</v>
      </c>
      <c r="C2964" s="73" t="str">
        <f t="shared" si="239"/>
        <v>Baixo</v>
      </c>
      <c r="D2964" s="73">
        <f>IFERROR(INDEX(Sinduscon!$6:$6,
MATCH(CUB!A2964,Sinduscon!$3:$3,0)+1), "")</f>
        <v>1227.18</v>
      </c>
      <c r="E2964" s="73">
        <f>IFERROR(INDEX(Sinduscon!$7:$7,
MATCH(CUB!$A2964,Sinduscon!$3:$3,0)+1), "")</f>
        <v>1155.93</v>
      </c>
      <c r="F2964" s="73">
        <f>IFERROR(INDEX(Sinduscon!$8:$8,
MATCH(CUB!$A2964,Sinduscon!$3:$3,0)+1), "")</f>
        <v>158.75</v>
      </c>
      <c r="G2964" s="73">
        <f>IFERROR(INDEX(Sinduscon!$9:$9,
MATCH(CUB!$A2964,Sinduscon!$3:$3,0)+1), "")</f>
        <v>5.55</v>
      </c>
      <c r="H2964" s="111"/>
      <c r="I2964" s="111"/>
      <c r="J2964" s="111"/>
      <c r="K2964" s="111"/>
    </row>
    <row r="2965" spans="1:12" x14ac:dyDescent="0.25">
      <c r="A2965" s="71">
        <f>IF(
   SUMPRODUCT(--(Sinduscon!$3:$3=DATE(2013,INT((ROW(A3162)-1)/20)+1,1)))&gt;0,
   DATE(2013,INT((ROW(A3162)-1)/20)+1,1),
   ""
)</f>
        <v>46082</v>
      </c>
      <c r="B2965" s="72" t="str">
        <f t="shared" si="240"/>
        <v>R-1</v>
      </c>
      <c r="C2965" s="73" t="str">
        <f t="shared" si="239"/>
        <v>Normal</v>
      </c>
      <c r="D2965" s="73">
        <f>IFERROR(INDEX(Sinduscon!$6:$6,
MATCH(CUB!A2965,Sinduscon!$3:$3,0)+2), "")</f>
        <v>1298</v>
      </c>
      <c r="E2965" s="73">
        <f>IFERROR(INDEX(Sinduscon!$7:$7,
MATCH(CUB!$A2965,Sinduscon!$3:$3,0)+2), "")</f>
        <v>1583.68</v>
      </c>
      <c r="F2965" s="73">
        <f>IFERROR(INDEX(Sinduscon!$8:$8,
MATCH(CUB!$A2965,Sinduscon!$3:$3,0)+2), "")</f>
        <v>149.05000000000001</v>
      </c>
      <c r="G2965" s="73">
        <f>IFERROR(INDEX(Sinduscon!$9:$9,
MATCH(CUB!$A2965,Sinduscon!$3:$3,0)+2), "")</f>
        <v>0.39</v>
      </c>
      <c r="H2965" s="111"/>
      <c r="I2965" s="111"/>
      <c r="J2965" s="111"/>
      <c r="K2965" s="111"/>
    </row>
    <row r="2966" spans="1:12" x14ac:dyDescent="0.25">
      <c r="A2966" s="71">
        <f>IF(
   SUMPRODUCT(--(Sinduscon!$3:$3=DATE(2013,INT((ROW(A3163)-1)/20)+1,1)))&gt;0,
   DATE(2013,INT((ROW(A3163)-1)/20)+1,1),
   ""
)</f>
        <v>46082</v>
      </c>
      <c r="B2966" s="72" t="str">
        <f t="shared" si="240"/>
        <v>R-1</v>
      </c>
      <c r="C2966" s="73" t="str">
        <f t="shared" si="239"/>
        <v>Alto</v>
      </c>
      <c r="D2966" s="73">
        <f>IFERROR(INDEX(Sinduscon!$6:$6,
MATCH(CUB!A2966,Sinduscon!$3:$3,0)+3), "")</f>
        <v>1890.52</v>
      </c>
      <c r="E2966" s="73">
        <f>IFERROR(INDEX(Sinduscon!$7:$7,
MATCH(CUB!$A2966,Sinduscon!$3:$3,0)+3), "")</f>
        <v>1718.28</v>
      </c>
      <c r="F2966" s="73">
        <f>IFERROR(INDEX(Sinduscon!$8:$8,
MATCH(CUB!$A2966,Sinduscon!$3:$3,0)+3), "")</f>
        <v>140.91</v>
      </c>
      <c r="G2966" s="73">
        <f>IFERROR(INDEX(Sinduscon!$9:$9,
MATCH(CUB!$A2966,Sinduscon!$3:$3,0)+3), "")</f>
        <v>0.48</v>
      </c>
      <c r="H2966" s="111"/>
      <c r="I2966" s="111"/>
      <c r="J2966" s="111"/>
      <c r="K2966" s="111"/>
    </row>
    <row r="2967" spans="1:12" x14ac:dyDescent="0.25">
      <c r="A2967" s="71">
        <f>IF(
   SUMPRODUCT(--(Sinduscon!$3:$3=DATE(2013,INT((ROW(A3164)-1)/20)+1,1)))&gt;0,
   DATE(2013,INT((ROW(A3164)-1)/20)+1,1),
   ""
)</f>
        <v>46082</v>
      </c>
      <c r="B2967" s="72" t="str">
        <f t="shared" si="240"/>
        <v>R-1</v>
      </c>
      <c r="C2967" s="73" t="str">
        <f t="shared" si="239"/>
        <v>Total</v>
      </c>
      <c r="D2967" s="73">
        <f>IFERROR(INDEX(Sinduscon!$6:$6,
MATCH(CUB!A2967,Sinduscon!$3:$3,0)+4), "")</f>
        <v>4415.7000000000007</v>
      </c>
      <c r="E2967" s="73">
        <f>IFERROR(INDEX(Sinduscon!$7:$7,
MATCH(CUB!$A2967,Sinduscon!$3:$3,0)+4), "")</f>
        <v>4457.8900000000003</v>
      </c>
      <c r="F2967" s="73">
        <f>IFERROR(INDEX(Sinduscon!$8:$8,
MATCH(CUB!$A2967,Sinduscon!$3:$3,0)+4), "")</f>
        <v>448.71000000000004</v>
      </c>
      <c r="G2967" s="73">
        <f>IFERROR(INDEX(Sinduscon!$9:$9,
MATCH(CUB!$A2967,Sinduscon!$3:$3,0)+4), "")</f>
        <v>6.42</v>
      </c>
      <c r="H2967" s="111"/>
      <c r="I2967" s="111"/>
      <c r="J2967" s="111"/>
      <c r="K2967" s="111"/>
    </row>
    <row r="2968" spans="1:12" x14ac:dyDescent="0.25">
      <c r="A2968" s="71">
        <f>IF(
   SUMPRODUCT(--(Sinduscon!$3:$3=DATE(2013,INT((ROW(A3165)-1)/20)+1,1)))&gt;0,
   DATE(2013,INT((ROW(A3165)-1)/20)+1,1),
   ""
)</f>
        <v>46082</v>
      </c>
      <c r="B2968" s="72" t="str">
        <f t="shared" si="240"/>
        <v>PP-4</v>
      </c>
      <c r="C2968" s="73" t="str">
        <f t="shared" si="239"/>
        <v>Baixo</v>
      </c>
      <c r="D2968" s="73">
        <f>IFERROR(INDEX(Sinduscon!$12:$12,
MATCH(CUB!A2968,Sinduscon!$3:$3,0)+1), "")</f>
        <v>1344.88</v>
      </c>
      <c r="E2968" s="73">
        <f>IFERROR(INDEX(Sinduscon!$13:$13,
MATCH(CUB!$A2968,Sinduscon!$3:$3,0)+1), "")</f>
        <v>969.9</v>
      </c>
      <c r="F2968" s="73">
        <f>IFERROR(INDEX(Sinduscon!$14:$14,
MATCH(CUB!$A2968,Sinduscon!$3:$3,0)+1), "")</f>
        <v>42.21</v>
      </c>
      <c r="G2968" s="73">
        <f>IFERROR(INDEX(Sinduscon!$15:$15,
MATCH(CUB!$A2968,Sinduscon!$3:$3,0)+1), "")</f>
        <v>5.37</v>
      </c>
      <c r="H2968" s="111"/>
      <c r="I2968" s="111"/>
      <c r="J2968" s="111"/>
      <c r="K2968" s="111"/>
    </row>
    <row r="2969" spans="1:12" x14ac:dyDescent="0.25">
      <c r="A2969" s="71">
        <f>IF(
   SUMPRODUCT(--(Sinduscon!$3:$3=DATE(2013,INT((ROW(A3166)-1)/20)+1,1)))&gt;0,
   DATE(2013,INT((ROW(A3166)-1)/20)+1,1),
   ""
)</f>
        <v>46082</v>
      </c>
      <c r="B2969" s="72" t="str">
        <f t="shared" si="240"/>
        <v>PP-4</v>
      </c>
      <c r="C2969" s="73" t="str">
        <f t="shared" ref="C2969:C2988" si="241">IF(A2969&lt;&gt;"", CHOOSE(MOD(QUOTIENT(ROW()-4,1),4)+1,"Baixo","Normal","Alto","Total"), "")</f>
        <v>Normal</v>
      </c>
      <c r="D2969" s="73">
        <f>IFERROR(INDEX(Sinduscon!$12:$12,
MATCH(CUB!A2969,Sinduscon!$3:$3,0)+2), "")</f>
        <v>1262.25</v>
      </c>
      <c r="E2969" s="73">
        <f>IFERROR(INDEX(Sinduscon!$13:$13,
MATCH(CUB!$A2969,Sinduscon!$3:$3,0)+2), "")</f>
        <v>1400.87</v>
      </c>
      <c r="F2969" s="73">
        <f>IFERROR(INDEX(Sinduscon!$14:$14,
MATCH(CUB!$A2969,Sinduscon!$3:$3,0)+2), "")</f>
        <v>178.73</v>
      </c>
      <c r="G2969" s="73">
        <f>IFERROR(INDEX(Sinduscon!$15:$15,
MATCH(CUB!$A2969,Sinduscon!$3:$3,0)+2), "")</f>
        <v>7.0000000000000007E-2</v>
      </c>
      <c r="H2969" s="111"/>
      <c r="I2969" s="111"/>
      <c r="J2969" s="111"/>
      <c r="K2969" s="111"/>
    </row>
    <row r="2970" spans="1:12" x14ac:dyDescent="0.25">
      <c r="A2970" s="71">
        <f>IF(
   SUMPRODUCT(--(Sinduscon!$3:$3=DATE(2013,INT((ROW(A3167)-1)/20)+1,1)))&gt;0,
   DATE(2013,INT((ROW(A3167)-1)/20)+1,1),
   ""
)</f>
        <v>46082</v>
      </c>
      <c r="B2970" s="72" t="str">
        <f t="shared" si="240"/>
        <v>PP-4</v>
      </c>
      <c r="C2970" s="73" t="str">
        <f t="shared" si="241"/>
        <v>Alto</v>
      </c>
      <c r="D2970" s="73" t="str">
        <f>IFERROR(INDEX(Sinduscon!$12:$12,
MATCH(CUB!A2970,Sinduscon!$3:$3,0)+3), "")</f>
        <v>-</v>
      </c>
      <c r="E2970" s="73" t="str">
        <f>IFERROR(INDEX(Sinduscon!$13:$13,
MATCH(CUB!$A2970,Sinduscon!$3:$3,0)+3), "")</f>
        <v>-</v>
      </c>
      <c r="F2970" s="73" t="str">
        <f>IFERROR(INDEX(Sinduscon!$14:$14,
MATCH(CUB!$A2970,Sinduscon!$3:$3,0)+3), "")</f>
        <v>-</v>
      </c>
      <c r="G2970" s="73" t="str">
        <f>IFERROR(INDEX(Sinduscon!$15:$15,
MATCH(CUB!$A2970,Sinduscon!$3:$3,0)+3), "")</f>
        <v>-</v>
      </c>
      <c r="H2970" s="111"/>
      <c r="I2970" s="111"/>
      <c r="J2970" s="111"/>
      <c r="K2970" s="111"/>
    </row>
    <row r="2971" spans="1:12" x14ac:dyDescent="0.25">
      <c r="A2971" s="71">
        <f>IF(
   SUMPRODUCT(--(Sinduscon!$3:$3=DATE(2013,INT((ROW(A3168)-1)/20)+1,1)))&gt;0,
   DATE(2013,INT((ROW(A3168)-1)/20)+1,1),
   ""
)</f>
        <v>46082</v>
      </c>
      <c r="B2971" s="72" t="str">
        <f t="shared" si="240"/>
        <v>PP-4</v>
      </c>
      <c r="C2971" s="73" t="str">
        <f t="shared" si="241"/>
        <v>Total</v>
      </c>
      <c r="D2971" s="73">
        <f>IFERROR(INDEX(Sinduscon!$12:$12,
MATCH(CUB!A2971,Sinduscon!$3:$3,0)+4), "")</f>
        <v>2607.13</v>
      </c>
      <c r="E2971" s="73">
        <f>IFERROR(INDEX(Sinduscon!$13:$13,
MATCH(CUB!$A2971,Sinduscon!$3:$3,0)+4), "")</f>
        <v>2370.77</v>
      </c>
      <c r="F2971" s="73">
        <f>IFERROR(INDEX(Sinduscon!$14:$14,
MATCH(CUB!$A2971,Sinduscon!$3:$3,0)+4), "")</f>
        <v>220.94</v>
      </c>
      <c r="G2971" s="73">
        <f>IFERROR(INDEX(Sinduscon!$15:$15,
MATCH(CUB!$A2971,Sinduscon!$3:$3,0)+4), "")</f>
        <v>5.44</v>
      </c>
      <c r="H2971" s="111"/>
      <c r="I2971" s="111"/>
      <c r="J2971" s="111"/>
      <c r="K2971" s="111"/>
    </row>
    <row r="2972" spans="1:12" x14ac:dyDescent="0.25">
      <c r="A2972" s="71">
        <f>IF(
   SUMPRODUCT(--(Sinduscon!$3:$3=DATE(2013,INT((ROW(A3169)-1)/20)+1,1)))&gt;0,
   DATE(2013,INT((ROW(A3169)-1)/20)+1,1),
   ""
)</f>
        <v>46082</v>
      </c>
      <c r="B2972" s="72" t="str">
        <f t="shared" ref="B2972:B2983" si="242">IF(A2972&lt;&gt;"", CHOOSE(MOD(QUOTIENT(ROW()-4,4),5)+1,"R-1","PP-4","R-8","R-16","PIS"), "")</f>
        <v>R-8</v>
      </c>
      <c r="C2972" s="73" t="str">
        <f t="shared" si="241"/>
        <v>Baixo</v>
      </c>
      <c r="D2972" s="73">
        <f>IFERROR(INDEX(Sinduscon!$18:$18,
MATCH(CUB!A2972,Sinduscon!$3:$3,0)+1), "")</f>
        <v>1281.1199999999999</v>
      </c>
      <c r="E2972" s="73">
        <f>IFERROR(INDEX(Sinduscon!$19:$19,
MATCH(CUB!$A2972,Sinduscon!$3:$3,0)+1), "")</f>
        <v>912.11</v>
      </c>
      <c r="F2972" s="73">
        <f>IFERROR(INDEX(Sinduscon!$20:$20,
MATCH(CUB!$A2972,Sinduscon!$3:$3,0)+1), "")</f>
        <v>37.979999999999997</v>
      </c>
      <c r="G2972" s="73">
        <f>IFERROR(INDEX(Sinduscon!$21:$21,
MATCH(CUB!$A2972,Sinduscon!$3:$3,0)+1), "")</f>
        <v>5.63</v>
      </c>
      <c r="H2972" s="111"/>
      <c r="I2972" s="111"/>
      <c r="J2972" s="111"/>
      <c r="K2972" s="111"/>
    </row>
    <row r="2973" spans="1:12" x14ac:dyDescent="0.25">
      <c r="A2973" s="71">
        <f>IF(
   SUMPRODUCT(--(Sinduscon!$3:$3=DATE(2013,INT((ROW(A3170)-1)/20)+1,1)))&gt;0,
   DATE(2013,INT((ROW(A3170)-1)/20)+1,1),
   ""
)</f>
        <v>46082</v>
      </c>
      <c r="B2973" s="72" t="str">
        <f t="shared" si="242"/>
        <v>R-8</v>
      </c>
      <c r="C2973" s="73" t="str">
        <f t="shared" si="241"/>
        <v>Normal</v>
      </c>
      <c r="D2973" s="73">
        <f>IFERROR(INDEX(Sinduscon!$18:$18,
MATCH(CUB!A2973,Sinduscon!$3:$3,0)+2), "")</f>
        <v>1119.83</v>
      </c>
      <c r="E2973" s="73">
        <f>IFERROR(INDEX(Sinduscon!$19:$19,
MATCH(CUB!$A2973,Sinduscon!$3:$3,0)+2), "")</f>
        <v>1257.9000000000001</v>
      </c>
      <c r="F2973" s="73">
        <f>IFERROR(INDEX(Sinduscon!$20:$20,
MATCH(CUB!$A2973,Sinduscon!$3:$3,0)+2), "")</f>
        <v>82.46</v>
      </c>
      <c r="G2973" s="73">
        <f>IFERROR(INDEX(Sinduscon!$21:$21,
MATCH(CUB!$A2973,Sinduscon!$3:$3,0)+2), "")</f>
        <v>7.54</v>
      </c>
      <c r="H2973" s="111"/>
      <c r="I2973" s="111"/>
      <c r="J2973" s="111"/>
      <c r="K2973" s="111"/>
    </row>
    <row r="2974" spans="1:12" x14ac:dyDescent="0.25">
      <c r="A2974" s="71">
        <f>IF(
   SUMPRODUCT(--(Sinduscon!$3:$3=DATE(2013,INT((ROW(A3171)-1)/20)+1,1)))&gt;0,
   DATE(2013,INT((ROW(A3171)-1)/20)+1,1),
   ""
)</f>
        <v>46082</v>
      </c>
      <c r="B2974" s="72" t="str">
        <f t="shared" si="242"/>
        <v>R-8</v>
      </c>
      <c r="C2974" s="73" t="str">
        <f t="shared" si="241"/>
        <v>Alto</v>
      </c>
      <c r="D2974" s="73">
        <f>IFERROR(INDEX(Sinduscon!$18:$18,
MATCH(CUB!A2974,Sinduscon!$3:$3,0)+3), "")</f>
        <v>1576.87</v>
      </c>
      <c r="E2974" s="73">
        <f>IFERROR(INDEX(Sinduscon!$19:$19,
MATCH(CUB!$A2974,Sinduscon!$3:$3,0)+3), "")</f>
        <v>1331.07</v>
      </c>
      <c r="F2974" s="73">
        <f>IFERROR(INDEX(Sinduscon!$20:$20,
MATCH(CUB!$A2974,Sinduscon!$3:$3,0)+3), "")</f>
        <v>97.23</v>
      </c>
      <c r="G2974" s="73">
        <f>IFERROR(INDEX(Sinduscon!$21:$21,
MATCH(CUB!$A2974,Sinduscon!$3:$3,0)+3), "")</f>
        <v>7.12</v>
      </c>
      <c r="H2974" s="111"/>
      <c r="I2974" s="111"/>
      <c r="J2974" s="111"/>
      <c r="K2974" s="111"/>
    </row>
    <row r="2975" spans="1:12" x14ac:dyDescent="0.25">
      <c r="A2975" s="71">
        <f>IF(
   SUMPRODUCT(--(Sinduscon!$3:$3=DATE(2013,INT((ROW(A3172)-1)/20)+1,1)))&gt;0,
   DATE(2013,INT((ROW(A3172)-1)/20)+1,1),
   ""
)</f>
        <v>46082</v>
      </c>
      <c r="B2975" s="72" t="str">
        <f t="shared" si="242"/>
        <v>R-8</v>
      </c>
      <c r="C2975" s="73" t="str">
        <f t="shared" si="241"/>
        <v>Total</v>
      </c>
      <c r="D2975" s="73">
        <f>IFERROR(INDEX(Sinduscon!$18:$18,
MATCH(CUB!A2975,Sinduscon!$3:$3,0)+4), "")</f>
        <v>3977.8199999999997</v>
      </c>
      <c r="E2975" s="73">
        <f>IFERROR(INDEX(Sinduscon!$19:$19,
MATCH(CUB!$A2975,Sinduscon!$3:$3,0)+4), "")</f>
        <v>3501.08</v>
      </c>
      <c r="F2975" s="73">
        <f>IFERROR(INDEX(Sinduscon!$20:$20,
MATCH(CUB!$A2975,Sinduscon!$3:$3,0)+4), "")</f>
        <v>217.67000000000002</v>
      </c>
      <c r="G2975" s="73">
        <f>IFERROR(INDEX(Sinduscon!$21:$21,
MATCH(CUB!$A2975,Sinduscon!$3:$3,0)+4), "")</f>
        <v>20.29</v>
      </c>
      <c r="H2975" s="111"/>
      <c r="I2975" s="111"/>
      <c r="J2975" s="111"/>
      <c r="K2975" s="111"/>
    </row>
    <row r="2976" spans="1:12" x14ac:dyDescent="0.25">
      <c r="A2976" s="71">
        <f>IF(
   SUMPRODUCT(--(Sinduscon!$3:$3=DATE(2013,INT((ROW(A3173)-1)/20)+1,1)))&gt;0,
   DATE(2013,INT((ROW(A3173)-1)/20)+1,1),
   ""
)</f>
        <v>46082</v>
      </c>
      <c r="B2976" s="72" t="str">
        <f t="shared" si="242"/>
        <v>R-16</v>
      </c>
      <c r="C2976" s="73" t="str">
        <f t="shared" si="241"/>
        <v>Baixo</v>
      </c>
      <c r="D2976" s="73" t="str">
        <f>IFERROR(INDEX(Sinduscon!$24:$24,
MATCH(CUB!A2976,Sinduscon!$3:$3,0)+1), "")</f>
        <v>-</v>
      </c>
      <c r="E2976" s="73" t="str">
        <f>IFERROR(INDEX(Sinduscon!$25:$25,
MATCH(CUB!$A2976,Sinduscon!$3:$3,0)+1), "")</f>
        <v>-</v>
      </c>
      <c r="F2976" s="73" t="str">
        <f>IFERROR(INDEX(Sinduscon!$26:$26,
MATCH(CUB!$A2976,Sinduscon!$3:$3,0)+1), "")</f>
        <v>-</v>
      </c>
      <c r="G2976" s="73" t="str">
        <f>IFERROR(INDEX(Sinduscon!$27:$27,
MATCH(CUB!$A2976,Sinduscon!$3:$3,0)+1), "")</f>
        <v>-</v>
      </c>
      <c r="H2976" s="111"/>
      <c r="I2976" s="111"/>
      <c r="J2976" s="111"/>
      <c r="K2976" s="111"/>
    </row>
    <row r="2977" spans="1:12" x14ac:dyDescent="0.25">
      <c r="A2977" s="71">
        <f>IF(
   SUMPRODUCT(--(Sinduscon!$3:$3=DATE(2013,INT((ROW(A3174)-1)/20)+1,1)))&gt;0,
   DATE(2013,INT((ROW(A3174)-1)/20)+1,1),
   ""
)</f>
        <v>46082</v>
      </c>
      <c r="B2977" s="72" t="str">
        <f t="shared" si="242"/>
        <v>R-16</v>
      </c>
      <c r="C2977" s="73" t="str">
        <f t="shared" si="241"/>
        <v>Normal</v>
      </c>
      <c r="D2977" s="73">
        <f>IFERROR(INDEX(Sinduscon!$24:$24,
MATCH(CUB!A2977,Sinduscon!$3:$3,0)+2), "")</f>
        <v>1106.54</v>
      </c>
      <c r="E2977" s="73">
        <f>IFERROR(INDEX(Sinduscon!$25:$25,
MATCH(CUB!$A2977,Sinduscon!$3:$3,0)+2), "")</f>
        <v>1209.3599999999999</v>
      </c>
      <c r="F2977" s="73">
        <f>IFERROR(INDEX(Sinduscon!$26:$26,
MATCH(CUB!$A2977,Sinduscon!$3:$3,0)+2), "")</f>
        <v>68.239999999999995</v>
      </c>
      <c r="G2977" s="73">
        <f>IFERROR(INDEX(Sinduscon!$27:$27,
MATCH(CUB!$A2977,Sinduscon!$3:$3,0)+2), "")</f>
        <v>7.19</v>
      </c>
      <c r="H2977" s="111"/>
      <c r="I2977" s="111"/>
      <c r="J2977" s="111"/>
      <c r="K2977" s="111"/>
    </row>
    <row r="2978" spans="1:12" x14ac:dyDescent="0.25">
      <c r="A2978" s="71">
        <f>IF(
   SUMPRODUCT(--(Sinduscon!$3:$3=DATE(2013,INT((ROW(A3175)-1)/20)+1,1)))&gt;0,
   DATE(2013,INT((ROW(A3175)-1)/20)+1,1),
   ""
)</f>
        <v>46082</v>
      </c>
      <c r="B2978" s="72" t="str">
        <f t="shared" si="242"/>
        <v>R-16</v>
      </c>
      <c r="C2978" s="73" t="str">
        <f t="shared" si="241"/>
        <v>Alto</v>
      </c>
      <c r="D2978" s="73">
        <f>IFERROR(INDEX(Sinduscon!$24:$24,
MATCH(CUB!A2978,Sinduscon!$3:$3,0)+3), "")</f>
        <v>1571.74</v>
      </c>
      <c r="E2978" s="73">
        <f>IFERROR(INDEX(Sinduscon!$25:$25,
MATCH(CUB!$A2978,Sinduscon!$3:$3,0)+3), "")</f>
        <v>1495.11</v>
      </c>
      <c r="F2978" s="73">
        <f>IFERROR(INDEX(Sinduscon!$26:$26,
MATCH(CUB!$A2978,Sinduscon!$3:$3,0)+3), "")</f>
        <v>84.34</v>
      </c>
      <c r="G2978" s="73">
        <f>IFERROR(INDEX(Sinduscon!$27:$27,
MATCH(CUB!$A2978,Sinduscon!$3:$3,0)+3), "")</f>
        <v>10.79</v>
      </c>
      <c r="H2978" s="111"/>
      <c r="I2978" s="111"/>
      <c r="J2978" s="111"/>
      <c r="K2978" s="111"/>
    </row>
    <row r="2979" spans="1:12" x14ac:dyDescent="0.25">
      <c r="A2979" s="71">
        <f>IF(
   SUMPRODUCT(--(Sinduscon!$3:$3=DATE(2013,INT((ROW(A3176)-1)/20)+1,1)))&gt;0,
   DATE(2013,INT((ROW(A3176)-1)/20)+1,1),
   ""
)</f>
        <v>46082</v>
      </c>
      <c r="B2979" s="72" t="str">
        <f t="shared" si="242"/>
        <v>R-16</v>
      </c>
      <c r="C2979" s="73" t="str">
        <f t="shared" si="241"/>
        <v>Total</v>
      </c>
      <c r="D2979" s="73">
        <f>IFERROR(INDEX(Sinduscon!$24:$24,
MATCH(CUB!A2979,Sinduscon!$3:$3,0)+4), "")</f>
        <v>2678.2799999999997</v>
      </c>
      <c r="E2979" s="73">
        <f>IFERROR(INDEX(Sinduscon!$25:$25,
MATCH(CUB!$A2979,Sinduscon!$3:$3,0)+4), "")</f>
        <v>2704.47</v>
      </c>
      <c r="F2979" s="73">
        <f>IFERROR(INDEX(Sinduscon!$26:$26,
MATCH(CUB!$A2979,Sinduscon!$3:$3,0)+4), "")</f>
        <v>152.57999999999998</v>
      </c>
      <c r="G2979" s="73">
        <f>IFERROR(INDEX(Sinduscon!$27:$27,
MATCH(CUB!$A2979,Sinduscon!$3:$3,0)+4), "")</f>
        <v>17.98</v>
      </c>
      <c r="H2979" s="111"/>
      <c r="I2979" s="111"/>
      <c r="J2979" s="111"/>
      <c r="K2979" s="111"/>
    </row>
    <row r="2980" spans="1:12" x14ac:dyDescent="0.25">
      <c r="A2980" s="71">
        <f>IF(
   SUMPRODUCT(--(Sinduscon!$3:$3=DATE(2013,INT((ROW(A3177)-1)/20)+1,1)))&gt;0,
   DATE(2013,INT((ROW(A3177)-1)/20)+1,1),
   ""
)</f>
        <v>46082</v>
      </c>
      <c r="B2980" s="72" t="str">
        <f t="shared" si="242"/>
        <v>PIS</v>
      </c>
      <c r="C2980" s="73" t="str">
        <f t="shared" si="241"/>
        <v>Baixo</v>
      </c>
      <c r="D2980" s="73">
        <f>IFERROR(INDEX(Sinduscon!$30:$30,
MATCH(CUB!A2980,Sinduscon!$3:$3,0)+1), "")</f>
        <v>926.61</v>
      </c>
      <c r="E2980" s="73">
        <f>IFERROR(INDEX(Sinduscon!$31:$31,
MATCH(CUB!$A2980,Sinduscon!$3:$3,0)+1), "")</f>
        <v>787.69</v>
      </c>
      <c r="F2980" s="73">
        <f>IFERROR(INDEX(Sinduscon!$32:$32,
MATCH(CUB!$A2980,Sinduscon!$3:$3,0)+1), "")</f>
        <v>39.369999999999997</v>
      </c>
      <c r="G2980" s="73">
        <f>IFERROR(INDEX(Sinduscon!$33:$33,
MATCH(CUB!$A2980,Sinduscon!$3:$3,0)+1), "")</f>
        <v>2.81</v>
      </c>
      <c r="H2980" s="111"/>
      <c r="I2980" s="111"/>
      <c r="J2980" s="111"/>
      <c r="K2980" s="111"/>
    </row>
    <row r="2981" spans="1:12" x14ac:dyDescent="0.25">
      <c r="A2981" s="71">
        <f>IF(
   SUMPRODUCT(--(Sinduscon!$3:$3=DATE(2013,INT((ROW(A3178)-1)/20)+1,1)))&gt;0,
   DATE(2013,INT((ROW(A3178)-1)/20)+1,1),
   ""
)</f>
        <v>46082</v>
      </c>
      <c r="B2981" s="72" t="str">
        <f t="shared" si="242"/>
        <v>PIS</v>
      </c>
      <c r="C2981" s="73" t="str">
        <f t="shared" si="241"/>
        <v>Normal</v>
      </c>
      <c r="D2981" s="73" t="str">
        <f>IFERROR(INDEX(Sinduscon!$30:$30,
MATCH(CUB!A2981,Sinduscon!$3:$3,0)+2), "")</f>
        <v>-</v>
      </c>
      <c r="E2981" s="73" t="str">
        <f>IFERROR(INDEX(Sinduscon!$31:$31,
MATCH(CUB!$A2981,Sinduscon!$3:$3,0)+2), "")</f>
        <v>-</v>
      </c>
      <c r="F2981" s="73" t="str">
        <f>IFERROR(INDEX(Sinduscon!$32:$32,
MATCH(CUB!$A2981,Sinduscon!$3:$3,0)+2), "")</f>
        <v>-</v>
      </c>
      <c r="G2981" s="73" t="str">
        <f>IFERROR(INDEX(Sinduscon!$33:$33,
MATCH(CUB!$A2981,Sinduscon!$3:$3,0)+2), "")</f>
        <v>-</v>
      </c>
      <c r="H2981" s="111"/>
      <c r="I2981" s="111"/>
      <c r="J2981" s="111"/>
      <c r="K2981" s="111"/>
    </row>
    <row r="2982" spans="1:12" x14ac:dyDescent="0.25">
      <c r="A2982" s="71">
        <f>IF(
   SUMPRODUCT(--(Sinduscon!$3:$3=DATE(2013,INT((ROW(A3179)-1)/20)+1,1)))&gt;0,
   DATE(2013,INT((ROW(A3179)-1)/20)+1,1),
   ""
)</f>
        <v>46082</v>
      </c>
      <c r="B2982" s="72" t="str">
        <f t="shared" si="242"/>
        <v>PIS</v>
      </c>
      <c r="C2982" s="73" t="str">
        <f t="shared" si="241"/>
        <v>Alto</v>
      </c>
      <c r="D2982" s="73" t="str">
        <f>IFERROR(INDEX(Sinduscon!$30:$30,
MATCH(CUB!A2982,Sinduscon!$3:$3,0)+3), "")</f>
        <v>-</v>
      </c>
      <c r="E2982" s="73" t="str">
        <f>IFERROR(INDEX(Sinduscon!$31:$31,
MATCH(CUB!$A2982,Sinduscon!$3:$3,0)+3), "")</f>
        <v>-</v>
      </c>
      <c r="F2982" s="73" t="str">
        <f>IFERROR(INDEX(Sinduscon!$32:$32,
MATCH(CUB!$A2982,Sinduscon!$3:$3,0)+3), "")</f>
        <v>-</v>
      </c>
      <c r="G2982" s="73" t="str">
        <f>IFERROR(INDEX(Sinduscon!$33:$33,
MATCH(CUB!$A2982,Sinduscon!$3:$3,0)+3), "")</f>
        <v>-</v>
      </c>
      <c r="H2982" s="111"/>
      <c r="I2982" s="111"/>
      <c r="J2982" s="111"/>
      <c r="K2982" s="111"/>
    </row>
    <row r="2983" spans="1:12" x14ac:dyDescent="0.25">
      <c r="A2983" s="71">
        <f>IF(
   SUMPRODUCT(--(Sinduscon!$3:$3=DATE(2013,INT((ROW(A3180)-1)/20)+1,1)))&gt;0,
   DATE(2013,INT((ROW(A3180)-1)/20)+1,1),
   ""
)</f>
        <v>46082</v>
      </c>
      <c r="B2983" s="72" t="str">
        <f t="shared" si="242"/>
        <v>PIS</v>
      </c>
      <c r="C2983" s="73" t="str">
        <f t="shared" si="241"/>
        <v>Total</v>
      </c>
      <c r="D2983" s="73">
        <f>IFERROR(INDEX(Sinduscon!$30:$30,
MATCH(CUB!A2983,Sinduscon!$3:$3,0)+4), "")</f>
        <v>926.61</v>
      </c>
      <c r="E2983" s="73">
        <f>IFERROR(INDEX(Sinduscon!$31:$31,
MATCH(CUB!$A2983,Sinduscon!$3:$3,0)+4), "")</f>
        <v>787.69</v>
      </c>
      <c r="F2983" s="73">
        <f>IFERROR(INDEX(Sinduscon!$32:$32,
MATCH(CUB!$A2983,Sinduscon!$3:$3,0)+4), "")</f>
        <v>39.369999999999997</v>
      </c>
      <c r="G2983" s="73">
        <f>IFERROR(INDEX(Sinduscon!$33:$33,
MATCH(CUB!$A2983,Sinduscon!$3:$3,0)+4), "")</f>
        <v>2.81</v>
      </c>
      <c r="H2983" s="111">
        <f>SUMIFS(CUB!$D:$D,CUB!$C:$C,"Total",CUB!$A:$A,$A2983)
/11</f>
        <v>1327.7763636363636</v>
      </c>
      <c r="I2983" s="111">
        <f>SUMIFS(CUB!$E:$E,CUB!$C:$C,"Total",CUB!$A:$A,$A2983)
/11</f>
        <v>1256.5363636363636</v>
      </c>
      <c r="J2983" s="111">
        <f>SUMIFS(CUB!$F:$F,CUB!$C:$C,"Total",CUB!$A:$A,$A2983)
/11</f>
        <v>98.11545454545454</v>
      </c>
      <c r="K2983" s="111">
        <f>SUMIFS(CUB!$G:$G,CUB!$C:$C,"Total",CUB!$A:$A,$A2983)
/11</f>
        <v>4.8127272727272725</v>
      </c>
      <c r="L2983" s="111">
        <f>SUM(H2983:K2983)</f>
        <v>2687.2409090909091</v>
      </c>
    </row>
    <row r="2984" spans="1:12" x14ac:dyDescent="0.25">
      <c r="A2984" s="71">
        <f>IF(
   SUMPRODUCT(--(Sinduscon!$3:$3=DATE(2013,INT((ROW(A3181)-1)/20)+1,1)))&gt;0,
   DATE(2013,INT((ROW(A3181)-1)/20)+1,1),
   ""
)</f>
        <v>46113</v>
      </c>
      <c r="B2984" s="72" t="str">
        <f t="shared" si="240"/>
        <v>R-1</v>
      </c>
      <c r="C2984" s="73" t="str">
        <f t="shared" si="241"/>
        <v>Baixo</v>
      </c>
      <c r="D2984" s="73">
        <f>IFERROR(INDEX(Sinduscon!$6:$6,
MATCH(CUB!A2984,Sinduscon!$3:$3,0)+1), "")</f>
        <v>1264.04</v>
      </c>
      <c r="E2984" s="73">
        <f>IFERROR(INDEX(Sinduscon!$7:$7,
MATCH(CUB!$A2984,Sinduscon!$3:$3,0)+1), "")</f>
        <v>1155.93</v>
      </c>
      <c r="F2984" s="73">
        <f>IFERROR(INDEX(Sinduscon!$8:$8,
MATCH(CUB!$A2984,Sinduscon!$3:$3,0)+1), "")</f>
        <v>158.75</v>
      </c>
      <c r="G2984" s="73">
        <f>IFERROR(INDEX(Sinduscon!$9:$9,
MATCH(CUB!$A2984,Sinduscon!$3:$3,0)+1), "")</f>
        <v>5.55</v>
      </c>
      <c r="H2984" s="111"/>
      <c r="I2984" s="111"/>
      <c r="J2984" s="111"/>
      <c r="K2984" s="111"/>
    </row>
    <row r="2985" spans="1:12" x14ac:dyDescent="0.25">
      <c r="A2985" s="71">
        <f>IF(
   SUMPRODUCT(--(Sinduscon!$3:$3=DATE(2013,INT((ROW(A3182)-1)/20)+1,1)))&gt;0,
   DATE(2013,INT((ROW(A3182)-1)/20)+1,1),
   ""
)</f>
        <v>46113</v>
      </c>
      <c r="B2985" s="72" t="str">
        <f t="shared" si="240"/>
        <v>R-1</v>
      </c>
      <c r="C2985" s="73" t="str">
        <f t="shared" si="241"/>
        <v>Normal</v>
      </c>
      <c r="D2985" s="73">
        <f>IFERROR(INDEX(Sinduscon!$6:$6,
MATCH(CUB!A2985,Sinduscon!$3:$3,0)+2), "")</f>
        <v>1334.34</v>
      </c>
      <c r="E2985" s="73">
        <f>IFERROR(INDEX(Sinduscon!$7:$7,
MATCH(CUB!$A2985,Sinduscon!$3:$3,0)+2), "")</f>
        <v>1583.68</v>
      </c>
      <c r="F2985" s="73">
        <f>IFERROR(INDEX(Sinduscon!$8:$8,
MATCH(CUB!$A2985,Sinduscon!$3:$3,0)+2), "")</f>
        <v>149.05000000000001</v>
      </c>
      <c r="G2985" s="73">
        <f>IFERROR(INDEX(Sinduscon!$9:$9,
MATCH(CUB!$A2985,Sinduscon!$3:$3,0)+2), "")</f>
        <v>0.39</v>
      </c>
      <c r="H2985" s="111"/>
      <c r="I2985" s="111"/>
      <c r="J2985" s="111"/>
      <c r="K2985" s="111"/>
    </row>
    <row r="2986" spans="1:12" x14ac:dyDescent="0.25">
      <c r="A2986" s="71">
        <f>IF(
   SUMPRODUCT(--(Sinduscon!$3:$3=DATE(2013,INT((ROW(A3183)-1)/20)+1,1)))&gt;0,
   DATE(2013,INT((ROW(A3183)-1)/20)+1,1),
   ""
)</f>
        <v>46113</v>
      </c>
      <c r="B2986" s="72" t="str">
        <f t="shared" si="240"/>
        <v>R-1</v>
      </c>
      <c r="C2986" s="73" t="str">
        <f t="shared" si="241"/>
        <v>Alto</v>
      </c>
      <c r="D2986" s="73">
        <f>IFERROR(INDEX(Sinduscon!$6:$6,
MATCH(CUB!A2986,Sinduscon!$3:$3,0)+3), "")</f>
        <v>1932.17</v>
      </c>
      <c r="E2986" s="73">
        <f>IFERROR(INDEX(Sinduscon!$7:$7,
MATCH(CUB!$A2986,Sinduscon!$3:$3,0)+3), "")</f>
        <v>1718.28</v>
      </c>
      <c r="F2986" s="73">
        <f>IFERROR(INDEX(Sinduscon!$8:$8,
MATCH(CUB!$A2986,Sinduscon!$3:$3,0)+3), "")</f>
        <v>140.91</v>
      </c>
      <c r="G2986" s="73">
        <f>IFERROR(INDEX(Sinduscon!$9:$9,
MATCH(CUB!$A2986,Sinduscon!$3:$3,0)+3), "")</f>
        <v>0.48</v>
      </c>
      <c r="H2986" s="111"/>
      <c r="I2986" s="111"/>
      <c r="J2986" s="111"/>
      <c r="K2986" s="111"/>
    </row>
    <row r="2987" spans="1:12" x14ac:dyDescent="0.25">
      <c r="A2987" s="71">
        <f>IF(
   SUMPRODUCT(--(Sinduscon!$3:$3=DATE(2013,INT((ROW(A3184)-1)/20)+1,1)))&gt;0,
   DATE(2013,INT((ROW(A3184)-1)/20)+1,1),
   ""
)</f>
        <v>46113</v>
      </c>
      <c r="B2987" s="72" t="str">
        <f t="shared" si="240"/>
        <v>R-1</v>
      </c>
      <c r="C2987" s="73" t="str">
        <f t="shared" si="241"/>
        <v>Total</v>
      </c>
      <c r="D2987" s="73">
        <f>IFERROR(INDEX(Sinduscon!$6:$6,
MATCH(CUB!A2987,Sinduscon!$3:$3,0)+4), "")</f>
        <v>4530.55</v>
      </c>
      <c r="E2987" s="73">
        <f>IFERROR(INDEX(Sinduscon!$7:$7,
MATCH(CUB!$A2987,Sinduscon!$3:$3,0)+4), "")</f>
        <v>4457.8900000000003</v>
      </c>
      <c r="F2987" s="73">
        <f>IFERROR(INDEX(Sinduscon!$8:$8,
MATCH(CUB!$A2987,Sinduscon!$3:$3,0)+4), "")</f>
        <v>448.71000000000004</v>
      </c>
      <c r="G2987" s="73">
        <f>IFERROR(INDEX(Sinduscon!$9:$9,
MATCH(CUB!$A2987,Sinduscon!$3:$3,0)+4), "")</f>
        <v>6.42</v>
      </c>
      <c r="H2987" s="111"/>
      <c r="I2987" s="111"/>
      <c r="J2987" s="111"/>
      <c r="K2987" s="111"/>
    </row>
    <row r="2988" spans="1:12" x14ac:dyDescent="0.25">
      <c r="A2988" s="71">
        <f>IF(
   SUMPRODUCT(--(Sinduscon!$3:$3=DATE(2013,INT((ROW(A3185)-1)/20)+1,1)))&gt;0,
   DATE(2013,INT((ROW(A3185)-1)/20)+1,1),
   ""
)</f>
        <v>46113</v>
      </c>
      <c r="B2988" s="72" t="str">
        <f t="shared" si="240"/>
        <v>PP-4</v>
      </c>
      <c r="C2988" s="73" t="str">
        <f t="shared" si="241"/>
        <v>Baixo</v>
      </c>
      <c r="D2988" s="73">
        <f>IFERROR(INDEX(Sinduscon!$12:$12,
MATCH(CUB!A2988,Sinduscon!$3:$3,0)+1), "")</f>
        <v>1390.68</v>
      </c>
      <c r="E2988" s="73">
        <f>IFERROR(INDEX(Sinduscon!$13:$13,
MATCH(CUB!$A2988,Sinduscon!$3:$3,0)+1), "")</f>
        <v>969.9</v>
      </c>
      <c r="F2988" s="73">
        <f>IFERROR(INDEX(Sinduscon!$14:$14,
MATCH(CUB!$A2988,Sinduscon!$3:$3,0)+1), "")</f>
        <v>42.21</v>
      </c>
      <c r="G2988" s="73">
        <f>IFERROR(INDEX(Sinduscon!$15:$15,
MATCH(CUB!$A2988,Sinduscon!$3:$3,0)+1), "")</f>
        <v>5.37</v>
      </c>
      <c r="H2988" s="111"/>
      <c r="I2988" s="111"/>
      <c r="J2988" s="111"/>
      <c r="K2988" s="111"/>
    </row>
    <row r="2989" spans="1:12" x14ac:dyDescent="0.25">
      <c r="A2989" s="71">
        <f>IF(
   SUMPRODUCT(--(Sinduscon!$3:$3=DATE(2013,INT((ROW(A3186)-1)/20)+1,1)))&gt;0,
   DATE(2013,INT((ROW(A3186)-1)/20)+1,1),
   ""
)</f>
        <v>46113</v>
      </c>
      <c r="B2989" s="72" t="str">
        <f t="shared" si="240"/>
        <v>PP-4</v>
      </c>
      <c r="C2989" s="73" t="str">
        <f t="shared" ref="C2989:C3008" si="243">IF(A2989&lt;&gt;"", CHOOSE(MOD(QUOTIENT(ROW()-4,1),4)+1,"Baixo","Normal","Alto","Total"), "")</f>
        <v>Normal</v>
      </c>
      <c r="D2989" s="73">
        <f>IFERROR(INDEX(Sinduscon!$12:$12,
MATCH(CUB!A2989,Sinduscon!$3:$3,0)+2), "")</f>
        <v>1303.8599999999999</v>
      </c>
      <c r="E2989" s="73">
        <f>IFERROR(INDEX(Sinduscon!$13:$13,
MATCH(CUB!$A2989,Sinduscon!$3:$3,0)+2), "")</f>
        <v>1400.87</v>
      </c>
      <c r="F2989" s="73">
        <f>IFERROR(INDEX(Sinduscon!$14:$14,
MATCH(CUB!$A2989,Sinduscon!$3:$3,0)+2), "")</f>
        <v>178.73</v>
      </c>
      <c r="G2989" s="73">
        <f>IFERROR(INDEX(Sinduscon!$15:$15,
MATCH(CUB!$A2989,Sinduscon!$3:$3,0)+2), "")</f>
        <v>7.0000000000000007E-2</v>
      </c>
      <c r="H2989" s="111"/>
      <c r="I2989" s="111"/>
      <c r="J2989" s="111"/>
      <c r="K2989" s="111"/>
    </row>
    <row r="2990" spans="1:12" x14ac:dyDescent="0.25">
      <c r="A2990" s="71">
        <f>IF(
   SUMPRODUCT(--(Sinduscon!$3:$3=DATE(2013,INT((ROW(A3187)-1)/20)+1,1)))&gt;0,
   DATE(2013,INT((ROW(A3187)-1)/20)+1,1),
   ""
)</f>
        <v>46113</v>
      </c>
      <c r="B2990" s="72" t="str">
        <f t="shared" si="240"/>
        <v>PP-4</v>
      </c>
      <c r="C2990" s="73" t="str">
        <f t="shared" si="243"/>
        <v>Alto</v>
      </c>
      <c r="D2990" s="73" t="str">
        <f>IFERROR(INDEX(Sinduscon!$12:$12,
MATCH(CUB!A2990,Sinduscon!$3:$3,0)+3), "")</f>
        <v>-</v>
      </c>
      <c r="E2990" s="73" t="str">
        <f>IFERROR(INDEX(Sinduscon!$13:$13,
MATCH(CUB!$A2990,Sinduscon!$3:$3,0)+3), "")</f>
        <v>-</v>
      </c>
      <c r="F2990" s="73" t="str">
        <f>IFERROR(INDEX(Sinduscon!$14:$14,
MATCH(CUB!$A2990,Sinduscon!$3:$3,0)+3), "")</f>
        <v>-</v>
      </c>
      <c r="G2990" s="73" t="str">
        <f>IFERROR(INDEX(Sinduscon!$15:$15,
MATCH(CUB!$A2990,Sinduscon!$3:$3,0)+3), "")</f>
        <v>-</v>
      </c>
      <c r="H2990" s="111"/>
      <c r="I2990" s="111"/>
      <c r="J2990" s="111"/>
      <c r="K2990" s="111"/>
    </row>
    <row r="2991" spans="1:12" x14ac:dyDescent="0.25">
      <c r="A2991" s="71">
        <f>IF(
   SUMPRODUCT(--(Sinduscon!$3:$3=DATE(2013,INT((ROW(A3188)-1)/20)+1,1)))&gt;0,
   DATE(2013,INT((ROW(A3188)-1)/20)+1,1),
   ""
)</f>
        <v>46113</v>
      </c>
      <c r="B2991" s="72" t="str">
        <f t="shared" si="240"/>
        <v>PP-4</v>
      </c>
      <c r="C2991" s="73" t="str">
        <f t="shared" si="243"/>
        <v>Total</v>
      </c>
      <c r="D2991" s="73">
        <f>IFERROR(INDEX(Sinduscon!$12:$12,
MATCH(CUB!A2991,Sinduscon!$3:$3,0)+4), "")</f>
        <v>2694.54</v>
      </c>
      <c r="E2991" s="73">
        <f>IFERROR(INDEX(Sinduscon!$13:$13,
MATCH(CUB!$A2991,Sinduscon!$3:$3,0)+4), "")</f>
        <v>2370.77</v>
      </c>
      <c r="F2991" s="73">
        <f>IFERROR(INDEX(Sinduscon!$14:$14,
MATCH(CUB!$A2991,Sinduscon!$3:$3,0)+4), "")</f>
        <v>220.94</v>
      </c>
      <c r="G2991" s="73">
        <f>IFERROR(INDEX(Sinduscon!$15:$15,
MATCH(CUB!$A2991,Sinduscon!$3:$3,0)+4), "")</f>
        <v>5.44</v>
      </c>
      <c r="H2991" s="111"/>
      <c r="I2991" s="111"/>
      <c r="J2991" s="111"/>
      <c r="K2991" s="111"/>
    </row>
    <row r="2992" spans="1:12" x14ac:dyDescent="0.25">
      <c r="A2992" s="71">
        <f>IF(
   SUMPRODUCT(--(Sinduscon!$3:$3=DATE(2013,INT((ROW(A3189)-1)/20)+1,1)))&gt;0,
   DATE(2013,INT((ROW(A3189)-1)/20)+1,1),
   ""
)</f>
        <v>46113</v>
      </c>
      <c r="B2992" s="72" t="str">
        <f t="shared" si="240"/>
        <v>R-8</v>
      </c>
      <c r="C2992" s="73" t="str">
        <f t="shared" si="243"/>
        <v>Baixo</v>
      </c>
      <c r="D2992" s="73">
        <f>IFERROR(INDEX(Sinduscon!$18:$18,
MATCH(CUB!A2992,Sinduscon!$3:$3,0)+1), "")</f>
        <v>1325.74</v>
      </c>
      <c r="E2992" s="73">
        <f>IFERROR(INDEX(Sinduscon!$19:$19,
MATCH(CUB!$A2992,Sinduscon!$3:$3,0)+1), "")</f>
        <v>912.11</v>
      </c>
      <c r="F2992" s="73">
        <f>IFERROR(INDEX(Sinduscon!$20:$20,
MATCH(CUB!$A2992,Sinduscon!$3:$3,0)+1), "")</f>
        <v>37.979999999999997</v>
      </c>
      <c r="G2992" s="73">
        <f>IFERROR(INDEX(Sinduscon!$21:$21,
MATCH(CUB!$A2992,Sinduscon!$3:$3,0)+1), "")</f>
        <v>5.63</v>
      </c>
      <c r="H2992" s="111"/>
      <c r="I2992" s="111"/>
      <c r="J2992" s="111"/>
      <c r="K2992" s="111"/>
    </row>
    <row r="2993" spans="1:12" x14ac:dyDescent="0.25">
      <c r="A2993" s="71">
        <f>IF(
   SUMPRODUCT(--(Sinduscon!$3:$3=DATE(2013,INT((ROW(A3190)-1)/20)+1,1)))&gt;0,
   DATE(2013,INT((ROW(A3190)-1)/20)+1,1),
   ""
)</f>
        <v>46113</v>
      </c>
      <c r="B2993" s="72" t="str">
        <f t="shared" si="240"/>
        <v>R-8</v>
      </c>
      <c r="C2993" s="73" t="str">
        <f t="shared" si="243"/>
        <v>Normal</v>
      </c>
      <c r="D2993" s="73">
        <f>IFERROR(INDEX(Sinduscon!$18:$18,
MATCH(CUB!A2993,Sinduscon!$3:$3,0)+2), "")</f>
        <v>1159.29</v>
      </c>
      <c r="E2993" s="73">
        <f>IFERROR(INDEX(Sinduscon!$19:$19,
MATCH(CUB!$A2993,Sinduscon!$3:$3,0)+2), "")</f>
        <v>1257.9000000000001</v>
      </c>
      <c r="F2993" s="73">
        <f>IFERROR(INDEX(Sinduscon!$20:$20,
MATCH(CUB!$A2993,Sinduscon!$3:$3,0)+2), "")</f>
        <v>82.46</v>
      </c>
      <c r="G2993" s="73">
        <f>IFERROR(INDEX(Sinduscon!$21:$21,
MATCH(CUB!$A2993,Sinduscon!$3:$3,0)+2), "")</f>
        <v>7.54</v>
      </c>
      <c r="H2993" s="111"/>
      <c r="I2993" s="111"/>
      <c r="J2993" s="111"/>
      <c r="K2993" s="111"/>
    </row>
    <row r="2994" spans="1:12" x14ac:dyDescent="0.25">
      <c r="A2994" s="71">
        <f>IF(
   SUMPRODUCT(--(Sinduscon!$3:$3=DATE(2013,INT((ROW(A3191)-1)/20)+1,1)))&gt;0,
   DATE(2013,INT((ROW(A3191)-1)/20)+1,1),
   ""
)</f>
        <v>46113</v>
      </c>
      <c r="B2994" s="72" t="str">
        <f t="shared" si="240"/>
        <v>R-8</v>
      </c>
      <c r="C2994" s="73" t="str">
        <f t="shared" si="243"/>
        <v>Alto</v>
      </c>
      <c r="D2994" s="73">
        <f>IFERROR(INDEX(Sinduscon!$18:$18,
MATCH(CUB!A2994,Sinduscon!$3:$3,0)+3), "")</f>
        <v>1618.41</v>
      </c>
      <c r="E2994" s="73">
        <f>IFERROR(INDEX(Sinduscon!$19:$19,
MATCH(CUB!$A2994,Sinduscon!$3:$3,0)+3), "")</f>
        <v>1331.07</v>
      </c>
      <c r="F2994" s="73">
        <f>IFERROR(INDEX(Sinduscon!$20:$20,
MATCH(CUB!$A2994,Sinduscon!$3:$3,0)+3), "")</f>
        <v>97.23</v>
      </c>
      <c r="G2994" s="73">
        <f>IFERROR(INDEX(Sinduscon!$21:$21,
MATCH(CUB!$A2994,Sinduscon!$3:$3,0)+3), "")</f>
        <v>7.12</v>
      </c>
      <c r="H2994" s="111"/>
      <c r="I2994" s="111"/>
      <c r="J2994" s="111"/>
      <c r="K2994" s="111"/>
    </row>
    <row r="2995" spans="1:12" x14ac:dyDescent="0.25">
      <c r="A2995" s="71">
        <f>IF(
   SUMPRODUCT(--(Sinduscon!$3:$3=DATE(2013,INT((ROW(A3192)-1)/20)+1,1)))&gt;0,
   DATE(2013,INT((ROW(A3192)-1)/20)+1,1),
   ""
)</f>
        <v>46113</v>
      </c>
      <c r="B2995" s="72" t="str">
        <f t="shared" si="240"/>
        <v>R-8</v>
      </c>
      <c r="C2995" s="73" t="str">
        <f t="shared" si="243"/>
        <v>Total</v>
      </c>
      <c r="D2995" s="73">
        <f>IFERROR(INDEX(Sinduscon!$18:$18,
MATCH(CUB!A2995,Sinduscon!$3:$3,0)+4), "")</f>
        <v>4103.4399999999996</v>
      </c>
      <c r="E2995" s="73">
        <f>IFERROR(INDEX(Sinduscon!$19:$19,
MATCH(CUB!$A2995,Sinduscon!$3:$3,0)+4), "")</f>
        <v>3501.08</v>
      </c>
      <c r="F2995" s="73">
        <f>IFERROR(INDEX(Sinduscon!$20:$20,
MATCH(CUB!$A2995,Sinduscon!$3:$3,0)+4), "")</f>
        <v>217.67000000000002</v>
      </c>
      <c r="G2995" s="73">
        <f>IFERROR(INDEX(Sinduscon!$21:$21,
MATCH(CUB!$A2995,Sinduscon!$3:$3,0)+4), "")</f>
        <v>20.29</v>
      </c>
      <c r="H2995" s="111"/>
      <c r="I2995" s="111"/>
      <c r="J2995" s="111"/>
      <c r="K2995" s="111"/>
    </row>
    <row r="2996" spans="1:12" x14ac:dyDescent="0.25">
      <c r="A2996" s="71">
        <f>IF(
   SUMPRODUCT(--(Sinduscon!$3:$3=DATE(2013,INT((ROW(A3193)-1)/20)+1,1)))&gt;0,
   DATE(2013,INT((ROW(A3193)-1)/20)+1,1),
   ""
)</f>
        <v>46113</v>
      </c>
      <c r="B2996" s="72" t="str">
        <f t="shared" si="240"/>
        <v>R-16</v>
      </c>
      <c r="C2996" s="73" t="str">
        <f t="shared" si="243"/>
        <v>Baixo</v>
      </c>
      <c r="D2996" s="73" t="str">
        <f>IFERROR(INDEX(Sinduscon!$24:$24,
MATCH(CUB!A2996,Sinduscon!$3:$3,0)+1), "")</f>
        <v>-</v>
      </c>
      <c r="E2996" s="73" t="str">
        <f>IFERROR(INDEX(Sinduscon!$25:$25,
MATCH(CUB!$A2996,Sinduscon!$3:$3,0)+1), "")</f>
        <v>-</v>
      </c>
      <c r="F2996" s="73" t="str">
        <f>IFERROR(INDEX(Sinduscon!$26:$26,
MATCH(CUB!$A2996,Sinduscon!$3:$3,0)+1), "")</f>
        <v>-</v>
      </c>
      <c r="G2996" s="73" t="str">
        <f>IFERROR(INDEX(Sinduscon!$27:$27,
MATCH(CUB!$A2996,Sinduscon!$3:$3,0)+1), "")</f>
        <v>-</v>
      </c>
      <c r="H2996" s="111"/>
      <c r="I2996" s="111"/>
      <c r="J2996" s="111"/>
      <c r="K2996" s="111"/>
    </row>
    <row r="2997" spans="1:12" x14ac:dyDescent="0.25">
      <c r="A2997" s="71">
        <f>IF(
   SUMPRODUCT(--(Sinduscon!$3:$3=DATE(2013,INT((ROW(A3194)-1)/20)+1,1)))&gt;0,
   DATE(2013,INT((ROW(A3194)-1)/20)+1,1),
   ""
)</f>
        <v>46113</v>
      </c>
      <c r="B2997" s="72" t="str">
        <f t="shared" si="240"/>
        <v>R-16</v>
      </c>
      <c r="C2997" s="73" t="str">
        <f t="shared" si="243"/>
        <v>Normal</v>
      </c>
      <c r="D2997" s="73">
        <f>IFERROR(INDEX(Sinduscon!$24:$24,
MATCH(CUB!A2997,Sinduscon!$3:$3,0)+2), "")</f>
        <v>1145.1099999999999</v>
      </c>
      <c r="E2997" s="73">
        <f>IFERROR(INDEX(Sinduscon!$25:$25,
MATCH(CUB!$A2997,Sinduscon!$3:$3,0)+2), "")</f>
        <v>1209.3599999999999</v>
      </c>
      <c r="F2997" s="73">
        <f>IFERROR(INDEX(Sinduscon!$26:$26,
MATCH(CUB!$A2997,Sinduscon!$3:$3,0)+2), "")</f>
        <v>68.239999999999995</v>
      </c>
      <c r="G2997" s="73">
        <f>IFERROR(INDEX(Sinduscon!$27:$27,
MATCH(CUB!$A2997,Sinduscon!$3:$3,0)+2), "")</f>
        <v>7.19</v>
      </c>
      <c r="H2997" s="111"/>
      <c r="I2997" s="111"/>
      <c r="J2997" s="111"/>
      <c r="K2997" s="111"/>
    </row>
    <row r="2998" spans="1:12" x14ac:dyDescent="0.25">
      <c r="A2998" s="71">
        <f>IF(
   SUMPRODUCT(--(Sinduscon!$3:$3=DATE(2013,INT((ROW(A3195)-1)/20)+1,1)))&gt;0,
   DATE(2013,INT((ROW(A3195)-1)/20)+1,1),
   ""
)</f>
        <v>46113</v>
      </c>
      <c r="B2998" s="72" t="str">
        <f t="shared" si="240"/>
        <v>R-16</v>
      </c>
      <c r="C2998" s="73" t="str">
        <f t="shared" si="243"/>
        <v>Alto</v>
      </c>
      <c r="D2998" s="73">
        <f>IFERROR(INDEX(Sinduscon!$24:$24,
MATCH(CUB!A2998,Sinduscon!$3:$3,0)+3), "")</f>
        <v>1622.34</v>
      </c>
      <c r="E2998" s="73">
        <f>IFERROR(INDEX(Sinduscon!$25:$25,
MATCH(CUB!$A2998,Sinduscon!$3:$3,0)+3), "")</f>
        <v>1495.11</v>
      </c>
      <c r="F2998" s="73">
        <f>IFERROR(INDEX(Sinduscon!$26:$26,
MATCH(CUB!$A2998,Sinduscon!$3:$3,0)+3), "")</f>
        <v>84.34</v>
      </c>
      <c r="G2998" s="73">
        <f>IFERROR(INDEX(Sinduscon!$27:$27,
MATCH(CUB!$A2998,Sinduscon!$3:$3,0)+3), "")</f>
        <v>10.79</v>
      </c>
      <c r="H2998" s="111"/>
      <c r="I2998" s="111"/>
      <c r="J2998" s="111"/>
      <c r="K2998" s="111"/>
    </row>
    <row r="2999" spans="1:12" x14ac:dyDescent="0.25">
      <c r="A2999" s="71">
        <f>IF(
   SUMPRODUCT(--(Sinduscon!$3:$3=DATE(2013,INT((ROW(A3196)-1)/20)+1,1)))&gt;0,
   DATE(2013,INT((ROW(A3196)-1)/20)+1,1),
   ""
)</f>
        <v>46113</v>
      </c>
      <c r="B2999" s="72" t="str">
        <f t="shared" si="240"/>
        <v>R-16</v>
      </c>
      <c r="C2999" s="73" t="str">
        <f t="shared" si="243"/>
        <v>Total</v>
      </c>
      <c r="D2999" s="73">
        <f>IFERROR(INDEX(Sinduscon!$24:$24,
MATCH(CUB!A2999,Sinduscon!$3:$3,0)+4), "")</f>
        <v>2767.45</v>
      </c>
      <c r="E2999" s="73">
        <f>IFERROR(INDEX(Sinduscon!$25:$25,
MATCH(CUB!$A2999,Sinduscon!$3:$3,0)+4), "")</f>
        <v>2704.47</v>
      </c>
      <c r="F2999" s="73">
        <f>IFERROR(INDEX(Sinduscon!$26:$26,
MATCH(CUB!$A2999,Sinduscon!$3:$3,0)+4), "")</f>
        <v>152.57999999999998</v>
      </c>
      <c r="G2999" s="73">
        <f>IFERROR(INDEX(Sinduscon!$27:$27,
MATCH(CUB!$A2999,Sinduscon!$3:$3,0)+4), "")</f>
        <v>17.98</v>
      </c>
      <c r="H2999" s="111"/>
      <c r="I2999" s="111"/>
      <c r="J2999" s="111"/>
      <c r="K2999" s="111"/>
    </row>
    <row r="3000" spans="1:12" x14ac:dyDescent="0.25">
      <c r="A3000" s="71">
        <f>IF(
   SUMPRODUCT(--(Sinduscon!$3:$3=DATE(2013,INT((ROW(A3197)-1)/20)+1,1)))&gt;0,
   DATE(2013,INT((ROW(A3197)-1)/20)+1,1),
   ""
)</f>
        <v>46113</v>
      </c>
      <c r="B3000" s="72" t="str">
        <f t="shared" si="240"/>
        <v>PIS</v>
      </c>
      <c r="C3000" s="73" t="str">
        <f t="shared" si="243"/>
        <v>Baixo</v>
      </c>
      <c r="D3000" s="73">
        <f>IFERROR(INDEX(Sinduscon!$30:$30,
MATCH(CUB!A3000,Sinduscon!$3:$3,0)+1), "")</f>
        <v>951.8</v>
      </c>
      <c r="E3000" s="73">
        <f>IFERROR(INDEX(Sinduscon!$31:$31,
MATCH(CUB!$A3000,Sinduscon!$3:$3,0)+1), "")</f>
        <v>787.69</v>
      </c>
      <c r="F3000" s="73">
        <f>IFERROR(INDEX(Sinduscon!$32:$32,
MATCH(CUB!$A3000,Sinduscon!$3:$3,0)+1), "")</f>
        <v>39.67</v>
      </c>
      <c r="G3000" s="73">
        <f>IFERROR(INDEX(Sinduscon!$33:$33,
MATCH(CUB!$A3000,Sinduscon!$3:$3,0)+1), "")</f>
        <v>2.81</v>
      </c>
      <c r="H3000" s="111"/>
      <c r="I3000" s="111"/>
      <c r="J3000" s="111"/>
      <c r="K3000" s="111"/>
    </row>
    <row r="3001" spans="1:12" x14ac:dyDescent="0.25">
      <c r="A3001" s="71">
        <f>IF(
   SUMPRODUCT(--(Sinduscon!$3:$3=DATE(2013,INT((ROW(A3198)-1)/20)+1,1)))&gt;0,
   DATE(2013,INT((ROW(A3198)-1)/20)+1,1),
   ""
)</f>
        <v>46113</v>
      </c>
      <c r="B3001" s="72" t="str">
        <f t="shared" si="240"/>
        <v>PIS</v>
      </c>
      <c r="C3001" s="73" t="str">
        <f t="shared" si="243"/>
        <v>Normal</v>
      </c>
      <c r="D3001" s="73" t="str">
        <f>IFERROR(INDEX(Sinduscon!$30:$30,
MATCH(CUB!A3001,Sinduscon!$3:$3,0)+2), "")</f>
        <v>-</v>
      </c>
      <c r="E3001" s="73" t="str">
        <f>IFERROR(INDEX(Sinduscon!$31:$31,
MATCH(CUB!$A3001,Sinduscon!$3:$3,0)+2), "")</f>
        <v>-</v>
      </c>
      <c r="F3001" s="73" t="str">
        <f>IFERROR(INDEX(Sinduscon!$32:$32,
MATCH(CUB!$A3001,Sinduscon!$3:$3,0)+2), "")</f>
        <v>-</v>
      </c>
      <c r="G3001" s="73" t="str">
        <f>IFERROR(INDEX(Sinduscon!$33:$33,
MATCH(CUB!$A3001,Sinduscon!$3:$3,0)+2), "")</f>
        <v>-</v>
      </c>
      <c r="H3001" s="111"/>
      <c r="I3001" s="111"/>
      <c r="J3001" s="111"/>
      <c r="K3001" s="111"/>
    </row>
    <row r="3002" spans="1:12" x14ac:dyDescent="0.25">
      <c r="A3002" s="71">
        <f>IF(
   SUMPRODUCT(--(Sinduscon!$3:$3=DATE(2013,INT((ROW(A3199)-1)/20)+1,1)))&gt;0,
   DATE(2013,INT((ROW(A3199)-1)/20)+1,1),
   ""
)</f>
        <v>46113</v>
      </c>
      <c r="B3002" s="72" t="str">
        <f t="shared" si="240"/>
        <v>PIS</v>
      </c>
      <c r="C3002" s="73" t="str">
        <f t="shared" si="243"/>
        <v>Alto</v>
      </c>
      <c r="D3002" s="73" t="str">
        <f>IFERROR(INDEX(Sinduscon!$30:$30,
MATCH(CUB!A3002,Sinduscon!$3:$3,0)+3), "")</f>
        <v>-</v>
      </c>
      <c r="E3002" s="73" t="str">
        <f>IFERROR(INDEX(Sinduscon!$31:$31,
MATCH(CUB!$A3002,Sinduscon!$3:$3,0)+3), "")</f>
        <v>-</v>
      </c>
      <c r="F3002" s="73" t="str">
        <f>IFERROR(INDEX(Sinduscon!$32:$32,
MATCH(CUB!$A3002,Sinduscon!$3:$3,0)+3), "")</f>
        <v>-</v>
      </c>
      <c r="G3002" s="73" t="str">
        <f>IFERROR(INDEX(Sinduscon!$33:$33,
MATCH(CUB!$A3002,Sinduscon!$3:$3,0)+3), "")</f>
        <v>-</v>
      </c>
      <c r="H3002" s="111"/>
      <c r="I3002" s="111"/>
      <c r="J3002" s="111"/>
      <c r="K3002" s="111"/>
    </row>
    <row r="3003" spans="1:12" x14ac:dyDescent="0.25">
      <c r="A3003" s="71">
        <f>IF(
   SUMPRODUCT(--(Sinduscon!$3:$3=DATE(2013,INT((ROW(A3200)-1)/20)+1,1)))&gt;0,
   DATE(2013,INT((ROW(A3200)-1)/20)+1,1),
   ""
)</f>
        <v>46113</v>
      </c>
      <c r="B3003" s="72" t="str">
        <f t="shared" si="240"/>
        <v>PIS</v>
      </c>
      <c r="C3003" s="73" t="str">
        <f t="shared" si="243"/>
        <v>Total</v>
      </c>
      <c r="D3003" s="73">
        <f>IFERROR(INDEX(Sinduscon!$30:$30,
MATCH(CUB!A3003,Sinduscon!$3:$3,0)+4), "")</f>
        <v>951.8</v>
      </c>
      <c r="E3003" s="73">
        <f>IFERROR(INDEX(Sinduscon!$31:$31,
MATCH(CUB!$A3003,Sinduscon!$3:$3,0)+4), "")</f>
        <v>787.69</v>
      </c>
      <c r="F3003" s="73">
        <f>IFERROR(INDEX(Sinduscon!$32:$32,
MATCH(CUB!$A3003,Sinduscon!$3:$3,0)+4), "")</f>
        <v>39.67</v>
      </c>
      <c r="G3003" s="73">
        <f>IFERROR(INDEX(Sinduscon!$33:$33,
MATCH(CUB!$A3003,Sinduscon!$3:$3,0)+4), "")</f>
        <v>2.81</v>
      </c>
      <c r="H3003" s="111">
        <f>SUMIFS(CUB!$D:$D,CUB!$C:$C,"Total",CUB!$A:$A,$A3003)
/11</f>
        <v>1367.9799999999998</v>
      </c>
      <c r="I3003" s="111">
        <f>SUMIFS(CUB!$E:$E,CUB!$C:$C,"Total",CUB!$A:$A,$A3003)
/11</f>
        <v>1256.5363636363636</v>
      </c>
      <c r="J3003" s="111">
        <f>SUMIFS(CUB!$F:$F,CUB!$C:$C,"Total",CUB!$A:$A,$A3003)
/11</f>
        <v>98.142727272727285</v>
      </c>
      <c r="K3003" s="111">
        <f>SUMIFS(CUB!$G:$G,CUB!$C:$C,"Total",CUB!$A:$A,$A3003)
/11</f>
        <v>4.8127272727272725</v>
      </c>
      <c r="L3003" s="111">
        <f>SUM(H3003:K3003)</f>
        <v>2727.471818181818</v>
      </c>
    </row>
    <row r="3004" spans="1:12" x14ac:dyDescent="0.25">
      <c r="A3004" s="71">
        <f>IF(
   SUMPRODUCT(--(Sinduscon!$3:$3=DATE(2013,INT((ROW(A3201)-1)/20)+1,1)))&gt;0,
   DATE(2013,INT((ROW(A3201)-1)/20)+1,1),
   ""
)</f>
        <v>46143</v>
      </c>
      <c r="B3004" s="72" t="str">
        <f t="shared" ref="B3004:B3023" si="244">IF(A3004&lt;&gt;"", CHOOSE(MOD(QUOTIENT(ROW()-4,4),5)+1,"R-1","PP-4","R-8","R-16","PIS"), "")</f>
        <v>R-1</v>
      </c>
      <c r="C3004" s="73" t="str">
        <f t="shared" si="243"/>
        <v>Baixo</v>
      </c>
      <c r="D3004" s="73">
        <f>IFERROR(INDEX(Sinduscon!$6:$6,
MATCH(CUB!A3004,Sinduscon!$3:$3,0)+1), "")</f>
        <v>1270.98</v>
      </c>
      <c r="E3004" s="73">
        <f>IFERROR(INDEX(Sinduscon!$7:$7,
MATCH(CUB!$A3004,Sinduscon!$3:$3,0)+1), "")</f>
        <v>1236.8499999999999</v>
      </c>
      <c r="F3004" s="73">
        <f>IFERROR(INDEX(Sinduscon!$8:$8,
MATCH(CUB!$A3004,Sinduscon!$3:$3,0)+1), "")</f>
        <v>158.75</v>
      </c>
      <c r="G3004" s="73">
        <f>IFERROR(INDEX(Sinduscon!$9:$9,
MATCH(CUB!$A3004,Sinduscon!$3:$3,0)+1), "")</f>
        <v>5.62</v>
      </c>
      <c r="H3004" s="111"/>
      <c r="I3004" s="111"/>
      <c r="J3004" s="111"/>
      <c r="K3004" s="111"/>
    </row>
    <row r="3005" spans="1:12" x14ac:dyDescent="0.25">
      <c r="A3005" s="71">
        <f>IF(
   SUMPRODUCT(--(Sinduscon!$3:$3=DATE(2013,INT((ROW(A3202)-1)/20)+1,1)))&gt;0,
   DATE(2013,INT((ROW(A3202)-1)/20)+1,1),
   ""
)</f>
        <v>46143</v>
      </c>
      <c r="B3005" s="72" t="str">
        <f t="shared" si="244"/>
        <v>R-1</v>
      </c>
      <c r="C3005" s="73" t="str">
        <f t="shared" si="243"/>
        <v>Normal</v>
      </c>
      <c r="D3005" s="73">
        <f>IFERROR(INDEX(Sinduscon!$6:$6,
MATCH(CUB!A3005,Sinduscon!$3:$3,0)+2), "")</f>
        <v>1346.92</v>
      </c>
      <c r="E3005" s="73">
        <f>IFERROR(INDEX(Sinduscon!$7:$7,
MATCH(CUB!$A3005,Sinduscon!$3:$3,0)+2), "")</f>
        <v>1694.54</v>
      </c>
      <c r="F3005" s="73">
        <f>IFERROR(INDEX(Sinduscon!$8:$8,
MATCH(CUB!$A3005,Sinduscon!$3:$3,0)+2), "")</f>
        <v>149.05000000000001</v>
      </c>
      <c r="G3005" s="73">
        <f>IFERROR(INDEX(Sinduscon!$9:$9,
MATCH(CUB!$A3005,Sinduscon!$3:$3,0)+2), "")</f>
        <v>0.4</v>
      </c>
      <c r="H3005" s="111"/>
      <c r="I3005" s="111"/>
      <c r="J3005" s="111"/>
      <c r="K3005" s="111"/>
    </row>
    <row r="3006" spans="1:12" x14ac:dyDescent="0.25">
      <c r="A3006" s="71">
        <f>IF(
   SUMPRODUCT(--(Sinduscon!$3:$3=DATE(2013,INT((ROW(A3203)-1)/20)+1,1)))&gt;0,
   DATE(2013,INT((ROW(A3203)-1)/20)+1,1),
   ""
)</f>
        <v>46143</v>
      </c>
      <c r="B3006" s="72" t="str">
        <f t="shared" si="244"/>
        <v>R-1</v>
      </c>
      <c r="C3006" s="73" t="str">
        <f t="shared" si="243"/>
        <v>Alto</v>
      </c>
      <c r="D3006" s="73">
        <f>IFERROR(INDEX(Sinduscon!$6:$6,
MATCH(CUB!A3006,Sinduscon!$3:$3,0)+3), "")</f>
        <v>1952.31</v>
      </c>
      <c r="E3006" s="73">
        <f>IFERROR(INDEX(Sinduscon!$7:$7,
MATCH(CUB!$A3006,Sinduscon!$3:$3,0)+3), "")</f>
        <v>1838.57</v>
      </c>
      <c r="F3006" s="73">
        <f>IFERROR(INDEX(Sinduscon!$8:$8,
MATCH(CUB!$A3006,Sinduscon!$3:$3,0)+3), "")</f>
        <v>140.91</v>
      </c>
      <c r="G3006" s="73">
        <f>IFERROR(INDEX(Sinduscon!$9:$9,
MATCH(CUB!$A3006,Sinduscon!$3:$3,0)+3), "")</f>
        <v>0.49</v>
      </c>
      <c r="H3006" s="111"/>
      <c r="I3006" s="111"/>
      <c r="J3006" s="111"/>
      <c r="K3006" s="111"/>
    </row>
    <row r="3007" spans="1:12" x14ac:dyDescent="0.25">
      <c r="A3007" s="71">
        <f>IF(
   SUMPRODUCT(--(Sinduscon!$3:$3=DATE(2013,INT((ROW(A3204)-1)/20)+1,1)))&gt;0,
   DATE(2013,INT((ROW(A3204)-1)/20)+1,1),
   ""
)</f>
        <v>46143</v>
      </c>
      <c r="B3007" s="72" t="str">
        <f t="shared" si="244"/>
        <v>R-1</v>
      </c>
      <c r="C3007" s="73" t="str">
        <f t="shared" si="243"/>
        <v>Total</v>
      </c>
      <c r="D3007" s="73">
        <f>IFERROR(INDEX(Sinduscon!$6:$6,
MATCH(CUB!A3007,Sinduscon!$3:$3,0)+4), "")</f>
        <v>4570.21</v>
      </c>
      <c r="E3007" s="73">
        <f>IFERROR(INDEX(Sinduscon!$7:$7,
MATCH(CUB!$A3007,Sinduscon!$3:$3,0)+4), "")</f>
        <v>4769.96</v>
      </c>
      <c r="F3007" s="73">
        <f>IFERROR(INDEX(Sinduscon!$8:$8,
MATCH(CUB!$A3007,Sinduscon!$3:$3,0)+4), "")</f>
        <v>448.71000000000004</v>
      </c>
      <c r="G3007" s="73">
        <f>IFERROR(INDEX(Sinduscon!$9:$9,
MATCH(CUB!$A3007,Sinduscon!$3:$3,0)+4), "")</f>
        <v>6.5100000000000007</v>
      </c>
      <c r="H3007" s="111"/>
      <c r="I3007" s="111"/>
      <c r="J3007" s="111"/>
      <c r="K3007" s="111"/>
    </row>
    <row r="3008" spans="1:12" x14ac:dyDescent="0.25">
      <c r="A3008" s="71">
        <f>IF(
   SUMPRODUCT(--(Sinduscon!$3:$3=DATE(2013,INT((ROW(A3205)-1)/20)+1,1)))&gt;0,
   DATE(2013,INT((ROW(A3205)-1)/20)+1,1),
   ""
)</f>
        <v>46143</v>
      </c>
      <c r="B3008" s="72" t="str">
        <f t="shared" si="244"/>
        <v>PP-4</v>
      </c>
      <c r="C3008" s="73" t="str">
        <f t="shared" si="243"/>
        <v>Baixo</v>
      </c>
      <c r="D3008" s="73">
        <f>IFERROR(INDEX(Sinduscon!$12:$12,
MATCH(CUB!A3008,Sinduscon!$3:$3,0)+1), "")</f>
        <v>1400.08</v>
      </c>
      <c r="E3008" s="73">
        <f>IFERROR(INDEX(Sinduscon!$13:$13,
MATCH(CUB!$A3008,Sinduscon!$3:$3,0)+1), "")</f>
        <v>1037.79</v>
      </c>
      <c r="F3008" s="73">
        <f>IFERROR(INDEX(Sinduscon!$14:$14,
MATCH(CUB!$A3008,Sinduscon!$3:$3,0)+1), "")</f>
        <v>42.21</v>
      </c>
      <c r="G3008" s="73">
        <f>IFERROR(INDEX(Sinduscon!$15:$15,
MATCH(CUB!$A3008,Sinduscon!$3:$3,0)+1), "")</f>
        <v>5.44</v>
      </c>
      <c r="H3008" s="111"/>
      <c r="I3008" s="111"/>
      <c r="J3008" s="111"/>
      <c r="K3008" s="111"/>
    </row>
    <row r="3009" spans="1:12" x14ac:dyDescent="0.25">
      <c r="A3009" s="71">
        <f>IF(
   SUMPRODUCT(--(Sinduscon!$3:$3=DATE(2013,INT((ROW(A3206)-1)/20)+1,1)))&gt;0,
   DATE(2013,INT((ROW(A3206)-1)/20)+1,1),
   ""
)</f>
        <v>46143</v>
      </c>
      <c r="B3009" s="72" t="str">
        <f t="shared" si="244"/>
        <v>PP-4</v>
      </c>
      <c r="C3009" s="73" t="str">
        <f t="shared" ref="C3009:C3023" si="245">IF(A3009&lt;&gt;"", CHOOSE(MOD(QUOTIENT(ROW()-4,1),4)+1,"Baixo","Normal","Alto","Total"), "")</f>
        <v>Normal</v>
      </c>
      <c r="D3009" s="73">
        <f>IFERROR(INDEX(Sinduscon!$12:$12,
MATCH(CUB!A3009,Sinduscon!$3:$3,0)+2), "")</f>
        <v>1312.88</v>
      </c>
      <c r="E3009" s="73">
        <f>IFERROR(INDEX(Sinduscon!$13:$13,
MATCH(CUB!$A3009,Sinduscon!$3:$3,0)+2), "")</f>
        <v>1498.94</v>
      </c>
      <c r="F3009" s="73">
        <f>IFERROR(INDEX(Sinduscon!$14:$14,
MATCH(CUB!$A3009,Sinduscon!$3:$3,0)+2), "")</f>
        <v>178.73</v>
      </c>
      <c r="G3009" s="73">
        <f>IFERROR(INDEX(Sinduscon!$15:$15,
MATCH(CUB!$A3009,Sinduscon!$3:$3,0)+2), "")</f>
        <v>7.0000000000000007E-2</v>
      </c>
      <c r="H3009" s="111"/>
      <c r="I3009" s="111"/>
      <c r="J3009" s="111"/>
      <c r="K3009" s="111"/>
    </row>
    <row r="3010" spans="1:12" x14ac:dyDescent="0.25">
      <c r="A3010" s="71">
        <f>IF(
   SUMPRODUCT(--(Sinduscon!$3:$3=DATE(2013,INT((ROW(A3207)-1)/20)+1,1)))&gt;0,
   DATE(2013,INT((ROW(A3207)-1)/20)+1,1),
   ""
)</f>
        <v>46143</v>
      </c>
      <c r="B3010" s="72" t="str">
        <f t="shared" si="244"/>
        <v>PP-4</v>
      </c>
      <c r="C3010" s="73" t="str">
        <f t="shared" si="245"/>
        <v>Alto</v>
      </c>
      <c r="D3010" s="73" t="str">
        <f>IFERROR(INDEX(Sinduscon!$12:$12,
MATCH(CUB!A3010,Sinduscon!$3:$3,0)+3), "")</f>
        <v>-</v>
      </c>
      <c r="E3010" s="73" t="str">
        <f>IFERROR(INDEX(Sinduscon!$13:$13,
MATCH(CUB!$A3010,Sinduscon!$3:$3,0)+3), "")</f>
        <v>-</v>
      </c>
      <c r="F3010" s="73" t="str">
        <f>IFERROR(INDEX(Sinduscon!$14:$14,
MATCH(CUB!$A3010,Sinduscon!$3:$3,0)+3), "")</f>
        <v>-</v>
      </c>
      <c r="G3010" s="73" t="str">
        <f>IFERROR(INDEX(Sinduscon!$15:$15,
MATCH(CUB!$A3010,Sinduscon!$3:$3,0)+3), "")</f>
        <v>-</v>
      </c>
      <c r="H3010" s="111"/>
      <c r="I3010" s="111"/>
      <c r="J3010" s="111"/>
      <c r="K3010" s="111"/>
    </row>
    <row r="3011" spans="1:12" x14ac:dyDescent="0.25">
      <c r="A3011" s="71">
        <f>IF(
   SUMPRODUCT(--(Sinduscon!$3:$3=DATE(2013,INT((ROW(A3208)-1)/20)+1,1)))&gt;0,
   DATE(2013,INT((ROW(A3208)-1)/20)+1,1),
   ""
)</f>
        <v>46143</v>
      </c>
      <c r="B3011" s="72" t="str">
        <f t="shared" si="244"/>
        <v>PP-4</v>
      </c>
      <c r="C3011" s="73" t="str">
        <f t="shared" si="245"/>
        <v>Total</v>
      </c>
      <c r="D3011" s="73">
        <f>IFERROR(INDEX(Sinduscon!$12:$12,
MATCH(CUB!A3011,Sinduscon!$3:$3,0)+4), "")</f>
        <v>2712.96</v>
      </c>
      <c r="E3011" s="73">
        <f>IFERROR(INDEX(Sinduscon!$13:$13,
MATCH(CUB!$A3011,Sinduscon!$3:$3,0)+4), "")</f>
        <v>2536.73</v>
      </c>
      <c r="F3011" s="73">
        <f>IFERROR(INDEX(Sinduscon!$14:$14,
MATCH(CUB!$A3011,Sinduscon!$3:$3,0)+4), "")</f>
        <v>220.94</v>
      </c>
      <c r="G3011" s="73">
        <f>IFERROR(INDEX(Sinduscon!$15:$15,
MATCH(CUB!$A3011,Sinduscon!$3:$3,0)+4), "")</f>
        <v>5.5100000000000007</v>
      </c>
      <c r="H3011" s="111"/>
      <c r="I3011" s="111"/>
      <c r="J3011" s="111"/>
      <c r="K3011" s="111"/>
    </row>
    <row r="3012" spans="1:12" x14ac:dyDescent="0.25">
      <c r="A3012" s="71">
        <f>IF(
   SUMPRODUCT(--(Sinduscon!$3:$3=DATE(2013,INT((ROW(A3209)-1)/20)+1,1)))&gt;0,
   DATE(2013,INT((ROW(A3209)-1)/20)+1,1),
   ""
)</f>
        <v>46143</v>
      </c>
      <c r="B3012" s="72" t="str">
        <f t="shared" si="244"/>
        <v>R-8</v>
      </c>
      <c r="C3012" s="73" t="str">
        <f t="shared" si="245"/>
        <v>Baixo</v>
      </c>
      <c r="D3012" s="73">
        <f>IFERROR(INDEX(Sinduscon!$18:$18,
MATCH(CUB!A3012,Sinduscon!$3:$3,0)+1), "")</f>
        <v>1330.91</v>
      </c>
      <c r="E3012" s="73">
        <f>IFERROR(INDEX(Sinduscon!$19:$19,
MATCH(CUB!$A3012,Sinduscon!$3:$3,0)+1), "")</f>
        <v>975.96</v>
      </c>
      <c r="F3012" s="73">
        <f>IFERROR(INDEX(Sinduscon!$20:$20,
MATCH(CUB!$A3012,Sinduscon!$3:$3,0)+1), "")</f>
        <v>37.979999999999997</v>
      </c>
      <c r="G3012" s="73">
        <f>IFERROR(INDEX(Sinduscon!$21:$21,
MATCH(CUB!$A3012,Sinduscon!$3:$3,0)+1), "")</f>
        <v>2.84</v>
      </c>
      <c r="H3012" s="111"/>
      <c r="I3012" s="111"/>
      <c r="J3012" s="111"/>
      <c r="K3012" s="111"/>
    </row>
    <row r="3013" spans="1:12" x14ac:dyDescent="0.25">
      <c r="A3013" s="71">
        <f>IF(
   SUMPRODUCT(--(Sinduscon!$3:$3=DATE(2013,INT((ROW(A3210)-1)/20)+1,1)))&gt;0,
   DATE(2013,INT((ROW(A3210)-1)/20)+1,1),
   ""
)</f>
        <v>46143</v>
      </c>
      <c r="B3013" s="72" t="str">
        <f t="shared" si="244"/>
        <v>R-8</v>
      </c>
      <c r="C3013" s="73" t="str">
        <f t="shared" si="245"/>
        <v>Normal</v>
      </c>
      <c r="D3013" s="73">
        <f>IFERROR(INDEX(Sinduscon!$18:$18,
MATCH(CUB!A3013,Sinduscon!$3:$3,0)+2), "")</f>
        <v>1166.95</v>
      </c>
      <c r="E3013" s="73">
        <f>IFERROR(INDEX(Sinduscon!$19:$19,
MATCH(CUB!$A3013,Sinduscon!$3:$3,0)+2), "")</f>
        <v>1345.95</v>
      </c>
      <c r="F3013" s="73">
        <f>IFERROR(INDEX(Sinduscon!$20:$20,
MATCH(CUB!$A3013,Sinduscon!$3:$3,0)+2), "")</f>
        <v>82.46</v>
      </c>
      <c r="G3013" s="73">
        <f>IFERROR(INDEX(Sinduscon!$21:$21,
MATCH(CUB!$A3013,Sinduscon!$3:$3,0)+2), "")</f>
        <v>7.64</v>
      </c>
      <c r="H3013" s="111"/>
      <c r="I3013" s="111"/>
      <c r="J3013" s="111"/>
      <c r="K3013" s="111"/>
    </row>
    <row r="3014" spans="1:12" x14ac:dyDescent="0.25">
      <c r="A3014" s="71">
        <f>IF(
   SUMPRODUCT(--(Sinduscon!$3:$3=DATE(2013,INT((ROW(A3211)-1)/20)+1,1)))&gt;0,
   DATE(2013,INT((ROW(A3211)-1)/20)+1,1),
   ""
)</f>
        <v>46143</v>
      </c>
      <c r="B3014" s="72" t="str">
        <f t="shared" si="244"/>
        <v>R-8</v>
      </c>
      <c r="C3014" s="73" t="str">
        <f t="shared" si="245"/>
        <v>Alto</v>
      </c>
      <c r="D3014" s="73">
        <f>IFERROR(INDEX(Sinduscon!$18:$18,
MATCH(CUB!A3014,Sinduscon!$3:$3,0)+3), "")</f>
        <v>1629.54</v>
      </c>
      <c r="E3014" s="73">
        <f>IFERROR(INDEX(Sinduscon!$19:$19,
MATCH(CUB!$A3014,Sinduscon!$3:$3,0)+3), "")</f>
        <v>1424.25</v>
      </c>
      <c r="F3014" s="73">
        <f>IFERROR(INDEX(Sinduscon!$20:$20,
MATCH(CUB!$A3014,Sinduscon!$3:$3,0)+3), "")</f>
        <v>97.23</v>
      </c>
      <c r="G3014" s="73">
        <f>IFERROR(INDEX(Sinduscon!$21:$21,
MATCH(CUB!$A3014,Sinduscon!$3:$3,0)+3), "")</f>
        <v>7.21</v>
      </c>
      <c r="H3014" s="111"/>
      <c r="I3014" s="111"/>
      <c r="J3014" s="111"/>
      <c r="K3014" s="111"/>
    </row>
    <row r="3015" spans="1:12" x14ac:dyDescent="0.25">
      <c r="A3015" s="71">
        <f>IF(
   SUMPRODUCT(--(Sinduscon!$3:$3=DATE(2013,INT((ROW(A3212)-1)/20)+1,1)))&gt;0,
   DATE(2013,INT((ROW(A3212)-1)/20)+1,1),
   ""
)</f>
        <v>46143</v>
      </c>
      <c r="B3015" s="72" t="str">
        <f t="shared" si="244"/>
        <v>R-8</v>
      </c>
      <c r="C3015" s="73" t="str">
        <f t="shared" si="245"/>
        <v>Total</v>
      </c>
      <c r="D3015" s="73">
        <f>IFERROR(INDEX(Sinduscon!$18:$18,
MATCH(CUB!A3015,Sinduscon!$3:$3,0)+4), "")</f>
        <v>4127.3999999999996</v>
      </c>
      <c r="E3015" s="73">
        <f>IFERROR(INDEX(Sinduscon!$19:$19,
MATCH(CUB!$A3015,Sinduscon!$3:$3,0)+4), "")</f>
        <v>3746.16</v>
      </c>
      <c r="F3015" s="73">
        <f>IFERROR(INDEX(Sinduscon!$20:$20,
MATCH(CUB!$A3015,Sinduscon!$3:$3,0)+4), "")</f>
        <v>217.67000000000002</v>
      </c>
      <c r="G3015" s="73">
        <f>IFERROR(INDEX(Sinduscon!$21:$21,
MATCH(CUB!$A3015,Sinduscon!$3:$3,0)+4), "")</f>
        <v>17.690000000000001</v>
      </c>
      <c r="H3015" s="111"/>
      <c r="I3015" s="111"/>
      <c r="J3015" s="111"/>
      <c r="K3015" s="111"/>
    </row>
    <row r="3016" spans="1:12" x14ac:dyDescent="0.25">
      <c r="A3016" s="71">
        <f>IF(
   SUMPRODUCT(--(Sinduscon!$3:$3=DATE(2013,INT((ROW(A3213)-1)/20)+1,1)))&gt;0,
   DATE(2013,INT((ROW(A3213)-1)/20)+1,1),
   ""
)</f>
        <v>46143</v>
      </c>
      <c r="B3016" s="72" t="str">
        <f t="shared" si="244"/>
        <v>R-16</v>
      </c>
      <c r="C3016" s="73" t="str">
        <f t="shared" si="245"/>
        <v>Baixo</v>
      </c>
      <c r="D3016" s="73" t="str">
        <f>IFERROR(INDEX(Sinduscon!$24:$24,
MATCH(CUB!A3016,Sinduscon!$3:$3,0)+1), "")</f>
        <v>-</v>
      </c>
      <c r="E3016" s="73" t="str">
        <f>IFERROR(INDEX(Sinduscon!$25:$25,
MATCH(CUB!$A3016,Sinduscon!$3:$3,0)+1), "")</f>
        <v>-</v>
      </c>
      <c r="F3016" s="73" t="str">
        <f>IFERROR(INDEX(Sinduscon!$26:$26,
MATCH(CUB!$A3016,Sinduscon!$3:$3,0)+1), "")</f>
        <v>-</v>
      </c>
      <c r="G3016" s="73" t="str">
        <f>IFERROR(INDEX(Sinduscon!$27:$27,
MATCH(CUB!$A3016,Sinduscon!$3:$3,0)+1), "")</f>
        <v>-</v>
      </c>
      <c r="H3016" s="111"/>
      <c r="I3016" s="111"/>
      <c r="J3016" s="111"/>
      <c r="K3016" s="111"/>
    </row>
    <row r="3017" spans="1:12" x14ac:dyDescent="0.25">
      <c r="A3017" s="71">
        <f>IF(
   SUMPRODUCT(--(Sinduscon!$3:$3=DATE(2013,INT((ROW(A3214)-1)/20)+1,1)))&gt;0,
   DATE(2013,INT((ROW(A3214)-1)/20)+1,1),
   ""
)</f>
        <v>46143</v>
      </c>
      <c r="B3017" s="72" t="str">
        <f t="shared" si="244"/>
        <v>R-16</v>
      </c>
      <c r="C3017" s="73" t="str">
        <f t="shared" si="245"/>
        <v>Normal</v>
      </c>
      <c r="D3017" s="73">
        <f>IFERROR(INDEX(Sinduscon!$24:$24,
MATCH(CUB!A3017,Sinduscon!$3:$3,0)+2), "")</f>
        <v>1152.9100000000001</v>
      </c>
      <c r="E3017" s="73">
        <f>IFERROR(INDEX(Sinduscon!$25:$25,
MATCH(CUB!$A3017,Sinduscon!$3:$3,0)+2), "")</f>
        <v>1294.02</v>
      </c>
      <c r="F3017" s="73">
        <f>IFERROR(INDEX(Sinduscon!$26:$26,
MATCH(CUB!$A3017,Sinduscon!$3:$3,0)+2), "")</f>
        <v>68.239999999999995</v>
      </c>
      <c r="G3017" s="73">
        <f>IFERROR(INDEX(Sinduscon!$27:$27,
MATCH(CUB!$A3017,Sinduscon!$3:$3,0)+2), "")</f>
        <v>7.28</v>
      </c>
      <c r="H3017" s="111"/>
      <c r="I3017" s="111"/>
      <c r="J3017" s="111"/>
      <c r="K3017" s="111"/>
    </row>
    <row r="3018" spans="1:12" x14ac:dyDescent="0.25">
      <c r="A3018" s="71">
        <f>IF(
   SUMPRODUCT(--(Sinduscon!$3:$3=DATE(2013,INT((ROW(A3215)-1)/20)+1,1)))&gt;0,
   DATE(2013,INT((ROW(A3215)-1)/20)+1,1),
   ""
)</f>
        <v>46143</v>
      </c>
      <c r="B3018" s="72" t="str">
        <f t="shared" si="244"/>
        <v>R-16</v>
      </c>
      <c r="C3018" s="73" t="str">
        <f t="shared" si="245"/>
        <v>Alto</v>
      </c>
      <c r="D3018" s="73">
        <f>IFERROR(INDEX(Sinduscon!$24:$24,
MATCH(CUB!A3018,Sinduscon!$3:$3,0)+3), "")</f>
        <v>1633.96</v>
      </c>
      <c r="E3018" s="73">
        <f>IFERROR(INDEX(Sinduscon!$25:$25,
MATCH(CUB!$A3018,Sinduscon!$3:$3,0)+3), "")</f>
        <v>1599.78</v>
      </c>
      <c r="F3018" s="73">
        <f>IFERROR(INDEX(Sinduscon!$26:$26,
MATCH(CUB!$A3018,Sinduscon!$3:$3,0)+3), "")</f>
        <v>84.34</v>
      </c>
      <c r="G3018" s="73">
        <f>IFERROR(INDEX(Sinduscon!$27:$27,
MATCH(CUB!$A3018,Sinduscon!$3:$3,0)+3), "")</f>
        <v>10.93</v>
      </c>
      <c r="H3018" s="111"/>
      <c r="I3018" s="111"/>
      <c r="J3018" s="111"/>
      <c r="K3018" s="111"/>
    </row>
    <row r="3019" spans="1:12" x14ac:dyDescent="0.25">
      <c r="A3019" s="71">
        <f>IF(
   SUMPRODUCT(--(Sinduscon!$3:$3=DATE(2013,INT((ROW(A3216)-1)/20)+1,1)))&gt;0,
   DATE(2013,INT((ROW(A3216)-1)/20)+1,1),
   ""
)</f>
        <v>46143</v>
      </c>
      <c r="B3019" s="72" t="str">
        <f t="shared" si="244"/>
        <v>R-16</v>
      </c>
      <c r="C3019" s="73" t="str">
        <f t="shared" si="245"/>
        <v>Total</v>
      </c>
      <c r="D3019" s="73">
        <f>IFERROR(INDEX(Sinduscon!$24:$24,
MATCH(CUB!A3019,Sinduscon!$3:$3,0)+4), "")</f>
        <v>2786.87</v>
      </c>
      <c r="E3019" s="73">
        <f>IFERROR(INDEX(Sinduscon!$25:$25,
MATCH(CUB!$A3019,Sinduscon!$3:$3,0)+4), "")</f>
        <v>2893.8</v>
      </c>
      <c r="F3019" s="73">
        <f>IFERROR(INDEX(Sinduscon!$26:$26,
MATCH(CUB!$A3019,Sinduscon!$3:$3,0)+4), "")</f>
        <v>152.57999999999998</v>
      </c>
      <c r="G3019" s="73">
        <f>IFERROR(INDEX(Sinduscon!$27:$27,
MATCH(CUB!$A3019,Sinduscon!$3:$3,0)+4), "")</f>
        <v>18.21</v>
      </c>
      <c r="H3019" s="111"/>
      <c r="I3019" s="111"/>
      <c r="J3019" s="111"/>
      <c r="K3019" s="111"/>
    </row>
    <row r="3020" spans="1:12" x14ac:dyDescent="0.25">
      <c r="A3020" s="71">
        <f>IF(
   SUMPRODUCT(--(Sinduscon!$3:$3=DATE(2013,INT((ROW(A3217)-1)/20)+1,1)))&gt;0,
   DATE(2013,INT((ROW(A3217)-1)/20)+1,1),
   ""
)</f>
        <v>46143</v>
      </c>
      <c r="B3020" s="72" t="str">
        <f t="shared" si="244"/>
        <v>PIS</v>
      </c>
      <c r="C3020" s="73" t="str">
        <f t="shared" si="245"/>
        <v>Baixo</v>
      </c>
      <c r="D3020" s="73">
        <f>IFERROR(INDEX(Sinduscon!$30:$30,
MATCH(CUB!A3020,Sinduscon!$3:$3,0)+1), "")</f>
        <v>961.53</v>
      </c>
      <c r="E3020" s="73">
        <f>IFERROR(INDEX(Sinduscon!$31:$31,
MATCH(CUB!$A3020,Sinduscon!$3:$3,0)+1), "")</f>
        <v>842.83</v>
      </c>
      <c r="F3020" s="73">
        <f>IFERROR(INDEX(Sinduscon!$32:$32,
MATCH(CUB!$A3020,Sinduscon!$3:$3,0)+1), "")</f>
        <v>39.369999999999997</v>
      </c>
      <c r="G3020" s="73">
        <f>IFERROR(INDEX(Sinduscon!$33:$33,
MATCH(CUB!$A3020,Sinduscon!$3:$3,0)+1), "")</f>
        <v>2.81</v>
      </c>
      <c r="H3020" s="111"/>
      <c r="I3020" s="111"/>
      <c r="J3020" s="111"/>
      <c r="K3020" s="111"/>
    </row>
    <row r="3021" spans="1:12" x14ac:dyDescent="0.25">
      <c r="A3021" s="71">
        <f>IF(
   SUMPRODUCT(--(Sinduscon!$3:$3=DATE(2013,INT((ROW(A3218)-1)/20)+1,1)))&gt;0,
   DATE(2013,INT((ROW(A3218)-1)/20)+1,1),
   ""
)</f>
        <v>46143</v>
      </c>
      <c r="B3021" s="72" t="str">
        <f t="shared" si="244"/>
        <v>PIS</v>
      </c>
      <c r="C3021" s="73" t="str">
        <f t="shared" si="245"/>
        <v>Normal</v>
      </c>
      <c r="D3021" s="73" t="str">
        <f>IFERROR(INDEX(Sinduscon!$30:$30,
MATCH(CUB!A3021,Sinduscon!$3:$3,0)+2), "")</f>
        <v>-</v>
      </c>
      <c r="E3021" s="73" t="str">
        <f>IFERROR(INDEX(Sinduscon!$31:$31,
MATCH(CUB!$A3021,Sinduscon!$3:$3,0)+2), "")</f>
        <v>-</v>
      </c>
      <c r="F3021" s="73" t="str">
        <f>IFERROR(INDEX(Sinduscon!$32:$32,
MATCH(CUB!$A3021,Sinduscon!$3:$3,0)+2), "")</f>
        <v>-</v>
      </c>
      <c r="G3021" s="73" t="str">
        <f>IFERROR(INDEX(Sinduscon!$33:$33,
MATCH(CUB!$A3021,Sinduscon!$3:$3,0)+2), "")</f>
        <v>-</v>
      </c>
      <c r="H3021" s="111"/>
      <c r="I3021" s="111"/>
      <c r="J3021" s="111"/>
      <c r="K3021" s="111"/>
    </row>
    <row r="3022" spans="1:12" x14ac:dyDescent="0.25">
      <c r="A3022" s="71">
        <f>IF(
   SUMPRODUCT(--(Sinduscon!$3:$3=DATE(2013,INT((ROW(A3219)-1)/20)+1,1)))&gt;0,
   DATE(2013,INT((ROW(A3219)-1)/20)+1,1),
   ""
)</f>
        <v>46143</v>
      </c>
      <c r="B3022" s="72" t="str">
        <f t="shared" si="244"/>
        <v>PIS</v>
      </c>
      <c r="C3022" s="73" t="str">
        <f t="shared" si="245"/>
        <v>Alto</v>
      </c>
      <c r="D3022" s="73" t="str">
        <f>IFERROR(INDEX(Sinduscon!$30:$30,
MATCH(CUB!A3022,Sinduscon!$3:$3,0)+3), "")</f>
        <v>-</v>
      </c>
      <c r="E3022" s="73" t="str">
        <f>IFERROR(INDEX(Sinduscon!$31:$31,
MATCH(CUB!$A3022,Sinduscon!$3:$3,0)+3), "")</f>
        <v>-</v>
      </c>
      <c r="F3022" s="73" t="str">
        <f>IFERROR(INDEX(Sinduscon!$32:$32,
MATCH(CUB!$A3022,Sinduscon!$3:$3,0)+3), "")</f>
        <v>-</v>
      </c>
      <c r="G3022" s="73" t="str">
        <f>IFERROR(INDEX(Sinduscon!$33:$33,
MATCH(CUB!$A3022,Sinduscon!$3:$3,0)+3), "")</f>
        <v>-</v>
      </c>
      <c r="H3022" s="111"/>
      <c r="I3022" s="111"/>
      <c r="J3022" s="111"/>
      <c r="K3022" s="111"/>
    </row>
    <row r="3023" spans="1:12" x14ac:dyDescent="0.25">
      <c r="A3023" s="71">
        <f>IF(
   SUMPRODUCT(--(Sinduscon!$3:$3=DATE(2013,INT((ROW(A3220)-1)/20)+1,1)))&gt;0,
   DATE(2013,INT((ROW(A3220)-1)/20)+1,1),
   ""
)</f>
        <v>46143</v>
      </c>
      <c r="B3023" s="72" t="str">
        <f t="shared" si="244"/>
        <v>PIS</v>
      </c>
      <c r="C3023" s="73" t="str">
        <f t="shared" si="245"/>
        <v>Total</v>
      </c>
      <c r="D3023" s="73">
        <f>IFERROR(INDEX(Sinduscon!$30:$30,
MATCH(CUB!A3023,Sinduscon!$3:$3,0)+4), "")</f>
        <v>961.53</v>
      </c>
      <c r="E3023" s="73">
        <f>IFERROR(INDEX(Sinduscon!$31:$31,
MATCH(CUB!$A3023,Sinduscon!$3:$3,0)+4), "")</f>
        <v>842.83</v>
      </c>
      <c r="F3023" s="73">
        <f>IFERROR(INDEX(Sinduscon!$32:$32,
MATCH(CUB!$A3023,Sinduscon!$3:$3,0)+4), "")</f>
        <v>39.369999999999997</v>
      </c>
      <c r="G3023" s="73">
        <f>IFERROR(INDEX(Sinduscon!$33:$33,
MATCH(CUB!$A3023,Sinduscon!$3:$3,0)+4), "")</f>
        <v>2.81</v>
      </c>
      <c r="H3023" s="111">
        <f>SUMIFS(CUB!$D:$D,CUB!$C:$C,"Total",CUB!$A:$A,$A3023)
/11</f>
        <v>1378.0881818181817</v>
      </c>
      <c r="I3023" s="111">
        <f>SUMIFS(CUB!$E:$E,CUB!$C:$C,"Total",CUB!$A:$A,$A3023)
/11</f>
        <v>1344.498181818182</v>
      </c>
      <c r="J3023" s="111">
        <f>SUMIFS(CUB!$F:$F,CUB!$C:$C,"Total",CUB!$A:$A,$A3023)
/11</f>
        <v>98.11545454545454</v>
      </c>
      <c r="K3023" s="111">
        <f>SUMIFS(CUB!$G:$G,CUB!$C:$C,"Total",CUB!$A:$A,$A3023)
/11</f>
        <v>4.6118181818181823</v>
      </c>
      <c r="L3023" s="111">
        <f>SUM(H3023:K3023)</f>
        <v>2825.3136363636368</v>
      </c>
    </row>
    <row r="3024" spans="1:12" x14ac:dyDescent="0.25">
      <c r="A3024" s="71" t="str">
        <f>IF(
   SUMPRODUCT(--(Sinduscon!$3:$3=DATE(2013,INT((ROW(A3221)-1)/20)+1,1)))&gt;0,
   DATE(2013,INT((ROW(A3221)-1)/20)+1,1),
   ""
)</f>
        <v/>
      </c>
      <c r="B3024" s="72" t="str">
        <f t="shared" ref="B3016:B3079" si="246">IF(A3024&lt;&gt;"", CHOOSE(MOD(QUOTIENT(ROW()-4,4),5)+1,"R-1","PP-4","R-8","R-16","PIS"), "")</f>
        <v/>
      </c>
      <c r="C3024" s="73"/>
      <c r="D3024" s="73"/>
      <c r="E3024" s="73"/>
      <c r="F3024" s="73"/>
      <c r="G3024" s="73"/>
    </row>
    <row r="3025" spans="1:7" x14ac:dyDescent="0.25">
      <c r="A3025" s="71" t="str">
        <f>IF(
   SUMPRODUCT(--(Sinduscon!$3:$3=DATE(2013,INT((ROW(A3222)-1)/20)+1,1)))&gt;0,
   DATE(2013,INT((ROW(A3222)-1)/20)+1,1),
   ""
)</f>
        <v/>
      </c>
      <c r="B3025" s="72" t="str">
        <f t="shared" si="246"/>
        <v/>
      </c>
      <c r="C3025" s="73"/>
      <c r="D3025" s="73"/>
      <c r="E3025" s="73"/>
      <c r="F3025" s="73"/>
      <c r="G3025" s="73"/>
    </row>
    <row r="3026" spans="1:7" x14ac:dyDescent="0.25">
      <c r="A3026" s="71" t="str">
        <f>IF(
   SUMPRODUCT(--(Sinduscon!$3:$3=DATE(2013,INT((ROW(A3223)-1)/20)+1,1)))&gt;0,
   DATE(2013,INT((ROW(A3223)-1)/20)+1,1),
   ""
)</f>
        <v/>
      </c>
      <c r="B3026" s="72" t="str">
        <f t="shared" si="246"/>
        <v/>
      </c>
      <c r="C3026" s="73"/>
      <c r="D3026" s="73"/>
      <c r="E3026" s="73"/>
      <c r="F3026" s="73"/>
      <c r="G3026" s="73"/>
    </row>
    <row r="3027" spans="1:7" x14ac:dyDescent="0.25">
      <c r="A3027" s="71" t="str">
        <f>IF(
   SUMPRODUCT(--(Sinduscon!$3:$3=DATE(2013,INT((ROW(A3224)-1)/20)+1,1)))&gt;0,
   DATE(2013,INT((ROW(A3224)-1)/20)+1,1),
   ""
)</f>
        <v/>
      </c>
      <c r="B3027" s="72" t="str">
        <f t="shared" si="246"/>
        <v/>
      </c>
      <c r="C3027" s="73"/>
      <c r="D3027" s="73"/>
      <c r="E3027" s="73"/>
      <c r="F3027" s="73"/>
      <c r="G3027" s="73"/>
    </row>
    <row r="3028" spans="1:7" x14ac:dyDescent="0.25">
      <c r="A3028" s="71" t="str">
        <f>IF(
   SUMPRODUCT(--(Sinduscon!$3:$3=DATE(2013,INT((ROW(A3225)-1)/20)+1,1)))&gt;0,
   DATE(2013,INT((ROW(A3225)-1)/20)+1,1),
   ""
)</f>
        <v/>
      </c>
      <c r="B3028" s="72" t="str">
        <f t="shared" si="246"/>
        <v/>
      </c>
      <c r="C3028" s="73"/>
      <c r="D3028" s="73"/>
      <c r="E3028" s="73"/>
      <c r="F3028" s="73"/>
      <c r="G3028" s="73"/>
    </row>
    <row r="3029" spans="1:7" x14ac:dyDescent="0.25">
      <c r="A3029" s="71" t="str">
        <f>IF(
   SUMPRODUCT(--(Sinduscon!$3:$3=DATE(2013,INT((ROW(A3226)-1)/20)+1,1)))&gt;0,
   DATE(2013,INT((ROW(A3226)-1)/20)+1,1),
   ""
)</f>
        <v/>
      </c>
      <c r="B3029" s="72" t="str">
        <f t="shared" si="246"/>
        <v/>
      </c>
      <c r="C3029" s="73"/>
      <c r="D3029" s="73"/>
      <c r="E3029" s="73"/>
      <c r="F3029" s="73"/>
      <c r="G3029" s="73"/>
    </row>
    <row r="3030" spans="1:7" x14ac:dyDescent="0.25">
      <c r="A3030" s="71" t="str">
        <f>IF(
   SUMPRODUCT(--(Sinduscon!$3:$3=DATE(2013,INT((ROW(A3227)-1)/20)+1,1)))&gt;0,
   DATE(2013,INT((ROW(A3227)-1)/20)+1,1),
   ""
)</f>
        <v/>
      </c>
      <c r="B3030" s="72" t="str">
        <f t="shared" si="246"/>
        <v/>
      </c>
      <c r="C3030" s="73"/>
      <c r="D3030" s="73"/>
      <c r="E3030" s="73"/>
      <c r="F3030" s="73"/>
      <c r="G3030" s="73"/>
    </row>
    <row r="3031" spans="1:7" x14ac:dyDescent="0.25">
      <c r="A3031" s="71" t="str">
        <f>IF(
   SUMPRODUCT(--(Sinduscon!$3:$3=DATE(2013,INT((ROW(A3228)-1)/20)+1,1)))&gt;0,
   DATE(2013,INT((ROW(A3228)-1)/20)+1,1),
   ""
)</f>
        <v/>
      </c>
      <c r="B3031" s="72" t="str">
        <f t="shared" si="246"/>
        <v/>
      </c>
      <c r="C3031" s="73"/>
      <c r="D3031" s="73"/>
      <c r="E3031" s="73"/>
      <c r="F3031" s="73"/>
      <c r="G3031" s="73"/>
    </row>
    <row r="3032" spans="1:7" x14ac:dyDescent="0.25">
      <c r="A3032" s="71" t="str">
        <f>IF(
   SUMPRODUCT(--(Sinduscon!$3:$3=DATE(2013,INT((ROW(A3229)-1)/20)+1,1)))&gt;0,
   DATE(2013,INT((ROW(A3229)-1)/20)+1,1),
   ""
)</f>
        <v/>
      </c>
      <c r="B3032" s="72" t="str">
        <f t="shared" si="246"/>
        <v/>
      </c>
      <c r="C3032" s="73"/>
      <c r="D3032" s="73"/>
      <c r="E3032" s="73"/>
      <c r="F3032" s="73"/>
      <c r="G3032" s="73"/>
    </row>
    <row r="3033" spans="1:7" x14ac:dyDescent="0.25">
      <c r="A3033" s="71" t="str">
        <f>IF(
   SUMPRODUCT(--(Sinduscon!$3:$3=DATE(2013,INT((ROW(A3230)-1)/20)+1,1)))&gt;0,
   DATE(2013,INT((ROW(A3230)-1)/20)+1,1),
   ""
)</f>
        <v/>
      </c>
      <c r="B3033" s="72" t="str">
        <f t="shared" si="246"/>
        <v/>
      </c>
      <c r="C3033" s="73"/>
      <c r="D3033" s="73"/>
      <c r="E3033" s="73"/>
      <c r="F3033" s="73"/>
      <c r="G3033" s="73"/>
    </row>
    <row r="3034" spans="1:7" x14ac:dyDescent="0.25">
      <c r="A3034" s="71" t="str">
        <f>IF(
   SUMPRODUCT(--(Sinduscon!$3:$3=DATE(2013,INT((ROW(A3231)-1)/20)+1,1)))&gt;0,
   DATE(2013,INT((ROW(A3231)-1)/20)+1,1),
   ""
)</f>
        <v/>
      </c>
      <c r="B3034" s="72" t="str">
        <f t="shared" si="246"/>
        <v/>
      </c>
      <c r="C3034" s="73"/>
      <c r="D3034" s="73"/>
      <c r="E3034" s="73"/>
      <c r="F3034" s="73"/>
      <c r="G3034" s="73"/>
    </row>
    <row r="3035" spans="1:7" x14ac:dyDescent="0.25">
      <c r="A3035" s="71" t="str">
        <f>IF(
   SUMPRODUCT(--(Sinduscon!$3:$3=DATE(2013,INT((ROW(A3232)-1)/20)+1,1)))&gt;0,
   DATE(2013,INT((ROW(A3232)-1)/20)+1,1),
   ""
)</f>
        <v/>
      </c>
      <c r="B3035" s="72" t="str">
        <f t="shared" si="246"/>
        <v/>
      </c>
      <c r="C3035" s="73"/>
      <c r="D3035" s="73"/>
      <c r="E3035" s="73"/>
      <c r="F3035" s="73"/>
      <c r="G3035" s="73"/>
    </row>
    <row r="3036" spans="1:7" x14ac:dyDescent="0.25">
      <c r="A3036" s="71" t="str">
        <f>IF(
   SUMPRODUCT(--(Sinduscon!$3:$3=DATE(2013,INT((ROW(A3233)-1)/20)+1,1)))&gt;0,
   DATE(2013,INT((ROW(A3233)-1)/20)+1,1),
   ""
)</f>
        <v/>
      </c>
      <c r="B3036" s="72" t="str">
        <f t="shared" si="246"/>
        <v/>
      </c>
      <c r="C3036" s="73"/>
      <c r="D3036" s="73"/>
      <c r="E3036" s="73"/>
      <c r="F3036" s="73"/>
      <c r="G3036" s="73"/>
    </row>
    <row r="3037" spans="1:7" x14ac:dyDescent="0.25">
      <c r="A3037" s="71" t="str">
        <f>IF(
   SUMPRODUCT(--(Sinduscon!$3:$3=DATE(2013,INT((ROW(A3234)-1)/20)+1,1)))&gt;0,
   DATE(2013,INT((ROW(A3234)-1)/20)+1,1),
   ""
)</f>
        <v/>
      </c>
      <c r="B3037" s="72" t="str">
        <f t="shared" si="246"/>
        <v/>
      </c>
      <c r="C3037" s="73"/>
      <c r="D3037" s="73"/>
      <c r="E3037" s="73"/>
      <c r="F3037" s="73"/>
      <c r="G3037" s="73"/>
    </row>
    <row r="3038" spans="1:7" x14ac:dyDescent="0.25">
      <c r="A3038" s="71" t="str">
        <f>IF(
   SUMPRODUCT(--(Sinduscon!$3:$3=DATE(2013,INT((ROW(A3235)-1)/20)+1,1)))&gt;0,
   DATE(2013,INT((ROW(A3235)-1)/20)+1,1),
   ""
)</f>
        <v/>
      </c>
      <c r="B3038" s="72" t="str">
        <f t="shared" si="246"/>
        <v/>
      </c>
      <c r="C3038" s="73"/>
      <c r="D3038" s="73"/>
      <c r="E3038" s="73"/>
      <c r="F3038" s="73"/>
      <c r="G3038" s="73"/>
    </row>
    <row r="3039" spans="1:7" x14ac:dyDescent="0.25">
      <c r="A3039" s="71" t="str">
        <f>IF(
   SUMPRODUCT(--(Sinduscon!$3:$3=DATE(2013,INT((ROW(A3236)-1)/20)+1,1)))&gt;0,
   DATE(2013,INT((ROW(A3236)-1)/20)+1,1),
   ""
)</f>
        <v/>
      </c>
      <c r="B3039" s="72" t="str">
        <f t="shared" si="246"/>
        <v/>
      </c>
      <c r="C3039" s="73"/>
      <c r="D3039" s="73"/>
      <c r="E3039" s="73"/>
      <c r="F3039" s="73"/>
      <c r="G3039" s="73"/>
    </row>
    <row r="3040" spans="1:7" x14ac:dyDescent="0.25">
      <c r="A3040" s="71" t="str">
        <f>IF(
   SUMPRODUCT(--(Sinduscon!$3:$3=DATE(2013,INT((ROW(A3237)-1)/20)+1,1)))&gt;0,
   DATE(2013,INT((ROW(A3237)-1)/20)+1,1),
   ""
)</f>
        <v/>
      </c>
      <c r="B3040" s="72" t="str">
        <f t="shared" si="246"/>
        <v/>
      </c>
      <c r="C3040" s="73"/>
      <c r="D3040" s="73"/>
      <c r="E3040" s="73"/>
      <c r="F3040" s="73"/>
      <c r="G3040" s="73"/>
    </row>
    <row r="3041" spans="1:7" x14ac:dyDescent="0.25">
      <c r="A3041" s="71" t="str">
        <f>IF(
   SUMPRODUCT(--(Sinduscon!$3:$3=DATE(2013,INT((ROW(A3238)-1)/20)+1,1)))&gt;0,
   DATE(2013,INT((ROW(A3238)-1)/20)+1,1),
   ""
)</f>
        <v/>
      </c>
      <c r="B3041" s="72" t="str">
        <f t="shared" si="246"/>
        <v/>
      </c>
      <c r="C3041" s="73"/>
      <c r="D3041" s="73"/>
      <c r="E3041" s="73"/>
      <c r="F3041" s="73"/>
      <c r="G3041" s="73"/>
    </row>
    <row r="3042" spans="1:7" x14ac:dyDescent="0.25">
      <c r="A3042" s="71" t="str">
        <f>IF(
   SUMPRODUCT(--(Sinduscon!$3:$3=DATE(2013,INT((ROW(A3239)-1)/20)+1,1)))&gt;0,
   DATE(2013,INT((ROW(A3239)-1)/20)+1,1),
   ""
)</f>
        <v/>
      </c>
      <c r="B3042" s="72" t="str">
        <f t="shared" si="246"/>
        <v/>
      </c>
      <c r="C3042" s="73"/>
      <c r="D3042" s="73"/>
      <c r="E3042" s="73"/>
      <c r="F3042" s="73"/>
      <c r="G3042" s="73"/>
    </row>
    <row r="3043" spans="1:7" x14ac:dyDescent="0.25">
      <c r="A3043" s="71" t="str">
        <f>IF(
   SUMPRODUCT(--(Sinduscon!$3:$3=DATE(2013,INT((ROW(A3240)-1)/20)+1,1)))&gt;0,
   DATE(2013,INT((ROW(A3240)-1)/20)+1,1),
   ""
)</f>
        <v/>
      </c>
      <c r="B3043" s="72" t="str">
        <f t="shared" si="246"/>
        <v/>
      </c>
      <c r="C3043" s="73"/>
      <c r="D3043" s="73"/>
      <c r="E3043" s="73"/>
      <c r="F3043" s="73"/>
      <c r="G3043" s="73"/>
    </row>
    <row r="3044" spans="1:7" x14ac:dyDescent="0.25">
      <c r="A3044" s="71" t="str">
        <f>IF(
   SUMPRODUCT(--(Sinduscon!$3:$3=DATE(2013,INT((ROW(A3241)-1)/20)+1,1)))&gt;0,
   DATE(2013,INT((ROW(A3241)-1)/20)+1,1),
   ""
)</f>
        <v/>
      </c>
      <c r="B3044" s="72" t="str">
        <f t="shared" si="246"/>
        <v/>
      </c>
      <c r="C3044" s="73"/>
      <c r="D3044" s="73"/>
      <c r="E3044" s="73"/>
      <c r="F3044" s="73"/>
      <c r="G3044" s="73"/>
    </row>
    <row r="3045" spans="1:7" x14ac:dyDescent="0.25">
      <c r="A3045" s="71" t="str">
        <f>IF(
   SUMPRODUCT(--(Sinduscon!$3:$3=DATE(2013,INT((ROW(A3242)-1)/20)+1,1)))&gt;0,
   DATE(2013,INT((ROW(A3242)-1)/20)+1,1),
   ""
)</f>
        <v/>
      </c>
      <c r="B3045" s="72" t="str">
        <f t="shared" si="246"/>
        <v/>
      </c>
      <c r="C3045" s="73"/>
      <c r="D3045" s="73"/>
      <c r="E3045" s="73"/>
      <c r="F3045" s="73"/>
      <c r="G3045" s="73"/>
    </row>
    <row r="3046" spans="1:7" x14ac:dyDescent="0.25">
      <c r="A3046" s="71" t="str">
        <f>IF(
   SUMPRODUCT(--(Sinduscon!$3:$3=DATE(2013,INT((ROW(A3243)-1)/20)+1,1)))&gt;0,
   DATE(2013,INT((ROW(A3243)-1)/20)+1,1),
   ""
)</f>
        <v/>
      </c>
      <c r="B3046" s="72" t="str">
        <f t="shared" si="246"/>
        <v/>
      </c>
      <c r="C3046" s="73"/>
      <c r="D3046" s="73"/>
      <c r="E3046" s="73"/>
      <c r="F3046" s="73"/>
      <c r="G3046" s="73"/>
    </row>
    <row r="3047" spans="1:7" x14ac:dyDescent="0.25">
      <c r="A3047" s="71" t="str">
        <f>IF(
   SUMPRODUCT(--(Sinduscon!$3:$3=DATE(2013,INT((ROW(A3244)-1)/20)+1,1)))&gt;0,
   DATE(2013,INT((ROW(A3244)-1)/20)+1,1),
   ""
)</f>
        <v/>
      </c>
      <c r="B3047" s="72" t="str">
        <f t="shared" si="246"/>
        <v/>
      </c>
      <c r="C3047" s="73"/>
      <c r="D3047" s="73"/>
      <c r="E3047" s="73"/>
      <c r="F3047" s="73"/>
      <c r="G3047" s="73"/>
    </row>
    <row r="3048" spans="1:7" x14ac:dyDescent="0.25">
      <c r="A3048" s="71" t="str">
        <f>IF(
   SUMPRODUCT(--(Sinduscon!$3:$3=DATE(2013,INT((ROW(A3245)-1)/20)+1,1)))&gt;0,
   DATE(2013,INT((ROW(A3245)-1)/20)+1,1),
   ""
)</f>
        <v/>
      </c>
      <c r="B3048" s="72" t="str">
        <f t="shared" si="246"/>
        <v/>
      </c>
      <c r="C3048" s="73"/>
      <c r="D3048" s="73"/>
      <c r="E3048" s="73"/>
      <c r="F3048" s="73"/>
      <c r="G3048" s="73"/>
    </row>
    <row r="3049" spans="1:7" x14ac:dyDescent="0.25">
      <c r="A3049" s="71" t="str">
        <f>IF(
   SUMPRODUCT(--(Sinduscon!$3:$3=DATE(2013,INT((ROW(A3246)-1)/20)+1,1)))&gt;0,
   DATE(2013,INT((ROW(A3246)-1)/20)+1,1),
   ""
)</f>
        <v/>
      </c>
      <c r="B3049" s="72" t="str">
        <f t="shared" si="246"/>
        <v/>
      </c>
      <c r="C3049" s="73"/>
      <c r="D3049" s="73"/>
      <c r="E3049" s="73"/>
      <c r="F3049" s="73"/>
      <c r="G3049" s="73"/>
    </row>
    <row r="3050" spans="1:7" x14ac:dyDescent="0.25">
      <c r="A3050" s="71" t="str">
        <f>IF(
   SUMPRODUCT(--(Sinduscon!$3:$3=DATE(2013,INT((ROW(A3247)-1)/20)+1,1)))&gt;0,
   DATE(2013,INT((ROW(A3247)-1)/20)+1,1),
   ""
)</f>
        <v/>
      </c>
      <c r="B3050" s="72" t="str">
        <f t="shared" si="246"/>
        <v/>
      </c>
      <c r="C3050" s="73"/>
      <c r="D3050" s="73"/>
      <c r="E3050" s="73"/>
      <c r="F3050" s="73"/>
      <c r="G3050" s="73"/>
    </row>
    <row r="3051" spans="1:7" x14ac:dyDescent="0.25">
      <c r="A3051" s="71" t="str">
        <f>IF(
   SUMPRODUCT(--(Sinduscon!$3:$3=DATE(2013,INT((ROW(A3248)-1)/20)+1,1)))&gt;0,
   DATE(2013,INT((ROW(A3248)-1)/20)+1,1),
   ""
)</f>
        <v/>
      </c>
      <c r="B3051" s="72" t="str">
        <f t="shared" si="246"/>
        <v/>
      </c>
      <c r="C3051" s="73"/>
      <c r="D3051" s="73"/>
      <c r="E3051" s="73"/>
      <c r="F3051" s="73"/>
      <c r="G3051" s="73"/>
    </row>
    <row r="3052" spans="1:7" x14ac:dyDescent="0.25">
      <c r="A3052" s="71" t="str">
        <f>IF(
   SUMPRODUCT(--(Sinduscon!$3:$3=DATE(2013,INT((ROW(A3249)-1)/20)+1,1)))&gt;0,
   DATE(2013,INT((ROW(A3249)-1)/20)+1,1),
   ""
)</f>
        <v/>
      </c>
      <c r="B3052" s="72" t="str">
        <f t="shared" si="246"/>
        <v/>
      </c>
      <c r="C3052" s="73"/>
      <c r="D3052" s="73"/>
      <c r="E3052" s="73"/>
      <c r="F3052" s="73"/>
      <c r="G3052" s="73"/>
    </row>
    <row r="3053" spans="1:7" x14ac:dyDescent="0.25">
      <c r="A3053" s="71" t="str">
        <f>IF(
   SUMPRODUCT(--(Sinduscon!$3:$3=DATE(2013,INT((ROW(A3250)-1)/20)+1,1)))&gt;0,
   DATE(2013,INT((ROW(A3250)-1)/20)+1,1),
   ""
)</f>
        <v/>
      </c>
      <c r="B3053" s="72" t="str">
        <f t="shared" si="246"/>
        <v/>
      </c>
      <c r="C3053" s="73"/>
      <c r="D3053" s="73"/>
      <c r="E3053" s="73"/>
      <c r="F3053" s="73"/>
      <c r="G3053" s="73"/>
    </row>
    <row r="3054" spans="1:7" x14ac:dyDescent="0.25">
      <c r="A3054" s="71" t="str">
        <f>IF(
   SUMPRODUCT(--(Sinduscon!$3:$3=DATE(2013,INT((ROW(A3251)-1)/20)+1,1)))&gt;0,
   DATE(2013,INT((ROW(A3251)-1)/20)+1,1),
   ""
)</f>
        <v/>
      </c>
      <c r="B3054" s="72" t="str">
        <f t="shared" si="246"/>
        <v/>
      </c>
      <c r="C3054" s="73"/>
      <c r="D3054" s="73"/>
      <c r="E3054" s="73"/>
      <c r="F3054" s="73"/>
      <c r="G3054" s="73"/>
    </row>
    <row r="3055" spans="1:7" x14ac:dyDescent="0.25">
      <c r="A3055" s="71" t="str">
        <f>IF(
   SUMPRODUCT(--(Sinduscon!$3:$3=DATE(2013,INT((ROW(A3252)-1)/20)+1,1)))&gt;0,
   DATE(2013,INT((ROW(A3252)-1)/20)+1,1),
   ""
)</f>
        <v/>
      </c>
      <c r="B3055" s="72" t="str">
        <f t="shared" si="246"/>
        <v/>
      </c>
      <c r="C3055" s="73"/>
      <c r="D3055" s="73"/>
      <c r="E3055" s="73"/>
      <c r="F3055" s="73"/>
      <c r="G3055" s="73"/>
    </row>
    <row r="3056" spans="1:7" x14ac:dyDescent="0.25">
      <c r="A3056" s="71" t="str">
        <f>IF(
   SUMPRODUCT(--(Sinduscon!$3:$3=DATE(2013,INT((ROW(A3253)-1)/20)+1,1)))&gt;0,
   DATE(2013,INT((ROW(A3253)-1)/20)+1,1),
   ""
)</f>
        <v/>
      </c>
      <c r="B3056" s="72" t="str">
        <f t="shared" si="246"/>
        <v/>
      </c>
      <c r="C3056" s="73"/>
      <c r="D3056" s="73"/>
      <c r="E3056" s="73"/>
      <c r="F3056" s="73"/>
      <c r="G3056" s="73"/>
    </row>
    <row r="3057" spans="1:7" x14ac:dyDescent="0.25">
      <c r="A3057" s="71" t="str">
        <f>IF(
   SUMPRODUCT(--(Sinduscon!$3:$3=DATE(2013,INT((ROW(A3254)-1)/20)+1,1)))&gt;0,
   DATE(2013,INT((ROW(A3254)-1)/20)+1,1),
   ""
)</f>
        <v/>
      </c>
      <c r="B3057" s="72" t="str">
        <f t="shared" si="246"/>
        <v/>
      </c>
      <c r="C3057" s="73"/>
      <c r="D3057" s="73"/>
      <c r="E3057" s="73"/>
      <c r="F3057" s="73"/>
      <c r="G3057" s="73"/>
    </row>
    <row r="3058" spans="1:7" x14ac:dyDescent="0.25">
      <c r="A3058" s="71" t="str">
        <f>IF(
   SUMPRODUCT(--(Sinduscon!$3:$3=DATE(2013,INT((ROW(A3255)-1)/20)+1,1)))&gt;0,
   DATE(2013,INT((ROW(A3255)-1)/20)+1,1),
   ""
)</f>
        <v/>
      </c>
      <c r="B3058" s="72" t="str">
        <f t="shared" si="246"/>
        <v/>
      </c>
      <c r="C3058" s="73"/>
      <c r="D3058" s="73"/>
      <c r="E3058" s="73"/>
      <c r="F3058" s="73"/>
      <c r="G3058" s="73"/>
    </row>
    <row r="3059" spans="1:7" x14ac:dyDescent="0.25">
      <c r="A3059" s="71" t="str">
        <f>IF(
   SUMPRODUCT(--(Sinduscon!$3:$3=DATE(2013,INT((ROW(A3256)-1)/20)+1,1)))&gt;0,
   DATE(2013,INT((ROW(A3256)-1)/20)+1,1),
   ""
)</f>
        <v/>
      </c>
      <c r="B3059" s="72" t="str">
        <f t="shared" si="246"/>
        <v/>
      </c>
      <c r="C3059" s="73"/>
      <c r="D3059" s="73"/>
      <c r="E3059" s="73"/>
      <c r="F3059" s="73"/>
      <c r="G3059" s="73"/>
    </row>
    <row r="3060" spans="1:7" x14ac:dyDescent="0.25">
      <c r="A3060" s="71" t="str">
        <f>IF(
   SUMPRODUCT(--(Sinduscon!$3:$3=DATE(2013,INT((ROW(A3257)-1)/20)+1,1)))&gt;0,
   DATE(2013,INT((ROW(A3257)-1)/20)+1,1),
   ""
)</f>
        <v/>
      </c>
      <c r="B3060" s="72" t="str">
        <f t="shared" si="246"/>
        <v/>
      </c>
      <c r="C3060" s="73"/>
      <c r="D3060" s="73"/>
      <c r="E3060" s="73"/>
      <c r="F3060" s="73"/>
      <c r="G3060" s="73"/>
    </row>
    <row r="3061" spans="1:7" x14ac:dyDescent="0.25">
      <c r="A3061" s="71" t="str">
        <f>IF(
   SUMPRODUCT(--(Sinduscon!$3:$3=DATE(2013,INT((ROW(A3258)-1)/20)+1,1)))&gt;0,
   DATE(2013,INT((ROW(A3258)-1)/20)+1,1),
   ""
)</f>
        <v/>
      </c>
      <c r="B3061" s="72" t="str">
        <f t="shared" si="246"/>
        <v/>
      </c>
      <c r="C3061" s="73"/>
      <c r="D3061" s="73"/>
      <c r="E3061" s="73"/>
      <c r="F3061" s="73"/>
      <c r="G3061" s="73"/>
    </row>
    <row r="3062" spans="1:7" x14ac:dyDescent="0.25">
      <c r="A3062" s="71" t="str">
        <f>IF(
   SUMPRODUCT(--(Sinduscon!$3:$3=DATE(2013,INT((ROW(A3259)-1)/20)+1,1)))&gt;0,
   DATE(2013,INT((ROW(A3259)-1)/20)+1,1),
   ""
)</f>
        <v/>
      </c>
      <c r="B3062" s="72" t="str">
        <f t="shared" si="246"/>
        <v/>
      </c>
      <c r="C3062" s="73"/>
      <c r="D3062" s="73"/>
      <c r="E3062" s="73"/>
      <c r="F3062" s="73"/>
      <c r="G3062" s="73"/>
    </row>
    <row r="3063" spans="1:7" x14ac:dyDescent="0.25">
      <c r="A3063" s="71" t="str">
        <f>IF(
   SUMPRODUCT(--(Sinduscon!$3:$3=DATE(2013,INT((ROW(A3260)-1)/20)+1,1)))&gt;0,
   DATE(2013,INT((ROW(A3260)-1)/20)+1,1),
   ""
)</f>
        <v/>
      </c>
      <c r="B3063" s="72" t="str">
        <f t="shared" si="246"/>
        <v/>
      </c>
      <c r="C3063" s="73"/>
      <c r="D3063" s="73"/>
      <c r="E3063" s="73"/>
      <c r="F3063" s="73"/>
      <c r="G3063" s="73"/>
    </row>
    <row r="3064" spans="1:7" x14ac:dyDescent="0.25">
      <c r="A3064" s="71" t="str">
        <f>IF(
   SUMPRODUCT(--(Sinduscon!$3:$3=DATE(2013,INT((ROW(A3261)-1)/20)+1,1)))&gt;0,
   DATE(2013,INT((ROW(A3261)-1)/20)+1,1),
   ""
)</f>
        <v/>
      </c>
      <c r="B3064" s="72" t="str">
        <f t="shared" si="246"/>
        <v/>
      </c>
      <c r="C3064" s="73"/>
      <c r="D3064" s="73"/>
      <c r="E3064" s="73"/>
      <c r="F3064" s="73"/>
      <c r="G3064" s="73"/>
    </row>
    <row r="3065" spans="1:7" x14ac:dyDescent="0.25">
      <c r="A3065" s="71" t="str">
        <f>IF(
   SUMPRODUCT(--(Sinduscon!$3:$3=DATE(2013,INT((ROW(A3262)-1)/20)+1,1)))&gt;0,
   DATE(2013,INT((ROW(A3262)-1)/20)+1,1),
   ""
)</f>
        <v/>
      </c>
      <c r="B3065" s="72" t="str">
        <f t="shared" si="246"/>
        <v/>
      </c>
      <c r="C3065" s="73"/>
      <c r="D3065" s="73"/>
      <c r="E3065" s="73"/>
      <c r="F3065" s="73"/>
      <c r="G3065" s="73"/>
    </row>
    <row r="3066" spans="1:7" x14ac:dyDescent="0.25">
      <c r="A3066" s="71" t="str">
        <f>IF(
   SUMPRODUCT(--(Sinduscon!$3:$3=DATE(2013,INT((ROW(A3263)-1)/20)+1,1)))&gt;0,
   DATE(2013,INT((ROW(A3263)-1)/20)+1,1),
   ""
)</f>
        <v/>
      </c>
      <c r="B3066" s="72" t="str">
        <f t="shared" si="246"/>
        <v/>
      </c>
      <c r="C3066" s="73"/>
      <c r="D3066" s="73"/>
      <c r="E3066" s="73"/>
      <c r="F3066" s="73"/>
      <c r="G3066" s="73"/>
    </row>
    <row r="3067" spans="1:7" x14ac:dyDescent="0.25">
      <c r="A3067" s="71" t="str">
        <f>IF(
   SUMPRODUCT(--(Sinduscon!$3:$3=DATE(2013,INT((ROW(A3264)-1)/20)+1,1)))&gt;0,
   DATE(2013,INT((ROW(A3264)-1)/20)+1,1),
   ""
)</f>
        <v/>
      </c>
      <c r="B3067" s="72" t="str">
        <f t="shared" si="246"/>
        <v/>
      </c>
      <c r="C3067" s="73"/>
      <c r="D3067" s="73"/>
      <c r="E3067" s="73"/>
      <c r="F3067" s="73"/>
      <c r="G3067" s="73"/>
    </row>
    <row r="3068" spans="1:7" x14ac:dyDescent="0.25">
      <c r="A3068" s="71" t="str">
        <f>IF(
   SUMPRODUCT(--(Sinduscon!$3:$3=DATE(2013,INT((ROW(A3265)-1)/20)+1,1)))&gt;0,
   DATE(2013,INT((ROW(A3265)-1)/20)+1,1),
   ""
)</f>
        <v/>
      </c>
      <c r="B3068" s="72" t="str">
        <f t="shared" si="246"/>
        <v/>
      </c>
      <c r="C3068" s="73"/>
      <c r="D3068" s="73"/>
      <c r="E3068" s="73"/>
      <c r="F3068" s="73"/>
      <c r="G3068" s="73"/>
    </row>
    <row r="3069" spans="1:7" x14ac:dyDescent="0.25">
      <c r="A3069" s="71" t="str">
        <f>IF(
   SUMPRODUCT(--(Sinduscon!$3:$3=DATE(2013,INT((ROW(A3266)-1)/20)+1,1)))&gt;0,
   DATE(2013,INT((ROW(A3266)-1)/20)+1,1),
   ""
)</f>
        <v/>
      </c>
      <c r="B3069" s="72" t="str">
        <f t="shared" si="246"/>
        <v/>
      </c>
      <c r="C3069" s="73"/>
      <c r="D3069" s="73"/>
      <c r="E3069" s="73"/>
      <c r="F3069" s="73"/>
      <c r="G3069" s="73"/>
    </row>
    <row r="3070" spans="1:7" x14ac:dyDescent="0.25">
      <c r="A3070" s="71" t="str">
        <f>IF(
   SUMPRODUCT(--(Sinduscon!$3:$3=DATE(2013,INT((ROW(A3267)-1)/20)+1,1)))&gt;0,
   DATE(2013,INT((ROW(A3267)-1)/20)+1,1),
   ""
)</f>
        <v/>
      </c>
      <c r="B3070" s="72" t="str">
        <f t="shared" si="246"/>
        <v/>
      </c>
      <c r="C3070" s="73"/>
      <c r="D3070" s="73"/>
      <c r="E3070" s="73"/>
      <c r="F3070" s="73"/>
      <c r="G3070" s="73"/>
    </row>
    <row r="3071" spans="1:7" x14ac:dyDescent="0.25">
      <c r="A3071" s="71" t="str">
        <f>IF(
   SUMPRODUCT(--(Sinduscon!$3:$3=DATE(2013,INT((ROW(A3268)-1)/20)+1,1)))&gt;0,
   DATE(2013,INT((ROW(A3268)-1)/20)+1,1),
   ""
)</f>
        <v/>
      </c>
      <c r="B3071" s="72" t="str">
        <f t="shared" si="246"/>
        <v/>
      </c>
      <c r="C3071" s="73"/>
      <c r="D3071" s="73"/>
      <c r="E3071" s="73"/>
      <c r="F3071" s="73"/>
      <c r="G3071" s="73"/>
    </row>
    <row r="3072" spans="1:7" x14ac:dyDescent="0.25">
      <c r="A3072" s="71" t="str">
        <f>IF(
   SUMPRODUCT(--(Sinduscon!$3:$3=DATE(2013,INT((ROW(A3269)-1)/20)+1,1)))&gt;0,
   DATE(2013,INT((ROW(A3269)-1)/20)+1,1),
   ""
)</f>
        <v/>
      </c>
      <c r="B3072" s="72" t="str">
        <f t="shared" si="246"/>
        <v/>
      </c>
      <c r="C3072" s="73"/>
      <c r="D3072" s="73"/>
      <c r="E3072" s="73"/>
      <c r="F3072" s="73"/>
      <c r="G3072" s="73"/>
    </row>
    <row r="3073" spans="1:7" x14ac:dyDescent="0.25">
      <c r="A3073" s="71" t="str">
        <f>IF(
   SUMPRODUCT(--(Sinduscon!$3:$3=DATE(2013,INT((ROW(A3270)-1)/20)+1,1)))&gt;0,
   DATE(2013,INT((ROW(A3270)-1)/20)+1,1),
   ""
)</f>
        <v/>
      </c>
      <c r="B3073" s="72" t="str">
        <f t="shared" si="246"/>
        <v/>
      </c>
      <c r="C3073" s="73"/>
      <c r="D3073" s="73"/>
      <c r="E3073" s="73"/>
      <c r="F3073" s="73"/>
      <c r="G3073" s="73"/>
    </row>
    <row r="3074" spans="1:7" x14ac:dyDescent="0.25">
      <c r="A3074" s="71" t="str">
        <f>IF(
   SUMPRODUCT(--(Sinduscon!$3:$3=DATE(2013,INT((ROW(A3271)-1)/20)+1,1)))&gt;0,
   DATE(2013,INT((ROW(A3271)-1)/20)+1,1),
   ""
)</f>
        <v/>
      </c>
      <c r="B3074" s="72" t="str">
        <f t="shared" si="246"/>
        <v/>
      </c>
      <c r="C3074" s="73"/>
      <c r="D3074" s="73"/>
      <c r="E3074" s="73"/>
      <c r="F3074" s="73"/>
      <c r="G3074" s="73"/>
    </row>
    <row r="3075" spans="1:7" x14ac:dyDescent="0.25">
      <c r="A3075" s="71" t="str">
        <f>IF(
   SUMPRODUCT(--(Sinduscon!$3:$3=DATE(2013,INT((ROW(A3272)-1)/20)+1,1)))&gt;0,
   DATE(2013,INT((ROW(A3272)-1)/20)+1,1),
   ""
)</f>
        <v/>
      </c>
      <c r="B3075" s="72" t="str">
        <f t="shared" si="246"/>
        <v/>
      </c>
      <c r="C3075" s="73"/>
      <c r="D3075" s="73"/>
      <c r="E3075" s="73"/>
      <c r="F3075" s="73"/>
      <c r="G3075" s="73"/>
    </row>
    <row r="3076" spans="1:7" x14ac:dyDescent="0.25">
      <c r="A3076" s="71" t="str">
        <f>IF(
   SUMPRODUCT(--(Sinduscon!$3:$3=DATE(2013,INT((ROW(A3273)-1)/20)+1,1)))&gt;0,
   DATE(2013,INT((ROW(A3273)-1)/20)+1,1),
   ""
)</f>
        <v/>
      </c>
      <c r="B3076" s="72" t="str">
        <f t="shared" si="246"/>
        <v/>
      </c>
      <c r="C3076" s="73"/>
      <c r="D3076" s="73"/>
      <c r="E3076" s="73"/>
      <c r="F3076" s="73"/>
      <c r="G3076" s="73"/>
    </row>
    <row r="3077" spans="1:7" x14ac:dyDescent="0.25">
      <c r="A3077" s="71" t="str">
        <f>IF(
   SUMPRODUCT(--(Sinduscon!$3:$3=DATE(2013,INT((ROW(A3274)-1)/20)+1,1)))&gt;0,
   DATE(2013,INT((ROW(A3274)-1)/20)+1,1),
   ""
)</f>
        <v/>
      </c>
      <c r="B3077" s="72" t="str">
        <f t="shared" si="246"/>
        <v/>
      </c>
      <c r="C3077" s="73"/>
      <c r="D3077" s="73"/>
      <c r="E3077" s="73"/>
      <c r="F3077" s="73"/>
      <c r="G3077" s="73"/>
    </row>
    <row r="3078" spans="1:7" x14ac:dyDescent="0.25">
      <c r="A3078" s="71" t="str">
        <f>IF(
   SUMPRODUCT(--(Sinduscon!$3:$3=DATE(2013,INT((ROW(A3275)-1)/20)+1,1)))&gt;0,
   DATE(2013,INT((ROW(A3275)-1)/20)+1,1),
   ""
)</f>
        <v/>
      </c>
      <c r="B3078" s="72" t="str">
        <f t="shared" si="246"/>
        <v/>
      </c>
      <c r="C3078" s="73"/>
      <c r="D3078" s="73"/>
      <c r="E3078" s="73"/>
      <c r="F3078" s="73"/>
      <c r="G3078" s="73"/>
    </row>
    <row r="3079" spans="1:7" x14ac:dyDescent="0.25">
      <c r="A3079" s="71" t="str">
        <f>IF(
   SUMPRODUCT(--(Sinduscon!$3:$3=DATE(2013,INT((ROW(A3276)-1)/20)+1,1)))&gt;0,
   DATE(2013,INT((ROW(A3276)-1)/20)+1,1),
   ""
)</f>
        <v/>
      </c>
      <c r="B3079" s="72" t="str">
        <f t="shared" si="246"/>
        <v/>
      </c>
      <c r="C3079" s="73"/>
      <c r="D3079" s="73"/>
      <c r="E3079" s="73"/>
      <c r="F3079" s="73"/>
      <c r="G3079" s="73"/>
    </row>
    <row r="3080" spans="1:7" x14ac:dyDescent="0.25">
      <c r="A3080" s="71" t="str">
        <f>IF(
   SUMPRODUCT(--(Sinduscon!$3:$3=DATE(2013,INT((ROW(A3277)-1)/20)+1,1)))&gt;0,
   DATE(2013,INT((ROW(A3277)-1)/20)+1,1),
   ""
)</f>
        <v/>
      </c>
      <c r="B3080" s="72" t="str">
        <f t="shared" ref="B3080:B3143" si="247">IF(A3080&lt;&gt;"", CHOOSE(MOD(QUOTIENT(ROW()-4,4),5)+1,"R-1","PP-4","R-8","R-16","PIS"), "")</f>
        <v/>
      </c>
      <c r="C3080" s="73"/>
      <c r="D3080" s="73"/>
      <c r="E3080" s="73"/>
      <c r="F3080" s="73"/>
      <c r="G3080" s="73"/>
    </row>
    <row r="3081" spans="1:7" x14ac:dyDescent="0.25">
      <c r="A3081" s="71" t="str">
        <f>IF(
   SUMPRODUCT(--(Sinduscon!$3:$3=DATE(2013,INT((ROW(A3278)-1)/20)+1,1)))&gt;0,
   DATE(2013,INT((ROW(A3278)-1)/20)+1,1),
   ""
)</f>
        <v/>
      </c>
      <c r="B3081" s="72" t="str">
        <f t="shared" si="247"/>
        <v/>
      </c>
      <c r="C3081" s="73"/>
      <c r="D3081" s="73"/>
      <c r="E3081" s="73"/>
      <c r="F3081" s="73"/>
      <c r="G3081" s="73"/>
    </row>
    <row r="3082" spans="1:7" x14ac:dyDescent="0.25">
      <c r="A3082" s="71" t="str">
        <f>IF(
   SUMPRODUCT(--(Sinduscon!$3:$3=DATE(2013,INT((ROW(A3279)-1)/20)+1,1)))&gt;0,
   DATE(2013,INT((ROW(A3279)-1)/20)+1,1),
   ""
)</f>
        <v/>
      </c>
      <c r="B3082" s="72" t="str">
        <f t="shared" si="247"/>
        <v/>
      </c>
      <c r="C3082" s="73"/>
      <c r="D3082" s="73"/>
      <c r="E3082" s="73"/>
      <c r="F3082" s="73"/>
      <c r="G3082" s="73"/>
    </row>
    <row r="3083" spans="1:7" x14ac:dyDescent="0.25">
      <c r="A3083" s="71" t="str">
        <f>IF(
   SUMPRODUCT(--(Sinduscon!$3:$3=DATE(2013,INT((ROW(A3280)-1)/20)+1,1)))&gt;0,
   DATE(2013,INT((ROW(A3280)-1)/20)+1,1),
   ""
)</f>
        <v/>
      </c>
      <c r="B3083" s="72" t="str">
        <f t="shared" si="247"/>
        <v/>
      </c>
      <c r="C3083" s="73"/>
      <c r="D3083" s="73"/>
      <c r="E3083" s="73"/>
      <c r="F3083" s="73"/>
      <c r="G3083" s="73"/>
    </row>
    <row r="3084" spans="1:7" x14ac:dyDescent="0.25">
      <c r="A3084" s="71" t="str">
        <f>IF(
   SUMPRODUCT(--(Sinduscon!$3:$3=DATE(2013,INT((ROW(A3281)-1)/20)+1,1)))&gt;0,
   DATE(2013,INT((ROW(A3281)-1)/20)+1,1),
   ""
)</f>
        <v/>
      </c>
      <c r="B3084" s="72" t="str">
        <f t="shared" si="247"/>
        <v/>
      </c>
      <c r="C3084" s="73"/>
      <c r="D3084" s="73"/>
      <c r="E3084" s="73"/>
      <c r="F3084" s="73"/>
      <c r="G3084" s="73"/>
    </row>
    <row r="3085" spans="1:7" x14ac:dyDescent="0.25">
      <c r="A3085" s="71" t="str">
        <f>IF(
   SUMPRODUCT(--(Sinduscon!$3:$3=DATE(2013,INT((ROW(A3282)-1)/20)+1,1)))&gt;0,
   DATE(2013,INT((ROW(A3282)-1)/20)+1,1),
   ""
)</f>
        <v/>
      </c>
      <c r="B3085" s="72" t="str">
        <f t="shared" si="247"/>
        <v/>
      </c>
      <c r="C3085" s="73"/>
      <c r="D3085" s="73"/>
      <c r="E3085" s="73"/>
      <c r="F3085" s="73"/>
      <c r="G3085" s="73"/>
    </row>
    <row r="3086" spans="1:7" x14ac:dyDescent="0.25">
      <c r="A3086" s="71" t="str">
        <f>IF(
   SUMPRODUCT(--(Sinduscon!$3:$3=DATE(2013,INT((ROW(A3283)-1)/20)+1,1)))&gt;0,
   DATE(2013,INT((ROW(A3283)-1)/20)+1,1),
   ""
)</f>
        <v/>
      </c>
      <c r="B3086" s="72" t="str">
        <f t="shared" si="247"/>
        <v/>
      </c>
      <c r="C3086" s="73"/>
      <c r="D3086" s="73"/>
      <c r="E3086" s="73"/>
      <c r="F3086" s="73"/>
      <c r="G3086" s="73"/>
    </row>
    <row r="3087" spans="1:7" x14ac:dyDescent="0.25">
      <c r="A3087" s="71" t="str">
        <f>IF(
   SUMPRODUCT(--(Sinduscon!$3:$3=DATE(2013,INT((ROW(A3284)-1)/20)+1,1)))&gt;0,
   DATE(2013,INT((ROW(A3284)-1)/20)+1,1),
   ""
)</f>
        <v/>
      </c>
      <c r="B3087" s="72" t="str">
        <f t="shared" si="247"/>
        <v/>
      </c>
      <c r="C3087" s="73"/>
      <c r="D3087" s="73"/>
      <c r="E3087" s="73"/>
      <c r="F3087" s="73"/>
      <c r="G3087" s="73"/>
    </row>
    <row r="3088" spans="1:7" x14ac:dyDescent="0.25">
      <c r="A3088" s="71" t="str">
        <f>IF(
   SUMPRODUCT(--(Sinduscon!$3:$3=DATE(2013,INT((ROW(A3285)-1)/20)+1,1)))&gt;0,
   DATE(2013,INT((ROW(A3285)-1)/20)+1,1),
   ""
)</f>
        <v/>
      </c>
      <c r="B3088" s="72" t="str">
        <f t="shared" si="247"/>
        <v/>
      </c>
      <c r="C3088" s="73"/>
      <c r="D3088" s="73"/>
      <c r="E3088" s="73"/>
      <c r="F3088" s="73"/>
      <c r="G3088" s="73"/>
    </row>
    <row r="3089" spans="1:7" x14ac:dyDescent="0.25">
      <c r="A3089" s="71" t="str">
        <f>IF(
   SUMPRODUCT(--(Sinduscon!$3:$3=DATE(2013,INT((ROW(A3286)-1)/20)+1,1)))&gt;0,
   DATE(2013,INT((ROW(A3286)-1)/20)+1,1),
   ""
)</f>
        <v/>
      </c>
      <c r="B3089" s="72" t="str">
        <f t="shared" si="247"/>
        <v/>
      </c>
      <c r="C3089" s="73"/>
      <c r="D3089" s="73"/>
      <c r="E3089" s="73"/>
      <c r="F3089" s="73"/>
      <c r="G3089" s="73"/>
    </row>
    <row r="3090" spans="1:7" x14ac:dyDescent="0.25">
      <c r="A3090" s="71" t="str">
        <f>IF(
   SUMPRODUCT(--(Sinduscon!$3:$3=DATE(2013,INT((ROW(A3287)-1)/20)+1,1)))&gt;0,
   DATE(2013,INT((ROW(A3287)-1)/20)+1,1),
   ""
)</f>
        <v/>
      </c>
      <c r="B3090" s="72" t="str">
        <f t="shared" si="247"/>
        <v/>
      </c>
      <c r="C3090" s="73"/>
      <c r="D3090" s="73"/>
      <c r="E3090" s="73"/>
      <c r="F3090" s="73"/>
      <c r="G3090" s="73"/>
    </row>
    <row r="3091" spans="1:7" x14ac:dyDescent="0.25">
      <c r="A3091" s="71" t="str">
        <f>IF(
   SUMPRODUCT(--(Sinduscon!$3:$3=DATE(2013,INT((ROW(A3288)-1)/20)+1,1)))&gt;0,
   DATE(2013,INT((ROW(A3288)-1)/20)+1,1),
   ""
)</f>
        <v/>
      </c>
      <c r="B3091" s="72" t="str">
        <f t="shared" si="247"/>
        <v/>
      </c>
      <c r="C3091" s="73"/>
      <c r="D3091" s="73"/>
      <c r="E3091" s="73"/>
      <c r="F3091" s="73"/>
      <c r="G3091" s="73"/>
    </row>
    <row r="3092" spans="1:7" x14ac:dyDescent="0.25">
      <c r="A3092" s="71" t="str">
        <f>IF(
   SUMPRODUCT(--(Sinduscon!$3:$3=DATE(2013,INT((ROW(A3289)-1)/20)+1,1)))&gt;0,
   DATE(2013,INT((ROW(A3289)-1)/20)+1,1),
   ""
)</f>
        <v/>
      </c>
      <c r="B3092" s="72" t="str">
        <f t="shared" si="247"/>
        <v/>
      </c>
      <c r="C3092" s="73"/>
      <c r="D3092" s="73"/>
      <c r="E3092" s="73"/>
      <c r="F3092" s="73"/>
      <c r="G3092" s="73"/>
    </row>
    <row r="3093" spans="1:7" x14ac:dyDescent="0.25">
      <c r="A3093" s="71" t="str">
        <f>IF(
   SUMPRODUCT(--(Sinduscon!$3:$3=DATE(2013,INT((ROW(A3290)-1)/20)+1,1)))&gt;0,
   DATE(2013,INT((ROW(A3290)-1)/20)+1,1),
   ""
)</f>
        <v/>
      </c>
      <c r="B3093" s="72" t="str">
        <f t="shared" si="247"/>
        <v/>
      </c>
      <c r="C3093" s="73"/>
      <c r="D3093" s="73"/>
      <c r="E3093" s="73"/>
      <c r="F3093" s="73"/>
      <c r="G3093" s="73"/>
    </row>
    <row r="3094" spans="1:7" x14ac:dyDescent="0.25">
      <c r="A3094" s="71" t="str">
        <f>IF(
   SUMPRODUCT(--(Sinduscon!$3:$3=DATE(2013,INT((ROW(A3291)-1)/20)+1,1)))&gt;0,
   DATE(2013,INT((ROW(A3291)-1)/20)+1,1),
   ""
)</f>
        <v/>
      </c>
      <c r="B3094" s="72" t="str">
        <f t="shared" si="247"/>
        <v/>
      </c>
      <c r="C3094" s="73"/>
      <c r="D3094" s="73"/>
      <c r="E3094" s="73"/>
      <c r="F3094" s="73"/>
      <c r="G3094" s="73"/>
    </row>
    <row r="3095" spans="1:7" x14ac:dyDescent="0.25">
      <c r="A3095" s="71" t="str">
        <f>IF(
   SUMPRODUCT(--(Sinduscon!$3:$3=DATE(2013,INT((ROW(A3292)-1)/20)+1,1)))&gt;0,
   DATE(2013,INT((ROW(A3292)-1)/20)+1,1),
   ""
)</f>
        <v/>
      </c>
      <c r="B3095" s="72" t="str">
        <f t="shared" si="247"/>
        <v/>
      </c>
      <c r="C3095" s="73"/>
      <c r="D3095" s="73"/>
      <c r="E3095" s="73"/>
      <c r="F3095" s="73"/>
      <c r="G3095" s="73"/>
    </row>
    <row r="3096" spans="1:7" x14ac:dyDescent="0.25">
      <c r="A3096" s="71" t="str">
        <f>IF(
   SUMPRODUCT(--(Sinduscon!$3:$3=DATE(2013,INT((ROW(A3293)-1)/20)+1,1)))&gt;0,
   DATE(2013,INT((ROW(A3293)-1)/20)+1,1),
   ""
)</f>
        <v/>
      </c>
      <c r="B3096" s="72" t="str">
        <f t="shared" si="247"/>
        <v/>
      </c>
      <c r="C3096" s="73"/>
      <c r="D3096" s="73"/>
      <c r="E3096" s="73"/>
      <c r="F3096" s="73"/>
      <c r="G3096" s="73"/>
    </row>
    <row r="3097" spans="1:7" x14ac:dyDescent="0.25">
      <c r="A3097" s="71" t="str">
        <f>IF(
   SUMPRODUCT(--(Sinduscon!$3:$3=DATE(2013,INT((ROW(A3294)-1)/20)+1,1)))&gt;0,
   DATE(2013,INT((ROW(A3294)-1)/20)+1,1),
   ""
)</f>
        <v/>
      </c>
      <c r="B3097" s="72" t="str">
        <f t="shared" si="247"/>
        <v/>
      </c>
      <c r="C3097" s="73"/>
      <c r="D3097" s="73"/>
      <c r="E3097" s="73"/>
      <c r="F3097" s="73"/>
      <c r="G3097" s="73"/>
    </row>
    <row r="3098" spans="1:7" x14ac:dyDescent="0.25">
      <c r="A3098" s="71" t="str">
        <f>IF(
   SUMPRODUCT(--(Sinduscon!$3:$3=DATE(2013,INT((ROW(A3295)-1)/20)+1,1)))&gt;0,
   DATE(2013,INT((ROW(A3295)-1)/20)+1,1),
   ""
)</f>
        <v/>
      </c>
      <c r="B3098" s="72" t="str">
        <f t="shared" si="247"/>
        <v/>
      </c>
      <c r="C3098" s="73"/>
      <c r="D3098" s="73"/>
      <c r="E3098" s="73"/>
      <c r="F3098" s="73"/>
      <c r="G3098" s="73"/>
    </row>
    <row r="3099" spans="1:7" x14ac:dyDescent="0.25">
      <c r="A3099" s="71" t="str">
        <f>IF(
   SUMPRODUCT(--(Sinduscon!$3:$3=DATE(2013,INT((ROW(A3296)-1)/20)+1,1)))&gt;0,
   DATE(2013,INT((ROW(A3296)-1)/20)+1,1),
   ""
)</f>
        <v/>
      </c>
      <c r="B3099" s="72" t="str">
        <f t="shared" si="247"/>
        <v/>
      </c>
      <c r="C3099" s="73"/>
      <c r="D3099" s="73"/>
      <c r="E3099" s="73"/>
      <c r="F3099" s="73"/>
      <c r="G3099" s="73"/>
    </row>
    <row r="3100" spans="1:7" x14ac:dyDescent="0.25">
      <c r="A3100" s="71" t="str">
        <f>IF(
   SUMPRODUCT(--(Sinduscon!$3:$3=DATE(2013,INT((ROW(A3297)-1)/20)+1,1)))&gt;0,
   DATE(2013,INT((ROW(A3297)-1)/20)+1,1),
   ""
)</f>
        <v/>
      </c>
      <c r="B3100" s="72" t="str">
        <f t="shared" si="247"/>
        <v/>
      </c>
      <c r="C3100" s="73"/>
      <c r="D3100" s="73"/>
      <c r="E3100" s="73"/>
      <c r="F3100" s="73"/>
      <c r="G3100" s="73"/>
    </row>
    <row r="3101" spans="1:7" x14ac:dyDescent="0.25">
      <c r="A3101" s="71" t="str">
        <f>IF(
   SUMPRODUCT(--(Sinduscon!$3:$3=DATE(2013,INT((ROW(A3298)-1)/20)+1,1)))&gt;0,
   DATE(2013,INT((ROW(A3298)-1)/20)+1,1),
   ""
)</f>
        <v/>
      </c>
      <c r="B3101" s="72" t="str">
        <f t="shared" si="247"/>
        <v/>
      </c>
      <c r="C3101" s="73"/>
      <c r="D3101" s="73"/>
      <c r="E3101" s="73"/>
      <c r="F3101" s="73"/>
      <c r="G3101" s="73"/>
    </row>
    <row r="3102" spans="1:7" x14ac:dyDescent="0.25">
      <c r="A3102" s="71" t="str">
        <f>IF(
   SUMPRODUCT(--(Sinduscon!$3:$3=DATE(2013,INT((ROW(A3299)-1)/20)+1,1)))&gt;0,
   DATE(2013,INT((ROW(A3299)-1)/20)+1,1),
   ""
)</f>
        <v/>
      </c>
      <c r="B3102" s="72" t="str">
        <f t="shared" si="247"/>
        <v/>
      </c>
      <c r="C3102" s="73"/>
      <c r="D3102" s="73"/>
      <c r="E3102" s="73"/>
      <c r="F3102" s="73"/>
      <c r="G3102" s="73"/>
    </row>
    <row r="3103" spans="1:7" x14ac:dyDescent="0.25">
      <c r="A3103" s="71" t="str">
        <f>IF(
   SUMPRODUCT(--(Sinduscon!$3:$3=DATE(2013,INT((ROW(A3300)-1)/20)+1,1)))&gt;0,
   DATE(2013,INT((ROW(A3300)-1)/20)+1,1),
   ""
)</f>
        <v/>
      </c>
      <c r="B3103" s="72" t="str">
        <f t="shared" si="247"/>
        <v/>
      </c>
      <c r="C3103" s="73"/>
      <c r="D3103" s="73"/>
      <c r="E3103" s="73"/>
      <c r="F3103" s="73"/>
      <c r="G3103" s="73"/>
    </row>
    <row r="3104" spans="1:7" x14ac:dyDescent="0.25">
      <c r="A3104" s="71" t="str">
        <f>IF(
   SUMPRODUCT(--(Sinduscon!$3:$3=DATE(2013,INT((ROW(A3301)-1)/20)+1,1)))&gt;0,
   DATE(2013,INT((ROW(A3301)-1)/20)+1,1),
   ""
)</f>
        <v/>
      </c>
      <c r="B3104" s="72" t="str">
        <f t="shared" si="247"/>
        <v/>
      </c>
      <c r="C3104" s="73"/>
      <c r="D3104" s="73"/>
      <c r="E3104" s="73"/>
      <c r="F3104" s="73"/>
      <c r="G3104" s="73"/>
    </row>
    <row r="3105" spans="1:7" x14ac:dyDescent="0.25">
      <c r="A3105" s="71" t="str">
        <f>IF(
   SUMPRODUCT(--(Sinduscon!$3:$3=DATE(2013,INT((ROW(A3302)-1)/20)+1,1)))&gt;0,
   DATE(2013,INT((ROW(A3302)-1)/20)+1,1),
   ""
)</f>
        <v/>
      </c>
      <c r="B3105" s="72" t="str">
        <f t="shared" si="247"/>
        <v/>
      </c>
      <c r="C3105" s="73"/>
      <c r="D3105" s="73"/>
      <c r="E3105" s="73"/>
      <c r="F3105" s="73"/>
      <c r="G3105" s="73"/>
    </row>
    <row r="3106" spans="1:7" x14ac:dyDescent="0.25">
      <c r="A3106" s="71" t="str">
        <f>IF(
   SUMPRODUCT(--(Sinduscon!$3:$3=DATE(2013,INT((ROW(A3303)-1)/20)+1,1)))&gt;0,
   DATE(2013,INT((ROW(A3303)-1)/20)+1,1),
   ""
)</f>
        <v/>
      </c>
      <c r="B3106" s="72" t="str">
        <f t="shared" si="247"/>
        <v/>
      </c>
      <c r="C3106" s="73"/>
      <c r="D3106" s="73"/>
      <c r="E3106" s="73"/>
      <c r="F3106" s="73"/>
      <c r="G3106" s="73"/>
    </row>
    <row r="3107" spans="1:7" x14ac:dyDescent="0.25">
      <c r="A3107" s="71" t="str">
        <f>IF(
   SUMPRODUCT(--(Sinduscon!$3:$3=DATE(2013,INT((ROW(A3304)-1)/20)+1,1)))&gt;0,
   DATE(2013,INT((ROW(A3304)-1)/20)+1,1),
   ""
)</f>
        <v/>
      </c>
      <c r="B3107" s="72" t="str">
        <f t="shared" si="247"/>
        <v/>
      </c>
      <c r="C3107" s="73"/>
      <c r="D3107" s="73"/>
      <c r="E3107" s="73"/>
      <c r="F3107" s="73"/>
      <c r="G3107" s="73"/>
    </row>
    <row r="3108" spans="1:7" x14ac:dyDescent="0.25">
      <c r="A3108" s="71" t="str">
        <f>IF(
   SUMPRODUCT(--(Sinduscon!$3:$3=DATE(2013,INT((ROW(A3305)-1)/20)+1,1)))&gt;0,
   DATE(2013,INT((ROW(A3305)-1)/20)+1,1),
   ""
)</f>
        <v/>
      </c>
      <c r="B3108" s="72" t="str">
        <f t="shared" si="247"/>
        <v/>
      </c>
      <c r="C3108" s="73"/>
      <c r="D3108" s="73"/>
      <c r="E3108" s="73"/>
      <c r="F3108" s="73"/>
      <c r="G3108" s="73"/>
    </row>
    <row r="3109" spans="1:7" x14ac:dyDescent="0.25">
      <c r="A3109" s="71" t="str">
        <f>IF(
   SUMPRODUCT(--(Sinduscon!$3:$3=DATE(2013,INT((ROW(A3306)-1)/20)+1,1)))&gt;0,
   DATE(2013,INT((ROW(A3306)-1)/20)+1,1),
   ""
)</f>
        <v/>
      </c>
      <c r="B3109" s="72" t="str">
        <f t="shared" si="247"/>
        <v/>
      </c>
      <c r="C3109" s="73"/>
      <c r="D3109" s="73"/>
      <c r="E3109" s="73"/>
      <c r="F3109" s="73"/>
      <c r="G3109" s="73"/>
    </row>
    <row r="3110" spans="1:7" x14ac:dyDescent="0.25">
      <c r="A3110" s="71" t="str">
        <f>IF(
   SUMPRODUCT(--(Sinduscon!$3:$3=DATE(2013,INT((ROW(A3307)-1)/20)+1,1)))&gt;0,
   DATE(2013,INT((ROW(A3307)-1)/20)+1,1),
   ""
)</f>
        <v/>
      </c>
      <c r="B3110" s="72" t="str">
        <f t="shared" si="247"/>
        <v/>
      </c>
      <c r="C3110" s="73"/>
      <c r="D3110" s="73"/>
      <c r="E3110" s="73"/>
      <c r="F3110" s="73"/>
      <c r="G3110" s="73"/>
    </row>
    <row r="3111" spans="1:7" x14ac:dyDescent="0.25">
      <c r="A3111" s="71" t="str">
        <f>IF(
   SUMPRODUCT(--(Sinduscon!$3:$3=DATE(2013,INT((ROW(A3308)-1)/20)+1,1)))&gt;0,
   DATE(2013,INT((ROW(A3308)-1)/20)+1,1),
   ""
)</f>
        <v/>
      </c>
      <c r="B3111" s="72" t="str">
        <f t="shared" si="247"/>
        <v/>
      </c>
      <c r="C3111" s="73"/>
      <c r="D3111" s="73"/>
      <c r="E3111" s="73"/>
      <c r="F3111" s="73"/>
      <c r="G3111" s="73"/>
    </row>
    <row r="3112" spans="1:7" x14ac:dyDescent="0.25">
      <c r="A3112" s="71" t="str">
        <f>IF(
   SUMPRODUCT(--(Sinduscon!$3:$3=DATE(2013,INT((ROW(A3309)-1)/20)+1,1)))&gt;0,
   DATE(2013,INT((ROW(A3309)-1)/20)+1,1),
   ""
)</f>
        <v/>
      </c>
      <c r="B3112" s="72" t="str">
        <f t="shared" si="247"/>
        <v/>
      </c>
      <c r="C3112" s="73"/>
      <c r="D3112" s="73"/>
      <c r="E3112" s="73"/>
      <c r="F3112" s="73"/>
      <c r="G3112" s="73"/>
    </row>
    <row r="3113" spans="1:7" x14ac:dyDescent="0.25">
      <c r="A3113" s="71" t="str">
        <f>IF(
   SUMPRODUCT(--(Sinduscon!$3:$3=DATE(2013,INT((ROW(A3310)-1)/20)+1,1)))&gt;0,
   DATE(2013,INT((ROW(A3310)-1)/20)+1,1),
   ""
)</f>
        <v/>
      </c>
      <c r="B3113" s="72" t="str">
        <f t="shared" si="247"/>
        <v/>
      </c>
      <c r="C3113" s="73"/>
      <c r="D3113" s="73"/>
      <c r="E3113" s="73"/>
      <c r="F3113" s="73"/>
      <c r="G3113" s="73"/>
    </row>
    <row r="3114" spans="1:7" x14ac:dyDescent="0.25">
      <c r="A3114" s="71" t="str">
        <f>IF(
   SUMPRODUCT(--(Sinduscon!$3:$3=DATE(2013,INT((ROW(A3311)-1)/20)+1,1)))&gt;0,
   DATE(2013,INT((ROW(A3311)-1)/20)+1,1),
   ""
)</f>
        <v/>
      </c>
      <c r="B3114" s="72" t="str">
        <f t="shared" si="247"/>
        <v/>
      </c>
      <c r="C3114" s="73"/>
      <c r="D3114" s="73"/>
      <c r="E3114" s="73"/>
      <c r="F3114" s="73"/>
      <c r="G3114" s="73"/>
    </row>
    <row r="3115" spans="1:7" x14ac:dyDescent="0.25">
      <c r="A3115" s="71" t="str">
        <f>IF(
   SUMPRODUCT(--(Sinduscon!$3:$3=DATE(2013,INT((ROW(A3312)-1)/20)+1,1)))&gt;0,
   DATE(2013,INT((ROW(A3312)-1)/20)+1,1),
   ""
)</f>
        <v/>
      </c>
      <c r="B3115" s="72" t="str">
        <f t="shared" si="247"/>
        <v/>
      </c>
      <c r="C3115" s="73"/>
      <c r="D3115" s="73"/>
      <c r="E3115" s="73"/>
      <c r="F3115" s="73"/>
      <c r="G3115" s="73"/>
    </row>
    <row r="3116" spans="1:7" x14ac:dyDescent="0.25">
      <c r="A3116" s="71" t="str">
        <f>IF(
   SUMPRODUCT(--(Sinduscon!$3:$3=DATE(2013,INT((ROW(A3313)-1)/20)+1,1)))&gt;0,
   DATE(2013,INT((ROW(A3313)-1)/20)+1,1),
   ""
)</f>
        <v/>
      </c>
      <c r="B3116" s="72" t="str">
        <f t="shared" si="247"/>
        <v/>
      </c>
      <c r="C3116" s="73"/>
      <c r="D3116" s="73"/>
      <c r="E3116" s="73"/>
      <c r="F3116" s="73"/>
      <c r="G3116" s="73"/>
    </row>
    <row r="3117" spans="1:7" x14ac:dyDescent="0.25">
      <c r="A3117" s="71" t="str">
        <f>IF(
   SUMPRODUCT(--(Sinduscon!$3:$3=DATE(2013,INT((ROW(A3314)-1)/20)+1,1)))&gt;0,
   DATE(2013,INT((ROW(A3314)-1)/20)+1,1),
   ""
)</f>
        <v/>
      </c>
      <c r="B3117" s="72" t="str">
        <f t="shared" si="247"/>
        <v/>
      </c>
      <c r="C3117" s="73"/>
      <c r="D3117" s="73"/>
      <c r="E3117" s="73"/>
      <c r="F3117" s="73"/>
      <c r="G3117" s="73"/>
    </row>
    <row r="3118" spans="1:7" x14ac:dyDescent="0.25">
      <c r="A3118" s="71" t="str">
        <f>IF(
   SUMPRODUCT(--(Sinduscon!$3:$3=DATE(2013,INT((ROW(A3315)-1)/20)+1,1)))&gt;0,
   DATE(2013,INT((ROW(A3315)-1)/20)+1,1),
   ""
)</f>
        <v/>
      </c>
      <c r="B3118" s="72" t="str">
        <f t="shared" si="247"/>
        <v/>
      </c>
      <c r="C3118" s="73"/>
      <c r="D3118" s="73"/>
      <c r="E3118" s="73"/>
      <c r="F3118" s="73"/>
      <c r="G3118" s="73"/>
    </row>
    <row r="3119" spans="1:7" x14ac:dyDescent="0.25">
      <c r="A3119" s="71" t="str">
        <f>IF(
   SUMPRODUCT(--(Sinduscon!$3:$3=DATE(2013,INT((ROW(A3316)-1)/20)+1,1)))&gt;0,
   DATE(2013,INT((ROW(A3316)-1)/20)+1,1),
   ""
)</f>
        <v/>
      </c>
      <c r="B3119" s="72" t="str">
        <f t="shared" si="247"/>
        <v/>
      </c>
      <c r="C3119" s="73"/>
      <c r="D3119" s="73"/>
      <c r="E3119" s="73"/>
      <c r="F3119" s="73"/>
      <c r="G3119" s="73"/>
    </row>
    <row r="3120" spans="1:7" x14ac:dyDescent="0.25">
      <c r="A3120" s="71" t="str">
        <f>IF(
   SUMPRODUCT(--(Sinduscon!$3:$3=DATE(2013,INT((ROW(A3317)-1)/20)+1,1)))&gt;0,
   DATE(2013,INT((ROW(A3317)-1)/20)+1,1),
   ""
)</f>
        <v/>
      </c>
      <c r="B3120" s="72" t="str">
        <f t="shared" si="247"/>
        <v/>
      </c>
      <c r="C3120" s="73"/>
      <c r="D3120" s="73"/>
      <c r="E3120" s="73"/>
      <c r="F3120" s="73"/>
      <c r="G3120" s="73"/>
    </row>
    <row r="3121" spans="1:7" x14ac:dyDescent="0.25">
      <c r="A3121" s="71" t="str">
        <f>IF(
   SUMPRODUCT(--(Sinduscon!$3:$3=DATE(2013,INT((ROW(A3318)-1)/20)+1,1)))&gt;0,
   DATE(2013,INT((ROW(A3318)-1)/20)+1,1),
   ""
)</f>
        <v/>
      </c>
      <c r="B3121" s="72" t="str">
        <f t="shared" si="247"/>
        <v/>
      </c>
      <c r="C3121" s="73"/>
      <c r="D3121" s="73"/>
      <c r="E3121" s="73"/>
      <c r="F3121" s="73"/>
      <c r="G3121" s="73"/>
    </row>
    <row r="3122" spans="1:7" x14ac:dyDescent="0.25">
      <c r="A3122" s="71" t="str">
        <f>IF(
   SUMPRODUCT(--(Sinduscon!$3:$3=DATE(2013,INT((ROW(A3319)-1)/20)+1,1)))&gt;0,
   DATE(2013,INT((ROW(A3319)-1)/20)+1,1),
   ""
)</f>
        <v/>
      </c>
      <c r="B3122" s="72" t="str">
        <f t="shared" si="247"/>
        <v/>
      </c>
      <c r="C3122" s="73"/>
      <c r="D3122" s="73"/>
      <c r="E3122" s="73"/>
      <c r="F3122" s="73"/>
      <c r="G3122" s="73"/>
    </row>
    <row r="3123" spans="1:7" x14ac:dyDescent="0.25">
      <c r="A3123" s="71" t="str">
        <f>IF(
   SUMPRODUCT(--(Sinduscon!$3:$3=DATE(2013,INT((ROW(A3320)-1)/20)+1,1)))&gt;0,
   DATE(2013,INT((ROW(A3320)-1)/20)+1,1),
   ""
)</f>
        <v/>
      </c>
      <c r="B3123" s="72" t="str">
        <f t="shared" si="247"/>
        <v/>
      </c>
      <c r="C3123" s="73"/>
      <c r="D3123" s="73"/>
      <c r="E3123" s="73"/>
      <c r="F3123" s="73"/>
      <c r="G3123" s="73"/>
    </row>
    <row r="3124" spans="1:7" x14ac:dyDescent="0.25">
      <c r="A3124" s="71" t="str">
        <f>IF(
   SUMPRODUCT(--(Sinduscon!$3:$3=DATE(2013,INT((ROW(A3321)-1)/20)+1,1)))&gt;0,
   DATE(2013,INT((ROW(A3321)-1)/20)+1,1),
   ""
)</f>
        <v/>
      </c>
      <c r="B3124" s="72" t="str">
        <f t="shared" si="247"/>
        <v/>
      </c>
      <c r="C3124" s="73"/>
      <c r="D3124" s="73"/>
      <c r="E3124" s="73"/>
      <c r="F3124" s="73"/>
      <c r="G3124" s="73"/>
    </row>
    <row r="3125" spans="1:7" x14ac:dyDescent="0.25">
      <c r="A3125" s="71" t="str">
        <f>IF(
   SUMPRODUCT(--(Sinduscon!$3:$3=DATE(2013,INT((ROW(A3322)-1)/20)+1,1)))&gt;0,
   DATE(2013,INT((ROW(A3322)-1)/20)+1,1),
   ""
)</f>
        <v/>
      </c>
      <c r="B3125" s="72" t="str">
        <f t="shared" si="247"/>
        <v/>
      </c>
      <c r="C3125" s="73"/>
      <c r="D3125" s="73"/>
      <c r="E3125" s="73"/>
      <c r="F3125" s="73"/>
      <c r="G3125" s="73"/>
    </row>
    <row r="3126" spans="1:7" x14ac:dyDescent="0.25">
      <c r="A3126" s="71" t="str">
        <f>IF(
   SUMPRODUCT(--(Sinduscon!$3:$3=DATE(2013,INT((ROW(A3323)-1)/20)+1,1)))&gt;0,
   DATE(2013,INT((ROW(A3323)-1)/20)+1,1),
   ""
)</f>
        <v/>
      </c>
      <c r="B3126" s="72" t="str">
        <f t="shared" si="247"/>
        <v/>
      </c>
      <c r="C3126" s="73"/>
      <c r="D3126" s="73"/>
      <c r="E3126" s="73"/>
      <c r="F3126" s="73"/>
      <c r="G3126" s="73"/>
    </row>
    <row r="3127" spans="1:7" x14ac:dyDescent="0.25">
      <c r="A3127" s="71" t="str">
        <f>IF(
   SUMPRODUCT(--(Sinduscon!$3:$3=DATE(2013,INT((ROW(A3324)-1)/20)+1,1)))&gt;0,
   DATE(2013,INT((ROW(A3324)-1)/20)+1,1),
   ""
)</f>
        <v/>
      </c>
      <c r="B3127" s="72" t="str">
        <f t="shared" si="247"/>
        <v/>
      </c>
      <c r="C3127" s="73"/>
      <c r="D3127" s="73"/>
      <c r="E3127" s="73"/>
      <c r="F3127" s="73"/>
      <c r="G3127" s="73"/>
    </row>
    <row r="3128" spans="1:7" x14ac:dyDescent="0.25">
      <c r="A3128" s="71" t="str">
        <f>IF(
   SUMPRODUCT(--(Sinduscon!$3:$3=DATE(2013,INT((ROW(A3325)-1)/20)+1,1)))&gt;0,
   DATE(2013,INT((ROW(A3325)-1)/20)+1,1),
   ""
)</f>
        <v/>
      </c>
      <c r="B3128" s="72" t="str">
        <f t="shared" si="247"/>
        <v/>
      </c>
      <c r="C3128" s="73"/>
      <c r="D3128" s="73"/>
      <c r="E3128" s="73"/>
      <c r="F3128" s="73"/>
      <c r="G3128" s="73"/>
    </row>
    <row r="3129" spans="1:7" x14ac:dyDescent="0.25">
      <c r="A3129" s="71" t="str">
        <f>IF(
   SUMPRODUCT(--(Sinduscon!$3:$3=DATE(2013,INT((ROW(A3326)-1)/20)+1,1)))&gt;0,
   DATE(2013,INT((ROW(A3326)-1)/20)+1,1),
   ""
)</f>
        <v/>
      </c>
      <c r="B3129" s="72" t="str">
        <f t="shared" si="247"/>
        <v/>
      </c>
      <c r="C3129" s="73"/>
      <c r="D3129" s="73"/>
      <c r="E3129" s="73"/>
      <c r="F3129" s="73"/>
      <c r="G3129" s="73"/>
    </row>
    <row r="3130" spans="1:7" x14ac:dyDescent="0.25">
      <c r="A3130" s="71" t="str">
        <f>IF(
   SUMPRODUCT(--(Sinduscon!$3:$3=DATE(2013,INT((ROW(A3327)-1)/20)+1,1)))&gt;0,
   DATE(2013,INT((ROW(A3327)-1)/20)+1,1),
   ""
)</f>
        <v/>
      </c>
      <c r="B3130" s="72" t="str">
        <f t="shared" si="247"/>
        <v/>
      </c>
      <c r="C3130" s="73"/>
      <c r="D3130" s="73"/>
      <c r="E3130" s="73"/>
      <c r="F3130" s="73"/>
      <c r="G3130" s="73"/>
    </row>
    <row r="3131" spans="1:7" x14ac:dyDescent="0.25">
      <c r="A3131" s="71" t="str">
        <f>IF(
   SUMPRODUCT(--(Sinduscon!$3:$3=DATE(2013,INT((ROW(A3328)-1)/20)+1,1)))&gt;0,
   DATE(2013,INT((ROW(A3328)-1)/20)+1,1),
   ""
)</f>
        <v/>
      </c>
      <c r="B3131" s="72" t="str">
        <f t="shared" si="247"/>
        <v/>
      </c>
      <c r="C3131" s="73"/>
      <c r="D3131" s="73"/>
      <c r="E3131" s="73"/>
      <c r="F3131" s="73"/>
      <c r="G3131" s="73"/>
    </row>
    <row r="3132" spans="1:7" x14ac:dyDescent="0.25">
      <c r="A3132" s="71" t="str">
        <f>IF(
   SUMPRODUCT(--(Sinduscon!$3:$3=DATE(2013,INT((ROW(A3329)-1)/20)+1,1)))&gt;0,
   DATE(2013,INT((ROW(A3329)-1)/20)+1,1),
   ""
)</f>
        <v/>
      </c>
      <c r="B3132" s="72" t="str">
        <f t="shared" si="247"/>
        <v/>
      </c>
      <c r="C3132" s="73"/>
      <c r="D3132" s="73"/>
      <c r="E3132" s="73"/>
      <c r="F3132" s="73"/>
      <c r="G3132" s="73"/>
    </row>
    <row r="3133" spans="1:7" x14ac:dyDescent="0.25">
      <c r="A3133" s="71" t="str">
        <f>IF(
   SUMPRODUCT(--(Sinduscon!$3:$3=DATE(2013,INT((ROW(A3330)-1)/20)+1,1)))&gt;0,
   DATE(2013,INT((ROW(A3330)-1)/20)+1,1),
   ""
)</f>
        <v/>
      </c>
      <c r="B3133" s="72" t="str">
        <f t="shared" si="247"/>
        <v/>
      </c>
      <c r="C3133" s="73"/>
      <c r="D3133" s="73"/>
      <c r="E3133" s="73"/>
      <c r="F3133" s="73"/>
      <c r="G3133" s="73"/>
    </row>
    <row r="3134" spans="1:7" x14ac:dyDescent="0.25">
      <c r="A3134" s="71" t="str">
        <f>IF(
   SUMPRODUCT(--(Sinduscon!$3:$3=DATE(2013,INT((ROW(A3331)-1)/20)+1,1)))&gt;0,
   DATE(2013,INT((ROW(A3331)-1)/20)+1,1),
   ""
)</f>
        <v/>
      </c>
      <c r="B3134" s="72" t="str">
        <f t="shared" si="247"/>
        <v/>
      </c>
      <c r="C3134" s="73"/>
      <c r="D3134" s="73"/>
      <c r="E3134" s="73"/>
      <c r="F3134" s="73"/>
      <c r="G3134" s="73"/>
    </row>
    <row r="3135" spans="1:7" x14ac:dyDescent="0.25">
      <c r="A3135" s="71" t="str">
        <f>IF(
   SUMPRODUCT(--(Sinduscon!$3:$3=DATE(2013,INT((ROW(A3332)-1)/20)+1,1)))&gt;0,
   DATE(2013,INT((ROW(A3332)-1)/20)+1,1),
   ""
)</f>
        <v/>
      </c>
      <c r="B3135" s="72" t="str">
        <f t="shared" si="247"/>
        <v/>
      </c>
      <c r="C3135" s="73"/>
      <c r="D3135" s="73"/>
      <c r="E3135" s="73"/>
      <c r="F3135" s="73"/>
      <c r="G3135" s="73"/>
    </row>
    <row r="3136" spans="1:7" x14ac:dyDescent="0.25">
      <c r="A3136" s="71" t="str">
        <f>IF(
   SUMPRODUCT(--(Sinduscon!$3:$3=DATE(2013,INT((ROW(A3333)-1)/20)+1,1)))&gt;0,
   DATE(2013,INT((ROW(A3333)-1)/20)+1,1),
   ""
)</f>
        <v/>
      </c>
      <c r="B3136" s="72" t="str">
        <f t="shared" si="247"/>
        <v/>
      </c>
      <c r="C3136" s="73"/>
      <c r="D3136" s="73"/>
      <c r="E3136" s="73"/>
      <c r="F3136" s="73"/>
      <c r="G3136" s="73"/>
    </row>
    <row r="3137" spans="1:7" x14ac:dyDescent="0.25">
      <c r="A3137" s="71" t="str">
        <f>IF(
   SUMPRODUCT(--(Sinduscon!$3:$3=DATE(2013,INT((ROW(A3334)-1)/20)+1,1)))&gt;0,
   DATE(2013,INT((ROW(A3334)-1)/20)+1,1),
   ""
)</f>
        <v/>
      </c>
      <c r="B3137" s="72" t="str">
        <f t="shared" si="247"/>
        <v/>
      </c>
      <c r="C3137" s="73"/>
      <c r="D3137" s="73"/>
      <c r="E3137" s="73"/>
      <c r="F3137" s="73"/>
      <c r="G3137" s="73"/>
    </row>
    <row r="3138" spans="1:7" x14ac:dyDescent="0.25">
      <c r="A3138" s="71" t="str">
        <f>IF(
   SUMPRODUCT(--(Sinduscon!$3:$3=DATE(2013,INT((ROW(A3335)-1)/20)+1,1)))&gt;0,
   DATE(2013,INT((ROW(A3335)-1)/20)+1,1),
   ""
)</f>
        <v/>
      </c>
      <c r="B3138" s="72" t="str">
        <f t="shared" si="247"/>
        <v/>
      </c>
      <c r="C3138" s="73"/>
      <c r="D3138" s="73"/>
      <c r="E3138" s="73"/>
      <c r="F3138" s="73"/>
      <c r="G3138" s="73"/>
    </row>
    <row r="3139" spans="1:7" x14ac:dyDescent="0.25">
      <c r="A3139" s="71" t="str">
        <f>IF(
   SUMPRODUCT(--(Sinduscon!$3:$3=DATE(2013,INT((ROW(A3336)-1)/20)+1,1)))&gt;0,
   DATE(2013,INT((ROW(A3336)-1)/20)+1,1),
   ""
)</f>
        <v/>
      </c>
      <c r="B3139" s="72" t="str">
        <f t="shared" si="247"/>
        <v/>
      </c>
      <c r="C3139" s="73"/>
      <c r="D3139" s="73"/>
      <c r="E3139" s="73"/>
      <c r="F3139" s="73"/>
      <c r="G3139" s="73"/>
    </row>
    <row r="3140" spans="1:7" x14ac:dyDescent="0.25">
      <c r="A3140" s="71" t="str">
        <f>IF(
   SUMPRODUCT(--(Sinduscon!$3:$3=DATE(2013,INT((ROW(A3337)-1)/20)+1,1)))&gt;0,
   DATE(2013,INT((ROW(A3337)-1)/20)+1,1),
   ""
)</f>
        <v/>
      </c>
      <c r="B3140" s="72" t="str">
        <f t="shared" si="247"/>
        <v/>
      </c>
      <c r="C3140" s="73"/>
      <c r="D3140" s="73"/>
      <c r="E3140" s="73"/>
      <c r="F3140" s="73"/>
      <c r="G3140" s="73"/>
    </row>
    <row r="3141" spans="1:7" x14ac:dyDescent="0.25">
      <c r="A3141" s="71" t="str">
        <f>IF(
   SUMPRODUCT(--(Sinduscon!$3:$3=DATE(2013,INT((ROW(A3338)-1)/20)+1,1)))&gt;0,
   DATE(2013,INT((ROW(A3338)-1)/20)+1,1),
   ""
)</f>
        <v/>
      </c>
      <c r="B3141" s="72" t="str">
        <f t="shared" si="247"/>
        <v/>
      </c>
      <c r="C3141" s="73"/>
      <c r="D3141" s="73"/>
      <c r="E3141" s="73"/>
      <c r="F3141" s="73"/>
      <c r="G3141" s="73"/>
    </row>
    <row r="3142" spans="1:7" x14ac:dyDescent="0.25">
      <c r="A3142" s="71" t="str">
        <f>IF(
   SUMPRODUCT(--(Sinduscon!$3:$3=DATE(2013,INT((ROW(A3339)-1)/20)+1,1)))&gt;0,
   DATE(2013,INT((ROW(A3339)-1)/20)+1,1),
   ""
)</f>
        <v/>
      </c>
      <c r="B3142" s="72" t="str">
        <f t="shared" si="247"/>
        <v/>
      </c>
      <c r="C3142" s="73"/>
      <c r="D3142" s="73"/>
      <c r="E3142" s="73"/>
      <c r="F3142" s="73"/>
      <c r="G3142" s="73"/>
    </row>
    <row r="3143" spans="1:7" x14ac:dyDescent="0.25">
      <c r="A3143" s="71" t="str">
        <f>IF(
   SUMPRODUCT(--(Sinduscon!$3:$3=DATE(2013,INT((ROW(A3340)-1)/20)+1,1)))&gt;0,
   DATE(2013,INT((ROW(A3340)-1)/20)+1,1),
   ""
)</f>
        <v/>
      </c>
      <c r="B3143" s="72" t="str">
        <f t="shared" si="247"/>
        <v/>
      </c>
      <c r="C3143" s="73"/>
      <c r="D3143" s="73"/>
      <c r="E3143" s="73"/>
      <c r="F3143" s="73"/>
      <c r="G3143" s="73"/>
    </row>
    <row r="3144" spans="1:7" x14ac:dyDescent="0.25">
      <c r="A3144" s="71" t="str">
        <f>IF(
   SUMPRODUCT(--(Sinduscon!$3:$3=DATE(2013,INT((ROW(A3341)-1)/20)+1,1)))&gt;0,
   DATE(2013,INT((ROW(A3341)-1)/20)+1,1),
   ""
)</f>
        <v/>
      </c>
      <c r="B3144" s="72" t="str">
        <f t="shared" ref="B3144:B3207" si="248">IF(A3144&lt;&gt;"", CHOOSE(MOD(QUOTIENT(ROW()-4,4),5)+1,"R-1","PP-4","R-8","R-16","PIS"), "")</f>
        <v/>
      </c>
      <c r="C3144" s="73"/>
      <c r="D3144" s="73"/>
      <c r="E3144" s="73"/>
      <c r="F3144" s="73"/>
      <c r="G3144" s="73"/>
    </row>
    <row r="3145" spans="1:7" x14ac:dyDescent="0.25">
      <c r="A3145" s="71" t="str">
        <f>IF(
   SUMPRODUCT(--(Sinduscon!$3:$3=DATE(2013,INT((ROW(A3342)-1)/20)+1,1)))&gt;0,
   DATE(2013,INT((ROW(A3342)-1)/20)+1,1),
   ""
)</f>
        <v/>
      </c>
      <c r="B3145" s="72" t="str">
        <f t="shared" si="248"/>
        <v/>
      </c>
      <c r="C3145" s="73"/>
      <c r="D3145" s="73"/>
      <c r="E3145" s="73"/>
      <c r="F3145" s="73"/>
      <c r="G3145" s="73"/>
    </row>
    <row r="3146" spans="1:7" x14ac:dyDescent="0.25">
      <c r="A3146" s="71" t="str">
        <f>IF(
   SUMPRODUCT(--(Sinduscon!$3:$3=DATE(2013,INT((ROW(A3343)-1)/20)+1,1)))&gt;0,
   DATE(2013,INT((ROW(A3343)-1)/20)+1,1),
   ""
)</f>
        <v/>
      </c>
      <c r="B3146" s="72" t="str">
        <f t="shared" si="248"/>
        <v/>
      </c>
      <c r="C3146" s="73"/>
      <c r="D3146" s="73"/>
      <c r="E3146" s="73"/>
      <c r="F3146" s="73"/>
      <c r="G3146" s="73"/>
    </row>
    <row r="3147" spans="1:7" x14ac:dyDescent="0.25">
      <c r="A3147" s="71" t="str">
        <f>IF(
   SUMPRODUCT(--(Sinduscon!$3:$3=DATE(2013,INT((ROW(A3344)-1)/20)+1,1)))&gt;0,
   DATE(2013,INT((ROW(A3344)-1)/20)+1,1),
   ""
)</f>
        <v/>
      </c>
      <c r="B3147" s="72" t="str">
        <f t="shared" si="248"/>
        <v/>
      </c>
      <c r="C3147" s="73"/>
      <c r="D3147" s="73"/>
      <c r="E3147" s="73"/>
      <c r="F3147" s="73"/>
      <c r="G3147" s="73"/>
    </row>
    <row r="3148" spans="1:7" x14ac:dyDescent="0.25">
      <c r="A3148" s="71" t="str">
        <f>IF(
   SUMPRODUCT(--(Sinduscon!$3:$3=DATE(2013,INT((ROW(A3345)-1)/20)+1,1)))&gt;0,
   DATE(2013,INT((ROW(A3345)-1)/20)+1,1),
   ""
)</f>
        <v/>
      </c>
      <c r="B3148" s="72" t="str">
        <f t="shared" si="248"/>
        <v/>
      </c>
      <c r="C3148" s="73"/>
      <c r="D3148" s="73"/>
      <c r="E3148" s="73"/>
      <c r="F3148" s="73"/>
      <c r="G3148" s="73"/>
    </row>
    <row r="3149" spans="1:7" x14ac:dyDescent="0.25">
      <c r="A3149" s="71" t="str">
        <f>IF(
   SUMPRODUCT(--(Sinduscon!$3:$3=DATE(2013,INT((ROW(A3346)-1)/20)+1,1)))&gt;0,
   DATE(2013,INT((ROW(A3346)-1)/20)+1,1),
   ""
)</f>
        <v/>
      </c>
      <c r="B3149" s="72" t="str">
        <f t="shared" si="248"/>
        <v/>
      </c>
      <c r="C3149" s="73"/>
      <c r="D3149" s="73"/>
      <c r="E3149" s="73"/>
      <c r="F3149" s="73"/>
      <c r="G3149" s="73"/>
    </row>
    <row r="3150" spans="1:7" x14ac:dyDescent="0.25">
      <c r="A3150" s="71" t="str">
        <f>IF(
   SUMPRODUCT(--(Sinduscon!$3:$3=DATE(2013,INT((ROW(A3347)-1)/20)+1,1)))&gt;0,
   DATE(2013,INT((ROW(A3347)-1)/20)+1,1),
   ""
)</f>
        <v/>
      </c>
      <c r="B3150" s="72" t="str">
        <f t="shared" si="248"/>
        <v/>
      </c>
      <c r="C3150" s="73"/>
      <c r="D3150" s="73"/>
      <c r="E3150" s="73"/>
      <c r="F3150" s="73"/>
      <c r="G3150" s="73"/>
    </row>
    <row r="3151" spans="1:7" x14ac:dyDescent="0.25">
      <c r="A3151" s="71" t="str">
        <f>IF(
   SUMPRODUCT(--(Sinduscon!$3:$3=DATE(2013,INT((ROW(A3348)-1)/20)+1,1)))&gt;0,
   DATE(2013,INT((ROW(A3348)-1)/20)+1,1),
   ""
)</f>
        <v/>
      </c>
      <c r="B3151" s="72" t="str">
        <f t="shared" si="248"/>
        <v/>
      </c>
      <c r="C3151" s="73"/>
      <c r="D3151" s="73"/>
      <c r="E3151" s="73"/>
      <c r="F3151" s="73"/>
      <c r="G3151" s="73"/>
    </row>
    <row r="3152" spans="1:7" x14ac:dyDescent="0.25">
      <c r="A3152" s="71" t="str">
        <f>IF(
   SUMPRODUCT(--(Sinduscon!$3:$3=DATE(2013,INT((ROW(A3349)-1)/20)+1,1)))&gt;0,
   DATE(2013,INT((ROW(A3349)-1)/20)+1,1),
   ""
)</f>
        <v/>
      </c>
      <c r="B3152" s="72" t="str">
        <f t="shared" si="248"/>
        <v/>
      </c>
      <c r="C3152" s="73"/>
      <c r="D3152" s="73"/>
      <c r="E3152" s="73"/>
      <c r="F3152" s="73"/>
      <c r="G3152" s="73"/>
    </row>
    <row r="3153" spans="1:7" x14ac:dyDescent="0.25">
      <c r="A3153" s="71" t="str">
        <f>IF(
   SUMPRODUCT(--(Sinduscon!$3:$3=DATE(2013,INT((ROW(A3350)-1)/20)+1,1)))&gt;0,
   DATE(2013,INT((ROW(A3350)-1)/20)+1,1),
   ""
)</f>
        <v/>
      </c>
      <c r="B3153" s="72" t="str">
        <f t="shared" si="248"/>
        <v/>
      </c>
      <c r="C3153" s="73"/>
      <c r="D3153" s="73"/>
      <c r="E3153" s="73"/>
      <c r="F3153" s="73"/>
      <c r="G3153" s="73"/>
    </row>
    <row r="3154" spans="1:7" x14ac:dyDescent="0.25">
      <c r="A3154" s="71" t="str">
        <f>IF(
   SUMPRODUCT(--(Sinduscon!$3:$3=DATE(2013,INT((ROW(A3351)-1)/20)+1,1)))&gt;0,
   DATE(2013,INT((ROW(A3351)-1)/20)+1,1),
   ""
)</f>
        <v/>
      </c>
      <c r="B3154" s="72" t="str">
        <f t="shared" si="248"/>
        <v/>
      </c>
      <c r="C3154" s="73"/>
      <c r="D3154" s="73"/>
      <c r="E3154" s="73"/>
      <c r="F3154" s="73"/>
      <c r="G3154" s="73"/>
    </row>
    <row r="3155" spans="1:7" x14ac:dyDescent="0.25">
      <c r="A3155" s="71" t="str">
        <f>IF(
   SUMPRODUCT(--(Sinduscon!$3:$3=DATE(2013,INT((ROW(A3352)-1)/20)+1,1)))&gt;0,
   DATE(2013,INT((ROW(A3352)-1)/20)+1,1),
   ""
)</f>
        <v/>
      </c>
      <c r="B3155" s="72" t="str">
        <f t="shared" si="248"/>
        <v/>
      </c>
      <c r="C3155" s="73"/>
      <c r="D3155" s="73"/>
      <c r="E3155" s="73"/>
      <c r="F3155" s="73"/>
      <c r="G3155" s="73"/>
    </row>
    <row r="3156" spans="1:7" x14ac:dyDescent="0.25">
      <c r="A3156" s="71" t="str">
        <f>IF(
   SUMPRODUCT(--(Sinduscon!$3:$3=DATE(2013,INT((ROW(A3353)-1)/20)+1,1)))&gt;0,
   DATE(2013,INT((ROW(A3353)-1)/20)+1,1),
   ""
)</f>
        <v/>
      </c>
      <c r="B3156" s="72" t="str">
        <f t="shared" si="248"/>
        <v/>
      </c>
      <c r="C3156" s="73"/>
      <c r="D3156" s="73"/>
      <c r="E3156" s="73"/>
      <c r="F3156" s="73"/>
      <c r="G3156" s="73"/>
    </row>
    <row r="3157" spans="1:7" x14ac:dyDescent="0.25">
      <c r="A3157" s="71" t="str">
        <f>IF(
   SUMPRODUCT(--(Sinduscon!$3:$3=DATE(2013,INT((ROW(A3354)-1)/20)+1,1)))&gt;0,
   DATE(2013,INT((ROW(A3354)-1)/20)+1,1),
   ""
)</f>
        <v/>
      </c>
      <c r="B3157" s="72" t="str">
        <f t="shared" si="248"/>
        <v/>
      </c>
      <c r="C3157" s="73"/>
      <c r="D3157" s="73"/>
      <c r="E3157" s="73"/>
      <c r="F3157" s="73"/>
      <c r="G3157" s="73"/>
    </row>
    <row r="3158" spans="1:7" x14ac:dyDescent="0.25">
      <c r="A3158" s="71" t="str">
        <f>IF(
   SUMPRODUCT(--(Sinduscon!$3:$3=DATE(2013,INT((ROW(A3355)-1)/20)+1,1)))&gt;0,
   DATE(2013,INT((ROW(A3355)-1)/20)+1,1),
   ""
)</f>
        <v/>
      </c>
      <c r="B3158" s="72" t="str">
        <f t="shared" si="248"/>
        <v/>
      </c>
      <c r="C3158" s="73"/>
      <c r="D3158" s="73"/>
      <c r="E3158" s="73"/>
      <c r="F3158" s="73"/>
      <c r="G3158" s="73"/>
    </row>
    <row r="3159" spans="1:7" x14ac:dyDescent="0.25">
      <c r="A3159" s="71" t="str">
        <f>IF(
   SUMPRODUCT(--(Sinduscon!$3:$3=DATE(2013,INT((ROW(A3356)-1)/20)+1,1)))&gt;0,
   DATE(2013,INT((ROW(A3356)-1)/20)+1,1),
   ""
)</f>
        <v/>
      </c>
      <c r="B3159" s="72" t="str">
        <f t="shared" si="248"/>
        <v/>
      </c>
      <c r="C3159" s="73"/>
      <c r="D3159" s="73"/>
      <c r="E3159" s="73"/>
      <c r="F3159" s="73"/>
      <c r="G3159" s="73"/>
    </row>
    <row r="3160" spans="1:7" x14ac:dyDescent="0.25">
      <c r="A3160" s="71" t="str">
        <f>IF(
   SUMPRODUCT(--(Sinduscon!$3:$3=DATE(2013,INT((ROW(A3357)-1)/20)+1,1)))&gt;0,
   DATE(2013,INT((ROW(A3357)-1)/20)+1,1),
   ""
)</f>
        <v/>
      </c>
      <c r="B3160" s="72" t="str">
        <f t="shared" si="248"/>
        <v/>
      </c>
      <c r="C3160" s="73"/>
      <c r="D3160" s="73"/>
      <c r="E3160" s="73"/>
      <c r="F3160" s="73"/>
      <c r="G3160" s="73"/>
    </row>
    <row r="3161" spans="1:7" x14ac:dyDescent="0.25">
      <c r="A3161" s="71" t="str">
        <f>IF(
   SUMPRODUCT(--(Sinduscon!$3:$3=DATE(2013,INT((ROW(A3358)-1)/20)+1,1)))&gt;0,
   DATE(2013,INT((ROW(A3358)-1)/20)+1,1),
   ""
)</f>
        <v/>
      </c>
      <c r="B3161" s="72" t="str">
        <f t="shared" si="248"/>
        <v/>
      </c>
      <c r="C3161" s="73"/>
      <c r="D3161" s="73"/>
      <c r="E3161" s="73"/>
      <c r="F3161" s="73"/>
      <c r="G3161" s="73"/>
    </row>
    <row r="3162" spans="1:7" x14ac:dyDescent="0.25">
      <c r="A3162" s="71" t="str">
        <f>IF(
   SUMPRODUCT(--(Sinduscon!$3:$3=DATE(2013,INT((ROW(A3359)-1)/20)+1,1)))&gt;0,
   DATE(2013,INT((ROW(A3359)-1)/20)+1,1),
   ""
)</f>
        <v/>
      </c>
      <c r="B3162" s="72" t="str">
        <f t="shared" si="248"/>
        <v/>
      </c>
      <c r="C3162" s="73"/>
      <c r="D3162" s="73"/>
      <c r="E3162" s="73"/>
      <c r="F3162" s="73"/>
      <c r="G3162" s="73"/>
    </row>
    <row r="3163" spans="1:7" x14ac:dyDescent="0.25">
      <c r="A3163" s="71" t="str">
        <f>IF(
   SUMPRODUCT(--(Sinduscon!$3:$3=DATE(2013,INT((ROW(A3360)-1)/20)+1,1)))&gt;0,
   DATE(2013,INT((ROW(A3360)-1)/20)+1,1),
   ""
)</f>
        <v/>
      </c>
      <c r="B3163" s="72" t="str">
        <f t="shared" si="248"/>
        <v/>
      </c>
      <c r="C3163" s="73"/>
      <c r="D3163" s="73"/>
      <c r="E3163" s="73"/>
      <c r="F3163" s="73"/>
      <c r="G3163" s="73"/>
    </row>
    <row r="3164" spans="1:7" x14ac:dyDescent="0.25">
      <c r="A3164" s="71" t="str">
        <f>IF(
   SUMPRODUCT(--(Sinduscon!$3:$3=DATE(2013,INT((ROW(A3361)-1)/20)+1,1)))&gt;0,
   DATE(2013,INT((ROW(A3361)-1)/20)+1,1),
   ""
)</f>
        <v/>
      </c>
      <c r="B3164" s="72" t="str">
        <f t="shared" si="248"/>
        <v/>
      </c>
      <c r="C3164" s="73"/>
      <c r="D3164" s="73"/>
      <c r="E3164" s="73"/>
      <c r="F3164" s="73"/>
      <c r="G3164" s="73"/>
    </row>
    <row r="3165" spans="1:7" x14ac:dyDescent="0.25">
      <c r="A3165" s="71" t="str">
        <f>IF(
   SUMPRODUCT(--(Sinduscon!$3:$3=DATE(2013,INT((ROW(A3362)-1)/20)+1,1)))&gt;0,
   DATE(2013,INT((ROW(A3362)-1)/20)+1,1),
   ""
)</f>
        <v/>
      </c>
      <c r="B3165" s="72" t="str">
        <f t="shared" si="248"/>
        <v/>
      </c>
      <c r="C3165" s="73"/>
      <c r="D3165" s="73"/>
      <c r="E3165" s="73"/>
      <c r="F3165" s="73"/>
      <c r="G3165" s="73"/>
    </row>
    <row r="3166" spans="1:7" x14ac:dyDescent="0.25">
      <c r="A3166" s="71" t="str">
        <f>IF(
   SUMPRODUCT(--(Sinduscon!$3:$3=DATE(2013,INT((ROW(A3363)-1)/20)+1,1)))&gt;0,
   DATE(2013,INT((ROW(A3363)-1)/20)+1,1),
   ""
)</f>
        <v/>
      </c>
      <c r="B3166" s="72" t="str">
        <f t="shared" si="248"/>
        <v/>
      </c>
      <c r="C3166" s="73"/>
      <c r="D3166" s="73"/>
      <c r="E3166" s="73"/>
      <c r="F3166" s="73"/>
      <c r="G3166" s="73"/>
    </row>
    <row r="3167" spans="1:7" x14ac:dyDescent="0.25">
      <c r="A3167" s="71" t="str">
        <f>IF(
   SUMPRODUCT(--(Sinduscon!$3:$3=DATE(2013,INT((ROW(A3364)-1)/20)+1,1)))&gt;0,
   DATE(2013,INT((ROW(A3364)-1)/20)+1,1),
   ""
)</f>
        <v/>
      </c>
      <c r="B3167" s="72" t="str">
        <f t="shared" si="248"/>
        <v/>
      </c>
      <c r="C3167" s="73"/>
      <c r="D3167" s="73"/>
      <c r="E3167" s="73"/>
      <c r="F3167" s="73"/>
      <c r="G3167" s="73"/>
    </row>
    <row r="3168" spans="1:7" x14ac:dyDescent="0.25">
      <c r="A3168" s="71" t="str">
        <f>IF(
   SUMPRODUCT(--(Sinduscon!$3:$3=DATE(2013,INT((ROW(A3365)-1)/20)+1,1)))&gt;0,
   DATE(2013,INT((ROW(A3365)-1)/20)+1,1),
   ""
)</f>
        <v/>
      </c>
      <c r="B3168" s="72" t="str">
        <f t="shared" si="248"/>
        <v/>
      </c>
      <c r="C3168" s="73"/>
      <c r="D3168" s="73"/>
      <c r="E3168" s="73"/>
      <c r="F3168" s="73"/>
      <c r="G3168" s="73"/>
    </row>
    <row r="3169" spans="1:7" x14ac:dyDescent="0.25">
      <c r="A3169" s="71" t="str">
        <f>IF(
   SUMPRODUCT(--(Sinduscon!$3:$3=DATE(2013,INT((ROW(A3366)-1)/20)+1,1)))&gt;0,
   DATE(2013,INT((ROW(A3366)-1)/20)+1,1),
   ""
)</f>
        <v/>
      </c>
      <c r="B3169" s="72" t="str">
        <f t="shared" si="248"/>
        <v/>
      </c>
      <c r="C3169" s="73"/>
      <c r="D3169" s="73"/>
      <c r="E3169" s="73"/>
      <c r="F3169" s="73"/>
      <c r="G3169" s="73"/>
    </row>
    <row r="3170" spans="1:7" x14ac:dyDescent="0.25">
      <c r="A3170" s="71" t="str">
        <f>IF(
   SUMPRODUCT(--(Sinduscon!$3:$3=DATE(2013,INT((ROW(A3367)-1)/20)+1,1)))&gt;0,
   DATE(2013,INT((ROW(A3367)-1)/20)+1,1),
   ""
)</f>
        <v/>
      </c>
      <c r="B3170" s="72" t="str">
        <f t="shared" si="248"/>
        <v/>
      </c>
      <c r="C3170" s="73"/>
      <c r="D3170" s="73"/>
      <c r="E3170" s="73"/>
      <c r="F3170" s="73"/>
      <c r="G3170" s="73"/>
    </row>
    <row r="3171" spans="1:7" x14ac:dyDescent="0.25">
      <c r="A3171" s="71" t="str">
        <f>IF(
   SUMPRODUCT(--(Sinduscon!$3:$3=DATE(2013,INT((ROW(A3368)-1)/20)+1,1)))&gt;0,
   DATE(2013,INT((ROW(A3368)-1)/20)+1,1),
   ""
)</f>
        <v/>
      </c>
      <c r="B3171" s="72" t="str">
        <f t="shared" si="248"/>
        <v/>
      </c>
      <c r="C3171" s="73"/>
      <c r="D3171" s="73"/>
      <c r="E3171" s="73"/>
      <c r="F3171" s="73"/>
      <c r="G3171" s="73"/>
    </row>
    <row r="3172" spans="1:7" x14ac:dyDescent="0.25">
      <c r="A3172" s="71" t="str">
        <f>IF(
   SUMPRODUCT(--(Sinduscon!$3:$3=DATE(2013,INT((ROW(A3369)-1)/20)+1,1)))&gt;0,
   DATE(2013,INT((ROW(A3369)-1)/20)+1,1),
   ""
)</f>
        <v/>
      </c>
      <c r="B3172" s="72" t="str">
        <f t="shared" si="248"/>
        <v/>
      </c>
      <c r="C3172" s="73"/>
      <c r="D3172" s="73"/>
      <c r="E3172" s="73"/>
      <c r="F3172" s="73"/>
      <c r="G3172" s="73"/>
    </row>
    <row r="3173" spans="1:7" x14ac:dyDescent="0.25">
      <c r="A3173" s="71" t="str">
        <f>IF(
   SUMPRODUCT(--(Sinduscon!$3:$3=DATE(2013,INT((ROW(A3370)-1)/20)+1,1)))&gt;0,
   DATE(2013,INT((ROW(A3370)-1)/20)+1,1),
   ""
)</f>
        <v/>
      </c>
      <c r="B3173" s="72" t="str">
        <f t="shared" si="248"/>
        <v/>
      </c>
      <c r="C3173" s="73"/>
      <c r="D3173" s="73"/>
      <c r="E3173" s="73"/>
      <c r="F3173" s="73"/>
      <c r="G3173" s="73"/>
    </row>
    <row r="3174" spans="1:7" x14ac:dyDescent="0.25">
      <c r="A3174" s="71" t="str">
        <f>IF(
   SUMPRODUCT(--(Sinduscon!$3:$3=DATE(2013,INT((ROW(A3371)-1)/20)+1,1)))&gt;0,
   DATE(2013,INT((ROW(A3371)-1)/20)+1,1),
   ""
)</f>
        <v/>
      </c>
      <c r="B3174" s="72" t="str">
        <f t="shared" si="248"/>
        <v/>
      </c>
      <c r="C3174" s="73"/>
      <c r="D3174" s="73"/>
      <c r="E3174" s="73"/>
      <c r="F3174" s="73"/>
      <c r="G3174" s="73"/>
    </row>
    <row r="3175" spans="1:7" x14ac:dyDescent="0.25">
      <c r="A3175" s="71" t="str">
        <f>IF(
   SUMPRODUCT(--(Sinduscon!$3:$3=DATE(2013,INT((ROW(A3372)-1)/20)+1,1)))&gt;0,
   DATE(2013,INT((ROW(A3372)-1)/20)+1,1),
   ""
)</f>
        <v/>
      </c>
      <c r="B3175" s="72" t="str">
        <f t="shared" si="248"/>
        <v/>
      </c>
      <c r="C3175" s="73"/>
      <c r="D3175" s="73"/>
      <c r="E3175" s="73"/>
      <c r="F3175" s="73"/>
      <c r="G3175" s="73"/>
    </row>
    <row r="3176" spans="1:7" x14ac:dyDescent="0.25">
      <c r="A3176" s="71" t="str">
        <f>IF(
   SUMPRODUCT(--(Sinduscon!$3:$3=DATE(2013,INT((ROW(A3373)-1)/20)+1,1)))&gt;0,
   DATE(2013,INT((ROW(A3373)-1)/20)+1,1),
   ""
)</f>
        <v/>
      </c>
      <c r="B3176" s="72" t="str">
        <f t="shared" si="248"/>
        <v/>
      </c>
      <c r="C3176" s="73"/>
      <c r="D3176" s="73"/>
      <c r="E3176" s="73"/>
      <c r="F3176" s="73"/>
      <c r="G3176" s="73"/>
    </row>
    <row r="3177" spans="1:7" x14ac:dyDescent="0.25">
      <c r="A3177" s="71" t="str">
        <f>IF(
   SUMPRODUCT(--(Sinduscon!$3:$3=DATE(2013,INT((ROW(A3374)-1)/20)+1,1)))&gt;0,
   DATE(2013,INT((ROW(A3374)-1)/20)+1,1),
   ""
)</f>
        <v/>
      </c>
      <c r="B3177" s="72" t="str">
        <f t="shared" si="248"/>
        <v/>
      </c>
      <c r="C3177" s="73"/>
      <c r="D3177" s="73"/>
      <c r="E3177" s="73"/>
      <c r="F3177" s="73"/>
      <c r="G3177" s="73"/>
    </row>
    <row r="3178" spans="1:7" x14ac:dyDescent="0.25">
      <c r="A3178" s="71" t="str">
        <f>IF(
   SUMPRODUCT(--(Sinduscon!$3:$3=DATE(2013,INT((ROW(A3375)-1)/20)+1,1)))&gt;0,
   DATE(2013,INT((ROW(A3375)-1)/20)+1,1),
   ""
)</f>
        <v/>
      </c>
      <c r="B3178" s="72" t="str">
        <f t="shared" si="248"/>
        <v/>
      </c>
      <c r="C3178" s="73"/>
      <c r="D3178" s="73"/>
      <c r="E3178" s="73"/>
      <c r="F3178" s="73"/>
      <c r="G3178" s="73"/>
    </row>
    <row r="3179" spans="1:7" x14ac:dyDescent="0.25">
      <c r="A3179" s="71" t="str">
        <f>IF(
   SUMPRODUCT(--(Sinduscon!$3:$3=DATE(2013,INT((ROW(A3376)-1)/20)+1,1)))&gt;0,
   DATE(2013,INT((ROW(A3376)-1)/20)+1,1),
   ""
)</f>
        <v/>
      </c>
      <c r="B3179" s="72" t="str">
        <f t="shared" si="248"/>
        <v/>
      </c>
      <c r="C3179" s="73"/>
      <c r="D3179" s="73"/>
      <c r="E3179" s="73"/>
      <c r="F3179" s="73"/>
      <c r="G3179" s="73"/>
    </row>
    <row r="3180" spans="1:7" x14ac:dyDescent="0.25">
      <c r="A3180" s="71" t="str">
        <f>IF(
   SUMPRODUCT(--(Sinduscon!$3:$3=DATE(2013,INT((ROW(A3377)-1)/20)+1,1)))&gt;0,
   DATE(2013,INT((ROW(A3377)-1)/20)+1,1),
   ""
)</f>
        <v/>
      </c>
      <c r="B3180" s="72" t="str">
        <f t="shared" si="248"/>
        <v/>
      </c>
      <c r="C3180" s="73"/>
      <c r="D3180" s="73"/>
      <c r="E3180" s="73"/>
      <c r="F3180" s="73"/>
      <c r="G3180" s="73"/>
    </row>
    <row r="3181" spans="1:7" x14ac:dyDescent="0.25">
      <c r="A3181" s="71" t="str">
        <f>IF(
   SUMPRODUCT(--(Sinduscon!$3:$3=DATE(2013,INT((ROW(A3378)-1)/20)+1,1)))&gt;0,
   DATE(2013,INT((ROW(A3378)-1)/20)+1,1),
   ""
)</f>
        <v/>
      </c>
      <c r="B3181" s="72" t="str">
        <f t="shared" si="248"/>
        <v/>
      </c>
      <c r="C3181" s="73"/>
      <c r="D3181" s="73"/>
      <c r="E3181" s="73"/>
      <c r="F3181" s="73"/>
      <c r="G3181" s="73"/>
    </row>
    <row r="3182" spans="1:7" x14ac:dyDescent="0.25">
      <c r="A3182" s="71" t="str">
        <f>IF(
   SUMPRODUCT(--(Sinduscon!$3:$3=DATE(2013,INT((ROW(A3379)-1)/20)+1,1)))&gt;0,
   DATE(2013,INT((ROW(A3379)-1)/20)+1,1),
   ""
)</f>
        <v/>
      </c>
      <c r="B3182" s="72" t="str">
        <f t="shared" si="248"/>
        <v/>
      </c>
      <c r="C3182" s="73"/>
      <c r="D3182" s="73"/>
      <c r="E3182" s="73"/>
      <c r="F3182" s="73"/>
      <c r="G3182" s="73"/>
    </row>
    <row r="3183" spans="1:7" x14ac:dyDescent="0.25">
      <c r="A3183" s="71" t="str">
        <f>IF(
   SUMPRODUCT(--(Sinduscon!$3:$3=DATE(2013,INT((ROW(A3380)-1)/20)+1,1)))&gt;0,
   DATE(2013,INT((ROW(A3380)-1)/20)+1,1),
   ""
)</f>
        <v/>
      </c>
      <c r="B3183" s="72" t="str">
        <f t="shared" si="248"/>
        <v/>
      </c>
      <c r="C3183" s="73"/>
      <c r="D3183" s="73"/>
      <c r="E3183" s="73"/>
      <c r="F3183" s="73"/>
      <c r="G3183" s="73"/>
    </row>
    <row r="3184" spans="1:7" x14ac:dyDescent="0.25">
      <c r="A3184" s="71" t="str">
        <f>IF(
   SUMPRODUCT(--(Sinduscon!$3:$3=DATE(2013,INT((ROW(A3381)-1)/20)+1,1)))&gt;0,
   DATE(2013,INT((ROW(A3381)-1)/20)+1,1),
   ""
)</f>
        <v/>
      </c>
      <c r="B3184" s="72" t="str">
        <f t="shared" si="248"/>
        <v/>
      </c>
      <c r="C3184" s="73"/>
      <c r="D3184" s="73"/>
      <c r="E3184" s="73"/>
      <c r="F3184" s="73"/>
      <c r="G3184" s="73"/>
    </row>
    <row r="3185" spans="1:7" x14ac:dyDescent="0.25">
      <c r="A3185" s="71" t="str">
        <f>IF(
   SUMPRODUCT(--(Sinduscon!$3:$3=DATE(2013,INT((ROW(A3382)-1)/20)+1,1)))&gt;0,
   DATE(2013,INT((ROW(A3382)-1)/20)+1,1),
   ""
)</f>
        <v/>
      </c>
      <c r="B3185" s="72" t="str">
        <f t="shared" si="248"/>
        <v/>
      </c>
      <c r="C3185" s="73"/>
      <c r="D3185" s="73"/>
      <c r="E3185" s="73"/>
      <c r="F3185" s="73"/>
      <c r="G3185" s="73"/>
    </row>
    <row r="3186" spans="1:7" x14ac:dyDescent="0.25">
      <c r="A3186" s="71" t="str">
        <f>IF(
   SUMPRODUCT(--(Sinduscon!$3:$3=DATE(2013,INT((ROW(A3383)-1)/20)+1,1)))&gt;0,
   DATE(2013,INT((ROW(A3383)-1)/20)+1,1),
   ""
)</f>
        <v/>
      </c>
      <c r="B3186" s="72" t="str">
        <f t="shared" si="248"/>
        <v/>
      </c>
      <c r="C3186" s="73"/>
      <c r="D3186" s="73"/>
      <c r="E3186" s="73"/>
      <c r="F3186" s="73"/>
      <c r="G3186" s="73"/>
    </row>
    <row r="3187" spans="1:7" x14ac:dyDescent="0.25">
      <c r="A3187" s="71" t="str">
        <f>IF(
   SUMPRODUCT(--(Sinduscon!$3:$3=DATE(2013,INT((ROW(A3384)-1)/20)+1,1)))&gt;0,
   DATE(2013,INT((ROW(A3384)-1)/20)+1,1),
   ""
)</f>
        <v/>
      </c>
      <c r="B3187" s="72" t="str">
        <f t="shared" si="248"/>
        <v/>
      </c>
      <c r="C3187" s="73"/>
      <c r="D3187" s="73"/>
      <c r="E3187" s="73"/>
      <c r="F3187" s="73"/>
      <c r="G3187" s="73"/>
    </row>
    <row r="3188" spans="1:7" x14ac:dyDescent="0.25">
      <c r="A3188" s="71" t="str">
        <f>IF(
   SUMPRODUCT(--(Sinduscon!$3:$3=DATE(2013,INT((ROW(A3385)-1)/20)+1,1)))&gt;0,
   DATE(2013,INT((ROW(A3385)-1)/20)+1,1),
   ""
)</f>
        <v/>
      </c>
      <c r="B3188" s="72" t="str">
        <f t="shared" si="248"/>
        <v/>
      </c>
      <c r="C3188" s="73"/>
      <c r="D3188" s="73"/>
      <c r="E3188" s="73"/>
      <c r="F3188" s="73"/>
      <c r="G3188" s="73"/>
    </row>
    <row r="3189" spans="1:7" x14ac:dyDescent="0.25">
      <c r="A3189" s="71" t="str">
        <f>IF(
   SUMPRODUCT(--(Sinduscon!$3:$3=DATE(2013,INT((ROW(A3386)-1)/20)+1,1)))&gt;0,
   DATE(2013,INT((ROW(A3386)-1)/20)+1,1),
   ""
)</f>
        <v/>
      </c>
      <c r="B3189" s="72" t="str">
        <f t="shared" si="248"/>
        <v/>
      </c>
      <c r="C3189" s="73"/>
      <c r="D3189" s="73"/>
      <c r="E3189" s="73"/>
      <c r="F3189" s="73"/>
      <c r="G3189" s="73"/>
    </row>
    <row r="3190" spans="1:7" x14ac:dyDescent="0.25">
      <c r="A3190" s="71" t="str">
        <f>IF(
   SUMPRODUCT(--(Sinduscon!$3:$3=DATE(2013,INT((ROW(A3387)-1)/20)+1,1)))&gt;0,
   DATE(2013,INT((ROW(A3387)-1)/20)+1,1),
   ""
)</f>
        <v/>
      </c>
      <c r="B3190" s="72" t="str">
        <f t="shared" si="248"/>
        <v/>
      </c>
      <c r="C3190" s="73"/>
      <c r="D3190" s="73"/>
      <c r="E3190" s="73"/>
      <c r="F3190" s="73"/>
      <c r="G3190" s="73"/>
    </row>
    <row r="3191" spans="1:7" x14ac:dyDescent="0.25">
      <c r="A3191" s="71" t="str">
        <f>IF(
   SUMPRODUCT(--(Sinduscon!$3:$3=DATE(2013,INT((ROW(A3388)-1)/20)+1,1)))&gt;0,
   DATE(2013,INT((ROW(A3388)-1)/20)+1,1),
   ""
)</f>
        <v/>
      </c>
      <c r="B3191" s="72" t="str">
        <f t="shared" si="248"/>
        <v/>
      </c>
      <c r="C3191" s="73"/>
      <c r="D3191" s="73"/>
      <c r="E3191" s="73"/>
      <c r="F3191" s="73"/>
      <c r="G3191" s="73"/>
    </row>
    <row r="3192" spans="1:7" x14ac:dyDescent="0.25">
      <c r="A3192" s="71" t="str">
        <f>IF(
   SUMPRODUCT(--(Sinduscon!$3:$3=DATE(2013,INT((ROW(A3389)-1)/20)+1,1)))&gt;0,
   DATE(2013,INT((ROW(A3389)-1)/20)+1,1),
   ""
)</f>
        <v/>
      </c>
      <c r="B3192" s="72" t="str">
        <f t="shared" si="248"/>
        <v/>
      </c>
      <c r="C3192" s="73"/>
      <c r="D3192" s="73"/>
      <c r="E3192" s="73"/>
      <c r="F3192" s="73"/>
      <c r="G3192" s="73"/>
    </row>
    <row r="3193" spans="1:7" x14ac:dyDescent="0.25">
      <c r="A3193" s="71" t="str">
        <f>IF(
   SUMPRODUCT(--(Sinduscon!$3:$3=DATE(2013,INT((ROW(A3390)-1)/20)+1,1)))&gt;0,
   DATE(2013,INT((ROW(A3390)-1)/20)+1,1),
   ""
)</f>
        <v/>
      </c>
      <c r="B3193" s="72" t="str">
        <f t="shared" si="248"/>
        <v/>
      </c>
      <c r="C3193" s="73"/>
      <c r="D3193" s="73"/>
      <c r="E3193" s="73"/>
      <c r="F3193" s="73"/>
      <c r="G3193" s="73"/>
    </row>
    <row r="3194" spans="1:7" x14ac:dyDescent="0.25">
      <c r="A3194" s="71" t="str">
        <f>IF(
   SUMPRODUCT(--(Sinduscon!$3:$3=DATE(2013,INT((ROW(A3391)-1)/20)+1,1)))&gt;0,
   DATE(2013,INT((ROW(A3391)-1)/20)+1,1),
   ""
)</f>
        <v/>
      </c>
      <c r="B3194" s="72" t="str">
        <f t="shared" si="248"/>
        <v/>
      </c>
      <c r="C3194" s="73"/>
      <c r="D3194" s="73"/>
      <c r="E3194" s="73"/>
      <c r="F3194" s="73"/>
      <c r="G3194" s="73"/>
    </row>
    <row r="3195" spans="1:7" x14ac:dyDescent="0.25">
      <c r="A3195" s="71" t="str">
        <f>IF(
   SUMPRODUCT(--(Sinduscon!$3:$3=DATE(2013,INT((ROW(A3392)-1)/20)+1,1)))&gt;0,
   DATE(2013,INT((ROW(A3392)-1)/20)+1,1),
   ""
)</f>
        <v/>
      </c>
      <c r="B3195" s="72" t="str">
        <f t="shared" si="248"/>
        <v/>
      </c>
      <c r="C3195" s="73"/>
      <c r="D3195" s="73"/>
      <c r="E3195" s="73"/>
      <c r="F3195" s="73"/>
      <c r="G3195" s="73"/>
    </row>
    <row r="3196" spans="1:7" x14ac:dyDescent="0.25">
      <c r="A3196" s="71" t="str">
        <f>IF(
   SUMPRODUCT(--(Sinduscon!$3:$3=DATE(2013,INT((ROW(A3393)-1)/20)+1,1)))&gt;0,
   DATE(2013,INT((ROW(A3393)-1)/20)+1,1),
   ""
)</f>
        <v/>
      </c>
      <c r="B3196" s="72" t="str">
        <f t="shared" si="248"/>
        <v/>
      </c>
      <c r="C3196" s="73"/>
      <c r="D3196" s="73"/>
      <c r="E3196" s="73"/>
      <c r="F3196" s="73"/>
      <c r="G3196" s="73"/>
    </row>
    <row r="3197" spans="1:7" x14ac:dyDescent="0.25">
      <c r="A3197" s="71" t="str">
        <f>IF(
   SUMPRODUCT(--(Sinduscon!$3:$3=DATE(2013,INT((ROW(A3394)-1)/20)+1,1)))&gt;0,
   DATE(2013,INT((ROW(A3394)-1)/20)+1,1),
   ""
)</f>
        <v/>
      </c>
      <c r="B3197" s="72" t="str">
        <f t="shared" si="248"/>
        <v/>
      </c>
      <c r="C3197" s="73"/>
      <c r="D3197" s="73"/>
      <c r="E3197" s="73"/>
      <c r="F3197" s="73"/>
      <c r="G3197" s="73"/>
    </row>
    <row r="3198" spans="1:7" x14ac:dyDescent="0.25">
      <c r="A3198" s="71" t="str">
        <f>IF(
   SUMPRODUCT(--(Sinduscon!$3:$3=DATE(2013,INT((ROW(A3395)-1)/20)+1,1)))&gt;0,
   DATE(2013,INT((ROW(A3395)-1)/20)+1,1),
   ""
)</f>
        <v/>
      </c>
      <c r="B3198" s="72" t="str">
        <f t="shared" si="248"/>
        <v/>
      </c>
      <c r="C3198" s="73"/>
      <c r="D3198" s="73"/>
      <c r="E3198" s="73"/>
      <c r="F3198" s="73"/>
      <c r="G3198" s="73"/>
    </row>
    <row r="3199" spans="1:7" x14ac:dyDescent="0.25">
      <c r="A3199" s="71" t="str">
        <f>IF(
   SUMPRODUCT(--(Sinduscon!$3:$3=DATE(2013,INT((ROW(A3396)-1)/20)+1,1)))&gt;0,
   DATE(2013,INT((ROW(A3396)-1)/20)+1,1),
   ""
)</f>
        <v/>
      </c>
      <c r="B3199" s="72" t="str">
        <f t="shared" si="248"/>
        <v/>
      </c>
      <c r="C3199" s="73"/>
      <c r="D3199" s="73"/>
      <c r="E3199" s="73"/>
      <c r="F3199" s="73"/>
      <c r="G3199" s="73"/>
    </row>
    <row r="3200" spans="1:7" x14ac:dyDescent="0.25">
      <c r="A3200" s="71" t="str">
        <f>IF(
   SUMPRODUCT(--(Sinduscon!$3:$3=DATE(2013,INT((ROW(A3397)-1)/20)+1,1)))&gt;0,
   DATE(2013,INT((ROW(A3397)-1)/20)+1,1),
   ""
)</f>
        <v/>
      </c>
      <c r="B3200" s="72" t="str">
        <f t="shared" si="248"/>
        <v/>
      </c>
      <c r="C3200" s="73"/>
      <c r="D3200" s="73"/>
      <c r="E3200" s="73"/>
      <c r="F3200" s="73"/>
      <c r="G3200" s="73"/>
    </row>
    <row r="3201" spans="1:7" x14ac:dyDescent="0.25">
      <c r="A3201" s="71" t="str">
        <f>IF(
   SUMPRODUCT(--(Sinduscon!$3:$3=DATE(2013,INT((ROW(A3398)-1)/20)+1,1)))&gt;0,
   DATE(2013,INT((ROW(A3398)-1)/20)+1,1),
   ""
)</f>
        <v/>
      </c>
      <c r="B3201" s="72" t="str">
        <f t="shared" si="248"/>
        <v/>
      </c>
      <c r="C3201" s="73"/>
      <c r="D3201" s="73"/>
      <c r="E3201" s="73"/>
      <c r="F3201" s="73"/>
      <c r="G3201" s="73"/>
    </row>
    <row r="3202" spans="1:7" x14ac:dyDescent="0.25">
      <c r="A3202" s="71" t="str">
        <f>IF(
   SUMPRODUCT(--(Sinduscon!$3:$3=DATE(2013,INT((ROW(A3399)-1)/20)+1,1)))&gt;0,
   DATE(2013,INT((ROW(A3399)-1)/20)+1,1),
   ""
)</f>
        <v/>
      </c>
      <c r="B3202" s="72" t="str">
        <f t="shared" si="248"/>
        <v/>
      </c>
      <c r="C3202" s="73"/>
      <c r="D3202" s="73"/>
      <c r="E3202" s="73"/>
      <c r="F3202" s="73"/>
      <c r="G3202" s="73"/>
    </row>
    <row r="3203" spans="1:7" x14ac:dyDescent="0.25">
      <c r="A3203" s="71" t="str">
        <f>IF(
   SUMPRODUCT(--(Sinduscon!$3:$3=DATE(2013,INT((ROW(A3400)-1)/20)+1,1)))&gt;0,
   DATE(2013,INT((ROW(A3400)-1)/20)+1,1),
   ""
)</f>
        <v/>
      </c>
      <c r="B3203" s="72" t="str">
        <f t="shared" si="248"/>
        <v/>
      </c>
      <c r="C3203" s="73"/>
      <c r="D3203" s="73"/>
      <c r="E3203" s="73"/>
      <c r="F3203" s="73"/>
      <c r="G3203" s="73"/>
    </row>
    <row r="3204" spans="1:7" x14ac:dyDescent="0.25">
      <c r="A3204" s="71" t="str">
        <f>IF(
   SUMPRODUCT(--(Sinduscon!$3:$3=DATE(2013,INT((ROW(A3401)-1)/20)+1,1)))&gt;0,
   DATE(2013,INT((ROW(A3401)-1)/20)+1,1),
   ""
)</f>
        <v/>
      </c>
      <c r="B3204" s="72" t="str">
        <f t="shared" si="248"/>
        <v/>
      </c>
      <c r="C3204" s="73"/>
      <c r="D3204" s="73"/>
      <c r="E3204" s="73"/>
      <c r="F3204" s="73"/>
      <c r="G3204" s="73"/>
    </row>
    <row r="3205" spans="1:7" x14ac:dyDescent="0.25">
      <c r="A3205" s="71" t="str">
        <f>IF(
   SUMPRODUCT(--(Sinduscon!$3:$3=DATE(2013,INT((ROW(A3402)-1)/20)+1,1)))&gt;0,
   DATE(2013,INT((ROW(A3402)-1)/20)+1,1),
   ""
)</f>
        <v/>
      </c>
      <c r="B3205" s="72" t="str">
        <f t="shared" si="248"/>
        <v/>
      </c>
      <c r="C3205" s="73"/>
      <c r="D3205" s="73"/>
      <c r="E3205" s="73"/>
      <c r="F3205" s="73"/>
      <c r="G3205" s="73"/>
    </row>
    <row r="3206" spans="1:7" x14ac:dyDescent="0.25">
      <c r="A3206" s="71" t="str">
        <f>IF(
   SUMPRODUCT(--(Sinduscon!$3:$3=DATE(2013,INT((ROW(A3403)-1)/20)+1,1)))&gt;0,
   DATE(2013,INT((ROW(A3403)-1)/20)+1,1),
   ""
)</f>
        <v/>
      </c>
      <c r="B3206" s="72" t="str">
        <f t="shared" si="248"/>
        <v/>
      </c>
      <c r="C3206" s="73"/>
      <c r="D3206" s="73"/>
      <c r="E3206" s="73"/>
      <c r="F3206" s="73"/>
      <c r="G3206" s="73"/>
    </row>
    <row r="3207" spans="1:7" x14ac:dyDescent="0.25">
      <c r="A3207" s="71" t="str">
        <f>IF(
   SUMPRODUCT(--(Sinduscon!$3:$3=DATE(2013,INT((ROW(A3404)-1)/20)+1,1)))&gt;0,
   DATE(2013,INT((ROW(A3404)-1)/20)+1,1),
   ""
)</f>
        <v/>
      </c>
      <c r="B3207" s="72" t="str">
        <f t="shared" si="248"/>
        <v/>
      </c>
      <c r="C3207" s="73"/>
      <c r="D3207" s="73"/>
      <c r="E3207" s="73"/>
      <c r="F3207" s="73"/>
      <c r="G3207" s="73"/>
    </row>
    <row r="3208" spans="1:7" x14ac:dyDescent="0.25">
      <c r="A3208" s="71" t="str">
        <f>IF(
   SUMPRODUCT(--(Sinduscon!$3:$3=DATE(2013,INT((ROW(A3405)-1)/20)+1,1)))&gt;0,
   DATE(2013,INT((ROW(A3405)-1)/20)+1,1),
   ""
)</f>
        <v/>
      </c>
      <c r="B3208" s="72" t="str">
        <f t="shared" ref="B3208:B3271" si="249">IF(A3208&lt;&gt;"", CHOOSE(MOD(QUOTIENT(ROW()-4,4),5)+1,"R-1","PP-4","R-8","R-16","PIS"), "")</f>
        <v/>
      </c>
      <c r="C3208" s="73"/>
      <c r="D3208" s="73"/>
      <c r="E3208" s="73"/>
      <c r="F3208" s="73"/>
      <c r="G3208" s="73"/>
    </row>
    <row r="3209" spans="1:7" x14ac:dyDescent="0.25">
      <c r="A3209" s="71" t="str">
        <f>IF(
   SUMPRODUCT(--(Sinduscon!$3:$3=DATE(2013,INT((ROW(A3406)-1)/20)+1,1)))&gt;0,
   DATE(2013,INT((ROW(A3406)-1)/20)+1,1),
   ""
)</f>
        <v/>
      </c>
      <c r="B3209" s="72" t="str">
        <f t="shared" si="249"/>
        <v/>
      </c>
      <c r="C3209" s="73"/>
      <c r="D3209" s="73"/>
      <c r="E3209" s="73"/>
      <c r="F3209" s="73"/>
      <c r="G3209" s="73"/>
    </row>
    <row r="3210" spans="1:7" x14ac:dyDescent="0.25">
      <c r="A3210" s="71" t="str">
        <f>IF(
   SUMPRODUCT(--(Sinduscon!$3:$3=DATE(2013,INT((ROW(A3407)-1)/20)+1,1)))&gt;0,
   DATE(2013,INT((ROW(A3407)-1)/20)+1,1),
   ""
)</f>
        <v/>
      </c>
      <c r="B3210" s="72" t="str">
        <f t="shared" si="249"/>
        <v/>
      </c>
      <c r="C3210" s="73"/>
      <c r="D3210" s="73"/>
      <c r="E3210" s="73"/>
      <c r="F3210" s="73"/>
      <c r="G3210" s="73"/>
    </row>
    <row r="3211" spans="1:7" x14ac:dyDescent="0.25">
      <c r="A3211" s="71" t="str">
        <f>IF(
   SUMPRODUCT(--(Sinduscon!$3:$3=DATE(2013,INT((ROW(A3408)-1)/20)+1,1)))&gt;0,
   DATE(2013,INT((ROW(A3408)-1)/20)+1,1),
   ""
)</f>
        <v/>
      </c>
      <c r="B3211" s="72" t="str">
        <f t="shared" si="249"/>
        <v/>
      </c>
      <c r="C3211" s="73"/>
      <c r="D3211" s="73"/>
      <c r="E3211" s="73"/>
      <c r="F3211" s="73"/>
      <c r="G3211" s="73"/>
    </row>
    <row r="3212" spans="1:7" x14ac:dyDescent="0.25">
      <c r="A3212" s="71" t="str">
        <f>IF(
   SUMPRODUCT(--(Sinduscon!$3:$3=DATE(2013,INT((ROW(A3409)-1)/20)+1,1)))&gt;0,
   DATE(2013,INT((ROW(A3409)-1)/20)+1,1),
   ""
)</f>
        <v/>
      </c>
      <c r="B3212" s="72" t="str">
        <f t="shared" si="249"/>
        <v/>
      </c>
      <c r="C3212" s="73"/>
      <c r="D3212" s="73"/>
      <c r="E3212" s="73"/>
      <c r="F3212" s="73"/>
      <c r="G3212" s="73"/>
    </row>
    <row r="3213" spans="1:7" x14ac:dyDescent="0.25">
      <c r="A3213" s="71" t="str">
        <f>IF(
   SUMPRODUCT(--(Sinduscon!$3:$3=DATE(2013,INT((ROW(A3410)-1)/20)+1,1)))&gt;0,
   DATE(2013,INT((ROW(A3410)-1)/20)+1,1),
   ""
)</f>
        <v/>
      </c>
      <c r="B3213" s="72" t="str">
        <f t="shared" si="249"/>
        <v/>
      </c>
      <c r="C3213" s="73"/>
      <c r="D3213" s="73"/>
      <c r="E3213" s="73"/>
      <c r="F3213" s="73"/>
      <c r="G3213" s="73"/>
    </row>
    <row r="3214" spans="1:7" x14ac:dyDescent="0.25">
      <c r="A3214" s="71" t="str">
        <f>IF(
   SUMPRODUCT(--(Sinduscon!$3:$3=DATE(2013,INT((ROW(A3411)-1)/20)+1,1)))&gt;0,
   DATE(2013,INT((ROW(A3411)-1)/20)+1,1),
   ""
)</f>
        <v/>
      </c>
      <c r="B3214" s="72" t="str">
        <f t="shared" si="249"/>
        <v/>
      </c>
      <c r="C3214" s="73"/>
      <c r="D3214" s="73"/>
      <c r="E3214" s="73"/>
      <c r="F3214" s="73"/>
      <c r="G3214" s="73"/>
    </row>
    <row r="3215" spans="1:7" x14ac:dyDescent="0.25">
      <c r="A3215" s="71" t="str">
        <f>IF(
   SUMPRODUCT(--(Sinduscon!$3:$3=DATE(2013,INT((ROW(A3412)-1)/20)+1,1)))&gt;0,
   DATE(2013,INT((ROW(A3412)-1)/20)+1,1),
   ""
)</f>
        <v/>
      </c>
      <c r="B3215" s="72" t="str">
        <f t="shared" si="249"/>
        <v/>
      </c>
      <c r="C3215" s="73"/>
      <c r="D3215" s="73"/>
      <c r="E3215" s="73"/>
      <c r="F3215" s="73"/>
      <c r="G3215" s="73"/>
    </row>
    <row r="3216" spans="1:7" x14ac:dyDescent="0.25">
      <c r="A3216" s="71" t="str">
        <f>IF(
   SUMPRODUCT(--(Sinduscon!$3:$3=DATE(2013,INT((ROW(A3413)-1)/20)+1,1)))&gt;0,
   DATE(2013,INT((ROW(A3413)-1)/20)+1,1),
   ""
)</f>
        <v/>
      </c>
      <c r="B3216" s="72" t="str">
        <f t="shared" si="249"/>
        <v/>
      </c>
      <c r="C3216" s="73"/>
      <c r="D3216" s="73"/>
      <c r="E3216" s="73"/>
      <c r="F3216" s="73"/>
      <c r="G3216" s="73"/>
    </row>
    <row r="3217" spans="1:7" x14ac:dyDescent="0.25">
      <c r="A3217" s="71" t="str">
        <f>IF(
   SUMPRODUCT(--(Sinduscon!$3:$3=DATE(2013,INT((ROW(A3414)-1)/20)+1,1)))&gt;0,
   DATE(2013,INT((ROW(A3414)-1)/20)+1,1),
   ""
)</f>
        <v/>
      </c>
      <c r="B3217" s="72" t="str">
        <f t="shared" si="249"/>
        <v/>
      </c>
      <c r="C3217" s="73"/>
      <c r="D3217" s="73"/>
      <c r="E3217" s="73"/>
      <c r="F3217" s="73"/>
      <c r="G3217" s="73"/>
    </row>
    <row r="3218" spans="1:7" x14ac:dyDescent="0.25">
      <c r="A3218" s="71" t="str">
        <f>IF(
   SUMPRODUCT(--(Sinduscon!$3:$3=DATE(2013,INT((ROW(A3415)-1)/20)+1,1)))&gt;0,
   DATE(2013,INT((ROW(A3415)-1)/20)+1,1),
   ""
)</f>
        <v/>
      </c>
      <c r="B3218" s="72" t="str">
        <f t="shared" si="249"/>
        <v/>
      </c>
      <c r="C3218" s="73"/>
      <c r="D3218" s="73"/>
      <c r="E3218" s="73"/>
      <c r="F3218" s="73"/>
      <c r="G3218" s="73"/>
    </row>
    <row r="3219" spans="1:7" x14ac:dyDescent="0.25">
      <c r="A3219" s="71" t="str">
        <f>IF(
   SUMPRODUCT(--(Sinduscon!$3:$3=DATE(2013,INT((ROW(A3416)-1)/20)+1,1)))&gt;0,
   DATE(2013,INT((ROW(A3416)-1)/20)+1,1),
   ""
)</f>
        <v/>
      </c>
      <c r="B3219" s="72" t="str">
        <f t="shared" si="249"/>
        <v/>
      </c>
      <c r="C3219" s="73"/>
      <c r="D3219" s="73"/>
      <c r="E3219" s="73"/>
      <c r="F3219" s="73"/>
      <c r="G3219" s="73"/>
    </row>
    <row r="3220" spans="1:7" x14ac:dyDescent="0.25">
      <c r="A3220" s="71" t="str">
        <f>IF(
   SUMPRODUCT(--(Sinduscon!$3:$3=DATE(2013,INT((ROW(A3417)-1)/20)+1,1)))&gt;0,
   DATE(2013,INT((ROW(A3417)-1)/20)+1,1),
   ""
)</f>
        <v/>
      </c>
      <c r="B3220" s="72" t="str">
        <f t="shared" si="249"/>
        <v/>
      </c>
      <c r="C3220" s="73"/>
      <c r="D3220" s="73"/>
      <c r="E3220" s="73"/>
      <c r="F3220" s="73"/>
      <c r="G3220" s="73"/>
    </row>
    <row r="3221" spans="1:7" x14ac:dyDescent="0.25">
      <c r="A3221" s="71" t="str">
        <f>IF(
   SUMPRODUCT(--(Sinduscon!$3:$3=DATE(2013,INT((ROW(A3418)-1)/20)+1,1)))&gt;0,
   DATE(2013,INT((ROW(A3418)-1)/20)+1,1),
   ""
)</f>
        <v/>
      </c>
      <c r="B3221" s="72" t="str">
        <f t="shared" si="249"/>
        <v/>
      </c>
      <c r="C3221" s="73"/>
      <c r="D3221" s="73"/>
      <c r="E3221" s="73"/>
      <c r="F3221" s="73"/>
      <c r="G3221" s="73"/>
    </row>
    <row r="3222" spans="1:7" x14ac:dyDescent="0.25">
      <c r="A3222" s="71" t="str">
        <f>IF(
   SUMPRODUCT(--(Sinduscon!$3:$3=DATE(2013,INT((ROW(A3419)-1)/20)+1,1)))&gt;0,
   DATE(2013,INT((ROW(A3419)-1)/20)+1,1),
   ""
)</f>
        <v/>
      </c>
      <c r="B3222" s="72" t="str">
        <f t="shared" si="249"/>
        <v/>
      </c>
      <c r="C3222" s="73"/>
      <c r="D3222" s="73"/>
      <c r="E3222" s="73"/>
      <c r="F3222" s="73"/>
      <c r="G3222" s="73"/>
    </row>
    <row r="3223" spans="1:7" x14ac:dyDescent="0.25">
      <c r="A3223" s="71" t="str">
        <f>IF(
   SUMPRODUCT(--(Sinduscon!$3:$3=DATE(2013,INT((ROW(A3420)-1)/20)+1,1)))&gt;0,
   DATE(2013,INT((ROW(A3420)-1)/20)+1,1),
   ""
)</f>
        <v/>
      </c>
      <c r="B3223" s="72" t="str">
        <f t="shared" si="249"/>
        <v/>
      </c>
      <c r="C3223" s="73"/>
      <c r="D3223" s="73"/>
      <c r="E3223" s="73"/>
      <c r="F3223" s="73"/>
      <c r="G3223" s="73"/>
    </row>
    <row r="3224" spans="1:7" x14ac:dyDescent="0.25">
      <c r="A3224" s="71" t="str">
        <f>IF(
   SUMPRODUCT(--(Sinduscon!$3:$3=DATE(2013,INT((ROW(A3421)-1)/20)+1,1)))&gt;0,
   DATE(2013,INT((ROW(A3421)-1)/20)+1,1),
   ""
)</f>
        <v/>
      </c>
      <c r="B3224" s="72" t="str">
        <f t="shared" si="249"/>
        <v/>
      </c>
      <c r="C3224" s="73"/>
      <c r="D3224" s="73"/>
      <c r="E3224" s="73"/>
      <c r="F3224" s="73"/>
      <c r="G3224" s="73"/>
    </row>
    <row r="3225" spans="1:7" x14ac:dyDescent="0.25">
      <c r="A3225" s="71" t="str">
        <f>IF(
   SUMPRODUCT(--(Sinduscon!$3:$3=DATE(2013,INT((ROW(A3422)-1)/20)+1,1)))&gt;0,
   DATE(2013,INT((ROW(A3422)-1)/20)+1,1),
   ""
)</f>
        <v/>
      </c>
      <c r="B3225" s="72" t="str">
        <f t="shared" si="249"/>
        <v/>
      </c>
      <c r="C3225" s="73"/>
      <c r="D3225" s="73"/>
      <c r="E3225" s="73"/>
      <c r="F3225" s="73"/>
      <c r="G3225" s="73"/>
    </row>
    <row r="3226" spans="1:7" x14ac:dyDescent="0.25">
      <c r="A3226" s="71" t="str">
        <f>IF(
   SUMPRODUCT(--(Sinduscon!$3:$3=DATE(2013,INT((ROW(A3423)-1)/20)+1,1)))&gt;0,
   DATE(2013,INT((ROW(A3423)-1)/20)+1,1),
   ""
)</f>
        <v/>
      </c>
      <c r="B3226" s="72" t="str">
        <f t="shared" si="249"/>
        <v/>
      </c>
      <c r="C3226" s="73"/>
      <c r="D3226" s="73"/>
      <c r="E3226" s="73"/>
      <c r="F3226" s="73"/>
      <c r="G3226" s="73"/>
    </row>
    <row r="3227" spans="1:7" x14ac:dyDescent="0.25">
      <c r="A3227" s="71" t="str">
        <f>IF(
   SUMPRODUCT(--(Sinduscon!$3:$3=DATE(2013,INT((ROW(A3424)-1)/20)+1,1)))&gt;0,
   DATE(2013,INT((ROW(A3424)-1)/20)+1,1),
   ""
)</f>
        <v/>
      </c>
      <c r="B3227" s="72" t="str">
        <f t="shared" si="249"/>
        <v/>
      </c>
      <c r="C3227" s="73"/>
      <c r="D3227" s="73"/>
      <c r="E3227" s="73"/>
      <c r="F3227" s="73"/>
      <c r="G3227" s="73"/>
    </row>
    <row r="3228" spans="1:7" x14ac:dyDescent="0.25">
      <c r="A3228" s="71" t="str">
        <f>IF(
   SUMPRODUCT(--(Sinduscon!$3:$3=DATE(2013,INT((ROW(A3425)-1)/20)+1,1)))&gt;0,
   DATE(2013,INT((ROW(A3425)-1)/20)+1,1),
   ""
)</f>
        <v/>
      </c>
      <c r="B3228" s="72" t="str">
        <f t="shared" si="249"/>
        <v/>
      </c>
      <c r="C3228" s="73"/>
      <c r="D3228" s="73"/>
      <c r="E3228" s="73"/>
      <c r="F3228" s="73"/>
      <c r="G3228" s="73"/>
    </row>
    <row r="3229" spans="1:7" x14ac:dyDescent="0.25">
      <c r="A3229" s="71" t="str">
        <f>IF(
   SUMPRODUCT(--(Sinduscon!$3:$3=DATE(2013,INT((ROW(A3426)-1)/20)+1,1)))&gt;0,
   DATE(2013,INT((ROW(A3426)-1)/20)+1,1),
   ""
)</f>
        <v/>
      </c>
      <c r="B3229" s="72" t="str">
        <f t="shared" si="249"/>
        <v/>
      </c>
      <c r="C3229" s="73"/>
      <c r="D3229" s="73"/>
      <c r="E3229" s="73"/>
      <c r="F3229" s="73"/>
      <c r="G3229" s="73"/>
    </row>
    <row r="3230" spans="1:7" x14ac:dyDescent="0.25">
      <c r="A3230" s="71" t="str">
        <f>IF(
   SUMPRODUCT(--(Sinduscon!$3:$3=DATE(2013,INT((ROW(A3427)-1)/20)+1,1)))&gt;0,
   DATE(2013,INT((ROW(A3427)-1)/20)+1,1),
   ""
)</f>
        <v/>
      </c>
      <c r="B3230" s="72" t="str">
        <f t="shared" si="249"/>
        <v/>
      </c>
      <c r="C3230" s="73"/>
      <c r="D3230" s="73"/>
      <c r="E3230" s="73"/>
      <c r="F3230" s="73"/>
      <c r="G3230" s="73"/>
    </row>
    <row r="3231" spans="1:7" x14ac:dyDescent="0.25">
      <c r="A3231" s="71" t="str">
        <f>IF(
   SUMPRODUCT(--(Sinduscon!$3:$3=DATE(2013,INT((ROW(A3428)-1)/20)+1,1)))&gt;0,
   DATE(2013,INT((ROW(A3428)-1)/20)+1,1),
   ""
)</f>
        <v/>
      </c>
      <c r="B3231" s="72" t="str">
        <f t="shared" si="249"/>
        <v/>
      </c>
      <c r="C3231" s="73"/>
      <c r="D3231" s="73"/>
      <c r="E3231" s="73"/>
      <c r="F3231" s="73"/>
      <c r="G3231" s="73"/>
    </row>
    <row r="3232" spans="1:7" x14ac:dyDescent="0.25">
      <c r="A3232" s="71" t="str">
        <f>IF(
   SUMPRODUCT(--(Sinduscon!$3:$3=DATE(2013,INT((ROW(A3429)-1)/20)+1,1)))&gt;0,
   DATE(2013,INT((ROW(A3429)-1)/20)+1,1),
   ""
)</f>
        <v/>
      </c>
      <c r="B3232" s="72" t="str">
        <f t="shared" si="249"/>
        <v/>
      </c>
      <c r="C3232" s="73"/>
      <c r="D3232" s="73"/>
      <c r="E3232" s="73"/>
      <c r="F3232" s="73"/>
      <c r="G3232" s="73"/>
    </row>
    <row r="3233" spans="1:7" x14ac:dyDescent="0.25">
      <c r="A3233" s="71" t="str">
        <f>IF(
   SUMPRODUCT(--(Sinduscon!$3:$3=DATE(2013,INT((ROW(A3430)-1)/20)+1,1)))&gt;0,
   DATE(2013,INT((ROW(A3430)-1)/20)+1,1),
   ""
)</f>
        <v/>
      </c>
      <c r="B3233" s="72" t="str">
        <f t="shared" si="249"/>
        <v/>
      </c>
      <c r="C3233" s="73"/>
      <c r="D3233" s="73"/>
      <c r="E3233" s="73"/>
      <c r="F3233" s="73"/>
      <c r="G3233" s="73"/>
    </row>
    <row r="3234" spans="1:7" x14ac:dyDescent="0.25">
      <c r="A3234" s="71" t="str">
        <f>IF(
   SUMPRODUCT(--(Sinduscon!$3:$3=DATE(2013,INT((ROW(A3431)-1)/20)+1,1)))&gt;0,
   DATE(2013,INT((ROW(A3431)-1)/20)+1,1),
   ""
)</f>
        <v/>
      </c>
      <c r="B3234" s="72" t="str">
        <f t="shared" si="249"/>
        <v/>
      </c>
      <c r="C3234" s="73"/>
      <c r="D3234" s="73"/>
      <c r="E3234" s="73"/>
      <c r="F3234" s="73"/>
      <c r="G3234" s="73"/>
    </row>
    <row r="3235" spans="1:7" x14ac:dyDescent="0.25">
      <c r="A3235" s="71" t="str">
        <f>IF(
   SUMPRODUCT(--(Sinduscon!$3:$3=DATE(2013,INT((ROW(A3432)-1)/20)+1,1)))&gt;0,
   DATE(2013,INT((ROW(A3432)-1)/20)+1,1),
   ""
)</f>
        <v/>
      </c>
      <c r="B3235" s="72" t="str">
        <f t="shared" si="249"/>
        <v/>
      </c>
      <c r="C3235" s="73"/>
      <c r="D3235" s="73"/>
      <c r="E3235" s="73"/>
      <c r="F3235" s="73"/>
      <c r="G3235" s="73"/>
    </row>
    <row r="3236" spans="1:7" x14ac:dyDescent="0.25">
      <c r="A3236" s="71" t="str">
        <f>IF(
   SUMPRODUCT(--(Sinduscon!$3:$3=DATE(2013,INT((ROW(A3433)-1)/20)+1,1)))&gt;0,
   DATE(2013,INT((ROW(A3433)-1)/20)+1,1),
   ""
)</f>
        <v/>
      </c>
      <c r="B3236" s="72" t="str">
        <f t="shared" si="249"/>
        <v/>
      </c>
      <c r="C3236" s="73"/>
      <c r="D3236" s="73"/>
      <c r="E3236" s="73"/>
      <c r="F3236" s="73"/>
      <c r="G3236" s="73"/>
    </row>
    <row r="3237" spans="1:7" x14ac:dyDescent="0.25">
      <c r="A3237" s="71" t="str">
        <f>IF(
   SUMPRODUCT(--(Sinduscon!$3:$3=DATE(2013,INT((ROW(A3434)-1)/20)+1,1)))&gt;0,
   DATE(2013,INT((ROW(A3434)-1)/20)+1,1),
   ""
)</f>
        <v/>
      </c>
      <c r="B3237" s="72" t="str">
        <f t="shared" si="249"/>
        <v/>
      </c>
      <c r="C3237" s="73"/>
      <c r="D3237" s="73"/>
      <c r="E3237" s="73"/>
      <c r="F3237" s="73"/>
      <c r="G3237" s="73"/>
    </row>
    <row r="3238" spans="1:7" x14ac:dyDescent="0.25">
      <c r="A3238" s="71" t="str">
        <f>IF(
   SUMPRODUCT(--(Sinduscon!$3:$3=DATE(2013,INT((ROW(A3435)-1)/20)+1,1)))&gt;0,
   DATE(2013,INT((ROW(A3435)-1)/20)+1,1),
   ""
)</f>
        <v/>
      </c>
      <c r="B3238" s="72" t="str">
        <f t="shared" si="249"/>
        <v/>
      </c>
      <c r="C3238" s="73"/>
      <c r="D3238" s="73"/>
      <c r="E3238" s="73"/>
      <c r="F3238" s="73"/>
      <c r="G3238" s="73"/>
    </row>
    <row r="3239" spans="1:7" x14ac:dyDescent="0.25">
      <c r="A3239" s="71" t="str">
        <f>IF(
   SUMPRODUCT(--(Sinduscon!$3:$3=DATE(2013,INT((ROW(A3436)-1)/20)+1,1)))&gt;0,
   DATE(2013,INT((ROW(A3436)-1)/20)+1,1),
   ""
)</f>
        <v/>
      </c>
      <c r="B3239" s="72" t="str">
        <f t="shared" si="249"/>
        <v/>
      </c>
      <c r="C3239" s="73"/>
      <c r="D3239" s="73"/>
      <c r="E3239" s="73"/>
      <c r="F3239" s="73"/>
      <c r="G3239" s="73"/>
    </row>
    <row r="3240" spans="1:7" x14ac:dyDescent="0.25">
      <c r="A3240" s="71" t="str">
        <f>IF(
   SUMPRODUCT(--(Sinduscon!$3:$3=DATE(2013,INT((ROW(A3437)-1)/20)+1,1)))&gt;0,
   DATE(2013,INT((ROW(A3437)-1)/20)+1,1),
   ""
)</f>
        <v/>
      </c>
      <c r="B3240" s="72" t="str">
        <f t="shared" si="249"/>
        <v/>
      </c>
      <c r="C3240" s="73"/>
      <c r="D3240" s="73"/>
      <c r="E3240" s="73"/>
      <c r="F3240" s="73"/>
      <c r="G3240" s="73"/>
    </row>
    <row r="3241" spans="1:7" x14ac:dyDescent="0.25">
      <c r="A3241" s="71" t="str">
        <f>IF(
   SUMPRODUCT(--(Sinduscon!$3:$3=DATE(2013,INT((ROW(A3438)-1)/20)+1,1)))&gt;0,
   DATE(2013,INT((ROW(A3438)-1)/20)+1,1),
   ""
)</f>
        <v/>
      </c>
      <c r="B3241" s="72" t="str">
        <f t="shared" si="249"/>
        <v/>
      </c>
      <c r="C3241" s="73"/>
      <c r="D3241" s="73"/>
      <c r="E3241" s="73"/>
      <c r="F3241" s="73"/>
      <c r="G3241" s="73"/>
    </row>
    <row r="3242" spans="1:7" x14ac:dyDescent="0.25">
      <c r="A3242" s="71" t="str">
        <f>IF(
   SUMPRODUCT(--(Sinduscon!$3:$3=DATE(2013,INT((ROW(A3439)-1)/20)+1,1)))&gt;0,
   DATE(2013,INT((ROW(A3439)-1)/20)+1,1),
   ""
)</f>
        <v/>
      </c>
      <c r="B3242" s="72" t="str">
        <f t="shared" si="249"/>
        <v/>
      </c>
      <c r="C3242" s="73"/>
      <c r="D3242" s="73"/>
      <c r="E3242" s="73"/>
      <c r="F3242" s="73"/>
      <c r="G3242" s="73"/>
    </row>
    <row r="3243" spans="1:7" x14ac:dyDescent="0.25">
      <c r="A3243" s="71" t="str">
        <f>IF(
   SUMPRODUCT(--(Sinduscon!$3:$3=DATE(2013,INT((ROW(A3440)-1)/20)+1,1)))&gt;0,
   DATE(2013,INT((ROW(A3440)-1)/20)+1,1),
   ""
)</f>
        <v/>
      </c>
      <c r="B3243" s="72" t="str">
        <f t="shared" si="249"/>
        <v/>
      </c>
      <c r="C3243" s="73"/>
      <c r="D3243" s="73"/>
      <c r="E3243" s="73"/>
      <c r="F3243" s="73"/>
      <c r="G3243" s="73"/>
    </row>
    <row r="3244" spans="1:7" x14ac:dyDescent="0.25">
      <c r="A3244" s="71" t="str">
        <f>IF(
   SUMPRODUCT(--(Sinduscon!$3:$3=DATE(2013,INT((ROW(A3441)-1)/20)+1,1)))&gt;0,
   DATE(2013,INT((ROW(A3441)-1)/20)+1,1),
   ""
)</f>
        <v/>
      </c>
      <c r="B3244" s="72" t="str">
        <f t="shared" si="249"/>
        <v/>
      </c>
      <c r="C3244" s="73"/>
      <c r="D3244" s="73"/>
      <c r="E3244" s="73"/>
      <c r="F3244" s="73"/>
      <c r="G3244" s="73"/>
    </row>
    <row r="3245" spans="1:7" x14ac:dyDescent="0.25">
      <c r="A3245" s="71" t="str">
        <f>IF(
   SUMPRODUCT(--(Sinduscon!$3:$3=DATE(2013,INT((ROW(A3442)-1)/20)+1,1)))&gt;0,
   DATE(2013,INT((ROW(A3442)-1)/20)+1,1),
   ""
)</f>
        <v/>
      </c>
      <c r="B3245" s="72" t="str">
        <f t="shared" si="249"/>
        <v/>
      </c>
      <c r="C3245" s="73"/>
      <c r="D3245" s="73"/>
      <c r="E3245" s="73"/>
      <c r="F3245" s="73"/>
      <c r="G3245" s="73"/>
    </row>
    <row r="3246" spans="1:7" x14ac:dyDescent="0.25">
      <c r="A3246" s="71" t="str">
        <f>IF(
   SUMPRODUCT(--(Sinduscon!$3:$3=DATE(2013,INT((ROW(A3443)-1)/20)+1,1)))&gt;0,
   DATE(2013,INT((ROW(A3443)-1)/20)+1,1),
   ""
)</f>
        <v/>
      </c>
      <c r="B3246" s="72" t="str">
        <f t="shared" si="249"/>
        <v/>
      </c>
      <c r="C3246" s="73"/>
      <c r="D3246" s="73"/>
      <c r="E3246" s="73"/>
      <c r="F3246" s="73"/>
      <c r="G3246" s="73"/>
    </row>
    <row r="3247" spans="1:7" x14ac:dyDescent="0.25">
      <c r="A3247" s="71" t="str">
        <f>IF(
   SUMPRODUCT(--(Sinduscon!$3:$3=DATE(2013,INT((ROW(A3444)-1)/20)+1,1)))&gt;0,
   DATE(2013,INT((ROW(A3444)-1)/20)+1,1),
   ""
)</f>
        <v/>
      </c>
      <c r="B3247" s="72" t="str">
        <f t="shared" si="249"/>
        <v/>
      </c>
      <c r="C3247" s="73"/>
      <c r="D3247" s="73"/>
      <c r="E3247" s="73"/>
      <c r="F3247" s="73"/>
      <c r="G3247" s="73"/>
    </row>
    <row r="3248" spans="1:7" x14ac:dyDescent="0.25">
      <c r="A3248" s="71" t="str">
        <f>IF(
   SUMPRODUCT(--(Sinduscon!$3:$3=DATE(2013,INT((ROW(A3445)-1)/20)+1,1)))&gt;0,
   DATE(2013,INT((ROW(A3445)-1)/20)+1,1),
   ""
)</f>
        <v/>
      </c>
      <c r="B3248" s="72" t="str">
        <f t="shared" si="249"/>
        <v/>
      </c>
      <c r="C3248" s="73"/>
      <c r="D3248" s="73"/>
      <c r="E3248" s="73"/>
      <c r="F3248" s="73"/>
      <c r="G3248" s="73"/>
    </row>
    <row r="3249" spans="1:7" x14ac:dyDescent="0.25">
      <c r="A3249" s="71" t="str">
        <f>IF(
   SUMPRODUCT(--(Sinduscon!$3:$3=DATE(2013,INT((ROW(A3446)-1)/20)+1,1)))&gt;0,
   DATE(2013,INT((ROW(A3446)-1)/20)+1,1),
   ""
)</f>
        <v/>
      </c>
      <c r="B3249" s="72" t="str">
        <f t="shared" si="249"/>
        <v/>
      </c>
      <c r="C3249" s="73"/>
      <c r="D3249" s="73"/>
      <c r="E3249" s="73"/>
      <c r="F3249" s="73"/>
      <c r="G3249" s="73"/>
    </row>
    <row r="3250" spans="1:7" x14ac:dyDescent="0.25">
      <c r="A3250" s="71" t="str">
        <f>IF(
   SUMPRODUCT(--(Sinduscon!$3:$3=DATE(2013,INT((ROW(A3447)-1)/20)+1,1)))&gt;0,
   DATE(2013,INT((ROW(A3447)-1)/20)+1,1),
   ""
)</f>
        <v/>
      </c>
      <c r="B3250" s="72" t="str">
        <f t="shared" si="249"/>
        <v/>
      </c>
      <c r="C3250" s="73"/>
      <c r="D3250" s="73"/>
      <c r="E3250" s="73"/>
      <c r="F3250" s="73"/>
      <c r="G3250" s="73"/>
    </row>
    <row r="3251" spans="1:7" x14ac:dyDescent="0.25">
      <c r="A3251" s="71" t="str">
        <f>IF(
   SUMPRODUCT(--(Sinduscon!$3:$3=DATE(2013,INT((ROW(A3448)-1)/20)+1,1)))&gt;0,
   DATE(2013,INT((ROW(A3448)-1)/20)+1,1),
   ""
)</f>
        <v/>
      </c>
      <c r="B3251" s="72" t="str">
        <f t="shared" si="249"/>
        <v/>
      </c>
      <c r="C3251" s="73"/>
      <c r="D3251" s="73"/>
      <c r="E3251" s="73"/>
      <c r="F3251" s="73"/>
      <c r="G3251" s="73"/>
    </row>
    <row r="3252" spans="1:7" x14ac:dyDescent="0.25">
      <c r="A3252" s="71" t="str">
        <f>IF(
   SUMPRODUCT(--(Sinduscon!$3:$3=DATE(2013,INT((ROW(A3449)-1)/20)+1,1)))&gt;0,
   DATE(2013,INT((ROW(A3449)-1)/20)+1,1),
   ""
)</f>
        <v/>
      </c>
      <c r="B3252" s="72" t="str">
        <f t="shared" si="249"/>
        <v/>
      </c>
      <c r="C3252" s="73"/>
      <c r="D3252" s="73"/>
      <c r="E3252" s="73"/>
      <c r="F3252" s="73"/>
      <c r="G3252" s="73"/>
    </row>
    <row r="3253" spans="1:7" x14ac:dyDescent="0.25">
      <c r="A3253" s="71" t="str">
        <f>IF(
   SUMPRODUCT(--(Sinduscon!$3:$3=DATE(2013,INT((ROW(A3450)-1)/20)+1,1)))&gt;0,
   DATE(2013,INT((ROW(A3450)-1)/20)+1,1),
   ""
)</f>
        <v/>
      </c>
      <c r="B3253" s="72" t="str">
        <f t="shared" si="249"/>
        <v/>
      </c>
      <c r="C3253" s="73"/>
      <c r="D3253" s="73"/>
      <c r="E3253" s="73"/>
      <c r="F3253" s="73"/>
      <c r="G3253" s="73"/>
    </row>
    <row r="3254" spans="1:7" x14ac:dyDescent="0.25">
      <c r="A3254" s="71" t="str">
        <f>IF(
   SUMPRODUCT(--(Sinduscon!$3:$3=DATE(2013,INT((ROW(A3451)-1)/20)+1,1)))&gt;0,
   DATE(2013,INT((ROW(A3451)-1)/20)+1,1),
   ""
)</f>
        <v/>
      </c>
      <c r="B3254" s="72" t="str">
        <f t="shared" si="249"/>
        <v/>
      </c>
      <c r="C3254" s="73"/>
      <c r="D3254" s="73"/>
      <c r="E3254" s="73"/>
      <c r="F3254" s="73"/>
      <c r="G3254" s="73"/>
    </row>
    <row r="3255" spans="1:7" x14ac:dyDescent="0.25">
      <c r="A3255" s="71" t="str">
        <f>IF(
   SUMPRODUCT(--(Sinduscon!$3:$3=DATE(2013,INT((ROW(A3452)-1)/20)+1,1)))&gt;0,
   DATE(2013,INT((ROW(A3452)-1)/20)+1,1),
   ""
)</f>
        <v/>
      </c>
      <c r="B3255" s="72" t="str">
        <f t="shared" si="249"/>
        <v/>
      </c>
      <c r="C3255" s="73"/>
      <c r="D3255" s="73"/>
      <c r="E3255" s="73"/>
      <c r="F3255" s="73"/>
      <c r="G3255" s="73"/>
    </row>
    <row r="3256" spans="1:7" x14ac:dyDescent="0.25">
      <c r="A3256" s="71" t="str">
        <f>IF(
   SUMPRODUCT(--(Sinduscon!$3:$3=DATE(2013,INT((ROW(A3453)-1)/20)+1,1)))&gt;0,
   DATE(2013,INT((ROW(A3453)-1)/20)+1,1),
   ""
)</f>
        <v/>
      </c>
      <c r="B3256" s="72" t="str">
        <f t="shared" si="249"/>
        <v/>
      </c>
      <c r="C3256" s="73"/>
      <c r="D3256" s="73"/>
      <c r="E3256" s="73"/>
      <c r="F3256" s="73"/>
      <c r="G3256" s="73"/>
    </row>
    <row r="3257" spans="1:7" x14ac:dyDescent="0.25">
      <c r="A3257" s="71" t="str">
        <f>IF(
   SUMPRODUCT(--(Sinduscon!$3:$3=DATE(2013,INT((ROW(A3454)-1)/20)+1,1)))&gt;0,
   DATE(2013,INT((ROW(A3454)-1)/20)+1,1),
   ""
)</f>
        <v/>
      </c>
      <c r="B3257" s="72" t="str">
        <f t="shared" si="249"/>
        <v/>
      </c>
      <c r="C3257" s="73"/>
      <c r="D3257" s="73"/>
      <c r="E3257" s="73"/>
      <c r="F3257" s="73"/>
      <c r="G3257" s="73"/>
    </row>
    <row r="3258" spans="1:7" x14ac:dyDescent="0.25">
      <c r="A3258" s="71" t="str">
        <f>IF(
   SUMPRODUCT(--(Sinduscon!$3:$3=DATE(2013,INT((ROW(A3455)-1)/20)+1,1)))&gt;0,
   DATE(2013,INT((ROW(A3455)-1)/20)+1,1),
   ""
)</f>
        <v/>
      </c>
      <c r="B3258" s="72" t="str">
        <f t="shared" si="249"/>
        <v/>
      </c>
      <c r="C3258" s="73"/>
      <c r="D3258" s="73"/>
      <c r="E3258" s="73"/>
      <c r="F3258" s="73"/>
      <c r="G3258" s="73"/>
    </row>
    <row r="3259" spans="1:7" x14ac:dyDescent="0.25">
      <c r="A3259" s="71" t="str">
        <f>IF(
   SUMPRODUCT(--(Sinduscon!$3:$3=DATE(2013,INT((ROW(A3456)-1)/20)+1,1)))&gt;0,
   DATE(2013,INT((ROW(A3456)-1)/20)+1,1),
   ""
)</f>
        <v/>
      </c>
      <c r="B3259" s="72" t="str">
        <f t="shared" si="249"/>
        <v/>
      </c>
      <c r="C3259" s="73"/>
      <c r="D3259" s="73"/>
      <c r="E3259" s="73"/>
      <c r="F3259" s="73"/>
      <c r="G3259" s="73"/>
    </row>
    <row r="3260" spans="1:7" x14ac:dyDescent="0.25">
      <c r="A3260" s="71" t="str">
        <f>IF(
   SUMPRODUCT(--(Sinduscon!$3:$3=DATE(2013,INT((ROW(A3457)-1)/20)+1,1)))&gt;0,
   DATE(2013,INT((ROW(A3457)-1)/20)+1,1),
   ""
)</f>
        <v/>
      </c>
      <c r="B3260" s="72" t="str">
        <f t="shared" si="249"/>
        <v/>
      </c>
      <c r="C3260" s="73"/>
      <c r="D3260" s="73"/>
      <c r="E3260" s="73"/>
      <c r="F3260" s="73"/>
      <c r="G3260" s="73"/>
    </row>
    <row r="3261" spans="1:7" x14ac:dyDescent="0.25">
      <c r="A3261" s="71" t="str">
        <f>IF(
   SUMPRODUCT(--(Sinduscon!$3:$3=DATE(2013,INT((ROW(A3458)-1)/20)+1,1)))&gt;0,
   DATE(2013,INT((ROW(A3458)-1)/20)+1,1),
   ""
)</f>
        <v/>
      </c>
      <c r="B3261" s="72" t="str">
        <f t="shared" si="249"/>
        <v/>
      </c>
      <c r="C3261" s="73"/>
      <c r="D3261" s="73"/>
      <c r="E3261" s="73"/>
      <c r="F3261" s="73"/>
      <c r="G3261" s="73"/>
    </row>
    <row r="3262" spans="1:7" x14ac:dyDescent="0.25">
      <c r="A3262" s="71" t="str">
        <f>IF(
   SUMPRODUCT(--(Sinduscon!$3:$3=DATE(2013,INT((ROW(A3459)-1)/20)+1,1)))&gt;0,
   DATE(2013,INT((ROW(A3459)-1)/20)+1,1),
   ""
)</f>
        <v/>
      </c>
      <c r="B3262" s="72" t="str">
        <f t="shared" si="249"/>
        <v/>
      </c>
      <c r="C3262" s="73"/>
      <c r="D3262" s="73"/>
      <c r="E3262" s="73"/>
      <c r="F3262" s="73"/>
      <c r="G3262" s="73"/>
    </row>
    <row r="3263" spans="1:7" x14ac:dyDescent="0.25">
      <c r="A3263" s="71" t="str">
        <f>IF(
   SUMPRODUCT(--(Sinduscon!$3:$3=DATE(2013,INT((ROW(A3460)-1)/20)+1,1)))&gt;0,
   DATE(2013,INT((ROW(A3460)-1)/20)+1,1),
   ""
)</f>
        <v/>
      </c>
      <c r="B3263" s="72" t="str">
        <f t="shared" si="249"/>
        <v/>
      </c>
      <c r="C3263" s="73"/>
      <c r="D3263" s="73"/>
      <c r="E3263" s="73"/>
      <c r="F3263" s="73"/>
      <c r="G3263" s="73"/>
    </row>
    <row r="3264" spans="1:7" x14ac:dyDescent="0.25">
      <c r="A3264" s="71" t="str">
        <f>IF(
   SUMPRODUCT(--(Sinduscon!$3:$3=DATE(2013,INT((ROW(A3461)-1)/20)+1,1)))&gt;0,
   DATE(2013,INT((ROW(A3461)-1)/20)+1,1),
   ""
)</f>
        <v/>
      </c>
      <c r="B3264" s="72" t="str">
        <f t="shared" si="249"/>
        <v/>
      </c>
      <c r="C3264" s="73"/>
      <c r="D3264" s="73"/>
      <c r="E3264" s="73"/>
      <c r="F3264" s="73"/>
      <c r="G3264" s="73"/>
    </row>
    <row r="3265" spans="1:7" x14ac:dyDescent="0.25">
      <c r="A3265" s="71" t="str">
        <f>IF(
   SUMPRODUCT(--(Sinduscon!$3:$3=DATE(2013,INT((ROW(A3462)-1)/20)+1,1)))&gt;0,
   DATE(2013,INT((ROW(A3462)-1)/20)+1,1),
   ""
)</f>
        <v/>
      </c>
      <c r="B3265" s="72" t="str">
        <f t="shared" si="249"/>
        <v/>
      </c>
      <c r="C3265" s="73"/>
      <c r="D3265" s="73"/>
      <c r="E3265" s="73"/>
      <c r="F3265" s="73"/>
      <c r="G3265" s="73"/>
    </row>
    <row r="3266" spans="1:7" x14ac:dyDescent="0.25">
      <c r="A3266" s="71" t="str">
        <f>IF(
   SUMPRODUCT(--(Sinduscon!$3:$3=DATE(2013,INT((ROW(A3463)-1)/20)+1,1)))&gt;0,
   DATE(2013,INT((ROW(A3463)-1)/20)+1,1),
   ""
)</f>
        <v/>
      </c>
      <c r="B3266" s="72" t="str">
        <f t="shared" si="249"/>
        <v/>
      </c>
      <c r="C3266" s="73"/>
      <c r="D3266" s="73"/>
      <c r="E3266" s="73"/>
      <c r="F3266" s="73"/>
      <c r="G3266" s="73"/>
    </row>
    <row r="3267" spans="1:7" x14ac:dyDescent="0.25">
      <c r="A3267" s="71" t="str">
        <f>IF(
   SUMPRODUCT(--(Sinduscon!$3:$3=DATE(2013,INT((ROW(A3464)-1)/20)+1,1)))&gt;0,
   DATE(2013,INT((ROW(A3464)-1)/20)+1,1),
   ""
)</f>
        <v/>
      </c>
      <c r="B3267" s="72" t="str">
        <f t="shared" si="249"/>
        <v/>
      </c>
      <c r="C3267" s="73"/>
      <c r="D3267" s="73"/>
      <c r="E3267" s="73"/>
      <c r="F3267" s="73"/>
      <c r="G3267" s="73"/>
    </row>
    <row r="3268" spans="1:7" x14ac:dyDescent="0.25">
      <c r="A3268" s="71" t="str">
        <f>IF(
   SUMPRODUCT(--(Sinduscon!$3:$3=DATE(2013,INT((ROW(A3465)-1)/20)+1,1)))&gt;0,
   DATE(2013,INT((ROW(A3465)-1)/20)+1,1),
   ""
)</f>
        <v/>
      </c>
      <c r="B3268" s="72" t="str">
        <f t="shared" si="249"/>
        <v/>
      </c>
      <c r="C3268" s="73"/>
      <c r="D3268" s="73"/>
      <c r="E3268" s="73"/>
      <c r="F3268" s="73"/>
      <c r="G3268" s="73"/>
    </row>
    <row r="3269" spans="1:7" x14ac:dyDescent="0.25">
      <c r="A3269" s="71" t="str">
        <f>IF(
   SUMPRODUCT(--(Sinduscon!$3:$3=DATE(2013,INT((ROW(A3466)-1)/20)+1,1)))&gt;0,
   DATE(2013,INT((ROW(A3466)-1)/20)+1,1),
   ""
)</f>
        <v/>
      </c>
      <c r="B3269" s="72" t="str">
        <f t="shared" si="249"/>
        <v/>
      </c>
      <c r="C3269" s="73"/>
      <c r="D3269" s="73"/>
      <c r="E3269" s="73"/>
      <c r="F3269" s="73"/>
      <c r="G3269" s="73"/>
    </row>
    <row r="3270" spans="1:7" x14ac:dyDescent="0.25">
      <c r="A3270" s="71" t="str">
        <f>IF(
   SUMPRODUCT(--(Sinduscon!$3:$3=DATE(2013,INT((ROW(A3467)-1)/20)+1,1)))&gt;0,
   DATE(2013,INT((ROW(A3467)-1)/20)+1,1),
   ""
)</f>
        <v/>
      </c>
      <c r="B3270" s="72" t="str">
        <f t="shared" si="249"/>
        <v/>
      </c>
      <c r="C3270" s="73"/>
      <c r="D3270" s="73"/>
      <c r="E3270" s="73"/>
      <c r="F3270" s="73"/>
      <c r="G3270" s="73"/>
    </row>
    <row r="3271" spans="1:7" x14ac:dyDescent="0.25">
      <c r="A3271" s="71" t="str">
        <f>IF(
   SUMPRODUCT(--(Sinduscon!$3:$3=DATE(2013,INT((ROW(A3468)-1)/20)+1,1)))&gt;0,
   DATE(2013,INT((ROW(A3468)-1)/20)+1,1),
   ""
)</f>
        <v/>
      </c>
      <c r="B3271" s="72" t="str">
        <f t="shared" si="249"/>
        <v/>
      </c>
      <c r="C3271" s="73"/>
      <c r="D3271" s="73"/>
      <c r="E3271" s="73"/>
      <c r="F3271" s="73"/>
      <c r="G3271" s="73"/>
    </row>
    <row r="3272" spans="1:7" x14ac:dyDescent="0.25">
      <c r="A3272" s="71" t="str">
        <f>IF(
   SUMPRODUCT(--(Sinduscon!$3:$3=DATE(2013,INT((ROW(A3469)-1)/20)+1,1)))&gt;0,
   DATE(2013,INT((ROW(A3469)-1)/20)+1,1),
   ""
)</f>
        <v/>
      </c>
      <c r="B3272" s="72" t="str">
        <f t="shared" ref="B3272:B3335" si="250">IF(A3272&lt;&gt;"", CHOOSE(MOD(QUOTIENT(ROW()-4,4),5)+1,"R-1","PP-4","R-8","R-16","PIS"), "")</f>
        <v/>
      </c>
      <c r="C3272" s="73"/>
      <c r="D3272" s="73"/>
      <c r="E3272" s="73"/>
      <c r="F3272" s="73"/>
      <c r="G3272" s="73"/>
    </row>
    <row r="3273" spans="1:7" x14ac:dyDescent="0.25">
      <c r="A3273" s="71" t="str">
        <f>IF(
   SUMPRODUCT(--(Sinduscon!$3:$3=DATE(2013,INT((ROW(A3470)-1)/20)+1,1)))&gt;0,
   DATE(2013,INT((ROW(A3470)-1)/20)+1,1),
   ""
)</f>
        <v/>
      </c>
      <c r="B3273" s="72" t="str">
        <f t="shared" si="250"/>
        <v/>
      </c>
      <c r="C3273" s="73"/>
      <c r="D3273" s="73"/>
      <c r="E3273" s="73"/>
      <c r="F3273" s="73"/>
      <c r="G3273" s="73"/>
    </row>
    <row r="3274" spans="1:7" x14ac:dyDescent="0.25">
      <c r="A3274" s="71" t="str">
        <f>IF(
   SUMPRODUCT(--(Sinduscon!$3:$3=DATE(2013,INT((ROW(A3471)-1)/20)+1,1)))&gt;0,
   DATE(2013,INT((ROW(A3471)-1)/20)+1,1),
   ""
)</f>
        <v/>
      </c>
      <c r="B3274" s="72" t="str">
        <f t="shared" si="250"/>
        <v/>
      </c>
      <c r="C3274" s="73"/>
      <c r="D3274" s="73"/>
      <c r="E3274" s="73"/>
      <c r="F3274" s="73"/>
      <c r="G3274" s="73"/>
    </row>
    <row r="3275" spans="1:7" x14ac:dyDescent="0.25">
      <c r="A3275" s="71" t="str">
        <f>IF(
   SUMPRODUCT(--(Sinduscon!$3:$3=DATE(2013,INT((ROW(A3472)-1)/20)+1,1)))&gt;0,
   DATE(2013,INT((ROW(A3472)-1)/20)+1,1),
   ""
)</f>
        <v/>
      </c>
      <c r="B3275" s="72" t="str">
        <f t="shared" si="250"/>
        <v/>
      </c>
      <c r="C3275" s="73"/>
      <c r="D3275" s="73"/>
      <c r="E3275" s="73"/>
      <c r="F3275" s="73"/>
      <c r="G3275" s="73"/>
    </row>
    <row r="3276" spans="1:7" x14ac:dyDescent="0.25">
      <c r="A3276" s="71" t="str">
        <f>IF(
   SUMPRODUCT(--(Sinduscon!$3:$3=DATE(2013,INT((ROW(A3473)-1)/20)+1,1)))&gt;0,
   DATE(2013,INT((ROW(A3473)-1)/20)+1,1),
   ""
)</f>
        <v/>
      </c>
      <c r="B3276" s="72" t="str">
        <f t="shared" si="250"/>
        <v/>
      </c>
      <c r="C3276" s="73"/>
      <c r="D3276" s="73"/>
      <c r="E3276" s="73"/>
      <c r="F3276" s="73"/>
      <c r="G3276" s="73"/>
    </row>
    <row r="3277" spans="1:7" x14ac:dyDescent="0.25">
      <c r="A3277" s="71" t="str">
        <f>IF(
   SUMPRODUCT(--(Sinduscon!$3:$3=DATE(2013,INT((ROW(A3474)-1)/20)+1,1)))&gt;0,
   DATE(2013,INT((ROW(A3474)-1)/20)+1,1),
   ""
)</f>
        <v/>
      </c>
      <c r="B3277" s="72" t="str">
        <f t="shared" si="250"/>
        <v/>
      </c>
      <c r="C3277" s="73"/>
      <c r="D3277" s="73"/>
      <c r="E3277" s="73"/>
      <c r="F3277" s="73"/>
      <c r="G3277" s="73"/>
    </row>
    <row r="3278" spans="1:7" x14ac:dyDescent="0.25">
      <c r="A3278" s="71" t="str">
        <f>IF(
   SUMPRODUCT(--(Sinduscon!$3:$3=DATE(2013,INT((ROW(A3475)-1)/20)+1,1)))&gt;0,
   DATE(2013,INT((ROW(A3475)-1)/20)+1,1),
   ""
)</f>
        <v/>
      </c>
      <c r="B3278" s="72" t="str">
        <f t="shared" si="250"/>
        <v/>
      </c>
      <c r="C3278" s="73"/>
      <c r="D3278" s="73"/>
      <c r="E3278" s="73"/>
      <c r="F3278" s="73"/>
      <c r="G3278" s="73"/>
    </row>
    <row r="3279" spans="1:7" x14ac:dyDescent="0.25">
      <c r="A3279" s="71" t="str">
        <f>IF(
   SUMPRODUCT(--(Sinduscon!$3:$3=DATE(2013,INT((ROW(A3476)-1)/20)+1,1)))&gt;0,
   DATE(2013,INT((ROW(A3476)-1)/20)+1,1),
   ""
)</f>
        <v/>
      </c>
      <c r="B3279" s="72" t="str">
        <f t="shared" si="250"/>
        <v/>
      </c>
      <c r="C3279" s="73"/>
      <c r="D3279" s="73"/>
      <c r="E3279" s="73"/>
      <c r="F3279" s="73"/>
      <c r="G3279" s="73"/>
    </row>
    <row r="3280" spans="1:7" x14ac:dyDescent="0.25">
      <c r="A3280" s="71" t="str">
        <f>IF(
   SUMPRODUCT(--(Sinduscon!$3:$3=DATE(2013,INT((ROW(A3477)-1)/20)+1,1)))&gt;0,
   DATE(2013,INT((ROW(A3477)-1)/20)+1,1),
   ""
)</f>
        <v/>
      </c>
      <c r="B3280" s="72" t="str">
        <f t="shared" si="250"/>
        <v/>
      </c>
      <c r="C3280" s="73"/>
      <c r="D3280" s="73"/>
      <c r="E3280" s="73"/>
      <c r="F3280" s="73"/>
      <c r="G3280" s="73"/>
    </row>
    <row r="3281" spans="1:7" x14ac:dyDescent="0.25">
      <c r="A3281" s="71" t="str">
        <f>IF(
   SUMPRODUCT(--(Sinduscon!$3:$3=DATE(2013,INT((ROW(A3478)-1)/20)+1,1)))&gt;0,
   DATE(2013,INT((ROW(A3478)-1)/20)+1,1),
   ""
)</f>
        <v/>
      </c>
      <c r="B3281" s="72" t="str">
        <f t="shared" si="250"/>
        <v/>
      </c>
      <c r="C3281" s="73"/>
      <c r="D3281" s="73"/>
      <c r="E3281" s="73"/>
      <c r="F3281" s="73"/>
      <c r="G3281" s="73"/>
    </row>
    <row r="3282" spans="1:7" x14ac:dyDescent="0.25">
      <c r="A3282" s="71" t="str">
        <f>IF(
   SUMPRODUCT(--(Sinduscon!$3:$3=DATE(2013,INT((ROW(A3479)-1)/20)+1,1)))&gt;0,
   DATE(2013,INT((ROW(A3479)-1)/20)+1,1),
   ""
)</f>
        <v/>
      </c>
      <c r="B3282" s="72" t="str">
        <f t="shared" si="250"/>
        <v/>
      </c>
      <c r="C3282" s="73"/>
      <c r="D3282" s="73"/>
      <c r="E3282" s="73"/>
      <c r="F3282" s="73"/>
      <c r="G3282" s="73"/>
    </row>
    <row r="3283" spans="1:7" x14ac:dyDescent="0.25">
      <c r="A3283" s="71" t="str">
        <f>IF(
   SUMPRODUCT(--(Sinduscon!$3:$3=DATE(2013,INT((ROW(A3480)-1)/20)+1,1)))&gt;0,
   DATE(2013,INT((ROW(A3480)-1)/20)+1,1),
   ""
)</f>
        <v/>
      </c>
      <c r="B3283" s="72" t="str">
        <f t="shared" si="250"/>
        <v/>
      </c>
      <c r="C3283" s="73"/>
      <c r="D3283" s="73"/>
      <c r="E3283" s="73"/>
      <c r="F3283" s="73"/>
      <c r="G3283" s="73"/>
    </row>
    <row r="3284" spans="1:7" x14ac:dyDescent="0.25">
      <c r="A3284" s="71" t="str">
        <f>IF(
   SUMPRODUCT(--(Sinduscon!$3:$3=DATE(2013,INT((ROW(A3481)-1)/20)+1,1)))&gt;0,
   DATE(2013,INT((ROW(A3481)-1)/20)+1,1),
   ""
)</f>
        <v/>
      </c>
      <c r="B3284" s="72" t="str">
        <f t="shared" si="250"/>
        <v/>
      </c>
      <c r="C3284" s="73"/>
      <c r="D3284" s="73"/>
      <c r="E3284" s="73"/>
      <c r="F3284" s="73"/>
      <c r="G3284" s="73"/>
    </row>
    <row r="3285" spans="1:7" x14ac:dyDescent="0.25">
      <c r="A3285" s="71" t="str">
        <f>IF(
   SUMPRODUCT(--(Sinduscon!$3:$3=DATE(2013,INT((ROW(A3482)-1)/20)+1,1)))&gt;0,
   DATE(2013,INT((ROW(A3482)-1)/20)+1,1),
   ""
)</f>
        <v/>
      </c>
      <c r="B3285" s="72" t="str">
        <f t="shared" si="250"/>
        <v/>
      </c>
      <c r="C3285" s="73"/>
      <c r="D3285" s="73"/>
      <c r="E3285" s="73"/>
      <c r="F3285" s="73"/>
      <c r="G3285" s="73"/>
    </row>
    <row r="3286" spans="1:7" x14ac:dyDescent="0.25">
      <c r="A3286" s="71" t="str">
        <f>IF(
   SUMPRODUCT(--(Sinduscon!$3:$3=DATE(2013,INT((ROW(A3483)-1)/20)+1,1)))&gt;0,
   DATE(2013,INT((ROW(A3483)-1)/20)+1,1),
   ""
)</f>
        <v/>
      </c>
      <c r="B3286" s="72" t="str">
        <f t="shared" si="250"/>
        <v/>
      </c>
      <c r="C3286" s="73"/>
      <c r="D3286" s="73"/>
      <c r="E3286" s="73"/>
      <c r="F3286" s="73"/>
      <c r="G3286" s="73"/>
    </row>
    <row r="3287" spans="1:7" x14ac:dyDescent="0.25">
      <c r="A3287" s="71" t="str">
        <f>IF(
   SUMPRODUCT(--(Sinduscon!$3:$3=DATE(2013,INT((ROW(A3484)-1)/20)+1,1)))&gt;0,
   DATE(2013,INT((ROW(A3484)-1)/20)+1,1),
   ""
)</f>
        <v/>
      </c>
      <c r="B3287" s="72" t="str">
        <f t="shared" si="250"/>
        <v/>
      </c>
      <c r="C3287" s="73"/>
      <c r="D3287" s="73"/>
      <c r="E3287" s="73"/>
      <c r="F3287" s="73"/>
      <c r="G3287" s="73"/>
    </row>
    <row r="3288" spans="1:7" x14ac:dyDescent="0.25">
      <c r="A3288" s="71" t="str">
        <f>IF(
   SUMPRODUCT(--(Sinduscon!$3:$3=DATE(2013,INT((ROW(A3485)-1)/20)+1,1)))&gt;0,
   DATE(2013,INT((ROW(A3485)-1)/20)+1,1),
   ""
)</f>
        <v/>
      </c>
      <c r="B3288" s="72" t="str">
        <f t="shared" si="250"/>
        <v/>
      </c>
      <c r="C3288" s="73"/>
      <c r="D3288" s="73"/>
      <c r="E3288" s="73"/>
      <c r="F3288" s="73"/>
      <c r="G3288" s="73"/>
    </row>
    <row r="3289" spans="1:7" x14ac:dyDescent="0.25">
      <c r="A3289" s="71" t="str">
        <f>IF(
   SUMPRODUCT(--(Sinduscon!$3:$3=DATE(2013,INT((ROW(A3486)-1)/20)+1,1)))&gt;0,
   DATE(2013,INT((ROW(A3486)-1)/20)+1,1),
   ""
)</f>
        <v/>
      </c>
      <c r="B3289" s="72" t="str">
        <f t="shared" si="250"/>
        <v/>
      </c>
      <c r="C3289" s="73"/>
      <c r="D3289" s="73"/>
      <c r="E3289" s="73"/>
      <c r="F3289" s="73"/>
      <c r="G3289" s="73"/>
    </row>
    <row r="3290" spans="1:7" x14ac:dyDescent="0.25">
      <c r="A3290" s="71" t="str">
        <f>IF(
   SUMPRODUCT(--(Sinduscon!$3:$3=DATE(2013,INT((ROW(A3487)-1)/20)+1,1)))&gt;0,
   DATE(2013,INT((ROW(A3487)-1)/20)+1,1),
   ""
)</f>
        <v/>
      </c>
      <c r="B3290" s="72" t="str">
        <f t="shared" si="250"/>
        <v/>
      </c>
      <c r="C3290" s="73"/>
      <c r="D3290" s="73"/>
      <c r="E3290" s="73"/>
      <c r="F3290" s="73"/>
      <c r="G3290" s="73"/>
    </row>
    <row r="3291" spans="1:7" x14ac:dyDescent="0.25">
      <c r="A3291" s="71" t="str">
        <f>IF(
   SUMPRODUCT(--(Sinduscon!$3:$3=DATE(2013,INT((ROW(A3488)-1)/20)+1,1)))&gt;0,
   DATE(2013,INT((ROW(A3488)-1)/20)+1,1),
   ""
)</f>
        <v/>
      </c>
      <c r="B3291" s="72" t="str">
        <f t="shared" si="250"/>
        <v/>
      </c>
      <c r="C3291" s="73"/>
      <c r="D3291" s="73"/>
      <c r="E3291" s="73"/>
      <c r="F3291" s="73"/>
      <c r="G3291" s="73"/>
    </row>
    <row r="3292" spans="1:7" x14ac:dyDescent="0.25">
      <c r="A3292" s="71" t="str">
        <f>IF(
   SUMPRODUCT(--(Sinduscon!$3:$3=DATE(2013,INT((ROW(A3489)-1)/20)+1,1)))&gt;0,
   DATE(2013,INT((ROW(A3489)-1)/20)+1,1),
   ""
)</f>
        <v/>
      </c>
      <c r="B3292" s="72" t="str">
        <f t="shared" si="250"/>
        <v/>
      </c>
      <c r="C3292" s="73"/>
      <c r="D3292" s="73"/>
      <c r="E3292" s="73"/>
      <c r="F3292" s="73"/>
      <c r="G3292" s="73"/>
    </row>
    <row r="3293" spans="1:7" x14ac:dyDescent="0.25">
      <c r="A3293" s="71" t="str">
        <f>IF(
   SUMPRODUCT(--(Sinduscon!$3:$3=DATE(2013,INT((ROW(A3490)-1)/20)+1,1)))&gt;0,
   DATE(2013,INT((ROW(A3490)-1)/20)+1,1),
   ""
)</f>
        <v/>
      </c>
      <c r="B3293" s="72" t="str">
        <f t="shared" si="250"/>
        <v/>
      </c>
      <c r="C3293" s="73"/>
      <c r="D3293" s="73"/>
      <c r="E3293" s="73"/>
      <c r="F3293" s="73"/>
      <c r="G3293" s="73"/>
    </row>
    <row r="3294" spans="1:7" x14ac:dyDescent="0.25">
      <c r="A3294" s="71" t="str">
        <f>IF(
   SUMPRODUCT(--(Sinduscon!$3:$3=DATE(2013,INT((ROW(A3491)-1)/20)+1,1)))&gt;0,
   DATE(2013,INT((ROW(A3491)-1)/20)+1,1),
   ""
)</f>
        <v/>
      </c>
      <c r="B3294" s="72" t="str">
        <f t="shared" si="250"/>
        <v/>
      </c>
      <c r="C3294" s="73"/>
      <c r="D3294" s="73"/>
      <c r="E3294" s="73"/>
      <c r="F3294" s="73"/>
      <c r="G3294" s="73"/>
    </row>
    <row r="3295" spans="1:7" x14ac:dyDescent="0.25">
      <c r="A3295" s="71" t="str">
        <f>IF(
   SUMPRODUCT(--(Sinduscon!$3:$3=DATE(2013,INT((ROW(A3492)-1)/20)+1,1)))&gt;0,
   DATE(2013,INT((ROW(A3492)-1)/20)+1,1),
   ""
)</f>
        <v/>
      </c>
      <c r="B3295" s="72" t="str">
        <f t="shared" si="250"/>
        <v/>
      </c>
      <c r="C3295" s="73"/>
      <c r="D3295" s="73"/>
      <c r="E3295" s="73"/>
      <c r="F3295" s="73"/>
      <c r="G3295" s="73"/>
    </row>
    <row r="3296" spans="1:7" x14ac:dyDescent="0.25">
      <c r="A3296" s="71" t="str">
        <f>IF(
   SUMPRODUCT(--(Sinduscon!$3:$3=DATE(2013,INT((ROW(A3493)-1)/20)+1,1)))&gt;0,
   DATE(2013,INT((ROW(A3493)-1)/20)+1,1),
   ""
)</f>
        <v/>
      </c>
      <c r="B3296" s="72" t="str">
        <f t="shared" si="250"/>
        <v/>
      </c>
      <c r="C3296" s="73"/>
      <c r="D3296" s="73"/>
      <c r="E3296" s="73"/>
      <c r="F3296" s="73"/>
      <c r="G3296" s="73"/>
    </row>
    <row r="3297" spans="1:7" x14ac:dyDescent="0.25">
      <c r="A3297" s="71" t="str">
        <f>IF(
   SUMPRODUCT(--(Sinduscon!$3:$3=DATE(2013,INT((ROW(A3494)-1)/20)+1,1)))&gt;0,
   DATE(2013,INT((ROW(A3494)-1)/20)+1,1),
   ""
)</f>
        <v/>
      </c>
      <c r="B3297" s="72" t="str">
        <f t="shared" si="250"/>
        <v/>
      </c>
      <c r="C3297" s="73"/>
      <c r="D3297" s="73"/>
      <c r="E3297" s="73"/>
      <c r="F3297" s="73"/>
      <c r="G3297" s="73"/>
    </row>
    <row r="3298" spans="1:7" x14ac:dyDescent="0.25">
      <c r="A3298" s="71" t="str">
        <f>IF(
   SUMPRODUCT(--(Sinduscon!$3:$3=DATE(2013,INT((ROW(A3495)-1)/20)+1,1)))&gt;0,
   DATE(2013,INT((ROW(A3495)-1)/20)+1,1),
   ""
)</f>
        <v/>
      </c>
      <c r="B3298" s="72" t="str">
        <f t="shared" si="250"/>
        <v/>
      </c>
      <c r="C3298" s="73"/>
      <c r="D3298" s="73"/>
      <c r="E3298" s="73"/>
      <c r="F3298" s="73"/>
      <c r="G3298" s="73"/>
    </row>
    <row r="3299" spans="1:7" x14ac:dyDescent="0.25">
      <c r="A3299" s="71" t="str">
        <f>IF(
   SUMPRODUCT(--(Sinduscon!$3:$3=DATE(2013,INT((ROW(A3496)-1)/20)+1,1)))&gt;0,
   DATE(2013,INT((ROW(A3496)-1)/20)+1,1),
   ""
)</f>
        <v/>
      </c>
      <c r="B3299" s="72" t="str">
        <f t="shared" si="250"/>
        <v/>
      </c>
      <c r="C3299" s="73"/>
      <c r="D3299" s="73"/>
      <c r="E3299" s="73"/>
      <c r="F3299" s="73"/>
      <c r="G3299" s="73"/>
    </row>
    <row r="3300" spans="1:7" x14ac:dyDescent="0.25">
      <c r="A3300" s="71" t="str">
        <f>IF(
   SUMPRODUCT(--(Sinduscon!$3:$3=DATE(2013,INT((ROW(A3497)-1)/20)+1,1)))&gt;0,
   DATE(2013,INT((ROW(A3497)-1)/20)+1,1),
   ""
)</f>
        <v/>
      </c>
      <c r="B3300" s="72" t="str">
        <f t="shared" si="250"/>
        <v/>
      </c>
      <c r="C3300" s="73"/>
      <c r="D3300" s="73"/>
      <c r="E3300" s="73"/>
      <c r="F3300" s="73"/>
      <c r="G3300" s="73"/>
    </row>
    <row r="3301" spans="1:7" x14ac:dyDescent="0.25">
      <c r="A3301" s="71" t="str">
        <f>IF(
   SUMPRODUCT(--(Sinduscon!$3:$3=DATE(2013,INT((ROW(A3498)-1)/20)+1,1)))&gt;0,
   DATE(2013,INT((ROW(A3498)-1)/20)+1,1),
   ""
)</f>
        <v/>
      </c>
      <c r="B3301" s="72" t="str">
        <f t="shared" si="250"/>
        <v/>
      </c>
      <c r="C3301" s="73"/>
      <c r="D3301" s="73"/>
      <c r="E3301" s="73"/>
      <c r="F3301" s="73"/>
      <c r="G3301" s="73"/>
    </row>
    <row r="3302" spans="1:7" x14ac:dyDescent="0.25">
      <c r="A3302" s="71" t="str">
        <f>IF(
   SUMPRODUCT(--(Sinduscon!$3:$3=DATE(2013,INT((ROW(A3499)-1)/20)+1,1)))&gt;0,
   DATE(2013,INT((ROW(A3499)-1)/20)+1,1),
   ""
)</f>
        <v/>
      </c>
      <c r="B3302" s="72" t="str">
        <f t="shared" si="250"/>
        <v/>
      </c>
      <c r="C3302" s="73"/>
      <c r="D3302" s="73"/>
      <c r="E3302" s="73"/>
      <c r="F3302" s="73"/>
      <c r="G3302" s="73"/>
    </row>
    <row r="3303" spans="1:7" x14ac:dyDescent="0.25">
      <c r="A3303" s="71" t="str">
        <f>IF(
   SUMPRODUCT(--(Sinduscon!$3:$3=DATE(2013,INT((ROW(A3500)-1)/20)+1,1)))&gt;0,
   DATE(2013,INT((ROW(A3500)-1)/20)+1,1),
   ""
)</f>
        <v/>
      </c>
      <c r="B3303" s="72" t="str">
        <f t="shared" si="250"/>
        <v/>
      </c>
      <c r="C3303" s="73"/>
      <c r="D3303" s="73"/>
      <c r="E3303" s="73"/>
      <c r="F3303" s="73"/>
      <c r="G3303" s="73"/>
    </row>
    <row r="3304" spans="1:7" x14ac:dyDescent="0.25">
      <c r="A3304" s="71" t="str">
        <f>IF(
   SUMPRODUCT(--(Sinduscon!$3:$3=DATE(2013,INT((ROW(A3501)-1)/20)+1,1)))&gt;0,
   DATE(2013,INT((ROW(A3501)-1)/20)+1,1),
   ""
)</f>
        <v/>
      </c>
      <c r="B3304" s="72" t="str">
        <f t="shared" si="250"/>
        <v/>
      </c>
      <c r="C3304" s="73"/>
      <c r="D3304" s="73"/>
      <c r="E3304" s="73"/>
      <c r="F3304" s="73"/>
      <c r="G3304" s="73"/>
    </row>
    <row r="3305" spans="1:7" x14ac:dyDescent="0.25">
      <c r="A3305" s="71" t="str">
        <f>IF(
   SUMPRODUCT(--(Sinduscon!$3:$3=DATE(2013,INT((ROW(A3502)-1)/20)+1,1)))&gt;0,
   DATE(2013,INT((ROW(A3502)-1)/20)+1,1),
   ""
)</f>
        <v/>
      </c>
      <c r="B3305" s="72" t="str">
        <f t="shared" si="250"/>
        <v/>
      </c>
      <c r="C3305" s="73"/>
      <c r="D3305" s="73"/>
      <c r="E3305" s="73"/>
      <c r="F3305" s="73"/>
      <c r="G3305" s="73"/>
    </row>
    <row r="3306" spans="1:7" x14ac:dyDescent="0.25">
      <c r="A3306" s="71" t="str">
        <f>IF(
   SUMPRODUCT(--(Sinduscon!$3:$3=DATE(2013,INT((ROW(A3503)-1)/20)+1,1)))&gt;0,
   DATE(2013,INT((ROW(A3503)-1)/20)+1,1),
   ""
)</f>
        <v/>
      </c>
      <c r="B3306" s="72" t="str">
        <f t="shared" si="250"/>
        <v/>
      </c>
      <c r="C3306" s="73"/>
      <c r="D3306" s="73"/>
      <c r="E3306" s="73"/>
      <c r="F3306" s="73"/>
      <c r="G3306" s="73"/>
    </row>
    <row r="3307" spans="1:7" x14ac:dyDescent="0.25">
      <c r="A3307" s="71" t="str">
        <f>IF(
   SUMPRODUCT(--(Sinduscon!$3:$3=DATE(2013,INT((ROW(A3504)-1)/20)+1,1)))&gt;0,
   DATE(2013,INT((ROW(A3504)-1)/20)+1,1),
   ""
)</f>
        <v/>
      </c>
      <c r="B3307" s="72" t="str">
        <f t="shared" si="250"/>
        <v/>
      </c>
      <c r="C3307" s="73"/>
      <c r="D3307" s="73"/>
      <c r="E3307" s="73"/>
      <c r="F3307" s="73"/>
      <c r="G3307" s="73"/>
    </row>
    <row r="3308" spans="1:7" x14ac:dyDescent="0.25">
      <c r="A3308" s="71" t="str">
        <f>IF(
   SUMPRODUCT(--(Sinduscon!$3:$3=DATE(2013,INT((ROW(A3505)-1)/20)+1,1)))&gt;0,
   DATE(2013,INT((ROW(A3505)-1)/20)+1,1),
   ""
)</f>
        <v/>
      </c>
      <c r="B3308" s="72" t="str">
        <f t="shared" si="250"/>
        <v/>
      </c>
      <c r="C3308" s="73"/>
      <c r="D3308" s="73"/>
      <c r="E3308" s="73"/>
      <c r="F3308" s="73"/>
      <c r="G3308" s="73"/>
    </row>
    <row r="3309" spans="1:7" x14ac:dyDescent="0.25">
      <c r="A3309" s="71" t="str">
        <f>IF(
   SUMPRODUCT(--(Sinduscon!$3:$3=DATE(2013,INT((ROW(A3506)-1)/20)+1,1)))&gt;0,
   DATE(2013,INT((ROW(A3506)-1)/20)+1,1),
   ""
)</f>
        <v/>
      </c>
      <c r="B3309" s="72" t="str">
        <f t="shared" si="250"/>
        <v/>
      </c>
      <c r="C3309" s="73"/>
      <c r="D3309" s="73"/>
      <c r="E3309" s="73"/>
      <c r="F3309" s="73"/>
      <c r="G3309" s="73"/>
    </row>
    <row r="3310" spans="1:7" x14ac:dyDescent="0.25">
      <c r="A3310" s="71" t="str">
        <f>IF(
   SUMPRODUCT(--(Sinduscon!$3:$3=DATE(2013,INT((ROW(A3507)-1)/20)+1,1)))&gt;0,
   DATE(2013,INT((ROW(A3507)-1)/20)+1,1),
   ""
)</f>
        <v/>
      </c>
      <c r="B3310" s="72" t="str">
        <f t="shared" si="250"/>
        <v/>
      </c>
      <c r="C3310" s="73"/>
      <c r="D3310" s="73"/>
      <c r="E3310" s="73"/>
      <c r="F3310" s="73"/>
      <c r="G3310" s="73"/>
    </row>
    <row r="3311" spans="1:7" x14ac:dyDescent="0.25">
      <c r="A3311" s="71" t="str">
        <f>IF(
   SUMPRODUCT(--(Sinduscon!$3:$3=DATE(2013,INT((ROW(A3508)-1)/20)+1,1)))&gt;0,
   DATE(2013,INT((ROW(A3508)-1)/20)+1,1),
   ""
)</f>
        <v/>
      </c>
      <c r="B3311" s="72" t="str">
        <f t="shared" si="250"/>
        <v/>
      </c>
      <c r="C3311" s="73"/>
      <c r="D3311" s="73"/>
      <c r="E3311" s="73"/>
      <c r="F3311" s="73"/>
      <c r="G3311" s="73"/>
    </row>
    <row r="3312" spans="1:7" x14ac:dyDescent="0.25">
      <c r="A3312" s="71" t="str">
        <f>IF(
   SUMPRODUCT(--(Sinduscon!$3:$3=DATE(2013,INT((ROW(A3509)-1)/20)+1,1)))&gt;0,
   DATE(2013,INT((ROW(A3509)-1)/20)+1,1),
   ""
)</f>
        <v/>
      </c>
      <c r="B3312" s="72" t="str">
        <f t="shared" si="250"/>
        <v/>
      </c>
      <c r="C3312" s="73"/>
      <c r="D3312" s="73"/>
      <c r="E3312" s="73"/>
      <c r="F3312" s="73"/>
      <c r="G3312" s="73"/>
    </row>
    <row r="3313" spans="1:7" x14ac:dyDescent="0.25">
      <c r="A3313" s="71" t="str">
        <f>IF(
   SUMPRODUCT(--(Sinduscon!$3:$3=DATE(2013,INT((ROW(A3510)-1)/20)+1,1)))&gt;0,
   DATE(2013,INT((ROW(A3510)-1)/20)+1,1),
   ""
)</f>
        <v/>
      </c>
      <c r="B3313" s="72" t="str">
        <f t="shared" si="250"/>
        <v/>
      </c>
      <c r="C3313" s="73"/>
      <c r="D3313" s="73"/>
      <c r="E3313" s="73"/>
      <c r="F3313" s="73"/>
      <c r="G3313" s="73"/>
    </row>
    <row r="3314" spans="1:7" x14ac:dyDescent="0.25">
      <c r="A3314" s="71" t="str">
        <f>IF(
   SUMPRODUCT(--(Sinduscon!$3:$3=DATE(2013,INT((ROW(A3511)-1)/20)+1,1)))&gt;0,
   DATE(2013,INT((ROW(A3511)-1)/20)+1,1),
   ""
)</f>
        <v/>
      </c>
      <c r="B3314" s="72" t="str">
        <f t="shared" si="250"/>
        <v/>
      </c>
      <c r="C3314" s="73"/>
      <c r="D3314" s="73"/>
      <c r="E3314" s="73"/>
      <c r="F3314" s="73"/>
      <c r="G3314" s="73"/>
    </row>
    <row r="3315" spans="1:7" x14ac:dyDescent="0.25">
      <c r="A3315" s="71" t="str">
        <f>IF(
   SUMPRODUCT(--(Sinduscon!$3:$3=DATE(2013,INT((ROW(A3512)-1)/20)+1,1)))&gt;0,
   DATE(2013,INT((ROW(A3512)-1)/20)+1,1),
   ""
)</f>
        <v/>
      </c>
      <c r="B3315" s="72" t="str">
        <f t="shared" si="250"/>
        <v/>
      </c>
      <c r="C3315" s="73"/>
      <c r="D3315" s="73"/>
      <c r="E3315" s="73"/>
      <c r="F3315" s="73"/>
      <c r="G3315" s="73"/>
    </row>
    <row r="3316" spans="1:7" x14ac:dyDescent="0.25">
      <c r="A3316" s="71" t="str">
        <f>IF(
   SUMPRODUCT(--(Sinduscon!$3:$3=DATE(2013,INT((ROW(A3513)-1)/20)+1,1)))&gt;0,
   DATE(2013,INT((ROW(A3513)-1)/20)+1,1),
   ""
)</f>
        <v/>
      </c>
      <c r="B3316" s="72" t="str">
        <f t="shared" si="250"/>
        <v/>
      </c>
      <c r="C3316" s="73"/>
      <c r="D3316" s="73"/>
      <c r="E3316" s="73"/>
      <c r="F3316" s="73"/>
      <c r="G3316" s="73"/>
    </row>
    <row r="3317" spans="1:7" x14ac:dyDescent="0.25">
      <c r="A3317" s="71" t="str">
        <f>IF(
   SUMPRODUCT(--(Sinduscon!$3:$3=DATE(2013,INT((ROW(A3514)-1)/20)+1,1)))&gt;0,
   DATE(2013,INT((ROW(A3514)-1)/20)+1,1),
   ""
)</f>
        <v/>
      </c>
      <c r="B3317" s="72" t="str">
        <f t="shared" si="250"/>
        <v/>
      </c>
      <c r="C3317" s="73"/>
      <c r="D3317" s="73"/>
      <c r="E3317" s="73"/>
      <c r="F3317" s="73"/>
      <c r="G3317" s="73"/>
    </row>
    <row r="3318" spans="1:7" x14ac:dyDescent="0.25">
      <c r="A3318" s="71" t="str">
        <f>IF(
   SUMPRODUCT(--(Sinduscon!$3:$3=DATE(2013,INT((ROW(A3515)-1)/20)+1,1)))&gt;0,
   DATE(2013,INT((ROW(A3515)-1)/20)+1,1),
   ""
)</f>
        <v/>
      </c>
      <c r="B3318" s="72" t="str">
        <f t="shared" si="250"/>
        <v/>
      </c>
      <c r="C3318" s="73"/>
      <c r="D3318" s="73"/>
      <c r="E3318" s="73"/>
      <c r="F3318" s="73"/>
      <c r="G3318" s="73"/>
    </row>
    <row r="3319" spans="1:7" x14ac:dyDescent="0.25">
      <c r="A3319" s="71" t="str">
        <f>IF(
   SUMPRODUCT(--(Sinduscon!$3:$3=DATE(2013,INT((ROW(A3516)-1)/20)+1,1)))&gt;0,
   DATE(2013,INT((ROW(A3516)-1)/20)+1,1),
   ""
)</f>
        <v/>
      </c>
      <c r="B3319" s="72" t="str">
        <f t="shared" si="250"/>
        <v/>
      </c>
      <c r="C3319" s="73"/>
      <c r="D3319" s="73"/>
      <c r="E3319" s="73"/>
      <c r="F3319" s="73"/>
      <c r="G3319" s="73"/>
    </row>
    <row r="3320" spans="1:7" x14ac:dyDescent="0.25">
      <c r="A3320" s="71" t="str">
        <f>IF(
   SUMPRODUCT(--(Sinduscon!$3:$3=DATE(2013,INT((ROW(A3517)-1)/20)+1,1)))&gt;0,
   DATE(2013,INT((ROW(A3517)-1)/20)+1,1),
   ""
)</f>
        <v/>
      </c>
      <c r="B3320" s="72" t="str">
        <f t="shared" si="250"/>
        <v/>
      </c>
      <c r="C3320" s="73"/>
      <c r="D3320" s="73"/>
      <c r="E3320" s="73"/>
      <c r="F3320" s="73"/>
      <c r="G3320" s="73"/>
    </row>
    <row r="3321" spans="1:7" x14ac:dyDescent="0.25">
      <c r="A3321" s="71" t="str">
        <f>IF(
   SUMPRODUCT(--(Sinduscon!$3:$3=DATE(2013,INT((ROW(A3518)-1)/20)+1,1)))&gt;0,
   DATE(2013,INT((ROW(A3518)-1)/20)+1,1),
   ""
)</f>
        <v/>
      </c>
      <c r="B3321" s="72" t="str">
        <f t="shared" si="250"/>
        <v/>
      </c>
      <c r="C3321" s="73"/>
      <c r="D3321" s="73"/>
      <c r="E3321" s="73"/>
      <c r="F3321" s="73"/>
      <c r="G3321" s="73"/>
    </row>
    <row r="3322" spans="1:7" x14ac:dyDescent="0.25">
      <c r="A3322" s="71" t="str">
        <f>IF(
   SUMPRODUCT(--(Sinduscon!$3:$3=DATE(2013,INT((ROW(A3519)-1)/20)+1,1)))&gt;0,
   DATE(2013,INT((ROW(A3519)-1)/20)+1,1),
   ""
)</f>
        <v/>
      </c>
      <c r="B3322" s="72" t="str">
        <f t="shared" si="250"/>
        <v/>
      </c>
      <c r="C3322" s="73"/>
      <c r="D3322" s="73"/>
      <c r="E3322" s="73"/>
      <c r="F3322" s="73"/>
      <c r="G3322" s="73"/>
    </row>
    <row r="3323" spans="1:7" x14ac:dyDescent="0.25">
      <c r="A3323" s="71" t="str">
        <f>IF(
   SUMPRODUCT(--(Sinduscon!$3:$3=DATE(2013,INT((ROW(A3520)-1)/20)+1,1)))&gt;0,
   DATE(2013,INT((ROW(A3520)-1)/20)+1,1),
   ""
)</f>
        <v/>
      </c>
      <c r="B3323" s="72" t="str">
        <f t="shared" si="250"/>
        <v/>
      </c>
      <c r="C3323" s="73"/>
      <c r="D3323" s="73"/>
      <c r="E3323" s="73"/>
      <c r="F3323" s="73"/>
      <c r="G3323" s="73"/>
    </row>
    <row r="3324" spans="1:7" x14ac:dyDescent="0.25">
      <c r="A3324" s="71" t="str">
        <f>IF(
   SUMPRODUCT(--(Sinduscon!$3:$3=DATE(2013,INT((ROW(A3521)-1)/20)+1,1)))&gt;0,
   DATE(2013,INT((ROW(A3521)-1)/20)+1,1),
   ""
)</f>
        <v/>
      </c>
      <c r="B3324" s="72" t="str">
        <f t="shared" si="250"/>
        <v/>
      </c>
      <c r="C3324" s="73"/>
      <c r="D3324" s="73"/>
      <c r="E3324" s="73"/>
      <c r="F3324" s="73"/>
      <c r="G3324" s="73"/>
    </row>
    <row r="3325" spans="1:7" x14ac:dyDescent="0.25">
      <c r="A3325" s="71" t="str">
        <f>IF(
   SUMPRODUCT(--(Sinduscon!$3:$3=DATE(2013,INT((ROW(A3522)-1)/20)+1,1)))&gt;0,
   DATE(2013,INT((ROW(A3522)-1)/20)+1,1),
   ""
)</f>
        <v/>
      </c>
      <c r="B3325" s="72" t="str">
        <f t="shared" si="250"/>
        <v/>
      </c>
      <c r="C3325" s="73"/>
      <c r="D3325" s="73"/>
      <c r="E3325" s="73"/>
      <c r="F3325" s="73"/>
      <c r="G3325" s="73"/>
    </row>
    <row r="3326" spans="1:7" x14ac:dyDescent="0.25">
      <c r="A3326" s="71" t="str">
        <f>IF(
   SUMPRODUCT(--(Sinduscon!$3:$3=DATE(2013,INT((ROW(A3523)-1)/20)+1,1)))&gt;0,
   DATE(2013,INT((ROW(A3523)-1)/20)+1,1),
   ""
)</f>
        <v/>
      </c>
      <c r="B3326" s="72" t="str">
        <f t="shared" si="250"/>
        <v/>
      </c>
      <c r="C3326" s="73"/>
      <c r="D3326" s="73"/>
      <c r="E3326" s="73"/>
      <c r="F3326" s="73"/>
      <c r="G3326" s="73"/>
    </row>
    <row r="3327" spans="1:7" x14ac:dyDescent="0.25">
      <c r="A3327" s="71" t="str">
        <f>IF(
   SUMPRODUCT(--(Sinduscon!$3:$3=DATE(2013,INT((ROW(A3524)-1)/20)+1,1)))&gt;0,
   DATE(2013,INT((ROW(A3524)-1)/20)+1,1),
   ""
)</f>
        <v/>
      </c>
      <c r="B3327" s="72" t="str">
        <f t="shared" si="250"/>
        <v/>
      </c>
      <c r="C3327" s="73"/>
      <c r="D3327" s="73"/>
      <c r="E3327" s="73"/>
      <c r="F3327" s="73"/>
      <c r="G3327" s="73"/>
    </row>
    <row r="3328" spans="1:7" x14ac:dyDescent="0.25">
      <c r="A3328" s="71" t="str">
        <f>IF(
   SUMPRODUCT(--(Sinduscon!$3:$3=DATE(2013,INT((ROW(A3525)-1)/20)+1,1)))&gt;0,
   DATE(2013,INT((ROW(A3525)-1)/20)+1,1),
   ""
)</f>
        <v/>
      </c>
      <c r="B3328" s="72" t="str">
        <f t="shared" si="250"/>
        <v/>
      </c>
      <c r="C3328" s="73"/>
      <c r="D3328" s="73"/>
      <c r="E3328" s="73"/>
      <c r="F3328" s="73"/>
      <c r="G3328" s="73"/>
    </row>
    <row r="3329" spans="1:7" x14ac:dyDescent="0.25">
      <c r="A3329" s="71" t="str">
        <f>IF(
   SUMPRODUCT(--(Sinduscon!$3:$3=DATE(2013,INT((ROW(A3526)-1)/20)+1,1)))&gt;0,
   DATE(2013,INT((ROW(A3526)-1)/20)+1,1),
   ""
)</f>
        <v/>
      </c>
      <c r="B3329" s="72" t="str">
        <f t="shared" si="250"/>
        <v/>
      </c>
      <c r="C3329" s="73"/>
      <c r="D3329" s="73"/>
      <c r="E3329" s="73"/>
      <c r="F3329" s="73"/>
      <c r="G3329" s="73"/>
    </row>
    <row r="3330" spans="1:7" x14ac:dyDescent="0.25">
      <c r="A3330" s="71" t="str">
        <f>IF(
   SUMPRODUCT(--(Sinduscon!$3:$3=DATE(2013,INT((ROW(A3527)-1)/20)+1,1)))&gt;0,
   DATE(2013,INT((ROW(A3527)-1)/20)+1,1),
   ""
)</f>
        <v/>
      </c>
      <c r="B3330" s="72" t="str">
        <f t="shared" si="250"/>
        <v/>
      </c>
      <c r="C3330" s="73"/>
      <c r="D3330" s="73"/>
      <c r="E3330" s="73"/>
      <c r="F3330" s="73"/>
      <c r="G3330" s="73"/>
    </row>
    <row r="3331" spans="1:7" x14ac:dyDescent="0.25">
      <c r="A3331" s="71" t="str">
        <f>IF(
   SUMPRODUCT(--(Sinduscon!$3:$3=DATE(2013,INT((ROW(A3528)-1)/20)+1,1)))&gt;0,
   DATE(2013,INT((ROW(A3528)-1)/20)+1,1),
   ""
)</f>
        <v/>
      </c>
      <c r="B3331" s="72" t="str">
        <f t="shared" si="250"/>
        <v/>
      </c>
      <c r="C3331" s="73"/>
      <c r="D3331" s="73"/>
      <c r="E3331" s="73"/>
      <c r="F3331" s="73"/>
      <c r="G3331" s="73"/>
    </row>
    <row r="3332" spans="1:7" x14ac:dyDescent="0.25">
      <c r="A3332" s="71" t="str">
        <f>IF(
   SUMPRODUCT(--(Sinduscon!$3:$3=DATE(2013,INT((ROW(A3529)-1)/20)+1,1)))&gt;0,
   DATE(2013,INT((ROW(A3529)-1)/20)+1,1),
   ""
)</f>
        <v/>
      </c>
      <c r="B3332" s="72" t="str">
        <f t="shared" si="250"/>
        <v/>
      </c>
      <c r="C3332" s="73"/>
      <c r="D3332" s="73"/>
      <c r="E3332" s="73"/>
      <c r="F3332" s="73"/>
      <c r="G3332" s="73"/>
    </row>
    <row r="3333" spans="1:7" x14ac:dyDescent="0.25">
      <c r="A3333" s="71" t="str">
        <f>IF(
   SUMPRODUCT(--(Sinduscon!$3:$3=DATE(2013,INT((ROW(A3530)-1)/20)+1,1)))&gt;0,
   DATE(2013,INT((ROW(A3530)-1)/20)+1,1),
   ""
)</f>
        <v/>
      </c>
      <c r="B3333" s="72" t="str">
        <f t="shared" si="250"/>
        <v/>
      </c>
      <c r="C3333" s="73"/>
      <c r="D3333" s="73"/>
      <c r="E3333" s="73"/>
      <c r="F3333" s="73"/>
      <c r="G3333" s="73"/>
    </row>
    <row r="3334" spans="1:7" x14ac:dyDescent="0.25">
      <c r="A3334" s="71" t="str">
        <f>IF(
   SUMPRODUCT(--(Sinduscon!$3:$3=DATE(2013,INT((ROW(A3531)-1)/20)+1,1)))&gt;0,
   DATE(2013,INT((ROW(A3531)-1)/20)+1,1),
   ""
)</f>
        <v/>
      </c>
      <c r="B3334" s="72" t="str">
        <f t="shared" si="250"/>
        <v/>
      </c>
      <c r="C3334" s="73"/>
      <c r="D3334" s="73"/>
      <c r="E3334" s="73"/>
      <c r="F3334" s="73"/>
      <c r="G3334" s="73"/>
    </row>
    <row r="3335" spans="1:7" x14ac:dyDescent="0.25">
      <c r="A3335" s="71" t="str">
        <f>IF(
   SUMPRODUCT(--(Sinduscon!$3:$3=DATE(2013,INT((ROW(A3532)-1)/20)+1,1)))&gt;0,
   DATE(2013,INT((ROW(A3532)-1)/20)+1,1),
   ""
)</f>
        <v/>
      </c>
      <c r="B3335" s="72" t="str">
        <f t="shared" si="250"/>
        <v/>
      </c>
      <c r="C3335" s="73"/>
      <c r="D3335" s="73"/>
      <c r="E3335" s="73"/>
      <c r="F3335" s="73"/>
      <c r="G3335" s="73"/>
    </row>
    <row r="3336" spans="1:7" x14ac:dyDescent="0.25">
      <c r="A3336" s="71" t="str">
        <f>IF(
   SUMPRODUCT(--(Sinduscon!$3:$3=DATE(2013,INT((ROW(A3533)-1)/20)+1,1)))&gt;0,
   DATE(2013,INT((ROW(A3533)-1)/20)+1,1),
   ""
)</f>
        <v/>
      </c>
      <c r="B3336" s="72" t="str">
        <f t="shared" ref="B3336:B3399" si="251">IF(A3336&lt;&gt;"", CHOOSE(MOD(QUOTIENT(ROW()-4,4),5)+1,"R-1","PP-4","R-8","R-16","PIS"), "")</f>
        <v/>
      </c>
      <c r="C3336" s="73"/>
      <c r="D3336" s="73"/>
      <c r="E3336" s="73"/>
      <c r="F3336" s="73"/>
      <c r="G3336" s="73"/>
    </row>
    <row r="3337" spans="1:7" x14ac:dyDescent="0.25">
      <c r="A3337" s="71" t="str">
        <f>IF(
   SUMPRODUCT(--(Sinduscon!$3:$3=DATE(2013,INT((ROW(A3534)-1)/20)+1,1)))&gt;0,
   DATE(2013,INT((ROW(A3534)-1)/20)+1,1),
   ""
)</f>
        <v/>
      </c>
      <c r="B3337" s="72" t="str">
        <f t="shared" si="251"/>
        <v/>
      </c>
      <c r="C3337" s="73"/>
      <c r="D3337" s="73"/>
      <c r="E3337" s="73"/>
      <c r="F3337" s="73"/>
      <c r="G3337" s="73"/>
    </row>
    <row r="3338" spans="1:7" x14ac:dyDescent="0.25">
      <c r="A3338" s="71" t="str">
        <f>IF(
   SUMPRODUCT(--(Sinduscon!$3:$3=DATE(2013,INT((ROW(A3535)-1)/20)+1,1)))&gt;0,
   DATE(2013,INT((ROW(A3535)-1)/20)+1,1),
   ""
)</f>
        <v/>
      </c>
      <c r="B3338" s="72" t="str">
        <f t="shared" si="251"/>
        <v/>
      </c>
      <c r="C3338" s="73"/>
      <c r="D3338" s="73"/>
      <c r="E3338" s="73"/>
      <c r="F3338" s="73"/>
      <c r="G3338" s="73"/>
    </row>
    <row r="3339" spans="1:7" x14ac:dyDescent="0.25">
      <c r="A3339" s="71" t="str">
        <f>IF(
   SUMPRODUCT(--(Sinduscon!$3:$3=DATE(2013,INT((ROW(A3536)-1)/20)+1,1)))&gt;0,
   DATE(2013,INT((ROW(A3536)-1)/20)+1,1),
   ""
)</f>
        <v/>
      </c>
      <c r="B3339" s="72" t="str">
        <f t="shared" si="251"/>
        <v/>
      </c>
      <c r="C3339" s="73"/>
      <c r="D3339" s="73"/>
      <c r="E3339" s="73"/>
      <c r="F3339" s="73"/>
      <c r="G3339" s="73"/>
    </row>
    <row r="3340" spans="1:7" x14ac:dyDescent="0.25">
      <c r="A3340" s="71" t="str">
        <f>IF(
   SUMPRODUCT(--(Sinduscon!$3:$3=DATE(2013,INT((ROW(A3537)-1)/20)+1,1)))&gt;0,
   DATE(2013,INT((ROW(A3537)-1)/20)+1,1),
   ""
)</f>
        <v/>
      </c>
      <c r="B3340" s="72" t="str">
        <f t="shared" si="251"/>
        <v/>
      </c>
      <c r="C3340" s="73"/>
      <c r="D3340" s="73"/>
      <c r="E3340" s="73"/>
      <c r="F3340" s="73"/>
      <c r="G3340" s="73"/>
    </row>
    <row r="3341" spans="1:7" x14ac:dyDescent="0.25">
      <c r="A3341" s="71" t="str">
        <f>IF(
   SUMPRODUCT(--(Sinduscon!$3:$3=DATE(2013,INT((ROW(A3538)-1)/20)+1,1)))&gt;0,
   DATE(2013,INT((ROW(A3538)-1)/20)+1,1),
   ""
)</f>
        <v/>
      </c>
      <c r="B3341" s="72" t="str">
        <f t="shared" si="251"/>
        <v/>
      </c>
      <c r="C3341" s="73"/>
      <c r="D3341" s="73"/>
      <c r="E3341" s="73"/>
      <c r="F3341" s="73"/>
      <c r="G3341" s="73"/>
    </row>
    <row r="3342" spans="1:7" x14ac:dyDescent="0.25">
      <c r="A3342" s="71" t="str">
        <f>IF(
   SUMPRODUCT(--(Sinduscon!$3:$3=DATE(2013,INT((ROW(A3539)-1)/20)+1,1)))&gt;0,
   DATE(2013,INT((ROW(A3539)-1)/20)+1,1),
   ""
)</f>
        <v/>
      </c>
      <c r="B3342" s="72" t="str">
        <f t="shared" si="251"/>
        <v/>
      </c>
      <c r="C3342" s="73"/>
      <c r="D3342" s="73"/>
      <c r="E3342" s="73"/>
      <c r="F3342" s="73"/>
      <c r="G3342" s="73"/>
    </row>
    <row r="3343" spans="1:7" x14ac:dyDescent="0.25">
      <c r="A3343" s="71" t="str">
        <f>IF(
   SUMPRODUCT(--(Sinduscon!$3:$3=DATE(2013,INT((ROW(A3540)-1)/20)+1,1)))&gt;0,
   DATE(2013,INT((ROW(A3540)-1)/20)+1,1),
   ""
)</f>
        <v/>
      </c>
      <c r="B3343" s="72" t="str">
        <f t="shared" si="251"/>
        <v/>
      </c>
      <c r="C3343" s="73"/>
      <c r="D3343" s="73"/>
      <c r="E3343" s="73"/>
      <c r="F3343" s="73"/>
      <c r="G3343" s="73"/>
    </row>
    <row r="3344" spans="1:7" x14ac:dyDescent="0.25">
      <c r="A3344" s="71" t="str">
        <f>IF(
   SUMPRODUCT(--(Sinduscon!$3:$3=DATE(2013,INT((ROW(A3541)-1)/20)+1,1)))&gt;0,
   DATE(2013,INT((ROW(A3541)-1)/20)+1,1),
   ""
)</f>
        <v/>
      </c>
      <c r="B3344" s="72" t="str">
        <f t="shared" si="251"/>
        <v/>
      </c>
      <c r="C3344" s="73"/>
      <c r="D3344" s="73"/>
      <c r="E3344" s="73"/>
      <c r="F3344" s="73"/>
      <c r="G3344" s="73"/>
    </row>
    <row r="3345" spans="1:7" x14ac:dyDescent="0.25">
      <c r="A3345" s="71" t="str">
        <f>IF(
   SUMPRODUCT(--(Sinduscon!$3:$3=DATE(2013,INT((ROW(A3542)-1)/20)+1,1)))&gt;0,
   DATE(2013,INT((ROW(A3542)-1)/20)+1,1),
   ""
)</f>
        <v/>
      </c>
      <c r="B3345" s="72" t="str">
        <f t="shared" si="251"/>
        <v/>
      </c>
      <c r="C3345" s="73"/>
      <c r="D3345" s="73"/>
      <c r="E3345" s="73"/>
      <c r="F3345" s="73"/>
      <c r="G3345" s="73"/>
    </row>
    <row r="3346" spans="1:7" x14ac:dyDescent="0.25">
      <c r="A3346" s="71" t="str">
        <f>IF(
   SUMPRODUCT(--(Sinduscon!$3:$3=DATE(2013,INT((ROW(A3543)-1)/20)+1,1)))&gt;0,
   DATE(2013,INT((ROW(A3543)-1)/20)+1,1),
   ""
)</f>
        <v/>
      </c>
      <c r="B3346" s="72" t="str">
        <f t="shared" si="251"/>
        <v/>
      </c>
      <c r="C3346" s="73"/>
      <c r="D3346" s="73"/>
      <c r="E3346" s="73"/>
      <c r="F3346" s="73"/>
      <c r="G3346" s="73"/>
    </row>
    <row r="3347" spans="1:7" x14ac:dyDescent="0.25">
      <c r="A3347" s="71" t="str">
        <f>IF(
   SUMPRODUCT(--(Sinduscon!$3:$3=DATE(2013,INT((ROW(A3544)-1)/20)+1,1)))&gt;0,
   DATE(2013,INT((ROW(A3544)-1)/20)+1,1),
   ""
)</f>
        <v/>
      </c>
      <c r="B3347" s="72" t="str">
        <f t="shared" si="251"/>
        <v/>
      </c>
      <c r="C3347" s="73"/>
      <c r="D3347" s="73"/>
      <c r="E3347" s="73"/>
      <c r="F3347" s="73"/>
      <c r="G3347" s="73"/>
    </row>
    <row r="3348" spans="1:7" x14ac:dyDescent="0.25">
      <c r="A3348" s="71" t="str">
        <f>IF(
   SUMPRODUCT(--(Sinduscon!$3:$3=DATE(2013,INT((ROW(A3545)-1)/20)+1,1)))&gt;0,
   DATE(2013,INT((ROW(A3545)-1)/20)+1,1),
   ""
)</f>
        <v/>
      </c>
      <c r="B3348" s="72" t="str">
        <f t="shared" si="251"/>
        <v/>
      </c>
      <c r="C3348" s="73"/>
      <c r="D3348" s="73"/>
      <c r="E3348" s="73"/>
      <c r="F3348" s="73"/>
      <c r="G3348" s="73"/>
    </row>
    <row r="3349" spans="1:7" x14ac:dyDescent="0.25">
      <c r="A3349" s="71" t="str">
        <f>IF(
   SUMPRODUCT(--(Sinduscon!$3:$3=DATE(2013,INT((ROW(A3546)-1)/20)+1,1)))&gt;0,
   DATE(2013,INT((ROW(A3546)-1)/20)+1,1),
   ""
)</f>
        <v/>
      </c>
      <c r="B3349" s="72" t="str">
        <f t="shared" si="251"/>
        <v/>
      </c>
      <c r="C3349" s="73"/>
      <c r="D3349" s="73"/>
      <c r="E3349" s="73"/>
      <c r="F3349" s="73"/>
      <c r="G3349" s="73"/>
    </row>
    <row r="3350" spans="1:7" x14ac:dyDescent="0.25">
      <c r="A3350" s="71" t="str">
        <f>IF(
   SUMPRODUCT(--(Sinduscon!$3:$3=DATE(2013,INT((ROW(A3547)-1)/20)+1,1)))&gt;0,
   DATE(2013,INT((ROW(A3547)-1)/20)+1,1),
   ""
)</f>
        <v/>
      </c>
      <c r="B3350" s="72" t="str">
        <f t="shared" si="251"/>
        <v/>
      </c>
      <c r="C3350" s="73"/>
      <c r="D3350" s="73"/>
      <c r="E3350" s="73"/>
      <c r="F3350" s="73"/>
      <c r="G3350" s="73"/>
    </row>
    <row r="3351" spans="1:7" x14ac:dyDescent="0.25">
      <c r="A3351" s="71" t="str">
        <f>IF(
   SUMPRODUCT(--(Sinduscon!$3:$3=DATE(2013,INT((ROW(A3548)-1)/20)+1,1)))&gt;0,
   DATE(2013,INT((ROW(A3548)-1)/20)+1,1),
   ""
)</f>
        <v/>
      </c>
      <c r="B3351" s="72" t="str">
        <f t="shared" si="251"/>
        <v/>
      </c>
      <c r="C3351" s="73"/>
      <c r="D3351" s="73"/>
      <c r="E3351" s="73"/>
      <c r="F3351" s="73"/>
      <c r="G3351" s="73"/>
    </row>
    <row r="3352" spans="1:7" x14ac:dyDescent="0.25">
      <c r="A3352" s="71" t="str">
        <f>IF(
   SUMPRODUCT(--(Sinduscon!$3:$3=DATE(2013,INT((ROW(A3549)-1)/20)+1,1)))&gt;0,
   DATE(2013,INT((ROW(A3549)-1)/20)+1,1),
   ""
)</f>
        <v/>
      </c>
      <c r="B3352" s="72" t="str">
        <f t="shared" si="251"/>
        <v/>
      </c>
      <c r="C3352" s="73"/>
      <c r="D3352" s="73"/>
      <c r="E3352" s="73"/>
      <c r="F3352" s="73"/>
      <c r="G3352" s="73"/>
    </row>
    <row r="3353" spans="1:7" x14ac:dyDescent="0.25">
      <c r="A3353" s="71" t="str">
        <f>IF(
   SUMPRODUCT(--(Sinduscon!$3:$3=DATE(2013,INT((ROW(A3550)-1)/20)+1,1)))&gt;0,
   DATE(2013,INT((ROW(A3550)-1)/20)+1,1),
   ""
)</f>
        <v/>
      </c>
      <c r="B3353" s="72" t="str">
        <f t="shared" si="251"/>
        <v/>
      </c>
      <c r="C3353" s="73"/>
      <c r="D3353" s="73"/>
      <c r="E3353" s="73"/>
      <c r="F3353" s="73"/>
      <c r="G3353" s="73"/>
    </row>
    <row r="3354" spans="1:7" x14ac:dyDescent="0.25">
      <c r="A3354" s="71" t="str">
        <f>IF(
   SUMPRODUCT(--(Sinduscon!$3:$3=DATE(2013,INT((ROW(A3551)-1)/20)+1,1)))&gt;0,
   DATE(2013,INT((ROW(A3551)-1)/20)+1,1),
   ""
)</f>
        <v/>
      </c>
      <c r="B3354" s="72" t="str">
        <f t="shared" si="251"/>
        <v/>
      </c>
      <c r="C3354" s="73"/>
      <c r="D3354" s="73"/>
      <c r="E3354" s="73"/>
      <c r="F3354" s="73"/>
      <c r="G3354" s="73"/>
    </row>
    <row r="3355" spans="1:7" x14ac:dyDescent="0.25">
      <c r="A3355" s="71" t="str">
        <f>IF(
   SUMPRODUCT(--(Sinduscon!$3:$3=DATE(2013,INT((ROW(A3552)-1)/20)+1,1)))&gt;0,
   DATE(2013,INT((ROW(A3552)-1)/20)+1,1),
   ""
)</f>
        <v/>
      </c>
      <c r="B3355" s="72" t="str">
        <f t="shared" si="251"/>
        <v/>
      </c>
      <c r="C3355" s="73"/>
      <c r="D3355" s="73"/>
      <c r="E3355" s="73"/>
      <c r="F3355" s="73"/>
      <c r="G3355" s="73"/>
    </row>
    <row r="3356" spans="1:7" x14ac:dyDescent="0.25">
      <c r="A3356" s="71" t="str">
        <f>IF(
   SUMPRODUCT(--(Sinduscon!$3:$3=DATE(2013,INT((ROW(A3553)-1)/20)+1,1)))&gt;0,
   DATE(2013,INT((ROW(A3553)-1)/20)+1,1),
   ""
)</f>
        <v/>
      </c>
      <c r="B3356" s="72" t="str">
        <f t="shared" si="251"/>
        <v/>
      </c>
      <c r="C3356" s="73"/>
      <c r="D3356" s="73"/>
      <c r="E3356" s="73"/>
      <c r="F3356" s="73"/>
      <c r="G3356" s="73"/>
    </row>
    <row r="3357" spans="1:7" x14ac:dyDescent="0.25">
      <c r="A3357" s="71" t="str">
        <f>IF(
   SUMPRODUCT(--(Sinduscon!$3:$3=DATE(2013,INT((ROW(A3554)-1)/20)+1,1)))&gt;0,
   DATE(2013,INT((ROW(A3554)-1)/20)+1,1),
   ""
)</f>
        <v/>
      </c>
      <c r="B3357" s="72" t="str">
        <f t="shared" si="251"/>
        <v/>
      </c>
      <c r="C3357" s="73"/>
      <c r="D3357" s="73"/>
      <c r="E3357" s="73"/>
      <c r="F3357" s="73"/>
      <c r="G3357" s="73"/>
    </row>
    <row r="3358" spans="1:7" x14ac:dyDescent="0.25">
      <c r="A3358" s="71" t="str">
        <f>IF(
   SUMPRODUCT(--(Sinduscon!$3:$3=DATE(2013,INT((ROW(A3555)-1)/20)+1,1)))&gt;0,
   DATE(2013,INT((ROW(A3555)-1)/20)+1,1),
   ""
)</f>
        <v/>
      </c>
      <c r="B3358" s="72" t="str">
        <f t="shared" si="251"/>
        <v/>
      </c>
      <c r="C3358" s="73"/>
      <c r="D3358" s="73"/>
      <c r="E3358" s="73"/>
      <c r="F3358" s="73"/>
      <c r="G3358" s="73"/>
    </row>
    <row r="3359" spans="1:7" x14ac:dyDescent="0.25">
      <c r="A3359" s="71" t="str">
        <f>IF(
   SUMPRODUCT(--(Sinduscon!$3:$3=DATE(2013,INT((ROW(A3556)-1)/20)+1,1)))&gt;0,
   DATE(2013,INT((ROW(A3556)-1)/20)+1,1),
   ""
)</f>
        <v/>
      </c>
      <c r="B3359" s="72" t="str">
        <f t="shared" si="251"/>
        <v/>
      </c>
      <c r="C3359" s="73"/>
      <c r="D3359" s="73"/>
      <c r="E3359" s="73"/>
      <c r="F3359" s="73"/>
      <c r="G3359" s="73"/>
    </row>
    <row r="3360" spans="1:7" x14ac:dyDescent="0.25">
      <c r="A3360" s="71" t="str">
        <f>IF(
   SUMPRODUCT(--(Sinduscon!$3:$3=DATE(2013,INT((ROW(A3557)-1)/20)+1,1)))&gt;0,
   DATE(2013,INT((ROW(A3557)-1)/20)+1,1),
   ""
)</f>
        <v/>
      </c>
      <c r="B3360" s="72" t="str">
        <f t="shared" si="251"/>
        <v/>
      </c>
      <c r="C3360" s="73"/>
      <c r="D3360" s="73"/>
      <c r="E3360" s="73"/>
      <c r="F3360" s="73"/>
      <c r="G3360" s="73"/>
    </row>
    <row r="3361" spans="1:7" x14ac:dyDescent="0.25">
      <c r="A3361" s="71" t="str">
        <f>IF(
   SUMPRODUCT(--(Sinduscon!$3:$3=DATE(2013,INT((ROW(A3558)-1)/20)+1,1)))&gt;0,
   DATE(2013,INT((ROW(A3558)-1)/20)+1,1),
   ""
)</f>
        <v/>
      </c>
      <c r="B3361" s="72" t="str">
        <f t="shared" si="251"/>
        <v/>
      </c>
      <c r="C3361" s="73"/>
      <c r="D3361" s="73"/>
      <c r="E3361" s="73"/>
      <c r="F3361" s="73"/>
      <c r="G3361" s="73"/>
    </row>
    <row r="3362" spans="1:7" x14ac:dyDescent="0.25">
      <c r="A3362" s="71" t="str">
        <f>IF(
   SUMPRODUCT(--(Sinduscon!$3:$3=DATE(2013,INT((ROW(A3559)-1)/20)+1,1)))&gt;0,
   DATE(2013,INT((ROW(A3559)-1)/20)+1,1),
   ""
)</f>
        <v/>
      </c>
      <c r="B3362" s="72" t="str">
        <f t="shared" si="251"/>
        <v/>
      </c>
      <c r="C3362" s="73"/>
      <c r="D3362" s="73"/>
      <c r="E3362" s="73"/>
      <c r="F3362" s="73"/>
      <c r="G3362" s="73"/>
    </row>
    <row r="3363" spans="1:7" x14ac:dyDescent="0.25">
      <c r="A3363" s="71" t="str">
        <f>IF(
   SUMPRODUCT(--(Sinduscon!$3:$3=DATE(2013,INT((ROW(A3560)-1)/20)+1,1)))&gt;0,
   DATE(2013,INT((ROW(A3560)-1)/20)+1,1),
   ""
)</f>
        <v/>
      </c>
      <c r="B3363" s="72" t="str">
        <f t="shared" si="251"/>
        <v/>
      </c>
      <c r="C3363" s="73"/>
      <c r="D3363" s="73"/>
      <c r="E3363" s="73"/>
      <c r="F3363" s="73"/>
      <c r="G3363" s="73"/>
    </row>
    <row r="3364" spans="1:7" x14ac:dyDescent="0.25">
      <c r="A3364" s="71" t="str">
        <f>IF(
   SUMPRODUCT(--(Sinduscon!$3:$3=DATE(2013,INT((ROW(A3561)-1)/20)+1,1)))&gt;0,
   DATE(2013,INT((ROW(A3561)-1)/20)+1,1),
   ""
)</f>
        <v/>
      </c>
      <c r="B3364" s="72" t="str">
        <f t="shared" si="251"/>
        <v/>
      </c>
      <c r="C3364" s="73"/>
      <c r="D3364" s="73"/>
      <c r="E3364" s="73"/>
      <c r="F3364" s="73"/>
      <c r="G3364" s="73"/>
    </row>
    <row r="3365" spans="1:7" x14ac:dyDescent="0.25">
      <c r="A3365" s="71" t="str">
        <f>IF(
   SUMPRODUCT(--(Sinduscon!$3:$3=DATE(2013,INT((ROW(A3562)-1)/20)+1,1)))&gt;0,
   DATE(2013,INT((ROW(A3562)-1)/20)+1,1),
   ""
)</f>
        <v/>
      </c>
      <c r="B3365" s="72" t="str">
        <f t="shared" si="251"/>
        <v/>
      </c>
      <c r="C3365" s="73"/>
      <c r="D3365" s="73"/>
      <c r="E3365" s="73"/>
      <c r="F3365" s="73"/>
      <c r="G3365" s="73"/>
    </row>
    <row r="3366" spans="1:7" x14ac:dyDescent="0.25">
      <c r="A3366" s="71" t="str">
        <f>IF(
   SUMPRODUCT(--(Sinduscon!$3:$3=DATE(2013,INT((ROW(A3563)-1)/20)+1,1)))&gt;0,
   DATE(2013,INT((ROW(A3563)-1)/20)+1,1),
   ""
)</f>
        <v/>
      </c>
      <c r="B3366" s="72" t="str">
        <f t="shared" si="251"/>
        <v/>
      </c>
      <c r="C3366" s="73"/>
      <c r="D3366" s="73"/>
      <c r="E3366" s="73"/>
      <c r="F3366" s="73"/>
      <c r="G3366" s="73"/>
    </row>
    <row r="3367" spans="1:7" x14ac:dyDescent="0.25">
      <c r="A3367" s="71" t="str">
        <f>IF(
   SUMPRODUCT(--(Sinduscon!$3:$3=DATE(2013,INT((ROW(A3564)-1)/20)+1,1)))&gt;0,
   DATE(2013,INT((ROW(A3564)-1)/20)+1,1),
   ""
)</f>
        <v/>
      </c>
      <c r="B3367" s="72" t="str">
        <f t="shared" si="251"/>
        <v/>
      </c>
      <c r="C3367" s="73"/>
      <c r="D3367" s="73"/>
      <c r="E3367" s="73"/>
      <c r="F3367" s="73"/>
      <c r="G3367" s="73"/>
    </row>
    <row r="3368" spans="1:7" x14ac:dyDescent="0.25">
      <c r="A3368" s="71" t="str">
        <f>IF(
   SUMPRODUCT(--(Sinduscon!$3:$3=DATE(2013,INT((ROW(A3565)-1)/20)+1,1)))&gt;0,
   DATE(2013,INT((ROW(A3565)-1)/20)+1,1),
   ""
)</f>
        <v/>
      </c>
      <c r="B3368" s="72" t="str">
        <f t="shared" si="251"/>
        <v/>
      </c>
      <c r="C3368" s="73"/>
      <c r="D3368" s="73"/>
      <c r="E3368" s="73"/>
      <c r="F3368" s="73"/>
      <c r="G3368" s="73"/>
    </row>
    <row r="3369" spans="1:7" x14ac:dyDescent="0.25">
      <c r="A3369" s="71" t="str">
        <f>IF(
   SUMPRODUCT(--(Sinduscon!$3:$3=DATE(2013,INT((ROW(A3566)-1)/20)+1,1)))&gt;0,
   DATE(2013,INT((ROW(A3566)-1)/20)+1,1),
   ""
)</f>
        <v/>
      </c>
      <c r="B3369" s="72" t="str">
        <f t="shared" si="251"/>
        <v/>
      </c>
      <c r="C3369" s="73"/>
      <c r="D3369" s="73"/>
      <c r="E3369" s="73"/>
      <c r="F3369" s="73"/>
      <c r="G3369" s="73"/>
    </row>
    <row r="3370" spans="1:7" x14ac:dyDescent="0.25">
      <c r="A3370" s="71" t="str">
        <f>IF(
   SUMPRODUCT(--(Sinduscon!$3:$3=DATE(2013,INT((ROW(A3567)-1)/20)+1,1)))&gt;0,
   DATE(2013,INT((ROW(A3567)-1)/20)+1,1),
   ""
)</f>
        <v/>
      </c>
      <c r="B3370" s="72" t="str">
        <f t="shared" si="251"/>
        <v/>
      </c>
      <c r="C3370" s="73"/>
      <c r="D3370" s="73"/>
      <c r="E3370" s="73"/>
      <c r="F3370" s="73"/>
      <c r="G3370" s="73"/>
    </row>
    <row r="3371" spans="1:7" x14ac:dyDescent="0.25">
      <c r="A3371" s="71" t="str">
        <f>IF(
   SUMPRODUCT(--(Sinduscon!$3:$3=DATE(2013,INT((ROW(A3568)-1)/20)+1,1)))&gt;0,
   DATE(2013,INT((ROW(A3568)-1)/20)+1,1),
   ""
)</f>
        <v/>
      </c>
      <c r="B3371" s="72" t="str">
        <f t="shared" si="251"/>
        <v/>
      </c>
      <c r="C3371" s="73"/>
      <c r="D3371" s="73"/>
      <c r="E3371" s="73"/>
      <c r="F3371" s="73"/>
      <c r="G3371" s="73"/>
    </row>
    <row r="3372" spans="1:7" x14ac:dyDescent="0.25">
      <c r="A3372" s="71" t="str">
        <f>IF(
   SUMPRODUCT(--(Sinduscon!$3:$3=DATE(2013,INT((ROW(A3569)-1)/20)+1,1)))&gt;0,
   DATE(2013,INT((ROW(A3569)-1)/20)+1,1),
   ""
)</f>
        <v/>
      </c>
      <c r="B3372" s="72" t="str">
        <f t="shared" si="251"/>
        <v/>
      </c>
      <c r="C3372" s="73"/>
      <c r="D3372" s="73"/>
      <c r="E3372" s="73"/>
      <c r="F3372" s="73"/>
      <c r="G3372" s="73"/>
    </row>
    <row r="3373" spans="1:7" x14ac:dyDescent="0.25">
      <c r="A3373" s="71" t="str">
        <f>IF(
   SUMPRODUCT(--(Sinduscon!$3:$3=DATE(2013,INT((ROW(A3570)-1)/20)+1,1)))&gt;0,
   DATE(2013,INT((ROW(A3570)-1)/20)+1,1),
   ""
)</f>
        <v/>
      </c>
      <c r="B3373" s="72" t="str">
        <f t="shared" si="251"/>
        <v/>
      </c>
      <c r="C3373" s="73"/>
      <c r="D3373" s="73"/>
      <c r="E3373" s="73"/>
      <c r="F3373" s="73"/>
      <c r="G3373" s="73"/>
    </row>
    <row r="3374" spans="1:7" x14ac:dyDescent="0.25">
      <c r="A3374" s="71" t="str">
        <f>IF(
   SUMPRODUCT(--(Sinduscon!$3:$3=DATE(2013,INT((ROW(A3571)-1)/20)+1,1)))&gt;0,
   DATE(2013,INT((ROW(A3571)-1)/20)+1,1),
   ""
)</f>
        <v/>
      </c>
      <c r="B3374" s="72" t="str">
        <f t="shared" si="251"/>
        <v/>
      </c>
      <c r="C3374" s="73"/>
      <c r="D3374" s="73"/>
      <c r="E3374" s="73"/>
      <c r="F3374" s="73"/>
      <c r="G3374" s="73"/>
    </row>
    <row r="3375" spans="1:7" x14ac:dyDescent="0.25">
      <c r="A3375" s="71" t="str">
        <f>IF(
   SUMPRODUCT(--(Sinduscon!$3:$3=DATE(2013,INT((ROW(A3572)-1)/20)+1,1)))&gt;0,
   DATE(2013,INT((ROW(A3572)-1)/20)+1,1),
   ""
)</f>
        <v/>
      </c>
      <c r="B3375" s="72" t="str">
        <f t="shared" si="251"/>
        <v/>
      </c>
      <c r="C3375" s="73"/>
      <c r="D3375" s="73"/>
      <c r="E3375" s="73"/>
      <c r="F3375" s="73"/>
      <c r="G3375" s="73"/>
    </row>
    <row r="3376" spans="1:7" x14ac:dyDescent="0.25">
      <c r="A3376" s="71" t="str">
        <f>IF(
   SUMPRODUCT(--(Sinduscon!$3:$3=DATE(2013,INT((ROW(A3573)-1)/20)+1,1)))&gt;0,
   DATE(2013,INT((ROW(A3573)-1)/20)+1,1),
   ""
)</f>
        <v/>
      </c>
      <c r="B3376" s="72" t="str">
        <f t="shared" si="251"/>
        <v/>
      </c>
      <c r="C3376" s="73"/>
      <c r="D3376" s="73"/>
      <c r="E3376" s="73"/>
      <c r="F3376" s="73"/>
      <c r="G3376" s="73"/>
    </row>
    <row r="3377" spans="1:7" x14ac:dyDescent="0.25">
      <c r="A3377" s="71" t="str">
        <f>IF(
   SUMPRODUCT(--(Sinduscon!$3:$3=DATE(2013,INT((ROW(A3574)-1)/20)+1,1)))&gt;0,
   DATE(2013,INT((ROW(A3574)-1)/20)+1,1),
   ""
)</f>
        <v/>
      </c>
      <c r="B3377" s="72" t="str">
        <f t="shared" si="251"/>
        <v/>
      </c>
      <c r="C3377" s="73"/>
      <c r="D3377" s="73"/>
      <c r="E3377" s="73"/>
      <c r="F3377" s="73"/>
      <c r="G3377" s="73"/>
    </row>
    <row r="3378" spans="1:7" x14ac:dyDescent="0.25">
      <c r="A3378" s="71" t="str">
        <f>IF(
   SUMPRODUCT(--(Sinduscon!$3:$3=DATE(2013,INT((ROW(A3575)-1)/20)+1,1)))&gt;0,
   DATE(2013,INT((ROW(A3575)-1)/20)+1,1),
   ""
)</f>
        <v/>
      </c>
      <c r="B3378" s="72" t="str">
        <f t="shared" si="251"/>
        <v/>
      </c>
      <c r="C3378" s="73"/>
      <c r="D3378" s="73"/>
      <c r="E3378" s="73"/>
      <c r="F3378" s="73"/>
      <c r="G3378" s="73"/>
    </row>
    <row r="3379" spans="1:7" x14ac:dyDescent="0.25">
      <c r="A3379" s="71" t="str">
        <f>IF(
   SUMPRODUCT(--(Sinduscon!$3:$3=DATE(2013,INT((ROW(A3576)-1)/20)+1,1)))&gt;0,
   DATE(2013,INT((ROW(A3576)-1)/20)+1,1),
   ""
)</f>
        <v/>
      </c>
      <c r="B3379" s="72" t="str">
        <f t="shared" si="251"/>
        <v/>
      </c>
      <c r="C3379" s="73"/>
      <c r="D3379" s="73"/>
      <c r="E3379" s="73"/>
      <c r="F3379" s="73"/>
      <c r="G3379" s="73"/>
    </row>
    <row r="3380" spans="1:7" x14ac:dyDescent="0.25">
      <c r="A3380" s="71" t="str">
        <f>IF(
   SUMPRODUCT(--(Sinduscon!$3:$3=DATE(2013,INT((ROW(A3577)-1)/20)+1,1)))&gt;0,
   DATE(2013,INT((ROW(A3577)-1)/20)+1,1),
   ""
)</f>
        <v/>
      </c>
      <c r="B3380" s="72" t="str">
        <f t="shared" si="251"/>
        <v/>
      </c>
      <c r="C3380" s="73"/>
      <c r="D3380" s="73"/>
      <c r="E3380" s="73"/>
      <c r="F3380" s="73"/>
      <c r="G3380" s="73"/>
    </row>
    <row r="3381" spans="1:7" x14ac:dyDescent="0.25">
      <c r="A3381" s="71" t="str">
        <f>IF(
   SUMPRODUCT(--(Sinduscon!$3:$3=DATE(2013,INT((ROW(A3578)-1)/20)+1,1)))&gt;0,
   DATE(2013,INT((ROW(A3578)-1)/20)+1,1),
   ""
)</f>
        <v/>
      </c>
      <c r="B3381" s="72" t="str">
        <f t="shared" si="251"/>
        <v/>
      </c>
      <c r="C3381" s="73"/>
      <c r="D3381" s="73"/>
      <c r="E3381" s="73"/>
      <c r="F3381" s="73"/>
      <c r="G3381" s="73"/>
    </row>
    <row r="3382" spans="1:7" x14ac:dyDescent="0.25">
      <c r="A3382" s="71" t="str">
        <f>IF(
   SUMPRODUCT(--(Sinduscon!$3:$3=DATE(2013,INT((ROW(A3579)-1)/20)+1,1)))&gt;0,
   DATE(2013,INT((ROW(A3579)-1)/20)+1,1),
   ""
)</f>
        <v/>
      </c>
      <c r="B3382" s="72" t="str">
        <f t="shared" si="251"/>
        <v/>
      </c>
      <c r="C3382" s="73"/>
      <c r="D3382" s="73"/>
      <c r="E3382" s="73"/>
      <c r="F3382" s="73"/>
      <c r="G3382" s="73"/>
    </row>
    <row r="3383" spans="1:7" x14ac:dyDescent="0.25">
      <c r="A3383" s="71" t="str">
        <f>IF(
   SUMPRODUCT(--(Sinduscon!$3:$3=DATE(2013,INT((ROW(A3580)-1)/20)+1,1)))&gt;0,
   DATE(2013,INT((ROW(A3580)-1)/20)+1,1),
   ""
)</f>
        <v/>
      </c>
      <c r="B3383" s="72" t="str">
        <f t="shared" si="251"/>
        <v/>
      </c>
      <c r="C3383" s="73"/>
      <c r="D3383" s="73"/>
      <c r="E3383" s="73"/>
      <c r="F3383" s="73"/>
      <c r="G3383" s="73"/>
    </row>
    <row r="3384" spans="1:7" x14ac:dyDescent="0.25">
      <c r="A3384" s="71" t="str">
        <f>IF(
   SUMPRODUCT(--(Sinduscon!$3:$3=DATE(2013,INT((ROW(A3581)-1)/20)+1,1)))&gt;0,
   DATE(2013,INT((ROW(A3581)-1)/20)+1,1),
   ""
)</f>
        <v/>
      </c>
      <c r="B3384" s="72" t="str">
        <f t="shared" si="251"/>
        <v/>
      </c>
      <c r="C3384" s="73"/>
      <c r="D3384" s="73"/>
      <c r="E3384" s="73"/>
      <c r="F3384" s="73"/>
      <c r="G3384" s="73"/>
    </row>
    <row r="3385" spans="1:7" x14ac:dyDescent="0.25">
      <c r="A3385" s="71" t="str">
        <f>IF(
   SUMPRODUCT(--(Sinduscon!$3:$3=DATE(2013,INT((ROW(A3582)-1)/20)+1,1)))&gt;0,
   DATE(2013,INT((ROW(A3582)-1)/20)+1,1),
   ""
)</f>
        <v/>
      </c>
      <c r="B3385" s="72" t="str">
        <f t="shared" si="251"/>
        <v/>
      </c>
      <c r="C3385" s="73"/>
      <c r="D3385" s="73"/>
      <c r="E3385" s="73"/>
      <c r="F3385" s="73"/>
      <c r="G3385" s="73"/>
    </row>
    <row r="3386" spans="1:7" x14ac:dyDescent="0.25">
      <c r="A3386" s="71" t="str">
        <f>IF(
   SUMPRODUCT(--(Sinduscon!$3:$3=DATE(2013,INT((ROW(A3583)-1)/20)+1,1)))&gt;0,
   DATE(2013,INT((ROW(A3583)-1)/20)+1,1),
   ""
)</f>
        <v/>
      </c>
      <c r="B3386" s="72" t="str">
        <f t="shared" si="251"/>
        <v/>
      </c>
      <c r="C3386" s="73"/>
      <c r="D3386" s="73"/>
      <c r="E3386" s="73"/>
      <c r="F3386" s="73"/>
      <c r="G3386" s="73"/>
    </row>
    <row r="3387" spans="1:7" x14ac:dyDescent="0.25">
      <c r="A3387" s="71" t="str">
        <f>IF(
   SUMPRODUCT(--(Sinduscon!$3:$3=DATE(2013,INT((ROW(A3584)-1)/20)+1,1)))&gt;0,
   DATE(2013,INT((ROW(A3584)-1)/20)+1,1),
   ""
)</f>
        <v/>
      </c>
      <c r="B3387" s="72" t="str">
        <f t="shared" si="251"/>
        <v/>
      </c>
      <c r="C3387" s="73"/>
      <c r="D3387" s="73"/>
      <c r="E3387" s="73"/>
      <c r="F3387" s="73"/>
      <c r="G3387" s="73"/>
    </row>
    <row r="3388" spans="1:7" x14ac:dyDescent="0.25">
      <c r="A3388" s="71" t="str">
        <f>IF(
   SUMPRODUCT(--(Sinduscon!$3:$3=DATE(2013,INT((ROW(A3585)-1)/20)+1,1)))&gt;0,
   DATE(2013,INT((ROW(A3585)-1)/20)+1,1),
   ""
)</f>
        <v/>
      </c>
      <c r="B3388" s="72" t="str">
        <f t="shared" si="251"/>
        <v/>
      </c>
      <c r="C3388" s="73"/>
      <c r="D3388" s="73"/>
      <c r="E3388" s="73"/>
      <c r="F3388" s="73"/>
      <c r="G3388" s="73"/>
    </row>
    <row r="3389" spans="1:7" x14ac:dyDescent="0.25">
      <c r="A3389" s="71" t="str">
        <f>IF(
   SUMPRODUCT(--(Sinduscon!$3:$3=DATE(2013,INT((ROW(A3586)-1)/20)+1,1)))&gt;0,
   DATE(2013,INT((ROW(A3586)-1)/20)+1,1),
   ""
)</f>
        <v/>
      </c>
      <c r="B3389" s="72" t="str">
        <f t="shared" si="251"/>
        <v/>
      </c>
      <c r="C3389" s="73"/>
      <c r="D3389" s="73"/>
      <c r="E3389" s="73"/>
      <c r="F3389" s="73"/>
      <c r="G3389" s="73"/>
    </row>
    <row r="3390" spans="1:7" x14ac:dyDescent="0.25">
      <c r="A3390" s="71" t="str">
        <f>IF(
   SUMPRODUCT(--(Sinduscon!$3:$3=DATE(2013,INT((ROW(A3587)-1)/20)+1,1)))&gt;0,
   DATE(2013,INT((ROW(A3587)-1)/20)+1,1),
   ""
)</f>
        <v/>
      </c>
      <c r="B3390" s="72" t="str">
        <f t="shared" si="251"/>
        <v/>
      </c>
      <c r="C3390" s="73"/>
      <c r="D3390" s="73"/>
      <c r="E3390" s="73"/>
      <c r="F3390" s="73"/>
      <c r="G3390" s="73"/>
    </row>
    <row r="3391" spans="1:7" x14ac:dyDescent="0.25">
      <c r="A3391" s="71" t="str">
        <f>IF(
   SUMPRODUCT(--(Sinduscon!$3:$3=DATE(2013,INT((ROW(A3588)-1)/20)+1,1)))&gt;0,
   DATE(2013,INT((ROW(A3588)-1)/20)+1,1),
   ""
)</f>
        <v/>
      </c>
      <c r="B3391" s="72" t="str">
        <f t="shared" si="251"/>
        <v/>
      </c>
      <c r="C3391" s="73"/>
      <c r="D3391" s="73"/>
      <c r="E3391" s="73"/>
      <c r="F3391" s="73"/>
      <c r="G3391" s="73"/>
    </row>
    <row r="3392" spans="1:7" x14ac:dyDescent="0.25">
      <c r="A3392" s="71" t="str">
        <f>IF(
   SUMPRODUCT(--(Sinduscon!$3:$3=DATE(2013,INT((ROW(A3589)-1)/20)+1,1)))&gt;0,
   DATE(2013,INT((ROW(A3589)-1)/20)+1,1),
   ""
)</f>
        <v/>
      </c>
      <c r="B3392" s="72" t="str">
        <f t="shared" si="251"/>
        <v/>
      </c>
      <c r="C3392" s="73"/>
      <c r="D3392" s="73"/>
      <c r="E3392" s="73"/>
      <c r="F3392" s="73"/>
      <c r="G3392" s="73"/>
    </row>
    <row r="3393" spans="1:7" x14ac:dyDescent="0.25">
      <c r="A3393" s="71" t="str">
        <f>IF(
   SUMPRODUCT(--(Sinduscon!$3:$3=DATE(2013,INT((ROW(A3590)-1)/20)+1,1)))&gt;0,
   DATE(2013,INT((ROW(A3590)-1)/20)+1,1),
   ""
)</f>
        <v/>
      </c>
      <c r="B3393" s="72" t="str">
        <f t="shared" si="251"/>
        <v/>
      </c>
      <c r="C3393" s="73"/>
      <c r="D3393" s="73"/>
      <c r="E3393" s="73"/>
      <c r="F3393" s="73"/>
      <c r="G3393" s="73"/>
    </row>
    <row r="3394" spans="1:7" x14ac:dyDescent="0.25">
      <c r="A3394" s="71" t="str">
        <f>IF(
   SUMPRODUCT(--(Sinduscon!$3:$3=DATE(2013,INT((ROW(A3591)-1)/20)+1,1)))&gt;0,
   DATE(2013,INT((ROW(A3591)-1)/20)+1,1),
   ""
)</f>
        <v/>
      </c>
      <c r="B3394" s="72" t="str">
        <f t="shared" si="251"/>
        <v/>
      </c>
      <c r="C3394" s="73"/>
      <c r="D3394" s="73"/>
      <c r="E3394" s="73"/>
      <c r="F3394" s="73"/>
      <c r="G3394" s="73"/>
    </row>
    <row r="3395" spans="1:7" x14ac:dyDescent="0.25">
      <c r="A3395" s="71" t="str">
        <f>IF(
   SUMPRODUCT(--(Sinduscon!$3:$3=DATE(2013,INT((ROW(A3592)-1)/20)+1,1)))&gt;0,
   DATE(2013,INT((ROW(A3592)-1)/20)+1,1),
   ""
)</f>
        <v/>
      </c>
      <c r="B3395" s="72" t="str">
        <f t="shared" si="251"/>
        <v/>
      </c>
      <c r="C3395" s="73"/>
      <c r="D3395" s="73"/>
      <c r="E3395" s="73"/>
      <c r="F3395" s="73"/>
      <c r="G3395" s="73"/>
    </row>
    <row r="3396" spans="1:7" x14ac:dyDescent="0.25">
      <c r="A3396" s="71" t="str">
        <f>IF(
   SUMPRODUCT(--(Sinduscon!$3:$3=DATE(2013,INT((ROW(A3593)-1)/20)+1,1)))&gt;0,
   DATE(2013,INT((ROW(A3593)-1)/20)+1,1),
   ""
)</f>
        <v/>
      </c>
      <c r="B3396" s="72" t="str">
        <f t="shared" si="251"/>
        <v/>
      </c>
      <c r="C3396" s="73"/>
      <c r="D3396" s="73"/>
      <c r="E3396" s="73"/>
      <c r="F3396" s="73"/>
      <c r="G3396" s="73"/>
    </row>
    <row r="3397" spans="1:7" x14ac:dyDescent="0.25">
      <c r="A3397" s="71" t="str">
        <f>IF(
   SUMPRODUCT(--(Sinduscon!$3:$3=DATE(2013,INT((ROW(A3594)-1)/20)+1,1)))&gt;0,
   DATE(2013,INT((ROW(A3594)-1)/20)+1,1),
   ""
)</f>
        <v/>
      </c>
      <c r="B3397" s="72" t="str">
        <f t="shared" si="251"/>
        <v/>
      </c>
      <c r="C3397" s="73"/>
      <c r="D3397" s="73"/>
      <c r="E3397" s="73"/>
      <c r="F3397" s="73"/>
      <c r="G3397" s="73"/>
    </row>
    <row r="3398" spans="1:7" x14ac:dyDescent="0.25">
      <c r="A3398" s="71" t="str">
        <f>IF(
   SUMPRODUCT(--(Sinduscon!$3:$3=DATE(2013,INT((ROW(A3595)-1)/20)+1,1)))&gt;0,
   DATE(2013,INT((ROW(A3595)-1)/20)+1,1),
   ""
)</f>
        <v/>
      </c>
      <c r="B3398" s="72" t="str">
        <f t="shared" si="251"/>
        <v/>
      </c>
      <c r="C3398" s="73"/>
      <c r="D3398" s="73"/>
      <c r="E3398" s="73"/>
      <c r="F3398" s="73"/>
      <c r="G3398" s="73"/>
    </row>
    <row r="3399" spans="1:7" x14ac:dyDescent="0.25">
      <c r="A3399" s="71" t="str">
        <f>IF(
   SUMPRODUCT(--(Sinduscon!$3:$3=DATE(2013,INT((ROW(A3596)-1)/20)+1,1)))&gt;0,
   DATE(2013,INT((ROW(A3596)-1)/20)+1,1),
   ""
)</f>
        <v/>
      </c>
      <c r="B3399" s="72" t="str">
        <f t="shared" si="251"/>
        <v/>
      </c>
      <c r="C3399" s="73"/>
      <c r="D3399" s="73"/>
      <c r="E3399" s="73"/>
      <c r="F3399" s="73"/>
      <c r="G3399" s="73"/>
    </row>
    <row r="3400" spans="1:7" x14ac:dyDescent="0.25">
      <c r="A3400" s="71" t="str">
        <f>IF(
   SUMPRODUCT(--(Sinduscon!$3:$3=DATE(2013,INT((ROW(A3597)-1)/20)+1,1)))&gt;0,
   DATE(2013,INT((ROW(A3597)-1)/20)+1,1),
   ""
)</f>
        <v/>
      </c>
      <c r="B3400" s="72" t="str">
        <f t="shared" ref="B3400:B3463" si="252">IF(A3400&lt;&gt;"", CHOOSE(MOD(QUOTIENT(ROW()-4,4),5)+1,"R-1","PP-4","R-8","R-16","PIS"), "")</f>
        <v/>
      </c>
      <c r="C3400" s="73"/>
      <c r="D3400" s="73"/>
      <c r="E3400" s="73"/>
      <c r="F3400" s="73"/>
      <c r="G3400" s="73"/>
    </row>
    <row r="3401" spans="1:7" x14ac:dyDescent="0.25">
      <c r="A3401" s="71" t="str">
        <f>IF(
   SUMPRODUCT(--(Sinduscon!$3:$3=DATE(2013,INT((ROW(A3598)-1)/20)+1,1)))&gt;0,
   DATE(2013,INT((ROW(A3598)-1)/20)+1,1),
   ""
)</f>
        <v/>
      </c>
      <c r="B3401" s="72" t="str">
        <f t="shared" si="252"/>
        <v/>
      </c>
      <c r="C3401" s="73"/>
      <c r="D3401" s="73"/>
      <c r="E3401" s="73"/>
      <c r="F3401" s="73"/>
      <c r="G3401" s="73"/>
    </row>
    <row r="3402" spans="1:7" x14ac:dyDescent="0.25">
      <c r="A3402" s="71" t="str">
        <f>IF(
   SUMPRODUCT(--(Sinduscon!$3:$3=DATE(2013,INT((ROW(A3599)-1)/20)+1,1)))&gt;0,
   DATE(2013,INT((ROW(A3599)-1)/20)+1,1),
   ""
)</f>
        <v/>
      </c>
      <c r="B3402" s="72" t="str">
        <f t="shared" si="252"/>
        <v/>
      </c>
      <c r="C3402" s="73"/>
      <c r="D3402" s="73"/>
      <c r="E3402" s="73"/>
      <c r="F3402" s="73"/>
      <c r="G3402" s="73"/>
    </row>
    <row r="3403" spans="1:7" x14ac:dyDescent="0.25">
      <c r="A3403" s="71" t="str">
        <f>IF(
   SUMPRODUCT(--(Sinduscon!$3:$3=DATE(2013,INT((ROW(A3600)-1)/20)+1,1)))&gt;0,
   DATE(2013,INT((ROW(A3600)-1)/20)+1,1),
   ""
)</f>
        <v/>
      </c>
      <c r="B3403" s="72" t="str">
        <f t="shared" si="252"/>
        <v/>
      </c>
      <c r="C3403" s="73"/>
      <c r="D3403" s="73"/>
      <c r="E3403" s="73"/>
      <c r="F3403" s="73"/>
      <c r="G3403" s="73"/>
    </row>
    <row r="3404" spans="1:7" x14ac:dyDescent="0.25">
      <c r="A3404" s="71" t="str">
        <f>IF(
   SUMPRODUCT(--(Sinduscon!$3:$3=DATE(2013,INT((ROW(A3601)-1)/20)+1,1)))&gt;0,
   DATE(2013,INT((ROW(A3601)-1)/20)+1,1),
   ""
)</f>
        <v/>
      </c>
      <c r="B3404" s="72" t="str">
        <f t="shared" si="252"/>
        <v/>
      </c>
      <c r="C3404" s="73"/>
      <c r="D3404" s="73"/>
      <c r="E3404" s="73"/>
      <c r="F3404" s="73"/>
      <c r="G3404" s="73"/>
    </row>
    <row r="3405" spans="1:7" x14ac:dyDescent="0.25">
      <c r="A3405" s="71" t="str">
        <f>IF(
   SUMPRODUCT(--(Sinduscon!$3:$3=DATE(2013,INT((ROW(A3602)-1)/20)+1,1)))&gt;0,
   DATE(2013,INT((ROW(A3602)-1)/20)+1,1),
   ""
)</f>
        <v/>
      </c>
      <c r="B3405" s="72" t="str">
        <f t="shared" si="252"/>
        <v/>
      </c>
      <c r="C3405" s="73"/>
      <c r="D3405" s="73"/>
      <c r="E3405" s="73"/>
      <c r="F3405" s="73"/>
      <c r="G3405" s="73"/>
    </row>
    <row r="3406" spans="1:7" x14ac:dyDescent="0.25">
      <c r="A3406" s="71" t="str">
        <f>IF(
   SUMPRODUCT(--(Sinduscon!$3:$3=DATE(2013,INT((ROW(A3603)-1)/20)+1,1)))&gt;0,
   DATE(2013,INT((ROW(A3603)-1)/20)+1,1),
   ""
)</f>
        <v/>
      </c>
      <c r="B3406" s="72" t="str">
        <f t="shared" si="252"/>
        <v/>
      </c>
      <c r="C3406" s="73"/>
      <c r="D3406" s="73"/>
      <c r="E3406" s="73"/>
      <c r="F3406" s="73"/>
      <c r="G3406" s="73"/>
    </row>
    <row r="3407" spans="1:7" x14ac:dyDescent="0.25">
      <c r="A3407" s="71" t="str">
        <f>IF(
   SUMPRODUCT(--(Sinduscon!$3:$3=DATE(2013,INT((ROW(A3604)-1)/20)+1,1)))&gt;0,
   DATE(2013,INT((ROW(A3604)-1)/20)+1,1),
   ""
)</f>
        <v/>
      </c>
      <c r="B3407" s="72" t="str">
        <f t="shared" si="252"/>
        <v/>
      </c>
      <c r="C3407" s="73"/>
      <c r="D3407" s="73"/>
      <c r="E3407" s="73"/>
      <c r="F3407" s="73"/>
      <c r="G3407" s="73"/>
    </row>
    <row r="3408" spans="1:7" x14ac:dyDescent="0.25">
      <c r="A3408" s="71" t="str">
        <f>IF(
   SUMPRODUCT(--(Sinduscon!$3:$3=DATE(2013,INT((ROW(A3605)-1)/20)+1,1)))&gt;0,
   DATE(2013,INT((ROW(A3605)-1)/20)+1,1),
   ""
)</f>
        <v/>
      </c>
      <c r="B3408" s="72" t="str">
        <f t="shared" si="252"/>
        <v/>
      </c>
      <c r="C3408" s="73"/>
      <c r="D3408" s="73"/>
      <c r="E3408" s="73"/>
      <c r="F3408" s="73"/>
      <c r="G3408" s="73"/>
    </row>
    <row r="3409" spans="1:7" x14ac:dyDescent="0.25">
      <c r="A3409" s="71" t="str">
        <f>IF(
   SUMPRODUCT(--(Sinduscon!$3:$3=DATE(2013,INT((ROW(A3606)-1)/20)+1,1)))&gt;0,
   DATE(2013,INT((ROW(A3606)-1)/20)+1,1),
   ""
)</f>
        <v/>
      </c>
      <c r="B3409" s="72" t="str">
        <f t="shared" si="252"/>
        <v/>
      </c>
      <c r="C3409" s="73"/>
      <c r="D3409" s="73"/>
      <c r="E3409" s="73"/>
      <c r="F3409" s="73"/>
      <c r="G3409" s="73"/>
    </row>
    <row r="3410" spans="1:7" x14ac:dyDescent="0.25">
      <c r="A3410" s="71" t="str">
        <f>IF(
   SUMPRODUCT(--(Sinduscon!$3:$3=DATE(2013,INT((ROW(A3607)-1)/20)+1,1)))&gt;0,
   DATE(2013,INT((ROW(A3607)-1)/20)+1,1),
   ""
)</f>
        <v/>
      </c>
      <c r="B3410" s="72" t="str">
        <f t="shared" si="252"/>
        <v/>
      </c>
      <c r="C3410" s="73"/>
      <c r="D3410" s="73"/>
      <c r="E3410" s="73"/>
      <c r="F3410" s="73"/>
      <c r="G3410" s="73"/>
    </row>
    <row r="3411" spans="1:7" x14ac:dyDescent="0.25">
      <c r="A3411" s="71" t="str">
        <f>IF(
   SUMPRODUCT(--(Sinduscon!$3:$3=DATE(2013,INT((ROW(A3608)-1)/20)+1,1)))&gt;0,
   DATE(2013,INT((ROW(A3608)-1)/20)+1,1),
   ""
)</f>
        <v/>
      </c>
      <c r="B3411" s="72" t="str">
        <f t="shared" si="252"/>
        <v/>
      </c>
      <c r="C3411" s="73"/>
      <c r="D3411" s="73"/>
      <c r="E3411" s="73"/>
      <c r="F3411" s="73"/>
      <c r="G3411" s="73"/>
    </row>
    <row r="3412" spans="1:7" x14ac:dyDescent="0.25">
      <c r="A3412" s="71" t="str">
        <f>IF(
   SUMPRODUCT(--(Sinduscon!$3:$3=DATE(2013,INT((ROW(A3609)-1)/20)+1,1)))&gt;0,
   DATE(2013,INT((ROW(A3609)-1)/20)+1,1),
   ""
)</f>
        <v/>
      </c>
      <c r="B3412" s="72" t="str">
        <f t="shared" si="252"/>
        <v/>
      </c>
      <c r="C3412" s="73"/>
      <c r="D3412" s="73"/>
      <c r="E3412" s="73"/>
      <c r="F3412" s="73"/>
      <c r="G3412" s="73"/>
    </row>
    <row r="3413" spans="1:7" x14ac:dyDescent="0.25">
      <c r="A3413" s="71" t="str">
        <f>IF(
   SUMPRODUCT(--(Sinduscon!$3:$3=DATE(2013,INT((ROW(A3610)-1)/20)+1,1)))&gt;0,
   DATE(2013,INT((ROW(A3610)-1)/20)+1,1),
   ""
)</f>
        <v/>
      </c>
      <c r="B3413" s="72" t="str">
        <f t="shared" si="252"/>
        <v/>
      </c>
      <c r="C3413" s="73"/>
      <c r="D3413" s="73"/>
      <c r="E3413" s="73"/>
      <c r="F3413" s="73"/>
      <c r="G3413" s="73"/>
    </row>
    <row r="3414" spans="1:7" x14ac:dyDescent="0.25">
      <c r="A3414" s="71" t="str">
        <f>IF(
   SUMPRODUCT(--(Sinduscon!$3:$3=DATE(2013,INT((ROW(A3611)-1)/20)+1,1)))&gt;0,
   DATE(2013,INT((ROW(A3611)-1)/20)+1,1),
   ""
)</f>
        <v/>
      </c>
      <c r="B3414" s="72" t="str">
        <f t="shared" si="252"/>
        <v/>
      </c>
      <c r="C3414" s="73"/>
      <c r="D3414" s="73"/>
      <c r="E3414" s="73"/>
      <c r="F3414" s="73"/>
      <c r="G3414" s="73"/>
    </row>
    <row r="3415" spans="1:7" x14ac:dyDescent="0.25">
      <c r="A3415" s="71" t="str">
        <f>IF(
   SUMPRODUCT(--(Sinduscon!$3:$3=DATE(2013,INT((ROW(A3612)-1)/20)+1,1)))&gt;0,
   DATE(2013,INT((ROW(A3612)-1)/20)+1,1),
   ""
)</f>
        <v/>
      </c>
      <c r="B3415" s="72" t="str">
        <f t="shared" si="252"/>
        <v/>
      </c>
      <c r="C3415" s="73"/>
      <c r="D3415" s="73"/>
      <c r="E3415" s="73"/>
      <c r="F3415" s="73"/>
      <c r="G3415" s="73"/>
    </row>
    <row r="3416" spans="1:7" x14ac:dyDescent="0.25">
      <c r="A3416" s="71" t="str">
        <f>IF(
   SUMPRODUCT(--(Sinduscon!$3:$3=DATE(2013,INT((ROW(A3613)-1)/20)+1,1)))&gt;0,
   DATE(2013,INT((ROW(A3613)-1)/20)+1,1),
   ""
)</f>
        <v/>
      </c>
      <c r="B3416" s="72" t="str">
        <f t="shared" si="252"/>
        <v/>
      </c>
      <c r="C3416" s="73"/>
      <c r="D3416" s="73"/>
      <c r="E3416" s="73"/>
      <c r="F3416" s="73"/>
      <c r="G3416" s="73"/>
    </row>
    <row r="3417" spans="1:7" x14ac:dyDescent="0.25">
      <c r="A3417" s="71" t="str">
        <f>IF(
   SUMPRODUCT(--(Sinduscon!$3:$3=DATE(2013,INT((ROW(A3614)-1)/20)+1,1)))&gt;0,
   DATE(2013,INT((ROW(A3614)-1)/20)+1,1),
   ""
)</f>
        <v/>
      </c>
      <c r="B3417" s="72" t="str">
        <f t="shared" si="252"/>
        <v/>
      </c>
      <c r="C3417" s="73"/>
      <c r="D3417" s="73"/>
      <c r="E3417" s="73"/>
      <c r="F3417" s="73"/>
      <c r="G3417" s="73"/>
    </row>
    <row r="3418" spans="1:7" x14ac:dyDescent="0.25">
      <c r="A3418" s="71" t="str">
        <f>IF(
   SUMPRODUCT(--(Sinduscon!$3:$3=DATE(2013,INT((ROW(A3615)-1)/20)+1,1)))&gt;0,
   DATE(2013,INT((ROW(A3615)-1)/20)+1,1),
   ""
)</f>
        <v/>
      </c>
      <c r="B3418" s="72" t="str">
        <f t="shared" si="252"/>
        <v/>
      </c>
      <c r="C3418" s="73"/>
      <c r="D3418" s="73"/>
      <c r="E3418" s="73"/>
      <c r="F3418" s="73"/>
      <c r="G3418" s="73"/>
    </row>
    <row r="3419" spans="1:7" x14ac:dyDescent="0.25">
      <c r="A3419" s="71" t="str">
        <f>IF(
   SUMPRODUCT(--(Sinduscon!$3:$3=DATE(2013,INT((ROW(A3616)-1)/20)+1,1)))&gt;0,
   DATE(2013,INT((ROW(A3616)-1)/20)+1,1),
   ""
)</f>
        <v/>
      </c>
      <c r="B3419" s="72" t="str">
        <f t="shared" si="252"/>
        <v/>
      </c>
      <c r="C3419" s="73"/>
      <c r="D3419" s="73"/>
      <c r="E3419" s="73"/>
      <c r="F3419" s="73"/>
      <c r="G3419" s="73"/>
    </row>
    <row r="3420" spans="1:7" x14ac:dyDescent="0.25">
      <c r="A3420" s="71" t="str">
        <f>IF(
   SUMPRODUCT(--(Sinduscon!$3:$3=DATE(2013,INT((ROW(A3617)-1)/20)+1,1)))&gt;0,
   DATE(2013,INT((ROW(A3617)-1)/20)+1,1),
   ""
)</f>
        <v/>
      </c>
      <c r="B3420" s="72" t="str">
        <f t="shared" si="252"/>
        <v/>
      </c>
      <c r="C3420" s="73"/>
      <c r="D3420" s="73"/>
      <c r="E3420" s="73"/>
      <c r="F3420" s="73"/>
      <c r="G3420" s="73"/>
    </row>
    <row r="3421" spans="1:7" x14ac:dyDescent="0.25">
      <c r="A3421" s="71" t="str">
        <f>IF(
   SUMPRODUCT(--(Sinduscon!$3:$3=DATE(2013,INT((ROW(A3618)-1)/20)+1,1)))&gt;0,
   DATE(2013,INT((ROW(A3618)-1)/20)+1,1),
   ""
)</f>
        <v/>
      </c>
      <c r="B3421" s="72" t="str">
        <f t="shared" si="252"/>
        <v/>
      </c>
      <c r="C3421" s="73"/>
      <c r="D3421" s="73"/>
      <c r="E3421" s="73"/>
      <c r="F3421" s="73"/>
      <c r="G3421" s="73"/>
    </row>
    <row r="3422" spans="1:7" x14ac:dyDescent="0.25">
      <c r="A3422" s="71" t="str">
        <f>IF(
   SUMPRODUCT(--(Sinduscon!$3:$3=DATE(2013,INT((ROW(A3619)-1)/20)+1,1)))&gt;0,
   DATE(2013,INT((ROW(A3619)-1)/20)+1,1),
   ""
)</f>
        <v/>
      </c>
      <c r="B3422" s="72" t="str">
        <f t="shared" si="252"/>
        <v/>
      </c>
      <c r="C3422" s="73"/>
      <c r="D3422" s="73"/>
      <c r="E3422" s="73"/>
      <c r="F3422" s="73"/>
      <c r="G3422" s="73"/>
    </row>
    <row r="3423" spans="1:7" x14ac:dyDescent="0.25">
      <c r="A3423" s="71" t="str">
        <f>IF(
   SUMPRODUCT(--(Sinduscon!$3:$3=DATE(2013,INT((ROW(A3620)-1)/20)+1,1)))&gt;0,
   DATE(2013,INT((ROW(A3620)-1)/20)+1,1),
   ""
)</f>
        <v/>
      </c>
      <c r="B3423" s="72" t="str">
        <f t="shared" si="252"/>
        <v/>
      </c>
      <c r="C3423" s="73"/>
      <c r="D3423" s="73"/>
      <c r="E3423" s="73"/>
      <c r="F3423" s="73"/>
      <c r="G3423" s="73"/>
    </row>
    <row r="3424" spans="1:7" x14ac:dyDescent="0.25">
      <c r="A3424" s="71" t="str">
        <f>IF(
   SUMPRODUCT(--(Sinduscon!$3:$3=DATE(2013,INT((ROW(A3621)-1)/20)+1,1)))&gt;0,
   DATE(2013,INT((ROW(A3621)-1)/20)+1,1),
   ""
)</f>
        <v/>
      </c>
      <c r="B3424" s="72" t="str">
        <f t="shared" si="252"/>
        <v/>
      </c>
      <c r="C3424" s="73"/>
      <c r="D3424" s="73"/>
      <c r="E3424" s="73"/>
      <c r="F3424" s="73"/>
      <c r="G3424" s="73"/>
    </row>
    <row r="3425" spans="1:7" x14ac:dyDescent="0.25">
      <c r="A3425" s="71" t="str">
        <f>IF(
   SUMPRODUCT(--(Sinduscon!$3:$3=DATE(2013,INT((ROW(A3622)-1)/20)+1,1)))&gt;0,
   DATE(2013,INT((ROW(A3622)-1)/20)+1,1),
   ""
)</f>
        <v/>
      </c>
      <c r="B3425" s="72" t="str">
        <f t="shared" si="252"/>
        <v/>
      </c>
      <c r="C3425" s="73"/>
      <c r="D3425" s="73"/>
      <c r="E3425" s="73"/>
      <c r="F3425" s="73"/>
      <c r="G3425" s="73"/>
    </row>
    <row r="3426" spans="1:7" x14ac:dyDescent="0.25">
      <c r="A3426" s="71" t="str">
        <f>IF(
   SUMPRODUCT(--(Sinduscon!$3:$3=DATE(2013,INT((ROW(A3623)-1)/20)+1,1)))&gt;0,
   DATE(2013,INT((ROW(A3623)-1)/20)+1,1),
   ""
)</f>
        <v/>
      </c>
      <c r="B3426" s="72" t="str">
        <f t="shared" si="252"/>
        <v/>
      </c>
      <c r="C3426" s="73"/>
      <c r="D3426" s="73"/>
      <c r="E3426" s="73"/>
      <c r="F3426" s="73"/>
      <c r="G3426" s="73"/>
    </row>
    <row r="3427" spans="1:7" x14ac:dyDescent="0.25">
      <c r="A3427" s="71" t="str">
        <f>IF(
   SUMPRODUCT(--(Sinduscon!$3:$3=DATE(2013,INT((ROW(A3624)-1)/20)+1,1)))&gt;0,
   DATE(2013,INT((ROW(A3624)-1)/20)+1,1),
   ""
)</f>
        <v/>
      </c>
      <c r="B3427" s="72" t="str">
        <f t="shared" si="252"/>
        <v/>
      </c>
      <c r="C3427" s="73"/>
      <c r="D3427" s="73"/>
      <c r="E3427" s="73"/>
      <c r="F3427" s="73"/>
      <c r="G3427" s="73"/>
    </row>
    <row r="3428" spans="1:7" x14ac:dyDescent="0.25">
      <c r="A3428" s="71" t="str">
        <f>IF(
   SUMPRODUCT(--(Sinduscon!$3:$3=DATE(2013,INT((ROW(A3625)-1)/20)+1,1)))&gt;0,
   DATE(2013,INT((ROW(A3625)-1)/20)+1,1),
   ""
)</f>
        <v/>
      </c>
      <c r="B3428" s="72" t="str">
        <f t="shared" si="252"/>
        <v/>
      </c>
      <c r="C3428" s="73"/>
      <c r="D3428" s="73"/>
      <c r="E3428" s="73"/>
      <c r="F3428" s="73"/>
      <c r="G3428" s="73"/>
    </row>
    <row r="3429" spans="1:7" x14ac:dyDescent="0.25">
      <c r="A3429" s="71" t="str">
        <f>IF(
   SUMPRODUCT(--(Sinduscon!$3:$3=DATE(2013,INT((ROW(A3626)-1)/20)+1,1)))&gt;0,
   DATE(2013,INT((ROW(A3626)-1)/20)+1,1),
   ""
)</f>
        <v/>
      </c>
      <c r="B3429" s="72" t="str">
        <f t="shared" si="252"/>
        <v/>
      </c>
      <c r="C3429" s="73"/>
      <c r="D3429" s="73"/>
      <c r="E3429" s="73"/>
      <c r="F3429" s="73"/>
      <c r="G3429" s="73"/>
    </row>
    <row r="3430" spans="1:7" x14ac:dyDescent="0.25">
      <c r="A3430" s="71" t="str">
        <f>IF(
   SUMPRODUCT(--(Sinduscon!$3:$3=DATE(2013,INT((ROW(A3627)-1)/20)+1,1)))&gt;0,
   DATE(2013,INT((ROW(A3627)-1)/20)+1,1),
   ""
)</f>
        <v/>
      </c>
      <c r="B3430" s="72" t="str">
        <f t="shared" si="252"/>
        <v/>
      </c>
      <c r="C3430" s="73"/>
      <c r="D3430" s="73"/>
      <c r="E3430" s="73"/>
      <c r="F3430" s="73"/>
      <c r="G3430" s="73"/>
    </row>
    <row r="3431" spans="1:7" x14ac:dyDescent="0.25">
      <c r="A3431" s="71" t="str">
        <f>IF(
   SUMPRODUCT(--(Sinduscon!$3:$3=DATE(2013,INT((ROW(A3628)-1)/20)+1,1)))&gt;0,
   DATE(2013,INT((ROW(A3628)-1)/20)+1,1),
   ""
)</f>
        <v/>
      </c>
      <c r="B3431" s="72" t="str">
        <f t="shared" si="252"/>
        <v/>
      </c>
      <c r="C3431" s="73"/>
      <c r="D3431" s="73"/>
      <c r="E3431" s="73"/>
      <c r="F3431" s="73"/>
      <c r="G3431" s="73"/>
    </row>
    <row r="3432" spans="1:7" x14ac:dyDescent="0.25">
      <c r="A3432" s="71" t="str">
        <f>IF(
   SUMPRODUCT(--(Sinduscon!$3:$3=DATE(2013,INT((ROW(A3629)-1)/20)+1,1)))&gt;0,
   DATE(2013,INT((ROW(A3629)-1)/20)+1,1),
   ""
)</f>
        <v/>
      </c>
      <c r="B3432" s="72" t="str">
        <f t="shared" si="252"/>
        <v/>
      </c>
      <c r="C3432" s="73"/>
      <c r="D3432" s="73"/>
      <c r="E3432" s="73"/>
      <c r="F3432" s="73"/>
      <c r="G3432" s="73"/>
    </row>
    <row r="3433" spans="1:7" x14ac:dyDescent="0.25">
      <c r="A3433" s="71" t="str">
        <f>IF(
   SUMPRODUCT(--(Sinduscon!$3:$3=DATE(2013,INT((ROW(A3630)-1)/20)+1,1)))&gt;0,
   DATE(2013,INT((ROW(A3630)-1)/20)+1,1),
   ""
)</f>
        <v/>
      </c>
      <c r="B3433" s="72" t="str">
        <f t="shared" si="252"/>
        <v/>
      </c>
      <c r="C3433" s="73"/>
      <c r="D3433" s="73"/>
      <c r="E3433" s="73"/>
      <c r="F3433" s="73"/>
      <c r="G3433" s="73"/>
    </row>
    <row r="3434" spans="1:7" x14ac:dyDescent="0.25">
      <c r="A3434" s="71" t="str">
        <f>IF(
   SUMPRODUCT(--(Sinduscon!$3:$3=DATE(2013,INT((ROW(A3631)-1)/20)+1,1)))&gt;0,
   DATE(2013,INT((ROW(A3631)-1)/20)+1,1),
   ""
)</f>
        <v/>
      </c>
      <c r="B3434" s="72" t="str">
        <f t="shared" si="252"/>
        <v/>
      </c>
      <c r="C3434" s="73"/>
      <c r="D3434" s="73"/>
      <c r="E3434" s="73"/>
      <c r="F3434" s="73"/>
      <c r="G3434" s="73"/>
    </row>
    <row r="3435" spans="1:7" x14ac:dyDescent="0.25">
      <c r="A3435" s="71" t="str">
        <f>IF(
   SUMPRODUCT(--(Sinduscon!$3:$3=DATE(2013,INT((ROW(A3632)-1)/20)+1,1)))&gt;0,
   DATE(2013,INT((ROW(A3632)-1)/20)+1,1),
   ""
)</f>
        <v/>
      </c>
      <c r="B3435" s="72" t="str">
        <f t="shared" si="252"/>
        <v/>
      </c>
      <c r="C3435" s="73"/>
      <c r="D3435" s="73"/>
      <c r="E3435" s="73"/>
      <c r="F3435" s="73"/>
      <c r="G3435" s="73"/>
    </row>
    <row r="3436" spans="1:7" x14ac:dyDescent="0.25">
      <c r="A3436" s="71" t="str">
        <f>IF(
   SUMPRODUCT(--(Sinduscon!$3:$3=DATE(2013,INT((ROW(A3633)-1)/20)+1,1)))&gt;0,
   DATE(2013,INT((ROW(A3633)-1)/20)+1,1),
   ""
)</f>
        <v/>
      </c>
      <c r="B3436" s="72" t="str">
        <f t="shared" si="252"/>
        <v/>
      </c>
      <c r="C3436" s="73"/>
      <c r="D3436" s="73"/>
      <c r="E3436" s="73"/>
      <c r="F3436" s="73"/>
      <c r="G3436" s="73"/>
    </row>
    <row r="3437" spans="1:7" x14ac:dyDescent="0.25">
      <c r="A3437" s="71" t="str">
        <f>IF(
   SUMPRODUCT(--(Sinduscon!$3:$3=DATE(2013,INT((ROW(A3634)-1)/20)+1,1)))&gt;0,
   DATE(2013,INT((ROW(A3634)-1)/20)+1,1),
   ""
)</f>
        <v/>
      </c>
      <c r="B3437" s="72" t="str">
        <f t="shared" si="252"/>
        <v/>
      </c>
      <c r="C3437" s="73"/>
      <c r="D3437" s="73"/>
      <c r="E3437" s="73"/>
      <c r="F3437" s="73"/>
      <c r="G3437" s="73"/>
    </row>
    <row r="3438" spans="1:7" x14ac:dyDescent="0.25">
      <c r="A3438" s="71" t="str">
        <f>IF(
   SUMPRODUCT(--(Sinduscon!$3:$3=DATE(2013,INT((ROW(A3635)-1)/20)+1,1)))&gt;0,
   DATE(2013,INT((ROW(A3635)-1)/20)+1,1),
   ""
)</f>
        <v/>
      </c>
      <c r="B3438" s="72" t="str">
        <f t="shared" si="252"/>
        <v/>
      </c>
      <c r="C3438" s="73"/>
      <c r="D3438" s="73"/>
      <c r="E3438" s="73"/>
      <c r="F3438" s="73"/>
      <c r="G3438" s="73"/>
    </row>
    <row r="3439" spans="1:7" x14ac:dyDescent="0.25">
      <c r="A3439" s="71" t="str">
        <f>IF(
   SUMPRODUCT(--(Sinduscon!$3:$3=DATE(2013,INT((ROW(A3636)-1)/20)+1,1)))&gt;0,
   DATE(2013,INT((ROW(A3636)-1)/20)+1,1),
   ""
)</f>
        <v/>
      </c>
      <c r="B3439" s="72" t="str">
        <f t="shared" si="252"/>
        <v/>
      </c>
      <c r="C3439" s="73"/>
      <c r="D3439" s="73"/>
      <c r="E3439" s="73"/>
      <c r="F3439" s="73"/>
      <c r="G3439" s="73"/>
    </row>
    <row r="3440" spans="1:7" x14ac:dyDescent="0.25">
      <c r="A3440" s="71" t="str">
        <f>IF(
   SUMPRODUCT(--(Sinduscon!$3:$3=DATE(2013,INT((ROW(A3637)-1)/20)+1,1)))&gt;0,
   DATE(2013,INT((ROW(A3637)-1)/20)+1,1),
   ""
)</f>
        <v/>
      </c>
      <c r="B3440" s="72" t="str">
        <f t="shared" si="252"/>
        <v/>
      </c>
      <c r="C3440" s="73"/>
      <c r="D3440" s="73"/>
      <c r="E3440" s="73"/>
      <c r="F3440" s="73"/>
      <c r="G3440" s="73"/>
    </row>
    <row r="3441" spans="1:7" x14ac:dyDescent="0.25">
      <c r="A3441" s="71" t="str">
        <f>IF(
   SUMPRODUCT(--(Sinduscon!$3:$3=DATE(2013,INT((ROW(A3638)-1)/20)+1,1)))&gt;0,
   DATE(2013,INT((ROW(A3638)-1)/20)+1,1),
   ""
)</f>
        <v/>
      </c>
      <c r="B3441" s="72" t="str">
        <f t="shared" si="252"/>
        <v/>
      </c>
      <c r="C3441" s="73"/>
      <c r="D3441" s="73"/>
      <c r="E3441" s="73"/>
      <c r="F3441" s="73"/>
      <c r="G3441" s="73"/>
    </row>
    <row r="3442" spans="1:7" x14ac:dyDescent="0.25">
      <c r="A3442" s="71" t="str">
        <f>IF(
   SUMPRODUCT(--(Sinduscon!$3:$3=DATE(2013,INT((ROW(A3639)-1)/20)+1,1)))&gt;0,
   DATE(2013,INT((ROW(A3639)-1)/20)+1,1),
   ""
)</f>
        <v/>
      </c>
      <c r="B3442" s="72" t="str">
        <f t="shared" si="252"/>
        <v/>
      </c>
      <c r="C3442" s="73"/>
      <c r="D3442" s="73"/>
      <c r="E3442" s="73"/>
      <c r="F3442" s="73"/>
      <c r="G3442" s="73"/>
    </row>
    <row r="3443" spans="1:7" x14ac:dyDescent="0.25">
      <c r="A3443" s="71" t="str">
        <f>IF(
   SUMPRODUCT(--(Sinduscon!$3:$3=DATE(2013,INT((ROW(A3640)-1)/20)+1,1)))&gt;0,
   DATE(2013,INT((ROW(A3640)-1)/20)+1,1),
   ""
)</f>
        <v/>
      </c>
      <c r="B3443" s="72" t="str">
        <f t="shared" si="252"/>
        <v/>
      </c>
      <c r="C3443" s="73"/>
      <c r="D3443" s="73"/>
      <c r="E3443" s="73"/>
      <c r="F3443" s="73"/>
      <c r="G3443" s="73"/>
    </row>
    <row r="3444" spans="1:7" x14ac:dyDescent="0.25">
      <c r="A3444" s="71" t="str">
        <f>IF(
   SUMPRODUCT(--(Sinduscon!$3:$3=DATE(2013,INT((ROW(A3641)-1)/20)+1,1)))&gt;0,
   DATE(2013,INT((ROW(A3641)-1)/20)+1,1),
   ""
)</f>
        <v/>
      </c>
      <c r="B3444" s="72" t="str">
        <f t="shared" si="252"/>
        <v/>
      </c>
      <c r="C3444" s="73"/>
      <c r="D3444" s="73"/>
      <c r="E3444" s="73"/>
      <c r="F3444" s="73"/>
      <c r="G3444" s="73"/>
    </row>
    <row r="3445" spans="1:7" x14ac:dyDescent="0.25">
      <c r="A3445" s="71" t="str">
        <f>IF(
   SUMPRODUCT(--(Sinduscon!$3:$3=DATE(2013,INT((ROW(A3642)-1)/20)+1,1)))&gt;0,
   DATE(2013,INT((ROW(A3642)-1)/20)+1,1),
   ""
)</f>
        <v/>
      </c>
      <c r="B3445" s="72" t="str">
        <f t="shared" si="252"/>
        <v/>
      </c>
      <c r="C3445" s="73"/>
      <c r="D3445" s="73"/>
      <c r="E3445" s="73"/>
      <c r="F3445" s="73"/>
      <c r="G3445" s="73"/>
    </row>
    <row r="3446" spans="1:7" x14ac:dyDescent="0.25">
      <c r="A3446" s="71" t="str">
        <f>IF(
   SUMPRODUCT(--(Sinduscon!$3:$3=DATE(2013,INT((ROW(A3643)-1)/20)+1,1)))&gt;0,
   DATE(2013,INT((ROW(A3643)-1)/20)+1,1),
   ""
)</f>
        <v/>
      </c>
      <c r="B3446" s="72" t="str">
        <f t="shared" si="252"/>
        <v/>
      </c>
      <c r="C3446" s="73"/>
      <c r="D3446" s="73"/>
      <c r="E3446" s="73"/>
      <c r="F3446" s="73"/>
      <c r="G3446" s="73"/>
    </row>
    <row r="3447" spans="1:7" x14ac:dyDescent="0.25">
      <c r="A3447" s="71" t="str">
        <f>IF(
   SUMPRODUCT(--(Sinduscon!$3:$3=DATE(2013,INT((ROW(A3644)-1)/20)+1,1)))&gt;0,
   DATE(2013,INT((ROW(A3644)-1)/20)+1,1),
   ""
)</f>
        <v/>
      </c>
      <c r="B3447" s="72" t="str">
        <f t="shared" si="252"/>
        <v/>
      </c>
      <c r="C3447" s="73"/>
      <c r="D3447" s="73"/>
      <c r="E3447" s="73"/>
      <c r="F3447" s="73"/>
      <c r="G3447" s="73"/>
    </row>
    <row r="3448" spans="1:7" x14ac:dyDescent="0.25">
      <c r="A3448" s="71" t="str">
        <f>IF(
   SUMPRODUCT(--(Sinduscon!$3:$3=DATE(2013,INT((ROW(A3645)-1)/20)+1,1)))&gt;0,
   DATE(2013,INT((ROW(A3645)-1)/20)+1,1),
   ""
)</f>
        <v/>
      </c>
      <c r="B3448" s="72" t="str">
        <f t="shared" si="252"/>
        <v/>
      </c>
      <c r="C3448" s="73"/>
      <c r="D3448" s="73"/>
      <c r="E3448" s="73"/>
      <c r="F3448" s="73"/>
      <c r="G3448" s="73"/>
    </row>
    <row r="3449" spans="1:7" x14ac:dyDescent="0.25">
      <c r="A3449" s="71" t="str">
        <f>IF(
   SUMPRODUCT(--(Sinduscon!$3:$3=DATE(2013,INT((ROW(A3646)-1)/20)+1,1)))&gt;0,
   DATE(2013,INT((ROW(A3646)-1)/20)+1,1),
   ""
)</f>
        <v/>
      </c>
      <c r="B3449" s="72" t="str">
        <f t="shared" si="252"/>
        <v/>
      </c>
      <c r="C3449" s="73"/>
      <c r="D3449" s="73"/>
      <c r="E3449" s="73"/>
      <c r="F3449" s="73"/>
      <c r="G3449" s="73"/>
    </row>
    <row r="3450" spans="1:7" x14ac:dyDescent="0.25">
      <c r="A3450" s="71" t="str">
        <f>IF(
   SUMPRODUCT(--(Sinduscon!$3:$3=DATE(2013,INT((ROW(A3647)-1)/20)+1,1)))&gt;0,
   DATE(2013,INT((ROW(A3647)-1)/20)+1,1),
   ""
)</f>
        <v/>
      </c>
      <c r="B3450" s="72" t="str">
        <f t="shared" si="252"/>
        <v/>
      </c>
      <c r="C3450" s="73"/>
      <c r="D3450" s="73"/>
      <c r="E3450" s="73"/>
      <c r="F3450" s="73"/>
      <c r="G3450" s="73"/>
    </row>
    <row r="3451" spans="1:7" x14ac:dyDescent="0.25">
      <c r="A3451" s="71" t="str">
        <f>IF(
   SUMPRODUCT(--(Sinduscon!$3:$3=DATE(2013,INT((ROW(A3648)-1)/20)+1,1)))&gt;0,
   DATE(2013,INT((ROW(A3648)-1)/20)+1,1),
   ""
)</f>
        <v/>
      </c>
      <c r="B3451" s="72" t="str">
        <f t="shared" si="252"/>
        <v/>
      </c>
      <c r="C3451" s="73"/>
      <c r="D3451" s="73"/>
      <c r="E3451" s="73"/>
      <c r="F3451" s="73"/>
      <c r="G3451" s="73"/>
    </row>
    <row r="3452" spans="1:7" x14ac:dyDescent="0.25">
      <c r="A3452" s="71" t="str">
        <f>IF(
   SUMPRODUCT(--(Sinduscon!$3:$3=DATE(2013,INT((ROW(A3649)-1)/20)+1,1)))&gt;0,
   DATE(2013,INT((ROW(A3649)-1)/20)+1,1),
   ""
)</f>
        <v/>
      </c>
      <c r="B3452" s="72" t="str">
        <f t="shared" si="252"/>
        <v/>
      </c>
      <c r="C3452" s="73"/>
      <c r="D3452" s="73"/>
      <c r="E3452" s="73"/>
      <c r="F3452" s="73"/>
      <c r="G3452" s="73"/>
    </row>
    <row r="3453" spans="1:7" x14ac:dyDescent="0.25">
      <c r="A3453" s="71" t="str">
        <f>IF(
   SUMPRODUCT(--(Sinduscon!$3:$3=DATE(2013,INT((ROW(A3650)-1)/20)+1,1)))&gt;0,
   DATE(2013,INT((ROW(A3650)-1)/20)+1,1),
   ""
)</f>
        <v/>
      </c>
      <c r="B3453" s="72" t="str">
        <f t="shared" si="252"/>
        <v/>
      </c>
      <c r="C3453" s="73"/>
      <c r="D3453" s="73"/>
      <c r="E3453" s="73"/>
      <c r="F3453" s="73"/>
      <c r="G3453" s="73"/>
    </row>
    <row r="3454" spans="1:7" x14ac:dyDescent="0.25">
      <c r="A3454" s="71" t="str">
        <f>IF(
   SUMPRODUCT(--(Sinduscon!$3:$3=DATE(2013,INT((ROW(A3651)-1)/20)+1,1)))&gt;0,
   DATE(2013,INT((ROW(A3651)-1)/20)+1,1),
   ""
)</f>
        <v/>
      </c>
      <c r="B3454" s="72" t="str">
        <f t="shared" si="252"/>
        <v/>
      </c>
      <c r="C3454" s="73"/>
      <c r="D3454" s="73"/>
      <c r="E3454" s="73"/>
      <c r="F3454" s="73"/>
      <c r="G3454" s="73"/>
    </row>
    <row r="3455" spans="1:7" x14ac:dyDescent="0.25">
      <c r="A3455" s="71" t="str">
        <f>IF(
   SUMPRODUCT(--(Sinduscon!$3:$3=DATE(2013,INT((ROW(A3652)-1)/20)+1,1)))&gt;0,
   DATE(2013,INT((ROW(A3652)-1)/20)+1,1),
   ""
)</f>
        <v/>
      </c>
      <c r="B3455" s="72" t="str">
        <f t="shared" si="252"/>
        <v/>
      </c>
      <c r="C3455" s="73"/>
      <c r="D3455" s="73"/>
      <c r="E3455" s="73"/>
      <c r="F3455" s="73"/>
      <c r="G3455" s="73"/>
    </row>
    <row r="3456" spans="1:7" x14ac:dyDescent="0.25">
      <c r="A3456" s="71" t="str">
        <f>IF(
   SUMPRODUCT(--(Sinduscon!$3:$3=DATE(2013,INT((ROW(A3653)-1)/20)+1,1)))&gt;0,
   DATE(2013,INT((ROW(A3653)-1)/20)+1,1),
   ""
)</f>
        <v/>
      </c>
      <c r="B3456" s="72" t="str">
        <f t="shared" si="252"/>
        <v/>
      </c>
      <c r="C3456" s="73"/>
      <c r="D3456" s="73"/>
      <c r="E3456" s="73"/>
      <c r="F3456" s="73"/>
      <c r="G3456" s="73"/>
    </row>
    <row r="3457" spans="1:7" x14ac:dyDescent="0.25">
      <c r="A3457" s="71" t="str">
        <f>IF(
   SUMPRODUCT(--(Sinduscon!$3:$3=DATE(2013,INT((ROW(A3654)-1)/20)+1,1)))&gt;0,
   DATE(2013,INT((ROW(A3654)-1)/20)+1,1),
   ""
)</f>
        <v/>
      </c>
      <c r="B3457" s="72" t="str">
        <f t="shared" si="252"/>
        <v/>
      </c>
      <c r="C3457" s="73"/>
      <c r="D3457" s="73"/>
      <c r="E3457" s="73"/>
      <c r="F3457" s="73"/>
      <c r="G3457" s="73"/>
    </row>
    <row r="3458" spans="1:7" x14ac:dyDescent="0.25">
      <c r="A3458" s="71" t="str">
        <f>IF(
   SUMPRODUCT(--(Sinduscon!$3:$3=DATE(2013,INT((ROW(A3655)-1)/20)+1,1)))&gt;0,
   DATE(2013,INT((ROW(A3655)-1)/20)+1,1),
   ""
)</f>
        <v/>
      </c>
      <c r="B3458" s="72" t="str">
        <f t="shared" si="252"/>
        <v/>
      </c>
      <c r="C3458" s="73"/>
      <c r="D3458" s="73"/>
      <c r="E3458" s="73"/>
      <c r="F3458" s="73"/>
      <c r="G3458" s="73"/>
    </row>
    <row r="3459" spans="1:7" x14ac:dyDescent="0.25">
      <c r="A3459" s="71" t="str">
        <f>IF(
   SUMPRODUCT(--(Sinduscon!$3:$3=DATE(2013,INT((ROW(A3656)-1)/20)+1,1)))&gt;0,
   DATE(2013,INT((ROW(A3656)-1)/20)+1,1),
   ""
)</f>
        <v/>
      </c>
      <c r="B3459" s="72" t="str">
        <f t="shared" si="252"/>
        <v/>
      </c>
      <c r="C3459" s="73"/>
      <c r="D3459" s="73"/>
      <c r="E3459" s="73"/>
      <c r="F3459" s="73"/>
      <c r="G3459" s="73"/>
    </row>
    <row r="3460" spans="1:7" x14ac:dyDescent="0.25">
      <c r="A3460" s="71" t="str">
        <f>IF(
   SUMPRODUCT(--(Sinduscon!$3:$3=DATE(2013,INT((ROW(A3657)-1)/20)+1,1)))&gt;0,
   DATE(2013,INT((ROW(A3657)-1)/20)+1,1),
   ""
)</f>
        <v/>
      </c>
      <c r="B3460" s="72" t="str">
        <f t="shared" si="252"/>
        <v/>
      </c>
      <c r="C3460" s="73"/>
      <c r="D3460" s="73"/>
      <c r="E3460" s="73"/>
      <c r="F3460" s="73"/>
      <c r="G3460" s="73"/>
    </row>
    <row r="3461" spans="1:7" x14ac:dyDescent="0.25">
      <c r="A3461" s="71" t="str">
        <f>IF(
   SUMPRODUCT(--(Sinduscon!$3:$3=DATE(2013,INT((ROW(A3658)-1)/20)+1,1)))&gt;0,
   DATE(2013,INT((ROW(A3658)-1)/20)+1,1),
   ""
)</f>
        <v/>
      </c>
      <c r="B3461" s="72" t="str">
        <f t="shared" si="252"/>
        <v/>
      </c>
      <c r="C3461" s="73"/>
      <c r="D3461" s="73"/>
      <c r="E3461" s="73"/>
      <c r="F3461" s="73"/>
      <c r="G3461" s="73"/>
    </row>
    <row r="3462" spans="1:7" x14ac:dyDescent="0.25">
      <c r="A3462" s="71" t="str">
        <f>IF(
   SUMPRODUCT(--(Sinduscon!$3:$3=DATE(2013,INT((ROW(A3659)-1)/20)+1,1)))&gt;0,
   DATE(2013,INT((ROW(A3659)-1)/20)+1,1),
   ""
)</f>
        <v/>
      </c>
      <c r="B3462" s="72" t="str">
        <f t="shared" si="252"/>
        <v/>
      </c>
      <c r="C3462" s="73"/>
      <c r="D3462" s="73"/>
      <c r="E3462" s="73"/>
      <c r="F3462" s="73"/>
      <c r="G3462" s="73"/>
    </row>
    <row r="3463" spans="1:7" x14ac:dyDescent="0.25">
      <c r="A3463" s="71" t="str">
        <f>IF(
   SUMPRODUCT(--(Sinduscon!$3:$3=DATE(2013,INT((ROW(A3660)-1)/20)+1,1)))&gt;0,
   DATE(2013,INT((ROW(A3660)-1)/20)+1,1),
   ""
)</f>
        <v/>
      </c>
      <c r="B3463" s="72" t="str">
        <f t="shared" si="252"/>
        <v/>
      </c>
      <c r="C3463" s="73"/>
      <c r="D3463" s="73"/>
      <c r="E3463" s="73"/>
      <c r="F3463" s="73"/>
      <c r="G3463" s="73"/>
    </row>
    <row r="3464" spans="1:7" x14ac:dyDescent="0.25">
      <c r="A3464" s="71" t="str">
        <f>IF(
   SUMPRODUCT(--(Sinduscon!$3:$3=DATE(2013,INT((ROW(A3661)-1)/20)+1,1)))&gt;0,
   DATE(2013,INT((ROW(A3661)-1)/20)+1,1),
   ""
)</f>
        <v/>
      </c>
      <c r="B3464" s="72" t="str">
        <f t="shared" ref="B3464:B3527" si="253">IF(A3464&lt;&gt;"", CHOOSE(MOD(QUOTIENT(ROW()-4,4),5)+1,"R-1","PP-4","R-8","R-16","PIS"), "")</f>
        <v/>
      </c>
      <c r="C3464" s="73"/>
      <c r="D3464" s="73"/>
      <c r="E3464" s="73"/>
      <c r="F3464" s="73"/>
      <c r="G3464" s="73"/>
    </row>
    <row r="3465" spans="1:7" x14ac:dyDescent="0.25">
      <c r="A3465" s="71" t="str">
        <f>IF(
   SUMPRODUCT(--(Sinduscon!$3:$3=DATE(2013,INT((ROW(A3662)-1)/20)+1,1)))&gt;0,
   DATE(2013,INT((ROW(A3662)-1)/20)+1,1),
   ""
)</f>
        <v/>
      </c>
      <c r="B3465" s="72" t="str">
        <f t="shared" si="253"/>
        <v/>
      </c>
      <c r="C3465" s="73"/>
      <c r="D3465" s="73"/>
      <c r="E3465" s="73"/>
      <c r="F3465" s="73"/>
      <c r="G3465" s="73"/>
    </row>
    <row r="3466" spans="1:7" x14ac:dyDescent="0.25">
      <c r="A3466" s="71" t="str">
        <f>IF(
   SUMPRODUCT(--(Sinduscon!$3:$3=DATE(2013,INT((ROW(A3663)-1)/20)+1,1)))&gt;0,
   DATE(2013,INT((ROW(A3663)-1)/20)+1,1),
   ""
)</f>
        <v/>
      </c>
      <c r="B3466" s="72" t="str">
        <f t="shared" si="253"/>
        <v/>
      </c>
      <c r="C3466" s="73"/>
      <c r="D3466" s="73"/>
      <c r="E3466" s="73"/>
      <c r="F3466" s="73"/>
      <c r="G3466" s="73"/>
    </row>
    <row r="3467" spans="1:7" x14ac:dyDescent="0.25">
      <c r="A3467" s="71" t="str">
        <f>IF(
   SUMPRODUCT(--(Sinduscon!$3:$3=DATE(2013,INT((ROW(A3664)-1)/20)+1,1)))&gt;0,
   DATE(2013,INT((ROW(A3664)-1)/20)+1,1),
   ""
)</f>
        <v/>
      </c>
      <c r="B3467" s="72" t="str">
        <f t="shared" si="253"/>
        <v/>
      </c>
      <c r="C3467" s="73"/>
      <c r="D3467" s="73"/>
      <c r="E3467" s="73"/>
      <c r="F3467" s="73"/>
      <c r="G3467" s="73"/>
    </row>
    <row r="3468" spans="1:7" x14ac:dyDescent="0.25">
      <c r="A3468" s="71" t="str">
        <f>IF(
   SUMPRODUCT(--(Sinduscon!$3:$3=DATE(2013,INT((ROW(A3665)-1)/20)+1,1)))&gt;0,
   DATE(2013,INT((ROW(A3665)-1)/20)+1,1),
   ""
)</f>
        <v/>
      </c>
      <c r="B3468" s="72" t="str">
        <f t="shared" si="253"/>
        <v/>
      </c>
      <c r="C3468" s="73"/>
      <c r="D3468" s="73"/>
      <c r="E3468" s="73"/>
      <c r="F3468" s="73"/>
      <c r="G3468" s="73"/>
    </row>
    <row r="3469" spans="1:7" x14ac:dyDescent="0.25">
      <c r="A3469" s="71" t="str">
        <f>IF(
   SUMPRODUCT(--(Sinduscon!$3:$3=DATE(2013,INT((ROW(A3666)-1)/20)+1,1)))&gt;0,
   DATE(2013,INT((ROW(A3666)-1)/20)+1,1),
   ""
)</f>
        <v/>
      </c>
      <c r="B3469" s="72" t="str">
        <f t="shared" si="253"/>
        <v/>
      </c>
      <c r="C3469" s="73"/>
      <c r="D3469" s="73"/>
      <c r="E3469" s="73"/>
      <c r="F3469" s="73"/>
      <c r="G3469" s="73"/>
    </row>
    <row r="3470" spans="1:7" x14ac:dyDescent="0.25">
      <c r="A3470" s="71" t="str">
        <f>IF(
   SUMPRODUCT(--(Sinduscon!$3:$3=DATE(2013,INT((ROW(A3667)-1)/20)+1,1)))&gt;0,
   DATE(2013,INT((ROW(A3667)-1)/20)+1,1),
   ""
)</f>
        <v/>
      </c>
      <c r="B3470" s="72" t="str">
        <f t="shared" si="253"/>
        <v/>
      </c>
      <c r="C3470" s="73"/>
      <c r="D3470" s="73"/>
      <c r="E3470" s="73"/>
      <c r="F3470" s="73"/>
      <c r="G3470" s="73"/>
    </row>
    <row r="3471" spans="1:7" x14ac:dyDescent="0.25">
      <c r="A3471" s="71" t="str">
        <f>IF(
   SUMPRODUCT(--(Sinduscon!$3:$3=DATE(2013,INT((ROW(A3668)-1)/20)+1,1)))&gt;0,
   DATE(2013,INT((ROW(A3668)-1)/20)+1,1),
   ""
)</f>
        <v/>
      </c>
      <c r="B3471" s="72" t="str">
        <f t="shared" si="253"/>
        <v/>
      </c>
      <c r="C3471" s="73"/>
      <c r="D3471" s="73"/>
      <c r="E3471" s="73"/>
      <c r="F3471" s="73"/>
      <c r="G3471" s="73"/>
    </row>
    <row r="3472" spans="1:7" x14ac:dyDescent="0.25">
      <c r="A3472" s="71" t="str">
        <f>IF(
   SUMPRODUCT(--(Sinduscon!$3:$3=DATE(2013,INT((ROW(A3669)-1)/20)+1,1)))&gt;0,
   DATE(2013,INT((ROW(A3669)-1)/20)+1,1),
   ""
)</f>
        <v/>
      </c>
      <c r="B3472" s="72" t="str">
        <f t="shared" si="253"/>
        <v/>
      </c>
      <c r="C3472" s="73"/>
      <c r="D3472" s="73"/>
      <c r="E3472" s="73"/>
      <c r="F3472" s="73"/>
      <c r="G3472" s="73"/>
    </row>
    <row r="3473" spans="1:7" x14ac:dyDescent="0.25">
      <c r="A3473" s="71" t="str">
        <f>IF(
   SUMPRODUCT(--(Sinduscon!$3:$3=DATE(2013,INT((ROW(A3670)-1)/20)+1,1)))&gt;0,
   DATE(2013,INT((ROW(A3670)-1)/20)+1,1),
   ""
)</f>
        <v/>
      </c>
      <c r="B3473" s="72" t="str">
        <f t="shared" si="253"/>
        <v/>
      </c>
      <c r="C3473" s="73"/>
      <c r="D3473" s="73"/>
      <c r="E3473" s="73"/>
      <c r="F3473" s="73"/>
      <c r="G3473" s="73"/>
    </row>
    <row r="3474" spans="1:7" x14ac:dyDescent="0.25">
      <c r="A3474" s="71" t="str">
        <f>IF(
   SUMPRODUCT(--(Sinduscon!$3:$3=DATE(2013,INT((ROW(A3671)-1)/20)+1,1)))&gt;0,
   DATE(2013,INT((ROW(A3671)-1)/20)+1,1),
   ""
)</f>
        <v/>
      </c>
      <c r="B3474" s="72" t="str">
        <f t="shared" si="253"/>
        <v/>
      </c>
      <c r="C3474" s="73"/>
      <c r="D3474" s="73"/>
      <c r="E3474" s="73"/>
      <c r="F3474" s="73"/>
      <c r="G3474" s="73"/>
    </row>
    <row r="3475" spans="1:7" x14ac:dyDescent="0.25">
      <c r="A3475" s="71" t="str">
        <f>IF(
   SUMPRODUCT(--(Sinduscon!$3:$3=DATE(2013,INT((ROW(A3672)-1)/20)+1,1)))&gt;0,
   DATE(2013,INT((ROW(A3672)-1)/20)+1,1),
   ""
)</f>
        <v/>
      </c>
      <c r="B3475" s="72" t="str">
        <f t="shared" si="253"/>
        <v/>
      </c>
      <c r="C3475" s="73"/>
      <c r="D3475" s="73"/>
      <c r="E3475" s="73"/>
      <c r="F3475" s="73"/>
      <c r="G3475" s="73"/>
    </row>
    <row r="3476" spans="1:7" x14ac:dyDescent="0.25">
      <c r="A3476" s="71" t="str">
        <f>IF(
   SUMPRODUCT(--(Sinduscon!$3:$3=DATE(2013,INT((ROW(A3673)-1)/20)+1,1)))&gt;0,
   DATE(2013,INT((ROW(A3673)-1)/20)+1,1),
   ""
)</f>
        <v/>
      </c>
      <c r="B3476" s="72" t="str">
        <f t="shared" si="253"/>
        <v/>
      </c>
      <c r="C3476" s="73"/>
      <c r="D3476" s="73"/>
      <c r="E3476" s="73"/>
      <c r="F3476" s="73"/>
      <c r="G3476" s="73"/>
    </row>
    <row r="3477" spans="1:7" x14ac:dyDescent="0.25">
      <c r="A3477" s="71" t="str">
        <f>IF(
   SUMPRODUCT(--(Sinduscon!$3:$3=DATE(2013,INT((ROW(A3674)-1)/20)+1,1)))&gt;0,
   DATE(2013,INT((ROW(A3674)-1)/20)+1,1),
   ""
)</f>
        <v/>
      </c>
      <c r="B3477" s="72" t="str">
        <f t="shared" si="253"/>
        <v/>
      </c>
      <c r="C3477" s="73"/>
      <c r="D3477" s="73"/>
      <c r="E3477" s="73"/>
      <c r="F3477" s="73"/>
      <c r="G3477" s="73"/>
    </row>
    <row r="3478" spans="1:7" x14ac:dyDescent="0.25">
      <c r="A3478" s="71" t="str">
        <f>IF(
   SUMPRODUCT(--(Sinduscon!$3:$3=DATE(2013,INT((ROW(A3675)-1)/20)+1,1)))&gt;0,
   DATE(2013,INT((ROW(A3675)-1)/20)+1,1),
   ""
)</f>
        <v/>
      </c>
      <c r="B3478" s="72" t="str">
        <f t="shared" si="253"/>
        <v/>
      </c>
      <c r="C3478" s="73"/>
      <c r="D3478" s="73"/>
      <c r="E3478" s="73"/>
      <c r="F3478" s="73"/>
      <c r="G3478" s="73"/>
    </row>
    <row r="3479" spans="1:7" x14ac:dyDescent="0.25">
      <c r="A3479" s="71" t="str">
        <f>IF(
   SUMPRODUCT(--(Sinduscon!$3:$3=DATE(2013,INT((ROW(A3676)-1)/20)+1,1)))&gt;0,
   DATE(2013,INT((ROW(A3676)-1)/20)+1,1),
   ""
)</f>
        <v/>
      </c>
      <c r="B3479" s="72" t="str">
        <f t="shared" si="253"/>
        <v/>
      </c>
      <c r="C3479" s="73"/>
      <c r="D3479" s="73"/>
      <c r="E3479" s="73"/>
      <c r="F3479" s="73"/>
      <c r="G3479" s="73"/>
    </row>
    <row r="3480" spans="1:7" x14ac:dyDescent="0.25">
      <c r="A3480" s="71" t="str">
        <f>IF(
   SUMPRODUCT(--(Sinduscon!$3:$3=DATE(2013,INT((ROW(A3677)-1)/20)+1,1)))&gt;0,
   DATE(2013,INT((ROW(A3677)-1)/20)+1,1),
   ""
)</f>
        <v/>
      </c>
      <c r="B3480" s="72" t="str">
        <f t="shared" si="253"/>
        <v/>
      </c>
      <c r="C3480" s="73"/>
      <c r="D3480" s="73"/>
      <c r="E3480" s="73"/>
      <c r="F3480" s="73"/>
      <c r="G3480" s="73"/>
    </row>
    <row r="3481" spans="1:7" x14ac:dyDescent="0.25">
      <c r="A3481" s="71" t="str">
        <f>IF(
   SUMPRODUCT(--(Sinduscon!$3:$3=DATE(2013,INT((ROW(A3678)-1)/20)+1,1)))&gt;0,
   DATE(2013,INT((ROW(A3678)-1)/20)+1,1),
   ""
)</f>
        <v/>
      </c>
      <c r="B3481" s="72" t="str">
        <f t="shared" si="253"/>
        <v/>
      </c>
      <c r="C3481" s="73"/>
      <c r="D3481" s="73"/>
      <c r="E3481" s="73"/>
      <c r="F3481" s="73"/>
      <c r="G3481" s="73"/>
    </row>
    <row r="3482" spans="1:7" x14ac:dyDescent="0.25">
      <c r="A3482" s="71" t="str">
        <f>IF(
   SUMPRODUCT(--(Sinduscon!$3:$3=DATE(2013,INT((ROW(A3679)-1)/20)+1,1)))&gt;0,
   DATE(2013,INT((ROW(A3679)-1)/20)+1,1),
   ""
)</f>
        <v/>
      </c>
      <c r="B3482" s="72" t="str">
        <f t="shared" si="253"/>
        <v/>
      </c>
      <c r="C3482" s="73"/>
      <c r="D3482" s="73"/>
      <c r="E3482" s="73"/>
      <c r="F3482" s="73"/>
      <c r="G3482" s="73"/>
    </row>
    <row r="3483" spans="1:7" x14ac:dyDescent="0.25">
      <c r="A3483" s="71" t="str">
        <f>IF(
   SUMPRODUCT(--(Sinduscon!$3:$3=DATE(2013,INT((ROW(A3680)-1)/20)+1,1)))&gt;0,
   DATE(2013,INT((ROW(A3680)-1)/20)+1,1),
   ""
)</f>
        <v/>
      </c>
      <c r="B3483" s="72" t="str">
        <f t="shared" si="253"/>
        <v/>
      </c>
      <c r="C3483" s="73"/>
      <c r="D3483" s="73"/>
      <c r="E3483" s="73"/>
      <c r="F3483" s="73"/>
      <c r="G3483" s="73"/>
    </row>
    <row r="3484" spans="1:7" x14ac:dyDescent="0.25">
      <c r="A3484" s="71" t="str">
        <f>IF(
   SUMPRODUCT(--(Sinduscon!$3:$3=DATE(2013,INT((ROW(A3681)-1)/20)+1,1)))&gt;0,
   DATE(2013,INT((ROW(A3681)-1)/20)+1,1),
   ""
)</f>
        <v/>
      </c>
      <c r="B3484" s="72" t="str">
        <f t="shared" si="253"/>
        <v/>
      </c>
      <c r="C3484" s="73"/>
      <c r="D3484" s="73"/>
      <c r="E3484" s="73"/>
      <c r="F3484" s="73"/>
      <c r="G3484" s="73"/>
    </row>
    <row r="3485" spans="1:7" x14ac:dyDescent="0.25">
      <c r="A3485" s="71" t="str">
        <f>IF(
   SUMPRODUCT(--(Sinduscon!$3:$3=DATE(2013,INT((ROW(A3682)-1)/20)+1,1)))&gt;0,
   DATE(2013,INT((ROW(A3682)-1)/20)+1,1),
   ""
)</f>
        <v/>
      </c>
      <c r="B3485" s="72" t="str">
        <f t="shared" si="253"/>
        <v/>
      </c>
      <c r="C3485" s="73"/>
      <c r="D3485" s="73"/>
      <c r="E3485" s="73"/>
      <c r="F3485" s="73"/>
      <c r="G3485" s="73"/>
    </row>
    <row r="3486" spans="1:7" x14ac:dyDescent="0.25">
      <c r="A3486" s="71" t="str">
        <f>IF(
   SUMPRODUCT(--(Sinduscon!$3:$3=DATE(2013,INT((ROW(A3683)-1)/20)+1,1)))&gt;0,
   DATE(2013,INT((ROW(A3683)-1)/20)+1,1),
   ""
)</f>
        <v/>
      </c>
      <c r="B3486" s="72" t="str">
        <f t="shared" si="253"/>
        <v/>
      </c>
      <c r="C3486" s="73"/>
      <c r="D3486" s="73"/>
      <c r="E3486" s="73"/>
      <c r="F3486" s="73"/>
      <c r="G3486" s="73"/>
    </row>
    <row r="3487" spans="1:7" x14ac:dyDescent="0.25">
      <c r="A3487" s="71" t="str">
        <f>IF(
   SUMPRODUCT(--(Sinduscon!$3:$3=DATE(2013,INT((ROW(A3684)-1)/20)+1,1)))&gt;0,
   DATE(2013,INT((ROW(A3684)-1)/20)+1,1),
   ""
)</f>
        <v/>
      </c>
      <c r="B3487" s="72" t="str">
        <f t="shared" si="253"/>
        <v/>
      </c>
      <c r="C3487" s="73"/>
      <c r="D3487" s="73"/>
      <c r="E3487" s="73"/>
      <c r="F3487" s="73"/>
      <c r="G3487" s="73"/>
    </row>
    <row r="3488" spans="1:7" x14ac:dyDescent="0.25">
      <c r="A3488" s="71" t="str">
        <f>IF(
   SUMPRODUCT(--(Sinduscon!$3:$3=DATE(2013,INT((ROW(A3685)-1)/20)+1,1)))&gt;0,
   DATE(2013,INT((ROW(A3685)-1)/20)+1,1),
   ""
)</f>
        <v/>
      </c>
      <c r="B3488" s="72" t="str">
        <f t="shared" si="253"/>
        <v/>
      </c>
      <c r="C3488" s="73"/>
      <c r="D3488" s="73"/>
      <c r="E3488" s="73"/>
      <c r="F3488" s="73"/>
      <c r="G3488" s="73"/>
    </row>
    <row r="3489" spans="1:7" x14ac:dyDescent="0.25">
      <c r="A3489" s="71" t="str">
        <f>IF(
   SUMPRODUCT(--(Sinduscon!$3:$3=DATE(2013,INT((ROW(A3686)-1)/20)+1,1)))&gt;0,
   DATE(2013,INT((ROW(A3686)-1)/20)+1,1),
   ""
)</f>
        <v/>
      </c>
      <c r="B3489" s="72" t="str">
        <f t="shared" si="253"/>
        <v/>
      </c>
      <c r="C3489" s="73"/>
      <c r="D3489" s="73"/>
      <c r="E3489" s="73"/>
      <c r="F3489" s="73"/>
      <c r="G3489" s="73"/>
    </row>
    <row r="3490" spans="1:7" x14ac:dyDescent="0.25">
      <c r="A3490" s="71" t="str">
        <f>IF(
   SUMPRODUCT(--(Sinduscon!$3:$3=DATE(2013,INT((ROW(A3687)-1)/20)+1,1)))&gt;0,
   DATE(2013,INT((ROW(A3687)-1)/20)+1,1),
   ""
)</f>
        <v/>
      </c>
      <c r="B3490" s="72" t="str">
        <f t="shared" si="253"/>
        <v/>
      </c>
      <c r="C3490" s="73"/>
      <c r="D3490" s="73"/>
      <c r="E3490" s="73"/>
      <c r="F3490" s="73"/>
      <c r="G3490" s="73"/>
    </row>
    <row r="3491" spans="1:7" x14ac:dyDescent="0.25">
      <c r="A3491" s="71" t="str">
        <f>IF(
   SUMPRODUCT(--(Sinduscon!$3:$3=DATE(2013,INT((ROW(A3688)-1)/20)+1,1)))&gt;0,
   DATE(2013,INT((ROW(A3688)-1)/20)+1,1),
   ""
)</f>
        <v/>
      </c>
      <c r="B3491" s="72" t="str">
        <f t="shared" si="253"/>
        <v/>
      </c>
      <c r="C3491" s="73"/>
      <c r="D3491" s="73"/>
      <c r="E3491" s="73"/>
      <c r="F3491" s="73"/>
      <c r="G3491" s="73"/>
    </row>
    <row r="3492" spans="1:7" x14ac:dyDescent="0.25">
      <c r="A3492" s="71" t="str">
        <f>IF(
   SUMPRODUCT(--(Sinduscon!$3:$3=DATE(2013,INT((ROW(A3689)-1)/20)+1,1)))&gt;0,
   DATE(2013,INT((ROW(A3689)-1)/20)+1,1),
   ""
)</f>
        <v/>
      </c>
      <c r="B3492" s="72" t="str">
        <f t="shared" si="253"/>
        <v/>
      </c>
      <c r="C3492" s="73"/>
      <c r="D3492" s="73"/>
      <c r="E3492" s="73"/>
      <c r="F3492" s="73"/>
      <c r="G3492" s="73"/>
    </row>
    <row r="3493" spans="1:7" x14ac:dyDescent="0.25">
      <c r="A3493" s="71" t="str">
        <f>IF(
   SUMPRODUCT(--(Sinduscon!$3:$3=DATE(2013,INT((ROW(A3690)-1)/20)+1,1)))&gt;0,
   DATE(2013,INT((ROW(A3690)-1)/20)+1,1),
   ""
)</f>
        <v/>
      </c>
      <c r="B3493" s="72" t="str">
        <f t="shared" si="253"/>
        <v/>
      </c>
      <c r="C3493" s="73"/>
      <c r="D3493" s="73"/>
      <c r="E3493" s="73"/>
      <c r="F3493" s="73"/>
      <c r="G3493" s="73"/>
    </row>
    <row r="3494" spans="1:7" x14ac:dyDescent="0.25">
      <c r="A3494" s="71" t="str">
        <f>IF(
   SUMPRODUCT(--(Sinduscon!$3:$3=DATE(2013,INT((ROW(A3691)-1)/20)+1,1)))&gt;0,
   DATE(2013,INT((ROW(A3691)-1)/20)+1,1),
   ""
)</f>
        <v/>
      </c>
      <c r="B3494" s="72" t="str">
        <f t="shared" si="253"/>
        <v/>
      </c>
      <c r="C3494" s="73"/>
      <c r="D3494" s="73"/>
      <c r="E3494" s="73"/>
      <c r="F3494" s="73"/>
      <c r="G3494" s="73"/>
    </row>
    <row r="3495" spans="1:7" x14ac:dyDescent="0.25">
      <c r="A3495" s="71" t="str">
        <f>IF(
   SUMPRODUCT(--(Sinduscon!$3:$3=DATE(2013,INT((ROW(A3692)-1)/20)+1,1)))&gt;0,
   DATE(2013,INT((ROW(A3692)-1)/20)+1,1),
   ""
)</f>
        <v/>
      </c>
      <c r="B3495" s="72" t="str">
        <f t="shared" si="253"/>
        <v/>
      </c>
      <c r="C3495" s="73"/>
      <c r="D3495" s="73"/>
      <c r="E3495" s="73"/>
      <c r="F3495" s="73"/>
      <c r="G3495" s="73"/>
    </row>
    <row r="3496" spans="1:7" x14ac:dyDescent="0.25">
      <c r="A3496" s="71" t="str">
        <f>IF(
   SUMPRODUCT(--(Sinduscon!$3:$3=DATE(2013,INT((ROW(A3693)-1)/20)+1,1)))&gt;0,
   DATE(2013,INT((ROW(A3693)-1)/20)+1,1),
   ""
)</f>
        <v/>
      </c>
      <c r="B3496" s="72" t="str">
        <f t="shared" si="253"/>
        <v/>
      </c>
      <c r="C3496" s="73"/>
      <c r="D3496" s="73"/>
      <c r="E3496" s="73"/>
      <c r="F3496" s="73"/>
      <c r="G3496" s="73"/>
    </row>
    <row r="3497" spans="1:7" x14ac:dyDescent="0.25">
      <c r="A3497" s="71" t="str">
        <f>IF(
   SUMPRODUCT(--(Sinduscon!$3:$3=DATE(2013,INT((ROW(A3694)-1)/20)+1,1)))&gt;0,
   DATE(2013,INT((ROW(A3694)-1)/20)+1,1),
   ""
)</f>
        <v/>
      </c>
      <c r="B3497" s="72" t="str">
        <f t="shared" si="253"/>
        <v/>
      </c>
      <c r="C3497" s="73"/>
      <c r="D3497" s="73"/>
      <c r="E3497" s="73"/>
      <c r="F3497" s="73"/>
      <c r="G3497" s="73"/>
    </row>
    <row r="3498" spans="1:7" x14ac:dyDescent="0.25">
      <c r="A3498" s="71" t="str">
        <f>IF(
   SUMPRODUCT(--(Sinduscon!$3:$3=DATE(2013,INT((ROW(A3695)-1)/20)+1,1)))&gt;0,
   DATE(2013,INT((ROW(A3695)-1)/20)+1,1),
   ""
)</f>
        <v/>
      </c>
      <c r="B3498" s="72" t="str">
        <f t="shared" si="253"/>
        <v/>
      </c>
      <c r="C3498" s="73"/>
      <c r="D3498" s="73"/>
      <c r="E3498" s="73"/>
      <c r="F3498" s="73"/>
      <c r="G3498" s="73"/>
    </row>
    <row r="3499" spans="1:7" x14ac:dyDescent="0.25">
      <c r="A3499" s="71" t="str">
        <f>IF(
   SUMPRODUCT(--(Sinduscon!$3:$3=DATE(2013,INT((ROW(A3696)-1)/20)+1,1)))&gt;0,
   DATE(2013,INT((ROW(A3696)-1)/20)+1,1),
   ""
)</f>
        <v/>
      </c>
      <c r="B3499" s="72" t="str">
        <f t="shared" si="253"/>
        <v/>
      </c>
      <c r="C3499" s="73"/>
      <c r="D3499" s="73"/>
      <c r="E3499" s="73"/>
      <c r="F3499" s="73"/>
      <c r="G3499" s="73"/>
    </row>
    <row r="3500" spans="1:7" x14ac:dyDescent="0.25">
      <c r="A3500" s="71" t="str">
        <f>IF(
   SUMPRODUCT(--(Sinduscon!$3:$3=DATE(2013,INT((ROW(A3697)-1)/20)+1,1)))&gt;0,
   DATE(2013,INT((ROW(A3697)-1)/20)+1,1),
   ""
)</f>
        <v/>
      </c>
      <c r="B3500" s="72" t="str">
        <f t="shared" si="253"/>
        <v/>
      </c>
      <c r="C3500" s="73"/>
      <c r="D3500" s="73"/>
      <c r="E3500" s="73"/>
      <c r="F3500" s="73"/>
      <c r="G3500" s="73"/>
    </row>
    <row r="3501" spans="1:7" x14ac:dyDescent="0.25">
      <c r="A3501" s="71" t="str">
        <f>IF(
   SUMPRODUCT(--(Sinduscon!$3:$3=DATE(2013,INT((ROW(A3698)-1)/20)+1,1)))&gt;0,
   DATE(2013,INT((ROW(A3698)-1)/20)+1,1),
   ""
)</f>
        <v/>
      </c>
      <c r="B3501" s="72" t="str">
        <f t="shared" si="253"/>
        <v/>
      </c>
      <c r="C3501" s="73"/>
      <c r="D3501" s="73"/>
      <c r="E3501" s="73"/>
      <c r="F3501" s="73"/>
      <c r="G3501" s="73"/>
    </row>
    <row r="3502" spans="1:7" x14ac:dyDescent="0.25">
      <c r="A3502" s="71" t="str">
        <f>IF(
   SUMPRODUCT(--(Sinduscon!$3:$3=DATE(2013,INT((ROW(A3699)-1)/20)+1,1)))&gt;0,
   DATE(2013,INT((ROW(A3699)-1)/20)+1,1),
   ""
)</f>
        <v/>
      </c>
      <c r="B3502" s="72" t="str">
        <f t="shared" si="253"/>
        <v/>
      </c>
      <c r="C3502" s="73"/>
      <c r="D3502" s="73"/>
      <c r="E3502" s="73"/>
      <c r="F3502" s="73"/>
      <c r="G3502" s="73"/>
    </row>
    <row r="3503" spans="1:7" x14ac:dyDescent="0.25">
      <c r="A3503" s="71" t="str">
        <f>IF(
   SUMPRODUCT(--(Sinduscon!$3:$3=DATE(2013,INT((ROW(A3700)-1)/20)+1,1)))&gt;0,
   DATE(2013,INT((ROW(A3700)-1)/20)+1,1),
   ""
)</f>
        <v/>
      </c>
      <c r="B3503" s="72" t="str">
        <f t="shared" si="253"/>
        <v/>
      </c>
      <c r="C3503" s="73"/>
      <c r="D3503" s="73"/>
      <c r="E3503" s="73"/>
      <c r="F3503" s="73"/>
      <c r="G3503" s="73"/>
    </row>
    <row r="3504" spans="1:7" x14ac:dyDescent="0.25">
      <c r="A3504" s="71" t="str">
        <f>IF(
   SUMPRODUCT(--(Sinduscon!$3:$3=DATE(2013,INT((ROW(A3701)-1)/20)+1,1)))&gt;0,
   DATE(2013,INT((ROW(A3701)-1)/20)+1,1),
   ""
)</f>
        <v/>
      </c>
      <c r="B3504" s="72" t="str">
        <f t="shared" si="253"/>
        <v/>
      </c>
      <c r="C3504" s="73"/>
      <c r="D3504" s="73"/>
      <c r="E3504" s="73"/>
      <c r="F3504" s="73"/>
      <c r="G3504" s="73"/>
    </row>
    <row r="3505" spans="1:7" x14ac:dyDescent="0.25">
      <c r="A3505" s="71" t="str">
        <f>IF(
   SUMPRODUCT(--(Sinduscon!$3:$3=DATE(2013,INT((ROW(A3702)-1)/20)+1,1)))&gt;0,
   DATE(2013,INT((ROW(A3702)-1)/20)+1,1),
   ""
)</f>
        <v/>
      </c>
      <c r="B3505" s="72" t="str">
        <f t="shared" si="253"/>
        <v/>
      </c>
      <c r="C3505" s="73"/>
      <c r="D3505" s="73"/>
      <c r="E3505" s="73"/>
      <c r="F3505" s="73"/>
      <c r="G3505" s="73"/>
    </row>
    <row r="3506" spans="1:7" x14ac:dyDescent="0.25">
      <c r="A3506" s="71" t="str">
        <f>IF(
   SUMPRODUCT(--(Sinduscon!$3:$3=DATE(2013,INT((ROW(A3703)-1)/20)+1,1)))&gt;0,
   DATE(2013,INT((ROW(A3703)-1)/20)+1,1),
   ""
)</f>
        <v/>
      </c>
      <c r="B3506" s="72" t="str">
        <f t="shared" si="253"/>
        <v/>
      </c>
      <c r="C3506" s="73"/>
      <c r="D3506" s="73"/>
      <c r="E3506" s="73"/>
      <c r="F3506" s="73"/>
      <c r="G3506" s="73"/>
    </row>
    <row r="3507" spans="1:7" x14ac:dyDescent="0.25">
      <c r="A3507" s="71" t="str">
        <f>IF(
   SUMPRODUCT(--(Sinduscon!$3:$3=DATE(2013,INT((ROW(A3704)-1)/20)+1,1)))&gt;0,
   DATE(2013,INT((ROW(A3704)-1)/20)+1,1),
   ""
)</f>
        <v/>
      </c>
      <c r="B3507" s="72" t="str">
        <f t="shared" si="253"/>
        <v/>
      </c>
      <c r="C3507" s="73"/>
      <c r="D3507" s="73"/>
      <c r="E3507" s="73"/>
      <c r="F3507" s="73"/>
      <c r="G3507" s="73"/>
    </row>
    <row r="3508" spans="1:7" x14ac:dyDescent="0.25">
      <c r="A3508" s="71" t="str">
        <f>IF(
   SUMPRODUCT(--(Sinduscon!$3:$3=DATE(2013,INT((ROW(A3705)-1)/20)+1,1)))&gt;0,
   DATE(2013,INT((ROW(A3705)-1)/20)+1,1),
   ""
)</f>
        <v/>
      </c>
      <c r="B3508" s="72" t="str">
        <f t="shared" si="253"/>
        <v/>
      </c>
      <c r="C3508" s="73"/>
      <c r="D3508" s="73"/>
      <c r="E3508" s="73"/>
      <c r="F3508" s="73"/>
      <c r="G3508" s="73"/>
    </row>
    <row r="3509" spans="1:7" x14ac:dyDescent="0.25">
      <c r="A3509" s="71" t="str">
        <f>IF(
   SUMPRODUCT(--(Sinduscon!$3:$3=DATE(2013,INT((ROW(A3706)-1)/20)+1,1)))&gt;0,
   DATE(2013,INT((ROW(A3706)-1)/20)+1,1),
   ""
)</f>
        <v/>
      </c>
      <c r="B3509" s="72" t="str">
        <f t="shared" si="253"/>
        <v/>
      </c>
      <c r="C3509" s="73"/>
      <c r="D3509" s="73"/>
      <c r="E3509" s="73"/>
      <c r="F3509" s="73"/>
      <c r="G3509" s="73"/>
    </row>
    <row r="3510" spans="1:7" x14ac:dyDescent="0.25">
      <c r="A3510" s="71" t="str">
        <f>IF(
   SUMPRODUCT(--(Sinduscon!$3:$3=DATE(2013,INT((ROW(A3707)-1)/20)+1,1)))&gt;0,
   DATE(2013,INT((ROW(A3707)-1)/20)+1,1),
   ""
)</f>
        <v/>
      </c>
      <c r="B3510" s="72" t="str">
        <f t="shared" si="253"/>
        <v/>
      </c>
      <c r="C3510" s="73"/>
      <c r="D3510" s="73"/>
      <c r="E3510" s="73"/>
      <c r="F3510" s="73"/>
      <c r="G3510" s="73"/>
    </row>
    <row r="3511" spans="1:7" x14ac:dyDescent="0.25">
      <c r="A3511" s="71" t="str">
        <f>IF(
   SUMPRODUCT(--(Sinduscon!$3:$3=DATE(2013,INT((ROW(A3708)-1)/20)+1,1)))&gt;0,
   DATE(2013,INT((ROW(A3708)-1)/20)+1,1),
   ""
)</f>
        <v/>
      </c>
      <c r="B3511" s="72" t="str">
        <f t="shared" si="253"/>
        <v/>
      </c>
      <c r="C3511" s="73"/>
      <c r="D3511" s="73"/>
      <c r="E3511" s="73"/>
      <c r="F3511" s="73"/>
      <c r="G3511" s="73"/>
    </row>
    <row r="3512" spans="1:7" x14ac:dyDescent="0.25">
      <c r="A3512" s="71" t="str">
        <f>IF(
   SUMPRODUCT(--(Sinduscon!$3:$3=DATE(2013,INT((ROW(A3709)-1)/20)+1,1)))&gt;0,
   DATE(2013,INT((ROW(A3709)-1)/20)+1,1),
   ""
)</f>
        <v/>
      </c>
      <c r="B3512" s="72" t="str">
        <f t="shared" si="253"/>
        <v/>
      </c>
      <c r="C3512" s="73"/>
      <c r="D3512" s="73"/>
      <c r="E3512" s="73"/>
      <c r="F3512" s="73"/>
      <c r="G3512" s="73"/>
    </row>
    <row r="3513" spans="1:7" x14ac:dyDescent="0.25">
      <c r="A3513" s="71" t="str">
        <f>IF(
   SUMPRODUCT(--(Sinduscon!$3:$3=DATE(2013,INT((ROW(A3710)-1)/20)+1,1)))&gt;0,
   DATE(2013,INT((ROW(A3710)-1)/20)+1,1),
   ""
)</f>
        <v/>
      </c>
      <c r="B3513" s="72" t="str">
        <f t="shared" si="253"/>
        <v/>
      </c>
      <c r="C3513" s="73"/>
      <c r="D3513" s="73"/>
      <c r="E3513" s="73"/>
      <c r="F3513" s="73"/>
      <c r="G3513" s="73"/>
    </row>
    <row r="3514" spans="1:7" x14ac:dyDescent="0.25">
      <c r="A3514" s="71" t="str">
        <f>IF(
   SUMPRODUCT(--(Sinduscon!$3:$3=DATE(2013,INT((ROW(A3711)-1)/20)+1,1)))&gt;0,
   DATE(2013,INT((ROW(A3711)-1)/20)+1,1),
   ""
)</f>
        <v/>
      </c>
      <c r="B3514" s="72" t="str">
        <f t="shared" si="253"/>
        <v/>
      </c>
      <c r="C3514" s="73"/>
      <c r="D3514" s="73"/>
      <c r="E3514" s="73"/>
      <c r="F3514" s="73"/>
      <c r="G3514" s="73"/>
    </row>
    <row r="3515" spans="1:7" x14ac:dyDescent="0.25">
      <c r="A3515" s="71" t="str">
        <f>IF(
   SUMPRODUCT(--(Sinduscon!$3:$3=DATE(2013,INT((ROW(A3712)-1)/20)+1,1)))&gt;0,
   DATE(2013,INT((ROW(A3712)-1)/20)+1,1),
   ""
)</f>
        <v/>
      </c>
      <c r="B3515" s="72" t="str">
        <f t="shared" si="253"/>
        <v/>
      </c>
      <c r="C3515" s="73"/>
      <c r="D3515" s="73"/>
      <c r="E3515" s="73"/>
      <c r="F3515" s="73"/>
      <c r="G3515" s="73"/>
    </row>
    <row r="3516" spans="1:7" x14ac:dyDescent="0.25">
      <c r="A3516" s="71" t="str">
        <f>IF(
   SUMPRODUCT(--(Sinduscon!$3:$3=DATE(2013,INT((ROW(A3713)-1)/20)+1,1)))&gt;0,
   DATE(2013,INT((ROW(A3713)-1)/20)+1,1),
   ""
)</f>
        <v/>
      </c>
      <c r="B3516" s="72" t="str">
        <f t="shared" si="253"/>
        <v/>
      </c>
      <c r="C3516" s="73"/>
      <c r="D3516" s="73"/>
      <c r="E3516" s="73"/>
      <c r="F3516" s="73"/>
      <c r="G3516" s="73"/>
    </row>
    <row r="3517" spans="1:7" x14ac:dyDescent="0.25">
      <c r="A3517" s="71" t="str">
        <f>IF(
   SUMPRODUCT(--(Sinduscon!$3:$3=DATE(2013,INT((ROW(A3714)-1)/20)+1,1)))&gt;0,
   DATE(2013,INT((ROW(A3714)-1)/20)+1,1),
   ""
)</f>
        <v/>
      </c>
      <c r="B3517" s="72" t="str">
        <f t="shared" si="253"/>
        <v/>
      </c>
      <c r="C3517" s="73"/>
      <c r="D3517" s="73"/>
      <c r="E3517" s="73"/>
      <c r="F3517" s="73"/>
      <c r="G3517" s="73"/>
    </row>
    <row r="3518" spans="1:7" x14ac:dyDescent="0.25">
      <c r="A3518" s="71" t="str">
        <f>IF(
   SUMPRODUCT(--(Sinduscon!$3:$3=DATE(2013,INT((ROW(A3715)-1)/20)+1,1)))&gt;0,
   DATE(2013,INT((ROW(A3715)-1)/20)+1,1),
   ""
)</f>
        <v/>
      </c>
      <c r="B3518" s="72" t="str">
        <f t="shared" si="253"/>
        <v/>
      </c>
      <c r="C3518" s="73"/>
      <c r="D3518" s="73"/>
      <c r="E3518" s="73"/>
      <c r="F3518" s="73"/>
      <c r="G3518" s="73"/>
    </row>
    <row r="3519" spans="1:7" x14ac:dyDescent="0.25">
      <c r="A3519" s="71" t="str">
        <f>IF(
   SUMPRODUCT(--(Sinduscon!$3:$3=DATE(2013,INT((ROW(A3716)-1)/20)+1,1)))&gt;0,
   DATE(2013,INT((ROW(A3716)-1)/20)+1,1),
   ""
)</f>
        <v/>
      </c>
      <c r="B3519" s="72" t="str">
        <f t="shared" si="253"/>
        <v/>
      </c>
      <c r="C3519" s="73"/>
      <c r="D3519" s="73"/>
      <c r="E3519" s="73"/>
      <c r="F3519" s="73"/>
      <c r="G3519" s="73"/>
    </row>
    <row r="3520" spans="1:7" x14ac:dyDescent="0.25">
      <c r="A3520" s="71" t="str">
        <f>IF(
   SUMPRODUCT(--(Sinduscon!$3:$3=DATE(2013,INT((ROW(A3717)-1)/20)+1,1)))&gt;0,
   DATE(2013,INT((ROW(A3717)-1)/20)+1,1),
   ""
)</f>
        <v/>
      </c>
      <c r="B3520" s="72" t="str">
        <f t="shared" si="253"/>
        <v/>
      </c>
      <c r="C3520" s="73"/>
      <c r="D3520" s="73"/>
      <c r="E3520" s="73"/>
      <c r="F3520" s="73"/>
      <c r="G3520" s="73"/>
    </row>
    <row r="3521" spans="1:7" x14ac:dyDescent="0.25">
      <c r="A3521" s="71" t="str">
        <f>IF(
   SUMPRODUCT(--(Sinduscon!$3:$3=DATE(2013,INT((ROW(A3718)-1)/20)+1,1)))&gt;0,
   DATE(2013,INT((ROW(A3718)-1)/20)+1,1),
   ""
)</f>
        <v/>
      </c>
      <c r="B3521" s="72" t="str">
        <f t="shared" si="253"/>
        <v/>
      </c>
      <c r="C3521" s="73"/>
      <c r="D3521" s="73"/>
      <c r="E3521" s="73"/>
      <c r="F3521" s="73"/>
      <c r="G3521" s="73"/>
    </row>
    <row r="3522" spans="1:7" x14ac:dyDescent="0.25">
      <c r="A3522" s="71" t="str">
        <f>IF(
   SUMPRODUCT(--(Sinduscon!$3:$3=DATE(2013,INT((ROW(A3719)-1)/20)+1,1)))&gt;0,
   DATE(2013,INT((ROW(A3719)-1)/20)+1,1),
   ""
)</f>
        <v/>
      </c>
      <c r="B3522" s="72" t="str">
        <f t="shared" si="253"/>
        <v/>
      </c>
      <c r="C3522" s="73"/>
      <c r="D3522" s="73"/>
      <c r="E3522" s="73"/>
      <c r="F3522" s="73"/>
      <c r="G3522" s="73"/>
    </row>
    <row r="3523" spans="1:7" x14ac:dyDescent="0.25">
      <c r="A3523" s="71" t="str">
        <f>IF(
   SUMPRODUCT(--(Sinduscon!$3:$3=DATE(2013,INT((ROW(A3720)-1)/20)+1,1)))&gt;0,
   DATE(2013,INT((ROW(A3720)-1)/20)+1,1),
   ""
)</f>
        <v/>
      </c>
      <c r="B3523" s="72" t="str">
        <f t="shared" si="253"/>
        <v/>
      </c>
      <c r="C3523" s="73"/>
      <c r="D3523" s="73"/>
      <c r="E3523" s="73"/>
      <c r="F3523" s="73"/>
      <c r="G3523" s="73"/>
    </row>
    <row r="3524" spans="1:7" x14ac:dyDescent="0.25">
      <c r="A3524" s="71" t="str">
        <f>IF(
   SUMPRODUCT(--(Sinduscon!$3:$3=DATE(2013,INT((ROW(A3721)-1)/20)+1,1)))&gt;0,
   DATE(2013,INT((ROW(A3721)-1)/20)+1,1),
   ""
)</f>
        <v/>
      </c>
      <c r="B3524" s="72" t="str">
        <f t="shared" si="253"/>
        <v/>
      </c>
      <c r="C3524" s="73"/>
      <c r="D3524" s="73"/>
      <c r="E3524" s="73"/>
      <c r="F3524" s="73"/>
      <c r="G3524" s="73"/>
    </row>
    <row r="3525" spans="1:7" x14ac:dyDescent="0.25">
      <c r="A3525" s="71" t="str">
        <f>IF(
   SUMPRODUCT(--(Sinduscon!$3:$3=DATE(2013,INT((ROW(A3722)-1)/20)+1,1)))&gt;0,
   DATE(2013,INT((ROW(A3722)-1)/20)+1,1),
   ""
)</f>
        <v/>
      </c>
      <c r="B3525" s="72" t="str">
        <f t="shared" si="253"/>
        <v/>
      </c>
      <c r="C3525" s="73"/>
      <c r="D3525" s="73"/>
      <c r="E3525" s="73"/>
      <c r="F3525" s="73"/>
      <c r="G3525" s="73"/>
    </row>
    <row r="3526" spans="1:7" x14ac:dyDescent="0.25">
      <c r="A3526" s="71" t="str">
        <f>IF(
   SUMPRODUCT(--(Sinduscon!$3:$3=DATE(2013,INT((ROW(A3723)-1)/20)+1,1)))&gt;0,
   DATE(2013,INT((ROW(A3723)-1)/20)+1,1),
   ""
)</f>
        <v/>
      </c>
      <c r="B3526" s="72" t="str">
        <f t="shared" si="253"/>
        <v/>
      </c>
      <c r="C3526" s="73"/>
      <c r="D3526" s="73"/>
      <c r="E3526" s="73"/>
      <c r="F3526" s="73"/>
      <c r="G3526" s="73"/>
    </row>
    <row r="3527" spans="1:7" x14ac:dyDescent="0.25">
      <c r="A3527" s="71" t="str">
        <f>IF(
   SUMPRODUCT(--(Sinduscon!$3:$3=DATE(2013,INT((ROW(A3724)-1)/20)+1,1)))&gt;0,
   DATE(2013,INT((ROW(A3724)-1)/20)+1,1),
   ""
)</f>
        <v/>
      </c>
      <c r="B3527" s="72" t="str">
        <f t="shared" si="253"/>
        <v/>
      </c>
      <c r="C3527" s="73"/>
      <c r="D3527" s="73"/>
      <c r="E3527" s="73"/>
      <c r="F3527" s="73"/>
      <c r="G3527" s="73"/>
    </row>
    <row r="3528" spans="1:7" x14ac:dyDescent="0.25">
      <c r="A3528" s="71" t="str">
        <f>IF(
   SUMPRODUCT(--(Sinduscon!$3:$3=DATE(2013,INT((ROW(A3725)-1)/20)+1,1)))&gt;0,
   DATE(2013,INT((ROW(A3725)-1)/20)+1,1),
   ""
)</f>
        <v/>
      </c>
      <c r="B3528" s="72" t="str">
        <f t="shared" ref="B3528:B3591" si="254">IF(A3528&lt;&gt;"", CHOOSE(MOD(QUOTIENT(ROW()-4,4),5)+1,"R-1","PP-4","R-8","R-16","PIS"), "")</f>
        <v/>
      </c>
      <c r="C3528" s="73"/>
      <c r="D3528" s="73"/>
      <c r="E3528" s="73"/>
      <c r="F3528" s="73"/>
      <c r="G3528" s="73"/>
    </row>
    <row r="3529" spans="1:7" x14ac:dyDescent="0.25">
      <c r="A3529" s="71" t="str">
        <f>IF(
   SUMPRODUCT(--(Sinduscon!$3:$3=DATE(2013,INT((ROW(A3726)-1)/20)+1,1)))&gt;0,
   DATE(2013,INT((ROW(A3726)-1)/20)+1,1),
   ""
)</f>
        <v/>
      </c>
      <c r="B3529" s="72" t="str">
        <f t="shared" si="254"/>
        <v/>
      </c>
      <c r="C3529" s="73"/>
      <c r="D3529" s="73"/>
      <c r="E3529" s="73"/>
      <c r="F3529" s="73"/>
      <c r="G3529" s="73"/>
    </row>
    <row r="3530" spans="1:7" x14ac:dyDescent="0.25">
      <c r="A3530" s="71" t="str">
        <f>IF(
   SUMPRODUCT(--(Sinduscon!$3:$3=DATE(2013,INT((ROW(A3727)-1)/20)+1,1)))&gt;0,
   DATE(2013,INT((ROW(A3727)-1)/20)+1,1),
   ""
)</f>
        <v/>
      </c>
      <c r="B3530" s="72" t="str">
        <f t="shared" si="254"/>
        <v/>
      </c>
      <c r="C3530" s="73"/>
      <c r="D3530" s="73"/>
      <c r="E3530" s="73"/>
      <c r="F3530" s="73"/>
      <c r="G3530" s="73"/>
    </row>
    <row r="3531" spans="1:7" x14ac:dyDescent="0.25">
      <c r="A3531" s="71" t="str">
        <f>IF(
   SUMPRODUCT(--(Sinduscon!$3:$3=DATE(2013,INT((ROW(A3728)-1)/20)+1,1)))&gt;0,
   DATE(2013,INT((ROW(A3728)-1)/20)+1,1),
   ""
)</f>
        <v/>
      </c>
      <c r="B3531" s="72" t="str">
        <f t="shared" si="254"/>
        <v/>
      </c>
      <c r="C3531" s="73"/>
      <c r="D3531" s="73"/>
      <c r="E3531" s="73"/>
      <c r="F3531" s="73"/>
      <c r="G3531" s="73"/>
    </row>
    <row r="3532" spans="1:7" x14ac:dyDescent="0.25">
      <c r="A3532" s="71" t="str">
        <f>IF(
   SUMPRODUCT(--(Sinduscon!$3:$3=DATE(2013,INT((ROW(A3729)-1)/20)+1,1)))&gt;0,
   DATE(2013,INT((ROW(A3729)-1)/20)+1,1),
   ""
)</f>
        <v/>
      </c>
      <c r="B3532" s="72" t="str">
        <f t="shared" si="254"/>
        <v/>
      </c>
      <c r="C3532" s="73"/>
      <c r="D3532" s="73"/>
      <c r="E3532" s="73"/>
      <c r="F3532" s="73"/>
      <c r="G3532" s="73"/>
    </row>
    <row r="3533" spans="1:7" x14ac:dyDescent="0.25">
      <c r="A3533" s="71" t="str">
        <f>IF(
   SUMPRODUCT(--(Sinduscon!$3:$3=DATE(2013,INT((ROW(A3730)-1)/20)+1,1)))&gt;0,
   DATE(2013,INT((ROW(A3730)-1)/20)+1,1),
   ""
)</f>
        <v/>
      </c>
      <c r="B3533" s="72" t="str">
        <f t="shared" si="254"/>
        <v/>
      </c>
      <c r="C3533" s="73"/>
      <c r="D3533" s="73"/>
      <c r="E3533" s="73"/>
      <c r="F3533" s="73"/>
      <c r="G3533" s="73"/>
    </row>
    <row r="3534" spans="1:7" x14ac:dyDescent="0.25">
      <c r="A3534" s="71" t="str">
        <f>IF(
   SUMPRODUCT(--(Sinduscon!$3:$3=DATE(2013,INT((ROW(A3731)-1)/20)+1,1)))&gt;0,
   DATE(2013,INT((ROW(A3731)-1)/20)+1,1),
   ""
)</f>
        <v/>
      </c>
      <c r="B3534" s="72" t="str">
        <f t="shared" si="254"/>
        <v/>
      </c>
      <c r="C3534" s="73"/>
      <c r="D3534" s="73"/>
      <c r="E3534" s="73"/>
      <c r="F3534" s="73"/>
      <c r="G3534" s="73"/>
    </row>
    <row r="3535" spans="1:7" x14ac:dyDescent="0.25">
      <c r="A3535" s="71" t="str">
        <f>IF(
   SUMPRODUCT(--(Sinduscon!$3:$3=DATE(2013,INT((ROW(A3732)-1)/20)+1,1)))&gt;0,
   DATE(2013,INT((ROW(A3732)-1)/20)+1,1),
   ""
)</f>
        <v/>
      </c>
      <c r="B3535" s="72" t="str">
        <f t="shared" si="254"/>
        <v/>
      </c>
      <c r="C3535" s="73"/>
      <c r="D3535" s="73"/>
      <c r="E3535" s="73"/>
      <c r="F3535" s="73"/>
      <c r="G3535" s="73"/>
    </row>
    <row r="3536" spans="1:7" x14ac:dyDescent="0.25">
      <c r="A3536" s="71" t="str">
        <f>IF(
   SUMPRODUCT(--(Sinduscon!$3:$3=DATE(2013,INT((ROW(A3733)-1)/20)+1,1)))&gt;0,
   DATE(2013,INT((ROW(A3733)-1)/20)+1,1),
   ""
)</f>
        <v/>
      </c>
      <c r="B3536" s="72" t="str">
        <f t="shared" si="254"/>
        <v/>
      </c>
      <c r="C3536" s="73"/>
      <c r="D3536" s="73"/>
      <c r="E3536" s="73"/>
      <c r="F3536" s="73"/>
      <c r="G3536" s="73"/>
    </row>
    <row r="3537" spans="1:7" x14ac:dyDescent="0.25">
      <c r="A3537" s="71" t="str">
        <f>IF(
   SUMPRODUCT(--(Sinduscon!$3:$3=DATE(2013,INT((ROW(A3734)-1)/20)+1,1)))&gt;0,
   DATE(2013,INT((ROW(A3734)-1)/20)+1,1),
   ""
)</f>
        <v/>
      </c>
      <c r="B3537" s="72" t="str">
        <f t="shared" si="254"/>
        <v/>
      </c>
      <c r="C3537" s="73"/>
      <c r="D3537" s="73"/>
      <c r="E3537" s="73"/>
      <c r="F3537" s="73"/>
      <c r="G3537" s="73"/>
    </row>
    <row r="3538" spans="1:7" x14ac:dyDescent="0.25">
      <c r="A3538" s="71" t="str">
        <f>IF(
   SUMPRODUCT(--(Sinduscon!$3:$3=DATE(2013,INT((ROW(A3735)-1)/20)+1,1)))&gt;0,
   DATE(2013,INT((ROW(A3735)-1)/20)+1,1),
   ""
)</f>
        <v/>
      </c>
      <c r="B3538" s="72" t="str">
        <f t="shared" si="254"/>
        <v/>
      </c>
      <c r="C3538" s="73"/>
      <c r="D3538" s="73"/>
      <c r="E3538" s="73"/>
      <c r="F3538" s="73"/>
      <c r="G3538" s="73"/>
    </row>
    <row r="3539" spans="1:7" x14ac:dyDescent="0.25">
      <c r="A3539" s="71" t="str">
        <f>IF(
   SUMPRODUCT(--(Sinduscon!$3:$3=DATE(2013,INT((ROW(A3736)-1)/20)+1,1)))&gt;0,
   DATE(2013,INT((ROW(A3736)-1)/20)+1,1),
   ""
)</f>
        <v/>
      </c>
      <c r="B3539" s="72" t="str">
        <f t="shared" si="254"/>
        <v/>
      </c>
      <c r="C3539" s="73"/>
      <c r="D3539" s="73"/>
      <c r="E3539" s="73"/>
      <c r="F3539" s="73"/>
      <c r="G3539" s="73"/>
    </row>
    <row r="3540" spans="1:7" x14ac:dyDescent="0.25">
      <c r="A3540" s="71" t="str">
        <f>IF(
   SUMPRODUCT(--(Sinduscon!$3:$3=DATE(2013,INT((ROW(A3737)-1)/20)+1,1)))&gt;0,
   DATE(2013,INT((ROW(A3737)-1)/20)+1,1),
   ""
)</f>
        <v/>
      </c>
      <c r="B3540" s="72" t="str">
        <f t="shared" si="254"/>
        <v/>
      </c>
      <c r="C3540" s="73"/>
      <c r="D3540" s="73"/>
      <c r="E3540" s="73"/>
      <c r="F3540" s="73"/>
      <c r="G3540" s="73"/>
    </row>
    <row r="3541" spans="1:7" x14ac:dyDescent="0.25">
      <c r="A3541" s="71" t="str">
        <f>IF(
   SUMPRODUCT(--(Sinduscon!$3:$3=DATE(2013,INT((ROW(A3738)-1)/20)+1,1)))&gt;0,
   DATE(2013,INT((ROW(A3738)-1)/20)+1,1),
   ""
)</f>
        <v/>
      </c>
      <c r="B3541" s="72" t="str">
        <f t="shared" si="254"/>
        <v/>
      </c>
      <c r="C3541" s="73"/>
      <c r="D3541" s="73"/>
      <c r="E3541" s="73"/>
      <c r="F3541" s="73"/>
      <c r="G3541" s="73"/>
    </row>
    <row r="3542" spans="1:7" x14ac:dyDescent="0.25">
      <c r="A3542" s="71" t="str">
        <f>IF(
   SUMPRODUCT(--(Sinduscon!$3:$3=DATE(2013,INT((ROW(A3739)-1)/20)+1,1)))&gt;0,
   DATE(2013,INT((ROW(A3739)-1)/20)+1,1),
   ""
)</f>
        <v/>
      </c>
      <c r="B3542" s="72" t="str">
        <f t="shared" si="254"/>
        <v/>
      </c>
      <c r="C3542" s="73"/>
      <c r="D3542" s="73"/>
      <c r="E3542" s="73"/>
      <c r="F3542" s="73"/>
      <c r="G3542" s="73"/>
    </row>
    <row r="3543" spans="1:7" x14ac:dyDescent="0.25">
      <c r="A3543" s="71" t="str">
        <f>IF(
   SUMPRODUCT(--(Sinduscon!$3:$3=DATE(2013,INT((ROW(A3740)-1)/20)+1,1)))&gt;0,
   DATE(2013,INT((ROW(A3740)-1)/20)+1,1),
   ""
)</f>
        <v/>
      </c>
      <c r="B3543" s="72" t="str">
        <f t="shared" si="254"/>
        <v/>
      </c>
      <c r="C3543" s="73"/>
      <c r="D3543" s="73"/>
      <c r="E3543" s="73"/>
      <c r="F3543" s="73"/>
      <c r="G3543" s="73"/>
    </row>
    <row r="3544" spans="1:7" x14ac:dyDescent="0.25">
      <c r="A3544" s="71" t="str">
        <f>IF(
   SUMPRODUCT(--(Sinduscon!$3:$3=DATE(2013,INT((ROW(A3741)-1)/20)+1,1)))&gt;0,
   DATE(2013,INT((ROW(A3741)-1)/20)+1,1),
   ""
)</f>
        <v/>
      </c>
      <c r="B3544" s="72" t="str">
        <f t="shared" si="254"/>
        <v/>
      </c>
      <c r="C3544" s="73"/>
      <c r="D3544" s="73"/>
      <c r="E3544" s="73"/>
      <c r="F3544" s="73"/>
      <c r="G3544" s="73"/>
    </row>
    <row r="3545" spans="1:7" x14ac:dyDescent="0.25">
      <c r="A3545" s="71" t="str">
        <f>IF(
   SUMPRODUCT(--(Sinduscon!$3:$3=DATE(2013,INT((ROW(A3742)-1)/20)+1,1)))&gt;0,
   DATE(2013,INT((ROW(A3742)-1)/20)+1,1),
   ""
)</f>
        <v/>
      </c>
      <c r="B3545" s="72" t="str">
        <f t="shared" si="254"/>
        <v/>
      </c>
      <c r="C3545" s="73"/>
      <c r="D3545" s="73"/>
      <c r="E3545" s="73"/>
      <c r="F3545" s="73"/>
      <c r="G3545" s="73"/>
    </row>
    <row r="3546" spans="1:7" x14ac:dyDescent="0.25">
      <c r="A3546" s="71" t="str">
        <f>IF(
   SUMPRODUCT(--(Sinduscon!$3:$3=DATE(2013,INT((ROW(A3743)-1)/20)+1,1)))&gt;0,
   DATE(2013,INT((ROW(A3743)-1)/20)+1,1),
   ""
)</f>
        <v/>
      </c>
      <c r="B3546" s="72" t="str">
        <f t="shared" si="254"/>
        <v/>
      </c>
      <c r="C3546" s="73"/>
      <c r="D3546" s="73"/>
      <c r="E3546" s="73"/>
      <c r="F3546" s="73"/>
      <c r="G3546" s="73"/>
    </row>
    <row r="3547" spans="1:7" x14ac:dyDescent="0.25">
      <c r="A3547" s="71" t="str">
        <f>IF(
   SUMPRODUCT(--(Sinduscon!$3:$3=DATE(2013,INT((ROW(A3744)-1)/20)+1,1)))&gt;0,
   DATE(2013,INT((ROW(A3744)-1)/20)+1,1),
   ""
)</f>
        <v/>
      </c>
      <c r="B3547" s="72" t="str">
        <f t="shared" si="254"/>
        <v/>
      </c>
      <c r="C3547" s="73"/>
      <c r="D3547" s="73"/>
      <c r="E3547" s="73"/>
      <c r="F3547" s="73"/>
      <c r="G3547" s="73"/>
    </row>
    <row r="3548" spans="1:7" x14ac:dyDescent="0.25">
      <c r="A3548" s="71" t="str">
        <f>IF(
   SUMPRODUCT(--(Sinduscon!$3:$3=DATE(2013,INT((ROW(A3745)-1)/20)+1,1)))&gt;0,
   DATE(2013,INT((ROW(A3745)-1)/20)+1,1),
   ""
)</f>
        <v/>
      </c>
      <c r="B3548" s="72" t="str">
        <f t="shared" si="254"/>
        <v/>
      </c>
      <c r="C3548" s="73"/>
      <c r="D3548" s="73"/>
      <c r="E3548" s="73"/>
      <c r="F3548" s="73"/>
      <c r="G3548" s="73"/>
    </row>
    <row r="3549" spans="1:7" x14ac:dyDescent="0.25">
      <c r="A3549" s="71" t="str">
        <f>IF(
   SUMPRODUCT(--(Sinduscon!$3:$3=DATE(2013,INT((ROW(A3746)-1)/20)+1,1)))&gt;0,
   DATE(2013,INT((ROW(A3746)-1)/20)+1,1),
   ""
)</f>
        <v/>
      </c>
      <c r="B3549" s="72" t="str">
        <f t="shared" si="254"/>
        <v/>
      </c>
      <c r="C3549" s="73"/>
      <c r="D3549" s="73"/>
      <c r="E3549" s="73"/>
      <c r="F3549" s="73"/>
      <c r="G3549" s="73"/>
    </row>
    <row r="3550" spans="1:7" x14ac:dyDescent="0.25">
      <c r="A3550" s="71" t="str">
        <f>IF(
   SUMPRODUCT(--(Sinduscon!$3:$3=DATE(2013,INT((ROW(A3747)-1)/20)+1,1)))&gt;0,
   DATE(2013,INT((ROW(A3747)-1)/20)+1,1),
   ""
)</f>
        <v/>
      </c>
      <c r="B3550" s="72" t="str">
        <f t="shared" si="254"/>
        <v/>
      </c>
      <c r="C3550" s="73"/>
      <c r="D3550" s="73"/>
      <c r="E3550" s="73"/>
      <c r="F3550" s="73"/>
      <c r="G3550" s="73"/>
    </row>
    <row r="3551" spans="1:7" x14ac:dyDescent="0.25">
      <c r="A3551" s="71" t="str">
        <f>IF(
   SUMPRODUCT(--(Sinduscon!$3:$3=DATE(2013,INT((ROW(A3748)-1)/20)+1,1)))&gt;0,
   DATE(2013,INT((ROW(A3748)-1)/20)+1,1),
   ""
)</f>
        <v/>
      </c>
      <c r="B3551" s="72" t="str">
        <f t="shared" si="254"/>
        <v/>
      </c>
      <c r="C3551" s="73"/>
      <c r="D3551" s="73"/>
      <c r="E3551" s="73"/>
      <c r="F3551" s="73"/>
      <c r="G3551" s="73"/>
    </row>
    <row r="3552" spans="1:7" x14ac:dyDescent="0.25">
      <c r="A3552" s="71" t="str">
        <f>IF(
   SUMPRODUCT(--(Sinduscon!$3:$3=DATE(2013,INT((ROW(A3749)-1)/20)+1,1)))&gt;0,
   DATE(2013,INT((ROW(A3749)-1)/20)+1,1),
   ""
)</f>
        <v/>
      </c>
      <c r="B3552" s="72" t="str">
        <f t="shared" si="254"/>
        <v/>
      </c>
      <c r="C3552" s="73"/>
      <c r="D3552" s="73"/>
      <c r="E3552" s="73"/>
      <c r="F3552" s="73"/>
      <c r="G3552" s="73"/>
    </row>
    <row r="3553" spans="1:7" x14ac:dyDescent="0.25">
      <c r="A3553" s="71" t="str">
        <f>IF(
   SUMPRODUCT(--(Sinduscon!$3:$3=DATE(2013,INT((ROW(A3750)-1)/20)+1,1)))&gt;0,
   DATE(2013,INT((ROW(A3750)-1)/20)+1,1),
   ""
)</f>
        <v/>
      </c>
      <c r="B3553" s="72" t="str">
        <f t="shared" si="254"/>
        <v/>
      </c>
      <c r="C3553" s="73"/>
      <c r="D3553" s="73"/>
      <c r="E3553" s="73"/>
      <c r="F3553" s="73"/>
      <c r="G3553" s="73"/>
    </row>
    <row r="3554" spans="1:7" x14ac:dyDescent="0.25">
      <c r="A3554" s="71" t="str">
        <f>IF(
   SUMPRODUCT(--(Sinduscon!$3:$3=DATE(2013,INT((ROW(A3751)-1)/20)+1,1)))&gt;0,
   DATE(2013,INT((ROW(A3751)-1)/20)+1,1),
   ""
)</f>
        <v/>
      </c>
      <c r="B3554" s="72" t="str">
        <f t="shared" si="254"/>
        <v/>
      </c>
      <c r="C3554" s="73"/>
      <c r="D3554" s="73"/>
      <c r="E3554" s="73"/>
      <c r="F3554" s="73"/>
      <c r="G3554" s="73"/>
    </row>
    <row r="3555" spans="1:7" x14ac:dyDescent="0.25">
      <c r="A3555" s="71" t="str">
        <f>IF(
   SUMPRODUCT(--(Sinduscon!$3:$3=DATE(2013,INT((ROW(A3752)-1)/20)+1,1)))&gt;0,
   DATE(2013,INT((ROW(A3752)-1)/20)+1,1),
   ""
)</f>
        <v/>
      </c>
      <c r="B3555" s="72" t="str">
        <f t="shared" si="254"/>
        <v/>
      </c>
      <c r="C3555" s="73"/>
      <c r="D3555" s="73"/>
      <c r="E3555" s="73"/>
      <c r="F3555" s="73"/>
      <c r="G3555" s="73"/>
    </row>
    <row r="3556" spans="1:7" x14ac:dyDescent="0.25">
      <c r="A3556" s="71" t="str">
        <f>IF(
   SUMPRODUCT(--(Sinduscon!$3:$3=DATE(2013,INT((ROW(A3753)-1)/20)+1,1)))&gt;0,
   DATE(2013,INT((ROW(A3753)-1)/20)+1,1),
   ""
)</f>
        <v/>
      </c>
      <c r="B3556" s="72" t="str">
        <f t="shared" si="254"/>
        <v/>
      </c>
      <c r="C3556" s="73"/>
      <c r="D3556" s="73"/>
      <c r="E3556" s="73"/>
      <c r="F3556" s="73"/>
      <c r="G3556" s="73"/>
    </row>
    <row r="3557" spans="1:7" x14ac:dyDescent="0.25">
      <c r="A3557" s="71" t="str">
        <f>IF(
   SUMPRODUCT(--(Sinduscon!$3:$3=DATE(2013,INT((ROW(A3754)-1)/20)+1,1)))&gt;0,
   DATE(2013,INT((ROW(A3754)-1)/20)+1,1),
   ""
)</f>
        <v/>
      </c>
      <c r="B3557" s="72" t="str">
        <f t="shared" si="254"/>
        <v/>
      </c>
      <c r="C3557" s="73"/>
      <c r="D3557" s="73"/>
      <c r="E3557" s="73"/>
      <c r="F3557" s="73"/>
      <c r="G3557" s="73"/>
    </row>
    <row r="3558" spans="1:7" x14ac:dyDescent="0.25">
      <c r="A3558" s="71" t="str">
        <f>IF(
   SUMPRODUCT(--(Sinduscon!$3:$3=DATE(2013,INT((ROW(A3755)-1)/20)+1,1)))&gt;0,
   DATE(2013,INT((ROW(A3755)-1)/20)+1,1),
   ""
)</f>
        <v/>
      </c>
      <c r="B3558" s="72" t="str">
        <f t="shared" si="254"/>
        <v/>
      </c>
      <c r="C3558" s="73"/>
      <c r="D3558" s="73"/>
      <c r="E3558" s="73"/>
      <c r="F3558" s="73"/>
      <c r="G3558" s="73"/>
    </row>
    <row r="3559" spans="1:7" x14ac:dyDescent="0.25">
      <c r="A3559" s="71" t="str">
        <f>IF(
   SUMPRODUCT(--(Sinduscon!$3:$3=DATE(2013,INT((ROW(A3756)-1)/20)+1,1)))&gt;0,
   DATE(2013,INT((ROW(A3756)-1)/20)+1,1),
   ""
)</f>
        <v/>
      </c>
      <c r="B3559" s="72" t="str">
        <f t="shared" si="254"/>
        <v/>
      </c>
      <c r="C3559" s="73"/>
      <c r="D3559" s="73"/>
      <c r="E3559" s="73"/>
      <c r="F3559" s="73"/>
      <c r="G3559" s="73"/>
    </row>
    <row r="3560" spans="1:7" x14ac:dyDescent="0.25">
      <c r="A3560" s="71" t="str">
        <f>IF(
   SUMPRODUCT(--(Sinduscon!$3:$3=DATE(2013,INT((ROW(A3757)-1)/20)+1,1)))&gt;0,
   DATE(2013,INT((ROW(A3757)-1)/20)+1,1),
   ""
)</f>
        <v/>
      </c>
      <c r="B3560" s="72" t="str">
        <f t="shared" si="254"/>
        <v/>
      </c>
      <c r="C3560" s="73"/>
      <c r="D3560" s="73"/>
      <c r="E3560" s="73"/>
      <c r="F3560" s="73"/>
      <c r="G3560" s="73"/>
    </row>
    <row r="3561" spans="1:7" x14ac:dyDescent="0.25">
      <c r="A3561" s="71" t="str">
        <f>IF(
   SUMPRODUCT(--(Sinduscon!$3:$3=DATE(2013,INT((ROW(A3758)-1)/20)+1,1)))&gt;0,
   DATE(2013,INT((ROW(A3758)-1)/20)+1,1),
   ""
)</f>
        <v/>
      </c>
      <c r="B3561" s="72" t="str">
        <f t="shared" si="254"/>
        <v/>
      </c>
      <c r="C3561" s="73"/>
      <c r="D3561" s="73"/>
      <c r="E3561" s="73"/>
      <c r="F3561" s="73"/>
      <c r="G3561" s="73"/>
    </row>
    <row r="3562" spans="1:7" x14ac:dyDescent="0.25">
      <c r="A3562" s="71" t="str">
        <f>IF(
   SUMPRODUCT(--(Sinduscon!$3:$3=DATE(2013,INT((ROW(A3759)-1)/20)+1,1)))&gt;0,
   DATE(2013,INT((ROW(A3759)-1)/20)+1,1),
   ""
)</f>
        <v/>
      </c>
      <c r="B3562" s="72" t="str">
        <f t="shared" si="254"/>
        <v/>
      </c>
      <c r="C3562" s="73"/>
      <c r="D3562" s="73"/>
      <c r="E3562" s="73"/>
      <c r="F3562" s="73"/>
      <c r="G3562" s="73"/>
    </row>
    <row r="3563" spans="1:7" x14ac:dyDescent="0.25">
      <c r="A3563" s="71" t="str">
        <f>IF(
   SUMPRODUCT(--(Sinduscon!$3:$3=DATE(2013,INT((ROW(A3760)-1)/20)+1,1)))&gt;0,
   DATE(2013,INT((ROW(A3760)-1)/20)+1,1),
   ""
)</f>
        <v/>
      </c>
      <c r="B3563" s="72" t="str">
        <f t="shared" si="254"/>
        <v/>
      </c>
      <c r="C3563" s="73"/>
      <c r="D3563" s="73"/>
      <c r="E3563" s="73"/>
      <c r="F3563" s="73"/>
      <c r="G3563" s="73"/>
    </row>
    <row r="3564" spans="1:7" x14ac:dyDescent="0.25">
      <c r="A3564" s="71" t="str">
        <f>IF(
   SUMPRODUCT(--(Sinduscon!$3:$3=DATE(2013,INT((ROW(A3761)-1)/20)+1,1)))&gt;0,
   DATE(2013,INT((ROW(A3761)-1)/20)+1,1),
   ""
)</f>
        <v/>
      </c>
      <c r="B3564" s="72" t="str">
        <f t="shared" si="254"/>
        <v/>
      </c>
      <c r="C3564" s="73"/>
      <c r="D3564" s="73"/>
      <c r="E3564" s="73"/>
      <c r="F3564" s="73"/>
      <c r="G3564" s="73"/>
    </row>
    <row r="3565" spans="1:7" x14ac:dyDescent="0.25">
      <c r="A3565" s="71" t="str">
        <f>IF(
   SUMPRODUCT(--(Sinduscon!$3:$3=DATE(2013,INT((ROW(A3762)-1)/20)+1,1)))&gt;0,
   DATE(2013,INT((ROW(A3762)-1)/20)+1,1),
   ""
)</f>
        <v/>
      </c>
      <c r="B3565" s="72" t="str">
        <f t="shared" si="254"/>
        <v/>
      </c>
      <c r="C3565" s="73"/>
      <c r="D3565" s="73"/>
      <c r="E3565" s="73"/>
      <c r="F3565" s="73"/>
      <c r="G3565" s="73"/>
    </row>
    <row r="3566" spans="1:7" x14ac:dyDescent="0.25">
      <c r="A3566" s="71" t="str">
        <f>IF(
   SUMPRODUCT(--(Sinduscon!$3:$3=DATE(2013,INT((ROW(A3763)-1)/20)+1,1)))&gt;0,
   DATE(2013,INT((ROW(A3763)-1)/20)+1,1),
   ""
)</f>
        <v/>
      </c>
      <c r="B3566" s="72" t="str">
        <f t="shared" si="254"/>
        <v/>
      </c>
      <c r="C3566" s="73"/>
      <c r="D3566" s="73"/>
      <c r="E3566" s="73"/>
      <c r="F3566" s="73"/>
      <c r="G3566" s="73"/>
    </row>
    <row r="3567" spans="1:7" x14ac:dyDescent="0.25">
      <c r="A3567" s="71" t="str">
        <f>IF(
   SUMPRODUCT(--(Sinduscon!$3:$3=DATE(2013,INT((ROW(A3764)-1)/20)+1,1)))&gt;0,
   DATE(2013,INT((ROW(A3764)-1)/20)+1,1),
   ""
)</f>
        <v/>
      </c>
      <c r="B3567" s="72" t="str">
        <f t="shared" si="254"/>
        <v/>
      </c>
      <c r="C3567" s="73"/>
      <c r="D3567" s="73"/>
      <c r="E3567" s="73"/>
      <c r="F3567" s="73"/>
      <c r="G3567" s="73"/>
    </row>
    <row r="3568" spans="1:7" x14ac:dyDescent="0.25">
      <c r="A3568" s="71" t="str">
        <f>IF(
   SUMPRODUCT(--(Sinduscon!$3:$3=DATE(2013,INT((ROW(A3765)-1)/20)+1,1)))&gt;0,
   DATE(2013,INT((ROW(A3765)-1)/20)+1,1),
   ""
)</f>
        <v/>
      </c>
      <c r="B3568" s="72" t="str">
        <f t="shared" si="254"/>
        <v/>
      </c>
      <c r="C3568" s="73"/>
      <c r="D3568" s="73"/>
      <c r="E3568" s="73"/>
      <c r="F3568" s="73"/>
      <c r="G3568" s="73"/>
    </row>
    <row r="3569" spans="1:7" x14ac:dyDescent="0.25">
      <c r="A3569" s="71" t="str">
        <f>IF(
   SUMPRODUCT(--(Sinduscon!$3:$3=DATE(2013,INT((ROW(A3766)-1)/20)+1,1)))&gt;0,
   DATE(2013,INT((ROW(A3766)-1)/20)+1,1),
   ""
)</f>
        <v/>
      </c>
      <c r="B3569" s="72" t="str">
        <f t="shared" si="254"/>
        <v/>
      </c>
      <c r="C3569" s="73"/>
      <c r="D3569" s="73"/>
      <c r="E3569" s="73"/>
      <c r="F3569" s="73"/>
      <c r="G3569" s="73"/>
    </row>
    <row r="3570" spans="1:7" x14ac:dyDescent="0.25">
      <c r="A3570" s="71" t="str">
        <f>IF(
   SUMPRODUCT(--(Sinduscon!$3:$3=DATE(2013,INT((ROW(A3767)-1)/20)+1,1)))&gt;0,
   DATE(2013,INT((ROW(A3767)-1)/20)+1,1),
   ""
)</f>
        <v/>
      </c>
      <c r="B3570" s="72" t="str">
        <f t="shared" si="254"/>
        <v/>
      </c>
      <c r="C3570" s="73"/>
      <c r="D3570" s="73"/>
      <c r="E3570" s="73"/>
      <c r="F3570" s="73"/>
      <c r="G3570" s="73"/>
    </row>
    <row r="3571" spans="1:7" x14ac:dyDescent="0.25">
      <c r="A3571" s="71" t="str">
        <f>IF(
   SUMPRODUCT(--(Sinduscon!$3:$3=DATE(2013,INT((ROW(A3768)-1)/20)+1,1)))&gt;0,
   DATE(2013,INT((ROW(A3768)-1)/20)+1,1),
   ""
)</f>
        <v/>
      </c>
      <c r="B3571" s="72" t="str">
        <f t="shared" si="254"/>
        <v/>
      </c>
      <c r="C3571" s="73"/>
      <c r="D3571" s="73"/>
      <c r="E3571" s="73"/>
      <c r="F3571" s="73"/>
      <c r="G3571" s="73"/>
    </row>
    <row r="3572" spans="1:7" x14ac:dyDescent="0.25">
      <c r="A3572" s="71" t="str">
        <f>IF(
   SUMPRODUCT(--(Sinduscon!$3:$3=DATE(2013,INT((ROW(A3769)-1)/20)+1,1)))&gt;0,
   DATE(2013,INT((ROW(A3769)-1)/20)+1,1),
   ""
)</f>
        <v/>
      </c>
      <c r="B3572" s="72" t="str">
        <f t="shared" si="254"/>
        <v/>
      </c>
      <c r="C3572" s="73"/>
      <c r="D3572" s="73"/>
      <c r="E3572" s="73"/>
      <c r="F3572" s="73"/>
      <c r="G3572" s="73"/>
    </row>
    <row r="3573" spans="1:7" x14ac:dyDescent="0.25">
      <c r="A3573" s="71" t="str">
        <f>IF(
   SUMPRODUCT(--(Sinduscon!$3:$3=DATE(2013,INT((ROW(A3770)-1)/20)+1,1)))&gt;0,
   DATE(2013,INT((ROW(A3770)-1)/20)+1,1),
   ""
)</f>
        <v/>
      </c>
      <c r="B3573" s="72" t="str">
        <f t="shared" si="254"/>
        <v/>
      </c>
      <c r="C3573" s="73"/>
      <c r="D3573" s="73"/>
      <c r="E3573" s="73"/>
      <c r="F3573" s="73"/>
      <c r="G3573" s="73"/>
    </row>
    <row r="3574" spans="1:7" x14ac:dyDescent="0.25">
      <c r="A3574" s="71" t="str">
        <f>IF(
   SUMPRODUCT(--(Sinduscon!$3:$3=DATE(2013,INT((ROW(A3771)-1)/20)+1,1)))&gt;0,
   DATE(2013,INT((ROW(A3771)-1)/20)+1,1),
   ""
)</f>
        <v/>
      </c>
      <c r="B3574" s="72" t="str">
        <f t="shared" si="254"/>
        <v/>
      </c>
      <c r="C3574" s="73"/>
      <c r="D3574" s="73"/>
      <c r="E3574" s="73"/>
      <c r="F3574" s="73"/>
      <c r="G3574" s="73"/>
    </row>
    <row r="3575" spans="1:7" x14ac:dyDescent="0.25">
      <c r="A3575" s="71" t="str">
        <f>IF(
   SUMPRODUCT(--(Sinduscon!$3:$3=DATE(2013,INT((ROW(A3772)-1)/20)+1,1)))&gt;0,
   DATE(2013,INT((ROW(A3772)-1)/20)+1,1),
   ""
)</f>
        <v/>
      </c>
      <c r="B3575" s="72" t="str">
        <f t="shared" si="254"/>
        <v/>
      </c>
      <c r="C3575" s="73"/>
      <c r="D3575" s="73"/>
      <c r="E3575" s="73"/>
      <c r="F3575" s="73"/>
      <c r="G3575" s="73"/>
    </row>
    <row r="3576" spans="1:7" x14ac:dyDescent="0.25">
      <c r="A3576" s="71" t="str">
        <f>IF(
   SUMPRODUCT(--(Sinduscon!$3:$3=DATE(2013,INT((ROW(A3773)-1)/20)+1,1)))&gt;0,
   DATE(2013,INT((ROW(A3773)-1)/20)+1,1),
   ""
)</f>
        <v/>
      </c>
      <c r="B3576" s="72" t="str">
        <f t="shared" si="254"/>
        <v/>
      </c>
      <c r="C3576" s="73"/>
      <c r="D3576" s="73"/>
      <c r="E3576" s="73"/>
      <c r="F3576" s="73"/>
      <c r="G3576" s="73"/>
    </row>
    <row r="3577" spans="1:7" x14ac:dyDescent="0.25">
      <c r="A3577" s="71" t="str">
        <f>IF(
   SUMPRODUCT(--(Sinduscon!$3:$3=DATE(2013,INT((ROW(A3774)-1)/20)+1,1)))&gt;0,
   DATE(2013,INT((ROW(A3774)-1)/20)+1,1),
   ""
)</f>
        <v/>
      </c>
      <c r="B3577" s="72" t="str">
        <f t="shared" si="254"/>
        <v/>
      </c>
      <c r="C3577" s="73"/>
      <c r="D3577" s="73"/>
      <c r="E3577" s="73"/>
      <c r="F3577" s="73"/>
      <c r="G3577" s="73"/>
    </row>
    <row r="3578" spans="1:7" x14ac:dyDescent="0.25">
      <c r="A3578" s="71" t="str">
        <f>IF(
   SUMPRODUCT(--(Sinduscon!$3:$3=DATE(2013,INT((ROW(A3775)-1)/20)+1,1)))&gt;0,
   DATE(2013,INT((ROW(A3775)-1)/20)+1,1),
   ""
)</f>
        <v/>
      </c>
      <c r="B3578" s="72" t="str">
        <f t="shared" si="254"/>
        <v/>
      </c>
      <c r="C3578" s="73"/>
      <c r="D3578" s="73"/>
      <c r="E3578" s="73"/>
      <c r="F3578" s="73"/>
      <c r="G3578" s="73"/>
    </row>
    <row r="3579" spans="1:7" x14ac:dyDescent="0.25">
      <c r="A3579" s="71" t="str">
        <f>IF(
   SUMPRODUCT(--(Sinduscon!$3:$3=DATE(2013,INT((ROW(A3776)-1)/20)+1,1)))&gt;0,
   DATE(2013,INT((ROW(A3776)-1)/20)+1,1),
   ""
)</f>
        <v/>
      </c>
      <c r="B3579" s="72" t="str">
        <f t="shared" si="254"/>
        <v/>
      </c>
      <c r="C3579" s="73"/>
      <c r="D3579" s="73"/>
      <c r="E3579" s="73"/>
      <c r="F3579" s="73"/>
      <c r="G3579" s="73"/>
    </row>
    <row r="3580" spans="1:7" x14ac:dyDescent="0.25">
      <c r="A3580" s="71" t="str">
        <f>IF(
   SUMPRODUCT(--(Sinduscon!$3:$3=DATE(2013,INT((ROW(A3777)-1)/20)+1,1)))&gt;0,
   DATE(2013,INT((ROW(A3777)-1)/20)+1,1),
   ""
)</f>
        <v/>
      </c>
      <c r="B3580" s="72" t="str">
        <f t="shared" si="254"/>
        <v/>
      </c>
      <c r="C3580" s="73"/>
      <c r="D3580" s="73"/>
      <c r="E3580" s="73"/>
      <c r="F3580" s="73"/>
      <c r="G3580" s="73"/>
    </row>
    <row r="3581" spans="1:7" x14ac:dyDescent="0.25">
      <c r="A3581" s="71" t="str">
        <f>IF(
   SUMPRODUCT(--(Sinduscon!$3:$3=DATE(2013,INT((ROW(A3778)-1)/20)+1,1)))&gt;0,
   DATE(2013,INT((ROW(A3778)-1)/20)+1,1),
   ""
)</f>
        <v/>
      </c>
      <c r="B3581" s="72" t="str">
        <f t="shared" si="254"/>
        <v/>
      </c>
      <c r="C3581" s="73"/>
      <c r="D3581" s="73"/>
      <c r="E3581" s="73"/>
      <c r="F3581" s="73"/>
      <c r="G3581" s="73"/>
    </row>
    <row r="3582" spans="1:7" x14ac:dyDescent="0.25">
      <c r="A3582" s="71" t="str">
        <f>IF(
   SUMPRODUCT(--(Sinduscon!$3:$3=DATE(2013,INT((ROW(A3779)-1)/20)+1,1)))&gt;0,
   DATE(2013,INT((ROW(A3779)-1)/20)+1,1),
   ""
)</f>
        <v/>
      </c>
      <c r="B3582" s="72" t="str">
        <f t="shared" si="254"/>
        <v/>
      </c>
      <c r="C3582" s="73"/>
      <c r="D3582" s="73"/>
      <c r="E3582" s="73"/>
      <c r="F3582" s="73"/>
      <c r="G3582" s="73"/>
    </row>
    <row r="3583" spans="1:7" x14ac:dyDescent="0.25">
      <c r="A3583" s="71" t="str">
        <f>IF(
   SUMPRODUCT(--(Sinduscon!$3:$3=DATE(2013,INT((ROW(A3780)-1)/20)+1,1)))&gt;0,
   DATE(2013,INT((ROW(A3780)-1)/20)+1,1),
   ""
)</f>
        <v/>
      </c>
      <c r="B3583" s="72" t="str">
        <f t="shared" si="254"/>
        <v/>
      </c>
      <c r="C3583" s="73"/>
      <c r="D3583" s="73"/>
      <c r="E3583" s="73"/>
      <c r="F3583" s="73"/>
      <c r="G3583" s="73"/>
    </row>
    <row r="3584" spans="1:7" x14ac:dyDescent="0.25">
      <c r="A3584" s="71" t="str">
        <f>IF(
   SUMPRODUCT(--(Sinduscon!$3:$3=DATE(2013,INT((ROW(A3781)-1)/20)+1,1)))&gt;0,
   DATE(2013,INT((ROW(A3781)-1)/20)+1,1),
   ""
)</f>
        <v/>
      </c>
      <c r="B3584" s="72" t="str">
        <f t="shared" si="254"/>
        <v/>
      </c>
      <c r="C3584" s="73"/>
      <c r="D3584" s="73"/>
      <c r="E3584" s="73"/>
      <c r="F3584" s="73"/>
      <c r="G3584" s="73"/>
    </row>
    <row r="3585" spans="1:7" x14ac:dyDescent="0.25">
      <c r="A3585" s="71" t="str">
        <f>IF(
   SUMPRODUCT(--(Sinduscon!$3:$3=DATE(2013,INT((ROW(A3782)-1)/20)+1,1)))&gt;0,
   DATE(2013,INT((ROW(A3782)-1)/20)+1,1),
   ""
)</f>
        <v/>
      </c>
      <c r="B3585" s="72" t="str">
        <f t="shared" si="254"/>
        <v/>
      </c>
      <c r="C3585" s="73"/>
      <c r="D3585" s="73"/>
      <c r="E3585" s="73"/>
      <c r="F3585" s="73"/>
      <c r="G3585" s="73"/>
    </row>
    <row r="3586" spans="1:7" x14ac:dyDescent="0.25">
      <c r="A3586" s="71" t="str">
        <f>IF(
   SUMPRODUCT(--(Sinduscon!$3:$3=DATE(2013,INT((ROW(A3783)-1)/20)+1,1)))&gt;0,
   DATE(2013,INT((ROW(A3783)-1)/20)+1,1),
   ""
)</f>
        <v/>
      </c>
      <c r="B3586" s="72" t="str">
        <f t="shared" si="254"/>
        <v/>
      </c>
      <c r="C3586" s="73"/>
      <c r="D3586" s="73"/>
      <c r="E3586" s="73"/>
      <c r="F3586" s="73"/>
      <c r="G3586" s="73"/>
    </row>
    <row r="3587" spans="1:7" x14ac:dyDescent="0.25">
      <c r="A3587" s="71" t="str">
        <f>IF(
   SUMPRODUCT(--(Sinduscon!$3:$3=DATE(2013,INT((ROW(A3784)-1)/20)+1,1)))&gt;0,
   DATE(2013,INT((ROW(A3784)-1)/20)+1,1),
   ""
)</f>
        <v/>
      </c>
      <c r="B3587" s="72" t="str">
        <f t="shared" si="254"/>
        <v/>
      </c>
      <c r="C3587" s="73"/>
      <c r="D3587" s="73"/>
      <c r="E3587" s="73"/>
      <c r="F3587" s="73"/>
      <c r="G3587" s="73"/>
    </row>
    <row r="3588" spans="1:7" x14ac:dyDescent="0.25">
      <c r="A3588" s="71" t="str">
        <f>IF(
   SUMPRODUCT(--(Sinduscon!$3:$3=DATE(2013,INT((ROW(A3785)-1)/20)+1,1)))&gt;0,
   DATE(2013,INT((ROW(A3785)-1)/20)+1,1),
   ""
)</f>
        <v/>
      </c>
      <c r="B3588" s="72" t="str">
        <f t="shared" si="254"/>
        <v/>
      </c>
      <c r="C3588" s="73"/>
      <c r="D3588" s="73"/>
      <c r="E3588" s="73"/>
      <c r="F3588" s="73"/>
      <c r="G3588" s="73"/>
    </row>
    <row r="3589" spans="1:7" x14ac:dyDescent="0.25">
      <c r="A3589" s="71" t="str">
        <f>IF(
   SUMPRODUCT(--(Sinduscon!$3:$3=DATE(2013,INT((ROW(A3786)-1)/20)+1,1)))&gt;0,
   DATE(2013,INT((ROW(A3786)-1)/20)+1,1),
   ""
)</f>
        <v/>
      </c>
      <c r="B3589" s="72" t="str">
        <f t="shared" si="254"/>
        <v/>
      </c>
      <c r="C3589" s="73"/>
      <c r="D3589" s="73"/>
      <c r="E3589" s="73"/>
      <c r="F3589" s="73"/>
      <c r="G3589" s="73"/>
    </row>
    <row r="3590" spans="1:7" x14ac:dyDescent="0.25">
      <c r="A3590" s="71" t="str">
        <f>IF(
   SUMPRODUCT(--(Sinduscon!$3:$3=DATE(2013,INT((ROW(A3787)-1)/20)+1,1)))&gt;0,
   DATE(2013,INT((ROW(A3787)-1)/20)+1,1),
   ""
)</f>
        <v/>
      </c>
      <c r="B3590" s="72" t="str">
        <f t="shared" si="254"/>
        <v/>
      </c>
      <c r="C3590" s="73"/>
      <c r="D3590" s="73"/>
      <c r="E3590" s="73"/>
      <c r="F3590" s="73"/>
      <c r="G3590" s="73"/>
    </row>
    <row r="3591" spans="1:7" x14ac:dyDescent="0.25">
      <c r="A3591" s="71" t="str">
        <f>IF(
   SUMPRODUCT(--(Sinduscon!$3:$3=DATE(2013,INT((ROW(A3788)-1)/20)+1,1)))&gt;0,
   DATE(2013,INT((ROW(A3788)-1)/20)+1,1),
   ""
)</f>
        <v/>
      </c>
      <c r="B3591" s="72" t="str">
        <f t="shared" si="254"/>
        <v/>
      </c>
      <c r="C3591" s="73"/>
      <c r="D3591" s="73"/>
      <c r="E3591" s="73"/>
      <c r="F3591" s="73"/>
      <c r="G3591" s="73"/>
    </row>
    <row r="3592" spans="1:7" x14ac:dyDescent="0.25">
      <c r="A3592" s="71" t="str">
        <f>IF(
   SUMPRODUCT(--(Sinduscon!$3:$3=DATE(2013,INT((ROW(A3789)-1)/20)+1,1)))&gt;0,
   DATE(2013,INT((ROW(A3789)-1)/20)+1,1),
   ""
)</f>
        <v/>
      </c>
      <c r="B3592" s="72" t="str">
        <f t="shared" ref="B3592:B3655" si="255">IF(A3592&lt;&gt;"", CHOOSE(MOD(QUOTIENT(ROW()-4,4),5)+1,"R-1","PP-4","R-8","R-16","PIS"), "")</f>
        <v/>
      </c>
      <c r="C3592" s="73"/>
      <c r="D3592" s="73"/>
      <c r="E3592" s="73"/>
      <c r="F3592" s="73"/>
      <c r="G3592" s="73"/>
    </row>
    <row r="3593" spans="1:7" x14ac:dyDescent="0.25">
      <c r="A3593" s="71" t="str">
        <f>IF(
   SUMPRODUCT(--(Sinduscon!$3:$3=DATE(2013,INT((ROW(A3790)-1)/20)+1,1)))&gt;0,
   DATE(2013,INT((ROW(A3790)-1)/20)+1,1),
   ""
)</f>
        <v/>
      </c>
      <c r="B3593" s="72" t="str">
        <f t="shared" si="255"/>
        <v/>
      </c>
      <c r="C3593" s="73"/>
      <c r="D3593" s="73"/>
      <c r="E3593" s="73"/>
      <c r="F3593" s="73"/>
      <c r="G3593" s="73"/>
    </row>
    <row r="3594" spans="1:7" x14ac:dyDescent="0.25">
      <c r="A3594" s="71" t="str">
        <f>IF(
   SUMPRODUCT(--(Sinduscon!$3:$3=DATE(2013,INT((ROW(A3791)-1)/20)+1,1)))&gt;0,
   DATE(2013,INT((ROW(A3791)-1)/20)+1,1),
   ""
)</f>
        <v/>
      </c>
      <c r="B3594" s="72" t="str">
        <f t="shared" si="255"/>
        <v/>
      </c>
      <c r="C3594" s="73"/>
      <c r="D3594" s="73"/>
      <c r="E3594" s="73"/>
      <c r="F3594" s="73"/>
      <c r="G3594" s="73"/>
    </row>
    <row r="3595" spans="1:7" x14ac:dyDescent="0.25">
      <c r="A3595" s="71" t="str">
        <f>IF(
   SUMPRODUCT(--(Sinduscon!$3:$3=DATE(2013,INT((ROW(A3792)-1)/20)+1,1)))&gt;0,
   DATE(2013,INT((ROW(A3792)-1)/20)+1,1),
   ""
)</f>
        <v/>
      </c>
      <c r="B3595" s="72" t="str">
        <f t="shared" si="255"/>
        <v/>
      </c>
      <c r="C3595" s="73"/>
      <c r="D3595" s="73"/>
      <c r="E3595" s="73"/>
      <c r="F3595" s="73"/>
      <c r="G3595" s="73"/>
    </row>
    <row r="3596" spans="1:7" x14ac:dyDescent="0.25">
      <c r="A3596" s="71" t="str">
        <f>IF(
   SUMPRODUCT(--(Sinduscon!$3:$3=DATE(2013,INT((ROW(A3793)-1)/20)+1,1)))&gt;0,
   DATE(2013,INT((ROW(A3793)-1)/20)+1,1),
   ""
)</f>
        <v/>
      </c>
      <c r="B3596" s="72" t="str">
        <f t="shared" si="255"/>
        <v/>
      </c>
      <c r="C3596" s="73"/>
      <c r="D3596" s="73"/>
      <c r="E3596" s="73"/>
      <c r="F3596" s="73"/>
      <c r="G3596" s="73"/>
    </row>
    <row r="3597" spans="1:7" x14ac:dyDescent="0.25">
      <c r="A3597" s="71" t="str">
        <f>IF(
   SUMPRODUCT(--(Sinduscon!$3:$3=DATE(2013,INT((ROW(A3794)-1)/20)+1,1)))&gt;0,
   DATE(2013,INT((ROW(A3794)-1)/20)+1,1),
   ""
)</f>
        <v/>
      </c>
      <c r="B3597" s="72" t="str">
        <f t="shared" si="255"/>
        <v/>
      </c>
      <c r="C3597" s="73"/>
      <c r="D3597" s="73"/>
      <c r="E3597" s="73"/>
      <c r="F3597" s="73"/>
      <c r="G3597" s="73"/>
    </row>
    <row r="3598" spans="1:7" x14ac:dyDescent="0.25">
      <c r="A3598" s="71" t="str">
        <f>IF(
   SUMPRODUCT(--(Sinduscon!$3:$3=DATE(2013,INT((ROW(A3795)-1)/20)+1,1)))&gt;0,
   DATE(2013,INT((ROW(A3795)-1)/20)+1,1),
   ""
)</f>
        <v/>
      </c>
      <c r="B3598" s="72" t="str">
        <f t="shared" si="255"/>
        <v/>
      </c>
      <c r="C3598" s="73"/>
      <c r="D3598" s="73"/>
      <c r="E3598" s="73"/>
      <c r="F3598" s="73"/>
      <c r="G3598" s="73"/>
    </row>
    <row r="3599" spans="1:7" x14ac:dyDescent="0.25">
      <c r="A3599" s="71" t="str">
        <f>IF(
   SUMPRODUCT(--(Sinduscon!$3:$3=DATE(2013,INT((ROW(A3796)-1)/20)+1,1)))&gt;0,
   DATE(2013,INT((ROW(A3796)-1)/20)+1,1),
   ""
)</f>
        <v/>
      </c>
      <c r="B3599" s="72" t="str">
        <f t="shared" si="255"/>
        <v/>
      </c>
      <c r="C3599" s="73"/>
      <c r="D3599" s="73"/>
      <c r="E3599" s="73"/>
      <c r="F3599" s="73"/>
      <c r="G3599" s="73"/>
    </row>
    <row r="3600" spans="1:7" x14ac:dyDescent="0.25">
      <c r="A3600" s="71" t="str">
        <f>IF(
   SUMPRODUCT(--(Sinduscon!$3:$3=DATE(2013,INT((ROW(A3797)-1)/20)+1,1)))&gt;0,
   DATE(2013,INT((ROW(A3797)-1)/20)+1,1),
   ""
)</f>
        <v/>
      </c>
      <c r="B3600" s="72" t="str">
        <f t="shared" si="255"/>
        <v/>
      </c>
      <c r="C3600" s="73"/>
      <c r="D3600" s="73"/>
      <c r="E3600" s="73"/>
      <c r="F3600" s="73"/>
      <c r="G3600" s="73"/>
    </row>
    <row r="3601" spans="1:7" x14ac:dyDescent="0.25">
      <c r="A3601" s="71" t="str">
        <f>IF(
   SUMPRODUCT(--(Sinduscon!$3:$3=DATE(2013,INT((ROW(A3798)-1)/20)+1,1)))&gt;0,
   DATE(2013,INT((ROW(A3798)-1)/20)+1,1),
   ""
)</f>
        <v/>
      </c>
      <c r="B3601" s="72" t="str">
        <f t="shared" si="255"/>
        <v/>
      </c>
      <c r="C3601" s="73"/>
      <c r="D3601" s="73"/>
      <c r="E3601" s="73"/>
      <c r="F3601" s="73"/>
      <c r="G3601" s="73"/>
    </row>
    <row r="3602" spans="1:7" x14ac:dyDescent="0.25">
      <c r="A3602" s="71" t="str">
        <f>IF(
   SUMPRODUCT(--(Sinduscon!$3:$3=DATE(2013,INT((ROW(A3799)-1)/20)+1,1)))&gt;0,
   DATE(2013,INT((ROW(A3799)-1)/20)+1,1),
   ""
)</f>
        <v/>
      </c>
      <c r="B3602" s="72" t="str">
        <f t="shared" si="255"/>
        <v/>
      </c>
      <c r="C3602" s="73"/>
      <c r="D3602" s="73"/>
      <c r="E3602" s="73"/>
      <c r="F3602" s="73"/>
      <c r="G3602" s="73"/>
    </row>
    <row r="3603" spans="1:7" x14ac:dyDescent="0.25">
      <c r="A3603" s="71" t="str">
        <f>IF(
   SUMPRODUCT(--(Sinduscon!$3:$3=DATE(2013,INT((ROW(A3800)-1)/20)+1,1)))&gt;0,
   DATE(2013,INT((ROW(A3800)-1)/20)+1,1),
   ""
)</f>
        <v/>
      </c>
      <c r="B3603" s="72" t="str">
        <f t="shared" si="255"/>
        <v/>
      </c>
      <c r="C3603" s="73"/>
      <c r="D3603" s="73"/>
      <c r="E3603" s="73"/>
      <c r="F3603" s="73"/>
      <c r="G3603" s="73"/>
    </row>
    <row r="3604" spans="1:7" x14ac:dyDescent="0.25">
      <c r="A3604" s="71" t="str">
        <f>IF(
   SUMPRODUCT(--(Sinduscon!$3:$3=DATE(2013,INT((ROW(A3801)-1)/20)+1,1)))&gt;0,
   DATE(2013,INT((ROW(A3801)-1)/20)+1,1),
   ""
)</f>
        <v/>
      </c>
      <c r="B3604" s="72" t="str">
        <f t="shared" si="255"/>
        <v/>
      </c>
      <c r="C3604" s="73"/>
      <c r="D3604" s="73"/>
      <c r="E3604" s="73"/>
      <c r="F3604" s="73"/>
      <c r="G3604" s="73"/>
    </row>
    <row r="3605" spans="1:7" x14ac:dyDescent="0.25">
      <c r="A3605" s="71" t="str">
        <f>IF(
   SUMPRODUCT(--(Sinduscon!$3:$3=DATE(2013,INT((ROW(A3802)-1)/20)+1,1)))&gt;0,
   DATE(2013,INT((ROW(A3802)-1)/20)+1,1),
   ""
)</f>
        <v/>
      </c>
      <c r="B3605" s="72" t="str">
        <f t="shared" si="255"/>
        <v/>
      </c>
      <c r="C3605" s="73"/>
      <c r="D3605" s="73"/>
      <c r="E3605" s="73"/>
      <c r="F3605" s="73"/>
      <c r="G3605" s="73"/>
    </row>
    <row r="3606" spans="1:7" x14ac:dyDescent="0.25">
      <c r="A3606" s="71" t="str">
        <f>IF(
   SUMPRODUCT(--(Sinduscon!$3:$3=DATE(2013,INT((ROW(A3803)-1)/20)+1,1)))&gt;0,
   DATE(2013,INT((ROW(A3803)-1)/20)+1,1),
   ""
)</f>
        <v/>
      </c>
      <c r="B3606" s="72" t="str">
        <f t="shared" si="255"/>
        <v/>
      </c>
      <c r="C3606" s="73"/>
      <c r="D3606" s="73"/>
      <c r="E3606" s="73"/>
      <c r="F3606" s="73"/>
      <c r="G3606" s="73"/>
    </row>
    <row r="3607" spans="1:7" x14ac:dyDescent="0.25">
      <c r="A3607" s="71" t="str">
        <f>IF(
   SUMPRODUCT(--(Sinduscon!$3:$3=DATE(2013,INT((ROW(A3804)-1)/20)+1,1)))&gt;0,
   DATE(2013,INT((ROW(A3804)-1)/20)+1,1),
   ""
)</f>
        <v/>
      </c>
      <c r="B3607" s="72" t="str">
        <f t="shared" si="255"/>
        <v/>
      </c>
      <c r="C3607" s="73"/>
      <c r="D3607" s="73"/>
      <c r="E3607" s="73"/>
      <c r="F3607" s="73"/>
      <c r="G3607" s="73"/>
    </row>
    <row r="3608" spans="1:7" x14ac:dyDescent="0.25">
      <c r="A3608" s="71" t="str">
        <f>IF(
   SUMPRODUCT(--(Sinduscon!$3:$3=DATE(2013,INT((ROW(A3805)-1)/20)+1,1)))&gt;0,
   DATE(2013,INT((ROW(A3805)-1)/20)+1,1),
   ""
)</f>
        <v/>
      </c>
      <c r="B3608" s="72" t="str">
        <f t="shared" si="255"/>
        <v/>
      </c>
      <c r="C3608" s="73"/>
      <c r="D3608" s="73"/>
      <c r="E3608" s="73"/>
      <c r="F3608" s="73"/>
      <c r="G3608" s="73"/>
    </row>
    <row r="3609" spans="1:7" x14ac:dyDescent="0.25">
      <c r="A3609" s="71" t="str">
        <f>IF(
   SUMPRODUCT(--(Sinduscon!$3:$3=DATE(2013,INT((ROW(A3806)-1)/20)+1,1)))&gt;0,
   DATE(2013,INT((ROW(A3806)-1)/20)+1,1),
   ""
)</f>
        <v/>
      </c>
      <c r="B3609" s="72" t="str">
        <f t="shared" si="255"/>
        <v/>
      </c>
      <c r="C3609" s="73"/>
      <c r="D3609" s="73"/>
      <c r="E3609" s="73"/>
      <c r="F3609" s="73"/>
      <c r="G3609" s="73"/>
    </row>
    <row r="3610" spans="1:7" x14ac:dyDescent="0.25">
      <c r="A3610" s="71" t="str">
        <f>IF(
   SUMPRODUCT(--(Sinduscon!$3:$3=DATE(2013,INT((ROW(A3807)-1)/20)+1,1)))&gt;0,
   DATE(2013,INT((ROW(A3807)-1)/20)+1,1),
   ""
)</f>
        <v/>
      </c>
      <c r="B3610" s="72" t="str">
        <f t="shared" si="255"/>
        <v/>
      </c>
      <c r="C3610" s="73"/>
      <c r="D3610" s="73"/>
      <c r="E3610" s="73"/>
      <c r="F3610" s="73"/>
      <c r="G3610" s="73"/>
    </row>
    <row r="3611" spans="1:7" x14ac:dyDescent="0.25">
      <c r="A3611" s="71" t="str">
        <f>IF(
   SUMPRODUCT(--(Sinduscon!$3:$3=DATE(2013,INT((ROW(A3808)-1)/20)+1,1)))&gt;0,
   DATE(2013,INT((ROW(A3808)-1)/20)+1,1),
   ""
)</f>
        <v/>
      </c>
      <c r="B3611" s="72" t="str">
        <f t="shared" si="255"/>
        <v/>
      </c>
      <c r="C3611" s="73"/>
      <c r="D3611" s="73"/>
      <c r="E3611" s="73"/>
      <c r="F3611" s="73"/>
      <c r="G3611" s="73"/>
    </row>
    <row r="3612" spans="1:7" x14ac:dyDescent="0.25">
      <c r="A3612" s="71" t="str">
        <f>IF(
   SUMPRODUCT(--(Sinduscon!$3:$3=DATE(2013,INT((ROW(A3809)-1)/20)+1,1)))&gt;0,
   DATE(2013,INT((ROW(A3809)-1)/20)+1,1),
   ""
)</f>
        <v/>
      </c>
      <c r="B3612" s="72" t="str">
        <f t="shared" si="255"/>
        <v/>
      </c>
      <c r="C3612" s="73"/>
      <c r="D3612" s="73"/>
      <c r="E3612" s="73"/>
      <c r="F3612" s="73"/>
      <c r="G3612" s="73"/>
    </row>
    <row r="3613" spans="1:7" x14ac:dyDescent="0.25">
      <c r="A3613" s="71" t="str">
        <f>IF(
   SUMPRODUCT(--(Sinduscon!$3:$3=DATE(2013,INT((ROW(A3810)-1)/20)+1,1)))&gt;0,
   DATE(2013,INT((ROW(A3810)-1)/20)+1,1),
   ""
)</f>
        <v/>
      </c>
      <c r="B3613" s="72" t="str">
        <f t="shared" si="255"/>
        <v/>
      </c>
      <c r="C3613" s="73"/>
      <c r="D3613" s="73"/>
      <c r="E3613" s="73"/>
      <c r="F3613" s="73"/>
      <c r="G3613" s="73"/>
    </row>
    <row r="3614" spans="1:7" x14ac:dyDescent="0.25">
      <c r="A3614" s="71" t="str">
        <f>IF(
   SUMPRODUCT(--(Sinduscon!$3:$3=DATE(2013,INT((ROW(A3811)-1)/20)+1,1)))&gt;0,
   DATE(2013,INT((ROW(A3811)-1)/20)+1,1),
   ""
)</f>
        <v/>
      </c>
      <c r="B3614" s="72" t="str">
        <f t="shared" si="255"/>
        <v/>
      </c>
      <c r="C3614" s="73"/>
      <c r="D3614" s="73"/>
      <c r="E3614" s="73"/>
      <c r="F3614" s="73"/>
      <c r="G3614" s="73"/>
    </row>
    <row r="3615" spans="1:7" x14ac:dyDescent="0.25">
      <c r="A3615" s="71" t="str">
        <f>IF(
   SUMPRODUCT(--(Sinduscon!$3:$3=DATE(2013,INT((ROW(A3812)-1)/20)+1,1)))&gt;0,
   DATE(2013,INT((ROW(A3812)-1)/20)+1,1),
   ""
)</f>
        <v/>
      </c>
      <c r="B3615" s="72" t="str">
        <f t="shared" si="255"/>
        <v/>
      </c>
      <c r="C3615" s="73"/>
      <c r="D3615" s="73"/>
      <c r="E3615" s="73"/>
      <c r="F3615" s="73"/>
      <c r="G3615" s="73"/>
    </row>
    <row r="3616" spans="1:7" x14ac:dyDescent="0.25">
      <c r="A3616" s="71" t="str">
        <f>IF(
   SUMPRODUCT(--(Sinduscon!$3:$3=DATE(2013,INT((ROW(A3813)-1)/20)+1,1)))&gt;0,
   DATE(2013,INT((ROW(A3813)-1)/20)+1,1),
   ""
)</f>
        <v/>
      </c>
      <c r="B3616" s="72" t="str">
        <f t="shared" si="255"/>
        <v/>
      </c>
      <c r="C3616" s="73"/>
      <c r="D3616" s="73"/>
      <c r="E3616" s="73"/>
      <c r="F3616" s="73"/>
      <c r="G3616" s="73"/>
    </row>
    <row r="3617" spans="1:7" x14ac:dyDescent="0.25">
      <c r="A3617" s="71" t="str">
        <f>IF(
   SUMPRODUCT(--(Sinduscon!$3:$3=DATE(2013,INT((ROW(A3814)-1)/20)+1,1)))&gt;0,
   DATE(2013,INT((ROW(A3814)-1)/20)+1,1),
   ""
)</f>
        <v/>
      </c>
      <c r="B3617" s="72" t="str">
        <f t="shared" si="255"/>
        <v/>
      </c>
      <c r="C3617" s="73"/>
      <c r="D3617" s="73"/>
      <c r="E3617" s="73"/>
      <c r="F3617" s="73"/>
      <c r="G3617" s="73"/>
    </row>
    <row r="3618" spans="1:7" x14ac:dyDescent="0.25">
      <c r="A3618" s="71" t="str">
        <f>IF(
   SUMPRODUCT(--(Sinduscon!$3:$3=DATE(2013,INT((ROW(A3815)-1)/20)+1,1)))&gt;0,
   DATE(2013,INT((ROW(A3815)-1)/20)+1,1),
   ""
)</f>
        <v/>
      </c>
      <c r="B3618" s="72" t="str">
        <f t="shared" si="255"/>
        <v/>
      </c>
      <c r="C3618" s="73"/>
      <c r="D3618" s="73"/>
      <c r="E3618" s="73"/>
      <c r="F3618" s="73"/>
      <c r="G3618" s="73"/>
    </row>
    <row r="3619" spans="1:7" x14ac:dyDescent="0.25">
      <c r="A3619" s="71" t="str">
        <f>IF(
   SUMPRODUCT(--(Sinduscon!$3:$3=DATE(2013,INT((ROW(A3816)-1)/20)+1,1)))&gt;0,
   DATE(2013,INT((ROW(A3816)-1)/20)+1,1),
   ""
)</f>
        <v/>
      </c>
      <c r="B3619" s="72" t="str">
        <f t="shared" si="255"/>
        <v/>
      </c>
      <c r="C3619" s="73"/>
      <c r="D3619" s="73"/>
      <c r="E3619" s="73"/>
      <c r="F3619" s="73"/>
      <c r="G3619" s="73"/>
    </row>
    <row r="3620" spans="1:7" x14ac:dyDescent="0.25">
      <c r="A3620" s="71" t="str">
        <f>IF(
   SUMPRODUCT(--(Sinduscon!$3:$3=DATE(2013,INT((ROW(A3817)-1)/20)+1,1)))&gt;0,
   DATE(2013,INT((ROW(A3817)-1)/20)+1,1),
   ""
)</f>
        <v/>
      </c>
      <c r="B3620" s="72" t="str">
        <f t="shared" si="255"/>
        <v/>
      </c>
      <c r="C3620" s="73"/>
      <c r="D3620" s="73"/>
      <c r="E3620" s="73"/>
      <c r="F3620" s="73"/>
      <c r="G3620" s="73"/>
    </row>
    <row r="3621" spans="1:7" x14ac:dyDescent="0.25">
      <c r="A3621" s="71" t="str">
        <f>IF(
   SUMPRODUCT(--(Sinduscon!$3:$3=DATE(2013,INT((ROW(A3818)-1)/20)+1,1)))&gt;0,
   DATE(2013,INT((ROW(A3818)-1)/20)+1,1),
   ""
)</f>
        <v/>
      </c>
      <c r="B3621" s="72" t="str">
        <f t="shared" si="255"/>
        <v/>
      </c>
      <c r="C3621" s="73"/>
      <c r="D3621" s="73"/>
      <c r="E3621" s="73"/>
      <c r="F3621" s="73"/>
      <c r="G3621" s="73"/>
    </row>
    <row r="3622" spans="1:7" x14ac:dyDescent="0.25">
      <c r="A3622" s="71" t="str">
        <f>IF(
   SUMPRODUCT(--(Sinduscon!$3:$3=DATE(2013,INT((ROW(A3819)-1)/20)+1,1)))&gt;0,
   DATE(2013,INT((ROW(A3819)-1)/20)+1,1),
   ""
)</f>
        <v/>
      </c>
      <c r="B3622" s="72" t="str">
        <f t="shared" si="255"/>
        <v/>
      </c>
      <c r="C3622" s="73"/>
      <c r="D3622" s="73"/>
      <c r="E3622" s="73"/>
      <c r="F3622" s="73"/>
      <c r="G3622" s="73"/>
    </row>
    <row r="3623" spans="1:7" x14ac:dyDescent="0.25">
      <c r="A3623" s="71" t="str">
        <f>IF(
   SUMPRODUCT(--(Sinduscon!$3:$3=DATE(2013,INT((ROW(A3820)-1)/20)+1,1)))&gt;0,
   DATE(2013,INT((ROW(A3820)-1)/20)+1,1),
   ""
)</f>
        <v/>
      </c>
      <c r="B3623" s="72" t="str">
        <f t="shared" si="255"/>
        <v/>
      </c>
      <c r="C3623" s="73"/>
      <c r="D3623" s="73"/>
      <c r="E3623" s="73"/>
      <c r="F3623" s="73"/>
      <c r="G3623" s="73"/>
    </row>
    <row r="3624" spans="1:7" x14ac:dyDescent="0.25">
      <c r="A3624" s="71" t="str">
        <f>IF(
   SUMPRODUCT(--(Sinduscon!$3:$3=DATE(2013,INT((ROW(A3821)-1)/20)+1,1)))&gt;0,
   DATE(2013,INT((ROW(A3821)-1)/20)+1,1),
   ""
)</f>
        <v/>
      </c>
      <c r="B3624" s="72" t="str">
        <f t="shared" si="255"/>
        <v/>
      </c>
      <c r="C3624" s="73"/>
      <c r="D3624" s="73"/>
      <c r="E3624" s="73"/>
      <c r="F3624" s="73"/>
      <c r="G3624" s="73"/>
    </row>
    <row r="3625" spans="1:7" x14ac:dyDescent="0.25">
      <c r="A3625" s="71" t="str">
        <f>IF(
   SUMPRODUCT(--(Sinduscon!$3:$3=DATE(2013,INT((ROW(A3822)-1)/20)+1,1)))&gt;0,
   DATE(2013,INT((ROW(A3822)-1)/20)+1,1),
   ""
)</f>
        <v/>
      </c>
      <c r="B3625" s="72" t="str">
        <f t="shared" si="255"/>
        <v/>
      </c>
      <c r="C3625" s="73"/>
      <c r="D3625" s="73"/>
      <c r="E3625" s="73"/>
      <c r="F3625" s="73"/>
      <c r="G3625" s="73"/>
    </row>
    <row r="3626" spans="1:7" x14ac:dyDescent="0.25">
      <c r="A3626" s="71" t="str">
        <f>IF(
   SUMPRODUCT(--(Sinduscon!$3:$3=DATE(2013,INT((ROW(A3823)-1)/20)+1,1)))&gt;0,
   DATE(2013,INT((ROW(A3823)-1)/20)+1,1),
   ""
)</f>
        <v/>
      </c>
      <c r="B3626" s="72" t="str">
        <f t="shared" si="255"/>
        <v/>
      </c>
      <c r="C3626" s="73"/>
      <c r="D3626" s="73"/>
      <c r="E3626" s="73"/>
      <c r="F3626" s="73"/>
      <c r="G3626" s="73"/>
    </row>
    <row r="3627" spans="1:7" x14ac:dyDescent="0.25">
      <c r="A3627" s="71" t="str">
        <f>IF(
   SUMPRODUCT(--(Sinduscon!$3:$3=DATE(2013,INT((ROW(A3824)-1)/20)+1,1)))&gt;0,
   DATE(2013,INT((ROW(A3824)-1)/20)+1,1),
   ""
)</f>
        <v/>
      </c>
      <c r="B3627" s="72" t="str">
        <f t="shared" si="255"/>
        <v/>
      </c>
      <c r="C3627" s="73"/>
      <c r="D3627" s="73"/>
      <c r="E3627" s="73"/>
      <c r="F3627" s="73"/>
      <c r="G3627" s="73"/>
    </row>
    <row r="3628" spans="1:7" x14ac:dyDescent="0.25">
      <c r="A3628" s="71" t="str">
        <f>IF(
   SUMPRODUCT(--(Sinduscon!$3:$3=DATE(2013,INT((ROW(A3825)-1)/20)+1,1)))&gt;0,
   DATE(2013,INT((ROW(A3825)-1)/20)+1,1),
   ""
)</f>
        <v/>
      </c>
      <c r="B3628" s="72" t="str">
        <f t="shared" si="255"/>
        <v/>
      </c>
      <c r="C3628" s="73"/>
      <c r="D3628" s="73"/>
      <c r="E3628" s="73"/>
      <c r="F3628" s="73"/>
      <c r="G3628" s="73"/>
    </row>
    <row r="3629" spans="1:7" x14ac:dyDescent="0.25">
      <c r="A3629" s="71" t="str">
        <f>IF(
   SUMPRODUCT(--(Sinduscon!$3:$3=DATE(2013,INT((ROW(A3826)-1)/20)+1,1)))&gt;0,
   DATE(2013,INT((ROW(A3826)-1)/20)+1,1),
   ""
)</f>
        <v/>
      </c>
      <c r="B3629" s="72" t="str">
        <f t="shared" si="255"/>
        <v/>
      </c>
      <c r="C3629" s="73"/>
      <c r="D3629" s="73"/>
      <c r="E3629" s="73"/>
      <c r="F3629" s="73"/>
      <c r="G3629" s="73"/>
    </row>
    <row r="3630" spans="1:7" x14ac:dyDescent="0.25">
      <c r="A3630" s="71" t="str">
        <f>IF(
   SUMPRODUCT(--(Sinduscon!$3:$3=DATE(2013,INT((ROW(A3827)-1)/20)+1,1)))&gt;0,
   DATE(2013,INT((ROW(A3827)-1)/20)+1,1),
   ""
)</f>
        <v/>
      </c>
      <c r="B3630" s="72" t="str">
        <f t="shared" si="255"/>
        <v/>
      </c>
      <c r="C3630" s="73"/>
      <c r="D3630" s="73"/>
      <c r="E3630" s="73"/>
      <c r="F3630" s="73"/>
      <c r="G3630" s="73"/>
    </row>
    <row r="3631" spans="1:7" x14ac:dyDescent="0.25">
      <c r="A3631" s="71" t="str">
        <f>IF(
   SUMPRODUCT(--(Sinduscon!$3:$3=DATE(2013,INT((ROW(A3828)-1)/20)+1,1)))&gt;0,
   DATE(2013,INT((ROW(A3828)-1)/20)+1,1),
   ""
)</f>
        <v/>
      </c>
      <c r="B3631" s="72" t="str">
        <f t="shared" si="255"/>
        <v/>
      </c>
      <c r="C3631" s="73"/>
      <c r="D3631" s="73"/>
      <c r="E3631" s="73"/>
      <c r="F3631" s="73"/>
      <c r="G3631" s="73"/>
    </row>
    <row r="3632" spans="1:7" x14ac:dyDescent="0.25">
      <c r="A3632" s="71" t="str">
        <f>IF(
   SUMPRODUCT(--(Sinduscon!$3:$3=DATE(2013,INT((ROW(A3829)-1)/20)+1,1)))&gt;0,
   DATE(2013,INT((ROW(A3829)-1)/20)+1,1),
   ""
)</f>
        <v/>
      </c>
      <c r="B3632" s="72" t="str">
        <f t="shared" si="255"/>
        <v/>
      </c>
      <c r="C3632" s="73"/>
      <c r="D3632" s="73"/>
      <c r="E3632" s="73"/>
      <c r="F3632" s="73"/>
      <c r="G3632" s="73"/>
    </row>
    <row r="3633" spans="1:7" x14ac:dyDescent="0.25">
      <c r="A3633" s="71" t="str">
        <f>IF(
   SUMPRODUCT(--(Sinduscon!$3:$3=DATE(2013,INT((ROW(A3830)-1)/20)+1,1)))&gt;0,
   DATE(2013,INT((ROW(A3830)-1)/20)+1,1),
   ""
)</f>
        <v/>
      </c>
      <c r="B3633" s="72" t="str">
        <f t="shared" si="255"/>
        <v/>
      </c>
      <c r="C3633" s="73"/>
      <c r="D3633" s="73"/>
      <c r="E3633" s="73"/>
      <c r="F3633" s="73"/>
      <c r="G3633" s="73"/>
    </row>
    <row r="3634" spans="1:7" x14ac:dyDescent="0.25">
      <c r="A3634" s="71" t="str">
        <f>IF(
   SUMPRODUCT(--(Sinduscon!$3:$3=DATE(2013,INT((ROW(A3831)-1)/20)+1,1)))&gt;0,
   DATE(2013,INT((ROW(A3831)-1)/20)+1,1),
   ""
)</f>
        <v/>
      </c>
      <c r="B3634" s="72" t="str">
        <f t="shared" si="255"/>
        <v/>
      </c>
      <c r="C3634" s="73"/>
      <c r="D3634" s="73"/>
      <c r="E3634" s="73"/>
      <c r="F3634" s="73"/>
      <c r="G3634" s="73"/>
    </row>
    <row r="3635" spans="1:7" x14ac:dyDescent="0.25">
      <c r="A3635" s="71" t="str">
        <f>IF(
   SUMPRODUCT(--(Sinduscon!$3:$3=DATE(2013,INT((ROW(A3832)-1)/20)+1,1)))&gt;0,
   DATE(2013,INT((ROW(A3832)-1)/20)+1,1),
   ""
)</f>
        <v/>
      </c>
      <c r="B3635" s="72" t="str">
        <f t="shared" si="255"/>
        <v/>
      </c>
      <c r="C3635" s="73"/>
      <c r="D3635" s="73"/>
      <c r="E3635" s="73"/>
      <c r="F3635" s="73"/>
      <c r="G3635" s="73"/>
    </row>
    <row r="3636" spans="1:7" x14ac:dyDescent="0.25">
      <c r="A3636" s="71" t="str">
        <f>IF(
   SUMPRODUCT(--(Sinduscon!$3:$3=DATE(2013,INT((ROW(A3833)-1)/20)+1,1)))&gt;0,
   DATE(2013,INT((ROW(A3833)-1)/20)+1,1),
   ""
)</f>
        <v/>
      </c>
      <c r="B3636" s="72" t="str">
        <f t="shared" si="255"/>
        <v/>
      </c>
      <c r="C3636" s="73"/>
      <c r="D3636" s="73"/>
      <c r="E3636" s="73"/>
      <c r="F3636" s="73"/>
      <c r="G3636" s="73"/>
    </row>
    <row r="3637" spans="1:7" x14ac:dyDescent="0.25">
      <c r="A3637" s="71" t="str">
        <f>IF(
   SUMPRODUCT(--(Sinduscon!$3:$3=DATE(2013,INT((ROW(A3834)-1)/20)+1,1)))&gt;0,
   DATE(2013,INT((ROW(A3834)-1)/20)+1,1),
   ""
)</f>
        <v/>
      </c>
      <c r="B3637" s="72" t="str">
        <f t="shared" si="255"/>
        <v/>
      </c>
      <c r="C3637" s="73"/>
      <c r="D3637" s="73"/>
      <c r="E3637" s="73"/>
      <c r="F3637" s="73"/>
      <c r="G3637" s="73"/>
    </row>
    <row r="3638" spans="1:7" x14ac:dyDescent="0.25">
      <c r="A3638" s="71" t="str">
        <f>IF(
   SUMPRODUCT(--(Sinduscon!$3:$3=DATE(2013,INT((ROW(A3835)-1)/20)+1,1)))&gt;0,
   DATE(2013,INT((ROW(A3835)-1)/20)+1,1),
   ""
)</f>
        <v/>
      </c>
      <c r="B3638" s="72" t="str">
        <f t="shared" si="255"/>
        <v/>
      </c>
      <c r="C3638" s="73"/>
      <c r="D3638" s="73"/>
      <c r="E3638" s="73"/>
      <c r="F3638" s="73"/>
      <c r="G3638" s="73"/>
    </row>
    <row r="3639" spans="1:7" x14ac:dyDescent="0.25">
      <c r="A3639" s="71" t="str">
        <f>IF(
   SUMPRODUCT(--(Sinduscon!$3:$3=DATE(2013,INT((ROW(A3836)-1)/20)+1,1)))&gt;0,
   DATE(2013,INT((ROW(A3836)-1)/20)+1,1),
   ""
)</f>
        <v/>
      </c>
      <c r="B3639" s="72" t="str">
        <f t="shared" si="255"/>
        <v/>
      </c>
      <c r="C3639" s="73"/>
      <c r="D3639" s="73"/>
      <c r="E3639" s="73"/>
      <c r="F3639" s="73"/>
      <c r="G3639" s="73"/>
    </row>
    <row r="3640" spans="1:7" x14ac:dyDescent="0.25">
      <c r="A3640" s="71" t="str">
        <f>IF(
   SUMPRODUCT(--(Sinduscon!$3:$3=DATE(2013,INT((ROW(A3837)-1)/20)+1,1)))&gt;0,
   DATE(2013,INT((ROW(A3837)-1)/20)+1,1),
   ""
)</f>
        <v/>
      </c>
      <c r="B3640" s="72" t="str">
        <f t="shared" si="255"/>
        <v/>
      </c>
      <c r="C3640" s="73"/>
      <c r="D3640" s="73"/>
      <c r="E3640" s="73"/>
      <c r="F3640" s="73"/>
      <c r="G3640" s="73"/>
    </row>
    <row r="3641" spans="1:7" x14ac:dyDescent="0.25">
      <c r="A3641" s="71" t="str">
        <f>IF(
   SUMPRODUCT(--(Sinduscon!$3:$3=DATE(2013,INT((ROW(A3838)-1)/20)+1,1)))&gt;0,
   DATE(2013,INT((ROW(A3838)-1)/20)+1,1),
   ""
)</f>
        <v/>
      </c>
      <c r="B3641" s="72" t="str">
        <f t="shared" si="255"/>
        <v/>
      </c>
      <c r="C3641" s="73"/>
      <c r="D3641" s="73"/>
      <c r="E3641" s="73"/>
      <c r="F3641" s="73"/>
      <c r="G3641" s="73"/>
    </row>
    <row r="3642" spans="1:7" x14ac:dyDescent="0.25">
      <c r="A3642" s="71" t="str">
        <f>IF(
   SUMPRODUCT(--(Sinduscon!$3:$3=DATE(2013,INT((ROW(A3839)-1)/20)+1,1)))&gt;0,
   DATE(2013,INT((ROW(A3839)-1)/20)+1,1),
   ""
)</f>
        <v/>
      </c>
      <c r="B3642" s="72" t="str">
        <f t="shared" si="255"/>
        <v/>
      </c>
      <c r="C3642" s="73"/>
      <c r="D3642" s="73"/>
      <c r="E3642" s="73"/>
      <c r="F3642" s="73"/>
      <c r="G3642" s="73"/>
    </row>
    <row r="3643" spans="1:7" x14ac:dyDescent="0.25">
      <c r="A3643" s="71" t="str">
        <f>IF(
   SUMPRODUCT(--(Sinduscon!$3:$3=DATE(2013,INT((ROW(A3840)-1)/20)+1,1)))&gt;0,
   DATE(2013,INT((ROW(A3840)-1)/20)+1,1),
   ""
)</f>
        <v/>
      </c>
      <c r="B3643" s="72" t="str">
        <f t="shared" si="255"/>
        <v/>
      </c>
      <c r="C3643" s="73"/>
      <c r="D3643" s="73"/>
      <c r="E3643" s="73"/>
      <c r="F3643" s="73"/>
      <c r="G3643" s="73"/>
    </row>
    <row r="3644" spans="1:7" x14ac:dyDescent="0.25">
      <c r="A3644" s="71" t="str">
        <f>IF(
   SUMPRODUCT(--(Sinduscon!$3:$3=DATE(2013,INT((ROW(A3841)-1)/20)+1,1)))&gt;0,
   DATE(2013,INT((ROW(A3841)-1)/20)+1,1),
   ""
)</f>
        <v/>
      </c>
      <c r="B3644" s="72" t="str">
        <f t="shared" si="255"/>
        <v/>
      </c>
      <c r="C3644" s="73"/>
      <c r="D3644" s="73"/>
      <c r="E3644" s="73"/>
      <c r="F3644" s="73"/>
      <c r="G3644" s="73"/>
    </row>
    <row r="3645" spans="1:7" x14ac:dyDescent="0.25">
      <c r="A3645" s="71" t="str">
        <f>IF(
   SUMPRODUCT(--(Sinduscon!$3:$3=DATE(2013,INT((ROW(A3842)-1)/20)+1,1)))&gt;0,
   DATE(2013,INT((ROW(A3842)-1)/20)+1,1),
   ""
)</f>
        <v/>
      </c>
      <c r="B3645" s="72" t="str">
        <f t="shared" si="255"/>
        <v/>
      </c>
      <c r="C3645" s="73"/>
      <c r="D3645" s="73"/>
      <c r="E3645" s="73"/>
      <c r="F3645" s="73"/>
      <c r="G3645" s="73"/>
    </row>
    <row r="3646" spans="1:7" x14ac:dyDescent="0.25">
      <c r="A3646" s="71" t="str">
        <f>IF(
   SUMPRODUCT(--(Sinduscon!$3:$3=DATE(2013,INT((ROW(A3843)-1)/20)+1,1)))&gt;0,
   DATE(2013,INT((ROW(A3843)-1)/20)+1,1),
   ""
)</f>
        <v/>
      </c>
      <c r="B3646" s="72" t="str">
        <f t="shared" si="255"/>
        <v/>
      </c>
      <c r="C3646" s="73"/>
      <c r="D3646" s="73"/>
      <c r="E3646" s="73"/>
      <c r="F3646" s="73"/>
      <c r="G3646" s="73"/>
    </row>
    <row r="3647" spans="1:7" x14ac:dyDescent="0.25">
      <c r="A3647" s="71" t="str">
        <f>IF(
   SUMPRODUCT(--(Sinduscon!$3:$3=DATE(2013,INT((ROW(A3844)-1)/20)+1,1)))&gt;0,
   DATE(2013,INT((ROW(A3844)-1)/20)+1,1),
   ""
)</f>
        <v/>
      </c>
      <c r="B3647" s="72" t="str">
        <f t="shared" si="255"/>
        <v/>
      </c>
      <c r="C3647" s="73"/>
      <c r="D3647" s="73"/>
      <c r="E3647" s="73"/>
      <c r="F3647" s="73"/>
      <c r="G3647" s="73"/>
    </row>
    <row r="3648" spans="1:7" x14ac:dyDescent="0.25">
      <c r="A3648" s="71" t="str">
        <f>IF(
   SUMPRODUCT(--(Sinduscon!$3:$3=DATE(2013,INT((ROW(A3845)-1)/20)+1,1)))&gt;0,
   DATE(2013,INT((ROW(A3845)-1)/20)+1,1),
   ""
)</f>
        <v/>
      </c>
      <c r="B3648" s="72" t="str">
        <f t="shared" si="255"/>
        <v/>
      </c>
      <c r="C3648" s="73"/>
      <c r="D3648" s="73"/>
      <c r="E3648" s="73"/>
      <c r="F3648" s="73"/>
      <c r="G3648" s="73"/>
    </row>
    <row r="3649" spans="1:7" x14ac:dyDescent="0.25">
      <c r="A3649" s="71" t="str">
        <f>IF(
   SUMPRODUCT(--(Sinduscon!$3:$3=DATE(2013,INT((ROW(A3846)-1)/20)+1,1)))&gt;0,
   DATE(2013,INT((ROW(A3846)-1)/20)+1,1),
   ""
)</f>
        <v/>
      </c>
      <c r="B3649" s="72" t="str">
        <f t="shared" si="255"/>
        <v/>
      </c>
      <c r="C3649" s="73"/>
      <c r="D3649" s="73"/>
      <c r="E3649" s="73"/>
      <c r="F3649" s="73"/>
      <c r="G3649" s="73"/>
    </row>
    <row r="3650" spans="1:7" x14ac:dyDescent="0.25">
      <c r="A3650" s="71" t="str">
        <f>IF(
   SUMPRODUCT(--(Sinduscon!$3:$3=DATE(2013,INT((ROW(A3847)-1)/20)+1,1)))&gt;0,
   DATE(2013,INT((ROW(A3847)-1)/20)+1,1),
   ""
)</f>
        <v/>
      </c>
      <c r="B3650" s="72" t="str">
        <f t="shared" si="255"/>
        <v/>
      </c>
      <c r="C3650" s="73"/>
      <c r="D3650" s="73"/>
      <c r="E3650" s="73"/>
      <c r="F3650" s="73"/>
      <c r="G3650" s="73"/>
    </row>
    <row r="3651" spans="1:7" x14ac:dyDescent="0.25">
      <c r="A3651" s="71" t="str">
        <f>IF(
   SUMPRODUCT(--(Sinduscon!$3:$3=DATE(2013,INT((ROW(A3848)-1)/20)+1,1)))&gt;0,
   DATE(2013,INT((ROW(A3848)-1)/20)+1,1),
   ""
)</f>
        <v/>
      </c>
      <c r="B3651" s="72" t="str">
        <f t="shared" si="255"/>
        <v/>
      </c>
      <c r="C3651" s="73"/>
      <c r="D3651" s="73"/>
      <c r="E3651" s="73"/>
      <c r="F3651" s="73"/>
      <c r="G3651" s="73"/>
    </row>
    <row r="3652" spans="1:7" x14ac:dyDescent="0.25">
      <c r="A3652" s="71" t="str">
        <f>IF(
   SUMPRODUCT(--(Sinduscon!$3:$3=DATE(2013,INT((ROW(A3849)-1)/20)+1,1)))&gt;0,
   DATE(2013,INT((ROW(A3849)-1)/20)+1,1),
   ""
)</f>
        <v/>
      </c>
      <c r="B3652" s="72" t="str">
        <f t="shared" si="255"/>
        <v/>
      </c>
      <c r="C3652" s="73"/>
      <c r="D3652" s="73"/>
      <c r="E3652" s="73"/>
      <c r="F3652" s="73"/>
      <c r="G3652" s="73"/>
    </row>
    <row r="3653" spans="1:7" x14ac:dyDescent="0.25">
      <c r="A3653" s="71" t="str">
        <f>IF(
   SUMPRODUCT(--(Sinduscon!$3:$3=DATE(2013,INT((ROW(A3850)-1)/20)+1,1)))&gt;0,
   DATE(2013,INT((ROW(A3850)-1)/20)+1,1),
   ""
)</f>
        <v/>
      </c>
      <c r="B3653" s="72" t="str">
        <f t="shared" si="255"/>
        <v/>
      </c>
      <c r="C3653" s="73"/>
      <c r="D3653" s="73"/>
      <c r="E3653" s="73"/>
      <c r="F3653" s="73"/>
      <c r="G3653" s="73"/>
    </row>
    <row r="3654" spans="1:7" x14ac:dyDescent="0.25">
      <c r="A3654" s="71" t="str">
        <f>IF(
   SUMPRODUCT(--(Sinduscon!$3:$3=DATE(2013,INT((ROW(A3851)-1)/20)+1,1)))&gt;0,
   DATE(2013,INT((ROW(A3851)-1)/20)+1,1),
   ""
)</f>
        <v/>
      </c>
      <c r="B3654" s="72" t="str">
        <f t="shared" si="255"/>
        <v/>
      </c>
      <c r="C3654" s="73"/>
      <c r="D3654" s="73"/>
      <c r="E3654" s="73"/>
      <c r="F3654" s="73"/>
      <c r="G3654" s="73"/>
    </row>
    <row r="3655" spans="1:7" x14ac:dyDescent="0.25">
      <c r="A3655" s="71" t="str">
        <f>IF(
   SUMPRODUCT(--(Sinduscon!$3:$3=DATE(2013,INT((ROW(A3852)-1)/20)+1,1)))&gt;0,
   DATE(2013,INT((ROW(A3852)-1)/20)+1,1),
   ""
)</f>
        <v/>
      </c>
      <c r="B3655" s="72" t="str">
        <f t="shared" si="255"/>
        <v/>
      </c>
      <c r="C3655" s="73"/>
      <c r="D3655" s="73"/>
      <c r="E3655" s="73"/>
      <c r="F3655" s="73"/>
      <c r="G3655" s="73"/>
    </row>
    <row r="3656" spans="1:7" x14ac:dyDescent="0.25">
      <c r="A3656" s="71" t="str">
        <f>IF(
   SUMPRODUCT(--(Sinduscon!$3:$3=DATE(2013,INT((ROW(A3853)-1)/20)+1,1)))&gt;0,
   DATE(2013,INT((ROW(A3853)-1)/20)+1,1),
   ""
)</f>
        <v/>
      </c>
      <c r="B3656" s="72" t="str">
        <f t="shared" ref="B3656:B3719" si="256">IF(A3656&lt;&gt;"", CHOOSE(MOD(QUOTIENT(ROW()-4,4),5)+1,"R-1","PP-4","R-8","R-16","PIS"), "")</f>
        <v/>
      </c>
      <c r="C3656" s="73"/>
      <c r="D3656" s="73"/>
      <c r="E3656" s="73"/>
      <c r="F3656" s="73"/>
      <c r="G3656" s="73"/>
    </row>
    <row r="3657" spans="1:7" x14ac:dyDescent="0.25">
      <c r="A3657" s="71" t="str">
        <f>IF(
   SUMPRODUCT(--(Sinduscon!$3:$3=DATE(2013,INT((ROW(A3854)-1)/20)+1,1)))&gt;0,
   DATE(2013,INT((ROW(A3854)-1)/20)+1,1),
   ""
)</f>
        <v/>
      </c>
      <c r="B3657" s="72" t="str">
        <f t="shared" si="256"/>
        <v/>
      </c>
      <c r="C3657" s="73"/>
      <c r="D3657" s="73"/>
      <c r="E3657" s="73"/>
      <c r="F3657" s="73"/>
      <c r="G3657" s="73"/>
    </row>
    <row r="3658" spans="1:7" x14ac:dyDescent="0.25">
      <c r="A3658" s="71" t="str">
        <f>IF(
   SUMPRODUCT(--(Sinduscon!$3:$3=DATE(2013,INT((ROW(A3855)-1)/20)+1,1)))&gt;0,
   DATE(2013,INT((ROW(A3855)-1)/20)+1,1),
   ""
)</f>
        <v/>
      </c>
      <c r="B3658" s="72" t="str">
        <f t="shared" si="256"/>
        <v/>
      </c>
      <c r="C3658" s="73"/>
      <c r="D3658" s="73"/>
      <c r="E3658" s="73"/>
      <c r="F3658" s="73"/>
      <c r="G3658" s="73"/>
    </row>
    <row r="3659" spans="1:7" x14ac:dyDescent="0.25">
      <c r="A3659" s="71" t="str">
        <f>IF(
   SUMPRODUCT(--(Sinduscon!$3:$3=DATE(2013,INT((ROW(A3856)-1)/20)+1,1)))&gt;0,
   DATE(2013,INT((ROW(A3856)-1)/20)+1,1),
   ""
)</f>
        <v/>
      </c>
      <c r="B3659" s="72" t="str">
        <f t="shared" si="256"/>
        <v/>
      </c>
      <c r="C3659" s="73"/>
      <c r="D3659" s="73"/>
      <c r="E3659" s="73"/>
      <c r="F3659" s="73"/>
      <c r="G3659" s="73"/>
    </row>
    <row r="3660" spans="1:7" x14ac:dyDescent="0.25">
      <c r="A3660" s="71" t="str">
        <f>IF(
   SUMPRODUCT(--(Sinduscon!$3:$3=DATE(2013,INT((ROW(A3857)-1)/20)+1,1)))&gt;0,
   DATE(2013,INT((ROW(A3857)-1)/20)+1,1),
   ""
)</f>
        <v/>
      </c>
      <c r="B3660" s="72" t="str">
        <f t="shared" si="256"/>
        <v/>
      </c>
      <c r="C3660" s="73"/>
      <c r="D3660" s="73"/>
      <c r="E3660" s="73"/>
      <c r="F3660" s="73"/>
      <c r="G3660" s="73"/>
    </row>
    <row r="3661" spans="1:7" x14ac:dyDescent="0.25">
      <c r="A3661" s="71" t="str">
        <f>IF(
   SUMPRODUCT(--(Sinduscon!$3:$3=DATE(2013,INT((ROW(A3858)-1)/20)+1,1)))&gt;0,
   DATE(2013,INT((ROW(A3858)-1)/20)+1,1),
   ""
)</f>
        <v/>
      </c>
      <c r="B3661" s="72" t="str">
        <f t="shared" si="256"/>
        <v/>
      </c>
      <c r="C3661" s="73"/>
      <c r="D3661" s="73"/>
      <c r="E3661" s="73"/>
      <c r="F3661" s="73"/>
      <c r="G3661" s="73"/>
    </row>
    <row r="3662" spans="1:7" x14ac:dyDescent="0.25">
      <c r="A3662" s="71" t="str">
        <f>IF(
   SUMPRODUCT(--(Sinduscon!$3:$3=DATE(2013,INT((ROW(A3859)-1)/20)+1,1)))&gt;0,
   DATE(2013,INT((ROW(A3859)-1)/20)+1,1),
   ""
)</f>
        <v/>
      </c>
      <c r="B3662" s="72" t="str">
        <f t="shared" si="256"/>
        <v/>
      </c>
      <c r="C3662" s="73"/>
      <c r="D3662" s="73"/>
      <c r="E3662" s="73"/>
      <c r="F3662" s="73"/>
      <c r="G3662" s="73"/>
    </row>
    <row r="3663" spans="1:7" x14ac:dyDescent="0.25">
      <c r="A3663" s="71" t="str">
        <f>IF(
   SUMPRODUCT(--(Sinduscon!$3:$3=DATE(2013,INT((ROW(A3860)-1)/20)+1,1)))&gt;0,
   DATE(2013,INT((ROW(A3860)-1)/20)+1,1),
   ""
)</f>
        <v/>
      </c>
      <c r="B3663" s="72" t="str">
        <f t="shared" si="256"/>
        <v/>
      </c>
      <c r="C3663" s="73"/>
      <c r="D3663" s="73"/>
      <c r="E3663" s="73"/>
      <c r="F3663" s="73"/>
      <c r="G3663" s="73"/>
    </row>
    <row r="3664" spans="1:7" x14ac:dyDescent="0.25">
      <c r="A3664" s="71" t="str">
        <f>IF(
   SUMPRODUCT(--(Sinduscon!$3:$3=DATE(2013,INT((ROW(A3861)-1)/20)+1,1)))&gt;0,
   DATE(2013,INT((ROW(A3861)-1)/20)+1,1),
   ""
)</f>
        <v/>
      </c>
      <c r="B3664" s="72" t="str">
        <f t="shared" si="256"/>
        <v/>
      </c>
      <c r="C3664" s="73"/>
      <c r="D3664" s="73"/>
      <c r="E3664" s="73"/>
      <c r="F3664" s="73"/>
      <c r="G3664" s="73"/>
    </row>
    <row r="3665" spans="1:7" x14ac:dyDescent="0.25">
      <c r="A3665" s="71" t="str">
        <f>IF(
   SUMPRODUCT(--(Sinduscon!$3:$3=DATE(2013,INT((ROW(A3862)-1)/20)+1,1)))&gt;0,
   DATE(2013,INT((ROW(A3862)-1)/20)+1,1),
   ""
)</f>
        <v/>
      </c>
      <c r="B3665" s="72" t="str">
        <f t="shared" si="256"/>
        <v/>
      </c>
      <c r="C3665" s="73"/>
      <c r="D3665" s="73"/>
      <c r="E3665" s="73"/>
      <c r="F3665" s="73"/>
      <c r="G3665" s="73"/>
    </row>
    <row r="3666" spans="1:7" x14ac:dyDescent="0.25">
      <c r="A3666" s="71" t="str">
        <f>IF(
   SUMPRODUCT(--(Sinduscon!$3:$3=DATE(2013,INT((ROW(A3863)-1)/20)+1,1)))&gt;0,
   DATE(2013,INT((ROW(A3863)-1)/20)+1,1),
   ""
)</f>
        <v/>
      </c>
      <c r="B3666" s="72" t="str">
        <f t="shared" si="256"/>
        <v/>
      </c>
      <c r="C3666" s="73"/>
      <c r="D3666" s="73"/>
      <c r="E3666" s="73"/>
      <c r="F3666" s="73"/>
      <c r="G3666" s="73"/>
    </row>
    <row r="3667" spans="1:7" x14ac:dyDescent="0.25">
      <c r="A3667" s="71" t="str">
        <f>IF(
   SUMPRODUCT(--(Sinduscon!$3:$3=DATE(2013,INT((ROW(A3864)-1)/20)+1,1)))&gt;0,
   DATE(2013,INT((ROW(A3864)-1)/20)+1,1),
   ""
)</f>
        <v/>
      </c>
      <c r="B3667" s="72" t="str">
        <f t="shared" si="256"/>
        <v/>
      </c>
      <c r="C3667" s="73"/>
      <c r="D3667" s="73"/>
      <c r="E3667" s="73"/>
      <c r="F3667" s="73"/>
      <c r="G3667" s="73"/>
    </row>
    <row r="3668" spans="1:7" x14ac:dyDescent="0.25">
      <c r="A3668" s="71" t="str">
        <f>IF(
   SUMPRODUCT(--(Sinduscon!$3:$3=DATE(2013,INT((ROW(A3865)-1)/20)+1,1)))&gt;0,
   DATE(2013,INT((ROW(A3865)-1)/20)+1,1),
   ""
)</f>
        <v/>
      </c>
      <c r="B3668" s="72" t="str">
        <f t="shared" si="256"/>
        <v/>
      </c>
      <c r="C3668" s="73"/>
      <c r="D3668" s="73"/>
      <c r="E3668" s="73"/>
      <c r="F3668" s="73"/>
      <c r="G3668" s="73"/>
    </row>
    <row r="3669" spans="1:7" x14ac:dyDescent="0.25">
      <c r="A3669" s="71" t="str">
        <f>IF(
   SUMPRODUCT(--(Sinduscon!$3:$3=DATE(2013,INT((ROW(A3866)-1)/20)+1,1)))&gt;0,
   DATE(2013,INT((ROW(A3866)-1)/20)+1,1),
   ""
)</f>
        <v/>
      </c>
      <c r="B3669" s="72" t="str">
        <f t="shared" si="256"/>
        <v/>
      </c>
      <c r="C3669" s="73"/>
      <c r="D3669" s="73"/>
      <c r="E3669" s="73"/>
      <c r="F3669" s="73"/>
      <c r="G3669" s="73"/>
    </row>
    <row r="3670" spans="1:7" x14ac:dyDescent="0.25">
      <c r="A3670" s="71" t="str">
        <f>IF(
   SUMPRODUCT(--(Sinduscon!$3:$3=DATE(2013,INT((ROW(A3867)-1)/20)+1,1)))&gt;0,
   DATE(2013,INT((ROW(A3867)-1)/20)+1,1),
   ""
)</f>
        <v/>
      </c>
      <c r="B3670" s="72" t="str">
        <f t="shared" si="256"/>
        <v/>
      </c>
      <c r="C3670" s="73"/>
      <c r="D3670" s="73"/>
      <c r="E3670" s="73"/>
      <c r="F3670" s="73"/>
      <c r="G3670" s="73"/>
    </row>
    <row r="3671" spans="1:7" x14ac:dyDescent="0.25">
      <c r="A3671" s="71" t="str">
        <f>IF(
   SUMPRODUCT(--(Sinduscon!$3:$3=DATE(2013,INT((ROW(A3868)-1)/20)+1,1)))&gt;0,
   DATE(2013,INT((ROW(A3868)-1)/20)+1,1),
   ""
)</f>
        <v/>
      </c>
      <c r="B3671" s="72" t="str">
        <f t="shared" si="256"/>
        <v/>
      </c>
      <c r="C3671" s="73"/>
      <c r="D3671" s="73"/>
      <c r="E3671" s="73"/>
      <c r="F3671" s="73"/>
      <c r="G3671" s="73"/>
    </row>
    <row r="3672" spans="1:7" x14ac:dyDescent="0.25">
      <c r="A3672" s="71" t="str">
        <f>IF(
   SUMPRODUCT(--(Sinduscon!$3:$3=DATE(2013,INT((ROW(A3869)-1)/20)+1,1)))&gt;0,
   DATE(2013,INT((ROW(A3869)-1)/20)+1,1),
   ""
)</f>
        <v/>
      </c>
      <c r="B3672" s="72" t="str">
        <f t="shared" si="256"/>
        <v/>
      </c>
      <c r="C3672" s="73"/>
      <c r="D3672" s="73"/>
      <c r="E3672" s="73"/>
      <c r="F3672" s="73"/>
      <c r="G3672" s="73"/>
    </row>
    <row r="3673" spans="1:7" x14ac:dyDescent="0.25">
      <c r="A3673" s="71" t="str">
        <f>IF(
   SUMPRODUCT(--(Sinduscon!$3:$3=DATE(2013,INT((ROW(A3870)-1)/20)+1,1)))&gt;0,
   DATE(2013,INT((ROW(A3870)-1)/20)+1,1),
   ""
)</f>
        <v/>
      </c>
      <c r="B3673" s="72" t="str">
        <f t="shared" si="256"/>
        <v/>
      </c>
      <c r="C3673" s="73"/>
      <c r="D3673" s="73"/>
      <c r="E3673" s="73"/>
      <c r="F3673" s="73"/>
      <c r="G3673" s="73"/>
    </row>
    <row r="3674" spans="1:7" x14ac:dyDescent="0.25">
      <c r="A3674" s="71" t="str">
        <f>IF(
   SUMPRODUCT(--(Sinduscon!$3:$3=DATE(2013,INT((ROW(A3871)-1)/20)+1,1)))&gt;0,
   DATE(2013,INT((ROW(A3871)-1)/20)+1,1),
   ""
)</f>
        <v/>
      </c>
      <c r="B3674" s="72" t="str">
        <f t="shared" si="256"/>
        <v/>
      </c>
      <c r="C3674" s="73"/>
      <c r="D3674" s="73"/>
      <c r="E3674" s="73"/>
      <c r="F3674" s="73"/>
      <c r="G3674" s="73"/>
    </row>
    <row r="3675" spans="1:7" x14ac:dyDescent="0.25">
      <c r="A3675" s="71" t="str">
        <f>IF(
   SUMPRODUCT(--(Sinduscon!$3:$3=DATE(2013,INT((ROW(A3872)-1)/20)+1,1)))&gt;0,
   DATE(2013,INT((ROW(A3872)-1)/20)+1,1),
   ""
)</f>
        <v/>
      </c>
      <c r="B3675" s="72" t="str">
        <f t="shared" si="256"/>
        <v/>
      </c>
      <c r="C3675" s="73"/>
      <c r="D3675" s="73"/>
      <c r="E3675" s="73"/>
      <c r="F3675" s="73"/>
      <c r="G3675" s="73"/>
    </row>
    <row r="3676" spans="1:7" x14ac:dyDescent="0.25">
      <c r="A3676" s="71" t="str">
        <f>IF(
   SUMPRODUCT(--(Sinduscon!$3:$3=DATE(2013,INT((ROW(A3873)-1)/20)+1,1)))&gt;0,
   DATE(2013,INT((ROW(A3873)-1)/20)+1,1),
   ""
)</f>
        <v/>
      </c>
      <c r="B3676" s="72" t="str">
        <f t="shared" si="256"/>
        <v/>
      </c>
      <c r="C3676" s="73"/>
      <c r="D3676" s="73"/>
      <c r="E3676" s="73"/>
      <c r="F3676" s="73"/>
      <c r="G3676" s="73"/>
    </row>
    <row r="3677" spans="1:7" x14ac:dyDescent="0.25">
      <c r="A3677" s="71" t="str">
        <f>IF(
   SUMPRODUCT(--(Sinduscon!$3:$3=DATE(2013,INT((ROW(A3874)-1)/20)+1,1)))&gt;0,
   DATE(2013,INT((ROW(A3874)-1)/20)+1,1),
   ""
)</f>
        <v/>
      </c>
      <c r="B3677" s="72" t="str">
        <f t="shared" si="256"/>
        <v/>
      </c>
      <c r="C3677" s="73"/>
      <c r="D3677" s="73"/>
      <c r="E3677" s="73"/>
      <c r="F3677" s="73"/>
      <c r="G3677" s="73"/>
    </row>
    <row r="3678" spans="1:7" x14ac:dyDescent="0.25">
      <c r="A3678" s="71" t="str">
        <f>IF(
   SUMPRODUCT(--(Sinduscon!$3:$3=DATE(2013,INT((ROW(A3875)-1)/20)+1,1)))&gt;0,
   DATE(2013,INT((ROW(A3875)-1)/20)+1,1),
   ""
)</f>
        <v/>
      </c>
      <c r="B3678" s="72" t="str">
        <f t="shared" si="256"/>
        <v/>
      </c>
      <c r="C3678" s="73"/>
      <c r="D3678" s="73"/>
      <c r="E3678" s="73"/>
      <c r="F3678" s="73"/>
      <c r="G3678" s="73"/>
    </row>
    <row r="3679" spans="1:7" x14ac:dyDescent="0.25">
      <c r="A3679" s="71" t="str">
        <f>IF(
   SUMPRODUCT(--(Sinduscon!$3:$3=DATE(2013,INT((ROW(A3876)-1)/20)+1,1)))&gt;0,
   DATE(2013,INT((ROW(A3876)-1)/20)+1,1),
   ""
)</f>
        <v/>
      </c>
      <c r="B3679" s="72" t="str">
        <f t="shared" si="256"/>
        <v/>
      </c>
      <c r="C3679" s="73"/>
      <c r="D3679" s="73"/>
      <c r="E3679" s="73"/>
      <c r="F3679" s="73"/>
      <c r="G3679" s="73"/>
    </row>
    <row r="3680" spans="1:7" x14ac:dyDescent="0.25">
      <c r="A3680" s="71" t="str">
        <f>IF(
   SUMPRODUCT(--(Sinduscon!$3:$3=DATE(2013,INT((ROW(A3877)-1)/20)+1,1)))&gt;0,
   DATE(2013,INT((ROW(A3877)-1)/20)+1,1),
   ""
)</f>
        <v/>
      </c>
      <c r="B3680" s="72" t="str">
        <f t="shared" si="256"/>
        <v/>
      </c>
      <c r="C3680" s="73"/>
      <c r="D3680" s="73"/>
      <c r="E3680" s="73"/>
      <c r="F3680" s="73"/>
      <c r="G3680" s="73"/>
    </row>
    <row r="3681" spans="1:7" x14ac:dyDescent="0.25">
      <c r="A3681" s="71" t="str">
        <f>IF(
   SUMPRODUCT(--(Sinduscon!$3:$3=DATE(2013,INT((ROW(A3878)-1)/20)+1,1)))&gt;0,
   DATE(2013,INT((ROW(A3878)-1)/20)+1,1),
   ""
)</f>
        <v/>
      </c>
      <c r="B3681" s="72" t="str">
        <f t="shared" si="256"/>
        <v/>
      </c>
      <c r="C3681" s="73"/>
      <c r="D3681" s="73"/>
      <c r="E3681" s="73"/>
      <c r="F3681" s="73"/>
      <c r="G3681" s="73"/>
    </row>
    <row r="3682" spans="1:7" x14ac:dyDescent="0.25">
      <c r="A3682" s="71" t="str">
        <f>IF(
   SUMPRODUCT(--(Sinduscon!$3:$3=DATE(2013,INT((ROW(A3879)-1)/20)+1,1)))&gt;0,
   DATE(2013,INT((ROW(A3879)-1)/20)+1,1),
   ""
)</f>
        <v/>
      </c>
      <c r="B3682" s="72" t="str">
        <f t="shared" si="256"/>
        <v/>
      </c>
      <c r="C3682" s="73"/>
      <c r="D3682" s="73"/>
      <c r="E3682" s="73"/>
      <c r="F3682" s="73"/>
      <c r="G3682" s="73"/>
    </row>
    <row r="3683" spans="1:7" x14ac:dyDescent="0.25">
      <c r="A3683" s="71" t="str">
        <f>IF(
   SUMPRODUCT(--(Sinduscon!$3:$3=DATE(2013,INT((ROW(A3880)-1)/20)+1,1)))&gt;0,
   DATE(2013,INT((ROW(A3880)-1)/20)+1,1),
   ""
)</f>
        <v/>
      </c>
      <c r="B3683" s="72" t="str">
        <f t="shared" si="256"/>
        <v/>
      </c>
      <c r="C3683" s="73"/>
      <c r="D3683" s="73"/>
      <c r="E3683" s="73"/>
      <c r="F3683" s="73"/>
      <c r="G3683" s="73"/>
    </row>
    <row r="3684" spans="1:7" x14ac:dyDescent="0.25">
      <c r="A3684" s="71" t="str">
        <f>IF(
   SUMPRODUCT(--(Sinduscon!$3:$3=DATE(2013,INT((ROW(A3881)-1)/20)+1,1)))&gt;0,
   DATE(2013,INT((ROW(A3881)-1)/20)+1,1),
   ""
)</f>
        <v/>
      </c>
      <c r="B3684" s="72" t="str">
        <f t="shared" si="256"/>
        <v/>
      </c>
      <c r="C3684" s="73"/>
      <c r="D3684" s="73"/>
      <c r="E3684" s="73"/>
      <c r="F3684" s="73"/>
      <c r="G3684" s="73"/>
    </row>
    <row r="3685" spans="1:7" x14ac:dyDescent="0.25">
      <c r="A3685" s="71" t="str">
        <f>IF(
   SUMPRODUCT(--(Sinduscon!$3:$3=DATE(2013,INT((ROW(A3882)-1)/20)+1,1)))&gt;0,
   DATE(2013,INT((ROW(A3882)-1)/20)+1,1),
   ""
)</f>
        <v/>
      </c>
      <c r="B3685" s="72" t="str">
        <f t="shared" si="256"/>
        <v/>
      </c>
      <c r="C3685" s="73"/>
      <c r="D3685" s="73"/>
      <c r="E3685" s="73"/>
      <c r="F3685" s="73"/>
      <c r="G3685" s="73"/>
    </row>
    <row r="3686" spans="1:7" x14ac:dyDescent="0.25">
      <c r="A3686" s="71" t="str">
        <f>IF(
   SUMPRODUCT(--(Sinduscon!$3:$3=DATE(2013,INT((ROW(A3883)-1)/20)+1,1)))&gt;0,
   DATE(2013,INT((ROW(A3883)-1)/20)+1,1),
   ""
)</f>
        <v/>
      </c>
      <c r="B3686" s="72" t="str">
        <f t="shared" si="256"/>
        <v/>
      </c>
      <c r="C3686" s="73"/>
      <c r="D3686" s="73"/>
      <c r="E3686" s="73"/>
      <c r="F3686" s="73"/>
      <c r="G3686" s="73"/>
    </row>
    <row r="3687" spans="1:7" x14ac:dyDescent="0.25">
      <c r="A3687" s="71" t="str">
        <f>IF(
   SUMPRODUCT(--(Sinduscon!$3:$3=DATE(2013,INT((ROW(A3884)-1)/20)+1,1)))&gt;0,
   DATE(2013,INT((ROW(A3884)-1)/20)+1,1),
   ""
)</f>
        <v/>
      </c>
      <c r="B3687" s="72" t="str">
        <f t="shared" si="256"/>
        <v/>
      </c>
      <c r="C3687" s="73"/>
      <c r="D3687" s="73"/>
      <c r="E3687" s="73"/>
      <c r="F3687" s="73"/>
      <c r="G3687" s="73"/>
    </row>
    <row r="3688" spans="1:7" x14ac:dyDescent="0.25">
      <c r="A3688" s="71" t="str">
        <f>IF(
   SUMPRODUCT(--(Sinduscon!$3:$3=DATE(2013,INT((ROW(A3885)-1)/20)+1,1)))&gt;0,
   DATE(2013,INT((ROW(A3885)-1)/20)+1,1),
   ""
)</f>
        <v/>
      </c>
      <c r="B3688" s="72" t="str">
        <f t="shared" si="256"/>
        <v/>
      </c>
      <c r="C3688" s="73"/>
      <c r="D3688" s="73"/>
      <c r="E3688" s="73"/>
      <c r="F3688" s="73"/>
      <c r="G3688" s="73"/>
    </row>
    <row r="3689" spans="1:7" x14ac:dyDescent="0.25">
      <c r="A3689" s="71" t="str">
        <f>IF(
   SUMPRODUCT(--(Sinduscon!$3:$3=DATE(2013,INT((ROW(A3886)-1)/20)+1,1)))&gt;0,
   DATE(2013,INT((ROW(A3886)-1)/20)+1,1),
   ""
)</f>
        <v/>
      </c>
      <c r="B3689" s="72" t="str">
        <f t="shared" si="256"/>
        <v/>
      </c>
      <c r="C3689" s="73"/>
      <c r="D3689" s="73"/>
      <c r="E3689" s="73"/>
      <c r="F3689" s="73"/>
      <c r="G3689" s="73"/>
    </row>
    <row r="3690" spans="1:7" x14ac:dyDescent="0.25">
      <c r="A3690" s="71" t="str">
        <f>IF(
   SUMPRODUCT(--(Sinduscon!$3:$3=DATE(2013,INT((ROW(A3887)-1)/20)+1,1)))&gt;0,
   DATE(2013,INT((ROW(A3887)-1)/20)+1,1),
   ""
)</f>
        <v/>
      </c>
      <c r="B3690" s="72" t="str">
        <f t="shared" si="256"/>
        <v/>
      </c>
      <c r="C3690" s="73"/>
      <c r="D3690" s="73"/>
      <c r="E3690" s="73"/>
      <c r="F3690" s="73"/>
      <c r="G3690" s="73"/>
    </row>
    <row r="3691" spans="1:7" x14ac:dyDescent="0.25">
      <c r="A3691" s="71" t="str">
        <f>IF(
   SUMPRODUCT(--(Sinduscon!$3:$3=DATE(2013,INT((ROW(A3888)-1)/20)+1,1)))&gt;0,
   DATE(2013,INT((ROW(A3888)-1)/20)+1,1),
   ""
)</f>
        <v/>
      </c>
      <c r="B3691" s="72" t="str">
        <f t="shared" si="256"/>
        <v/>
      </c>
      <c r="C3691" s="73"/>
      <c r="D3691" s="73"/>
      <c r="E3691" s="73"/>
      <c r="F3691" s="73"/>
      <c r="G3691" s="73"/>
    </row>
    <row r="3692" spans="1:7" x14ac:dyDescent="0.25">
      <c r="A3692" s="71" t="str">
        <f>IF(
   SUMPRODUCT(--(Sinduscon!$3:$3=DATE(2013,INT((ROW(A3889)-1)/20)+1,1)))&gt;0,
   DATE(2013,INT((ROW(A3889)-1)/20)+1,1),
   ""
)</f>
        <v/>
      </c>
      <c r="B3692" s="72" t="str">
        <f t="shared" si="256"/>
        <v/>
      </c>
      <c r="C3692" s="73"/>
      <c r="D3692" s="73"/>
      <c r="E3692" s="73"/>
      <c r="F3692" s="73"/>
      <c r="G3692" s="73"/>
    </row>
    <row r="3693" spans="1:7" x14ac:dyDescent="0.25">
      <c r="A3693" s="71" t="str">
        <f>IF(
   SUMPRODUCT(--(Sinduscon!$3:$3=DATE(2013,INT((ROW(A3890)-1)/20)+1,1)))&gt;0,
   DATE(2013,INT((ROW(A3890)-1)/20)+1,1),
   ""
)</f>
        <v/>
      </c>
      <c r="B3693" s="72" t="str">
        <f t="shared" si="256"/>
        <v/>
      </c>
      <c r="C3693" s="73"/>
      <c r="D3693" s="73"/>
      <c r="E3693" s="73"/>
      <c r="F3693" s="73"/>
      <c r="G3693" s="73"/>
    </row>
    <row r="3694" spans="1:7" x14ac:dyDescent="0.25">
      <c r="A3694" s="71" t="str">
        <f>IF(
   SUMPRODUCT(--(Sinduscon!$3:$3=DATE(2013,INT((ROW(A3891)-1)/20)+1,1)))&gt;0,
   DATE(2013,INT((ROW(A3891)-1)/20)+1,1),
   ""
)</f>
        <v/>
      </c>
      <c r="B3694" s="72" t="str">
        <f t="shared" si="256"/>
        <v/>
      </c>
      <c r="C3694" s="73"/>
      <c r="D3694" s="73"/>
      <c r="E3694" s="73"/>
      <c r="F3694" s="73"/>
      <c r="G3694" s="73"/>
    </row>
    <row r="3695" spans="1:7" x14ac:dyDescent="0.25">
      <c r="A3695" s="71" t="str">
        <f>IF(
   SUMPRODUCT(--(Sinduscon!$3:$3=DATE(2013,INT((ROW(A3892)-1)/20)+1,1)))&gt;0,
   DATE(2013,INT((ROW(A3892)-1)/20)+1,1),
   ""
)</f>
        <v/>
      </c>
      <c r="B3695" s="72" t="str">
        <f t="shared" si="256"/>
        <v/>
      </c>
      <c r="C3695" s="73"/>
      <c r="D3695" s="73"/>
      <c r="E3695" s="73"/>
      <c r="F3695" s="73"/>
      <c r="G3695" s="73"/>
    </row>
    <row r="3696" spans="1:7" x14ac:dyDescent="0.25">
      <c r="A3696" s="71" t="str">
        <f>IF(
   SUMPRODUCT(--(Sinduscon!$3:$3=DATE(2013,INT((ROW(A3893)-1)/20)+1,1)))&gt;0,
   DATE(2013,INT((ROW(A3893)-1)/20)+1,1),
   ""
)</f>
        <v/>
      </c>
      <c r="B3696" s="72" t="str">
        <f t="shared" si="256"/>
        <v/>
      </c>
      <c r="C3696" s="73"/>
      <c r="D3696" s="73"/>
      <c r="E3696" s="73"/>
      <c r="F3696" s="73"/>
      <c r="G3696" s="73"/>
    </row>
    <row r="3697" spans="1:7" x14ac:dyDescent="0.25">
      <c r="A3697" s="71" t="str">
        <f>IF(
   SUMPRODUCT(--(Sinduscon!$3:$3=DATE(2013,INT((ROW(A3894)-1)/20)+1,1)))&gt;0,
   DATE(2013,INT((ROW(A3894)-1)/20)+1,1),
   ""
)</f>
        <v/>
      </c>
      <c r="B3697" s="72" t="str">
        <f t="shared" si="256"/>
        <v/>
      </c>
      <c r="C3697" s="73"/>
      <c r="D3697" s="73"/>
      <c r="E3697" s="73"/>
      <c r="F3697" s="73"/>
      <c r="G3697" s="73"/>
    </row>
    <row r="3698" spans="1:7" x14ac:dyDescent="0.25">
      <c r="A3698" s="71" t="str">
        <f>IF(
   SUMPRODUCT(--(Sinduscon!$3:$3=DATE(2013,INT((ROW(A3895)-1)/20)+1,1)))&gt;0,
   DATE(2013,INT((ROW(A3895)-1)/20)+1,1),
   ""
)</f>
        <v/>
      </c>
      <c r="B3698" s="72" t="str">
        <f t="shared" si="256"/>
        <v/>
      </c>
      <c r="C3698" s="73"/>
      <c r="D3698" s="73"/>
      <c r="E3698" s="73"/>
      <c r="F3698" s="73"/>
      <c r="G3698" s="73"/>
    </row>
    <row r="3699" spans="1:7" x14ac:dyDescent="0.25">
      <c r="A3699" s="71" t="str">
        <f>IF(
   SUMPRODUCT(--(Sinduscon!$3:$3=DATE(2013,INT((ROW(A3896)-1)/20)+1,1)))&gt;0,
   DATE(2013,INT((ROW(A3896)-1)/20)+1,1),
   ""
)</f>
        <v/>
      </c>
      <c r="B3699" s="72" t="str">
        <f t="shared" si="256"/>
        <v/>
      </c>
      <c r="C3699" s="73"/>
      <c r="D3699" s="73"/>
      <c r="E3699" s="73"/>
      <c r="F3699" s="73"/>
      <c r="G3699" s="73"/>
    </row>
    <row r="3700" spans="1:7" x14ac:dyDescent="0.25">
      <c r="A3700" s="71" t="str">
        <f>IF(
   SUMPRODUCT(--(Sinduscon!$3:$3=DATE(2013,INT((ROW(A3897)-1)/20)+1,1)))&gt;0,
   DATE(2013,INT((ROW(A3897)-1)/20)+1,1),
   ""
)</f>
        <v/>
      </c>
      <c r="B3700" s="72" t="str">
        <f t="shared" si="256"/>
        <v/>
      </c>
      <c r="C3700" s="73"/>
      <c r="D3700" s="73"/>
      <c r="E3700" s="73"/>
      <c r="F3700" s="73"/>
      <c r="G3700" s="73"/>
    </row>
    <row r="3701" spans="1:7" x14ac:dyDescent="0.25">
      <c r="A3701" s="71" t="str">
        <f>IF(
   SUMPRODUCT(--(Sinduscon!$3:$3=DATE(2013,INT((ROW(A3898)-1)/20)+1,1)))&gt;0,
   DATE(2013,INT((ROW(A3898)-1)/20)+1,1),
   ""
)</f>
        <v/>
      </c>
      <c r="B3701" s="72" t="str">
        <f t="shared" si="256"/>
        <v/>
      </c>
      <c r="C3701" s="73"/>
      <c r="D3701" s="73"/>
      <c r="E3701" s="73"/>
      <c r="F3701" s="73"/>
      <c r="G3701" s="73"/>
    </row>
    <row r="3702" spans="1:7" x14ac:dyDescent="0.25">
      <c r="A3702" s="71" t="str">
        <f>IF(
   SUMPRODUCT(--(Sinduscon!$3:$3=DATE(2013,INT((ROW(A3899)-1)/20)+1,1)))&gt;0,
   DATE(2013,INT((ROW(A3899)-1)/20)+1,1),
   ""
)</f>
        <v/>
      </c>
      <c r="B3702" s="72" t="str">
        <f t="shared" si="256"/>
        <v/>
      </c>
      <c r="C3702" s="73"/>
      <c r="D3702" s="73"/>
      <c r="E3702" s="73"/>
      <c r="F3702" s="73"/>
      <c r="G3702" s="73"/>
    </row>
    <row r="3703" spans="1:7" x14ac:dyDescent="0.25">
      <c r="A3703" s="71" t="str">
        <f>IF(
   SUMPRODUCT(--(Sinduscon!$3:$3=DATE(2013,INT((ROW(A3900)-1)/20)+1,1)))&gt;0,
   DATE(2013,INT((ROW(A3900)-1)/20)+1,1),
   ""
)</f>
        <v/>
      </c>
      <c r="B3703" s="72" t="str">
        <f t="shared" si="256"/>
        <v/>
      </c>
      <c r="C3703" s="73"/>
      <c r="D3703" s="73"/>
      <c r="E3703" s="73"/>
      <c r="F3703" s="73"/>
      <c r="G3703" s="73"/>
    </row>
    <row r="3704" spans="1:7" x14ac:dyDescent="0.25">
      <c r="A3704" s="71" t="str">
        <f>IF(
   SUMPRODUCT(--(Sinduscon!$3:$3=DATE(2013,INT((ROW(A3901)-1)/20)+1,1)))&gt;0,
   DATE(2013,INT((ROW(A3901)-1)/20)+1,1),
   ""
)</f>
        <v/>
      </c>
      <c r="B3704" s="72" t="str">
        <f t="shared" si="256"/>
        <v/>
      </c>
      <c r="C3704" s="73"/>
      <c r="D3704" s="73"/>
      <c r="E3704" s="73"/>
      <c r="F3704" s="73"/>
      <c r="G3704" s="73"/>
    </row>
    <row r="3705" spans="1:7" x14ac:dyDescent="0.25">
      <c r="A3705" s="71" t="str">
        <f>IF(
   SUMPRODUCT(--(Sinduscon!$3:$3=DATE(2013,INT((ROW(A3902)-1)/20)+1,1)))&gt;0,
   DATE(2013,INT((ROW(A3902)-1)/20)+1,1),
   ""
)</f>
        <v/>
      </c>
      <c r="B3705" s="72" t="str">
        <f t="shared" si="256"/>
        <v/>
      </c>
      <c r="C3705" s="73"/>
      <c r="D3705" s="73"/>
      <c r="E3705" s="73"/>
      <c r="F3705" s="73"/>
      <c r="G3705" s="73"/>
    </row>
    <row r="3706" spans="1:7" x14ac:dyDescent="0.25">
      <c r="A3706" s="71" t="str">
        <f>IF(
   SUMPRODUCT(--(Sinduscon!$3:$3=DATE(2013,INT((ROW(A3903)-1)/20)+1,1)))&gt;0,
   DATE(2013,INT((ROW(A3903)-1)/20)+1,1),
   ""
)</f>
        <v/>
      </c>
      <c r="B3706" s="72" t="str">
        <f t="shared" si="256"/>
        <v/>
      </c>
      <c r="C3706" s="73"/>
      <c r="D3706" s="73"/>
      <c r="E3706" s="73"/>
      <c r="F3706" s="73"/>
      <c r="G3706" s="73"/>
    </row>
    <row r="3707" spans="1:7" x14ac:dyDescent="0.25">
      <c r="A3707" s="71" t="str">
        <f>IF(
   SUMPRODUCT(--(Sinduscon!$3:$3=DATE(2013,INT((ROW(A3904)-1)/20)+1,1)))&gt;0,
   DATE(2013,INT((ROW(A3904)-1)/20)+1,1),
   ""
)</f>
        <v/>
      </c>
      <c r="B3707" s="72" t="str">
        <f t="shared" si="256"/>
        <v/>
      </c>
      <c r="C3707" s="73"/>
      <c r="D3707" s="73"/>
      <c r="E3707" s="73"/>
      <c r="F3707" s="73"/>
      <c r="G3707" s="73"/>
    </row>
    <row r="3708" spans="1:7" x14ac:dyDescent="0.25">
      <c r="A3708" s="71" t="str">
        <f>IF(
   SUMPRODUCT(--(Sinduscon!$3:$3=DATE(2013,INT((ROW(A3905)-1)/20)+1,1)))&gt;0,
   DATE(2013,INT((ROW(A3905)-1)/20)+1,1),
   ""
)</f>
        <v/>
      </c>
      <c r="B3708" s="72" t="str">
        <f t="shared" si="256"/>
        <v/>
      </c>
      <c r="C3708" s="73"/>
      <c r="D3708" s="73"/>
      <c r="E3708" s="73"/>
      <c r="F3708" s="73"/>
      <c r="G3708" s="73"/>
    </row>
    <row r="3709" spans="1:7" x14ac:dyDescent="0.25">
      <c r="A3709" s="71" t="str">
        <f>IF(
   SUMPRODUCT(--(Sinduscon!$3:$3=DATE(2013,INT((ROW(A3906)-1)/20)+1,1)))&gt;0,
   DATE(2013,INT((ROW(A3906)-1)/20)+1,1),
   ""
)</f>
        <v/>
      </c>
      <c r="B3709" s="72" t="str">
        <f t="shared" si="256"/>
        <v/>
      </c>
      <c r="C3709" s="73"/>
      <c r="D3709" s="73"/>
      <c r="E3709" s="73"/>
      <c r="F3709" s="73"/>
      <c r="G3709" s="73"/>
    </row>
    <row r="3710" spans="1:7" x14ac:dyDescent="0.25">
      <c r="A3710" s="71" t="str">
        <f>IF(
   SUMPRODUCT(--(Sinduscon!$3:$3=DATE(2013,INT((ROW(A3907)-1)/20)+1,1)))&gt;0,
   DATE(2013,INT((ROW(A3907)-1)/20)+1,1),
   ""
)</f>
        <v/>
      </c>
      <c r="B3710" s="72" t="str">
        <f t="shared" si="256"/>
        <v/>
      </c>
      <c r="C3710" s="73"/>
      <c r="D3710" s="73"/>
      <c r="E3710" s="73"/>
      <c r="F3710" s="73"/>
      <c r="G3710" s="73"/>
    </row>
    <row r="3711" spans="1:7" x14ac:dyDescent="0.25">
      <c r="A3711" s="71" t="str">
        <f>IF(
   SUMPRODUCT(--(Sinduscon!$3:$3=DATE(2013,INT((ROW(A3908)-1)/20)+1,1)))&gt;0,
   DATE(2013,INT((ROW(A3908)-1)/20)+1,1),
   ""
)</f>
        <v/>
      </c>
      <c r="B3711" s="72" t="str">
        <f t="shared" si="256"/>
        <v/>
      </c>
      <c r="C3711" s="73"/>
      <c r="D3711" s="73"/>
      <c r="E3711" s="73"/>
      <c r="F3711" s="73"/>
      <c r="G3711" s="73"/>
    </row>
    <row r="3712" spans="1:7" x14ac:dyDescent="0.25">
      <c r="A3712" s="71" t="str">
        <f>IF(
   SUMPRODUCT(--(Sinduscon!$3:$3=DATE(2013,INT((ROW(A3909)-1)/20)+1,1)))&gt;0,
   DATE(2013,INT((ROW(A3909)-1)/20)+1,1),
   ""
)</f>
        <v/>
      </c>
      <c r="B3712" s="72" t="str">
        <f t="shared" si="256"/>
        <v/>
      </c>
      <c r="C3712" s="73"/>
      <c r="D3712" s="73"/>
      <c r="E3712" s="73"/>
      <c r="F3712" s="73"/>
      <c r="G3712" s="73"/>
    </row>
    <row r="3713" spans="1:7" x14ac:dyDescent="0.25">
      <c r="A3713" s="71" t="str">
        <f>IF(
   SUMPRODUCT(--(Sinduscon!$3:$3=DATE(2013,INT((ROW(A3910)-1)/20)+1,1)))&gt;0,
   DATE(2013,INT((ROW(A3910)-1)/20)+1,1),
   ""
)</f>
        <v/>
      </c>
      <c r="B3713" s="72" t="str">
        <f t="shared" si="256"/>
        <v/>
      </c>
      <c r="C3713" s="73"/>
      <c r="D3713" s="73"/>
      <c r="E3713" s="73"/>
      <c r="F3713" s="73"/>
      <c r="G3713" s="73"/>
    </row>
    <row r="3714" spans="1:7" x14ac:dyDescent="0.25">
      <c r="A3714" s="71" t="str">
        <f>IF(
   SUMPRODUCT(--(Sinduscon!$3:$3=DATE(2013,INT((ROW(A3911)-1)/20)+1,1)))&gt;0,
   DATE(2013,INT((ROW(A3911)-1)/20)+1,1),
   ""
)</f>
        <v/>
      </c>
      <c r="B3714" s="72" t="str">
        <f t="shared" si="256"/>
        <v/>
      </c>
      <c r="C3714" s="73"/>
      <c r="D3714" s="73"/>
      <c r="E3714" s="73"/>
      <c r="F3714" s="73"/>
      <c r="G3714" s="73"/>
    </row>
    <row r="3715" spans="1:7" x14ac:dyDescent="0.25">
      <c r="A3715" s="71" t="str">
        <f>IF(
   SUMPRODUCT(--(Sinduscon!$3:$3=DATE(2013,INT((ROW(A3912)-1)/20)+1,1)))&gt;0,
   DATE(2013,INT((ROW(A3912)-1)/20)+1,1),
   ""
)</f>
        <v/>
      </c>
      <c r="B3715" s="72" t="str">
        <f t="shared" si="256"/>
        <v/>
      </c>
      <c r="C3715" s="73"/>
      <c r="D3715" s="73"/>
      <c r="E3715" s="73"/>
      <c r="F3715" s="73"/>
      <c r="G3715" s="73"/>
    </row>
    <row r="3716" spans="1:7" x14ac:dyDescent="0.25">
      <c r="A3716" s="71" t="str">
        <f>IF(
   SUMPRODUCT(--(Sinduscon!$3:$3=DATE(2013,INT((ROW(A3913)-1)/20)+1,1)))&gt;0,
   DATE(2013,INT((ROW(A3913)-1)/20)+1,1),
   ""
)</f>
        <v/>
      </c>
      <c r="B3716" s="72" t="str">
        <f t="shared" si="256"/>
        <v/>
      </c>
      <c r="C3716" s="73"/>
      <c r="D3716" s="73"/>
      <c r="E3716" s="73"/>
      <c r="F3716" s="73"/>
      <c r="G3716" s="73"/>
    </row>
    <row r="3717" spans="1:7" x14ac:dyDescent="0.25">
      <c r="A3717" s="71" t="str">
        <f>IF(
   SUMPRODUCT(--(Sinduscon!$3:$3=DATE(2013,INT((ROW(A3914)-1)/20)+1,1)))&gt;0,
   DATE(2013,INT((ROW(A3914)-1)/20)+1,1),
   ""
)</f>
        <v/>
      </c>
      <c r="B3717" s="72" t="str">
        <f t="shared" si="256"/>
        <v/>
      </c>
      <c r="C3717" s="73"/>
      <c r="D3717" s="73"/>
      <c r="E3717" s="73"/>
      <c r="F3717" s="73"/>
      <c r="G3717" s="73"/>
    </row>
    <row r="3718" spans="1:7" x14ac:dyDescent="0.25">
      <c r="A3718" s="71" t="str">
        <f>IF(
   SUMPRODUCT(--(Sinduscon!$3:$3=DATE(2013,INT((ROW(A3915)-1)/20)+1,1)))&gt;0,
   DATE(2013,INT((ROW(A3915)-1)/20)+1,1),
   ""
)</f>
        <v/>
      </c>
      <c r="B3718" s="72" t="str">
        <f t="shared" si="256"/>
        <v/>
      </c>
      <c r="C3718" s="73"/>
      <c r="D3718" s="73"/>
      <c r="E3718" s="73"/>
      <c r="F3718" s="73"/>
      <c r="G3718" s="73"/>
    </row>
    <row r="3719" spans="1:7" x14ac:dyDescent="0.25">
      <c r="A3719" s="71" t="str">
        <f>IF(
   SUMPRODUCT(--(Sinduscon!$3:$3=DATE(2013,INT((ROW(A3916)-1)/20)+1,1)))&gt;0,
   DATE(2013,INT((ROW(A3916)-1)/20)+1,1),
   ""
)</f>
        <v/>
      </c>
      <c r="B3719" s="72" t="str">
        <f t="shared" si="256"/>
        <v/>
      </c>
      <c r="C3719" s="73"/>
      <c r="D3719" s="73"/>
      <c r="E3719" s="73"/>
      <c r="F3719" s="73"/>
      <c r="G3719" s="73"/>
    </row>
    <row r="3720" spans="1:7" x14ac:dyDescent="0.25">
      <c r="A3720" s="71" t="str">
        <f>IF(
   SUMPRODUCT(--(Sinduscon!$3:$3=DATE(2013,INT((ROW(A3917)-1)/20)+1,1)))&gt;0,
   DATE(2013,INT((ROW(A3917)-1)/20)+1,1),
   ""
)</f>
        <v/>
      </c>
      <c r="B3720" s="72" t="str">
        <f t="shared" ref="B3720:B3783" si="257">IF(A3720&lt;&gt;"", CHOOSE(MOD(QUOTIENT(ROW()-4,4),5)+1,"R-1","PP-4","R-8","R-16","PIS"), "")</f>
        <v/>
      </c>
      <c r="C3720" s="73"/>
      <c r="D3720" s="73"/>
      <c r="E3720" s="73"/>
      <c r="F3720" s="73"/>
      <c r="G3720" s="73"/>
    </row>
    <row r="3721" spans="1:7" x14ac:dyDescent="0.25">
      <c r="A3721" s="71" t="str">
        <f>IF(
   SUMPRODUCT(--(Sinduscon!$3:$3=DATE(2013,INT((ROW(A3918)-1)/20)+1,1)))&gt;0,
   DATE(2013,INT((ROW(A3918)-1)/20)+1,1),
   ""
)</f>
        <v/>
      </c>
      <c r="B3721" s="72" t="str">
        <f t="shared" si="257"/>
        <v/>
      </c>
      <c r="C3721" s="73"/>
      <c r="D3721" s="73"/>
      <c r="E3721" s="73"/>
      <c r="F3721" s="73"/>
      <c r="G3721" s="73"/>
    </row>
    <row r="3722" spans="1:7" x14ac:dyDescent="0.25">
      <c r="A3722" s="71" t="str">
        <f>IF(
   SUMPRODUCT(--(Sinduscon!$3:$3=DATE(2013,INT((ROW(A3919)-1)/20)+1,1)))&gt;0,
   DATE(2013,INT((ROW(A3919)-1)/20)+1,1),
   ""
)</f>
        <v/>
      </c>
      <c r="B3722" s="72" t="str">
        <f t="shared" si="257"/>
        <v/>
      </c>
      <c r="C3722" s="73"/>
      <c r="D3722" s="73"/>
      <c r="E3722" s="73"/>
      <c r="F3722" s="73"/>
      <c r="G3722" s="73"/>
    </row>
    <row r="3723" spans="1:7" x14ac:dyDescent="0.25">
      <c r="A3723" s="71" t="str">
        <f>IF(
   SUMPRODUCT(--(Sinduscon!$3:$3=DATE(2013,INT((ROW(A3920)-1)/20)+1,1)))&gt;0,
   DATE(2013,INT((ROW(A3920)-1)/20)+1,1),
   ""
)</f>
        <v/>
      </c>
      <c r="B3723" s="72" t="str">
        <f t="shared" si="257"/>
        <v/>
      </c>
      <c r="C3723" s="73"/>
      <c r="D3723" s="73"/>
      <c r="E3723" s="73"/>
      <c r="F3723" s="73"/>
      <c r="G3723" s="73"/>
    </row>
    <row r="3724" spans="1:7" x14ac:dyDescent="0.25">
      <c r="A3724" s="71" t="str">
        <f>IF(
   SUMPRODUCT(--(Sinduscon!$3:$3=DATE(2013,INT((ROW(A3921)-1)/20)+1,1)))&gt;0,
   DATE(2013,INT((ROW(A3921)-1)/20)+1,1),
   ""
)</f>
        <v/>
      </c>
      <c r="B3724" s="72" t="str">
        <f t="shared" si="257"/>
        <v/>
      </c>
      <c r="C3724" s="73"/>
      <c r="D3724" s="73"/>
      <c r="E3724" s="73"/>
      <c r="F3724" s="73"/>
      <c r="G3724" s="73"/>
    </row>
    <row r="3725" spans="1:7" x14ac:dyDescent="0.25">
      <c r="A3725" s="71" t="str">
        <f>IF(
   SUMPRODUCT(--(Sinduscon!$3:$3=DATE(2013,INT((ROW(A3922)-1)/20)+1,1)))&gt;0,
   DATE(2013,INT((ROW(A3922)-1)/20)+1,1),
   ""
)</f>
        <v/>
      </c>
      <c r="B3725" s="72" t="str">
        <f t="shared" si="257"/>
        <v/>
      </c>
      <c r="C3725" s="73"/>
      <c r="D3725" s="73"/>
      <c r="E3725" s="73"/>
      <c r="F3725" s="73"/>
      <c r="G3725" s="73"/>
    </row>
    <row r="3726" spans="1:7" x14ac:dyDescent="0.25">
      <c r="A3726" s="71" t="str">
        <f>IF(
   SUMPRODUCT(--(Sinduscon!$3:$3=DATE(2013,INT((ROW(A3923)-1)/20)+1,1)))&gt;0,
   DATE(2013,INT((ROW(A3923)-1)/20)+1,1),
   ""
)</f>
        <v/>
      </c>
      <c r="B3726" s="72" t="str">
        <f t="shared" si="257"/>
        <v/>
      </c>
      <c r="C3726" s="73"/>
      <c r="D3726" s="73"/>
      <c r="E3726" s="73"/>
      <c r="F3726" s="73"/>
      <c r="G3726" s="73"/>
    </row>
    <row r="3727" spans="1:7" x14ac:dyDescent="0.25">
      <c r="A3727" s="71" t="str">
        <f>IF(
   SUMPRODUCT(--(Sinduscon!$3:$3=DATE(2013,INT((ROW(A3924)-1)/20)+1,1)))&gt;0,
   DATE(2013,INT((ROW(A3924)-1)/20)+1,1),
   ""
)</f>
        <v/>
      </c>
      <c r="B3727" s="72" t="str">
        <f t="shared" si="257"/>
        <v/>
      </c>
      <c r="C3727" s="73"/>
      <c r="D3727" s="73"/>
      <c r="E3727" s="73"/>
      <c r="F3727" s="73"/>
      <c r="G3727" s="73"/>
    </row>
    <row r="3728" spans="1:7" x14ac:dyDescent="0.25">
      <c r="A3728" s="71" t="str">
        <f>IF(
   SUMPRODUCT(--(Sinduscon!$3:$3=DATE(2013,INT((ROW(A3925)-1)/20)+1,1)))&gt;0,
   DATE(2013,INT((ROW(A3925)-1)/20)+1,1),
   ""
)</f>
        <v/>
      </c>
      <c r="B3728" s="72" t="str">
        <f t="shared" si="257"/>
        <v/>
      </c>
      <c r="C3728" s="73"/>
      <c r="D3728" s="73"/>
      <c r="E3728" s="73"/>
      <c r="F3728" s="73"/>
      <c r="G3728" s="73"/>
    </row>
    <row r="3729" spans="1:7" x14ac:dyDescent="0.25">
      <c r="A3729" s="71" t="str">
        <f>IF(
   SUMPRODUCT(--(Sinduscon!$3:$3=DATE(2013,INT((ROW(A3926)-1)/20)+1,1)))&gt;0,
   DATE(2013,INT((ROW(A3926)-1)/20)+1,1),
   ""
)</f>
        <v/>
      </c>
      <c r="B3729" s="72" t="str">
        <f t="shared" si="257"/>
        <v/>
      </c>
      <c r="C3729" s="73"/>
      <c r="D3729" s="73"/>
      <c r="E3729" s="73"/>
      <c r="F3729" s="73"/>
      <c r="G3729" s="73"/>
    </row>
    <row r="3730" spans="1:7" x14ac:dyDescent="0.25">
      <c r="A3730" s="71" t="str">
        <f>IF(
   SUMPRODUCT(--(Sinduscon!$3:$3=DATE(2013,INT((ROW(A3927)-1)/20)+1,1)))&gt;0,
   DATE(2013,INT((ROW(A3927)-1)/20)+1,1),
   ""
)</f>
        <v/>
      </c>
      <c r="B3730" s="72" t="str">
        <f t="shared" si="257"/>
        <v/>
      </c>
      <c r="C3730" s="73"/>
      <c r="D3730" s="73"/>
      <c r="E3730" s="73"/>
      <c r="F3730" s="73"/>
      <c r="G3730" s="73"/>
    </row>
    <row r="3731" spans="1:7" x14ac:dyDescent="0.25">
      <c r="A3731" s="71" t="str">
        <f>IF(
   SUMPRODUCT(--(Sinduscon!$3:$3=DATE(2013,INT((ROW(A3928)-1)/20)+1,1)))&gt;0,
   DATE(2013,INT((ROW(A3928)-1)/20)+1,1),
   ""
)</f>
        <v/>
      </c>
      <c r="B3731" s="72" t="str">
        <f t="shared" si="257"/>
        <v/>
      </c>
      <c r="C3731" s="73"/>
      <c r="D3731" s="73"/>
      <c r="E3731" s="73"/>
      <c r="F3731" s="73"/>
      <c r="G3731" s="73"/>
    </row>
    <row r="3732" spans="1:7" x14ac:dyDescent="0.25">
      <c r="A3732" s="71" t="str">
        <f>IF(
   SUMPRODUCT(--(Sinduscon!$3:$3=DATE(2013,INT((ROW(A3929)-1)/20)+1,1)))&gt;0,
   DATE(2013,INT((ROW(A3929)-1)/20)+1,1),
   ""
)</f>
        <v/>
      </c>
      <c r="B3732" s="72" t="str">
        <f t="shared" si="257"/>
        <v/>
      </c>
      <c r="C3732" s="73"/>
      <c r="D3732" s="73"/>
      <c r="E3732" s="73"/>
      <c r="F3732" s="73"/>
      <c r="G3732" s="73"/>
    </row>
    <row r="3733" spans="1:7" x14ac:dyDescent="0.25">
      <c r="A3733" s="71" t="str">
        <f>IF(
   SUMPRODUCT(--(Sinduscon!$3:$3=DATE(2013,INT((ROW(A3930)-1)/20)+1,1)))&gt;0,
   DATE(2013,INT((ROW(A3930)-1)/20)+1,1),
   ""
)</f>
        <v/>
      </c>
      <c r="B3733" s="72" t="str">
        <f t="shared" si="257"/>
        <v/>
      </c>
      <c r="C3733" s="73"/>
      <c r="D3733" s="73"/>
      <c r="E3733" s="73"/>
      <c r="F3733" s="73"/>
      <c r="G3733" s="73"/>
    </row>
    <row r="3734" spans="1:7" x14ac:dyDescent="0.25">
      <c r="A3734" s="71" t="str">
        <f>IF(
   SUMPRODUCT(--(Sinduscon!$3:$3=DATE(2013,INT((ROW(A3931)-1)/20)+1,1)))&gt;0,
   DATE(2013,INT((ROW(A3931)-1)/20)+1,1),
   ""
)</f>
        <v/>
      </c>
      <c r="B3734" s="72" t="str">
        <f t="shared" si="257"/>
        <v/>
      </c>
      <c r="C3734" s="73"/>
      <c r="D3734" s="73"/>
      <c r="E3734" s="73"/>
      <c r="F3734" s="73"/>
      <c r="G3734" s="73"/>
    </row>
    <row r="3735" spans="1:7" x14ac:dyDescent="0.25">
      <c r="A3735" s="71" t="str">
        <f>IF(
   SUMPRODUCT(--(Sinduscon!$3:$3=DATE(2013,INT((ROW(A3932)-1)/20)+1,1)))&gt;0,
   DATE(2013,INT((ROW(A3932)-1)/20)+1,1),
   ""
)</f>
        <v/>
      </c>
      <c r="B3735" s="72" t="str">
        <f t="shared" si="257"/>
        <v/>
      </c>
      <c r="C3735" s="73"/>
      <c r="D3735" s="73"/>
      <c r="E3735" s="73"/>
      <c r="F3735" s="73"/>
      <c r="G3735" s="73"/>
    </row>
    <row r="3736" spans="1:7" x14ac:dyDescent="0.25">
      <c r="A3736" s="71" t="str">
        <f>IF(
   SUMPRODUCT(--(Sinduscon!$3:$3=DATE(2013,INT((ROW(A3933)-1)/20)+1,1)))&gt;0,
   DATE(2013,INT((ROW(A3933)-1)/20)+1,1),
   ""
)</f>
        <v/>
      </c>
      <c r="B3736" s="72" t="str">
        <f t="shared" si="257"/>
        <v/>
      </c>
      <c r="C3736" s="73"/>
      <c r="D3736" s="73"/>
      <c r="E3736" s="73"/>
      <c r="F3736" s="73"/>
      <c r="G3736" s="73"/>
    </row>
    <row r="3737" spans="1:7" x14ac:dyDescent="0.25">
      <c r="A3737" s="71" t="str">
        <f>IF(
   SUMPRODUCT(--(Sinduscon!$3:$3=DATE(2013,INT((ROW(A3934)-1)/20)+1,1)))&gt;0,
   DATE(2013,INT((ROW(A3934)-1)/20)+1,1),
   ""
)</f>
        <v/>
      </c>
      <c r="B3737" s="72" t="str">
        <f t="shared" si="257"/>
        <v/>
      </c>
      <c r="C3737" s="73"/>
      <c r="D3737" s="73"/>
      <c r="E3737" s="73"/>
      <c r="F3737" s="73"/>
      <c r="G3737" s="73"/>
    </row>
    <row r="3738" spans="1:7" x14ac:dyDescent="0.25">
      <c r="A3738" s="71" t="str">
        <f>IF(
   SUMPRODUCT(--(Sinduscon!$3:$3=DATE(2013,INT((ROW(A3935)-1)/20)+1,1)))&gt;0,
   DATE(2013,INT((ROW(A3935)-1)/20)+1,1),
   ""
)</f>
        <v/>
      </c>
      <c r="B3738" s="72" t="str">
        <f t="shared" si="257"/>
        <v/>
      </c>
      <c r="C3738" s="73"/>
      <c r="D3738" s="73"/>
      <c r="E3738" s="73"/>
      <c r="F3738" s="73"/>
      <c r="G3738" s="73"/>
    </row>
    <row r="3739" spans="1:7" x14ac:dyDescent="0.25">
      <c r="A3739" s="71" t="str">
        <f>IF(
   SUMPRODUCT(--(Sinduscon!$3:$3=DATE(2013,INT((ROW(A3936)-1)/20)+1,1)))&gt;0,
   DATE(2013,INT((ROW(A3936)-1)/20)+1,1),
   ""
)</f>
        <v/>
      </c>
      <c r="B3739" s="72" t="str">
        <f t="shared" si="257"/>
        <v/>
      </c>
      <c r="C3739" s="73"/>
      <c r="D3739" s="73"/>
      <c r="E3739" s="73"/>
      <c r="F3739" s="73"/>
      <c r="G3739" s="73"/>
    </row>
    <row r="3740" spans="1:7" x14ac:dyDescent="0.25">
      <c r="A3740" s="71" t="str">
        <f>IF(
   SUMPRODUCT(--(Sinduscon!$3:$3=DATE(2013,INT((ROW(A3937)-1)/20)+1,1)))&gt;0,
   DATE(2013,INT((ROW(A3937)-1)/20)+1,1),
   ""
)</f>
        <v/>
      </c>
      <c r="B3740" s="72" t="str">
        <f t="shared" si="257"/>
        <v/>
      </c>
      <c r="C3740" s="73"/>
      <c r="D3740" s="73"/>
      <c r="E3740" s="73"/>
      <c r="F3740" s="73"/>
      <c r="G3740" s="73"/>
    </row>
    <row r="3741" spans="1:7" x14ac:dyDescent="0.25">
      <c r="A3741" s="71" t="str">
        <f>IF(
   SUMPRODUCT(--(Sinduscon!$3:$3=DATE(2013,INT((ROW(A3938)-1)/20)+1,1)))&gt;0,
   DATE(2013,INT((ROW(A3938)-1)/20)+1,1),
   ""
)</f>
        <v/>
      </c>
      <c r="B3741" s="72" t="str">
        <f t="shared" si="257"/>
        <v/>
      </c>
      <c r="C3741" s="73"/>
      <c r="D3741" s="73"/>
      <c r="E3741" s="73"/>
      <c r="F3741" s="73"/>
      <c r="G3741" s="73"/>
    </row>
    <row r="3742" spans="1:7" x14ac:dyDescent="0.25">
      <c r="A3742" s="71" t="str">
        <f>IF(
   SUMPRODUCT(--(Sinduscon!$3:$3=DATE(2013,INT((ROW(A3939)-1)/20)+1,1)))&gt;0,
   DATE(2013,INT((ROW(A3939)-1)/20)+1,1),
   ""
)</f>
        <v/>
      </c>
      <c r="B3742" s="72" t="str">
        <f t="shared" si="257"/>
        <v/>
      </c>
      <c r="C3742" s="73"/>
      <c r="D3742" s="73"/>
      <c r="E3742" s="73"/>
      <c r="F3742" s="73"/>
      <c r="G3742" s="73"/>
    </row>
    <row r="3743" spans="1:7" x14ac:dyDescent="0.25">
      <c r="A3743" s="71" t="str">
        <f>IF(
   SUMPRODUCT(--(Sinduscon!$3:$3=DATE(2013,INT((ROW(A3940)-1)/20)+1,1)))&gt;0,
   DATE(2013,INT((ROW(A3940)-1)/20)+1,1),
   ""
)</f>
        <v/>
      </c>
      <c r="B3743" s="72" t="str">
        <f t="shared" si="257"/>
        <v/>
      </c>
      <c r="C3743" s="73"/>
      <c r="D3743" s="73"/>
      <c r="E3743" s="73"/>
      <c r="F3743" s="73"/>
      <c r="G3743" s="73"/>
    </row>
    <row r="3744" spans="1:7" x14ac:dyDescent="0.25">
      <c r="A3744" s="71" t="str">
        <f>IF(
   SUMPRODUCT(--(Sinduscon!$3:$3=DATE(2013,INT((ROW(A3941)-1)/20)+1,1)))&gt;0,
   DATE(2013,INT((ROW(A3941)-1)/20)+1,1),
   ""
)</f>
        <v/>
      </c>
      <c r="B3744" s="72" t="str">
        <f t="shared" si="257"/>
        <v/>
      </c>
      <c r="C3744" s="73"/>
      <c r="D3744" s="73"/>
      <c r="E3744" s="73"/>
      <c r="F3744" s="73"/>
      <c r="G3744" s="73"/>
    </row>
    <row r="3745" spans="1:7" x14ac:dyDescent="0.25">
      <c r="A3745" s="71" t="str">
        <f>IF(
   SUMPRODUCT(--(Sinduscon!$3:$3=DATE(2013,INT((ROW(A3942)-1)/20)+1,1)))&gt;0,
   DATE(2013,INT((ROW(A3942)-1)/20)+1,1),
   ""
)</f>
        <v/>
      </c>
      <c r="B3745" s="72" t="str">
        <f t="shared" si="257"/>
        <v/>
      </c>
      <c r="C3745" s="73"/>
      <c r="D3745" s="73"/>
      <c r="E3745" s="73"/>
      <c r="F3745" s="73"/>
      <c r="G3745" s="73"/>
    </row>
    <row r="3746" spans="1:7" x14ac:dyDescent="0.25">
      <c r="A3746" s="71" t="str">
        <f>IF(
   SUMPRODUCT(--(Sinduscon!$3:$3=DATE(2013,INT((ROW(A3943)-1)/20)+1,1)))&gt;0,
   DATE(2013,INT((ROW(A3943)-1)/20)+1,1),
   ""
)</f>
        <v/>
      </c>
      <c r="B3746" s="72" t="str">
        <f t="shared" si="257"/>
        <v/>
      </c>
      <c r="C3746" s="73"/>
      <c r="D3746" s="73"/>
      <c r="E3746" s="73"/>
      <c r="F3746" s="73"/>
      <c r="G3746" s="73"/>
    </row>
    <row r="3747" spans="1:7" x14ac:dyDescent="0.25">
      <c r="A3747" s="71" t="str">
        <f>IF(
   SUMPRODUCT(--(Sinduscon!$3:$3=DATE(2013,INT((ROW(A3944)-1)/20)+1,1)))&gt;0,
   DATE(2013,INT((ROW(A3944)-1)/20)+1,1),
   ""
)</f>
        <v/>
      </c>
      <c r="B3747" s="72" t="str">
        <f t="shared" si="257"/>
        <v/>
      </c>
      <c r="C3747" s="73"/>
      <c r="D3747" s="73"/>
      <c r="E3747" s="73"/>
      <c r="F3747" s="73"/>
      <c r="G3747" s="73"/>
    </row>
    <row r="3748" spans="1:7" x14ac:dyDescent="0.25">
      <c r="A3748" s="71" t="str">
        <f>IF(
   SUMPRODUCT(--(Sinduscon!$3:$3=DATE(2013,INT((ROW(A3945)-1)/20)+1,1)))&gt;0,
   DATE(2013,INT((ROW(A3945)-1)/20)+1,1),
   ""
)</f>
        <v/>
      </c>
      <c r="B3748" s="72" t="str">
        <f t="shared" si="257"/>
        <v/>
      </c>
      <c r="C3748" s="73"/>
      <c r="D3748" s="73"/>
      <c r="E3748" s="73"/>
      <c r="F3748" s="73"/>
      <c r="G3748" s="73"/>
    </row>
    <row r="3749" spans="1:7" x14ac:dyDescent="0.25">
      <c r="A3749" s="71" t="str">
        <f>IF(
   SUMPRODUCT(--(Sinduscon!$3:$3=DATE(2013,INT((ROW(A3946)-1)/20)+1,1)))&gt;0,
   DATE(2013,INT((ROW(A3946)-1)/20)+1,1),
   ""
)</f>
        <v/>
      </c>
      <c r="B3749" s="72" t="str">
        <f t="shared" si="257"/>
        <v/>
      </c>
      <c r="C3749" s="73"/>
      <c r="D3749" s="73"/>
      <c r="E3749" s="73"/>
      <c r="F3749" s="73"/>
      <c r="G3749" s="73"/>
    </row>
    <row r="3750" spans="1:7" x14ac:dyDescent="0.25">
      <c r="A3750" s="71" t="str">
        <f>IF(
   SUMPRODUCT(--(Sinduscon!$3:$3=DATE(2013,INT((ROW(A3947)-1)/20)+1,1)))&gt;0,
   DATE(2013,INT((ROW(A3947)-1)/20)+1,1),
   ""
)</f>
        <v/>
      </c>
      <c r="B3750" s="72" t="str">
        <f t="shared" si="257"/>
        <v/>
      </c>
      <c r="C3750" s="73"/>
      <c r="D3750" s="73"/>
      <c r="E3750" s="73"/>
      <c r="F3750" s="73"/>
      <c r="G3750" s="73"/>
    </row>
    <row r="3751" spans="1:7" x14ac:dyDescent="0.25">
      <c r="A3751" s="71" t="str">
        <f>IF(
   SUMPRODUCT(--(Sinduscon!$3:$3=DATE(2013,INT((ROW(A3948)-1)/20)+1,1)))&gt;0,
   DATE(2013,INT((ROW(A3948)-1)/20)+1,1),
   ""
)</f>
        <v/>
      </c>
      <c r="B3751" s="72" t="str">
        <f t="shared" si="257"/>
        <v/>
      </c>
      <c r="C3751" s="73"/>
      <c r="D3751" s="73"/>
      <c r="E3751" s="73"/>
      <c r="F3751" s="73"/>
      <c r="G3751" s="73"/>
    </row>
    <row r="3752" spans="1:7" x14ac:dyDescent="0.25">
      <c r="A3752" s="71" t="str">
        <f>IF(
   SUMPRODUCT(--(Sinduscon!$3:$3=DATE(2013,INT((ROW(A3949)-1)/20)+1,1)))&gt;0,
   DATE(2013,INT((ROW(A3949)-1)/20)+1,1),
   ""
)</f>
        <v/>
      </c>
      <c r="B3752" s="72" t="str">
        <f t="shared" si="257"/>
        <v/>
      </c>
      <c r="C3752" s="73"/>
      <c r="D3752" s="73"/>
      <c r="E3752" s="73"/>
      <c r="F3752" s="73"/>
      <c r="G3752" s="73"/>
    </row>
    <row r="3753" spans="1:7" x14ac:dyDescent="0.25">
      <c r="A3753" s="71" t="str">
        <f>IF(
   SUMPRODUCT(--(Sinduscon!$3:$3=DATE(2013,INT((ROW(A3950)-1)/20)+1,1)))&gt;0,
   DATE(2013,INT((ROW(A3950)-1)/20)+1,1),
   ""
)</f>
        <v/>
      </c>
      <c r="B3753" s="72" t="str">
        <f t="shared" si="257"/>
        <v/>
      </c>
      <c r="C3753" s="73"/>
      <c r="D3753" s="73"/>
      <c r="E3753" s="73"/>
      <c r="F3753" s="73"/>
      <c r="G3753" s="73"/>
    </row>
    <row r="3754" spans="1:7" x14ac:dyDescent="0.25">
      <c r="A3754" s="71" t="str">
        <f>IF(
   SUMPRODUCT(--(Sinduscon!$3:$3=DATE(2013,INT((ROW(A3951)-1)/20)+1,1)))&gt;0,
   DATE(2013,INT((ROW(A3951)-1)/20)+1,1),
   ""
)</f>
        <v/>
      </c>
      <c r="B3754" s="72" t="str">
        <f t="shared" si="257"/>
        <v/>
      </c>
      <c r="C3754" s="73"/>
      <c r="D3754" s="73"/>
      <c r="E3754" s="73"/>
      <c r="F3754" s="73"/>
      <c r="G3754" s="73"/>
    </row>
    <row r="3755" spans="1:7" x14ac:dyDescent="0.25">
      <c r="A3755" s="71" t="str">
        <f>IF(
   SUMPRODUCT(--(Sinduscon!$3:$3=DATE(2013,INT((ROW(A3952)-1)/20)+1,1)))&gt;0,
   DATE(2013,INT((ROW(A3952)-1)/20)+1,1),
   ""
)</f>
        <v/>
      </c>
      <c r="B3755" s="72" t="str">
        <f t="shared" si="257"/>
        <v/>
      </c>
      <c r="C3755" s="73"/>
      <c r="D3755" s="73"/>
      <c r="E3755" s="73"/>
      <c r="F3755" s="73"/>
      <c r="G3755" s="73"/>
    </row>
    <row r="3756" spans="1:7" x14ac:dyDescent="0.25">
      <c r="A3756" s="71" t="str">
        <f>IF(
   SUMPRODUCT(--(Sinduscon!$3:$3=DATE(2013,INT((ROW(A3953)-1)/20)+1,1)))&gt;0,
   DATE(2013,INT((ROW(A3953)-1)/20)+1,1),
   ""
)</f>
        <v/>
      </c>
      <c r="B3756" s="72" t="str">
        <f t="shared" si="257"/>
        <v/>
      </c>
      <c r="C3756" s="73"/>
      <c r="D3756" s="73"/>
      <c r="E3756" s="73"/>
      <c r="F3756" s="73"/>
      <c r="G3756" s="73"/>
    </row>
    <row r="3757" spans="1:7" x14ac:dyDescent="0.25">
      <c r="A3757" s="71" t="str">
        <f>IF(
   SUMPRODUCT(--(Sinduscon!$3:$3=DATE(2013,INT((ROW(A3954)-1)/20)+1,1)))&gt;0,
   DATE(2013,INT((ROW(A3954)-1)/20)+1,1),
   ""
)</f>
        <v/>
      </c>
      <c r="B3757" s="72" t="str">
        <f t="shared" si="257"/>
        <v/>
      </c>
      <c r="C3757" s="73"/>
      <c r="D3757" s="73"/>
      <c r="E3757" s="73"/>
      <c r="F3757" s="73"/>
      <c r="G3757" s="73"/>
    </row>
    <row r="3758" spans="1:7" x14ac:dyDescent="0.25">
      <c r="A3758" s="71" t="str">
        <f>IF(
   SUMPRODUCT(--(Sinduscon!$3:$3=DATE(2013,INT((ROW(A3955)-1)/20)+1,1)))&gt;0,
   DATE(2013,INT((ROW(A3955)-1)/20)+1,1),
   ""
)</f>
        <v/>
      </c>
      <c r="B3758" s="72" t="str">
        <f t="shared" si="257"/>
        <v/>
      </c>
      <c r="C3758" s="73"/>
      <c r="D3758" s="73"/>
      <c r="E3758" s="73"/>
      <c r="F3758" s="73"/>
      <c r="G3758" s="73"/>
    </row>
    <row r="3759" spans="1:7" x14ac:dyDescent="0.25">
      <c r="A3759" s="71" t="str">
        <f>IF(
   SUMPRODUCT(--(Sinduscon!$3:$3=DATE(2013,INT((ROW(A3956)-1)/20)+1,1)))&gt;0,
   DATE(2013,INT((ROW(A3956)-1)/20)+1,1),
   ""
)</f>
        <v/>
      </c>
      <c r="B3759" s="72" t="str">
        <f t="shared" si="257"/>
        <v/>
      </c>
      <c r="C3759" s="73"/>
      <c r="D3759" s="73"/>
      <c r="E3759" s="73"/>
      <c r="F3759" s="73"/>
      <c r="G3759" s="73"/>
    </row>
    <row r="3760" spans="1:7" x14ac:dyDescent="0.25">
      <c r="A3760" s="71" t="str">
        <f>IF(
   SUMPRODUCT(--(Sinduscon!$3:$3=DATE(2013,INT((ROW(A3957)-1)/20)+1,1)))&gt;0,
   DATE(2013,INT((ROW(A3957)-1)/20)+1,1),
   ""
)</f>
        <v/>
      </c>
      <c r="B3760" s="72" t="str">
        <f t="shared" si="257"/>
        <v/>
      </c>
      <c r="C3760" s="73"/>
      <c r="D3760" s="73"/>
      <c r="E3760" s="73"/>
      <c r="F3760" s="73"/>
      <c r="G3760" s="73"/>
    </row>
    <row r="3761" spans="1:7" x14ac:dyDescent="0.25">
      <c r="A3761" s="71" t="str">
        <f>IF(
   SUMPRODUCT(--(Sinduscon!$3:$3=DATE(2013,INT((ROW(A3958)-1)/20)+1,1)))&gt;0,
   DATE(2013,INT((ROW(A3958)-1)/20)+1,1),
   ""
)</f>
        <v/>
      </c>
      <c r="B3761" s="72" t="str">
        <f t="shared" si="257"/>
        <v/>
      </c>
      <c r="C3761" s="73"/>
      <c r="D3761" s="73"/>
      <c r="E3761" s="73"/>
      <c r="F3761" s="73"/>
      <c r="G3761" s="73"/>
    </row>
    <row r="3762" spans="1:7" x14ac:dyDescent="0.25">
      <c r="A3762" s="71" t="str">
        <f>IF(
   SUMPRODUCT(--(Sinduscon!$3:$3=DATE(2013,INT((ROW(A3959)-1)/20)+1,1)))&gt;0,
   DATE(2013,INT((ROW(A3959)-1)/20)+1,1),
   ""
)</f>
        <v/>
      </c>
      <c r="B3762" s="72" t="str">
        <f t="shared" si="257"/>
        <v/>
      </c>
      <c r="C3762" s="73"/>
      <c r="D3762" s="73"/>
      <c r="E3762" s="73"/>
      <c r="F3762" s="73"/>
      <c r="G3762" s="73"/>
    </row>
    <row r="3763" spans="1:7" x14ac:dyDescent="0.25">
      <c r="A3763" s="71" t="str">
        <f>IF(
   SUMPRODUCT(--(Sinduscon!$3:$3=DATE(2013,INT((ROW(A3960)-1)/20)+1,1)))&gt;0,
   DATE(2013,INT((ROW(A3960)-1)/20)+1,1),
   ""
)</f>
        <v/>
      </c>
      <c r="B3763" s="72" t="str">
        <f t="shared" si="257"/>
        <v/>
      </c>
      <c r="C3763" s="73"/>
      <c r="D3763" s="73"/>
      <c r="E3763" s="73"/>
      <c r="F3763" s="73"/>
      <c r="G3763" s="73"/>
    </row>
    <row r="3764" spans="1:7" x14ac:dyDescent="0.25">
      <c r="A3764" s="71" t="str">
        <f>IF(
   SUMPRODUCT(--(Sinduscon!$3:$3=DATE(2013,INT((ROW(A3961)-1)/20)+1,1)))&gt;0,
   DATE(2013,INT((ROW(A3961)-1)/20)+1,1),
   ""
)</f>
        <v/>
      </c>
      <c r="B3764" s="72" t="str">
        <f t="shared" si="257"/>
        <v/>
      </c>
      <c r="C3764" s="73"/>
      <c r="D3764" s="73"/>
      <c r="E3764" s="73"/>
      <c r="F3764" s="73"/>
      <c r="G3764" s="73"/>
    </row>
    <row r="3765" spans="1:7" x14ac:dyDescent="0.25">
      <c r="A3765" s="71" t="str">
        <f>IF(
   SUMPRODUCT(--(Sinduscon!$3:$3=DATE(2013,INT((ROW(A3962)-1)/20)+1,1)))&gt;0,
   DATE(2013,INT((ROW(A3962)-1)/20)+1,1),
   ""
)</f>
        <v/>
      </c>
      <c r="B3765" s="72" t="str">
        <f t="shared" si="257"/>
        <v/>
      </c>
      <c r="C3765" s="73"/>
      <c r="D3765" s="73"/>
      <c r="E3765" s="73"/>
      <c r="F3765" s="73"/>
      <c r="G3765" s="73"/>
    </row>
    <row r="3766" spans="1:7" x14ac:dyDescent="0.25">
      <c r="A3766" s="71" t="str">
        <f>IF(
   SUMPRODUCT(--(Sinduscon!$3:$3=DATE(2013,INT((ROW(A3963)-1)/20)+1,1)))&gt;0,
   DATE(2013,INT((ROW(A3963)-1)/20)+1,1),
   ""
)</f>
        <v/>
      </c>
      <c r="B3766" s="72" t="str">
        <f t="shared" si="257"/>
        <v/>
      </c>
      <c r="C3766" s="73"/>
      <c r="D3766" s="73"/>
      <c r="E3766" s="73"/>
      <c r="F3766" s="73"/>
      <c r="G3766" s="73"/>
    </row>
    <row r="3767" spans="1:7" x14ac:dyDescent="0.25">
      <c r="A3767" s="71" t="str">
        <f>IF(
   SUMPRODUCT(--(Sinduscon!$3:$3=DATE(2013,INT((ROW(A3964)-1)/20)+1,1)))&gt;0,
   DATE(2013,INT((ROW(A3964)-1)/20)+1,1),
   ""
)</f>
        <v/>
      </c>
      <c r="B3767" s="72" t="str">
        <f t="shared" si="257"/>
        <v/>
      </c>
      <c r="C3767" s="73"/>
      <c r="D3767" s="73"/>
      <c r="E3767" s="73"/>
      <c r="F3767" s="73"/>
      <c r="G3767" s="73"/>
    </row>
    <row r="3768" spans="1:7" x14ac:dyDescent="0.25">
      <c r="A3768" s="71" t="str">
        <f>IF(
   SUMPRODUCT(--(Sinduscon!$3:$3=DATE(2013,INT((ROW(A3965)-1)/20)+1,1)))&gt;0,
   DATE(2013,INT((ROW(A3965)-1)/20)+1,1),
   ""
)</f>
        <v/>
      </c>
      <c r="B3768" s="72" t="str">
        <f t="shared" si="257"/>
        <v/>
      </c>
      <c r="C3768" s="73"/>
      <c r="D3768" s="73"/>
      <c r="E3768" s="73"/>
      <c r="F3768" s="73"/>
      <c r="G3768" s="73"/>
    </row>
    <row r="3769" spans="1:7" x14ac:dyDescent="0.25">
      <c r="A3769" s="71" t="str">
        <f>IF(
   SUMPRODUCT(--(Sinduscon!$3:$3=DATE(2013,INT((ROW(A3966)-1)/20)+1,1)))&gt;0,
   DATE(2013,INT((ROW(A3966)-1)/20)+1,1),
   ""
)</f>
        <v/>
      </c>
      <c r="B3769" s="72" t="str">
        <f t="shared" si="257"/>
        <v/>
      </c>
      <c r="C3769" s="73"/>
      <c r="D3769" s="73"/>
      <c r="E3769" s="73"/>
      <c r="F3769" s="73"/>
      <c r="G3769" s="73"/>
    </row>
    <row r="3770" spans="1:7" x14ac:dyDescent="0.25">
      <c r="A3770" s="71" t="str">
        <f>IF(
   SUMPRODUCT(--(Sinduscon!$3:$3=DATE(2013,INT((ROW(A3967)-1)/20)+1,1)))&gt;0,
   DATE(2013,INT((ROW(A3967)-1)/20)+1,1),
   ""
)</f>
        <v/>
      </c>
      <c r="B3770" s="72" t="str">
        <f t="shared" si="257"/>
        <v/>
      </c>
      <c r="C3770" s="73"/>
      <c r="D3770" s="73"/>
      <c r="E3770" s="73"/>
      <c r="F3770" s="73"/>
      <c r="G3770" s="73"/>
    </row>
    <row r="3771" spans="1:7" x14ac:dyDescent="0.25">
      <c r="A3771" s="71" t="str">
        <f>IF(
   SUMPRODUCT(--(Sinduscon!$3:$3=DATE(2013,INT((ROW(A3968)-1)/20)+1,1)))&gt;0,
   DATE(2013,INT((ROW(A3968)-1)/20)+1,1),
   ""
)</f>
        <v/>
      </c>
      <c r="B3771" s="72" t="str">
        <f t="shared" si="257"/>
        <v/>
      </c>
      <c r="C3771" s="73"/>
      <c r="D3771" s="73"/>
      <c r="E3771" s="73"/>
      <c r="F3771" s="73"/>
      <c r="G3771" s="73"/>
    </row>
    <row r="3772" spans="1:7" x14ac:dyDescent="0.25">
      <c r="A3772" s="71" t="str">
        <f>IF(
   SUMPRODUCT(--(Sinduscon!$3:$3=DATE(2013,INT((ROW(A3969)-1)/20)+1,1)))&gt;0,
   DATE(2013,INT((ROW(A3969)-1)/20)+1,1),
   ""
)</f>
        <v/>
      </c>
      <c r="B3772" s="72" t="str">
        <f t="shared" si="257"/>
        <v/>
      </c>
      <c r="C3772" s="73"/>
      <c r="D3772" s="73"/>
      <c r="E3772" s="73"/>
      <c r="F3772" s="73"/>
      <c r="G3772" s="73"/>
    </row>
    <row r="3773" spans="1:7" x14ac:dyDescent="0.25">
      <c r="A3773" s="71" t="str">
        <f>IF(
   SUMPRODUCT(--(Sinduscon!$3:$3=DATE(2013,INT((ROW(A3970)-1)/20)+1,1)))&gt;0,
   DATE(2013,INT((ROW(A3970)-1)/20)+1,1),
   ""
)</f>
        <v/>
      </c>
      <c r="B3773" s="72" t="str">
        <f t="shared" si="257"/>
        <v/>
      </c>
      <c r="C3773" s="73"/>
      <c r="D3773" s="73"/>
      <c r="E3773" s="73"/>
      <c r="F3773" s="73"/>
      <c r="G3773" s="73"/>
    </row>
    <row r="3774" spans="1:7" x14ac:dyDescent="0.25">
      <c r="A3774" s="71" t="str">
        <f>IF(
   SUMPRODUCT(--(Sinduscon!$3:$3=DATE(2013,INT((ROW(A3971)-1)/20)+1,1)))&gt;0,
   DATE(2013,INT((ROW(A3971)-1)/20)+1,1),
   ""
)</f>
        <v/>
      </c>
      <c r="B3774" s="72" t="str">
        <f t="shared" si="257"/>
        <v/>
      </c>
      <c r="C3774" s="73"/>
      <c r="D3774" s="73"/>
      <c r="E3774" s="73"/>
      <c r="F3774" s="73"/>
      <c r="G3774" s="73"/>
    </row>
    <row r="3775" spans="1:7" x14ac:dyDescent="0.25">
      <c r="A3775" s="71" t="str">
        <f>IF(
   SUMPRODUCT(--(Sinduscon!$3:$3=DATE(2013,INT((ROW(A3972)-1)/20)+1,1)))&gt;0,
   DATE(2013,INT((ROW(A3972)-1)/20)+1,1),
   ""
)</f>
        <v/>
      </c>
      <c r="B3775" s="72" t="str">
        <f t="shared" si="257"/>
        <v/>
      </c>
      <c r="C3775" s="73"/>
      <c r="D3775" s="73"/>
      <c r="E3775" s="73"/>
      <c r="F3775" s="73"/>
      <c r="G3775" s="73"/>
    </row>
    <row r="3776" spans="1:7" x14ac:dyDescent="0.25">
      <c r="A3776" s="71" t="str">
        <f>IF(
   SUMPRODUCT(--(Sinduscon!$3:$3=DATE(2013,INT((ROW(A3973)-1)/20)+1,1)))&gt;0,
   DATE(2013,INT((ROW(A3973)-1)/20)+1,1),
   ""
)</f>
        <v/>
      </c>
      <c r="B3776" s="72" t="str">
        <f t="shared" si="257"/>
        <v/>
      </c>
      <c r="C3776" s="73"/>
      <c r="D3776" s="73"/>
      <c r="E3776" s="73"/>
      <c r="F3776" s="73"/>
      <c r="G3776" s="73"/>
    </row>
    <row r="3777" spans="1:7" x14ac:dyDescent="0.25">
      <c r="A3777" s="71" t="str">
        <f>IF(
   SUMPRODUCT(--(Sinduscon!$3:$3=DATE(2013,INT((ROW(A3974)-1)/20)+1,1)))&gt;0,
   DATE(2013,INT((ROW(A3974)-1)/20)+1,1),
   ""
)</f>
        <v/>
      </c>
      <c r="B3777" s="72" t="str">
        <f t="shared" si="257"/>
        <v/>
      </c>
      <c r="C3777" s="73"/>
      <c r="D3777" s="73"/>
      <c r="E3777" s="73"/>
      <c r="F3777" s="73"/>
      <c r="G3777" s="73"/>
    </row>
    <row r="3778" spans="1:7" x14ac:dyDescent="0.25">
      <c r="A3778" s="71" t="str">
        <f>IF(
   SUMPRODUCT(--(Sinduscon!$3:$3=DATE(2013,INT((ROW(A3975)-1)/20)+1,1)))&gt;0,
   DATE(2013,INT((ROW(A3975)-1)/20)+1,1),
   ""
)</f>
        <v/>
      </c>
      <c r="B3778" s="72" t="str">
        <f t="shared" si="257"/>
        <v/>
      </c>
      <c r="C3778" s="73"/>
      <c r="D3778" s="73"/>
      <c r="E3778" s="73"/>
      <c r="F3778" s="73"/>
      <c r="G3778" s="73"/>
    </row>
    <row r="3779" spans="1:7" x14ac:dyDescent="0.25">
      <c r="A3779" s="71" t="str">
        <f>IF(
   SUMPRODUCT(--(Sinduscon!$3:$3=DATE(2013,INT((ROW(A3976)-1)/20)+1,1)))&gt;0,
   DATE(2013,INT((ROW(A3976)-1)/20)+1,1),
   ""
)</f>
        <v/>
      </c>
      <c r="B3779" s="72" t="str">
        <f t="shared" si="257"/>
        <v/>
      </c>
      <c r="C3779" s="73"/>
      <c r="D3779" s="73"/>
      <c r="E3779" s="73"/>
      <c r="F3779" s="73"/>
      <c r="G3779" s="73"/>
    </row>
    <row r="3780" spans="1:7" x14ac:dyDescent="0.25">
      <c r="A3780" s="71" t="str">
        <f>IF(
   SUMPRODUCT(--(Sinduscon!$3:$3=DATE(2013,INT((ROW(A3977)-1)/20)+1,1)))&gt;0,
   DATE(2013,INT((ROW(A3977)-1)/20)+1,1),
   ""
)</f>
        <v/>
      </c>
      <c r="B3780" s="72" t="str">
        <f t="shared" si="257"/>
        <v/>
      </c>
      <c r="C3780" s="73"/>
      <c r="D3780" s="73"/>
      <c r="E3780" s="73"/>
      <c r="F3780" s="73"/>
      <c r="G3780" s="73"/>
    </row>
    <row r="3781" spans="1:7" x14ac:dyDescent="0.25">
      <c r="A3781" s="71" t="str">
        <f>IF(
   SUMPRODUCT(--(Sinduscon!$3:$3=DATE(2013,INT((ROW(A3978)-1)/20)+1,1)))&gt;0,
   DATE(2013,INT((ROW(A3978)-1)/20)+1,1),
   ""
)</f>
        <v/>
      </c>
      <c r="B3781" s="72" t="str">
        <f t="shared" si="257"/>
        <v/>
      </c>
      <c r="C3781" s="73"/>
      <c r="D3781" s="73"/>
      <c r="E3781" s="73"/>
      <c r="F3781" s="73"/>
      <c r="G3781" s="73"/>
    </row>
    <row r="3782" spans="1:7" x14ac:dyDescent="0.25">
      <c r="A3782" s="71" t="str">
        <f>IF(
   SUMPRODUCT(--(Sinduscon!$3:$3=DATE(2013,INT((ROW(A3979)-1)/20)+1,1)))&gt;0,
   DATE(2013,INT((ROW(A3979)-1)/20)+1,1),
   ""
)</f>
        <v/>
      </c>
      <c r="B3782" s="72" t="str">
        <f t="shared" si="257"/>
        <v/>
      </c>
      <c r="C3782" s="73"/>
      <c r="D3782" s="73"/>
      <c r="E3782" s="73"/>
      <c r="F3782" s="73"/>
      <c r="G3782" s="73"/>
    </row>
    <row r="3783" spans="1:7" x14ac:dyDescent="0.25">
      <c r="A3783" s="71" t="str">
        <f>IF(
   SUMPRODUCT(--(Sinduscon!$3:$3=DATE(2013,INT((ROW(A3980)-1)/20)+1,1)))&gt;0,
   DATE(2013,INT((ROW(A3980)-1)/20)+1,1),
   ""
)</f>
        <v/>
      </c>
      <c r="B3783" s="72" t="str">
        <f t="shared" si="257"/>
        <v/>
      </c>
      <c r="C3783" s="73"/>
      <c r="D3783" s="73"/>
      <c r="E3783" s="73"/>
      <c r="F3783" s="73"/>
      <c r="G3783" s="73"/>
    </row>
    <row r="3784" spans="1:7" x14ac:dyDescent="0.25">
      <c r="A3784" s="71" t="str">
        <f>IF(
   SUMPRODUCT(--(Sinduscon!$3:$3=DATE(2013,INT((ROW(A3981)-1)/20)+1,1)))&gt;0,
   DATE(2013,INT((ROW(A3981)-1)/20)+1,1),
   ""
)</f>
        <v/>
      </c>
      <c r="B3784" s="72" t="str">
        <f t="shared" ref="B3784:B3847" si="258">IF(A3784&lt;&gt;"", CHOOSE(MOD(QUOTIENT(ROW()-4,4),5)+1,"R-1","PP-4","R-8","R-16","PIS"), "")</f>
        <v/>
      </c>
      <c r="C3784" s="73"/>
      <c r="D3784" s="73"/>
      <c r="E3784" s="73"/>
      <c r="F3784" s="73"/>
      <c r="G3784" s="73"/>
    </row>
    <row r="3785" spans="1:7" x14ac:dyDescent="0.25">
      <c r="A3785" s="71" t="str">
        <f>IF(
   SUMPRODUCT(--(Sinduscon!$3:$3=DATE(2013,INT((ROW(A3982)-1)/20)+1,1)))&gt;0,
   DATE(2013,INT((ROW(A3982)-1)/20)+1,1),
   ""
)</f>
        <v/>
      </c>
      <c r="B3785" s="72" t="str">
        <f t="shared" si="258"/>
        <v/>
      </c>
      <c r="C3785" s="73"/>
      <c r="D3785" s="73"/>
      <c r="E3785" s="73"/>
      <c r="F3785" s="73"/>
      <c r="G3785" s="73"/>
    </row>
    <row r="3786" spans="1:7" x14ac:dyDescent="0.25">
      <c r="A3786" s="71" t="str">
        <f>IF(
   SUMPRODUCT(--(Sinduscon!$3:$3=DATE(2013,INT((ROW(A3983)-1)/20)+1,1)))&gt;0,
   DATE(2013,INT((ROW(A3983)-1)/20)+1,1),
   ""
)</f>
        <v/>
      </c>
      <c r="B3786" s="72" t="str">
        <f t="shared" si="258"/>
        <v/>
      </c>
      <c r="C3786" s="73"/>
      <c r="D3786" s="73"/>
      <c r="E3786" s="73"/>
      <c r="F3786" s="73"/>
      <c r="G3786" s="73"/>
    </row>
    <row r="3787" spans="1:7" x14ac:dyDescent="0.25">
      <c r="A3787" s="71" t="str">
        <f>IF(
   SUMPRODUCT(--(Sinduscon!$3:$3=DATE(2013,INT((ROW(A3984)-1)/20)+1,1)))&gt;0,
   DATE(2013,INT((ROW(A3984)-1)/20)+1,1),
   ""
)</f>
        <v/>
      </c>
      <c r="B3787" s="72" t="str">
        <f t="shared" si="258"/>
        <v/>
      </c>
      <c r="C3787" s="73"/>
      <c r="D3787" s="73"/>
      <c r="E3787" s="73"/>
      <c r="F3787" s="73"/>
      <c r="G3787" s="73"/>
    </row>
    <row r="3788" spans="1:7" x14ac:dyDescent="0.25">
      <c r="A3788" s="71" t="str">
        <f>IF(
   SUMPRODUCT(--(Sinduscon!$3:$3=DATE(2013,INT((ROW(A3985)-1)/20)+1,1)))&gt;0,
   DATE(2013,INT((ROW(A3985)-1)/20)+1,1),
   ""
)</f>
        <v/>
      </c>
      <c r="B3788" s="72" t="str">
        <f t="shared" si="258"/>
        <v/>
      </c>
      <c r="C3788" s="73"/>
      <c r="D3788" s="73"/>
      <c r="E3788" s="73"/>
      <c r="F3788" s="73"/>
      <c r="G3788" s="73"/>
    </row>
    <row r="3789" spans="1:7" x14ac:dyDescent="0.25">
      <c r="A3789" s="71" t="str">
        <f>IF(
   SUMPRODUCT(--(Sinduscon!$3:$3=DATE(2013,INT((ROW(A3986)-1)/20)+1,1)))&gt;0,
   DATE(2013,INT((ROW(A3986)-1)/20)+1,1),
   ""
)</f>
        <v/>
      </c>
      <c r="B3789" s="72" t="str">
        <f t="shared" si="258"/>
        <v/>
      </c>
      <c r="C3789" s="73"/>
      <c r="D3789" s="73"/>
      <c r="E3789" s="73"/>
      <c r="F3789" s="73"/>
      <c r="G3789" s="73"/>
    </row>
    <row r="3790" spans="1:7" x14ac:dyDescent="0.25">
      <c r="A3790" s="71" t="str">
        <f>IF(
   SUMPRODUCT(--(Sinduscon!$3:$3=DATE(2013,INT((ROW(A3987)-1)/20)+1,1)))&gt;0,
   DATE(2013,INT((ROW(A3987)-1)/20)+1,1),
   ""
)</f>
        <v/>
      </c>
      <c r="B3790" s="72" t="str">
        <f t="shared" si="258"/>
        <v/>
      </c>
      <c r="C3790" s="73"/>
      <c r="D3790" s="73"/>
      <c r="E3790" s="73"/>
      <c r="F3790" s="73"/>
      <c r="G3790" s="73"/>
    </row>
    <row r="3791" spans="1:7" x14ac:dyDescent="0.25">
      <c r="A3791" s="71" t="str">
        <f>IF(
   SUMPRODUCT(--(Sinduscon!$3:$3=DATE(2013,INT((ROW(A3988)-1)/20)+1,1)))&gt;0,
   DATE(2013,INT((ROW(A3988)-1)/20)+1,1),
   ""
)</f>
        <v/>
      </c>
      <c r="B3791" s="72" t="str">
        <f t="shared" si="258"/>
        <v/>
      </c>
      <c r="C3791" s="73"/>
      <c r="D3791" s="73"/>
      <c r="E3791" s="73"/>
      <c r="F3791" s="73"/>
      <c r="G3791" s="73"/>
    </row>
    <row r="3792" spans="1:7" x14ac:dyDescent="0.25">
      <c r="A3792" s="71" t="str">
        <f>IF(
   SUMPRODUCT(--(Sinduscon!$3:$3=DATE(2013,INT((ROW(A3989)-1)/20)+1,1)))&gt;0,
   DATE(2013,INT((ROW(A3989)-1)/20)+1,1),
   ""
)</f>
        <v/>
      </c>
      <c r="B3792" s="72" t="str">
        <f t="shared" si="258"/>
        <v/>
      </c>
      <c r="C3792" s="73"/>
      <c r="D3792" s="73"/>
      <c r="E3792" s="73"/>
      <c r="F3792" s="73"/>
      <c r="G3792" s="73"/>
    </row>
    <row r="3793" spans="1:7" x14ac:dyDescent="0.25">
      <c r="A3793" s="71" t="str">
        <f>IF(
   SUMPRODUCT(--(Sinduscon!$3:$3=DATE(2013,INT((ROW(A3990)-1)/20)+1,1)))&gt;0,
   DATE(2013,INT((ROW(A3990)-1)/20)+1,1),
   ""
)</f>
        <v/>
      </c>
      <c r="B3793" s="72" t="str">
        <f t="shared" si="258"/>
        <v/>
      </c>
      <c r="C3793" s="73"/>
      <c r="D3793" s="73"/>
      <c r="E3793" s="73"/>
      <c r="F3793" s="73"/>
      <c r="G3793" s="73"/>
    </row>
    <row r="3794" spans="1:7" x14ac:dyDescent="0.25">
      <c r="A3794" s="71" t="str">
        <f>IF(
   SUMPRODUCT(--(Sinduscon!$3:$3=DATE(2013,INT((ROW(A3991)-1)/20)+1,1)))&gt;0,
   DATE(2013,INT((ROW(A3991)-1)/20)+1,1),
   ""
)</f>
        <v/>
      </c>
      <c r="B3794" s="72" t="str">
        <f t="shared" si="258"/>
        <v/>
      </c>
      <c r="C3794" s="73"/>
      <c r="D3794" s="73"/>
      <c r="E3794" s="73"/>
      <c r="F3794" s="73"/>
      <c r="G3794" s="73"/>
    </row>
    <row r="3795" spans="1:7" x14ac:dyDescent="0.25">
      <c r="A3795" s="71" t="str">
        <f>IF(
   SUMPRODUCT(--(Sinduscon!$3:$3=DATE(2013,INT((ROW(A3992)-1)/20)+1,1)))&gt;0,
   DATE(2013,INT((ROW(A3992)-1)/20)+1,1),
   ""
)</f>
        <v/>
      </c>
      <c r="B3795" s="72" t="str">
        <f t="shared" si="258"/>
        <v/>
      </c>
      <c r="C3795" s="73"/>
      <c r="D3795" s="73"/>
      <c r="E3795" s="73"/>
      <c r="F3795" s="73"/>
      <c r="G3795" s="73"/>
    </row>
    <row r="3796" spans="1:7" x14ac:dyDescent="0.25">
      <c r="A3796" s="71" t="str">
        <f>IF(
   SUMPRODUCT(--(Sinduscon!$3:$3=DATE(2013,INT((ROW(A3993)-1)/20)+1,1)))&gt;0,
   DATE(2013,INT((ROW(A3993)-1)/20)+1,1),
   ""
)</f>
        <v/>
      </c>
      <c r="B3796" s="72" t="str">
        <f t="shared" si="258"/>
        <v/>
      </c>
      <c r="C3796" s="73"/>
      <c r="D3796" s="73"/>
      <c r="E3796" s="73"/>
      <c r="F3796" s="73"/>
      <c r="G3796" s="73"/>
    </row>
    <row r="3797" spans="1:7" x14ac:dyDescent="0.25">
      <c r="A3797" s="71" t="str">
        <f>IF(
   SUMPRODUCT(--(Sinduscon!$3:$3=DATE(2013,INT((ROW(A3994)-1)/20)+1,1)))&gt;0,
   DATE(2013,INT((ROW(A3994)-1)/20)+1,1),
   ""
)</f>
        <v/>
      </c>
      <c r="B3797" s="72" t="str">
        <f t="shared" si="258"/>
        <v/>
      </c>
      <c r="C3797" s="73"/>
      <c r="D3797" s="73"/>
      <c r="E3797" s="73"/>
      <c r="F3797" s="73"/>
      <c r="G3797" s="73"/>
    </row>
    <row r="3798" spans="1:7" x14ac:dyDescent="0.25">
      <c r="A3798" s="71" t="str">
        <f>IF(
   SUMPRODUCT(--(Sinduscon!$3:$3=DATE(2013,INT((ROW(A3995)-1)/20)+1,1)))&gt;0,
   DATE(2013,INT((ROW(A3995)-1)/20)+1,1),
   ""
)</f>
        <v/>
      </c>
      <c r="B3798" s="72" t="str">
        <f t="shared" si="258"/>
        <v/>
      </c>
      <c r="C3798" s="73"/>
      <c r="D3798" s="73"/>
      <c r="E3798" s="73"/>
      <c r="F3798" s="73"/>
      <c r="G3798" s="73"/>
    </row>
    <row r="3799" spans="1:7" x14ac:dyDescent="0.25">
      <c r="A3799" s="71" t="str">
        <f>IF(
   SUMPRODUCT(--(Sinduscon!$3:$3=DATE(2013,INT((ROW(A3996)-1)/20)+1,1)))&gt;0,
   DATE(2013,INT((ROW(A3996)-1)/20)+1,1),
   ""
)</f>
        <v/>
      </c>
      <c r="B3799" s="72" t="str">
        <f t="shared" si="258"/>
        <v/>
      </c>
      <c r="C3799" s="73"/>
      <c r="D3799" s="73"/>
      <c r="E3799" s="73"/>
      <c r="F3799" s="73"/>
      <c r="G3799" s="73"/>
    </row>
    <row r="3800" spans="1:7" x14ac:dyDescent="0.25">
      <c r="A3800" s="71" t="str">
        <f>IF(
   SUMPRODUCT(--(Sinduscon!$3:$3=DATE(2013,INT((ROW(A3997)-1)/20)+1,1)))&gt;0,
   DATE(2013,INT((ROW(A3997)-1)/20)+1,1),
   ""
)</f>
        <v/>
      </c>
      <c r="B3800" s="72" t="str">
        <f t="shared" si="258"/>
        <v/>
      </c>
      <c r="C3800" s="73"/>
      <c r="D3800" s="73"/>
      <c r="E3800" s="73"/>
      <c r="F3800" s="73"/>
      <c r="G3800" s="73"/>
    </row>
    <row r="3801" spans="1:7" x14ac:dyDescent="0.25">
      <c r="A3801" s="71" t="str">
        <f>IF(
   SUMPRODUCT(--(Sinduscon!$3:$3=DATE(2013,INT((ROW(A3998)-1)/20)+1,1)))&gt;0,
   DATE(2013,INT((ROW(A3998)-1)/20)+1,1),
   ""
)</f>
        <v/>
      </c>
      <c r="B3801" s="72" t="str">
        <f t="shared" si="258"/>
        <v/>
      </c>
      <c r="C3801" s="73"/>
      <c r="D3801" s="73"/>
      <c r="E3801" s="73"/>
      <c r="F3801" s="73"/>
      <c r="G3801" s="73"/>
    </row>
    <row r="3802" spans="1:7" x14ac:dyDescent="0.25">
      <c r="A3802" s="71" t="str">
        <f>IF(
   SUMPRODUCT(--(Sinduscon!$3:$3=DATE(2013,INT((ROW(A3999)-1)/20)+1,1)))&gt;0,
   DATE(2013,INT((ROW(A3999)-1)/20)+1,1),
   ""
)</f>
        <v/>
      </c>
      <c r="B3802" s="72" t="str">
        <f t="shared" si="258"/>
        <v/>
      </c>
      <c r="C3802" s="73"/>
      <c r="D3802" s="73"/>
      <c r="E3802" s="73"/>
      <c r="F3802" s="73"/>
      <c r="G3802" s="73"/>
    </row>
    <row r="3803" spans="1:7" x14ac:dyDescent="0.25">
      <c r="A3803" s="71" t="str">
        <f>IF(
   SUMPRODUCT(--(Sinduscon!$3:$3=DATE(2013,INT((ROW(A4000)-1)/20)+1,1)))&gt;0,
   DATE(2013,INT((ROW(A4000)-1)/20)+1,1),
   ""
)</f>
        <v/>
      </c>
      <c r="B3803" s="72" t="str">
        <f t="shared" si="258"/>
        <v/>
      </c>
      <c r="C3803" s="73"/>
      <c r="D3803" s="73"/>
      <c r="E3803" s="73"/>
      <c r="F3803" s="73"/>
      <c r="G3803" s="73"/>
    </row>
    <row r="3804" spans="1:7" x14ac:dyDescent="0.25">
      <c r="A3804" s="71" t="str">
        <f>IF(
   SUMPRODUCT(--(Sinduscon!$3:$3=DATE(2013,INT((ROW(A4001)-1)/20)+1,1)))&gt;0,
   DATE(2013,INT((ROW(A4001)-1)/20)+1,1),
   ""
)</f>
        <v/>
      </c>
      <c r="B3804" s="72" t="str">
        <f t="shared" si="258"/>
        <v/>
      </c>
      <c r="C3804" s="73"/>
      <c r="D3804" s="73"/>
      <c r="E3804" s="73"/>
      <c r="F3804" s="73"/>
      <c r="G3804" s="73"/>
    </row>
    <row r="3805" spans="1:7" x14ac:dyDescent="0.25">
      <c r="A3805" s="71" t="str">
        <f>IF(
   SUMPRODUCT(--(Sinduscon!$3:$3=DATE(2013,INT((ROW(A4002)-1)/20)+1,1)))&gt;0,
   DATE(2013,INT((ROW(A4002)-1)/20)+1,1),
   ""
)</f>
        <v/>
      </c>
      <c r="B3805" s="72" t="str">
        <f t="shared" si="258"/>
        <v/>
      </c>
      <c r="C3805" s="73"/>
      <c r="D3805" s="73"/>
      <c r="E3805" s="73"/>
      <c r="F3805" s="73"/>
      <c r="G3805" s="73"/>
    </row>
    <row r="3806" spans="1:7" x14ac:dyDescent="0.25">
      <c r="A3806" s="71" t="str">
        <f>IF(
   SUMPRODUCT(--(Sinduscon!$3:$3=DATE(2013,INT((ROW(A4003)-1)/20)+1,1)))&gt;0,
   DATE(2013,INT((ROW(A4003)-1)/20)+1,1),
   ""
)</f>
        <v/>
      </c>
      <c r="B3806" s="72" t="str">
        <f t="shared" si="258"/>
        <v/>
      </c>
      <c r="C3806" s="73"/>
      <c r="D3806" s="73"/>
      <c r="E3806" s="73"/>
      <c r="F3806" s="73"/>
      <c r="G3806" s="73"/>
    </row>
    <row r="3807" spans="1:7" x14ac:dyDescent="0.25">
      <c r="A3807" s="71" t="str">
        <f>IF(
   SUMPRODUCT(--(Sinduscon!$3:$3=DATE(2013,INT((ROW(A4004)-1)/20)+1,1)))&gt;0,
   DATE(2013,INT((ROW(A4004)-1)/20)+1,1),
   ""
)</f>
        <v/>
      </c>
      <c r="B3807" s="72" t="str">
        <f t="shared" si="258"/>
        <v/>
      </c>
      <c r="C3807" s="73"/>
      <c r="D3807" s="73"/>
      <c r="E3807" s="73"/>
      <c r="F3807" s="73"/>
      <c r="G3807" s="73"/>
    </row>
    <row r="3808" spans="1:7" x14ac:dyDescent="0.25">
      <c r="A3808" s="71" t="str">
        <f>IF(
   SUMPRODUCT(--(Sinduscon!$3:$3=DATE(2013,INT((ROW(A4005)-1)/20)+1,1)))&gt;0,
   DATE(2013,INT((ROW(A4005)-1)/20)+1,1),
   ""
)</f>
        <v/>
      </c>
      <c r="B3808" s="72" t="str">
        <f t="shared" si="258"/>
        <v/>
      </c>
      <c r="C3808" s="73"/>
      <c r="D3808" s="73"/>
      <c r="E3808" s="73"/>
      <c r="F3808" s="73"/>
      <c r="G3808" s="73"/>
    </row>
    <row r="3809" spans="1:7" x14ac:dyDescent="0.25">
      <c r="A3809" s="71" t="str">
        <f>IF(
   SUMPRODUCT(--(Sinduscon!$3:$3=DATE(2013,INT((ROW(A4006)-1)/20)+1,1)))&gt;0,
   DATE(2013,INT((ROW(A4006)-1)/20)+1,1),
   ""
)</f>
        <v/>
      </c>
      <c r="B3809" s="72" t="str">
        <f t="shared" si="258"/>
        <v/>
      </c>
      <c r="C3809" s="73"/>
      <c r="D3809" s="73"/>
      <c r="E3809" s="73"/>
      <c r="F3809" s="73"/>
      <c r="G3809" s="73"/>
    </row>
    <row r="3810" spans="1:7" x14ac:dyDescent="0.25">
      <c r="A3810" s="71" t="str">
        <f>IF(
   SUMPRODUCT(--(Sinduscon!$3:$3=DATE(2013,INT((ROW(A4007)-1)/20)+1,1)))&gt;0,
   DATE(2013,INT((ROW(A4007)-1)/20)+1,1),
   ""
)</f>
        <v/>
      </c>
      <c r="B3810" s="72" t="str">
        <f t="shared" si="258"/>
        <v/>
      </c>
      <c r="C3810" s="73"/>
      <c r="D3810" s="73"/>
      <c r="E3810" s="73"/>
      <c r="F3810" s="73"/>
      <c r="G3810" s="73"/>
    </row>
    <row r="3811" spans="1:7" x14ac:dyDescent="0.25">
      <c r="A3811" s="71" t="str">
        <f>IF(
   SUMPRODUCT(--(Sinduscon!$3:$3=DATE(2013,INT((ROW(A4008)-1)/20)+1,1)))&gt;0,
   DATE(2013,INT((ROW(A4008)-1)/20)+1,1),
   ""
)</f>
        <v/>
      </c>
      <c r="B3811" s="72" t="str">
        <f t="shared" si="258"/>
        <v/>
      </c>
      <c r="C3811" s="73"/>
      <c r="D3811" s="73"/>
      <c r="E3811" s="73"/>
      <c r="F3811" s="73"/>
      <c r="G3811" s="73"/>
    </row>
    <row r="3812" spans="1:7" x14ac:dyDescent="0.25">
      <c r="A3812" s="71" t="str">
        <f>IF(
   SUMPRODUCT(--(Sinduscon!$3:$3=DATE(2013,INT((ROW(A4009)-1)/20)+1,1)))&gt;0,
   DATE(2013,INT((ROW(A4009)-1)/20)+1,1),
   ""
)</f>
        <v/>
      </c>
      <c r="B3812" s="72" t="str">
        <f t="shared" si="258"/>
        <v/>
      </c>
      <c r="C3812" s="73"/>
      <c r="D3812" s="73"/>
      <c r="E3812" s="73"/>
      <c r="F3812" s="73"/>
      <c r="G3812" s="73"/>
    </row>
    <row r="3813" spans="1:7" x14ac:dyDescent="0.25">
      <c r="A3813" s="71" t="str">
        <f>IF(
   SUMPRODUCT(--(Sinduscon!$3:$3=DATE(2013,INT((ROW(A4010)-1)/20)+1,1)))&gt;0,
   DATE(2013,INT((ROW(A4010)-1)/20)+1,1),
   ""
)</f>
        <v/>
      </c>
      <c r="B3813" s="72" t="str">
        <f t="shared" si="258"/>
        <v/>
      </c>
      <c r="C3813" s="73"/>
      <c r="D3813" s="73"/>
      <c r="E3813" s="73"/>
      <c r="F3813" s="73"/>
      <c r="G3813" s="73"/>
    </row>
    <row r="3814" spans="1:7" x14ac:dyDescent="0.25">
      <c r="A3814" s="71" t="str">
        <f>IF(
   SUMPRODUCT(--(Sinduscon!$3:$3=DATE(2013,INT((ROW(A4011)-1)/20)+1,1)))&gt;0,
   DATE(2013,INT((ROW(A4011)-1)/20)+1,1),
   ""
)</f>
        <v/>
      </c>
      <c r="B3814" s="72" t="str">
        <f t="shared" si="258"/>
        <v/>
      </c>
      <c r="C3814" s="73"/>
      <c r="D3814" s="73"/>
      <c r="E3814" s="73"/>
      <c r="F3814" s="73"/>
      <c r="G3814" s="73"/>
    </row>
    <row r="3815" spans="1:7" x14ac:dyDescent="0.25">
      <c r="A3815" s="71" t="str">
        <f>IF(
   SUMPRODUCT(--(Sinduscon!$3:$3=DATE(2013,INT((ROW(A4012)-1)/20)+1,1)))&gt;0,
   DATE(2013,INT((ROW(A4012)-1)/20)+1,1),
   ""
)</f>
        <v/>
      </c>
      <c r="B3815" s="72" t="str">
        <f t="shared" si="258"/>
        <v/>
      </c>
      <c r="C3815" s="73"/>
      <c r="D3815" s="73"/>
      <c r="E3815" s="73"/>
      <c r="F3815" s="73"/>
      <c r="G3815" s="73"/>
    </row>
    <row r="3816" spans="1:7" x14ac:dyDescent="0.25">
      <c r="A3816" s="71" t="str">
        <f>IF(
   SUMPRODUCT(--(Sinduscon!$3:$3=DATE(2013,INT((ROW(A4013)-1)/20)+1,1)))&gt;0,
   DATE(2013,INT((ROW(A4013)-1)/20)+1,1),
   ""
)</f>
        <v/>
      </c>
      <c r="B3816" s="72" t="str">
        <f t="shared" si="258"/>
        <v/>
      </c>
      <c r="C3816" s="73"/>
      <c r="D3816" s="73"/>
      <c r="E3816" s="73"/>
      <c r="F3816" s="73"/>
      <c r="G3816" s="73"/>
    </row>
    <row r="3817" spans="1:7" x14ac:dyDescent="0.25">
      <c r="A3817" s="71" t="str">
        <f>IF(
   SUMPRODUCT(--(Sinduscon!$3:$3=DATE(2013,INT((ROW(A4014)-1)/20)+1,1)))&gt;0,
   DATE(2013,INT((ROW(A4014)-1)/20)+1,1),
   ""
)</f>
        <v/>
      </c>
      <c r="B3817" s="72" t="str">
        <f t="shared" si="258"/>
        <v/>
      </c>
      <c r="C3817" s="73"/>
      <c r="D3817" s="73"/>
      <c r="E3817" s="73"/>
      <c r="F3817" s="73"/>
      <c r="G3817" s="73"/>
    </row>
    <row r="3818" spans="1:7" x14ac:dyDescent="0.25">
      <c r="A3818" s="71" t="str">
        <f>IF(
   SUMPRODUCT(--(Sinduscon!$3:$3=DATE(2013,INT((ROW(A4015)-1)/20)+1,1)))&gt;0,
   DATE(2013,INT((ROW(A4015)-1)/20)+1,1),
   ""
)</f>
        <v/>
      </c>
      <c r="B3818" s="72" t="str">
        <f t="shared" si="258"/>
        <v/>
      </c>
      <c r="C3818" s="73"/>
      <c r="D3818" s="73"/>
      <c r="E3818" s="73"/>
      <c r="F3818" s="73"/>
      <c r="G3818" s="73"/>
    </row>
    <row r="3819" spans="1:7" x14ac:dyDescent="0.25">
      <c r="A3819" s="71" t="str">
        <f>IF(
   SUMPRODUCT(--(Sinduscon!$3:$3=DATE(2013,INT((ROW(A4016)-1)/20)+1,1)))&gt;0,
   DATE(2013,INT((ROW(A4016)-1)/20)+1,1),
   ""
)</f>
        <v/>
      </c>
      <c r="B3819" s="72" t="str">
        <f t="shared" si="258"/>
        <v/>
      </c>
      <c r="C3819" s="73"/>
      <c r="D3819" s="73"/>
      <c r="E3819" s="73"/>
      <c r="F3819" s="73"/>
      <c r="G3819" s="73"/>
    </row>
    <row r="3820" spans="1:7" x14ac:dyDescent="0.25">
      <c r="A3820" s="71" t="str">
        <f>IF(
   SUMPRODUCT(--(Sinduscon!$3:$3=DATE(2013,INT((ROW(A4017)-1)/20)+1,1)))&gt;0,
   DATE(2013,INT((ROW(A4017)-1)/20)+1,1),
   ""
)</f>
        <v/>
      </c>
      <c r="B3820" s="72" t="str">
        <f t="shared" si="258"/>
        <v/>
      </c>
      <c r="C3820" s="73"/>
      <c r="D3820" s="73"/>
      <c r="E3820" s="73"/>
      <c r="F3820" s="73"/>
      <c r="G3820" s="73"/>
    </row>
    <row r="3821" spans="1:7" x14ac:dyDescent="0.25">
      <c r="A3821" s="71" t="str">
        <f>IF(
   SUMPRODUCT(--(Sinduscon!$3:$3=DATE(2013,INT((ROW(A4018)-1)/20)+1,1)))&gt;0,
   DATE(2013,INT((ROW(A4018)-1)/20)+1,1),
   ""
)</f>
        <v/>
      </c>
      <c r="B3821" s="72" t="str">
        <f t="shared" si="258"/>
        <v/>
      </c>
      <c r="C3821" s="73"/>
      <c r="D3821" s="73"/>
      <c r="E3821" s="73"/>
      <c r="F3821" s="73"/>
      <c r="G3821" s="73"/>
    </row>
    <row r="3822" spans="1:7" x14ac:dyDescent="0.25">
      <c r="A3822" s="71" t="str">
        <f>IF(
   SUMPRODUCT(--(Sinduscon!$3:$3=DATE(2013,INT((ROW(A4019)-1)/20)+1,1)))&gt;0,
   DATE(2013,INT((ROW(A4019)-1)/20)+1,1),
   ""
)</f>
        <v/>
      </c>
      <c r="B3822" s="72" t="str">
        <f t="shared" si="258"/>
        <v/>
      </c>
      <c r="C3822" s="73"/>
      <c r="D3822" s="73"/>
      <c r="E3822" s="73"/>
      <c r="F3822" s="73"/>
      <c r="G3822" s="73"/>
    </row>
    <row r="3823" spans="1:7" x14ac:dyDescent="0.25">
      <c r="A3823" s="71" t="str">
        <f>IF(
   SUMPRODUCT(--(Sinduscon!$3:$3=DATE(2013,INT((ROW(A4020)-1)/20)+1,1)))&gt;0,
   DATE(2013,INT((ROW(A4020)-1)/20)+1,1),
   ""
)</f>
        <v/>
      </c>
      <c r="B3823" s="72" t="str">
        <f t="shared" si="258"/>
        <v/>
      </c>
      <c r="C3823" s="73"/>
      <c r="D3823" s="73"/>
      <c r="E3823" s="73"/>
      <c r="F3823" s="73"/>
      <c r="G3823" s="73"/>
    </row>
    <row r="3824" spans="1:7" x14ac:dyDescent="0.25">
      <c r="A3824" s="71" t="str">
        <f>IF(
   SUMPRODUCT(--(Sinduscon!$3:$3=DATE(2013,INT((ROW(A4021)-1)/20)+1,1)))&gt;0,
   DATE(2013,INT((ROW(A4021)-1)/20)+1,1),
   ""
)</f>
        <v/>
      </c>
      <c r="B3824" s="72" t="str">
        <f t="shared" si="258"/>
        <v/>
      </c>
      <c r="C3824" s="73"/>
      <c r="D3824" s="73"/>
      <c r="E3824" s="73"/>
      <c r="F3824" s="73"/>
      <c r="G3824" s="73"/>
    </row>
    <row r="3825" spans="1:7" x14ac:dyDescent="0.25">
      <c r="A3825" s="71" t="str">
        <f>IF(
   SUMPRODUCT(--(Sinduscon!$3:$3=DATE(2013,INT((ROW(A4022)-1)/20)+1,1)))&gt;0,
   DATE(2013,INT((ROW(A4022)-1)/20)+1,1),
   ""
)</f>
        <v/>
      </c>
      <c r="B3825" s="72" t="str">
        <f t="shared" si="258"/>
        <v/>
      </c>
      <c r="C3825" s="73"/>
      <c r="D3825" s="73"/>
      <c r="E3825" s="73"/>
      <c r="F3825" s="73"/>
      <c r="G3825" s="73"/>
    </row>
    <row r="3826" spans="1:7" x14ac:dyDescent="0.25">
      <c r="A3826" s="71" t="str">
        <f>IF(
   SUMPRODUCT(--(Sinduscon!$3:$3=DATE(2013,INT((ROW(A4023)-1)/20)+1,1)))&gt;0,
   DATE(2013,INT((ROW(A4023)-1)/20)+1,1),
   ""
)</f>
        <v/>
      </c>
      <c r="B3826" s="72" t="str">
        <f t="shared" si="258"/>
        <v/>
      </c>
      <c r="C3826" s="73"/>
      <c r="D3826" s="73"/>
      <c r="E3826" s="73"/>
      <c r="F3826" s="73"/>
      <c r="G3826" s="73"/>
    </row>
    <row r="3827" spans="1:7" x14ac:dyDescent="0.25">
      <c r="A3827" s="71" t="str">
        <f>IF(
   SUMPRODUCT(--(Sinduscon!$3:$3=DATE(2013,INT((ROW(A4024)-1)/20)+1,1)))&gt;0,
   DATE(2013,INT((ROW(A4024)-1)/20)+1,1),
   ""
)</f>
        <v/>
      </c>
      <c r="B3827" s="72" t="str">
        <f t="shared" si="258"/>
        <v/>
      </c>
      <c r="C3827" s="73"/>
      <c r="D3827" s="73"/>
      <c r="E3827" s="73"/>
      <c r="F3827" s="73"/>
      <c r="G3827" s="73"/>
    </row>
    <row r="3828" spans="1:7" x14ac:dyDescent="0.25">
      <c r="A3828" s="71" t="str">
        <f>IF(
   SUMPRODUCT(--(Sinduscon!$3:$3=DATE(2013,INT((ROW(A4025)-1)/20)+1,1)))&gt;0,
   DATE(2013,INT((ROW(A4025)-1)/20)+1,1),
   ""
)</f>
        <v/>
      </c>
      <c r="B3828" s="72" t="str">
        <f t="shared" si="258"/>
        <v/>
      </c>
      <c r="C3828" s="73"/>
      <c r="D3828" s="73"/>
      <c r="E3828" s="73"/>
      <c r="F3828" s="73"/>
      <c r="G3828" s="73"/>
    </row>
    <row r="3829" spans="1:7" x14ac:dyDescent="0.25">
      <c r="A3829" s="71" t="str">
        <f>IF(
   SUMPRODUCT(--(Sinduscon!$3:$3=DATE(2013,INT((ROW(A4026)-1)/20)+1,1)))&gt;0,
   DATE(2013,INT((ROW(A4026)-1)/20)+1,1),
   ""
)</f>
        <v/>
      </c>
      <c r="B3829" s="72" t="str">
        <f t="shared" si="258"/>
        <v/>
      </c>
      <c r="C3829" s="73"/>
      <c r="D3829" s="73"/>
      <c r="E3829" s="73"/>
      <c r="F3829" s="73"/>
      <c r="G3829" s="73"/>
    </row>
    <row r="3830" spans="1:7" x14ac:dyDescent="0.25">
      <c r="A3830" s="71" t="str">
        <f>IF(
   SUMPRODUCT(--(Sinduscon!$3:$3=DATE(2013,INT((ROW(A4027)-1)/20)+1,1)))&gt;0,
   DATE(2013,INT((ROW(A4027)-1)/20)+1,1),
   ""
)</f>
        <v/>
      </c>
      <c r="B3830" s="72" t="str">
        <f t="shared" si="258"/>
        <v/>
      </c>
      <c r="C3830" s="73"/>
      <c r="D3830" s="73"/>
      <c r="E3830" s="73"/>
      <c r="F3830" s="73"/>
      <c r="G3830" s="73"/>
    </row>
    <row r="3831" spans="1:7" x14ac:dyDescent="0.25">
      <c r="A3831" s="71" t="str">
        <f>IF(
   SUMPRODUCT(--(Sinduscon!$3:$3=DATE(2013,INT((ROW(A4028)-1)/20)+1,1)))&gt;0,
   DATE(2013,INT((ROW(A4028)-1)/20)+1,1),
   ""
)</f>
        <v/>
      </c>
      <c r="B3831" s="72" t="str">
        <f t="shared" si="258"/>
        <v/>
      </c>
      <c r="C3831" s="73"/>
      <c r="D3831" s="73"/>
      <c r="E3831" s="73"/>
      <c r="F3831" s="73"/>
      <c r="G3831" s="73"/>
    </row>
    <row r="3832" spans="1:7" x14ac:dyDescent="0.25">
      <c r="A3832" s="71" t="str">
        <f>IF(
   SUMPRODUCT(--(Sinduscon!$3:$3=DATE(2013,INT((ROW(A4029)-1)/20)+1,1)))&gt;0,
   DATE(2013,INT((ROW(A4029)-1)/20)+1,1),
   ""
)</f>
        <v/>
      </c>
      <c r="B3832" s="72" t="str">
        <f t="shared" si="258"/>
        <v/>
      </c>
      <c r="C3832" s="73"/>
      <c r="D3832" s="73"/>
      <c r="E3832" s="73"/>
      <c r="F3832" s="73"/>
      <c r="G3832" s="73"/>
    </row>
    <row r="3833" spans="1:7" x14ac:dyDescent="0.25">
      <c r="A3833" s="71" t="str">
        <f>IF(
   SUMPRODUCT(--(Sinduscon!$3:$3=DATE(2013,INT((ROW(A4030)-1)/20)+1,1)))&gt;0,
   DATE(2013,INT((ROW(A4030)-1)/20)+1,1),
   ""
)</f>
        <v/>
      </c>
      <c r="B3833" s="72" t="str">
        <f t="shared" si="258"/>
        <v/>
      </c>
      <c r="C3833" s="73"/>
      <c r="D3833" s="73"/>
      <c r="E3833" s="73"/>
      <c r="F3833" s="73"/>
      <c r="G3833" s="73"/>
    </row>
    <row r="3834" spans="1:7" x14ac:dyDescent="0.25">
      <c r="A3834" s="71" t="str">
        <f>IF(
   SUMPRODUCT(--(Sinduscon!$3:$3=DATE(2013,INT((ROW(A4031)-1)/20)+1,1)))&gt;0,
   DATE(2013,INT((ROW(A4031)-1)/20)+1,1),
   ""
)</f>
        <v/>
      </c>
      <c r="B3834" s="72" t="str">
        <f t="shared" si="258"/>
        <v/>
      </c>
      <c r="C3834" s="73"/>
      <c r="D3834" s="73"/>
      <c r="E3834" s="73"/>
      <c r="F3834" s="73"/>
      <c r="G3834" s="73"/>
    </row>
    <row r="3835" spans="1:7" x14ac:dyDescent="0.25">
      <c r="A3835" s="71" t="str">
        <f>IF(
   SUMPRODUCT(--(Sinduscon!$3:$3=DATE(2013,INT((ROW(A4032)-1)/20)+1,1)))&gt;0,
   DATE(2013,INT((ROW(A4032)-1)/20)+1,1),
   ""
)</f>
        <v/>
      </c>
      <c r="B3835" s="72" t="str">
        <f t="shared" si="258"/>
        <v/>
      </c>
      <c r="C3835" s="73"/>
      <c r="D3835" s="73"/>
      <c r="E3835" s="73"/>
      <c r="F3835" s="73"/>
      <c r="G3835" s="73"/>
    </row>
    <row r="3836" spans="1:7" x14ac:dyDescent="0.25">
      <c r="A3836" s="71" t="str">
        <f>IF(
   SUMPRODUCT(--(Sinduscon!$3:$3=DATE(2013,INT((ROW(A4033)-1)/20)+1,1)))&gt;0,
   DATE(2013,INT((ROW(A4033)-1)/20)+1,1),
   ""
)</f>
        <v/>
      </c>
      <c r="B3836" s="72" t="str">
        <f t="shared" si="258"/>
        <v/>
      </c>
      <c r="C3836" s="73"/>
      <c r="D3836" s="73"/>
      <c r="E3836" s="73"/>
      <c r="F3836" s="73"/>
      <c r="G3836" s="73"/>
    </row>
    <row r="3837" spans="1:7" x14ac:dyDescent="0.25">
      <c r="A3837" s="71" t="str">
        <f>IF(
   SUMPRODUCT(--(Sinduscon!$3:$3=DATE(2013,INT((ROW(A4034)-1)/20)+1,1)))&gt;0,
   DATE(2013,INT((ROW(A4034)-1)/20)+1,1),
   ""
)</f>
        <v/>
      </c>
      <c r="B3837" s="72" t="str">
        <f t="shared" si="258"/>
        <v/>
      </c>
      <c r="C3837" s="73"/>
      <c r="D3837" s="73"/>
      <c r="E3837" s="73"/>
      <c r="F3837" s="73"/>
      <c r="G3837" s="73"/>
    </row>
    <row r="3838" spans="1:7" x14ac:dyDescent="0.25">
      <c r="A3838" s="71" t="str">
        <f>IF(
   SUMPRODUCT(--(Sinduscon!$3:$3=DATE(2013,INT((ROW(A4035)-1)/20)+1,1)))&gt;0,
   DATE(2013,INT((ROW(A4035)-1)/20)+1,1),
   ""
)</f>
        <v/>
      </c>
      <c r="B3838" s="72" t="str">
        <f t="shared" si="258"/>
        <v/>
      </c>
      <c r="C3838" s="73"/>
      <c r="D3838" s="73"/>
      <c r="E3838" s="73"/>
      <c r="F3838" s="73"/>
      <c r="G3838" s="73"/>
    </row>
    <row r="3839" spans="1:7" x14ac:dyDescent="0.25">
      <c r="A3839" s="71" t="str">
        <f>IF(
   SUMPRODUCT(--(Sinduscon!$3:$3=DATE(2013,INT((ROW(A4036)-1)/20)+1,1)))&gt;0,
   DATE(2013,INT((ROW(A4036)-1)/20)+1,1),
   ""
)</f>
        <v/>
      </c>
      <c r="B3839" s="72" t="str">
        <f t="shared" si="258"/>
        <v/>
      </c>
      <c r="C3839" s="73"/>
      <c r="D3839" s="73"/>
      <c r="E3839" s="73"/>
      <c r="F3839" s="73"/>
      <c r="G3839" s="73"/>
    </row>
    <row r="3840" spans="1:7" x14ac:dyDescent="0.25">
      <c r="A3840" s="71" t="str">
        <f>IF(
   SUMPRODUCT(--(Sinduscon!$3:$3=DATE(2013,INT((ROW(A4037)-1)/20)+1,1)))&gt;0,
   DATE(2013,INT((ROW(A4037)-1)/20)+1,1),
   ""
)</f>
        <v/>
      </c>
      <c r="B3840" s="72" t="str">
        <f t="shared" si="258"/>
        <v/>
      </c>
      <c r="C3840" s="73"/>
      <c r="D3840" s="73"/>
      <c r="E3840" s="73"/>
      <c r="F3840" s="73"/>
      <c r="G3840" s="73"/>
    </row>
    <row r="3841" spans="1:7" x14ac:dyDescent="0.25">
      <c r="A3841" s="71" t="str">
        <f>IF(
   SUMPRODUCT(--(Sinduscon!$3:$3=DATE(2013,INT((ROW(A4038)-1)/20)+1,1)))&gt;0,
   DATE(2013,INT((ROW(A4038)-1)/20)+1,1),
   ""
)</f>
        <v/>
      </c>
      <c r="B3841" s="72" t="str">
        <f t="shared" si="258"/>
        <v/>
      </c>
      <c r="C3841" s="73"/>
      <c r="D3841" s="73"/>
      <c r="E3841" s="73"/>
      <c r="F3841" s="73"/>
      <c r="G3841" s="73"/>
    </row>
    <row r="3842" spans="1:7" x14ac:dyDescent="0.25">
      <c r="A3842" s="71" t="str">
        <f>IF(
   SUMPRODUCT(--(Sinduscon!$3:$3=DATE(2013,INT((ROW(A4039)-1)/20)+1,1)))&gt;0,
   DATE(2013,INT((ROW(A4039)-1)/20)+1,1),
   ""
)</f>
        <v/>
      </c>
      <c r="B3842" s="72" t="str">
        <f t="shared" si="258"/>
        <v/>
      </c>
      <c r="C3842" s="73"/>
      <c r="D3842" s="73"/>
      <c r="E3842" s="73"/>
      <c r="F3842" s="73"/>
      <c r="G3842" s="73"/>
    </row>
    <row r="3843" spans="1:7" x14ac:dyDescent="0.25">
      <c r="A3843" s="71" t="str">
        <f>IF(
   SUMPRODUCT(--(Sinduscon!$3:$3=DATE(2013,INT((ROW(A4040)-1)/20)+1,1)))&gt;0,
   DATE(2013,INT((ROW(A4040)-1)/20)+1,1),
   ""
)</f>
        <v/>
      </c>
      <c r="B3843" s="72" t="str">
        <f t="shared" si="258"/>
        <v/>
      </c>
      <c r="C3843" s="73"/>
      <c r="D3843" s="73"/>
      <c r="E3843" s="73"/>
      <c r="F3843" s="73"/>
      <c r="G3843" s="73"/>
    </row>
    <row r="3844" spans="1:7" x14ac:dyDescent="0.25">
      <c r="A3844" s="71" t="str">
        <f>IF(
   SUMPRODUCT(--(Sinduscon!$3:$3=DATE(2013,INT((ROW(A4041)-1)/20)+1,1)))&gt;0,
   DATE(2013,INT((ROW(A4041)-1)/20)+1,1),
   ""
)</f>
        <v/>
      </c>
      <c r="B3844" s="72" t="str">
        <f t="shared" si="258"/>
        <v/>
      </c>
      <c r="C3844" s="73"/>
      <c r="D3844" s="73"/>
      <c r="E3844" s="73"/>
      <c r="F3844" s="73"/>
      <c r="G3844" s="73"/>
    </row>
    <row r="3845" spans="1:7" x14ac:dyDescent="0.25">
      <c r="A3845" s="71" t="str">
        <f>IF(
   SUMPRODUCT(--(Sinduscon!$3:$3=DATE(2013,INT((ROW(A4042)-1)/20)+1,1)))&gt;0,
   DATE(2013,INT((ROW(A4042)-1)/20)+1,1),
   ""
)</f>
        <v/>
      </c>
      <c r="B3845" s="72" t="str">
        <f t="shared" si="258"/>
        <v/>
      </c>
      <c r="C3845" s="73"/>
      <c r="D3845" s="73"/>
      <c r="E3845" s="73"/>
      <c r="F3845" s="73"/>
      <c r="G3845" s="73"/>
    </row>
    <row r="3846" spans="1:7" x14ac:dyDescent="0.25">
      <c r="A3846" s="71" t="str">
        <f>IF(
   SUMPRODUCT(--(Sinduscon!$3:$3=DATE(2013,INT((ROW(A4043)-1)/20)+1,1)))&gt;0,
   DATE(2013,INT((ROW(A4043)-1)/20)+1,1),
   ""
)</f>
        <v/>
      </c>
      <c r="B3846" s="72" t="str">
        <f t="shared" si="258"/>
        <v/>
      </c>
      <c r="C3846" s="73"/>
      <c r="D3846" s="73"/>
      <c r="E3846" s="73"/>
      <c r="F3846" s="73"/>
      <c r="G3846" s="73"/>
    </row>
    <row r="3847" spans="1:7" x14ac:dyDescent="0.25">
      <c r="A3847" s="71" t="str">
        <f>IF(
   SUMPRODUCT(--(Sinduscon!$3:$3=DATE(2013,INT((ROW(A4044)-1)/20)+1,1)))&gt;0,
   DATE(2013,INT((ROW(A4044)-1)/20)+1,1),
   ""
)</f>
        <v/>
      </c>
      <c r="B3847" s="72" t="str">
        <f t="shared" si="258"/>
        <v/>
      </c>
      <c r="C3847" s="73"/>
      <c r="D3847" s="73"/>
      <c r="E3847" s="73"/>
      <c r="F3847" s="73"/>
      <c r="G3847" s="73"/>
    </row>
    <row r="3848" spans="1:7" x14ac:dyDescent="0.25">
      <c r="A3848" s="71" t="str">
        <f>IF(
   SUMPRODUCT(--(Sinduscon!$3:$3=DATE(2013,INT((ROW(A4045)-1)/20)+1,1)))&gt;0,
   DATE(2013,INT((ROW(A4045)-1)/20)+1,1),
   ""
)</f>
        <v/>
      </c>
      <c r="B3848" s="72" t="str">
        <f t="shared" ref="B3848:B3911" si="259">IF(A3848&lt;&gt;"", CHOOSE(MOD(QUOTIENT(ROW()-4,4),5)+1,"R-1","PP-4","R-8","R-16","PIS"), "")</f>
        <v/>
      </c>
      <c r="C3848" s="73"/>
      <c r="D3848" s="73"/>
      <c r="E3848" s="73"/>
      <c r="F3848" s="73"/>
      <c r="G3848" s="73"/>
    </row>
    <row r="3849" spans="1:7" x14ac:dyDescent="0.25">
      <c r="A3849" s="71" t="str">
        <f>IF(
   SUMPRODUCT(--(Sinduscon!$3:$3=DATE(2013,INT((ROW(A4046)-1)/20)+1,1)))&gt;0,
   DATE(2013,INT((ROW(A4046)-1)/20)+1,1),
   ""
)</f>
        <v/>
      </c>
      <c r="B3849" s="72" t="str">
        <f t="shared" si="259"/>
        <v/>
      </c>
      <c r="C3849" s="73"/>
      <c r="D3849" s="73"/>
      <c r="E3849" s="73"/>
      <c r="F3849" s="73"/>
      <c r="G3849" s="73"/>
    </row>
    <row r="3850" spans="1:7" x14ac:dyDescent="0.25">
      <c r="A3850" s="71" t="str">
        <f>IF(
   SUMPRODUCT(--(Sinduscon!$3:$3=DATE(2013,INT((ROW(A4047)-1)/20)+1,1)))&gt;0,
   DATE(2013,INT((ROW(A4047)-1)/20)+1,1),
   ""
)</f>
        <v/>
      </c>
      <c r="B3850" s="72" t="str">
        <f t="shared" si="259"/>
        <v/>
      </c>
      <c r="C3850" s="73"/>
      <c r="D3850" s="73"/>
      <c r="E3850" s="73"/>
      <c r="F3850" s="73"/>
      <c r="G3850" s="73"/>
    </row>
    <row r="3851" spans="1:7" x14ac:dyDescent="0.25">
      <c r="A3851" s="71" t="str">
        <f>IF(
   SUMPRODUCT(--(Sinduscon!$3:$3=DATE(2013,INT((ROW(A4048)-1)/20)+1,1)))&gt;0,
   DATE(2013,INT((ROW(A4048)-1)/20)+1,1),
   ""
)</f>
        <v/>
      </c>
      <c r="B3851" s="72" t="str">
        <f t="shared" si="259"/>
        <v/>
      </c>
      <c r="C3851" s="73"/>
      <c r="D3851" s="73"/>
      <c r="E3851" s="73"/>
      <c r="F3851" s="73"/>
      <c r="G3851" s="73"/>
    </row>
    <row r="3852" spans="1:7" x14ac:dyDescent="0.25">
      <c r="A3852" s="71" t="str">
        <f>IF(
   SUMPRODUCT(--(Sinduscon!$3:$3=DATE(2013,INT((ROW(A4049)-1)/20)+1,1)))&gt;0,
   DATE(2013,INT((ROW(A4049)-1)/20)+1,1),
   ""
)</f>
        <v/>
      </c>
      <c r="B3852" s="72" t="str">
        <f t="shared" si="259"/>
        <v/>
      </c>
      <c r="C3852" s="73"/>
      <c r="D3852" s="73"/>
      <c r="E3852" s="73"/>
      <c r="F3852" s="73"/>
      <c r="G3852" s="73"/>
    </row>
    <row r="3853" spans="1:7" x14ac:dyDescent="0.25">
      <c r="A3853" s="71" t="str">
        <f>IF(
   SUMPRODUCT(--(Sinduscon!$3:$3=DATE(2013,INT((ROW(A4050)-1)/20)+1,1)))&gt;0,
   DATE(2013,INT((ROW(A4050)-1)/20)+1,1),
   ""
)</f>
        <v/>
      </c>
      <c r="B3853" s="72" t="str">
        <f t="shared" si="259"/>
        <v/>
      </c>
      <c r="C3853" s="73"/>
      <c r="D3853" s="73"/>
      <c r="E3853" s="73"/>
      <c r="F3853" s="73"/>
      <c r="G3853" s="73"/>
    </row>
    <row r="3854" spans="1:7" x14ac:dyDescent="0.25">
      <c r="A3854" s="71" t="str">
        <f>IF(
   SUMPRODUCT(--(Sinduscon!$3:$3=DATE(2013,INT((ROW(A4051)-1)/20)+1,1)))&gt;0,
   DATE(2013,INT((ROW(A4051)-1)/20)+1,1),
   ""
)</f>
        <v/>
      </c>
      <c r="B3854" s="72" t="str">
        <f t="shared" si="259"/>
        <v/>
      </c>
      <c r="C3854" s="73"/>
      <c r="D3854" s="73"/>
      <c r="E3854" s="73"/>
      <c r="F3854" s="73"/>
      <c r="G3854" s="73"/>
    </row>
    <row r="3855" spans="1:7" x14ac:dyDescent="0.25">
      <c r="A3855" s="71" t="str">
        <f>IF(
   SUMPRODUCT(--(Sinduscon!$3:$3=DATE(2013,INT((ROW(A4052)-1)/20)+1,1)))&gt;0,
   DATE(2013,INT((ROW(A4052)-1)/20)+1,1),
   ""
)</f>
        <v/>
      </c>
      <c r="B3855" s="72" t="str">
        <f t="shared" si="259"/>
        <v/>
      </c>
      <c r="C3855" s="73"/>
      <c r="D3855" s="73"/>
      <c r="E3855" s="73"/>
      <c r="F3855" s="73"/>
      <c r="G3855" s="73"/>
    </row>
    <row r="3856" spans="1:7" x14ac:dyDescent="0.25">
      <c r="A3856" s="71" t="str">
        <f>IF(
   SUMPRODUCT(--(Sinduscon!$3:$3=DATE(2013,INT((ROW(A4053)-1)/20)+1,1)))&gt;0,
   DATE(2013,INT((ROW(A4053)-1)/20)+1,1),
   ""
)</f>
        <v/>
      </c>
      <c r="B3856" s="72" t="str">
        <f t="shared" si="259"/>
        <v/>
      </c>
      <c r="C3856" s="73"/>
      <c r="D3856" s="73"/>
      <c r="E3856" s="73"/>
      <c r="F3856" s="73"/>
      <c r="G3856" s="73"/>
    </row>
    <row r="3857" spans="1:7" x14ac:dyDescent="0.25">
      <c r="A3857" s="71" t="str">
        <f>IF(
   SUMPRODUCT(--(Sinduscon!$3:$3=DATE(2013,INT((ROW(A4054)-1)/20)+1,1)))&gt;0,
   DATE(2013,INT((ROW(A4054)-1)/20)+1,1),
   ""
)</f>
        <v/>
      </c>
      <c r="B3857" s="72" t="str">
        <f t="shared" si="259"/>
        <v/>
      </c>
      <c r="C3857" s="73"/>
      <c r="D3857" s="73"/>
      <c r="E3857" s="73"/>
      <c r="F3857" s="73"/>
      <c r="G3857" s="73"/>
    </row>
    <row r="3858" spans="1:7" x14ac:dyDescent="0.25">
      <c r="A3858" s="71" t="str">
        <f>IF(
   SUMPRODUCT(--(Sinduscon!$3:$3=DATE(2013,INT((ROW(A4055)-1)/20)+1,1)))&gt;0,
   DATE(2013,INT((ROW(A4055)-1)/20)+1,1),
   ""
)</f>
        <v/>
      </c>
      <c r="B3858" s="72" t="str">
        <f t="shared" si="259"/>
        <v/>
      </c>
      <c r="C3858" s="73"/>
      <c r="D3858" s="73"/>
      <c r="E3858" s="73"/>
      <c r="F3858" s="73"/>
      <c r="G3858" s="73"/>
    </row>
    <row r="3859" spans="1:7" x14ac:dyDescent="0.25">
      <c r="A3859" s="71" t="str">
        <f>IF(
   SUMPRODUCT(--(Sinduscon!$3:$3=DATE(2013,INT((ROW(A4056)-1)/20)+1,1)))&gt;0,
   DATE(2013,INT((ROW(A4056)-1)/20)+1,1),
   ""
)</f>
        <v/>
      </c>
      <c r="B3859" s="72" t="str">
        <f t="shared" si="259"/>
        <v/>
      </c>
      <c r="C3859" s="73"/>
      <c r="D3859" s="73"/>
      <c r="E3859" s="73"/>
      <c r="F3859" s="73"/>
      <c r="G3859" s="73"/>
    </row>
    <row r="3860" spans="1:7" x14ac:dyDescent="0.25">
      <c r="A3860" s="71" t="str">
        <f>IF(
   SUMPRODUCT(--(Sinduscon!$3:$3=DATE(2013,INT((ROW(A4057)-1)/20)+1,1)))&gt;0,
   DATE(2013,INT((ROW(A4057)-1)/20)+1,1),
   ""
)</f>
        <v/>
      </c>
      <c r="B3860" s="72" t="str">
        <f t="shared" si="259"/>
        <v/>
      </c>
      <c r="C3860" s="73"/>
      <c r="D3860" s="73"/>
      <c r="E3860" s="73"/>
      <c r="F3860" s="73"/>
      <c r="G3860" s="73"/>
    </row>
    <row r="3861" spans="1:7" x14ac:dyDescent="0.25">
      <c r="A3861" s="71" t="str">
        <f>IF(
   SUMPRODUCT(--(Sinduscon!$3:$3=DATE(2013,INT((ROW(A4058)-1)/20)+1,1)))&gt;0,
   DATE(2013,INT((ROW(A4058)-1)/20)+1,1),
   ""
)</f>
        <v/>
      </c>
      <c r="B3861" s="72" t="str">
        <f t="shared" si="259"/>
        <v/>
      </c>
      <c r="C3861" s="73"/>
      <c r="D3861" s="73"/>
      <c r="E3861" s="73"/>
      <c r="F3861" s="73"/>
      <c r="G3861" s="73"/>
    </row>
    <row r="3862" spans="1:7" x14ac:dyDescent="0.25">
      <c r="A3862" s="71" t="str">
        <f>IF(
   SUMPRODUCT(--(Sinduscon!$3:$3=DATE(2013,INT((ROW(A4059)-1)/20)+1,1)))&gt;0,
   DATE(2013,INT((ROW(A4059)-1)/20)+1,1),
   ""
)</f>
        <v/>
      </c>
      <c r="B3862" s="72" t="str">
        <f t="shared" si="259"/>
        <v/>
      </c>
      <c r="C3862" s="73"/>
      <c r="D3862" s="73"/>
      <c r="E3862" s="73"/>
      <c r="F3862" s="73"/>
      <c r="G3862" s="73"/>
    </row>
    <row r="3863" spans="1:7" x14ac:dyDescent="0.25">
      <c r="A3863" s="71" t="str">
        <f>IF(
   SUMPRODUCT(--(Sinduscon!$3:$3=DATE(2013,INT((ROW(A4060)-1)/20)+1,1)))&gt;0,
   DATE(2013,INT((ROW(A4060)-1)/20)+1,1),
   ""
)</f>
        <v/>
      </c>
      <c r="B3863" s="72" t="str">
        <f t="shared" si="259"/>
        <v/>
      </c>
      <c r="C3863" s="73"/>
      <c r="D3863" s="73"/>
      <c r="E3863" s="73"/>
      <c r="F3863" s="73"/>
      <c r="G3863" s="73"/>
    </row>
    <row r="3864" spans="1:7" x14ac:dyDescent="0.25">
      <c r="A3864" s="71" t="str">
        <f>IF(
   SUMPRODUCT(--(Sinduscon!$3:$3=DATE(2013,INT((ROW(A4061)-1)/20)+1,1)))&gt;0,
   DATE(2013,INT((ROW(A4061)-1)/20)+1,1),
   ""
)</f>
        <v/>
      </c>
      <c r="B3864" s="72" t="str">
        <f t="shared" si="259"/>
        <v/>
      </c>
      <c r="C3864" s="73"/>
      <c r="D3864" s="73"/>
      <c r="E3864" s="73"/>
      <c r="F3864" s="73"/>
      <c r="G3864" s="73"/>
    </row>
    <row r="3865" spans="1:7" x14ac:dyDescent="0.25">
      <c r="A3865" s="71" t="str">
        <f>IF(
   SUMPRODUCT(--(Sinduscon!$3:$3=DATE(2013,INT((ROW(A4062)-1)/20)+1,1)))&gt;0,
   DATE(2013,INT((ROW(A4062)-1)/20)+1,1),
   ""
)</f>
        <v/>
      </c>
      <c r="B3865" s="72" t="str">
        <f t="shared" si="259"/>
        <v/>
      </c>
      <c r="C3865" s="73"/>
      <c r="D3865" s="73"/>
      <c r="E3865" s="73"/>
      <c r="F3865" s="73"/>
      <c r="G3865" s="73"/>
    </row>
    <row r="3866" spans="1:7" x14ac:dyDescent="0.25">
      <c r="A3866" s="71" t="str">
        <f>IF(
   SUMPRODUCT(--(Sinduscon!$3:$3=DATE(2013,INT((ROW(A4063)-1)/20)+1,1)))&gt;0,
   DATE(2013,INT((ROW(A4063)-1)/20)+1,1),
   ""
)</f>
        <v/>
      </c>
      <c r="B3866" s="72" t="str">
        <f t="shared" si="259"/>
        <v/>
      </c>
      <c r="C3866" s="73"/>
      <c r="D3866" s="73"/>
      <c r="E3866" s="73"/>
      <c r="F3866" s="73"/>
      <c r="G3866" s="73"/>
    </row>
    <row r="3867" spans="1:7" x14ac:dyDescent="0.25">
      <c r="A3867" s="71" t="str">
        <f>IF(
   SUMPRODUCT(--(Sinduscon!$3:$3=DATE(2013,INT((ROW(A4064)-1)/20)+1,1)))&gt;0,
   DATE(2013,INT((ROW(A4064)-1)/20)+1,1),
   ""
)</f>
        <v/>
      </c>
      <c r="B3867" s="72" t="str">
        <f t="shared" si="259"/>
        <v/>
      </c>
      <c r="C3867" s="73"/>
      <c r="D3867" s="73"/>
      <c r="E3867" s="73"/>
      <c r="F3867" s="73"/>
      <c r="G3867" s="73"/>
    </row>
    <row r="3868" spans="1:7" x14ac:dyDescent="0.25">
      <c r="A3868" s="71" t="str">
        <f>IF(
   SUMPRODUCT(--(Sinduscon!$3:$3=DATE(2013,INT((ROW(A4065)-1)/20)+1,1)))&gt;0,
   DATE(2013,INT((ROW(A4065)-1)/20)+1,1),
   ""
)</f>
        <v/>
      </c>
      <c r="B3868" s="72" t="str">
        <f t="shared" si="259"/>
        <v/>
      </c>
      <c r="C3868" s="73"/>
      <c r="D3868" s="73"/>
      <c r="E3868" s="73"/>
      <c r="F3868" s="73"/>
      <c r="G3868" s="73"/>
    </row>
    <row r="3869" spans="1:7" x14ac:dyDescent="0.25">
      <c r="A3869" s="71" t="str">
        <f>IF(
   SUMPRODUCT(--(Sinduscon!$3:$3=DATE(2013,INT((ROW(A4066)-1)/20)+1,1)))&gt;0,
   DATE(2013,INT((ROW(A4066)-1)/20)+1,1),
   ""
)</f>
        <v/>
      </c>
      <c r="B3869" s="72" t="str">
        <f t="shared" si="259"/>
        <v/>
      </c>
      <c r="C3869" s="73"/>
      <c r="D3869" s="73"/>
      <c r="E3869" s="73"/>
      <c r="F3869" s="73"/>
      <c r="G3869" s="73"/>
    </row>
    <row r="3870" spans="1:7" x14ac:dyDescent="0.25">
      <c r="A3870" s="71" t="str">
        <f>IF(
   SUMPRODUCT(--(Sinduscon!$3:$3=DATE(2013,INT((ROW(A4067)-1)/20)+1,1)))&gt;0,
   DATE(2013,INT((ROW(A4067)-1)/20)+1,1),
   ""
)</f>
        <v/>
      </c>
      <c r="B3870" s="72" t="str">
        <f t="shared" si="259"/>
        <v/>
      </c>
      <c r="C3870" s="73"/>
      <c r="D3870" s="73"/>
      <c r="E3870" s="73"/>
      <c r="F3870" s="73"/>
      <c r="G3870" s="73"/>
    </row>
    <row r="3871" spans="1:7" x14ac:dyDescent="0.25">
      <c r="A3871" s="71" t="str">
        <f>IF(
   SUMPRODUCT(--(Sinduscon!$3:$3=DATE(2013,INT((ROW(A4068)-1)/20)+1,1)))&gt;0,
   DATE(2013,INT((ROW(A4068)-1)/20)+1,1),
   ""
)</f>
        <v/>
      </c>
      <c r="B3871" s="72" t="str">
        <f t="shared" si="259"/>
        <v/>
      </c>
      <c r="C3871" s="73"/>
      <c r="D3871" s="73"/>
      <c r="E3871" s="73"/>
      <c r="F3871" s="73"/>
      <c r="G3871" s="73"/>
    </row>
    <row r="3872" spans="1:7" x14ac:dyDescent="0.25">
      <c r="A3872" s="71" t="str">
        <f>IF(
   SUMPRODUCT(--(Sinduscon!$3:$3=DATE(2013,INT((ROW(A4069)-1)/20)+1,1)))&gt;0,
   DATE(2013,INT((ROW(A4069)-1)/20)+1,1),
   ""
)</f>
        <v/>
      </c>
      <c r="B3872" s="72" t="str">
        <f t="shared" si="259"/>
        <v/>
      </c>
      <c r="C3872" s="73"/>
      <c r="D3872" s="73"/>
      <c r="E3872" s="73"/>
      <c r="F3872" s="73"/>
      <c r="G3872" s="73"/>
    </row>
    <row r="3873" spans="1:7" x14ac:dyDescent="0.25">
      <c r="A3873" s="71" t="str">
        <f>IF(
   SUMPRODUCT(--(Sinduscon!$3:$3=DATE(2013,INT((ROW(A4070)-1)/20)+1,1)))&gt;0,
   DATE(2013,INT((ROW(A4070)-1)/20)+1,1),
   ""
)</f>
        <v/>
      </c>
      <c r="B3873" s="72" t="str">
        <f t="shared" si="259"/>
        <v/>
      </c>
      <c r="C3873" s="73"/>
      <c r="D3873" s="73"/>
      <c r="E3873" s="73"/>
      <c r="F3873" s="73"/>
      <c r="G3873" s="73"/>
    </row>
    <row r="3874" spans="1:7" x14ac:dyDescent="0.25">
      <c r="A3874" s="71" t="str">
        <f>IF(
   SUMPRODUCT(--(Sinduscon!$3:$3=DATE(2013,INT((ROW(A4071)-1)/20)+1,1)))&gt;0,
   DATE(2013,INT((ROW(A4071)-1)/20)+1,1),
   ""
)</f>
        <v/>
      </c>
      <c r="B3874" s="72" t="str">
        <f t="shared" si="259"/>
        <v/>
      </c>
      <c r="C3874" s="73"/>
      <c r="D3874" s="73"/>
      <c r="E3874" s="73"/>
      <c r="F3874" s="73"/>
      <c r="G3874" s="73"/>
    </row>
    <row r="3875" spans="1:7" x14ac:dyDescent="0.25">
      <c r="A3875" s="71" t="str">
        <f>IF(
   SUMPRODUCT(--(Sinduscon!$3:$3=DATE(2013,INT((ROW(A4072)-1)/20)+1,1)))&gt;0,
   DATE(2013,INT((ROW(A4072)-1)/20)+1,1),
   ""
)</f>
        <v/>
      </c>
      <c r="B3875" s="72" t="str">
        <f t="shared" si="259"/>
        <v/>
      </c>
      <c r="C3875" s="73"/>
      <c r="D3875" s="73"/>
      <c r="E3875" s="73"/>
      <c r="F3875" s="73"/>
      <c r="G3875" s="73"/>
    </row>
    <row r="3876" spans="1:7" x14ac:dyDescent="0.25">
      <c r="A3876" s="71" t="str">
        <f>IF(
   SUMPRODUCT(--(Sinduscon!$3:$3=DATE(2013,INT((ROW(A4073)-1)/20)+1,1)))&gt;0,
   DATE(2013,INT((ROW(A4073)-1)/20)+1,1),
   ""
)</f>
        <v/>
      </c>
      <c r="B3876" s="72" t="str">
        <f t="shared" si="259"/>
        <v/>
      </c>
      <c r="C3876" s="73"/>
      <c r="D3876" s="73"/>
      <c r="E3876" s="73"/>
      <c r="F3876" s="73"/>
      <c r="G3876" s="73"/>
    </row>
    <row r="3877" spans="1:7" x14ac:dyDescent="0.25">
      <c r="A3877" s="71" t="str">
        <f>IF(
   SUMPRODUCT(--(Sinduscon!$3:$3=DATE(2013,INT((ROW(A4074)-1)/20)+1,1)))&gt;0,
   DATE(2013,INT((ROW(A4074)-1)/20)+1,1),
   ""
)</f>
        <v/>
      </c>
      <c r="B3877" s="72" t="str">
        <f t="shared" si="259"/>
        <v/>
      </c>
      <c r="C3877" s="73"/>
      <c r="D3877" s="73"/>
      <c r="E3877" s="73"/>
      <c r="F3877" s="73"/>
      <c r="G3877" s="73"/>
    </row>
    <row r="3878" spans="1:7" x14ac:dyDescent="0.25">
      <c r="A3878" s="71" t="str">
        <f>IF(
   SUMPRODUCT(--(Sinduscon!$3:$3=DATE(2013,INT((ROW(A4075)-1)/20)+1,1)))&gt;0,
   DATE(2013,INT((ROW(A4075)-1)/20)+1,1),
   ""
)</f>
        <v/>
      </c>
      <c r="B3878" s="72" t="str">
        <f t="shared" si="259"/>
        <v/>
      </c>
      <c r="C3878" s="73"/>
      <c r="D3878" s="73"/>
      <c r="E3878" s="73"/>
      <c r="F3878" s="73"/>
      <c r="G3878" s="73"/>
    </row>
    <row r="3879" spans="1:7" x14ac:dyDescent="0.25">
      <c r="A3879" s="71" t="str">
        <f>IF(
   SUMPRODUCT(--(Sinduscon!$3:$3=DATE(2013,INT((ROW(A4076)-1)/20)+1,1)))&gt;0,
   DATE(2013,INT((ROW(A4076)-1)/20)+1,1),
   ""
)</f>
        <v/>
      </c>
      <c r="B3879" s="72" t="str">
        <f t="shared" si="259"/>
        <v/>
      </c>
      <c r="C3879" s="73"/>
      <c r="D3879" s="73"/>
      <c r="E3879" s="73"/>
      <c r="F3879" s="73"/>
      <c r="G3879" s="73"/>
    </row>
    <row r="3880" spans="1:7" x14ac:dyDescent="0.25">
      <c r="A3880" s="71" t="str">
        <f>IF(
   SUMPRODUCT(--(Sinduscon!$3:$3=DATE(2013,INT((ROW(A4077)-1)/20)+1,1)))&gt;0,
   DATE(2013,INT((ROW(A4077)-1)/20)+1,1),
   ""
)</f>
        <v/>
      </c>
      <c r="B3880" s="72" t="str">
        <f t="shared" si="259"/>
        <v/>
      </c>
      <c r="C3880" s="73"/>
      <c r="D3880" s="73"/>
      <c r="E3880" s="73"/>
      <c r="F3880" s="73"/>
      <c r="G3880" s="73"/>
    </row>
    <row r="3881" spans="1:7" x14ac:dyDescent="0.25">
      <c r="A3881" s="71" t="str">
        <f>IF(
   SUMPRODUCT(--(Sinduscon!$3:$3=DATE(2013,INT((ROW(A4078)-1)/20)+1,1)))&gt;0,
   DATE(2013,INT((ROW(A4078)-1)/20)+1,1),
   ""
)</f>
        <v/>
      </c>
      <c r="B3881" s="72" t="str">
        <f t="shared" si="259"/>
        <v/>
      </c>
      <c r="C3881" s="73"/>
      <c r="D3881" s="73"/>
      <c r="E3881" s="73"/>
      <c r="F3881" s="73"/>
      <c r="G3881" s="73"/>
    </row>
    <row r="3882" spans="1:7" x14ac:dyDescent="0.25">
      <c r="A3882" s="71" t="str">
        <f>IF(
   SUMPRODUCT(--(Sinduscon!$3:$3=DATE(2013,INT((ROW(A4079)-1)/20)+1,1)))&gt;0,
   DATE(2013,INT((ROW(A4079)-1)/20)+1,1),
   ""
)</f>
        <v/>
      </c>
      <c r="B3882" s="72" t="str">
        <f t="shared" si="259"/>
        <v/>
      </c>
      <c r="C3882" s="73"/>
      <c r="D3882" s="73"/>
      <c r="E3882" s="73"/>
      <c r="F3882" s="73"/>
      <c r="G3882" s="73"/>
    </row>
    <row r="3883" spans="1:7" x14ac:dyDescent="0.25">
      <c r="A3883" s="71" t="str">
        <f>IF(
   SUMPRODUCT(--(Sinduscon!$3:$3=DATE(2013,INT((ROW(A4080)-1)/20)+1,1)))&gt;0,
   DATE(2013,INT((ROW(A4080)-1)/20)+1,1),
   ""
)</f>
        <v/>
      </c>
      <c r="B3883" s="72" t="str">
        <f t="shared" si="259"/>
        <v/>
      </c>
      <c r="C3883" s="73"/>
      <c r="D3883" s="73"/>
      <c r="E3883" s="73"/>
      <c r="F3883" s="73"/>
      <c r="G3883" s="73"/>
    </row>
    <row r="3884" spans="1:7" x14ac:dyDescent="0.25">
      <c r="A3884" s="71" t="str">
        <f>IF(
   SUMPRODUCT(--(Sinduscon!$3:$3=DATE(2013,INT((ROW(A4081)-1)/20)+1,1)))&gt;0,
   DATE(2013,INT((ROW(A4081)-1)/20)+1,1),
   ""
)</f>
        <v/>
      </c>
      <c r="B3884" s="72" t="str">
        <f t="shared" si="259"/>
        <v/>
      </c>
      <c r="C3884" s="73"/>
      <c r="D3884" s="73"/>
      <c r="E3884" s="73"/>
      <c r="F3884" s="73"/>
      <c r="G3884" s="73"/>
    </row>
    <row r="3885" spans="1:7" x14ac:dyDescent="0.25">
      <c r="A3885" s="71" t="str">
        <f>IF(
   SUMPRODUCT(--(Sinduscon!$3:$3=DATE(2013,INT((ROW(A4082)-1)/20)+1,1)))&gt;0,
   DATE(2013,INT((ROW(A4082)-1)/20)+1,1),
   ""
)</f>
        <v/>
      </c>
      <c r="B3885" s="72" t="str">
        <f t="shared" si="259"/>
        <v/>
      </c>
      <c r="C3885" s="73"/>
      <c r="D3885" s="73"/>
      <c r="E3885" s="73"/>
      <c r="F3885" s="73"/>
      <c r="G3885" s="73"/>
    </row>
    <row r="3886" spans="1:7" x14ac:dyDescent="0.25">
      <c r="A3886" s="71" t="str">
        <f>IF(
   SUMPRODUCT(--(Sinduscon!$3:$3=DATE(2013,INT((ROW(A4083)-1)/20)+1,1)))&gt;0,
   DATE(2013,INT((ROW(A4083)-1)/20)+1,1),
   ""
)</f>
        <v/>
      </c>
      <c r="B3886" s="72" t="str">
        <f t="shared" si="259"/>
        <v/>
      </c>
      <c r="C3886" s="73"/>
      <c r="D3886" s="73"/>
      <c r="E3886" s="73"/>
      <c r="F3886" s="73"/>
      <c r="G3886" s="73"/>
    </row>
    <row r="3887" spans="1:7" x14ac:dyDescent="0.25">
      <c r="A3887" s="71" t="str">
        <f>IF(
   SUMPRODUCT(--(Sinduscon!$3:$3=DATE(2013,INT((ROW(A4084)-1)/20)+1,1)))&gt;0,
   DATE(2013,INT((ROW(A4084)-1)/20)+1,1),
   ""
)</f>
        <v/>
      </c>
      <c r="B3887" s="72" t="str">
        <f t="shared" si="259"/>
        <v/>
      </c>
      <c r="C3887" s="73"/>
      <c r="D3887" s="73"/>
      <c r="E3887" s="73"/>
      <c r="F3887" s="73"/>
      <c r="G3887" s="73"/>
    </row>
    <row r="3888" spans="1:7" x14ac:dyDescent="0.25">
      <c r="A3888" s="71" t="str">
        <f>IF(
   SUMPRODUCT(--(Sinduscon!$3:$3=DATE(2013,INT((ROW(A4085)-1)/20)+1,1)))&gt;0,
   DATE(2013,INT((ROW(A4085)-1)/20)+1,1),
   ""
)</f>
        <v/>
      </c>
      <c r="B3888" s="72" t="str">
        <f t="shared" si="259"/>
        <v/>
      </c>
      <c r="C3888" s="73"/>
      <c r="D3888" s="73"/>
      <c r="E3888" s="73"/>
      <c r="F3888" s="73"/>
      <c r="G3888" s="73"/>
    </row>
    <row r="3889" spans="1:7" x14ac:dyDescent="0.25">
      <c r="A3889" s="71" t="str">
        <f>IF(
   SUMPRODUCT(--(Sinduscon!$3:$3=DATE(2013,INT((ROW(A4086)-1)/20)+1,1)))&gt;0,
   DATE(2013,INT((ROW(A4086)-1)/20)+1,1),
   ""
)</f>
        <v/>
      </c>
      <c r="B3889" s="72" t="str">
        <f t="shared" si="259"/>
        <v/>
      </c>
      <c r="C3889" s="73"/>
      <c r="D3889" s="73"/>
      <c r="E3889" s="73"/>
      <c r="F3889" s="73"/>
      <c r="G3889" s="73"/>
    </row>
    <row r="3890" spans="1:7" x14ac:dyDescent="0.25">
      <c r="A3890" s="71" t="str">
        <f>IF(
   SUMPRODUCT(--(Sinduscon!$3:$3=DATE(2013,INT((ROW(A4087)-1)/20)+1,1)))&gt;0,
   DATE(2013,INT((ROW(A4087)-1)/20)+1,1),
   ""
)</f>
        <v/>
      </c>
      <c r="B3890" s="72" t="str">
        <f t="shared" si="259"/>
        <v/>
      </c>
      <c r="C3890" s="73"/>
      <c r="D3890" s="73"/>
      <c r="E3890" s="73"/>
      <c r="F3890" s="73"/>
      <c r="G3890" s="73"/>
    </row>
    <row r="3891" spans="1:7" x14ac:dyDescent="0.25">
      <c r="A3891" s="71" t="str">
        <f>IF(
   SUMPRODUCT(--(Sinduscon!$3:$3=DATE(2013,INT((ROW(A4088)-1)/20)+1,1)))&gt;0,
   DATE(2013,INT((ROW(A4088)-1)/20)+1,1),
   ""
)</f>
        <v/>
      </c>
      <c r="B3891" s="72" t="str">
        <f t="shared" si="259"/>
        <v/>
      </c>
      <c r="C3891" s="73"/>
      <c r="D3891" s="73"/>
      <c r="E3891" s="73"/>
      <c r="F3891" s="73"/>
      <c r="G3891" s="73"/>
    </row>
    <row r="3892" spans="1:7" x14ac:dyDescent="0.25">
      <c r="A3892" s="71" t="str">
        <f>IF(
   SUMPRODUCT(--(Sinduscon!$3:$3=DATE(2013,INT((ROW(A4089)-1)/20)+1,1)))&gt;0,
   DATE(2013,INT((ROW(A4089)-1)/20)+1,1),
   ""
)</f>
        <v/>
      </c>
      <c r="B3892" s="72" t="str">
        <f t="shared" si="259"/>
        <v/>
      </c>
      <c r="C3892" s="73"/>
      <c r="D3892" s="73"/>
      <c r="E3892" s="73"/>
      <c r="F3892" s="73"/>
      <c r="G3892" s="73"/>
    </row>
    <row r="3893" spans="1:7" x14ac:dyDescent="0.25">
      <c r="A3893" s="71" t="str">
        <f>IF(
   SUMPRODUCT(--(Sinduscon!$3:$3=DATE(2013,INT((ROW(A4090)-1)/20)+1,1)))&gt;0,
   DATE(2013,INT((ROW(A4090)-1)/20)+1,1),
   ""
)</f>
        <v/>
      </c>
      <c r="B3893" s="72" t="str">
        <f t="shared" si="259"/>
        <v/>
      </c>
      <c r="C3893" s="73"/>
      <c r="D3893" s="73"/>
      <c r="E3893" s="73"/>
      <c r="F3893" s="73"/>
      <c r="G3893" s="73"/>
    </row>
    <row r="3894" spans="1:7" x14ac:dyDescent="0.25">
      <c r="A3894" s="71" t="str">
        <f>IF(
   SUMPRODUCT(--(Sinduscon!$3:$3=DATE(2013,INT((ROW(A4091)-1)/20)+1,1)))&gt;0,
   DATE(2013,INT((ROW(A4091)-1)/20)+1,1),
   ""
)</f>
        <v/>
      </c>
      <c r="B3894" s="72" t="str">
        <f t="shared" si="259"/>
        <v/>
      </c>
      <c r="C3894" s="73"/>
      <c r="D3894" s="73"/>
      <c r="E3894" s="73"/>
      <c r="F3894" s="73"/>
      <c r="G3894" s="73"/>
    </row>
    <row r="3895" spans="1:7" x14ac:dyDescent="0.25">
      <c r="A3895" s="71" t="str">
        <f>IF(
   SUMPRODUCT(--(Sinduscon!$3:$3=DATE(2013,INT((ROW(A4092)-1)/20)+1,1)))&gt;0,
   DATE(2013,INT((ROW(A4092)-1)/20)+1,1),
   ""
)</f>
        <v/>
      </c>
      <c r="B3895" s="72" t="str">
        <f t="shared" si="259"/>
        <v/>
      </c>
      <c r="C3895" s="73"/>
      <c r="D3895" s="73"/>
      <c r="E3895" s="73"/>
      <c r="F3895" s="73"/>
      <c r="G3895" s="73"/>
    </row>
    <row r="3896" spans="1:7" x14ac:dyDescent="0.25">
      <c r="A3896" s="71" t="str">
        <f>IF(
   SUMPRODUCT(--(Sinduscon!$3:$3=DATE(2013,INT((ROW(A4093)-1)/20)+1,1)))&gt;0,
   DATE(2013,INT((ROW(A4093)-1)/20)+1,1),
   ""
)</f>
        <v/>
      </c>
      <c r="B3896" s="72" t="str">
        <f t="shared" si="259"/>
        <v/>
      </c>
      <c r="C3896" s="73"/>
      <c r="D3896" s="73"/>
      <c r="E3896" s="73"/>
      <c r="F3896" s="73"/>
      <c r="G3896" s="73"/>
    </row>
    <row r="3897" spans="1:7" x14ac:dyDescent="0.25">
      <c r="A3897" s="71" t="str">
        <f>IF(
   SUMPRODUCT(--(Sinduscon!$3:$3=DATE(2013,INT((ROW(A4094)-1)/20)+1,1)))&gt;0,
   DATE(2013,INT((ROW(A4094)-1)/20)+1,1),
   ""
)</f>
        <v/>
      </c>
      <c r="B3897" s="72" t="str">
        <f t="shared" si="259"/>
        <v/>
      </c>
      <c r="C3897" s="73"/>
      <c r="D3897" s="73"/>
      <c r="E3897" s="73"/>
      <c r="F3897" s="73"/>
      <c r="G3897" s="73"/>
    </row>
    <row r="3898" spans="1:7" x14ac:dyDescent="0.25">
      <c r="A3898" s="71" t="str">
        <f>IF(
   SUMPRODUCT(--(Sinduscon!$3:$3=DATE(2013,INT((ROW(A4095)-1)/20)+1,1)))&gt;0,
   DATE(2013,INT((ROW(A4095)-1)/20)+1,1),
   ""
)</f>
        <v/>
      </c>
      <c r="B3898" s="72" t="str">
        <f t="shared" si="259"/>
        <v/>
      </c>
      <c r="C3898" s="73"/>
      <c r="D3898" s="73"/>
      <c r="E3898" s="73"/>
      <c r="F3898" s="73"/>
      <c r="G3898" s="73"/>
    </row>
    <row r="3899" spans="1:7" x14ac:dyDescent="0.25">
      <c r="A3899" s="71" t="str">
        <f>IF(
   SUMPRODUCT(--(Sinduscon!$3:$3=DATE(2013,INT((ROW(A4096)-1)/20)+1,1)))&gt;0,
   DATE(2013,INT((ROW(A4096)-1)/20)+1,1),
   ""
)</f>
        <v/>
      </c>
      <c r="B3899" s="72" t="str">
        <f t="shared" si="259"/>
        <v/>
      </c>
      <c r="C3899" s="73"/>
      <c r="D3899" s="73"/>
      <c r="E3899" s="73"/>
      <c r="F3899" s="73"/>
      <c r="G3899" s="73"/>
    </row>
    <row r="3900" spans="1:7" x14ac:dyDescent="0.25">
      <c r="A3900" s="71" t="str">
        <f>IF(
   SUMPRODUCT(--(Sinduscon!$3:$3=DATE(2013,INT((ROW(A4097)-1)/20)+1,1)))&gt;0,
   DATE(2013,INT((ROW(A4097)-1)/20)+1,1),
   ""
)</f>
        <v/>
      </c>
      <c r="B3900" s="72" t="str">
        <f t="shared" si="259"/>
        <v/>
      </c>
      <c r="C3900" s="73"/>
      <c r="D3900" s="73"/>
      <c r="E3900" s="73"/>
      <c r="F3900" s="73"/>
      <c r="G3900" s="73"/>
    </row>
    <row r="3901" spans="1:7" x14ac:dyDescent="0.25">
      <c r="A3901" s="71" t="str">
        <f>IF(
   SUMPRODUCT(--(Sinduscon!$3:$3=DATE(2013,INT((ROW(A4098)-1)/20)+1,1)))&gt;0,
   DATE(2013,INT((ROW(A4098)-1)/20)+1,1),
   ""
)</f>
        <v/>
      </c>
      <c r="B3901" s="72" t="str">
        <f t="shared" si="259"/>
        <v/>
      </c>
      <c r="C3901" s="73"/>
      <c r="D3901" s="73"/>
      <c r="E3901" s="73"/>
      <c r="F3901" s="73"/>
      <c r="G3901" s="73"/>
    </row>
    <row r="3902" spans="1:7" x14ac:dyDescent="0.25">
      <c r="A3902" s="71" t="str">
        <f>IF(
   SUMPRODUCT(--(Sinduscon!$3:$3=DATE(2013,INT((ROW(A4099)-1)/20)+1,1)))&gt;0,
   DATE(2013,INT((ROW(A4099)-1)/20)+1,1),
   ""
)</f>
        <v/>
      </c>
      <c r="B3902" s="72" t="str">
        <f t="shared" si="259"/>
        <v/>
      </c>
      <c r="C3902" s="73"/>
      <c r="D3902" s="73"/>
      <c r="E3902" s="73"/>
      <c r="F3902" s="73"/>
      <c r="G3902" s="73"/>
    </row>
    <row r="3903" spans="1:7" x14ac:dyDescent="0.25">
      <c r="A3903" s="71" t="str">
        <f>IF(
   SUMPRODUCT(--(Sinduscon!$3:$3=DATE(2013,INT((ROW(A4100)-1)/20)+1,1)))&gt;0,
   DATE(2013,INT((ROW(A4100)-1)/20)+1,1),
   ""
)</f>
        <v/>
      </c>
      <c r="B3903" s="72" t="str">
        <f t="shared" si="259"/>
        <v/>
      </c>
      <c r="C3903" s="73"/>
      <c r="D3903" s="73"/>
      <c r="E3903" s="73"/>
      <c r="F3903" s="73"/>
      <c r="G3903" s="73"/>
    </row>
    <row r="3904" spans="1:7" x14ac:dyDescent="0.25">
      <c r="A3904" s="71" t="str">
        <f>IF(
   SUMPRODUCT(--(Sinduscon!$3:$3=DATE(2013,INT((ROW(A4101)-1)/20)+1,1)))&gt;0,
   DATE(2013,INT((ROW(A4101)-1)/20)+1,1),
   ""
)</f>
        <v/>
      </c>
      <c r="B3904" s="72" t="str">
        <f t="shared" si="259"/>
        <v/>
      </c>
      <c r="C3904" s="73"/>
      <c r="D3904" s="73"/>
      <c r="E3904" s="73"/>
      <c r="F3904" s="73"/>
      <c r="G3904" s="73"/>
    </row>
    <row r="3905" spans="1:7" x14ac:dyDescent="0.25">
      <c r="A3905" s="71" t="str">
        <f>IF(
   SUMPRODUCT(--(Sinduscon!$3:$3=DATE(2013,INT((ROW(A4102)-1)/20)+1,1)))&gt;0,
   DATE(2013,INT((ROW(A4102)-1)/20)+1,1),
   ""
)</f>
        <v/>
      </c>
      <c r="B3905" s="72" t="str">
        <f t="shared" si="259"/>
        <v/>
      </c>
      <c r="C3905" s="73"/>
      <c r="D3905" s="73"/>
      <c r="E3905" s="73"/>
      <c r="F3905" s="73"/>
      <c r="G3905" s="73"/>
    </row>
    <row r="3906" spans="1:7" x14ac:dyDescent="0.25">
      <c r="A3906" s="71" t="str">
        <f>IF(
   SUMPRODUCT(--(Sinduscon!$3:$3=DATE(2013,INT((ROW(A4103)-1)/20)+1,1)))&gt;0,
   DATE(2013,INT((ROW(A4103)-1)/20)+1,1),
   ""
)</f>
        <v/>
      </c>
      <c r="B3906" s="72" t="str">
        <f t="shared" si="259"/>
        <v/>
      </c>
      <c r="C3906" s="73"/>
      <c r="D3906" s="73"/>
      <c r="E3906" s="73"/>
      <c r="F3906" s="73"/>
      <c r="G3906" s="73"/>
    </row>
    <row r="3907" spans="1:7" x14ac:dyDescent="0.25">
      <c r="A3907" s="71" t="str">
        <f>IF(
   SUMPRODUCT(--(Sinduscon!$3:$3=DATE(2013,INT((ROW(A4104)-1)/20)+1,1)))&gt;0,
   DATE(2013,INT((ROW(A4104)-1)/20)+1,1),
   ""
)</f>
        <v/>
      </c>
      <c r="B3907" s="72" t="str">
        <f t="shared" si="259"/>
        <v/>
      </c>
      <c r="C3907" s="73"/>
      <c r="D3907" s="73"/>
      <c r="E3907" s="73"/>
      <c r="F3907" s="73"/>
      <c r="G3907" s="73"/>
    </row>
    <row r="3908" spans="1:7" x14ac:dyDescent="0.25">
      <c r="A3908" s="71" t="str">
        <f>IF(
   SUMPRODUCT(--(Sinduscon!$3:$3=DATE(2013,INT((ROW(A4105)-1)/20)+1,1)))&gt;0,
   DATE(2013,INT((ROW(A4105)-1)/20)+1,1),
   ""
)</f>
        <v/>
      </c>
      <c r="B3908" s="72" t="str">
        <f t="shared" si="259"/>
        <v/>
      </c>
      <c r="C3908" s="73"/>
      <c r="D3908" s="73"/>
      <c r="E3908" s="73"/>
      <c r="F3908" s="73"/>
      <c r="G3908" s="73"/>
    </row>
    <row r="3909" spans="1:7" x14ac:dyDescent="0.25">
      <c r="A3909" s="71" t="str">
        <f>IF(
   SUMPRODUCT(--(Sinduscon!$3:$3=DATE(2013,INT((ROW(A4106)-1)/20)+1,1)))&gt;0,
   DATE(2013,INT((ROW(A4106)-1)/20)+1,1),
   ""
)</f>
        <v/>
      </c>
      <c r="B3909" s="72" t="str">
        <f t="shared" si="259"/>
        <v/>
      </c>
      <c r="C3909" s="73"/>
      <c r="D3909" s="73"/>
      <c r="E3909" s="73"/>
      <c r="F3909" s="73"/>
      <c r="G3909" s="73"/>
    </row>
    <row r="3910" spans="1:7" x14ac:dyDescent="0.25">
      <c r="A3910" s="71" t="str">
        <f>IF(
   SUMPRODUCT(--(Sinduscon!$3:$3=DATE(2013,INT((ROW(A4107)-1)/20)+1,1)))&gt;0,
   DATE(2013,INT((ROW(A4107)-1)/20)+1,1),
   ""
)</f>
        <v/>
      </c>
      <c r="B3910" s="72" t="str">
        <f t="shared" si="259"/>
        <v/>
      </c>
      <c r="C3910" s="73"/>
      <c r="D3910" s="73"/>
      <c r="E3910" s="73"/>
      <c r="F3910" s="73"/>
      <c r="G3910" s="73"/>
    </row>
    <row r="3911" spans="1:7" x14ac:dyDescent="0.25">
      <c r="A3911" s="71" t="str">
        <f>IF(
   SUMPRODUCT(--(Sinduscon!$3:$3=DATE(2013,INT((ROW(A4108)-1)/20)+1,1)))&gt;0,
   DATE(2013,INT((ROW(A4108)-1)/20)+1,1),
   ""
)</f>
        <v/>
      </c>
      <c r="B3911" s="72" t="str">
        <f t="shared" si="259"/>
        <v/>
      </c>
      <c r="C3911" s="73"/>
      <c r="D3911" s="73"/>
      <c r="E3911" s="73"/>
      <c r="F3911" s="73"/>
      <c r="G3911" s="73"/>
    </row>
    <row r="3912" spans="1:7" x14ac:dyDescent="0.25">
      <c r="A3912" s="71" t="str">
        <f>IF(
   SUMPRODUCT(--(Sinduscon!$3:$3=DATE(2013,INT((ROW(A4109)-1)/20)+1,1)))&gt;0,
   DATE(2013,INT((ROW(A4109)-1)/20)+1,1),
   ""
)</f>
        <v/>
      </c>
      <c r="B3912" s="72" t="str">
        <f t="shared" ref="B3912:B3975" si="260">IF(A3912&lt;&gt;"", CHOOSE(MOD(QUOTIENT(ROW()-4,4),5)+1,"R-1","PP-4","R-8","R-16","PIS"), "")</f>
        <v/>
      </c>
      <c r="C3912" s="73"/>
      <c r="D3912" s="73"/>
      <c r="E3912" s="73"/>
      <c r="F3912" s="73"/>
      <c r="G3912" s="73"/>
    </row>
    <row r="3913" spans="1:7" x14ac:dyDescent="0.25">
      <c r="A3913" s="71" t="str">
        <f>IF(
   SUMPRODUCT(--(Sinduscon!$3:$3=DATE(2013,INT((ROW(A4110)-1)/20)+1,1)))&gt;0,
   DATE(2013,INT((ROW(A4110)-1)/20)+1,1),
   ""
)</f>
        <v/>
      </c>
      <c r="B3913" s="72" t="str">
        <f t="shared" si="260"/>
        <v/>
      </c>
      <c r="C3913" s="73"/>
      <c r="D3913" s="73"/>
      <c r="E3913" s="73"/>
      <c r="F3913" s="73"/>
      <c r="G3913" s="73"/>
    </row>
    <row r="3914" spans="1:7" x14ac:dyDescent="0.25">
      <c r="A3914" s="71" t="str">
        <f>IF(
   SUMPRODUCT(--(Sinduscon!$3:$3=DATE(2013,INT((ROW(A4111)-1)/20)+1,1)))&gt;0,
   DATE(2013,INT((ROW(A4111)-1)/20)+1,1),
   ""
)</f>
        <v/>
      </c>
      <c r="B3914" s="72" t="str">
        <f t="shared" si="260"/>
        <v/>
      </c>
      <c r="C3914" s="73"/>
      <c r="D3914" s="73"/>
      <c r="E3914" s="73"/>
      <c r="F3914" s="73"/>
      <c r="G3914" s="73"/>
    </row>
    <row r="3915" spans="1:7" x14ac:dyDescent="0.25">
      <c r="A3915" s="71" t="str">
        <f>IF(
   SUMPRODUCT(--(Sinduscon!$3:$3=DATE(2013,INT((ROW(A4112)-1)/20)+1,1)))&gt;0,
   DATE(2013,INT((ROW(A4112)-1)/20)+1,1),
   ""
)</f>
        <v/>
      </c>
      <c r="B3915" s="72" t="str">
        <f t="shared" si="260"/>
        <v/>
      </c>
      <c r="C3915" s="73"/>
      <c r="D3915" s="73"/>
      <c r="E3915" s="73"/>
      <c r="F3915" s="73"/>
      <c r="G3915" s="73"/>
    </row>
    <row r="3916" spans="1:7" x14ac:dyDescent="0.25">
      <c r="A3916" s="71" t="str">
        <f>IF(
   SUMPRODUCT(--(Sinduscon!$3:$3=DATE(2013,INT((ROW(A4113)-1)/20)+1,1)))&gt;0,
   DATE(2013,INT((ROW(A4113)-1)/20)+1,1),
   ""
)</f>
        <v/>
      </c>
      <c r="B3916" s="72" t="str">
        <f t="shared" si="260"/>
        <v/>
      </c>
      <c r="C3916" s="73"/>
      <c r="D3916" s="73"/>
      <c r="E3916" s="73"/>
      <c r="F3916" s="73"/>
      <c r="G3916" s="73"/>
    </row>
    <row r="3917" spans="1:7" x14ac:dyDescent="0.25">
      <c r="A3917" s="71" t="str">
        <f>IF(
   SUMPRODUCT(--(Sinduscon!$3:$3=DATE(2013,INT((ROW(A4114)-1)/20)+1,1)))&gt;0,
   DATE(2013,INT((ROW(A4114)-1)/20)+1,1),
   ""
)</f>
        <v/>
      </c>
      <c r="B3917" s="72" t="str">
        <f t="shared" si="260"/>
        <v/>
      </c>
      <c r="C3917" s="73"/>
      <c r="D3917" s="73"/>
      <c r="E3917" s="73"/>
      <c r="F3917" s="73"/>
      <c r="G3917" s="73"/>
    </row>
    <row r="3918" spans="1:7" x14ac:dyDescent="0.25">
      <c r="A3918" s="71" t="str">
        <f>IF(
   SUMPRODUCT(--(Sinduscon!$3:$3=DATE(2013,INT((ROW(A4115)-1)/20)+1,1)))&gt;0,
   DATE(2013,INT((ROW(A4115)-1)/20)+1,1),
   ""
)</f>
        <v/>
      </c>
      <c r="B3918" s="72" t="str">
        <f t="shared" si="260"/>
        <v/>
      </c>
      <c r="C3918" s="73"/>
      <c r="D3918" s="73"/>
      <c r="E3918" s="73"/>
      <c r="F3918" s="73"/>
      <c r="G3918" s="73"/>
    </row>
    <row r="3919" spans="1:7" x14ac:dyDescent="0.25">
      <c r="A3919" s="71" t="str">
        <f>IF(
   SUMPRODUCT(--(Sinduscon!$3:$3=DATE(2013,INT((ROW(A4116)-1)/20)+1,1)))&gt;0,
   DATE(2013,INT((ROW(A4116)-1)/20)+1,1),
   ""
)</f>
        <v/>
      </c>
      <c r="B3919" s="72" t="str">
        <f t="shared" si="260"/>
        <v/>
      </c>
      <c r="C3919" s="73"/>
      <c r="D3919" s="73"/>
      <c r="E3919" s="73"/>
      <c r="F3919" s="73"/>
      <c r="G3919" s="73"/>
    </row>
    <row r="3920" spans="1:7" x14ac:dyDescent="0.25">
      <c r="A3920" s="71" t="str">
        <f>IF(
   SUMPRODUCT(--(Sinduscon!$3:$3=DATE(2013,INT((ROW(A4117)-1)/20)+1,1)))&gt;0,
   DATE(2013,INT((ROW(A4117)-1)/20)+1,1),
   ""
)</f>
        <v/>
      </c>
      <c r="B3920" s="72" t="str">
        <f t="shared" si="260"/>
        <v/>
      </c>
      <c r="C3920" s="73"/>
      <c r="D3920" s="73"/>
      <c r="E3920" s="73"/>
      <c r="F3920" s="73"/>
      <c r="G3920" s="73"/>
    </row>
    <row r="3921" spans="1:7" x14ac:dyDescent="0.25">
      <c r="A3921" s="71" t="str">
        <f>IF(
   SUMPRODUCT(--(Sinduscon!$3:$3=DATE(2013,INT((ROW(A4118)-1)/20)+1,1)))&gt;0,
   DATE(2013,INT((ROW(A4118)-1)/20)+1,1),
   ""
)</f>
        <v/>
      </c>
      <c r="B3921" s="72" t="str">
        <f t="shared" si="260"/>
        <v/>
      </c>
      <c r="C3921" s="73"/>
      <c r="D3921" s="73"/>
      <c r="E3921" s="73"/>
      <c r="F3921" s="73"/>
      <c r="G3921" s="73"/>
    </row>
    <row r="3922" spans="1:7" x14ac:dyDescent="0.25">
      <c r="A3922" s="71" t="str">
        <f>IF(
   SUMPRODUCT(--(Sinduscon!$3:$3=DATE(2013,INT((ROW(A4119)-1)/20)+1,1)))&gt;0,
   DATE(2013,INT((ROW(A4119)-1)/20)+1,1),
   ""
)</f>
        <v/>
      </c>
      <c r="B3922" s="72" t="str">
        <f t="shared" si="260"/>
        <v/>
      </c>
      <c r="C3922" s="73"/>
      <c r="D3922" s="73"/>
      <c r="E3922" s="73"/>
      <c r="F3922" s="73"/>
      <c r="G3922" s="73"/>
    </row>
    <row r="3923" spans="1:7" x14ac:dyDescent="0.25">
      <c r="A3923" s="71" t="str">
        <f>IF(
   SUMPRODUCT(--(Sinduscon!$3:$3=DATE(2013,INT((ROW(A4120)-1)/20)+1,1)))&gt;0,
   DATE(2013,INT((ROW(A4120)-1)/20)+1,1),
   ""
)</f>
        <v/>
      </c>
      <c r="B3923" s="72" t="str">
        <f t="shared" si="260"/>
        <v/>
      </c>
      <c r="C3923" s="73"/>
      <c r="D3923" s="73"/>
      <c r="E3923" s="73"/>
      <c r="F3923" s="73"/>
      <c r="G3923" s="73"/>
    </row>
    <row r="3924" spans="1:7" x14ac:dyDescent="0.25">
      <c r="A3924" s="71" t="str">
        <f>IF(
   SUMPRODUCT(--(Sinduscon!$3:$3=DATE(2013,INT((ROW(A4121)-1)/20)+1,1)))&gt;0,
   DATE(2013,INT((ROW(A4121)-1)/20)+1,1),
   ""
)</f>
        <v/>
      </c>
      <c r="B3924" s="72" t="str">
        <f t="shared" si="260"/>
        <v/>
      </c>
      <c r="C3924" s="73"/>
      <c r="D3924" s="73"/>
      <c r="E3924" s="73"/>
      <c r="F3924" s="73"/>
      <c r="G3924" s="73"/>
    </row>
    <row r="3925" spans="1:7" x14ac:dyDescent="0.25">
      <c r="A3925" s="71" t="str">
        <f>IF(
   SUMPRODUCT(--(Sinduscon!$3:$3=DATE(2013,INT((ROW(A4122)-1)/20)+1,1)))&gt;0,
   DATE(2013,INT((ROW(A4122)-1)/20)+1,1),
   ""
)</f>
        <v/>
      </c>
      <c r="B3925" s="72" t="str">
        <f t="shared" si="260"/>
        <v/>
      </c>
      <c r="C3925" s="73"/>
      <c r="D3925" s="73"/>
      <c r="E3925" s="73"/>
      <c r="F3925" s="73"/>
      <c r="G3925" s="73"/>
    </row>
    <row r="3926" spans="1:7" x14ac:dyDescent="0.25">
      <c r="A3926" s="71" t="str">
        <f>IF(
   SUMPRODUCT(--(Sinduscon!$3:$3=DATE(2013,INT((ROW(A4123)-1)/20)+1,1)))&gt;0,
   DATE(2013,INT((ROW(A4123)-1)/20)+1,1),
   ""
)</f>
        <v/>
      </c>
      <c r="B3926" s="72" t="str">
        <f t="shared" si="260"/>
        <v/>
      </c>
      <c r="C3926" s="73"/>
      <c r="D3926" s="73"/>
      <c r="E3926" s="73"/>
      <c r="F3926" s="73"/>
      <c r="G3926" s="73"/>
    </row>
    <row r="3927" spans="1:7" x14ac:dyDescent="0.25">
      <c r="A3927" s="71" t="str">
        <f>IF(
   SUMPRODUCT(--(Sinduscon!$3:$3=DATE(2013,INT((ROW(A4124)-1)/20)+1,1)))&gt;0,
   DATE(2013,INT((ROW(A4124)-1)/20)+1,1),
   ""
)</f>
        <v/>
      </c>
      <c r="B3927" s="72" t="str">
        <f t="shared" si="260"/>
        <v/>
      </c>
      <c r="C3927" s="73"/>
      <c r="D3927" s="73"/>
      <c r="E3927" s="73"/>
      <c r="F3927" s="73"/>
      <c r="G3927" s="73"/>
    </row>
    <row r="3928" spans="1:7" x14ac:dyDescent="0.25">
      <c r="A3928" s="71" t="str">
        <f>IF(
   SUMPRODUCT(--(Sinduscon!$3:$3=DATE(2013,INT((ROW(A4125)-1)/20)+1,1)))&gt;0,
   DATE(2013,INT((ROW(A4125)-1)/20)+1,1),
   ""
)</f>
        <v/>
      </c>
      <c r="B3928" s="72" t="str">
        <f t="shared" si="260"/>
        <v/>
      </c>
      <c r="C3928" s="73"/>
      <c r="D3928" s="73"/>
      <c r="E3928" s="73"/>
      <c r="F3928" s="73"/>
      <c r="G3928" s="73"/>
    </row>
    <row r="3929" spans="1:7" x14ac:dyDescent="0.25">
      <c r="A3929" s="71" t="str">
        <f>IF(
   SUMPRODUCT(--(Sinduscon!$3:$3=DATE(2013,INT((ROW(A4126)-1)/20)+1,1)))&gt;0,
   DATE(2013,INT((ROW(A4126)-1)/20)+1,1),
   ""
)</f>
        <v/>
      </c>
      <c r="B3929" s="72" t="str">
        <f t="shared" si="260"/>
        <v/>
      </c>
      <c r="C3929" s="73"/>
      <c r="D3929" s="73"/>
      <c r="E3929" s="73"/>
      <c r="F3929" s="73"/>
      <c r="G3929" s="73"/>
    </row>
    <row r="3930" spans="1:7" x14ac:dyDescent="0.25">
      <c r="A3930" s="71" t="str">
        <f>IF(
   SUMPRODUCT(--(Sinduscon!$3:$3=DATE(2013,INT((ROW(A4127)-1)/20)+1,1)))&gt;0,
   DATE(2013,INT((ROW(A4127)-1)/20)+1,1),
   ""
)</f>
        <v/>
      </c>
      <c r="B3930" s="72" t="str">
        <f t="shared" si="260"/>
        <v/>
      </c>
      <c r="C3930" s="73"/>
      <c r="D3930" s="73"/>
      <c r="E3930" s="73"/>
      <c r="F3930" s="73"/>
      <c r="G3930" s="73"/>
    </row>
    <row r="3931" spans="1:7" x14ac:dyDescent="0.25">
      <c r="A3931" s="71" t="str">
        <f>IF(
   SUMPRODUCT(--(Sinduscon!$3:$3=DATE(2013,INT((ROW(A4128)-1)/20)+1,1)))&gt;0,
   DATE(2013,INT((ROW(A4128)-1)/20)+1,1),
   ""
)</f>
        <v/>
      </c>
      <c r="B3931" s="72" t="str">
        <f t="shared" si="260"/>
        <v/>
      </c>
      <c r="C3931" s="73"/>
      <c r="D3931" s="73"/>
      <c r="E3931" s="73"/>
      <c r="F3931" s="73"/>
      <c r="G3931" s="73"/>
    </row>
    <row r="3932" spans="1:7" x14ac:dyDescent="0.25">
      <c r="A3932" s="71" t="str">
        <f>IF(
   SUMPRODUCT(--(Sinduscon!$3:$3=DATE(2013,INT((ROW(A4129)-1)/20)+1,1)))&gt;0,
   DATE(2013,INT((ROW(A4129)-1)/20)+1,1),
   ""
)</f>
        <v/>
      </c>
      <c r="B3932" s="72" t="str">
        <f t="shared" si="260"/>
        <v/>
      </c>
      <c r="C3932" s="73"/>
      <c r="D3932" s="73"/>
      <c r="E3932" s="73"/>
      <c r="F3932" s="73"/>
      <c r="G3932" s="73"/>
    </row>
    <row r="3933" spans="1:7" x14ac:dyDescent="0.25">
      <c r="A3933" s="71" t="str">
        <f>IF(
   SUMPRODUCT(--(Sinduscon!$3:$3=DATE(2013,INT((ROW(A4130)-1)/20)+1,1)))&gt;0,
   DATE(2013,INT((ROW(A4130)-1)/20)+1,1),
   ""
)</f>
        <v/>
      </c>
      <c r="B3933" s="72" t="str">
        <f t="shared" si="260"/>
        <v/>
      </c>
      <c r="C3933" s="73"/>
      <c r="D3933" s="73"/>
      <c r="E3933" s="73"/>
      <c r="F3933" s="73"/>
      <c r="G3933" s="73"/>
    </row>
    <row r="3934" spans="1:7" x14ac:dyDescent="0.25">
      <c r="A3934" s="71" t="str">
        <f>IF(
   SUMPRODUCT(--(Sinduscon!$3:$3=DATE(2013,INT((ROW(A4131)-1)/20)+1,1)))&gt;0,
   DATE(2013,INT((ROW(A4131)-1)/20)+1,1),
   ""
)</f>
        <v/>
      </c>
      <c r="B3934" s="72" t="str">
        <f t="shared" si="260"/>
        <v/>
      </c>
      <c r="C3934" s="73"/>
      <c r="D3934" s="73"/>
      <c r="E3934" s="73"/>
      <c r="F3934" s="73"/>
      <c r="G3934" s="73"/>
    </row>
    <row r="3935" spans="1:7" x14ac:dyDescent="0.25">
      <c r="A3935" s="71" t="str">
        <f>IF(
   SUMPRODUCT(--(Sinduscon!$3:$3=DATE(2013,INT((ROW(A4132)-1)/20)+1,1)))&gt;0,
   DATE(2013,INT((ROW(A4132)-1)/20)+1,1),
   ""
)</f>
        <v/>
      </c>
      <c r="B3935" s="72" t="str">
        <f t="shared" si="260"/>
        <v/>
      </c>
      <c r="C3935" s="73"/>
      <c r="D3935" s="73"/>
      <c r="E3935" s="73"/>
      <c r="F3935" s="73"/>
      <c r="G3935" s="73"/>
    </row>
    <row r="3936" spans="1:7" x14ac:dyDescent="0.25">
      <c r="A3936" s="71" t="str">
        <f>IF(
   SUMPRODUCT(--(Sinduscon!$3:$3=DATE(2013,INT((ROW(A4133)-1)/20)+1,1)))&gt;0,
   DATE(2013,INT((ROW(A4133)-1)/20)+1,1),
   ""
)</f>
        <v/>
      </c>
      <c r="B3936" s="72" t="str">
        <f t="shared" si="260"/>
        <v/>
      </c>
      <c r="C3936" s="73"/>
      <c r="D3936" s="73"/>
      <c r="E3936" s="73"/>
      <c r="F3936" s="73"/>
      <c r="G3936" s="73"/>
    </row>
    <row r="3937" spans="1:7" x14ac:dyDescent="0.25">
      <c r="A3937" s="71" t="str">
        <f>IF(
   SUMPRODUCT(--(Sinduscon!$3:$3=DATE(2013,INT((ROW(A4134)-1)/20)+1,1)))&gt;0,
   DATE(2013,INT((ROW(A4134)-1)/20)+1,1),
   ""
)</f>
        <v/>
      </c>
      <c r="B3937" s="72" t="str">
        <f t="shared" si="260"/>
        <v/>
      </c>
      <c r="C3937" s="73"/>
      <c r="D3937" s="73"/>
      <c r="E3937" s="73"/>
      <c r="F3937" s="73"/>
      <c r="G3937" s="73"/>
    </row>
    <row r="3938" spans="1:7" x14ac:dyDescent="0.25">
      <c r="A3938" s="71" t="str">
        <f>IF(
   SUMPRODUCT(--(Sinduscon!$3:$3=DATE(2013,INT((ROW(A4135)-1)/20)+1,1)))&gt;0,
   DATE(2013,INT((ROW(A4135)-1)/20)+1,1),
   ""
)</f>
        <v/>
      </c>
      <c r="B3938" s="72" t="str">
        <f t="shared" si="260"/>
        <v/>
      </c>
      <c r="C3938" s="73"/>
      <c r="D3938" s="73"/>
      <c r="E3938" s="73"/>
      <c r="F3938" s="73"/>
      <c r="G3938" s="73"/>
    </row>
    <row r="3939" spans="1:7" x14ac:dyDescent="0.25">
      <c r="A3939" s="71" t="str">
        <f>IF(
   SUMPRODUCT(--(Sinduscon!$3:$3=DATE(2013,INT((ROW(A4136)-1)/20)+1,1)))&gt;0,
   DATE(2013,INT((ROW(A4136)-1)/20)+1,1),
   ""
)</f>
        <v/>
      </c>
      <c r="B3939" s="72" t="str">
        <f t="shared" si="260"/>
        <v/>
      </c>
      <c r="C3939" s="73"/>
      <c r="D3939" s="73"/>
      <c r="E3939" s="73"/>
      <c r="F3939" s="73"/>
      <c r="G3939" s="73"/>
    </row>
    <row r="3940" spans="1:7" x14ac:dyDescent="0.25">
      <c r="A3940" s="71" t="str">
        <f>IF(
   SUMPRODUCT(--(Sinduscon!$3:$3=DATE(2013,INT((ROW(A4137)-1)/20)+1,1)))&gt;0,
   DATE(2013,INT((ROW(A4137)-1)/20)+1,1),
   ""
)</f>
        <v/>
      </c>
      <c r="B3940" s="72" t="str">
        <f t="shared" si="260"/>
        <v/>
      </c>
      <c r="C3940" s="73"/>
      <c r="D3940" s="73"/>
      <c r="E3940" s="73"/>
      <c r="F3940" s="73"/>
      <c r="G3940" s="73"/>
    </row>
    <row r="3941" spans="1:7" x14ac:dyDescent="0.25">
      <c r="A3941" s="71" t="str">
        <f>IF(
   SUMPRODUCT(--(Sinduscon!$3:$3=DATE(2013,INT((ROW(A4138)-1)/20)+1,1)))&gt;0,
   DATE(2013,INT((ROW(A4138)-1)/20)+1,1),
   ""
)</f>
        <v/>
      </c>
      <c r="B3941" s="72" t="str">
        <f t="shared" si="260"/>
        <v/>
      </c>
      <c r="C3941" s="73"/>
      <c r="D3941" s="73"/>
      <c r="E3941" s="73"/>
      <c r="F3941" s="73"/>
      <c r="G3941" s="73"/>
    </row>
    <row r="3942" spans="1:7" x14ac:dyDescent="0.25">
      <c r="A3942" s="71" t="str">
        <f>IF(
   SUMPRODUCT(--(Sinduscon!$3:$3=DATE(2013,INT((ROW(A4139)-1)/20)+1,1)))&gt;0,
   DATE(2013,INT((ROW(A4139)-1)/20)+1,1),
   ""
)</f>
        <v/>
      </c>
      <c r="B3942" s="72" t="str">
        <f t="shared" si="260"/>
        <v/>
      </c>
      <c r="C3942" s="73"/>
      <c r="D3942" s="73"/>
      <c r="E3942" s="73"/>
      <c r="F3942" s="73"/>
      <c r="G3942" s="73"/>
    </row>
    <row r="3943" spans="1:7" x14ac:dyDescent="0.25">
      <c r="A3943" s="71" t="str">
        <f>IF(
   SUMPRODUCT(--(Sinduscon!$3:$3=DATE(2013,INT((ROW(A4140)-1)/20)+1,1)))&gt;0,
   DATE(2013,INT((ROW(A4140)-1)/20)+1,1),
   ""
)</f>
        <v/>
      </c>
      <c r="B3943" s="72" t="str">
        <f t="shared" si="260"/>
        <v/>
      </c>
      <c r="C3943" s="73"/>
      <c r="D3943" s="73"/>
      <c r="E3943" s="73"/>
      <c r="F3943" s="73"/>
      <c r="G3943" s="73"/>
    </row>
    <row r="3944" spans="1:7" x14ac:dyDescent="0.25">
      <c r="A3944" s="71" t="str">
        <f>IF(
   SUMPRODUCT(--(Sinduscon!$3:$3=DATE(2013,INT((ROW(A4141)-1)/20)+1,1)))&gt;0,
   DATE(2013,INT((ROW(A4141)-1)/20)+1,1),
   ""
)</f>
        <v/>
      </c>
      <c r="B3944" s="72" t="str">
        <f t="shared" si="260"/>
        <v/>
      </c>
      <c r="C3944" s="73"/>
      <c r="D3944" s="73"/>
      <c r="E3944" s="73"/>
      <c r="F3944" s="73"/>
      <c r="G3944" s="73"/>
    </row>
    <row r="3945" spans="1:7" x14ac:dyDescent="0.25">
      <c r="A3945" s="71" t="str">
        <f>IF(
   SUMPRODUCT(--(Sinduscon!$3:$3=DATE(2013,INT((ROW(A4142)-1)/20)+1,1)))&gt;0,
   DATE(2013,INT((ROW(A4142)-1)/20)+1,1),
   ""
)</f>
        <v/>
      </c>
      <c r="B3945" s="72" t="str">
        <f t="shared" si="260"/>
        <v/>
      </c>
      <c r="C3945" s="73"/>
      <c r="D3945" s="73"/>
      <c r="E3945" s="73"/>
      <c r="F3945" s="73"/>
      <c r="G3945" s="73"/>
    </row>
    <row r="3946" spans="1:7" x14ac:dyDescent="0.25">
      <c r="A3946" s="71" t="str">
        <f>IF(
   SUMPRODUCT(--(Sinduscon!$3:$3=DATE(2013,INT((ROW(A4143)-1)/20)+1,1)))&gt;0,
   DATE(2013,INT((ROW(A4143)-1)/20)+1,1),
   ""
)</f>
        <v/>
      </c>
      <c r="B3946" s="72" t="str">
        <f t="shared" si="260"/>
        <v/>
      </c>
      <c r="C3946" s="73"/>
      <c r="D3946" s="73"/>
      <c r="E3946" s="73"/>
      <c r="F3946" s="73"/>
      <c r="G3946" s="73"/>
    </row>
    <row r="3947" spans="1:7" x14ac:dyDescent="0.25">
      <c r="A3947" s="71" t="str">
        <f>IF(
   SUMPRODUCT(--(Sinduscon!$3:$3=DATE(2013,INT((ROW(A4144)-1)/20)+1,1)))&gt;0,
   DATE(2013,INT((ROW(A4144)-1)/20)+1,1),
   ""
)</f>
        <v/>
      </c>
      <c r="B3947" s="72" t="str">
        <f t="shared" si="260"/>
        <v/>
      </c>
      <c r="C3947" s="73"/>
      <c r="D3947" s="73"/>
      <c r="E3947" s="73"/>
      <c r="F3947" s="73"/>
      <c r="G3947" s="73"/>
    </row>
    <row r="3948" spans="1:7" x14ac:dyDescent="0.25">
      <c r="A3948" s="71" t="str">
        <f>IF(
   SUMPRODUCT(--(Sinduscon!$3:$3=DATE(2013,INT((ROW(A4145)-1)/20)+1,1)))&gt;0,
   DATE(2013,INT((ROW(A4145)-1)/20)+1,1),
   ""
)</f>
        <v/>
      </c>
      <c r="B3948" s="72" t="str">
        <f t="shared" si="260"/>
        <v/>
      </c>
      <c r="C3948" s="73"/>
      <c r="D3948" s="73"/>
      <c r="E3948" s="73"/>
      <c r="F3948" s="73"/>
      <c r="G3948" s="73"/>
    </row>
    <row r="3949" spans="1:7" x14ac:dyDescent="0.25">
      <c r="A3949" s="71" t="str">
        <f>IF(
   SUMPRODUCT(--(Sinduscon!$3:$3=DATE(2013,INT((ROW(A4146)-1)/20)+1,1)))&gt;0,
   DATE(2013,INT((ROW(A4146)-1)/20)+1,1),
   ""
)</f>
        <v/>
      </c>
      <c r="B3949" s="72" t="str">
        <f t="shared" si="260"/>
        <v/>
      </c>
      <c r="C3949" s="73"/>
      <c r="D3949" s="73"/>
      <c r="E3949" s="73"/>
      <c r="F3949" s="73"/>
      <c r="G3949" s="73"/>
    </row>
    <row r="3950" spans="1:7" x14ac:dyDescent="0.25">
      <c r="A3950" s="71" t="str">
        <f>IF(
   SUMPRODUCT(--(Sinduscon!$3:$3=DATE(2013,INT((ROW(A4147)-1)/20)+1,1)))&gt;0,
   DATE(2013,INT((ROW(A4147)-1)/20)+1,1),
   ""
)</f>
        <v/>
      </c>
      <c r="B3950" s="72" t="str">
        <f t="shared" si="260"/>
        <v/>
      </c>
      <c r="C3950" s="73"/>
      <c r="D3950" s="73"/>
      <c r="E3950" s="73"/>
      <c r="F3950" s="73"/>
      <c r="G3950" s="73"/>
    </row>
    <row r="3951" spans="1:7" x14ac:dyDescent="0.25">
      <c r="A3951" s="71" t="str">
        <f>IF(
   SUMPRODUCT(--(Sinduscon!$3:$3=DATE(2013,INT((ROW(A4148)-1)/20)+1,1)))&gt;0,
   DATE(2013,INT((ROW(A4148)-1)/20)+1,1),
   ""
)</f>
        <v/>
      </c>
      <c r="B3951" s="72" t="str">
        <f t="shared" si="260"/>
        <v/>
      </c>
      <c r="C3951" s="73"/>
      <c r="D3951" s="73"/>
      <c r="E3951" s="73"/>
      <c r="F3951" s="73"/>
      <c r="G3951" s="73"/>
    </row>
    <row r="3952" spans="1:7" x14ac:dyDescent="0.25">
      <c r="A3952" s="71" t="str">
        <f>IF(
   SUMPRODUCT(--(Sinduscon!$3:$3=DATE(2013,INT((ROW(A4149)-1)/20)+1,1)))&gt;0,
   DATE(2013,INT((ROW(A4149)-1)/20)+1,1),
   ""
)</f>
        <v/>
      </c>
      <c r="B3952" s="72" t="str">
        <f t="shared" si="260"/>
        <v/>
      </c>
      <c r="C3952" s="73"/>
      <c r="D3952" s="73"/>
      <c r="E3952" s="73"/>
      <c r="F3952" s="73"/>
      <c r="G3952" s="73"/>
    </row>
    <row r="3953" spans="1:7" x14ac:dyDescent="0.25">
      <c r="A3953" s="71" t="str">
        <f>IF(
   SUMPRODUCT(--(Sinduscon!$3:$3=DATE(2013,INT((ROW(A4150)-1)/20)+1,1)))&gt;0,
   DATE(2013,INT((ROW(A4150)-1)/20)+1,1),
   ""
)</f>
        <v/>
      </c>
      <c r="B3953" s="72" t="str">
        <f t="shared" si="260"/>
        <v/>
      </c>
      <c r="C3953" s="73"/>
      <c r="D3953" s="73"/>
      <c r="E3953" s="73"/>
      <c r="F3953" s="73"/>
      <c r="G3953" s="73"/>
    </row>
    <row r="3954" spans="1:7" x14ac:dyDescent="0.25">
      <c r="A3954" s="71" t="str">
        <f>IF(
   SUMPRODUCT(--(Sinduscon!$3:$3=DATE(2013,INT((ROW(A4151)-1)/20)+1,1)))&gt;0,
   DATE(2013,INT((ROW(A4151)-1)/20)+1,1),
   ""
)</f>
        <v/>
      </c>
      <c r="B3954" s="72" t="str">
        <f t="shared" si="260"/>
        <v/>
      </c>
      <c r="C3954" s="73"/>
      <c r="D3954" s="73"/>
      <c r="E3954" s="73"/>
      <c r="F3954" s="73"/>
      <c r="G3954" s="73"/>
    </row>
    <row r="3955" spans="1:7" x14ac:dyDescent="0.25">
      <c r="A3955" s="71" t="str">
        <f>IF(
   SUMPRODUCT(--(Sinduscon!$3:$3=DATE(2013,INT((ROW(A4152)-1)/20)+1,1)))&gt;0,
   DATE(2013,INT((ROW(A4152)-1)/20)+1,1),
   ""
)</f>
        <v/>
      </c>
      <c r="B3955" s="72" t="str">
        <f t="shared" si="260"/>
        <v/>
      </c>
      <c r="C3955" s="73"/>
      <c r="D3955" s="73"/>
      <c r="E3955" s="73"/>
      <c r="F3955" s="73"/>
      <c r="G3955" s="73"/>
    </row>
    <row r="3956" spans="1:7" x14ac:dyDescent="0.25">
      <c r="A3956" s="71" t="str">
        <f>IF(
   SUMPRODUCT(--(Sinduscon!$3:$3=DATE(2013,INT((ROW(A4153)-1)/20)+1,1)))&gt;0,
   DATE(2013,INT((ROW(A4153)-1)/20)+1,1),
   ""
)</f>
        <v/>
      </c>
      <c r="B3956" s="72" t="str">
        <f t="shared" si="260"/>
        <v/>
      </c>
      <c r="C3956" s="73"/>
      <c r="D3956" s="73"/>
      <c r="E3956" s="73"/>
      <c r="F3956" s="73"/>
      <c r="G3956" s="73"/>
    </row>
    <row r="3957" spans="1:7" x14ac:dyDescent="0.25">
      <c r="A3957" s="71" t="str">
        <f>IF(
   SUMPRODUCT(--(Sinduscon!$3:$3=DATE(2013,INT((ROW(A4154)-1)/20)+1,1)))&gt;0,
   DATE(2013,INT((ROW(A4154)-1)/20)+1,1),
   ""
)</f>
        <v/>
      </c>
      <c r="B3957" s="72" t="str">
        <f t="shared" si="260"/>
        <v/>
      </c>
      <c r="C3957" s="73"/>
      <c r="D3957" s="73"/>
      <c r="E3957" s="73"/>
      <c r="F3957" s="73"/>
      <c r="G3957" s="73"/>
    </row>
    <row r="3958" spans="1:7" x14ac:dyDescent="0.25">
      <c r="A3958" s="71" t="str">
        <f>IF(
   SUMPRODUCT(--(Sinduscon!$3:$3=DATE(2013,INT((ROW(A4155)-1)/20)+1,1)))&gt;0,
   DATE(2013,INT((ROW(A4155)-1)/20)+1,1),
   ""
)</f>
        <v/>
      </c>
      <c r="B3958" s="72" t="str">
        <f t="shared" si="260"/>
        <v/>
      </c>
      <c r="C3958" s="73"/>
      <c r="D3958" s="73"/>
      <c r="E3958" s="73"/>
      <c r="F3958" s="73"/>
      <c r="G3958" s="73"/>
    </row>
    <row r="3959" spans="1:7" x14ac:dyDescent="0.25">
      <c r="A3959" s="71" t="str">
        <f>IF(
   SUMPRODUCT(--(Sinduscon!$3:$3=DATE(2013,INT((ROW(A4156)-1)/20)+1,1)))&gt;0,
   DATE(2013,INT((ROW(A4156)-1)/20)+1,1),
   ""
)</f>
        <v/>
      </c>
      <c r="B3959" s="72" t="str">
        <f t="shared" si="260"/>
        <v/>
      </c>
      <c r="C3959" s="73"/>
      <c r="D3959" s="73"/>
      <c r="E3959" s="73"/>
      <c r="F3959" s="73"/>
      <c r="G3959" s="73"/>
    </row>
    <row r="3960" spans="1:7" x14ac:dyDescent="0.25">
      <c r="A3960" s="71" t="str">
        <f>IF(
   SUMPRODUCT(--(Sinduscon!$3:$3=DATE(2013,INT((ROW(A4157)-1)/20)+1,1)))&gt;0,
   DATE(2013,INT((ROW(A4157)-1)/20)+1,1),
   ""
)</f>
        <v/>
      </c>
      <c r="B3960" s="72" t="str">
        <f t="shared" si="260"/>
        <v/>
      </c>
      <c r="C3960" s="73"/>
      <c r="D3960" s="73"/>
      <c r="E3960" s="73"/>
      <c r="F3960" s="73"/>
      <c r="G3960" s="73"/>
    </row>
    <row r="3961" spans="1:7" x14ac:dyDescent="0.25">
      <c r="A3961" s="71" t="str">
        <f>IF(
   SUMPRODUCT(--(Sinduscon!$3:$3=DATE(2013,INT((ROW(A4158)-1)/20)+1,1)))&gt;0,
   DATE(2013,INT((ROW(A4158)-1)/20)+1,1),
   ""
)</f>
        <v/>
      </c>
      <c r="B3961" s="72" t="str">
        <f t="shared" si="260"/>
        <v/>
      </c>
      <c r="C3961" s="73"/>
      <c r="D3961" s="73"/>
      <c r="E3961" s="73"/>
      <c r="F3961" s="73"/>
      <c r="G3961" s="73"/>
    </row>
    <row r="3962" spans="1:7" x14ac:dyDescent="0.25">
      <c r="A3962" s="71" t="str">
        <f>IF(
   SUMPRODUCT(--(Sinduscon!$3:$3=DATE(2013,INT((ROW(A4159)-1)/20)+1,1)))&gt;0,
   DATE(2013,INT((ROW(A4159)-1)/20)+1,1),
   ""
)</f>
        <v/>
      </c>
      <c r="B3962" s="72" t="str">
        <f t="shared" si="260"/>
        <v/>
      </c>
      <c r="C3962" s="73"/>
      <c r="D3962" s="73"/>
      <c r="E3962" s="73"/>
      <c r="F3962" s="73"/>
      <c r="G3962" s="73"/>
    </row>
    <row r="3963" spans="1:7" x14ac:dyDescent="0.25">
      <c r="A3963" s="71" t="str">
        <f>IF(
   SUMPRODUCT(--(Sinduscon!$3:$3=DATE(2013,INT((ROW(A4160)-1)/20)+1,1)))&gt;0,
   DATE(2013,INT((ROW(A4160)-1)/20)+1,1),
   ""
)</f>
        <v/>
      </c>
      <c r="B3963" s="72" t="str">
        <f t="shared" si="260"/>
        <v/>
      </c>
      <c r="C3963" s="73"/>
      <c r="D3963" s="73"/>
      <c r="E3963" s="73"/>
      <c r="F3963" s="73"/>
      <c r="G3963" s="73"/>
    </row>
    <row r="3964" spans="1:7" x14ac:dyDescent="0.25">
      <c r="A3964" s="71" t="str">
        <f>IF(
   SUMPRODUCT(--(Sinduscon!$3:$3=DATE(2013,INT((ROW(A4161)-1)/20)+1,1)))&gt;0,
   DATE(2013,INT((ROW(A4161)-1)/20)+1,1),
   ""
)</f>
        <v/>
      </c>
      <c r="B3964" s="72" t="str">
        <f t="shared" si="260"/>
        <v/>
      </c>
      <c r="C3964" s="73"/>
      <c r="D3964" s="73"/>
      <c r="E3964" s="73"/>
      <c r="F3964" s="73"/>
      <c r="G3964" s="73"/>
    </row>
    <row r="3965" spans="1:7" x14ac:dyDescent="0.25">
      <c r="A3965" s="71" t="str">
        <f>IF(
   SUMPRODUCT(--(Sinduscon!$3:$3=DATE(2013,INT((ROW(A4162)-1)/20)+1,1)))&gt;0,
   DATE(2013,INT((ROW(A4162)-1)/20)+1,1),
   ""
)</f>
        <v/>
      </c>
      <c r="B3965" s="72" t="str">
        <f t="shared" si="260"/>
        <v/>
      </c>
      <c r="C3965" s="73"/>
      <c r="D3965" s="73"/>
      <c r="E3965" s="73"/>
      <c r="F3965" s="73"/>
      <c r="G3965" s="73"/>
    </row>
    <row r="3966" spans="1:7" x14ac:dyDescent="0.25">
      <c r="A3966" s="71" t="str">
        <f>IF(
   SUMPRODUCT(--(Sinduscon!$3:$3=DATE(2013,INT((ROW(A4163)-1)/20)+1,1)))&gt;0,
   DATE(2013,INT((ROW(A4163)-1)/20)+1,1),
   ""
)</f>
        <v/>
      </c>
      <c r="B3966" s="72" t="str">
        <f t="shared" si="260"/>
        <v/>
      </c>
      <c r="C3966" s="73"/>
      <c r="D3966" s="73"/>
      <c r="E3966" s="73"/>
      <c r="F3966" s="73"/>
      <c r="G3966" s="73"/>
    </row>
    <row r="3967" spans="1:7" x14ac:dyDescent="0.25">
      <c r="A3967" s="71" t="str">
        <f>IF(
   SUMPRODUCT(--(Sinduscon!$3:$3=DATE(2013,INT((ROW(A4164)-1)/20)+1,1)))&gt;0,
   DATE(2013,INT((ROW(A4164)-1)/20)+1,1),
   ""
)</f>
        <v/>
      </c>
      <c r="B3967" s="72" t="str">
        <f t="shared" si="260"/>
        <v/>
      </c>
      <c r="C3967" s="73"/>
      <c r="D3967" s="73"/>
      <c r="E3967" s="73"/>
      <c r="F3967" s="73"/>
      <c r="G3967" s="73"/>
    </row>
    <row r="3968" spans="1:7" x14ac:dyDescent="0.25">
      <c r="A3968" s="71" t="str">
        <f>IF(
   SUMPRODUCT(--(Sinduscon!$3:$3=DATE(2013,INT((ROW(A4165)-1)/20)+1,1)))&gt;0,
   DATE(2013,INT((ROW(A4165)-1)/20)+1,1),
   ""
)</f>
        <v/>
      </c>
      <c r="B3968" s="72" t="str">
        <f t="shared" si="260"/>
        <v/>
      </c>
      <c r="C3968" s="73"/>
      <c r="D3968" s="73"/>
      <c r="E3968" s="73"/>
      <c r="F3968" s="73"/>
      <c r="G3968" s="73"/>
    </row>
    <row r="3969" spans="1:7" x14ac:dyDescent="0.25">
      <c r="A3969" s="71" t="str">
        <f>IF(
   SUMPRODUCT(--(Sinduscon!$3:$3=DATE(2013,INT((ROW(A4166)-1)/20)+1,1)))&gt;0,
   DATE(2013,INT((ROW(A4166)-1)/20)+1,1),
   ""
)</f>
        <v/>
      </c>
      <c r="B3969" s="72" t="str">
        <f t="shared" si="260"/>
        <v/>
      </c>
      <c r="C3969" s="73"/>
      <c r="D3969" s="73"/>
      <c r="E3969" s="73"/>
      <c r="F3969" s="73"/>
      <c r="G3969" s="73"/>
    </row>
    <row r="3970" spans="1:7" x14ac:dyDescent="0.25">
      <c r="A3970" s="71" t="str">
        <f>IF(
   SUMPRODUCT(--(Sinduscon!$3:$3=DATE(2013,INT((ROW(A4167)-1)/20)+1,1)))&gt;0,
   DATE(2013,INT((ROW(A4167)-1)/20)+1,1),
   ""
)</f>
        <v/>
      </c>
      <c r="B3970" s="72" t="str">
        <f t="shared" si="260"/>
        <v/>
      </c>
      <c r="C3970" s="73"/>
      <c r="D3970" s="73"/>
      <c r="E3970" s="73"/>
      <c r="F3970" s="73"/>
      <c r="G3970" s="73"/>
    </row>
    <row r="3971" spans="1:7" x14ac:dyDescent="0.25">
      <c r="A3971" s="71" t="str">
        <f>IF(
   SUMPRODUCT(--(Sinduscon!$3:$3=DATE(2013,INT((ROW(A4168)-1)/20)+1,1)))&gt;0,
   DATE(2013,INT((ROW(A4168)-1)/20)+1,1),
   ""
)</f>
        <v/>
      </c>
      <c r="B3971" s="72" t="str">
        <f t="shared" si="260"/>
        <v/>
      </c>
      <c r="C3971" s="73"/>
      <c r="D3971" s="73"/>
      <c r="E3971" s="73"/>
      <c r="F3971" s="73"/>
      <c r="G3971" s="73"/>
    </row>
    <row r="3972" spans="1:7" x14ac:dyDescent="0.25">
      <c r="A3972" s="71" t="str">
        <f>IF(
   SUMPRODUCT(--(Sinduscon!$3:$3=DATE(2013,INT((ROW(A4169)-1)/20)+1,1)))&gt;0,
   DATE(2013,INT((ROW(A4169)-1)/20)+1,1),
   ""
)</f>
        <v/>
      </c>
      <c r="B3972" s="72" t="str">
        <f t="shared" si="260"/>
        <v/>
      </c>
      <c r="C3972" s="73"/>
      <c r="D3972" s="73"/>
      <c r="E3972" s="73"/>
      <c r="F3972" s="73"/>
      <c r="G3972" s="73"/>
    </row>
    <row r="3973" spans="1:7" x14ac:dyDescent="0.25">
      <c r="A3973" s="71" t="str">
        <f>IF(
   SUMPRODUCT(--(Sinduscon!$3:$3=DATE(2013,INT((ROW(A4170)-1)/20)+1,1)))&gt;0,
   DATE(2013,INT((ROW(A4170)-1)/20)+1,1),
   ""
)</f>
        <v/>
      </c>
      <c r="B3973" s="72" t="str">
        <f t="shared" si="260"/>
        <v/>
      </c>
      <c r="C3973" s="73"/>
      <c r="D3973" s="73"/>
      <c r="E3973" s="73"/>
      <c r="F3973" s="73"/>
      <c r="G3973" s="73"/>
    </row>
    <row r="3974" spans="1:7" x14ac:dyDescent="0.25">
      <c r="A3974" s="71" t="str">
        <f>IF(
   SUMPRODUCT(--(Sinduscon!$3:$3=DATE(2013,INT((ROW(A4171)-1)/20)+1,1)))&gt;0,
   DATE(2013,INT((ROW(A4171)-1)/20)+1,1),
   ""
)</f>
        <v/>
      </c>
      <c r="B3974" s="72" t="str">
        <f t="shared" si="260"/>
        <v/>
      </c>
      <c r="C3974" s="73"/>
      <c r="D3974" s="73"/>
      <c r="E3974" s="73"/>
      <c r="F3974" s="73"/>
      <c r="G3974" s="73"/>
    </row>
    <row r="3975" spans="1:7" x14ac:dyDescent="0.25">
      <c r="A3975" s="71" t="str">
        <f>IF(
   SUMPRODUCT(--(Sinduscon!$3:$3=DATE(2013,INT((ROW(A4172)-1)/20)+1,1)))&gt;0,
   DATE(2013,INT((ROW(A4172)-1)/20)+1,1),
   ""
)</f>
        <v/>
      </c>
      <c r="B3975" s="72" t="str">
        <f t="shared" si="260"/>
        <v/>
      </c>
      <c r="C3975" s="73"/>
      <c r="D3975" s="73"/>
      <c r="E3975" s="73"/>
      <c r="F3975" s="73"/>
      <c r="G3975" s="73"/>
    </row>
    <row r="3976" spans="1:7" x14ac:dyDescent="0.25">
      <c r="A3976" s="71" t="str">
        <f>IF(
   SUMPRODUCT(--(Sinduscon!$3:$3=DATE(2013,INT((ROW(A4173)-1)/20)+1,1)))&gt;0,
   DATE(2013,INT((ROW(A4173)-1)/20)+1,1),
   ""
)</f>
        <v/>
      </c>
      <c r="B3976" s="72" t="str">
        <f t="shared" ref="B3976:B4039" si="261">IF(A3976&lt;&gt;"", CHOOSE(MOD(QUOTIENT(ROW()-4,4),5)+1,"R-1","PP-4","R-8","R-16","PIS"), "")</f>
        <v/>
      </c>
      <c r="C3976" s="73"/>
      <c r="D3976" s="73"/>
      <c r="E3976" s="73"/>
      <c r="F3976" s="73"/>
      <c r="G3976" s="73"/>
    </row>
    <row r="3977" spans="1:7" x14ac:dyDescent="0.25">
      <c r="A3977" s="71" t="str">
        <f>IF(
   SUMPRODUCT(--(Sinduscon!$3:$3=DATE(2013,INT((ROW(A4174)-1)/20)+1,1)))&gt;0,
   DATE(2013,INT((ROW(A4174)-1)/20)+1,1),
   ""
)</f>
        <v/>
      </c>
      <c r="B3977" s="72" t="str">
        <f t="shared" si="261"/>
        <v/>
      </c>
      <c r="C3977" s="73"/>
      <c r="D3977" s="73"/>
      <c r="E3977" s="73"/>
      <c r="F3977" s="73"/>
      <c r="G3977" s="73"/>
    </row>
    <row r="3978" spans="1:7" x14ac:dyDescent="0.25">
      <c r="A3978" s="71" t="str">
        <f>IF(
   SUMPRODUCT(--(Sinduscon!$3:$3=DATE(2013,INT((ROW(A4175)-1)/20)+1,1)))&gt;0,
   DATE(2013,INT((ROW(A4175)-1)/20)+1,1),
   ""
)</f>
        <v/>
      </c>
      <c r="B3978" s="72" t="str">
        <f t="shared" si="261"/>
        <v/>
      </c>
      <c r="C3978" s="73"/>
      <c r="D3978" s="73"/>
      <c r="E3978" s="73"/>
      <c r="F3978" s="73"/>
      <c r="G3978" s="73"/>
    </row>
    <row r="3979" spans="1:7" x14ac:dyDescent="0.25">
      <c r="A3979" s="71" t="str">
        <f>IF(
   SUMPRODUCT(--(Sinduscon!$3:$3=DATE(2013,INT((ROW(A4176)-1)/20)+1,1)))&gt;0,
   DATE(2013,INT((ROW(A4176)-1)/20)+1,1),
   ""
)</f>
        <v/>
      </c>
      <c r="B3979" s="72" t="str">
        <f t="shared" si="261"/>
        <v/>
      </c>
      <c r="C3979" s="73"/>
      <c r="D3979" s="73"/>
      <c r="E3979" s="73"/>
      <c r="F3979" s="73"/>
      <c r="G3979" s="73"/>
    </row>
    <row r="3980" spans="1:7" x14ac:dyDescent="0.25">
      <c r="A3980" s="71" t="str">
        <f>IF(
   SUMPRODUCT(--(Sinduscon!$3:$3=DATE(2013,INT((ROW(A4177)-1)/20)+1,1)))&gt;0,
   DATE(2013,INT((ROW(A4177)-1)/20)+1,1),
   ""
)</f>
        <v/>
      </c>
      <c r="B3980" s="72" t="str">
        <f t="shared" si="261"/>
        <v/>
      </c>
      <c r="C3980" s="73"/>
      <c r="D3980" s="73"/>
      <c r="E3980" s="73"/>
      <c r="F3980" s="73"/>
      <c r="G3980" s="73"/>
    </row>
    <row r="3981" spans="1:7" x14ac:dyDescent="0.25">
      <c r="A3981" s="71" t="str">
        <f>IF(
   SUMPRODUCT(--(Sinduscon!$3:$3=DATE(2013,INT((ROW(A4178)-1)/20)+1,1)))&gt;0,
   DATE(2013,INT((ROW(A4178)-1)/20)+1,1),
   ""
)</f>
        <v/>
      </c>
      <c r="B3981" s="72" t="str">
        <f t="shared" si="261"/>
        <v/>
      </c>
      <c r="C3981" s="73"/>
      <c r="D3981" s="73"/>
      <c r="E3981" s="73"/>
      <c r="F3981" s="73"/>
      <c r="G3981" s="73"/>
    </row>
    <row r="3982" spans="1:7" x14ac:dyDescent="0.25">
      <c r="A3982" s="71" t="str">
        <f>IF(
   SUMPRODUCT(--(Sinduscon!$3:$3=DATE(2013,INT((ROW(A4179)-1)/20)+1,1)))&gt;0,
   DATE(2013,INT((ROW(A4179)-1)/20)+1,1),
   ""
)</f>
        <v/>
      </c>
      <c r="B3982" s="72" t="str">
        <f t="shared" si="261"/>
        <v/>
      </c>
      <c r="C3982" s="73"/>
      <c r="D3982" s="73"/>
      <c r="E3982" s="73"/>
      <c r="F3982" s="73"/>
      <c r="G3982" s="73"/>
    </row>
    <row r="3983" spans="1:7" x14ac:dyDescent="0.25">
      <c r="A3983" s="71" t="str">
        <f>IF(
   SUMPRODUCT(--(Sinduscon!$3:$3=DATE(2013,INT((ROW(A4180)-1)/20)+1,1)))&gt;0,
   DATE(2013,INT((ROW(A4180)-1)/20)+1,1),
   ""
)</f>
        <v/>
      </c>
      <c r="B3983" s="72" t="str">
        <f t="shared" si="261"/>
        <v/>
      </c>
      <c r="C3983" s="73"/>
      <c r="D3983" s="73"/>
      <c r="E3983" s="73"/>
      <c r="F3983" s="73"/>
      <c r="G3983" s="73"/>
    </row>
    <row r="3984" spans="1:7" x14ac:dyDescent="0.25">
      <c r="A3984" s="71" t="str">
        <f>IF(
   SUMPRODUCT(--(Sinduscon!$3:$3=DATE(2013,INT((ROW(A4181)-1)/20)+1,1)))&gt;0,
   DATE(2013,INT((ROW(A4181)-1)/20)+1,1),
   ""
)</f>
        <v/>
      </c>
      <c r="B3984" s="72" t="str">
        <f t="shared" si="261"/>
        <v/>
      </c>
      <c r="C3984" s="73"/>
      <c r="D3984" s="73"/>
      <c r="E3984" s="73"/>
      <c r="F3984" s="73"/>
      <c r="G3984" s="73"/>
    </row>
    <row r="3985" spans="1:7" x14ac:dyDescent="0.25">
      <c r="A3985" s="71" t="str">
        <f>IF(
   SUMPRODUCT(--(Sinduscon!$3:$3=DATE(2013,INT((ROW(A4182)-1)/20)+1,1)))&gt;0,
   DATE(2013,INT((ROW(A4182)-1)/20)+1,1),
   ""
)</f>
        <v/>
      </c>
      <c r="B3985" s="72" t="str">
        <f t="shared" si="261"/>
        <v/>
      </c>
      <c r="C3985" s="73"/>
      <c r="D3985" s="73"/>
      <c r="E3985" s="73"/>
      <c r="F3985" s="73"/>
      <c r="G3985" s="73"/>
    </row>
    <row r="3986" spans="1:7" x14ac:dyDescent="0.25">
      <c r="A3986" s="71" t="str">
        <f>IF(
   SUMPRODUCT(--(Sinduscon!$3:$3=DATE(2013,INT((ROW(A4183)-1)/20)+1,1)))&gt;0,
   DATE(2013,INT((ROW(A4183)-1)/20)+1,1),
   ""
)</f>
        <v/>
      </c>
      <c r="B3986" s="72" t="str">
        <f t="shared" si="261"/>
        <v/>
      </c>
      <c r="C3986" s="73"/>
      <c r="D3986" s="73"/>
      <c r="E3986" s="73"/>
      <c r="F3986" s="73"/>
      <c r="G3986" s="73"/>
    </row>
    <row r="3987" spans="1:7" x14ac:dyDescent="0.25">
      <c r="A3987" s="71" t="str">
        <f>IF(
   SUMPRODUCT(--(Sinduscon!$3:$3=DATE(2013,INT((ROW(A4184)-1)/20)+1,1)))&gt;0,
   DATE(2013,INT((ROW(A4184)-1)/20)+1,1),
   ""
)</f>
        <v/>
      </c>
      <c r="B3987" s="72" t="str">
        <f t="shared" si="261"/>
        <v/>
      </c>
      <c r="C3987" s="73"/>
      <c r="D3987" s="73"/>
      <c r="E3987" s="73"/>
      <c r="F3987" s="73"/>
      <c r="G3987" s="73"/>
    </row>
    <row r="3988" spans="1:7" x14ac:dyDescent="0.25">
      <c r="A3988" s="71" t="str">
        <f>IF(
   SUMPRODUCT(--(Sinduscon!$3:$3=DATE(2013,INT((ROW(A4185)-1)/20)+1,1)))&gt;0,
   DATE(2013,INT((ROW(A4185)-1)/20)+1,1),
   ""
)</f>
        <v/>
      </c>
      <c r="B3988" s="72" t="str">
        <f t="shared" si="261"/>
        <v/>
      </c>
      <c r="C3988" s="73"/>
      <c r="D3988" s="73"/>
      <c r="E3988" s="73"/>
      <c r="F3988" s="73"/>
      <c r="G3988" s="73"/>
    </row>
    <row r="3989" spans="1:7" x14ac:dyDescent="0.25">
      <c r="A3989" s="71" t="str">
        <f>IF(
   SUMPRODUCT(--(Sinduscon!$3:$3=DATE(2013,INT((ROW(A4186)-1)/20)+1,1)))&gt;0,
   DATE(2013,INT((ROW(A4186)-1)/20)+1,1),
   ""
)</f>
        <v/>
      </c>
      <c r="B3989" s="72" t="str">
        <f t="shared" si="261"/>
        <v/>
      </c>
      <c r="C3989" s="73"/>
      <c r="D3989" s="73"/>
      <c r="E3989" s="73"/>
      <c r="F3989" s="73"/>
      <c r="G3989" s="73"/>
    </row>
    <row r="3990" spans="1:7" x14ac:dyDescent="0.25">
      <c r="A3990" s="71" t="str">
        <f>IF(
   SUMPRODUCT(--(Sinduscon!$3:$3=DATE(2013,INT((ROW(A4187)-1)/20)+1,1)))&gt;0,
   DATE(2013,INT((ROW(A4187)-1)/20)+1,1),
   ""
)</f>
        <v/>
      </c>
      <c r="B3990" s="72" t="str">
        <f t="shared" si="261"/>
        <v/>
      </c>
      <c r="C3990" s="73"/>
      <c r="D3990" s="73"/>
      <c r="E3990" s="73"/>
      <c r="F3990" s="73"/>
      <c r="G3990" s="73"/>
    </row>
    <row r="3991" spans="1:7" x14ac:dyDescent="0.25">
      <c r="A3991" s="71" t="str">
        <f>IF(
   SUMPRODUCT(--(Sinduscon!$3:$3=DATE(2013,INT((ROW(A4188)-1)/20)+1,1)))&gt;0,
   DATE(2013,INT((ROW(A4188)-1)/20)+1,1),
   ""
)</f>
        <v/>
      </c>
      <c r="B3991" s="72" t="str">
        <f t="shared" si="261"/>
        <v/>
      </c>
      <c r="C3991" s="73"/>
      <c r="D3991" s="73"/>
      <c r="E3991" s="73"/>
      <c r="F3991" s="73"/>
      <c r="G3991" s="73"/>
    </row>
    <row r="3992" spans="1:7" x14ac:dyDescent="0.25">
      <c r="A3992" s="71" t="str">
        <f>IF(
   SUMPRODUCT(--(Sinduscon!$3:$3=DATE(2013,INT((ROW(A4189)-1)/20)+1,1)))&gt;0,
   DATE(2013,INT((ROW(A4189)-1)/20)+1,1),
   ""
)</f>
        <v/>
      </c>
      <c r="B3992" s="72" t="str">
        <f t="shared" si="261"/>
        <v/>
      </c>
      <c r="C3992" s="73"/>
      <c r="D3992" s="73"/>
      <c r="E3992" s="73"/>
      <c r="F3992" s="73"/>
      <c r="G3992" s="73"/>
    </row>
    <row r="3993" spans="1:7" x14ac:dyDescent="0.25">
      <c r="A3993" s="71" t="str">
        <f>IF(
   SUMPRODUCT(--(Sinduscon!$3:$3=DATE(2013,INT((ROW(A4190)-1)/20)+1,1)))&gt;0,
   DATE(2013,INT((ROW(A4190)-1)/20)+1,1),
   ""
)</f>
        <v/>
      </c>
      <c r="B3993" s="72" t="str">
        <f t="shared" si="261"/>
        <v/>
      </c>
      <c r="C3993" s="73"/>
      <c r="D3993" s="73"/>
      <c r="E3993" s="73"/>
      <c r="F3993" s="73"/>
      <c r="G3993" s="73"/>
    </row>
    <row r="3994" spans="1:7" x14ac:dyDescent="0.25">
      <c r="A3994" s="71" t="str">
        <f>IF(
   SUMPRODUCT(--(Sinduscon!$3:$3=DATE(2013,INT((ROW(A4191)-1)/20)+1,1)))&gt;0,
   DATE(2013,INT((ROW(A4191)-1)/20)+1,1),
   ""
)</f>
        <v/>
      </c>
      <c r="B3994" s="72" t="str">
        <f t="shared" si="261"/>
        <v/>
      </c>
      <c r="C3994" s="73"/>
      <c r="D3994" s="73"/>
      <c r="E3994" s="73"/>
      <c r="F3994" s="73"/>
      <c r="G3994" s="73"/>
    </row>
    <row r="3995" spans="1:7" x14ac:dyDescent="0.25">
      <c r="A3995" s="71" t="str">
        <f>IF(
   SUMPRODUCT(--(Sinduscon!$3:$3=DATE(2013,INT((ROW(A4192)-1)/20)+1,1)))&gt;0,
   DATE(2013,INT((ROW(A4192)-1)/20)+1,1),
   ""
)</f>
        <v/>
      </c>
      <c r="B3995" s="72" t="str">
        <f t="shared" si="261"/>
        <v/>
      </c>
      <c r="C3995" s="73"/>
      <c r="D3995" s="73"/>
      <c r="E3995" s="73"/>
      <c r="F3995" s="73"/>
      <c r="G3995" s="73"/>
    </row>
    <row r="3996" spans="1:7" x14ac:dyDescent="0.25">
      <c r="A3996" s="71" t="str">
        <f>IF(
   SUMPRODUCT(--(Sinduscon!$3:$3=DATE(2013,INT((ROW(A4193)-1)/20)+1,1)))&gt;0,
   DATE(2013,INT((ROW(A4193)-1)/20)+1,1),
   ""
)</f>
        <v/>
      </c>
      <c r="B3996" s="72" t="str">
        <f t="shared" si="261"/>
        <v/>
      </c>
      <c r="C3996" s="73"/>
      <c r="D3996" s="73"/>
      <c r="E3996" s="73"/>
      <c r="F3996" s="73"/>
      <c r="G3996" s="73"/>
    </row>
    <row r="3997" spans="1:7" x14ac:dyDescent="0.25">
      <c r="A3997" s="71" t="str">
        <f>IF(
   SUMPRODUCT(--(Sinduscon!$3:$3=DATE(2013,INT((ROW(A4194)-1)/20)+1,1)))&gt;0,
   DATE(2013,INT((ROW(A4194)-1)/20)+1,1),
   ""
)</f>
        <v/>
      </c>
      <c r="B3997" s="72" t="str">
        <f t="shared" si="261"/>
        <v/>
      </c>
      <c r="C3997" s="73"/>
      <c r="D3997" s="73"/>
      <c r="E3997" s="73"/>
      <c r="F3997" s="73"/>
      <c r="G3997" s="73"/>
    </row>
    <row r="3998" spans="1:7" x14ac:dyDescent="0.25">
      <c r="A3998" s="71" t="str">
        <f>IF(
   SUMPRODUCT(--(Sinduscon!$3:$3=DATE(2013,INT((ROW(A4195)-1)/20)+1,1)))&gt;0,
   DATE(2013,INT((ROW(A4195)-1)/20)+1,1),
   ""
)</f>
        <v/>
      </c>
      <c r="B3998" s="72" t="str">
        <f t="shared" si="261"/>
        <v/>
      </c>
      <c r="C3998" s="73"/>
      <c r="D3998" s="73"/>
      <c r="E3998" s="73"/>
      <c r="F3998" s="73"/>
      <c r="G3998" s="73"/>
    </row>
    <row r="3999" spans="1:7" x14ac:dyDescent="0.25">
      <c r="A3999" s="71" t="str">
        <f>IF(
   SUMPRODUCT(--(Sinduscon!$3:$3=DATE(2013,INT((ROW(A4196)-1)/20)+1,1)))&gt;0,
   DATE(2013,INT((ROW(A4196)-1)/20)+1,1),
   ""
)</f>
        <v/>
      </c>
      <c r="B3999" s="72" t="str">
        <f t="shared" si="261"/>
        <v/>
      </c>
      <c r="C3999" s="73"/>
      <c r="D3999" s="73"/>
      <c r="E3999" s="73"/>
      <c r="F3999" s="73"/>
      <c r="G3999" s="73"/>
    </row>
    <row r="4000" spans="1:7" x14ac:dyDescent="0.25">
      <c r="A4000" s="71" t="str">
        <f>IF(
   SUMPRODUCT(--(Sinduscon!$3:$3=DATE(2013,INT((ROW(A4197)-1)/20)+1,1)))&gt;0,
   DATE(2013,INT((ROW(A4197)-1)/20)+1,1),
   ""
)</f>
        <v/>
      </c>
      <c r="B4000" s="72" t="str">
        <f t="shared" si="261"/>
        <v/>
      </c>
      <c r="C4000" s="73"/>
      <c r="D4000" s="73"/>
      <c r="E4000" s="73"/>
      <c r="F4000" s="73"/>
      <c r="G4000" s="73"/>
    </row>
    <row r="4001" spans="1:7" x14ac:dyDescent="0.25">
      <c r="A4001" s="71" t="str">
        <f>IF(
   SUMPRODUCT(--(Sinduscon!$3:$3=DATE(2013,INT((ROW(A4198)-1)/20)+1,1)))&gt;0,
   DATE(2013,INT((ROW(A4198)-1)/20)+1,1),
   ""
)</f>
        <v/>
      </c>
      <c r="B4001" s="72" t="str">
        <f t="shared" si="261"/>
        <v/>
      </c>
      <c r="C4001" s="73"/>
      <c r="D4001" s="73"/>
      <c r="E4001" s="73"/>
      <c r="F4001" s="73"/>
      <c r="G4001" s="73"/>
    </row>
    <row r="4002" spans="1:7" x14ac:dyDescent="0.25">
      <c r="A4002" s="71" t="str">
        <f>IF(
   SUMPRODUCT(--(Sinduscon!$3:$3=DATE(2013,INT((ROW(A4199)-1)/20)+1,1)))&gt;0,
   DATE(2013,INT((ROW(A4199)-1)/20)+1,1),
   ""
)</f>
        <v/>
      </c>
      <c r="B4002" s="72" t="str">
        <f t="shared" si="261"/>
        <v/>
      </c>
      <c r="C4002" s="73"/>
      <c r="D4002" s="73"/>
      <c r="E4002" s="73"/>
      <c r="F4002" s="73"/>
      <c r="G4002" s="73"/>
    </row>
    <row r="4003" spans="1:7" x14ac:dyDescent="0.25">
      <c r="A4003" s="71" t="str">
        <f>IF(
   SUMPRODUCT(--(Sinduscon!$3:$3=DATE(2013,INT((ROW(A4200)-1)/20)+1,1)))&gt;0,
   DATE(2013,INT((ROW(A4200)-1)/20)+1,1),
   ""
)</f>
        <v/>
      </c>
      <c r="B4003" s="72" t="str">
        <f t="shared" si="261"/>
        <v/>
      </c>
      <c r="C4003" s="73"/>
      <c r="D4003" s="73"/>
      <c r="E4003" s="73"/>
      <c r="F4003" s="73"/>
      <c r="G4003" s="73"/>
    </row>
    <row r="4004" spans="1:7" x14ac:dyDescent="0.25">
      <c r="A4004" s="71" t="str">
        <f>IF(
   SUMPRODUCT(--(Sinduscon!$3:$3=DATE(2013,INT((ROW(A4201)-1)/20)+1,1)))&gt;0,
   DATE(2013,INT((ROW(A4201)-1)/20)+1,1),
   ""
)</f>
        <v/>
      </c>
      <c r="B4004" s="72" t="str">
        <f t="shared" si="261"/>
        <v/>
      </c>
      <c r="C4004" s="73"/>
      <c r="D4004" s="73"/>
      <c r="E4004" s="73"/>
      <c r="F4004" s="73"/>
      <c r="G4004" s="73"/>
    </row>
    <row r="4005" spans="1:7" x14ac:dyDescent="0.25">
      <c r="A4005" s="71" t="str">
        <f>IF(
   SUMPRODUCT(--(Sinduscon!$3:$3=DATE(2013,INT((ROW(A4202)-1)/20)+1,1)))&gt;0,
   DATE(2013,INT((ROW(A4202)-1)/20)+1,1),
   ""
)</f>
        <v/>
      </c>
      <c r="B4005" s="72" t="str">
        <f t="shared" si="261"/>
        <v/>
      </c>
      <c r="C4005" s="73"/>
      <c r="D4005" s="73"/>
      <c r="E4005" s="73"/>
      <c r="F4005" s="73"/>
      <c r="G4005" s="73"/>
    </row>
    <row r="4006" spans="1:7" x14ac:dyDescent="0.25">
      <c r="A4006" s="71" t="str">
        <f>IF(
   SUMPRODUCT(--(Sinduscon!$3:$3=DATE(2013,INT((ROW(A4203)-1)/20)+1,1)))&gt;0,
   DATE(2013,INT((ROW(A4203)-1)/20)+1,1),
   ""
)</f>
        <v/>
      </c>
      <c r="B4006" s="72" t="str">
        <f t="shared" si="261"/>
        <v/>
      </c>
      <c r="C4006" s="73"/>
      <c r="D4006" s="73"/>
      <c r="E4006" s="73"/>
      <c r="F4006" s="73"/>
      <c r="G4006" s="73"/>
    </row>
    <row r="4007" spans="1:7" x14ac:dyDescent="0.25">
      <c r="A4007" s="71" t="str">
        <f>IF(
   SUMPRODUCT(--(Sinduscon!$3:$3=DATE(2013,INT((ROW(A4204)-1)/20)+1,1)))&gt;0,
   DATE(2013,INT((ROW(A4204)-1)/20)+1,1),
   ""
)</f>
        <v/>
      </c>
      <c r="B4007" s="72" t="str">
        <f t="shared" si="261"/>
        <v/>
      </c>
      <c r="C4007" s="73"/>
      <c r="D4007" s="73"/>
      <c r="E4007" s="73"/>
      <c r="F4007" s="73"/>
      <c r="G4007" s="73"/>
    </row>
    <row r="4008" spans="1:7" x14ac:dyDescent="0.25">
      <c r="A4008" s="71" t="str">
        <f>IF(
   SUMPRODUCT(--(Sinduscon!$3:$3=DATE(2013,INT((ROW(A4205)-1)/20)+1,1)))&gt;0,
   DATE(2013,INT((ROW(A4205)-1)/20)+1,1),
   ""
)</f>
        <v/>
      </c>
      <c r="B4008" s="72" t="str">
        <f t="shared" si="261"/>
        <v/>
      </c>
      <c r="C4008" s="73"/>
      <c r="D4008" s="73"/>
      <c r="E4008" s="73"/>
      <c r="F4008" s="73"/>
      <c r="G4008" s="73"/>
    </row>
    <row r="4009" spans="1:7" x14ac:dyDescent="0.25">
      <c r="A4009" s="71" t="str">
        <f>IF(
   SUMPRODUCT(--(Sinduscon!$3:$3=DATE(2013,INT((ROW(A4206)-1)/20)+1,1)))&gt;0,
   DATE(2013,INT((ROW(A4206)-1)/20)+1,1),
   ""
)</f>
        <v/>
      </c>
      <c r="B4009" s="72" t="str">
        <f t="shared" si="261"/>
        <v/>
      </c>
      <c r="C4009" s="73"/>
      <c r="D4009" s="73"/>
      <c r="E4009" s="73"/>
      <c r="F4009" s="73"/>
      <c r="G4009" s="73"/>
    </row>
    <row r="4010" spans="1:7" x14ac:dyDescent="0.25">
      <c r="A4010" s="71" t="str">
        <f>IF(
   SUMPRODUCT(--(Sinduscon!$3:$3=DATE(2013,INT((ROW(A4207)-1)/20)+1,1)))&gt;0,
   DATE(2013,INT((ROW(A4207)-1)/20)+1,1),
   ""
)</f>
        <v/>
      </c>
      <c r="B4010" s="72" t="str">
        <f t="shared" si="261"/>
        <v/>
      </c>
      <c r="C4010" s="73"/>
      <c r="D4010" s="73"/>
      <c r="E4010" s="73"/>
      <c r="F4010" s="73"/>
      <c r="G4010" s="73"/>
    </row>
    <row r="4011" spans="1:7" x14ac:dyDescent="0.25">
      <c r="A4011" s="71" t="str">
        <f>IF(
   SUMPRODUCT(--(Sinduscon!$3:$3=DATE(2013,INT((ROW(A4208)-1)/20)+1,1)))&gt;0,
   DATE(2013,INT((ROW(A4208)-1)/20)+1,1),
   ""
)</f>
        <v/>
      </c>
      <c r="B4011" s="72" t="str">
        <f t="shared" si="261"/>
        <v/>
      </c>
      <c r="C4011" s="73"/>
      <c r="D4011" s="73"/>
      <c r="E4011" s="73"/>
      <c r="F4011" s="73"/>
      <c r="G4011" s="73"/>
    </row>
    <row r="4012" spans="1:7" x14ac:dyDescent="0.25">
      <c r="A4012" s="71" t="str">
        <f>IF(
   SUMPRODUCT(--(Sinduscon!$3:$3=DATE(2013,INT((ROW(A4209)-1)/20)+1,1)))&gt;0,
   DATE(2013,INT((ROW(A4209)-1)/20)+1,1),
   ""
)</f>
        <v/>
      </c>
      <c r="B4012" s="72" t="str">
        <f t="shared" si="261"/>
        <v/>
      </c>
      <c r="C4012" s="73"/>
      <c r="D4012" s="73"/>
      <c r="E4012" s="73"/>
      <c r="F4012" s="73"/>
      <c r="G4012" s="73"/>
    </row>
    <row r="4013" spans="1:7" x14ac:dyDescent="0.25">
      <c r="A4013" s="71" t="str">
        <f>IF(
   SUMPRODUCT(--(Sinduscon!$3:$3=DATE(2013,INT((ROW(A4210)-1)/20)+1,1)))&gt;0,
   DATE(2013,INT((ROW(A4210)-1)/20)+1,1),
   ""
)</f>
        <v/>
      </c>
      <c r="B4013" s="72" t="str">
        <f t="shared" si="261"/>
        <v/>
      </c>
      <c r="C4013" s="73"/>
      <c r="D4013" s="73"/>
      <c r="E4013" s="73"/>
      <c r="F4013" s="73"/>
      <c r="G4013" s="73"/>
    </row>
    <row r="4014" spans="1:7" x14ac:dyDescent="0.25">
      <c r="A4014" s="71" t="str">
        <f>IF(
   SUMPRODUCT(--(Sinduscon!$3:$3=DATE(2013,INT((ROW(A4211)-1)/20)+1,1)))&gt;0,
   DATE(2013,INT((ROW(A4211)-1)/20)+1,1),
   ""
)</f>
        <v/>
      </c>
      <c r="B4014" s="72" t="str">
        <f t="shared" si="261"/>
        <v/>
      </c>
      <c r="C4014" s="73"/>
      <c r="D4014" s="73"/>
      <c r="E4014" s="73"/>
      <c r="F4014" s="73"/>
      <c r="G4014" s="73"/>
    </row>
    <row r="4015" spans="1:7" x14ac:dyDescent="0.25">
      <c r="A4015" s="71" t="str">
        <f>IF(
   SUMPRODUCT(--(Sinduscon!$3:$3=DATE(2013,INT((ROW(A4212)-1)/20)+1,1)))&gt;0,
   DATE(2013,INT((ROW(A4212)-1)/20)+1,1),
   ""
)</f>
        <v/>
      </c>
      <c r="B4015" s="72" t="str">
        <f t="shared" si="261"/>
        <v/>
      </c>
      <c r="C4015" s="73"/>
      <c r="D4015" s="73"/>
      <c r="E4015" s="73"/>
      <c r="F4015" s="73"/>
      <c r="G4015" s="73"/>
    </row>
    <row r="4016" spans="1:7" x14ac:dyDescent="0.25">
      <c r="A4016" s="71" t="str">
        <f>IF(
   SUMPRODUCT(--(Sinduscon!$3:$3=DATE(2013,INT((ROW(A4213)-1)/20)+1,1)))&gt;0,
   DATE(2013,INT((ROW(A4213)-1)/20)+1,1),
   ""
)</f>
        <v/>
      </c>
      <c r="B4016" s="72" t="str">
        <f t="shared" si="261"/>
        <v/>
      </c>
      <c r="C4016" s="73"/>
      <c r="D4016" s="73"/>
      <c r="E4016" s="73"/>
      <c r="F4016" s="73"/>
      <c r="G4016" s="73"/>
    </row>
    <row r="4017" spans="1:7" x14ac:dyDescent="0.25">
      <c r="A4017" s="71" t="str">
        <f>IF(
   SUMPRODUCT(--(Sinduscon!$3:$3=DATE(2013,INT((ROW(A4214)-1)/20)+1,1)))&gt;0,
   DATE(2013,INT((ROW(A4214)-1)/20)+1,1),
   ""
)</f>
        <v/>
      </c>
      <c r="B4017" s="72" t="str">
        <f t="shared" si="261"/>
        <v/>
      </c>
      <c r="C4017" s="73"/>
      <c r="D4017" s="73"/>
      <c r="E4017" s="73"/>
      <c r="F4017" s="73"/>
      <c r="G4017" s="73"/>
    </row>
    <row r="4018" spans="1:7" x14ac:dyDescent="0.25">
      <c r="A4018" s="71" t="str">
        <f>IF(
   SUMPRODUCT(--(Sinduscon!$3:$3=DATE(2013,INT((ROW(A4215)-1)/20)+1,1)))&gt;0,
   DATE(2013,INT((ROW(A4215)-1)/20)+1,1),
   ""
)</f>
        <v/>
      </c>
      <c r="B4018" s="72" t="str">
        <f t="shared" si="261"/>
        <v/>
      </c>
      <c r="C4018" s="73"/>
      <c r="D4018" s="73"/>
      <c r="E4018" s="73"/>
      <c r="F4018" s="73"/>
      <c r="G4018" s="73"/>
    </row>
    <row r="4019" spans="1:7" x14ac:dyDescent="0.25">
      <c r="A4019" s="71" t="str">
        <f>IF(
   SUMPRODUCT(--(Sinduscon!$3:$3=DATE(2013,INT((ROW(A4216)-1)/20)+1,1)))&gt;0,
   DATE(2013,INT((ROW(A4216)-1)/20)+1,1),
   ""
)</f>
        <v/>
      </c>
      <c r="B4019" s="72" t="str">
        <f t="shared" si="261"/>
        <v/>
      </c>
      <c r="C4019" s="73"/>
      <c r="D4019" s="73"/>
      <c r="E4019" s="73"/>
      <c r="F4019" s="73"/>
      <c r="G4019" s="73"/>
    </row>
    <row r="4020" spans="1:7" x14ac:dyDescent="0.25">
      <c r="A4020" s="71" t="str">
        <f>IF(
   SUMPRODUCT(--(Sinduscon!$3:$3=DATE(2013,INT((ROW(A4217)-1)/20)+1,1)))&gt;0,
   DATE(2013,INT((ROW(A4217)-1)/20)+1,1),
   ""
)</f>
        <v/>
      </c>
      <c r="B4020" s="72" t="str">
        <f t="shared" si="261"/>
        <v/>
      </c>
      <c r="C4020" s="73"/>
      <c r="D4020" s="73"/>
      <c r="E4020" s="73"/>
      <c r="F4020" s="73"/>
      <c r="G4020" s="73"/>
    </row>
    <row r="4021" spans="1:7" x14ac:dyDescent="0.25">
      <c r="A4021" s="71" t="str">
        <f>IF(
   SUMPRODUCT(--(Sinduscon!$3:$3=DATE(2013,INT((ROW(A4218)-1)/20)+1,1)))&gt;0,
   DATE(2013,INT((ROW(A4218)-1)/20)+1,1),
   ""
)</f>
        <v/>
      </c>
      <c r="B4021" s="72" t="str">
        <f t="shared" si="261"/>
        <v/>
      </c>
      <c r="C4021" s="73"/>
      <c r="D4021" s="73"/>
      <c r="E4021" s="73"/>
      <c r="F4021" s="73"/>
      <c r="G4021" s="73"/>
    </row>
    <row r="4022" spans="1:7" x14ac:dyDescent="0.25">
      <c r="A4022" s="71" t="str">
        <f>IF(
   SUMPRODUCT(--(Sinduscon!$3:$3=DATE(2013,INT((ROW(A4219)-1)/20)+1,1)))&gt;0,
   DATE(2013,INT((ROW(A4219)-1)/20)+1,1),
   ""
)</f>
        <v/>
      </c>
      <c r="B4022" s="72" t="str">
        <f t="shared" si="261"/>
        <v/>
      </c>
      <c r="C4022" s="73"/>
      <c r="D4022" s="73"/>
      <c r="E4022" s="73"/>
      <c r="F4022" s="73"/>
      <c r="G4022" s="73"/>
    </row>
    <row r="4023" spans="1:7" x14ac:dyDescent="0.25">
      <c r="A4023" s="71" t="str">
        <f>IF(
   SUMPRODUCT(--(Sinduscon!$3:$3=DATE(2013,INT((ROW(A4220)-1)/20)+1,1)))&gt;0,
   DATE(2013,INT((ROW(A4220)-1)/20)+1,1),
   ""
)</f>
        <v/>
      </c>
      <c r="B4023" s="72" t="str">
        <f t="shared" si="261"/>
        <v/>
      </c>
      <c r="C4023" s="73"/>
      <c r="D4023" s="73"/>
      <c r="E4023" s="73"/>
      <c r="F4023" s="73"/>
      <c r="G4023" s="73"/>
    </row>
    <row r="4024" spans="1:7" x14ac:dyDescent="0.25">
      <c r="A4024" s="71" t="str">
        <f>IF(
   SUMPRODUCT(--(Sinduscon!$3:$3=DATE(2013,INT((ROW(A4221)-1)/20)+1,1)))&gt;0,
   DATE(2013,INT((ROW(A4221)-1)/20)+1,1),
   ""
)</f>
        <v/>
      </c>
      <c r="B4024" s="72" t="str">
        <f t="shared" si="261"/>
        <v/>
      </c>
      <c r="C4024" s="73"/>
      <c r="D4024" s="73"/>
      <c r="E4024" s="73"/>
      <c r="F4024" s="73"/>
      <c r="G4024" s="73"/>
    </row>
    <row r="4025" spans="1:7" x14ac:dyDescent="0.25">
      <c r="A4025" s="71" t="str">
        <f>IF(
   SUMPRODUCT(--(Sinduscon!$3:$3=DATE(2013,INT((ROW(A4222)-1)/20)+1,1)))&gt;0,
   DATE(2013,INT((ROW(A4222)-1)/20)+1,1),
   ""
)</f>
        <v/>
      </c>
      <c r="B4025" s="72" t="str">
        <f t="shared" si="261"/>
        <v/>
      </c>
      <c r="C4025" s="73"/>
      <c r="D4025" s="73"/>
      <c r="E4025" s="73"/>
      <c r="F4025" s="73"/>
      <c r="G4025" s="73"/>
    </row>
    <row r="4026" spans="1:7" x14ac:dyDescent="0.25">
      <c r="A4026" s="71" t="str">
        <f>IF(
   SUMPRODUCT(--(Sinduscon!$3:$3=DATE(2013,INT((ROW(A4223)-1)/20)+1,1)))&gt;0,
   DATE(2013,INT((ROW(A4223)-1)/20)+1,1),
   ""
)</f>
        <v/>
      </c>
      <c r="B4026" s="72" t="str">
        <f t="shared" si="261"/>
        <v/>
      </c>
      <c r="C4026" s="73"/>
      <c r="D4026" s="73"/>
      <c r="E4026" s="73"/>
      <c r="F4026" s="73"/>
      <c r="G4026" s="73"/>
    </row>
    <row r="4027" spans="1:7" x14ac:dyDescent="0.25">
      <c r="A4027" s="71" t="str">
        <f>IF(
   SUMPRODUCT(--(Sinduscon!$3:$3=DATE(2013,INT((ROW(A4224)-1)/20)+1,1)))&gt;0,
   DATE(2013,INT((ROW(A4224)-1)/20)+1,1),
   ""
)</f>
        <v/>
      </c>
      <c r="B4027" s="72" t="str">
        <f t="shared" si="261"/>
        <v/>
      </c>
      <c r="C4027" s="73"/>
      <c r="D4027" s="73"/>
      <c r="E4027" s="73"/>
      <c r="F4027" s="73"/>
      <c r="G4027" s="73"/>
    </row>
    <row r="4028" spans="1:7" x14ac:dyDescent="0.25">
      <c r="A4028" s="71" t="str">
        <f>IF(
   SUMPRODUCT(--(Sinduscon!$3:$3=DATE(2013,INT((ROW(A4225)-1)/20)+1,1)))&gt;0,
   DATE(2013,INT((ROW(A4225)-1)/20)+1,1),
   ""
)</f>
        <v/>
      </c>
      <c r="B4028" s="72" t="str">
        <f t="shared" si="261"/>
        <v/>
      </c>
      <c r="C4028" s="73"/>
      <c r="D4028" s="73"/>
      <c r="E4028" s="73"/>
      <c r="F4028" s="73"/>
      <c r="G4028" s="73"/>
    </row>
    <row r="4029" spans="1:7" x14ac:dyDescent="0.25">
      <c r="A4029" s="71" t="str">
        <f>IF(
   SUMPRODUCT(--(Sinduscon!$3:$3=DATE(2013,INT((ROW(A4226)-1)/20)+1,1)))&gt;0,
   DATE(2013,INT((ROW(A4226)-1)/20)+1,1),
   ""
)</f>
        <v/>
      </c>
      <c r="B4029" s="72" t="str">
        <f t="shared" si="261"/>
        <v/>
      </c>
      <c r="C4029" s="73"/>
      <c r="D4029" s="73"/>
      <c r="E4029" s="73"/>
      <c r="F4029" s="73"/>
      <c r="G4029" s="73"/>
    </row>
    <row r="4030" spans="1:7" x14ac:dyDescent="0.25">
      <c r="A4030" s="71" t="str">
        <f>IF(
   SUMPRODUCT(--(Sinduscon!$3:$3=DATE(2013,INT((ROW(A4227)-1)/20)+1,1)))&gt;0,
   DATE(2013,INT((ROW(A4227)-1)/20)+1,1),
   ""
)</f>
        <v/>
      </c>
      <c r="B4030" s="72" t="str">
        <f t="shared" si="261"/>
        <v/>
      </c>
      <c r="C4030" s="73"/>
      <c r="D4030" s="73"/>
      <c r="E4030" s="73"/>
      <c r="F4030" s="73"/>
      <c r="G4030" s="73"/>
    </row>
    <row r="4031" spans="1:7" x14ac:dyDescent="0.25">
      <c r="A4031" s="71" t="str">
        <f>IF(
   SUMPRODUCT(--(Sinduscon!$3:$3=DATE(2013,INT((ROW(A4228)-1)/20)+1,1)))&gt;0,
   DATE(2013,INT((ROW(A4228)-1)/20)+1,1),
   ""
)</f>
        <v/>
      </c>
      <c r="B4031" s="72" t="str">
        <f t="shared" si="261"/>
        <v/>
      </c>
      <c r="C4031" s="73"/>
      <c r="D4031" s="73"/>
      <c r="E4031" s="73"/>
      <c r="F4031" s="73"/>
      <c r="G4031" s="73"/>
    </row>
    <row r="4032" spans="1:7" x14ac:dyDescent="0.25">
      <c r="A4032" s="71" t="str">
        <f>IF(
   SUMPRODUCT(--(Sinduscon!$3:$3=DATE(2013,INT((ROW(A4229)-1)/20)+1,1)))&gt;0,
   DATE(2013,INT((ROW(A4229)-1)/20)+1,1),
   ""
)</f>
        <v/>
      </c>
      <c r="B4032" s="72" t="str">
        <f t="shared" si="261"/>
        <v/>
      </c>
      <c r="C4032" s="73"/>
      <c r="D4032" s="73"/>
      <c r="E4032" s="73"/>
      <c r="F4032" s="73"/>
      <c r="G4032" s="73"/>
    </row>
    <row r="4033" spans="1:7" x14ac:dyDescent="0.25">
      <c r="A4033" s="71" t="str">
        <f>IF(
   SUMPRODUCT(--(Sinduscon!$3:$3=DATE(2013,INT((ROW(A4230)-1)/20)+1,1)))&gt;0,
   DATE(2013,INT((ROW(A4230)-1)/20)+1,1),
   ""
)</f>
        <v/>
      </c>
      <c r="B4033" s="72" t="str">
        <f t="shared" si="261"/>
        <v/>
      </c>
      <c r="C4033" s="73"/>
      <c r="D4033" s="73"/>
      <c r="E4033" s="73"/>
      <c r="F4033" s="73"/>
      <c r="G4033" s="73"/>
    </row>
    <row r="4034" spans="1:7" x14ac:dyDescent="0.25">
      <c r="A4034" s="71" t="str">
        <f>IF(
   SUMPRODUCT(--(Sinduscon!$3:$3=DATE(2013,INT((ROW(A4231)-1)/20)+1,1)))&gt;0,
   DATE(2013,INT((ROW(A4231)-1)/20)+1,1),
   ""
)</f>
        <v/>
      </c>
      <c r="B4034" s="72" t="str">
        <f t="shared" si="261"/>
        <v/>
      </c>
      <c r="C4034" s="73"/>
      <c r="D4034" s="73"/>
      <c r="E4034" s="73"/>
      <c r="F4034" s="73"/>
      <c r="G4034" s="73"/>
    </row>
    <row r="4035" spans="1:7" x14ac:dyDescent="0.25">
      <c r="A4035" s="71" t="str">
        <f>IF(
   SUMPRODUCT(--(Sinduscon!$3:$3=DATE(2013,INT((ROW(A4232)-1)/20)+1,1)))&gt;0,
   DATE(2013,INT((ROW(A4232)-1)/20)+1,1),
   ""
)</f>
        <v/>
      </c>
      <c r="B4035" s="72" t="str">
        <f t="shared" si="261"/>
        <v/>
      </c>
      <c r="C4035" s="73"/>
      <c r="D4035" s="73"/>
      <c r="E4035" s="73"/>
      <c r="F4035" s="73"/>
      <c r="G4035" s="73"/>
    </row>
    <row r="4036" spans="1:7" x14ac:dyDescent="0.25">
      <c r="A4036" s="71" t="str">
        <f>IF(
   SUMPRODUCT(--(Sinduscon!$3:$3=DATE(2013,INT((ROW(A4233)-1)/20)+1,1)))&gt;0,
   DATE(2013,INT((ROW(A4233)-1)/20)+1,1),
   ""
)</f>
        <v/>
      </c>
      <c r="B4036" s="72" t="str">
        <f t="shared" si="261"/>
        <v/>
      </c>
      <c r="C4036" s="73"/>
      <c r="D4036" s="73"/>
      <c r="E4036" s="73"/>
      <c r="F4036" s="73"/>
      <c r="G4036" s="73"/>
    </row>
    <row r="4037" spans="1:7" x14ac:dyDescent="0.25">
      <c r="A4037" s="71" t="str">
        <f>IF(
   SUMPRODUCT(--(Sinduscon!$3:$3=DATE(2013,INT((ROW(A4234)-1)/20)+1,1)))&gt;0,
   DATE(2013,INT((ROW(A4234)-1)/20)+1,1),
   ""
)</f>
        <v/>
      </c>
      <c r="B4037" s="72" t="str">
        <f t="shared" si="261"/>
        <v/>
      </c>
      <c r="C4037" s="73"/>
      <c r="D4037" s="73"/>
      <c r="E4037" s="73"/>
      <c r="F4037" s="73"/>
      <c r="G4037" s="73"/>
    </row>
    <row r="4038" spans="1:7" x14ac:dyDescent="0.25">
      <c r="A4038" s="71" t="str">
        <f>IF(
   SUMPRODUCT(--(Sinduscon!$3:$3=DATE(2013,INT((ROW(A4235)-1)/20)+1,1)))&gt;0,
   DATE(2013,INT((ROW(A4235)-1)/20)+1,1),
   ""
)</f>
        <v/>
      </c>
      <c r="B4038" s="72" t="str">
        <f t="shared" si="261"/>
        <v/>
      </c>
      <c r="C4038" s="73"/>
      <c r="D4038" s="73"/>
      <c r="E4038" s="73"/>
      <c r="F4038" s="73"/>
      <c r="G4038" s="73"/>
    </row>
    <row r="4039" spans="1:7" x14ac:dyDescent="0.25">
      <c r="A4039" s="71" t="str">
        <f>IF(
   SUMPRODUCT(--(Sinduscon!$3:$3=DATE(2013,INT((ROW(A4236)-1)/20)+1,1)))&gt;0,
   DATE(2013,INT((ROW(A4236)-1)/20)+1,1),
   ""
)</f>
        <v/>
      </c>
      <c r="B4039" s="72" t="str">
        <f t="shared" si="261"/>
        <v/>
      </c>
      <c r="C4039" s="73"/>
      <c r="D4039" s="73"/>
      <c r="E4039" s="73"/>
      <c r="F4039" s="73"/>
      <c r="G4039" s="73"/>
    </row>
    <row r="4040" spans="1:7" x14ac:dyDescent="0.25">
      <c r="A4040" s="71" t="str">
        <f>IF(
   SUMPRODUCT(--(Sinduscon!$3:$3=DATE(2013,INT((ROW(A4237)-1)/20)+1,1)))&gt;0,
   DATE(2013,INT((ROW(A4237)-1)/20)+1,1),
   ""
)</f>
        <v/>
      </c>
      <c r="B4040" s="72" t="str">
        <f t="shared" ref="B4040:B4103" si="262">IF(A4040&lt;&gt;"", CHOOSE(MOD(QUOTIENT(ROW()-4,4),5)+1,"R-1","PP-4","R-8","R-16","PIS"), "")</f>
        <v/>
      </c>
      <c r="C4040" s="73"/>
      <c r="D4040" s="73"/>
      <c r="E4040" s="73"/>
      <c r="F4040" s="73"/>
      <c r="G4040" s="73"/>
    </row>
    <row r="4041" spans="1:7" x14ac:dyDescent="0.25">
      <c r="A4041" s="71" t="str">
        <f>IF(
   SUMPRODUCT(--(Sinduscon!$3:$3=DATE(2013,INT((ROW(A4238)-1)/20)+1,1)))&gt;0,
   DATE(2013,INT((ROW(A4238)-1)/20)+1,1),
   ""
)</f>
        <v/>
      </c>
      <c r="B4041" s="72" t="str">
        <f t="shared" si="262"/>
        <v/>
      </c>
      <c r="C4041" s="73"/>
      <c r="D4041" s="73"/>
      <c r="E4041" s="73"/>
      <c r="F4041" s="73"/>
      <c r="G4041" s="73"/>
    </row>
    <row r="4042" spans="1:7" x14ac:dyDescent="0.25">
      <c r="A4042" s="71" t="str">
        <f>IF(
   SUMPRODUCT(--(Sinduscon!$3:$3=DATE(2013,INT((ROW(A4239)-1)/20)+1,1)))&gt;0,
   DATE(2013,INT((ROW(A4239)-1)/20)+1,1),
   ""
)</f>
        <v/>
      </c>
      <c r="B4042" s="72" t="str">
        <f t="shared" si="262"/>
        <v/>
      </c>
      <c r="C4042" s="73"/>
      <c r="D4042" s="73"/>
      <c r="E4042" s="73"/>
      <c r="F4042" s="73"/>
      <c r="G4042" s="73"/>
    </row>
    <row r="4043" spans="1:7" x14ac:dyDescent="0.25">
      <c r="A4043" s="71" t="str">
        <f>IF(
   SUMPRODUCT(--(Sinduscon!$3:$3=DATE(2013,INT((ROW(A4240)-1)/20)+1,1)))&gt;0,
   DATE(2013,INT((ROW(A4240)-1)/20)+1,1),
   ""
)</f>
        <v/>
      </c>
      <c r="B4043" s="72" t="str">
        <f t="shared" si="262"/>
        <v/>
      </c>
      <c r="C4043" s="73"/>
      <c r="D4043" s="73"/>
      <c r="E4043" s="73"/>
      <c r="F4043" s="73"/>
      <c r="G4043" s="73"/>
    </row>
    <row r="4044" spans="1:7" x14ac:dyDescent="0.25">
      <c r="A4044" s="71" t="str">
        <f>IF(
   SUMPRODUCT(--(Sinduscon!$3:$3=DATE(2013,INT((ROW(A4241)-1)/20)+1,1)))&gt;0,
   DATE(2013,INT((ROW(A4241)-1)/20)+1,1),
   ""
)</f>
        <v/>
      </c>
      <c r="B4044" s="72" t="str">
        <f t="shared" si="262"/>
        <v/>
      </c>
      <c r="C4044" s="73"/>
      <c r="D4044" s="73"/>
      <c r="E4044" s="73"/>
      <c r="F4044" s="73"/>
      <c r="G4044" s="73"/>
    </row>
    <row r="4045" spans="1:7" x14ac:dyDescent="0.25">
      <c r="A4045" s="71" t="str">
        <f>IF(
   SUMPRODUCT(--(Sinduscon!$3:$3=DATE(2013,INT((ROW(A4242)-1)/20)+1,1)))&gt;0,
   DATE(2013,INT((ROW(A4242)-1)/20)+1,1),
   ""
)</f>
        <v/>
      </c>
      <c r="B4045" s="72" t="str">
        <f t="shared" si="262"/>
        <v/>
      </c>
      <c r="C4045" s="73"/>
      <c r="D4045" s="73"/>
      <c r="E4045" s="73"/>
      <c r="F4045" s="73"/>
      <c r="G4045" s="73"/>
    </row>
    <row r="4046" spans="1:7" x14ac:dyDescent="0.25">
      <c r="A4046" s="71" t="str">
        <f>IF(
   SUMPRODUCT(--(Sinduscon!$3:$3=DATE(2013,INT((ROW(A4243)-1)/20)+1,1)))&gt;0,
   DATE(2013,INT((ROW(A4243)-1)/20)+1,1),
   ""
)</f>
        <v/>
      </c>
      <c r="B4046" s="72" t="str">
        <f t="shared" si="262"/>
        <v/>
      </c>
      <c r="C4046" s="73"/>
      <c r="D4046" s="73"/>
      <c r="E4046" s="73"/>
      <c r="F4046" s="73"/>
      <c r="G4046" s="73"/>
    </row>
    <row r="4047" spans="1:7" x14ac:dyDescent="0.25">
      <c r="A4047" s="71" t="str">
        <f>IF(
   SUMPRODUCT(--(Sinduscon!$3:$3=DATE(2013,INT((ROW(A4244)-1)/20)+1,1)))&gt;0,
   DATE(2013,INT((ROW(A4244)-1)/20)+1,1),
   ""
)</f>
        <v/>
      </c>
      <c r="B4047" s="72" t="str">
        <f t="shared" si="262"/>
        <v/>
      </c>
      <c r="C4047" s="73"/>
      <c r="D4047" s="73"/>
      <c r="E4047" s="73"/>
      <c r="F4047" s="73"/>
      <c r="G4047" s="73"/>
    </row>
    <row r="4048" spans="1:7" x14ac:dyDescent="0.25">
      <c r="A4048" s="71" t="str">
        <f>IF(
   SUMPRODUCT(--(Sinduscon!$3:$3=DATE(2013,INT((ROW(A4245)-1)/20)+1,1)))&gt;0,
   DATE(2013,INT((ROW(A4245)-1)/20)+1,1),
   ""
)</f>
        <v/>
      </c>
      <c r="B4048" s="72" t="str">
        <f t="shared" si="262"/>
        <v/>
      </c>
      <c r="C4048" s="73"/>
      <c r="D4048" s="73"/>
      <c r="E4048" s="73"/>
      <c r="F4048" s="73"/>
      <c r="G4048" s="73"/>
    </row>
    <row r="4049" spans="1:7" x14ac:dyDescent="0.25">
      <c r="A4049" s="71" t="str">
        <f>IF(
   SUMPRODUCT(--(Sinduscon!$3:$3=DATE(2013,INT((ROW(A4246)-1)/20)+1,1)))&gt;0,
   DATE(2013,INT((ROW(A4246)-1)/20)+1,1),
   ""
)</f>
        <v/>
      </c>
      <c r="B4049" s="72" t="str">
        <f t="shared" si="262"/>
        <v/>
      </c>
      <c r="C4049" s="73"/>
      <c r="D4049" s="73"/>
      <c r="E4049" s="73"/>
      <c r="F4049" s="73"/>
      <c r="G4049" s="73"/>
    </row>
    <row r="4050" spans="1:7" x14ac:dyDescent="0.25">
      <c r="A4050" s="71" t="str">
        <f>IF(
   SUMPRODUCT(--(Sinduscon!$3:$3=DATE(2013,INT((ROW(A4247)-1)/20)+1,1)))&gt;0,
   DATE(2013,INT((ROW(A4247)-1)/20)+1,1),
   ""
)</f>
        <v/>
      </c>
      <c r="B4050" s="72" t="str">
        <f t="shared" si="262"/>
        <v/>
      </c>
      <c r="C4050" s="73"/>
      <c r="D4050" s="73"/>
      <c r="E4050" s="73"/>
      <c r="F4050" s="73"/>
      <c r="G4050" s="73"/>
    </row>
    <row r="4051" spans="1:7" x14ac:dyDescent="0.25">
      <c r="A4051" s="71" t="str">
        <f>IF(
   SUMPRODUCT(--(Sinduscon!$3:$3=DATE(2013,INT((ROW(A4248)-1)/20)+1,1)))&gt;0,
   DATE(2013,INT((ROW(A4248)-1)/20)+1,1),
   ""
)</f>
        <v/>
      </c>
      <c r="B4051" s="72" t="str">
        <f t="shared" si="262"/>
        <v/>
      </c>
      <c r="C4051" s="73"/>
      <c r="D4051" s="73"/>
      <c r="E4051" s="73"/>
      <c r="F4051" s="73"/>
      <c r="G4051" s="73"/>
    </row>
    <row r="4052" spans="1:7" x14ac:dyDescent="0.25">
      <c r="A4052" s="71" t="str">
        <f>IF(
   SUMPRODUCT(--(Sinduscon!$3:$3=DATE(2013,INT((ROW(A4249)-1)/20)+1,1)))&gt;0,
   DATE(2013,INT((ROW(A4249)-1)/20)+1,1),
   ""
)</f>
        <v/>
      </c>
      <c r="B4052" s="72" t="str">
        <f t="shared" si="262"/>
        <v/>
      </c>
      <c r="C4052" s="73"/>
      <c r="D4052" s="73"/>
      <c r="E4052" s="73"/>
      <c r="F4052" s="73"/>
      <c r="G4052" s="73"/>
    </row>
    <row r="4053" spans="1:7" x14ac:dyDescent="0.25">
      <c r="A4053" s="71" t="str">
        <f>IF(
   SUMPRODUCT(--(Sinduscon!$3:$3=DATE(2013,INT((ROW(A4250)-1)/20)+1,1)))&gt;0,
   DATE(2013,INT((ROW(A4250)-1)/20)+1,1),
   ""
)</f>
        <v/>
      </c>
      <c r="B4053" s="72" t="str">
        <f t="shared" si="262"/>
        <v/>
      </c>
      <c r="C4053" s="73"/>
      <c r="D4053" s="73"/>
      <c r="E4053" s="73"/>
      <c r="F4053" s="73"/>
      <c r="G4053" s="73"/>
    </row>
    <row r="4054" spans="1:7" x14ac:dyDescent="0.25">
      <c r="A4054" s="71" t="str">
        <f>IF(
   SUMPRODUCT(--(Sinduscon!$3:$3=DATE(2013,INT((ROW(A4251)-1)/20)+1,1)))&gt;0,
   DATE(2013,INT((ROW(A4251)-1)/20)+1,1),
   ""
)</f>
        <v/>
      </c>
      <c r="B4054" s="72" t="str">
        <f t="shared" si="262"/>
        <v/>
      </c>
      <c r="C4054" s="73"/>
      <c r="D4054" s="73"/>
      <c r="E4054" s="73"/>
      <c r="F4054" s="73"/>
      <c r="G4054" s="73"/>
    </row>
    <row r="4055" spans="1:7" x14ac:dyDescent="0.25">
      <c r="A4055" s="71" t="str">
        <f>IF(
   SUMPRODUCT(--(Sinduscon!$3:$3=DATE(2013,INT((ROW(A4252)-1)/20)+1,1)))&gt;0,
   DATE(2013,INT((ROW(A4252)-1)/20)+1,1),
   ""
)</f>
        <v/>
      </c>
      <c r="B4055" s="72" t="str">
        <f t="shared" si="262"/>
        <v/>
      </c>
      <c r="C4055" s="73"/>
      <c r="D4055" s="73"/>
      <c r="E4055" s="73"/>
      <c r="F4055" s="73"/>
      <c r="G4055" s="73"/>
    </row>
    <row r="4056" spans="1:7" x14ac:dyDescent="0.25">
      <c r="A4056" s="71" t="str">
        <f>IF(
   SUMPRODUCT(--(Sinduscon!$3:$3=DATE(2013,INT((ROW(A4253)-1)/20)+1,1)))&gt;0,
   DATE(2013,INT((ROW(A4253)-1)/20)+1,1),
   ""
)</f>
        <v/>
      </c>
      <c r="B4056" s="72" t="str">
        <f t="shared" si="262"/>
        <v/>
      </c>
      <c r="C4056" s="73"/>
      <c r="D4056" s="73"/>
      <c r="E4056" s="73"/>
      <c r="F4056" s="73"/>
      <c r="G4056" s="73"/>
    </row>
    <row r="4057" spans="1:7" x14ac:dyDescent="0.25">
      <c r="A4057" s="71" t="str">
        <f>IF(
   SUMPRODUCT(--(Sinduscon!$3:$3=DATE(2013,INT((ROW(A4254)-1)/20)+1,1)))&gt;0,
   DATE(2013,INT((ROW(A4254)-1)/20)+1,1),
   ""
)</f>
        <v/>
      </c>
      <c r="B4057" s="72" t="str">
        <f t="shared" si="262"/>
        <v/>
      </c>
      <c r="C4057" s="73"/>
      <c r="D4057" s="73"/>
      <c r="E4057" s="73"/>
      <c r="F4057" s="73"/>
      <c r="G4057" s="73"/>
    </row>
    <row r="4058" spans="1:7" x14ac:dyDescent="0.25">
      <c r="A4058" s="71" t="str">
        <f>IF(
   SUMPRODUCT(--(Sinduscon!$3:$3=DATE(2013,INT((ROW(A4255)-1)/20)+1,1)))&gt;0,
   DATE(2013,INT((ROW(A4255)-1)/20)+1,1),
   ""
)</f>
        <v/>
      </c>
      <c r="B4058" s="72" t="str">
        <f t="shared" si="262"/>
        <v/>
      </c>
      <c r="C4058" s="73"/>
      <c r="D4058" s="73"/>
      <c r="E4058" s="73"/>
      <c r="F4058" s="73"/>
      <c r="G4058" s="73"/>
    </row>
    <row r="4059" spans="1:7" x14ac:dyDescent="0.25">
      <c r="A4059" s="71" t="str">
        <f>IF(
   SUMPRODUCT(--(Sinduscon!$3:$3=DATE(2013,INT((ROW(A4256)-1)/20)+1,1)))&gt;0,
   DATE(2013,INT((ROW(A4256)-1)/20)+1,1),
   ""
)</f>
        <v/>
      </c>
      <c r="B4059" s="72" t="str">
        <f t="shared" si="262"/>
        <v/>
      </c>
      <c r="C4059" s="73"/>
      <c r="D4059" s="73"/>
      <c r="E4059" s="73"/>
      <c r="F4059" s="73"/>
      <c r="G4059" s="73"/>
    </row>
    <row r="4060" spans="1:7" x14ac:dyDescent="0.25">
      <c r="A4060" s="71" t="str">
        <f>IF(
   SUMPRODUCT(--(Sinduscon!$3:$3=DATE(2013,INT((ROW(A4257)-1)/20)+1,1)))&gt;0,
   DATE(2013,INT((ROW(A4257)-1)/20)+1,1),
   ""
)</f>
        <v/>
      </c>
      <c r="B4060" s="72" t="str">
        <f t="shared" si="262"/>
        <v/>
      </c>
      <c r="C4060" s="73"/>
      <c r="D4060" s="73"/>
      <c r="E4060" s="73"/>
      <c r="F4060" s="73"/>
      <c r="G4060" s="73"/>
    </row>
    <row r="4061" spans="1:7" x14ac:dyDescent="0.25">
      <c r="A4061" s="71" t="str">
        <f>IF(
   SUMPRODUCT(--(Sinduscon!$3:$3=DATE(2013,INT((ROW(A4258)-1)/20)+1,1)))&gt;0,
   DATE(2013,INT((ROW(A4258)-1)/20)+1,1),
   ""
)</f>
        <v/>
      </c>
      <c r="B4061" s="72" t="str">
        <f t="shared" si="262"/>
        <v/>
      </c>
      <c r="C4061" s="73"/>
      <c r="D4061" s="73"/>
      <c r="E4061" s="73"/>
      <c r="F4061" s="73"/>
      <c r="G4061" s="73"/>
    </row>
    <row r="4062" spans="1:7" x14ac:dyDescent="0.25">
      <c r="A4062" s="71" t="str">
        <f>IF(
   SUMPRODUCT(--(Sinduscon!$3:$3=DATE(2013,INT((ROW(A4259)-1)/20)+1,1)))&gt;0,
   DATE(2013,INT((ROW(A4259)-1)/20)+1,1),
   ""
)</f>
        <v/>
      </c>
      <c r="B4062" s="72" t="str">
        <f t="shared" si="262"/>
        <v/>
      </c>
      <c r="C4062" s="73"/>
      <c r="D4062" s="73"/>
      <c r="E4062" s="73"/>
      <c r="F4062" s="73"/>
      <c r="G4062" s="73"/>
    </row>
    <row r="4063" spans="1:7" x14ac:dyDescent="0.25">
      <c r="A4063" s="71" t="str">
        <f>IF(
   SUMPRODUCT(--(Sinduscon!$3:$3=DATE(2013,INT((ROW(A4260)-1)/20)+1,1)))&gt;0,
   DATE(2013,INT((ROW(A4260)-1)/20)+1,1),
   ""
)</f>
        <v/>
      </c>
      <c r="B4063" s="72" t="str">
        <f t="shared" si="262"/>
        <v/>
      </c>
      <c r="C4063" s="73"/>
      <c r="D4063" s="73"/>
      <c r="E4063" s="73"/>
      <c r="F4063" s="73"/>
      <c r="G4063" s="73"/>
    </row>
    <row r="4064" spans="1:7" x14ac:dyDescent="0.25">
      <c r="A4064" s="71" t="str">
        <f>IF(
   SUMPRODUCT(--(Sinduscon!$3:$3=DATE(2013,INT((ROW(A4261)-1)/20)+1,1)))&gt;0,
   DATE(2013,INT((ROW(A4261)-1)/20)+1,1),
   ""
)</f>
        <v/>
      </c>
      <c r="B4064" s="72" t="str">
        <f t="shared" si="262"/>
        <v/>
      </c>
      <c r="C4064" s="73"/>
      <c r="D4064" s="73"/>
      <c r="E4064" s="73"/>
      <c r="F4064" s="73"/>
      <c r="G4064" s="73"/>
    </row>
    <row r="4065" spans="1:7" x14ac:dyDescent="0.25">
      <c r="A4065" s="71" t="str">
        <f>IF(
   SUMPRODUCT(--(Sinduscon!$3:$3=DATE(2013,INT((ROW(A4262)-1)/20)+1,1)))&gt;0,
   DATE(2013,INT((ROW(A4262)-1)/20)+1,1),
   ""
)</f>
        <v/>
      </c>
      <c r="B4065" s="72" t="str">
        <f t="shared" si="262"/>
        <v/>
      </c>
      <c r="C4065" s="73"/>
      <c r="D4065" s="73"/>
      <c r="E4065" s="73"/>
      <c r="F4065" s="73"/>
      <c r="G4065" s="73"/>
    </row>
    <row r="4066" spans="1:7" x14ac:dyDescent="0.25">
      <c r="A4066" s="71" t="str">
        <f>IF(
   SUMPRODUCT(--(Sinduscon!$3:$3=DATE(2013,INT((ROW(A4263)-1)/20)+1,1)))&gt;0,
   DATE(2013,INT((ROW(A4263)-1)/20)+1,1),
   ""
)</f>
        <v/>
      </c>
      <c r="B4066" s="72" t="str">
        <f t="shared" si="262"/>
        <v/>
      </c>
      <c r="C4066" s="73"/>
      <c r="D4066" s="73"/>
      <c r="E4066" s="73"/>
      <c r="F4066" s="73"/>
      <c r="G4066" s="73"/>
    </row>
    <row r="4067" spans="1:7" x14ac:dyDescent="0.25">
      <c r="A4067" s="71" t="str">
        <f>IF(
   SUMPRODUCT(--(Sinduscon!$3:$3=DATE(2013,INT((ROW(A4264)-1)/20)+1,1)))&gt;0,
   DATE(2013,INT((ROW(A4264)-1)/20)+1,1),
   ""
)</f>
        <v/>
      </c>
      <c r="B4067" s="72" t="str">
        <f t="shared" si="262"/>
        <v/>
      </c>
      <c r="C4067" s="73"/>
      <c r="D4067" s="73"/>
      <c r="E4067" s="73"/>
      <c r="F4067" s="73"/>
      <c r="G4067" s="73"/>
    </row>
    <row r="4068" spans="1:7" x14ac:dyDescent="0.25">
      <c r="A4068" s="71" t="str">
        <f>IF(
   SUMPRODUCT(--(Sinduscon!$3:$3=DATE(2013,INT((ROW(A4265)-1)/20)+1,1)))&gt;0,
   DATE(2013,INT((ROW(A4265)-1)/20)+1,1),
   ""
)</f>
        <v/>
      </c>
      <c r="B4068" s="72" t="str">
        <f t="shared" si="262"/>
        <v/>
      </c>
      <c r="C4068" s="73"/>
      <c r="D4068" s="73"/>
      <c r="E4068" s="73"/>
      <c r="F4068" s="73"/>
      <c r="G4068" s="73"/>
    </row>
    <row r="4069" spans="1:7" x14ac:dyDescent="0.25">
      <c r="A4069" s="71" t="str">
        <f>IF(
   SUMPRODUCT(--(Sinduscon!$3:$3=DATE(2013,INT((ROW(A4266)-1)/20)+1,1)))&gt;0,
   DATE(2013,INT((ROW(A4266)-1)/20)+1,1),
   ""
)</f>
        <v/>
      </c>
      <c r="B4069" s="72" t="str">
        <f t="shared" si="262"/>
        <v/>
      </c>
      <c r="C4069" s="73"/>
      <c r="D4069" s="73"/>
      <c r="E4069" s="73"/>
      <c r="F4069" s="73"/>
      <c r="G4069" s="73"/>
    </row>
    <row r="4070" spans="1:7" x14ac:dyDescent="0.25">
      <c r="A4070" s="71" t="str">
        <f>IF(
   SUMPRODUCT(--(Sinduscon!$3:$3=DATE(2013,INT((ROW(A4267)-1)/20)+1,1)))&gt;0,
   DATE(2013,INT((ROW(A4267)-1)/20)+1,1),
   ""
)</f>
        <v/>
      </c>
      <c r="B4070" s="72" t="str">
        <f t="shared" si="262"/>
        <v/>
      </c>
      <c r="C4070" s="73"/>
      <c r="D4070" s="73"/>
      <c r="E4070" s="73"/>
      <c r="F4070" s="73"/>
      <c r="G4070" s="73"/>
    </row>
    <row r="4071" spans="1:7" x14ac:dyDescent="0.25">
      <c r="A4071" s="71" t="str">
        <f>IF(
   SUMPRODUCT(--(Sinduscon!$3:$3=DATE(2013,INT((ROW(A4268)-1)/20)+1,1)))&gt;0,
   DATE(2013,INT((ROW(A4268)-1)/20)+1,1),
   ""
)</f>
        <v/>
      </c>
      <c r="B4071" s="72" t="str">
        <f t="shared" si="262"/>
        <v/>
      </c>
      <c r="C4071" s="73"/>
      <c r="D4071" s="73"/>
      <c r="E4071" s="73"/>
      <c r="F4071" s="73"/>
      <c r="G4071" s="73"/>
    </row>
    <row r="4072" spans="1:7" x14ac:dyDescent="0.25">
      <c r="A4072" s="71" t="str">
        <f>IF(
   SUMPRODUCT(--(Sinduscon!$3:$3=DATE(2013,INT((ROW(A4269)-1)/20)+1,1)))&gt;0,
   DATE(2013,INT((ROW(A4269)-1)/20)+1,1),
   ""
)</f>
        <v/>
      </c>
      <c r="B4072" s="72" t="str">
        <f t="shared" si="262"/>
        <v/>
      </c>
      <c r="C4072" s="73"/>
      <c r="D4072" s="73"/>
      <c r="E4072" s="73"/>
      <c r="F4072" s="73"/>
      <c r="G4072" s="73"/>
    </row>
    <row r="4073" spans="1:7" x14ac:dyDescent="0.25">
      <c r="A4073" s="71" t="str">
        <f>IF(
   SUMPRODUCT(--(Sinduscon!$3:$3=DATE(2013,INT((ROW(A4270)-1)/20)+1,1)))&gt;0,
   DATE(2013,INT((ROW(A4270)-1)/20)+1,1),
   ""
)</f>
        <v/>
      </c>
      <c r="B4073" s="72" t="str">
        <f t="shared" si="262"/>
        <v/>
      </c>
      <c r="C4073" s="73"/>
      <c r="D4073" s="73"/>
      <c r="E4073" s="73"/>
      <c r="F4073" s="73"/>
      <c r="G4073" s="73"/>
    </row>
    <row r="4074" spans="1:7" x14ac:dyDescent="0.25">
      <c r="A4074" s="71" t="str">
        <f>IF(
   SUMPRODUCT(--(Sinduscon!$3:$3=DATE(2013,INT((ROW(A4271)-1)/20)+1,1)))&gt;0,
   DATE(2013,INT((ROW(A4271)-1)/20)+1,1),
   ""
)</f>
        <v/>
      </c>
      <c r="B4074" s="72" t="str">
        <f t="shared" si="262"/>
        <v/>
      </c>
      <c r="C4074" s="73"/>
      <c r="D4074" s="73"/>
      <c r="E4074" s="73"/>
      <c r="F4074" s="73"/>
      <c r="G4074" s="73"/>
    </row>
    <row r="4075" spans="1:7" x14ac:dyDescent="0.25">
      <c r="A4075" s="71" t="str">
        <f>IF(
   SUMPRODUCT(--(Sinduscon!$3:$3=DATE(2013,INT((ROW(A4272)-1)/20)+1,1)))&gt;0,
   DATE(2013,INT((ROW(A4272)-1)/20)+1,1),
   ""
)</f>
        <v/>
      </c>
      <c r="B4075" s="72" t="str">
        <f t="shared" si="262"/>
        <v/>
      </c>
      <c r="C4075" s="73"/>
      <c r="D4075" s="73"/>
      <c r="E4075" s="73"/>
      <c r="F4075" s="73"/>
      <c r="G4075" s="73"/>
    </row>
    <row r="4076" spans="1:7" x14ac:dyDescent="0.25">
      <c r="A4076" s="71" t="str">
        <f>IF(
   SUMPRODUCT(--(Sinduscon!$3:$3=DATE(2013,INT((ROW(A4273)-1)/20)+1,1)))&gt;0,
   DATE(2013,INT((ROW(A4273)-1)/20)+1,1),
   ""
)</f>
        <v/>
      </c>
      <c r="B4076" s="72" t="str">
        <f t="shared" si="262"/>
        <v/>
      </c>
      <c r="C4076" s="73"/>
      <c r="D4076" s="73"/>
      <c r="E4076" s="73"/>
      <c r="F4076" s="73"/>
      <c r="G4076" s="73"/>
    </row>
    <row r="4077" spans="1:7" x14ac:dyDescent="0.25">
      <c r="A4077" s="71" t="str">
        <f>IF(
   SUMPRODUCT(--(Sinduscon!$3:$3=DATE(2013,INT((ROW(A4274)-1)/20)+1,1)))&gt;0,
   DATE(2013,INT((ROW(A4274)-1)/20)+1,1),
   ""
)</f>
        <v/>
      </c>
      <c r="B4077" s="72" t="str">
        <f t="shared" si="262"/>
        <v/>
      </c>
      <c r="C4077" s="73"/>
      <c r="D4077" s="73"/>
      <c r="E4077" s="73"/>
      <c r="F4077" s="73"/>
      <c r="G4077" s="73"/>
    </row>
    <row r="4078" spans="1:7" x14ac:dyDescent="0.25">
      <c r="A4078" s="71" t="str">
        <f>IF(
   SUMPRODUCT(--(Sinduscon!$3:$3=DATE(2013,INT((ROW(A4275)-1)/20)+1,1)))&gt;0,
   DATE(2013,INT((ROW(A4275)-1)/20)+1,1),
   ""
)</f>
        <v/>
      </c>
      <c r="B4078" s="72" t="str">
        <f t="shared" si="262"/>
        <v/>
      </c>
      <c r="C4078" s="73"/>
      <c r="D4078" s="73"/>
      <c r="E4078" s="73"/>
      <c r="F4078" s="73"/>
      <c r="G4078" s="73"/>
    </row>
    <row r="4079" spans="1:7" x14ac:dyDescent="0.25">
      <c r="A4079" s="71" t="str">
        <f>IF(
   SUMPRODUCT(--(Sinduscon!$3:$3=DATE(2013,INT((ROW(A4276)-1)/20)+1,1)))&gt;0,
   DATE(2013,INT((ROW(A4276)-1)/20)+1,1),
   ""
)</f>
        <v/>
      </c>
      <c r="B4079" s="72" t="str">
        <f t="shared" si="262"/>
        <v/>
      </c>
      <c r="C4079" s="73"/>
      <c r="D4079" s="73"/>
      <c r="E4079" s="73"/>
      <c r="F4079" s="73"/>
      <c r="G4079" s="73"/>
    </row>
    <row r="4080" spans="1:7" x14ac:dyDescent="0.25">
      <c r="A4080" s="71" t="str">
        <f>IF(
   SUMPRODUCT(--(Sinduscon!$3:$3=DATE(2013,INT((ROW(A4277)-1)/20)+1,1)))&gt;0,
   DATE(2013,INT((ROW(A4277)-1)/20)+1,1),
   ""
)</f>
        <v/>
      </c>
      <c r="B4080" s="72" t="str">
        <f t="shared" si="262"/>
        <v/>
      </c>
      <c r="C4080" s="73"/>
      <c r="D4080" s="73"/>
      <c r="E4080" s="73"/>
      <c r="F4080" s="73"/>
      <c r="G4080" s="73"/>
    </row>
    <row r="4081" spans="1:7" x14ac:dyDescent="0.25">
      <c r="A4081" s="71" t="str">
        <f>IF(
   SUMPRODUCT(--(Sinduscon!$3:$3=DATE(2013,INT((ROW(A4278)-1)/20)+1,1)))&gt;0,
   DATE(2013,INT((ROW(A4278)-1)/20)+1,1),
   ""
)</f>
        <v/>
      </c>
      <c r="B4081" s="72" t="str">
        <f t="shared" si="262"/>
        <v/>
      </c>
      <c r="C4081" s="73"/>
      <c r="D4081" s="73"/>
      <c r="E4081" s="73"/>
      <c r="F4081" s="73"/>
      <c r="G4081" s="73"/>
    </row>
    <row r="4082" spans="1:7" x14ac:dyDescent="0.25">
      <c r="A4082" s="71" t="str">
        <f>IF(
   SUMPRODUCT(--(Sinduscon!$3:$3=DATE(2013,INT((ROW(A4279)-1)/20)+1,1)))&gt;0,
   DATE(2013,INT((ROW(A4279)-1)/20)+1,1),
   ""
)</f>
        <v/>
      </c>
      <c r="B4082" s="72" t="str">
        <f t="shared" si="262"/>
        <v/>
      </c>
      <c r="C4082" s="73"/>
      <c r="D4082" s="73"/>
      <c r="E4082" s="73"/>
      <c r="F4082" s="73"/>
      <c r="G4082" s="73"/>
    </row>
    <row r="4083" spans="1:7" x14ac:dyDescent="0.25">
      <c r="A4083" s="71" t="str">
        <f>IF(
   SUMPRODUCT(--(Sinduscon!$3:$3=DATE(2013,INT((ROW(A4280)-1)/20)+1,1)))&gt;0,
   DATE(2013,INT((ROW(A4280)-1)/20)+1,1),
   ""
)</f>
        <v/>
      </c>
      <c r="B4083" s="72" t="str">
        <f t="shared" si="262"/>
        <v/>
      </c>
      <c r="C4083" s="73"/>
      <c r="D4083" s="73"/>
      <c r="E4083" s="73"/>
      <c r="F4083" s="73"/>
      <c r="G4083" s="73"/>
    </row>
    <row r="4084" spans="1:7" x14ac:dyDescent="0.25">
      <c r="A4084" s="71" t="str">
        <f>IF(
   SUMPRODUCT(--(Sinduscon!$3:$3=DATE(2013,INT((ROW(A4281)-1)/20)+1,1)))&gt;0,
   DATE(2013,INT((ROW(A4281)-1)/20)+1,1),
   ""
)</f>
        <v/>
      </c>
      <c r="B4084" s="72" t="str">
        <f t="shared" si="262"/>
        <v/>
      </c>
      <c r="C4084" s="73"/>
      <c r="D4084" s="73"/>
      <c r="E4084" s="73"/>
      <c r="F4084" s="73"/>
      <c r="G4084" s="73"/>
    </row>
    <row r="4085" spans="1:7" x14ac:dyDescent="0.25">
      <c r="A4085" s="71" t="str">
        <f>IF(
   SUMPRODUCT(--(Sinduscon!$3:$3=DATE(2013,INT((ROW(A4282)-1)/20)+1,1)))&gt;0,
   DATE(2013,INT((ROW(A4282)-1)/20)+1,1),
   ""
)</f>
        <v/>
      </c>
      <c r="B4085" s="72" t="str">
        <f t="shared" si="262"/>
        <v/>
      </c>
      <c r="C4085" s="73"/>
      <c r="D4085" s="73"/>
      <c r="E4085" s="73"/>
      <c r="F4085" s="73"/>
      <c r="G4085" s="73"/>
    </row>
    <row r="4086" spans="1:7" x14ac:dyDescent="0.25">
      <c r="A4086" s="71" t="str">
        <f>IF(
   SUMPRODUCT(--(Sinduscon!$3:$3=DATE(2013,INT((ROW(A4283)-1)/20)+1,1)))&gt;0,
   DATE(2013,INT((ROW(A4283)-1)/20)+1,1),
   ""
)</f>
        <v/>
      </c>
      <c r="B4086" s="72" t="str">
        <f t="shared" si="262"/>
        <v/>
      </c>
      <c r="C4086" s="73"/>
      <c r="D4086" s="73"/>
      <c r="E4086" s="73"/>
      <c r="F4086" s="73"/>
      <c r="G4086" s="73"/>
    </row>
    <row r="4087" spans="1:7" x14ac:dyDescent="0.25">
      <c r="A4087" s="71" t="str">
        <f>IF(
   SUMPRODUCT(--(Sinduscon!$3:$3=DATE(2013,INT((ROW(A4284)-1)/20)+1,1)))&gt;0,
   DATE(2013,INT((ROW(A4284)-1)/20)+1,1),
   ""
)</f>
        <v/>
      </c>
      <c r="B4087" s="72" t="str">
        <f t="shared" si="262"/>
        <v/>
      </c>
      <c r="C4087" s="73"/>
      <c r="D4087" s="73"/>
      <c r="E4087" s="73"/>
      <c r="F4087" s="73"/>
      <c r="G4087" s="73"/>
    </row>
    <row r="4088" spans="1:7" x14ac:dyDescent="0.25">
      <c r="A4088" s="71" t="str">
        <f>IF(
   SUMPRODUCT(--(Sinduscon!$3:$3=DATE(2013,INT((ROW(A4285)-1)/20)+1,1)))&gt;0,
   DATE(2013,INT((ROW(A4285)-1)/20)+1,1),
   ""
)</f>
        <v/>
      </c>
      <c r="B4088" s="72" t="str">
        <f t="shared" si="262"/>
        <v/>
      </c>
      <c r="C4088" s="73"/>
      <c r="D4088" s="73"/>
      <c r="E4088" s="73"/>
      <c r="F4088" s="73"/>
      <c r="G4088" s="73"/>
    </row>
    <row r="4089" spans="1:7" x14ac:dyDescent="0.25">
      <c r="A4089" s="71" t="str">
        <f>IF(
   SUMPRODUCT(--(Sinduscon!$3:$3=DATE(2013,INT((ROW(A4286)-1)/20)+1,1)))&gt;0,
   DATE(2013,INT((ROW(A4286)-1)/20)+1,1),
   ""
)</f>
        <v/>
      </c>
      <c r="B4089" s="72" t="str">
        <f t="shared" si="262"/>
        <v/>
      </c>
      <c r="C4089" s="73"/>
      <c r="D4089" s="73"/>
      <c r="E4089" s="73"/>
      <c r="F4089" s="73"/>
      <c r="G4089" s="73"/>
    </row>
    <row r="4090" spans="1:7" x14ac:dyDescent="0.25">
      <c r="A4090" s="71" t="str">
        <f>IF(
   SUMPRODUCT(--(Sinduscon!$3:$3=DATE(2013,INT((ROW(A4287)-1)/20)+1,1)))&gt;0,
   DATE(2013,INT((ROW(A4287)-1)/20)+1,1),
   ""
)</f>
        <v/>
      </c>
      <c r="B4090" s="72" t="str">
        <f t="shared" si="262"/>
        <v/>
      </c>
      <c r="C4090" s="73"/>
      <c r="D4090" s="73"/>
      <c r="E4090" s="73"/>
      <c r="F4090" s="73"/>
      <c r="G4090" s="73"/>
    </row>
    <row r="4091" spans="1:7" x14ac:dyDescent="0.25">
      <c r="A4091" s="71" t="str">
        <f>IF(
   SUMPRODUCT(--(Sinduscon!$3:$3=DATE(2013,INT((ROW(A4288)-1)/20)+1,1)))&gt;0,
   DATE(2013,INT((ROW(A4288)-1)/20)+1,1),
   ""
)</f>
        <v/>
      </c>
      <c r="B4091" s="72" t="str">
        <f t="shared" si="262"/>
        <v/>
      </c>
      <c r="C4091" s="73"/>
      <c r="D4091" s="73"/>
      <c r="E4091" s="73"/>
      <c r="F4091" s="73"/>
      <c r="G4091" s="73"/>
    </row>
    <row r="4092" spans="1:7" x14ac:dyDescent="0.25">
      <c r="A4092" s="71" t="str">
        <f>IF(
   SUMPRODUCT(--(Sinduscon!$3:$3=DATE(2013,INT((ROW(A4289)-1)/20)+1,1)))&gt;0,
   DATE(2013,INT((ROW(A4289)-1)/20)+1,1),
   ""
)</f>
        <v/>
      </c>
      <c r="B4092" s="72" t="str">
        <f t="shared" si="262"/>
        <v/>
      </c>
      <c r="C4092" s="73"/>
      <c r="D4092" s="73"/>
      <c r="E4092" s="73"/>
      <c r="F4092" s="73"/>
      <c r="G4092" s="73"/>
    </row>
    <row r="4093" spans="1:7" x14ac:dyDescent="0.25">
      <c r="A4093" s="71" t="str">
        <f>IF(
   SUMPRODUCT(--(Sinduscon!$3:$3=DATE(2013,INT((ROW(A4290)-1)/20)+1,1)))&gt;0,
   DATE(2013,INT((ROW(A4290)-1)/20)+1,1),
   ""
)</f>
        <v/>
      </c>
      <c r="B4093" s="72" t="str">
        <f t="shared" si="262"/>
        <v/>
      </c>
      <c r="C4093" s="73"/>
      <c r="D4093" s="73"/>
      <c r="E4093" s="73"/>
      <c r="F4093" s="73"/>
      <c r="G4093" s="73"/>
    </row>
    <row r="4094" spans="1:7" x14ac:dyDescent="0.25">
      <c r="A4094" s="71" t="str">
        <f>IF(
   SUMPRODUCT(--(Sinduscon!$3:$3=DATE(2013,INT((ROW(A4291)-1)/20)+1,1)))&gt;0,
   DATE(2013,INT((ROW(A4291)-1)/20)+1,1),
   ""
)</f>
        <v/>
      </c>
      <c r="B4094" s="72" t="str">
        <f t="shared" si="262"/>
        <v/>
      </c>
      <c r="C4094" s="73"/>
      <c r="D4094" s="73"/>
      <c r="E4094" s="73"/>
      <c r="F4094" s="73"/>
      <c r="G4094" s="73"/>
    </row>
    <row r="4095" spans="1:7" x14ac:dyDescent="0.25">
      <c r="A4095" s="71" t="str">
        <f>IF(
   SUMPRODUCT(--(Sinduscon!$3:$3=DATE(2013,INT((ROW(A4292)-1)/20)+1,1)))&gt;0,
   DATE(2013,INT((ROW(A4292)-1)/20)+1,1),
   ""
)</f>
        <v/>
      </c>
      <c r="B4095" s="72" t="str">
        <f t="shared" si="262"/>
        <v/>
      </c>
      <c r="C4095" s="73"/>
      <c r="D4095" s="73"/>
      <c r="E4095" s="73"/>
      <c r="F4095" s="73"/>
      <c r="G4095" s="73"/>
    </row>
    <row r="4096" spans="1:7" x14ac:dyDescent="0.25">
      <c r="A4096" s="71" t="str">
        <f>IF(
   SUMPRODUCT(--(Sinduscon!$3:$3=DATE(2013,INT((ROW(A4293)-1)/20)+1,1)))&gt;0,
   DATE(2013,INT((ROW(A4293)-1)/20)+1,1),
   ""
)</f>
        <v/>
      </c>
      <c r="B4096" s="72" t="str">
        <f t="shared" si="262"/>
        <v/>
      </c>
      <c r="C4096" s="73"/>
      <c r="D4096" s="73"/>
      <c r="E4096" s="73"/>
      <c r="F4096" s="73"/>
      <c r="G4096" s="73"/>
    </row>
    <row r="4097" spans="1:7" x14ac:dyDescent="0.25">
      <c r="A4097" s="71" t="str">
        <f>IF(
   SUMPRODUCT(--(Sinduscon!$3:$3=DATE(2013,INT((ROW(A4294)-1)/20)+1,1)))&gt;0,
   DATE(2013,INT((ROW(A4294)-1)/20)+1,1),
   ""
)</f>
        <v/>
      </c>
      <c r="B4097" s="72" t="str">
        <f t="shared" si="262"/>
        <v/>
      </c>
      <c r="C4097" s="73"/>
      <c r="D4097" s="73"/>
      <c r="E4097" s="73"/>
      <c r="F4097" s="73"/>
      <c r="G4097" s="73"/>
    </row>
    <row r="4098" spans="1:7" x14ac:dyDescent="0.25">
      <c r="A4098" s="71" t="str">
        <f>IF(
   SUMPRODUCT(--(Sinduscon!$3:$3=DATE(2013,INT((ROW(A4295)-1)/20)+1,1)))&gt;0,
   DATE(2013,INT((ROW(A4295)-1)/20)+1,1),
   ""
)</f>
        <v/>
      </c>
      <c r="B4098" s="72" t="str">
        <f t="shared" si="262"/>
        <v/>
      </c>
      <c r="C4098" s="73"/>
      <c r="D4098" s="73"/>
      <c r="E4098" s="73"/>
      <c r="F4098" s="73"/>
      <c r="G4098" s="73"/>
    </row>
    <row r="4099" spans="1:7" x14ac:dyDescent="0.25">
      <c r="A4099" s="71" t="str">
        <f>IF(
   SUMPRODUCT(--(Sinduscon!$3:$3=DATE(2013,INT((ROW(A4296)-1)/20)+1,1)))&gt;0,
   DATE(2013,INT((ROW(A4296)-1)/20)+1,1),
   ""
)</f>
        <v/>
      </c>
      <c r="B4099" s="72" t="str">
        <f t="shared" si="262"/>
        <v/>
      </c>
      <c r="C4099" s="73"/>
      <c r="D4099" s="73"/>
      <c r="E4099" s="73"/>
      <c r="F4099" s="73"/>
      <c r="G4099" s="73"/>
    </row>
    <row r="4100" spans="1:7" x14ac:dyDescent="0.25">
      <c r="A4100" s="71" t="str">
        <f>IF(
   SUMPRODUCT(--(Sinduscon!$3:$3=DATE(2013,INT((ROW(A4297)-1)/20)+1,1)))&gt;0,
   DATE(2013,INT((ROW(A4297)-1)/20)+1,1),
   ""
)</f>
        <v/>
      </c>
      <c r="B4100" s="72" t="str">
        <f t="shared" si="262"/>
        <v/>
      </c>
      <c r="C4100" s="73"/>
      <c r="D4100" s="73"/>
      <c r="E4100" s="73"/>
      <c r="F4100" s="73"/>
      <c r="G4100" s="73"/>
    </row>
    <row r="4101" spans="1:7" x14ac:dyDescent="0.25">
      <c r="A4101" s="71" t="str">
        <f>IF(
   SUMPRODUCT(--(Sinduscon!$3:$3=DATE(2013,INT((ROW(A4298)-1)/20)+1,1)))&gt;0,
   DATE(2013,INT((ROW(A4298)-1)/20)+1,1),
   ""
)</f>
        <v/>
      </c>
      <c r="B4101" s="72" t="str">
        <f t="shared" si="262"/>
        <v/>
      </c>
      <c r="C4101" s="73"/>
      <c r="D4101" s="73"/>
      <c r="E4101" s="73"/>
      <c r="F4101" s="73"/>
      <c r="G4101" s="73"/>
    </row>
    <row r="4102" spans="1:7" x14ac:dyDescent="0.25">
      <c r="A4102" s="71" t="str">
        <f>IF(
   SUMPRODUCT(--(Sinduscon!$3:$3=DATE(2013,INT((ROW(A4299)-1)/20)+1,1)))&gt;0,
   DATE(2013,INT((ROW(A4299)-1)/20)+1,1),
   ""
)</f>
        <v/>
      </c>
      <c r="B4102" s="72" t="str">
        <f t="shared" si="262"/>
        <v/>
      </c>
      <c r="C4102" s="73"/>
      <c r="D4102" s="73"/>
      <c r="E4102" s="73"/>
      <c r="F4102" s="73"/>
      <c r="G4102" s="73"/>
    </row>
    <row r="4103" spans="1:7" x14ac:dyDescent="0.25">
      <c r="A4103" s="71" t="str">
        <f>IF(
   SUMPRODUCT(--(Sinduscon!$3:$3=DATE(2013,INT((ROW(A4300)-1)/20)+1,1)))&gt;0,
   DATE(2013,INT((ROW(A4300)-1)/20)+1,1),
   ""
)</f>
        <v/>
      </c>
      <c r="B4103" s="72" t="str">
        <f t="shared" si="262"/>
        <v/>
      </c>
      <c r="C4103" s="73"/>
      <c r="D4103" s="73"/>
      <c r="E4103" s="73"/>
      <c r="F4103" s="73"/>
      <c r="G4103" s="73"/>
    </row>
    <row r="4104" spans="1:7" x14ac:dyDescent="0.25">
      <c r="A4104" s="71" t="str">
        <f>IF(
   SUMPRODUCT(--(Sinduscon!$3:$3=DATE(2013,INT((ROW(A4301)-1)/20)+1,1)))&gt;0,
   DATE(2013,INT((ROW(A4301)-1)/20)+1,1),
   ""
)</f>
        <v/>
      </c>
      <c r="B4104" s="72" t="str">
        <f t="shared" ref="B4104:B4167" si="263">IF(A4104&lt;&gt;"", CHOOSE(MOD(QUOTIENT(ROW()-4,4),5)+1,"R-1","PP-4","R-8","R-16","PIS"), "")</f>
        <v/>
      </c>
      <c r="C4104" s="73"/>
      <c r="D4104" s="73"/>
      <c r="E4104" s="73"/>
      <c r="F4104" s="73"/>
      <c r="G4104" s="73"/>
    </row>
    <row r="4105" spans="1:7" x14ac:dyDescent="0.25">
      <c r="A4105" s="71" t="str">
        <f>IF(
   SUMPRODUCT(--(Sinduscon!$3:$3=DATE(2013,INT((ROW(A4302)-1)/20)+1,1)))&gt;0,
   DATE(2013,INT((ROW(A4302)-1)/20)+1,1),
   ""
)</f>
        <v/>
      </c>
      <c r="B4105" s="72" t="str">
        <f t="shared" si="263"/>
        <v/>
      </c>
      <c r="C4105" s="73"/>
      <c r="D4105" s="73"/>
      <c r="E4105" s="73"/>
      <c r="F4105" s="73"/>
      <c r="G4105" s="73"/>
    </row>
    <row r="4106" spans="1:7" x14ac:dyDescent="0.25">
      <c r="A4106" s="71" t="str">
        <f>IF(
   SUMPRODUCT(--(Sinduscon!$3:$3=DATE(2013,INT((ROW(A4303)-1)/20)+1,1)))&gt;0,
   DATE(2013,INT((ROW(A4303)-1)/20)+1,1),
   ""
)</f>
        <v/>
      </c>
      <c r="B4106" s="72" t="str">
        <f t="shared" si="263"/>
        <v/>
      </c>
      <c r="C4106" s="73"/>
      <c r="D4106" s="73"/>
      <c r="E4106" s="73"/>
      <c r="F4106" s="73"/>
      <c r="G4106" s="73"/>
    </row>
    <row r="4107" spans="1:7" x14ac:dyDescent="0.25">
      <c r="A4107" s="71" t="str">
        <f>IF(
   SUMPRODUCT(--(Sinduscon!$3:$3=DATE(2013,INT((ROW(A4304)-1)/20)+1,1)))&gt;0,
   DATE(2013,INT((ROW(A4304)-1)/20)+1,1),
   ""
)</f>
        <v/>
      </c>
      <c r="B4107" s="72" t="str">
        <f t="shared" si="263"/>
        <v/>
      </c>
      <c r="C4107" s="73"/>
      <c r="D4107" s="73"/>
      <c r="E4107" s="73"/>
      <c r="F4107" s="73"/>
      <c r="G4107" s="73"/>
    </row>
    <row r="4108" spans="1:7" x14ac:dyDescent="0.25">
      <c r="A4108" s="71" t="str">
        <f>IF(
   SUMPRODUCT(--(Sinduscon!$3:$3=DATE(2013,INT((ROW(A4305)-1)/20)+1,1)))&gt;0,
   DATE(2013,INT((ROW(A4305)-1)/20)+1,1),
   ""
)</f>
        <v/>
      </c>
      <c r="B4108" s="72" t="str">
        <f t="shared" si="263"/>
        <v/>
      </c>
      <c r="C4108" s="73"/>
      <c r="D4108" s="73"/>
      <c r="E4108" s="73"/>
      <c r="F4108" s="73"/>
      <c r="G4108" s="73"/>
    </row>
    <row r="4109" spans="1:7" x14ac:dyDescent="0.25">
      <c r="A4109" s="71" t="str">
        <f>IF(
   SUMPRODUCT(--(Sinduscon!$3:$3=DATE(2013,INT((ROW(A4306)-1)/20)+1,1)))&gt;0,
   DATE(2013,INT((ROW(A4306)-1)/20)+1,1),
   ""
)</f>
        <v/>
      </c>
      <c r="B4109" s="72" t="str">
        <f t="shared" si="263"/>
        <v/>
      </c>
      <c r="C4109" s="73"/>
      <c r="D4109" s="73"/>
      <c r="E4109" s="73"/>
      <c r="F4109" s="73"/>
      <c r="G4109" s="73"/>
    </row>
    <row r="4110" spans="1:7" x14ac:dyDescent="0.25">
      <c r="A4110" s="71" t="str">
        <f>IF(
   SUMPRODUCT(--(Sinduscon!$3:$3=DATE(2013,INT((ROW(A4307)-1)/20)+1,1)))&gt;0,
   DATE(2013,INT((ROW(A4307)-1)/20)+1,1),
   ""
)</f>
        <v/>
      </c>
      <c r="B4110" s="72" t="str">
        <f t="shared" si="263"/>
        <v/>
      </c>
      <c r="C4110" s="73"/>
      <c r="D4110" s="73"/>
      <c r="E4110" s="73"/>
      <c r="F4110" s="73"/>
      <c r="G4110" s="73"/>
    </row>
    <row r="4111" spans="1:7" x14ac:dyDescent="0.25">
      <c r="A4111" s="71" t="str">
        <f>IF(
   SUMPRODUCT(--(Sinduscon!$3:$3=DATE(2013,INT((ROW(A4308)-1)/20)+1,1)))&gt;0,
   DATE(2013,INT((ROW(A4308)-1)/20)+1,1),
   ""
)</f>
        <v/>
      </c>
      <c r="B4111" s="72" t="str">
        <f t="shared" si="263"/>
        <v/>
      </c>
      <c r="C4111" s="73"/>
      <c r="D4111" s="73"/>
      <c r="E4111" s="73"/>
      <c r="F4111" s="73"/>
      <c r="G4111" s="73"/>
    </row>
    <row r="4112" spans="1:7" x14ac:dyDescent="0.25">
      <c r="A4112" s="71" t="str">
        <f>IF(
   SUMPRODUCT(--(Sinduscon!$3:$3=DATE(2013,INT((ROW(A4309)-1)/20)+1,1)))&gt;0,
   DATE(2013,INT((ROW(A4309)-1)/20)+1,1),
   ""
)</f>
        <v/>
      </c>
      <c r="B4112" s="72" t="str">
        <f t="shared" si="263"/>
        <v/>
      </c>
      <c r="C4112" s="73"/>
      <c r="D4112" s="73"/>
      <c r="E4112" s="73"/>
      <c r="F4112" s="73"/>
      <c r="G4112" s="73"/>
    </row>
    <row r="4113" spans="1:7" x14ac:dyDescent="0.25">
      <c r="A4113" s="71" t="str">
        <f>IF(
   SUMPRODUCT(--(Sinduscon!$3:$3=DATE(2013,INT((ROW(A4310)-1)/20)+1,1)))&gt;0,
   DATE(2013,INT((ROW(A4310)-1)/20)+1,1),
   ""
)</f>
        <v/>
      </c>
      <c r="B4113" s="72" t="str">
        <f t="shared" si="263"/>
        <v/>
      </c>
      <c r="C4113" s="73"/>
      <c r="D4113" s="73"/>
      <c r="E4113" s="73"/>
      <c r="F4113" s="73"/>
      <c r="G4113" s="73"/>
    </row>
    <row r="4114" spans="1:7" x14ac:dyDescent="0.25">
      <c r="A4114" s="71" t="str">
        <f>IF(
   SUMPRODUCT(--(Sinduscon!$3:$3=DATE(2013,INT((ROW(A4311)-1)/20)+1,1)))&gt;0,
   DATE(2013,INT((ROW(A4311)-1)/20)+1,1),
   ""
)</f>
        <v/>
      </c>
      <c r="B4114" s="72" t="str">
        <f t="shared" si="263"/>
        <v/>
      </c>
      <c r="C4114" s="73"/>
      <c r="D4114" s="73"/>
      <c r="E4114" s="73"/>
      <c r="F4114" s="73"/>
      <c r="G4114" s="73"/>
    </row>
    <row r="4115" spans="1:7" x14ac:dyDescent="0.25">
      <c r="A4115" s="71" t="str">
        <f>IF(
   SUMPRODUCT(--(Sinduscon!$3:$3=DATE(2013,INT((ROW(A4312)-1)/20)+1,1)))&gt;0,
   DATE(2013,INT((ROW(A4312)-1)/20)+1,1),
   ""
)</f>
        <v/>
      </c>
      <c r="B4115" s="72" t="str">
        <f t="shared" si="263"/>
        <v/>
      </c>
      <c r="C4115" s="73"/>
      <c r="D4115" s="73"/>
      <c r="E4115" s="73"/>
      <c r="F4115" s="73"/>
      <c r="G4115" s="73"/>
    </row>
    <row r="4116" spans="1:7" x14ac:dyDescent="0.25">
      <c r="A4116" s="71" t="str">
        <f>IF(
   SUMPRODUCT(--(Sinduscon!$3:$3=DATE(2013,INT((ROW(A4313)-1)/20)+1,1)))&gt;0,
   DATE(2013,INT((ROW(A4313)-1)/20)+1,1),
   ""
)</f>
        <v/>
      </c>
      <c r="B4116" s="72" t="str">
        <f t="shared" si="263"/>
        <v/>
      </c>
      <c r="C4116" s="73"/>
      <c r="D4116" s="73"/>
      <c r="E4116" s="73"/>
      <c r="F4116" s="73"/>
      <c r="G4116" s="73"/>
    </row>
    <row r="4117" spans="1:7" x14ac:dyDescent="0.25">
      <c r="A4117" s="71" t="str">
        <f>IF(
   SUMPRODUCT(--(Sinduscon!$3:$3=DATE(2013,INT((ROW(A4314)-1)/20)+1,1)))&gt;0,
   DATE(2013,INT((ROW(A4314)-1)/20)+1,1),
   ""
)</f>
        <v/>
      </c>
      <c r="B4117" s="72" t="str">
        <f t="shared" si="263"/>
        <v/>
      </c>
      <c r="C4117" s="73"/>
      <c r="D4117" s="73"/>
      <c r="E4117" s="73"/>
      <c r="F4117" s="73"/>
      <c r="G4117" s="73"/>
    </row>
    <row r="4118" spans="1:7" x14ac:dyDescent="0.25">
      <c r="A4118" s="71" t="str">
        <f>IF(
   SUMPRODUCT(--(Sinduscon!$3:$3=DATE(2013,INT((ROW(A4315)-1)/20)+1,1)))&gt;0,
   DATE(2013,INT((ROW(A4315)-1)/20)+1,1),
   ""
)</f>
        <v/>
      </c>
      <c r="B4118" s="72" t="str">
        <f t="shared" si="263"/>
        <v/>
      </c>
      <c r="C4118" s="73"/>
      <c r="D4118" s="73"/>
      <c r="E4118" s="73"/>
      <c r="F4118" s="73"/>
      <c r="G4118" s="73"/>
    </row>
    <row r="4119" spans="1:7" x14ac:dyDescent="0.25">
      <c r="A4119" s="71" t="str">
        <f>IF(
   SUMPRODUCT(--(Sinduscon!$3:$3=DATE(2013,INT((ROW(A4316)-1)/20)+1,1)))&gt;0,
   DATE(2013,INT((ROW(A4316)-1)/20)+1,1),
   ""
)</f>
        <v/>
      </c>
      <c r="B4119" s="72" t="str">
        <f t="shared" si="263"/>
        <v/>
      </c>
      <c r="C4119" s="73"/>
      <c r="D4119" s="73"/>
      <c r="E4119" s="73"/>
      <c r="F4119" s="73"/>
      <c r="G4119" s="73"/>
    </row>
    <row r="4120" spans="1:7" x14ac:dyDescent="0.25">
      <c r="A4120" s="71" t="str">
        <f>IF(
   SUMPRODUCT(--(Sinduscon!$3:$3=DATE(2013,INT((ROW(A4317)-1)/20)+1,1)))&gt;0,
   DATE(2013,INT((ROW(A4317)-1)/20)+1,1),
   ""
)</f>
        <v/>
      </c>
      <c r="B4120" s="72" t="str">
        <f t="shared" si="263"/>
        <v/>
      </c>
      <c r="C4120" s="73"/>
      <c r="D4120" s="73"/>
      <c r="E4120" s="73"/>
      <c r="F4120" s="73"/>
      <c r="G4120" s="73"/>
    </row>
    <row r="4121" spans="1:7" x14ac:dyDescent="0.25">
      <c r="A4121" s="71" t="str">
        <f>IF(
   SUMPRODUCT(--(Sinduscon!$3:$3=DATE(2013,INT((ROW(A4318)-1)/20)+1,1)))&gt;0,
   DATE(2013,INT((ROW(A4318)-1)/20)+1,1),
   ""
)</f>
        <v/>
      </c>
      <c r="B4121" s="72" t="str">
        <f t="shared" si="263"/>
        <v/>
      </c>
      <c r="C4121" s="73"/>
      <c r="D4121" s="73"/>
      <c r="E4121" s="73"/>
      <c r="F4121" s="73"/>
      <c r="G4121" s="73"/>
    </row>
    <row r="4122" spans="1:7" x14ac:dyDescent="0.25">
      <c r="A4122" s="71" t="str">
        <f>IF(
   SUMPRODUCT(--(Sinduscon!$3:$3=DATE(2013,INT((ROW(A4319)-1)/20)+1,1)))&gt;0,
   DATE(2013,INT((ROW(A4319)-1)/20)+1,1),
   ""
)</f>
        <v/>
      </c>
      <c r="B4122" s="72" t="str">
        <f t="shared" si="263"/>
        <v/>
      </c>
      <c r="C4122" s="73"/>
      <c r="D4122" s="73"/>
      <c r="E4122" s="73"/>
      <c r="F4122" s="73"/>
      <c r="G4122" s="73"/>
    </row>
    <row r="4123" spans="1:7" x14ac:dyDescent="0.25">
      <c r="A4123" s="71" t="str">
        <f>IF(
   SUMPRODUCT(--(Sinduscon!$3:$3=DATE(2013,INT((ROW(A4320)-1)/20)+1,1)))&gt;0,
   DATE(2013,INT((ROW(A4320)-1)/20)+1,1),
   ""
)</f>
        <v/>
      </c>
      <c r="B4123" s="72" t="str">
        <f t="shared" si="263"/>
        <v/>
      </c>
      <c r="C4123" s="73"/>
      <c r="D4123" s="73"/>
      <c r="E4123" s="73"/>
      <c r="F4123" s="73"/>
      <c r="G4123" s="73"/>
    </row>
    <row r="4124" spans="1:7" x14ac:dyDescent="0.25">
      <c r="A4124" s="71" t="str">
        <f>IF(
   SUMPRODUCT(--(Sinduscon!$3:$3=DATE(2013,INT((ROW(A4321)-1)/20)+1,1)))&gt;0,
   DATE(2013,INT((ROW(A4321)-1)/20)+1,1),
   ""
)</f>
        <v/>
      </c>
      <c r="B4124" s="72" t="str">
        <f t="shared" si="263"/>
        <v/>
      </c>
      <c r="C4124" s="73"/>
      <c r="D4124" s="73"/>
      <c r="E4124" s="73"/>
      <c r="F4124" s="73"/>
      <c r="G4124" s="73"/>
    </row>
    <row r="4125" spans="1:7" x14ac:dyDescent="0.25">
      <c r="A4125" s="71" t="str">
        <f>IF(
   SUMPRODUCT(--(Sinduscon!$3:$3=DATE(2013,INT((ROW(A4322)-1)/20)+1,1)))&gt;0,
   DATE(2013,INT((ROW(A4322)-1)/20)+1,1),
   ""
)</f>
        <v/>
      </c>
      <c r="B4125" s="72" t="str">
        <f t="shared" si="263"/>
        <v/>
      </c>
      <c r="C4125" s="73"/>
      <c r="D4125" s="73"/>
      <c r="E4125" s="73"/>
      <c r="F4125" s="73"/>
      <c r="G4125" s="73"/>
    </row>
    <row r="4126" spans="1:7" x14ac:dyDescent="0.25">
      <c r="A4126" s="71" t="str">
        <f>IF(
   SUMPRODUCT(--(Sinduscon!$3:$3=DATE(2013,INT((ROW(A4323)-1)/20)+1,1)))&gt;0,
   DATE(2013,INT((ROW(A4323)-1)/20)+1,1),
   ""
)</f>
        <v/>
      </c>
      <c r="B4126" s="72" t="str">
        <f t="shared" si="263"/>
        <v/>
      </c>
      <c r="C4126" s="73"/>
      <c r="D4126" s="73"/>
      <c r="E4126" s="73"/>
      <c r="F4126" s="73"/>
      <c r="G4126" s="73"/>
    </row>
    <row r="4127" spans="1:7" x14ac:dyDescent="0.25">
      <c r="A4127" s="71" t="str">
        <f>IF(
   SUMPRODUCT(--(Sinduscon!$3:$3=DATE(2013,INT((ROW(A4324)-1)/20)+1,1)))&gt;0,
   DATE(2013,INT((ROW(A4324)-1)/20)+1,1),
   ""
)</f>
        <v/>
      </c>
      <c r="B4127" s="72" t="str">
        <f t="shared" si="263"/>
        <v/>
      </c>
      <c r="C4127" s="73"/>
      <c r="D4127" s="73"/>
      <c r="E4127" s="73"/>
      <c r="F4127" s="73"/>
      <c r="G4127" s="73"/>
    </row>
    <row r="4128" spans="1:7" x14ac:dyDescent="0.25">
      <c r="A4128" s="71" t="str">
        <f>IF(
   SUMPRODUCT(--(Sinduscon!$3:$3=DATE(2013,INT((ROW(A4325)-1)/20)+1,1)))&gt;0,
   DATE(2013,INT((ROW(A4325)-1)/20)+1,1),
   ""
)</f>
        <v/>
      </c>
      <c r="B4128" s="72" t="str">
        <f t="shared" si="263"/>
        <v/>
      </c>
      <c r="C4128" s="73"/>
      <c r="D4128" s="73"/>
      <c r="E4128" s="73"/>
      <c r="F4128" s="73"/>
      <c r="G4128" s="73"/>
    </row>
    <row r="4129" spans="1:7" x14ac:dyDescent="0.25">
      <c r="A4129" s="71" t="str">
        <f>IF(
   SUMPRODUCT(--(Sinduscon!$3:$3=DATE(2013,INT((ROW(A4326)-1)/20)+1,1)))&gt;0,
   DATE(2013,INT((ROW(A4326)-1)/20)+1,1),
   ""
)</f>
        <v/>
      </c>
      <c r="B4129" s="72" t="str">
        <f t="shared" si="263"/>
        <v/>
      </c>
      <c r="C4129" s="73"/>
      <c r="D4129" s="73"/>
      <c r="E4129" s="73"/>
      <c r="F4129" s="73"/>
      <c r="G4129" s="73"/>
    </row>
    <row r="4130" spans="1:7" x14ac:dyDescent="0.25">
      <c r="A4130" s="71" t="str">
        <f>IF(
   SUMPRODUCT(--(Sinduscon!$3:$3=DATE(2013,INT((ROW(A4327)-1)/20)+1,1)))&gt;0,
   DATE(2013,INT((ROW(A4327)-1)/20)+1,1),
   ""
)</f>
        <v/>
      </c>
      <c r="B4130" s="72" t="str">
        <f t="shared" si="263"/>
        <v/>
      </c>
      <c r="C4130" s="73"/>
      <c r="D4130" s="73"/>
      <c r="E4130" s="73"/>
      <c r="F4130" s="73"/>
      <c r="G4130" s="73"/>
    </row>
    <row r="4131" spans="1:7" x14ac:dyDescent="0.25">
      <c r="A4131" s="71" t="str">
        <f>IF(
   SUMPRODUCT(--(Sinduscon!$3:$3=DATE(2013,INT((ROW(A4328)-1)/20)+1,1)))&gt;0,
   DATE(2013,INT((ROW(A4328)-1)/20)+1,1),
   ""
)</f>
        <v/>
      </c>
      <c r="B4131" s="72" t="str">
        <f t="shared" si="263"/>
        <v/>
      </c>
      <c r="C4131" s="73"/>
      <c r="D4131" s="73"/>
      <c r="E4131" s="73"/>
      <c r="F4131" s="73"/>
      <c r="G4131" s="73"/>
    </row>
    <row r="4132" spans="1:7" x14ac:dyDescent="0.25">
      <c r="A4132" s="71" t="str">
        <f>IF(
   SUMPRODUCT(--(Sinduscon!$3:$3=DATE(2013,INT((ROW(A4329)-1)/20)+1,1)))&gt;0,
   DATE(2013,INT((ROW(A4329)-1)/20)+1,1),
   ""
)</f>
        <v/>
      </c>
      <c r="B4132" s="72" t="str">
        <f t="shared" si="263"/>
        <v/>
      </c>
      <c r="C4132" s="73"/>
      <c r="D4132" s="73"/>
      <c r="E4132" s="73"/>
      <c r="F4132" s="73"/>
      <c r="G4132" s="73"/>
    </row>
    <row r="4133" spans="1:7" x14ac:dyDescent="0.25">
      <c r="A4133" s="71" t="str">
        <f>IF(
   SUMPRODUCT(--(Sinduscon!$3:$3=DATE(2013,INT((ROW(A4330)-1)/20)+1,1)))&gt;0,
   DATE(2013,INT((ROW(A4330)-1)/20)+1,1),
   ""
)</f>
        <v/>
      </c>
      <c r="B4133" s="72" t="str">
        <f t="shared" si="263"/>
        <v/>
      </c>
      <c r="C4133" s="73"/>
      <c r="D4133" s="73"/>
      <c r="E4133" s="73"/>
      <c r="F4133" s="73"/>
      <c r="G4133" s="73"/>
    </row>
    <row r="4134" spans="1:7" x14ac:dyDescent="0.25">
      <c r="A4134" s="71" t="str">
        <f>IF(
   SUMPRODUCT(--(Sinduscon!$3:$3=DATE(2013,INT((ROW(A4331)-1)/20)+1,1)))&gt;0,
   DATE(2013,INT((ROW(A4331)-1)/20)+1,1),
   ""
)</f>
        <v/>
      </c>
      <c r="B4134" s="72" t="str">
        <f t="shared" si="263"/>
        <v/>
      </c>
      <c r="C4134" s="73"/>
      <c r="D4134" s="73"/>
      <c r="E4134" s="73"/>
      <c r="F4134" s="73"/>
      <c r="G4134" s="73"/>
    </row>
    <row r="4135" spans="1:7" x14ac:dyDescent="0.25">
      <c r="A4135" s="71" t="str">
        <f>IF(
   SUMPRODUCT(--(Sinduscon!$3:$3=DATE(2013,INT((ROW(A4332)-1)/20)+1,1)))&gt;0,
   DATE(2013,INT((ROW(A4332)-1)/20)+1,1),
   ""
)</f>
        <v/>
      </c>
      <c r="B4135" s="72" t="str">
        <f t="shared" si="263"/>
        <v/>
      </c>
      <c r="C4135" s="73"/>
      <c r="D4135" s="73"/>
      <c r="E4135" s="73"/>
      <c r="F4135" s="73"/>
      <c r="G4135" s="73"/>
    </row>
    <row r="4136" spans="1:7" x14ac:dyDescent="0.25">
      <c r="A4136" s="71" t="str">
        <f>IF(
   SUMPRODUCT(--(Sinduscon!$3:$3=DATE(2013,INT((ROW(A4333)-1)/20)+1,1)))&gt;0,
   DATE(2013,INT((ROW(A4333)-1)/20)+1,1),
   ""
)</f>
        <v/>
      </c>
      <c r="B4136" s="72" t="str">
        <f t="shared" si="263"/>
        <v/>
      </c>
      <c r="C4136" s="73"/>
      <c r="D4136" s="73"/>
      <c r="E4136" s="73"/>
      <c r="F4136" s="73"/>
      <c r="G4136" s="73"/>
    </row>
    <row r="4137" spans="1:7" x14ac:dyDescent="0.25">
      <c r="A4137" s="71" t="str">
        <f>IF(
   SUMPRODUCT(--(Sinduscon!$3:$3=DATE(2013,INT((ROW(A4334)-1)/20)+1,1)))&gt;0,
   DATE(2013,INT((ROW(A4334)-1)/20)+1,1),
   ""
)</f>
        <v/>
      </c>
      <c r="B4137" s="72" t="str">
        <f t="shared" si="263"/>
        <v/>
      </c>
      <c r="C4137" s="73"/>
      <c r="D4137" s="73"/>
      <c r="E4137" s="73"/>
      <c r="F4137" s="73"/>
      <c r="G4137" s="73"/>
    </row>
    <row r="4138" spans="1:7" x14ac:dyDescent="0.25">
      <c r="A4138" s="71" t="str">
        <f>IF(
   SUMPRODUCT(--(Sinduscon!$3:$3=DATE(2013,INT((ROW(A4335)-1)/20)+1,1)))&gt;0,
   DATE(2013,INT((ROW(A4335)-1)/20)+1,1),
   ""
)</f>
        <v/>
      </c>
      <c r="B4138" s="72" t="str">
        <f t="shared" si="263"/>
        <v/>
      </c>
      <c r="C4138" s="73"/>
      <c r="D4138" s="73"/>
      <c r="E4138" s="73"/>
      <c r="F4138" s="73"/>
      <c r="G4138" s="73"/>
    </row>
    <row r="4139" spans="1:7" x14ac:dyDescent="0.25">
      <c r="A4139" s="71" t="str">
        <f>IF(
   SUMPRODUCT(--(Sinduscon!$3:$3=DATE(2013,INT((ROW(A4336)-1)/20)+1,1)))&gt;0,
   DATE(2013,INT((ROW(A4336)-1)/20)+1,1),
   ""
)</f>
        <v/>
      </c>
      <c r="B4139" s="72" t="str">
        <f t="shared" si="263"/>
        <v/>
      </c>
      <c r="C4139" s="73"/>
      <c r="D4139" s="73"/>
      <c r="E4139" s="73"/>
      <c r="F4139" s="73"/>
      <c r="G4139" s="73"/>
    </row>
    <row r="4140" spans="1:7" x14ac:dyDescent="0.25">
      <c r="A4140" s="71" t="str">
        <f>IF(
   SUMPRODUCT(--(Sinduscon!$3:$3=DATE(2013,INT((ROW(A4337)-1)/20)+1,1)))&gt;0,
   DATE(2013,INT((ROW(A4337)-1)/20)+1,1),
   ""
)</f>
        <v/>
      </c>
      <c r="B4140" s="72" t="str">
        <f t="shared" si="263"/>
        <v/>
      </c>
      <c r="C4140" s="73"/>
      <c r="D4140" s="73"/>
      <c r="E4140" s="73"/>
      <c r="F4140" s="73"/>
      <c r="G4140" s="73"/>
    </row>
    <row r="4141" spans="1:7" x14ac:dyDescent="0.25">
      <c r="A4141" s="71" t="str">
        <f>IF(
   SUMPRODUCT(--(Sinduscon!$3:$3=DATE(2013,INT((ROW(A4338)-1)/20)+1,1)))&gt;0,
   DATE(2013,INT((ROW(A4338)-1)/20)+1,1),
   ""
)</f>
        <v/>
      </c>
      <c r="B4141" s="72" t="str">
        <f t="shared" si="263"/>
        <v/>
      </c>
      <c r="C4141" s="73"/>
      <c r="D4141" s="73"/>
      <c r="E4141" s="73"/>
      <c r="F4141" s="73"/>
      <c r="G4141" s="73"/>
    </row>
    <row r="4142" spans="1:7" x14ac:dyDescent="0.25">
      <c r="A4142" s="71" t="str">
        <f>IF(
   SUMPRODUCT(--(Sinduscon!$3:$3=DATE(2013,INT((ROW(A4339)-1)/20)+1,1)))&gt;0,
   DATE(2013,INT((ROW(A4339)-1)/20)+1,1),
   ""
)</f>
        <v/>
      </c>
      <c r="B4142" s="72" t="str">
        <f t="shared" si="263"/>
        <v/>
      </c>
      <c r="C4142" s="73"/>
      <c r="D4142" s="73"/>
      <c r="E4142" s="73"/>
      <c r="F4142" s="73"/>
      <c r="G4142" s="73"/>
    </row>
    <row r="4143" spans="1:7" x14ac:dyDescent="0.25">
      <c r="A4143" s="71" t="str">
        <f>IF(
   SUMPRODUCT(--(Sinduscon!$3:$3=DATE(2013,INT((ROW(A4340)-1)/20)+1,1)))&gt;0,
   DATE(2013,INT((ROW(A4340)-1)/20)+1,1),
   ""
)</f>
        <v/>
      </c>
      <c r="B4143" s="72" t="str">
        <f t="shared" si="263"/>
        <v/>
      </c>
      <c r="C4143" s="73"/>
      <c r="D4143" s="73"/>
      <c r="E4143" s="73"/>
      <c r="F4143" s="73"/>
      <c r="G4143" s="73"/>
    </row>
    <row r="4144" spans="1:7" x14ac:dyDescent="0.25">
      <c r="A4144" s="71" t="str">
        <f>IF(
   SUMPRODUCT(--(Sinduscon!$3:$3=DATE(2013,INT((ROW(A4341)-1)/20)+1,1)))&gt;0,
   DATE(2013,INT((ROW(A4341)-1)/20)+1,1),
   ""
)</f>
        <v/>
      </c>
      <c r="B4144" s="72" t="str">
        <f t="shared" si="263"/>
        <v/>
      </c>
      <c r="C4144" s="73"/>
      <c r="D4144" s="73"/>
      <c r="E4144" s="73"/>
      <c r="F4144" s="73"/>
      <c r="G4144" s="73"/>
    </row>
    <row r="4145" spans="1:7" x14ac:dyDescent="0.25">
      <c r="A4145" s="71" t="str">
        <f>IF(
   SUMPRODUCT(--(Sinduscon!$3:$3=DATE(2013,INT((ROW(A4342)-1)/20)+1,1)))&gt;0,
   DATE(2013,INT((ROW(A4342)-1)/20)+1,1),
   ""
)</f>
        <v/>
      </c>
      <c r="B4145" s="72" t="str">
        <f t="shared" si="263"/>
        <v/>
      </c>
      <c r="C4145" s="73"/>
      <c r="D4145" s="73"/>
      <c r="E4145" s="73"/>
      <c r="F4145" s="73"/>
      <c r="G4145" s="73"/>
    </row>
    <row r="4146" spans="1:7" x14ac:dyDescent="0.25">
      <c r="A4146" s="71" t="str">
        <f>IF(
   SUMPRODUCT(--(Sinduscon!$3:$3=DATE(2013,INT((ROW(A4343)-1)/20)+1,1)))&gt;0,
   DATE(2013,INT((ROW(A4343)-1)/20)+1,1),
   ""
)</f>
        <v/>
      </c>
      <c r="B4146" s="72" t="str">
        <f t="shared" si="263"/>
        <v/>
      </c>
      <c r="C4146" s="73"/>
      <c r="D4146" s="73"/>
      <c r="E4146" s="73"/>
      <c r="F4146" s="73"/>
      <c r="G4146" s="73"/>
    </row>
    <row r="4147" spans="1:7" x14ac:dyDescent="0.25">
      <c r="A4147" s="71" t="str">
        <f>IF(
   SUMPRODUCT(--(Sinduscon!$3:$3=DATE(2013,INT((ROW(A4344)-1)/20)+1,1)))&gt;0,
   DATE(2013,INT((ROW(A4344)-1)/20)+1,1),
   ""
)</f>
        <v/>
      </c>
      <c r="B4147" s="72" t="str">
        <f t="shared" si="263"/>
        <v/>
      </c>
      <c r="C4147" s="73"/>
      <c r="D4147" s="73"/>
      <c r="E4147" s="73"/>
      <c r="F4147" s="73"/>
      <c r="G4147" s="73"/>
    </row>
    <row r="4148" spans="1:7" x14ac:dyDescent="0.25">
      <c r="A4148" s="71" t="str">
        <f>IF(
   SUMPRODUCT(--(Sinduscon!$3:$3=DATE(2013,INT((ROW(A4345)-1)/20)+1,1)))&gt;0,
   DATE(2013,INT((ROW(A4345)-1)/20)+1,1),
   ""
)</f>
        <v/>
      </c>
      <c r="B4148" s="72" t="str">
        <f t="shared" si="263"/>
        <v/>
      </c>
      <c r="C4148" s="73"/>
      <c r="D4148" s="73"/>
      <c r="E4148" s="73"/>
      <c r="F4148" s="73"/>
      <c r="G4148" s="73"/>
    </row>
    <row r="4149" spans="1:7" x14ac:dyDescent="0.25">
      <c r="A4149" s="71" t="str">
        <f>IF(
   SUMPRODUCT(--(Sinduscon!$3:$3=DATE(2013,INT((ROW(A4346)-1)/20)+1,1)))&gt;0,
   DATE(2013,INT((ROW(A4346)-1)/20)+1,1),
   ""
)</f>
        <v/>
      </c>
      <c r="B4149" s="72" t="str">
        <f t="shared" si="263"/>
        <v/>
      </c>
      <c r="C4149" s="73"/>
      <c r="D4149" s="73"/>
      <c r="E4149" s="73"/>
      <c r="F4149" s="73"/>
      <c r="G4149" s="73"/>
    </row>
    <row r="4150" spans="1:7" x14ac:dyDescent="0.25">
      <c r="A4150" s="71" t="str">
        <f>IF(
   SUMPRODUCT(--(Sinduscon!$3:$3=DATE(2013,INT((ROW(A4347)-1)/20)+1,1)))&gt;0,
   DATE(2013,INT((ROW(A4347)-1)/20)+1,1),
   ""
)</f>
        <v/>
      </c>
      <c r="B4150" s="72" t="str">
        <f t="shared" si="263"/>
        <v/>
      </c>
      <c r="C4150" s="73"/>
      <c r="D4150" s="73"/>
      <c r="E4150" s="73"/>
      <c r="F4150" s="73"/>
      <c r="G4150" s="73"/>
    </row>
    <row r="4151" spans="1:7" x14ac:dyDescent="0.25">
      <c r="A4151" s="71" t="str">
        <f>IF(
   SUMPRODUCT(--(Sinduscon!$3:$3=DATE(2013,INT((ROW(A4348)-1)/20)+1,1)))&gt;0,
   DATE(2013,INT((ROW(A4348)-1)/20)+1,1),
   ""
)</f>
        <v/>
      </c>
      <c r="B4151" s="72" t="str">
        <f t="shared" si="263"/>
        <v/>
      </c>
      <c r="C4151" s="73"/>
      <c r="D4151" s="73"/>
      <c r="E4151" s="73"/>
      <c r="F4151" s="73"/>
      <c r="G4151" s="73"/>
    </row>
    <row r="4152" spans="1:7" x14ac:dyDescent="0.25">
      <c r="A4152" s="71" t="str">
        <f>IF(
   SUMPRODUCT(--(Sinduscon!$3:$3=DATE(2013,INT((ROW(A4349)-1)/20)+1,1)))&gt;0,
   DATE(2013,INT((ROW(A4349)-1)/20)+1,1),
   ""
)</f>
        <v/>
      </c>
      <c r="B4152" s="72" t="str">
        <f t="shared" si="263"/>
        <v/>
      </c>
      <c r="C4152" s="73"/>
      <c r="D4152" s="73"/>
      <c r="E4152" s="73"/>
      <c r="F4152" s="73"/>
      <c r="G4152" s="73"/>
    </row>
    <row r="4153" spans="1:7" x14ac:dyDescent="0.25">
      <c r="A4153" s="71" t="str">
        <f>IF(
   SUMPRODUCT(--(Sinduscon!$3:$3=DATE(2013,INT((ROW(A4350)-1)/20)+1,1)))&gt;0,
   DATE(2013,INT((ROW(A4350)-1)/20)+1,1),
   ""
)</f>
        <v/>
      </c>
      <c r="B4153" s="72" t="str">
        <f t="shared" si="263"/>
        <v/>
      </c>
      <c r="C4153" s="73"/>
      <c r="D4153" s="73"/>
      <c r="E4153" s="73"/>
      <c r="F4153" s="73"/>
      <c r="G4153" s="73"/>
    </row>
    <row r="4154" spans="1:7" x14ac:dyDescent="0.25">
      <c r="A4154" s="71" t="str">
        <f>IF(
   SUMPRODUCT(--(Sinduscon!$3:$3=DATE(2013,INT((ROW(A4351)-1)/20)+1,1)))&gt;0,
   DATE(2013,INT((ROW(A4351)-1)/20)+1,1),
   ""
)</f>
        <v/>
      </c>
      <c r="B4154" s="72" t="str">
        <f t="shared" si="263"/>
        <v/>
      </c>
      <c r="C4154" s="73"/>
      <c r="D4154" s="73"/>
      <c r="E4154" s="73"/>
      <c r="F4154" s="73"/>
      <c r="G4154" s="73"/>
    </row>
    <row r="4155" spans="1:7" x14ac:dyDescent="0.25">
      <c r="A4155" s="71" t="str">
        <f>IF(
   SUMPRODUCT(--(Sinduscon!$3:$3=DATE(2013,INT((ROW(A4352)-1)/20)+1,1)))&gt;0,
   DATE(2013,INT((ROW(A4352)-1)/20)+1,1),
   ""
)</f>
        <v/>
      </c>
      <c r="B4155" s="72" t="str">
        <f t="shared" si="263"/>
        <v/>
      </c>
      <c r="C4155" s="73"/>
      <c r="D4155" s="73"/>
      <c r="E4155" s="73"/>
      <c r="F4155" s="73"/>
      <c r="G4155" s="73"/>
    </row>
    <row r="4156" spans="1:7" x14ac:dyDescent="0.25">
      <c r="A4156" s="71" t="str">
        <f>IF(
   SUMPRODUCT(--(Sinduscon!$3:$3=DATE(2013,INT((ROW(A4353)-1)/20)+1,1)))&gt;0,
   DATE(2013,INT((ROW(A4353)-1)/20)+1,1),
   ""
)</f>
        <v/>
      </c>
      <c r="B4156" s="72" t="str">
        <f t="shared" si="263"/>
        <v/>
      </c>
      <c r="C4156" s="73"/>
      <c r="D4156" s="73"/>
      <c r="E4156" s="73"/>
      <c r="F4156" s="73"/>
      <c r="G4156" s="73"/>
    </row>
    <row r="4157" spans="1:7" x14ac:dyDescent="0.25">
      <c r="A4157" s="71" t="str">
        <f>IF(
   SUMPRODUCT(--(Sinduscon!$3:$3=DATE(2013,INT((ROW(A4354)-1)/20)+1,1)))&gt;0,
   DATE(2013,INT((ROW(A4354)-1)/20)+1,1),
   ""
)</f>
        <v/>
      </c>
      <c r="B4157" s="72" t="str">
        <f t="shared" si="263"/>
        <v/>
      </c>
      <c r="C4157" s="73"/>
      <c r="D4157" s="73"/>
      <c r="E4157" s="73"/>
      <c r="F4157" s="73"/>
      <c r="G4157" s="73"/>
    </row>
    <row r="4158" spans="1:7" x14ac:dyDescent="0.25">
      <c r="A4158" s="71" t="str">
        <f>IF(
   SUMPRODUCT(--(Sinduscon!$3:$3=DATE(2013,INT((ROW(A4355)-1)/20)+1,1)))&gt;0,
   DATE(2013,INT((ROW(A4355)-1)/20)+1,1),
   ""
)</f>
        <v/>
      </c>
      <c r="B4158" s="72" t="str">
        <f t="shared" si="263"/>
        <v/>
      </c>
      <c r="C4158" s="73"/>
      <c r="D4158" s="73"/>
      <c r="E4158" s="73"/>
      <c r="F4158" s="73"/>
      <c r="G4158" s="73"/>
    </row>
    <row r="4159" spans="1:7" x14ac:dyDescent="0.25">
      <c r="A4159" s="71" t="str">
        <f>IF(
   SUMPRODUCT(--(Sinduscon!$3:$3=DATE(2013,INT((ROW(A4356)-1)/20)+1,1)))&gt;0,
   DATE(2013,INT((ROW(A4356)-1)/20)+1,1),
   ""
)</f>
        <v/>
      </c>
      <c r="B4159" s="72" t="str">
        <f t="shared" si="263"/>
        <v/>
      </c>
      <c r="C4159" s="73"/>
      <c r="D4159" s="73"/>
      <c r="E4159" s="73"/>
      <c r="F4159" s="73"/>
      <c r="G4159" s="73"/>
    </row>
    <row r="4160" spans="1:7" x14ac:dyDescent="0.25">
      <c r="A4160" s="71" t="str">
        <f>IF(
   SUMPRODUCT(--(Sinduscon!$3:$3=DATE(2013,INT((ROW(A4357)-1)/20)+1,1)))&gt;0,
   DATE(2013,INT((ROW(A4357)-1)/20)+1,1),
   ""
)</f>
        <v/>
      </c>
      <c r="B4160" s="72" t="str">
        <f t="shared" si="263"/>
        <v/>
      </c>
      <c r="C4160" s="73"/>
      <c r="D4160" s="73"/>
      <c r="E4160" s="73"/>
      <c r="F4160" s="73"/>
      <c r="G4160" s="73"/>
    </row>
    <row r="4161" spans="1:7" x14ac:dyDescent="0.25">
      <c r="A4161" s="71" t="str">
        <f>IF(
   SUMPRODUCT(--(Sinduscon!$3:$3=DATE(2013,INT((ROW(A4358)-1)/20)+1,1)))&gt;0,
   DATE(2013,INT((ROW(A4358)-1)/20)+1,1),
   ""
)</f>
        <v/>
      </c>
      <c r="B4161" s="72" t="str">
        <f t="shared" si="263"/>
        <v/>
      </c>
      <c r="C4161" s="73"/>
      <c r="D4161" s="73"/>
      <c r="E4161" s="73"/>
      <c r="F4161" s="73"/>
      <c r="G4161" s="73"/>
    </row>
    <row r="4162" spans="1:7" x14ac:dyDescent="0.25">
      <c r="A4162" s="71" t="str">
        <f>IF(
   SUMPRODUCT(--(Sinduscon!$3:$3=DATE(2013,INT((ROW(A4359)-1)/20)+1,1)))&gt;0,
   DATE(2013,INT((ROW(A4359)-1)/20)+1,1),
   ""
)</f>
        <v/>
      </c>
      <c r="B4162" s="72" t="str">
        <f t="shared" si="263"/>
        <v/>
      </c>
      <c r="C4162" s="73"/>
      <c r="D4162" s="73"/>
      <c r="E4162" s="73"/>
      <c r="F4162" s="73"/>
      <c r="G4162" s="73"/>
    </row>
    <row r="4163" spans="1:7" x14ac:dyDescent="0.25">
      <c r="A4163" s="71" t="str">
        <f>IF(
   SUMPRODUCT(--(Sinduscon!$3:$3=DATE(2013,INT((ROW(A4360)-1)/20)+1,1)))&gt;0,
   DATE(2013,INT((ROW(A4360)-1)/20)+1,1),
   ""
)</f>
        <v/>
      </c>
      <c r="B4163" s="72" t="str">
        <f t="shared" si="263"/>
        <v/>
      </c>
      <c r="C4163" s="73"/>
      <c r="D4163" s="73"/>
      <c r="E4163" s="73"/>
      <c r="F4163" s="73"/>
      <c r="G4163" s="73"/>
    </row>
    <row r="4164" spans="1:7" x14ac:dyDescent="0.25">
      <c r="A4164" s="71" t="str">
        <f>IF(
   SUMPRODUCT(--(Sinduscon!$3:$3=DATE(2013,INT((ROW(A4361)-1)/20)+1,1)))&gt;0,
   DATE(2013,INT((ROW(A4361)-1)/20)+1,1),
   ""
)</f>
        <v/>
      </c>
      <c r="B4164" s="72" t="str">
        <f t="shared" si="263"/>
        <v/>
      </c>
      <c r="C4164" s="73"/>
      <c r="D4164" s="73"/>
      <c r="E4164" s="73"/>
      <c r="F4164" s="73"/>
      <c r="G4164" s="73"/>
    </row>
    <row r="4165" spans="1:7" x14ac:dyDescent="0.25">
      <c r="A4165" s="71" t="str">
        <f>IF(
   SUMPRODUCT(--(Sinduscon!$3:$3=DATE(2013,INT((ROW(A4362)-1)/20)+1,1)))&gt;0,
   DATE(2013,INT((ROW(A4362)-1)/20)+1,1),
   ""
)</f>
        <v/>
      </c>
      <c r="B4165" s="72" t="str">
        <f t="shared" si="263"/>
        <v/>
      </c>
      <c r="C4165" s="73"/>
      <c r="D4165" s="73"/>
      <c r="E4165" s="73"/>
      <c r="F4165" s="73"/>
      <c r="G4165" s="73"/>
    </row>
    <row r="4166" spans="1:7" x14ac:dyDescent="0.25">
      <c r="A4166" s="71" t="str">
        <f>IF(
   SUMPRODUCT(--(Sinduscon!$3:$3=DATE(2013,INT((ROW(A4363)-1)/20)+1,1)))&gt;0,
   DATE(2013,INT((ROW(A4363)-1)/20)+1,1),
   ""
)</f>
        <v/>
      </c>
      <c r="B4166" s="72" t="str">
        <f t="shared" si="263"/>
        <v/>
      </c>
      <c r="C4166" s="73"/>
      <c r="D4166" s="73"/>
      <c r="E4166" s="73"/>
      <c r="F4166" s="73"/>
      <c r="G4166" s="73"/>
    </row>
    <row r="4167" spans="1:7" x14ac:dyDescent="0.25">
      <c r="A4167" s="71" t="str">
        <f>IF(
   SUMPRODUCT(--(Sinduscon!$3:$3=DATE(2013,INT((ROW(A4364)-1)/20)+1,1)))&gt;0,
   DATE(2013,INT((ROW(A4364)-1)/20)+1,1),
   ""
)</f>
        <v/>
      </c>
      <c r="B4167" s="72" t="str">
        <f t="shared" si="263"/>
        <v/>
      </c>
      <c r="C4167" s="73"/>
      <c r="D4167" s="73"/>
      <c r="E4167" s="73"/>
      <c r="F4167" s="73"/>
      <c r="G4167" s="73"/>
    </row>
    <row r="4168" spans="1:7" x14ac:dyDescent="0.25">
      <c r="A4168" s="71" t="str">
        <f>IF(
   SUMPRODUCT(--(Sinduscon!$3:$3=DATE(2013,INT((ROW(A4365)-1)/20)+1,1)))&gt;0,
   DATE(2013,INT((ROW(A4365)-1)/20)+1,1),
   ""
)</f>
        <v/>
      </c>
      <c r="B4168" s="72" t="str">
        <f t="shared" ref="B4168:B4231" si="264">IF(A4168&lt;&gt;"", CHOOSE(MOD(QUOTIENT(ROW()-4,4),5)+1,"R-1","PP-4","R-8","R-16","PIS"), "")</f>
        <v/>
      </c>
      <c r="C4168" s="73"/>
      <c r="D4168" s="73"/>
      <c r="E4168" s="73"/>
      <c r="F4168" s="73"/>
      <c r="G4168" s="73"/>
    </row>
    <row r="4169" spans="1:7" x14ac:dyDescent="0.25">
      <c r="A4169" s="71" t="str">
        <f>IF(
   SUMPRODUCT(--(Sinduscon!$3:$3=DATE(2013,INT((ROW(A4366)-1)/20)+1,1)))&gt;0,
   DATE(2013,INT((ROW(A4366)-1)/20)+1,1),
   ""
)</f>
        <v/>
      </c>
      <c r="B4169" s="72" t="str">
        <f t="shared" si="264"/>
        <v/>
      </c>
      <c r="C4169" s="73"/>
      <c r="D4169" s="73"/>
      <c r="E4169" s="73"/>
      <c r="F4169" s="73"/>
      <c r="G4169" s="73"/>
    </row>
    <row r="4170" spans="1:7" x14ac:dyDescent="0.25">
      <c r="A4170" s="71" t="str">
        <f>IF(
   SUMPRODUCT(--(Sinduscon!$3:$3=DATE(2013,INT((ROW(A4367)-1)/20)+1,1)))&gt;0,
   DATE(2013,INT((ROW(A4367)-1)/20)+1,1),
   ""
)</f>
        <v/>
      </c>
      <c r="B4170" s="72" t="str">
        <f t="shared" si="264"/>
        <v/>
      </c>
      <c r="C4170" s="73"/>
      <c r="D4170" s="73"/>
      <c r="E4170" s="73"/>
      <c r="F4170" s="73"/>
      <c r="G4170" s="73"/>
    </row>
    <row r="4171" spans="1:7" x14ac:dyDescent="0.25">
      <c r="A4171" s="71" t="str">
        <f>IF(
   SUMPRODUCT(--(Sinduscon!$3:$3=DATE(2013,INT((ROW(A4368)-1)/20)+1,1)))&gt;0,
   DATE(2013,INT((ROW(A4368)-1)/20)+1,1),
   ""
)</f>
        <v/>
      </c>
      <c r="B4171" s="72" t="str">
        <f t="shared" si="264"/>
        <v/>
      </c>
      <c r="C4171" s="73"/>
      <c r="D4171" s="73"/>
      <c r="E4171" s="73"/>
      <c r="F4171" s="73"/>
      <c r="G4171" s="73"/>
    </row>
    <row r="4172" spans="1:7" x14ac:dyDescent="0.25">
      <c r="A4172" s="71" t="str">
        <f>IF(
   SUMPRODUCT(--(Sinduscon!$3:$3=DATE(2013,INT((ROW(A4369)-1)/20)+1,1)))&gt;0,
   DATE(2013,INT((ROW(A4369)-1)/20)+1,1),
   ""
)</f>
        <v/>
      </c>
      <c r="B4172" s="72" t="str">
        <f t="shared" si="264"/>
        <v/>
      </c>
      <c r="C4172" s="73"/>
      <c r="D4172" s="73"/>
      <c r="E4172" s="73"/>
      <c r="F4172" s="73"/>
      <c r="G4172" s="73"/>
    </row>
    <row r="4173" spans="1:7" x14ac:dyDescent="0.25">
      <c r="A4173" s="71" t="str">
        <f>IF(
   SUMPRODUCT(--(Sinduscon!$3:$3=DATE(2013,INT((ROW(A4370)-1)/20)+1,1)))&gt;0,
   DATE(2013,INT((ROW(A4370)-1)/20)+1,1),
   ""
)</f>
        <v/>
      </c>
      <c r="B4173" s="72" t="str">
        <f t="shared" si="264"/>
        <v/>
      </c>
      <c r="C4173" s="73"/>
      <c r="D4173" s="73"/>
      <c r="E4173" s="73"/>
      <c r="F4173" s="73"/>
      <c r="G4173" s="73"/>
    </row>
    <row r="4174" spans="1:7" x14ac:dyDescent="0.25">
      <c r="A4174" s="71" t="str">
        <f>IF(
   SUMPRODUCT(--(Sinduscon!$3:$3=DATE(2013,INT((ROW(A4371)-1)/20)+1,1)))&gt;0,
   DATE(2013,INT((ROW(A4371)-1)/20)+1,1),
   ""
)</f>
        <v/>
      </c>
      <c r="B4174" s="72" t="str">
        <f t="shared" si="264"/>
        <v/>
      </c>
      <c r="C4174" s="73"/>
      <c r="D4174" s="73"/>
      <c r="E4174" s="73"/>
      <c r="F4174" s="73"/>
      <c r="G4174" s="73"/>
    </row>
    <row r="4175" spans="1:7" x14ac:dyDescent="0.25">
      <c r="A4175" s="71" t="str">
        <f>IF(
   SUMPRODUCT(--(Sinduscon!$3:$3=DATE(2013,INT((ROW(A4372)-1)/20)+1,1)))&gt;0,
   DATE(2013,INT((ROW(A4372)-1)/20)+1,1),
   ""
)</f>
        <v/>
      </c>
      <c r="B4175" s="72" t="str">
        <f t="shared" si="264"/>
        <v/>
      </c>
      <c r="C4175" s="73"/>
      <c r="D4175" s="73"/>
      <c r="E4175" s="73"/>
      <c r="F4175" s="73"/>
      <c r="G4175" s="73"/>
    </row>
    <row r="4176" spans="1:7" x14ac:dyDescent="0.25">
      <c r="A4176" s="71" t="str">
        <f>IF(
   SUMPRODUCT(--(Sinduscon!$3:$3=DATE(2013,INT((ROW(A4373)-1)/20)+1,1)))&gt;0,
   DATE(2013,INT((ROW(A4373)-1)/20)+1,1),
   ""
)</f>
        <v/>
      </c>
      <c r="B4176" s="72" t="str">
        <f t="shared" si="264"/>
        <v/>
      </c>
      <c r="C4176" s="73"/>
      <c r="D4176" s="73"/>
      <c r="E4176" s="73"/>
      <c r="F4176" s="73"/>
      <c r="G4176" s="73"/>
    </row>
    <row r="4177" spans="1:7" x14ac:dyDescent="0.25">
      <c r="A4177" s="71" t="str">
        <f>IF(
   SUMPRODUCT(--(Sinduscon!$3:$3=DATE(2013,INT((ROW(A4374)-1)/20)+1,1)))&gt;0,
   DATE(2013,INT((ROW(A4374)-1)/20)+1,1),
   ""
)</f>
        <v/>
      </c>
      <c r="B4177" s="72" t="str">
        <f t="shared" si="264"/>
        <v/>
      </c>
      <c r="C4177" s="73"/>
      <c r="D4177" s="73"/>
      <c r="E4177" s="73"/>
      <c r="F4177" s="73"/>
      <c r="G4177" s="73"/>
    </row>
    <row r="4178" spans="1:7" x14ac:dyDescent="0.25">
      <c r="A4178" s="71" t="str">
        <f>IF(
   SUMPRODUCT(--(Sinduscon!$3:$3=DATE(2013,INT((ROW(A4375)-1)/20)+1,1)))&gt;0,
   DATE(2013,INT((ROW(A4375)-1)/20)+1,1),
   ""
)</f>
        <v/>
      </c>
      <c r="B4178" s="72" t="str">
        <f t="shared" si="264"/>
        <v/>
      </c>
      <c r="C4178" s="73"/>
      <c r="D4178" s="73"/>
      <c r="E4178" s="73"/>
      <c r="F4178" s="73"/>
      <c r="G4178" s="73"/>
    </row>
    <row r="4179" spans="1:7" x14ac:dyDescent="0.25">
      <c r="A4179" s="71" t="str">
        <f>IF(
   SUMPRODUCT(--(Sinduscon!$3:$3=DATE(2013,INT((ROW(A4376)-1)/20)+1,1)))&gt;0,
   DATE(2013,INT((ROW(A4376)-1)/20)+1,1),
   ""
)</f>
        <v/>
      </c>
      <c r="B4179" s="72" t="str">
        <f t="shared" si="264"/>
        <v/>
      </c>
      <c r="C4179" s="73"/>
      <c r="D4179" s="73"/>
      <c r="E4179" s="73"/>
      <c r="F4179" s="73"/>
      <c r="G4179" s="73"/>
    </row>
    <row r="4180" spans="1:7" x14ac:dyDescent="0.25">
      <c r="A4180" s="71" t="str">
        <f>IF(
   SUMPRODUCT(--(Sinduscon!$3:$3=DATE(2013,INT((ROW(A4377)-1)/20)+1,1)))&gt;0,
   DATE(2013,INT((ROW(A4377)-1)/20)+1,1),
   ""
)</f>
        <v/>
      </c>
      <c r="B4180" s="72" t="str">
        <f t="shared" si="264"/>
        <v/>
      </c>
      <c r="C4180" s="73"/>
      <c r="D4180" s="73"/>
      <c r="E4180" s="73"/>
      <c r="F4180" s="73"/>
      <c r="G4180" s="73"/>
    </row>
    <row r="4181" spans="1:7" x14ac:dyDescent="0.25">
      <c r="A4181" s="71" t="str">
        <f>IF(
   SUMPRODUCT(--(Sinduscon!$3:$3=DATE(2013,INT((ROW(A4378)-1)/20)+1,1)))&gt;0,
   DATE(2013,INT((ROW(A4378)-1)/20)+1,1),
   ""
)</f>
        <v/>
      </c>
      <c r="B4181" s="72" t="str">
        <f t="shared" si="264"/>
        <v/>
      </c>
      <c r="C4181" s="73"/>
      <c r="D4181" s="73"/>
      <c r="E4181" s="73"/>
      <c r="F4181" s="73"/>
      <c r="G4181" s="73"/>
    </row>
    <row r="4182" spans="1:7" x14ac:dyDescent="0.25">
      <c r="A4182" s="71" t="str">
        <f>IF(
   SUMPRODUCT(--(Sinduscon!$3:$3=DATE(2013,INT((ROW(A4379)-1)/20)+1,1)))&gt;0,
   DATE(2013,INT((ROW(A4379)-1)/20)+1,1),
   ""
)</f>
        <v/>
      </c>
      <c r="B4182" s="72" t="str">
        <f t="shared" si="264"/>
        <v/>
      </c>
      <c r="C4182" s="73"/>
      <c r="D4182" s="73"/>
      <c r="E4182" s="73"/>
      <c r="F4182" s="73"/>
      <c r="G4182" s="73"/>
    </row>
    <row r="4183" spans="1:7" x14ac:dyDescent="0.25">
      <c r="A4183" s="71" t="str">
        <f>IF(
   SUMPRODUCT(--(Sinduscon!$3:$3=DATE(2013,INT((ROW(A4380)-1)/20)+1,1)))&gt;0,
   DATE(2013,INT((ROW(A4380)-1)/20)+1,1),
   ""
)</f>
        <v/>
      </c>
      <c r="B4183" s="72" t="str">
        <f t="shared" si="264"/>
        <v/>
      </c>
      <c r="C4183" s="73"/>
      <c r="D4183" s="73"/>
      <c r="E4183" s="73"/>
      <c r="F4183" s="73"/>
      <c r="G4183" s="73"/>
    </row>
    <row r="4184" spans="1:7" x14ac:dyDescent="0.25">
      <c r="A4184" s="71" t="str">
        <f>IF(
   SUMPRODUCT(--(Sinduscon!$3:$3=DATE(2013,INT((ROW(A4381)-1)/20)+1,1)))&gt;0,
   DATE(2013,INT((ROW(A4381)-1)/20)+1,1),
   ""
)</f>
        <v/>
      </c>
      <c r="B4184" s="72" t="str">
        <f t="shared" si="264"/>
        <v/>
      </c>
      <c r="C4184" s="73"/>
      <c r="D4184" s="73"/>
      <c r="E4184" s="73"/>
      <c r="F4184" s="73"/>
      <c r="G4184" s="73"/>
    </row>
    <row r="4185" spans="1:7" x14ac:dyDescent="0.25">
      <c r="A4185" s="71" t="str">
        <f>IF(
   SUMPRODUCT(--(Sinduscon!$3:$3=DATE(2013,INT((ROW(A4382)-1)/20)+1,1)))&gt;0,
   DATE(2013,INT((ROW(A4382)-1)/20)+1,1),
   ""
)</f>
        <v/>
      </c>
      <c r="B4185" s="72" t="str">
        <f t="shared" si="264"/>
        <v/>
      </c>
      <c r="C4185" s="73"/>
      <c r="D4185" s="73"/>
      <c r="E4185" s="73"/>
      <c r="F4185" s="73"/>
      <c r="G4185" s="73"/>
    </row>
    <row r="4186" spans="1:7" x14ac:dyDescent="0.25">
      <c r="A4186" s="71" t="str">
        <f>IF(
   SUMPRODUCT(--(Sinduscon!$3:$3=DATE(2013,INT((ROW(A4383)-1)/20)+1,1)))&gt;0,
   DATE(2013,INT((ROW(A4383)-1)/20)+1,1),
   ""
)</f>
        <v/>
      </c>
      <c r="B4186" s="72" t="str">
        <f t="shared" si="264"/>
        <v/>
      </c>
      <c r="C4186" s="73"/>
      <c r="D4186" s="73"/>
      <c r="E4186" s="73"/>
      <c r="F4186" s="73"/>
      <c r="G4186" s="73"/>
    </row>
    <row r="4187" spans="1:7" x14ac:dyDescent="0.25">
      <c r="A4187" s="71" t="str">
        <f>IF(
   SUMPRODUCT(--(Sinduscon!$3:$3=DATE(2013,INT((ROW(A4384)-1)/20)+1,1)))&gt;0,
   DATE(2013,INT((ROW(A4384)-1)/20)+1,1),
   ""
)</f>
        <v/>
      </c>
      <c r="B4187" s="72" t="str">
        <f t="shared" si="264"/>
        <v/>
      </c>
      <c r="C4187" s="73"/>
      <c r="D4187" s="73"/>
      <c r="E4187" s="73"/>
      <c r="F4187" s="73"/>
      <c r="G4187" s="73"/>
    </row>
    <row r="4188" spans="1:7" x14ac:dyDescent="0.25">
      <c r="A4188" s="71" t="str">
        <f>IF(
   SUMPRODUCT(--(Sinduscon!$3:$3=DATE(2013,INT((ROW(A4385)-1)/20)+1,1)))&gt;0,
   DATE(2013,INT((ROW(A4385)-1)/20)+1,1),
   ""
)</f>
        <v/>
      </c>
      <c r="B4188" s="72" t="str">
        <f t="shared" si="264"/>
        <v/>
      </c>
      <c r="C4188" s="73"/>
      <c r="D4188" s="73"/>
      <c r="E4188" s="73"/>
      <c r="F4188" s="73"/>
      <c r="G4188" s="73"/>
    </row>
    <row r="4189" spans="1:7" x14ac:dyDescent="0.25">
      <c r="A4189" s="71" t="str">
        <f>IF(
   SUMPRODUCT(--(Sinduscon!$3:$3=DATE(2013,INT((ROW(A4386)-1)/20)+1,1)))&gt;0,
   DATE(2013,INT((ROW(A4386)-1)/20)+1,1),
   ""
)</f>
        <v/>
      </c>
      <c r="B4189" s="72" t="str">
        <f t="shared" si="264"/>
        <v/>
      </c>
      <c r="C4189" s="73"/>
      <c r="D4189" s="73"/>
      <c r="E4189" s="73"/>
      <c r="F4189" s="73"/>
      <c r="G4189" s="73"/>
    </row>
    <row r="4190" spans="1:7" x14ac:dyDescent="0.25">
      <c r="A4190" s="71" t="str">
        <f>IF(
   SUMPRODUCT(--(Sinduscon!$3:$3=DATE(2013,INT((ROW(A4387)-1)/20)+1,1)))&gt;0,
   DATE(2013,INT((ROW(A4387)-1)/20)+1,1),
   ""
)</f>
        <v/>
      </c>
      <c r="B4190" s="72" t="str">
        <f t="shared" si="264"/>
        <v/>
      </c>
      <c r="C4190" s="73"/>
      <c r="D4190" s="73"/>
      <c r="E4190" s="73"/>
      <c r="F4190" s="73"/>
      <c r="G4190" s="73"/>
    </row>
    <row r="4191" spans="1:7" x14ac:dyDescent="0.25">
      <c r="A4191" s="71" t="str">
        <f>IF(
   SUMPRODUCT(--(Sinduscon!$3:$3=DATE(2013,INT((ROW(A4388)-1)/20)+1,1)))&gt;0,
   DATE(2013,INT((ROW(A4388)-1)/20)+1,1),
   ""
)</f>
        <v/>
      </c>
      <c r="B4191" s="72" t="str">
        <f t="shared" si="264"/>
        <v/>
      </c>
      <c r="C4191" s="73"/>
      <c r="D4191" s="73"/>
      <c r="E4191" s="73"/>
      <c r="F4191" s="73"/>
      <c r="G4191" s="73"/>
    </row>
    <row r="4192" spans="1:7" x14ac:dyDescent="0.25">
      <c r="A4192" s="71" t="str">
        <f>IF(
   SUMPRODUCT(--(Sinduscon!$3:$3=DATE(2013,INT((ROW(A4389)-1)/20)+1,1)))&gt;0,
   DATE(2013,INT((ROW(A4389)-1)/20)+1,1),
   ""
)</f>
        <v/>
      </c>
      <c r="B4192" s="72" t="str">
        <f t="shared" si="264"/>
        <v/>
      </c>
      <c r="C4192" s="73"/>
      <c r="D4192" s="73"/>
      <c r="E4192" s="73"/>
      <c r="F4192" s="73"/>
      <c r="G4192" s="73"/>
    </row>
    <row r="4193" spans="1:7" x14ac:dyDescent="0.25">
      <c r="A4193" s="71" t="str">
        <f>IF(
   SUMPRODUCT(--(Sinduscon!$3:$3=DATE(2013,INT((ROW(A4390)-1)/20)+1,1)))&gt;0,
   DATE(2013,INT((ROW(A4390)-1)/20)+1,1),
   ""
)</f>
        <v/>
      </c>
      <c r="B4193" s="72" t="str">
        <f t="shared" si="264"/>
        <v/>
      </c>
      <c r="C4193" s="73"/>
      <c r="D4193" s="73"/>
      <c r="E4193" s="73"/>
      <c r="F4193" s="73"/>
      <c r="G4193" s="73"/>
    </row>
    <row r="4194" spans="1:7" x14ac:dyDescent="0.25">
      <c r="A4194" s="71" t="str">
        <f>IF(
   SUMPRODUCT(--(Sinduscon!$3:$3=DATE(2013,INT((ROW(A4391)-1)/20)+1,1)))&gt;0,
   DATE(2013,INT((ROW(A4391)-1)/20)+1,1),
   ""
)</f>
        <v/>
      </c>
      <c r="B4194" s="72" t="str">
        <f t="shared" si="264"/>
        <v/>
      </c>
      <c r="C4194" s="73"/>
      <c r="D4194" s="73"/>
      <c r="E4194" s="73"/>
      <c r="F4194" s="73"/>
      <c r="G4194" s="73"/>
    </row>
    <row r="4195" spans="1:7" x14ac:dyDescent="0.25">
      <c r="A4195" s="71" t="str">
        <f>IF(
   SUMPRODUCT(--(Sinduscon!$3:$3=DATE(2013,INT((ROW(A4392)-1)/20)+1,1)))&gt;0,
   DATE(2013,INT((ROW(A4392)-1)/20)+1,1),
   ""
)</f>
        <v/>
      </c>
      <c r="B4195" s="72" t="str">
        <f t="shared" si="264"/>
        <v/>
      </c>
      <c r="C4195" s="73"/>
      <c r="D4195" s="73"/>
      <c r="E4195" s="73"/>
      <c r="F4195" s="73"/>
      <c r="G4195" s="73"/>
    </row>
    <row r="4196" spans="1:7" x14ac:dyDescent="0.25">
      <c r="A4196" s="71" t="str">
        <f>IF(
   SUMPRODUCT(--(Sinduscon!$3:$3=DATE(2013,INT((ROW(A4393)-1)/20)+1,1)))&gt;0,
   DATE(2013,INT((ROW(A4393)-1)/20)+1,1),
   ""
)</f>
        <v/>
      </c>
      <c r="B4196" s="72" t="str">
        <f t="shared" si="264"/>
        <v/>
      </c>
      <c r="C4196" s="73"/>
      <c r="D4196" s="73"/>
      <c r="E4196" s="73"/>
      <c r="F4196" s="73"/>
      <c r="G4196" s="73"/>
    </row>
    <row r="4197" spans="1:7" x14ac:dyDescent="0.25">
      <c r="A4197" s="71" t="str">
        <f>IF(
   SUMPRODUCT(--(Sinduscon!$3:$3=DATE(2013,INT((ROW(A4394)-1)/20)+1,1)))&gt;0,
   DATE(2013,INT((ROW(A4394)-1)/20)+1,1),
   ""
)</f>
        <v/>
      </c>
      <c r="B4197" s="72" t="str">
        <f t="shared" si="264"/>
        <v/>
      </c>
      <c r="C4197" s="73"/>
      <c r="D4197" s="73"/>
      <c r="E4197" s="73"/>
      <c r="F4197" s="73"/>
      <c r="G4197" s="73"/>
    </row>
    <row r="4198" spans="1:7" x14ac:dyDescent="0.25">
      <c r="A4198" s="71" t="str">
        <f>IF(
   SUMPRODUCT(--(Sinduscon!$3:$3=DATE(2013,INT((ROW(A4395)-1)/20)+1,1)))&gt;0,
   DATE(2013,INT((ROW(A4395)-1)/20)+1,1),
   ""
)</f>
        <v/>
      </c>
      <c r="B4198" s="72" t="str">
        <f t="shared" si="264"/>
        <v/>
      </c>
      <c r="C4198" s="73"/>
      <c r="D4198" s="73"/>
      <c r="E4198" s="73"/>
      <c r="F4198" s="73"/>
      <c r="G4198" s="73"/>
    </row>
    <row r="4199" spans="1:7" x14ac:dyDescent="0.25">
      <c r="A4199" s="71" t="str">
        <f>IF(
   SUMPRODUCT(--(Sinduscon!$3:$3=DATE(2013,INT((ROW(A4396)-1)/20)+1,1)))&gt;0,
   DATE(2013,INT((ROW(A4396)-1)/20)+1,1),
   ""
)</f>
        <v/>
      </c>
      <c r="B4199" s="72" t="str">
        <f t="shared" si="264"/>
        <v/>
      </c>
      <c r="C4199" s="73"/>
      <c r="D4199" s="73"/>
      <c r="E4199" s="73"/>
      <c r="F4199" s="73"/>
      <c r="G4199" s="73"/>
    </row>
    <row r="4200" spans="1:7" x14ac:dyDescent="0.25">
      <c r="A4200" s="71" t="str">
        <f>IF(
   SUMPRODUCT(--(Sinduscon!$3:$3=DATE(2013,INT((ROW(A4397)-1)/20)+1,1)))&gt;0,
   DATE(2013,INT((ROW(A4397)-1)/20)+1,1),
   ""
)</f>
        <v/>
      </c>
      <c r="B4200" s="72" t="str">
        <f t="shared" si="264"/>
        <v/>
      </c>
      <c r="C4200" s="73"/>
      <c r="D4200" s="73"/>
      <c r="E4200" s="73"/>
      <c r="F4200" s="73"/>
      <c r="G4200" s="73"/>
    </row>
    <row r="4201" spans="1:7" x14ac:dyDescent="0.25">
      <c r="A4201" s="71" t="str">
        <f>IF(
   SUMPRODUCT(--(Sinduscon!$3:$3=DATE(2013,INT((ROW(A4398)-1)/20)+1,1)))&gt;0,
   DATE(2013,INT((ROW(A4398)-1)/20)+1,1),
   ""
)</f>
        <v/>
      </c>
      <c r="B4201" s="72" t="str">
        <f t="shared" si="264"/>
        <v/>
      </c>
      <c r="C4201" s="73"/>
      <c r="D4201" s="73"/>
      <c r="E4201" s="73"/>
      <c r="F4201" s="73"/>
      <c r="G4201" s="73"/>
    </row>
    <row r="4202" spans="1:7" x14ac:dyDescent="0.25">
      <c r="A4202" s="71" t="str">
        <f>IF(
   SUMPRODUCT(--(Sinduscon!$3:$3=DATE(2013,INT((ROW(A4399)-1)/20)+1,1)))&gt;0,
   DATE(2013,INT((ROW(A4399)-1)/20)+1,1),
   ""
)</f>
        <v/>
      </c>
      <c r="B4202" s="72" t="str">
        <f t="shared" si="264"/>
        <v/>
      </c>
      <c r="C4202" s="73"/>
      <c r="D4202" s="73"/>
      <c r="E4202" s="73"/>
      <c r="F4202" s="73"/>
      <c r="G4202" s="73"/>
    </row>
    <row r="4203" spans="1:7" x14ac:dyDescent="0.25">
      <c r="A4203" s="71" t="str">
        <f>IF(
   SUMPRODUCT(--(Sinduscon!$3:$3=DATE(2013,INT((ROW(A4400)-1)/20)+1,1)))&gt;0,
   DATE(2013,INT((ROW(A4400)-1)/20)+1,1),
   ""
)</f>
        <v/>
      </c>
      <c r="B4203" s="72" t="str">
        <f t="shared" si="264"/>
        <v/>
      </c>
      <c r="C4203" s="73"/>
      <c r="D4203" s="73"/>
      <c r="E4203" s="73"/>
      <c r="F4203" s="73"/>
      <c r="G4203" s="73"/>
    </row>
    <row r="4204" spans="1:7" x14ac:dyDescent="0.25">
      <c r="A4204" s="71" t="str">
        <f>IF(
   SUMPRODUCT(--(Sinduscon!$3:$3=DATE(2013,INT((ROW(A4401)-1)/20)+1,1)))&gt;0,
   DATE(2013,INT((ROW(A4401)-1)/20)+1,1),
   ""
)</f>
        <v/>
      </c>
      <c r="B4204" s="72" t="str">
        <f t="shared" si="264"/>
        <v/>
      </c>
      <c r="C4204" s="73"/>
      <c r="D4204" s="73"/>
      <c r="E4204" s="73"/>
      <c r="F4204" s="73"/>
      <c r="G4204" s="73"/>
    </row>
    <row r="4205" spans="1:7" x14ac:dyDescent="0.25">
      <c r="A4205" s="71" t="str">
        <f>IF(
   SUMPRODUCT(--(Sinduscon!$3:$3=DATE(2013,INT((ROW(A4402)-1)/20)+1,1)))&gt;0,
   DATE(2013,INT((ROW(A4402)-1)/20)+1,1),
   ""
)</f>
        <v/>
      </c>
      <c r="B4205" s="72" t="str">
        <f t="shared" si="264"/>
        <v/>
      </c>
      <c r="C4205" s="73"/>
      <c r="D4205" s="73"/>
      <c r="E4205" s="73"/>
      <c r="F4205" s="73"/>
      <c r="G4205" s="73"/>
    </row>
    <row r="4206" spans="1:7" x14ac:dyDescent="0.25">
      <c r="A4206" s="71" t="str">
        <f>IF(
   SUMPRODUCT(--(Sinduscon!$3:$3=DATE(2013,INT((ROW(A4403)-1)/20)+1,1)))&gt;0,
   DATE(2013,INT((ROW(A4403)-1)/20)+1,1),
   ""
)</f>
        <v/>
      </c>
      <c r="B4206" s="72" t="str">
        <f t="shared" si="264"/>
        <v/>
      </c>
      <c r="C4206" s="73"/>
      <c r="D4206" s="73"/>
      <c r="E4206" s="73"/>
      <c r="F4206" s="73"/>
      <c r="G4206" s="73"/>
    </row>
    <row r="4207" spans="1:7" x14ac:dyDescent="0.25">
      <c r="A4207" s="71" t="str">
        <f>IF(
   SUMPRODUCT(--(Sinduscon!$3:$3=DATE(2013,INT((ROW(A4404)-1)/20)+1,1)))&gt;0,
   DATE(2013,INT((ROW(A4404)-1)/20)+1,1),
   ""
)</f>
        <v/>
      </c>
      <c r="B4207" s="72" t="str">
        <f t="shared" si="264"/>
        <v/>
      </c>
      <c r="C4207" s="73"/>
      <c r="D4207" s="73"/>
      <c r="E4207" s="73"/>
      <c r="F4207" s="73"/>
      <c r="G4207" s="73"/>
    </row>
    <row r="4208" spans="1:7" x14ac:dyDescent="0.25">
      <c r="A4208" s="71" t="str">
        <f>IF(
   SUMPRODUCT(--(Sinduscon!$3:$3=DATE(2013,INT((ROW(A4405)-1)/20)+1,1)))&gt;0,
   DATE(2013,INT((ROW(A4405)-1)/20)+1,1),
   ""
)</f>
        <v/>
      </c>
      <c r="B4208" s="72" t="str">
        <f t="shared" si="264"/>
        <v/>
      </c>
      <c r="C4208" s="73"/>
      <c r="D4208" s="73"/>
      <c r="E4208" s="73"/>
      <c r="F4208" s="73"/>
      <c r="G4208" s="73"/>
    </row>
    <row r="4209" spans="1:7" x14ac:dyDescent="0.25">
      <c r="A4209" s="71" t="str">
        <f>IF(
   SUMPRODUCT(--(Sinduscon!$3:$3=DATE(2013,INT((ROW(A4406)-1)/20)+1,1)))&gt;0,
   DATE(2013,INT((ROW(A4406)-1)/20)+1,1),
   ""
)</f>
        <v/>
      </c>
      <c r="B4209" s="72" t="str">
        <f t="shared" si="264"/>
        <v/>
      </c>
      <c r="C4209" s="73"/>
      <c r="D4209" s="73"/>
      <c r="E4209" s="73"/>
      <c r="F4209" s="73"/>
      <c r="G4209" s="73"/>
    </row>
    <row r="4210" spans="1:7" x14ac:dyDescent="0.25">
      <c r="A4210" s="71" t="str">
        <f>IF(
   SUMPRODUCT(--(Sinduscon!$3:$3=DATE(2013,INT((ROW(A4407)-1)/20)+1,1)))&gt;0,
   DATE(2013,INT((ROW(A4407)-1)/20)+1,1),
   ""
)</f>
        <v/>
      </c>
      <c r="B4210" s="72" t="str">
        <f t="shared" si="264"/>
        <v/>
      </c>
      <c r="C4210" s="73"/>
      <c r="D4210" s="73"/>
      <c r="E4210" s="73"/>
      <c r="F4210" s="73"/>
      <c r="G4210" s="73"/>
    </row>
    <row r="4211" spans="1:7" x14ac:dyDescent="0.25">
      <c r="A4211" s="71" t="str">
        <f>IF(
   SUMPRODUCT(--(Sinduscon!$3:$3=DATE(2013,INT((ROW(A4408)-1)/20)+1,1)))&gt;0,
   DATE(2013,INT((ROW(A4408)-1)/20)+1,1),
   ""
)</f>
        <v/>
      </c>
      <c r="B4211" s="72" t="str">
        <f t="shared" si="264"/>
        <v/>
      </c>
      <c r="C4211" s="73"/>
      <c r="D4211" s="73"/>
      <c r="E4211" s="73"/>
      <c r="F4211" s="73"/>
      <c r="G4211" s="73"/>
    </row>
    <row r="4212" spans="1:7" x14ac:dyDescent="0.25">
      <c r="A4212" s="71" t="str">
        <f>IF(
   SUMPRODUCT(--(Sinduscon!$3:$3=DATE(2013,INT((ROW(A4409)-1)/20)+1,1)))&gt;0,
   DATE(2013,INT((ROW(A4409)-1)/20)+1,1),
   ""
)</f>
        <v/>
      </c>
      <c r="B4212" s="72" t="str">
        <f t="shared" si="264"/>
        <v/>
      </c>
      <c r="C4212" s="73"/>
      <c r="D4212" s="73"/>
      <c r="E4212" s="73"/>
      <c r="F4212" s="73"/>
      <c r="G4212" s="73"/>
    </row>
    <row r="4213" spans="1:7" x14ac:dyDescent="0.25">
      <c r="A4213" s="71" t="str">
        <f>IF(
   SUMPRODUCT(--(Sinduscon!$3:$3=DATE(2013,INT((ROW(A4410)-1)/20)+1,1)))&gt;0,
   DATE(2013,INT((ROW(A4410)-1)/20)+1,1),
   ""
)</f>
        <v/>
      </c>
      <c r="B4213" s="72" t="str">
        <f t="shared" si="264"/>
        <v/>
      </c>
      <c r="C4213" s="73"/>
      <c r="D4213" s="73"/>
      <c r="E4213" s="73"/>
      <c r="F4213" s="73"/>
      <c r="G4213" s="73"/>
    </row>
    <row r="4214" spans="1:7" x14ac:dyDescent="0.25">
      <c r="A4214" s="71" t="str">
        <f>IF(
   SUMPRODUCT(--(Sinduscon!$3:$3=DATE(2013,INT((ROW(A4411)-1)/20)+1,1)))&gt;0,
   DATE(2013,INT((ROW(A4411)-1)/20)+1,1),
   ""
)</f>
        <v/>
      </c>
      <c r="B4214" s="72" t="str">
        <f t="shared" si="264"/>
        <v/>
      </c>
      <c r="C4214" s="73"/>
      <c r="D4214" s="73"/>
      <c r="E4214" s="73"/>
      <c r="F4214" s="73"/>
      <c r="G4214" s="73"/>
    </row>
    <row r="4215" spans="1:7" x14ac:dyDescent="0.25">
      <c r="A4215" s="71" t="str">
        <f>IF(
   SUMPRODUCT(--(Sinduscon!$3:$3=DATE(2013,INT((ROW(A4412)-1)/20)+1,1)))&gt;0,
   DATE(2013,INT((ROW(A4412)-1)/20)+1,1),
   ""
)</f>
        <v/>
      </c>
      <c r="B4215" s="72" t="str">
        <f t="shared" si="264"/>
        <v/>
      </c>
      <c r="C4215" s="73"/>
      <c r="D4215" s="73"/>
      <c r="E4215" s="73"/>
      <c r="F4215" s="73"/>
      <c r="G4215" s="73"/>
    </row>
    <row r="4216" spans="1:7" x14ac:dyDescent="0.25">
      <c r="A4216" s="71" t="str">
        <f>IF(
   SUMPRODUCT(--(Sinduscon!$3:$3=DATE(2013,INT((ROW(A4413)-1)/20)+1,1)))&gt;0,
   DATE(2013,INT((ROW(A4413)-1)/20)+1,1),
   ""
)</f>
        <v/>
      </c>
      <c r="B4216" s="72" t="str">
        <f t="shared" si="264"/>
        <v/>
      </c>
      <c r="C4216" s="73"/>
      <c r="D4216" s="73"/>
      <c r="E4216" s="73"/>
      <c r="F4216" s="73"/>
      <c r="G4216" s="73"/>
    </row>
    <row r="4217" spans="1:7" x14ac:dyDescent="0.25">
      <c r="A4217" s="71" t="str">
        <f>IF(
   SUMPRODUCT(--(Sinduscon!$3:$3=DATE(2013,INT((ROW(A4414)-1)/20)+1,1)))&gt;0,
   DATE(2013,INT((ROW(A4414)-1)/20)+1,1),
   ""
)</f>
        <v/>
      </c>
      <c r="B4217" s="72" t="str">
        <f t="shared" si="264"/>
        <v/>
      </c>
      <c r="C4217" s="73"/>
      <c r="D4217" s="73"/>
      <c r="E4217" s="73"/>
      <c r="F4217" s="73"/>
      <c r="G4217" s="73"/>
    </row>
    <row r="4218" spans="1:7" x14ac:dyDescent="0.25">
      <c r="A4218" s="71" t="str">
        <f>IF(
   SUMPRODUCT(--(Sinduscon!$3:$3=DATE(2013,INT((ROW(A4415)-1)/20)+1,1)))&gt;0,
   DATE(2013,INT((ROW(A4415)-1)/20)+1,1),
   ""
)</f>
        <v/>
      </c>
      <c r="B4218" s="72" t="str">
        <f t="shared" si="264"/>
        <v/>
      </c>
      <c r="C4218" s="73"/>
      <c r="D4218" s="73"/>
      <c r="E4218" s="73"/>
      <c r="F4218" s="73"/>
      <c r="G4218" s="73"/>
    </row>
    <row r="4219" spans="1:7" x14ac:dyDescent="0.25">
      <c r="A4219" s="71" t="str">
        <f>IF(
   SUMPRODUCT(--(Sinduscon!$3:$3=DATE(2013,INT((ROW(A4416)-1)/20)+1,1)))&gt;0,
   DATE(2013,INT((ROW(A4416)-1)/20)+1,1),
   ""
)</f>
        <v/>
      </c>
      <c r="B4219" s="72" t="str">
        <f t="shared" si="264"/>
        <v/>
      </c>
      <c r="C4219" s="73"/>
      <c r="D4219" s="73"/>
      <c r="E4219" s="73"/>
      <c r="F4219" s="73"/>
      <c r="G4219" s="73"/>
    </row>
    <row r="4220" spans="1:7" x14ac:dyDescent="0.25">
      <c r="A4220" s="71" t="str">
        <f>IF(
   SUMPRODUCT(--(Sinduscon!$3:$3=DATE(2013,INT((ROW(A4417)-1)/20)+1,1)))&gt;0,
   DATE(2013,INT((ROW(A4417)-1)/20)+1,1),
   ""
)</f>
        <v/>
      </c>
      <c r="B4220" s="72" t="str">
        <f t="shared" si="264"/>
        <v/>
      </c>
      <c r="C4220" s="73"/>
      <c r="D4220" s="73"/>
      <c r="E4220" s="73"/>
      <c r="F4220" s="73"/>
      <c r="G4220" s="73"/>
    </row>
    <row r="4221" spans="1:7" x14ac:dyDescent="0.25">
      <c r="A4221" s="71" t="str">
        <f>IF(
   SUMPRODUCT(--(Sinduscon!$3:$3=DATE(2013,INT((ROW(A4418)-1)/20)+1,1)))&gt;0,
   DATE(2013,INT((ROW(A4418)-1)/20)+1,1),
   ""
)</f>
        <v/>
      </c>
      <c r="B4221" s="72" t="str">
        <f t="shared" si="264"/>
        <v/>
      </c>
      <c r="C4221" s="73"/>
      <c r="D4221" s="73"/>
      <c r="E4221" s="73"/>
      <c r="F4221" s="73"/>
      <c r="G4221" s="73"/>
    </row>
    <row r="4222" spans="1:7" x14ac:dyDescent="0.25">
      <c r="A4222" s="71" t="str">
        <f>IF(
   SUMPRODUCT(--(Sinduscon!$3:$3=DATE(2013,INT((ROW(A4419)-1)/20)+1,1)))&gt;0,
   DATE(2013,INT((ROW(A4419)-1)/20)+1,1),
   ""
)</f>
        <v/>
      </c>
      <c r="B4222" s="72" t="str">
        <f t="shared" si="264"/>
        <v/>
      </c>
      <c r="C4222" s="73"/>
      <c r="D4222" s="73"/>
      <c r="E4222" s="73"/>
      <c r="F4222" s="73"/>
      <c r="G4222" s="73"/>
    </row>
    <row r="4223" spans="1:7" x14ac:dyDescent="0.25">
      <c r="A4223" s="71" t="str">
        <f>IF(
   SUMPRODUCT(--(Sinduscon!$3:$3=DATE(2013,INT((ROW(A4420)-1)/20)+1,1)))&gt;0,
   DATE(2013,INT((ROW(A4420)-1)/20)+1,1),
   ""
)</f>
        <v/>
      </c>
      <c r="B4223" s="72" t="str">
        <f t="shared" si="264"/>
        <v/>
      </c>
      <c r="C4223" s="73"/>
      <c r="D4223" s="73"/>
      <c r="E4223" s="73"/>
      <c r="F4223" s="73"/>
      <c r="G4223" s="73"/>
    </row>
    <row r="4224" spans="1:7" x14ac:dyDescent="0.25">
      <c r="A4224" s="71" t="str">
        <f>IF(
   SUMPRODUCT(--(Sinduscon!$3:$3=DATE(2013,INT((ROW(A4421)-1)/20)+1,1)))&gt;0,
   DATE(2013,INT((ROW(A4421)-1)/20)+1,1),
   ""
)</f>
        <v/>
      </c>
      <c r="B4224" s="72" t="str">
        <f t="shared" si="264"/>
        <v/>
      </c>
      <c r="C4224" s="73"/>
      <c r="D4224" s="73"/>
      <c r="E4224" s="73"/>
      <c r="F4224" s="73"/>
      <c r="G4224" s="73"/>
    </row>
    <row r="4225" spans="1:7" x14ac:dyDescent="0.25">
      <c r="A4225" s="71" t="str">
        <f>IF(
   SUMPRODUCT(--(Sinduscon!$3:$3=DATE(2013,INT((ROW(A4422)-1)/20)+1,1)))&gt;0,
   DATE(2013,INT((ROW(A4422)-1)/20)+1,1),
   ""
)</f>
        <v/>
      </c>
      <c r="B4225" s="72" t="str">
        <f t="shared" si="264"/>
        <v/>
      </c>
      <c r="C4225" s="73"/>
      <c r="D4225" s="73"/>
      <c r="E4225" s="73"/>
      <c r="F4225" s="73"/>
      <c r="G4225" s="73"/>
    </row>
    <row r="4226" spans="1:7" x14ac:dyDescent="0.25">
      <c r="A4226" s="71" t="str">
        <f>IF(
   SUMPRODUCT(--(Sinduscon!$3:$3=DATE(2013,INT((ROW(A4423)-1)/20)+1,1)))&gt;0,
   DATE(2013,INT((ROW(A4423)-1)/20)+1,1),
   ""
)</f>
        <v/>
      </c>
      <c r="B4226" s="72" t="str">
        <f t="shared" si="264"/>
        <v/>
      </c>
      <c r="C4226" s="73"/>
      <c r="D4226" s="73"/>
      <c r="E4226" s="73"/>
      <c r="F4226" s="73"/>
      <c r="G4226" s="73"/>
    </row>
    <row r="4227" spans="1:7" x14ac:dyDescent="0.25">
      <c r="A4227" s="71" t="str">
        <f>IF(
   SUMPRODUCT(--(Sinduscon!$3:$3=DATE(2013,INT((ROW(A4424)-1)/20)+1,1)))&gt;0,
   DATE(2013,INT((ROW(A4424)-1)/20)+1,1),
   ""
)</f>
        <v/>
      </c>
      <c r="B4227" s="72" t="str">
        <f t="shared" si="264"/>
        <v/>
      </c>
      <c r="C4227" s="73"/>
      <c r="D4227" s="73"/>
      <c r="E4227" s="73"/>
      <c r="F4227" s="73"/>
      <c r="G4227" s="73"/>
    </row>
    <row r="4228" spans="1:7" x14ac:dyDescent="0.25">
      <c r="A4228" s="71" t="str">
        <f>IF(
   SUMPRODUCT(--(Sinduscon!$3:$3=DATE(2013,INT((ROW(A4425)-1)/20)+1,1)))&gt;0,
   DATE(2013,INT((ROW(A4425)-1)/20)+1,1),
   ""
)</f>
        <v/>
      </c>
      <c r="B4228" s="72" t="str">
        <f t="shared" si="264"/>
        <v/>
      </c>
      <c r="C4228" s="73"/>
      <c r="D4228" s="73"/>
      <c r="E4228" s="73"/>
      <c r="F4228" s="73"/>
      <c r="G4228" s="73"/>
    </row>
    <row r="4229" spans="1:7" x14ac:dyDescent="0.25">
      <c r="A4229" s="71" t="str">
        <f>IF(
   SUMPRODUCT(--(Sinduscon!$3:$3=DATE(2013,INT((ROW(A4426)-1)/20)+1,1)))&gt;0,
   DATE(2013,INT((ROW(A4426)-1)/20)+1,1),
   ""
)</f>
        <v/>
      </c>
      <c r="B4229" s="72" t="str">
        <f t="shared" si="264"/>
        <v/>
      </c>
      <c r="C4229" s="73"/>
      <c r="D4229" s="73"/>
      <c r="E4229" s="73"/>
      <c r="F4229" s="73"/>
      <c r="G4229" s="73"/>
    </row>
    <row r="4230" spans="1:7" x14ac:dyDescent="0.25">
      <c r="A4230" s="71" t="str">
        <f>IF(
   SUMPRODUCT(--(Sinduscon!$3:$3=DATE(2013,INT((ROW(A4427)-1)/20)+1,1)))&gt;0,
   DATE(2013,INT((ROW(A4427)-1)/20)+1,1),
   ""
)</f>
        <v/>
      </c>
      <c r="B4230" s="72" t="str">
        <f t="shared" si="264"/>
        <v/>
      </c>
      <c r="C4230" s="73"/>
      <c r="D4230" s="73"/>
      <c r="E4230" s="73"/>
      <c r="F4230" s="73"/>
      <c r="G4230" s="73"/>
    </row>
    <row r="4231" spans="1:7" x14ac:dyDescent="0.25">
      <c r="A4231" s="71" t="str">
        <f>IF(
   SUMPRODUCT(--(Sinduscon!$3:$3=DATE(2013,INT((ROW(A4428)-1)/20)+1,1)))&gt;0,
   DATE(2013,INT((ROW(A4428)-1)/20)+1,1),
   ""
)</f>
        <v/>
      </c>
      <c r="B4231" s="72" t="str">
        <f t="shared" si="264"/>
        <v/>
      </c>
      <c r="C4231" s="73"/>
      <c r="D4231" s="73"/>
      <c r="E4231" s="73"/>
      <c r="F4231" s="73"/>
      <c r="G4231" s="73"/>
    </row>
    <row r="4232" spans="1:7" x14ac:dyDescent="0.25">
      <c r="A4232" s="71" t="str">
        <f>IF(
   SUMPRODUCT(--(Sinduscon!$3:$3=DATE(2013,INT((ROW(A4429)-1)/20)+1,1)))&gt;0,
   DATE(2013,INT((ROW(A4429)-1)/20)+1,1),
   ""
)</f>
        <v/>
      </c>
      <c r="B4232" s="72" t="str">
        <f t="shared" ref="B4232:B4295" si="265">IF(A4232&lt;&gt;"", CHOOSE(MOD(QUOTIENT(ROW()-4,4),5)+1,"R-1","PP-4","R-8","R-16","PIS"), "")</f>
        <v/>
      </c>
      <c r="C4232" s="73"/>
      <c r="D4232" s="73"/>
      <c r="E4232" s="73"/>
      <c r="F4232" s="73"/>
      <c r="G4232" s="73"/>
    </row>
    <row r="4233" spans="1:7" x14ac:dyDescent="0.25">
      <c r="A4233" s="71" t="str">
        <f>IF(
   SUMPRODUCT(--(Sinduscon!$3:$3=DATE(2013,INT((ROW(A4430)-1)/20)+1,1)))&gt;0,
   DATE(2013,INT((ROW(A4430)-1)/20)+1,1),
   ""
)</f>
        <v/>
      </c>
      <c r="B4233" s="72" t="str">
        <f t="shared" si="265"/>
        <v/>
      </c>
      <c r="C4233" s="73"/>
      <c r="D4233" s="73"/>
      <c r="E4233" s="73"/>
      <c r="F4233" s="73"/>
      <c r="G4233" s="73"/>
    </row>
    <row r="4234" spans="1:7" x14ac:dyDescent="0.25">
      <c r="A4234" s="71" t="str">
        <f>IF(
   SUMPRODUCT(--(Sinduscon!$3:$3=DATE(2013,INT((ROW(A4431)-1)/20)+1,1)))&gt;0,
   DATE(2013,INT((ROW(A4431)-1)/20)+1,1),
   ""
)</f>
        <v/>
      </c>
      <c r="B4234" s="72" t="str">
        <f t="shared" si="265"/>
        <v/>
      </c>
      <c r="C4234" s="73"/>
      <c r="D4234" s="73"/>
      <c r="E4234" s="73"/>
      <c r="F4234" s="73"/>
      <c r="G4234" s="73"/>
    </row>
    <row r="4235" spans="1:7" x14ac:dyDescent="0.25">
      <c r="A4235" s="71" t="str">
        <f>IF(
   SUMPRODUCT(--(Sinduscon!$3:$3=DATE(2013,INT((ROW(A4432)-1)/20)+1,1)))&gt;0,
   DATE(2013,INT((ROW(A4432)-1)/20)+1,1),
   ""
)</f>
        <v/>
      </c>
      <c r="B4235" s="72" t="str">
        <f t="shared" si="265"/>
        <v/>
      </c>
      <c r="C4235" s="73"/>
      <c r="D4235" s="73"/>
      <c r="E4235" s="73"/>
      <c r="F4235" s="73"/>
      <c r="G4235" s="73"/>
    </row>
    <row r="4236" spans="1:7" x14ac:dyDescent="0.25">
      <c r="A4236" s="71" t="str">
        <f>IF(
   SUMPRODUCT(--(Sinduscon!$3:$3=DATE(2013,INT((ROW(A4433)-1)/20)+1,1)))&gt;0,
   DATE(2013,INT((ROW(A4433)-1)/20)+1,1),
   ""
)</f>
        <v/>
      </c>
      <c r="B4236" s="72" t="str">
        <f t="shared" si="265"/>
        <v/>
      </c>
      <c r="C4236" s="73"/>
      <c r="D4236" s="73"/>
      <c r="E4236" s="73"/>
      <c r="F4236" s="73"/>
      <c r="G4236" s="73"/>
    </row>
    <row r="4237" spans="1:7" x14ac:dyDescent="0.25">
      <c r="A4237" s="71" t="str">
        <f>IF(
   SUMPRODUCT(--(Sinduscon!$3:$3=DATE(2013,INT((ROW(A4434)-1)/20)+1,1)))&gt;0,
   DATE(2013,INT((ROW(A4434)-1)/20)+1,1),
   ""
)</f>
        <v/>
      </c>
      <c r="B4237" s="72" t="str">
        <f t="shared" si="265"/>
        <v/>
      </c>
      <c r="C4237" s="73"/>
      <c r="D4237" s="73"/>
      <c r="E4237" s="73"/>
      <c r="F4237" s="73"/>
      <c r="G4237" s="73"/>
    </row>
    <row r="4238" spans="1:7" x14ac:dyDescent="0.25">
      <c r="A4238" s="71" t="str">
        <f>IF(
   SUMPRODUCT(--(Sinduscon!$3:$3=DATE(2013,INT((ROW(A4435)-1)/20)+1,1)))&gt;0,
   DATE(2013,INT((ROW(A4435)-1)/20)+1,1),
   ""
)</f>
        <v/>
      </c>
      <c r="B4238" s="72" t="str">
        <f t="shared" si="265"/>
        <v/>
      </c>
      <c r="C4238" s="73"/>
      <c r="D4238" s="73"/>
      <c r="E4238" s="73"/>
      <c r="F4238" s="73"/>
      <c r="G4238" s="73"/>
    </row>
    <row r="4239" spans="1:7" x14ac:dyDescent="0.25">
      <c r="A4239" s="71" t="str">
        <f>IF(
   SUMPRODUCT(--(Sinduscon!$3:$3=DATE(2013,INT((ROW(A4436)-1)/20)+1,1)))&gt;0,
   DATE(2013,INT((ROW(A4436)-1)/20)+1,1),
   ""
)</f>
        <v/>
      </c>
      <c r="B4239" s="72" t="str">
        <f t="shared" si="265"/>
        <v/>
      </c>
      <c r="C4239" s="73"/>
      <c r="D4239" s="73"/>
      <c r="E4239" s="73"/>
      <c r="F4239" s="73"/>
      <c r="G4239" s="73"/>
    </row>
    <row r="4240" spans="1:7" x14ac:dyDescent="0.25">
      <c r="A4240" s="71" t="str">
        <f>IF(
   SUMPRODUCT(--(Sinduscon!$3:$3=DATE(2013,INT((ROW(A4437)-1)/20)+1,1)))&gt;0,
   DATE(2013,INT((ROW(A4437)-1)/20)+1,1),
   ""
)</f>
        <v/>
      </c>
      <c r="B4240" s="72" t="str">
        <f t="shared" si="265"/>
        <v/>
      </c>
      <c r="C4240" s="73"/>
      <c r="D4240" s="73"/>
      <c r="E4240" s="73"/>
      <c r="F4240" s="73"/>
      <c r="G4240" s="73"/>
    </row>
    <row r="4241" spans="1:7" x14ac:dyDescent="0.25">
      <c r="A4241" s="71" t="str">
        <f>IF(
   SUMPRODUCT(--(Sinduscon!$3:$3=DATE(2013,INT((ROW(A4438)-1)/20)+1,1)))&gt;0,
   DATE(2013,INT((ROW(A4438)-1)/20)+1,1),
   ""
)</f>
        <v/>
      </c>
      <c r="B4241" s="72" t="str">
        <f t="shared" si="265"/>
        <v/>
      </c>
      <c r="C4241" s="73"/>
      <c r="D4241" s="73"/>
      <c r="E4241" s="73"/>
      <c r="F4241" s="73"/>
      <c r="G4241" s="73"/>
    </row>
    <row r="4242" spans="1:7" x14ac:dyDescent="0.25">
      <c r="A4242" s="71" t="str">
        <f>IF(
   SUMPRODUCT(--(Sinduscon!$3:$3=DATE(2013,INT((ROW(A4439)-1)/20)+1,1)))&gt;0,
   DATE(2013,INT((ROW(A4439)-1)/20)+1,1),
   ""
)</f>
        <v/>
      </c>
      <c r="B4242" s="72" t="str">
        <f t="shared" si="265"/>
        <v/>
      </c>
      <c r="C4242" s="73"/>
      <c r="D4242" s="73"/>
      <c r="E4242" s="73"/>
      <c r="F4242" s="73"/>
      <c r="G4242" s="73"/>
    </row>
    <row r="4243" spans="1:7" x14ac:dyDescent="0.25">
      <c r="A4243" s="71" t="str">
        <f>IF(
   SUMPRODUCT(--(Sinduscon!$3:$3=DATE(2013,INT((ROW(A4440)-1)/20)+1,1)))&gt;0,
   DATE(2013,INT((ROW(A4440)-1)/20)+1,1),
   ""
)</f>
        <v/>
      </c>
      <c r="B4243" s="72" t="str">
        <f t="shared" si="265"/>
        <v/>
      </c>
      <c r="C4243" s="73"/>
      <c r="D4243" s="73"/>
      <c r="E4243" s="73"/>
      <c r="F4243" s="73"/>
      <c r="G4243" s="73"/>
    </row>
    <row r="4244" spans="1:7" x14ac:dyDescent="0.25">
      <c r="A4244" s="71" t="str">
        <f>IF(
   SUMPRODUCT(--(Sinduscon!$3:$3=DATE(2013,INT((ROW(A4441)-1)/20)+1,1)))&gt;0,
   DATE(2013,INT((ROW(A4441)-1)/20)+1,1),
   ""
)</f>
        <v/>
      </c>
      <c r="B4244" s="72" t="str">
        <f t="shared" si="265"/>
        <v/>
      </c>
      <c r="C4244" s="73"/>
      <c r="D4244" s="73"/>
      <c r="E4244" s="73"/>
      <c r="F4244" s="73"/>
      <c r="G4244" s="73"/>
    </row>
    <row r="4245" spans="1:7" x14ac:dyDescent="0.25">
      <c r="A4245" s="71" t="str">
        <f>IF(
   SUMPRODUCT(--(Sinduscon!$3:$3=DATE(2013,INT((ROW(A4442)-1)/20)+1,1)))&gt;0,
   DATE(2013,INT((ROW(A4442)-1)/20)+1,1),
   ""
)</f>
        <v/>
      </c>
      <c r="B4245" s="72" t="str">
        <f t="shared" si="265"/>
        <v/>
      </c>
      <c r="C4245" s="73"/>
      <c r="D4245" s="73"/>
      <c r="E4245" s="73"/>
      <c r="F4245" s="73"/>
      <c r="G4245" s="73"/>
    </row>
    <row r="4246" spans="1:7" x14ac:dyDescent="0.25">
      <c r="A4246" s="71" t="str">
        <f>IF(
   SUMPRODUCT(--(Sinduscon!$3:$3=DATE(2013,INT((ROW(A4443)-1)/20)+1,1)))&gt;0,
   DATE(2013,INT((ROW(A4443)-1)/20)+1,1),
   ""
)</f>
        <v/>
      </c>
      <c r="B4246" s="72" t="str">
        <f t="shared" si="265"/>
        <v/>
      </c>
      <c r="C4246" s="73"/>
      <c r="D4246" s="73"/>
      <c r="E4246" s="73"/>
      <c r="F4246" s="73"/>
      <c r="G4246" s="73"/>
    </row>
    <row r="4247" spans="1:7" x14ac:dyDescent="0.25">
      <c r="A4247" s="71" t="str">
        <f>IF(
   SUMPRODUCT(--(Sinduscon!$3:$3=DATE(2013,INT((ROW(A4444)-1)/20)+1,1)))&gt;0,
   DATE(2013,INT((ROW(A4444)-1)/20)+1,1),
   ""
)</f>
        <v/>
      </c>
      <c r="B4247" s="72" t="str">
        <f t="shared" si="265"/>
        <v/>
      </c>
      <c r="C4247" s="73"/>
      <c r="D4247" s="73"/>
      <c r="E4247" s="73"/>
      <c r="F4247" s="73"/>
      <c r="G4247" s="73"/>
    </row>
    <row r="4248" spans="1:7" x14ac:dyDescent="0.25">
      <c r="A4248" s="71" t="str">
        <f>IF(
   SUMPRODUCT(--(Sinduscon!$3:$3=DATE(2013,INT((ROW(A4445)-1)/20)+1,1)))&gt;0,
   DATE(2013,INT((ROW(A4445)-1)/20)+1,1),
   ""
)</f>
        <v/>
      </c>
      <c r="B4248" s="72" t="str">
        <f t="shared" si="265"/>
        <v/>
      </c>
      <c r="C4248" s="73"/>
      <c r="D4248" s="73"/>
      <c r="E4248" s="73"/>
      <c r="F4248" s="73"/>
      <c r="G4248" s="73"/>
    </row>
    <row r="4249" spans="1:7" x14ac:dyDescent="0.25">
      <c r="A4249" s="71" t="str">
        <f>IF(
   SUMPRODUCT(--(Sinduscon!$3:$3=DATE(2013,INT((ROW(A4446)-1)/20)+1,1)))&gt;0,
   DATE(2013,INT((ROW(A4446)-1)/20)+1,1),
   ""
)</f>
        <v/>
      </c>
      <c r="B4249" s="72" t="str">
        <f t="shared" si="265"/>
        <v/>
      </c>
      <c r="C4249" s="73"/>
      <c r="D4249" s="73"/>
      <c r="E4249" s="73"/>
      <c r="F4249" s="73"/>
      <c r="G4249" s="73"/>
    </row>
    <row r="4250" spans="1:7" x14ac:dyDescent="0.25">
      <c r="A4250" s="71" t="str">
        <f>IF(
   SUMPRODUCT(--(Sinduscon!$3:$3=DATE(2013,INT((ROW(A4447)-1)/20)+1,1)))&gt;0,
   DATE(2013,INT((ROW(A4447)-1)/20)+1,1),
   ""
)</f>
        <v/>
      </c>
      <c r="B4250" s="72" t="str">
        <f t="shared" si="265"/>
        <v/>
      </c>
      <c r="C4250" s="73"/>
      <c r="D4250" s="73"/>
      <c r="E4250" s="73"/>
      <c r="F4250" s="73"/>
      <c r="G4250" s="73"/>
    </row>
    <row r="4251" spans="1:7" x14ac:dyDescent="0.25">
      <c r="A4251" s="71" t="str">
        <f>IF(
   SUMPRODUCT(--(Sinduscon!$3:$3=DATE(2013,INT((ROW(A4448)-1)/20)+1,1)))&gt;0,
   DATE(2013,INT((ROW(A4448)-1)/20)+1,1),
   ""
)</f>
        <v/>
      </c>
      <c r="B4251" s="72" t="str">
        <f t="shared" si="265"/>
        <v/>
      </c>
      <c r="C4251" s="73"/>
      <c r="D4251" s="73"/>
      <c r="E4251" s="73"/>
      <c r="F4251" s="73"/>
      <c r="G4251" s="73"/>
    </row>
    <row r="4252" spans="1:7" x14ac:dyDescent="0.25">
      <c r="A4252" s="71" t="str">
        <f>IF(
   SUMPRODUCT(--(Sinduscon!$3:$3=DATE(2013,INT((ROW(A4449)-1)/20)+1,1)))&gt;0,
   DATE(2013,INT((ROW(A4449)-1)/20)+1,1),
   ""
)</f>
        <v/>
      </c>
      <c r="B4252" s="72" t="str">
        <f t="shared" si="265"/>
        <v/>
      </c>
      <c r="C4252" s="73"/>
      <c r="D4252" s="73"/>
      <c r="E4252" s="73"/>
      <c r="F4252" s="73"/>
      <c r="G4252" s="73"/>
    </row>
    <row r="4253" spans="1:7" x14ac:dyDescent="0.25">
      <c r="A4253" s="71" t="str">
        <f>IF(
   SUMPRODUCT(--(Sinduscon!$3:$3=DATE(2013,INT((ROW(A4450)-1)/20)+1,1)))&gt;0,
   DATE(2013,INT((ROW(A4450)-1)/20)+1,1),
   ""
)</f>
        <v/>
      </c>
      <c r="B4253" s="72" t="str">
        <f t="shared" si="265"/>
        <v/>
      </c>
      <c r="C4253" s="73"/>
      <c r="D4253" s="73"/>
      <c r="E4253" s="73"/>
      <c r="F4253" s="73"/>
      <c r="G4253" s="73"/>
    </row>
    <row r="4254" spans="1:7" x14ac:dyDescent="0.25">
      <c r="A4254" s="71" t="str">
        <f>IF(
   SUMPRODUCT(--(Sinduscon!$3:$3=DATE(2013,INT((ROW(A4451)-1)/20)+1,1)))&gt;0,
   DATE(2013,INT((ROW(A4451)-1)/20)+1,1),
   ""
)</f>
        <v/>
      </c>
      <c r="B4254" s="72" t="str">
        <f t="shared" si="265"/>
        <v/>
      </c>
      <c r="C4254" s="73"/>
      <c r="D4254" s="73"/>
      <c r="E4254" s="73"/>
      <c r="F4254" s="73"/>
      <c r="G4254" s="73"/>
    </row>
    <row r="4255" spans="1:7" x14ac:dyDescent="0.25">
      <c r="A4255" s="71" t="str">
        <f>IF(
   SUMPRODUCT(--(Sinduscon!$3:$3=DATE(2013,INT((ROW(A4452)-1)/20)+1,1)))&gt;0,
   DATE(2013,INT((ROW(A4452)-1)/20)+1,1),
   ""
)</f>
        <v/>
      </c>
      <c r="B4255" s="72" t="str">
        <f t="shared" si="265"/>
        <v/>
      </c>
      <c r="C4255" s="73"/>
      <c r="D4255" s="73"/>
      <c r="E4255" s="73"/>
      <c r="F4255" s="73"/>
      <c r="G4255" s="73"/>
    </row>
    <row r="4256" spans="1:7" x14ac:dyDescent="0.25">
      <c r="A4256" s="71" t="str">
        <f>IF(
   SUMPRODUCT(--(Sinduscon!$3:$3=DATE(2013,INT((ROW(A4453)-1)/20)+1,1)))&gt;0,
   DATE(2013,INT((ROW(A4453)-1)/20)+1,1),
   ""
)</f>
        <v/>
      </c>
      <c r="B4256" s="72" t="str">
        <f t="shared" si="265"/>
        <v/>
      </c>
      <c r="C4256" s="73"/>
      <c r="D4256" s="73"/>
      <c r="E4256" s="73"/>
      <c r="F4256" s="73"/>
      <c r="G4256" s="73"/>
    </row>
    <row r="4257" spans="1:7" x14ac:dyDescent="0.25">
      <c r="A4257" s="71" t="str">
        <f>IF(
   SUMPRODUCT(--(Sinduscon!$3:$3=DATE(2013,INT((ROW(A4454)-1)/20)+1,1)))&gt;0,
   DATE(2013,INT((ROW(A4454)-1)/20)+1,1),
   ""
)</f>
        <v/>
      </c>
      <c r="B4257" s="72" t="str">
        <f t="shared" si="265"/>
        <v/>
      </c>
      <c r="C4257" s="73"/>
      <c r="D4257" s="73"/>
      <c r="E4257" s="73"/>
      <c r="F4257" s="73"/>
      <c r="G4257" s="73"/>
    </row>
    <row r="4258" spans="1:7" x14ac:dyDescent="0.25">
      <c r="A4258" s="71" t="str">
        <f>IF(
   SUMPRODUCT(--(Sinduscon!$3:$3=DATE(2013,INT((ROW(A4455)-1)/20)+1,1)))&gt;0,
   DATE(2013,INT((ROW(A4455)-1)/20)+1,1),
   ""
)</f>
        <v/>
      </c>
      <c r="B4258" s="72" t="str">
        <f t="shared" si="265"/>
        <v/>
      </c>
      <c r="C4258" s="73"/>
      <c r="D4258" s="73"/>
      <c r="E4258" s="73"/>
      <c r="F4258" s="73"/>
      <c r="G4258" s="73"/>
    </row>
    <row r="4259" spans="1:7" x14ac:dyDescent="0.25">
      <c r="A4259" s="71" t="str">
        <f>IF(
   SUMPRODUCT(--(Sinduscon!$3:$3=DATE(2013,INT((ROW(A4456)-1)/20)+1,1)))&gt;0,
   DATE(2013,INT((ROW(A4456)-1)/20)+1,1),
   ""
)</f>
        <v/>
      </c>
      <c r="B4259" s="72" t="str">
        <f t="shared" si="265"/>
        <v/>
      </c>
      <c r="C4259" s="73"/>
      <c r="D4259" s="73"/>
      <c r="E4259" s="73"/>
      <c r="F4259" s="73"/>
      <c r="G4259" s="73"/>
    </row>
    <row r="4260" spans="1:7" x14ac:dyDescent="0.25">
      <c r="A4260" s="71" t="str">
        <f>IF(
   SUMPRODUCT(--(Sinduscon!$3:$3=DATE(2013,INT((ROW(A4457)-1)/20)+1,1)))&gt;0,
   DATE(2013,INT((ROW(A4457)-1)/20)+1,1),
   ""
)</f>
        <v/>
      </c>
      <c r="B4260" s="72" t="str">
        <f t="shared" si="265"/>
        <v/>
      </c>
      <c r="C4260" s="73"/>
      <c r="D4260" s="73"/>
      <c r="E4260" s="73"/>
      <c r="F4260" s="73"/>
      <c r="G4260" s="73"/>
    </row>
    <row r="4261" spans="1:7" x14ac:dyDescent="0.25">
      <c r="A4261" s="71" t="str">
        <f>IF(
   SUMPRODUCT(--(Sinduscon!$3:$3=DATE(2013,INT((ROW(A4458)-1)/20)+1,1)))&gt;0,
   DATE(2013,INT((ROW(A4458)-1)/20)+1,1),
   ""
)</f>
        <v/>
      </c>
      <c r="B4261" s="72" t="str">
        <f t="shared" si="265"/>
        <v/>
      </c>
      <c r="C4261" s="73"/>
      <c r="D4261" s="73"/>
      <c r="E4261" s="73"/>
      <c r="F4261" s="73"/>
      <c r="G4261" s="73"/>
    </row>
    <row r="4262" spans="1:7" x14ac:dyDescent="0.25">
      <c r="A4262" s="71" t="str">
        <f>IF(
   SUMPRODUCT(--(Sinduscon!$3:$3=DATE(2013,INT((ROW(A4459)-1)/20)+1,1)))&gt;0,
   DATE(2013,INT((ROW(A4459)-1)/20)+1,1),
   ""
)</f>
        <v/>
      </c>
      <c r="B4262" s="72" t="str">
        <f t="shared" si="265"/>
        <v/>
      </c>
      <c r="C4262" s="73"/>
      <c r="D4262" s="73"/>
      <c r="E4262" s="73"/>
      <c r="F4262" s="73"/>
      <c r="G4262" s="73"/>
    </row>
    <row r="4263" spans="1:7" x14ac:dyDescent="0.25">
      <c r="A4263" s="71" t="str">
        <f>IF(
   SUMPRODUCT(--(Sinduscon!$3:$3=DATE(2013,INT((ROW(A4460)-1)/20)+1,1)))&gt;0,
   DATE(2013,INT((ROW(A4460)-1)/20)+1,1),
   ""
)</f>
        <v/>
      </c>
      <c r="B4263" s="72" t="str">
        <f t="shared" si="265"/>
        <v/>
      </c>
      <c r="C4263" s="73"/>
      <c r="D4263" s="73"/>
      <c r="E4263" s="73"/>
      <c r="F4263" s="73"/>
      <c r="G4263" s="73"/>
    </row>
    <row r="4264" spans="1:7" x14ac:dyDescent="0.25">
      <c r="A4264" s="71" t="str">
        <f>IF(
   SUMPRODUCT(--(Sinduscon!$3:$3=DATE(2013,INT((ROW(A4461)-1)/20)+1,1)))&gt;0,
   DATE(2013,INT((ROW(A4461)-1)/20)+1,1),
   ""
)</f>
        <v/>
      </c>
      <c r="B4264" s="72" t="str">
        <f t="shared" si="265"/>
        <v/>
      </c>
      <c r="C4264" s="73"/>
      <c r="D4264" s="73"/>
      <c r="E4264" s="73"/>
      <c r="F4264" s="73"/>
      <c r="G4264" s="73"/>
    </row>
    <row r="4265" spans="1:7" x14ac:dyDescent="0.25">
      <c r="A4265" s="71" t="str">
        <f>IF(
   SUMPRODUCT(--(Sinduscon!$3:$3=DATE(2013,INT((ROW(A4462)-1)/20)+1,1)))&gt;0,
   DATE(2013,INT((ROW(A4462)-1)/20)+1,1),
   ""
)</f>
        <v/>
      </c>
      <c r="B4265" s="72" t="str">
        <f t="shared" si="265"/>
        <v/>
      </c>
      <c r="C4265" s="73"/>
      <c r="D4265" s="73"/>
      <c r="E4265" s="73"/>
      <c r="F4265" s="73"/>
      <c r="G4265" s="73"/>
    </row>
    <row r="4266" spans="1:7" x14ac:dyDescent="0.25">
      <c r="A4266" s="71" t="str">
        <f>IF(
   SUMPRODUCT(--(Sinduscon!$3:$3=DATE(2013,INT((ROW(A4463)-1)/20)+1,1)))&gt;0,
   DATE(2013,INT((ROW(A4463)-1)/20)+1,1),
   ""
)</f>
        <v/>
      </c>
      <c r="B4266" s="72" t="str">
        <f t="shared" si="265"/>
        <v/>
      </c>
      <c r="C4266" s="73"/>
      <c r="D4266" s="73"/>
      <c r="E4266" s="73"/>
      <c r="F4266" s="73"/>
      <c r="G4266" s="73"/>
    </row>
    <row r="4267" spans="1:7" x14ac:dyDescent="0.25">
      <c r="A4267" s="71" t="str">
        <f>IF(
   SUMPRODUCT(--(Sinduscon!$3:$3=DATE(2013,INT((ROW(A4464)-1)/20)+1,1)))&gt;0,
   DATE(2013,INT((ROW(A4464)-1)/20)+1,1),
   ""
)</f>
        <v/>
      </c>
      <c r="B4267" s="72" t="str">
        <f t="shared" si="265"/>
        <v/>
      </c>
      <c r="C4267" s="73"/>
      <c r="D4267" s="73"/>
      <c r="E4267" s="73"/>
      <c r="F4267" s="73"/>
      <c r="G4267" s="73"/>
    </row>
    <row r="4268" spans="1:7" x14ac:dyDescent="0.25">
      <c r="A4268" s="71" t="str">
        <f>IF(
   SUMPRODUCT(--(Sinduscon!$3:$3=DATE(2013,INT((ROW(A4465)-1)/20)+1,1)))&gt;0,
   DATE(2013,INT((ROW(A4465)-1)/20)+1,1),
   ""
)</f>
        <v/>
      </c>
      <c r="B4268" s="72" t="str">
        <f t="shared" si="265"/>
        <v/>
      </c>
      <c r="C4268" s="73"/>
      <c r="D4268" s="73"/>
      <c r="E4268" s="73"/>
      <c r="F4268" s="73"/>
      <c r="G4268" s="73"/>
    </row>
    <row r="4269" spans="1:7" x14ac:dyDescent="0.25">
      <c r="A4269" s="71" t="str">
        <f>IF(
   SUMPRODUCT(--(Sinduscon!$3:$3=DATE(2013,INT((ROW(A4466)-1)/20)+1,1)))&gt;0,
   DATE(2013,INT((ROW(A4466)-1)/20)+1,1),
   ""
)</f>
        <v/>
      </c>
      <c r="B4269" s="72" t="str">
        <f t="shared" si="265"/>
        <v/>
      </c>
      <c r="C4269" s="73"/>
      <c r="D4269" s="73"/>
      <c r="E4269" s="73"/>
      <c r="F4269" s="73"/>
      <c r="G4269" s="73"/>
    </row>
    <row r="4270" spans="1:7" x14ac:dyDescent="0.25">
      <c r="A4270" s="71" t="str">
        <f>IF(
   SUMPRODUCT(--(Sinduscon!$3:$3=DATE(2013,INT((ROW(A4467)-1)/20)+1,1)))&gt;0,
   DATE(2013,INT((ROW(A4467)-1)/20)+1,1),
   ""
)</f>
        <v/>
      </c>
      <c r="B4270" s="72" t="str">
        <f t="shared" si="265"/>
        <v/>
      </c>
      <c r="C4270" s="73"/>
      <c r="D4270" s="73"/>
      <c r="E4270" s="73"/>
      <c r="F4270" s="73"/>
      <c r="G4270" s="73"/>
    </row>
    <row r="4271" spans="1:7" x14ac:dyDescent="0.25">
      <c r="A4271" s="71" t="str">
        <f>IF(
   SUMPRODUCT(--(Sinduscon!$3:$3=DATE(2013,INT((ROW(A4468)-1)/20)+1,1)))&gt;0,
   DATE(2013,INT((ROW(A4468)-1)/20)+1,1),
   ""
)</f>
        <v/>
      </c>
      <c r="B4271" s="72" t="str">
        <f t="shared" si="265"/>
        <v/>
      </c>
      <c r="C4271" s="73"/>
      <c r="D4271" s="73"/>
      <c r="E4271" s="73"/>
      <c r="F4271" s="73"/>
      <c r="G4271" s="73"/>
    </row>
    <row r="4272" spans="1:7" x14ac:dyDescent="0.25">
      <c r="A4272" s="71" t="str">
        <f>IF(
   SUMPRODUCT(--(Sinduscon!$3:$3=DATE(2013,INT((ROW(A4469)-1)/20)+1,1)))&gt;0,
   DATE(2013,INT((ROW(A4469)-1)/20)+1,1),
   ""
)</f>
        <v/>
      </c>
      <c r="B4272" s="72" t="str">
        <f t="shared" si="265"/>
        <v/>
      </c>
      <c r="C4272" s="73"/>
      <c r="D4272" s="73"/>
      <c r="E4272" s="73"/>
      <c r="F4272" s="73"/>
      <c r="G4272" s="73"/>
    </row>
    <row r="4273" spans="1:7" x14ac:dyDescent="0.25">
      <c r="A4273" s="71" t="str">
        <f>IF(
   SUMPRODUCT(--(Sinduscon!$3:$3=DATE(2013,INT((ROW(A4470)-1)/20)+1,1)))&gt;0,
   DATE(2013,INT((ROW(A4470)-1)/20)+1,1),
   ""
)</f>
        <v/>
      </c>
      <c r="B4273" s="72" t="str">
        <f t="shared" si="265"/>
        <v/>
      </c>
      <c r="C4273" s="73"/>
      <c r="D4273" s="73"/>
      <c r="E4273" s="73"/>
      <c r="F4273" s="73"/>
      <c r="G4273" s="73"/>
    </row>
    <row r="4274" spans="1:7" x14ac:dyDescent="0.25">
      <c r="A4274" s="71" t="str">
        <f>IF(
   SUMPRODUCT(--(Sinduscon!$3:$3=DATE(2013,INT((ROW(A4471)-1)/20)+1,1)))&gt;0,
   DATE(2013,INT((ROW(A4471)-1)/20)+1,1),
   ""
)</f>
        <v/>
      </c>
      <c r="B4274" s="72" t="str">
        <f t="shared" si="265"/>
        <v/>
      </c>
      <c r="C4274" s="73"/>
      <c r="D4274" s="73"/>
      <c r="E4274" s="73"/>
      <c r="F4274" s="73"/>
      <c r="G4274" s="73"/>
    </row>
    <row r="4275" spans="1:7" x14ac:dyDescent="0.25">
      <c r="A4275" s="71" t="str">
        <f>IF(
   SUMPRODUCT(--(Sinduscon!$3:$3=DATE(2013,INT((ROW(A4472)-1)/20)+1,1)))&gt;0,
   DATE(2013,INT((ROW(A4472)-1)/20)+1,1),
   ""
)</f>
        <v/>
      </c>
      <c r="B4275" s="72" t="str">
        <f t="shared" si="265"/>
        <v/>
      </c>
      <c r="C4275" s="73"/>
      <c r="D4275" s="73"/>
      <c r="E4275" s="73"/>
      <c r="F4275" s="73"/>
      <c r="G4275" s="73"/>
    </row>
    <row r="4276" spans="1:7" x14ac:dyDescent="0.25">
      <c r="A4276" s="71" t="str">
        <f>IF(
   SUMPRODUCT(--(Sinduscon!$3:$3=DATE(2013,INT((ROW(A4473)-1)/20)+1,1)))&gt;0,
   DATE(2013,INT((ROW(A4473)-1)/20)+1,1),
   ""
)</f>
        <v/>
      </c>
      <c r="B4276" s="72" t="str">
        <f t="shared" si="265"/>
        <v/>
      </c>
      <c r="C4276" s="73"/>
      <c r="D4276" s="73"/>
      <c r="E4276" s="73"/>
      <c r="F4276" s="73"/>
      <c r="G4276" s="73"/>
    </row>
    <row r="4277" spans="1:7" x14ac:dyDescent="0.25">
      <c r="A4277" s="71" t="str">
        <f>IF(
   SUMPRODUCT(--(Sinduscon!$3:$3=DATE(2013,INT((ROW(A4474)-1)/20)+1,1)))&gt;0,
   DATE(2013,INT((ROW(A4474)-1)/20)+1,1),
   ""
)</f>
        <v/>
      </c>
      <c r="B4277" s="72" t="str">
        <f t="shared" si="265"/>
        <v/>
      </c>
      <c r="C4277" s="73"/>
      <c r="D4277" s="73"/>
      <c r="E4277" s="73"/>
      <c r="F4277" s="73"/>
      <c r="G4277" s="73"/>
    </row>
    <row r="4278" spans="1:7" x14ac:dyDescent="0.25">
      <c r="A4278" s="71" t="str">
        <f>IF(
   SUMPRODUCT(--(Sinduscon!$3:$3=DATE(2013,INT((ROW(A4475)-1)/20)+1,1)))&gt;0,
   DATE(2013,INT((ROW(A4475)-1)/20)+1,1),
   ""
)</f>
        <v/>
      </c>
      <c r="B4278" s="72" t="str">
        <f t="shared" si="265"/>
        <v/>
      </c>
      <c r="C4278" s="73"/>
      <c r="D4278" s="73"/>
      <c r="E4278" s="73"/>
      <c r="F4278" s="73"/>
      <c r="G4278" s="73"/>
    </row>
    <row r="4279" spans="1:7" x14ac:dyDescent="0.25">
      <c r="A4279" s="71" t="str">
        <f>IF(
   SUMPRODUCT(--(Sinduscon!$3:$3=DATE(2013,INT((ROW(A4476)-1)/20)+1,1)))&gt;0,
   DATE(2013,INT((ROW(A4476)-1)/20)+1,1),
   ""
)</f>
        <v/>
      </c>
      <c r="B4279" s="72" t="str">
        <f t="shared" si="265"/>
        <v/>
      </c>
      <c r="C4279" s="73"/>
      <c r="D4279" s="73"/>
      <c r="E4279" s="73"/>
      <c r="F4279" s="73"/>
      <c r="G4279" s="73"/>
    </row>
    <row r="4280" spans="1:7" x14ac:dyDescent="0.25">
      <c r="A4280" s="71" t="str">
        <f>IF(
   SUMPRODUCT(--(Sinduscon!$3:$3=DATE(2013,INT((ROW(A4477)-1)/20)+1,1)))&gt;0,
   DATE(2013,INT((ROW(A4477)-1)/20)+1,1),
   ""
)</f>
        <v/>
      </c>
      <c r="B4280" s="72" t="str">
        <f t="shared" si="265"/>
        <v/>
      </c>
      <c r="C4280" s="73"/>
      <c r="D4280" s="73"/>
      <c r="E4280" s="73"/>
      <c r="F4280" s="73"/>
      <c r="G4280" s="73"/>
    </row>
    <row r="4281" spans="1:7" x14ac:dyDescent="0.25">
      <c r="A4281" s="71" t="str">
        <f>IF(
   SUMPRODUCT(--(Sinduscon!$3:$3=DATE(2013,INT((ROW(A4478)-1)/20)+1,1)))&gt;0,
   DATE(2013,INT((ROW(A4478)-1)/20)+1,1),
   ""
)</f>
        <v/>
      </c>
      <c r="B4281" s="72" t="str">
        <f t="shared" si="265"/>
        <v/>
      </c>
      <c r="C4281" s="73"/>
      <c r="D4281" s="73"/>
      <c r="E4281" s="73"/>
      <c r="F4281" s="73"/>
      <c r="G4281" s="73"/>
    </row>
    <row r="4282" spans="1:7" x14ac:dyDescent="0.25">
      <c r="A4282" s="71" t="str">
        <f>IF(
   SUMPRODUCT(--(Sinduscon!$3:$3=DATE(2013,INT((ROW(A4479)-1)/20)+1,1)))&gt;0,
   DATE(2013,INT((ROW(A4479)-1)/20)+1,1),
   ""
)</f>
        <v/>
      </c>
      <c r="B4282" s="72" t="str">
        <f t="shared" si="265"/>
        <v/>
      </c>
      <c r="C4282" s="73"/>
      <c r="D4282" s="73"/>
      <c r="E4282" s="73"/>
      <c r="F4282" s="73"/>
      <c r="G4282" s="73"/>
    </row>
    <row r="4283" spans="1:7" x14ac:dyDescent="0.25">
      <c r="A4283" s="71" t="str">
        <f>IF(
   SUMPRODUCT(--(Sinduscon!$3:$3=DATE(2013,INT((ROW(A4480)-1)/20)+1,1)))&gt;0,
   DATE(2013,INT((ROW(A4480)-1)/20)+1,1),
   ""
)</f>
        <v/>
      </c>
      <c r="B4283" s="72" t="str">
        <f t="shared" si="265"/>
        <v/>
      </c>
      <c r="C4283" s="73"/>
      <c r="D4283" s="73"/>
      <c r="E4283" s="73"/>
      <c r="F4283" s="73"/>
      <c r="G4283" s="73"/>
    </row>
    <row r="4284" spans="1:7" x14ac:dyDescent="0.25">
      <c r="A4284" s="71" t="str">
        <f>IF(
   SUMPRODUCT(--(Sinduscon!$3:$3=DATE(2013,INT((ROW(A4481)-1)/20)+1,1)))&gt;0,
   DATE(2013,INT((ROW(A4481)-1)/20)+1,1),
   ""
)</f>
        <v/>
      </c>
      <c r="B4284" s="72" t="str">
        <f t="shared" si="265"/>
        <v/>
      </c>
      <c r="C4284" s="73"/>
      <c r="D4284" s="73"/>
      <c r="E4284" s="73"/>
      <c r="F4284" s="73"/>
      <c r="G4284" s="73"/>
    </row>
    <row r="4285" spans="1:7" x14ac:dyDescent="0.25">
      <c r="A4285" s="71" t="str">
        <f>IF(
   SUMPRODUCT(--(Sinduscon!$3:$3=DATE(2013,INT((ROW(A4482)-1)/20)+1,1)))&gt;0,
   DATE(2013,INT((ROW(A4482)-1)/20)+1,1),
   ""
)</f>
        <v/>
      </c>
      <c r="B4285" s="72" t="str">
        <f t="shared" si="265"/>
        <v/>
      </c>
      <c r="C4285" s="73"/>
      <c r="D4285" s="73"/>
      <c r="E4285" s="73"/>
      <c r="F4285" s="73"/>
      <c r="G4285" s="73"/>
    </row>
    <row r="4286" spans="1:7" x14ac:dyDescent="0.25">
      <c r="A4286" s="71" t="str">
        <f>IF(
   SUMPRODUCT(--(Sinduscon!$3:$3=DATE(2013,INT((ROW(A4483)-1)/20)+1,1)))&gt;0,
   DATE(2013,INT((ROW(A4483)-1)/20)+1,1),
   ""
)</f>
        <v/>
      </c>
      <c r="B4286" s="72" t="str">
        <f t="shared" si="265"/>
        <v/>
      </c>
      <c r="C4286" s="73"/>
      <c r="D4286" s="73"/>
      <c r="E4286" s="73"/>
      <c r="F4286" s="73"/>
      <c r="G4286" s="73"/>
    </row>
    <row r="4287" spans="1:7" x14ac:dyDescent="0.25">
      <c r="A4287" s="71" t="str">
        <f>IF(
   SUMPRODUCT(--(Sinduscon!$3:$3=DATE(2013,INT((ROW(A4484)-1)/20)+1,1)))&gt;0,
   DATE(2013,INT((ROW(A4484)-1)/20)+1,1),
   ""
)</f>
        <v/>
      </c>
      <c r="B4287" s="72" t="str">
        <f t="shared" si="265"/>
        <v/>
      </c>
      <c r="C4287" s="73"/>
      <c r="D4287" s="73"/>
      <c r="E4287" s="73"/>
      <c r="F4287" s="73"/>
      <c r="G4287" s="73"/>
    </row>
    <row r="4288" spans="1:7" x14ac:dyDescent="0.25">
      <c r="A4288" s="71" t="str">
        <f>IF(
   SUMPRODUCT(--(Sinduscon!$3:$3=DATE(2013,INT((ROW(A4485)-1)/20)+1,1)))&gt;0,
   DATE(2013,INT((ROW(A4485)-1)/20)+1,1),
   ""
)</f>
        <v/>
      </c>
      <c r="B4288" s="72" t="str">
        <f t="shared" si="265"/>
        <v/>
      </c>
      <c r="C4288" s="73"/>
      <c r="D4288" s="73"/>
      <c r="E4288" s="73"/>
      <c r="F4288" s="73"/>
      <c r="G4288" s="73"/>
    </row>
    <row r="4289" spans="1:7" x14ac:dyDescent="0.25">
      <c r="A4289" s="71" t="str">
        <f>IF(
   SUMPRODUCT(--(Sinduscon!$3:$3=DATE(2013,INT((ROW(A4486)-1)/20)+1,1)))&gt;0,
   DATE(2013,INT((ROW(A4486)-1)/20)+1,1),
   ""
)</f>
        <v/>
      </c>
      <c r="B4289" s="72" t="str">
        <f t="shared" si="265"/>
        <v/>
      </c>
      <c r="C4289" s="73"/>
      <c r="D4289" s="73"/>
      <c r="E4289" s="73"/>
      <c r="F4289" s="73"/>
      <c r="G4289" s="73"/>
    </row>
    <row r="4290" spans="1:7" x14ac:dyDescent="0.25">
      <c r="A4290" s="71" t="str">
        <f>IF(
   SUMPRODUCT(--(Sinduscon!$3:$3=DATE(2013,INT((ROW(A4487)-1)/20)+1,1)))&gt;0,
   DATE(2013,INT((ROW(A4487)-1)/20)+1,1),
   ""
)</f>
        <v/>
      </c>
      <c r="B4290" s="72" t="str">
        <f t="shared" si="265"/>
        <v/>
      </c>
      <c r="C4290" s="73"/>
      <c r="D4290" s="73"/>
      <c r="E4290" s="73"/>
      <c r="F4290" s="73"/>
      <c r="G4290" s="73"/>
    </row>
    <row r="4291" spans="1:7" x14ac:dyDescent="0.25">
      <c r="A4291" s="71" t="str">
        <f>IF(
   SUMPRODUCT(--(Sinduscon!$3:$3=DATE(2013,INT((ROW(A4488)-1)/20)+1,1)))&gt;0,
   DATE(2013,INT((ROW(A4488)-1)/20)+1,1),
   ""
)</f>
        <v/>
      </c>
      <c r="B4291" s="72" t="str">
        <f t="shared" si="265"/>
        <v/>
      </c>
      <c r="C4291" s="73"/>
      <c r="D4291" s="73"/>
      <c r="E4291" s="73"/>
      <c r="F4291" s="73"/>
      <c r="G4291" s="73"/>
    </row>
    <row r="4292" spans="1:7" x14ac:dyDescent="0.25">
      <c r="A4292" s="71" t="str">
        <f>IF(
   SUMPRODUCT(--(Sinduscon!$3:$3=DATE(2013,INT((ROW(A4489)-1)/20)+1,1)))&gt;0,
   DATE(2013,INT((ROW(A4489)-1)/20)+1,1),
   ""
)</f>
        <v/>
      </c>
      <c r="B4292" s="72" t="str">
        <f t="shared" si="265"/>
        <v/>
      </c>
      <c r="C4292" s="73"/>
      <c r="D4292" s="73"/>
      <c r="E4292" s="73"/>
      <c r="F4292" s="73"/>
      <c r="G4292" s="73"/>
    </row>
    <row r="4293" spans="1:7" x14ac:dyDescent="0.25">
      <c r="A4293" s="71" t="str">
        <f>IF(
   SUMPRODUCT(--(Sinduscon!$3:$3=DATE(2013,INT((ROW(A4490)-1)/20)+1,1)))&gt;0,
   DATE(2013,INT((ROW(A4490)-1)/20)+1,1),
   ""
)</f>
        <v/>
      </c>
      <c r="B4293" s="72" t="str">
        <f t="shared" si="265"/>
        <v/>
      </c>
      <c r="C4293" s="73"/>
      <c r="D4293" s="73"/>
      <c r="E4293" s="73"/>
      <c r="F4293" s="73"/>
      <c r="G4293" s="73"/>
    </row>
    <row r="4294" spans="1:7" x14ac:dyDescent="0.25">
      <c r="A4294" s="71" t="str">
        <f>IF(
   SUMPRODUCT(--(Sinduscon!$3:$3=DATE(2013,INT((ROW(A4491)-1)/20)+1,1)))&gt;0,
   DATE(2013,INT((ROW(A4491)-1)/20)+1,1),
   ""
)</f>
        <v/>
      </c>
      <c r="B4294" s="72" t="str">
        <f t="shared" si="265"/>
        <v/>
      </c>
      <c r="C4294" s="73"/>
      <c r="D4294" s="73"/>
      <c r="E4294" s="73"/>
      <c r="F4294" s="73"/>
      <c r="G4294" s="73"/>
    </row>
    <row r="4295" spans="1:7" x14ac:dyDescent="0.25">
      <c r="A4295" s="71" t="str">
        <f>IF(
   SUMPRODUCT(--(Sinduscon!$3:$3=DATE(2013,INT((ROW(A4492)-1)/20)+1,1)))&gt;0,
   DATE(2013,INT((ROW(A4492)-1)/20)+1,1),
   ""
)</f>
        <v/>
      </c>
      <c r="B4295" s="72" t="str">
        <f t="shared" si="265"/>
        <v/>
      </c>
      <c r="C4295" s="73"/>
      <c r="D4295" s="73"/>
      <c r="E4295" s="73"/>
      <c r="F4295" s="73"/>
      <c r="G4295" s="73"/>
    </row>
    <row r="4296" spans="1:7" x14ac:dyDescent="0.25">
      <c r="A4296" s="71" t="str">
        <f>IF(
   SUMPRODUCT(--(Sinduscon!$3:$3=DATE(2013,INT((ROW(A4493)-1)/20)+1,1)))&gt;0,
   DATE(2013,INT((ROW(A4493)-1)/20)+1,1),
   ""
)</f>
        <v/>
      </c>
      <c r="B4296" s="72" t="str">
        <f t="shared" ref="B4296:B4359" si="266">IF(A4296&lt;&gt;"", CHOOSE(MOD(QUOTIENT(ROW()-4,4),5)+1,"R-1","PP-4","R-8","R-16","PIS"), "")</f>
        <v/>
      </c>
      <c r="C4296" s="73"/>
      <c r="D4296" s="73"/>
      <c r="E4296" s="73"/>
      <c r="F4296" s="73"/>
      <c r="G4296" s="73"/>
    </row>
    <row r="4297" spans="1:7" x14ac:dyDescent="0.25">
      <c r="A4297" s="71" t="str">
        <f>IF(
   SUMPRODUCT(--(Sinduscon!$3:$3=DATE(2013,INT((ROW(A4494)-1)/20)+1,1)))&gt;0,
   DATE(2013,INT((ROW(A4494)-1)/20)+1,1),
   ""
)</f>
        <v/>
      </c>
      <c r="B4297" s="72" t="str">
        <f t="shared" si="266"/>
        <v/>
      </c>
      <c r="C4297" s="73"/>
      <c r="D4297" s="73"/>
      <c r="E4297" s="73"/>
      <c r="F4297" s="73"/>
      <c r="G4297" s="73"/>
    </row>
    <row r="4298" spans="1:7" x14ac:dyDescent="0.25">
      <c r="A4298" s="71" t="str">
        <f>IF(
   SUMPRODUCT(--(Sinduscon!$3:$3=DATE(2013,INT((ROW(A4495)-1)/20)+1,1)))&gt;0,
   DATE(2013,INT((ROW(A4495)-1)/20)+1,1),
   ""
)</f>
        <v/>
      </c>
      <c r="B4298" s="72" t="str">
        <f t="shared" si="266"/>
        <v/>
      </c>
      <c r="C4298" s="73"/>
      <c r="D4298" s="73"/>
      <c r="E4298" s="73"/>
      <c r="F4298" s="73"/>
      <c r="G4298" s="73"/>
    </row>
    <row r="4299" spans="1:7" x14ac:dyDescent="0.25">
      <c r="A4299" s="71" t="str">
        <f>IF(
   SUMPRODUCT(--(Sinduscon!$3:$3=DATE(2013,INT((ROW(A4496)-1)/20)+1,1)))&gt;0,
   DATE(2013,INT((ROW(A4496)-1)/20)+1,1),
   ""
)</f>
        <v/>
      </c>
      <c r="B4299" s="72" t="str">
        <f t="shared" si="266"/>
        <v/>
      </c>
      <c r="C4299" s="73"/>
      <c r="D4299" s="73"/>
      <c r="E4299" s="73"/>
      <c r="F4299" s="73"/>
      <c r="G4299" s="73"/>
    </row>
    <row r="4300" spans="1:7" x14ac:dyDescent="0.25">
      <c r="A4300" s="71" t="str">
        <f>IF(
   SUMPRODUCT(--(Sinduscon!$3:$3=DATE(2013,INT((ROW(A4497)-1)/20)+1,1)))&gt;0,
   DATE(2013,INT((ROW(A4497)-1)/20)+1,1),
   ""
)</f>
        <v/>
      </c>
      <c r="B4300" s="72" t="str">
        <f t="shared" si="266"/>
        <v/>
      </c>
      <c r="C4300" s="73"/>
      <c r="D4300" s="73"/>
      <c r="E4300" s="73"/>
      <c r="F4300" s="73"/>
      <c r="G4300" s="73"/>
    </row>
    <row r="4301" spans="1:7" x14ac:dyDescent="0.25">
      <c r="A4301" s="71" t="str">
        <f>IF(
   SUMPRODUCT(--(Sinduscon!$3:$3=DATE(2013,INT((ROW(A4498)-1)/20)+1,1)))&gt;0,
   DATE(2013,INT((ROW(A4498)-1)/20)+1,1),
   ""
)</f>
        <v/>
      </c>
      <c r="B4301" s="72" t="str">
        <f t="shared" si="266"/>
        <v/>
      </c>
      <c r="C4301" s="73"/>
      <c r="D4301" s="73"/>
      <c r="E4301" s="73"/>
      <c r="F4301" s="73"/>
      <c r="G4301" s="73"/>
    </row>
    <row r="4302" spans="1:7" x14ac:dyDescent="0.25">
      <c r="A4302" s="71" t="str">
        <f>IF(
   SUMPRODUCT(--(Sinduscon!$3:$3=DATE(2013,INT((ROW(A4499)-1)/20)+1,1)))&gt;0,
   DATE(2013,INT((ROW(A4499)-1)/20)+1,1),
   ""
)</f>
        <v/>
      </c>
      <c r="B4302" s="72" t="str">
        <f t="shared" si="266"/>
        <v/>
      </c>
      <c r="C4302" s="73"/>
      <c r="D4302" s="73"/>
      <c r="E4302" s="73"/>
      <c r="F4302" s="73"/>
      <c r="G4302" s="73"/>
    </row>
    <row r="4303" spans="1:7" x14ac:dyDescent="0.25">
      <c r="A4303" s="71" t="str">
        <f>IF(
   SUMPRODUCT(--(Sinduscon!$3:$3=DATE(2013,INT((ROW(A4500)-1)/20)+1,1)))&gt;0,
   DATE(2013,INT((ROW(A4500)-1)/20)+1,1),
   ""
)</f>
        <v/>
      </c>
      <c r="B4303" s="72" t="str">
        <f t="shared" si="266"/>
        <v/>
      </c>
      <c r="C4303" s="73"/>
      <c r="D4303" s="73"/>
      <c r="E4303" s="73"/>
      <c r="F4303" s="73"/>
      <c r="G4303" s="73"/>
    </row>
    <row r="4304" spans="1:7" x14ac:dyDescent="0.25">
      <c r="A4304" s="71" t="str">
        <f>IF(
   SUMPRODUCT(--(Sinduscon!$3:$3=DATE(2013,INT((ROW(A4501)-1)/20)+1,1)))&gt;0,
   DATE(2013,INT((ROW(A4501)-1)/20)+1,1),
   ""
)</f>
        <v/>
      </c>
      <c r="B4304" s="72" t="str">
        <f t="shared" si="266"/>
        <v/>
      </c>
      <c r="C4304" s="73"/>
      <c r="D4304" s="73"/>
      <c r="E4304" s="73"/>
      <c r="F4304" s="73"/>
      <c r="G4304" s="73"/>
    </row>
    <row r="4305" spans="1:7" x14ac:dyDescent="0.25">
      <c r="A4305" s="71" t="str">
        <f>IF(
   SUMPRODUCT(--(Sinduscon!$3:$3=DATE(2013,INT((ROW(A4502)-1)/20)+1,1)))&gt;0,
   DATE(2013,INT((ROW(A4502)-1)/20)+1,1),
   ""
)</f>
        <v/>
      </c>
      <c r="B4305" s="72" t="str">
        <f t="shared" si="266"/>
        <v/>
      </c>
      <c r="C4305" s="73"/>
      <c r="D4305" s="73"/>
      <c r="E4305" s="73"/>
      <c r="F4305" s="73"/>
      <c r="G4305" s="73"/>
    </row>
    <row r="4306" spans="1:7" x14ac:dyDescent="0.25">
      <c r="A4306" s="71" t="str">
        <f>IF(
   SUMPRODUCT(--(Sinduscon!$3:$3=DATE(2013,INT((ROW(A4503)-1)/20)+1,1)))&gt;0,
   DATE(2013,INT((ROW(A4503)-1)/20)+1,1),
   ""
)</f>
        <v/>
      </c>
      <c r="B4306" s="72" t="str">
        <f t="shared" si="266"/>
        <v/>
      </c>
      <c r="C4306" s="73"/>
      <c r="D4306" s="73"/>
      <c r="E4306" s="73"/>
      <c r="F4306" s="73"/>
      <c r="G4306" s="73"/>
    </row>
    <row r="4307" spans="1:7" x14ac:dyDescent="0.25">
      <c r="A4307" s="71" t="str">
        <f>IF(
   SUMPRODUCT(--(Sinduscon!$3:$3=DATE(2013,INT((ROW(A4504)-1)/20)+1,1)))&gt;0,
   DATE(2013,INT((ROW(A4504)-1)/20)+1,1),
   ""
)</f>
        <v/>
      </c>
      <c r="B4307" s="72" t="str">
        <f t="shared" si="266"/>
        <v/>
      </c>
      <c r="C4307" s="73"/>
      <c r="D4307" s="73"/>
      <c r="E4307" s="73"/>
      <c r="F4307" s="73"/>
      <c r="G4307" s="73"/>
    </row>
    <row r="4308" spans="1:7" x14ac:dyDescent="0.25">
      <c r="A4308" s="71" t="str">
        <f>IF(
   SUMPRODUCT(--(Sinduscon!$3:$3=DATE(2013,INT((ROW(A4505)-1)/20)+1,1)))&gt;0,
   DATE(2013,INT((ROW(A4505)-1)/20)+1,1),
   ""
)</f>
        <v/>
      </c>
      <c r="B4308" s="72" t="str">
        <f t="shared" si="266"/>
        <v/>
      </c>
      <c r="C4308" s="73"/>
      <c r="D4308" s="73"/>
      <c r="E4308" s="73"/>
      <c r="F4308" s="73"/>
      <c r="G4308" s="73"/>
    </row>
    <row r="4309" spans="1:7" x14ac:dyDescent="0.25">
      <c r="A4309" s="71" t="str">
        <f>IF(
   SUMPRODUCT(--(Sinduscon!$3:$3=DATE(2013,INT((ROW(A4506)-1)/20)+1,1)))&gt;0,
   DATE(2013,INT((ROW(A4506)-1)/20)+1,1),
   ""
)</f>
        <v/>
      </c>
      <c r="B4309" s="72" t="str">
        <f t="shared" si="266"/>
        <v/>
      </c>
      <c r="C4309" s="73"/>
      <c r="D4309" s="73"/>
      <c r="E4309" s="73"/>
      <c r="F4309" s="73"/>
      <c r="G4309" s="73"/>
    </row>
    <row r="4310" spans="1:7" x14ac:dyDescent="0.25">
      <c r="A4310" s="71" t="str">
        <f>IF(
   SUMPRODUCT(--(Sinduscon!$3:$3=DATE(2013,INT((ROW(A4507)-1)/20)+1,1)))&gt;0,
   DATE(2013,INT((ROW(A4507)-1)/20)+1,1),
   ""
)</f>
        <v/>
      </c>
      <c r="B4310" s="72" t="str">
        <f t="shared" si="266"/>
        <v/>
      </c>
      <c r="C4310" s="73"/>
      <c r="D4310" s="73"/>
      <c r="E4310" s="73"/>
      <c r="F4310" s="73"/>
      <c r="G4310" s="73"/>
    </row>
    <row r="4311" spans="1:7" x14ac:dyDescent="0.25">
      <c r="A4311" s="71" t="str">
        <f>IF(
   SUMPRODUCT(--(Sinduscon!$3:$3=DATE(2013,INT((ROW(A4508)-1)/20)+1,1)))&gt;0,
   DATE(2013,INT((ROW(A4508)-1)/20)+1,1),
   ""
)</f>
        <v/>
      </c>
      <c r="B4311" s="72" t="str">
        <f t="shared" si="266"/>
        <v/>
      </c>
      <c r="C4311" s="73"/>
      <c r="D4311" s="73"/>
      <c r="E4311" s="73"/>
      <c r="F4311" s="73"/>
      <c r="G4311" s="73"/>
    </row>
    <row r="4312" spans="1:7" x14ac:dyDescent="0.25">
      <c r="A4312" s="71" t="str">
        <f>IF(
   SUMPRODUCT(--(Sinduscon!$3:$3=DATE(2013,INT((ROW(A4509)-1)/20)+1,1)))&gt;0,
   DATE(2013,INT((ROW(A4509)-1)/20)+1,1),
   ""
)</f>
        <v/>
      </c>
      <c r="B4312" s="72" t="str">
        <f t="shared" si="266"/>
        <v/>
      </c>
      <c r="C4312" s="73"/>
      <c r="D4312" s="73"/>
      <c r="E4312" s="73"/>
      <c r="F4312" s="73"/>
      <c r="G4312" s="73"/>
    </row>
    <row r="4313" spans="1:7" x14ac:dyDescent="0.25">
      <c r="A4313" s="71" t="str">
        <f>IF(
   SUMPRODUCT(--(Sinduscon!$3:$3=DATE(2013,INT((ROW(A4510)-1)/20)+1,1)))&gt;0,
   DATE(2013,INT((ROW(A4510)-1)/20)+1,1),
   ""
)</f>
        <v/>
      </c>
      <c r="B4313" s="72" t="str">
        <f t="shared" si="266"/>
        <v/>
      </c>
      <c r="C4313" s="73"/>
      <c r="D4313" s="73"/>
      <c r="E4313" s="73"/>
      <c r="F4313" s="73"/>
      <c r="G4313" s="73"/>
    </row>
    <row r="4314" spans="1:7" x14ac:dyDescent="0.25">
      <c r="A4314" s="71" t="str">
        <f>IF(
   SUMPRODUCT(--(Sinduscon!$3:$3=DATE(2013,INT((ROW(A4511)-1)/20)+1,1)))&gt;0,
   DATE(2013,INT((ROW(A4511)-1)/20)+1,1),
   ""
)</f>
        <v/>
      </c>
      <c r="B4314" s="72" t="str">
        <f t="shared" si="266"/>
        <v/>
      </c>
      <c r="C4314" s="73"/>
      <c r="D4314" s="73"/>
      <c r="E4314" s="73"/>
      <c r="F4314" s="73"/>
      <c r="G4314" s="73"/>
    </row>
    <row r="4315" spans="1:7" x14ac:dyDescent="0.25">
      <c r="A4315" s="71" t="str">
        <f>IF(
   SUMPRODUCT(--(Sinduscon!$3:$3=DATE(2013,INT((ROW(A4512)-1)/20)+1,1)))&gt;0,
   DATE(2013,INT((ROW(A4512)-1)/20)+1,1),
   ""
)</f>
        <v/>
      </c>
      <c r="B4315" s="72" t="str">
        <f t="shared" si="266"/>
        <v/>
      </c>
      <c r="C4315" s="73"/>
      <c r="D4315" s="73"/>
      <c r="E4315" s="73"/>
      <c r="F4315" s="73"/>
      <c r="G4315" s="73"/>
    </row>
    <row r="4316" spans="1:7" x14ac:dyDescent="0.25">
      <c r="A4316" s="71" t="str">
        <f>IF(
   SUMPRODUCT(--(Sinduscon!$3:$3=DATE(2013,INT((ROW(A4513)-1)/20)+1,1)))&gt;0,
   DATE(2013,INT((ROW(A4513)-1)/20)+1,1),
   ""
)</f>
        <v/>
      </c>
      <c r="B4316" s="72" t="str">
        <f t="shared" si="266"/>
        <v/>
      </c>
      <c r="C4316" s="73"/>
      <c r="D4316" s="73"/>
      <c r="E4316" s="73"/>
      <c r="F4316" s="73"/>
      <c r="G4316" s="73"/>
    </row>
    <row r="4317" spans="1:7" x14ac:dyDescent="0.25">
      <c r="A4317" s="71" t="str">
        <f>IF(
   SUMPRODUCT(--(Sinduscon!$3:$3=DATE(2013,INT((ROW(A4514)-1)/20)+1,1)))&gt;0,
   DATE(2013,INT((ROW(A4514)-1)/20)+1,1),
   ""
)</f>
        <v/>
      </c>
      <c r="B4317" s="72" t="str">
        <f t="shared" si="266"/>
        <v/>
      </c>
      <c r="C4317" s="73"/>
      <c r="D4317" s="73"/>
      <c r="E4317" s="73"/>
      <c r="F4317" s="73"/>
      <c r="G4317" s="73"/>
    </row>
    <row r="4318" spans="1:7" x14ac:dyDescent="0.25">
      <c r="A4318" s="71" t="str">
        <f>IF(
   SUMPRODUCT(--(Sinduscon!$3:$3=DATE(2013,INT((ROW(A4515)-1)/20)+1,1)))&gt;0,
   DATE(2013,INT((ROW(A4515)-1)/20)+1,1),
   ""
)</f>
        <v/>
      </c>
      <c r="B4318" s="72" t="str">
        <f t="shared" si="266"/>
        <v/>
      </c>
      <c r="C4318" s="73"/>
      <c r="D4318" s="73"/>
      <c r="E4318" s="73"/>
      <c r="F4318" s="73"/>
      <c r="G4318" s="73"/>
    </row>
    <row r="4319" spans="1:7" x14ac:dyDescent="0.25">
      <c r="A4319" s="71" t="str">
        <f>IF(
   SUMPRODUCT(--(Sinduscon!$3:$3=DATE(2013,INT((ROW(A4516)-1)/20)+1,1)))&gt;0,
   DATE(2013,INT((ROW(A4516)-1)/20)+1,1),
   ""
)</f>
        <v/>
      </c>
      <c r="B4319" s="72" t="str">
        <f t="shared" si="266"/>
        <v/>
      </c>
      <c r="C4319" s="73"/>
      <c r="D4319" s="73"/>
      <c r="E4319" s="73"/>
      <c r="F4319" s="73"/>
      <c r="G4319" s="73"/>
    </row>
    <row r="4320" spans="1:7" x14ac:dyDescent="0.25">
      <c r="A4320" s="71" t="str">
        <f>IF(
   SUMPRODUCT(--(Sinduscon!$3:$3=DATE(2013,INT((ROW(A4517)-1)/20)+1,1)))&gt;0,
   DATE(2013,INT((ROW(A4517)-1)/20)+1,1),
   ""
)</f>
        <v/>
      </c>
      <c r="B4320" s="72" t="str">
        <f t="shared" si="266"/>
        <v/>
      </c>
      <c r="C4320" s="73"/>
      <c r="D4320" s="73"/>
      <c r="E4320" s="73"/>
      <c r="F4320" s="73"/>
      <c r="G4320" s="73"/>
    </row>
    <row r="4321" spans="1:7" x14ac:dyDescent="0.25">
      <c r="A4321" s="71" t="str">
        <f>IF(
   SUMPRODUCT(--(Sinduscon!$3:$3=DATE(2013,INT((ROW(A4518)-1)/20)+1,1)))&gt;0,
   DATE(2013,INT((ROW(A4518)-1)/20)+1,1),
   ""
)</f>
        <v/>
      </c>
      <c r="B4321" s="72" t="str">
        <f t="shared" si="266"/>
        <v/>
      </c>
      <c r="C4321" s="73"/>
      <c r="D4321" s="73"/>
      <c r="E4321" s="73"/>
      <c r="F4321" s="73"/>
      <c r="G4321" s="73"/>
    </row>
    <row r="4322" spans="1:7" x14ac:dyDescent="0.25">
      <c r="A4322" s="71" t="str">
        <f>IF(
   SUMPRODUCT(--(Sinduscon!$3:$3=DATE(2013,INT((ROW(A4519)-1)/20)+1,1)))&gt;0,
   DATE(2013,INT((ROW(A4519)-1)/20)+1,1),
   ""
)</f>
        <v/>
      </c>
      <c r="B4322" s="72" t="str">
        <f t="shared" si="266"/>
        <v/>
      </c>
      <c r="C4322" s="73"/>
      <c r="D4322" s="73"/>
      <c r="E4322" s="73"/>
      <c r="F4322" s="73"/>
      <c r="G4322" s="73"/>
    </row>
    <row r="4323" spans="1:7" x14ac:dyDescent="0.25">
      <c r="A4323" s="71" t="str">
        <f>IF(
   SUMPRODUCT(--(Sinduscon!$3:$3=DATE(2013,INT((ROW(A4520)-1)/20)+1,1)))&gt;0,
   DATE(2013,INT((ROW(A4520)-1)/20)+1,1),
   ""
)</f>
        <v/>
      </c>
      <c r="B4323" s="72" t="str">
        <f t="shared" si="266"/>
        <v/>
      </c>
      <c r="C4323" s="73"/>
      <c r="D4323" s="73"/>
      <c r="E4323" s="73"/>
      <c r="F4323" s="73"/>
      <c r="G4323" s="73"/>
    </row>
    <row r="4324" spans="1:7" x14ac:dyDescent="0.25">
      <c r="A4324" s="71" t="str">
        <f>IF(
   SUMPRODUCT(--(Sinduscon!$3:$3=DATE(2013,INT((ROW(A4521)-1)/20)+1,1)))&gt;0,
   DATE(2013,INT((ROW(A4521)-1)/20)+1,1),
   ""
)</f>
        <v/>
      </c>
      <c r="B4324" s="72" t="str">
        <f t="shared" si="266"/>
        <v/>
      </c>
      <c r="C4324" s="73"/>
      <c r="D4324" s="73"/>
      <c r="E4324" s="73"/>
      <c r="F4324" s="73"/>
      <c r="G4324" s="73"/>
    </row>
    <row r="4325" spans="1:7" x14ac:dyDescent="0.25">
      <c r="A4325" s="71" t="str">
        <f>IF(
   SUMPRODUCT(--(Sinduscon!$3:$3=DATE(2013,INT((ROW(A4522)-1)/20)+1,1)))&gt;0,
   DATE(2013,INT((ROW(A4522)-1)/20)+1,1),
   ""
)</f>
        <v/>
      </c>
      <c r="B4325" s="72" t="str">
        <f t="shared" si="266"/>
        <v/>
      </c>
      <c r="C4325" s="73"/>
      <c r="D4325" s="73"/>
      <c r="E4325" s="73"/>
      <c r="F4325" s="73"/>
      <c r="G4325" s="73"/>
    </row>
    <row r="4326" spans="1:7" x14ac:dyDescent="0.25">
      <c r="A4326" s="71" t="str">
        <f>IF(
   SUMPRODUCT(--(Sinduscon!$3:$3=DATE(2013,INT((ROW(A4523)-1)/20)+1,1)))&gt;0,
   DATE(2013,INT((ROW(A4523)-1)/20)+1,1),
   ""
)</f>
        <v/>
      </c>
      <c r="B4326" s="72" t="str">
        <f t="shared" si="266"/>
        <v/>
      </c>
      <c r="C4326" s="73"/>
      <c r="D4326" s="73"/>
      <c r="E4326" s="73"/>
      <c r="F4326" s="73"/>
      <c r="G4326" s="73"/>
    </row>
    <row r="4327" spans="1:7" x14ac:dyDescent="0.25">
      <c r="A4327" s="71" t="str">
        <f>IF(
   SUMPRODUCT(--(Sinduscon!$3:$3=DATE(2013,INT((ROW(A4524)-1)/20)+1,1)))&gt;0,
   DATE(2013,INT((ROW(A4524)-1)/20)+1,1),
   ""
)</f>
        <v/>
      </c>
      <c r="B4327" s="72" t="str">
        <f t="shared" si="266"/>
        <v/>
      </c>
      <c r="C4327" s="73"/>
      <c r="D4327" s="73"/>
      <c r="E4327" s="73"/>
      <c r="F4327" s="73"/>
      <c r="G4327" s="73"/>
    </row>
    <row r="4328" spans="1:7" x14ac:dyDescent="0.25">
      <c r="A4328" s="71" t="str">
        <f>IF(
   SUMPRODUCT(--(Sinduscon!$3:$3=DATE(2013,INT((ROW(A4525)-1)/20)+1,1)))&gt;0,
   DATE(2013,INT((ROW(A4525)-1)/20)+1,1),
   ""
)</f>
        <v/>
      </c>
      <c r="B4328" s="72" t="str">
        <f t="shared" si="266"/>
        <v/>
      </c>
      <c r="C4328" s="73"/>
      <c r="D4328" s="73"/>
      <c r="E4328" s="73"/>
      <c r="F4328" s="73"/>
      <c r="G4328" s="73"/>
    </row>
    <row r="4329" spans="1:7" x14ac:dyDescent="0.25">
      <c r="A4329" s="71" t="str">
        <f>IF(
   SUMPRODUCT(--(Sinduscon!$3:$3=DATE(2013,INT((ROW(A4526)-1)/20)+1,1)))&gt;0,
   DATE(2013,INT((ROW(A4526)-1)/20)+1,1),
   ""
)</f>
        <v/>
      </c>
      <c r="B4329" s="72" t="str">
        <f t="shared" si="266"/>
        <v/>
      </c>
      <c r="C4329" s="73"/>
      <c r="D4329" s="73"/>
      <c r="E4329" s="73"/>
      <c r="F4329" s="73"/>
      <c r="G4329" s="73"/>
    </row>
    <row r="4330" spans="1:7" x14ac:dyDescent="0.25">
      <c r="A4330" s="71" t="str">
        <f>IF(
   SUMPRODUCT(--(Sinduscon!$3:$3=DATE(2013,INT((ROW(A4527)-1)/20)+1,1)))&gt;0,
   DATE(2013,INT((ROW(A4527)-1)/20)+1,1),
   ""
)</f>
        <v/>
      </c>
      <c r="B4330" s="72" t="str">
        <f t="shared" si="266"/>
        <v/>
      </c>
      <c r="C4330" s="73"/>
      <c r="D4330" s="73"/>
      <c r="E4330" s="73"/>
      <c r="F4330" s="73"/>
      <c r="G4330" s="73"/>
    </row>
    <row r="4331" spans="1:7" x14ac:dyDescent="0.25">
      <c r="A4331" s="71" t="str">
        <f>IF(
   SUMPRODUCT(--(Sinduscon!$3:$3=DATE(2013,INT((ROW(A4528)-1)/20)+1,1)))&gt;0,
   DATE(2013,INT((ROW(A4528)-1)/20)+1,1),
   ""
)</f>
        <v/>
      </c>
      <c r="B4331" s="72" t="str">
        <f t="shared" si="266"/>
        <v/>
      </c>
      <c r="C4331" s="73"/>
      <c r="D4331" s="73"/>
      <c r="E4331" s="73"/>
      <c r="F4331" s="73"/>
      <c r="G4331" s="73"/>
    </row>
    <row r="4332" spans="1:7" x14ac:dyDescent="0.25">
      <c r="A4332" s="71" t="str">
        <f>IF(
   SUMPRODUCT(--(Sinduscon!$3:$3=DATE(2013,INT((ROW(A4529)-1)/20)+1,1)))&gt;0,
   DATE(2013,INT((ROW(A4529)-1)/20)+1,1),
   ""
)</f>
        <v/>
      </c>
      <c r="B4332" s="72" t="str">
        <f t="shared" si="266"/>
        <v/>
      </c>
      <c r="C4332" s="73"/>
      <c r="D4332" s="73"/>
      <c r="E4332" s="73"/>
      <c r="F4332" s="73"/>
      <c r="G4332" s="73"/>
    </row>
    <row r="4333" spans="1:7" x14ac:dyDescent="0.25">
      <c r="A4333" s="71" t="str">
        <f>IF(
   SUMPRODUCT(--(Sinduscon!$3:$3=DATE(2013,INT((ROW(A4530)-1)/20)+1,1)))&gt;0,
   DATE(2013,INT((ROW(A4530)-1)/20)+1,1),
   ""
)</f>
        <v/>
      </c>
      <c r="B4333" s="72" t="str">
        <f t="shared" si="266"/>
        <v/>
      </c>
      <c r="C4333" s="73"/>
      <c r="D4333" s="73"/>
      <c r="E4333" s="73"/>
      <c r="F4333" s="73"/>
      <c r="G4333" s="73"/>
    </row>
    <row r="4334" spans="1:7" x14ac:dyDescent="0.25">
      <c r="A4334" s="71" t="str">
        <f>IF(
   SUMPRODUCT(--(Sinduscon!$3:$3=DATE(2013,INT((ROW(A4531)-1)/20)+1,1)))&gt;0,
   DATE(2013,INT((ROW(A4531)-1)/20)+1,1),
   ""
)</f>
        <v/>
      </c>
      <c r="B4334" s="72" t="str">
        <f t="shared" si="266"/>
        <v/>
      </c>
      <c r="C4334" s="73"/>
      <c r="D4334" s="73"/>
      <c r="E4334" s="73"/>
      <c r="F4334" s="73"/>
      <c r="G4334" s="73"/>
    </row>
    <row r="4335" spans="1:7" x14ac:dyDescent="0.25">
      <c r="A4335" s="71" t="str">
        <f>IF(
   SUMPRODUCT(--(Sinduscon!$3:$3=DATE(2013,INT((ROW(A4532)-1)/20)+1,1)))&gt;0,
   DATE(2013,INT((ROW(A4532)-1)/20)+1,1),
   ""
)</f>
        <v/>
      </c>
      <c r="B4335" s="72" t="str">
        <f t="shared" si="266"/>
        <v/>
      </c>
      <c r="C4335" s="73"/>
      <c r="D4335" s="73"/>
      <c r="E4335" s="73"/>
      <c r="F4335" s="73"/>
      <c r="G4335" s="73"/>
    </row>
    <row r="4336" spans="1:7" x14ac:dyDescent="0.25">
      <c r="A4336" s="71" t="str">
        <f>IF(
   SUMPRODUCT(--(Sinduscon!$3:$3=DATE(2013,INT((ROW(A4533)-1)/20)+1,1)))&gt;0,
   DATE(2013,INT((ROW(A4533)-1)/20)+1,1),
   ""
)</f>
        <v/>
      </c>
      <c r="B4336" s="72" t="str">
        <f t="shared" si="266"/>
        <v/>
      </c>
      <c r="C4336" s="73"/>
      <c r="D4336" s="73"/>
      <c r="E4336" s="73"/>
      <c r="F4336" s="73"/>
      <c r="G4336" s="73"/>
    </row>
    <row r="4337" spans="1:7" x14ac:dyDescent="0.25">
      <c r="A4337" s="71" t="str">
        <f>IF(
   SUMPRODUCT(--(Sinduscon!$3:$3=DATE(2013,INT((ROW(A4534)-1)/20)+1,1)))&gt;0,
   DATE(2013,INT((ROW(A4534)-1)/20)+1,1),
   ""
)</f>
        <v/>
      </c>
      <c r="B4337" s="72" t="str">
        <f t="shared" si="266"/>
        <v/>
      </c>
      <c r="C4337" s="73"/>
      <c r="D4337" s="73"/>
      <c r="E4337" s="73"/>
      <c r="F4337" s="73"/>
      <c r="G4337" s="73"/>
    </row>
    <row r="4338" spans="1:7" x14ac:dyDescent="0.25">
      <c r="A4338" s="71" t="str">
        <f>IF(
   SUMPRODUCT(--(Sinduscon!$3:$3=DATE(2013,INT((ROW(A4535)-1)/20)+1,1)))&gt;0,
   DATE(2013,INT((ROW(A4535)-1)/20)+1,1),
   ""
)</f>
        <v/>
      </c>
      <c r="B4338" s="72" t="str">
        <f t="shared" si="266"/>
        <v/>
      </c>
      <c r="C4338" s="73"/>
      <c r="D4338" s="73"/>
      <c r="E4338" s="73"/>
      <c r="F4338" s="73"/>
      <c r="G4338" s="73"/>
    </row>
    <row r="4339" spans="1:7" x14ac:dyDescent="0.25">
      <c r="A4339" s="71" t="str">
        <f>IF(
   SUMPRODUCT(--(Sinduscon!$3:$3=DATE(2013,INT((ROW(A4536)-1)/20)+1,1)))&gt;0,
   DATE(2013,INT((ROW(A4536)-1)/20)+1,1),
   ""
)</f>
        <v/>
      </c>
      <c r="B4339" s="72" t="str">
        <f t="shared" si="266"/>
        <v/>
      </c>
      <c r="C4339" s="73"/>
      <c r="D4339" s="73"/>
      <c r="E4339" s="73"/>
      <c r="F4339" s="73"/>
      <c r="G4339" s="73"/>
    </row>
    <row r="4340" spans="1:7" x14ac:dyDescent="0.25">
      <c r="A4340" s="71" t="str">
        <f>IF(
   SUMPRODUCT(--(Sinduscon!$3:$3=DATE(2013,INT((ROW(A4537)-1)/20)+1,1)))&gt;0,
   DATE(2013,INT((ROW(A4537)-1)/20)+1,1),
   ""
)</f>
        <v/>
      </c>
      <c r="B4340" s="72" t="str">
        <f t="shared" si="266"/>
        <v/>
      </c>
      <c r="C4340" s="73"/>
      <c r="D4340" s="73"/>
      <c r="E4340" s="73"/>
      <c r="F4340" s="73"/>
      <c r="G4340" s="73"/>
    </row>
    <row r="4341" spans="1:7" x14ac:dyDescent="0.25">
      <c r="A4341" s="71" t="str">
        <f>IF(
   SUMPRODUCT(--(Sinduscon!$3:$3=DATE(2013,INT((ROW(A4538)-1)/20)+1,1)))&gt;0,
   DATE(2013,INT((ROW(A4538)-1)/20)+1,1),
   ""
)</f>
        <v/>
      </c>
      <c r="B4341" s="72" t="str">
        <f t="shared" si="266"/>
        <v/>
      </c>
      <c r="C4341" s="73"/>
      <c r="D4341" s="73"/>
      <c r="E4341" s="73"/>
      <c r="F4341" s="73"/>
      <c r="G4341" s="73"/>
    </row>
    <row r="4342" spans="1:7" x14ac:dyDescent="0.25">
      <c r="A4342" s="71" t="str">
        <f>IF(
   SUMPRODUCT(--(Sinduscon!$3:$3=DATE(2013,INT((ROW(A4539)-1)/20)+1,1)))&gt;0,
   DATE(2013,INT((ROW(A4539)-1)/20)+1,1),
   ""
)</f>
        <v/>
      </c>
      <c r="B4342" s="72" t="str">
        <f t="shared" si="266"/>
        <v/>
      </c>
      <c r="C4342" s="73"/>
      <c r="D4342" s="73"/>
      <c r="E4342" s="73"/>
      <c r="F4342" s="73"/>
      <c r="G4342" s="73"/>
    </row>
    <row r="4343" spans="1:7" x14ac:dyDescent="0.25">
      <c r="A4343" s="71" t="str">
        <f>IF(
   SUMPRODUCT(--(Sinduscon!$3:$3=DATE(2013,INT((ROW(A4540)-1)/20)+1,1)))&gt;0,
   DATE(2013,INT((ROW(A4540)-1)/20)+1,1),
   ""
)</f>
        <v/>
      </c>
      <c r="B4343" s="72" t="str">
        <f t="shared" si="266"/>
        <v/>
      </c>
      <c r="C4343" s="73"/>
      <c r="D4343" s="73"/>
      <c r="E4343" s="73"/>
      <c r="F4343" s="73"/>
      <c r="G4343" s="73"/>
    </row>
    <row r="4344" spans="1:7" x14ac:dyDescent="0.25">
      <c r="A4344" s="71" t="str">
        <f>IF(
   SUMPRODUCT(--(Sinduscon!$3:$3=DATE(2013,INT((ROW(A4541)-1)/20)+1,1)))&gt;0,
   DATE(2013,INT((ROW(A4541)-1)/20)+1,1),
   ""
)</f>
        <v/>
      </c>
      <c r="B4344" s="72" t="str">
        <f t="shared" si="266"/>
        <v/>
      </c>
      <c r="C4344" s="73"/>
      <c r="D4344" s="73"/>
      <c r="E4344" s="73"/>
      <c r="F4344" s="73"/>
      <c r="G4344" s="73"/>
    </row>
    <row r="4345" spans="1:7" x14ac:dyDescent="0.25">
      <c r="A4345" s="71" t="str">
        <f>IF(
   SUMPRODUCT(--(Sinduscon!$3:$3=DATE(2013,INT((ROW(A4542)-1)/20)+1,1)))&gt;0,
   DATE(2013,INT((ROW(A4542)-1)/20)+1,1),
   ""
)</f>
        <v/>
      </c>
      <c r="B4345" s="72" t="str">
        <f t="shared" si="266"/>
        <v/>
      </c>
      <c r="C4345" s="73"/>
      <c r="D4345" s="73"/>
      <c r="E4345" s="73"/>
      <c r="F4345" s="73"/>
      <c r="G4345" s="73"/>
    </row>
    <row r="4346" spans="1:7" x14ac:dyDescent="0.25">
      <c r="A4346" s="71" t="str">
        <f>IF(
   SUMPRODUCT(--(Sinduscon!$3:$3=DATE(2013,INT((ROW(A4543)-1)/20)+1,1)))&gt;0,
   DATE(2013,INT((ROW(A4543)-1)/20)+1,1),
   ""
)</f>
        <v/>
      </c>
      <c r="B4346" s="72" t="str">
        <f t="shared" si="266"/>
        <v/>
      </c>
      <c r="C4346" s="73"/>
      <c r="D4346" s="73"/>
      <c r="E4346" s="73"/>
      <c r="F4346" s="73"/>
      <c r="G4346" s="73"/>
    </row>
    <row r="4347" spans="1:7" x14ac:dyDescent="0.25">
      <c r="A4347" s="71" t="str">
        <f>IF(
   SUMPRODUCT(--(Sinduscon!$3:$3=DATE(2013,INT((ROW(A4544)-1)/20)+1,1)))&gt;0,
   DATE(2013,INT((ROW(A4544)-1)/20)+1,1),
   ""
)</f>
        <v/>
      </c>
      <c r="B4347" s="72" t="str">
        <f t="shared" si="266"/>
        <v/>
      </c>
      <c r="C4347" s="73"/>
      <c r="D4347" s="73"/>
      <c r="E4347" s="73"/>
      <c r="F4347" s="73"/>
      <c r="G4347" s="73"/>
    </row>
    <row r="4348" spans="1:7" x14ac:dyDescent="0.25">
      <c r="A4348" s="71" t="str">
        <f>IF(
   SUMPRODUCT(--(Sinduscon!$3:$3=DATE(2013,INT((ROW(A4545)-1)/20)+1,1)))&gt;0,
   DATE(2013,INT((ROW(A4545)-1)/20)+1,1),
   ""
)</f>
        <v/>
      </c>
      <c r="B4348" s="72" t="str">
        <f t="shared" si="266"/>
        <v/>
      </c>
      <c r="C4348" s="73"/>
      <c r="D4348" s="73"/>
      <c r="E4348" s="73"/>
      <c r="F4348" s="73"/>
      <c r="G4348" s="73"/>
    </row>
    <row r="4349" spans="1:7" x14ac:dyDescent="0.25">
      <c r="A4349" s="71" t="str">
        <f>IF(
   SUMPRODUCT(--(Sinduscon!$3:$3=DATE(2013,INT((ROW(A4546)-1)/20)+1,1)))&gt;0,
   DATE(2013,INT((ROW(A4546)-1)/20)+1,1),
   ""
)</f>
        <v/>
      </c>
      <c r="B4349" s="72" t="str">
        <f t="shared" si="266"/>
        <v/>
      </c>
      <c r="C4349" s="73"/>
      <c r="D4349" s="73"/>
      <c r="E4349" s="73"/>
      <c r="F4349" s="73"/>
      <c r="G4349" s="73"/>
    </row>
    <row r="4350" spans="1:7" x14ac:dyDescent="0.25">
      <c r="A4350" s="71" t="str">
        <f>IF(
   SUMPRODUCT(--(Sinduscon!$3:$3=DATE(2013,INT((ROW(A4547)-1)/20)+1,1)))&gt;0,
   DATE(2013,INT((ROW(A4547)-1)/20)+1,1),
   ""
)</f>
        <v/>
      </c>
      <c r="B4350" s="72" t="str">
        <f t="shared" si="266"/>
        <v/>
      </c>
      <c r="C4350" s="73"/>
      <c r="D4350" s="73"/>
      <c r="E4350" s="73"/>
      <c r="F4350" s="73"/>
      <c r="G4350" s="73"/>
    </row>
    <row r="4351" spans="1:7" x14ac:dyDescent="0.25">
      <c r="A4351" s="71" t="str">
        <f>IF(
   SUMPRODUCT(--(Sinduscon!$3:$3=DATE(2013,INT((ROW(A4548)-1)/20)+1,1)))&gt;0,
   DATE(2013,INT((ROW(A4548)-1)/20)+1,1),
   ""
)</f>
        <v/>
      </c>
      <c r="B4351" s="72" t="str">
        <f t="shared" si="266"/>
        <v/>
      </c>
      <c r="C4351" s="73"/>
      <c r="D4351" s="73"/>
      <c r="E4351" s="73"/>
      <c r="F4351" s="73"/>
      <c r="G4351" s="73"/>
    </row>
    <row r="4352" spans="1:7" x14ac:dyDescent="0.25">
      <c r="A4352" s="71" t="str">
        <f>IF(
   SUMPRODUCT(--(Sinduscon!$3:$3=DATE(2013,INT((ROW(A4549)-1)/20)+1,1)))&gt;0,
   DATE(2013,INT((ROW(A4549)-1)/20)+1,1),
   ""
)</f>
        <v/>
      </c>
      <c r="B4352" s="72" t="str">
        <f t="shared" si="266"/>
        <v/>
      </c>
      <c r="C4352" s="73"/>
      <c r="D4352" s="73"/>
      <c r="E4352" s="73"/>
      <c r="F4352" s="73"/>
      <c r="G4352" s="73"/>
    </row>
    <row r="4353" spans="1:7" x14ac:dyDescent="0.25">
      <c r="A4353" s="71" t="str">
        <f>IF(
   SUMPRODUCT(--(Sinduscon!$3:$3=DATE(2013,INT((ROW(A4550)-1)/20)+1,1)))&gt;0,
   DATE(2013,INT((ROW(A4550)-1)/20)+1,1),
   ""
)</f>
        <v/>
      </c>
      <c r="B4353" s="72" t="str">
        <f t="shared" si="266"/>
        <v/>
      </c>
      <c r="C4353" s="73"/>
      <c r="D4353" s="73"/>
      <c r="E4353" s="73"/>
      <c r="F4353" s="73"/>
      <c r="G4353" s="73"/>
    </row>
    <row r="4354" spans="1:7" x14ac:dyDescent="0.25">
      <c r="A4354" s="71" t="str">
        <f>IF(
   SUMPRODUCT(--(Sinduscon!$3:$3=DATE(2013,INT((ROW(A4551)-1)/20)+1,1)))&gt;0,
   DATE(2013,INT((ROW(A4551)-1)/20)+1,1),
   ""
)</f>
        <v/>
      </c>
      <c r="B4354" s="72" t="str">
        <f t="shared" si="266"/>
        <v/>
      </c>
      <c r="C4354" s="73"/>
      <c r="D4354" s="73"/>
      <c r="E4354" s="73"/>
      <c r="F4354" s="73"/>
      <c r="G4354" s="73"/>
    </row>
    <row r="4355" spans="1:7" x14ac:dyDescent="0.25">
      <c r="A4355" s="71" t="str">
        <f>IF(
   SUMPRODUCT(--(Sinduscon!$3:$3=DATE(2013,INT((ROW(A4552)-1)/20)+1,1)))&gt;0,
   DATE(2013,INT((ROW(A4552)-1)/20)+1,1),
   ""
)</f>
        <v/>
      </c>
      <c r="B4355" s="72" t="str">
        <f t="shared" si="266"/>
        <v/>
      </c>
      <c r="C4355" s="73"/>
      <c r="D4355" s="73"/>
      <c r="E4355" s="73"/>
      <c r="F4355" s="73"/>
      <c r="G4355" s="73"/>
    </row>
    <row r="4356" spans="1:7" x14ac:dyDescent="0.25">
      <c r="A4356" s="71" t="str">
        <f>IF(
   SUMPRODUCT(--(Sinduscon!$3:$3=DATE(2013,INT((ROW(A4553)-1)/20)+1,1)))&gt;0,
   DATE(2013,INT((ROW(A4553)-1)/20)+1,1),
   ""
)</f>
        <v/>
      </c>
      <c r="B4356" s="72" t="str">
        <f t="shared" si="266"/>
        <v/>
      </c>
      <c r="C4356" s="73"/>
      <c r="D4356" s="73"/>
      <c r="E4356" s="73"/>
      <c r="F4356" s="73"/>
      <c r="G4356" s="73"/>
    </row>
    <row r="4357" spans="1:7" x14ac:dyDescent="0.25">
      <c r="A4357" s="71" t="str">
        <f>IF(
   SUMPRODUCT(--(Sinduscon!$3:$3=DATE(2013,INT((ROW(A4554)-1)/20)+1,1)))&gt;0,
   DATE(2013,INT((ROW(A4554)-1)/20)+1,1),
   ""
)</f>
        <v/>
      </c>
      <c r="B4357" s="72" t="str">
        <f t="shared" si="266"/>
        <v/>
      </c>
      <c r="C4357" s="73"/>
      <c r="D4357" s="73"/>
      <c r="E4357" s="73"/>
      <c r="F4357" s="73"/>
      <c r="G4357" s="73"/>
    </row>
    <row r="4358" spans="1:7" x14ac:dyDescent="0.25">
      <c r="A4358" s="71" t="str">
        <f>IF(
   SUMPRODUCT(--(Sinduscon!$3:$3=DATE(2013,INT((ROW(A4555)-1)/20)+1,1)))&gt;0,
   DATE(2013,INT((ROW(A4555)-1)/20)+1,1),
   ""
)</f>
        <v/>
      </c>
      <c r="B4358" s="72" t="str">
        <f t="shared" si="266"/>
        <v/>
      </c>
      <c r="C4358" s="73"/>
      <c r="D4358" s="73"/>
      <c r="E4358" s="73"/>
      <c r="F4358" s="73"/>
      <c r="G4358" s="73"/>
    </row>
    <row r="4359" spans="1:7" x14ac:dyDescent="0.25">
      <c r="A4359" s="71" t="str">
        <f>IF(
   SUMPRODUCT(--(Sinduscon!$3:$3=DATE(2013,INT((ROW(A4556)-1)/20)+1,1)))&gt;0,
   DATE(2013,INT((ROW(A4556)-1)/20)+1,1),
   ""
)</f>
        <v/>
      </c>
      <c r="B4359" s="72" t="str">
        <f t="shared" si="266"/>
        <v/>
      </c>
      <c r="C4359" s="73"/>
      <c r="D4359" s="73"/>
      <c r="E4359" s="73"/>
      <c r="F4359" s="73"/>
      <c r="G4359" s="73"/>
    </row>
    <row r="4360" spans="1:7" x14ac:dyDescent="0.25">
      <c r="A4360" s="71" t="str">
        <f>IF(
   SUMPRODUCT(--(Sinduscon!$3:$3=DATE(2013,INT((ROW(A4557)-1)/20)+1,1)))&gt;0,
   DATE(2013,INT((ROW(A4557)-1)/20)+1,1),
   ""
)</f>
        <v/>
      </c>
      <c r="B4360" s="72" t="str">
        <f t="shared" ref="B4360:B4423" si="267">IF(A4360&lt;&gt;"", CHOOSE(MOD(QUOTIENT(ROW()-4,4),5)+1,"R-1","PP-4","R-8","R-16","PIS"), "")</f>
        <v/>
      </c>
      <c r="C4360" s="73"/>
      <c r="D4360" s="73"/>
      <c r="E4360" s="73"/>
      <c r="F4360" s="73"/>
      <c r="G4360" s="73"/>
    </row>
    <row r="4361" spans="1:7" x14ac:dyDescent="0.25">
      <c r="A4361" s="71" t="str">
        <f>IF(
   SUMPRODUCT(--(Sinduscon!$3:$3=DATE(2013,INT((ROW(A4558)-1)/20)+1,1)))&gt;0,
   DATE(2013,INT((ROW(A4558)-1)/20)+1,1),
   ""
)</f>
        <v/>
      </c>
      <c r="B4361" s="72" t="str">
        <f t="shared" si="267"/>
        <v/>
      </c>
      <c r="C4361" s="73"/>
      <c r="D4361" s="73"/>
      <c r="E4361" s="73"/>
      <c r="F4361" s="73"/>
      <c r="G4361" s="73"/>
    </row>
    <row r="4362" spans="1:7" x14ac:dyDescent="0.25">
      <c r="A4362" s="71" t="str">
        <f>IF(
   SUMPRODUCT(--(Sinduscon!$3:$3=DATE(2013,INT((ROW(A4559)-1)/20)+1,1)))&gt;0,
   DATE(2013,INT((ROW(A4559)-1)/20)+1,1),
   ""
)</f>
        <v/>
      </c>
      <c r="B4362" s="72" t="str">
        <f t="shared" si="267"/>
        <v/>
      </c>
      <c r="C4362" s="73"/>
      <c r="D4362" s="73"/>
      <c r="E4362" s="73"/>
      <c r="F4362" s="73"/>
      <c r="G4362" s="73"/>
    </row>
    <row r="4363" spans="1:7" x14ac:dyDescent="0.25">
      <c r="A4363" s="71" t="str">
        <f>IF(
   SUMPRODUCT(--(Sinduscon!$3:$3=DATE(2013,INT((ROW(A4560)-1)/20)+1,1)))&gt;0,
   DATE(2013,INT((ROW(A4560)-1)/20)+1,1),
   ""
)</f>
        <v/>
      </c>
      <c r="B4363" s="72" t="str">
        <f t="shared" si="267"/>
        <v/>
      </c>
      <c r="C4363" s="73"/>
      <c r="D4363" s="73"/>
      <c r="E4363" s="73"/>
      <c r="F4363" s="73"/>
      <c r="G4363" s="73"/>
    </row>
    <row r="4364" spans="1:7" x14ac:dyDescent="0.25">
      <c r="A4364" s="71" t="str">
        <f>IF(
   SUMPRODUCT(--(Sinduscon!$3:$3=DATE(2013,INT((ROW(A4561)-1)/20)+1,1)))&gt;0,
   DATE(2013,INT((ROW(A4561)-1)/20)+1,1),
   ""
)</f>
        <v/>
      </c>
      <c r="B4364" s="72" t="str">
        <f t="shared" si="267"/>
        <v/>
      </c>
      <c r="C4364" s="73"/>
      <c r="D4364" s="73"/>
      <c r="E4364" s="73"/>
      <c r="F4364" s="73"/>
      <c r="G4364" s="73"/>
    </row>
    <row r="4365" spans="1:7" x14ac:dyDescent="0.25">
      <c r="A4365" s="71" t="str">
        <f>IF(
   SUMPRODUCT(--(Sinduscon!$3:$3=DATE(2013,INT((ROW(A4562)-1)/20)+1,1)))&gt;0,
   DATE(2013,INT((ROW(A4562)-1)/20)+1,1),
   ""
)</f>
        <v/>
      </c>
      <c r="B4365" s="72" t="str">
        <f t="shared" si="267"/>
        <v/>
      </c>
      <c r="C4365" s="73"/>
      <c r="D4365" s="73"/>
      <c r="E4365" s="73"/>
      <c r="F4365" s="73"/>
      <c r="G4365" s="73"/>
    </row>
    <row r="4366" spans="1:7" x14ac:dyDescent="0.25">
      <c r="A4366" s="71" t="str">
        <f>IF(
   SUMPRODUCT(--(Sinduscon!$3:$3=DATE(2013,INT((ROW(A4563)-1)/20)+1,1)))&gt;0,
   DATE(2013,INT((ROW(A4563)-1)/20)+1,1),
   ""
)</f>
        <v/>
      </c>
      <c r="B4366" s="72" t="str">
        <f t="shared" si="267"/>
        <v/>
      </c>
      <c r="C4366" s="73"/>
      <c r="D4366" s="73"/>
      <c r="E4366" s="73"/>
      <c r="F4366" s="73"/>
      <c r="G4366" s="73"/>
    </row>
    <row r="4367" spans="1:7" x14ac:dyDescent="0.25">
      <c r="A4367" s="71" t="str">
        <f>IF(
   SUMPRODUCT(--(Sinduscon!$3:$3=DATE(2013,INT((ROW(A4564)-1)/20)+1,1)))&gt;0,
   DATE(2013,INT((ROW(A4564)-1)/20)+1,1),
   ""
)</f>
        <v/>
      </c>
      <c r="B4367" s="72" t="str">
        <f t="shared" si="267"/>
        <v/>
      </c>
      <c r="C4367" s="73"/>
      <c r="D4367" s="73"/>
      <c r="E4367" s="73"/>
      <c r="F4367" s="73"/>
      <c r="G4367" s="73"/>
    </row>
    <row r="4368" spans="1:7" x14ac:dyDescent="0.25">
      <c r="A4368" s="71" t="str">
        <f>IF(
   SUMPRODUCT(--(Sinduscon!$3:$3=DATE(2013,INT((ROW(A4565)-1)/20)+1,1)))&gt;0,
   DATE(2013,INT((ROW(A4565)-1)/20)+1,1),
   ""
)</f>
        <v/>
      </c>
      <c r="B4368" s="72" t="str">
        <f t="shared" si="267"/>
        <v/>
      </c>
      <c r="C4368" s="73"/>
      <c r="D4368" s="73"/>
      <c r="E4368" s="73"/>
      <c r="F4368" s="73"/>
      <c r="G4368" s="73"/>
    </row>
    <row r="4369" spans="1:7" x14ac:dyDescent="0.25">
      <c r="A4369" s="71" t="str">
        <f>IF(
   SUMPRODUCT(--(Sinduscon!$3:$3=DATE(2013,INT((ROW(A4566)-1)/20)+1,1)))&gt;0,
   DATE(2013,INT((ROW(A4566)-1)/20)+1,1),
   ""
)</f>
        <v/>
      </c>
      <c r="B4369" s="72" t="str">
        <f t="shared" si="267"/>
        <v/>
      </c>
      <c r="C4369" s="73"/>
      <c r="D4369" s="73"/>
      <c r="E4369" s="73"/>
      <c r="F4369" s="73"/>
      <c r="G4369" s="73"/>
    </row>
    <row r="4370" spans="1:7" x14ac:dyDescent="0.25">
      <c r="A4370" s="71" t="str">
        <f>IF(
   SUMPRODUCT(--(Sinduscon!$3:$3=DATE(2013,INT((ROW(A4567)-1)/20)+1,1)))&gt;0,
   DATE(2013,INT((ROW(A4567)-1)/20)+1,1),
   ""
)</f>
        <v/>
      </c>
      <c r="B4370" s="72" t="str">
        <f t="shared" si="267"/>
        <v/>
      </c>
      <c r="C4370" s="73"/>
      <c r="D4370" s="73"/>
      <c r="E4370" s="73"/>
      <c r="F4370" s="73"/>
      <c r="G4370" s="73"/>
    </row>
    <row r="4371" spans="1:7" x14ac:dyDescent="0.25">
      <c r="A4371" s="71" t="str">
        <f>IF(
   SUMPRODUCT(--(Sinduscon!$3:$3=DATE(2013,INT((ROW(A4568)-1)/20)+1,1)))&gt;0,
   DATE(2013,INT((ROW(A4568)-1)/20)+1,1),
   ""
)</f>
        <v/>
      </c>
      <c r="B4371" s="72" t="str">
        <f t="shared" si="267"/>
        <v/>
      </c>
      <c r="C4371" s="73"/>
      <c r="D4371" s="73"/>
      <c r="E4371" s="73"/>
      <c r="F4371" s="73"/>
      <c r="G4371" s="73"/>
    </row>
    <row r="4372" spans="1:7" x14ac:dyDescent="0.25">
      <c r="A4372" s="71" t="str">
        <f>IF(
   SUMPRODUCT(--(Sinduscon!$3:$3=DATE(2013,INT((ROW(A4569)-1)/20)+1,1)))&gt;0,
   DATE(2013,INT((ROW(A4569)-1)/20)+1,1),
   ""
)</f>
        <v/>
      </c>
      <c r="B4372" s="72" t="str">
        <f t="shared" si="267"/>
        <v/>
      </c>
      <c r="C4372" s="73"/>
      <c r="D4372" s="73"/>
      <c r="E4372" s="73"/>
      <c r="F4372" s="73"/>
      <c r="G4372" s="73"/>
    </row>
    <row r="4373" spans="1:7" x14ac:dyDescent="0.25">
      <c r="A4373" s="71" t="str">
        <f>IF(
   SUMPRODUCT(--(Sinduscon!$3:$3=DATE(2013,INT((ROW(A4570)-1)/20)+1,1)))&gt;0,
   DATE(2013,INT((ROW(A4570)-1)/20)+1,1),
   ""
)</f>
        <v/>
      </c>
      <c r="B4373" s="72" t="str">
        <f t="shared" si="267"/>
        <v/>
      </c>
      <c r="C4373" s="73"/>
      <c r="D4373" s="73"/>
      <c r="E4373" s="73"/>
      <c r="F4373" s="73"/>
      <c r="G4373" s="73"/>
    </row>
    <row r="4374" spans="1:7" x14ac:dyDescent="0.25">
      <c r="A4374" s="71" t="str">
        <f>IF(
   SUMPRODUCT(--(Sinduscon!$3:$3=DATE(2013,INT((ROW(A4571)-1)/20)+1,1)))&gt;0,
   DATE(2013,INT((ROW(A4571)-1)/20)+1,1),
   ""
)</f>
        <v/>
      </c>
      <c r="B4374" s="72" t="str">
        <f t="shared" si="267"/>
        <v/>
      </c>
      <c r="C4374" s="73"/>
      <c r="D4374" s="73"/>
      <c r="E4374" s="73"/>
      <c r="F4374" s="73"/>
      <c r="G4374" s="73"/>
    </row>
    <row r="4375" spans="1:7" x14ac:dyDescent="0.25">
      <c r="A4375" s="71" t="str">
        <f>IF(
   SUMPRODUCT(--(Sinduscon!$3:$3=DATE(2013,INT((ROW(A4572)-1)/20)+1,1)))&gt;0,
   DATE(2013,INT((ROW(A4572)-1)/20)+1,1),
   ""
)</f>
        <v/>
      </c>
      <c r="B4375" s="72" t="str">
        <f t="shared" si="267"/>
        <v/>
      </c>
      <c r="C4375" s="73"/>
      <c r="D4375" s="73"/>
      <c r="E4375" s="73"/>
      <c r="F4375" s="73"/>
      <c r="G4375" s="73"/>
    </row>
    <row r="4376" spans="1:7" x14ac:dyDescent="0.25">
      <c r="A4376" s="71" t="str">
        <f>IF(
   SUMPRODUCT(--(Sinduscon!$3:$3=DATE(2013,INT((ROW(A4573)-1)/20)+1,1)))&gt;0,
   DATE(2013,INT((ROW(A4573)-1)/20)+1,1),
   ""
)</f>
        <v/>
      </c>
      <c r="B4376" s="72" t="str">
        <f t="shared" si="267"/>
        <v/>
      </c>
      <c r="C4376" s="73"/>
      <c r="D4376" s="73"/>
      <c r="E4376" s="73"/>
      <c r="F4376" s="73"/>
      <c r="G4376" s="73"/>
    </row>
    <row r="4377" spans="1:7" x14ac:dyDescent="0.25">
      <c r="A4377" s="71" t="str">
        <f>IF(
   SUMPRODUCT(--(Sinduscon!$3:$3=DATE(2013,INT((ROW(A4574)-1)/20)+1,1)))&gt;0,
   DATE(2013,INT((ROW(A4574)-1)/20)+1,1),
   ""
)</f>
        <v/>
      </c>
      <c r="B4377" s="72" t="str">
        <f t="shared" si="267"/>
        <v/>
      </c>
      <c r="C4377" s="73"/>
      <c r="D4377" s="73"/>
      <c r="E4377" s="73"/>
      <c r="F4377" s="73"/>
      <c r="G4377" s="73"/>
    </row>
    <row r="4378" spans="1:7" x14ac:dyDescent="0.25">
      <c r="A4378" s="71" t="str">
        <f>IF(
   SUMPRODUCT(--(Sinduscon!$3:$3=DATE(2013,INT((ROW(A4575)-1)/20)+1,1)))&gt;0,
   DATE(2013,INT((ROW(A4575)-1)/20)+1,1),
   ""
)</f>
        <v/>
      </c>
      <c r="B4378" s="72" t="str">
        <f t="shared" si="267"/>
        <v/>
      </c>
      <c r="C4378" s="73"/>
      <c r="D4378" s="73"/>
      <c r="E4378" s="73"/>
      <c r="F4378" s="73"/>
      <c r="G4378" s="73"/>
    </row>
    <row r="4379" spans="1:7" x14ac:dyDescent="0.25">
      <c r="A4379" s="71" t="str">
        <f>IF(
   SUMPRODUCT(--(Sinduscon!$3:$3=DATE(2013,INT((ROW(A4576)-1)/20)+1,1)))&gt;0,
   DATE(2013,INT((ROW(A4576)-1)/20)+1,1),
   ""
)</f>
        <v/>
      </c>
      <c r="B4379" s="72" t="str">
        <f t="shared" si="267"/>
        <v/>
      </c>
      <c r="C4379" s="73"/>
      <c r="D4379" s="73"/>
      <c r="E4379" s="73"/>
      <c r="F4379" s="73"/>
      <c r="G4379" s="73"/>
    </row>
    <row r="4380" spans="1:7" x14ac:dyDescent="0.25">
      <c r="A4380" s="71" t="str">
        <f>IF(
   SUMPRODUCT(--(Sinduscon!$3:$3=DATE(2013,INT((ROW(A4577)-1)/20)+1,1)))&gt;0,
   DATE(2013,INT((ROW(A4577)-1)/20)+1,1),
   ""
)</f>
        <v/>
      </c>
      <c r="B4380" s="72" t="str">
        <f t="shared" si="267"/>
        <v/>
      </c>
      <c r="C4380" s="73"/>
      <c r="D4380" s="73"/>
      <c r="E4380" s="73"/>
      <c r="F4380" s="73"/>
      <c r="G4380" s="73"/>
    </row>
    <row r="4381" spans="1:7" x14ac:dyDescent="0.25">
      <c r="A4381" s="71" t="str">
        <f>IF(
   SUMPRODUCT(--(Sinduscon!$3:$3=DATE(2013,INT((ROW(A4578)-1)/20)+1,1)))&gt;0,
   DATE(2013,INT((ROW(A4578)-1)/20)+1,1),
   ""
)</f>
        <v/>
      </c>
      <c r="B4381" s="72" t="str">
        <f t="shared" si="267"/>
        <v/>
      </c>
      <c r="C4381" s="73"/>
      <c r="D4381" s="73"/>
      <c r="E4381" s="73"/>
      <c r="F4381" s="73"/>
      <c r="G4381" s="73"/>
    </row>
    <row r="4382" spans="1:7" x14ac:dyDescent="0.25">
      <c r="A4382" s="71" t="str">
        <f>IF(
   SUMPRODUCT(--(Sinduscon!$3:$3=DATE(2013,INT((ROW(A4579)-1)/20)+1,1)))&gt;0,
   DATE(2013,INT((ROW(A4579)-1)/20)+1,1),
   ""
)</f>
        <v/>
      </c>
      <c r="B4382" s="72" t="str">
        <f t="shared" si="267"/>
        <v/>
      </c>
      <c r="C4382" s="73"/>
      <c r="D4382" s="73"/>
      <c r="E4382" s="73"/>
      <c r="F4382" s="73"/>
      <c r="G4382" s="73"/>
    </row>
    <row r="4383" spans="1:7" x14ac:dyDescent="0.25">
      <c r="A4383" s="71" t="str">
        <f>IF(
   SUMPRODUCT(--(Sinduscon!$3:$3=DATE(2013,INT((ROW(A4580)-1)/20)+1,1)))&gt;0,
   DATE(2013,INT((ROW(A4580)-1)/20)+1,1),
   ""
)</f>
        <v/>
      </c>
      <c r="B4383" s="72" t="str">
        <f t="shared" si="267"/>
        <v/>
      </c>
      <c r="C4383" s="73"/>
      <c r="D4383" s="73"/>
      <c r="E4383" s="73"/>
      <c r="F4383" s="73"/>
      <c r="G4383" s="73"/>
    </row>
    <row r="4384" spans="1:7" x14ac:dyDescent="0.25">
      <c r="A4384" s="71" t="str">
        <f>IF(
   SUMPRODUCT(--(Sinduscon!$3:$3=DATE(2013,INT((ROW(A4581)-1)/20)+1,1)))&gt;0,
   DATE(2013,INT((ROW(A4581)-1)/20)+1,1),
   ""
)</f>
        <v/>
      </c>
      <c r="B4384" s="72" t="str">
        <f t="shared" si="267"/>
        <v/>
      </c>
      <c r="C4384" s="73"/>
      <c r="D4384" s="73"/>
      <c r="E4384" s="73"/>
      <c r="F4384" s="73"/>
      <c r="G4384" s="73"/>
    </row>
    <row r="4385" spans="1:7" x14ac:dyDescent="0.25">
      <c r="A4385" s="71" t="str">
        <f>IF(
   SUMPRODUCT(--(Sinduscon!$3:$3=DATE(2013,INT((ROW(A4582)-1)/20)+1,1)))&gt;0,
   DATE(2013,INT((ROW(A4582)-1)/20)+1,1),
   ""
)</f>
        <v/>
      </c>
      <c r="B4385" s="72" t="str">
        <f t="shared" si="267"/>
        <v/>
      </c>
      <c r="C4385" s="73"/>
      <c r="D4385" s="73"/>
      <c r="E4385" s="73"/>
      <c r="F4385" s="73"/>
      <c r="G4385" s="73"/>
    </row>
    <row r="4386" spans="1:7" x14ac:dyDescent="0.25">
      <c r="A4386" s="71" t="str">
        <f>IF(
   SUMPRODUCT(--(Sinduscon!$3:$3=DATE(2013,INT((ROW(A4583)-1)/20)+1,1)))&gt;0,
   DATE(2013,INT((ROW(A4583)-1)/20)+1,1),
   ""
)</f>
        <v/>
      </c>
      <c r="B4386" s="72" t="str">
        <f t="shared" si="267"/>
        <v/>
      </c>
      <c r="C4386" s="73"/>
      <c r="D4386" s="73"/>
      <c r="E4386" s="73"/>
      <c r="F4386" s="73"/>
      <c r="G4386" s="73"/>
    </row>
    <row r="4387" spans="1:7" x14ac:dyDescent="0.25">
      <c r="A4387" s="71" t="str">
        <f>IF(
   SUMPRODUCT(--(Sinduscon!$3:$3=DATE(2013,INT((ROW(A4584)-1)/20)+1,1)))&gt;0,
   DATE(2013,INT((ROW(A4584)-1)/20)+1,1),
   ""
)</f>
        <v/>
      </c>
      <c r="B4387" s="72" t="str">
        <f t="shared" si="267"/>
        <v/>
      </c>
      <c r="C4387" s="73"/>
      <c r="D4387" s="73"/>
      <c r="E4387" s="73"/>
      <c r="F4387" s="73"/>
      <c r="G4387" s="73"/>
    </row>
    <row r="4388" spans="1:7" x14ac:dyDescent="0.25">
      <c r="A4388" s="71" t="str">
        <f>IF(
   SUMPRODUCT(--(Sinduscon!$3:$3=DATE(2013,INT((ROW(A4585)-1)/20)+1,1)))&gt;0,
   DATE(2013,INT((ROW(A4585)-1)/20)+1,1),
   ""
)</f>
        <v/>
      </c>
      <c r="B4388" s="72" t="str">
        <f t="shared" si="267"/>
        <v/>
      </c>
      <c r="C4388" s="73"/>
      <c r="D4388" s="73"/>
      <c r="E4388" s="73"/>
      <c r="F4388" s="73"/>
      <c r="G4388" s="73"/>
    </row>
    <row r="4389" spans="1:7" x14ac:dyDescent="0.25">
      <c r="A4389" s="71" t="str">
        <f>IF(
   SUMPRODUCT(--(Sinduscon!$3:$3=DATE(2013,INT((ROW(A4586)-1)/20)+1,1)))&gt;0,
   DATE(2013,INT((ROW(A4586)-1)/20)+1,1),
   ""
)</f>
        <v/>
      </c>
      <c r="B4389" s="72" t="str">
        <f t="shared" si="267"/>
        <v/>
      </c>
      <c r="C4389" s="73"/>
      <c r="D4389" s="73"/>
      <c r="E4389" s="73"/>
      <c r="F4389" s="73"/>
      <c r="G4389" s="73"/>
    </row>
    <row r="4390" spans="1:7" x14ac:dyDescent="0.25">
      <c r="A4390" s="71" t="str">
        <f>IF(
   SUMPRODUCT(--(Sinduscon!$3:$3=DATE(2013,INT((ROW(A4587)-1)/20)+1,1)))&gt;0,
   DATE(2013,INT((ROW(A4587)-1)/20)+1,1),
   ""
)</f>
        <v/>
      </c>
      <c r="B4390" s="72" t="str">
        <f t="shared" si="267"/>
        <v/>
      </c>
      <c r="C4390" s="73"/>
      <c r="D4390" s="73"/>
      <c r="E4390" s="73"/>
      <c r="F4390" s="73"/>
      <c r="G4390" s="73"/>
    </row>
    <row r="4391" spans="1:7" x14ac:dyDescent="0.25">
      <c r="A4391" s="71" t="str">
        <f>IF(
   SUMPRODUCT(--(Sinduscon!$3:$3=DATE(2013,INT((ROW(A4588)-1)/20)+1,1)))&gt;0,
   DATE(2013,INT((ROW(A4588)-1)/20)+1,1),
   ""
)</f>
        <v/>
      </c>
      <c r="B4391" s="72" t="str">
        <f t="shared" si="267"/>
        <v/>
      </c>
      <c r="C4391" s="73"/>
      <c r="D4391" s="73"/>
      <c r="E4391" s="73"/>
      <c r="F4391" s="73"/>
      <c r="G4391" s="73"/>
    </row>
    <row r="4392" spans="1:7" x14ac:dyDescent="0.25">
      <c r="A4392" s="71" t="str">
        <f>IF(
   SUMPRODUCT(--(Sinduscon!$3:$3=DATE(2013,INT((ROW(A4589)-1)/20)+1,1)))&gt;0,
   DATE(2013,INT((ROW(A4589)-1)/20)+1,1),
   ""
)</f>
        <v/>
      </c>
      <c r="B4392" s="72" t="str">
        <f t="shared" si="267"/>
        <v/>
      </c>
      <c r="C4392" s="73"/>
      <c r="D4392" s="73"/>
      <c r="E4392" s="73"/>
      <c r="F4392" s="73"/>
      <c r="G4392" s="73"/>
    </row>
    <row r="4393" spans="1:7" x14ac:dyDescent="0.25">
      <c r="A4393" s="71" t="str">
        <f>IF(
   SUMPRODUCT(--(Sinduscon!$3:$3=DATE(2013,INT((ROW(A4590)-1)/20)+1,1)))&gt;0,
   DATE(2013,INT((ROW(A4590)-1)/20)+1,1),
   ""
)</f>
        <v/>
      </c>
      <c r="B4393" s="72" t="str">
        <f t="shared" si="267"/>
        <v/>
      </c>
      <c r="C4393" s="73"/>
      <c r="D4393" s="73"/>
      <c r="E4393" s="73"/>
      <c r="F4393" s="73"/>
      <c r="G4393" s="73"/>
    </row>
    <row r="4394" spans="1:7" x14ac:dyDescent="0.25">
      <c r="A4394" s="71" t="str">
        <f>IF(
   SUMPRODUCT(--(Sinduscon!$3:$3=DATE(2013,INT((ROW(A4591)-1)/20)+1,1)))&gt;0,
   DATE(2013,INT((ROW(A4591)-1)/20)+1,1),
   ""
)</f>
        <v/>
      </c>
      <c r="B4394" s="72" t="str">
        <f t="shared" si="267"/>
        <v/>
      </c>
      <c r="C4394" s="73"/>
      <c r="D4394" s="73"/>
      <c r="E4394" s="73"/>
      <c r="F4394" s="73"/>
      <c r="G4394" s="73"/>
    </row>
    <row r="4395" spans="1:7" x14ac:dyDescent="0.25">
      <c r="A4395" s="71" t="str">
        <f>IF(
   SUMPRODUCT(--(Sinduscon!$3:$3=DATE(2013,INT((ROW(A4592)-1)/20)+1,1)))&gt;0,
   DATE(2013,INT((ROW(A4592)-1)/20)+1,1),
   ""
)</f>
        <v/>
      </c>
      <c r="B4395" s="72" t="str">
        <f t="shared" si="267"/>
        <v/>
      </c>
      <c r="C4395" s="73"/>
      <c r="D4395" s="73"/>
      <c r="E4395" s="73"/>
      <c r="F4395" s="73"/>
      <c r="G4395" s="73"/>
    </row>
    <row r="4396" spans="1:7" x14ac:dyDescent="0.25">
      <c r="A4396" s="71" t="str">
        <f>IF(
   SUMPRODUCT(--(Sinduscon!$3:$3=DATE(2013,INT((ROW(A4593)-1)/20)+1,1)))&gt;0,
   DATE(2013,INT((ROW(A4593)-1)/20)+1,1),
   ""
)</f>
        <v/>
      </c>
      <c r="B4396" s="72" t="str">
        <f t="shared" si="267"/>
        <v/>
      </c>
      <c r="C4396" s="73"/>
      <c r="D4396" s="73"/>
      <c r="E4396" s="73"/>
      <c r="F4396" s="73"/>
      <c r="G4396" s="73"/>
    </row>
    <row r="4397" spans="1:7" x14ac:dyDescent="0.25">
      <c r="A4397" s="71" t="str">
        <f>IF(
   SUMPRODUCT(--(Sinduscon!$3:$3=DATE(2013,INT((ROW(A4594)-1)/20)+1,1)))&gt;0,
   DATE(2013,INT((ROW(A4594)-1)/20)+1,1),
   ""
)</f>
        <v/>
      </c>
      <c r="B4397" s="72" t="str">
        <f t="shared" si="267"/>
        <v/>
      </c>
      <c r="C4397" s="73"/>
      <c r="D4397" s="73"/>
      <c r="E4397" s="73"/>
      <c r="F4397" s="73"/>
      <c r="G4397" s="73"/>
    </row>
    <row r="4398" spans="1:7" x14ac:dyDescent="0.25">
      <c r="A4398" s="71" t="str">
        <f>IF(
   SUMPRODUCT(--(Sinduscon!$3:$3=DATE(2013,INT((ROW(A4595)-1)/20)+1,1)))&gt;0,
   DATE(2013,INT((ROW(A4595)-1)/20)+1,1),
   ""
)</f>
        <v/>
      </c>
      <c r="B4398" s="72" t="str">
        <f t="shared" si="267"/>
        <v/>
      </c>
      <c r="C4398" s="73"/>
      <c r="D4398" s="73"/>
      <c r="E4398" s="73"/>
      <c r="F4398" s="73"/>
      <c r="G4398" s="73"/>
    </row>
    <row r="4399" spans="1:7" x14ac:dyDescent="0.25">
      <c r="A4399" s="71" t="str">
        <f>IF(
   SUMPRODUCT(--(Sinduscon!$3:$3=DATE(2013,INT((ROW(A4596)-1)/20)+1,1)))&gt;0,
   DATE(2013,INT((ROW(A4596)-1)/20)+1,1),
   ""
)</f>
        <v/>
      </c>
      <c r="B4399" s="72" t="str">
        <f t="shared" si="267"/>
        <v/>
      </c>
      <c r="C4399" s="73"/>
      <c r="D4399" s="73"/>
      <c r="E4399" s="73"/>
      <c r="F4399" s="73"/>
      <c r="G4399" s="73"/>
    </row>
    <row r="4400" spans="1:7" x14ac:dyDescent="0.25">
      <c r="A4400" s="71" t="str">
        <f>IF(
   SUMPRODUCT(--(Sinduscon!$3:$3=DATE(2013,INT((ROW(A4597)-1)/20)+1,1)))&gt;0,
   DATE(2013,INT((ROW(A4597)-1)/20)+1,1),
   ""
)</f>
        <v/>
      </c>
      <c r="B4400" s="72" t="str">
        <f t="shared" si="267"/>
        <v/>
      </c>
      <c r="C4400" s="73"/>
      <c r="D4400" s="73"/>
      <c r="E4400" s="73"/>
      <c r="F4400" s="73"/>
      <c r="G4400" s="73"/>
    </row>
    <row r="4401" spans="1:7" x14ac:dyDescent="0.25">
      <c r="A4401" s="71" t="str">
        <f>IF(
   SUMPRODUCT(--(Sinduscon!$3:$3=DATE(2013,INT((ROW(A4598)-1)/20)+1,1)))&gt;0,
   DATE(2013,INT((ROW(A4598)-1)/20)+1,1),
   ""
)</f>
        <v/>
      </c>
      <c r="B4401" s="72" t="str">
        <f t="shared" si="267"/>
        <v/>
      </c>
      <c r="C4401" s="73"/>
      <c r="D4401" s="73"/>
      <c r="E4401" s="73"/>
      <c r="F4401" s="73"/>
      <c r="G4401" s="73"/>
    </row>
    <row r="4402" spans="1:7" x14ac:dyDescent="0.25">
      <c r="A4402" s="71" t="str">
        <f>IF(
   SUMPRODUCT(--(Sinduscon!$3:$3=DATE(2013,INT((ROW(A4599)-1)/20)+1,1)))&gt;0,
   DATE(2013,INT((ROW(A4599)-1)/20)+1,1),
   ""
)</f>
        <v/>
      </c>
      <c r="B4402" s="72" t="str">
        <f t="shared" si="267"/>
        <v/>
      </c>
      <c r="C4402" s="73"/>
      <c r="D4402" s="73"/>
      <c r="E4402" s="73"/>
      <c r="F4402" s="73"/>
      <c r="G4402" s="73"/>
    </row>
    <row r="4403" spans="1:7" x14ac:dyDescent="0.25">
      <c r="A4403" s="71" t="str">
        <f>IF(
   SUMPRODUCT(--(Sinduscon!$3:$3=DATE(2013,INT((ROW(A4600)-1)/20)+1,1)))&gt;0,
   DATE(2013,INT((ROW(A4600)-1)/20)+1,1),
   ""
)</f>
        <v/>
      </c>
      <c r="B4403" s="72" t="str">
        <f t="shared" si="267"/>
        <v/>
      </c>
      <c r="C4403" s="73"/>
      <c r="D4403" s="73"/>
      <c r="E4403" s="73"/>
      <c r="F4403" s="73"/>
      <c r="G4403" s="73"/>
    </row>
    <row r="4404" spans="1:7" x14ac:dyDescent="0.25">
      <c r="A4404" s="71" t="str">
        <f>IF(
   SUMPRODUCT(--(Sinduscon!$3:$3=DATE(2013,INT((ROW(A4601)-1)/20)+1,1)))&gt;0,
   DATE(2013,INT((ROW(A4601)-1)/20)+1,1),
   ""
)</f>
        <v/>
      </c>
      <c r="B4404" s="72" t="str">
        <f t="shared" si="267"/>
        <v/>
      </c>
      <c r="C4404" s="73"/>
      <c r="D4404" s="73"/>
      <c r="E4404" s="73"/>
      <c r="F4404" s="73"/>
      <c r="G4404" s="73"/>
    </row>
    <row r="4405" spans="1:7" x14ac:dyDescent="0.25">
      <c r="A4405" s="71" t="str">
        <f>IF(
   SUMPRODUCT(--(Sinduscon!$3:$3=DATE(2013,INT((ROW(A4602)-1)/20)+1,1)))&gt;0,
   DATE(2013,INT((ROW(A4602)-1)/20)+1,1),
   ""
)</f>
        <v/>
      </c>
      <c r="B4405" s="72" t="str">
        <f t="shared" si="267"/>
        <v/>
      </c>
      <c r="C4405" s="73"/>
      <c r="D4405" s="73"/>
      <c r="E4405" s="73"/>
      <c r="F4405" s="73"/>
      <c r="G4405" s="73"/>
    </row>
    <row r="4406" spans="1:7" x14ac:dyDescent="0.25">
      <c r="A4406" s="71" t="str">
        <f>IF(
   SUMPRODUCT(--(Sinduscon!$3:$3=DATE(2013,INT((ROW(A4603)-1)/20)+1,1)))&gt;0,
   DATE(2013,INT((ROW(A4603)-1)/20)+1,1),
   ""
)</f>
        <v/>
      </c>
      <c r="B4406" s="72" t="str">
        <f t="shared" si="267"/>
        <v/>
      </c>
      <c r="C4406" s="73"/>
      <c r="D4406" s="73"/>
      <c r="E4406" s="73"/>
      <c r="F4406" s="73"/>
      <c r="G4406" s="73"/>
    </row>
    <row r="4407" spans="1:7" x14ac:dyDescent="0.25">
      <c r="A4407" s="71" t="str">
        <f>IF(
   SUMPRODUCT(--(Sinduscon!$3:$3=DATE(2013,INT((ROW(A4604)-1)/20)+1,1)))&gt;0,
   DATE(2013,INT((ROW(A4604)-1)/20)+1,1),
   ""
)</f>
        <v/>
      </c>
      <c r="B4407" s="72" t="str">
        <f t="shared" si="267"/>
        <v/>
      </c>
      <c r="C4407" s="73"/>
      <c r="D4407" s="73"/>
      <c r="E4407" s="73"/>
      <c r="F4407" s="73"/>
      <c r="G4407" s="73"/>
    </row>
    <row r="4408" spans="1:7" x14ac:dyDescent="0.25">
      <c r="A4408" s="71" t="str">
        <f>IF(
   SUMPRODUCT(--(Sinduscon!$3:$3=DATE(2013,INT((ROW(A4605)-1)/20)+1,1)))&gt;0,
   DATE(2013,INT((ROW(A4605)-1)/20)+1,1),
   ""
)</f>
        <v/>
      </c>
      <c r="B4408" s="72" t="str">
        <f t="shared" si="267"/>
        <v/>
      </c>
      <c r="C4408" s="73"/>
      <c r="D4408" s="73"/>
      <c r="E4408" s="73"/>
      <c r="F4408" s="73"/>
      <c r="G4408" s="73"/>
    </row>
    <row r="4409" spans="1:7" x14ac:dyDescent="0.25">
      <c r="A4409" s="71" t="str">
        <f>IF(
   SUMPRODUCT(--(Sinduscon!$3:$3=DATE(2013,INT((ROW(A4606)-1)/20)+1,1)))&gt;0,
   DATE(2013,INT((ROW(A4606)-1)/20)+1,1),
   ""
)</f>
        <v/>
      </c>
      <c r="B4409" s="72" t="str">
        <f t="shared" si="267"/>
        <v/>
      </c>
      <c r="C4409" s="73"/>
      <c r="D4409" s="73"/>
      <c r="E4409" s="73"/>
      <c r="F4409" s="73"/>
      <c r="G4409" s="73"/>
    </row>
    <row r="4410" spans="1:7" x14ac:dyDescent="0.25">
      <c r="A4410" s="71" t="str">
        <f>IF(
   SUMPRODUCT(--(Sinduscon!$3:$3=DATE(2013,INT((ROW(A4607)-1)/20)+1,1)))&gt;0,
   DATE(2013,INT((ROW(A4607)-1)/20)+1,1),
   ""
)</f>
        <v/>
      </c>
      <c r="B4410" s="72" t="str">
        <f t="shared" si="267"/>
        <v/>
      </c>
      <c r="C4410" s="73"/>
      <c r="D4410" s="73"/>
      <c r="E4410" s="73"/>
      <c r="F4410" s="73"/>
      <c r="G4410" s="73"/>
    </row>
    <row r="4411" spans="1:7" x14ac:dyDescent="0.25">
      <c r="A4411" s="71" t="str">
        <f>IF(
   SUMPRODUCT(--(Sinduscon!$3:$3=DATE(2013,INT((ROW(A4608)-1)/20)+1,1)))&gt;0,
   DATE(2013,INT((ROW(A4608)-1)/20)+1,1),
   ""
)</f>
        <v/>
      </c>
      <c r="B4411" s="72" t="str">
        <f t="shared" si="267"/>
        <v/>
      </c>
      <c r="C4411" s="73"/>
      <c r="D4411" s="73"/>
      <c r="E4411" s="73"/>
      <c r="F4411" s="73"/>
      <c r="G4411" s="73"/>
    </row>
    <row r="4412" spans="1:7" x14ac:dyDescent="0.25">
      <c r="A4412" s="71" t="str">
        <f>IF(
   SUMPRODUCT(--(Sinduscon!$3:$3=DATE(2013,INT((ROW(A4609)-1)/20)+1,1)))&gt;0,
   DATE(2013,INT((ROW(A4609)-1)/20)+1,1),
   ""
)</f>
        <v/>
      </c>
      <c r="B4412" s="72" t="str">
        <f t="shared" si="267"/>
        <v/>
      </c>
      <c r="C4412" s="73"/>
      <c r="D4412" s="73"/>
      <c r="E4412" s="73"/>
      <c r="F4412" s="73"/>
      <c r="G4412" s="73"/>
    </row>
    <row r="4413" spans="1:7" x14ac:dyDescent="0.25">
      <c r="A4413" s="71" t="str">
        <f>IF(
   SUMPRODUCT(--(Sinduscon!$3:$3=DATE(2013,INT((ROW(A4610)-1)/20)+1,1)))&gt;0,
   DATE(2013,INT((ROW(A4610)-1)/20)+1,1),
   ""
)</f>
        <v/>
      </c>
      <c r="B4413" s="72" t="str">
        <f t="shared" si="267"/>
        <v/>
      </c>
      <c r="C4413" s="73"/>
      <c r="D4413" s="73"/>
      <c r="E4413" s="73"/>
      <c r="F4413" s="73"/>
      <c r="G4413" s="73"/>
    </row>
    <row r="4414" spans="1:7" x14ac:dyDescent="0.25">
      <c r="A4414" s="71" t="str">
        <f>IF(
   SUMPRODUCT(--(Sinduscon!$3:$3=DATE(2013,INT((ROW(A4611)-1)/20)+1,1)))&gt;0,
   DATE(2013,INT((ROW(A4611)-1)/20)+1,1),
   ""
)</f>
        <v/>
      </c>
      <c r="B4414" s="72" t="str">
        <f t="shared" si="267"/>
        <v/>
      </c>
      <c r="C4414" s="73"/>
      <c r="D4414" s="73"/>
      <c r="E4414" s="73"/>
      <c r="F4414" s="73"/>
      <c r="G4414" s="73"/>
    </row>
    <row r="4415" spans="1:7" x14ac:dyDescent="0.25">
      <c r="A4415" s="71" t="str">
        <f>IF(
   SUMPRODUCT(--(Sinduscon!$3:$3=DATE(2013,INT((ROW(A4612)-1)/20)+1,1)))&gt;0,
   DATE(2013,INT((ROW(A4612)-1)/20)+1,1),
   ""
)</f>
        <v/>
      </c>
      <c r="B4415" s="72" t="str">
        <f t="shared" si="267"/>
        <v/>
      </c>
      <c r="C4415" s="73"/>
      <c r="D4415" s="73"/>
      <c r="E4415" s="73"/>
      <c r="F4415" s="73"/>
      <c r="G4415" s="73"/>
    </row>
    <row r="4416" spans="1:7" x14ac:dyDescent="0.25">
      <c r="A4416" s="71" t="str">
        <f>IF(
   SUMPRODUCT(--(Sinduscon!$3:$3=DATE(2013,INT((ROW(A4613)-1)/20)+1,1)))&gt;0,
   DATE(2013,INT((ROW(A4613)-1)/20)+1,1),
   ""
)</f>
        <v/>
      </c>
      <c r="B4416" s="72" t="str">
        <f t="shared" si="267"/>
        <v/>
      </c>
      <c r="C4416" s="73"/>
      <c r="D4416" s="73"/>
      <c r="E4416" s="73"/>
      <c r="F4416" s="73"/>
      <c r="G4416" s="73"/>
    </row>
    <row r="4417" spans="1:7" x14ac:dyDescent="0.25">
      <c r="A4417" s="71" t="str">
        <f>IF(
   SUMPRODUCT(--(Sinduscon!$3:$3=DATE(2013,INT((ROW(A4614)-1)/20)+1,1)))&gt;0,
   DATE(2013,INT((ROW(A4614)-1)/20)+1,1),
   ""
)</f>
        <v/>
      </c>
      <c r="B4417" s="72" t="str">
        <f t="shared" si="267"/>
        <v/>
      </c>
      <c r="C4417" s="73"/>
      <c r="D4417" s="73"/>
      <c r="E4417" s="73"/>
      <c r="F4417" s="73"/>
      <c r="G4417" s="73"/>
    </row>
    <row r="4418" spans="1:7" x14ac:dyDescent="0.25">
      <c r="A4418" s="71" t="str">
        <f>IF(
   SUMPRODUCT(--(Sinduscon!$3:$3=DATE(2013,INT((ROW(A4615)-1)/20)+1,1)))&gt;0,
   DATE(2013,INT((ROW(A4615)-1)/20)+1,1),
   ""
)</f>
        <v/>
      </c>
      <c r="B4418" s="72" t="str">
        <f t="shared" si="267"/>
        <v/>
      </c>
      <c r="C4418" s="73"/>
      <c r="D4418" s="73"/>
      <c r="E4418" s="73"/>
      <c r="F4418" s="73"/>
      <c r="G4418" s="73"/>
    </row>
    <row r="4419" spans="1:7" x14ac:dyDescent="0.25">
      <c r="A4419" s="71" t="str">
        <f>IF(
   SUMPRODUCT(--(Sinduscon!$3:$3=DATE(2013,INT((ROW(A4616)-1)/20)+1,1)))&gt;0,
   DATE(2013,INT((ROW(A4616)-1)/20)+1,1),
   ""
)</f>
        <v/>
      </c>
      <c r="B4419" s="72" t="str">
        <f t="shared" si="267"/>
        <v/>
      </c>
      <c r="C4419" s="73"/>
      <c r="D4419" s="73"/>
      <c r="E4419" s="73"/>
      <c r="F4419" s="73"/>
      <c r="G4419" s="73"/>
    </row>
    <row r="4420" spans="1:7" x14ac:dyDescent="0.25">
      <c r="A4420" s="71" t="str">
        <f>IF(
   SUMPRODUCT(--(Sinduscon!$3:$3=DATE(2013,INT((ROW(A4617)-1)/20)+1,1)))&gt;0,
   DATE(2013,INT((ROW(A4617)-1)/20)+1,1),
   ""
)</f>
        <v/>
      </c>
      <c r="B4420" s="72" t="str">
        <f t="shared" si="267"/>
        <v/>
      </c>
      <c r="C4420" s="73"/>
      <c r="D4420" s="73"/>
      <c r="E4420" s="73"/>
      <c r="F4420" s="73"/>
      <c r="G4420" s="73"/>
    </row>
    <row r="4421" spans="1:7" x14ac:dyDescent="0.25">
      <c r="A4421" s="71" t="str">
        <f>IF(
   SUMPRODUCT(--(Sinduscon!$3:$3=DATE(2013,INT((ROW(A4618)-1)/20)+1,1)))&gt;0,
   DATE(2013,INT((ROW(A4618)-1)/20)+1,1),
   ""
)</f>
        <v/>
      </c>
      <c r="B4421" s="72" t="str">
        <f t="shared" si="267"/>
        <v/>
      </c>
      <c r="C4421" s="73"/>
      <c r="D4421" s="73"/>
      <c r="E4421" s="73"/>
      <c r="F4421" s="73"/>
      <c r="G4421" s="73"/>
    </row>
    <row r="4422" spans="1:7" x14ac:dyDescent="0.25">
      <c r="A4422" s="71" t="str">
        <f>IF(
   SUMPRODUCT(--(Sinduscon!$3:$3=DATE(2013,INT((ROW(A4619)-1)/20)+1,1)))&gt;0,
   DATE(2013,INT((ROW(A4619)-1)/20)+1,1),
   ""
)</f>
        <v/>
      </c>
      <c r="B4422" s="72" t="str">
        <f t="shared" si="267"/>
        <v/>
      </c>
      <c r="C4422" s="73"/>
      <c r="D4422" s="73"/>
      <c r="E4422" s="73"/>
      <c r="F4422" s="73"/>
      <c r="G4422" s="73"/>
    </row>
    <row r="4423" spans="1:7" x14ac:dyDescent="0.25">
      <c r="A4423" s="71" t="str">
        <f>IF(
   SUMPRODUCT(--(Sinduscon!$3:$3=DATE(2013,INT((ROW(A4620)-1)/20)+1,1)))&gt;0,
   DATE(2013,INT((ROW(A4620)-1)/20)+1,1),
   ""
)</f>
        <v/>
      </c>
      <c r="B4423" s="72" t="str">
        <f t="shared" si="267"/>
        <v/>
      </c>
      <c r="C4423" s="73"/>
      <c r="D4423" s="73"/>
      <c r="E4423" s="73"/>
      <c r="F4423" s="73"/>
      <c r="G4423" s="73"/>
    </row>
    <row r="4424" spans="1:7" x14ac:dyDescent="0.25">
      <c r="A4424" s="71" t="str">
        <f>IF(
   SUMPRODUCT(--(Sinduscon!$3:$3=DATE(2013,INT((ROW(A4621)-1)/20)+1,1)))&gt;0,
   DATE(2013,INT((ROW(A4621)-1)/20)+1,1),
   ""
)</f>
        <v/>
      </c>
      <c r="B4424" s="72" t="str">
        <f t="shared" ref="B4424:B4487" si="268">IF(A4424&lt;&gt;"", CHOOSE(MOD(QUOTIENT(ROW()-4,4),5)+1,"R-1","PP-4","R-8","R-16","PIS"), "")</f>
        <v/>
      </c>
      <c r="C4424" s="73"/>
      <c r="D4424" s="73"/>
      <c r="E4424" s="73"/>
      <c r="F4424" s="73"/>
      <c r="G4424" s="73"/>
    </row>
    <row r="4425" spans="1:7" x14ac:dyDescent="0.25">
      <c r="A4425" s="71" t="str">
        <f>IF(
   SUMPRODUCT(--(Sinduscon!$3:$3=DATE(2013,INT((ROW(A4622)-1)/20)+1,1)))&gt;0,
   DATE(2013,INT((ROW(A4622)-1)/20)+1,1),
   ""
)</f>
        <v/>
      </c>
      <c r="B4425" s="72" t="str">
        <f t="shared" si="268"/>
        <v/>
      </c>
      <c r="C4425" s="73"/>
      <c r="D4425" s="73"/>
      <c r="E4425" s="73"/>
      <c r="F4425" s="73"/>
      <c r="G4425" s="73"/>
    </row>
    <row r="4426" spans="1:7" x14ac:dyDescent="0.25">
      <c r="A4426" s="71" t="str">
        <f>IF(
   SUMPRODUCT(--(Sinduscon!$3:$3=DATE(2013,INT((ROW(A4623)-1)/20)+1,1)))&gt;0,
   DATE(2013,INT((ROW(A4623)-1)/20)+1,1),
   ""
)</f>
        <v/>
      </c>
      <c r="B4426" s="72" t="str">
        <f t="shared" si="268"/>
        <v/>
      </c>
      <c r="C4426" s="73"/>
      <c r="D4426" s="73"/>
      <c r="E4426" s="73"/>
      <c r="F4426" s="73"/>
      <c r="G4426" s="73"/>
    </row>
    <row r="4427" spans="1:7" x14ac:dyDescent="0.25">
      <c r="A4427" s="71" t="str">
        <f>IF(
   SUMPRODUCT(--(Sinduscon!$3:$3=DATE(2013,INT((ROW(A4624)-1)/20)+1,1)))&gt;0,
   DATE(2013,INT((ROW(A4624)-1)/20)+1,1),
   ""
)</f>
        <v/>
      </c>
      <c r="B4427" s="72" t="str">
        <f t="shared" si="268"/>
        <v/>
      </c>
      <c r="C4427" s="73"/>
      <c r="D4427" s="73"/>
      <c r="E4427" s="73"/>
      <c r="F4427" s="73"/>
      <c r="G4427" s="73"/>
    </row>
    <row r="4428" spans="1:7" x14ac:dyDescent="0.25">
      <c r="A4428" s="71" t="str">
        <f>IF(
   SUMPRODUCT(--(Sinduscon!$3:$3=DATE(2013,INT((ROW(A4625)-1)/20)+1,1)))&gt;0,
   DATE(2013,INT((ROW(A4625)-1)/20)+1,1),
   ""
)</f>
        <v/>
      </c>
      <c r="B4428" s="72" t="str">
        <f t="shared" si="268"/>
        <v/>
      </c>
      <c r="C4428" s="73"/>
      <c r="D4428" s="73"/>
      <c r="E4428" s="73"/>
      <c r="F4428" s="73"/>
      <c r="G4428" s="73"/>
    </row>
    <row r="4429" spans="1:7" x14ac:dyDescent="0.25">
      <c r="A4429" s="71" t="str">
        <f>IF(
   SUMPRODUCT(--(Sinduscon!$3:$3=DATE(2013,INT((ROW(A4626)-1)/20)+1,1)))&gt;0,
   DATE(2013,INT((ROW(A4626)-1)/20)+1,1),
   ""
)</f>
        <v/>
      </c>
      <c r="B4429" s="72" t="str">
        <f t="shared" si="268"/>
        <v/>
      </c>
      <c r="C4429" s="73"/>
      <c r="D4429" s="73"/>
      <c r="E4429" s="73"/>
      <c r="F4429" s="73"/>
      <c r="G4429" s="73"/>
    </row>
    <row r="4430" spans="1:7" x14ac:dyDescent="0.25">
      <c r="A4430" s="71" t="str">
        <f>IF(
   SUMPRODUCT(--(Sinduscon!$3:$3=DATE(2013,INT((ROW(A4627)-1)/20)+1,1)))&gt;0,
   DATE(2013,INT((ROW(A4627)-1)/20)+1,1),
   ""
)</f>
        <v/>
      </c>
      <c r="B4430" s="72" t="str">
        <f t="shared" si="268"/>
        <v/>
      </c>
      <c r="C4430" s="73"/>
      <c r="D4430" s="73"/>
      <c r="E4430" s="73"/>
      <c r="F4430" s="73"/>
      <c r="G4430" s="73"/>
    </row>
    <row r="4431" spans="1:7" x14ac:dyDescent="0.25">
      <c r="A4431" s="71" t="str">
        <f>IF(
   SUMPRODUCT(--(Sinduscon!$3:$3=DATE(2013,INT((ROW(A4628)-1)/20)+1,1)))&gt;0,
   DATE(2013,INT((ROW(A4628)-1)/20)+1,1),
   ""
)</f>
        <v/>
      </c>
      <c r="B4431" s="72" t="str">
        <f t="shared" si="268"/>
        <v/>
      </c>
      <c r="C4431" s="73"/>
      <c r="D4431" s="73"/>
      <c r="E4431" s="73"/>
      <c r="F4431" s="73"/>
      <c r="G4431" s="73"/>
    </row>
    <row r="4432" spans="1:7" x14ac:dyDescent="0.25">
      <c r="A4432" s="71" t="str">
        <f>IF(
   SUMPRODUCT(--(Sinduscon!$3:$3=DATE(2013,INT((ROW(A4629)-1)/20)+1,1)))&gt;0,
   DATE(2013,INT((ROW(A4629)-1)/20)+1,1),
   ""
)</f>
        <v/>
      </c>
      <c r="B4432" s="72" t="str">
        <f t="shared" si="268"/>
        <v/>
      </c>
      <c r="C4432" s="73"/>
      <c r="D4432" s="73"/>
      <c r="E4432" s="73"/>
      <c r="F4432" s="73"/>
      <c r="G4432" s="73"/>
    </row>
    <row r="4433" spans="1:7" x14ac:dyDescent="0.25">
      <c r="A4433" s="71" t="str">
        <f>IF(
   SUMPRODUCT(--(Sinduscon!$3:$3=DATE(2013,INT((ROW(A4630)-1)/20)+1,1)))&gt;0,
   DATE(2013,INT((ROW(A4630)-1)/20)+1,1),
   ""
)</f>
        <v/>
      </c>
      <c r="B4433" s="72" t="str">
        <f t="shared" si="268"/>
        <v/>
      </c>
      <c r="C4433" s="73"/>
      <c r="D4433" s="73"/>
      <c r="E4433" s="73"/>
      <c r="F4433" s="73"/>
      <c r="G4433" s="73"/>
    </row>
    <row r="4434" spans="1:7" x14ac:dyDescent="0.25">
      <c r="A4434" s="71" t="str">
        <f>IF(
   SUMPRODUCT(--(Sinduscon!$3:$3=DATE(2013,INT((ROW(A4631)-1)/20)+1,1)))&gt;0,
   DATE(2013,INT((ROW(A4631)-1)/20)+1,1),
   ""
)</f>
        <v/>
      </c>
      <c r="B4434" s="72" t="str">
        <f t="shared" si="268"/>
        <v/>
      </c>
      <c r="C4434" s="73"/>
      <c r="D4434" s="73"/>
      <c r="E4434" s="73"/>
      <c r="F4434" s="73"/>
      <c r="G4434" s="73"/>
    </row>
    <row r="4435" spans="1:7" x14ac:dyDescent="0.25">
      <c r="A4435" s="71" t="str">
        <f>IF(
   SUMPRODUCT(--(Sinduscon!$3:$3=DATE(2013,INT((ROW(A4632)-1)/20)+1,1)))&gt;0,
   DATE(2013,INT((ROW(A4632)-1)/20)+1,1),
   ""
)</f>
        <v/>
      </c>
      <c r="B4435" s="72" t="str">
        <f t="shared" si="268"/>
        <v/>
      </c>
      <c r="C4435" s="73"/>
      <c r="D4435" s="73"/>
      <c r="E4435" s="73"/>
      <c r="F4435" s="73"/>
      <c r="G4435" s="73"/>
    </row>
    <row r="4436" spans="1:7" x14ac:dyDescent="0.25">
      <c r="A4436" s="71" t="str">
        <f>IF(
   SUMPRODUCT(--(Sinduscon!$3:$3=DATE(2013,INT((ROW(A4633)-1)/20)+1,1)))&gt;0,
   DATE(2013,INT((ROW(A4633)-1)/20)+1,1),
   ""
)</f>
        <v/>
      </c>
      <c r="B4436" s="72" t="str">
        <f t="shared" si="268"/>
        <v/>
      </c>
      <c r="C4436" s="73"/>
      <c r="D4436" s="73"/>
      <c r="E4436" s="73"/>
      <c r="F4436" s="73"/>
      <c r="G4436" s="73"/>
    </row>
    <row r="4437" spans="1:7" x14ac:dyDescent="0.25">
      <c r="A4437" s="71" t="str">
        <f>IF(
   SUMPRODUCT(--(Sinduscon!$3:$3=DATE(2013,INT((ROW(A4634)-1)/20)+1,1)))&gt;0,
   DATE(2013,INT((ROW(A4634)-1)/20)+1,1),
   ""
)</f>
        <v/>
      </c>
      <c r="B4437" s="72" t="str">
        <f t="shared" si="268"/>
        <v/>
      </c>
      <c r="C4437" s="73"/>
      <c r="D4437" s="73"/>
      <c r="E4437" s="73"/>
      <c r="F4437" s="73"/>
      <c r="G4437" s="73"/>
    </row>
    <row r="4438" spans="1:7" x14ac:dyDescent="0.25">
      <c r="A4438" s="71" t="str">
        <f>IF(
   SUMPRODUCT(--(Sinduscon!$3:$3=DATE(2013,INT((ROW(A4635)-1)/20)+1,1)))&gt;0,
   DATE(2013,INT((ROW(A4635)-1)/20)+1,1),
   ""
)</f>
        <v/>
      </c>
      <c r="B4438" s="72" t="str">
        <f t="shared" si="268"/>
        <v/>
      </c>
      <c r="C4438" s="73"/>
      <c r="D4438" s="73"/>
      <c r="E4438" s="73"/>
      <c r="F4438" s="73"/>
      <c r="G4438" s="73"/>
    </row>
    <row r="4439" spans="1:7" x14ac:dyDescent="0.25">
      <c r="A4439" s="71" t="str">
        <f>IF(
   SUMPRODUCT(--(Sinduscon!$3:$3=DATE(2013,INT((ROW(A4636)-1)/20)+1,1)))&gt;0,
   DATE(2013,INT((ROW(A4636)-1)/20)+1,1),
   ""
)</f>
        <v/>
      </c>
      <c r="B4439" s="72" t="str">
        <f t="shared" si="268"/>
        <v/>
      </c>
      <c r="C4439" s="73"/>
      <c r="D4439" s="73"/>
      <c r="E4439" s="73"/>
      <c r="F4439" s="73"/>
      <c r="G4439" s="73"/>
    </row>
    <row r="4440" spans="1:7" x14ac:dyDescent="0.25">
      <c r="A4440" s="71" t="str">
        <f>IF(
   SUMPRODUCT(--(Sinduscon!$3:$3=DATE(2013,INT((ROW(A4637)-1)/20)+1,1)))&gt;0,
   DATE(2013,INT((ROW(A4637)-1)/20)+1,1),
   ""
)</f>
        <v/>
      </c>
      <c r="B4440" s="72" t="str">
        <f t="shared" si="268"/>
        <v/>
      </c>
      <c r="C4440" s="73"/>
      <c r="D4440" s="73"/>
      <c r="E4440" s="73"/>
      <c r="F4440" s="73"/>
      <c r="G4440" s="73"/>
    </row>
    <row r="4441" spans="1:7" x14ac:dyDescent="0.25">
      <c r="A4441" s="71" t="str">
        <f>IF(
   SUMPRODUCT(--(Sinduscon!$3:$3=DATE(2013,INT((ROW(A4638)-1)/20)+1,1)))&gt;0,
   DATE(2013,INT((ROW(A4638)-1)/20)+1,1),
   ""
)</f>
        <v/>
      </c>
      <c r="B4441" s="72" t="str">
        <f t="shared" si="268"/>
        <v/>
      </c>
      <c r="C4441" s="73"/>
      <c r="D4441" s="73"/>
      <c r="E4441" s="73"/>
      <c r="F4441" s="73"/>
      <c r="G4441" s="73"/>
    </row>
    <row r="4442" spans="1:7" x14ac:dyDescent="0.25">
      <c r="A4442" s="71" t="str">
        <f>IF(
   SUMPRODUCT(--(Sinduscon!$3:$3=DATE(2013,INT((ROW(A4639)-1)/20)+1,1)))&gt;0,
   DATE(2013,INT((ROW(A4639)-1)/20)+1,1),
   ""
)</f>
        <v/>
      </c>
      <c r="B4442" s="72" t="str">
        <f t="shared" si="268"/>
        <v/>
      </c>
      <c r="C4442" s="73"/>
      <c r="D4442" s="73"/>
      <c r="E4442" s="73"/>
      <c r="F4442" s="73"/>
      <c r="G4442" s="73"/>
    </row>
    <row r="4443" spans="1:7" x14ac:dyDescent="0.25">
      <c r="A4443" s="71" t="str">
        <f>IF(
   SUMPRODUCT(--(Sinduscon!$3:$3=DATE(2013,INT((ROW(A4640)-1)/20)+1,1)))&gt;0,
   DATE(2013,INT((ROW(A4640)-1)/20)+1,1),
   ""
)</f>
        <v/>
      </c>
      <c r="B4443" s="72" t="str">
        <f t="shared" si="268"/>
        <v/>
      </c>
      <c r="C4443" s="73"/>
      <c r="D4443" s="73"/>
      <c r="E4443" s="73"/>
      <c r="F4443" s="73"/>
      <c r="G4443" s="73"/>
    </row>
    <row r="4444" spans="1:7" x14ac:dyDescent="0.25">
      <c r="A4444" s="71" t="str">
        <f>IF(
   SUMPRODUCT(--(Sinduscon!$3:$3=DATE(2013,INT((ROW(A4641)-1)/20)+1,1)))&gt;0,
   DATE(2013,INT((ROW(A4641)-1)/20)+1,1),
   ""
)</f>
        <v/>
      </c>
      <c r="B4444" s="72" t="str">
        <f t="shared" si="268"/>
        <v/>
      </c>
      <c r="C4444" s="73"/>
      <c r="D4444" s="73"/>
      <c r="E4444" s="73"/>
      <c r="F4444" s="73"/>
      <c r="G4444" s="73"/>
    </row>
    <row r="4445" spans="1:7" x14ac:dyDescent="0.25">
      <c r="A4445" s="71" t="str">
        <f>IF(
   SUMPRODUCT(--(Sinduscon!$3:$3=DATE(2013,INT((ROW(A4642)-1)/20)+1,1)))&gt;0,
   DATE(2013,INT((ROW(A4642)-1)/20)+1,1),
   ""
)</f>
        <v/>
      </c>
      <c r="B4445" s="72" t="str">
        <f t="shared" si="268"/>
        <v/>
      </c>
      <c r="C4445" s="73"/>
      <c r="D4445" s="73"/>
      <c r="E4445" s="73"/>
      <c r="F4445" s="73"/>
      <c r="G4445" s="73"/>
    </row>
    <row r="4446" spans="1:7" x14ac:dyDescent="0.25">
      <c r="A4446" s="71" t="str">
        <f>IF(
   SUMPRODUCT(--(Sinduscon!$3:$3=DATE(2013,INT((ROW(A4643)-1)/20)+1,1)))&gt;0,
   DATE(2013,INT((ROW(A4643)-1)/20)+1,1),
   ""
)</f>
        <v/>
      </c>
      <c r="B4446" s="72" t="str">
        <f t="shared" si="268"/>
        <v/>
      </c>
      <c r="C4446" s="73"/>
      <c r="D4446" s="73"/>
      <c r="E4446" s="73"/>
      <c r="F4446" s="73"/>
      <c r="G4446" s="73"/>
    </row>
    <row r="4447" spans="1:7" x14ac:dyDescent="0.25">
      <c r="A4447" s="71" t="str">
        <f>IF(
   SUMPRODUCT(--(Sinduscon!$3:$3=DATE(2013,INT((ROW(A4644)-1)/20)+1,1)))&gt;0,
   DATE(2013,INT((ROW(A4644)-1)/20)+1,1),
   ""
)</f>
        <v/>
      </c>
      <c r="B4447" s="72" t="str">
        <f t="shared" si="268"/>
        <v/>
      </c>
      <c r="C4447" s="73"/>
      <c r="D4447" s="73"/>
      <c r="E4447" s="73"/>
      <c r="F4447" s="73"/>
      <c r="G4447" s="73"/>
    </row>
    <row r="4448" spans="1:7" x14ac:dyDescent="0.25">
      <c r="A4448" s="71" t="str">
        <f>IF(
   SUMPRODUCT(--(Sinduscon!$3:$3=DATE(2013,INT((ROW(A4645)-1)/20)+1,1)))&gt;0,
   DATE(2013,INT((ROW(A4645)-1)/20)+1,1),
   ""
)</f>
        <v/>
      </c>
      <c r="B4448" s="72" t="str">
        <f t="shared" si="268"/>
        <v/>
      </c>
      <c r="C4448" s="73"/>
      <c r="D4448" s="73"/>
      <c r="E4448" s="73"/>
      <c r="F4448" s="73"/>
      <c r="G4448" s="73"/>
    </row>
    <row r="4449" spans="1:7" x14ac:dyDescent="0.25">
      <c r="A4449" s="71" t="str">
        <f>IF(
   SUMPRODUCT(--(Sinduscon!$3:$3=DATE(2013,INT((ROW(A4646)-1)/20)+1,1)))&gt;0,
   DATE(2013,INT((ROW(A4646)-1)/20)+1,1),
   ""
)</f>
        <v/>
      </c>
      <c r="B4449" s="72" t="str">
        <f t="shared" si="268"/>
        <v/>
      </c>
      <c r="C4449" s="73"/>
      <c r="D4449" s="73"/>
      <c r="E4449" s="73"/>
      <c r="F4449" s="73"/>
      <c r="G4449" s="73"/>
    </row>
    <row r="4450" spans="1:7" x14ac:dyDescent="0.25">
      <c r="A4450" s="71" t="str">
        <f>IF(
   SUMPRODUCT(--(Sinduscon!$3:$3=DATE(2013,INT((ROW(A4647)-1)/20)+1,1)))&gt;0,
   DATE(2013,INT((ROW(A4647)-1)/20)+1,1),
   ""
)</f>
        <v/>
      </c>
      <c r="B4450" s="72" t="str">
        <f t="shared" si="268"/>
        <v/>
      </c>
      <c r="C4450" s="73"/>
      <c r="D4450" s="73"/>
      <c r="E4450" s="73"/>
      <c r="F4450" s="73"/>
      <c r="G4450" s="73"/>
    </row>
    <row r="4451" spans="1:7" x14ac:dyDescent="0.25">
      <c r="A4451" s="71" t="str">
        <f>IF(
   SUMPRODUCT(--(Sinduscon!$3:$3=DATE(2013,INT((ROW(A4648)-1)/20)+1,1)))&gt;0,
   DATE(2013,INT((ROW(A4648)-1)/20)+1,1),
   ""
)</f>
        <v/>
      </c>
      <c r="B4451" s="72" t="str">
        <f t="shared" si="268"/>
        <v/>
      </c>
      <c r="C4451" s="73"/>
      <c r="D4451" s="73"/>
      <c r="E4451" s="73"/>
      <c r="F4451" s="73"/>
      <c r="G4451" s="73"/>
    </row>
    <row r="4452" spans="1:7" x14ac:dyDescent="0.25">
      <c r="A4452" s="71" t="str">
        <f>IF(
   SUMPRODUCT(--(Sinduscon!$3:$3=DATE(2013,INT((ROW(A4649)-1)/20)+1,1)))&gt;0,
   DATE(2013,INT((ROW(A4649)-1)/20)+1,1),
   ""
)</f>
        <v/>
      </c>
      <c r="B4452" s="72" t="str">
        <f t="shared" si="268"/>
        <v/>
      </c>
      <c r="C4452" s="73"/>
      <c r="D4452" s="73"/>
      <c r="E4452" s="73"/>
      <c r="F4452" s="73"/>
      <c r="G4452" s="73"/>
    </row>
    <row r="4453" spans="1:7" x14ac:dyDescent="0.25">
      <c r="A4453" s="71" t="str">
        <f>IF(
   SUMPRODUCT(--(Sinduscon!$3:$3=DATE(2013,INT((ROW(A4650)-1)/20)+1,1)))&gt;0,
   DATE(2013,INT((ROW(A4650)-1)/20)+1,1),
   ""
)</f>
        <v/>
      </c>
      <c r="B4453" s="72" t="str">
        <f t="shared" si="268"/>
        <v/>
      </c>
      <c r="C4453" s="73"/>
      <c r="D4453" s="73"/>
      <c r="E4453" s="73"/>
      <c r="F4453" s="73"/>
      <c r="G4453" s="73"/>
    </row>
    <row r="4454" spans="1:7" x14ac:dyDescent="0.25">
      <c r="A4454" s="71" t="str">
        <f>IF(
   SUMPRODUCT(--(Sinduscon!$3:$3=DATE(2013,INT((ROW(A4651)-1)/20)+1,1)))&gt;0,
   DATE(2013,INT((ROW(A4651)-1)/20)+1,1),
   ""
)</f>
        <v/>
      </c>
      <c r="B4454" s="72" t="str">
        <f t="shared" si="268"/>
        <v/>
      </c>
      <c r="C4454" s="73"/>
      <c r="D4454" s="73"/>
      <c r="E4454" s="73"/>
      <c r="F4454" s="73"/>
      <c r="G4454" s="73"/>
    </row>
    <row r="4455" spans="1:7" x14ac:dyDescent="0.25">
      <c r="A4455" s="71" t="str">
        <f>IF(
   SUMPRODUCT(--(Sinduscon!$3:$3=DATE(2013,INT((ROW(A4652)-1)/20)+1,1)))&gt;0,
   DATE(2013,INT((ROW(A4652)-1)/20)+1,1),
   ""
)</f>
        <v/>
      </c>
      <c r="B4455" s="72" t="str">
        <f t="shared" si="268"/>
        <v/>
      </c>
      <c r="C4455" s="73"/>
      <c r="D4455" s="73"/>
      <c r="E4455" s="73"/>
      <c r="F4455" s="73"/>
      <c r="G4455" s="73"/>
    </row>
    <row r="4456" spans="1:7" x14ac:dyDescent="0.25">
      <c r="A4456" s="71" t="str">
        <f>IF(
   SUMPRODUCT(--(Sinduscon!$3:$3=DATE(2013,INT((ROW(A4653)-1)/20)+1,1)))&gt;0,
   DATE(2013,INT((ROW(A4653)-1)/20)+1,1),
   ""
)</f>
        <v/>
      </c>
      <c r="B4456" s="72" t="str">
        <f t="shared" si="268"/>
        <v/>
      </c>
      <c r="C4456" s="73"/>
      <c r="D4456" s="73"/>
      <c r="E4456" s="73"/>
      <c r="F4456" s="73"/>
      <c r="G4456" s="73"/>
    </row>
    <row r="4457" spans="1:7" x14ac:dyDescent="0.25">
      <c r="A4457" s="71" t="str">
        <f>IF(
   SUMPRODUCT(--(Sinduscon!$3:$3=DATE(2013,INT((ROW(A4654)-1)/20)+1,1)))&gt;0,
   DATE(2013,INT((ROW(A4654)-1)/20)+1,1),
   ""
)</f>
        <v/>
      </c>
      <c r="B4457" s="72" t="str">
        <f t="shared" si="268"/>
        <v/>
      </c>
      <c r="C4457" s="73"/>
      <c r="D4457" s="73"/>
      <c r="E4457" s="73"/>
      <c r="F4457" s="73"/>
      <c r="G4457" s="73"/>
    </row>
    <row r="4458" spans="1:7" x14ac:dyDescent="0.25">
      <c r="A4458" s="71" t="str">
        <f>IF(
   SUMPRODUCT(--(Sinduscon!$3:$3=DATE(2013,INT((ROW(A4655)-1)/20)+1,1)))&gt;0,
   DATE(2013,INT((ROW(A4655)-1)/20)+1,1),
   ""
)</f>
        <v/>
      </c>
      <c r="B4458" s="72" t="str">
        <f t="shared" si="268"/>
        <v/>
      </c>
      <c r="C4458" s="73"/>
      <c r="D4458" s="73"/>
      <c r="E4458" s="73"/>
      <c r="F4458" s="73"/>
      <c r="G4458" s="73"/>
    </row>
    <row r="4459" spans="1:7" x14ac:dyDescent="0.25">
      <c r="A4459" s="71" t="str">
        <f>IF(
   SUMPRODUCT(--(Sinduscon!$3:$3=DATE(2013,INT((ROW(A4656)-1)/20)+1,1)))&gt;0,
   DATE(2013,INT((ROW(A4656)-1)/20)+1,1),
   ""
)</f>
        <v/>
      </c>
      <c r="B4459" s="72" t="str">
        <f t="shared" si="268"/>
        <v/>
      </c>
      <c r="C4459" s="73"/>
      <c r="D4459" s="73"/>
      <c r="E4459" s="73"/>
      <c r="F4459" s="73"/>
      <c r="G4459" s="73"/>
    </row>
    <row r="4460" spans="1:7" x14ac:dyDescent="0.25">
      <c r="A4460" s="71" t="str">
        <f>IF(
   SUMPRODUCT(--(Sinduscon!$3:$3=DATE(2013,INT((ROW(A4657)-1)/20)+1,1)))&gt;0,
   DATE(2013,INT((ROW(A4657)-1)/20)+1,1),
   ""
)</f>
        <v/>
      </c>
      <c r="B4460" s="72" t="str">
        <f t="shared" si="268"/>
        <v/>
      </c>
      <c r="C4460" s="73"/>
      <c r="D4460" s="73"/>
      <c r="E4460" s="73"/>
      <c r="F4460" s="73"/>
      <c r="G4460" s="73"/>
    </row>
    <row r="4461" spans="1:7" x14ac:dyDescent="0.25">
      <c r="A4461" s="71" t="str">
        <f>IF(
   SUMPRODUCT(--(Sinduscon!$3:$3=DATE(2013,INT((ROW(A4658)-1)/20)+1,1)))&gt;0,
   DATE(2013,INT((ROW(A4658)-1)/20)+1,1),
   ""
)</f>
        <v/>
      </c>
      <c r="B4461" s="72" t="str">
        <f t="shared" si="268"/>
        <v/>
      </c>
      <c r="C4461" s="73"/>
      <c r="D4461" s="73"/>
      <c r="E4461" s="73"/>
      <c r="F4461" s="73"/>
      <c r="G4461" s="73"/>
    </row>
    <row r="4462" spans="1:7" x14ac:dyDescent="0.25">
      <c r="A4462" s="71" t="str">
        <f>IF(
   SUMPRODUCT(--(Sinduscon!$3:$3=DATE(2013,INT((ROW(A4659)-1)/20)+1,1)))&gt;0,
   DATE(2013,INT((ROW(A4659)-1)/20)+1,1),
   ""
)</f>
        <v/>
      </c>
      <c r="B4462" s="72" t="str">
        <f t="shared" si="268"/>
        <v/>
      </c>
      <c r="C4462" s="73"/>
      <c r="D4462" s="73"/>
      <c r="E4462" s="73"/>
      <c r="F4462" s="73"/>
      <c r="G4462" s="73"/>
    </row>
    <row r="4463" spans="1:7" x14ac:dyDescent="0.25">
      <c r="A4463" s="71" t="str">
        <f>IF(
   SUMPRODUCT(--(Sinduscon!$3:$3=DATE(2013,INT((ROW(A4660)-1)/20)+1,1)))&gt;0,
   DATE(2013,INT((ROW(A4660)-1)/20)+1,1),
   ""
)</f>
        <v/>
      </c>
      <c r="B4463" s="72" t="str">
        <f t="shared" si="268"/>
        <v/>
      </c>
      <c r="C4463" s="73"/>
      <c r="D4463" s="73"/>
      <c r="E4463" s="73"/>
      <c r="F4463" s="73"/>
      <c r="G4463" s="73"/>
    </row>
    <row r="4464" spans="1:7" x14ac:dyDescent="0.25">
      <c r="A4464" s="71" t="str">
        <f>IF(
   SUMPRODUCT(--(Sinduscon!$3:$3=DATE(2013,INT((ROW(A4661)-1)/20)+1,1)))&gt;0,
   DATE(2013,INT((ROW(A4661)-1)/20)+1,1),
   ""
)</f>
        <v/>
      </c>
      <c r="B4464" s="72" t="str">
        <f t="shared" si="268"/>
        <v/>
      </c>
      <c r="C4464" s="73"/>
      <c r="D4464" s="73"/>
      <c r="E4464" s="73"/>
      <c r="F4464" s="73"/>
      <c r="G4464" s="73"/>
    </row>
    <row r="4465" spans="1:7" x14ac:dyDescent="0.25">
      <c r="A4465" s="71" t="str">
        <f>IF(
   SUMPRODUCT(--(Sinduscon!$3:$3=DATE(2013,INT((ROW(A4662)-1)/20)+1,1)))&gt;0,
   DATE(2013,INT((ROW(A4662)-1)/20)+1,1),
   ""
)</f>
        <v/>
      </c>
      <c r="B4465" s="72" t="str">
        <f t="shared" si="268"/>
        <v/>
      </c>
      <c r="C4465" s="73"/>
      <c r="D4465" s="73"/>
      <c r="E4465" s="73"/>
      <c r="F4465" s="73"/>
      <c r="G4465" s="73"/>
    </row>
    <row r="4466" spans="1:7" x14ac:dyDescent="0.25">
      <c r="A4466" s="71" t="str">
        <f>IF(
   SUMPRODUCT(--(Sinduscon!$3:$3=DATE(2013,INT((ROW(A4663)-1)/20)+1,1)))&gt;0,
   DATE(2013,INT((ROW(A4663)-1)/20)+1,1),
   ""
)</f>
        <v/>
      </c>
      <c r="B4466" s="72" t="str">
        <f t="shared" si="268"/>
        <v/>
      </c>
      <c r="C4466" s="73"/>
      <c r="D4466" s="73"/>
      <c r="E4466" s="73"/>
      <c r="F4466" s="73"/>
      <c r="G4466" s="73"/>
    </row>
    <row r="4467" spans="1:7" x14ac:dyDescent="0.25">
      <c r="A4467" s="71" t="str">
        <f>IF(
   SUMPRODUCT(--(Sinduscon!$3:$3=DATE(2013,INT((ROW(A4664)-1)/20)+1,1)))&gt;0,
   DATE(2013,INT((ROW(A4664)-1)/20)+1,1),
   ""
)</f>
        <v/>
      </c>
      <c r="B4467" s="72" t="str">
        <f t="shared" si="268"/>
        <v/>
      </c>
      <c r="C4467" s="73"/>
      <c r="D4467" s="73"/>
      <c r="E4467" s="73"/>
      <c r="F4467" s="73"/>
      <c r="G4467" s="73"/>
    </row>
    <row r="4468" spans="1:7" x14ac:dyDescent="0.25">
      <c r="A4468" s="71" t="str">
        <f>IF(
   SUMPRODUCT(--(Sinduscon!$3:$3=DATE(2013,INT((ROW(A4665)-1)/20)+1,1)))&gt;0,
   DATE(2013,INT((ROW(A4665)-1)/20)+1,1),
   ""
)</f>
        <v/>
      </c>
      <c r="B4468" s="72" t="str">
        <f t="shared" si="268"/>
        <v/>
      </c>
      <c r="C4468" s="73"/>
      <c r="D4468" s="73"/>
      <c r="E4468" s="73"/>
      <c r="F4468" s="73"/>
      <c r="G4468" s="73"/>
    </row>
    <row r="4469" spans="1:7" x14ac:dyDescent="0.25">
      <c r="A4469" s="71" t="str">
        <f>IF(
   SUMPRODUCT(--(Sinduscon!$3:$3=DATE(2013,INT((ROW(A4666)-1)/20)+1,1)))&gt;0,
   DATE(2013,INT((ROW(A4666)-1)/20)+1,1),
   ""
)</f>
        <v/>
      </c>
      <c r="B4469" s="72" t="str">
        <f t="shared" si="268"/>
        <v/>
      </c>
      <c r="C4469" s="73"/>
      <c r="D4469" s="73"/>
      <c r="E4469" s="73"/>
      <c r="F4469" s="73"/>
      <c r="G4469" s="73"/>
    </row>
    <row r="4470" spans="1:7" x14ac:dyDescent="0.25">
      <c r="A4470" s="71" t="str">
        <f>IF(
   SUMPRODUCT(--(Sinduscon!$3:$3=DATE(2013,INT((ROW(A4667)-1)/20)+1,1)))&gt;0,
   DATE(2013,INT((ROW(A4667)-1)/20)+1,1),
   ""
)</f>
        <v/>
      </c>
      <c r="B4470" s="72" t="str">
        <f t="shared" si="268"/>
        <v/>
      </c>
      <c r="C4470" s="73"/>
      <c r="D4470" s="73"/>
      <c r="E4470" s="73"/>
      <c r="F4470" s="73"/>
      <c r="G4470" s="73"/>
    </row>
    <row r="4471" spans="1:7" x14ac:dyDescent="0.25">
      <c r="A4471" s="71" t="str">
        <f>IF(
   SUMPRODUCT(--(Sinduscon!$3:$3=DATE(2013,INT((ROW(A4668)-1)/20)+1,1)))&gt;0,
   DATE(2013,INT((ROW(A4668)-1)/20)+1,1),
   ""
)</f>
        <v/>
      </c>
      <c r="B4471" s="72" t="str">
        <f t="shared" si="268"/>
        <v/>
      </c>
      <c r="C4471" s="73"/>
      <c r="D4471" s="73"/>
      <c r="E4471" s="73"/>
      <c r="F4471" s="73"/>
      <c r="G4471" s="73"/>
    </row>
    <row r="4472" spans="1:7" x14ac:dyDescent="0.25">
      <c r="A4472" s="71" t="str">
        <f>IF(
   SUMPRODUCT(--(Sinduscon!$3:$3=DATE(2013,INT((ROW(A4669)-1)/20)+1,1)))&gt;0,
   DATE(2013,INT((ROW(A4669)-1)/20)+1,1),
   ""
)</f>
        <v/>
      </c>
      <c r="B4472" s="72" t="str">
        <f t="shared" si="268"/>
        <v/>
      </c>
      <c r="C4472" s="73"/>
      <c r="D4472" s="73"/>
      <c r="E4472" s="73"/>
      <c r="F4472" s="73"/>
      <c r="G4472" s="73"/>
    </row>
    <row r="4473" spans="1:7" x14ac:dyDescent="0.25">
      <c r="A4473" s="71" t="str">
        <f>IF(
   SUMPRODUCT(--(Sinduscon!$3:$3=DATE(2013,INT((ROW(A4670)-1)/20)+1,1)))&gt;0,
   DATE(2013,INT((ROW(A4670)-1)/20)+1,1),
   ""
)</f>
        <v/>
      </c>
      <c r="B4473" s="72" t="str">
        <f t="shared" si="268"/>
        <v/>
      </c>
      <c r="C4473" s="73"/>
      <c r="D4473" s="73"/>
      <c r="E4473" s="73"/>
      <c r="F4473" s="73"/>
      <c r="G4473" s="73"/>
    </row>
    <row r="4474" spans="1:7" x14ac:dyDescent="0.25">
      <c r="A4474" s="71" t="str">
        <f>IF(
   SUMPRODUCT(--(Sinduscon!$3:$3=DATE(2013,INT((ROW(A4671)-1)/20)+1,1)))&gt;0,
   DATE(2013,INT((ROW(A4671)-1)/20)+1,1),
   ""
)</f>
        <v/>
      </c>
      <c r="B4474" s="72" t="str">
        <f t="shared" si="268"/>
        <v/>
      </c>
      <c r="C4474" s="73"/>
      <c r="D4474" s="73"/>
      <c r="E4474" s="73"/>
      <c r="F4474" s="73"/>
      <c r="G4474" s="73"/>
    </row>
    <row r="4475" spans="1:7" x14ac:dyDescent="0.25">
      <c r="A4475" s="71" t="str">
        <f>IF(
   SUMPRODUCT(--(Sinduscon!$3:$3=DATE(2013,INT((ROW(A4672)-1)/20)+1,1)))&gt;0,
   DATE(2013,INT((ROW(A4672)-1)/20)+1,1),
   ""
)</f>
        <v/>
      </c>
      <c r="B4475" s="72" t="str">
        <f t="shared" si="268"/>
        <v/>
      </c>
      <c r="C4475" s="73"/>
      <c r="D4475" s="73"/>
      <c r="E4475" s="73"/>
      <c r="F4475" s="73"/>
      <c r="G4475" s="73"/>
    </row>
    <row r="4476" spans="1:7" x14ac:dyDescent="0.25">
      <c r="A4476" s="71" t="str">
        <f>IF(
   SUMPRODUCT(--(Sinduscon!$3:$3=DATE(2013,INT((ROW(A4673)-1)/20)+1,1)))&gt;0,
   DATE(2013,INT((ROW(A4673)-1)/20)+1,1),
   ""
)</f>
        <v/>
      </c>
      <c r="B4476" s="72" t="str">
        <f t="shared" si="268"/>
        <v/>
      </c>
      <c r="C4476" s="73"/>
      <c r="D4476" s="73"/>
      <c r="E4476" s="73"/>
      <c r="F4476" s="73"/>
      <c r="G4476" s="73"/>
    </row>
    <row r="4477" spans="1:7" x14ac:dyDescent="0.25">
      <c r="A4477" s="71" t="str">
        <f>IF(
   SUMPRODUCT(--(Sinduscon!$3:$3=DATE(2013,INT((ROW(A4674)-1)/20)+1,1)))&gt;0,
   DATE(2013,INT((ROW(A4674)-1)/20)+1,1),
   ""
)</f>
        <v/>
      </c>
      <c r="B4477" s="72" t="str">
        <f t="shared" si="268"/>
        <v/>
      </c>
      <c r="C4477" s="73"/>
      <c r="D4477" s="73"/>
      <c r="E4477" s="73"/>
      <c r="F4477" s="73"/>
      <c r="G4477" s="73"/>
    </row>
    <row r="4478" spans="1:7" x14ac:dyDescent="0.25">
      <c r="A4478" s="71" t="str">
        <f>IF(
   SUMPRODUCT(--(Sinduscon!$3:$3=DATE(2013,INT((ROW(A4675)-1)/20)+1,1)))&gt;0,
   DATE(2013,INT((ROW(A4675)-1)/20)+1,1),
   ""
)</f>
        <v/>
      </c>
      <c r="B4478" s="72" t="str">
        <f t="shared" si="268"/>
        <v/>
      </c>
      <c r="C4478" s="73"/>
      <c r="D4478" s="73"/>
      <c r="E4478" s="73"/>
      <c r="F4478" s="73"/>
      <c r="G4478" s="73"/>
    </row>
    <row r="4479" spans="1:7" x14ac:dyDescent="0.25">
      <c r="A4479" s="71" t="str">
        <f>IF(
   SUMPRODUCT(--(Sinduscon!$3:$3=DATE(2013,INT((ROW(A4676)-1)/20)+1,1)))&gt;0,
   DATE(2013,INT((ROW(A4676)-1)/20)+1,1),
   ""
)</f>
        <v/>
      </c>
      <c r="B4479" s="72" t="str">
        <f t="shared" si="268"/>
        <v/>
      </c>
      <c r="C4479" s="73"/>
      <c r="D4479" s="73"/>
      <c r="E4479" s="73"/>
      <c r="F4479" s="73"/>
      <c r="G4479" s="73"/>
    </row>
    <row r="4480" spans="1:7" x14ac:dyDescent="0.25">
      <c r="A4480" s="71" t="str">
        <f>IF(
   SUMPRODUCT(--(Sinduscon!$3:$3=DATE(2013,INT((ROW(A4677)-1)/20)+1,1)))&gt;0,
   DATE(2013,INT((ROW(A4677)-1)/20)+1,1),
   ""
)</f>
        <v/>
      </c>
      <c r="B4480" s="72" t="str">
        <f t="shared" si="268"/>
        <v/>
      </c>
      <c r="C4480" s="73"/>
      <c r="D4480" s="73"/>
      <c r="E4480" s="73"/>
      <c r="F4480" s="73"/>
      <c r="G4480" s="73"/>
    </row>
    <row r="4481" spans="1:7" x14ac:dyDescent="0.25">
      <c r="A4481" s="71" t="str">
        <f>IF(
   SUMPRODUCT(--(Sinduscon!$3:$3=DATE(2013,INT((ROW(A4678)-1)/20)+1,1)))&gt;0,
   DATE(2013,INT((ROW(A4678)-1)/20)+1,1),
   ""
)</f>
        <v/>
      </c>
      <c r="B4481" s="72" t="str">
        <f t="shared" si="268"/>
        <v/>
      </c>
      <c r="C4481" s="73"/>
      <c r="D4481" s="73"/>
      <c r="E4481" s="73"/>
      <c r="F4481" s="73"/>
      <c r="G4481" s="73"/>
    </row>
    <row r="4482" spans="1:7" x14ac:dyDescent="0.25">
      <c r="A4482" s="71" t="str">
        <f>IF(
   SUMPRODUCT(--(Sinduscon!$3:$3=DATE(2013,INT((ROW(A4679)-1)/20)+1,1)))&gt;0,
   DATE(2013,INT((ROW(A4679)-1)/20)+1,1),
   ""
)</f>
        <v/>
      </c>
      <c r="B4482" s="72" t="str">
        <f t="shared" si="268"/>
        <v/>
      </c>
      <c r="C4482" s="73"/>
      <c r="D4482" s="73"/>
      <c r="E4482" s="73"/>
      <c r="F4482" s="73"/>
      <c r="G4482" s="73"/>
    </row>
    <row r="4483" spans="1:7" x14ac:dyDescent="0.25">
      <c r="A4483" s="71" t="str">
        <f>IF(
   SUMPRODUCT(--(Sinduscon!$3:$3=DATE(2013,INT((ROW(A4680)-1)/20)+1,1)))&gt;0,
   DATE(2013,INT((ROW(A4680)-1)/20)+1,1),
   ""
)</f>
        <v/>
      </c>
      <c r="B4483" s="72" t="str">
        <f t="shared" si="268"/>
        <v/>
      </c>
      <c r="C4483" s="73"/>
      <c r="D4483" s="73"/>
      <c r="E4483" s="73"/>
      <c r="F4483" s="73"/>
      <c r="G4483" s="73"/>
    </row>
    <row r="4484" spans="1:7" x14ac:dyDescent="0.25">
      <c r="A4484" s="71" t="str">
        <f>IF(
   SUMPRODUCT(--(Sinduscon!$3:$3=DATE(2013,INT((ROW(A4681)-1)/20)+1,1)))&gt;0,
   DATE(2013,INT((ROW(A4681)-1)/20)+1,1),
   ""
)</f>
        <v/>
      </c>
      <c r="B4484" s="72" t="str">
        <f t="shared" si="268"/>
        <v/>
      </c>
      <c r="C4484" s="73"/>
      <c r="D4484" s="73"/>
      <c r="E4484" s="73"/>
      <c r="F4484" s="73"/>
      <c r="G4484" s="73"/>
    </row>
    <row r="4485" spans="1:7" x14ac:dyDescent="0.25">
      <c r="A4485" s="71" t="str">
        <f>IF(
   SUMPRODUCT(--(Sinduscon!$3:$3=DATE(2013,INT((ROW(A4682)-1)/20)+1,1)))&gt;0,
   DATE(2013,INT((ROW(A4682)-1)/20)+1,1),
   ""
)</f>
        <v/>
      </c>
      <c r="B4485" s="72" t="str">
        <f t="shared" si="268"/>
        <v/>
      </c>
      <c r="C4485" s="73"/>
      <c r="D4485" s="73"/>
      <c r="E4485" s="73"/>
      <c r="F4485" s="73"/>
      <c r="G4485" s="73"/>
    </row>
    <row r="4486" spans="1:7" x14ac:dyDescent="0.25">
      <c r="A4486" s="71" t="str">
        <f>IF(
   SUMPRODUCT(--(Sinduscon!$3:$3=DATE(2013,INT((ROW(A4683)-1)/20)+1,1)))&gt;0,
   DATE(2013,INT((ROW(A4683)-1)/20)+1,1),
   ""
)</f>
        <v/>
      </c>
      <c r="B4486" s="72" t="str">
        <f t="shared" si="268"/>
        <v/>
      </c>
      <c r="C4486" s="73"/>
      <c r="D4486" s="73"/>
      <c r="E4486" s="73"/>
      <c r="F4486" s="73"/>
      <c r="G4486" s="73"/>
    </row>
    <row r="4487" spans="1:7" x14ac:dyDescent="0.25">
      <c r="A4487" s="71" t="str">
        <f>IF(
   SUMPRODUCT(--(Sinduscon!$3:$3=DATE(2013,INT((ROW(A4684)-1)/20)+1,1)))&gt;0,
   DATE(2013,INT((ROW(A4684)-1)/20)+1,1),
   ""
)</f>
        <v/>
      </c>
      <c r="B4487" s="72" t="str">
        <f t="shared" si="268"/>
        <v/>
      </c>
      <c r="C4487" s="73"/>
      <c r="D4487" s="73"/>
      <c r="E4487" s="73"/>
      <c r="F4487" s="73"/>
      <c r="G4487" s="73"/>
    </row>
    <row r="4488" spans="1:7" x14ac:dyDescent="0.25">
      <c r="A4488" s="71" t="str">
        <f>IF(
   SUMPRODUCT(--(Sinduscon!$3:$3=DATE(2013,INT((ROW(A4685)-1)/20)+1,1)))&gt;0,
   DATE(2013,INT((ROW(A4685)-1)/20)+1,1),
   ""
)</f>
        <v/>
      </c>
      <c r="B4488" s="72" t="str">
        <f t="shared" ref="B4488:B4551" si="269">IF(A4488&lt;&gt;"", CHOOSE(MOD(QUOTIENT(ROW()-4,4),5)+1,"R-1","PP-4","R-8","R-16","PIS"), "")</f>
        <v/>
      </c>
      <c r="C4488" s="73"/>
      <c r="D4488" s="73"/>
      <c r="E4488" s="73"/>
      <c r="F4488" s="73"/>
      <c r="G4488" s="73"/>
    </row>
    <row r="4489" spans="1:7" x14ac:dyDescent="0.25">
      <c r="A4489" s="71" t="str">
        <f>IF(
   SUMPRODUCT(--(Sinduscon!$3:$3=DATE(2013,INT((ROW(A4686)-1)/20)+1,1)))&gt;0,
   DATE(2013,INT((ROW(A4686)-1)/20)+1,1),
   ""
)</f>
        <v/>
      </c>
      <c r="B4489" s="72" t="str">
        <f t="shared" si="269"/>
        <v/>
      </c>
      <c r="C4489" s="73"/>
      <c r="D4489" s="73"/>
      <c r="E4489" s="73"/>
      <c r="F4489" s="73"/>
      <c r="G4489" s="73"/>
    </row>
    <row r="4490" spans="1:7" x14ac:dyDescent="0.25">
      <c r="A4490" s="71" t="str">
        <f>IF(
   SUMPRODUCT(--(Sinduscon!$3:$3=DATE(2013,INT((ROW(A4687)-1)/20)+1,1)))&gt;0,
   DATE(2013,INT((ROW(A4687)-1)/20)+1,1),
   ""
)</f>
        <v/>
      </c>
      <c r="B4490" s="72" t="str">
        <f t="shared" si="269"/>
        <v/>
      </c>
      <c r="C4490" s="73"/>
      <c r="D4490" s="73"/>
      <c r="E4490" s="73"/>
      <c r="F4490" s="73"/>
      <c r="G4490" s="73"/>
    </row>
    <row r="4491" spans="1:7" x14ac:dyDescent="0.25">
      <c r="A4491" s="71" t="str">
        <f>IF(
   SUMPRODUCT(--(Sinduscon!$3:$3=DATE(2013,INT((ROW(A4688)-1)/20)+1,1)))&gt;0,
   DATE(2013,INT((ROW(A4688)-1)/20)+1,1),
   ""
)</f>
        <v/>
      </c>
      <c r="B4491" s="72" t="str">
        <f t="shared" si="269"/>
        <v/>
      </c>
      <c r="C4491" s="73"/>
      <c r="D4491" s="73"/>
      <c r="E4491" s="73"/>
      <c r="F4491" s="73"/>
      <c r="G4491" s="73"/>
    </row>
    <row r="4492" spans="1:7" x14ac:dyDescent="0.25">
      <c r="A4492" s="71" t="str">
        <f>IF(
   SUMPRODUCT(--(Sinduscon!$3:$3=DATE(2013,INT((ROW(A4689)-1)/20)+1,1)))&gt;0,
   DATE(2013,INT((ROW(A4689)-1)/20)+1,1),
   ""
)</f>
        <v/>
      </c>
      <c r="B4492" s="72" t="str">
        <f t="shared" si="269"/>
        <v/>
      </c>
      <c r="C4492" s="73"/>
      <c r="D4492" s="73"/>
      <c r="E4492" s="73"/>
      <c r="F4492" s="73"/>
      <c r="G4492" s="73"/>
    </row>
    <row r="4493" spans="1:7" x14ac:dyDescent="0.25">
      <c r="A4493" s="71" t="str">
        <f>IF(
   SUMPRODUCT(--(Sinduscon!$3:$3=DATE(2013,INT((ROW(A4690)-1)/20)+1,1)))&gt;0,
   DATE(2013,INT((ROW(A4690)-1)/20)+1,1),
   ""
)</f>
        <v/>
      </c>
      <c r="B4493" s="72" t="str">
        <f t="shared" si="269"/>
        <v/>
      </c>
      <c r="C4493" s="73"/>
      <c r="D4493" s="73"/>
      <c r="E4493" s="73"/>
      <c r="F4493" s="73"/>
      <c r="G4493" s="73"/>
    </row>
    <row r="4494" spans="1:7" x14ac:dyDescent="0.25">
      <c r="A4494" s="71" t="str">
        <f>IF(
   SUMPRODUCT(--(Sinduscon!$3:$3=DATE(2013,INT((ROW(A4691)-1)/20)+1,1)))&gt;0,
   DATE(2013,INT((ROW(A4691)-1)/20)+1,1),
   ""
)</f>
        <v/>
      </c>
      <c r="B4494" s="72" t="str">
        <f t="shared" si="269"/>
        <v/>
      </c>
      <c r="C4494" s="73"/>
      <c r="D4494" s="73"/>
      <c r="E4494" s="73"/>
      <c r="F4494" s="73"/>
      <c r="G4494" s="73"/>
    </row>
    <row r="4495" spans="1:7" x14ac:dyDescent="0.25">
      <c r="A4495" s="71" t="str">
        <f>IF(
   SUMPRODUCT(--(Sinduscon!$3:$3=DATE(2013,INT((ROW(A4692)-1)/20)+1,1)))&gt;0,
   DATE(2013,INT((ROW(A4692)-1)/20)+1,1),
   ""
)</f>
        <v/>
      </c>
      <c r="B4495" s="72" t="str">
        <f t="shared" si="269"/>
        <v/>
      </c>
      <c r="C4495" s="73"/>
      <c r="D4495" s="73"/>
      <c r="E4495" s="73"/>
      <c r="F4495" s="73"/>
      <c r="G4495" s="73"/>
    </row>
    <row r="4496" spans="1:7" x14ac:dyDescent="0.25">
      <c r="A4496" s="71" t="str">
        <f>IF(
   SUMPRODUCT(--(Sinduscon!$3:$3=DATE(2013,INT((ROW(A4693)-1)/20)+1,1)))&gt;0,
   DATE(2013,INT((ROW(A4693)-1)/20)+1,1),
   ""
)</f>
        <v/>
      </c>
      <c r="B4496" s="72" t="str">
        <f t="shared" si="269"/>
        <v/>
      </c>
      <c r="C4496" s="73"/>
      <c r="D4496" s="73"/>
      <c r="E4496" s="73"/>
      <c r="F4496" s="73"/>
      <c r="G4496" s="73"/>
    </row>
    <row r="4497" spans="1:7" x14ac:dyDescent="0.25">
      <c r="A4497" s="71" t="str">
        <f>IF(
   SUMPRODUCT(--(Sinduscon!$3:$3=DATE(2013,INT((ROW(A4694)-1)/20)+1,1)))&gt;0,
   DATE(2013,INT((ROW(A4694)-1)/20)+1,1),
   ""
)</f>
        <v/>
      </c>
      <c r="B4497" s="72" t="str">
        <f t="shared" si="269"/>
        <v/>
      </c>
      <c r="C4497" s="73"/>
      <c r="D4497" s="73"/>
      <c r="E4497" s="73"/>
      <c r="F4497" s="73"/>
      <c r="G4497" s="73"/>
    </row>
    <row r="4498" spans="1:7" x14ac:dyDescent="0.25">
      <c r="A4498" s="71" t="str">
        <f>IF(
   SUMPRODUCT(--(Sinduscon!$3:$3=DATE(2013,INT((ROW(A4695)-1)/20)+1,1)))&gt;0,
   DATE(2013,INT((ROW(A4695)-1)/20)+1,1),
   ""
)</f>
        <v/>
      </c>
      <c r="B4498" s="72" t="str">
        <f t="shared" si="269"/>
        <v/>
      </c>
      <c r="C4498" s="73"/>
      <c r="D4498" s="73"/>
      <c r="E4498" s="73"/>
      <c r="F4498" s="73"/>
      <c r="G4498" s="73"/>
    </row>
    <row r="4499" spans="1:7" x14ac:dyDescent="0.25">
      <c r="A4499" s="71" t="str">
        <f>IF(
   SUMPRODUCT(--(Sinduscon!$3:$3=DATE(2013,INT((ROW(A4696)-1)/20)+1,1)))&gt;0,
   DATE(2013,INT((ROW(A4696)-1)/20)+1,1),
   ""
)</f>
        <v/>
      </c>
      <c r="B4499" s="72" t="str">
        <f t="shared" si="269"/>
        <v/>
      </c>
      <c r="C4499" s="73"/>
      <c r="D4499" s="73"/>
      <c r="E4499" s="73"/>
      <c r="F4499" s="73"/>
      <c r="G4499" s="73"/>
    </row>
    <row r="4500" spans="1:7" x14ac:dyDescent="0.25">
      <c r="A4500" s="71" t="str">
        <f>IF(
   SUMPRODUCT(--(Sinduscon!$3:$3=DATE(2013,INT((ROW(A4697)-1)/20)+1,1)))&gt;0,
   DATE(2013,INT((ROW(A4697)-1)/20)+1,1),
   ""
)</f>
        <v/>
      </c>
      <c r="B4500" s="72" t="str">
        <f t="shared" si="269"/>
        <v/>
      </c>
      <c r="C4500" s="73"/>
      <c r="D4500" s="73"/>
      <c r="E4500" s="73"/>
      <c r="F4500" s="73"/>
      <c r="G4500" s="73"/>
    </row>
    <row r="4501" spans="1:7" x14ac:dyDescent="0.25">
      <c r="A4501" s="71" t="str">
        <f>IF(
   SUMPRODUCT(--(Sinduscon!$3:$3=DATE(2013,INT((ROW(A4698)-1)/20)+1,1)))&gt;0,
   DATE(2013,INT((ROW(A4698)-1)/20)+1,1),
   ""
)</f>
        <v/>
      </c>
      <c r="B4501" s="72" t="str">
        <f t="shared" si="269"/>
        <v/>
      </c>
      <c r="C4501" s="73"/>
      <c r="D4501" s="73"/>
      <c r="E4501" s="73"/>
      <c r="F4501" s="73"/>
      <c r="G4501" s="73"/>
    </row>
    <row r="4502" spans="1:7" x14ac:dyDescent="0.25">
      <c r="A4502" s="71" t="str">
        <f>IF(
   SUMPRODUCT(--(Sinduscon!$3:$3=DATE(2013,INT((ROW(A4699)-1)/20)+1,1)))&gt;0,
   DATE(2013,INT((ROW(A4699)-1)/20)+1,1),
   ""
)</f>
        <v/>
      </c>
      <c r="B4502" s="72" t="str">
        <f t="shared" si="269"/>
        <v/>
      </c>
      <c r="C4502" s="73"/>
      <c r="D4502" s="73"/>
      <c r="E4502" s="73"/>
      <c r="F4502" s="73"/>
      <c r="G4502" s="73"/>
    </row>
    <row r="4503" spans="1:7" x14ac:dyDescent="0.25">
      <c r="A4503" s="71" t="str">
        <f>IF(
   SUMPRODUCT(--(Sinduscon!$3:$3=DATE(2013,INT((ROW(A4700)-1)/20)+1,1)))&gt;0,
   DATE(2013,INT((ROW(A4700)-1)/20)+1,1),
   ""
)</f>
        <v/>
      </c>
      <c r="B4503" s="72" t="str">
        <f t="shared" si="269"/>
        <v/>
      </c>
      <c r="C4503" s="73"/>
      <c r="D4503" s="73"/>
      <c r="E4503" s="73"/>
      <c r="F4503" s="73"/>
      <c r="G4503" s="73"/>
    </row>
    <row r="4504" spans="1:7" x14ac:dyDescent="0.25">
      <c r="A4504" s="71" t="str">
        <f>IF(
   SUMPRODUCT(--(Sinduscon!$3:$3=DATE(2013,INT((ROW(A4701)-1)/20)+1,1)))&gt;0,
   DATE(2013,INT((ROW(A4701)-1)/20)+1,1),
   ""
)</f>
        <v/>
      </c>
      <c r="B4504" s="72" t="str">
        <f t="shared" si="269"/>
        <v/>
      </c>
      <c r="C4504" s="73"/>
      <c r="D4504" s="73"/>
      <c r="E4504" s="73"/>
      <c r="F4504" s="73"/>
      <c r="G4504" s="73"/>
    </row>
    <row r="4505" spans="1:7" x14ac:dyDescent="0.25">
      <c r="A4505" s="71" t="str">
        <f>IF(
   SUMPRODUCT(--(Sinduscon!$3:$3=DATE(2013,INT((ROW(A4702)-1)/20)+1,1)))&gt;0,
   DATE(2013,INT((ROW(A4702)-1)/20)+1,1),
   ""
)</f>
        <v/>
      </c>
      <c r="B4505" s="72" t="str">
        <f t="shared" si="269"/>
        <v/>
      </c>
      <c r="C4505" s="73"/>
      <c r="D4505" s="73"/>
      <c r="E4505" s="73"/>
      <c r="F4505" s="73"/>
      <c r="G4505" s="73"/>
    </row>
    <row r="4506" spans="1:7" x14ac:dyDescent="0.25">
      <c r="A4506" s="71" t="str">
        <f>IF(
   SUMPRODUCT(--(Sinduscon!$3:$3=DATE(2013,INT((ROW(A4703)-1)/20)+1,1)))&gt;0,
   DATE(2013,INT((ROW(A4703)-1)/20)+1,1),
   ""
)</f>
        <v/>
      </c>
      <c r="B4506" s="72" t="str">
        <f t="shared" si="269"/>
        <v/>
      </c>
      <c r="C4506" s="73"/>
      <c r="D4506" s="73"/>
      <c r="E4506" s="73"/>
      <c r="F4506" s="73"/>
      <c r="G4506" s="73"/>
    </row>
    <row r="4507" spans="1:7" x14ac:dyDescent="0.25">
      <c r="A4507" s="71" t="str">
        <f>IF(
   SUMPRODUCT(--(Sinduscon!$3:$3=DATE(2013,INT((ROW(A4704)-1)/20)+1,1)))&gt;0,
   DATE(2013,INT((ROW(A4704)-1)/20)+1,1),
   ""
)</f>
        <v/>
      </c>
      <c r="B4507" s="72" t="str">
        <f t="shared" si="269"/>
        <v/>
      </c>
      <c r="C4507" s="73"/>
      <c r="D4507" s="73"/>
      <c r="E4507" s="73"/>
      <c r="F4507" s="73"/>
      <c r="G4507" s="73"/>
    </row>
    <row r="4508" spans="1:7" x14ac:dyDescent="0.25">
      <c r="A4508" s="71" t="str">
        <f>IF(
   SUMPRODUCT(--(Sinduscon!$3:$3=DATE(2013,INT((ROW(A4705)-1)/20)+1,1)))&gt;0,
   DATE(2013,INT((ROW(A4705)-1)/20)+1,1),
   ""
)</f>
        <v/>
      </c>
      <c r="B4508" s="72" t="str">
        <f t="shared" si="269"/>
        <v/>
      </c>
      <c r="C4508" s="73"/>
      <c r="D4508" s="73"/>
      <c r="E4508" s="73"/>
      <c r="F4508" s="73"/>
      <c r="G4508" s="73"/>
    </row>
    <row r="4509" spans="1:7" x14ac:dyDescent="0.25">
      <c r="A4509" s="71" t="str">
        <f>IF(
   SUMPRODUCT(--(Sinduscon!$3:$3=DATE(2013,INT((ROW(A4706)-1)/20)+1,1)))&gt;0,
   DATE(2013,INT((ROW(A4706)-1)/20)+1,1),
   ""
)</f>
        <v/>
      </c>
      <c r="B4509" s="72" t="str">
        <f t="shared" si="269"/>
        <v/>
      </c>
      <c r="C4509" s="73"/>
      <c r="D4509" s="73"/>
      <c r="E4509" s="73"/>
      <c r="F4509" s="73"/>
      <c r="G4509" s="73"/>
    </row>
    <row r="4510" spans="1:7" x14ac:dyDescent="0.25">
      <c r="A4510" s="71" t="str">
        <f>IF(
   SUMPRODUCT(--(Sinduscon!$3:$3=DATE(2013,INT((ROW(A4707)-1)/20)+1,1)))&gt;0,
   DATE(2013,INT((ROW(A4707)-1)/20)+1,1),
   ""
)</f>
        <v/>
      </c>
      <c r="B4510" s="72" t="str">
        <f t="shared" si="269"/>
        <v/>
      </c>
      <c r="C4510" s="73"/>
      <c r="D4510" s="73"/>
      <c r="E4510" s="73"/>
      <c r="F4510" s="73"/>
      <c r="G4510" s="73"/>
    </row>
    <row r="4511" spans="1:7" x14ac:dyDescent="0.25">
      <c r="A4511" s="71" t="str">
        <f>IF(
   SUMPRODUCT(--(Sinduscon!$3:$3=DATE(2013,INT((ROW(A4708)-1)/20)+1,1)))&gt;0,
   DATE(2013,INT((ROW(A4708)-1)/20)+1,1),
   ""
)</f>
        <v/>
      </c>
      <c r="B4511" s="72" t="str">
        <f t="shared" si="269"/>
        <v/>
      </c>
      <c r="C4511" s="73"/>
      <c r="D4511" s="73"/>
      <c r="E4511" s="73"/>
      <c r="F4511" s="73"/>
      <c r="G4511" s="73"/>
    </row>
    <row r="4512" spans="1:7" x14ac:dyDescent="0.25">
      <c r="A4512" s="71" t="str">
        <f>IF(
   SUMPRODUCT(--(Sinduscon!$3:$3=DATE(2013,INT((ROW(A4709)-1)/20)+1,1)))&gt;0,
   DATE(2013,INT((ROW(A4709)-1)/20)+1,1),
   ""
)</f>
        <v/>
      </c>
      <c r="B4512" s="72" t="str">
        <f t="shared" si="269"/>
        <v/>
      </c>
      <c r="C4512" s="73"/>
      <c r="D4512" s="73"/>
      <c r="E4512" s="73"/>
      <c r="F4512" s="73"/>
      <c r="G4512" s="73"/>
    </row>
    <row r="4513" spans="1:7" x14ac:dyDescent="0.25">
      <c r="A4513" s="71" t="str">
        <f>IF(
   SUMPRODUCT(--(Sinduscon!$3:$3=DATE(2013,INT((ROW(A4710)-1)/20)+1,1)))&gt;0,
   DATE(2013,INT((ROW(A4710)-1)/20)+1,1),
   ""
)</f>
        <v/>
      </c>
      <c r="B4513" s="72" t="str">
        <f t="shared" si="269"/>
        <v/>
      </c>
      <c r="C4513" s="73"/>
      <c r="D4513" s="73"/>
      <c r="E4513" s="73"/>
      <c r="F4513" s="73"/>
      <c r="G4513" s="73"/>
    </row>
    <row r="4514" spans="1:7" x14ac:dyDescent="0.25">
      <c r="A4514" s="71" t="str">
        <f>IF(
   SUMPRODUCT(--(Sinduscon!$3:$3=DATE(2013,INT((ROW(A4711)-1)/20)+1,1)))&gt;0,
   DATE(2013,INT((ROW(A4711)-1)/20)+1,1),
   ""
)</f>
        <v/>
      </c>
      <c r="B4514" s="72" t="str">
        <f t="shared" si="269"/>
        <v/>
      </c>
      <c r="C4514" s="73"/>
      <c r="D4514" s="73"/>
      <c r="E4514" s="73"/>
      <c r="F4514" s="73"/>
      <c r="G4514" s="73"/>
    </row>
    <row r="4515" spans="1:7" x14ac:dyDescent="0.25">
      <c r="A4515" s="71" t="str">
        <f>IF(
   SUMPRODUCT(--(Sinduscon!$3:$3=DATE(2013,INT((ROW(A4712)-1)/20)+1,1)))&gt;0,
   DATE(2013,INT((ROW(A4712)-1)/20)+1,1),
   ""
)</f>
        <v/>
      </c>
      <c r="B4515" s="72" t="str">
        <f t="shared" si="269"/>
        <v/>
      </c>
      <c r="C4515" s="73"/>
      <c r="D4515" s="73"/>
      <c r="E4515" s="73"/>
      <c r="F4515" s="73"/>
      <c r="G4515" s="73"/>
    </row>
    <row r="4516" spans="1:7" x14ac:dyDescent="0.25">
      <c r="A4516" s="71" t="str">
        <f>IF(
   SUMPRODUCT(--(Sinduscon!$3:$3=DATE(2013,INT((ROW(A4713)-1)/20)+1,1)))&gt;0,
   DATE(2013,INT((ROW(A4713)-1)/20)+1,1),
   ""
)</f>
        <v/>
      </c>
      <c r="B4516" s="72" t="str">
        <f t="shared" si="269"/>
        <v/>
      </c>
      <c r="C4516" s="73"/>
      <c r="D4516" s="73"/>
      <c r="E4516" s="73"/>
      <c r="F4516" s="73"/>
      <c r="G4516" s="73"/>
    </row>
    <row r="4517" spans="1:7" x14ac:dyDescent="0.25">
      <c r="A4517" s="71" t="str">
        <f>IF(
   SUMPRODUCT(--(Sinduscon!$3:$3=DATE(2013,INT((ROW(A4714)-1)/20)+1,1)))&gt;0,
   DATE(2013,INT((ROW(A4714)-1)/20)+1,1),
   ""
)</f>
        <v/>
      </c>
      <c r="B4517" s="72" t="str">
        <f t="shared" si="269"/>
        <v/>
      </c>
      <c r="C4517" s="73"/>
      <c r="D4517" s="73"/>
      <c r="E4517" s="73"/>
      <c r="F4517" s="73"/>
      <c r="G4517" s="73"/>
    </row>
    <row r="4518" spans="1:7" x14ac:dyDescent="0.25">
      <c r="A4518" s="71" t="str">
        <f>IF(
   SUMPRODUCT(--(Sinduscon!$3:$3=DATE(2013,INT((ROW(A4715)-1)/20)+1,1)))&gt;0,
   DATE(2013,INT((ROW(A4715)-1)/20)+1,1),
   ""
)</f>
        <v/>
      </c>
      <c r="B4518" s="72" t="str">
        <f t="shared" si="269"/>
        <v/>
      </c>
      <c r="C4518" s="73"/>
      <c r="D4518" s="73"/>
      <c r="E4518" s="73"/>
      <c r="F4518" s="73"/>
      <c r="G4518" s="73"/>
    </row>
    <row r="4519" spans="1:7" x14ac:dyDescent="0.25">
      <c r="A4519" s="71" t="str">
        <f>IF(
   SUMPRODUCT(--(Sinduscon!$3:$3=DATE(2013,INT((ROW(A4716)-1)/20)+1,1)))&gt;0,
   DATE(2013,INT((ROW(A4716)-1)/20)+1,1),
   ""
)</f>
        <v/>
      </c>
      <c r="B4519" s="72" t="str">
        <f t="shared" si="269"/>
        <v/>
      </c>
      <c r="C4519" s="73"/>
      <c r="D4519" s="73"/>
      <c r="E4519" s="73"/>
      <c r="F4519" s="73"/>
      <c r="G4519" s="73"/>
    </row>
    <row r="4520" spans="1:7" x14ac:dyDescent="0.25">
      <c r="A4520" s="71" t="str">
        <f>IF(
   SUMPRODUCT(--(Sinduscon!$3:$3=DATE(2013,INT((ROW(A4717)-1)/20)+1,1)))&gt;0,
   DATE(2013,INT((ROW(A4717)-1)/20)+1,1),
   ""
)</f>
        <v/>
      </c>
      <c r="B4520" s="72" t="str">
        <f t="shared" si="269"/>
        <v/>
      </c>
      <c r="C4520" s="73"/>
      <c r="D4520" s="73"/>
      <c r="E4520" s="73"/>
      <c r="F4520" s="73"/>
      <c r="G4520" s="73"/>
    </row>
    <row r="4521" spans="1:7" x14ac:dyDescent="0.25">
      <c r="A4521" s="71" t="str">
        <f>IF(
   SUMPRODUCT(--(Sinduscon!$3:$3=DATE(2013,INT((ROW(A4718)-1)/20)+1,1)))&gt;0,
   DATE(2013,INT((ROW(A4718)-1)/20)+1,1),
   ""
)</f>
        <v/>
      </c>
      <c r="B4521" s="72" t="str">
        <f t="shared" si="269"/>
        <v/>
      </c>
      <c r="C4521" s="73"/>
      <c r="D4521" s="73"/>
      <c r="E4521" s="73"/>
      <c r="F4521" s="73"/>
      <c r="G4521" s="73"/>
    </row>
    <row r="4522" spans="1:7" x14ac:dyDescent="0.25">
      <c r="A4522" s="71" t="str">
        <f>IF(
   SUMPRODUCT(--(Sinduscon!$3:$3=DATE(2013,INT((ROW(A4719)-1)/20)+1,1)))&gt;0,
   DATE(2013,INT((ROW(A4719)-1)/20)+1,1),
   ""
)</f>
        <v/>
      </c>
      <c r="B4522" s="72" t="str">
        <f t="shared" si="269"/>
        <v/>
      </c>
      <c r="C4522" s="73"/>
      <c r="D4522" s="73"/>
      <c r="E4522" s="73"/>
      <c r="F4522" s="73"/>
      <c r="G4522" s="73"/>
    </row>
    <row r="4523" spans="1:7" x14ac:dyDescent="0.25">
      <c r="A4523" s="71" t="str">
        <f>IF(
   SUMPRODUCT(--(Sinduscon!$3:$3=DATE(2013,INT((ROW(A4720)-1)/20)+1,1)))&gt;0,
   DATE(2013,INT((ROW(A4720)-1)/20)+1,1),
   ""
)</f>
        <v/>
      </c>
      <c r="B4523" s="72" t="str">
        <f t="shared" si="269"/>
        <v/>
      </c>
      <c r="C4523" s="73"/>
      <c r="D4523" s="73"/>
      <c r="E4523" s="73"/>
      <c r="F4523" s="73"/>
      <c r="G4523" s="73"/>
    </row>
    <row r="4524" spans="1:7" x14ac:dyDescent="0.25">
      <c r="A4524" s="71" t="str">
        <f>IF(
   SUMPRODUCT(--(Sinduscon!$3:$3=DATE(2013,INT((ROW(A4721)-1)/20)+1,1)))&gt;0,
   DATE(2013,INT((ROW(A4721)-1)/20)+1,1),
   ""
)</f>
        <v/>
      </c>
      <c r="B4524" s="72" t="str">
        <f t="shared" si="269"/>
        <v/>
      </c>
      <c r="C4524" s="73"/>
      <c r="D4524" s="73"/>
      <c r="E4524" s="73"/>
      <c r="F4524" s="73"/>
      <c r="G4524" s="73"/>
    </row>
    <row r="4525" spans="1:7" x14ac:dyDescent="0.25">
      <c r="A4525" s="71" t="str">
        <f>IF(
   SUMPRODUCT(--(Sinduscon!$3:$3=DATE(2013,INT((ROW(A4722)-1)/20)+1,1)))&gt;0,
   DATE(2013,INT((ROW(A4722)-1)/20)+1,1),
   ""
)</f>
        <v/>
      </c>
      <c r="B4525" s="72" t="str">
        <f t="shared" si="269"/>
        <v/>
      </c>
      <c r="C4525" s="73"/>
      <c r="D4525" s="73"/>
      <c r="E4525" s="73"/>
      <c r="F4525" s="73"/>
      <c r="G4525" s="73"/>
    </row>
    <row r="4526" spans="1:7" x14ac:dyDescent="0.25">
      <c r="A4526" s="71" t="str">
        <f>IF(
   SUMPRODUCT(--(Sinduscon!$3:$3=DATE(2013,INT((ROW(A4723)-1)/20)+1,1)))&gt;0,
   DATE(2013,INT((ROW(A4723)-1)/20)+1,1),
   ""
)</f>
        <v/>
      </c>
      <c r="B4526" s="72" t="str">
        <f t="shared" si="269"/>
        <v/>
      </c>
      <c r="C4526" s="73"/>
      <c r="D4526" s="73"/>
      <c r="E4526" s="73"/>
      <c r="F4526" s="73"/>
      <c r="G4526" s="73"/>
    </row>
    <row r="4527" spans="1:7" x14ac:dyDescent="0.25">
      <c r="A4527" s="71" t="str">
        <f>IF(
   SUMPRODUCT(--(Sinduscon!$3:$3=DATE(2013,INT((ROW(A4724)-1)/20)+1,1)))&gt;0,
   DATE(2013,INT((ROW(A4724)-1)/20)+1,1),
   ""
)</f>
        <v/>
      </c>
      <c r="B4527" s="72" t="str">
        <f t="shared" si="269"/>
        <v/>
      </c>
      <c r="C4527" s="73"/>
      <c r="D4527" s="73"/>
      <c r="E4527" s="73"/>
      <c r="F4527" s="73"/>
      <c r="G4527" s="73"/>
    </row>
    <row r="4528" spans="1:7" x14ac:dyDescent="0.25">
      <c r="A4528" s="71" t="str">
        <f>IF(
   SUMPRODUCT(--(Sinduscon!$3:$3=DATE(2013,INT((ROW(A4725)-1)/20)+1,1)))&gt;0,
   DATE(2013,INT((ROW(A4725)-1)/20)+1,1),
   ""
)</f>
        <v/>
      </c>
      <c r="B4528" s="72" t="str">
        <f t="shared" si="269"/>
        <v/>
      </c>
      <c r="C4528" s="73"/>
      <c r="D4528" s="73"/>
      <c r="E4528" s="73"/>
      <c r="F4528" s="73"/>
      <c r="G4528" s="73"/>
    </row>
    <row r="4529" spans="1:7" x14ac:dyDescent="0.25">
      <c r="A4529" s="71" t="str">
        <f>IF(
   SUMPRODUCT(--(Sinduscon!$3:$3=DATE(2013,INT((ROW(A4726)-1)/20)+1,1)))&gt;0,
   DATE(2013,INT((ROW(A4726)-1)/20)+1,1),
   ""
)</f>
        <v/>
      </c>
      <c r="B4529" s="72" t="str">
        <f t="shared" si="269"/>
        <v/>
      </c>
      <c r="C4529" s="73"/>
      <c r="D4529" s="73"/>
      <c r="E4529" s="73"/>
      <c r="F4529" s="73"/>
      <c r="G4529" s="73"/>
    </row>
    <row r="4530" spans="1:7" x14ac:dyDescent="0.25">
      <c r="A4530" s="71" t="str">
        <f>IF(
   SUMPRODUCT(--(Sinduscon!$3:$3=DATE(2013,INT((ROW(A4727)-1)/20)+1,1)))&gt;0,
   DATE(2013,INT((ROW(A4727)-1)/20)+1,1),
   ""
)</f>
        <v/>
      </c>
      <c r="B4530" s="72" t="str">
        <f t="shared" si="269"/>
        <v/>
      </c>
      <c r="C4530" s="73"/>
      <c r="D4530" s="73"/>
      <c r="E4530" s="73"/>
      <c r="F4530" s="73"/>
      <c r="G4530" s="73"/>
    </row>
    <row r="4531" spans="1:7" x14ac:dyDescent="0.25">
      <c r="A4531" s="71" t="str">
        <f>IF(
   SUMPRODUCT(--(Sinduscon!$3:$3=DATE(2013,INT((ROW(A4728)-1)/20)+1,1)))&gt;0,
   DATE(2013,INT((ROW(A4728)-1)/20)+1,1),
   ""
)</f>
        <v/>
      </c>
      <c r="B4531" s="72" t="str">
        <f t="shared" si="269"/>
        <v/>
      </c>
      <c r="C4531" s="73"/>
      <c r="D4531" s="73"/>
      <c r="E4531" s="73"/>
      <c r="F4531" s="73"/>
      <c r="G4531" s="73"/>
    </row>
    <row r="4532" spans="1:7" x14ac:dyDescent="0.25">
      <c r="A4532" s="71" t="str">
        <f>IF(
   SUMPRODUCT(--(Sinduscon!$3:$3=DATE(2013,INT((ROW(A4729)-1)/20)+1,1)))&gt;0,
   DATE(2013,INT((ROW(A4729)-1)/20)+1,1),
   ""
)</f>
        <v/>
      </c>
      <c r="B4532" s="72" t="str">
        <f t="shared" si="269"/>
        <v/>
      </c>
      <c r="C4532" s="73"/>
      <c r="D4532" s="73"/>
      <c r="E4532" s="73"/>
      <c r="F4532" s="73"/>
      <c r="G4532" s="73"/>
    </row>
    <row r="4533" spans="1:7" x14ac:dyDescent="0.25">
      <c r="A4533" s="71" t="str">
        <f>IF(
   SUMPRODUCT(--(Sinduscon!$3:$3=DATE(2013,INT((ROW(A4730)-1)/20)+1,1)))&gt;0,
   DATE(2013,INT((ROW(A4730)-1)/20)+1,1),
   ""
)</f>
        <v/>
      </c>
      <c r="B4533" s="72" t="str">
        <f t="shared" si="269"/>
        <v/>
      </c>
      <c r="C4533" s="73"/>
      <c r="D4533" s="73"/>
      <c r="E4533" s="73"/>
      <c r="F4533" s="73"/>
      <c r="G4533" s="73"/>
    </row>
    <row r="4534" spans="1:7" x14ac:dyDescent="0.25">
      <c r="A4534" s="71" t="str">
        <f>IF(
   SUMPRODUCT(--(Sinduscon!$3:$3=DATE(2013,INT((ROW(A4731)-1)/20)+1,1)))&gt;0,
   DATE(2013,INT((ROW(A4731)-1)/20)+1,1),
   ""
)</f>
        <v/>
      </c>
      <c r="B4534" s="72" t="str">
        <f t="shared" si="269"/>
        <v/>
      </c>
      <c r="C4534" s="73"/>
      <c r="D4534" s="73"/>
      <c r="E4534" s="73"/>
      <c r="F4534" s="73"/>
      <c r="G4534" s="73"/>
    </row>
    <row r="4535" spans="1:7" x14ac:dyDescent="0.25">
      <c r="A4535" s="71" t="str">
        <f>IF(
   SUMPRODUCT(--(Sinduscon!$3:$3=DATE(2013,INT((ROW(A4732)-1)/20)+1,1)))&gt;0,
   DATE(2013,INT((ROW(A4732)-1)/20)+1,1),
   ""
)</f>
        <v/>
      </c>
      <c r="B4535" s="72" t="str">
        <f t="shared" si="269"/>
        <v/>
      </c>
      <c r="C4535" s="73"/>
      <c r="D4535" s="73"/>
      <c r="E4535" s="73"/>
      <c r="F4535" s="73"/>
      <c r="G4535" s="73"/>
    </row>
    <row r="4536" spans="1:7" x14ac:dyDescent="0.25">
      <c r="A4536" s="71" t="str">
        <f>IF(
   SUMPRODUCT(--(Sinduscon!$3:$3=DATE(2013,INT((ROW(A4733)-1)/20)+1,1)))&gt;0,
   DATE(2013,INT((ROW(A4733)-1)/20)+1,1),
   ""
)</f>
        <v/>
      </c>
      <c r="B4536" s="72" t="str">
        <f t="shared" si="269"/>
        <v/>
      </c>
      <c r="C4536" s="73"/>
      <c r="D4536" s="73"/>
      <c r="E4536" s="73"/>
      <c r="F4536" s="73"/>
      <c r="G4536" s="73"/>
    </row>
    <row r="4537" spans="1:7" x14ac:dyDescent="0.25">
      <c r="A4537" s="71" t="str">
        <f>IF(
   SUMPRODUCT(--(Sinduscon!$3:$3=DATE(2013,INT((ROW(A4734)-1)/20)+1,1)))&gt;0,
   DATE(2013,INT((ROW(A4734)-1)/20)+1,1),
   ""
)</f>
        <v/>
      </c>
      <c r="B4537" s="72" t="str">
        <f t="shared" si="269"/>
        <v/>
      </c>
      <c r="C4537" s="73"/>
      <c r="D4537" s="73"/>
      <c r="E4537" s="73"/>
      <c r="F4537" s="73"/>
      <c r="G4537" s="73"/>
    </row>
    <row r="4538" spans="1:7" x14ac:dyDescent="0.25">
      <c r="A4538" s="71" t="str">
        <f>IF(
   SUMPRODUCT(--(Sinduscon!$3:$3=DATE(2013,INT((ROW(A4735)-1)/20)+1,1)))&gt;0,
   DATE(2013,INT((ROW(A4735)-1)/20)+1,1),
   ""
)</f>
        <v/>
      </c>
      <c r="B4538" s="72" t="str">
        <f t="shared" si="269"/>
        <v/>
      </c>
      <c r="C4538" s="73"/>
      <c r="D4538" s="73"/>
      <c r="E4538" s="73"/>
      <c r="F4538" s="73"/>
      <c r="G4538" s="73"/>
    </row>
    <row r="4539" spans="1:7" x14ac:dyDescent="0.25">
      <c r="A4539" s="71" t="str">
        <f>IF(
   SUMPRODUCT(--(Sinduscon!$3:$3=DATE(2013,INT((ROW(A4736)-1)/20)+1,1)))&gt;0,
   DATE(2013,INT((ROW(A4736)-1)/20)+1,1),
   ""
)</f>
        <v/>
      </c>
      <c r="B4539" s="72" t="str">
        <f t="shared" si="269"/>
        <v/>
      </c>
      <c r="C4539" s="73"/>
      <c r="D4539" s="73"/>
      <c r="E4539" s="73"/>
      <c r="F4539" s="73"/>
      <c r="G4539" s="73"/>
    </row>
    <row r="4540" spans="1:7" x14ac:dyDescent="0.25">
      <c r="A4540" s="71" t="str">
        <f>IF(
   SUMPRODUCT(--(Sinduscon!$3:$3=DATE(2013,INT((ROW(A4737)-1)/20)+1,1)))&gt;0,
   DATE(2013,INT((ROW(A4737)-1)/20)+1,1),
   ""
)</f>
        <v/>
      </c>
      <c r="B4540" s="72" t="str">
        <f t="shared" si="269"/>
        <v/>
      </c>
      <c r="C4540" s="73"/>
      <c r="D4540" s="73"/>
      <c r="E4540" s="73"/>
      <c r="F4540" s="73"/>
      <c r="G4540" s="73"/>
    </row>
    <row r="4541" spans="1:7" x14ac:dyDescent="0.25">
      <c r="A4541" s="71" t="str">
        <f>IF(
   SUMPRODUCT(--(Sinduscon!$3:$3=DATE(2013,INT((ROW(A4738)-1)/20)+1,1)))&gt;0,
   DATE(2013,INT((ROW(A4738)-1)/20)+1,1),
   ""
)</f>
        <v/>
      </c>
      <c r="B4541" s="72" t="str">
        <f t="shared" si="269"/>
        <v/>
      </c>
      <c r="C4541" s="73"/>
      <c r="D4541" s="73"/>
      <c r="E4541" s="73"/>
      <c r="F4541" s="73"/>
      <c r="G4541" s="73"/>
    </row>
    <row r="4542" spans="1:7" x14ac:dyDescent="0.25">
      <c r="A4542" s="71" t="str">
        <f>IF(
   SUMPRODUCT(--(Sinduscon!$3:$3=DATE(2013,INT((ROW(A4739)-1)/20)+1,1)))&gt;0,
   DATE(2013,INT((ROW(A4739)-1)/20)+1,1),
   ""
)</f>
        <v/>
      </c>
      <c r="B4542" s="72" t="str">
        <f t="shared" si="269"/>
        <v/>
      </c>
      <c r="C4542" s="73"/>
      <c r="D4542" s="73"/>
      <c r="E4542" s="73"/>
      <c r="F4542" s="73"/>
      <c r="G4542" s="73"/>
    </row>
    <row r="4543" spans="1:7" x14ac:dyDescent="0.25">
      <c r="A4543" s="71" t="str">
        <f>IF(
   SUMPRODUCT(--(Sinduscon!$3:$3=DATE(2013,INT((ROW(A4740)-1)/20)+1,1)))&gt;0,
   DATE(2013,INT((ROW(A4740)-1)/20)+1,1),
   ""
)</f>
        <v/>
      </c>
      <c r="B4543" s="72" t="str">
        <f t="shared" si="269"/>
        <v/>
      </c>
      <c r="C4543" s="73"/>
      <c r="D4543" s="73"/>
      <c r="E4543" s="73"/>
      <c r="F4543" s="73"/>
      <c r="G4543" s="73"/>
    </row>
    <row r="4544" spans="1:7" x14ac:dyDescent="0.25">
      <c r="A4544" s="71" t="str">
        <f>IF(
   SUMPRODUCT(--(Sinduscon!$3:$3=DATE(2013,INT((ROW(A4741)-1)/20)+1,1)))&gt;0,
   DATE(2013,INT((ROW(A4741)-1)/20)+1,1),
   ""
)</f>
        <v/>
      </c>
      <c r="B4544" s="72" t="str">
        <f t="shared" si="269"/>
        <v/>
      </c>
      <c r="C4544" s="73"/>
      <c r="D4544" s="73"/>
      <c r="E4544" s="73"/>
      <c r="F4544" s="73"/>
      <c r="G4544" s="73"/>
    </row>
    <row r="4545" spans="1:7" x14ac:dyDescent="0.25">
      <c r="A4545" s="71" t="str">
        <f>IF(
   SUMPRODUCT(--(Sinduscon!$3:$3=DATE(2013,INT((ROW(A4742)-1)/20)+1,1)))&gt;0,
   DATE(2013,INT((ROW(A4742)-1)/20)+1,1),
   ""
)</f>
        <v/>
      </c>
      <c r="B4545" s="72" t="str">
        <f t="shared" si="269"/>
        <v/>
      </c>
      <c r="C4545" s="73"/>
      <c r="D4545" s="73"/>
      <c r="E4545" s="73"/>
      <c r="F4545" s="73"/>
      <c r="G4545" s="73"/>
    </row>
    <row r="4546" spans="1:7" x14ac:dyDescent="0.25">
      <c r="A4546" s="71" t="str">
        <f>IF(
   SUMPRODUCT(--(Sinduscon!$3:$3=DATE(2013,INT((ROW(A4743)-1)/20)+1,1)))&gt;0,
   DATE(2013,INT((ROW(A4743)-1)/20)+1,1),
   ""
)</f>
        <v/>
      </c>
      <c r="B4546" s="72" t="str">
        <f t="shared" si="269"/>
        <v/>
      </c>
      <c r="C4546" s="73"/>
      <c r="D4546" s="73"/>
      <c r="E4546" s="73"/>
      <c r="F4546" s="73"/>
      <c r="G4546" s="73"/>
    </row>
    <row r="4547" spans="1:7" x14ac:dyDescent="0.25">
      <c r="A4547" s="71" t="str">
        <f>IF(
   SUMPRODUCT(--(Sinduscon!$3:$3=DATE(2013,INT((ROW(A4744)-1)/20)+1,1)))&gt;0,
   DATE(2013,INT((ROW(A4744)-1)/20)+1,1),
   ""
)</f>
        <v/>
      </c>
      <c r="B4547" s="72" t="str">
        <f t="shared" si="269"/>
        <v/>
      </c>
      <c r="C4547" s="73"/>
      <c r="D4547" s="73"/>
      <c r="E4547" s="73"/>
      <c r="F4547" s="73"/>
      <c r="G4547" s="73"/>
    </row>
    <row r="4548" spans="1:7" x14ac:dyDescent="0.25">
      <c r="A4548" s="71" t="str">
        <f>IF(
   SUMPRODUCT(--(Sinduscon!$3:$3=DATE(2013,INT((ROW(A4745)-1)/20)+1,1)))&gt;0,
   DATE(2013,INT((ROW(A4745)-1)/20)+1,1),
   ""
)</f>
        <v/>
      </c>
      <c r="B4548" s="72" t="str">
        <f t="shared" si="269"/>
        <v/>
      </c>
      <c r="C4548" s="73"/>
      <c r="D4548" s="73"/>
      <c r="E4548" s="73"/>
      <c r="F4548" s="73"/>
      <c r="G4548" s="73"/>
    </row>
    <row r="4549" spans="1:7" x14ac:dyDescent="0.25">
      <c r="A4549" s="71" t="str">
        <f>IF(
   SUMPRODUCT(--(Sinduscon!$3:$3=DATE(2013,INT((ROW(A4746)-1)/20)+1,1)))&gt;0,
   DATE(2013,INT((ROW(A4746)-1)/20)+1,1),
   ""
)</f>
        <v/>
      </c>
      <c r="B4549" s="72" t="str">
        <f t="shared" si="269"/>
        <v/>
      </c>
      <c r="C4549" s="73"/>
      <c r="D4549" s="73"/>
      <c r="E4549" s="73"/>
      <c r="F4549" s="73"/>
      <c r="G4549" s="73"/>
    </row>
    <row r="4550" spans="1:7" x14ac:dyDescent="0.25">
      <c r="A4550" s="71" t="str">
        <f>IF(
   SUMPRODUCT(--(Sinduscon!$3:$3=DATE(2013,INT((ROW(A4747)-1)/20)+1,1)))&gt;0,
   DATE(2013,INT((ROW(A4747)-1)/20)+1,1),
   ""
)</f>
        <v/>
      </c>
      <c r="B4550" s="72" t="str">
        <f t="shared" si="269"/>
        <v/>
      </c>
      <c r="C4550" s="73"/>
      <c r="D4550" s="73"/>
      <c r="E4550" s="73"/>
      <c r="F4550" s="73"/>
      <c r="G4550" s="73"/>
    </row>
    <row r="4551" spans="1:7" x14ac:dyDescent="0.25">
      <c r="A4551" s="71" t="str">
        <f>IF(
   SUMPRODUCT(--(Sinduscon!$3:$3=DATE(2013,INT((ROW(A4748)-1)/20)+1,1)))&gt;0,
   DATE(2013,INT((ROW(A4748)-1)/20)+1,1),
   ""
)</f>
        <v/>
      </c>
      <c r="B4551" s="72" t="str">
        <f t="shared" si="269"/>
        <v/>
      </c>
      <c r="C4551" s="73"/>
      <c r="D4551" s="73"/>
      <c r="E4551" s="73"/>
      <c r="F4551" s="73"/>
      <c r="G4551" s="73"/>
    </row>
    <row r="4552" spans="1:7" x14ac:dyDescent="0.25">
      <c r="A4552" s="71" t="str">
        <f>IF(
   SUMPRODUCT(--(Sinduscon!$3:$3=DATE(2013,INT((ROW(A4749)-1)/20)+1,1)))&gt;0,
   DATE(2013,INT((ROW(A4749)-1)/20)+1,1),
   ""
)</f>
        <v/>
      </c>
      <c r="B4552" s="72" t="str">
        <f t="shared" ref="B4552:B4615" si="270">IF(A4552&lt;&gt;"", CHOOSE(MOD(QUOTIENT(ROW()-4,4),5)+1,"R-1","PP-4","R-8","R-16","PIS"), "")</f>
        <v/>
      </c>
      <c r="C4552" s="73"/>
      <c r="D4552" s="73"/>
      <c r="E4552" s="73"/>
      <c r="F4552" s="73"/>
      <c r="G4552" s="73"/>
    </row>
    <row r="4553" spans="1:7" x14ac:dyDescent="0.25">
      <c r="A4553" s="71" t="str">
        <f>IF(
   SUMPRODUCT(--(Sinduscon!$3:$3=DATE(2013,INT((ROW(A4750)-1)/20)+1,1)))&gt;0,
   DATE(2013,INT((ROW(A4750)-1)/20)+1,1),
   ""
)</f>
        <v/>
      </c>
      <c r="B4553" s="72" t="str">
        <f t="shared" si="270"/>
        <v/>
      </c>
      <c r="C4553" s="73"/>
      <c r="D4553" s="73"/>
      <c r="E4553" s="73"/>
      <c r="F4553" s="73"/>
      <c r="G4553" s="73"/>
    </row>
    <row r="4554" spans="1:7" x14ac:dyDescent="0.25">
      <c r="A4554" s="71" t="str">
        <f>IF(
   SUMPRODUCT(--(Sinduscon!$3:$3=DATE(2013,INT((ROW(A4751)-1)/20)+1,1)))&gt;0,
   DATE(2013,INT((ROW(A4751)-1)/20)+1,1),
   ""
)</f>
        <v/>
      </c>
      <c r="B4554" s="72" t="str">
        <f t="shared" si="270"/>
        <v/>
      </c>
      <c r="C4554" s="73"/>
      <c r="D4554" s="73"/>
      <c r="E4554" s="73"/>
      <c r="F4554" s="73"/>
      <c r="G4554" s="73"/>
    </row>
    <row r="4555" spans="1:7" x14ac:dyDescent="0.25">
      <c r="A4555" s="71" t="str">
        <f>IF(
   SUMPRODUCT(--(Sinduscon!$3:$3=DATE(2013,INT((ROW(A4752)-1)/20)+1,1)))&gt;0,
   DATE(2013,INT((ROW(A4752)-1)/20)+1,1),
   ""
)</f>
        <v/>
      </c>
      <c r="B4555" s="72" t="str">
        <f t="shared" si="270"/>
        <v/>
      </c>
      <c r="C4555" s="73"/>
      <c r="D4555" s="73"/>
      <c r="E4555" s="73"/>
      <c r="F4555" s="73"/>
      <c r="G4555" s="73"/>
    </row>
    <row r="4556" spans="1:7" x14ac:dyDescent="0.25">
      <c r="A4556" s="71" t="str">
        <f>IF(
   SUMPRODUCT(--(Sinduscon!$3:$3=DATE(2013,INT((ROW(A4753)-1)/20)+1,1)))&gt;0,
   DATE(2013,INT((ROW(A4753)-1)/20)+1,1),
   ""
)</f>
        <v/>
      </c>
      <c r="B4556" s="72" t="str">
        <f t="shared" si="270"/>
        <v/>
      </c>
      <c r="C4556" s="73"/>
      <c r="D4556" s="73"/>
      <c r="E4556" s="73"/>
      <c r="F4556" s="73"/>
      <c r="G4556" s="73"/>
    </row>
    <row r="4557" spans="1:7" x14ac:dyDescent="0.25">
      <c r="A4557" s="71" t="str">
        <f>IF(
   SUMPRODUCT(--(Sinduscon!$3:$3=DATE(2013,INT((ROW(A4754)-1)/20)+1,1)))&gt;0,
   DATE(2013,INT((ROW(A4754)-1)/20)+1,1),
   ""
)</f>
        <v/>
      </c>
      <c r="B4557" s="72" t="str">
        <f t="shared" si="270"/>
        <v/>
      </c>
      <c r="C4557" s="73"/>
      <c r="D4557" s="73"/>
      <c r="E4557" s="73"/>
      <c r="F4557" s="73"/>
      <c r="G4557" s="73"/>
    </row>
    <row r="4558" spans="1:7" x14ac:dyDescent="0.25">
      <c r="A4558" s="71" t="str">
        <f>IF(
   SUMPRODUCT(--(Sinduscon!$3:$3=DATE(2013,INT((ROW(A4755)-1)/20)+1,1)))&gt;0,
   DATE(2013,INT((ROW(A4755)-1)/20)+1,1),
   ""
)</f>
        <v/>
      </c>
      <c r="B4558" s="72" t="str">
        <f t="shared" si="270"/>
        <v/>
      </c>
      <c r="C4558" s="73"/>
      <c r="D4558" s="73"/>
      <c r="E4558" s="73"/>
      <c r="F4558" s="73"/>
      <c r="G4558" s="73"/>
    </row>
    <row r="4559" spans="1:7" x14ac:dyDescent="0.25">
      <c r="A4559" s="71" t="str">
        <f>IF(
   SUMPRODUCT(--(Sinduscon!$3:$3=DATE(2013,INT((ROW(A4756)-1)/20)+1,1)))&gt;0,
   DATE(2013,INT((ROW(A4756)-1)/20)+1,1),
   ""
)</f>
        <v/>
      </c>
      <c r="B4559" s="72" t="str">
        <f t="shared" si="270"/>
        <v/>
      </c>
      <c r="C4559" s="73"/>
      <c r="D4559" s="73"/>
      <c r="E4559" s="73"/>
      <c r="F4559" s="73"/>
      <c r="G4559" s="73"/>
    </row>
    <row r="4560" spans="1:7" x14ac:dyDescent="0.25">
      <c r="A4560" s="71" t="str">
        <f>IF(
   SUMPRODUCT(--(Sinduscon!$3:$3=DATE(2013,INT((ROW(A4757)-1)/20)+1,1)))&gt;0,
   DATE(2013,INT((ROW(A4757)-1)/20)+1,1),
   ""
)</f>
        <v/>
      </c>
      <c r="B4560" s="72" t="str">
        <f t="shared" si="270"/>
        <v/>
      </c>
      <c r="C4560" s="73"/>
      <c r="D4560" s="73"/>
      <c r="E4560" s="73"/>
      <c r="F4560" s="73"/>
      <c r="G4560" s="73"/>
    </row>
    <row r="4561" spans="1:7" x14ac:dyDescent="0.25">
      <c r="A4561" s="71" t="str">
        <f>IF(
   SUMPRODUCT(--(Sinduscon!$3:$3=DATE(2013,INT((ROW(A4758)-1)/20)+1,1)))&gt;0,
   DATE(2013,INT((ROW(A4758)-1)/20)+1,1),
   ""
)</f>
        <v/>
      </c>
      <c r="B4561" s="72" t="str">
        <f t="shared" si="270"/>
        <v/>
      </c>
      <c r="C4561" s="73"/>
      <c r="D4561" s="73"/>
      <c r="E4561" s="73"/>
      <c r="F4561" s="73"/>
      <c r="G4561" s="73"/>
    </row>
    <row r="4562" spans="1:7" x14ac:dyDescent="0.25">
      <c r="A4562" s="71" t="str">
        <f>IF(
   SUMPRODUCT(--(Sinduscon!$3:$3=DATE(2013,INT((ROW(A4759)-1)/20)+1,1)))&gt;0,
   DATE(2013,INT((ROW(A4759)-1)/20)+1,1),
   ""
)</f>
        <v/>
      </c>
      <c r="B4562" s="72" t="str">
        <f t="shared" si="270"/>
        <v/>
      </c>
      <c r="C4562" s="73"/>
      <c r="D4562" s="73"/>
      <c r="E4562" s="73"/>
      <c r="F4562" s="73"/>
      <c r="G4562" s="73"/>
    </row>
    <row r="4563" spans="1:7" x14ac:dyDescent="0.25">
      <c r="A4563" s="71" t="str">
        <f>IF(
   SUMPRODUCT(--(Sinduscon!$3:$3=DATE(2013,INT((ROW(A4760)-1)/20)+1,1)))&gt;0,
   DATE(2013,INT((ROW(A4760)-1)/20)+1,1),
   ""
)</f>
        <v/>
      </c>
      <c r="B4563" s="72" t="str">
        <f t="shared" si="270"/>
        <v/>
      </c>
      <c r="C4563" s="73"/>
      <c r="D4563" s="73"/>
      <c r="E4563" s="73"/>
      <c r="F4563" s="73"/>
      <c r="G4563" s="73"/>
    </row>
    <row r="4564" spans="1:7" x14ac:dyDescent="0.25">
      <c r="A4564" s="71" t="str">
        <f>IF(
   SUMPRODUCT(--(Sinduscon!$3:$3=DATE(2013,INT((ROW(A4761)-1)/20)+1,1)))&gt;0,
   DATE(2013,INT((ROW(A4761)-1)/20)+1,1),
   ""
)</f>
        <v/>
      </c>
      <c r="B4564" s="72" t="str">
        <f t="shared" si="270"/>
        <v/>
      </c>
      <c r="C4564" s="73"/>
      <c r="D4564" s="73"/>
      <c r="E4564" s="73"/>
      <c r="F4564" s="73"/>
      <c r="G4564" s="73"/>
    </row>
    <row r="4565" spans="1:7" x14ac:dyDescent="0.25">
      <c r="A4565" s="71" t="str">
        <f>IF(
   SUMPRODUCT(--(Sinduscon!$3:$3=DATE(2013,INT((ROW(A4762)-1)/20)+1,1)))&gt;0,
   DATE(2013,INT((ROW(A4762)-1)/20)+1,1),
   ""
)</f>
        <v/>
      </c>
      <c r="B4565" s="72" t="str">
        <f t="shared" si="270"/>
        <v/>
      </c>
      <c r="C4565" s="73"/>
      <c r="D4565" s="73"/>
      <c r="E4565" s="73"/>
      <c r="F4565" s="73"/>
      <c r="G4565" s="73"/>
    </row>
    <row r="4566" spans="1:7" x14ac:dyDescent="0.25">
      <c r="A4566" s="71" t="str">
        <f>IF(
   SUMPRODUCT(--(Sinduscon!$3:$3=DATE(2013,INT((ROW(A4763)-1)/20)+1,1)))&gt;0,
   DATE(2013,INT((ROW(A4763)-1)/20)+1,1),
   ""
)</f>
        <v/>
      </c>
      <c r="B4566" s="72" t="str">
        <f t="shared" si="270"/>
        <v/>
      </c>
      <c r="C4566" s="73"/>
      <c r="D4566" s="73"/>
      <c r="E4566" s="73"/>
      <c r="F4566" s="73"/>
      <c r="G4566" s="73"/>
    </row>
    <row r="4567" spans="1:7" x14ac:dyDescent="0.25">
      <c r="A4567" s="71" t="str">
        <f>IF(
   SUMPRODUCT(--(Sinduscon!$3:$3=DATE(2013,INT((ROW(A4764)-1)/20)+1,1)))&gt;0,
   DATE(2013,INT((ROW(A4764)-1)/20)+1,1),
   ""
)</f>
        <v/>
      </c>
      <c r="B4567" s="72" t="str">
        <f t="shared" si="270"/>
        <v/>
      </c>
      <c r="C4567" s="73"/>
      <c r="D4567" s="73"/>
      <c r="E4567" s="73"/>
      <c r="F4567" s="73"/>
      <c r="G4567" s="73"/>
    </row>
    <row r="4568" spans="1:7" x14ac:dyDescent="0.25">
      <c r="A4568" s="71" t="str">
        <f>IF(
   SUMPRODUCT(--(Sinduscon!$3:$3=DATE(2013,INT((ROW(A4765)-1)/20)+1,1)))&gt;0,
   DATE(2013,INT((ROW(A4765)-1)/20)+1,1),
   ""
)</f>
        <v/>
      </c>
      <c r="B4568" s="72" t="str">
        <f t="shared" si="270"/>
        <v/>
      </c>
      <c r="C4568" s="73"/>
      <c r="D4568" s="73"/>
      <c r="E4568" s="73"/>
      <c r="F4568" s="73"/>
      <c r="G4568" s="73"/>
    </row>
    <row r="4569" spans="1:7" x14ac:dyDescent="0.25">
      <c r="A4569" s="71" t="str">
        <f>IF(
   SUMPRODUCT(--(Sinduscon!$3:$3=DATE(2013,INT((ROW(A4766)-1)/20)+1,1)))&gt;0,
   DATE(2013,INT((ROW(A4766)-1)/20)+1,1),
   ""
)</f>
        <v/>
      </c>
      <c r="B4569" s="72" t="str">
        <f t="shared" si="270"/>
        <v/>
      </c>
      <c r="C4569" s="73"/>
      <c r="D4569" s="73"/>
      <c r="E4569" s="73"/>
      <c r="F4569" s="73"/>
      <c r="G4569" s="73"/>
    </row>
    <row r="4570" spans="1:7" x14ac:dyDescent="0.25">
      <c r="A4570" s="71" t="str">
        <f>IF(
   SUMPRODUCT(--(Sinduscon!$3:$3=DATE(2013,INT((ROW(A4767)-1)/20)+1,1)))&gt;0,
   DATE(2013,INT((ROW(A4767)-1)/20)+1,1),
   ""
)</f>
        <v/>
      </c>
      <c r="B4570" s="72" t="str">
        <f t="shared" si="270"/>
        <v/>
      </c>
      <c r="C4570" s="73"/>
      <c r="D4570" s="73"/>
      <c r="E4570" s="73"/>
      <c r="F4570" s="73"/>
      <c r="G4570" s="73"/>
    </row>
    <row r="4571" spans="1:7" x14ac:dyDescent="0.25">
      <c r="A4571" s="71" t="str">
        <f>IF(
   SUMPRODUCT(--(Sinduscon!$3:$3=DATE(2013,INT((ROW(A4768)-1)/20)+1,1)))&gt;0,
   DATE(2013,INT((ROW(A4768)-1)/20)+1,1),
   ""
)</f>
        <v/>
      </c>
      <c r="B4571" s="72" t="str">
        <f t="shared" si="270"/>
        <v/>
      </c>
      <c r="C4571" s="73"/>
      <c r="D4571" s="73"/>
      <c r="E4571" s="73"/>
      <c r="F4571" s="73"/>
      <c r="G4571" s="73"/>
    </row>
    <row r="4572" spans="1:7" x14ac:dyDescent="0.25">
      <c r="A4572" s="71" t="str">
        <f>IF(
   SUMPRODUCT(--(Sinduscon!$3:$3=DATE(2013,INT((ROW(A4769)-1)/20)+1,1)))&gt;0,
   DATE(2013,INT((ROW(A4769)-1)/20)+1,1),
   ""
)</f>
        <v/>
      </c>
      <c r="B4572" s="72" t="str">
        <f t="shared" si="270"/>
        <v/>
      </c>
      <c r="C4572" s="73"/>
      <c r="D4572" s="73"/>
      <c r="E4572" s="73"/>
      <c r="F4572" s="73"/>
      <c r="G4572" s="73"/>
    </row>
    <row r="4573" spans="1:7" x14ac:dyDescent="0.25">
      <c r="A4573" s="71" t="str">
        <f>IF(
   SUMPRODUCT(--(Sinduscon!$3:$3=DATE(2013,INT((ROW(A4770)-1)/20)+1,1)))&gt;0,
   DATE(2013,INT((ROW(A4770)-1)/20)+1,1),
   ""
)</f>
        <v/>
      </c>
      <c r="B4573" s="72" t="str">
        <f t="shared" si="270"/>
        <v/>
      </c>
      <c r="C4573" s="73"/>
      <c r="D4573" s="73"/>
      <c r="E4573" s="73"/>
      <c r="F4573" s="73"/>
      <c r="G4573" s="73"/>
    </row>
    <row r="4574" spans="1:7" x14ac:dyDescent="0.25">
      <c r="A4574" s="71" t="str">
        <f>IF(
   SUMPRODUCT(--(Sinduscon!$3:$3=DATE(2013,INT((ROW(A4771)-1)/20)+1,1)))&gt;0,
   DATE(2013,INT((ROW(A4771)-1)/20)+1,1),
   ""
)</f>
        <v/>
      </c>
      <c r="B4574" s="72" t="str">
        <f t="shared" si="270"/>
        <v/>
      </c>
      <c r="C4574" s="73"/>
      <c r="D4574" s="73"/>
      <c r="E4574" s="73"/>
      <c r="F4574" s="73"/>
      <c r="G4574" s="73"/>
    </row>
    <row r="4575" spans="1:7" x14ac:dyDescent="0.25">
      <c r="A4575" s="71" t="str">
        <f>IF(
   SUMPRODUCT(--(Sinduscon!$3:$3=DATE(2013,INT((ROW(A4772)-1)/20)+1,1)))&gt;0,
   DATE(2013,INT((ROW(A4772)-1)/20)+1,1),
   ""
)</f>
        <v/>
      </c>
      <c r="B4575" s="72" t="str">
        <f t="shared" si="270"/>
        <v/>
      </c>
      <c r="C4575" s="73"/>
      <c r="D4575" s="73"/>
      <c r="E4575" s="73"/>
      <c r="F4575" s="73"/>
      <c r="G4575" s="73"/>
    </row>
    <row r="4576" spans="1:7" x14ac:dyDescent="0.25">
      <c r="A4576" s="71" t="str">
        <f>IF(
   SUMPRODUCT(--(Sinduscon!$3:$3=DATE(2013,INT((ROW(A4773)-1)/20)+1,1)))&gt;0,
   DATE(2013,INT((ROW(A4773)-1)/20)+1,1),
   ""
)</f>
        <v/>
      </c>
      <c r="B4576" s="72" t="str">
        <f t="shared" si="270"/>
        <v/>
      </c>
      <c r="C4576" s="73"/>
      <c r="D4576" s="73"/>
      <c r="E4576" s="73"/>
      <c r="F4576" s="73"/>
      <c r="G4576" s="73"/>
    </row>
    <row r="4577" spans="1:7" x14ac:dyDescent="0.25">
      <c r="A4577" s="71" t="str">
        <f>IF(
   SUMPRODUCT(--(Sinduscon!$3:$3=DATE(2013,INT((ROW(A4774)-1)/20)+1,1)))&gt;0,
   DATE(2013,INT((ROW(A4774)-1)/20)+1,1),
   ""
)</f>
        <v/>
      </c>
      <c r="B4577" s="72" t="str">
        <f t="shared" si="270"/>
        <v/>
      </c>
      <c r="C4577" s="73"/>
      <c r="D4577" s="73"/>
      <c r="E4577" s="73"/>
      <c r="F4577" s="73"/>
      <c r="G4577" s="73"/>
    </row>
    <row r="4578" spans="1:7" x14ac:dyDescent="0.25">
      <c r="A4578" s="71" t="str">
        <f>IF(
   SUMPRODUCT(--(Sinduscon!$3:$3=DATE(2013,INT((ROW(A4775)-1)/20)+1,1)))&gt;0,
   DATE(2013,INT((ROW(A4775)-1)/20)+1,1),
   ""
)</f>
        <v/>
      </c>
      <c r="B4578" s="72" t="str">
        <f t="shared" si="270"/>
        <v/>
      </c>
      <c r="C4578" s="73"/>
      <c r="D4578" s="73"/>
      <c r="E4578" s="73"/>
      <c r="F4578" s="73"/>
      <c r="G4578" s="73"/>
    </row>
    <row r="4579" spans="1:7" x14ac:dyDescent="0.25">
      <c r="A4579" s="71" t="str">
        <f>IF(
   SUMPRODUCT(--(Sinduscon!$3:$3=DATE(2013,INT((ROW(A4776)-1)/20)+1,1)))&gt;0,
   DATE(2013,INT((ROW(A4776)-1)/20)+1,1),
   ""
)</f>
        <v/>
      </c>
      <c r="B4579" s="72" t="str">
        <f t="shared" si="270"/>
        <v/>
      </c>
      <c r="C4579" s="73"/>
      <c r="D4579" s="73"/>
      <c r="E4579" s="73"/>
      <c r="F4579" s="73"/>
      <c r="G4579" s="73"/>
    </row>
    <row r="4580" spans="1:7" x14ac:dyDescent="0.25">
      <c r="A4580" s="71" t="str">
        <f>IF(
   SUMPRODUCT(--(Sinduscon!$3:$3=DATE(2013,INT((ROW(A4777)-1)/20)+1,1)))&gt;0,
   DATE(2013,INT((ROW(A4777)-1)/20)+1,1),
   ""
)</f>
        <v/>
      </c>
      <c r="B4580" s="72" t="str">
        <f t="shared" si="270"/>
        <v/>
      </c>
      <c r="C4580" s="73"/>
      <c r="D4580" s="73"/>
      <c r="E4580" s="73"/>
      <c r="F4580" s="73"/>
      <c r="G4580" s="73"/>
    </row>
    <row r="4581" spans="1:7" x14ac:dyDescent="0.25">
      <c r="A4581" s="71" t="str">
        <f>IF(
   SUMPRODUCT(--(Sinduscon!$3:$3=DATE(2013,INT((ROW(A4778)-1)/20)+1,1)))&gt;0,
   DATE(2013,INT((ROW(A4778)-1)/20)+1,1),
   ""
)</f>
        <v/>
      </c>
      <c r="B4581" s="72" t="str">
        <f t="shared" si="270"/>
        <v/>
      </c>
      <c r="C4581" s="73"/>
      <c r="D4581" s="73"/>
      <c r="E4581" s="73"/>
      <c r="F4581" s="73"/>
      <c r="G4581" s="73"/>
    </row>
    <row r="4582" spans="1:7" x14ac:dyDescent="0.25">
      <c r="A4582" s="71" t="str">
        <f>IF(
   SUMPRODUCT(--(Sinduscon!$3:$3=DATE(2013,INT((ROW(A4779)-1)/20)+1,1)))&gt;0,
   DATE(2013,INT((ROW(A4779)-1)/20)+1,1),
   ""
)</f>
        <v/>
      </c>
      <c r="B4582" s="72" t="str">
        <f t="shared" si="270"/>
        <v/>
      </c>
      <c r="C4582" s="73"/>
      <c r="D4582" s="73"/>
      <c r="E4582" s="73"/>
      <c r="F4582" s="73"/>
      <c r="G4582" s="73"/>
    </row>
    <row r="4583" spans="1:7" x14ac:dyDescent="0.25">
      <c r="A4583" s="71" t="str">
        <f>IF(
   SUMPRODUCT(--(Sinduscon!$3:$3=DATE(2013,INT((ROW(A4780)-1)/20)+1,1)))&gt;0,
   DATE(2013,INT((ROW(A4780)-1)/20)+1,1),
   ""
)</f>
        <v/>
      </c>
      <c r="B4583" s="72" t="str">
        <f t="shared" si="270"/>
        <v/>
      </c>
      <c r="C4583" s="73"/>
      <c r="D4583" s="73"/>
      <c r="E4583" s="73"/>
      <c r="F4583" s="73"/>
      <c r="G4583" s="73"/>
    </row>
    <row r="4584" spans="1:7" x14ac:dyDescent="0.25">
      <c r="A4584" s="71" t="str">
        <f>IF(
   SUMPRODUCT(--(Sinduscon!$3:$3=DATE(2013,INT((ROW(A4781)-1)/20)+1,1)))&gt;0,
   DATE(2013,INT((ROW(A4781)-1)/20)+1,1),
   ""
)</f>
        <v/>
      </c>
      <c r="B4584" s="72" t="str">
        <f t="shared" si="270"/>
        <v/>
      </c>
      <c r="C4584" s="73"/>
      <c r="D4584" s="73"/>
      <c r="E4584" s="73"/>
      <c r="F4584" s="73"/>
      <c r="G4584" s="73"/>
    </row>
    <row r="4585" spans="1:7" x14ac:dyDescent="0.25">
      <c r="A4585" s="71" t="str">
        <f>IF(
   SUMPRODUCT(--(Sinduscon!$3:$3=DATE(2013,INT((ROW(A4782)-1)/20)+1,1)))&gt;0,
   DATE(2013,INT((ROW(A4782)-1)/20)+1,1),
   ""
)</f>
        <v/>
      </c>
      <c r="B4585" s="72" t="str">
        <f t="shared" si="270"/>
        <v/>
      </c>
      <c r="C4585" s="73"/>
      <c r="D4585" s="73"/>
      <c r="E4585" s="73"/>
      <c r="F4585" s="73"/>
      <c r="G4585" s="73"/>
    </row>
    <row r="4586" spans="1:7" x14ac:dyDescent="0.25">
      <c r="A4586" s="71" t="str">
        <f>IF(
   SUMPRODUCT(--(Sinduscon!$3:$3=DATE(2013,INT((ROW(A4783)-1)/20)+1,1)))&gt;0,
   DATE(2013,INT((ROW(A4783)-1)/20)+1,1),
   ""
)</f>
        <v/>
      </c>
      <c r="B4586" s="72" t="str">
        <f t="shared" si="270"/>
        <v/>
      </c>
      <c r="C4586" s="73"/>
      <c r="D4586" s="73"/>
      <c r="E4586" s="73"/>
      <c r="F4586" s="73"/>
      <c r="G4586" s="73"/>
    </row>
    <row r="4587" spans="1:7" x14ac:dyDescent="0.25">
      <c r="A4587" s="71" t="str">
        <f>IF(
   SUMPRODUCT(--(Sinduscon!$3:$3=DATE(2013,INT((ROW(A4784)-1)/20)+1,1)))&gt;0,
   DATE(2013,INT((ROW(A4784)-1)/20)+1,1),
   ""
)</f>
        <v/>
      </c>
      <c r="B4587" s="72" t="str">
        <f t="shared" si="270"/>
        <v/>
      </c>
      <c r="C4587" s="73"/>
      <c r="D4587" s="73"/>
      <c r="E4587" s="73"/>
      <c r="F4587" s="73"/>
      <c r="G4587" s="73"/>
    </row>
    <row r="4588" spans="1:7" x14ac:dyDescent="0.25">
      <c r="A4588" s="71" t="str">
        <f>IF(
   SUMPRODUCT(--(Sinduscon!$3:$3=DATE(2013,INT((ROW(A4785)-1)/20)+1,1)))&gt;0,
   DATE(2013,INT((ROW(A4785)-1)/20)+1,1),
   ""
)</f>
        <v/>
      </c>
      <c r="B4588" s="72" t="str">
        <f t="shared" si="270"/>
        <v/>
      </c>
      <c r="C4588" s="73"/>
      <c r="D4588" s="73"/>
      <c r="E4588" s="73"/>
      <c r="F4588" s="73"/>
      <c r="G4588" s="73"/>
    </row>
    <row r="4589" spans="1:7" x14ac:dyDescent="0.25">
      <c r="A4589" s="71" t="str">
        <f>IF(
   SUMPRODUCT(--(Sinduscon!$3:$3=DATE(2013,INT((ROW(A4786)-1)/20)+1,1)))&gt;0,
   DATE(2013,INT((ROW(A4786)-1)/20)+1,1),
   ""
)</f>
        <v/>
      </c>
      <c r="B4589" s="72" t="str">
        <f t="shared" si="270"/>
        <v/>
      </c>
      <c r="C4589" s="73"/>
      <c r="D4589" s="73"/>
      <c r="E4589" s="73"/>
      <c r="F4589" s="73"/>
      <c r="G4589" s="73"/>
    </row>
    <row r="4590" spans="1:7" x14ac:dyDescent="0.25">
      <c r="A4590" s="71" t="str">
        <f>IF(
   SUMPRODUCT(--(Sinduscon!$3:$3=DATE(2013,INT((ROW(A4787)-1)/20)+1,1)))&gt;0,
   DATE(2013,INT((ROW(A4787)-1)/20)+1,1),
   ""
)</f>
        <v/>
      </c>
      <c r="B4590" s="72" t="str">
        <f t="shared" si="270"/>
        <v/>
      </c>
      <c r="C4590" s="73"/>
      <c r="D4590" s="73"/>
      <c r="E4590" s="73"/>
      <c r="F4590" s="73"/>
      <c r="G4590" s="73"/>
    </row>
    <row r="4591" spans="1:7" x14ac:dyDescent="0.25">
      <c r="A4591" s="71" t="str">
        <f>IF(
   SUMPRODUCT(--(Sinduscon!$3:$3=DATE(2013,INT((ROW(A4788)-1)/20)+1,1)))&gt;0,
   DATE(2013,INT((ROW(A4788)-1)/20)+1,1),
   ""
)</f>
        <v/>
      </c>
      <c r="B4591" s="72" t="str">
        <f t="shared" si="270"/>
        <v/>
      </c>
      <c r="C4591" s="73"/>
      <c r="D4591" s="73"/>
      <c r="E4591" s="73"/>
      <c r="F4591" s="73"/>
      <c r="G4591" s="73"/>
    </row>
    <row r="4592" spans="1:7" x14ac:dyDescent="0.25">
      <c r="A4592" s="71" t="str">
        <f>IF(
   SUMPRODUCT(--(Sinduscon!$3:$3=DATE(2013,INT((ROW(A4789)-1)/20)+1,1)))&gt;0,
   DATE(2013,INT((ROW(A4789)-1)/20)+1,1),
   ""
)</f>
        <v/>
      </c>
      <c r="B4592" s="72" t="str">
        <f t="shared" si="270"/>
        <v/>
      </c>
      <c r="C4592" s="73"/>
      <c r="D4592" s="73"/>
      <c r="E4592" s="73"/>
      <c r="F4592" s="73"/>
      <c r="G4592" s="73"/>
    </row>
    <row r="4593" spans="1:7" x14ac:dyDescent="0.25">
      <c r="A4593" s="71" t="str">
        <f>IF(
   SUMPRODUCT(--(Sinduscon!$3:$3=DATE(2013,INT((ROW(A4790)-1)/20)+1,1)))&gt;0,
   DATE(2013,INT((ROW(A4790)-1)/20)+1,1),
   ""
)</f>
        <v/>
      </c>
      <c r="B4593" s="72" t="str">
        <f t="shared" si="270"/>
        <v/>
      </c>
      <c r="C4593" s="73"/>
      <c r="D4593" s="73"/>
      <c r="E4593" s="73"/>
      <c r="F4593" s="73"/>
      <c r="G4593" s="73"/>
    </row>
    <row r="4594" spans="1:7" x14ac:dyDescent="0.25">
      <c r="A4594" s="71" t="str">
        <f>IF(
   SUMPRODUCT(--(Sinduscon!$3:$3=DATE(2013,INT((ROW(A4791)-1)/20)+1,1)))&gt;0,
   DATE(2013,INT((ROW(A4791)-1)/20)+1,1),
   ""
)</f>
        <v/>
      </c>
      <c r="B4594" s="72" t="str">
        <f t="shared" si="270"/>
        <v/>
      </c>
      <c r="C4594" s="73"/>
      <c r="D4594" s="73"/>
      <c r="E4594" s="73"/>
      <c r="F4594" s="73"/>
      <c r="G4594" s="73"/>
    </row>
    <row r="4595" spans="1:7" x14ac:dyDescent="0.25">
      <c r="A4595" s="71" t="str">
        <f>IF(
   SUMPRODUCT(--(Sinduscon!$3:$3=DATE(2013,INT((ROW(A4792)-1)/20)+1,1)))&gt;0,
   DATE(2013,INT((ROW(A4792)-1)/20)+1,1),
   ""
)</f>
        <v/>
      </c>
      <c r="B4595" s="72" t="str">
        <f t="shared" si="270"/>
        <v/>
      </c>
      <c r="C4595" s="73"/>
      <c r="D4595" s="73"/>
      <c r="E4595" s="73"/>
      <c r="F4595" s="73"/>
      <c r="G4595" s="73"/>
    </row>
    <row r="4596" spans="1:7" x14ac:dyDescent="0.25">
      <c r="A4596" s="71" t="str">
        <f>IF(
   SUMPRODUCT(--(Sinduscon!$3:$3=DATE(2013,INT((ROW(A4793)-1)/20)+1,1)))&gt;0,
   DATE(2013,INT((ROW(A4793)-1)/20)+1,1),
   ""
)</f>
        <v/>
      </c>
      <c r="B4596" s="72" t="str">
        <f t="shared" si="270"/>
        <v/>
      </c>
      <c r="C4596" s="73"/>
      <c r="D4596" s="73"/>
      <c r="E4596" s="73"/>
      <c r="F4596" s="73"/>
      <c r="G4596" s="73"/>
    </row>
    <row r="4597" spans="1:7" x14ac:dyDescent="0.25">
      <c r="A4597" s="71" t="str">
        <f>IF(
   SUMPRODUCT(--(Sinduscon!$3:$3=DATE(2013,INT((ROW(A4794)-1)/20)+1,1)))&gt;0,
   DATE(2013,INT((ROW(A4794)-1)/20)+1,1),
   ""
)</f>
        <v/>
      </c>
      <c r="B4597" s="72" t="str">
        <f t="shared" si="270"/>
        <v/>
      </c>
      <c r="C4597" s="73"/>
      <c r="D4597" s="73"/>
      <c r="E4597" s="73"/>
      <c r="F4597" s="73"/>
      <c r="G4597" s="73"/>
    </row>
    <row r="4598" spans="1:7" x14ac:dyDescent="0.25">
      <c r="A4598" s="71" t="str">
        <f>IF(
   SUMPRODUCT(--(Sinduscon!$3:$3=DATE(2013,INT((ROW(A4795)-1)/20)+1,1)))&gt;0,
   DATE(2013,INT((ROW(A4795)-1)/20)+1,1),
   ""
)</f>
        <v/>
      </c>
      <c r="B4598" s="72" t="str">
        <f t="shared" si="270"/>
        <v/>
      </c>
      <c r="C4598" s="73"/>
      <c r="D4598" s="73"/>
      <c r="E4598" s="73"/>
      <c r="F4598" s="73"/>
      <c r="G4598" s="73"/>
    </row>
    <row r="4599" spans="1:7" x14ac:dyDescent="0.25">
      <c r="A4599" s="71" t="str">
        <f>IF(
   SUMPRODUCT(--(Sinduscon!$3:$3=DATE(2013,INT((ROW(A4796)-1)/20)+1,1)))&gt;0,
   DATE(2013,INT((ROW(A4796)-1)/20)+1,1),
   ""
)</f>
        <v/>
      </c>
      <c r="B4599" s="72" t="str">
        <f t="shared" si="270"/>
        <v/>
      </c>
      <c r="C4599" s="73"/>
      <c r="D4599" s="73"/>
      <c r="E4599" s="73"/>
      <c r="F4599" s="73"/>
      <c r="G4599" s="73"/>
    </row>
    <row r="4600" spans="1:7" x14ac:dyDescent="0.25">
      <c r="A4600" s="71" t="str">
        <f>IF(
   SUMPRODUCT(--(Sinduscon!$3:$3=DATE(2013,INT((ROW(A4797)-1)/20)+1,1)))&gt;0,
   DATE(2013,INT((ROW(A4797)-1)/20)+1,1),
   ""
)</f>
        <v/>
      </c>
      <c r="B4600" s="72" t="str">
        <f t="shared" si="270"/>
        <v/>
      </c>
      <c r="C4600" s="73"/>
      <c r="D4600" s="73"/>
      <c r="E4600" s="73"/>
      <c r="F4600" s="73"/>
      <c r="G4600" s="73"/>
    </row>
    <row r="4601" spans="1:7" x14ac:dyDescent="0.25">
      <c r="A4601" s="71" t="str">
        <f>IF(
   SUMPRODUCT(--(Sinduscon!$3:$3=DATE(2013,INT((ROW(A4798)-1)/20)+1,1)))&gt;0,
   DATE(2013,INT((ROW(A4798)-1)/20)+1,1),
   ""
)</f>
        <v/>
      </c>
      <c r="B4601" s="72" t="str">
        <f t="shared" si="270"/>
        <v/>
      </c>
      <c r="C4601" s="73"/>
      <c r="D4601" s="73"/>
      <c r="E4601" s="73"/>
      <c r="F4601" s="73"/>
      <c r="G4601" s="73"/>
    </row>
    <row r="4602" spans="1:7" x14ac:dyDescent="0.25">
      <c r="A4602" s="71" t="str">
        <f>IF(
   SUMPRODUCT(--(Sinduscon!$3:$3=DATE(2013,INT((ROW(A4799)-1)/20)+1,1)))&gt;0,
   DATE(2013,INT((ROW(A4799)-1)/20)+1,1),
   ""
)</f>
        <v/>
      </c>
      <c r="B4602" s="72" t="str">
        <f t="shared" si="270"/>
        <v/>
      </c>
      <c r="C4602" s="73"/>
      <c r="D4602" s="73"/>
      <c r="E4602" s="73"/>
      <c r="F4602" s="73"/>
      <c r="G4602" s="73"/>
    </row>
    <row r="4603" spans="1:7" x14ac:dyDescent="0.25">
      <c r="A4603" s="71" t="str">
        <f>IF(
   SUMPRODUCT(--(Sinduscon!$3:$3=DATE(2013,INT((ROW(A4800)-1)/20)+1,1)))&gt;0,
   DATE(2013,INT((ROW(A4800)-1)/20)+1,1),
   ""
)</f>
        <v/>
      </c>
      <c r="B4603" s="72" t="str">
        <f t="shared" si="270"/>
        <v/>
      </c>
      <c r="C4603" s="73"/>
      <c r="D4603" s="73"/>
      <c r="E4603" s="73"/>
      <c r="F4603" s="73"/>
      <c r="G4603" s="73"/>
    </row>
    <row r="4604" spans="1:7" x14ac:dyDescent="0.25">
      <c r="A4604" s="71" t="str">
        <f>IF(
   SUMPRODUCT(--(Sinduscon!$3:$3=DATE(2013,INT((ROW(A4801)-1)/20)+1,1)))&gt;0,
   DATE(2013,INT((ROW(A4801)-1)/20)+1,1),
   ""
)</f>
        <v/>
      </c>
      <c r="B4604" s="72" t="str">
        <f t="shared" si="270"/>
        <v/>
      </c>
      <c r="C4604" s="73"/>
      <c r="D4604" s="73"/>
      <c r="E4604" s="73"/>
      <c r="F4604" s="73"/>
      <c r="G4604" s="73"/>
    </row>
    <row r="4605" spans="1:7" x14ac:dyDescent="0.25">
      <c r="A4605" s="71" t="str">
        <f>IF(
   SUMPRODUCT(--(Sinduscon!$3:$3=DATE(2013,INT((ROW(A4802)-1)/20)+1,1)))&gt;0,
   DATE(2013,INT((ROW(A4802)-1)/20)+1,1),
   ""
)</f>
        <v/>
      </c>
      <c r="B4605" s="72" t="str">
        <f t="shared" si="270"/>
        <v/>
      </c>
      <c r="C4605" s="73"/>
      <c r="D4605" s="73"/>
      <c r="E4605" s="73"/>
      <c r="F4605" s="73"/>
      <c r="G4605" s="73"/>
    </row>
    <row r="4606" spans="1:7" x14ac:dyDescent="0.25">
      <c r="A4606" s="71" t="str">
        <f>IF(
   SUMPRODUCT(--(Sinduscon!$3:$3=DATE(2013,INT((ROW(A4803)-1)/20)+1,1)))&gt;0,
   DATE(2013,INT((ROW(A4803)-1)/20)+1,1),
   ""
)</f>
        <v/>
      </c>
      <c r="B4606" s="72" t="str">
        <f t="shared" si="270"/>
        <v/>
      </c>
      <c r="C4606" s="73"/>
      <c r="D4606" s="73"/>
      <c r="E4606" s="73"/>
      <c r="F4606" s="73"/>
      <c r="G4606" s="73"/>
    </row>
    <row r="4607" spans="1:7" x14ac:dyDescent="0.25">
      <c r="A4607" s="71" t="str">
        <f>IF(
   SUMPRODUCT(--(Sinduscon!$3:$3=DATE(2013,INT((ROW(A4804)-1)/20)+1,1)))&gt;0,
   DATE(2013,INT((ROW(A4804)-1)/20)+1,1),
   ""
)</f>
        <v/>
      </c>
      <c r="B4607" s="72" t="str">
        <f t="shared" si="270"/>
        <v/>
      </c>
      <c r="C4607" s="73"/>
      <c r="D4607" s="73"/>
      <c r="E4607" s="73"/>
      <c r="F4607" s="73"/>
      <c r="G4607" s="73"/>
    </row>
    <row r="4608" spans="1:7" x14ac:dyDescent="0.25">
      <c r="A4608" s="71" t="str">
        <f>IF(
   SUMPRODUCT(--(Sinduscon!$3:$3=DATE(2013,INT((ROW(A4805)-1)/20)+1,1)))&gt;0,
   DATE(2013,INT((ROW(A4805)-1)/20)+1,1),
   ""
)</f>
        <v/>
      </c>
      <c r="B4608" s="72" t="str">
        <f t="shared" si="270"/>
        <v/>
      </c>
      <c r="C4608" s="73"/>
      <c r="D4608" s="73"/>
      <c r="E4608" s="73"/>
      <c r="F4608" s="73"/>
      <c r="G4608" s="73"/>
    </row>
    <row r="4609" spans="1:7" x14ac:dyDescent="0.25">
      <c r="A4609" s="71" t="str">
        <f>IF(
   SUMPRODUCT(--(Sinduscon!$3:$3=DATE(2013,INT((ROW(A4806)-1)/20)+1,1)))&gt;0,
   DATE(2013,INT((ROW(A4806)-1)/20)+1,1),
   ""
)</f>
        <v/>
      </c>
      <c r="B4609" s="72" t="str">
        <f t="shared" si="270"/>
        <v/>
      </c>
      <c r="C4609" s="73"/>
      <c r="D4609" s="73"/>
      <c r="E4609" s="73"/>
      <c r="F4609" s="73"/>
      <c r="G4609" s="73"/>
    </row>
    <row r="4610" spans="1:7" x14ac:dyDescent="0.25">
      <c r="A4610" s="71" t="str">
        <f>IF(
   SUMPRODUCT(--(Sinduscon!$3:$3=DATE(2013,INT((ROW(A4807)-1)/20)+1,1)))&gt;0,
   DATE(2013,INT((ROW(A4807)-1)/20)+1,1),
   ""
)</f>
        <v/>
      </c>
      <c r="B4610" s="72" t="str">
        <f t="shared" si="270"/>
        <v/>
      </c>
      <c r="C4610" s="73"/>
      <c r="D4610" s="73"/>
      <c r="E4610" s="73"/>
      <c r="F4610" s="73"/>
      <c r="G4610" s="73"/>
    </row>
    <row r="4611" spans="1:7" x14ac:dyDescent="0.25">
      <c r="A4611" s="71" t="str">
        <f>IF(
   SUMPRODUCT(--(Sinduscon!$3:$3=DATE(2013,INT((ROW(A4808)-1)/20)+1,1)))&gt;0,
   DATE(2013,INT((ROW(A4808)-1)/20)+1,1),
   ""
)</f>
        <v/>
      </c>
      <c r="B4611" s="72" t="str">
        <f t="shared" si="270"/>
        <v/>
      </c>
      <c r="C4611" s="73"/>
      <c r="D4611" s="73"/>
      <c r="E4611" s="73"/>
      <c r="F4611" s="73"/>
      <c r="G4611" s="73"/>
    </row>
    <row r="4612" spans="1:7" x14ac:dyDescent="0.25">
      <c r="A4612" s="71" t="str">
        <f>IF(
   SUMPRODUCT(--(Sinduscon!$3:$3=DATE(2013,INT((ROW(A4809)-1)/20)+1,1)))&gt;0,
   DATE(2013,INT((ROW(A4809)-1)/20)+1,1),
   ""
)</f>
        <v/>
      </c>
      <c r="B4612" s="72" t="str">
        <f t="shared" si="270"/>
        <v/>
      </c>
      <c r="C4612" s="73"/>
      <c r="D4612" s="73"/>
      <c r="E4612" s="73"/>
      <c r="F4612" s="73"/>
      <c r="G4612" s="73"/>
    </row>
    <row r="4613" spans="1:7" x14ac:dyDescent="0.25">
      <c r="A4613" s="71" t="str">
        <f>IF(
   SUMPRODUCT(--(Sinduscon!$3:$3=DATE(2013,INT((ROW(A4810)-1)/20)+1,1)))&gt;0,
   DATE(2013,INT((ROW(A4810)-1)/20)+1,1),
   ""
)</f>
        <v/>
      </c>
      <c r="B4613" s="72" t="str">
        <f t="shared" si="270"/>
        <v/>
      </c>
      <c r="C4613" s="73"/>
      <c r="D4613" s="73"/>
      <c r="E4613" s="73"/>
      <c r="F4613" s="73"/>
      <c r="G4613" s="73"/>
    </row>
    <row r="4614" spans="1:7" x14ac:dyDescent="0.25">
      <c r="A4614" s="71" t="str">
        <f>IF(
   SUMPRODUCT(--(Sinduscon!$3:$3=DATE(2013,INT((ROW(A4811)-1)/20)+1,1)))&gt;0,
   DATE(2013,INT((ROW(A4811)-1)/20)+1,1),
   ""
)</f>
        <v/>
      </c>
      <c r="B4614" s="72" t="str">
        <f t="shared" si="270"/>
        <v/>
      </c>
      <c r="C4614" s="73"/>
      <c r="D4614" s="73"/>
      <c r="E4614" s="73"/>
      <c r="F4614" s="73"/>
      <c r="G4614" s="73"/>
    </row>
    <row r="4615" spans="1:7" x14ac:dyDescent="0.25">
      <c r="A4615" s="71" t="str">
        <f>IF(
   SUMPRODUCT(--(Sinduscon!$3:$3=DATE(2013,INT((ROW(A4812)-1)/20)+1,1)))&gt;0,
   DATE(2013,INT((ROW(A4812)-1)/20)+1,1),
   ""
)</f>
        <v/>
      </c>
      <c r="B4615" s="72" t="str">
        <f t="shared" si="270"/>
        <v/>
      </c>
      <c r="C4615" s="73"/>
      <c r="D4615" s="73"/>
      <c r="E4615" s="73"/>
      <c r="F4615" s="73"/>
      <c r="G4615" s="73"/>
    </row>
    <row r="4616" spans="1:7" x14ac:dyDescent="0.25">
      <c r="A4616" s="71" t="str">
        <f>IF(
   SUMPRODUCT(--(Sinduscon!$3:$3=DATE(2013,INT((ROW(A4813)-1)/20)+1,1)))&gt;0,
   DATE(2013,INT((ROW(A4813)-1)/20)+1,1),
   ""
)</f>
        <v/>
      </c>
      <c r="B4616" s="72" t="str">
        <f t="shared" ref="B4616:B4679" si="271">IF(A4616&lt;&gt;"", CHOOSE(MOD(QUOTIENT(ROW()-4,4),5)+1,"R-1","PP-4","R-8","R-16","PIS"), "")</f>
        <v/>
      </c>
      <c r="C4616" s="73"/>
      <c r="D4616" s="73"/>
      <c r="E4616" s="73"/>
      <c r="F4616" s="73"/>
      <c r="G4616" s="73"/>
    </row>
    <row r="4617" spans="1:7" x14ac:dyDescent="0.25">
      <c r="A4617" s="71" t="str">
        <f>IF(
   SUMPRODUCT(--(Sinduscon!$3:$3=DATE(2013,INT((ROW(A4814)-1)/20)+1,1)))&gt;0,
   DATE(2013,INT((ROW(A4814)-1)/20)+1,1),
   ""
)</f>
        <v/>
      </c>
      <c r="B4617" s="72" t="str">
        <f t="shared" si="271"/>
        <v/>
      </c>
      <c r="C4617" s="73"/>
      <c r="D4617" s="73"/>
      <c r="E4617" s="73"/>
      <c r="F4617" s="73"/>
      <c r="G4617" s="73"/>
    </row>
    <row r="4618" spans="1:7" x14ac:dyDescent="0.25">
      <c r="A4618" s="71" t="str">
        <f>IF(
   SUMPRODUCT(--(Sinduscon!$3:$3=DATE(2013,INT((ROW(A4815)-1)/20)+1,1)))&gt;0,
   DATE(2013,INT((ROW(A4815)-1)/20)+1,1),
   ""
)</f>
        <v/>
      </c>
      <c r="B4618" s="72" t="str">
        <f t="shared" si="271"/>
        <v/>
      </c>
      <c r="C4618" s="73"/>
      <c r="D4618" s="73"/>
      <c r="E4618" s="73"/>
      <c r="F4618" s="73"/>
      <c r="G4618" s="73"/>
    </row>
    <row r="4619" spans="1:7" x14ac:dyDescent="0.25">
      <c r="A4619" s="71" t="str">
        <f>IF(
   SUMPRODUCT(--(Sinduscon!$3:$3=DATE(2013,INT((ROW(A4816)-1)/20)+1,1)))&gt;0,
   DATE(2013,INT((ROW(A4816)-1)/20)+1,1),
   ""
)</f>
        <v/>
      </c>
      <c r="B4619" s="72" t="str">
        <f t="shared" si="271"/>
        <v/>
      </c>
      <c r="C4619" s="73"/>
      <c r="D4619" s="73"/>
      <c r="E4619" s="73"/>
      <c r="F4619" s="73"/>
      <c r="G4619" s="73"/>
    </row>
    <row r="4620" spans="1:7" x14ac:dyDescent="0.25">
      <c r="A4620" s="71" t="str">
        <f>IF(
   SUMPRODUCT(--(Sinduscon!$3:$3=DATE(2013,INT((ROW(A4817)-1)/20)+1,1)))&gt;0,
   DATE(2013,INT((ROW(A4817)-1)/20)+1,1),
   ""
)</f>
        <v/>
      </c>
      <c r="B4620" s="72" t="str">
        <f t="shared" si="271"/>
        <v/>
      </c>
      <c r="C4620" s="73"/>
      <c r="D4620" s="73"/>
      <c r="E4620" s="73"/>
      <c r="F4620" s="73"/>
      <c r="G4620" s="73"/>
    </row>
    <row r="4621" spans="1:7" x14ac:dyDescent="0.25">
      <c r="A4621" s="71" t="str">
        <f>IF(
   SUMPRODUCT(--(Sinduscon!$3:$3=DATE(2013,INT((ROW(A4818)-1)/20)+1,1)))&gt;0,
   DATE(2013,INT((ROW(A4818)-1)/20)+1,1),
   ""
)</f>
        <v/>
      </c>
      <c r="B4621" s="72" t="str">
        <f t="shared" si="271"/>
        <v/>
      </c>
      <c r="C4621" s="73"/>
      <c r="D4621" s="73"/>
      <c r="E4621" s="73"/>
      <c r="F4621" s="73"/>
      <c r="G4621" s="73"/>
    </row>
    <row r="4622" spans="1:7" x14ac:dyDescent="0.25">
      <c r="A4622" s="71" t="str">
        <f>IF(
   SUMPRODUCT(--(Sinduscon!$3:$3=DATE(2013,INT((ROW(A4819)-1)/20)+1,1)))&gt;0,
   DATE(2013,INT((ROW(A4819)-1)/20)+1,1),
   ""
)</f>
        <v/>
      </c>
      <c r="B4622" s="72" t="str">
        <f t="shared" si="271"/>
        <v/>
      </c>
      <c r="C4622" s="73"/>
      <c r="D4622" s="73"/>
      <c r="E4622" s="73"/>
      <c r="F4622" s="73"/>
      <c r="G4622" s="73"/>
    </row>
    <row r="4623" spans="1:7" x14ac:dyDescent="0.25">
      <c r="A4623" s="71" t="str">
        <f>IF(
   SUMPRODUCT(--(Sinduscon!$3:$3=DATE(2013,INT((ROW(A4820)-1)/20)+1,1)))&gt;0,
   DATE(2013,INT((ROW(A4820)-1)/20)+1,1),
   ""
)</f>
        <v/>
      </c>
      <c r="B4623" s="72" t="str">
        <f t="shared" si="271"/>
        <v/>
      </c>
      <c r="C4623" s="73"/>
      <c r="D4623" s="73"/>
      <c r="E4623" s="73"/>
      <c r="F4623" s="73"/>
      <c r="G4623" s="73"/>
    </row>
    <row r="4624" spans="1:7" x14ac:dyDescent="0.25">
      <c r="A4624" s="71" t="str">
        <f>IF(
   SUMPRODUCT(--(Sinduscon!$3:$3=DATE(2013,INT((ROW(A4821)-1)/20)+1,1)))&gt;0,
   DATE(2013,INT((ROW(A4821)-1)/20)+1,1),
   ""
)</f>
        <v/>
      </c>
      <c r="B4624" s="72" t="str">
        <f t="shared" si="271"/>
        <v/>
      </c>
      <c r="C4624" s="73"/>
      <c r="D4624" s="73"/>
      <c r="E4624" s="73"/>
      <c r="F4624" s="73"/>
      <c r="G4624" s="73"/>
    </row>
    <row r="4625" spans="1:7" x14ac:dyDescent="0.25">
      <c r="A4625" s="71" t="str">
        <f>IF(
   SUMPRODUCT(--(Sinduscon!$3:$3=DATE(2013,INT((ROW(A4822)-1)/20)+1,1)))&gt;0,
   DATE(2013,INT((ROW(A4822)-1)/20)+1,1),
   ""
)</f>
        <v/>
      </c>
      <c r="B4625" s="72" t="str">
        <f t="shared" si="271"/>
        <v/>
      </c>
      <c r="C4625" s="73"/>
      <c r="D4625" s="73"/>
      <c r="E4625" s="73"/>
      <c r="F4625" s="73"/>
      <c r="G4625" s="73"/>
    </row>
    <row r="4626" spans="1:7" x14ac:dyDescent="0.25">
      <c r="A4626" s="71" t="str">
        <f>IF(
   SUMPRODUCT(--(Sinduscon!$3:$3=DATE(2013,INT((ROW(A4823)-1)/20)+1,1)))&gt;0,
   DATE(2013,INT((ROW(A4823)-1)/20)+1,1),
   ""
)</f>
        <v/>
      </c>
      <c r="B4626" s="72" t="str">
        <f t="shared" si="271"/>
        <v/>
      </c>
      <c r="C4626" s="73"/>
      <c r="D4626" s="73"/>
      <c r="E4626" s="73"/>
      <c r="F4626" s="73"/>
      <c r="G4626" s="73"/>
    </row>
    <row r="4627" spans="1:7" x14ac:dyDescent="0.25">
      <c r="A4627" s="71" t="str">
        <f>IF(
   SUMPRODUCT(--(Sinduscon!$3:$3=DATE(2013,INT((ROW(A4824)-1)/20)+1,1)))&gt;0,
   DATE(2013,INT((ROW(A4824)-1)/20)+1,1),
   ""
)</f>
        <v/>
      </c>
      <c r="B4627" s="72" t="str">
        <f t="shared" si="271"/>
        <v/>
      </c>
      <c r="C4627" s="73"/>
      <c r="D4627" s="73"/>
      <c r="E4627" s="73"/>
      <c r="F4627" s="73"/>
      <c r="G4627" s="73"/>
    </row>
    <row r="4628" spans="1:7" x14ac:dyDescent="0.25">
      <c r="A4628" s="71" t="str">
        <f>IF(
   SUMPRODUCT(--(Sinduscon!$3:$3=DATE(2013,INT((ROW(A4825)-1)/20)+1,1)))&gt;0,
   DATE(2013,INT((ROW(A4825)-1)/20)+1,1),
   ""
)</f>
        <v/>
      </c>
      <c r="B4628" s="72" t="str">
        <f t="shared" si="271"/>
        <v/>
      </c>
      <c r="C4628" s="73"/>
      <c r="D4628" s="73"/>
      <c r="E4628" s="73"/>
      <c r="F4628" s="73"/>
      <c r="G4628" s="73"/>
    </row>
    <row r="4629" spans="1:7" x14ac:dyDescent="0.25">
      <c r="A4629" s="71" t="str">
        <f>IF(
   SUMPRODUCT(--(Sinduscon!$3:$3=DATE(2013,INT((ROW(A4826)-1)/20)+1,1)))&gt;0,
   DATE(2013,INT((ROW(A4826)-1)/20)+1,1),
   ""
)</f>
        <v/>
      </c>
      <c r="B4629" s="72" t="str">
        <f t="shared" si="271"/>
        <v/>
      </c>
      <c r="C4629" s="73"/>
      <c r="D4629" s="73"/>
      <c r="E4629" s="73"/>
      <c r="F4629" s="73"/>
      <c r="G4629" s="73"/>
    </row>
    <row r="4630" spans="1:7" x14ac:dyDescent="0.25">
      <c r="A4630" s="71" t="str">
        <f>IF(
   SUMPRODUCT(--(Sinduscon!$3:$3=DATE(2013,INT((ROW(A4827)-1)/20)+1,1)))&gt;0,
   DATE(2013,INT((ROW(A4827)-1)/20)+1,1),
   ""
)</f>
        <v/>
      </c>
      <c r="B4630" s="72" t="str">
        <f t="shared" si="271"/>
        <v/>
      </c>
      <c r="C4630" s="73"/>
      <c r="D4630" s="73"/>
      <c r="E4630" s="73"/>
      <c r="F4630" s="73"/>
      <c r="G4630" s="73"/>
    </row>
    <row r="4631" spans="1:7" x14ac:dyDescent="0.25">
      <c r="A4631" s="71" t="str">
        <f>IF(
   SUMPRODUCT(--(Sinduscon!$3:$3=DATE(2013,INT((ROW(A4828)-1)/20)+1,1)))&gt;0,
   DATE(2013,INT((ROW(A4828)-1)/20)+1,1),
   ""
)</f>
        <v/>
      </c>
      <c r="B4631" s="72" t="str">
        <f t="shared" si="271"/>
        <v/>
      </c>
      <c r="C4631" s="73"/>
      <c r="D4631" s="73"/>
      <c r="E4631" s="73"/>
      <c r="F4631" s="73"/>
      <c r="G4631" s="73"/>
    </row>
    <row r="4632" spans="1:7" x14ac:dyDescent="0.25">
      <c r="A4632" s="71" t="str">
        <f>IF(
   SUMPRODUCT(--(Sinduscon!$3:$3=DATE(2013,INT((ROW(A4829)-1)/20)+1,1)))&gt;0,
   DATE(2013,INT((ROW(A4829)-1)/20)+1,1),
   ""
)</f>
        <v/>
      </c>
      <c r="B4632" s="72" t="str">
        <f t="shared" si="271"/>
        <v/>
      </c>
      <c r="C4632" s="73"/>
      <c r="D4632" s="73"/>
      <c r="E4632" s="73"/>
      <c r="F4632" s="73"/>
      <c r="G4632" s="73"/>
    </row>
    <row r="4633" spans="1:7" x14ac:dyDescent="0.25">
      <c r="A4633" s="71" t="str">
        <f>IF(
   SUMPRODUCT(--(Sinduscon!$3:$3=DATE(2013,INT((ROW(A4830)-1)/20)+1,1)))&gt;0,
   DATE(2013,INT((ROW(A4830)-1)/20)+1,1),
   ""
)</f>
        <v/>
      </c>
      <c r="B4633" s="72" t="str">
        <f t="shared" si="271"/>
        <v/>
      </c>
      <c r="C4633" s="73"/>
      <c r="D4633" s="73"/>
      <c r="E4633" s="73"/>
      <c r="F4633" s="73"/>
      <c r="G4633" s="73"/>
    </row>
    <row r="4634" spans="1:7" x14ac:dyDescent="0.25">
      <c r="A4634" s="71" t="str">
        <f>IF(
   SUMPRODUCT(--(Sinduscon!$3:$3=DATE(2013,INT((ROW(A4831)-1)/20)+1,1)))&gt;0,
   DATE(2013,INT((ROW(A4831)-1)/20)+1,1),
   ""
)</f>
        <v/>
      </c>
      <c r="B4634" s="72" t="str">
        <f t="shared" si="271"/>
        <v/>
      </c>
      <c r="C4634" s="73"/>
      <c r="D4634" s="73"/>
      <c r="E4634" s="73"/>
      <c r="F4634" s="73"/>
      <c r="G4634" s="73"/>
    </row>
    <row r="4635" spans="1:7" x14ac:dyDescent="0.25">
      <c r="A4635" s="71" t="str">
        <f>IF(
   SUMPRODUCT(--(Sinduscon!$3:$3=DATE(2013,INT((ROW(A4832)-1)/20)+1,1)))&gt;0,
   DATE(2013,INT((ROW(A4832)-1)/20)+1,1),
   ""
)</f>
        <v/>
      </c>
      <c r="B4635" s="72" t="str">
        <f t="shared" si="271"/>
        <v/>
      </c>
      <c r="C4635" s="73"/>
      <c r="D4635" s="73"/>
      <c r="E4635" s="73"/>
      <c r="F4635" s="73"/>
      <c r="G4635" s="73"/>
    </row>
    <row r="4636" spans="1:7" x14ac:dyDescent="0.25">
      <c r="A4636" s="71" t="str">
        <f>IF(
   SUMPRODUCT(--(Sinduscon!$3:$3=DATE(2013,INT((ROW(A4833)-1)/20)+1,1)))&gt;0,
   DATE(2013,INT((ROW(A4833)-1)/20)+1,1),
   ""
)</f>
        <v/>
      </c>
      <c r="B4636" s="72" t="str">
        <f t="shared" si="271"/>
        <v/>
      </c>
      <c r="C4636" s="73"/>
      <c r="D4636" s="73"/>
      <c r="E4636" s="73"/>
      <c r="F4636" s="73"/>
      <c r="G4636" s="73"/>
    </row>
    <row r="4637" spans="1:7" x14ac:dyDescent="0.25">
      <c r="A4637" s="71" t="str">
        <f>IF(
   SUMPRODUCT(--(Sinduscon!$3:$3=DATE(2013,INT((ROW(A4834)-1)/20)+1,1)))&gt;0,
   DATE(2013,INT((ROW(A4834)-1)/20)+1,1),
   ""
)</f>
        <v/>
      </c>
      <c r="B4637" s="72" t="str">
        <f t="shared" si="271"/>
        <v/>
      </c>
      <c r="C4637" s="73"/>
      <c r="D4637" s="73"/>
      <c r="E4637" s="73"/>
      <c r="F4637" s="73"/>
      <c r="G4637" s="73"/>
    </row>
    <row r="4638" spans="1:7" x14ac:dyDescent="0.25">
      <c r="A4638" s="71" t="str">
        <f>IF(
   SUMPRODUCT(--(Sinduscon!$3:$3=DATE(2013,INT((ROW(A4835)-1)/20)+1,1)))&gt;0,
   DATE(2013,INT((ROW(A4835)-1)/20)+1,1),
   ""
)</f>
        <v/>
      </c>
      <c r="B4638" s="72" t="str">
        <f t="shared" si="271"/>
        <v/>
      </c>
      <c r="C4638" s="73"/>
      <c r="D4638" s="73"/>
      <c r="E4638" s="73"/>
      <c r="F4638" s="73"/>
      <c r="G4638" s="73"/>
    </row>
    <row r="4639" spans="1:7" x14ac:dyDescent="0.25">
      <c r="A4639" s="71" t="str">
        <f>IF(
   SUMPRODUCT(--(Sinduscon!$3:$3=DATE(2013,INT((ROW(A4836)-1)/20)+1,1)))&gt;0,
   DATE(2013,INT((ROW(A4836)-1)/20)+1,1),
   ""
)</f>
        <v/>
      </c>
      <c r="B4639" s="72" t="str">
        <f t="shared" si="271"/>
        <v/>
      </c>
      <c r="C4639" s="73"/>
      <c r="D4639" s="73"/>
      <c r="E4639" s="73"/>
      <c r="F4639" s="73"/>
      <c r="G4639" s="73"/>
    </row>
    <row r="4640" spans="1:7" x14ac:dyDescent="0.25">
      <c r="A4640" s="71" t="str">
        <f>IF(
   SUMPRODUCT(--(Sinduscon!$3:$3=DATE(2013,INT((ROW(A4837)-1)/20)+1,1)))&gt;0,
   DATE(2013,INT((ROW(A4837)-1)/20)+1,1),
   ""
)</f>
        <v/>
      </c>
      <c r="B4640" s="72" t="str">
        <f t="shared" si="271"/>
        <v/>
      </c>
      <c r="C4640" s="73"/>
      <c r="D4640" s="73"/>
      <c r="E4640" s="73"/>
      <c r="F4640" s="73"/>
      <c r="G4640" s="73"/>
    </row>
    <row r="4641" spans="1:7" x14ac:dyDescent="0.25">
      <c r="A4641" s="71" t="str">
        <f>IF(
   SUMPRODUCT(--(Sinduscon!$3:$3=DATE(2013,INT((ROW(A4838)-1)/20)+1,1)))&gt;0,
   DATE(2013,INT((ROW(A4838)-1)/20)+1,1),
   ""
)</f>
        <v/>
      </c>
      <c r="B4641" s="72" t="str">
        <f t="shared" si="271"/>
        <v/>
      </c>
      <c r="C4641" s="73"/>
      <c r="D4641" s="73"/>
      <c r="E4641" s="73"/>
      <c r="F4641" s="73"/>
      <c r="G4641" s="73"/>
    </row>
    <row r="4642" spans="1:7" x14ac:dyDescent="0.25">
      <c r="A4642" s="71" t="str">
        <f>IF(
   SUMPRODUCT(--(Sinduscon!$3:$3=DATE(2013,INT((ROW(A4839)-1)/20)+1,1)))&gt;0,
   DATE(2013,INT((ROW(A4839)-1)/20)+1,1),
   ""
)</f>
        <v/>
      </c>
      <c r="B4642" s="72" t="str">
        <f t="shared" si="271"/>
        <v/>
      </c>
      <c r="C4642" s="73"/>
      <c r="D4642" s="73"/>
      <c r="E4642" s="73"/>
      <c r="F4642" s="73"/>
      <c r="G4642" s="73"/>
    </row>
    <row r="4643" spans="1:7" x14ac:dyDescent="0.25">
      <c r="A4643" s="71" t="str">
        <f>IF(
   SUMPRODUCT(--(Sinduscon!$3:$3=DATE(2013,INT((ROW(A4840)-1)/20)+1,1)))&gt;0,
   DATE(2013,INT((ROW(A4840)-1)/20)+1,1),
   ""
)</f>
        <v/>
      </c>
      <c r="B4643" s="72" t="str">
        <f t="shared" si="271"/>
        <v/>
      </c>
      <c r="C4643" s="73"/>
      <c r="D4643" s="73"/>
      <c r="E4643" s="73"/>
      <c r="F4643" s="73"/>
      <c r="G4643" s="73"/>
    </row>
    <row r="4644" spans="1:7" x14ac:dyDescent="0.25">
      <c r="A4644" s="71" t="str">
        <f>IF(
   SUMPRODUCT(--(Sinduscon!$3:$3=DATE(2013,INT((ROW(A4841)-1)/20)+1,1)))&gt;0,
   DATE(2013,INT((ROW(A4841)-1)/20)+1,1),
   ""
)</f>
        <v/>
      </c>
      <c r="B4644" s="72" t="str">
        <f t="shared" si="271"/>
        <v/>
      </c>
      <c r="C4644" s="73"/>
      <c r="D4644" s="73"/>
      <c r="E4644" s="73"/>
      <c r="F4644" s="73"/>
      <c r="G4644" s="73"/>
    </row>
    <row r="4645" spans="1:7" x14ac:dyDescent="0.25">
      <c r="A4645" s="71" t="str">
        <f>IF(
   SUMPRODUCT(--(Sinduscon!$3:$3=DATE(2013,INT((ROW(A4842)-1)/20)+1,1)))&gt;0,
   DATE(2013,INT((ROW(A4842)-1)/20)+1,1),
   ""
)</f>
        <v/>
      </c>
      <c r="B4645" s="72" t="str">
        <f t="shared" si="271"/>
        <v/>
      </c>
      <c r="C4645" s="73"/>
      <c r="D4645" s="73"/>
      <c r="E4645" s="73"/>
      <c r="F4645" s="73"/>
      <c r="G4645" s="73"/>
    </row>
    <row r="4646" spans="1:7" x14ac:dyDescent="0.25">
      <c r="A4646" s="71" t="str">
        <f>IF(
   SUMPRODUCT(--(Sinduscon!$3:$3=DATE(2013,INT((ROW(A4843)-1)/20)+1,1)))&gt;0,
   DATE(2013,INT((ROW(A4843)-1)/20)+1,1),
   ""
)</f>
        <v/>
      </c>
      <c r="B4646" s="72" t="str">
        <f t="shared" si="271"/>
        <v/>
      </c>
      <c r="C4646" s="73"/>
      <c r="D4646" s="73"/>
      <c r="E4646" s="73"/>
      <c r="F4646" s="73"/>
      <c r="G4646" s="73"/>
    </row>
    <row r="4647" spans="1:7" x14ac:dyDescent="0.25">
      <c r="A4647" s="71" t="str">
        <f>IF(
   SUMPRODUCT(--(Sinduscon!$3:$3=DATE(2013,INT((ROW(A4844)-1)/20)+1,1)))&gt;0,
   DATE(2013,INT((ROW(A4844)-1)/20)+1,1),
   ""
)</f>
        <v/>
      </c>
      <c r="B4647" s="72" t="str">
        <f t="shared" si="271"/>
        <v/>
      </c>
      <c r="C4647" s="73"/>
      <c r="D4647" s="73"/>
      <c r="E4647" s="73"/>
      <c r="F4647" s="73"/>
      <c r="G4647" s="73"/>
    </row>
    <row r="4648" spans="1:7" x14ac:dyDescent="0.25">
      <c r="A4648" s="71" t="str">
        <f>IF(
   SUMPRODUCT(--(Sinduscon!$3:$3=DATE(2013,INT((ROW(A4845)-1)/20)+1,1)))&gt;0,
   DATE(2013,INT((ROW(A4845)-1)/20)+1,1),
   ""
)</f>
        <v/>
      </c>
      <c r="B4648" s="72" t="str">
        <f t="shared" si="271"/>
        <v/>
      </c>
      <c r="C4648" s="73"/>
      <c r="D4648" s="73"/>
      <c r="E4648" s="73"/>
      <c r="F4648" s="73"/>
      <c r="G4648" s="73"/>
    </row>
    <row r="4649" spans="1:7" x14ac:dyDescent="0.25">
      <c r="A4649" s="71" t="str">
        <f>IF(
   SUMPRODUCT(--(Sinduscon!$3:$3=DATE(2013,INT((ROW(A4846)-1)/20)+1,1)))&gt;0,
   DATE(2013,INT((ROW(A4846)-1)/20)+1,1),
   ""
)</f>
        <v/>
      </c>
      <c r="B4649" s="72" t="str">
        <f t="shared" si="271"/>
        <v/>
      </c>
      <c r="C4649" s="73"/>
      <c r="D4649" s="73"/>
      <c r="E4649" s="73"/>
      <c r="F4649" s="73"/>
      <c r="G4649" s="73"/>
    </row>
    <row r="4650" spans="1:7" x14ac:dyDescent="0.25">
      <c r="A4650" s="71" t="str">
        <f>IF(
   SUMPRODUCT(--(Sinduscon!$3:$3=DATE(2013,INT((ROW(A4847)-1)/20)+1,1)))&gt;0,
   DATE(2013,INT((ROW(A4847)-1)/20)+1,1),
   ""
)</f>
        <v/>
      </c>
      <c r="B4650" s="72" t="str">
        <f t="shared" si="271"/>
        <v/>
      </c>
      <c r="C4650" s="73"/>
      <c r="D4650" s="73"/>
      <c r="E4650" s="73"/>
      <c r="F4650" s="73"/>
      <c r="G4650" s="73"/>
    </row>
    <row r="4651" spans="1:7" x14ac:dyDescent="0.25">
      <c r="A4651" s="71" t="str">
        <f>IF(
   SUMPRODUCT(--(Sinduscon!$3:$3=DATE(2013,INT((ROW(A4848)-1)/20)+1,1)))&gt;0,
   DATE(2013,INT((ROW(A4848)-1)/20)+1,1),
   ""
)</f>
        <v/>
      </c>
      <c r="B4651" s="72" t="str">
        <f t="shared" si="271"/>
        <v/>
      </c>
      <c r="C4651" s="73"/>
      <c r="D4651" s="73"/>
      <c r="E4651" s="73"/>
      <c r="F4651" s="73"/>
      <c r="G4651" s="73"/>
    </row>
    <row r="4652" spans="1:7" x14ac:dyDescent="0.25">
      <c r="A4652" s="71" t="str">
        <f>IF(
   SUMPRODUCT(--(Sinduscon!$3:$3=DATE(2013,INT((ROW(A4849)-1)/20)+1,1)))&gt;0,
   DATE(2013,INT((ROW(A4849)-1)/20)+1,1),
   ""
)</f>
        <v/>
      </c>
      <c r="B4652" s="72" t="str">
        <f t="shared" si="271"/>
        <v/>
      </c>
      <c r="C4652" s="73"/>
      <c r="D4652" s="73"/>
      <c r="E4652" s="73"/>
      <c r="F4652" s="73"/>
      <c r="G4652" s="73"/>
    </row>
    <row r="4653" spans="1:7" x14ac:dyDescent="0.25">
      <c r="A4653" s="71" t="str">
        <f>IF(
   SUMPRODUCT(--(Sinduscon!$3:$3=DATE(2013,INT((ROW(A4850)-1)/20)+1,1)))&gt;0,
   DATE(2013,INT((ROW(A4850)-1)/20)+1,1),
   ""
)</f>
        <v/>
      </c>
      <c r="B4653" s="72" t="str">
        <f t="shared" si="271"/>
        <v/>
      </c>
      <c r="C4653" s="73"/>
      <c r="D4653" s="73"/>
      <c r="E4653" s="73"/>
      <c r="F4653" s="73"/>
      <c r="G4653" s="73"/>
    </row>
    <row r="4654" spans="1:7" x14ac:dyDescent="0.25">
      <c r="A4654" s="71" t="str">
        <f>IF(
   SUMPRODUCT(--(Sinduscon!$3:$3=DATE(2013,INT((ROW(A4851)-1)/20)+1,1)))&gt;0,
   DATE(2013,INT((ROW(A4851)-1)/20)+1,1),
   ""
)</f>
        <v/>
      </c>
      <c r="B4654" s="72" t="str">
        <f t="shared" si="271"/>
        <v/>
      </c>
      <c r="C4654" s="73"/>
      <c r="D4654" s="73"/>
      <c r="E4654" s="73"/>
      <c r="F4654" s="73"/>
      <c r="G4654" s="73"/>
    </row>
    <row r="4655" spans="1:7" x14ac:dyDescent="0.25">
      <c r="A4655" s="71" t="str">
        <f>IF(
   SUMPRODUCT(--(Sinduscon!$3:$3=DATE(2013,INT((ROW(A4852)-1)/20)+1,1)))&gt;0,
   DATE(2013,INT((ROW(A4852)-1)/20)+1,1),
   ""
)</f>
        <v/>
      </c>
      <c r="B4655" s="72" t="str">
        <f t="shared" si="271"/>
        <v/>
      </c>
      <c r="C4655" s="73"/>
      <c r="D4655" s="73"/>
      <c r="E4655" s="73"/>
      <c r="F4655" s="73"/>
      <c r="G4655" s="73"/>
    </row>
    <row r="4656" spans="1:7" x14ac:dyDescent="0.25">
      <c r="A4656" s="71" t="str">
        <f>IF(
   SUMPRODUCT(--(Sinduscon!$3:$3=DATE(2013,INT((ROW(A4853)-1)/20)+1,1)))&gt;0,
   DATE(2013,INT((ROW(A4853)-1)/20)+1,1),
   ""
)</f>
        <v/>
      </c>
      <c r="B4656" s="72" t="str">
        <f t="shared" si="271"/>
        <v/>
      </c>
      <c r="C4656" s="73"/>
      <c r="D4656" s="73"/>
      <c r="E4656" s="73"/>
      <c r="F4656" s="73"/>
      <c r="G4656" s="73"/>
    </row>
    <row r="4657" spans="1:7" x14ac:dyDescent="0.25">
      <c r="A4657" s="71" t="str">
        <f>IF(
   SUMPRODUCT(--(Sinduscon!$3:$3=DATE(2013,INT((ROW(A4854)-1)/20)+1,1)))&gt;0,
   DATE(2013,INT((ROW(A4854)-1)/20)+1,1),
   ""
)</f>
        <v/>
      </c>
      <c r="B4657" s="72" t="str">
        <f t="shared" si="271"/>
        <v/>
      </c>
      <c r="C4657" s="73"/>
      <c r="D4657" s="73"/>
      <c r="E4657" s="73"/>
      <c r="F4657" s="73"/>
      <c r="G4657" s="73"/>
    </row>
    <row r="4658" spans="1:7" x14ac:dyDescent="0.25">
      <c r="A4658" s="71" t="str">
        <f>IF(
   SUMPRODUCT(--(Sinduscon!$3:$3=DATE(2013,INT((ROW(A4855)-1)/20)+1,1)))&gt;0,
   DATE(2013,INT((ROW(A4855)-1)/20)+1,1),
   ""
)</f>
        <v/>
      </c>
      <c r="B4658" s="72" t="str">
        <f t="shared" si="271"/>
        <v/>
      </c>
      <c r="C4658" s="73"/>
      <c r="D4658" s="73"/>
      <c r="E4658" s="73"/>
      <c r="F4658" s="73"/>
      <c r="G4658" s="73"/>
    </row>
    <row r="4659" spans="1:7" x14ac:dyDescent="0.25">
      <c r="A4659" s="71" t="str">
        <f>IF(
   SUMPRODUCT(--(Sinduscon!$3:$3=DATE(2013,INT((ROW(A4856)-1)/20)+1,1)))&gt;0,
   DATE(2013,INT((ROW(A4856)-1)/20)+1,1),
   ""
)</f>
        <v/>
      </c>
      <c r="B4659" s="72" t="str">
        <f t="shared" si="271"/>
        <v/>
      </c>
      <c r="C4659" s="73"/>
      <c r="D4659" s="73"/>
      <c r="E4659" s="73"/>
      <c r="F4659" s="73"/>
      <c r="G4659" s="73"/>
    </row>
    <row r="4660" spans="1:7" x14ac:dyDescent="0.25">
      <c r="A4660" s="71" t="str">
        <f>IF(
   SUMPRODUCT(--(Sinduscon!$3:$3=DATE(2013,INT((ROW(A4857)-1)/20)+1,1)))&gt;0,
   DATE(2013,INT((ROW(A4857)-1)/20)+1,1),
   ""
)</f>
        <v/>
      </c>
      <c r="B4660" s="72" t="str">
        <f t="shared" si="271"/>
        <v/>
      </c>
      <c r="C4660" s="73"/>
      <c r="D4660" s="73"/>
      <c r="E4660" s="73"/>
      <c r="F4660" s="73"/>
      <c r="G4660" s="73"/>
    </row>
    <row r="4661" spans="1:7" x14ac:dyDescent="0.25">
      <c r="A4661" s="71" t="str">
        <f>IF(
   SUMPRODUCT(--(Sinduscon!$3:$3=DATE(2013,INT((ROW(A4858)-1)/20)+1,1)))&gt;0,
   DATE(2013,INT((ROW(A4858)-1)/20)+1,1),
   ""
)</f>
        <v/>
      </c>
      <c r="B4661" s="72" t="str">
        <f t="shared" si="271"/>
        <v/>
      </c>
      <c r="C4661" s="73"/>
      <c r="D4661" s="73"/>
      <c r="E4661" s="73"/>
      <c r="F4661" s="73"/>
      <c r="G4661" s="73"/>
    </row>
    <row r="4662" spans="1:7" x14ac:dyDescent="0.25">
      <c r="A4662" s="71" t="str">
        <f>IF(
   SUMPRODUCT(--(Sinduscon!$3:$3=DATE(2013,INT((ROW(A4859)-1)/20)+1,1)))&gt;0,
   DATE(2013,INT((ROW(A4859)-1)/20)+1,1),
   ""
)</f>
        <v/>
      </c>
      <c r="B4662" s="72" t="str">
        <f t="shared" si="271"/>
        <v/>
      </c>
      <c r="C4662" s="73"/>
      <c r="D4662" s="73"/>
      <c r="E4662" s="73"/>
      <c r="F4662" s="73"/>
      <c r="G4662" s="73"/>
    </row>
    <row r="4663" spans="1:7" x14ac:dyDescent="0.25">
      <c r="A4663" s="71" t="str">
        <f>IF(
   SUMPRODUCT(--(Sinduscon!$3:$3=DATE(2013,INT((ROW(A4860)-1)/20)+1,1)))&gt;0,
   DATE(2013,INT((ROW(A4860)-1)/20)+1,1),
   ""
)</f>
        <v/>
      </c>
      <c r="B4663" s="72" t="str">
        <f t="shared" si="271"/>
        <v/>
      </c>
      <c r="C4663" s="73"/>
      <c r="D4663" s="73"/>
      <c r="E4663" s="73"/>
      <c r="F4663" s="73"/>
      <c r="G4663" s="73"/>
    </row>
    <row r="4664" spans="1:7" x14ac:dyDescent="0.25">
      <c r="A4664" s="71" t="str">
        <f>IF(
   SUMPRODUCT(--(Sinduscon!$3:$3=DATE(2013,INT((ROW(A4861)-1)/20)+1,1)))&gt;0,
   DATE(2013,INT((ROW(A4861)-1)/20)+1,1),
   ""
)</f>
        <v/>
      </c>
      <c r="B4664" s="72" t="str">
        <f t="shared" si="271"/>
        <v/>
      </c>
      <c r="C4664" s="73"/>
      <c r="D4664" s="73"/>
      <c r="E4664" s="73"/>
      <c r="F4664" s="73"/>
      <c r="G4664" s="73"/>
    </row>
    <row r="4665" spans="1:7" x14ac:dyDescent="0.25">
      <c r="A4665" s="71" t="str">
        <f>IF(
   SUMPRODUCT(--(Sinduscon!$3:$3=DATE(2013,INT((ROW(A4862)-1)/20)+1,1)))&gt;0,
   DATE(2013,INT((ROW(A4862)-1)/20)+1,1),
   ""
)</f>
        <v/>
      </c>
      <c r="B4665" s="72" t="str">
        <f t="shared" si="271"/>
        <v/>
      </c>
      <c r="C4665" s="73"/>
      <c r="D4665" s="73"/>
      <c r="E4665" s="73"/>
      <c r="F4665" s="73"/>
      <c r="G4665" s="73"/>
    </row>
    <row r="4666" spans="1:7" x14ac:dyDescent="0.25">
      <c r="A4666" s="71" t="str">
        <f>IF(
   SUMPRODUCT(--(Sinduscon!$3:$3=DATE(2013,INT((ROW(A4863)-1)/20)+1,1)))&gt;0,
   DATE(2013,INT((ROW(A4863)-1)/20)+1,1),
   ""
)</f>
        <v/>
      </c>
      <c r="B4666" s="72" t="str">
        <f t="shared" si="271"/>
        <v/>
      </c>
      <c r="C4666" s="73"/>
      <c r="D4666" s="73"/>
      <c r="E4666" s="73"/>
      <c r="F4666" s="73"/>
      <c r="G4666" s="73"/>
    </row>
    <row r="4667" spans="1:7" x14ac:dyDescent="0.25">
      <c r="A4667" s="71" t="str">
        <f>IF(
   SUMPRODUCT(--(Sinduscon!$3:$3=DATE(2013,INT((ROW(A4864)-1)/20)+1,1)))&gt;0,
   DATE(2013,INT((ROW(A4864)-1)/20)+1,1),
   ""
)</f>
        <v/>
      </c>
      <c r="B4667" s="72" t="str">
        <f t="shared" si="271"/>
        <v/>
      </c>
      <c r="C4667" s="73"/>
      <c r="D4667" s="73"/>
      <c r="E4667" s="73"/>
      <c r="F4667" s="73"/>
      <c r="G4667" s="73"/>
    </row>
    <row r="4668" spans="1:7" x14ac:dyDescent="0.25">
      <c r="A4668" s="71" t="str">
        <f>IF(
   SUMPRODUCT(--(Sinduscon!$3:$3=DATE(2013,INT((ROW(A4865)-1)/20)+1,1)))&gt;0,
   DATE(2013,INT((ROW(A4865)-1)/20)+1,1),
   ""
)</f>
        <v/>
      </c>
      <c r="B4668" s="72" t="str">
        <f t="shared" si="271"/>
        <v/>
      </c>
      <c r="C4668" s="73"/>
      <c r="D4668" s="73"/>
      <c r="E4668" s="73"/>
      <c r="F4668" s="73"/>
      <c r="G4668" s="73"/>
    </row>
    <row r="4669" spans="1:7" x14ac:dyDescent="0.25">
      <c r="A4669" s="71" t="str">
        <f>IF(
   SUMPRODUCT(--(Sinduscon!$3:$3=DATE(2013,INT((ROW(A4866)-1)/20)+1,1)))&gt;0,
   DATE(2013,INT((ROW(A4866)-1)/20)+1,1),
   ""
)</f>
        <v/>
      </c>
      <c r="B4669" s="72" t="str">
        <f t="shared" si="271"/>
        <v/>
      </c>
      <c r="C4669" s="73"/>
      <c r="D4669" s="73"/>
      <c r="E4669" s="73"/>
      <c r="F4669" s="73"/>
      <c r="G4669" s="73"/>
    </row>
    <row r="4670" spans="1:7" x14ac:dyDescent="0.25">
      <c r="A4670" s="71" t="str">
        <f>IF(
   SUMPRODUCT(--(Sinduscon!$3:$3=DATE(2013,INT((ROW(A4867)-1)/20)+1,1)))&gt;0,
   DATE(2013,INT((ROW(A4867)-1)/20)+1,1),
   ""
)</f>
        <v/>
      </c>
      <c r="B4670" s="72" t="str">
        <f t="shared" si="271"/>
        <v/>
      </c>
      <c r="C4670" s="73"/>
      <c r="D4670" s="73"/>
      <c r="E4670" s="73"/>
      <c r="F4670" s="73"/>
      <c r="G4670" s="73"/>
    </row>
    <row r="4671" spans="1:7" x14ac:dyDescent="0.25">
      <c r="A4671" s="71" t="str">
        <f>IF(
   SUMPRODUCT(--(Sinduscon!$3:$3=DATE(2013,INT((ROW(A4868)-1)/20)+1,1)))&gt;0,
   DATE(2013,INT((ROW(A4868)-1)/20)+1,1),
   ""
)</f>
        <v/>
      </c>
      <c r="B4671" s="72" t="str">
        <f t="shared" si="271"/>
        <v/>
      </c>
      <c r="C4671" s="73"/>
      <c r="D4671" s="73"/>
      <c r="E4671" s="73"/>
      <c r="F4671" s="73"/>
      <c r="G4671" s="73"/>
    </row>
    <row r="4672" spans="1:7" x14ac:dyDescent="0.25">
      <c r="A4672" s="71" t="str">
        <f>IF(
   SUMPRODUCT(--(Sinduscon!$3:$3=DATE(2013,INT((ROW(A4869)-1)/20)+1,1)))&gt;0,
   DATE(2013,INT((ROW(A4869)-1)/20)+1,1),
   ""
)</f>
        <v/>
      </c>
      <c r="B4672" s="72" t="str">
        <f t="shared" si="271"/>
        <v/>
      </c>
      <c r="C4672" s="73"/>
      <c r="D4672" s="73"/>
      <c r="E4672" s="73"/>
      <c r="F4672" s="73"/>
      <c r="G4672" s="73"/>
    </row>
    <row r="4673" spans="1:7" x14ac:dyDescent="0.25">
      <c r="A4673" s="71" t="str">
        <f>IF(
   SUMPRODUCT(--(Sinduscon!$3:$3=DATE(2013,INT((ROW(A4870)-1)/20)+1,1)))&gt;0,
   DATE(2013,INT((ROW(A4870)-1)/20)+1,1),
   ""
)</f>
        <v/>
      </c>
      <c r="B4673" s="72" t="str">
        <f t="shared" si="271"/>
        <v/>
      </c>
      <c r="C4673" s="73"/>
      <c r="D4673" s="73"/>
      <c r="E4673" s="73"/>
      <c r="F4673" s="73"/>
      <c r="G4673" s="73"/>
    </row>
    <row r="4674" spans="1:7" x14ac:dyDescent="0.25">
      <c r="A4674" s="71" t="str">
        <f>IF(
   SUMPRODUCT(--(Sinduscon!$3:$3=DATE(2013,INT((ROW(A4871)-1)/20)+1,1)))&gt;0,
   DATE(2013,INT((ROW(A4871)-1)/20)+1,1),
   ""
)</f>
        <v/>
      </c>
      <c r="B4674" s="72" t="str">
        <f t="shared" si="271"/>
        <v/>
      </c>
      <c r="C4674" s="73"/>
      <c r="D4674" s="73"/>
      <c r="E4674" s="73"/>
      <c r="F4674" s="73"/>
      <c r="G4674" s="73"/>
    </row>
    <row r="4675" spans="1:7" x14ac:dyDescent="0.25">
      <c r="A4675" s="71" t="str">
        <f>IF(
   SUMPRODUCT(--(Sinduscon!$3:$3=DATE(2013,INT((ROW(A4872)-1)/20)+1,1)))&gt;0,
   DATE(2013,INT((ROW(A4872)-1)/20)+1,1),
   ""
)</f>
        <v/>
      </c>
      <c r="B4675" s="72" t="str">
        <f t="shared" si="271"/>
        <v/>
      </c>
      <c r="C4675" s="73"/>
      <c r="D4675" s="73"/>
      <c r="E4675" s="73"/>
      <c r="F4675" s="73"/>
      <c r="G4675" s="73"/>
    </row>
    <row r="4676" spans="1:7" x14ac:dyDescent="0.25">
      <c r="A4676" s="71" t="str">
        <f>IF(
   SUMPRODUCT(--(Sinduscon!$3:$3=DATE(2013,INT((ROW(A4873)-1)/20)+1,1)))&gt;0,
   DATE(2013,INT((ROW(A4873)-1)/20)+1,1),
   ""
)</f>
        <v/>
      </c>
      <c r="B4676" s="72" t="str">
        <f t="shared" si="271"/>
        <v/>
      </c>
      <c r="C4676" s="73"/>
      <c r="D4676" s="73"/>
      <c r="E4676" s="73"/>
      <c r="F4676" s="73"/>
      <c r="G4676" s="73"/>
    </row>
    <row r="4677" spans="1:7" x14ac:dyDescent="0.25">
      <c r="A4677" s="71" t="str">
        <f>IF(
   SUMPRODUCT(--(Sinduscon!$3:$3=DATE(2013,INT((ROW(A4874)-1)/20)+1,1)))&gt;0,
   DATE(2013,INT((ROW(A4874)-1)/20)+1,1),
   ""
)</f>
        <v/>
      </c>
      <c r="B4677" s="72" t="str">
        <f t="shared" si="271"/>
        <v/>
      </c>
      <c r="C4677" s="73"/>
      <c r="D4677" s="73"/>
      <c r="E4677" s="73"/>
      <c r="F4677" s="73"/>
      <c r="G4677" s="73"/>
    </row>
    <row r="4678" spans="1:7" x14ac:dyDescent="0.25">
      <c r="A4678" s="71" t="str">
        <f>IF(
   SUMPRODUCT(--(Sinduscon!$3:$3=DATE(2013,INT((ROW(A4875)-1)/20)+1,1)))&gt;0,
   DATE(2013,INT((ROW(A4875)-1)/20)+1,1),
   ""
)</f>
        <v/>
      </c>
      <c r="B4678" s="72" t="str">
        <f t="shared" si="271"/>
        <v/>
      </c>
      <c r="C4678" s="73"/>
      <c r="D4678" s="73"/>
      <c r="E4678" s="73"/>
      <c r="F4678" s="73"/>
      <c r="G4678" s="73"/>
    </row>
    <row r="4679" spans="1:7" x14ac:dyDescent="0.25">
      <c r="A4679" s="71" t="str">
        <f>IF(
   SUMPRODUCT(--(Sinduscon!$3:$3=DATE(2013,INT((ROW(A4876)-1)/20)+1,1)))&gt;0,
   DATE(2013,INT((ROW(A4876)-1)/20)+1,1),
   ""
)</f>
        <v/>
      </c>
      <c r="B4679" s="72" t="str">
        <f t="shared" si="271"/>
        <v/>
      </c>
      <c r="C4679" s="73"/>
      <c r="D4679" s="73"/>
      <c r="E4679" s="73"/>
      <c r="F4679" s="73"/>
      <c r="G4679" s="73"/>
    </row>
    <row r="4680" spans="1:7" x14ac:dyDescent="0.25">
      <c r="A4680" s="71" t="str">
        <f>IF(
   SUMPRODUCT(--(Sinduscon!$3:$3=DATE(2013,INT((ROW(A4877)-1)/20)+1,1)))&gt;0,
   DATE(2013,INT((ROW(A4877)-1)/20)+1,1),
   ""
)</f>
        <v/>
      </c>
      <c r="B4680" s="72" t="str">
        <f t="shared" ref="B4680:B4743" si="272">IF(A4680&lt;&gt;"", CHOOSE(MOD(QUOTIENT(ROW()-4,4),5)+1,"R-1","PP-4","R-8","R-16","PIS"), "")</f>
        <v/>
      </c>
      <c r="C4680" s="73"/>
      <c r="D4680" s="73"/>
      <c r="E4680" s="73"/>
      <c r="F4680" s="73"/>
      <c r="G4680" s="73"/>
    </row>
    <row r="4681" spans="1:7" x14ac:dyDescent="0.25">
      <c r="A4681" s="71" t="str">
        <f>IF(
   SUMPRODUCT(--(Sinduscon!$3:$3=DATE(2013,INT((ROW(A4878)-1)/20)+1,1)))&gt;0,
   DATE(2013,INT((ROW(A4878)-1)/20)+1,1),
   ""
)</f>
        <v/>
      </c>
      <c r="B4681" s="72" t="str">
        <f t="shared" si="272"/>
        <v/>
      </c>
      <c r="C4681" s="73"/>
      <c r="D4681" s="73"/>
      <c r="E4681" s="73"/>
      <c r="F4681" s="73"/>
      <c r="G4681" s="73"/>
    </row>
    <row r="4682" spans="1:7" x14ac:dyDescent="0.25">
      <c r="A4682" s="71" t="str">
        <f>IF(
   SUMPRODUCT(--(Sinduscon!$3:$3=DATE(2013,INT((ROW(A4879)-1)/20)+1,1)))&gt;0,
   DATE(2013,INT((ROW(A4879)-1)/20)+1,1),
   ""
)</f>
        <v/>
      </c>
      <c r="B4682" s="72" t="str">
        <f t="shared" si="272"/>
        <v/>
      </c>
      <c r="C4682" s="73"/>
      <c r="D4682" s="73"/>
      <c r="E4682" s="73"/>
      <c r="F4682" s="73"/>
      <c r="G4682" s="73"/>
    </row>
    <row r="4683" spans="1:7" x14ac:dyDescent="0.25">
      <c r="A4683" s="71" t="str">
        <f>IF(
   SUMPRODUCT(--(Sinduscon!$3:$3=DATE(2013,INT((ROW(A4880)-1)/20)+1,1)))&gt;0,
   DATE(2013,INT((ROW(A4880)-1)/20)+1,1),
   ""
)</f>
        <v/>
      </c>
      <c r="B4683" s="72" t="str">
        <f t="shared" si="272"/>
        <v/>
      </c>
      <c r="C4683" s="73"/>
      <c r="D4683" s="73"/>
      <c r="E4683" s="73"/>
      <c r="F4683" s="73"/>
      <c r="G4683" s="73"/>
    </row>
    <row r="4684" spans="1:7" x14ac:dyDescent="0.25">
      <c r="A4684" s="71" t="str">
        <f>IF(
   SUMPRODUCT(--(Sinduscon!$3:$3=DATE(2013,INT((ROW(A4881)-1)/20)+1,1)))&gt;0,
   DATE(2013,INT((ROW(A4881)-1)/20)+1,1),
   ""
)</f>
        <v/>
      </c>
      <c r="B4684" s="72" t="str">
        <f t="shared" si="272"/>
        <v/>
      </c>
      <c r="C4684" s="73"/>
      <c r="D4684" s="73"/>
      <c r="E4684" s="73"/>
      <c r="F4684" s="73"/>
      <c r="G4684" s="73"/>
    </row>
    <row r="4685" spans="1:7" x14ac:dyDescent="0.25">
      <c r="A4685" s="71" t="str">
        <f>IF(
   SUMPRODUCT(--(Sinduscon!$3:$3=DATE(2013,INT((ROW(A4882)-1)/20)+1,1)))&gt;0,
   DATE(2013,INT((ROW(A4882)-1)/20)+1,1),
   ""
)</f>
        <v/>
      </c>
      <c r="B4685" s="72" t="str">
        <f t="shared" si="272"/>
        <v/>
      </c>
      <c r="C4685" s="73"/>
      <c r="D4685" s="73"/>
      <c r="E4685" s="73"/>
      <c r="F4685" s="73"/>
      <c r="G4685" s="73"/>
    </row>
    <row r="4686" spans="1:7" x14ac:dyDescent="0.25">
      <c r="A4686" s="71" t="str">
        <f>IF(
   SUMPRODUCT(--(Sinduscon!$3:$3=DATE(2013,INT((ROW(A4883)-1)/20)+1,1)))&gt;0,
   DATE(2013,INT((ROW(A4883)-1)/20)+1,1),
   ""
)</f>
        <v/>
      </c>
      <c r="B4686" s="72" t="str">
        <f t="shared" si="272"/>
        <v/>
      </c>
      <c r="C4686" s="73"/>
      <c r="D4686" s="73"/>
      <c r="E4686" s="73"/>
      <c r="F4686" s="73"/>
      <c r="G4686" s="73"/>
    </row>
    <row r="4687" spans="1:7" x14ac:dyDescent="0.25">
      <c r="A4687" s="71" t="str">
        <f>IF(
   SUMPRODUCT(--(Sinduscon!$3:$3=DATE(2013,INT((ROW(A4884)-1)/20)+1,1)))&gt;0,
   DATE(2013,INT((ROW(A4884)-1)/20)+1,1),
   ""
)</f>
        <v/>
      </c>
      <c r="B4687" s="72" t="str">
        <f t="shared" si="272"/>
        <v/>
      </c>
      <c r="C4687" s="73"/>
      <c r="D4687" s="73"/>
      <c r="E4687" s="73"/>
      <c r="F4687" s="73"/>
      <c r="G4687" s="73"/>
    </row>
    <row r="4688" spans="1:7" x14ac:dyDescent="0.25">
      <c r="A4688" s="71" t="str">
        <f>IF(
   SUMPRODUCT(--(Sinduscon!$3:$3=DATE(2013,INT((ROW(A4885)-1)/20)+1,1)))&gt;0,
   DATE(2013,INT((ROW(A4885)-1)/20)+1,1),
   ""
)</f>
        <v/>
      </c>
      <c r="B4688" s="72" t="str">
        <f t="shared" si="272"/>
        <v/>
      </c>
      <c r="C4688" s="73"/>
      <c r="D4688" s="73"/>
      <c r="E4688" s="73"/>
      <c r="F4688" s="73"/>
      <c r="G4688" s="73"/>
    </row>
    <row r="4689" spans="1:7" x14ac:dyDescent="0.25">
      <c r="A4689" s="71" t="str">
        <f>IF(
   SUMPRODUCT(--(Sinduscon!$3:$3=DATE(2013,INT((ROW(A4886)-1)/20)+1,1)))&gt;0,
   DATE(2013,INT((ROW(A4886)-1)/20)+1,1),
   ""
)</f>
        <v/>
      </c>
      <c r="B4689" s="72" t="str">
        <f t="shared" si="272"/>
        <v/>
      </c>
      <c r="C4689" s="73"/>
      <c r="D4689" s="73"/>
      <c r="E4689" s="73"/>
      <c r="F4689" s="73"/>
      <c r="G4689" s="73"/>
    </row>
    <row r="4690" spans="1:7" x14ac:dyDescent="0.25">
      <c r="A4690" s="71" t="str">
        <f>IF(
   SUMPRODUCT(--(Sinduscon!$3:$3=DATE(2013,INT((ROW(A4887)-1)/20)+1,1)))&gt;0,
   DATE(2013,INT((ROW(A4887)-1)/20)+1,1),
   ""
)</f>
        <v/>
      </c>
      <c r="B4690" s="72" t="str">
        <f t="shared" si="272"/>
        <v/>
      </c>
      <c r="C4690" s="73"/>
      <c r="D4690" s="73"/>
      <c r="E4690" s="73"/>
      <c r="F4690" s="73"/>
      <c r="G4690" s="73"/>
    </row>
    <row r="4691" spans="1:7" x14ac:dyDescent="0.25">
      <c r="A4691" s="71" t="str">
        <f>IF(
   SUMPRODUCT(--(Sinduscon!$3:$3=DATE(2013,INT((ROW(A4888)-1)/20)+1,1)))&gt;0,
   DATE(2013,INT((ROW(A4888)-1)/20)+1,1),
   ""
)</f>
        <v/>
      </c>
      <c r="B4691" s="72" t="str">
        <f t="shared" si="272"/>
        <v/>
      </c>
      <c r="C4691" s="73"/>
      <c r="D4691" s="73"/>
      <c r="E4691" s="73"/>
      <c r="F4691" s="73"/>
      <c r="G4691" s="73"/>
    </row>
    <row r="4692" spans="1:7" x14ac:dyDescent="0.25">
      <c r="A4692" s="71" t="str">
        <f>IF(
   SUMPRODUCT(--(Sinduscon!$3:$3=DATE(2013,INT((ROW(A4889)-1)/20)+1,1)))&gt;0,
   DATE(2013,INT((ROW(A4889)-1)/20)+1,1),
   ""
)</f>
        <v/>
      </c>
      <c r="B4692" s="72" t="str">
        <f t="shared" si="272"/>
        <v/>
      </c>
      <c r="C4692" s="73"/>
      <c r="D4692" s="73"/>
      <c r="E4692" s="73"/>
      <c r="F4692" s="73"/>
      <c r="G4692" s="73"/>
    </row>
    <row r="4693" spans="1:7" x14ac:dyDescent="0.25">
      <c r="A4693" s="71" t="str">
        <f>IF(
   SUMPRODUCT(--(Sinduscon!$3:$3=DATE(2013,INT((ROW(A4890)-1)/20)+1,1)))&gt;0,
   DATE(2013,INT((ROW(A4890)-1)/20)+1,1),
   ""
)</f>
        <v/>
      </c>
      <c r="B4693" s="72" t="str">
        <f t="shared" si="272"/>
        <v/>
      </c>
      <c r="C4693" s="73"/>
      <c r="D4693" s="73"/>
      <c r="E4693" s="73"/>
      <c r="F4693" s="73"/>
      <c r="G4693" s="73"/>
    </row>
    <row r="4694" spans="1:7" x14ac:dyDescent="0.25">
      <c r="A4694" s="71" t="str">
        <f>IF(
   SUMPRODUCT(--(Sinduscon!$3:$3=DATE(2013,INT((ROW(A4891)-1)/20)+1,1)))&gt;0,
   DATE(2013,INT((ROW(A4891)-1)/20)+1,1),
   ""
)</f>
        <v/>
      </c>
      <c r="B4694" s="72" t="str">
        <f t="shared" si="272"/>
        <v/>
      </c>
      <c r="C4694" s="73"/>
      <c r="D4694" s="73"/>
      <c r="E4694" s="73"/>
      <c r="F4694" s="73"/>
      <c r="G4694" s="73"/>
    </row>
    <row r="4695" spans="1:7" x14ac:dyDescent="0.25">
      <c r="A4695" s="71" t="str">
        <f>IF(
   SUMPRODUCT(--(Sinduscon!$3:$3=DATE(2013,INT((ROW(A4892)-1)/20)+1,1)))&gt;0,
   DATE(2013,INT((ROW(A4892)-1)/20)+1,1),
   ""
)</f>
        <v/>
      </c>
      <c r="B4695" s="72" t="str">
        <f t="shared" si="272"/>
        <v/>
      </c>
      <c r="C4695" s="73"/>
      <c r="D4695" s="73"/>
      <c r="E4695" s="73"/>
      <c r="F4695" s="73"/>
      <c r="G4695" s="73"/>
    </row>
    <row r="4696" spans="1:7" x14ac:dyDescent="0.25">
      <c r="A4696" s="71" t="str">
        <f>IF(
   SUMPRODUCT(--(Sinduscon!$3:$3=DATE(2013,INT((ROW(A4893)-1)/20)+1,1)))&gt;0,
   DATE(2013,INT((ROW(A4893)-1)/20)+1,1),
   ""
)</f>
        <v/>
      </c>
      <c r="B4696" s="72" t="str">
        <f t="shared" si="272"/>
        <v/>
      </c>
      <c r="C4696" s="73"/>
      <c r="D4696" s="73"/>
      <c r="E4696" s="73"/>
      <c r="F4696" s="73"/>
      <c r="G4696" s="73"/>
    </row>
    <row r="4697" spans="1:7" x14ac:dyDescent="0.25">
      <c r="A4697" s="71" t="str">
        <f>IF(
   SUMPRODUCT(--(Sinduscon!$3:$3=DATE(2013,INT((ROW(A4894)-1)/20)+1,1)))&gt;0,
   DATE(2013,INT((ROW(A4894)-1)/20)+1,1),
   ""
)</f>
        <v/>
      </c>
      <c r="B4697" s="72" t="str">
        <f t="shared" si="272"/>
        <v/>
      </c>
      <c r="C4697" s="73"/>
      <c r="D4697" s="73"/>
      <c r="E4697" s="73"/>
      <c r="F4697" s="73"/>
      <c r="G4697" s="73"/>
    </row>
    <row r="4698" spans="1:7" x14ac:dyDescent="0.25">
      <c r="A4698" s="71" t="str">
        <f>IF(
   SUMPRODUCT(--(Sinduscon!$3:$3=DATE(2013,INT((ROW(A4895)-1)/20)+1,1)))&gt;0,
   DATE(2013,INT((ROW(A4895)-1)/20)+1,1),
   ""
)</f>
        <v/>
      </c>
      <c r="B4698" s="72" t="str">
        <f t="shared" si="272"/>
        <v/>
      </c>
      <c r="C4698" s="73"/>
      <c r="D4698" s="73"/>
      <c r="E4698" s="73"/>
      <c r="F4698" s="73"/>
      <c r="G4698" s="73"/>
    </row>
    <row r="4699" spans="1:7" x14ac:dyDescent="0.25">
      <c r="A4699" s="71" t="str">
        <f>IF(
   SUMPRODUCT(--(Sinduscon!$3:$3=DATE(2013,INT((ROW(A4896)-1)/20)+1,1)))&gt;0,
   DATE(2013,INT((ROW(A4896)-1)/20)+1,1),
   ""
)</f>
        <v/>
      </c>
      <c r="B4699" s="72" t="str">
        <f t="shared" si="272"/>
        <v/>
      </c>
      <c r="C4699" s="73"/>
      <c r="D4699" s="73"/>
      <c r="E4699" s="73"/>
      <c r="F4699" s="73"/>
      <c r="G4699" s="73"/>
    </row>
    <row r="4700" spans="1:7" x14ac:dyDescent="0.25">
      <c r="A4700" s="71" t="str">
        <f>IF(
   SUMPRODUCT(--(Sinduscon!$3:$3=DATE(2013,INT((ROW(A4897)-1)/20)+1,1)))&gt;0,
   DATE(2013,INT((ROW(A4897)-1)/20)+1,1),
   ""
)</f>
        <v/>
      </c>
      <c r="B4700" s="72" t="str">
        <f t="shared" si="272"/>
        <v/>
      </c>
      <c r="C4700" s="73"/>
      <c r="D4700" s="73"/>
      <c r="E4700" s="73"/>
      <c r="F4700" s="73"/>
      <c r="G4700" s="73"/>
    </row>
    <row r="4701" spans="1:7" x14ac:dyDescent="0.25">
      <c r="A4701" s="71" t="str">
        <f>IF(
   SUMPRODUCT(--(Sinduscon!$3:$3=DATE(2013,INT((ROW(A4898)-1)/20)+1,1)))&gt;0,
   DATE(2013,INT((ROW(A4898)-1)/20)+1,1),
   ""
)</f>
        <v/>
      </c>
      <c r="B4701" s="72" t="str">
        <f t="shared" si="272"/>
        <v/>
      </c>
      <c r="C4701" s="73"/>
      <c r="D4701" s="73"/>
      <c r="E4701" s="73"/>
      <c r="F4701" s="73"/>
      <c r="G4701" s="73"/>
    </row>
    <row r="4702" spans="1:7" x14ac:dyDescent="0.25">
      <c r="A4702" s="71" t="str">
        <f>IF(
   SUMPRODUCT(--(Sinduscon!$3:$3=DATE(2013,INT((ROW(A4899)-1)/20)+1,1)))&gt;0,
   DATE(2013,INT((ROW(A4899)-1)/20)+1,1),
   ""
)</f>
        <v/>
      </c>
      <c r="B4702" s="72" t="str">
        <f t="shared" si="272"/>
        <v/>
      </c>
      <c r="C4702" s="73"/>
      <c r="D4702" s="73"/>
      <c r="E4702" s="73"/>
      <c r="F4702" s="73"/>
      <c r="G4702" s="73"/>
    </row>
    <row r="4703" spans="1:7" x14ac:dyDescent="0.25">
      <c r="A4703" s="71" t="str">
        <f>IF(
   SUMPRODUCT(--(Sinduscon!$3:$3=DATE(2013,INT((ROW(A4900)-1)/20)+1,1)))&gt;0,
   DATE(2013,INT((ROW(A4900)-1)/20)+1,1),
   ""
)</f>
        <v/>
      </c>
      <c r="B4703" s="72" t="str">
        <f t="shared" si="272"/>
        <v/>
      </c>
      <c r="C4703" s="73"/>
      <c r="D4703" s="73"/>
      <c r="E4703" s="73"/>
      <c r="F4703" s="73"/>
      <c r="G4703" s="73"/>
    </row>
    <row r="4704" spans="1:7" x14ac:dyDescent="0.25">
      <c r="A4704" s="71" t="str">
        <f>IF(
   SUMPRODUCT(--(Sinduscon!$3:$3=DATE(2013,INT((ROW(A4901)-1)/20)+1,1)))&gt;0,
   DATE(2013,INT((ROW(A4901)-1)/20)+1,1),
   ""
)</f>
        <v/>
      </c>
      <c r="B4704" s="72" t="str">
        <f t="shared" si="272"/>
        <v/>
      </c>
      <c r="C4704" s="73"/>
      <c r="D4704" s="73"/>
      <c r="E4704" s="73"/>
      <c r="F4704" s="73"/>
      <c r="G4704" s="73"/>
    </row>
    <row r="4705" spans="1:7" x14ac:dyDescent="0.25">
      <c r="A4705" s="71" t="str">
        <f>IF(
   SUMPRODUCT(--(Sinduscon!$3:$3=DATE(2013,INT((ROW(A4902)-1)/20)+1,1)))&gt;0,
   DATE(2013,INT((ROW(A4902)-1)/20)+1,1),
   ""
)</f>
        <v/>
      </c>
      <c r="B4705" s="72" t="str">
        <f t="shared" si="272"/>
        <v/>
      </c>
      <c r="C4705" s="73"/>
      <c r="D4705" s="73"/>
      <c r="E4705" s="73"/>
      <c r="F4705" s="73"/>
      <c r="G4705" s="73"/>
    </row>
    <row r="4706" spans="1:7" x14ac:dyDescent="0.25">
      <c r="A4706" s="71" t="str">
        <f>IF(
   SUMPRODUCT(--(Sinduscon!$3:$3=DATE(2013,INT((ROW(A4903)-1)/20)+1,1)))&gt;0,
   DATE(2013,INT((ROW(A4903)-1)/20)+1,1),
   ""
)</f>
        <v/>
      </c>
      <c r="B4706" s="72" t="str">
        <f t="shared" si="272"/>
        <v/>
      </c>
      <c r="C4706" s="73"/>
      <c r="D4706" s="73"/>
      <c r="E4706" s="73"/>
      <c r="F4706" s="73"/>
      <c r="G4706" s="73"/>
    </row>
    <row r="4707" spans="1:7" x14ac:dyDescent="0.25">
      <c r="A4707" s="71" t="str">
        <f>IF(
   SUMPRODUCT(--(Sinduscon!$3:$3=DATE(2013,INT((ROW(A4904)-1)/20)+1,1)))&gt;0,
   DATE(2013,INT((ROW(A4904)-1)/20)+1,1),
   ""
)</f>
        <v/>
      </c>
      <c r="B4707" s="72" t="str">
        <f t="shared" si="272"/>
        <v/>
      </c>
      <c r="C4707" s="73"/>
      <c r="D4707" s="73"/>
      <c r="E4707" s="73"/>
      <c r="F4707" s="73"/>
      <c r="G4707" s="73"/>
    </row>
    <row r="4708" spans="1:7" x14ac:dyDescent="0.25">
      <c r="A4708" s="71" t="str">
        <f>IF(
   SUMPRODUCT(--(Sinduscon!$3:$3=DATE(2013,INT((ROW(A4905)-1)/20)+1,1)))&gt;0,
   DATE(2013,INT((ROW(A4905)-1)/20)+1,1),
   ""
)</f>
        <v/>
      </c>
      <c r="B4708" s="72" t="str">
        <f t="shared" si="272"/>
        <v/>
      </c>
      <c r="C4708" s="73"/>
      <c r="D4708" s="73"/>
      <c r="E4708" s="73"/>
      <c r="F4708" s="73"/>
      <c r="G4708" s="73"/>
    </row>
    <row r="4709" spans="1:7" x14ac:dyDescent="0.25">
      <c r="A4709" s="71" t="str">
        <f>IF(
   SUMPRODUCT(--(Sinduscon!$3:$3=DATE(2013,INT((ROW(A4906)-1)/20)+1,1)))&gt;0,
   DATE(2013,INT((ROW(A4906)-1)/20)+1,1),
   ""
)</f>
        <v/>
      </c>
      <c r="B4709" s="72" t="str">
        <f t="shared" si="272"/>
        <v/>
      </c>
      <c r="C4709" s="73"/>
      <c r="D4709" s="73"/>
      <c r="E4709" s="73"/>
      <c r="F4709" s="73"/>
      <c r="G4709" s="73"/>
    </row>
    <row r="4710" spans="1:7" x14ac:dyDescent="0.25">
      <c r="A4710" s="71" t="str">
        <f>IF(
   SUMPRODUCT(--(Sinduscon!$3:$3=DATE(2013,INT((ROW(A4907)-1)/20)+1,1)))&gt;0,
   DATE(2013,INT((ROW(A4907)-1)/20)+1,1),
   ""
)</f>
        <v/>
      </c>
      <c r="B4710" s="72" t="str">
        <f t="shared" si="272"/>
        <v/>
      </c>
      <c r="C4710" s="73"/>
      <c r="D4710" s="73"/>
      <c r="E4710" s="73"/>
      <c r="F4710" s="73"/>
      <c r="G4710" s="73"/>
    </row>
    <row r="4711" spans="1:7" x14ac:dyDescent="0.25">
      <c r="A4711" s="71" t="str">
        <f>IF(
   SUMPRODUCT(--(Sinduscon!$3:$3=DATE(2013,INT((ROW(A4908)-1)/20)+1,1)))&gt;0,
   DATE(2013,INT((ROW(A4908)-1)/20)+1,1),
   ""
)</f>
        <v/>
      </c>
      <c r="B4711" s="72" t="str">
        <f t="shared" si="272"/>
        <v/>
      </c>
      <c r="C4711" s="73"/>
      <c r="D4711" s="73"/>
      <c r="E4711" s="73"/>
      <c r="F4711" s="73"/>
      <c r="G4711" s="73"/>
    </row>
    <row r="4712" spans="1:7" x14ac:dyDescent="0.25">
      <c r="A4712" s="71" t="str">
        <f>IF(
   SUMPRODUCT(--(Sinduscon!$3:$3=DATE(2013,INT((ROW(A4909)-1)/20)+1,1)))&gt;0,
   DATE(2013,INT((ROW(A4909)-1)/20)+1,1),
   ""
)</f>
        <v/>
      </c>
      <c r="B4712" s="72" t="str">
        <f t="shared" si="272"/>
        <v/>
      </c>
      <c r="C4712" s="73"/>
      <c r="D4712" s="73"/>
      <c r="E4712" s="73"/>
      <c r="F4712" s="73"/>
      <c r="G4712" s="73"/>
    </row>
    <row r="4713" spans="1:7" x14ac:dyDescent="0.25">
      <c r="A4713" s="71" t="str">
        <f>IF(
   SUMPRODUCT(--(Sinduscon!$3:$3=DATE(2013,INT((ROW(A4910)-1)/20)+1,1)))&gt;0,
   DATE(2013,INT((ROW(A4910)-1)/20)+1,1),
   ""
)</f>
        <v/>
      </c>
      <c r="B4713" s="72" t="str">
        <f t="shared" si="272"/>
        <v/>
      </c>
      <c r="C4713" s="73"/>
      <c r="D4713" s="73"/>
      <c r="E4713" s="73"/>
      <c r="F4713" s="73"/>
      <c r="G4713" s="73"/>
    </row>
    <row r="4714" spans="1:7" x14ac:dyDescent="0.25">
      <c r="A4714" s="71" t="str">
        <f>IF(
   SUMPRODUCT(--(Sinduscon!$3:$3=DATE(2013,INT((ROW(A4911)-1)/20)+1,1)))&gt;0,
   DATE(2013,INT((ROW(A4911)-1)/20)+1,1),
   ""
)</f>
        <v/>
      </c>
      <c r="B4714" s="72" t="str">
        <f t="shared" si="272"/>
        <v/>
      </c>
      <c r="C4714" s="73"/>
      <c r="D4714" s="73"/>
      <c r="E4714" s="73"/>
      <c r="F4714" s="73"/>
      <c r="G4714" s="73"/>
    </row>
    <row r="4715" spans="1:7" x14ac:dyDescent="0.25">
      <c r="A4715" s="71" t="str">
        <f>IF(
   SUMPRODUCT(--(Sinduscon!$3:$3=DATE(2013,INT((ROW(A4912)-1)/20)+1,1)))&gt;0,
   DATE(2013,INT((ROW(A4912)-1)/20)+1,1),
   ""
)</f>
        <v/>
      </c>
      <c r="B4715" s="72" t="str">
        <f t="shared" si="272"/>
        <v/>
      </c>
      <c r="C4715" s="73"/>
      <c r="D4715" s="73"/>
      <c r="E4715" s="73"/>
      <c r="F4715" s="73"/>
      <c r="G4715" s="73"/>
    </row>
    <row r="4716" spans="1:7" x14ac:dyDescent="0.25">
      <c r="A4716" s="71" t="str">
        <f>IF(
   SUMPRODUCT(--(Sinduscon!$3:$3=DATE(2013,INT((ROW(A4913)-1)/20)+1,1)))&gt;0,
   DATE(2013,INT((ROW(A4913)-1)/20)+1,1),
   ""
)</f>
        <v/>
      </c>
      <c r="B4716" s="72" t="str">
        <f t="shared" si="272"/>
        <v/>
      </c>
      <c r="C4716" s="73"/>
      <c r="D4716" s="73"/>
      <c r="E4716" s="73"/>
      <c r="F4716" s="73"/>
      <c r="G4716" s="73"/>
    </row>
    <row r="4717" spans="1:7" x14ac:dyDescent="0.25">
      <c r="A4717" s="71" t="str">
        <f>IF(
   SUMPRODUCT(--(Sinduscon!$3:$3=DATE(2013,INT((ROW(A4914)-1)/20)+1,1)))&gt;0,
   DATE(2013,INT((ROW(A4914)-1)/20)+1,1),
   ""
)</f>
        <v/>
      </c>
      <c r="B4717" s="72" t="str">
        <f t="shared" si="272"/>
        <v/>
      </c>
      <c r="C4717" s="73"/>
      <c r="D4717" s="73"/>
      <c r="E4717" s="73"/>
      <c r="F4717" s="73"/>
      <c r="G4717" s="73"/>
    </row>
    <row r="4718" spans="1:7" x14ac:dyDescent="0.25">
      <c r="A4718" s="71" t="str">
        <f>IF(
   SUMPRODUCT(--(Sinduscon!$3:$3=DATE(2013,INT((ROW(A4915)-1)/20)+1,1)))&gt;0,
   DATE(2013,INT((ROW(A4915)-1)/20)+1,1),
   ""
)</f>
        <v/>
      </c>
      <c r="B4718" s="72" t="str">
        <f t="shared" si="272"/>
        <v/>
      </c>
      <c r="C4718" s="73"/>
      <c r="D4718" s="73"/>
      <c r="E4718" s="73"/>
      <c r="F4718" s="73"/>
      <c r="G4718" s="73"/>
    </row>
    <row r="4719" spans="1:7" x14ac:dyDescent="0.25">
      <c r="A4719" s="71" t="str">
        <f>IF(
   SUMPRODUCT(--(Sinduscon!$3:$3=DATE(2013,INT((ROW(A4916)-1)/20)+1,1)))&gt;0,
   DATE(2013,INT((ROW(A4916)-1)/20)+1,1),
   ""
)</f>
        <v/>
      </c>
      <c r="B4719" s="72" t="str">
        <f t="shared" si="272"/>
        <v/>
      </c>
      <c r="C4719" s="73"/>
      <c r="D4719" s="73"/>
      <c r="E4719" s="73"/>
      <c r="F4719" s="73"/>
      <c r="G4719" s="73"/>
    </row>
    <row r="4720" spans="1:7" x14ac:dyDescent="0.25">
      <c r="A4720" s="71" t="str">
        <f>IF(
   SUMPRODUCT(--(Sinduscon!$3:$3=DATE(2013,INT((ROW(A4917)-1)/20)+1,1)))&gt;0,
   DATE(2013,INT((ROW(A4917)-1)/20)+1,1),
   ""
)</f>
        <v/>
      </c>
      <c r="B4720" s="72" t="str">
        <f t="shared" si="272"/>
        <v/>
      </c>
      <c r="C4720" s="73"/>
      <c r="D4720" s="73"/>
      <c r="E4720" s="73"/>
      <c r="F4720" s="73"/>
      <c r="G4720" s="73"/>
    </row>
    <row r="4721" spans="1:7" x14ac:dyDescent="0.25">
      <c r="A4721" s="71" t="str">
        <f>IF(
   SUMPRODUCT(--(Sinduscon!$3:$3=DATE(2013,INT((ROW(A4918)-1)/20)+1,1)))&gt;0,
   DATE(2013,INT((ROW(A4918)-1)/20)+1,1),
   ""
)</f>
        <v/>
      </c>
      <c r="B4721" s="72" t="str">
        <f t="shared" si="272"/>
        <v/>
      </c>
      <c r="C4721" s="73"/>
      <c r="D4721" s="73"/>
      <c r="E4721" s="73"/>
      <c r="F4721" s="73"/>
      <c r="G4721" s="73"/>
    </row>
    <row r="4722" spans="1:7" x14ac:dyDescent="0.25">
      <c r="A4722" s="71" t="str">
        <f>IF(
   SUMPRODUCT(--(Sinduscon!$3:$3=DATE(2013,INT((ROW(A4919)-1)/20)+1,1)))&gt;0,
   DATE(2013,INT((ROW(A4919)-1)/20)+1,1),
   ""
)</f>
        <v/>
      </c>
      <c r="B4722" s="72" t="str">
        <f t="shared" si="272"/>
        <v/>
      </c>
      <c r="C4722" s="73"/>
      <c r="D4722" s="73"/>
      <c r="E4722" s="73"/>
      <c r="F4722" s="73"/>
      <c r="G4722" s="73"/>
    </row>
    <row r="4723" spans="1:7" x14ac:dyDescent="0.25">
      <c r="A4723" s="71" t="str">
        <f>IF(
   SUMPRODUCT(--(Sinduscon!$3:$3=DATE(2013,INT((ROW(A4920)-1)/20)+1,1)))&gt;0,
   DATE(2013,INT((ROW(A4920)-1)/20)+1,1),
   ""
)</f>
        <v/>
      </c>
      <c r="B4723" s="72" t="str">
        <f t="shared" si="272"/>
        <v/>
      </c>
      <c r="C4723" s="73"/>
      <c r="D4723" s="73"/>
      <c r="E4723" s="73"/>
      <c r="F4723" s="73"/>
      <c r="G4723" s="73"/>
    </row>
    <row r="4724" spans="1:7" x14ac:dyDescent="0.25">
      <c r="A4724" s="71" t="str">
        <f>IF(
   SUMPRODUCT(--(Sinduscon!$3:$3=DATE(2013,INT((ROW(A4921)-1)/20)+1,1)))&gt;0,
   DATE(2013,INT((ROW(A4921)-1)/20)+1,1),
   ""
)</f>
        <v/>
      </c>
      <c r="B4724" s="72" t="str">
        <f t="shared" si="272"/>
        <v/>
      </c>
      <c r="C4724" s="73"/>
      <c r="D4724" s="73"/>
      <c r="E4724" s="73"/>
      <c r="F4724" s="73"/>
      <c r="G4724" s="73"/>
    </row>
    <row r="4725" spans="1:7" x14ac:dyDescent="0.25">
      <c r="A4725" s="71" t="str">
        <f>IF(
   SUMPRODUCT(--(Sinduscon!$3:$3=DATE(2013,INT((ROW(A4922)-1)/20)+1,1)))&gt;0,
   DATE(2013,INT((ROW(A4922)-1)/20)+1,1),
   ""
)</f>
        <v/>
      </c>
      <c r="B4725" s="72" t="str">
        <f t="shared" si="272"/>
        <v/>
      </c>
      <c r="C4725" s="73"/>
      <c r="D4725" s="73"/>
      <c r="E4725" s="73"/>
      <c r="F4725" s="73"/>
      <c r="G4725" s="73"/>
    </row>
    <row r="4726" spans="1:7" x14ac:dyDescent="0.25">
      <c r="A4726" s="71" t="str">
        <f>IF(
   SUMPRODUCT(--(Sinduscon!$3:$3=DATE(2013,INT((ROW(A4923)-1)/20)+1,1)))&gt;0,
   DATE(2013,INT((ROW(A4923)-1)/20)+1,1),
   ""
)</f>
        <v/>
      </c>
      <c r="B4726" s="72" t="str">
        <f t="shared" si="272"/>
        <v/>
      </c>
      <c r="C4726" s="73"/>
      <c r="D4726" s="73"/>
      <c r="E4726" s="73"/>
      <c r="F4726" s="73"/>
      <c r="G4726" s="73"/>
    </row>
    <row r="4727" spans="1:7" x14ac:dyDescent="0.25">
      <c r="A4727" s="71" t="str">
        <f>IF(
   SUMPRODUCT(--(Sinduscon!$3:$3=DATE(2013,INT((ROW(A4924)-1)/20)+1,1)))&gt;0,
   DATE(2013,INT((ROW(A4924)-1)/20)+1,1),
   ""
)</f>
        <v/>
      </c>
      <c r="B4727" s="72" t="str">
        <f t="shared" si="272"/>
        <v/>
      </c>
      <c r="C4727" s="73"/>
      <c r="D4727" s="73"/>
      <c r="E4727" s="73"/>
      <c r="F4727" s="73"/>
      <c r="G4727" s="73"/>
    </row>
    <row r="4728" spans="1:7" x14ac:dyDescent="0.25">
      <c r="A4728" s="71" t="str">
        <f>IF(
   SUMPRODUCT(--(Sinduscon!$3:$3=DATE(2013,INT((ROW(A4925)-1)/20)+1,1)))&gt;0,
   DATE(2013,INT((ROW(A4925)-1)/20)+1,1),
   ""
)</f>
        <v/>
      </c>
      <c r="B4728" s="72" t="str">
        <f t="shared" si="272"/>
        <v/>
      </c>
      <c r="C4728" s="73"/>
      <c r="D4728" s="73"/>
      <c r="E4728" s="73"/>
      <c r="F4728" s="73"/>
      <c r="G4728" s="73"/>
    </row>
    <row r="4729" spans="1:7" x14ac:dyDescent="0.25">
      <c r="A4729" s="71" t="str">
        <f>IF(
   SUMPRODUCT(--(Sinduscon!$3:$3=DATE(2013,INT((ROW(A4926)-1)/20)+1,1)))&gt;0,
   DATE(2013,INT((ROW(A4926)-1)/20)+1,1),
   ""
)</f>
        <v/>
      </c>
      <c r="B4729" s="72" t="str">
        <f t="shared" si="272"/>
        <v/>
      </c>
      <c r="C4729" s="73"/>
      <c r="D4729" s="73"/>
      <c r="E4729" s="73"/>
      <c r="F4729" s="73"/>
      <c r="G4729" s="73"/>
    </row>
    <row r="4730" spans="1:7" x14ac:dyDescent="0.25">
      <c r="A4730" s="71" t="str">
        <f>IF(
   SUMPRODUCT(--(Sinduscon!$3:$3=DATE(2013,INT((ROW(A4927)-1)/20)+1,1)))&gt;0,
   DATE(2013,INT((ROW(A4927)-1)/20)+1,1),
   ""
)</f>
        <v/>
      </c>
      <c r="B4730" s="72" t="str">
        <f t="shared" si="272"/>
        <v/>
      </c>
      <c r="C4730" s="73"/>
      <c r="D4730" s="73"/>
      <c r="E4730" s="73"/>
      <c r="F4730" s="73"/>
      <c r="G4730" s="73"/>
    </row>
    <row r="4731" spans="1:7" x14ac:dyDescent="0.25">
      <c r="A4731" s="71" t="str">
        <f>IF(
   SUMPRODUCT(--(Sinduscon!$3:$3=DATE(2013,INT((ROW(A4928)-1)/20)+1,1)))&gt;0,
   DATE(2013,INT((ROW(A4928)-1)/20)+1,1),
   ""
)</f>
        <v/>
      </c>
      <c r="B4731" s="72" t="str">
        <f t="shared" si="272"/>
        <v/>
      </c>
      <c r="C4731" s="73"/>
      <c r="D4731" s="73"/>
      <c r="E4731" s="73"/>
      <c r="F4731" s="73"/>
      <c r="G4731" s="73"/>
    </row>
    <row r="4732" spans="1:7" x14ac:dyDescent="0.25">
      <c r="A4732" s="71" t="str">
        <f>IF(
   SUMPRODUCT(--(Sinduscon!$3:$3=DATE(2013,INT((ROW(A4929)-1)/20)+1,1)))&gt;0,
   DATE(2013,INT((ROW(A4929)-1)/20)+1,1),
   ""
)</f>
        <v/>
      </c>
      <c r="B4732" s="72" t="str">
        <f t="shared" si="272"/>
        <v/>
      </c>
      <c r="C4732" s="73"/>
      <c r="D4732" s="73"/>
      <c r="E4732" s="73"/>
      <c r="F4732" s="73"/>
      <c r="G4732" s="73"/>
    </row>
    <row r="4733" spans="1:7" x14ac:dyDescent="0.25">
      <c r="A4733" s="71" t="str">
        <f>IF(
   SUMPRODUCT(--(Sinduscon!$3:$3=DATE(2013,INT((ROW(A4930)-1)/20)+1,1)))&gt;0,
   DATE(2013,INT((ROW(A4930)-1)/20)+1,1),
   ""
)</f>
        <v/>
      </c>
      <c r="B4733" s="72" t="str">
        <f t="shared" si="272"/>
        <v/>
      </c>
      <c r="C4733" s="73"/>
      <c r="D4733" s="73"/>
      <c r="E4733" s="73"/>
      <c r="F4733" s="73"/>
      <c r="G4733" s="73"/>
    </row>
    <row r="4734" spans="1:7" x14ac:dyDescent="0.25">
      <c r="A4734" s="71" t="str">
        <f>IF(
   SUMPRODUCT(--(Sinduscon!$3:$3=DATE(2013,INT((ROW(A4931)-1)/20)+1,1)))&gt;0,
   DATE(2013,INT((ROW(A4931)-1)/20)+1,1),
   ""
)</f>
        <v/>
      </c>
      <c r="B4734" s="72" t="str">
        <f t="shared" si="272"/>
        <v/>
      </c>
      <c r="C4734" s="73"/>
      <c r="D4734" s="73"/>
      <c r="E4734" s="73"/>
      <c r="F4734" s="73"/>
      <c r="G4734" s="73"/>
    </row>
    <row r="4735" spans="1:7" x14ac:dyDescent="0.25">
      <c r="A4735" s="71" t="str">
        <f>IF(
   SUMPRODUCT(--(Sinduscon!$3:$3=DATE(2013,INT((ROW(A4932)-1)/20)+1,1)))&gt;0,
   DATE(2013,INT((ROW(A4932)-1)/20)+1,1),
   ""
)</f>
        <v/>
      </c>
      <c r="B4735" s="72" t="str">
        <f t="shared" si="272"/>
        <v/>
      </c>
      <c r="C4735" s="73"/>
      <c r="D4735" s="73"/>
      <c r="E4735" s="73"/>
      <c r="F4735" s="73"/>
      <c r="G4735" s="73"/>
    </row>
    <row r="4736" spans="1:7" x14ac:dyDescent="0.25">
      <c r="A4736" s="71" t="str">
        <f>IF(
   SUMPRODUCT(--(Sinduscon!$3:$3=DATE(2013,INT((ROW(A4933)-1)/20)+1,1)))&gt;0,
   DATE(2013,INT((ROW(A4933)-1)/20)+1,1),
   ""
)</f>
        <v/>
      </c>
      <c r="B4736" s="72" t="str">
        <f t="shared" si="272"/>
        <v/>
      </c>
      <c r="C4736" s="73"/>
      <c r="D4736" s="73"/>
      <c r="E4736" s="73"/>
      <c r="F4736" s="73"/>
      <c r="G4736" s="73"/>
    </row>
    <row r="4737" spans="1:7" x14ac:dyDescent="0.25">
      <c r="A4737" s="71" t="str">
        <f>IF(
   SUMPRODUCT(--(Sinduscon!$3:$3=DATE(2013,INT((ROW(A4934)-1)/20)+1,1)))&gt;0,
   DATE(2013,INT((ROW(A4934)-1)/20)+1,1),
   ""
)</f>
        <v/>
      </c>
      <c r="B4737" s="72" t="str">
        <f t="shared" si="272"/>
        <v/>
      </c>
      <c r="C4737" s="73"/>
      <c r="D4737" s="73"/>
      <c r="E4737" s="73"/>
      <c r="F4737" s="73"/>
      <c r="G4737" s="73"/>
    </row>
    <row r="4738" spans="1:7" x14ac:dyDescent="0.25">
      <c r="A4738" s="71" t="str">
        <f>IF(
   SUMPRODUCT(--(Sinduscon!$3:$3=DATE(2013,INT((ROW(A4935)-1)/20)+1,1)))&gt;0,
   DATE(2013,INT((ROW(A4935)-1)/20)+1,1),
   ""
)</f>
        <v/>
      </c>
      <c r="B4738" s="72" t="str">
        <f t="shared" si="272"/>
        <v/>
      </c>
      <c r="C4738" s="73"/>
      <c r="D4738" s="73"/>
      <c r="E4738" s="73"/>
      <c r="F4738" s="73"/>
      <c r="G4738" s="73"/>
    </row>
    <row r="4739" spans="1:7" x14ac:dyDescent="0.25">
      <c r="A4739" s="71" t="str">
        <f>IF(
   SUMPRODUCT(--(Sinduscon!$3:$3=DATE(2013,INT((ROW(A4936)-1)/20)+1,1)))&gt;0,
   DATE(2013,INT((ROW(A4936)-1)/20)+1,1),
   ""
)</f>
        <v/>
      </c>
      <c r="B4739" s="72" t="str">
        <f t="shared" si="272"/>
        <v/>
      </c>
      <c r="C4739" s="73"/>
      <c r="D4739" s="73"/>
      <c r="E4739" s="73"/>
      <c r="F4739" s="73"/>
      <c r="G4739" s="73"/>
    </row>
    <row r="4740" spans="1:7" x14ac:dyDescent="0.25">
      <c r="A4740" s="71" t="str">
        <f>IF(
   SUMPRODUCT(--(Sinduscon!$3:$3=DATE(2013,INT((ROW(A4937)-1)/20)+1,1)))&gt;0,
   DATE(2013,INT((ROW(A4937)-1)/20)+1,1),
   ""
)</f>
        <v/>
      </c>
      <c r="B4740" s="72" t="str">
        <f t="shared" si="272"/>
        <v/>
      </c>
      <c r="C4740" s="73"/>
      <c r="D4740" s="73"/>
      <c r="E4740" s="73"/>
      <c r="F4740" s="73"/>
      <c r="G4740" s="73"/>
    </row>
    <row r="4741" spans="1:7" x14ac:dyDescent="0.25">
      <c r="A4741" s="71" t="str">
        <f>IF(
   SUMPRODUCT(--(Sinduscon!$3:$3=DATE(2013,INT((ROW(A4938)-1)/20)+1,1)))&gt;0,
   DATE(2013,INT((ROW(A4938)-1)/20)+1,1),
   ""
)</f>
        <v/>
      </c>
      <c r="B4741" s="72" t="str">
        <f t="shared" si="272"/>
        <v/>
      </c>
      <c r="C4741" s="73"/>
      <c r="D4741" s="73"/>
      <c r="E4741" s="73"/>
      <c r="F4741" s="73"/>
      <c r="G4741" s="73"/>
    </row>
    <row r="4742" spans="1:7" x14ac:dyDescent="0.25">
      <c r="A4742" s="71" t="str">
        <f>IF(
   SUMPRODUCT(--(Sinduscon!$3:$3=DATE(2013,INT((ROW(A4939)-1)/20)+1,1)))&gt;0,
   DATE(2013,INT((ROW(A4939)-1)/20)+1,1),
   ""
)</f>
        <v/>
      </c>
      <c r="B4742" s="72" t="str">
        <f t="shared" si="272"/>
        <v/>
      </c>
      <c r="C4742" s="73"/>
      <c r="D4742" s="73"/>
      <c r="E4742" s="73"/>
      <c r="F4742" s="73"/>
      <c r="G4742" s="73"/>
    </row>
    <row r="4743" spans="1:7" x14ac:dyDescent="0.25">
      <c r="A4743" s="71" t="str">
        <f>IF(
   SUMPRODUCT(--(Sinduscon!$3:$3=DATE(2013,INT((ROW(A4940)-1)/20)+1,1)))&gt;0,
   DATE(2013,INT((ROW(A4940)-1)/20)+1,1),
   ""
)</f>
        <v/>
      </c>
      <c r="B4743" s="72" t="str">
        <f t="shared" si="272"/>
        <v/>
      </c>
      <c r="C4743" s="73"/>
      <c r="D4743" s="73"/>
      <c r="E4743" s="73"/>
      <c r="F4743" s="73"/>
      <c r="G4743" s="73"/>
    </row>
    <row r="4744" spans="1:7" x14ac:dyDescent="0.25">
      <c r="A4744" s="71" t="str">
        <f>IF(
   SUMPRODUCT(--(Sinduscon!$3:$3=DATE(2013,INT((ROW(A4941)-1)/20)+1,1)))&gt;0,
   DATE(2013,INT((ROW(A4941)-1)/20)+1,1),
   ""
)</f>
        <v/>
      </c>
      <c r="B4744" s="72" t="str">
        <f t="shared" ref="B4744:B4807" si="273">IF(A4744&lt;&gt;"", CHOOSE(MOD(QUOTIENT(ROW()-4,4),5)+1,"R-1","PP-4","R-8","R-16","PIS"), "")</f>
        <v/>
      </c>
      <c r="C4744" s="73"/>
      <c r="D4744" s="73"/>
      <c r="E4744" s="73"/>
      <c r="F4744" s="73"/>
      <c r="G4744" s="73"/>
    </row>
    <row r="4745" spans="1:7" x14ac:dyDescent="0.25">
      <c r="A4745" s="71" t="str">
        <f>IF(
   SUMPRODUCT(--(Sinduscon!$3:$3=DATE(2013,INT((ROW(A4942)-1)/20)+1,1)))&gt;0,
   DATE(2013,INT((ROW(A4942)-1)/20)+1,1),
   ""
)</f>
        <v/>
      </c>
      <c r="B4745" s="72" t="str">
        <f t="shared" si="273"/>
        <v/>
      </c>
      <c r="C4745" s="73"/>
      <c r="D4745" s="73"/>
      <c r="E4745" s="73"/>
      <c r="F4745" s="73"/>
      <c r="G4745" s="73"/>
    </row>
    <row r="4746" spans="1:7" x14ac:dyDescent="0.25">
      <c r="A4746" s="71" t="str">
        <f>IF(
   SUMPRODUCT(--(Sinduscon!$3:$3=DATE(2013,INT((ROW(A4943)-1)/20)+1,1)))&gt;0,
   DATE(2013,INT((ROW(A4943)-1)/20)+1,1),
   ""
)</f>
        <v/>
      </c>
      <c r="B4746" s="72" t="str">
        <f t="shared" si="273"/>
        <v/>
      </c>
      <c r="C4746" s="73"/>
      <c r="D4746" s="73"/>
      <c r="E4746" s="73"/>
      <c r="F4746" s="73"/>
      <c r="G4746" s="73"/>
    </row>
    <row r="4747" spans="1:7" x14ac:dyDescent="0.25">
      <c r="A4747" s="71" t="str">
        <f>IF(
   SUMPRODUCT(--(Sinduscon!$3:$3=DATE(2013,INT((ROW(A4944)-1)/20)+1,1)))&gt;0,
   DATE(2013,INT((ROW(A4944)-1)/20)+1,1),
   ""
)</f>
        <v/>
      </c>
      <c r="B4747" s="72" t="str">
        <f t="shared" si="273"/>
        <v/>
      </c>
      <c r="C4747" s="73"/>
      <c r="D4747" s="73"/>
      <c r="E4747" s="73"/>
      <c r="F4747" s="73"/>
      <c r="G4747" s="73"/>
    </row>
    <row r="4748" spans="1:7" x14ac:dyDescent="0.25">
      <c r="A4748" s="71" t="str">
        <f>IF(
   SUMPRODUCT(--(Sinduscon!$3:$3=DATE(2013,INT((ROW(A4945)-1)/20)+1,1)))&gt;0,
   DATE(2013,INT((ROW(A4945)-1)/20)+1,1),
   ""
)</f>
        <v/>
      </c>
      <c r="B4748" s="72" t="str">
        <f t="shared" si="273"/>
        <v/>
      </c>
      <c r="C4748" s="73"/>
      <c r="D4748" s="73"/>
      <c r="E4748" s="73"/>
      <c r="F4748" s="73"/>
      <c r="G4748" s="73"/>
    </row>
    <row r="4749" spans="1:7" x14ac:dyDescent="0.25">
      <c r="A4749" s="71" t="str">
        <f>IF(
   SUMPRODUCT(--(Sinduscon!$3:$3=DATE(2013,INT((ROW(A4946)-1)/20)+1,1)))&gt;0,
   DATE(2013,INT((ROW(A4946)-1)/20)+1,1),
   ""
)</f>
        <v/>
      </c>
      <c r="B4749" s="72" t="str">
        <f t="shared" si="273"/>
        <v/>
      </c>
      <c r="C4749" s="73"/>
      <c r="D4749" s="73"/>
      <c r="E4749" s="73"/>
      <c r="F4749" s="73"/>
      <c r="G4749" s="73"/>
    </row>
    <row r="4750" spans="1:7" x14ac:dyDescent="0.25">
      <c r="A4750" s="71" t="str">
        <f>IF(
   SUMPRODUCT(--(Sinduscon!$3:$3=DATE(2013,INT((ROW(A4947)-1)/20)+1,1)))&gt;0,
   DATE(2013,INT((ROW(A4947)-1)/20)+1,1),
   ""
)</f>
        <v/>
      </c>
      <c r="B4750" s="72" t="str">
        <f t="shared" si="273"/>
        <v/>
      </c>
      <c r="C4750" s="73"/>
      <c r="D4750" s="73"/>
      <c r="E4750" s="73"/>
      <c r="F4750" s="73"/>
      <c r="G4750" s="73"/>
    </row>
    <row r="4751" spans="1:7" x14ac:dyDescent="0.25">
      <c r="A4751" s="71" t="str">
        <f>IF(
   SUMPRODUCT(--(Sinduscon!$3:$3=DATE(2013,INT((ROW(A4948)-1)/20)+1,1)))&gt;0,
   DATE(2013,INT((ROW(A4948)-1)/20)+1,1),
   ""
)</f>
        <v/>
      </c>
      <c r="B4751" s="72" t="str">
        <f t="shared" si="273"/>
        <v/>
      </c>
      <c r="C4751" s="73"/>
      <c r="D4751" s="73"/>
      <c r="E4751" s="73"/>
      <c r="F4751" s="73"/>
      <c r="G4751" s="73"/>
    </row>
    <row r="4752" spans="1:7" x14ac:dyDescent="0.25">
      <c r="A4752" s="71" t="str">
        <f>IF(
   SUMPRODUCT(--(Sinduscon!$3:$3=DATE(2013,INT((ROW(A4949)-1)/20)+1,1)))&gt;0,
   DATE(2013,INT((ROW(A4949)-1)/20)+1,1),
   ""
)</f>
        <v/>
      </c>
      <c r="B4752" s="72" t="str">
        <f t="shared" si="273"/>
        <v/>
      </c>
      <c r="C4752" s="73"/>
      <c r="D4752" s="73"/>
      <c r="E4752" s="73"/>
      <c r="F4752" s="73"/>
      <c r="G4752" s="73"/>
    </row>
    <row r="4753" spans="1:7" x14ac:dyDescent="0.25">
      <c r="A4753" s="71" t="str">
        <f>IF(
   SUMPRODUCT(--(Sinduscon!$3:$3=DATE(2013,INT((ROW(A4950)-1)/20)+1,1)))&gt;0,
   DATE(2013,INT((ROW(A4950)-1)/20)+1,1),
   ""
)</f>
        <v/>
      </c>
      <c r="B4753" s="72" t="str">
        <f t="shared" si="273"/>
        <v/>
      </c>
      <c r="C4753" s="73"/>
      <c r="D4753" s="73"/>
      <c r="E4753" s="73"/>
      <c r="F4753" s="73"/>
      <c r="G4753" s="73"/>
    </row>
    <row r="4754" spans="1:7" x14ac:dyDescent="0.25">
      <c r="A4754" s="71" t="str">
        <f>IF(
   SUMPRODUCT(--(Sinduscon!$3:$3=DATE(2013,INT((ROW(A4951)-1)/20)+1,1)))&gt;0,
   DATE(2013,INT((ROW(A4951)-1)/20)+1,1),
   ""
)</f>
        <v/>
      </c>
      <c r="B4754" s="72" t="str">
        <f t="shared" si="273"/>
        <v/>
      </c>
      <c r="C4754" s="73"/>
      <c r="D4754" s="73"/>
      <c r="E4754" s="73"/>
      <c r="F4754" s="73"/>
      <c r="G4754" s="73"/>
    </row>
    <row r="4755" spans="1:7" x14ac:dyDescent="0.25">
      <c r="A4755" s="71" t="str">
        <f>IF(
   SUMPRODUCT(--(Sinduscon!$3:$3=DATE(2013,INT((ROW(A4952)-1)/20)+1,1)))&gt;0,
   DATE(2013,INT((ROW(A4952)-1)/20)+1,1),
   ""
)</f>
        <v/>
      </c>
      <c r="B4755" s="72" t="str">
        <f t="shared" si="273"/>
        <v/>
      </c>
      <c r="C4755" s="73"/>
      <c r="D4755" s="73"/>
      <c r="E4755" s="73"/>
      <c r="F4755" s="73"/>
      <c r="G4755" s="73"/>
    </row>
    <row r="4756" spans="1:7" x14ac:dyDescent="0.25">
      <c r="A4756" s="71" t="str">
        <f>IF(
   SUMPRODUCT(--(Sinduscon!$3:$3=DATE(2013,INT((ROW(A4953)-1)/20)+1,1)))&gt;0,
   DATE(2013,INT((ROW(A4953)-1)/20)+1,1),
   ""
)</f>
        <v/>
      </c>
      <c r="B4756" s="72" t="str">
        <f t="shared" si="273"/>
        <v/>
      </c>
      <c r="C4756" s="73"/>
      <c r="D4756" s="73"/>
      <c r="E4756" s="73"/>
      <c r="F4756" s="73"/>
      <c r="G4756" s="73"/>
    </row>
    <row r="4757" spans="1:7" x14ac:dyDescent="0.25">
      <c r="A4757" s="71" t="str">
        <f>IF(
   SUMPRODUCT(--(Sinduscon!$3:$3=DATE(2013,INT((ROW(A4954)-1)/20)+1,1)))&gt;0,
   DATE(2013,INT((ROW(A4954)-1)/20)+1,1),
   ""
)</f>
        <v/>
      </c>
      <c r="B4757" s="72" t="str">
        <f t="shared" si="273"/>
        <v/>
      </c>
      <c r="C4757" s="73"/>
      <c r="D4757" s="73"/>
      <c r="E4757" s="73"/>
      <c r="F4757" s="73"/>
      <c r="G4757" s="73"/>
    </row>
    <row r="4758" spans="1:7" x14ac:dyDescent="0.25">
      <c r="A4758" s="71" t="str">
        <f>IF(
   SUMPRODUCT(--(Sinduscon!$3:$3=DATE(2013,INT((ROW(A4955)-1)/20)+1,1)))&gt;0,
   DATE(2013,INT((ROW(A4955)-1)/20)+1,1),
   ""
)</f>
        <v/>
      </c>
      <c r="B4758" s="72" t="str">
        <f t="shared" si="273"/>
        <v/>
      </c>
      <c r="C4758" s="73"/>
      <c r="D4758" s="73"/>
      <c r="E4758" s="73"/>
      <c r="F4758" s="73"/>
      <c r="G4758" s="73"/>
    </row>
    <row r="4759" spans="1:7" x14ac:dyDescent="0.25">
      <c r="A4759" s="71" t="str">
        <f>IF(
   SUMPRODUCT(--(Sinduscon!$3:$3=DATE(2013,INT((ROW(A4956)-1)/20)+1,1)))&gt;0,
   DATE(2013,INT((ROW(A4956)-1)/20)+1,1),
   ""
)</f>
        <v/>
      </c>
      <c r="B4759" s="72" t="str">
        <f t="shared" si="273"/>
        <v/>
      </c>
      <c r="C4759" s="73"/>
      <c r="D4759" s="73"/>
      <c r="E4759" s="73"/>
      <c r="F4759" s="73"/>
      <c r="G4759" s="73"/>
    </row>
    <row r="4760" spans="1:7" x14ac:dyDescent="0.25">
      <c r="A4760" s="71" t="str">
        <f>IF(
   SUMPRODUCT(--(Sinduscon!$3:$3=DATE(2013,INT((ROW(A4957)-1)/20)+1,1)))&gt;0,
   DATE(2013,INT((ROW(A4957)-1)/20)+1,1),
   ""
)</f>
        <v/>
      </c>
      <c r="B4760" s="72" t="str">
        <f t="shared" si="273"/>
        <v/>
      </c>
      <c r="C4760" s="73"/>
      <c r="D4760" s="73"/>
      <c r="E4760" s="73"/>
      <c r="F4760" s="73"/>
      <c r="G4760" s="73"/>
    </row>
    <row r="4761" spans="1:7" x14ac:dyDescent="0.25">
      <c r="A4761" s="71" t="str">
        <f>IF(
   SUMPRODUCT(--(Sinduscon!$3:$3=DATE(2013,INT((ROW(A4958)-1)/20)+1,1)))&gt;0,
   DATE(2013,INT((ROW(A4958)-1)/20)+1,1),
   ""
)</f>
        <v/>
      </c>
      <c r="B4761" s="72" t="str">
        <f t="shared" si="273"/>
        <v/>
      </c>
      <c r="C4761" s="73"/>
      <c r="D4761" s="73"/>
      <c r="E4761" s="73"/>
      <c r="F4761" s="73"/>
      <c r="G4761" s="73"/>
    </row>
    <row r="4762" spans="1:7" x14ac:dyDescent="0.25">
      <c r="A4762" s="71" t="str">
        <f>IF(
   SUMPRODUCT(--(Sinduscon!$3:$3=DATE(2013,INT((ROW(A4959)-1)/20)+1,1)))&gt;0,
   DATE(2013,INT((ROW(A4959)-1)/20)+1,1),
   ""
)</f>
        <v/>
      </c>
      <c r="B4762" s="72" t="str">
        <f t="shared" si="273"/>
        <v/>
      </c>
      <c r="C4762" s="73"/>
      <c r="D4762" s="73"/>
      <c r="E4762" s="73"/>
      <c r="F4762" s="73"/>
      <c r="G4762" s="73"/>
    </row>
    <row r="4763" spans="1:7" x14ac:dyDescent="0.25">
      <c r="A4763" s="71" t="str">
        <f>IF(
   SUMPRODUCT(--(Sinduscon!$3:$3=DATE(2013,INT((ROW(A4960)-1)/20)+1,1)))&gt;0,
   DATE(2013,INT((ROW(A4960)-1)/20)+1,1),
   ""
)</f>
        <v/>
      </c>
      <c r="B4763" s="72" t="str">
        <f t="shared" si="273"/>
        <v/>
      </c>
      <c r="C4763" s="73"/>
      <c r="D4763" s="73"/>
      <c r="E4763" s="73"/>
      <c r="F4763" s="73"/>
      <c r="G4763" s="73"/>
    </row>
    <row r="4764" spans="1:7" x14ac:dyDescent="0.25">
      <c r="A4764" s="71" t="str">
        <f>IF(
   SUMPRODUCT(--(Sinduscon!$3:$3=DATE(2013,INT((ROW(A4961)-1)/20)+1,1)))&gt;0,
   DATE(2013,INT((ROW(A4961)-1)/20)+1,1),
   ""
)</f>
        <v/>
      </c>
      <c r="B4764" s="72" t="str">
        <f t="shared" si="273"/>
        <v/>
      </c>
      <c r="C4764" s="73"/>
      <c r="D4764" s="73"/>
      <c r="E4764" s="73"/>
      <c r="F4764" s="73"/>
      <c r="G4764" s="73"/>
    </row>
    <row r="4765" spans="1:7" x14ac:dyDescent="0.25">
      <c r="A4765" s="71" t="str">
        <f>IF(
   SUMPRODUCT(--(Sinduscon!$3:$3=DATE(2013,INT((ROW(A4962)-1)/20)+1,1)))&gt;0,
   DATE(2013,INT((ROW(A4962)-1)/20)+1,1),
   ""
)</f>
        <v/>
      </c>
      <c r="B4765" s="72" t="str">
        <f t="shared" si="273"/>
        <v/>
      </c>
      <c r="C4765" s="73"/>
      <c r="D4765" s="73"/>
      <c r="E4765" s="73"/>
      <c r="F4765" s="73"/>
      <c r="G4765" s="73"/>
    </row>
    <row r="4766" spans="1:7" x14ac:dyDescent="0.25">
      <c r="A4766" s="71" t="str">
        <f>IF(
   SUMPRODUCT(--(Sinduscon!$3:$3=DATE(2013,INT((ROW(A4963)-1)/20)+1,1)))&gt;0,
   DATE(2013,INT((ROW(A4963)-1)/20)+1,1),
   ""
)</f>
        <v/>
      </c>
      <c r="B4766" s="72" t="str">
        <f t="shared" si="273"/>
        <v/>
      </c>
      <c r="C4766" s="73"/>
      <c r="D4766" s="73"/>
      <c r="E4766" s="73"/>
      <c r="F4766" s="73"/>
      <c r="G4766" s="73"/>
    </row>
    <row r="4767" spans="1:7" x14ac:dyDescent="0.25">
      <c r="A4767" s="71" t="str">
        <f>IF(
   SUMPRODUCT(--(Sinduscon!$3:$3=DATE(2013,INT((ROW(A4964)-1)/20)+1,1)))&gt;0,
   DATE(2013,INT((ROW(A4964)-1)/20)+1,1),
   ""
)</f>
        <v/>
      </c>
      <c r="B4767" s="72" t="str">
        <f t="shared" si="273"/>
        <v/>
      </c>
      <c r="C4767" s="73"/>
      <c r="D4767" s="73"/>
      <c r="E4767" s="73"/>
      <c r="F4767" s="73"/>
      <c r="G4767" s="73"/>
    </row>
    <row r="4768" spans="1:7" x14ac:dyDescent="0.25">
      <c r="A4768" s="71" t="str">
        <f>IF(
   SUMPRODUCT(--(Sinduscon!$3:$3=DATE(2013,INT((ROW(A4965)-1)/20)+1,1)))&gt;0,
   DATE(2013,INT((ROW(A4965)-1)/20)+1,1),
   ""
)</f>
        <v/>
      </c>
      <c r="B4768" s="72" t="str">
        <f t="shared" si="273"/>
        <v/>
      </c>
      <c r="C4768" s="73"/>
      <c r="D4768" s="73"/>
      <c r="E4768" s="73"/>
      <c r="F4768" s="73"/>
      <c r="G4768" s="73"/>
    </row>
    <row r="4769" spans="1:7" x14ac:dyDescent="0.25">
      <c r="A4769" s="71" t="str">
        <f>IF(
   SUMPRODUCT(--(Sinduscon!$3:$3=DATE(2013,INT((ROW(A4966)-1)/20)+1,1)))&gt;0,
   DATE(2013,INT((ROW(A4966)-1)/20)+1,1),
   ""
)</f>
        <v/>
      </c>
      <c r="B4769" s="72" t="str">
        <f t="shared" si="273"/>
        <v/>
      </c>
      <c r="C4769" s="73"/>
      <c r="D4769" s="73"/>
      <c r="E4769" s="73"/>
      <c r="F4769" s="73"/>
      <c r="G4769" s="73"/>
    </row>
    <row r="4770" spans="1:7" x14ac:dyDescent="0.25">
      <c r="A4770" s="71" t="str">
        <f>IF(
   SUMPRODUCT(--(Sinduscon!$3:$3=DATE(2013,INT((ROW(A4967)-1)/20)+1,1)))&gt;0,
   DATE(2013,INT((ROW(A4967)-1)/20)+1,1),
   ""
)</f>
        <v/>
      </c>
      <c r="B4770" s="72" t="str">
        <f t="shared" si="273"/>
        <v/>
      </c>
      <c r="C4770" s="73"/>
      <c r="D4770" s="73"/>
      <c r="E4770" s="73"/>
      <c r="F4770" s="73"/>
      <c r="G4770" s="73"/>
    </row>
    <row r="4771" spans="1:7" x14ac:dyDescent="0.25">
      <c r="A4771" s="71" t="str">
        <f>IF(
   SUMPRODUCT(--(Sinduscon!$3:$3=DATE(2013,INT((ROW(A4968)-1)/20)+1,1)))&gt;0,
   DATE(2013,INT((ROW(A4968)-1)/20)+1,1),
   ""
)</f>
        <v/>
      </c>
      <c r="B4771" s="72" t="str">
        <f t="shared" si="273"/>
        <v/>
      </c>
      <c r="C4771" s="73"/>
      <c r="D4771" s="73"/>
      <c r="E4771" s="73"/>
      <c r="F4771" s="73"/>
      <c r="G4771" s="73"/>
    </row>
    <row r="4772" spans="1:7" x14ac:dyDescent="0.25">
      <c r="A4772" s="71" t="str">
        <f>IF(
   SUMPRODUCT(--(Sinduscon!$3:$3=DATE(2013,INT((ROW(A4969)-1)/20)+1,1)))&gt;0,
   DATE(2013,INT((ROW(A4969)-1)/20)+1,1),
   ""
)</f>
        <v/>
      </c>
      <c r="B4772" s="72" t="str">
        <f t="shared" si="273"/>
        <v/>
      </c>
      <c r="C4772" s="73"/>
      <c r="D4772" s="73"/>
      <c r="E4772" s="73"/>
      <c r="F4772" s="73"/>
      <c r="G4772" s="73"/>
    </row>
    <row r="4773" spans="1:7" x14ac:dyDescent="0.25">
      <c r="A4773" s="71" t="str">
        <f>IF(
   SUMPRODUCT(--(Sinduscon!$3:$3=DATE(2013,INT((ROW(A4970)-1)/20)+1,1)))&gt;0,
   DATE(2013,INT((ROW(A4970)-1)/20)+1,1),
   ""
)</f>
        <v/>
      </c>
      <c r="B4773" s="72" t="str">
        <f t="shared" si="273"/>
        <v/>
      </c>
      <c r="C4773" s="73"/>
      <c r="D4773" s="73"/>
      <c r="E4773" s="73"/>
      <c r="F4773" s="73"/>
      <c r="G4773" s="73"/>
    </row>
    <row r="4774" spans="1:7" x14ac:dyDescent="0.25">
      <c r="A4774" s="71" t="str">
        <f>IF(
   SUMPRODUCT(--(Sinduscon!$3:$3=DATE(2013,INT((ROW(A4971)-1)/20)+1,1)))&gt;0,
   DATE(2013,INT((ROW(A4971)-1)/20)+1,1),
   ""
)</f>
        <v/>
      </c>
      <c r="B4774" s="72" t="str">
        <f t="shared" si="273"/>
        <v/>
      </c>
      <c r="C4774" s="73"/>
      <c r="D4774" s="73"/>
      <c r="E4774" s="73"/>
      <c r="F4774" s="73"/>
      <c r="G4774" s="73"/>
    </row>
    <row r="4775" spans="1:7" x14ac:dyDescent="0.25">
      <c r="A4775" s="71" t="str">
        <f>IF(
   SUMPRODUCT(--(Sinduscon!$3:$3=DATE(2013,INT((ROW(A4972)-1)/20)+1,1)))&gt;0,
   DATE(2013,INT((ROW(A4972)-1)/20)+1,1),
   ""
)</f>
        <v/>
      </c>
      <c r="B4775" s="72" t="str">
        <f t="shared" si="273"/>
        <v/>
      </c>
      <c r="C4775" s="73"/>
      <c r="D4775" s="73"/>
      <c r="E4775" s="73"/>
      <c r="F4775" s="73"/>
      <c r="G4775" s="73"/>
    </row>
    <row r="4776" spans="1:7" x14ac:dyDescent="0.25">
      <c r="A4776" s="71" t="str">
        <f>IF(
   SUMPRODUCT(--(Sinduscon!$3:$3=DATE(2013,INT((ROW(A4973)-1)/20)+1,1)))&gt;0,
   DATE(2013,INT((ROW(A4973)-1)/20)+1,1),
   ""
)</f>
        <v/>
      </c>
      <c r="B4776" s="72" t="str">
        <f t="shared" si="273"/>
        <v/>
      </c>
      <c r="C4776" s="73"/>
      <c r="D4776" s="73"/>
      <c r="E4776" s="73"/>
      <c r="F4776" s="73"/>
      <c r="G4776" s="73"/>
    </row>
    <row r="4777" spans="1:7" x14ac:dyDescent="0.25">
      <c r="A4777" s="71" t="str">
        <f>IF(
   SUMPRODUCT(--(Sinduscon!$3:$3=DATE(2013,INT((ROW(A4974)-1)/20)+1,1)))&gt;0,
   DATE(2013,INT((ROW(A4974)-1)/20)+1,1),
   ""
)</f>
        <v/>
      </c>
      <c r="B4777" s="72" t="str">
        <f t="shared" si="273"/>
        <v/>
      </c>
      <c r="C4777" s="73"/>
      <c r="D4777" s="73"/>
      <c r="E4777" s="73"/>
      <c r="F4777" s="73"/>
      <c r="G4777" s="73"/>
    </row>
    <row r="4778" spans="1:7" x14ac:dyDescent="0.25">
      <c r="A4778" s="71" t="str">
        <f>IF(
   SUMPRODUCT(--(Sinduscon!$3:$3=DATE(2013,INT((ROW(A4975)-1)/20)+1,1)))&gt;0,
   DATE(2013,INT((ROW(A4975)-1)/20)+1,1),
   ""
)</f>
        <v/>
      </c>
      <c r="B4778" s="72" t="str">
        <f t="shared" si="273"/>
        <v/>
      </c>
      <c r="C4778" s="73"/>
      <c r="D4778" s="73"/>
      <c r="E4778" s="73"/>
      <c r="F4778" s="73"/>
      <c r="G4778" s="73"/>
    </row>
    <row r="4779" spans="1:7" x14ac:dyDescent="0.25">
      <c r="A4779" s="71" t="str">
        <f>IF(
   SUMPRODUCT(--(Sinduscon!$3:$3=DATE(2013,INT((ROW(A4976)-1)/20)+1,1)))&gt;0,
   DATE(2013,INT((ROW(A4976)-1)/20)+1,1),
   ""
)</f>
        <v/>
      </c>
      <c r="B4779" s="72" t="str">
        <f t="shared" si="273"/>
        <v/>
      </c>
      <c r="C4779" s="73"/>
      <c r="D4779" s="73"/>
      <c r="E4779" s="73"/>
      <c r="F4779" s="73"/>
      <c r="G4779" s="73"/>
    </row>
    <row r="4780" spans="1:7" x14ac:dyDescent="0.25">
      <c r="A4780" s="71" t="str">
        <f>IF(
   SUMPRODUCT(--(Sinduscon!$3:$3=DATE(2013,INT((ROW(A4977)-1)/20)+1,1)))&gt;0,
   DATE(2013,INT((ROW(A4977)-1)/20)+1,1),
   ""
)</f>
        <v/>
      </c>
      <c r="B4780" s="72" t="str">
        <f t="shared" si="273"/>
        <v/>
      </c>
      <c r="C4780" s="73"/>
      <c r="D4780" s="73"/>
      <c r="E4780" s="73"/>
      <c r="F4780" s="73"/>
      <c r="G4780" s="73"/>
    </row>
    <row r="4781" spans="1:7" x14ac:dyDescent="0.25">
      <c r="A4781" s="71" t="str">
        <f>IF(
   SUMPRODUCT(--(Sinduscon!$3:$3=DATE(2013,INT((ROW(A4978)-1)/20)+1,1)))&gt;0,
   DATE(2013,INT((ROW(A4978)-1)/20)+1,1),
   ""
)</f>
        <v/>
      </c>
      <c r="B4781" s="72" t="str">
        <f t="shared" si="273"/>
        <v/>
      </c>
      <c r="C4781" s="73"/>
      <c r="D4781" s="73"/>
      <c r="E4781" s="73"/>
      <c r="F4781" s="73"/>
      <c r="G4781" s="73"/>
    </row>
    <row r="4782" spans="1:7" x14ac:dyDescent="0.25">
      <c r="A4782" s="71" t="str">
        <f>IF(
   SUMPRODUCT(--(Sinduscon!$3:$3=DATE(2013,INT((ROW(A4979)-1)/20)+1,1)))&gt;0,
   DATE(2013,INT((ROW(A4979)-1)/20)+1,1),
   ""
)</f>
        <v/>
      </c>
      <c r="B4782" s="72" t="str">
        <f t="shared" si="273"/>
        <v/>
      </c>
      <c r="C4782" s="73"/>
      <c r="D4782" s="73"/>
      <c r="E4782" s="73"/>
      <c r="F4782" s="73"/>
      <c r="G4782" s="73"/>
    </row>
    <row r="4783" spans="1:7" x14ac:dyDescent="0.25">
      <c r="A4783" s="71" t="str">
        <f>IF(
   SUMPRODUCT(--(Sinduscon!$3:$3=DATE(2013,INT((ROW(A4980)-1)/20)+1,1)))&gt;0,
   DATE(2013,INT((ROW(A4980)-1)/20)+1,1),
   ""
)</f>
        <v/>
      </c>
      <c r="B4783" s="72" t="str">
        <f t="shared" si="273"/>
        <v/>
      </c>
      <c r="C4783" s="73"/>
      <c r="D4783" s="73"/>
      <c r="E4783" s="73"/>
      <c r="F4783" s="73"/>
      <c r="G4783" s="73"/>
    </row>
    <row r="4784" spans="1:7" x14ac:dyDescent="0.25">
      <c r="A4784" s="71" t="str">
        <f>IF(
   SUMPRODUCT(--(Sinduscon!$3:$3=DATE(2013,INT((ROW(A4981)-1)/20)+1,1)))&gt;0,
   DATE(2013,INT((ROW(A4981)-1)/20)+1,1),
   ""
)</f>
        <v/>
      </c>
      <c r="B4784" s="72" t="str">
        <f t="shared" si="273"/>
        <v/>
      </c>
      <c r="C4784" s="73"/>
      <c r="D4784" s="73"/>
      <c r="E4784" s="73"/>
      <c r="F4784" s="73"/>
      <c r="G4784" s="73"/>
    </row>
    <row r="4785" spans="1:7" x14ac:dyDescent="0.25">
      <c r="A4785" s="71" t="str">
        <f>IF(
   SUMPRODUCT(--(Sinduscon!$3:$3=DATE(2013,INT((ROW(A4982)-1)/20)+1,1)))&gt;0,
   DATE(2013,INT((ROW(A4982)-1)/20)+1,1),
   ""
)</f>
        <v/>
      </c>
      <c r="B4785" s="72" t="str">
        <f t="shared" si="273"/>
        <v/>
      </c>
      <c r="C4785" s="73"/>
      <c r="D4785" s="73"/>
      <c r="E4785" s="73"/>
      <c r="F4785" s="73"/>
      <c r="G4785" s="73"/>
    </row>
    <row r="4786" spans="1:7" x14ac:dyDescent="0.25">
      <c r="A4786" s="71" t="str">
        <f>IF(
   SUMPRODUCT(--(Sinduscon!$3:$3=DATE(2013,INT((ROW(A4983)-1)/20)+1,1)))&gt;0,
   DATE(2013,INT((ROW(A4983)-1)/20)+1,1),
   ""
)</f>
        <v/>
      </c>
      <c r="B4786" s="72" t="str">
        <f t="shared" si="273"/>
        <v/>
      </c>
      <c r="C4786" s="73"/>
      <c r="D4786" s="73"/>
      <c r="E4786" s="73"/>
      <c r="F4786" s="73"/>
      <c r="G4786" s="73"/>
    </row>
    <row r="4787" spans="1:7" x14ac:dyDescent="0.25">
      <c r="A4787" s="71" t="str">
        <f>IF(
   SUMPRODUCT(--(Sinduscon!$3:$3=DATE(2013,INT((ROW(A4984)-1)/20)+1,1)))&gt;0,
   DATE(2013,INT((ROW(A4984)-1)/20)+1,1),
   ""
)</f>
        <v/>
      </c>
      <c r="B4787" s="72" t="str">
        <f t="shared" si="273"/>
        <v/>
      </c>
      <c r="C4787" s="73"/>
      <c r="D4787" s="73"/>
      <c r="E4787" s="73"/>
      <c r="F4787" s="73"/>
      <c r="G4787" s="73"/>
    </row>
    <row r="4788" spans="1:7" x14ac:dyDescent="0.25">
      <c r="A4788" s="71" t="str">
        <f>IF(
   SUMPRODUCT(--(Sinduscon!$3:$3=DATE(2013,INT((ROW(A4985)-1)/20)+1,1)))&gt;0,
   DATE(2013,INT((ROW(A4985)-1)/20)+1,1),
   ""
)</f>
        <v/>
      </c>
      <c r="B4788" s="72" t="str">
        <f t="shared" si="273"/>
        <v/>
      </c>
      <c r="C4788" s="73"/>
      <c r="D4788" s="73"/>
      <c r="E4788" s="73"/>
      <c r="F4788" s="73"/>
      <c r="G4788" s="73"/>
    </row>
    <row r="4789" spans="1:7" x14ac:dyDescent="0.25">
      <c r="A4789" s="71" t="str">
        <f>IF(
   SUMPRODUCT(--(Sinduscon!$3:$3=DATE(2013,INT((ROW(A4986)-1)/20)+1,1)))&gt;0,
   DATE(2013,INT((ROW(A4986)-1)/20)+1,1),
   ""
)</f>
        <v/>
      </c>
      <c r="B4789" s="72" t="str">
        <f t="shared" si="273"/>
        <v/>
      </c>
      <c r="C4789" s="73"/>
      <c r="D4789" s="73"/>
      <c r="E4789" s="73"/>
      <c r="F4789" s="73"/>
      <c r="G4789" s="73"/>
    </row>
    <row r="4790" spans="1:7" x14ac:dyDescent="0.25">
      <c r="A4790" s="71" t="str">
        <f>IF(
   SUMPRODUCT(--(Sinduscon!$3:$3=DATE(2013,INT((ROW(A4987)-1)/20)+1,1)))&gt;0,
   DATE(2013,INT((ROW(A4987)-1)/20)+1,1),
   ""
)</f>
        <v/>
      </c>
      <c r="B4790" s="72" t="str">
        <f t="shared" si="273"/>
        <v/>
      </c>
      <c r="C4790" s="73"/>
      <c r="D4790" s="73"/>
      <c r="E4790" s="73"/>
      <c r="F4790" s="73"/>
      <c r="G4790" s="73"/>
    </row>
    <row r="4791" spans="1:7" x14ac:dyDescent="0.25">
      <c r="A4791" s="71" t="str">
        <f>IF(
   SUMPRODUCT(--(Sinduscon!$3:$3=DATE(2013,INT((ROW(A4988)-1)/20)+1,1)))&gt;0,
   DATE(2013,INT((ROW(A4988)-1)/20)+1,1),
   ""
)</f>
        <v/>
      </c>
      <c r="B4791" s="72" t="str">
        <f t="shared" si="273"/>
        <v/>
      </c>
      <c r="C4791" s="73"/>
      <c r="D4791" s="73"/>
      <c r="E4791" s="73"/>
      <c r="F4791" s="73"/>
      <c r="G4791" s="73"/>
    </row>
    <row r="4792" spans="1:7" x14ac:dyDescent="0.25">
      <c r="A4792" s="71" t="str">
        <f>IF(
   SUMPRODUCT(--(Sinduscon!$3:$3=DATE(2013,INT((ROW(A4989)-1)/20)+1,1)))&gt;0,
   DATE(2013,INT((ROW(A4989)-1)/20)+1,1),
   ""
)</f>
        <v/>
      </c>
      <c r="B4792" s="72" t="str">
        <f t="shared" si="273"/>
        <v/>
      </c>
      <c r="C4792" s="73"/>
      <c r="D4792" s="73"/>
      <c r="E4792" s="73"/>
      <c r="F4792" s="73"/>
      <c r="G4792" s="73"/>
    </row>
    <row r="4793" spans="1:7" x14ac:dyDescent="0.25">
      <c r="A4793" s="71" t="str">
        <f>IF(
   SUMPRODUCT(--(Sinduscon!$3:$3=DATE(2013,INT((ROW(A4990)-1)/20)+1,1)))&gt;0,
   DATE(2013,INT((ROW(A4990)-1)/20)+1,1),
   ""
)</f>
        <v/>
      </c>
      <c r="B4793" s="72" t="str">
        <f t="shared" si="273"/>
        <v/>
      </c>
      <c r="C4793" s="73"/>
      <c r="D4793" s="73"/>
      <c r="E4793" s="73"/>
      <c r="F4793" s="73"/>
      <c r="G4793" s="73"/>
    </row>
    <row r="4794" spans="1:7" x14ac:dyDescent="0.25">
      <c r="A4794" s="71" t="str">
        <f>IF(
   SUMPRODUCT(--(Sinduscon!$3:$3=DATE(2013,INT((ROW(A4991)-1)/20)+1,1)))&gt;0,
   DATE(2013,INT((ROW(A4991)-1)/20)+1,1),
   ""
)</f>
        <v/>
      </c>
      <c r="B4794" s="72" t="str">
        <f t="shared" si="273"/>
        <v/>
      </c>
      <c r="C4794" s="73"/>
      <c r="D4794" s="73"/>
      <c r="E4794" s="73"/>
      <c r="F4794" s="73"/>
      <c r="G4794" s="73"/>
    </row>
    <row r="4795" spans="1:7" x14ac:dyDescent="0.25">
      <c r="A4795" s="71" t="str">
        <f>IF(
   SUMPRODUCT(--(Sinduscon!$3:$3=DATE(2013,INT((ROW(A4992)-1)/20)+1,1)))&gt;0,
   DATE(2013,INT((ROW(A4992)-1)/20)+1,1),
   ""
)</f>
        <v/>
      </c>
      <c r="B4795" s="72" t="str">
        <f t="shared" si="273"/>
        <v/>
      </c>
      <c r="C4795" s="73"/>
      <c r="D4795" s="73"/>
      <c r="E4795" s="73"/>
      <c r="F4795" s="73"/>
      <c r="G4795" s="73"/>
    </row>
    <row r="4796" spans="1:7" x14ac:dyDescent="0.25">
      <c r="A4796" s="71" t="str">
        <f>IF(
   SUMPRODUCT(--(Sinduscon!$3:$3=DATE(2013,INT((ROW(A4993)-1)/20)+1,1)))&gt;0,
   DATE(2013,INT((ROW(A4993)-1)/20)+1,1),
   ""
)</f>
        <v/>
      </c>
      <c r="B4796" s="72" t="str">
        <f t="shared" si="273"/>
        <v/>
      </c>
      <c r="C4796" s="73"/>
      <c r="D4796" s="73"/>
      <c r="E4796" s="73"/>
      <c r="F4796" s="73"/>
      <c r="G4796" s="73"/>
    </row>
    <row r="4797" spans="1:7" x14ac:dyDescent="0.25">
      <c r="A4797" s="71" t="str">
        <f>IF(
   SUMPRODUCT(--(Sinduscon!$3:$3=DATE(2013,INT((ROW(A4994)-1)/20)+1,1)))&gt;0,
   DATE(2013,INT((ROW(A4994)-1)/20)+1,1),
   ""
)</f>
        <v/>
      </c>
      <c r="B4797" s="72" t="str">
        <f t="shared" si="273"/>
        <v/>
      </c>
      <c r="C4797" s="73"/>
      <c r="D4797" s="73"/>
      <c r="E4797" s="73"/>
      <c r="F4797" s="73"/>
      <c r="G4797" s="73"/>
    </row>
    <row r="4798" spans="1:7" x14ac:dyDescent="0.25">
      <c r="A4798" s="71" t="str">
        <f>IF(
   SUMPRODUCT(--(Sinduscon!$3:$3=DATE(2013,INT((ROW(A4995)-1)/20)+1,1)))&gt;0,
   DATE(2013,INT((ROW(A4995)-1)/20)+1,1),
   ""
)</f>
        <v/>
      </c>
      <c r="B4798" s="72" t="str">
        <f t="shared" si="273"/>
        <v/>
      </c>
      <c r="C4798" s="73"/>
      <c r="D4798" s="73"/>
      <c r="E4798" s="73"/>
      <c r="F4798" s="73"/>
      <c r="G4798" s="73"/>
    </row>
    <row r="4799" spans="1:7" x14ac:dyDescent="0.25">
      <c r="A4799" s="71" t="str">
        <f>IF(
   SUMPRODUCT(--(Sinduscon!$3:$3=DATE(2013,INT((ROW(A4996)-1)/20)+1,1)))&gt;0,
   DATE(2013,INT((ROW(A4996)-1)/20)+1,1),
   ""
)</f>
        <v/>
      </c>
      <c r="B4799" s="72" t="str">
        <f t="shared" si="273"/>
        <v/>
      </c>
      <c r="C4799" s="73"/>
      <c r="D4799" s="73"/>
      <c r="E4799" s="73"/>
      <c r="F4799" s="73"/>
      <c r="G4799" s="73"/>
    </row>
    <row r="4800" spans="1:7" x14ac:dyDescent="0.25">
      <c r="A4800" s="71" t="str">
        <f>IF(
   SUMPRODUCT(--(Sinduscon!$3:$3=DATE(2013,INT((ROW(A4997)-1)/20)+1,1)))&gt;0,
   DATE(2013,INT((ROW(A4997)-1)/20)+1,1),
   ""
)</f>
        <v/>
      </c>
      <c r="B4800" s="72" t="str">
        <f t="shared" si="273"/>
        <v/>
      </c>
      <c r="C4800" s="73"/>
      <c r="D4800" s="73"/>
      <c r="E4800" s="73"/>
      <c r="F4800" s="73"/>
      <c r="G4800" s="73"/>
    </row>
    <row r="4801" spans="1:7" x14ac:dyDescent="0.25">
      <c r="A4801" s="71" t="str">
        <f>IF(
   SUMPRODUCT(--(Sinduscon!$3:$3=DATE(2013,INT((ROW(A4998)-1)/20)+1,1)))&gt;0,
   DATE(2013,INT((ROW(A4998)-1)/20)+1,1),
   ""
)</f>
        <v/>
      </c>
      <c r="B4801" s="72" t="str">
        <f t="shared" si="273"/>
        <v/>
      </c>
      <c r="C4801" s="73"/>
      <c r="D4801" s="73"/>
      <c r="E4801" s="73"/>
      <c r="F4801" s="73"/>
      <c r="G4801" s="73"/>
    </row>
    <row r="4802" spans="1:7" x14ac:dyDescent="0.25">
      <c r="A4802" s="71" t="str">
        <f>IF(
   SUMPRODUCT(--(Sinduscon!$3:$3=DATE(2013,INT((ROW(A4999)-1)/20)+1,1)))&gt;0,
   DATE(2013,INT((ROW(A4999)-1)/20)+1,1),
   ""
)</f>
        <v/>
      </c>
      <c r="B4802" s="72" t="str">
        <f t="shared" si="273"/>
        <v/>
      </c>
      <c r="C4802" s="73"/>
      <c r="D4802" s="73"/>
      <c r="E4802" s="73"/>
      <c r="F4802" s="73"/>
      <c r="G4802" s="73"/>
    </row>
    <row r="4803" spans="1:7" x14ac:dyDescent="0.25">
      <c r="A4803" s="71" t="str">
        <f>IF(
   SUMPRODUCT(--(Sinduscon!$3:$3=DATE(2013,INT((ROW(A5000)-1)/20)+1,1)))&gt;0,
   DATE(2013,INT((ROW(A5000)-1)/20)+1,1),
   ""
)</f>
        <v/>
      </c>
      <c r="B4803" s="72" t="str">
        <f t="shared" si="273"/>
        <v/>
      </c>
      <c r="C4803" s="73"/>
      <c r="D4803" s="73"/>
      <c r="E4803" s="73"/>
      <c r="F4803" s="73"/>
      <c r="G4803" s="73"/>
    </row>
    <row r="4804" spans="1:7" x14ac:dyDescent="0.25">
      <c r="A4804" s="71" t="str">
        <f>IF(
   SUMPRODUCT(--(Sinduscon!$3:$3=DATE(2013,INT((ROW(A5001)-1)/20)+1,1)))&gt;0,
   DATE(2013,INT((ROW(A5001)-1)/20)+1,1),
   ""
)</f>
        <v/>
      </c>
      <c r="B4804" s="72" t="str">
        <f t="shared" si="273"/>
        <v/>
      </c>
      <c r="C4804" s="73"/>
      <c r="D4804" s="73"/>
      <c r="E4804" s="73"/>
      <c r="F4804" s="73"/>
      <c r="G4804" s="73"/>
    </row>
    <row r="4805" spans="1:7" x14ac:dyDescent="0.25">
      <c r="A4805" s="71" t="str">
        <f>IF(
   SUMPRODUCT(--(Sinduscon!$3:$3=DATE(2013,INT((ROW(A5002)-1)/20)+1,1)))&gt;0,
   DATE(2013,INT((ROW(A5002)-1)/20)+1,1),
   ""
)</f>
        <v/>
      </c>
      <c r="B4805" s="72" t="str">
        <f t="shared" si="273"/>
        <v/>
      </c>
      <c r="C4805" s="73"/>
      <c r="D4805" s="73"/>
      <c r="E4805" s="73"/>
      <c r="F4805" s="73"/>
      <c r="G4805" s="73"/>
    </row>
    <row r="4806" spans="1:7" x14ac:dyDescent="0.25">
      <c r="A4806" s="71" t="str">
        <f>IF(
   SUMPRODUCT(--(Sinduscon!$3:$3=DATE(2013,INT((ROW(A5003)-1)/20)+1,1)))&gt;0,
   DATE(2013,INT((ROW(A5003)-1)/20)+1,1),
   ""
)</f>
        <v/>
      </c>
      <c r="B4806" s="72" t="str">
        <f t="shared" si="273"/>
        <v/>
      </c>
      <c r="C4806" s="73"/>
      <c r="D4806" s="73"/>
      <c r="E4806" s="73"/>
      <c r="F4806" s="73"/>
      <c r="G4806" s="73"/>
    </row>
    <row r="4807" spans="1:7" x14ac:dyDescent="0.25">
      <c r="A4807" s="71" t="str">
        <f>IF(
   SUMPRODUCT(--(Sinduscon!$3:$3=DATE(2013,INT((ROW(A5004)-1)/20)+1,1)))&gt;0,
   DATE(2013,INT((ROW(A5004)-1)/20)+1,1),
   ""
)</f>
        <v/>
      </c>
      <c r="B4807" s="72" t="str">
        <f t="shared" si="273"/>
        <v/>
      </c>
      <c r="C4807" s="73"/>
      <c r="D4807" s="73"/>
      <c r="E4807" s="73"/>
      <c r="F4807" s="73"/>
      <c r="G4807" s="73"/>
    </row>
    <row r="4808" spans="1:7" x14ac:dyDescent="0.25">
      <c r="A4808" s="71" t="str">
        <f>IF(
   SUMPRODUCT(--(Sinduscon!$3:$3=DATE(2013,INT((ROW(A5005)-1)/20)+1,1)))&gt;0,
   DATE(2013,INT((ROW(A5005)-1)/20)+1,1),
   ""
)</f>
        <v/>
      </c>
      <c r="B4808" s="72" t="str">
        <f t="shared" ref="B4808:B4871" si="274">IF(A4808&lt;&gt;"", CHOOSE(MOD(QUOTIENT(ROW()-4,4),5)+1,"R-1","PP-4","R-8","R-16","PIS"), "")</f>
        <v/>
      </c>
      <c r="C4808" s="73"/>
      <c r="D4808" s="73"/>
      <c r="E4808" s="73"/>
      <c r="F4808" s="73"/>
      <c r="G4808" s="73"/>
    </row>
    <row r="4809" spans="1:7" x14ac:dyDescent="0.25">
      <c r="A4809" s="71" t="str">
        <f>IF(
   SUMPRODUCT(--(Sinduscon!$3:$3=DATE(2013,INT((ROW(A5006)-1)/20)+1,1)))&gt;0,
   DATE(2013,INT((ROW(A5006)-1)/20)+1,1),
   ""
)</f>
        <v/>
      </c>
      <c r="B4809" s="72" t="str">
        <f t="shared" si="274"/>
        <v/>
      </c>
      <c r="C4809" s="73"/>
      <c r="D4809" s="73"/>
      <c r="E4809" s="73"/>
      <c r="F4809" s="73"/>
      <c r="G4809" s="73"/>
    </row>
    <row r="4810" spans="1:7" x14ac:dyDescent="0.25">
      <c r="A4810" s="71" t="str">
        <f>IF(
   SUMPRODUCT(--(Sinduscon!$3:$3=DATE(2013,INT((ROW(A5007)-1)/20)+1,1)))&gt;0,
   DATE(2013,INT((ROW(A5007)-1)/20)+1,1),
   ""
)</f>
        <v/>
      </c>
      <c r="B4810" s="72" t="str">
        <f t="shared" si="274"/>
        <v/>
      </c>
      <c r="C4810" s="73"/>
      <c r="D4810" s="73"/>
      <c r="E4810" s="73"/>
      <c r="F4810" s="73"/>
      <c r="G4810" s="73"/>
    </row>
    <row r="4811" spans="1:7" x14ac:dyDescent="0.25">
      <c r="A4811" s="71" t="str">
        <f>IF(
   SUMPRODUCT(--(Sinduscon!$3:$3=DATE(2013,INT((ROW(A5008)-1)/20)+1,1)))&gt;0,
   DATE(2013,INT((ROW(A5008)-1)/20)+1,1),
   ""
)</f>
        <v/>
      </c>
      <c r="B4811" s="72" t="str">
        <f t="shared" si="274"/>
        <v/>
      </c>
      <c r="C4811" s="73"/>
      <c r="D4811" s="73"/>
      <c r="E4811" s="73"/>
      <c r="F4811" s="73"/>
      <c r="G4811" s="73"/>
    </row>
    <row r="4812" spans="1:7" x14ac:dyDescent="0.25">
      <c r="A4812" s="71" t="str">
        <f>IF(
   SUMPRODUCT(--(Sinduscon!$3:$3=DATE(2013,INT((ROW(A5009)-1)/20)+1,1)))&gt;0,
   DATE(2013,INT((ROW(A5009)-1)/20)+1,1),
   ""
)</f>
        <v/>
      </c>
      <c r="B4812" s="72" t="str">
        <f t="shared" si="274"/>
        <v/>
      </c>
      <c r="C4812" s="73"/>
      <c r="D4812" s="73"/>
      <c r="E4812" s="73"/>
      <c r="F4812" s="73"/>
      <c r="G4812" s="73"/>
    </row>
    <row r="4813" spans="1:7" x14ac:dyDescent="0.25">
      <c r="A4813" s="71" t="str">
        <f>IF(
   SUMPRODUCT(--(Sinduscon!$3:$3=DATE(2013,INT((ROW(A5010)-1)/20)+1,1)))&gt;0,
   DATE(2013,INT((ROW(A5010)-1)/20)+1,1),
   ""
)</f>
        <v/>
      </c>
      <c r="B4813" s="72" t="str">
        <f t="shared" si="274"/>
        <v/>
      </c>
      <c r="C4813" s="73"/>
      <c r="D4813" s="73"/>
      <c r="E4813" s="73"/>
      <c r="F4813" s="73"/>
      <c r="G4813" s="73"/>
    </row>
    <row r="4814" spans="1:7" x14ac:dyDescent="0.25">
      <c r="A4814" s="71" t="str">
        <f>IF(
   SUMPRODUCT(--(Sinduscon!$3:$3=DATE(2013,INT((ROW(A5011)-1)/20)+1,1)))&gt;0,
   DATE(2013,INT((ROW(A5011)-1)/20)+1,1),
   ""
)</f>
        <v/>
      </c>
      <c r="B4814" s="72" t="str">
        <f t="shared" si="274"/>
        <v/>
      </c>
      <c r="C4814" s="73"/>
      <c r="D4814" s="73"/>
      <c r="E4814" s="73"/>
      <c r="F4814" s="73"/>
      <c r="G4814" s="73"/>
    </row>
    <row r="4815" spans="1:7" x14ac:dyDescent="0.25">
      <c r="A4815" s="71" t="str">
        <f>IF(
   SUMPRODUCT(--(Sinduscon!$3:$3=DATE(2013,INT((ROW(A5012)-1)/20)+1,1)))&gt;0,
   DATE(2013,INT((ROW(A5012)-1)/20)+1,1),
   ""
)</f>
        <v/>
      </c>
      <c r="B4815" s="72" t="str">
        <f t="shared" si="274"/>
        <v/>
      </c>
      <c r="C4815" s="73"/>
      <c r="D4815" s="73"/>
      <c r="E4815" s="73"/>
      <c r="F4815" s="73"/>
      <c r="G4815" s="73"/>
    </row>
    <row r="4816" spans="1:7" x14ac:dyDescent="0.25">
      <c r="A4816" s="71" t="str">
        <f>IF(
   SUMPRODUCT(--(Sinduscon!$3:$3=DATE(2013,INT((ROW(A5013)-1)/20)+1,1)))&gt;0,
   DATE(2013,INT((ROW(A5013)-1)/20)+1,1),
   ""
)</f>
        <v/>
      </c>
      <c r="B4816" s="72" t="str">
        <f t="shared" si="274"/>
        <v/>
      </c>
      <c r="C4816" s="73"/>
      <c r="D4816" s="73"/>
      <c r="E4816" s="73"/>
      <c r="F4816" s="73"/>
      <c r="G4816" s="73"/>
    </row>
    <row r="4817" spans="1:7" x14ac:dyDescent="0.25">
      <c r="A4817" s="71" t="str">
        <f>IF(
   SUMPRODUCT(--(Sinduscon!$3:$3=DATE(2013,INT((ROW(A5014)-1)/20)+1,1)))&gt;0,
   DATE(2013,INT((ROW(A5014)-1)/20)+1,1),
   ""
)</f>
        <v/>
      </c>
      <c r="B4817" s="72" t="str">
        <f t="shared" si="274"/>
        <v/>
      </c>
      <c r="C4817" s="73"/>
      <c r="D4817" s="73"/>
      <c r="E4817" s="73"/>
      <c r="F4817" s="73"/>
      <c r="G4817" s="73"/>
    </row>
    <row r="4818" spans="1:7" x14ac:dyDescent="0.25">
      <c r="A4818" s="71" t="str">
        <f>IF(
   SUMPRODUCT(--(Sinduscon!$3:$3=DATE(2013,INT((ROW(A5015)-1)/20)+1,1)))&gt;0,
   DATE(2013,INT((ROW(A5015)-1)/20)+1,1),
   ""
)</f>
        <v/>
      </c>
      <c r="B4818" s="72" t="str">
        <f t="shared" si="274"/>
        <v/>
      </c>
      <c r="C4818" s="73"/>
      <c r="D4818" s="73"/>
      <c r="E4818" s="73"/>
      <c r="F4818" s="73"/>
      <c r="G4818" s="73"/>
    </row>
    <row r="4819" spans="1:7" x14ac:dyDescent="0.25">
      <c r="A4819" s="71" t="str">
        <f>IF(
   SUMPRODUCT(--(Sinduscon!$3:$3=DATE(2013,INT((ROW(A5016)-1)/20)+1,1)))&gt;0,
   DATE(2013,INT((ROW(A5016)-1)/20)+1,1),
   ""
)</f>
        <v/>
      </c>
      <c r="B4819" s="72" t="str">
        <f t="shared" si="274"/>
        <v/>
      </c>
      <c r="C4819" s="73"/>
      <c r="D4819" s="73"/>
      <c r="E4819" s="73"/>
      <c r="F4819" s="73"/>
      <c r="G4819" s="73"/>
    </row>
    <row r="4820" spans="1:7" x14ac:dyDescent="0.25">
      <c r="A4820" s="71" t="str">
        <f>IF(
   SUMPRODUCT(--(Sinduscon!$3:$3=DATE(2013,INT((ROW(A5017)-1)/20)+1,1)))&gt;0,
   DATE(2013,INT((ROW(A5017)-1)/20)+1,1),
   ""
)</f>
        <v/>
      </c>
      <c r="B4820" s="72" t="str">
        <f t="shared" si="274"/>
        <v/>
      </c>
      <c r="C4820" s="73"/>
      <c r="D4820" s="73"/>
      <c r="E4820" s="73"/>
      <c r="F4820" s="73"/>
      <c r="G4820" s="73"/>
    </row>
    <row r="4821" spans="1:7" x14ac:dyDescent="0.25">
      <c r="A4821" s="71" t="str">
        <f>IF(
   SUMPRODUCT(--(Sinduscon!$3:$3=DATE(2013,INT((ROW(A5018)-1)/20)+1,1)))&gt;0,
   DATE(2013,INT((ROW(A5018)-1)/20)+1,1),
   ""
)</f>
        <v/>
      </c>
      <c r="B4821" s="72" t="str">
        <f t="shared" si="274"/>
        <v/>
      </c>
      <c r="C4821" s="73"/>
      <c r="D4821" s="73"/>
      <c r="E4821" s="73"/>
      <c r="F4821" s="73"/>
      <c r="G4821" s="73"/>
    </row>
    <row r="4822" spans="1:7" x14ac:dyDescent="0.25">
      <c r="A4822" s="71" t="str">
        <f>IF(
   SUMPRODUCT(--(Sinduscon!$3:$3=DATE(2013,INT((ROW(A5019)-1)/20)+1,1)))&gt;0,
   DATE(2013,INT((ROW(A5019)-1)/20)+1,1),
   ""
)</f>
        <v/>
      </c>
      <c r="B4822" s="72" t="str">
        <f t="shared" si="274"/>
        <v/>
      </c>
      <c r="C4822" s="73"/>
      <c r="D4822" s="73"/>
      <c r="E4822" s="73"/>
      <c r="F4822" s="73"/>
      <c r="G4822" s="73"/>
    </row>
    <row r="4823" spans="1:7" x14ac:dyDescent="0.25">
      <c r="A4823" s="71" t="str">
        <f>IF(
   SUMPRODUCT(--(Sinduscon!$3:$3=DATE(2013,INT((ROW(A5020)-1)/20)+1,1)))&gt;0,
   DATE(2013,INT((ROW(A5020)-1)/20)+1,1),
   ""
)</f>
        <v/>
      </c>
      <c r="B4823" s="72" t="str">
        <f t="shared" si="274"/>
        <v/>
      </c>
      <c r="C4823" s="73"/>
      <c r="D4823" s="73"/>
      <c r="E4823" s="73"/>
      <c r="F4823" s="73"/>
      <c r="G4823" s="73"/>
    </row>
    <row r="4824" spans="1:7" x14ac:dyDescent="0.25">
      <c r="A4824" s="71" t="str">
        <f>IF(
   SUMPRODUCT(--(Sinduscon!$3:$3=DATE(2013,INT((ROW(A5021)-1)/20)+1,1)))&gt;0,
   DATE(2013,INT((ROW(A5021)-1)/20)+1,1),
   ""
)</f>
        <v/>
      </c>
      <c r="B4824" s="72" t="str">
        <f t="shared" si="274"/>
        <v/>
      </c>
      <c r="C4824" s="73"/>
      <c r="D4824" s="73"/>
      <c r="E4824" s="73"/>
      <c r="F4824" s="73"/>
      <c r="G4824" s="73"/>
    </row>
    <row r="4825" spans="1:7" x14ac:dyDescent="0.25">
      <c r="A4825" s="71" t="str">
        <f>IF(
   SUMPRODUCT(--(Sinduscon!$3:$3=DATE(2013,INT((ROW(A5022)-1)/20)+1,1)))&gt;0,
   DATE(2013,INT((ROW(A5022)-1)/20)+1,1),
   ""
)</f>
        <v/>
      </c>
      <c r="B4825" s="72" t="str">
        <f t="shared" si="274"/>
        <v/>
      </c>
      <c r="C4825" s="73"/>
      <c r="D4825" s="73"/>
      <c r="E4825" s="73"/>
      <c r="F4825" s="73"/>
      <c r="G4825" s="73"/>
    </row>
    <row r="4826" spans="1:7" x14ac:dyDescent="0.25">
      <c r="A4826" s="71" t="str">
        <f>IF(
   SUMPRODUCT(--(Sinduscon!$3:$3=DATE(2013,INT((ROW(A5023)-1)/20)+1,1)))&gt;0,
   DATE(2013,INT((ROW(A5023)-1)/20)+1,1),
   ""
)</f>
        <v/>
      </c>
      <c r="B4826" s="72" t="str">
        <f t="shared" si="274"/>
        <v/>
      </c>
      <c r="C4826" s="73"/>
      <c r="D4826" s="73"/>
      <c r="E4826" s="73"/>
      <c r="F4826" s="73"/>
      <c r="G4826" s="73"/>
    </row>
    <row r="4827" spans="1:7" x14ac:dyDescent="0.25">
      <c r="A4827" s="71" t="str">
        <f>IF(
   SUMPRODUCT(--(Sinduscon!$3:$3=DATE(2013,INT((ROW(A5024)-1)/20)+1,1)))&gt;0,
   DATE(2013,INT((ROW(A5024)-1)/20)+1,1),
   ""
)</f>
        <v/>
      </c>
      <c r="B4827" s="72" t="str">
        <f t="shared" si="274"/>
        <v/>
      </c>
      <c r="C4827" s="73"/>
      <c r="D4827" s="73"/>
      <c r="E4827" s="73"/>
      <c r="F4827" s="73"/>
      <c r="G4827" s="73"/>
    </row>
    <row r="4828" spans="1:7" x14ac:dyDescent="0.25">
      <c r="A4828" s="71" t="str">
        <f>IF(
   SUMPRODUCT(--(Sinduscon!$3:$3=DATE(2013,INT((ROW(A5025)-1)/20)+1,1)))&gt;0,
   DATE(2013,INT((ROW(A5025)-1)/20)+1,1),
   ""
)</f>
        <v/>
      </c>
      <c r="B4828" s="72" t="str">
        <f t="shared" si="274"/>
        <v/>
      </c>
      <c r="C4828" s="73"/>
      <c r="D4828" s="73"/>
      <c r="E4828" s="73"/>
      <c r="F4828" s="73"/>
      <c r="G4828" s="73"/>
    </row>
    <row r="4829" spans="1:7" x14ac:dyDescent="0.25">
      <c r="A4829" s="71" t="str">
        <f>IF(
   SUMPRODUCT(--(Sinduscon!$3:$3=DATE(2013,INT((ROW(A5026)-1)/20)+1,1)))&gt;0,
   DATE(2013,INT((ROW(A5026)-1)/20)+1,1),
   ""
)</f>
        <v/>
      </c>
      <c r="B4829" s="72" t="str">
        <f t="shared" si="274"/>
        <v/>
      </c>
      <c r="C4829" s="73"/>
      <c r="D4829" s="73"/>
      <c r="E4829" s="73"/>
      <c r="F4829" s="73"/>
      <c r="G4829" s="73"/>
    </row>
    <row r="4830" spans="1:7" x14ac:dyDescent="0.25">
      <c r="A4830" s="71" t="str">
        <f>IF(
   SUMPRODUCT(--(Sinduscon!$3:$3=DATE(2013,INT((ROW(A5027)-1)/20)+1,1)))&gt;0,
   DATE(2013,INT((ROW(A5027)-1)/20)+1,1),
   ""
)</f>
        <v/>
      </c>
      <c r="B4830" s="72" t="str">
        <f t="shared" si="274"/>
        <v/>
      </c>
      <c r="C4830" s="73"/>
      <c r="D4830" s="73"/>
      <c r="E4830" s="73"/>
      <c r="F4830" s="73"/>
      <c r="G4830" s="73"/>
    </row>
    <row r="4831" spans="1:7" x14ac:dyDescent="0.25">
      <c r="A4831" s="71" t="str">
        <f>IF(
   SUMPRODUCT(--(Sinduscon!$3:$3=DATE(2013,INT((ROW(A5028)-1)/20)+1,1)))&gt;0,
   DATE(2013,INT((ROW(A5028)-1)/20)+1,1),
   ""
)</f>
        <v/>
      </c>
      <c r="B4831" s="72" t="str">
        <f t="shared" si="274"/>
        <v/>
      </c>
      <c r="C4831" s="73"/>
      <c r="D4831" s="73"/>
      <c r="E4831" s="73"/>
      <c r="F4831" s="73"/>
      <c r="G4831" s="73"/>
    </row>
    <row r="4832" spans="1:7" x14ac:dyDescent="0.25">
      <c r="A4832" s="71" t="str">
        <f>IF(
   SUMPRODUCT(--(Sinduscon!$3:$3=DATE(2013,INT((ROW(A5029)-1)/20)+1,1)))&gt;0,
   DATE(2013,INT((ROW(A5029)-1)/20)+1,1),
   ""
)</f>
        <v/>
      </c>
      <c r="B4832" s="72" t="str">
        <f t="shared" si="274"/>
        <v/>
      </c>
      <c r="C4832" s="73"/>
      <c r="D4832" s="73"/>
      <c r="E4832" s="73"/>
      <c r="F4832" s="73"/>
      <c r="G4832" s="73"/>
    </row>
    <row r="4833" spans="1:7" x14ac:dyDescent="0.25">
      <c r="A4833" s="71" t="str">
        <f>IF(
   SUMPRODUCT(--(Sinduscon!$3:$3=DATE(2013,INT((ROW(A5030)-1)/20)+1,1)))&gt;0,
   DATE(2013,INT((ROW(A5030)-1)/20)+1,1),
   ""
)</f>
        <v/>
      </c>
      <c r="B4833" s="72" t="str">
        <f t="shared" si="274"/>
        <v/>
      </c>
      <c r="C4833" s="73"/>
      <c r="D4833" s="73"/>
      <c r="E4833" s="73"/>
      <c r="F4833" s="73"/>
      <c r="G4833" s="73"/>
    </row>
    <row r="4834" spans="1:7" x14ac:dyDescent="0.25">
      <c r="A4834" s="71" t="str">
        <f>IF(
   SUMPRODUCT(--(Sinduscon!$3:$3=DATE(2013,INT((ROW(A5031)-1)/20)+1,1)))&gt;0,
   DATE(2013,INT((ROW(A5031)-1)/20)+1,1),
   ""
)</f>
        <v/>
      </c>
      <c r="B4834" s="72" t="str">
        <f t="shared" si="274"/>
        <v/>
      </c>
      <c r="C4834" s="73"/>
      <c r="D4834" s="73"/>
      <c r="E4834" s="73"/>
      <c r="F4834" s="73"/>
      <c r="G4834" s="73"/>
    </row>
    <row r="4835" spans="1:7" x14ac:dyDescent="0.25">
      <c r="A4835" s="71" t="str">
        <f>IF(
   SUMPRODUCT(--(Sinduscon!$3:$3=DATE(2013,INT((ROW(A5032)-1)/20)+1,1)))&gt;0,
   DATE(2013,INT((ROW(A5032)-1)/20)+1,1),
   ""
)</f>
        <v/>
      </c>
      <c r="B4835" s="72" t="str">
        <f t="shared" si="274"/>
        <v/>
      </c>
      <c r="C4835" s="73"/>
      <c r="D4835" s="73"/>
      <c r="E4835" s="73"/>
      <c r="F4835" s="73"/>
      <c r="G4835" s="73"/>
    </row>
    <row r="4836" spans="1:7" x14ac:dyDescent="0.25">
      <c r="A4836" s="71" t="str">
        <f>IF(
   SUMPRODUCT(--(Sinduscon!$3:$3=DATE(2013,INT((ROW(A5033)-1)/20)+1,1)))&gt;0,
   DATE(2013,INT((ROW(A5033)-1)/20)+1,1),
   ""
)</f>
        <v/>
      </c>
      <c r="B4836" s="72" t="str">
        <f t="shared" si="274"/>
        <v/>
      </c>
      <c r="C4836" s="73"/>
      <c r="D4836" s="73"/>
      <c r="E4836" s="73"/>
      <c r="F4836" s="73"/>
      <c r="G4836" s="73"/>
    </row>
    <row r="4837" spans="1:7" x14ac:dyDescent="0.25">
      <c r="A4837" s="71" t="str">
        <f>IF(
   SUMPRODUCT(--(Sinduscon!$3:$3=DATE(2013,INT((ROW(A5034)-1)/20)+1,1)))&gt;0,
   DATE(2013,INT((ROW(A5034)-1)/20)+1,1),
   ""
)</f>
        <v/>
      </c>
      <c r="B4837" s="72" t="str">
        <f t="shared" si="274"/>
        <v/>
      </c>
      <c r="C4837" s="73"/>
      <c r="D4837" s="73"/>
      <c r="E4837" s="73"/>
      <c r="F4837" s="73"/>
      <c r="G4837" s="73"/>
    </row>
    <row r="4838" spans="1:7" x14ac:dyDescent="0.25">
      <c r="A4838" s="71" t="str">
        <f>IF(
   SUMPRODUCT(--(Sinduscon!$3:$3=DATE(2013,INT((ROW(A5035)-1)/20)+1,1)))&gt;0,
   DATE(2013,INT((ROW(A5035)-1)/20)+1,1),
   ""
)</f>
        <v/>
      </c>
      <c r="B4838" s="72" t="str">
        <f t="shared" si="274"/>
        <v/>
      </c>
      <c r="C4838" s="73"/>
      <c r="D4838" s="73"/>
      <c r="E4838" s="73"/>
      <c r="F4838" s="73"/>
      <c r="G4838" s="73"/>
    </row>
    <row r="4839" spans="1:7" x14ac:dyDescent="0.25">
      <c r="A4839" s="71" t="str">
        <f>IF(
   SUMPRODUCT(--(Sinduscon!$3:$3=DATE(2013,INT((ROW(A5036)-1)/20)+1,1)))&gt;0,
   DATE(2013,INT((ROW(A5036)-1)/20)+1,1),
   ""
)</f>
        <v/>
      </c>
      <c r="B4839" s="72" t="str">
        <f t="shared" si="274"/>
        <v/>
      </c>
      <c r="C4839" s="73"/>
      <c r="D4839" s="73"/>
      <c r="E4839" s="73"/>
      <c r="F4839" s="73"/>
      <c r="G4839" s="73"/>
    </row>
    <row r="4840" spans="1:7" x14ac:dyDescent="0.25">
      <c r="A4840" s="71" t="str">
        <f>IF(
   SUMPRODUCT(--(Sinduscon!$3:$3=DATE(2013,INT((ROW(A5037)-1)/20)+1,1)))&gt;0,
   DATE(2013,INT((ROW(A5037)-1)/20)+1,1),
   ""
)</f>
        <v/>
      </c>
      <c r="B4840" s="72" t="str">
        <f t="shared" si="274"/>
        <v/>
      </c>
      <c r="C4840" s="73"/>
      <c r="D4840" s="73"/>
      <c r="E4840" s="73"/>
      <c r="F4840" s="73"/>
      <c r="G4840" s="73"/>
    </row>
    <row r="4841" spans="1:7" x14ac:dyDescent="0.25">
      <c r="A4841" s="71" t="str">
        <f>IF(
   SUMPRODUCT(--(Sinduscon!$3:$3=DATE(2013,INT((ROW(A5038)-1)/20)+1,1)))&gt;0,
   DATE(2013,INT((ROW(A5038)-1)/20)+1,1),
   ""
)</f>
        <v/>
      </c>
      <c r="B4841" s="72" t="str">
        <f t="shared" si="274"/>
        <v/>
      </c>
      <c r="C4841" s="73"/>
      <c r="D4841" s="73"/>
      <c r="E4841" s="73"/>
      <c r="F4841" s="73"/>
      <c r="G4841" s="73"/>
    </row>
    <row r="4842" spans="1:7" x14ac:dyDescent="0.25">
      <c r="A4842" s="71" t="str">
        <f>IF(
   SUMPRODUCT(--(Sinduscon!$3:$3=DATE(2013,INT((ROW(A5039)-1)/20)+1,1)))&gt;0,
   DATE(2013,INT((ROW(A5039)-1)/20)+1,1),
   ""
)</f>
        <v/>
      </c>
      <c r="B4842" s="72" t="str">
        <f t="shared" si="274"/>
        <v/>
      </c>
      <c r="C4842" s="73"/>
      <c r="D4842" s="73"/>
      <c r="E4842" s="73"/>
      <c r="F4842" s="73"/>
      <c r="G4842" s="73"/>
    </row>
    <row r="4843" spans="1:7" x14ac:dyDescent="0.25">
      <c r="A4843" s="71" t="str">
        <f>IF(
   SUMPRODUCT(--(Sinduscon!$3:$3=DATE(2013,INT((ROW(A5040)-1)/20)+1,1)))&gt;0,
   DATE(2013,INT((ROW(A5040)-1)/20)+1,1),
   ""
)</f>
        <v/>
      </c>
      <c r="B4843" s="72" t="str">
        <f t="shared" si="274"/>
        <v/>
      </c>
      <c r="C4843" s="73"/>
      <c r="D4843" s="73"/>
      <c r="E4843" s="73"/>
      <c r="F4843" s="73"/>
      <c r="G4843" s="73"/>
    </row>
    <row r="4844" spans="1:7" x14ac:dyDescent="0.25">
      <c r="A4844" s="71" t="str">
        <f>IF(
   SUMPRODUCT(--(Sinduscon!$3:$3=DATE(2013,INT((ROW(A5041)-1)/20)+1,1)))&gt;0,
   DATE(2013,INT((ROW(A5041)-1)/20)+1,1),
   ""
)</f>
        <v/>
      </c>
      <c r="B4844" s="72" t="str">
        <f t="shared" si="274"/>
        <v/>
      </c>
      <c r="C4844" s="73"/>
      <c r="D4844" s="73"/>
      <c r="E4844" s="73"/>
      <c r="F4844" s="73"/>
      <c r="G4844" s="73"/>
    </row>
    <row r="4845" spans="1:7" x14ac:dyDescent="0.25">
      <c r="A4845" s="71" t="str">
        <f>IF(
   SUMPRODUCT(--(Sinduscon!$3:$3=DATE(2013,INT((ROW(A5042)-1)/20)+1,1)))&gt;0,
   DATE(2013,INT((ROW(A5042)-1)/20)+1,1),
   ""
)</f>
        <v/>
      </c>
      <c r="B4845" s="72" t="str">
        <f t="shared" si="274"/>
        <v/>
      </c>
      <c r="C4845" s="73"/>
      <c r="D4845" s="73"/>
      <c r="E4845" s="73"/>
      <c r="F4845" s="73"/>
      <c r="G4845" s="73"/>
    </row>
    <row r="4846" spans="1:7" x14ac:dyDescent="0.25">
      <c r="A4846" s="71" t="str">
        <f>IF(
   SUMPRODUCT(--(Sinduscon!$3:$3=DATE(2013,INT((ROW(A5043)-1)/20)+1,1)))&gt;0,
   DATE(2013,INT((ROW(A5043)-1)/20)+1,1),
   ""
)</f>
        <v/>
      </c>
      <c r="B4846" s="72" t="str">
        <f t="shared" si="274"/>
        <v/>
      </c>
      <c r="C4846" s="73"/>
      <c r="D4846" s="73"/>
      <c r="E4846" s="73"/>
      <c r="F4846" s="73"/>
      <c r="G4846" s="73"/>
    </row>
    <row r="4847" spans="1:7" x14ac:dyDescent="0.25">
      <c r="A4847" s="71" t="str">
        <f>IF(
   SUMPRODUCT(--(Sinduscon!$3:$3=DATE(2013,INT((ROW(A5044)-1)/20)+1,1)))&gt;0,
   DATE(2013,INT((ROW(A5044)-1)/20)+1,1),
   ""
)</f>
        <v/>
      </c>
      <c r="B4847" s="72" t="str">
        <f t="shared" si="274"/>
        <v/>
      </c>
      <c r="C4847" s="73"/>
      <c r="D4847" s="73"/>
      <c r="E4847" s="73"/>
      <c r="F4847" s="73"/>
      <c r="G4847" s="73"/>
    </row>
    <row r="4848" spans="1:7" x14ac:dyDescent="0.25">
      <c r="A4848" s="71" t="str">
        <f>IF(
   SUMPRODUCT(--(Sinduscon!$3:$3=DATE(2013,INT((ROW(A5045)-1)/20)+1,1)))&gt;0,
   DATE(2013,INT((ROW(A5045)-1)/20)+1,1),
   ""
)</f>
        <v/>
      </c>
      <c r="B4848" s="72" t="str">
        <f t="shared" si="274"/>
        <v/>
      </c>
      <c r="C4848" s="73"/>
      <c r="D4848" s="73"/>
      <c r="E4848" s="73"/>
      <c r="F4848" s="73"/>
      <c r="G4848" s="73"/>
    </row>
    <row r="4849" spans="1:7" x14ac:dyDescent="0.25">
      <c r="A4849" s="71" t="str">
        <f>IF(
   SUMPRODUCT(--(Sinduscon!$3:$3=DATE(2013,INT((ROW(A5046)-1)/20)+1,1)))&gt;0,
   DATE(2013,INT((ROW(A5046)-1)/20)+1,1),
   ""
)</f>
        <v/>
      </c>
      <c r="B4849" s="72" t="str">
        <f t="shared" si="274"/>
        <v/>
      </c>
      <c r="C4849" s="73"/>
      <c r="D4849" s="73"/>
      <c r="E4849" s="73"/>
      <c r="F4849" s="73"/>
      <c r="G4849" s="73"/>
    </row>
    <row r="4850" spans="1:7" x14ac:dyDescent="0.25">
      <c r="A4850" s="71" t="str">
        <f>IF(
   SUMPRODUCT(--(Sinduscon!$3:$3=DATE(2013,INT((ROW(A5047)-1)/20)+1,1)))&gt;0,
   DATE(2013,INT((ROW(A5047)-1)/20)+1,1),
   ""
)</f>
        <v/>
      </c>
      <c r="B4850" s="72" t="str">
        <f t="shared" si="274"/>
        <v/>
      </c>
      <c r="C4850" s="73"/>
      <c r="D4850" s="73"/>
      <c r="E4850" s="73"/>
      <c r="F4850" s="73"/>
      <c r="G4850" s="73"/>
    </row>
    <row r="4851" spans="1:7" x14ac:dyDescent="0.25">
      <c r="A4851" s="71" t="str">
        <f>IF(
   SUMPRODUCT(--(Sinduscon!$3:$3=DATE(2013,INT((ROW(A5048)-1)/20)+1,1)))&gt;0,
   DATE(2013,INT((ROW(A5048)-1)/20)+1,1),
   ""
)</f>
        <v/>
      </c>
      <c r="B4851" s="72" t="str">
        <f t="shared" si="274"/>
        <v/>
      </c>
      <c r="C4851" s="73"/>
      <c r="D4851" s="73"/>
      <c r="E4851" s="73"/>
      <c r="F4851" s="73"/>
      <c r="G4851" s="73"/>
    </row>
    <row r="4852" spans="1:7" x14ac:dyDescent="0.25">
      <c r="A4852" s="71" t="str">
        <f>IF(
   SUMPRODUCT(--(Sinduscon!$3:$3=DATE(2013,INT((ROW(A5049)-1)/20)+1,1)))&gt;0,
   DATE(2013,INT((ROW(A5049)-1)/20)+1,1),
   ""
)</f>
        <v/>
      </c>
      <c r="B4852" s="72" t="str">
        <f t="shared" si="274"/>
        <v/>
      </c>
      <c r="C4852" s="73"/>
      <c r="D4852" s="73"/>
      <c r="E4852" s="73"/>
      <c r="F4852" s="73"/>
      <c r="G4852" s="73"/>
    </row>
    <row r="4853" spans="1:7" x14ac:dyDescent="0.25">
      <c r="A4853" s="71" t="str">
        <f>IF(
   SUMPRODUCT(--(Sinduscon!$3:$3=DATE(2013,INT((ROW(A5050)-1)/20)+1,1)))&gt;0,
   DATE(2013,INT((ROW(A5050)-1)/20)+1,1),
   ""
)</f>
        <v/>
      </c>
      <c r="B4853" s="72" t="str">
        <f t="shared" si="274"/>
        <v/>
      </c>
      <c r="C4853" s="73"/>
      <c r="D4853" s="73"/>
      <c r="E4853" s="73"/>
      <c r="F4853" s="73"/>
      <c r="G4853" s="73"/>
    </row>
    <row r="4854" spans="1:7" x14ac:dyDescent="0.25">
      <c r="A4854" s="71" t="str">
        <f>IF(
   SUMPRODUCT(--(Sinduscon!$3:$3=DATE(2013,INT((ROW(A5051)-1)/20)+1,1)))&gt;0,
   DATE(2013,INT((ROW(A5051)-1)/20)+1,1),
   ""
)</f>
        <v/>
      </c>
      <c r="B4854" s="72" t="str">
        <f t="shared" si="274"/>
        <v/>
      </c>
      <c r="C4854" s="73"/>
      <c r="D4854" s="73"/>
      <c r="E4854" s="73"/>
      <c r="F4854" s="73"/>
      <c r="G4854" s="73"/>
    </row>
    <row r="4855" spans="1:7" x14ac:dyDescent="0.25">
      <c r="A4855" s="71" t="str">
        <f>IF(
   SUMPRODUCT(--(Sinduscon!$3:$3=DATE(2013,INT((ROW(A5052)-1)/20)+1,1)))&gt;0,
   DATE(2013,INT((ROW(A5052)-1)/20)+1,1),
   ""
)</f>
        <v/>
      </c>
      <c r="B4855" s="72" t="str">
        <f t="shared" si="274"/>
        <v/>
      </c>
      <c r="C4855" s="73"/>
      <c r="D4855" s="73"/>
      <c r="E4855" s="73"/>
      <c r="F4855" s="73"/>
      <c r="G4855" s="73"/>
    </row>
    <row r="4856" spans="1:7" x14ac:dyDescent="0.25">
      <c r="A4856" s="71" t="str">
        <f>IF(
   SUMPRODUCT(--(Sinduscon!$3:$3=DATE(2013,INT((ROW(A5053)-1)/20)+1,1)))&gt;0,
   DATE(2013,INT((ROW(A5053)-1)/20)+1,1),
   ""
)</f>
        <v/>
      </c>
      <c r="B4856" s="72" t="str">
        <f t="shared" si="274"/>
        <v/>
      </c>
      <c r="C4856" s="73"/>
      <c r="D4856" s="73"/>
      <c r="E4856" s="73"/>
      <c r="F4856" s="73"/>
      <c r="G4856" s="73"/>
    </row>
    <row r="4857" spans="1:7" x14ac:dyDescent="0.25">
      <c r="A4857" s="71" t="str">
        <f>IF(
   SUMPRODUCT(--(Sinduscon!$3:$3=DATE(2013,INT((ROW(A5054)-1)/20)+1,1)))&gt;0,
   DATE(2013,INT((ROW(A5054)-1)/20)+1,1),
   ""
)</f>
        <v/>
      </c>
      <c r="B4857" s="72" t="str">
        <f t="shared" si="274"/>
        <v/>
      </c>
      <c r="C4857" s="73"/>
      <c r="D4857" s="73"/>
      <c r="E4857" s="73"/>
      <c r="F4857" s="73"/>
      <c r="G4857" s="73"/>
    </row>
    <row r="4858" spans="1:7" x14ac:dyDescent="0.25">
      <c r="A4858" s="71" t="str">
        <f>IF(
   SUMPRODUCT(--(Sinduscon!$3:$3=DATE(2013,INT((ROW(A5055)-1)/20)+1,1)))&gt;0,
   DATE(2013,INT((ROW(A5055)-1)/20)+1,1),
   ""
)</f>
        <v/>
      </c>
      <c r="B4858" s="72" t="str">
        <f t="shared" si="274"/>
        <v/>
      </c>
      <c r="C4858" s="73"/>
      <c r="D4858" s="73"/>
      <c r="E4858" s="73"/>
      <c r="F4858" s="73"/>
      <c r="G4858" s="73"/>
    </row>
    <row r="4859" spans="1:7" x14ac:dyDescent="0.25">
      <c r="A4859" s="71" t="str">
        <f>IF(
   SUMPRODUCT(--(Sinduscon!$3:$3=DATE(2013,INT((ROW(A5056)-1)/20)+1,1)))&gt;0,
   DATE(2013,INT((ROW(A5056)-1)/20)+1,1),
   ""
)</f>
        <v/>
      </c>
      <c r="B4859" s="72" t="str">
        <f t="shared" si="274"/>
        <v/>
      </c>
      <c r="C4859" s="73"/>
      <c r="D4859" s="73"/>
      <c r="E4859" s="73"/>
      <c r="F4859" s="73"/>
      <c r="G4859" s="73"/>
    </row>
    <row r="4860" spans="1:7" x14ac:dyDescent="0.25">
      <c r="A4860" s="71" t="str">
        <f>IF(
   SUMPRODUCT(--(Sinduscon!$3:$3=DATE(2013,INT((ROW(A5057)-1)/20)+1,1)))&gt;0,
   DATE(2013,INT((ROW(A5057)-1)/20)+1,1),
   ""
)</f>
        <v/>
      </c>
      <c r="B4860" s="72" t="str">
        <f t="shared" si="274"/>
        <v/>
      </c>
      <c r="C4860" s="73"/>
      <c r="D4860" s="73"/>
      <c r="E4860" s="73"/>
      <c r="F4860" s="73"/>
      <c r="G4860" s="73"/>
    </row>
    <row r="4861" spans="1:7" x14ac:dyDescent="0.25">
      <c r="A4861" s="71" t="str">
        <f>IF(
   SUMPRODUCT(--(Sinduscon!$3:$3=DATE(2013,INT((ROW(A5058)-1)/20)+1,1)))&gt;0,
   DATE(2013,INT((ROW(A5058)-1)/20)+1,1),
   ""
)</f>
        <v/>
      </c>
      <c r="B4861" s="72" t="str">
        <f t="shared" si="274"/>
        <v/>
      </c>
      <c r="C4861" s="73"/>
      <c r="D4861" s="73"/>
      <c r="E4861" s="73"/>
      <c r="F4861" s="73"/>
      <c r="G4861" s="73"/>
    </row>
    <row r="4862" spans="1:7" x14ac:dyDescent="0.25">
      <c r="A4862" s="71" t="str">
        <f>IF(
   SUMPRODUCT(--(Sinduscon!$3:$3=DATE(2013,INT((ROW(A5059)-1)/20)+1,1)))&gt;0,
   DATE(2013,INT((ROW(A5059)-1)/20)+1,1),
   ""
)</f>
        <v/>
      </c>
      <c r="B4862" s="72" t="str">
        <f t="shared" si="274"/>
        <v/>
      </c>
      <c r="C4862" s="73"/>
      <c r="D4862" s="73"/>
      <c r="E4862" s="73"/>
      <c r="F4862" s="73"/>
      <c r="G4862" s="73"/>
    </row>
    <row r="4863" spans="1:7" x14ac:dyDescent="0.25">
      <c r="A4863" s="71" t="str">
        <f>IF(
   SUMPRODUCT(--(Sinduscon!$3:$3=DATE(2013,INT((ROW(A5060)-1)/20)+1,1)))&gt;0,
   DATE(2013,INT((ROW(A5060)-1)/20)+1,1),
   ""
)</f>
        <v/>
      </c>
      <c r="B4863" s="72" t="str">
        <f t="shared" si="274"/>
        <v/>
      </c>
      <c r="C4863" s="73"/>
      <c r="D4863" s="73"/>
      <c r="E4863" s="73"/>
      <c r="F4863" s="73"/>
      <c r="G4863" s="73"/>
    </row>
    <row r="4864" spans="1:7" x14ac:dyDescent="0.25">
      <c r="A4864" s="71" t="str">
        <f>IF(
   SUMPRODUCT(--(Sinduscon!$3:$3=DATE(2013,INT((ROW(A5061)-1)/20)+1,1)))&gt;0,
   DATE(2013,INT((ROW(A5061)-1)/20)+1,1),
   ""
)</f>
        <v/>
      </c>
      <c r="B4864" s="72" t="str">
        <f t="shared" si="274"/>
        <v/>
      </c>
      <c r="C4864" s="73"/>
      <c r="D4864" s="73"/>
      <c r="E4864" s="73"/>
      <c r="F4864" s="73"/>
      <c r="G4864" s="73"/>
    </row>
    <row r="4865" spans="1:7" x14ac:dyDescent="0.25">
      <c r="A4865" s="71" t="str">
        <f>IF(
   SUMPRODUCT(--(Sinduscon!$3:$3=DATE(2013,INT((ROW(A5062)-1)/20)+1,1)))&gt;0,
   DATE(2013,INT((ROW(A5062)-1)/20)+1,1),
   ""
)</f>
        <v/>
      </c>
      <c r="B4865" s="72" t="str">
        <f t="shared" si="274"/>
        <v/>
      </c>
      <c r="C4865" s="73"/>
      <c r="D4865" s="73"/>
      <c r="E4865" s="73"/>
      <c r="F4865" s="73"/>
      <c r="G4865" s="73"/>
    </row>
    <row r="4866" spans="1:7" x14ac:dyDescent="0.25">
      <c r="A4866" s="71" t="str">
        <f>IF(
   SUMPRODUCT(--(Sinduscon!$3:$3=DATE(2013,INT((ROW(A5063)-1)/20)+1,1)))&gt;0,
   DATE(2013,INT((ROW(A5063)-1)/20)+1,1),
   ""
)</f>
        <v/>
      </c>
      <c r="B4866" s="72" t="str">
        <f t="shared" si="274"/>
        <v/>
      </c>
      <c r="C4866" s="73"/>
      <c r="D4866" s="73"/>
      <c r="E4866" s="73"/>
      <c r="F4866" s="73"/>
      <c r="G4866" s="73"/>
    </row>
    <row r="4867" spans="1:7" x14ac:dyDescent="0.25">
      <c r="A4867" s="71" t="str">
        <f>IF(
   SUMPRODUCT(--(Sinduscon!$3:$3=DATE(2013,INT((ROW(A5064)-1)/20)+1,1)))&gt;0,
   DATE(2013,INT((ROW(A5064)-1)/20)+1,1),
   ""
)</f>
        <v/>
      </c>
      <c r="B4867" s="72" t="str">
        <f t="shared" si="274"/>
        <v/>
      </c>
      <c r="C4867" s="73"/>
      <c r="D4867" s="73"/>
      <c r="E4867" s="73"/>
      <c r="F4867" s="73"/>
      <c r="G4867" s="73"/>
    </row>
    <row r="4868" spans="1:7" x14ac:dyDescent="0.25">
      <c r="A4868" s="71" t="str">
        <f>IF(
   SUMPRODUCT(--(Sinduscon!$3:$3=DATE(2013,INT((ROW(A5065)-1)/20)+1,1)))&gt;0,
   DATE(2013,INT((ROW(A5065)-1)/20)+1,1),
   ""
)</f>
        <v/>
      </c>
      <c r="B4868" s="72" t="str">
        <f t="shared" si="274"/>
        <v/>
      </c>
      <c r="C4868" s="73"/>
      <c r="D4868" s="73"/>
      <c r="E4868" s="73"/>
      <c r="F4868" s="73"/>
      <c r="G4868" s="73"/>
    </row>
    <row r="4869" spans="1:7" x14ac:dyDescent="0.25">
      <c r="A4869" s="71" t="str">
        <f>IF(
   SUMPRODUCT(--(Sinduscon!$3:$3=DATE(2013,INT((ROW(A5066)-1)/20)+1,1)))&gt;0,
   DATE(2013,INT((ROW(A5066)-1)/20)+1,1),
   ""
)</f>
        <v/>
      </c>
      <c r="B4869" s="72" t="str">
        <f t="shared" si="274"/>
        <v/>
      </c>
      <c r="C4869" s="73"/>
      <c r="D4869" s="73"/>
      <c r="E4869" s="73"/>
      <c r="F4869" s="73"/>
      <c r="G4869" s="73"/>
    </row>
    <row r="4870" spans="1:7" x14ac:dyDescent="0.25">
      <c r="A4870" s="71" t="str">
        <f>IF(
   SUMPRODUCT(--(Sinduscon!$3:$3=DATE(2013,INT((ROW(A5067)-1)/20)+1,1)))&gt;0,
   DATE(2013,INT((ROW(A5067)-1)/20)+1,1),
   ""
)</f>
        <v/>
      </c>
      <c r="B4870" s="72" t="str">
        <f t="shared" si="274"/>
        <v/>
      </c>
      <c r="C4870" s="73"/>
      <c r="D4870" s="73"/>
      <c r="E4870" s="73"/>
      <c r="F4870" s="73"/>
      <c r="G4870" s="73"/>
    </row>
    <row r="4871" spans="1:7" x14ac:dyDescent="0.25">
      <c r="A4871" s="71" t="str">
        <f>IF(
   SUMPRODUCT(--(Sinduscon!$3:$3=DATE(2013,INT((ROW(A5068)-1)/20)+1,1)))&gt;0,
   DATE(2013,INT((ROW(A5068)-1)/20)+1,1),
   ""
)</f>
        <v/>
      </c>
      <c r="B4871" s="72" t="str">
        <f t="shared" si="274"/>
        <v/>
      </c>
      <c r="C4871" s="73"/>
      <c r="D4871" s="73"/>
      <c r="E4871" s="73"/>
      <c r="F4871" s="73"/>
      <c r="G4871" s="73"/>
    </row>
    <row r="4872" spans="1:7" x14ac:dyDescent="0.25">
      <c r="A4872" s="71" t="str">
        <f>IF(
   SUMPRODUCT(--(Sinduscon!$3:$3=DATE(2013,INT((ROW(A5069)-1)/20)+1,1)))&gt;0,
   DATE(2013,INT((ROW(A5069)-1)/20)+1,1),
   ""
)</f>
        <v/>
      </c>
      <c r="B4872" s="72" t="str">
        <f t="shared" ref="B4872:B4935" si="275">IF(A4872&lt;&gt;"", CHOOSE(MOD(QUOTIENT(ROW()-4,4),5)+1,"R-1","PP-4","R-8","R-16","PIS"), "")</f>
        <v/>
      </c>
      <c r="C4872" s="73"/>
      <c r="D4872" s="73"/>
      <c r="E4872" s="73"/>
      <c r="F4872" s="73"/>
      <c r="G4872" s="73"/>
    </row>
    <row r="4873" spans="1:7" x14ac:dyDescent="0.25">
      <c r="A4873" s="71" t="str">
        <f>IF(
   SUMPRODUCT(--(Sinduscon!$3:$3=DATE(2013,INT((ROW(A5070)-1)/20)+1,1)))&gt;0,
   DATE(2013,INT((ROW(A5070)-1)/20)+1,1),
   ""
)</f>
        <v/>
      </c>
      <c r="B4873" s="72" t="str">
        <f t="shared" si="275"/>
        <v/>
      </c>
      <c r="C4873" s="73"/>
      <c r="D4873" s="73"/>
      <c r="E4873" s="73"/>
      <c r="F4873" s="73"/>
      <c r="G4873" s="73"/>
    </row>
    <row r="4874" spans="1:7" x14ac:dyDescent="0.25">
      <c r="A4874" s="71" t="str">
        <f>IF(
   SUMPRODUCT(--(Sinduscon!$3:$3=DATE(2013,INT((ROW(A5071)-1)/20)+1,1)))&gt;0,
   DATE(2013,INT((ROW(A5071)-1)/20)+1,1),
   ""
)</f>
        <v/>
      </c>
      <c r="B4874" s="72" t="str">
        <f t="shared" si="275"/>
        <v/>
      </c>
      <c r="C4874" s="73"/>
      <c r="D4874" s="73"/>
      <c r="E4874" s="73"/>
      <c r="F4874" s="73"/>
      <c r="G4874" s="73"/>
    </row>
    <row r="4875" spans="1:7" x14ac:dyDescent="0.25">
      <c r="A4875" s="71" t="str">
        <f>IF(
   SUMPRODUCT(--(Sinduscon!$3:$3=DATE(2013,INT((ROW(A5072)-1)/20)+1,1)))&gt;0,
   DATE(2013,INT((ROW(A5072)-1)/20)+1,1),
   ""
)</f>
        <v/>
      </c>
      <c r="B4875" s="72" t="str">
        <f t="shared" si="275"/>
        <v/>
      </c>
      <c r="C4875" s="73"/>
      <c r="D4875" s="73"/>
      <c r="E4875" s="73"/>
      <c r="F4875" s="73"/>
      <c r="G4875" s="73"/>
    </row>
    <row r="4876" spans="1:7" x14ac:dyDescent="0.25">
      <c r="A4876" s="71" t="str">
        <f>IF(
   SUMPRODUCT(--(Sinduscon!$3:$3=DATE(2013,INT((ROW(A5073)-1)/20)+1,1)))&gt;0,
   DATE(2013,INT((ROW(A5073)-1)/20)+1,1),
   ""
)</f>
        <v/>
      </c>
      <c r="B4876" s="72" t="str">
        <f t="shared" si="275"/>
        <v/>
      </c>
      <c r="C4876" s="73"/>
      <c r="D4876" s="73"/>
      <c r="E4876" s="73"/>
      <c r="F4876" s="73"/>
      <c r="G4876" s="73"/>
    </row>
    <row r="4877" spans="1:7" x14ac:dyDescent="0.25">
      <c r="A4877" s="71" t="str">
        <f>IF(
   SUMPRODUCT(--(Sinduscon!$3:$3=DATE(2013,INT((ROW(A5074)-1)/20)+1,1)))&gt;0,
   DATE(2013,INT((ROW(A5074)-1)/20)+1,1),
   ""
)</f>
        <v/>
      </c>
      <c r="B4877" s="72" t="str">
        <f t="shared" si="275"/>
        <v/>
      </c>
      <c r="C4877" s="73"/>
      <c r="D4877" s="73"/>
      <c r="E4877" s="73"/>
      <c r="F4877" s="73"/>
      <c r="G4877" s="73"/>
    </row>
    <row r="4878" spans="1:7" x14ac:dyDescent="0.25">
      <c r="A4878" s="71" t="str">
        <f>IF(
   SUMPRODUCT(--(Sinduscon!$3:$3=DATE(2013,INT((ROW(A5075)-1)/20)+1,1)))&gt;0,
   DATE(2013,INT((ROW(A5075)-1)/20)+1,1),
   ""
)</f>
        <v/>
      </c>
      <c r="B4878" s="72" t="str">
        <f t="shared" si="275"/>
        <v/>
      </c>
      <c r="C4878" s="73"/>
      <c r="D4878" s="73"/>
      <c r="E4878" s="73"/>
      <c r="F4878" s="73"/>
      <c r="G4878" s="73"/>
    </row>
    <row r="4879" spans="1:7" x14ac:dyDescent="0.25">
      <c r="A4879" s="71" t="str">
        <f>IF(
   SUMPRODUCT(--(Sinduscon!$3:$3=DATE(2013,INT((ROW(A5076)-1)/20)+1,1)))&gt;0,
   DATE(2013,INT((ROW(A5076)-1)/20)+1,1),
   ""
)</f>
        <v/>
      </c>
      <c r="B4879" s="72" t="str">
        <f t="shared" si="275"/>
        <v/>
      </c>
      <c r="C4879" s="73"/>
      <c r="D4879" s="73"/>
      <c r="E4879" s="73"/>
      <c r="F4879" s="73"/>
      <c r="G4879" s="73"/>
    </row>
    <row r="4880" spans="1:7" x14ac:dyDescent="0.25">
      <c r="A4880" s="71" t="str">
        <f>IF(
   SUMPRODUCT(--(Sinduscon!$3:$3=DATE(2013,INT((ROW(A5077)-1)/20)+1,1)))&gt;0,
   DATE(2013,INT((ROW(A5077)-1)/20)+1,1),
   ""
)</f>
        <v/>
      </c>
      <c r="B4880" s="72" t="str">
        <f t="shared" si="275"/>
        <v/>
      </c>
      <c r="C4880" s="73"/>
      <c r="D4880" s="73"/>
      <c r="E4880" s="73"/>
      <c r="F4880" s="73"/>
      <c r="G4880" s="73"/>
    </row>
    <row r="4881" spans="1:7" x14ac:dyDescent="0.25">
      <c r="A4881" s="71" t="str">
        <f>IF(
   SUMPRODUCT(--(Sinduscon!$3:$3=DATE(2013,INT((ROW(A5078)-1)/20)+1,1)))&gt;0,
   DATE(2013,INT((ROW(A5078)-1)/20)+1,1),
   ""
)</f>
        <v/>
      </c>
      <c r="B4881" s="72" t="str">
        <f t="shared" si="275"/>
        <v/>
      </c>
      <c r="C4881" s="73"/>
      <c r="D4881" s="73"/>
      <c r="E4881" s="73"/>
      <c r="F4881" s="73"/>
      <c r="G4881" s="73"/>
    </row>
    <row r="4882" spans="1:7" x14ac:dyDescent="0.25">
      <c r="A4882" s="71" t="str">
        <f>IF(
   SUMPRODUCT(--(Sinduscon!$3:$3=DATE(2013,INT((ROW(A5079)-1)/20)+1,1)))&gt;0,
   DATE(2013,INT((ROW(A5079)-1)/20)+1,1),
   ""
)</f>
        <v/>
      </c>
      <c r="B4882" s="72" t="str">
        <f t="shared" si="275"/>
        <v/>
      </c>
      <c r="C4882" s="73"/>
      <c r="D4882" s="73"/>
      <c r="E4882" s="73"/>
      <c r="F4882" s="73"/>
      <c r="G4882" s="73"/>
    </row>
    <row r="4883" spans="1:7" x14ac:dyDescent="0.25">
      <c r="A4883" s="71" t="str">
        <f>IF(
   SUMPRODUCT(--(Sinduscon!$3:$3=DATE(2013,INT((ROW(A5080)-1)/20)+1,1)))&gt;0,
   DATE(2013,INT((ROW(A5080)-1)/20)+1,1),
   ""
)</f>
        <v/>
      </c>
      <c r="B4883" s="72" t="str">
        <f t="shared" si="275"/>
        <v/>
      </c>
      <c r="C4883" s="73"/>
      <c r="D4883" s="73"/>
      <c r="E4883" s="73"/>
      <c r="F4883" s="73"/>
      <c r="G4883" s="73"/>
    </row>
    <row r="4884" spans="1:7" x14ac:dyDescent="0.25">
      <c r="A4884" s="71" t="str">
        <f>IF(
   SUMPRODUCT(--(Sinduscon!$3:$3=DATE(2013,INT((ROW(A5081)-1)/20)+1,1)))&gt;0,
   DATE(2013,INT((ROW(A5081)-1)/20)+1,1),
   ""
)</f>
        <v/>
      </c>
      <c r="B4884" s="72" t="str">
        <f t="shared" si="275"/>
        <v/>
      </c>
      <c r="C4884" s="73"/>
      <c r="D4884" s="73"/>
      <c r="E4884" s="73"/>
      <c r="F4884" s="73"/>
      <c r="G4884" s="73"/>
    </row>
    <row r="4885" spans="1:7" x14ac:dyDescent="0.25">
      <c r="A4885" s="71" t="str">
        <f>IF(
   SUMPRODUCT(--(Sinduscon!$3:$3=DATE(2013,INT((ROW(A5082)-1)/20)+1,1)))&gt;0,
   DATE(2013,INT((ROW(A5082)-1)/20)+1,1),
   ""
)</f>
        <v/>
      </c>
      <c r="B4885" s="72" t="str">
        <f t="shared" si="275"/>
        <v/>
      </c>
      <c r="C4885" s="73"/>
      <c r="D4885" s="73"/>
      <c r="E4885" s="73"/>
      <c r="F4885" s="73"/>
      <c r="G4885" s="73"/>
    </row>
    <row r="4886" spans="1:7" x14ac:dyDescent="0.25">
      <c r="A4886" s="71" t="str">
        <f>IF(
   SUMPRODUCT(--(Sinduscon!$3:$3=DATE(2013,INT((ROW(A5083)-1)/20)+1,1)))&gt;0,
   DATE(2013,INT((ROW(A5083)-1)/20)+1,1),
   ""
)</f>
        <v/>
      </c>
      <c r="B4886" s="72" t="str">
        <f t="shared" si="275"/>
        <v/>
      </c>
      <c r="C4886" s="73"/>
      <c r="D4886" s="73"/>
      <c r="E4886" s="73"/>
      <c r="F4886" s="73"/>
      <c r="G4886" s="73"/>
    </row>
    <row r="4887" spans="1:7" x14ac:dyDescent="0.25">
      <c r="A4887" s="71" t="str">
        <f>IF(
   SUMPRODUCT(--(Sinduscon!$3:$3=DATE(2013,INT((ROW(A5084)-1)/20)+1,1)))&gt;0,
   DATE(2013,INT((ROW(A5084)-1)/20)+1,1),
   ""
)</f>
        <v/>
      </c>
      <c r="B4887" s="72" t="str">
        <f t="shared" si="275"/>
        <v/>
      </c>
      <c r="C4887" s="73"/>
      <c r="D4887" s="73"/>
      <c r="E4887" s="73"/>
      <c r="F4887" s="73"/>
      <c r="G4887" s="73"/>
    </row>
    <row r="4888" spans="1:7" x14ac:dyDescent="0.25">
      <c r="A4888" s="71" t="str">
        <f>IF(
   SUMPRODUCT(--(Sinduscon!$3:$3=DATE(2013,INT((ROW(A5085)-1)/20)+1,1)))&gt;0,
   DATE(2013,INT((ROW(A5085)-1)/20)+1,1),
   ""
)</f>
        <v/>
      </c>
      <c r="B4888" s="72" t="str">
        <f t="shared" si="275"/>
        <v/>
      </c>
      <c r="C4888" s="73"/>
      <c r="D4888" s="73"/>
      <c r="E4888" s="73"/>
      <c r="F4888" s="73"/>
      <c r="G4888" s="73"/>
    </row>
    <row r="4889" spans="1:7" x14ac:dyDescent="0.25">
      <c r="A4889" s="71" t="str">
        <f>IF(
   SUMPRODUCT(--(Sinduscon!$3:$3=DATE(2013,INT((ROW(A5086)-1)/20)+1,1)))&gt;0,
   DATE(2013,INT((ROW(A5086)-1)/20)+1,1),
   ""
)</f>
        <v/>
      </c>
      <c r="B4889" s="72" t="str">
        <f t="shared" si="275"/>
        <v/>
      </c>
      <c r="C4889" s="73"/>
      <c r="D4889" s="73"/>
      <c r="E4889" s="73"/>
      <c r="F4889" s="73"/>
      <c r="G4889" s="73"/>
    </row>
    <row r="4890" spans="1:7" x14ac:dyDescent="0.25">
      <c r="A4890" s="71" t="str">
        <f>IF(
   SUMPRODUCT(--(Sinduscon!$3:$3=DATE(2013,INT((ROW(A5087)-1)/20)+1,1)))&gt;0,
   DATE(2013,INT((ROW(A5087)-1)/20)+1,1),
   ""
)</f>
        <v/>
      </c>
      <c r="B4890" s="72" t="str">
        <f t="shared" si="275"/>
        <v/>
      </c>
      <c r="C4890" s="73"/>
      <c r="D4890" s="73"/>
      <c r="E4890" s="73"/>
      <c r="F4890" s="73"/>
      <c r="G4890" s="73"/>
    </row>
    <row r="4891" spans="1:7" x14ac:dyDescent="0.25">
      <c r="A4891" s="71" t="str">
        <f>IF(
   SUMPRODUCT(--(Sinduscon!$3:$3=DATE(2013,INT((ROW(A5088)-1)/20)+1,1)))&gt;0,
   DATE(2013,INT((ROW(A5088)-1)/20)+1,1),
   ""
)</f>
        <v/>
      </c>
      <c r="B4891" s="72" t="str">
        <f t="shared" si="275"/>
        <v/>
      </c>
      <c r="C4891" s="73"/>
      <c r="D4891" s="73"/>
      <c r="E4891" s="73"/>
      <c r="F4891" s="73"/>
      <c r="G4891" s="73"/>
    </row>
    <row r="4892" spans="1:7" x14ac:dyDescent="0.25">
      <c r="A4892" s="71" t="str">
        <f>IF(
   SUMPRODUCT(--(Sinduscon!$3:$3=DATE(2013,INT((ROW(A5089)-1)/20)+1,1)))&gt;0,
   DATE(2013,INT((ROW(A5089)-1)/20)+1,1),
   ""
)</f>
        <v/>
      </c>
      <c r="B4892" s="72" t="str">
        <f t="shared" si="275"/>
        <v/>
      </c>
      <c r="C4892" s="73"/>
      <c r="D4892" s="73"/>
      <c r="E4892" s="73"/>
      <c r="F4892" s="73"/>
      <c r="G4892" s="73"/>
    </row>
    <row r="4893" spans="1:7" x14ac:dyDescent="0.25">
      <c r="A4893" s="71" t="str">
        <f>IF(
   SUMPRODUCT(--(Sinduscon!$3:$3=DATE(2013,INT((ROW(A5090)-1)/20)+1,1)))&gt;0,
   DATE(2013,INT((ROW(A5090)-1)/20)+1,1),
   ""
)</f>
        <v/>
      </c>
      <c r="B4893" s="72" t="str">
        <f t="shared" si="275"/>
        <v/>
      </c>
      <c r="C4893" s="73"/>
      <c r="D4893" s="73"/>
      <c r="E4893" s="73"/>
      <c r="F4893" s="73"/>
      <c r="G4893" s="73"/>
    </row>
    <row r="4894" spans="1:7" x14ac:dyDescent="0.25">
      <c r="A4894" s="71" t="str">
        <f>IF(
   SUMPRODUCT(--(Sinduscon!$3:$3=DATE(2013,INT((ROW(A5091)-1)/20)+1,1)))&gt;0,
   DATE(2013,INT((ROW(A5091)-1)/20)+1,1),
   ""
)</f>
        <v/>
      </c>
      <c r="B4894" s="72" t="str">
        <f t="shared" si="275"/>
        <v/>
      </c>
      <c r="C4894" s="73"/>
      <c r="D4894" s="73"/>
      <c r="E4894" s="73"/>
      <c r="F4894" s="73"/>
      <c r="G4894" s="73"/>
    </row>
    <row r="4895" spans="1:7" x14ac:dyDescent="0.25">
      <c r="A4895" s="71" t="str">
        <f>IF(
   SUMPRODUCT(--(Sinduscon!$3:$3=DATE(2013,INT((ROW(A5092)-1)/20)+1,1)))&gt;0,
   DATE(2013,INT((ROW(A5092)-1)/20)+1,1),
   ""
)</f>
        <v/>
      </c>
      <c r="B4895" s="72" t="str">
        <f t="shared" si="275"/>
        <v/>
      </c>
      <c r="C4895" s="73"/>
      <c r="D4895" s="73"/>
      <c r="E4895" s="73"/>
      <c r="F4895" s="73"/>
      <c r="G4895" s="73"/>
    </row>
    <row r="4896" spans="1:7" x14ac:dyDescent="0.25">
      <c r="A4896" s="71" t="str">
        <f>IF(
   SUMPRODUCT(--(Sinduscon!$3:$3=DATE(2013,INT((ROW(A5093)-1)/20)+1,1)))&gt;0,
   DATE(2013,INT((ROW(A5093)-1)/20)+1,1),
   ""
)</f>
        <v/>
      </c>
      <c r="B4896" s="72" t="str">
        <f t="shared" si="275"/>
        <v/>
      </c>
      <c r="C4896" s="73"/>
      <c r="D4896" s="73"/>
      <c r="E4896" s="73"/>
      <c r="F4896" s="73"/>
      <c r="G4896" s="73"/>
    </row>
    <row r="4897" spans="1:7" x14ac:dyDescent="0.25">
      <c r="A4897" s="71" t="str">
        <f>IF(
   SUMPRODUCT(--(Sinduscon!$3:$3=DATE(2013,INT((ROW(A5094)-1)/20)+1,1)))&gt;0,
   DATE(2013,INT((ROW(A5094)-1)/20)+1,1),
   ""
)</f>
        <v/>
      </c>
      <c r="B4897" s="72" t="str">
        <f t="shared" si="275"/>
        <v/>
      </c>
      <c r="C4897" s="73"/>
      <c r="D4897" s="73"/>
      <c r="E4897" s="73"/>
      <c r="F4897" s="73"/>
      <c r="G4897" s="73"/>
    </row>
    <row r="4898" spans="1:7" x14ac:dyDescent="0.25">
      <c r="A4898" s="71" t="str">
        <f>IF(
   SUMPRODUCT(--(Sinduscon!$3:$3=DATE(2013,INT((ROW(A5095)-1)/20)+1,1)))&gt;0,
   DATE(2013,INT((ROW(A5095)-1)/20)+1,1),
   ""
)</f>
        <v/>
      </c>
      <c r="B4898" s="72" t="str">
        <f t="shared" si="275"/>
        <v/>
      </c>
      <c r="C4898" s="73"/>
      <c r="D4898" s="73"/>
      <c r="E4898" s="73"/>
      <c r="F4898" s="73"/>
      <c r="G4898" s="73"/>
    </row>
    <row r="4899" spans="1:7" x14ac:dyDescent="0.25">
      <c r="A4899" s="71" t="str">
        <f>IF(
   SUMPRODUCT(--(Sinduscon!$3:$3=DATE(2013,INT((ROW(A5096)-1)/20)+1,1)))&gt;0,
   DATE(2013,INT((ROW(A5096)-1)/20)+1,1),
   ""
)</f>
        <v/>
      </c>
      <c r="B4899" s="72" t="str">
        <f t="shared" si="275"/>
        <v/>
      </c>
      <c r="C4899" s="73"/>
      <c r="D4899" s="73"/>
      <c r="E4899" s="73"/>
      <c r="F4899" s="73"/>
      <c r="G4899" s="73"/>
    </row>
    <row r="4900" spans="1:7" x14ac:dyDescent="0.25">
      <c r="A4900" s="71" t="str">
        <f>IF(
   SUMPRODUCT(--(Sinduscon!$3:$3=DATE(2013,INT((ROW(A5097)-1)/20)+1,1)))&gt;0,
   DATE(2013,INT((ROW(A5097)-1)/20)+1,1),
   ""
)</f>
        <v/>
      </c>
      <c r="B4900" s="72" t="str">
        <f t="shared" si="275"/>
        <v/>
      </c>
      <c r="C4900" s="73"/>
      <c r="D4900" s="73"/>
      <c r="E4900" s="73"/>
      <c r="F4900" s="73"/>
      <c r="G4900" s="73"/>
    </row>
    <row r="4901" spans="1:7" x14ac:dyDescent="0.25">
      <c r="A4901" s="71" t="str">
        <f>IF(
   SUMPRODUCT(--(Sinduscon!$3:$3=DATE(2013,INT((ROW(A5098)-1)/20)+1,1)))&gt;0,
   DATE(2013,INT((ROW(A5098)-1)/20)+1,1),
   ""
)</f>
        <v/>
      </c>
      <c r="B4901" s="72" t="str">
        <f t="shared" si="275"/>
        <v/>
      </c>
      <c r="C4901" s="73"/>
      <c r="D4901" s="73"/>
      <c r="E4901" s="73"/>
      <c r="F4901" s="73"/>
      <c r="G4901" s="73"/>
    </row>
    <row r="4902" spans="1:7" x14ac:dyDescent="0.25">
      <c r="A4902" s="71" t="str">
        <f>IF(
   SUMPRODUCT(--(Sinduscon!$3:$3=DATE(2013,INT((ROW(A5099)-1)/20)+1,1)))&gt;0,
   DATE(2013,INT((ROW(A5099)-1)/20)+1,1),
   ""
)</f>
        <v/>
      </c>
      <c r="B4902" s="72" t="str">
        <f t="shared" si="275"/>
        <v/>
      </c>
      <c r="C4902" s="73"/>
      <c r="D4902" s="73"/>
      <c r="E4902" s="73"/>
      <c r="F4902" s="73"/>
      <c r="G4902" s="73"/>
    </row>
    <row r="4903" spans="1:7" x14ac:dyDescent="0.25">
      <c r="A4903" s="71" t="str">
        <f>IF(
   SUMPRODUCT(--(Sinduscon!$3:$3=DATE(2013,INT((ROW(A5100)-1)/20)+1,1)))&gt;0,
   DATE(2013,INT((ROW(A5100)-1)/20)+1,1),
   ""
)</f>
        <v/>
      </c>
      <c r="B4903" s="72" t="str">
        <f t="shared" si="275"/>
        <v/>
      </c>
      <c r="C4903" s="73"/>
      <c r="D4903" s="73"/>
      <c r="E4903" s="73"/>
      <c r="F4903" s="73"/>
      <c r="G4903" s="73"/>
    </row>
    <row r="4904" spans="1:7" x14ac:dyDescent="0.25">
      <c r="A4904" s="71" t="str">
        <f>IF(
   SUMPRODUCT(--(Sinduscon!$3:$3=DATE(2013,INT((ROW(A5101)-1)/20)+1,1)))&gt;0,
   DATE(2013,INT((ROW(A5101)-1)/20)+1,1),
   ""
)</f>
        <v/>
      </c>
      <c r="B4904" s="72" t="str">
        <f t="shared" si="275"/>
        <v/>
      </c>
      <c r="C4904" s="73"/>
      <c r="D4904" s="73"/>
      <c r="E4904" s="73"/>
      <c r="F4904" s="73"/>
      <c r="G4904" s="73"/>
    </row>
    <row r="4905" spans="1:7" x14ac:dyDescent="0.25">
      <c r="A4905" s="71" t="str">
        <f>IF(
   SUMPRODUCT(--(Sinduscon!$3:$3=DATE(2013,INT((ROW(A5102)-1)/20)+1,1)))&gt;0,
   DATE(2013,INT((ROW(A5102)-1)/20)+1,1),
   ""
)</f>
        <v/>
      </c>
      <c r="B4905" s="72" t="str">
        <f t="shared" si="275"/>
        <v/>
      </c>
      <c r="C4905" s="73"/>
      <c r="D4905" s="73"/>
      <c r="E4905" s="73"/>
      <c r="F4905" s="73"/>
      <c r="G4905" s="73"/>
    </row>
    <row r="4906" spans="1:7" x14ac:dyDescent="0.25">
      <c r="A4906" s="71" t="str">
        <f>IF(
   SUMPRODUCT(--(Sinduscon!$3:$3=DATE(2013,INT((ROW(A5103)-1)/20)+1,1)))&gt;0,
   DATE(2013,INT((ROW(A5103)-1)/20)+1,1),
   ""
)</f>
        <v/>
      </c>
      <c r="B4906" s="72" t="str">
        <f t="shared" si="275"/>
        <v/>
      </c>
      <c r="C4906" s="73"/>
      <c r="D4906" s="73"/>
      <c r="E4906" s="73"/>
      <c r="F4906" s="73"/>
      <c r="G4906" s="73"/>
    </row>
    <row r="4907" spans="1:7" x14ac:dyDescent="0.25">
      <c r="A4907" s="71" t="str">
        <f>IF(
   SUMPRODUCT(--(Sinduscon!$3:$3=DATE(2013,INT((ROW(A5104)-1)/20)+1,1)))&gt;0,
   DATE(2013,INT((ROW(A5104)-1)/20)+1,1),
   ""
)</f>
        <v/>
      </c>
      <c r="B4907" s="72" t="str">
        <f t="shared" si="275"/>
        <v/>
      </c>
      <c r="C4907" s="73"/>
      <c r="D4907" s="73"/>
      <c r="E4907" s="73"/>
      <c r="F4907" s="73"/>
      <c r="G4907" s="73"/>
    </row>
    <row r="4908" spans="1:7" x14ac:dyDescent="0.25">
      <c r="A4908" s="71" t="str">
        <f>IF(
   SUMPRODUCT(--(Sinduscon!$3:$3=DATE(2013,INT((ROW(A5105)-1)/20)+1,1)))&gt;0,
   DATE(2013,INT((ROW(A5105)-1)/20)+1,1),
   ""
)</f>
        <v/>
      </c>
      <c r="B4908" s="72" t="str">
        <f t="shared" si="275"/>
        <v/>
      </c>
      <c r="C4908" s="73"/>
      <c r="D4908" s="73"/>
      <c r="E4908" s="73"/>
      <c r="F4908" s="73"/>
      <c r="G4908" s="73"/>
    </row>
    <row r="4909" spans="1:7" x14ac:dyDescent="0.25">
      <c r="A4909" s="71" t="str">
        <f>IF(
   SUMPRODUCT(--(Sinduscon!$3:$3=DATE(2013,INT((ROW(A5106)-1)/20)+1,1)))&gt;0,
   DATE(2013,INT((ROW(A5106)-1)/20)+1,1),
   ""
)</f>
        <v/>
      </c>
      <c r="B4909" s="72" t="str">
        <f t="shared" si="275"/>
        <v/>
      </c>
      <c r="C4909" s="73"/>
      <c r="D4909" s="73"/>
      <c r="E4909" s="73"/>
      <c r="F4909" s="73"/>
      <c r="G4909" s="73"/>
    </row>
    <row r="4910" spans="1:7" x14ac:dyDescent="0.25">
      <c r="A4910" s="71" t="str">
        <f>IF(
   SUMPRODUCT(--(Sinduscon!$3:$3=DATE(2013,INT((ROW(A5107)-1)/20)+1,1)))&gt;0,
   DATE(2013,INT((ROW(A5107)-1)/20)+1,1),
   ""
)</f>
        <v/>
      </c>
      <c r="B4910" s="72" t="str">
        <f t="shared" si="275"/>
        <v/>
      </c>
      <c r="C4910" s="73"/>
      <c r="D4910" s="73"/>
      <c r="E4910" s="73"/>
      <c r="F4910" s="73"/>
      <c r="G4910" s="73"/>
    </row>
    <row r="4911" spans="1:7" x14ac:dyDescent="0.25">
      <c r="A4911" s="71" t="str">
        <f>IF(
   SUMPRODUCT(--(Sinduscon!$3:$3=DATE(2013,INT((ROW(A5108)-1)/20)+1,1)))&gt;0,
   DATE(2013,INT((ROW(A5108)-1)/20)+1,1),
   ""
)</f>
        <v/>
      </c>
      <c r="B4911" s="72" t="str">
        <f t="shared" si="275"/>
        <v/>
      </c>
      <c r="C4911" s="73"/>
      <c r="D4911" s="73"/>
      <c r="E4911" s="73"/>
      <c r="F4911" s="73"/>
      <c r="G4911" s="73"/>
    </row>
    <row r="4912" spans="1:7" x14ac:dyDescent="0.25">
      <c r="A4912" s="71" t="str">
        <f>IF(
   SUMPRODUCT(--(Sinduscon!$3:$3=DATE(2013,INT((ROW(A5109)-1)/20)+1,1)))&gt;0,
   DATE(2013,INT((ROW(A5109)-1)/20)+1,1),
   ""
)</f>
        <v/>
      </c>
      <c r="B4912" s="72" t="str">
        <f t="shared" si="275"/>
        <v/>
      </c>
      <c r="C4912" s="73"/>
      <c r="D4912" s="73"/>
      <c r="E4912" s="73"/>
      <c r="F4912" s="73"/>
      <c r="G4912" s="73"/>
    </row>
    <row r="4913" spans="1:7" x14ac:dyDescent="0.25">
      <c r="A4913" s="71" t="str">
        <f>IF(
   SUMPRODUCT(--(Sinduscon!$3:$3=DATE(2013,INT((ROW(A5110)-1)/20)+1,1)))&gt;0,
   DATE(2013,INT((ROW(A5110)-1)/20)+1,1),
   ""
)</f>
        <v/>
      </c>
      <c r="B4913" s="72" t="str">
        <f t="shared" si="275"/>
        <v/>
      </c>
      <c r="C4913" s="73"/>
      <c r="D4913" s="73"/>
      <c r="E4913" s="73"/>
      <c r="F4913" s="73"/>
      <c r="G4913" s="73"/>
    </row>
    <row r="4914" spans="1:7" x14ac:dyDescent="0.25">
      <c r="A4914" s="71" t="str">
        <f>IF(
   SUMPRODUCT(--(Sinduscon!$3:$3=DATE(2013,INT((ROW(A5111)-1)/20)+1,1)))&gt;0,
   DATE(2013,INT((ROW(A5111)-1)/20)+1,1),
   ""
)</f>
        <v/>
      </c>
      <c r="B4914" s="72" t="str">
        <f t="shared" si="275"/>
        <v/>
      </c>
      <c r="C4914" s="73"/>
      <c r="D4914" s="73"/>
      <c r="E4914" s="73"/>
      <c r="F4914" s="73"/>
      <c r="G4914" s="73"/>
    </row>
    <row r="4915" spans="1:7" x14ac:dyDescent="0.25">
      <c r="A4915" s="71" t="str">
        <f>IF(
   SUMPRODUCT(--(Sinduscon!$3:$3=DATE(2013,INT((ROW(A5112)-1)/20)+1,1)))&gt;0,
   DATE(2013,INT((ROW(A5112)-1)/20)+1,1),
   ""
)</f>
        <v/>
      </c>
      <c r="B4915" s="72" t="str">
        <f t="shared" si="275"/>
        <v/>
      </c>
      <c r="C4915" s="73"/>
      <c r="D4915" s="73"/>
      <c r="E4915" s="73"/>
      <c r="F4915" s="73"/>
      <c r="G4915" s="73"/>
    </row>
    <row r="4916" spans="1:7" x14ac:dyDescent="0.25">
      <c r="A4916" s="71" t="str">
        <f>IF(
   SUMPRODUCT(--(Sinduscon!$3:$3=DATE(2013,INT((ROW(A5113)-1)/20)+1,1)))&gt;0,
   DATE(2013,INT((ROW(A5113)-1)/20)+1,1),
   ""
)</f>
        <v/>
      </c>
      <c r="B4916" s="72" t="str">
        <f t="shared" si="275"/>
        <v/>
      </c>
      <c r="C4916" s="73"/>
      <c r="D4916" s="73"/>
      <c r="E4916" s="73"/>
      <c r="F4916" s="73"/>
      <c r="G4916" s="73"/>
    </row>
    <row r="4917" spans="1:7" x14ac:dyDescent="0.25">
      <c r="A4917" s="71" t="str">
        <f>IF(
   SUMPRODUCT(--(Sinduscon!$3:$3=DATE(2013,INT((ROW(A5114)-1)/20)+1,1)))&gt;0,
   DATE(2013,INT((ROW(A5114)-1)/20)+1,1),
   ""
)</f>
        <v/>
      </c>
      <c r="B4917" s="72" t="str">
        <f t="shared" si="275"/>
        <v/>
      </c>
      <c r="C4917" s="73"/>
      <c r="D4917" s="73"/>
      <c r="E4917" s="73"/>
      <c r="F4917" s="73"/>
      <c r="G4917" s="73"/>
    </row>
    <row r="4918" spans="1:7" x14ac:dyDescent="0.25">
      <c r="A4918" s="71" t="str">
        <f>IF(
   SUMPRODUCT(--(Sinduscon!$3:$3=DATE(2013,INT((ROW(A5115)-1)/20)+1,1)))&gt;0,
   DATE(2013,INT((ROW(A5115)-1)/20)+1,1),
   ""
)</f>
        <v/>
      </c>
      <c r="B4918" s="72" t="str">
        <f t="shared" si="275"/>
        <v/>
      </c>
      <c r="C4918" s="73"/>
      <c r="D4918" s="73"/>
      <c r="E4918" s="73"/>
      <c r="F4918" s="73"/>
      <c r="G4918" s="73"/>
    </row>
    <row r="4919" spans="1:7" x14ac:dyDescent="0.25">
      <c r="A4919" s="71" t="str">
        <f>IF(
   SUMPRODUCT(--(Sinduscon!$3:$3=DATE(2013,INT((ROW(A5116)-1)/20)+1,1)))&gt;0,
   DATE(2013,INT((ROW(A5116)-1)/20)+1,1),
   ""
)</f>
        <v/>
      </c>
      <c r="B4919" s="72" t="str">
        <f t="shared" si="275"/>
        <v/>
      </c>
      <c r="C4919" s="73"/>
      <c r="D4919" s="73"/>
      <c r="E4919" s="73"/>
      <c r="F4919" s="73"/>
      <c r="G4919" s="73"/>
    </row>
    <row r="4920" spans="1:7" x14ac:dyDescent="0.25">
      <c r="A4920" s="71" t="str">
        <f>IF(
   SUMPRODUCT(--(Sinduscon!$3:$3=DATE(2013,INT((ROW(A5117)-1)/20)+1,1)))&gt;0,
   DATE(2013,INT((ROW(A5117)-1)/20)+1,1),
   ""
)</f>
        <v/>
      </c>
      <c r="B4920" s="72" t="str">
        <f t="shared" si="275"/>
        <v/>
      </c>
      <c r="C4920" s="73"/>
      <c r="D4920" s="73"/>
      <c r="E4920" s="73"/>
      <c r="F4920" s="73"/>
      <c r="G4920" s="73"/>
    </row>
    <row r="4921" spans="1:7" x14ac:dyDescent="0.25">
      <c r="A4921" s="71" t="str">
        <f>IF(
   SUMPRODUCT(--(Sinduscon!$3:$3=DATE(2013,INT((ROW(A5118)-1)/20)+1,1)))&gt;0,
   DATE(2013,INT((ROW(A5118)-1)/20)+1,1),
   ""
)</f>
        <v/>
      </c>
      <c r="B4921" s="72" t="str">
        <f t="shared" si="275"/>
        <v/>
      </c>
      <c r="C4921" s="73"/>
      <c r="D4921" s="73"/>
      <c r="E4921" s="73"/>
      <c r="F4921" s="73"/>
      <c r="G4921" s="73"/>
    </row>
    <row r="4922" spans="1:7" x14ac:dyDescent="0.25">
      <c r="A4922" s="71" t="str">
        <f>IF(
   SUMPRODUCT(--(Sinduscon!$3:$3=DATE(2013,INT((ROW(A5119)-1)/20)+1,1)))&gt;0,
   DATE(2013,INT((ROW(A5119)-1)/20)+1,1),
   ""
)</f>
        <v/>
      </c>
      <c r="B4922" s="72" t="str">
        <f t="shared" si="275"/>
        <v/>
      </c>
      <c r="C4922" s="73"/>
      <c r="D4922" s="73"/>
      <c r="E4922" s="73"/>
      <c r="F4922" s="73"/>
      <c r="G4922" s="73"/>
    </row>
    <row r="4923" spans="1:7" x14ac:dyDescent="0.25">
      <c r="A4923" s="71" t="str">
        <f>IF(
   SUMPRODUCT(--(Sinduscon!$3:$3=DATE(2013,INT((ROW(A5120)-1)/20)+1,1)))&gt;0,
   DATE(2013,INT((ROW(A5120)-1)/20)+1,1),
   ""
)</f>
        <v/>
      </c>
      <c r="B4923" s="72" t="str">
        <f t="shared" si="275"/>
        <v/>
      </c>
      <c r="C4923" s="73"/>
      <c r="D4923" s="73"/>
      <c r="E4923" s="73"/>
      <c r="F4923" s="73"/>
      <c r="G4923" s="73"/>
    </row>
    <row r="4924" spans="1:7" x14ac:dyDescent="0.25">
      <c r="A4924" s="71" t="str">
        <f>IF(
   SUMPRODUCT(--(Sinduscon!$3:$3=DATE(2013,INT((ROW(A5121)-1)/20)+1,1)))&gt;0,
   DATE(2013,INT((ROW(A5121)-1)/20)+1,1),
   ""
)</f>
        <v/>
      </c>
      <c r="B4924" s="72" t="str">
        <f t="shared" si="275"/>
        <v/>
      </c>
      <c r="C4924" s="73"/>
      <c r="D4924" s="73"/>
      <c r="E4924" s="73"/>
      <c r="F4924" s="73"/>
      <c r="G4924" s="73"/>
    </row>
    <row r="4925" spans="1:7" x14ac:dyDescent="0.25">
      <c r="A4925" s="71" t="str">
        <f>IF(
   SUMPRODUCT(--(Sinduscon!$3:$3=DATE(2013,INT((ROW(A5122)-1)/20)+1,1)))&gt;0,
   DATE(2013,INT((ROW(A5122)-1)/20)+1,1),
   ""
)</f>
        <v/>
      </c>
      <c r="B4925" s="72" t="str">
        <f t="shared" si="275"/>
        <v/>
      </c>
      <c r="C4925" s="73"/>
      <c r="D4925" s="73"/>
      <c r="E4925" s="73"/>
      <c r="F4925" s="73"/>
      <c r="G4925" s="73"/>
    </row>
    <row r="4926" spans="1:7" x14ac:dyDescent="0.25">
      <c r="A4926" s="71" t="str">
        <f>IF(
   SUMPRODUCT(--(Sinduscon!$3:$3=DATE(2013,INT((ROW(A5123)-1)/20)+1,1)))&gt;0,
   DATE(2013,INT((ROW(A5123)-1)/20)+1,1),
   ""
)</f>
        <v/>
      </c>
      <c r="B4926" s="72" t="str">
        <f t="shared" si="275"/>
        <v/>
      </c>
      <c r="C4926" s="73"/>
      <c r="D4926" s="73"/>
      <c r="E4926" s="73"/>
      <c r="F4926" s="73"/>
      <c r="G4926" s="73"/>
    </row>
    <row r="4927" spans="1:7" x14ac:dyDescent="0.25">
      <c r="A4927" s="71" t="str">
        <f>IF(
   SUMPRODUCT(--(Sinduscon!$3:$3=DATE(2013,INT((ROW(A5124)-1)/20)+1,1)))&gt;0,
   DATE(2013,INT((ROW(A5124)-1)/20)+1,1),
   ""
)</f>
        <v/>
      </c>
      <c r="B4927" s="72" t="str">
        <f t="shared" si="275"/>
        <v/>
      </c>
      <c r="C4927" s="73"/>
      <c r="D4927" s="73"/>
      <c r="E4927" s="73"/>
      <c r="F4927" s="73"/>
      <c r="G4927" s="73"/>
    </row>
    <row r="4928" spans="1:7" x14ac:dyDescent="0.25">
      <c r="A4928" s="71" t="str">
        <f>IF(
   SUMPRODUCT(--(Sinduscon!$3:$3=DATE(2013,INT((ROW(A5125)-1)/20)+1,1)))&gt;0,
   DATE(2013,INT((ROW(A5125)-1)/20)+1,1),
   ""
)</f>
        <v/>
      </c>
      <c r="B4928" s="72" t="str">
        <f t="shared" si="275"/>
        <v/>
      </c>
      <c r="C4928" s="73"/>
      <c r="D4928" s="73"/>
      <c r="E4928" s="73"/>
      <c r="F4928" s="73"/>
      <c r="G4928" s="73"/>
    </row>
    <row r="4929" spans="1:7" x14ac:dyDescent="0.25">
      <c r="A4929" s="71" t="str">
        <f>IF(
   SUMPRODUCT(--(Sinduscon!$3:$3=DATE(2013,INT((ROW(A5126)-1)/20)+1,1)))&gt;0,
   DATE(2013,INT((ROW(A5126)-1)/20)+1,1),
   ""
)</f>
        <v/>
      </c>
      <c r="B4929" s="72" t="str">
        <f t="shared" si="275"/>
        <v/>
      </c>
      <c r="C4929" s="73"/>
      <c r="D4929" s="73"/>
      <c r="E4929" s="73"/>
      <c r="F4929" s="73"/>
      <c r="G4929" s="73"/>
    </row>
    <row r="4930" spans="1:7" x14ac:dyDescent="0.25">
      <c r="A4930" s="71" t="str">
        <f>IF(
   SUMPRODUCT(--(Sinduscon!$3:$3=DATE(2013,INT((ROW(A5127)-1)/20)+1,1)))&gt;0,
   DATE(2013,INT((ROW(A5127)-1)/20)+1,1),
   ""
)</f>
        <v/>
      </c>
      <c r="B4930" s="72" t="str">
        <f t="shared" si="275"/>
        <v/>
      </c>
      <c r="C4930" s="73"/>
      <c r="D4930" s="73"/>
      <c r="E4930" s="73"/>
      <c r="F4930" s="73"/>
      <c r="G4930" s="73"/>
    </row>
    <row r="4931" spans="1:7" x14ac:dyDescent="0.25">
      <c r="A4931" s="71" t="str">
        <f>IF(
   SUMPRODUCT(--(Sinduscon!$3:$3=DATE(2013,INT((ROW(A5128)-1)/20)+1,1)))&gt;0,
   DATE(2013,INT((ROW(A5128)-1)/20)+1,1),
   ""
)</f>
        <v/>
      </c>
      <c r="B4931" s="72" t="str">
        <f t="shared" si="275"/>
        <v/>
      </c>
      <c r="C4931" s="73"/>
      <c r="D4931" s="73"/>
      <c r="E4931" s="73"/>
      <c r="F4931" s="73"/>
      <c r="G4931" s="73"/>
    </row>
    <row r="4932" spans="1:7" x14ac:dyDescent="0.25">
      <c r="A4932" s="71" t="str">
        <f>IF(
   SUMPRODUCT(--(Sinduscon!$3:$3=DATE(2013,INT((ROW(A5129)-1)/20)+1,1)))&gt;0,
   DATE(2013,INT((ROW(A5129)-1)/20)+1,1),
   ""
)</f>
        <v/>
      </c>
      <c r="B4932" s="72" t="str">
        <f t="shared" si="275"/>
        <v/>
      </c>
      <c r="C4932" s="73"/>
      <c r="D4932" s="73"/>
      <c r="E4932" s="73"/>
      <c r="F4932" s="73"/>
      <c r="G4932" s="73"/>
    </row>
    <row r="4933" spans="1:7" x14ac:dyDescent="0.25">
      <c r="A4933" s="71" t="str">
        <f>IF(
   SUMPRODUCT(--(Sinduscon!$3:$3=DATE(2013,INT((ROW(A5130)-1)/20)+1,1)))&gt;0,
   DATE(2013,INT((ROW(A5130)-1)/20)+1,1),
   ""
)</f>
        <v/>
      </c>
      <c r="B4933" s="72" t="str">
        <f t="shared" si="275"/>
        <v/>
      </c>
      <c r="C4933" s="73"/>
      <c r="D4933" s="73"/>
      <c r="E4933" s="73"/>
      <c r="F4933" s="73"/>
      <c r="G4933" s="73"/>
    </row>
    <row r="4934" spans="1:7" x14ac:dyDescent="0.25">
      <c r="A4934" s="71" t="str">
        <f>IF(
   SUMPRODUCT(--(Sinduscon!$3:$3=DATE(2013,INT((ROW(A5131)-1)/20)+1,1)))&gt;0,
   DATE(2013,INT((ROW(A5131)-1)/20)+1,1),
   ""
)</f>
        <v/>
      </c>
      <c r="B4934" s="72" t="str">
        <f t="shared" si="275"/>
        <v/>
      </c>
      <c r="C4934" s="73"/>
      <c r="D4934" s="73"/>
      <c r="E4934" s="73"/>
      <c r="F4934" s="73"/>
      <c r="G4934" s="73"/>
    </row>
    <row r="4935" spans="1:7" x14ac:dyDescent="0.25">
      <c r="A4935" s="71" t="str">
        <f>IF(
   SUMPRODUCT(--(Sinduscon!$3:$3=DATE(2013,INT((ROW(A5132)-1)/20)+1,1)))&gt;0,
   DATE(2013,INT((ROW(A5132)-1)/20)+1,1),
   ""
)</f>
        <v/>
      </c>
      <c r="B4935" s="72" t="str">
        <f t="shared" si="275"/>
        <v/>
      </c>
      <c r="C4935" s="73"/>
      <c r="D4935" s="73"/>
      <c r="E4935" s="73"/>
      <c r="F4935" s="73"/>
      <c r="G4935" s="73"/>
    </row>
    <row r="4936" spans="1:7" x14ac:dyDescent="0.25">
      <c r="A4936" s="71" t="str">
        <f>IF(
   SUMPRODUCT(--(Sinduscon!$3:$3=DATE(2013,INT((ROW(A5133)-1)/20)+1,1)))&gt;0,
   DATE(2013,INT((ROW(A5133)-1)/20)+1,1),
   ""
)</f>
        <v/>
      </c>
      <c r="B4936" s="72" t="str">
        <f t="shared" ref="B4936:B4999" si="276">IF(A4936&lt;&gt;"", CHOOSE(MOD(QUOTIENT(ROW()-4,4),5)+1,"R-1","PP-4","R-8","R-16","PIS"), "")</f>
        <v/>
      </c>
      <c r="C4936" s="73"/>
      <c r="D4936" s="73"/>
      <c r="E4936" s="73"/>
      <c r="F4936" s="73"/>
      <c r="G4936" s="73"/>
    </row>
    <row r="4937" spans="1:7" x14ac:dyDescent="0.25">
      <c r="A4937" s="71" t="str">
        <f>IF(
   SUMPRODUCT(--(Sinduscon!$3:$3=DATE(2013,INT((ROW(A5134)-1)/20)+1,1)))&gt;0,
   DATE(2013,INT((ROW(A5134)-1)/20)+1,1),
   ""
)</f>
        <v/>
      </c>
      <c r="B4937" s="72" t="str">
        <f t="shared" si="276"/>
        <v/>
      </c>
      <c r="C4937" s="73"/>
      <c r="D4937" s="73"/>
      <c r="E4937" s="73"/>
      <c r="F4937" s="73"/>
      <c r="G4937" s="73"/>
    </row>
    <row r="4938" spans="1:7" x14ac:dyDescent="0.25">
      <c r="A4938" s="71" t="str">
        <f>IF(
   SUMPRODUCT(--(Sinduscon!$3:$3=DATE(2013,INT((ROW(A5135)-1)/20)+1,1)))&gt;0,
   DATE(2013,INT((ROW(A5135)-1)/20)+1,1),
   ""
)</f>
        <v/>
      </c>
      <c r="B4938" s="72" t="str">
        <f t="shared" si="276"/>
        <v/>
      </c>
      <c r="C4938" s="73"/>
      <c r="D4938" s="73"/>
      <c r="E4938" s="73"/>
      <c r="F4938" s="73"/>
      <c r="G4938" s="73"/>
    </row>
    <row r="4939" spans="1:7" x14ac:dyDescent="0.25">
      <c r="A4939" s="71" t="str">
        <f>IF(
   SUMPRODUCT(--(Sinduscon!$3:$3=DATE(2013,INT((ROW(A5136)-1)/20)+1,1)))&gt;0,
   DATE(2013,INT((ROW(A5136)-1)/20)+1,1),
   ""
)</f>
        <v/>
      </c>
      <c r="B4939" s="72" t="str">
        <f t="shared" si="276"/>
        <v/>
      </c>
      <c r="C4939" s="73"/>
      <c r="D4939" s="73"/>
      <c r="E4939" s="73"/>
      <c r="F4939" s="73"/>
      <c r="G4939" s="73"/>
    </row>
    <row r="4940" spans="1:7" x14ac:dyDescent="0.25">
      <c r="A4940" s="71" t="str">
        <f>IF(
   SUMPRODUCT(--(Sinduscon!$3:$3=DATE(2013,INT((ROW(A5137)-1)/20)+1,1)))&gt;0,
   DATE(2013,INT((ROW(A5137)-1)/20)+1,1),
   ""
)</f>
        <v/>
      </c>
      <c r="B4940" s="72" t="str">
        <f t="shared" si="276"/>
        <v/>
      </c>
      <c r="C4940" s="73"/>
      <c r="D4940" s="73"/>
      <c r="E4940" s="73"/>
      <c r="F4940" s="73"/>
      <c r="G4940" s="73"/>
    </row>
    <row r="4941" spans="1:7" x14ac:dyDescent="0.25">
      <c r="A4941" s="71" t="str">
        <f>IF(
   SUMPRODUCT(--(Sinduscon!$3:$3=DATE(2013,INT((ROW(A5138)-1)/20)+1,1)))&gt;0,
   DATE(2013,INT((ROW(A5138)-1)/20)+1,1),
   ""
)</f>
        <v/>
      </c>
      <c r="B4941" s="72" t="str">
        <f t="shared" si="276"/>
        <v/>
      </c>
      <c r="C4941" s="73"/>
      <c r="D4941" s="73"/>
      <c r="E4941" s="73"/>
      <c r="F4941" s="73"/>
      <c r="G4941" s="73"/>
    </row>
    <row r="4942" spans="1:7" x14ac:dyDescent="0.25">
      <c r="A4942" s="71" t="str">
        <f>IF(
   SUMPRODUCT(--(Sinduscon!$3:$3=DATE(2013,INT((ROW(A5139)-1)/20)+1,1)))&gt;0,
   DATE(2013,INT((ROW(A5139)-1)/20)+1,1),
   ""
)</f>
        <v/>
      </c>
      <c r="B4942" s="72" t="str">
        <f t="shared" si="276"/>
        <v/>
      </c>
      <c r="C4942" s="73"/>
      <c r="D4942" s="73"/>
      <c r="E4942" s="73"/>
      <c r="F4942" s="73"/>
      <c r="G4942" s="73"/>
    </row>
    <row r="4943" spans="1:7" x14ac:dyDescent="0.25">
      <c r="A4943" s="71" t="str">
        <f>IF(
   SUMPRODUCT(--(Sinduscon!$3:$3=DATE(2013,INT((ROW(A5140)-1)/20)+1,1)))&gt;0,
   DATE(2013,INT((ROW(A5140)-1)/20)+1,1),
   ""
)</f>
        <v/>
      </c>
      <c r="B4943" s="72" t="str">
        <f t="shared" si="276"/>
        <v/>
      </c>
      <c r="C4943" s="73"/>
      <c r="D4943" s="73"/>
      <c r="E4943" s="73"/>
      <c r="F4943" s="73"/>
      <c r="G4943" s="73"/>
    </row>
    <row r="4944" spans="1:7" x14ac:dyDescent="0.25">
      <c r="A4944" s="71" t="str">
        <f>IF(
   SUMPRODUCT(--(Sinduscon!$3:$3=DATE(2013,INT((ROW(A5141)-1)/20)+1,1)))&gt;0,
   DATE(2013,INT((ROW(A5141)-1)/20)+1,1),
   ""
)</f>
        <v/>
      </c>
      <c r="B4944" s="72" t="str">
        <f t="shared" si="276"/>
        <v/>
      </c>
      <c r="C4944" s="73"/>
      <c r="D4944" s="73"/>
      <c r="E4944" s="73"/>
      <c r="F4944" s="73"/>
      <c r="G4944" s="73"/>
    </row>
    <row r="4945" spans="1:7" x14ac:dyDescent="0.25">
      <c r="A4945" s="71" t="str">
        <f>IF(
   SUMPRODUCT(--(Sinduscon!$3:$3=DATE(2013,INT((ROW(A5142)-1)/20)+1,1)))&gt;0,
   DATE(2013,INT((ROW(A5142)-1)/20)+1,1),
   ""
)</f>
        <v/>
      </c>
      <c r="B4945" s="72" t="str">
        <f t="shared" si="276"/>
        <v/>
      </c>
      <c r="C4945" s="73"/>
      <c r="D4945" s="73"/>
      <c r="E4945" s="73"/>
      <c r="F4945" s="73"/>
      <c r="G4945" s="73"/>
    </row>
    <row r="4946" spans="1:7" x14ac:dyDescent="0.25">
      <c r="A4946" s="71" t="str">
        <f>IF(
   SUMPRODUCT(--(Sinduscon!$3:$3=DATE(2013,INT((ROW(A5143)-1)/20)+1,1)))&gt;0,
   DATE(2013,INT((ROW(A5143)-1)/20)+1,1),
   ""
)</f>
        <v/>
      </c>
      <c r="B4946" s="72" t="str">
        <f t="shared" si="276"/>
        <v/>
      </c>
      <c r="C4946" s="73"/>
      <c r="D4946" s="73"/>
      <c r="E4946" s="73"/>
      <c r="F4946" s="73"/>
      <c r="G4946" s="73"/>
    </row>
    <row r="4947" spans="1:7" x14ac:dyDescent="0.25">
      <c r="A4947" s="71" t="str">
        <f>IF(
   SUMPRODUCT(--(Sinduscon!$3:$3=DATE(2013,INT((ROW(A5144)-1)/20)+1,1)))&gt;0,
   DATE(2013,INT((ROW(A5144)-1)/20)+1,1),
   ""
)</f>
        <v/>
      </c>
      <c r="B4947" s="72" t="str">
        <f t="shared" si="276"/>
        <v/>
      </c>
      <c r="C4947" s="73"/>
      <c r="D4947" s="73"/>
      <c r="E4947" s="73"/>
      <c r="F4947" s="73"/>
      <c r="G4947" s="73"/>
    </row>
    <row r="4948" spans="1:7" x14ac:dyDescent="0.25">
      <c r="A4948" s="71" t="str">
        <f>IF(
   SUMPRODUCT(--(Sinduscon!$3:$3=DATE(2013,INT((ROW(A5145)-1)/20)+1,1)))&gt;0,
   DATE(2013,INT((ROW(A5145)-1)/20)+1,1),
   ""
)</f>
        <v/>
      </c>
      <c r="B4948" s="72" t="str">
        <f t="shared" si="276"/>
        <v/>
      </c>
      <c r="C4948" s="73"/>
      <c r="D4948" s="73"/>
      <c r="E4948" s="73"/>
      <c r="F4948" s="73"/>
      <c r="G4948" s="73"/>
    </row>
    <row r="4949" spans="1:7" x14ac:dyDescent="0.25">
      <c r="A4949" s="71" t="str">
        <f>IF(
   SUMPRODUCT(--(Sinduscon!$3:$3=DATE(2013,INT((ROW(A5146)-1)/20)+1,1)))&gt;0,
   DATE(2013,INT((ROW(A5146)-1)/20)+1,1),
   ""
)</f>
        <v/>
      </c>
      <c r="B4949" s="72" t="str">
        <f t="shared" si="276"/>
        <v/>
      </c>
      <c r="C4949" s="73"/>
      <c r="D4949" s="73"/>
      <c r="E4949" s="73"/>
      <c r="F4949" s="73"/>
      <c r="G4949" s="73"/>
    </row>
    <row r="4950" spans="1:7" x14ac:dyDescent="0.25">
      <c r="A4950" s="71" t="str">
        <f>IF(
   SUMPRODUCT(--(Sinduscon!$3:$3=DATE(2013,INT((ROW(A5147)-1)/20)+1,1)))&gt;0,
   DATE(2013,INT((ROW(A5147)-1)/20)+1,1),
   ""
)</f>
        <v/>
      </c>
      <c r="B4950" s="72" t="str">
        <f t="shared" si="276"/>
        <v/>
      </c>
      <c r="C4950" s="73"/>
      <c r="D4950" s="73"/>
      <c r="E4950" s="73"/>
      <c r="F4950" s="73"/>
      <c r="G4950" s="73"/>
    </row>
    <row r="4951" spans="1:7" x14ac:dyDescent="0.25">
      <c r="A4951" s="71" t="str">
        <f>IF(
   SUMPRODUCT(--(Sinduscon!$3:$3=DATE(2013,INT((ROW(A5148)-1)/20)+1,1)))&gt;0,
   DATE(2013,INT((ROW(A5148)-1)/20)+1,1),
   ""
)</f>
        <v/>
      </c>
      <c r="B4951" s="72" t="str">
        <f t="shared" si="276"/>
        <v/>
      </c>
      <c r="C4951" s="73"/>
      <c r="D4951" s="73"/>
      <c r="E4951" s="73"/>
      <c r="F4951" s="73"/>
      <c r="G4951" s="73"/>
    </row>
    <row r="4952" spans="1:7" x14ac:dyDescent="0.25">
      <c r="A4952" s="71" t="str">
        <f>IF(
   SUMPRODUCT(--(Sinduscon!$3:$3=DATE(2013,INT((ROW(A5149)-1)/20)+1,1)))&gt;0,
   DATE(2013,INT((ROW(A5149)-1)/20)+1,1),
   ""
)</f>
        <v/>
      </c>
      <c r="B4952" s="72" t="str">
        <f t="shared" si="276"/>
        <v/>
      </c>
      <c r="C4952" s="73"/>
      <c r="D4952" s="73"/>
      <c r="E4952" s="73"/>
      <c r="F4952" s="73"/>
      <c r="G4952" s="73"/>
    </row>
    <row r="4953" spans="1:7" x14ac:dyDescent="0.25">
      <c r="A4953" s="71" t="str">
        <f>IF(
   SUMPRODUCT(--(Sinduscon!$3:$3=DATE(2013,INT((ROW(A5150)-1)/20)+1,1)))&gt;0,
   DATE(2013,INT((ROW(A5150)-1)/20)+1,1),
   ""
)</f>
        <v/>
      </c>
      <c r="B4953" s="72" t="str">
        <f t="shared" si="276"/>
        <v/>
      </c>
      <c r="C4953" s="73"/>
      <c r="D4953" s="73"/>
      <c r="E4953" s="73"/>
      <c r="F4953" s="73"/>
      <c r="G4953" s="73"/>
    </row>
    <row r="4954" spans="1:7" x14ac:dyDescent="0.25">
      <c r="A4954" s="71" t="str">
        <f>IF(
   SUMPRODUCT(--(Sinduscon!$3:$3=DATE(2013,INT((ROW(A5151)-1)/20)+1,1)))&gt;0,
   DATE(2013,INT((ROW(A5151)-1)/20)+1,1),
   ""
)</f>
        <v/>
      </c>
      <c r="B4954" s="72" t="str">
        <f t="shared" si="276"/>
        <v/>
      </c>
      <c r="C4954" s="73"/>
      <c r="D4954" s="73"/>
      <c r="E4954" s="73"/>
      <c r="F4954" s="73"/>
      <c r="G4954" s="73"/>
    </row>
    <row r="4955" spans="1:7" x14ac:dyDescent="0.25">
      <c r="A4955" s="71" t="str">
        <f>IF(
   SUMPRODUCT(--(Sinduscon!$3:$3=DATE(2013,INT((ROW(A5152)-1)/20)+1,1)))&gt;0,
   DATE(2013,INT((ROW(A5152)-1)/20)+1,1),
   ""
)</f>
        <v/>
      </c>
      <c r="B4955" s="72" t="str">
        <f t="shared" si="276"/>
        <v/>
      </c>
      <c r="C4955" s="73"/>
      <c r="D4955" s="73"/>
      <c r="E4955" s="73"/>
      <c r="F4955" s="73"/>
      <c r="G4955" s="73"/>
    </row>
    <row r="4956" spans="1:7" x14ac:dyDescent="0.25">
      <c r="A4956" s="71" t="str">
        <f>IF(
   SUMPRODUCT(--(Sinduscon!$3:$3=DATE(2013,INT((ROW(A5153)-1)/20)+1,1)))&gt;0,
   DATE(2013,INT((ROW(A5153)-1)/20)+1,1),
   ""
)</f>
        <v/>
      </c>
      <c r="B4956" s="72" t="str">
        <f t="shared" si="276"/>
        <v/>
      </c>
      <c r="C4956" s="73"/>
      <c r="D4956" s="73"/>
      <c r="E4956" s="73"/>
      <c r="F4956" s="73"/>
      <c r="G4956" s="73"/>
    </row>
    <row r="4957" spans="1:7" x14ac:dyDescent="0.25">
      <c r="A4957" s="71" t="str">
        <f>IF(
   SUMPRODUCT(--(Sinduscon!$3:$3=DATE(2013,INT((ROW(A5154)-1)/20)+1,1)))&gt;0,
   DATE(2013,INT((ROW(A5154)-1)/20)+1,1),
   ""
)</f>
        <v/>
      </c>
      <c r="B4957" s="72" t="str">
        <f t="shared" si="276"/>
        <v/>
      </c>
      <c r="C4957" s="73"/>
      <c r="D4957" s="73"/>
      <c r="E4957" s="73"/>
      <c r="F4957" s="73"/>
      <c r="G4957" s="73"/>
    </row>
    <row r="4958" spans="1:7" x14ac:dyDescent="0.25">
      <c r="A4958" s="71" t="str">
        <f>IF(
   SUMPRODUCT(--(Sinduscon!$3:$3=DATE(2013,INT((ROW(A5155)-1)/20)+1,1)))&gt;0,
   DATE(2013,INT((ROW(A5155)-1)/20)+1,1),
   ""
)</f>
        <v/>
      </c>
      <c r="B4958" s="72" t="str">
        <f t="shared" si="276"/>
        <v/>
      </c>
      <c r="C4958" s="73"/>
      <c r="D4958" s="73"/>
      <c r="E4958" s="73"/>
      <c r="F4958" s="73"/>
      <c r="G4958" s="73"/>
    </row>
    <row r="4959" spans="1:7" x14ac:dyDescent="0.25">
      <c r="A4959" s="71" t="str">
        <f>IF(
   SUMPRODUCT(--(Sinduscon!$3:$3=DATE(2013,INT((ROW(A5156)-1)/20)+1,1)))&gt;0,
   DATE(2013,INT((ROW(A5156)-1)/20)+1,1),
   ""
)</f>
        <v/>
      </c>
      <c r="B4959" s="72" t="str">
        <f t="shared" si="276"/>
        <v/>
      </c>
      <c r="C4959" s="73"/>
      <c r="D4959" s="73"/>
      <c r="E4959" s="73"/>
      <c r="F4959" s="73"/>
      <c r="G4959" s="73"/>
    </row>
    <row r="4960" spans="1:7" x14ac:dyDescent="0.25">
      <c r="A4960" s="71" t="str">
        <f>IF(
   SUMPRODUCT(--(Sinduscon!$3:$3=DATE(2013,INT((ROW(A5157)-1)/20)+1,1)))&gt;0,
   DATE(2013,INT((ROW(A5157)-1)/20)+1,1),
   ""
)</f>
        <v/>
      </c>
      <c r="B4960" s="72" t="str">
        <f t="shared" si="276"/>
        <v/>
      </c>
      <c r="C4960" s="73"/>
      <c r="D4960" s="73"/>
      <c r="E4960" s="73"/>
      <c r="F4960" s="73"/>
      <c r="G4960" s="73"/>
    </row>
    <row r="4961" spans="1:7" x14ac:dyDescent="0.25">
      <c r="A4961" s="71" t="str">
        <f>IF(
   SUMPRODUCT(--(Sinduscon!$3:$3=DATE(2013,INT((ROW(A5158)-1)/20)+1,1)))&gt;0,
   DATE(2013,INT((ROW(A5158)-1)/20)+1,1),
   ""
)</f>
        <v/>
      </c>
      <c r="B4961" s="72" t="str">
        <f t="shared" si="276"/>
        <v/>
      </c>
      <c r="C4961" s="73"/>
      <c r="D4961" s="73"/>
      <c r="E4961" s="73"/>
      <c r="F4961" s="73"/>
      <c r="G4961" s="73"/>
    </row>
    <row r="4962" spans="1:7" x14ac:dyDescent="0.25">
      <c r="A4962" s="71" t="str">
        <f>IF(
   SUMPRODUCT(--(Sinduscon!$3:$3=DATE(2013,INT((ROW(A5159)-1)/20)+1,1)))&gt;0,
   DATE(2013,INT((ROW(A5159)-1)/20)+1,1),
   ""
)</f>
        <v/>
      </c>
      <c r="B4962" s="72" t="str">
        <f t="shared" si="276"/>
        <v/>
      </c>
      <c r="C4962" s="73"/>
      <c r="D4962" s="73"/>
      <c r="E4962" s="73"/>
      <c r="F4962" s="73"/>
      <c r="G4962" s="73"/>
    </row>
    <row r="4963" spans="1:7" x14ac:dyDescent="0.25">
      <c r="A4963" s="71" t="str">
        <f>IF(
   SUMPRODUCT(--(Sinduscon!$3:$3=DATE(2013,INT((ROW(A5160)-1)/20)+1,1)))&gt;0,
   DATE(2013,INT((ROW(A5160)-1)/20)+1,1),
   ""
)</f>
        <v/>
      </c>
      <c r="B4963" s="72" t="str">
        <f t="shared" si="276"/>
        <v/>
      </c>
      <c r="C4963" s="73"/>
      <c r="D4963" s="73"/>
      <c r="E4963" s="73"/>
      <c r="F4963" s="73"/>
      <c r="G4963" s="73"/>
    </row>
    <row r="4964" spans="1:7" x14ac:dyDescent="0.25">
      <c r="A4964" s="71" t="str">
        <f>IF(
   SUMPRODUCT(--(Sinduscon!$3:$3=DATE(2013,INT((ROW(A5161)-1)/20)+1,1)))&gt;0,
   DATE(2013,INT((ROW(A5161)-1)/20)+1,1),
   ""
)</f>
        <v/>
      </c>
      <c r="B4964" s="72" t="str">
        <f t="shared" si="276"/>
        <v/>
      </c>
      <c r="C4964" s="73"/>
      <c r="D4964" s="73"/>
      <c r="E4964" s="73"/>
      <c r="F4964" s="73"/>
      <c r="G4964" s="73"/>
    </row>
    <row r="4965" spans="1:7" x14ac:dyDescent="0.25">
      <c r="A4965" s="71" t="str">
        <f>IF(
   SUMPRODUCT(--(Sinduscon!$3:$3=DATE(2013,INT((ROW(A5162)-1)/20)+1,1)))&gt;0,
   DATE(2013,INT((ROW(A5162)-1)/20)+1,1),
   ""
)</f>
        <v/>
      </c>
      <c r="B4965" s="72" t="str">
        <f t="shared" si="276"/>
        <v/>
      </c>
      <c r="C4965" s="73"/>
      <c r="D4965" s="73"/>
      <c r="E4965" s="73"/>
      <c r="F4965" s="73"/>
      <c r="G4965" s="73"/>
    </row>
    <row r="4966" spans="1:7" x14ac:dyDescent="0.25">
      <c r="A4966" s="71" t="str">
        <f>IF(
   SUMPRODUCT(--(Sinduscon!$3:$3=DATE(2013,INT((ROW(A5163)-1)/20)+1,1)))&gt;0,
   DATE(2013,INT((ROW(A5163)-1)/20)+1,1),
   ""
)</f>
        <v/>
      </c>
      <c r="B4966" s="72" t="str">
        <f t="shared" si="276"/>
        <v/>
      </c>
      <c r="C4966" s="73"/>
      <c r="D4966" s="73"/>
      <c r="E4966" s="73"/>
      <c r="F4966" s="73"/>
      <c r="G4966" s="73"/>
    </row>
    <row r="4967" spans="1:7" x14ac:dyDescent="0.25">
      <c r="A4967" s="71" t="str">
        <f>IF(
   SUMPRODUCT(--(Sinduscon!$3:$3=DATE(2013,INT((ROW(A5164)-1)/20)+1,1)))&gt;0,
   DATE(2013,INT((ROW(A5164)-1)/20)+1,1),
   ""
)</f>
        <v/>
      </c>
      <c r="B4967" s="72" t="str">
        <f t="shared" si="276"/>
        <v/>
      </c>
      <c r="C4967" s="73"/>
      <c r="D4967" s="73"/>
      <c r="E4967" s="73"/>
      <c r="F4967" s="73"/>
      <c r="G4967" s="73"/>
    </row>
    <row r="4968" spans="1:7" x14ac:dyDescent="0.25">
      <c r="A4968" s="71" t="str">
        <f>IF(
   SUMPRODUCT(--(Sinduscon!$3:$3=DATE(2013,INT((ROW(A5165)-1)/20)+1,1)))&gt;0,
   DATE(2013,INT((ROW(A5165)-1)/20)+1,1),
   ""
)</f>
        <v/>
      </c>
      <c r="B4968" s="72" t="str">
        <f t="shared" si="276"/>
        <v/>
      </c>
      <c r="C4968" s="73"/>
      <c r="D4968" s="73"/>
      <c r="E4968" s="73"/>
      <c r="F4968" s="73"/>
      <c r="G4968" s="73"/>
    </row>
    <row r="4969" spans="1:7" x14ac:dyDescent="0.25">
      <c r="A4969" s="71" t="str">
        <f>IF(
   SUMPRODUCT(--(Sinduscon!$3:$3=DATE(2013,INT((ROW(A5166)-1)/20)+1,1)))&gt;0,
   DATE(2013,INT((ROW(A5166)-1)/20)+1,1),
   ""
)</f>
        <v/>
      </c>
      <c r="B4969" s="72" t="str">
        <f t="shared" si="276"/>
        <v/>
      </c>
      <c r="C4969" s="73"/>
      <c r="D4969" s="73"/>
      <c r="E4969" s="73"/>
      <c r="F4969" s="73"/>
      <c r="G4969" s="73"/>
    </row>
    <row r="4970" spans="1:7" x14ac:dyDescent="0.25">
      <c r="A4970" s="71" t="str">
        <f>IF(
   SUMPRODUCT(--(Sinduscon!$3:$3=DATE(2013,INT((ROW(A5167)-1)/20)+1,1)))&gt;0,
   DATE(2013,INT((ROW(A5167)-1)/20)+1,1),
   ""
)</f>
        <v/>
      </c>
      <c r="B4970" s="72" t="str">
        <f t="shared" si="276"/>
        <v/>
      </c>
      <c r="C4970" s="73"/>
      <c r="D4970" s="73"/>
      <c r="E4970" s="73"/>
      <c r="F4970" s="73"/>
      <c r="G4970" s="73"/>
    </row>
    <row r="4971" spans="1:7" x14ac:dyDescent="0.25">
      <c r="A4971" s="71" t="str">
        <f>IF(
   SUMPRODUCT(--(Sinduscon!$3:$3=DATE(2013,INT((ROW(A5168)-1)/20)+1,1)))&gt;0,
   DATE(2013,INT((ROW(A5168)-1)/20)+1,1),
   ""
)</f>
        <v/>
      </c>
      <c r="B4971" s="72" t="str">
        <f t="shared" si="276"/>
        <v/>
      </c>
      <c r="C4971" s="73"/>
      <c r="D4971" s="73"/>
      <c r="E4971" s="73"/>
      <c r="F4971" s="73"/>
      <c r="G4971" s="73"/>
    </row>
    <row r="4972" spans="1:7" x14ac:dyDescent="0.25">
      <c r="A4972" s="71" t="str">
        <f>IF(
   SUMPRODUCT(--(Sinduscon!$3:$3=DATE(2013,INT((ROW(A5169)-1)/20)+1,1)))&gt;0,
   DATE(2013,INT((ROW(A5169)-1)/20)+1,1),
   ""
)</f>
        <v/>
      </c>
      <c r="B4972" s="72" t="str">
        <f t="shared" si="276"/>
        <v/>
      </c>
      <c r="C4972" s="73"/>
      <c r="D4972" s="73"/>
      <c r="E4972" s="73"/>
      <c r="F4972" s="73"/>
      <c r="G4972" s="73"/>
    </row>
    <row r="4973" spans="1:7" x14ac:dyDescent="0.25">
      <c r="A4973" s="71" t="str">
        <f>IF(
   SUMPRODUCT(--(Sinduscon!$3:$3=DATE(2013,INT((ROW(A5170)-1)/20)+1,1)))&gt;0,
   DATE(2013,INT((ROW(A5170)-1)/20)+1,1),
   ""
)</f>
        <v/>
      </c>
      <c r="B4973" s="72" t="str">
        <f t="shared" si="276"/>
        <v/>
      </c>
      <c r="C4973" s="73"/>
      <c r="D4973" s="73"/>
      <c r="E4973" s="73"/>
      <c r="F4973" s="73"/>
      <c r="G4973" s="73"/>
    </row>
    <row r="4974" spans="1:7" x14ac:dyDescent="0.25">
      <c r="A4974" s="71" t="str">
        <f>IF(
   SUMPRODUCT(--(Sinduscon!$3:$3=DATE(2013,INT((ROW(A5171)-1)/20)+1,1)))&gt;0,
   DATE(2013,INT((ROW(A5171)-1)/20)+1,1),
   ""
)</f>
        <v/>
      </c>
      <c r="B4974" s="72" t="str">
        <f t="shared" si="276"/>
        <v/>
      </c>
      <c r="C4974" s="73"/>
      <c r="D4974" s="73"/>
      <c r="E4974" s="73"/>
      <c r="F4974" s="73"/>
      <c r="G4974" s="73"/>
    </row>
    <row r="4975" spans="1:7" x14ac:dyDescent="0.25">
      <c r="A4975" s="71" t="str">
        <f>IF(
   SUMPRODUCT(--(Sinduscon!$3:$3=DATE(2013,INT((ROW(A5172)-1)/20)+1,1)))&gt;0,
   DATE(2013,INT((ROW(A5172)-1)/20)+1,1),
   ""
)</f>
        <v/>
      </c>
      <c r="B4975" s="72" t="str">
        <f t="shared" si="276"/>
        <v/>
      </c>
      <c r="C4975" s="73"/>
      <c r="D4975" s="73"/>
      <c r="E4975" s="73"/>
      <c r="F4975" s="73"/>
      <c r="G4975" s="73"/>
    </row>
    <row r="4976" spans="1:7" x14ac:dyDescent="0.25">
      <c r="A4976" s="71" t="str">
        <f>IF(
   SUMPRODUCT(--(Sinduscon!$3:$3=DATE(2013,INT((ROW(A5173)-1)/20)+1,1)))&gt;0,
   DATE(2013,INT((ROW(A5173)-1)/20)+1,1),
   ""
)</f>
        <v/>
      </c>
      <c r="B4976" s="72" t="str">
        <f t="shared" si="276"/>
        <v/>
      </c>
      <c r="C4976" s="73"/>
      <c r="D4976" s="73"/>
      <c r="E4976" s="73"/>
      <c r="F4976" s="73"/>
      <c r="G4976" s="73"/>
    </row>
    <row r="4977" spans="1:7" x14ac:dyDescent="0.25">
      <c r="A4977" s="71" t="str">
        <f>IF(
   SUMPRODUCT(--(Sinduscon!$3:$3=DATE(2013,INT((ROW(A5174)-1)/20)+1,1)))&gt;0,
   DATE(2013,INT((ROW(A5174)-1)/20)+1,1),
   ""
)</f>
        <v/>
      </c>
      <c r="B4977" s="72" t="str">
        <f t="shared" si="276"/>
        <v/>
      </c>
      <c r="C4977" s="73"/>
      <c r="D4977" s="73"/>
      <c r="E4977" s="73"/>
      <c r="F4977" s="73"/>
      <c r="G4977" s="73"/>
    </row>
    <row r="4978" spans="1:7" x14ac:dyDescent="0.25">
      <c r="A4978" s="71" t="str">
        <f>IF(
   SUMPRODUCT(--(Sinduscon!$3:$3=DATE(2013,INT((ROW(A5175)-1)/20)+1,1)))&gt;0,
   DATE(2013,INT((ROW(A5175)-1)/20)+1,1),
   ""
)</f>
        <v/>
      </c>
      <c r="B4978" s="72" t="str">
        <f t="shared" si="276"/>
        <v/>
      </c>
      <c r="C4978" s="73"/>
      <c r="D4978" s="73"/>
      <c r="E4978" s="73"/>
      <c r="F4978" s="73"/>
      <c r="G4978" s="73"/>
    </row>
    <row r="4979" spans="1:7" x14ac:dyDescent="0.25">
      <c r="A4979" s="71" t="str">
        <f>IF(
   SUMPRODUCT(--(Sinduscon!$3:$3=DATE(2013,INT((ROW(A5176)-1)/20)+1,1)))&gt;0,
   DATE(2013,INT((ROW(A5176)-1)/20)+1,1),
   ""
)</f>
        <v/>
      </c>
      <c r="B4979" s="72" t="str">
        <f t="shared" si="276"/>
        <v/>
      </c>
      <c r="C4979" s="73"/>
      <c r="D4979" s="73"/>
      <c r="E4979" s="73"/>
      <c r="F4979" s="73"/>
      <c r="G4979" s="73"/>
    </row>
    <row r="4980" spans="1:7" x14ac:dyDescent="0.25">
      <c r="A4980" s="71" t="str">
        <f>IF(
   SUMPRODUCT(--(Sinduscon!$3:$3=DATE(2013,INT((ROW(A5177)-1)/20)+1,1)))&gt;0,
   DATE(2013,INT((ROW(A5177)-1)/20)+1,1),
   ""
)</f>
        <v/>
      </c>
      <c r="B4980" s="72" t="str">
        <f t="shared" si="276"/>
        <v/>
      </c>
      <c r="C4980" s="73"/>
      <c r="D4980" s="73"/>
      <c r="E4980" s="73"/>
      <c r="F4980" s="73"/>
      <c r="G4980" s="73"/>
    </row>
    <row r="4981" spans="1:7" x14ac:dyDescent="0.25">
      <c r="A4981" s="71" t="str">
        <f>IF(
   SUMPRODUCT(--(Sinduscon!$3:$3=DATE(2013,INT((ROW(A5178)-1)/20)+1,1)))&gt;0,
   DATE(2013,INT((ROW(A5178)-1)/20)+1,1),
   ""
)</f>
        <v/>
      </c>
      <c r="B4981" s="72" t="str">
        <f t="shared" si="276"/>
        <v/>
      </c>
      <c r="C4981" s="73"/>
      <c r="D4981" s="73"/>
      <c r="E4981" s="73"/>
      <c r="F4981" s="73"/>
      <c r="G4981" s="73"/>
    </row>
    <row r="4982" spans="1:7" x14ac:dyDescent="0.25">
      <c r="A4982" s="71" t="str">
        <f>IF(
   SUMPRODUCT(--(Sinduscon!$3:$3=DATE(2013,INT((ROW(A5179)-1)/20)+1,1)))&gt;0,
   DATE(2013,INT((ROW(A5179)-1)/20)+1,1),
   ""
)</f>
        <v/>
      </c>
      <c r="B4982" s="72" t="str">
        <f t="shared" si="276"/>
        <v/>
      </c>
      <c r="C4982" s="73"/>
      <c r="D4982" s="73"/>
      <c r="E4982" s="73"/>
      <c r="F4982" s="73"/>
      <c r="G4982" s="73"/>
    </row>
    <row r="4983" spans="1:7" x14ac:dyDescent="0.25">
      <c r="A4983" s="71" t="str">
        <f>IF(
   SUMPRODUCT(--(Sinduscon!$3:$3=DATE(2013,INT((ROW(A5180)-1)/20)+1,1)))&gt;0,
   DATE(2013,INT((ROW(A5180)-1)/20)+1,1),
   ""
)</f>
        <v/>
      </c>
      <c r="B4983" s="72" t="str">
        <f t="shared" si="276"/>
        <v/>
      </c>
      <c r="C4983" s="73"/>
      <c r="D4983" s="73"/>
      <c r="E4983" s="73"/>
      <c r="F4983" s="73"/>
      <c r="G4983" s="73"/>
    </row>
    <row r="4984" spans="1:7" x14ac:dyDescent="0.25">
      <c r="A4984" s="71" t="str">
        <f>IF(
   SUMPRODUCT(--(Sinduscon!$3:$3=DATE(2013,INT((ROW(A5181)-1)/20)+1,1)))&gt;0,
   DATE(2013,INT((ROW(A5181)-1)/20)+1,1),
   ""
)</f>
        <v/>
      </c>
      <c r="B4984" s="72" t="str">
        <f t="shared" si="276"/>
        <v/>
      </c>
      <c r="C4984" s="73"/>
      <c r="D4984" s="73"/>
      <c r="E4984" s="73"/>
      <c r="F4984" s="73"/>
      <c r="G4984" s="73"/>
    </row>
    <row r="4985" spans="1:7" x14ac:dyDescent="0.25">
      <c r="A4985" s="71" t="str">
        <f>IF(
   SUMPRODUCT(--(Sinduscon!$3:$3=DATE(2013,INT((ROW(A5182)-1)/20)+1,1)))&gt;0,
   DATE(2013,INT((ROW(A5182)-1)/20)+1,1),
   ""
)</f>
        <v/>
      </c>
      <c r="B4985" s="72" t="str">
        <f t="shared" si="276"/>
        <v/>
      </c>
      <c r="C4985" s="73"/>
      <c r="D4985" s="73"/>
      <c r="E4985" s="73"/>
      <c r="F4985" s="73"/>
      <c r="G4985" s="73"/>
    </row>
    <row r="4986" spans="1:7" x14ac:dyDescent="0.25">
      <c r="A4986" s="71" t="str">
        <f>IF(
   SUMPRODUCT(--(Sinduscon!$3:$3=DATE(2013,INT((ROW(A5183)-1)/20)+1,1)))&gt;0,
   DATE(2013,INT((ROW(A5183)-1)/20)+1,1),
   ""
)</f>
        <v/>
      </c>
      <c r="B4986" s="72" t="str">
        <f t="shared" si="276"/>
        <v/>
      </c>
      <c r="C4986" s="73"/>
      <c r="D4986" s="73"/>
      <c r="E4986" s="73"/>
      <c r="F4986" s="73"/>
      <c r="G4986" s="73"/>
    </row>
    <row r="4987" spans="1:7" x14ac:dyDescent="0.25">
      <c r="A4987" s="71" t="str">
        <f>IF(
   SUMPRODUCT(--(Sinduscon!$3:$3=DATE(2013,INT((ROW(A5184)-1)/20)+1,1)))&gt;0,
   DATE(2013,INT((ROW(A5184)-1)/20)+1,1),
   ""
)</f>
        <v/>
      </c>
      <c r="B4987" s="72" t="str">
        <f t="shared" si="276"/>
        <v/>
      </c>
      <c r="C4987" s="73"/>
      <c r="D4987" s="73"/>
      <c r="E4987" s="73"/>
      <c r="F4987" s="73"/>
      <c r="G4987" s="73"/>
    </row>
    <row r="4988" spans="1:7" x14ac:dyDescent="0.25">
      <c r="A4988" s="71" t="str">
        <f>IF(
   SUMPRODUCT(--(Sinduscon!$3:$3=DATE(2013,INT((ROW(A5185)-1)/20)+1,1)))&gt;0,
   DATE(2013,INT((ROW(A5185)-1)/20)+1,1),
   ""
)</f>
        <v/>
      </c>
      <c r="B4988" s="72" t="str">
        <f t="shared" si="276"/>
        <v/>
      </c>
      <c r="C4988" s="73"/>
      <c r="D4988" s="73"/>
      <c r="E4988" s="73"/>
      <c r="F4988" s="73"/>
      <c r="G4988" s="73"/>
    </row>
    <row r="4989" spans="1:7" x14ac:dyDescent="0.25">
      <c r="A4989" s="71" t="str">
        <f>IF(
   SUMPRODUCT(--(Sinduscon!$3:$3=DATE(2013,INT((ROW(A5186)-1)/20)+1,1)))&gt;0,
   DATE(2013,INT((ROW(A5186)-1)/20)+1,1),
   ""
)</f>
        <v/>
      </c>
      <c r="B4989" s="72" t="str">
        <f t="shared" si="276"/>
        <v/>
      </c>
      <c r="C4989" s="73"/>
      <c r="D4989" s="73"/>
      <c r="E4989" s="73"/>
      <c r="F4989" s="73"/>
      <c r="G4989" s="73"/>
    </row>
    <row r="4990" spans="1:7" x14ac:dyDescent="0.25">
      <c r="A4990" s="71" t="str">
        <f>IF(
   SUMPRODUCT(--(Sinduscon!$3:$3=DATE(2013,INT((ROW(A5187)-1)/20)+1,1)))&gt;0,
   DATE(2013,INT((ROW(A5187)-1)/20)+1,1),
   ""
)</f>
        <v/>
      </c>
      <c r="B4990" s="72" t="str">
        <f t="shared" si="276"/>
        <v/>
      </c>
      <c r="C4990" s="73"/>
      <c r="D4990" s="73"/>
      <c r="E4990" s="73"/>
      <c r="F4990" s="73"/>
      <c r="G4990" s="73"/>
    </row>
    <row r="4991" spans="1:7" x14ac:dyDescent="0.25">
      <c r="A4991" s="71" t="str">
        <f>IF(
   SUMPRODUCT(--(Sinduscon!$3:$3=DATE(2013,INT((ROW(A5188)-1)/20)+1,1)))&gt;0,
   DATE(2013,INT((ROW(A5188)-1)/20)+1,1),
   ""
)</f>
        <v/>
      </c>
      <c r="B4991" s="72" t="str">
        <f t="shared" si="276"/>
        <v/>
      </c>
      <c r="C4991" s="73"/>
      <c r="D4991" s="73"/>
      <c r="E4991" s="73"/>
      <c r="F4991" s="73"/>
      <c r="G4991" s="73"/>
    </row>
    <row r="4992" spans="1:7" x14ac:dyDescent="0.25">
      <c r="A4992" s="71" t="str">
        <f>IF(
   SUMPRODUCT(--(Sinduscon!$3:$3=DATE(2013,INT((ROW(A5189)-1)/20)+1,1)))&gt;0,
   DATE(2013,INT((ROW(A5189)-1)/20)+1,1),
   ""
)</f>
        <v/>
      </c>
      <c r="B4992" s="72" t="str">
        <f t="shared" si="276"/>
        <v/>
      </c>
      <c r="C4992" s="73"/>
      <c r="D4992" s="73"/>
      <c r="E4992" s="73"/>
      <c r="F4992" s="73"/>
      <c r="G4992" s="73"/>
    </row>
    <row r="4993" spans="1:7" x14ac:dyDescent="0.25">
      <c r="A4993" s="71" t="str">
        <f>IF(
   SUMPRODUCT(--(Sinduscon!$3:$3=DATE(2013,INT((ROW(A5190)-1)/20)+1,1)))&gt;0,
   DATE(2013,INT((ROW(A5190)-1)/20)+1,1),
   ""
)</f>
        <v/>
      </c>
      <c r="B4993" s="72" t="str">
        <f t="shared" si="276"/>
        <v/>
      </c>
      <c r="C4993" s="73"/>
      <c r="D4993" s="73"/>
      <c r="E4993" s="73"/>
      <c r="F4993" s="73"/>
      <c r="G4993" s="73"/>
    </row>
    <row r="4994" spans="1:7" x14ac:dyDescent="0.25">
      <c r="A4994" s="71" t="str">
        <f>IF(
   SUMPRODUCT(--(Sinduscon!$3:$3=DATE(2013,INT((ROW(A5191)-1)/20)+1,1)))&gt;0,
   DATE(2013,INT((ROW(A5191)-1)/20)+1,1),
   ""
)</f>
        <v/>
      </c>
      <c r="B4994" s="72" t="str">
        <f t="shared" si="276"/>
        <v/>
      </c>
      <c r="C4994" s="73"/>
      <c r="D4994" s="73"/>
      <c r="E4994" s="73"/>
      <c r="F4994" s="73"/>
      <c r="G4994" s="73"/>
    </row>
    <row r="4995" spans="1:7" x14ac:dyDescent="0.25">
      <c r="A4995" s="71" t="str">
        <f>IF(
   SUMPRODUCT(--(Sinduscon!$3:$3=DATE(2013,INT((ROW(A5192)-1)/20)+1,1)))&gt;0,
   DATE(2013,INT((ROW(A5192)-1)/20)+1,1),
   ""
)</f>
        <v/>
      </c>
      <c r="B4995" s="72" t="str">
        <f t="shared" si="276"/>
        <v/>
      </c>
      <c r="C4995" s="73"/>
      <c r="D4995" s="73"/>
      <c r="E4995" s="73"/>
      <c r="F4995" s="73"/>
      <c r="G4995" s="73"/>
    </row>
    <row r="4996" spans="1:7" x14ac:dyDescent="0.25">
      <c r="A4996" s="71" t="str">
        <f>IF(
   SUMPRODUCT(--(Sinduscon!$3:$3=DATE(2013,INT((ROW(A5193)-1)/20)+1,1)))&gt;0,
   DATE(2013,INT((ROW(A5193)-1)/20)+1,1),
   ""
)</f>
        <v/>
      </c>
      <c r="B4996" s="72" t="str">
        <f t="shared" si="276"/>
        <v/>
      </c>
      <c r="C4996" s="73"/>
      <c r="D4996" s="73"/>
      <c r="E4996" s="73"/>
      <c r="F4996" s="73"/>
      <c r="G4996" s="73"/>
    </row>
    <row r="4997" spans="1:7" x14ac:dyDescent="0.25">
      <c r="A4997" s="71" t="str">
        <f>IF(
   SUMPRODUCT(--(Sinduscon!$3:$3=DATE(2013,INT((ROW(A5194)-1)/20)+1,1)))&gt;0,
   DATE(2013,INT((ROW(A5194)-1)/20)+1,1),
   ""
)</f>
        <v/>
      </c>
      <c r="B4997" s="72" t="str">
        <f t="shared" si="276"/>
        <v/>
      </c>
      <c r="C4997" s="73"/>
      <c r="D4997" s="73"/>
      <c r="E4997" s="73"/>
      <c r="F4997" s="73"/>
      <c r="G4997" s="73"/>
    </row>
    <row r="4998" spans="1:7" x14ac:dyDescent="0.25">
      <c r="A4998" s="71" t="str">
        <f>IF(
   SUMPRODUCT(--(Sinduscon!$3:$3=DATE(2013,INT((ROW(A5195)-1)/20)+1,1)))&gt;0,
   DATE(2013,INT((ROW(A5195)-1)/20)+1,1),
   ""
)</f>
        <v/>
      </c>
      <c r="B4998" s="72" t="str">
        <f t="shared" si="276"/>
        <v/>
      </c>
      <c r="C4998" s="73"/>
      <c r="D4998" s="73"/>
      <c r="E4998" s="73"/>
      <c r="F4998" s="73"/>
      <c r="G4998" s="73"/>
    </row>
    <row r="4999" spans="1:7" x14ac:dyDescent="0.25">
      <c r="A4999" s="71" t="str">
        <f>IF(
   SUMPRODUCT(--(Sinduscon!$3:$3=DATE(2013,INT((ROW(A5196)-1)/20)+1,1)))&gt;0,
   DATE(2013,INT((ROW(A5196)-1)/20)+1,1),
   ""
)</f>
        <v/>
      </c>
      <c r="B4999" s="72" t="str">
        <f t="shared" si="276"/>
        <v/>
      </c>
      <c r="C4999" s="73"/>
      <c r="D4999" s="73"/>
      <c r="E4999" s="73"/>
      <c r="F4999" s="73"/>
      <c r="G4999" s="73"/>
    </row>
    <row r="5000" spans="1:7" x14ac:dyDescent="0.25">
      <c r="A5000" s="71" t="str">
        <f>IF(
   SUMPRODUCT(--(Sinduscon!$3:$3=DATE(2013,INT((ROW(A5197)-1)/20)+1,1)))&gt;0,
   DATE(2013,INT((ROW(A5197)-1)/20)+1,1),
   ""
)</f>
        <v/>
      </c>
      <c r="B5000" s="72" t="str">
        <f t="shared" ref="B5000:B5063" si="277">IF(A5000&lt;&gt;"", CHOOSE(MOD(QUOTIENT(ROW()-4,4),5)+1,"R-1","PP-4","R-8","R-16","PIS"), "")</f>
        <v/>
      </c>
      <c r="C5000" s="73"/>
      <c r="D5000" s="73"/>
      <c r="E5000" s="73"/>
      <c r="F5000" s="73"/>
      <c r="G5000" s="73"/>
    </row>
    <row r="5001" spans="1:7" x14ac:dyDescent="0.25">
      <c r="A5001" s="71" t="str">
        <f>IF(
   SUMPRODUCT(--(Sinduscon!$3:$3=DATE(2013,INT((ROW(A5198)-1)/20)+1,1)))&gt;0,
   DATE(2013,INT((ROW(A5198)-1)/20)+1,1),
   ""
)</f>
        <v/>
      </c>
      <c r="B5001" s="72" t="str">
        <f t="shared" si="277"/>
        <v/>
      </c>
      <c r="C5001" s="73"/>
      <c r="D5001" s="73"/>
      <c r="E5001" s="73"/>
      <c r="F5001" s="73"/>
      <c r="G5001" s="73"/>
    </row>
    <row r="5002" spans="1:7" x14ac:dyDescent="0.25">
      <c r="A5002" s="71" t="str">
        <f>IF(
   SUMPRODUCT(--(Sinduscon!$3:$3=DATE(2013,INT((ROW(A5199)-1)/20)+1,1)))&gt;0,
   DATE(2013,INT((ROW(A5199)-1)/20)+1,1),
   ""
)</f>
        <v/>
      </c>
      <c r="B5002" s="72" t="str">
        <f t="shared" si="277"/>
        <v/>
      </c>
      <c r="C5002" s="73"/>
      <c r="D5002" s="73"/>
      <c r="E5002" s="73"/>
      <c r="F5002" s="73"/>
      <c r="G5002" s="73"/>
    </row>
    <row r="5003" spans="1:7" x14ac:dyDescent="0.25">
      <c r="A5003" s="71" t="str">
        <f>IF(
   SUMPRODUCT(--(Sinduscon!$3:$3=DATE(2013,INT((ROW(A5200)-1)/20)+1,1)))&gt;0,
   DATE(2013,INT((ROW(A5200)-1)/20)+1,1),
   ""
)</f>
        <v/>
      </c>
      <c r="B5003" s="72" t="str">
        <f t="shared" si="277"/>
        <v/>
      </c>
      <c r="C5003" s="73"/>
      <c r="D5003" s="73"/>
      <c r="E5003" s="73"/>
      <c r="F5003" s="73"/>
      <c r="G5003" s="73"/>
    </row>
    <row r="5004" spans="1:7" x14ac:dyDescent="0.25">
      <c r="A5004" s="71" t="str">
        <f>IF(
   SUMPRODUCT(--(Sinduscon!$3:$3=DATE(2013,INT((ROW(A5201)-1)/20)+1,1)))&gt;0,
   DATE(2013,INT((ROW(A5201)-1)/20)+1,1),
   ""
)</f>
        <v/>
      </c>
      <c r="B5004" s="72" t="str">
        <f t="shared" si="277"/>
        <v/>
      </c>
      <c r="C5004" s="73"/>
      <c r="D5004" s="73"/>
      <c r="E5004" s="73"/>
      <c r="F5004" s="73"/>
      <c r="G5004" s="73"/>
    </row>
    <row r="5005" spans="1:7" x14ac:dyDescent="0.25">
      <c r="A5005" s="71" t="str">
        <f>IF(
   SUMPRODUCT(--(Sinduscon!$3:$3=DATE(2013,INT((ROW(A5202)-1)/20)+1,1)))&gt;0,
   DATE(2013,INT((ROW(A5202)-1)/20)+1,1),
   ""
)</f>
        <v/>
      </c>
      <c r="B5005" s="72" t="str">
        <f t="shared" si="277"/>
        <v/>
      </c>
      <c r="C5005" s="73"/>
      <c r="D5005" s="73"/>
      <c r="E5005" s="73"/>
      <c r="F5005" s="73"/>
      <c r="G5005" s="73"/>
    </row>
    <row r="5006" spans="1:7" x14ac:dyDescent="0.25">
      <c r="A5006" s="71" t="str">
        <f>IF(
   SUMPRODUCT(--(Sinduscon!$3:$3=DATE(2013,INT((ROW(A5203)-1)/20)+1,1)))&gt;0,
   DATE(2013,INT((ROW(A5203)-1)/20)+1,1),
   ""
)</f>
        <v/>
      </c>
      <c r="B5006" s="72" t="str">
        <f t="shared" si="277"/>
        <v/>
      </c>
      <c r="C5006" s="73"/>
      <c r="D5006" s="73"/>
      <c r="E5006" s="73"/>
      <c r="F5006" s="73"/>
      <c r="G5006" s="73"/>
    </row>
    <row r="5007" spans="1:7" x14ac:dyDescent="0.25">
      <c r="A5007" s="71" t="str">
        <f>IF(
   SUMPRODUCT(--(Sinduscon!$3:$3=DATE(2013,INT((ROW(A5204)-1)/20)+1,1)))&gt;0,
   DATE(2013,INT((ROW(A5204)-1)/20)+1,1),
   ""
)</f>
        <v/>
      </c>
      <c r="B5007" s="72" t="str">
        <f t="shared" si="277"/>
        <v/>
      </c>
      <c r="C5007" s="73"/>
      <c r="D5007" s="73"/>
      <c r="E5007" s="73"/>
      <c r="F5007" s="73"/>
      <c r="G5007" s="73"/>
    </row>
    <row r="5008" spans="1:7" x14ac:dyDescent="0.25">
      <c r="A5008" s="71" t="str">
        <f>IF(
   SUMPRODUCT(--(Sinduscon!$3:$3=DATE(2013,INT((ROW(A5205)-1)/20)+1,1)))&gt;0,
   DATE(2013,INT((ROW(A5205)-1)/20)+1,1),
   ""
)</f>
        <v/>
      </c>
      <c r="B5008" s="72" t="str">
        <f t="shared" si="277"/>
        <v/>
      </c>
      <c r="C5008" s="73"/>
      <c r="D5008" s="73"/>
      <c r="E5008" s="73"/>
      <c r="F5008" s="73"/>
      <c r="G5008" s="73"/>
    </row>
    <row r="5009" spans="1:7" x14ac:dyDescent="0.25">
      <c r="A5009" s="71" t="str">
        <f>IF(
   SUMPRODUCT(--(Sinduscon!$3:$3=DATE(2013,INT((ROW(A5206)-1)/20)+1,1)))&gt;0,
   DATE(2013,INT((ROW(A5206)-1)/20)+1,1),
   ""
)</f>
        <v/>
      </c>
      <c r="B5009" s="72" t="str">
        <f t="shared" si="277"/>
        <v/>
      </c>
      <c r="C5009" s="73"/>
      <c r="D5009" s="73"/>
      <c r="E5009" s="73"/>
      <c r="F5009" s="73"/>
      <c r="G5009" s="73"/>
    </row>
    <row r="5010" spans="1:7" x14ac:dyDescent="0.25">
      <c r="A5010" s="71" t="str">
        <f>IF(
   SUMPRODUCT(--(Sinduscon!$3:$3=DATE(2013,INT((ROW(A5207)-1)/20)+1,1)))&gt;0,
   DATE(2013,INT((ROW(A5207)-1)/20)+1,1),
   ""
)</f>
        <v/>
      </c>
      <c r="B5010" s="72" t="str">
        <f t="shared" si="277"/>
        <v/>
      </c>
      <c r="C5010" s="73"/>
      <c r="D5010" s="73"/>
      <c r="E5010" s="73"/>
      <c r="F5010" s="73"/>
      <c r="G5010" s="73"/>
    </row>
    <row r="5011" spans="1:7" x14ac:dyDescent="0.25">
      <c r="A5011" s="71" t="str">
        <f>IF(
   SUMPRODUCT(--(Sinduscon!$3:$3=DATE(2013,INT((ROW(A5208)-1)/20)+1,1)))&gt;0,
   DATE(2013,INT((ROW(A5208)-1)/20)+1,1),
   ""
)</f>
        <v/>
      </c>
      <c r="B5011" s="72" t="str">
        <f t="shared" si="277"/>
        <v/>
      </c>
      <c r="C5011" s="73"/>
      <c r="D5011" s="73"/>
      <c r="E5011" s="73"/>
      <c r="F5011" s="73"/>
      <c r="G5011" s="73"/>
    </row>
    <row r="5012" spans="1:7" x14ac:dyDescent="0.25">
      <c r="A5012" s="71" t="str">
        <f>IF(
   SUMPRODUCT(--(Sinduscon!$3:$3=DATE(2013,INT((ROW(A5209)-1)/20)+1,1)))&gt;0,
   DATE(2013,INT((ROW(A5209)-1)/20)+1,1),
   ""
)</f>
        <v/>
      </c>
      <c r="B5012" s="72" t="str">
        <f t="shared" si="277"/>
        <v/>
      </c>
      <c r="C5012" s="73"/>
      <c r="D5012" s="73"/>
      <c r="E5012" s="73"/>
      <c r="F5012" s="73"/>
      <c r="G5012" s="73"/>
    </row>
    <row r="5013" spans="1:7" x14ac:dyDescent="0.25">
      <c r="A5013" s="71" t="str">
        <f>IF(
   SUMPRODUCT(--(Sinduscon!$3:$3=DATE(2013,INT((ROW(A5210)-1)/20)+1,1)))&gt;0,
   DATE(2013,INT((ROW(A5210)-1)/20)+1,1),
   ""
)</f>
        <v/>
      </c>
      <c r="B5013" s="72" t="str">
        <f t="shared" si="277"/>
        <v/>
      </c>
      <c r="C5013" s="73"/>
      <c r="D5013" s="73"/>
      <c r="E5013" s="73"/>
      <c r="F5013" s="73"/>
      <c r="G5013" s="73"/>
    </row>
    <row r="5014" spans="1:7" x14ac:dyDescent="0.25">
      <c r="A5014" s="71" t="str">
        <f>IF(
   SUMPRODUCT(--(Sinduscon!$3:$3=DATE(2013,INT((ROW(A5211)-1)/20)+1,1)))&gt;0,
   DATE(2013,INT((ROW(A5211)-1)/20)+1,1),
   ""
)</f>
        <v/>
      </c>
      <c r="B5014" s="72" t="str">
        <f t="shared" si="277"/>
        <v/>
      </c>
      <c r="C5014" s="73"/>
      <c r="D5014" s="73"/>
      <c r="E5014" s="73"/>
      <c r="F5014" s="73"/>
      <c r="G5014" s="73"/>
    </row>
    <row r="5015" spans="1:7" x14ac:dyDescent="0.25">
      <c r="A5015" s="71" t="str">
        <f>IF(
   SUMPRODUCT(--(Sinduscon!$3:$3=DATE(2013,INT((ROW(A5212)-1)/20)+1,1)))&gt;0,
   DATE(2013,INT((ROW(A5212)-1)/20)+1,1),
   ""
)</f>
        <v/>
      </c>
      <c r="B5015" s="72" t="str">
        <f t="shared" si="277"/>
        <v/>
      </c>
      <c r="C5015" s="73"/>
      <c r="D5015" s="73"/>
      <c r="E5015" s="73"/>
      <c r="F5015" s="73"/>
      <c r="G5015" s="73"/>
    </row>
    <row r="5016" spans="1:7" x14ac:dyDescent="0.25">
      <c r="A5016" s="71" t="str">
        <f>IF(
   SUMPRODUCT(--(Sinduscon!$3:$3=DATE(2013,INT((ROW(A5213)-1)/20)+1,1)))&gt;0,
   DATE(2013,INT((ROW(A5213)-1)/20)+1,1),
   ""
)</f>
        <v/>
      </c>
      <c r="B5016" s="72" t="str">
        <f t="shared" si="277"/>
        <v/>
      </c>
      <c r="C5016" s="73"/>
      <c r="D5016" s="73"/>
      <c r="E5016" s="73"/>
      <c r="F5016" s="73"/>
      <c r="G5016" s="73"/>
    </row>
    <row r="5017" spans="1:7" x14ac:dyDescent="0.25">
      <c r="A5017" s="71" t="str">
        <f>IF(
   SUMPRODUCT(--(Sinduscon!$3:$3=DATE(2013,INT((ROW(A5214)-1)/20)+1,1)))&gt;0,
   DATE(2013,INT((ROW(A5214)-1)/20)+1,1),
   ""
)</f>
        <v/>
      </c>
      <c r="B5017" s="72" t="str">
        <f t="shared" si="277"/>
        <v/>
      </c>
      <c r="C5017" s="73"/>
      <c r="D5017" s="73"/>
      <c r="E5017" s="73"/>
      <c r="F5017" s="73"/>
      <c r="G5017" s="73"/>
    </row>
    <row r="5018" spans="1:7" x14ac:dyDescent="0.25">
      <c r="A5018" s="71" t="str">
        <f>IF(
   SUMPRODUCT(--(Sinduscon!$3:$3=DATE(2013,INT((ROW(A5215)-1)/20)+1,1)))&gt;0,
   DATE(2013,INT((ROW(A5215)-1)/20)+1,1),
   ""
)</f>
        <v/>
      </c>
      <c r="B5018" s="72" t="str">
        <f t="shared" si="277"/>
        <v/>
      </c>
      <c r="C5018" s="73"/>
      <c r="D5018" s="73"/>
      <c r="E5018" s="73"/>
      <c r="F5018" s="73"/>
      <c r="G5018" s="73"/>
    </row>
    <row r="5019" spans="1:7" x14ac:dyDescent="0.25">
      <c r="A5019" s="71" t="str">
        <f>IF(
   SUMPRODUCT(--(Sinduscon!$3:$3=DATE(2013,INT((ROW(A5216)-1)/20)+1,1)))&gt;0,
   DATE(2013,INT((ROW(A5216)-1)/20)+1,1),
   ""
)</f>
        <v/>
      </c>
      <c r="B5019" s="72" t="str">
        <f t="shared" si="277"/>
        <v/>
      </c>
      <c r="C5019" s="73"/>
      <c r="D5019" s="73"/>
      <c r="E5019" s="73"/>
      <c r="F5019" s="73"/>
      <c r="G5019" s="73"/>
    </row>
    <row r="5020" spans="1:7" x14ac:dyDescent="0.25">
      <c r="A5020" s="71" t="str">
        <f>IF(
   SUMPRODUCT(--(Sinduscon!$3:$3=DATE(2013,INT((ROW(A5217)-1)/20)+1,1)))&gt;0,
   DATE(2013,INT((ROW(A5217)-1)/20)+1,1),
   ""
)</f>
        <v/>
      </c>
      <c r="B5020" s="72" t="str">
        <f t="shared" si="277"/>
        <v/>
      </c>
      <c r="C5020" s="73"/>
      <c r="D5020" s="73"/>
      <c r="E5020" s="73"/>
      <c r="F5020" s="73"/>
      <c r="G5020" s="73"/>
    </row>
    <row r="5021" spans="1:7" x14ac:dyDescent="0.25">
      <c r="A5021" s="71" t="str">
        <f>IF(
   SUMPRODUCT(--(Sinduscon!$3:$3=DATE(2013,INT((ROW(A5218)-1)/20)+1,1)))&gt;0,
   DATE(2013,INT((ROW(A5218)-1)/20)+1,1),
   ""
)</f>
        <v/>
      </c>
      <c r="B5021" s="72" t="str">
        <f t="shared" si="277"/>
        <v/>
      </c>
      <c r="C5021" s="73"/>
      <c r="D5021" s="73"/>
      <c r="E5021" s="73"/>
      <c r="F5021" s="73"/>
      <c r="G5021" s="73"/>
    </row>
    <row r="5022" spans="1:7" x14ac:dyDescent="0.25">
      <c r="A5022" s="71" t="str">
        <f>IF(
   SUMPRODUCT(--(Sinduscon!$3:$3=DATE(2013,INT((ROW(A5219)-1)/20)+1,1)))&gt;0,
   DATE(2013,INT((ROW(A5219)-1)/20)+1,1),
   ""
)</f>
        <v/>
      </c>
      <c r="B5022" s="72" t="str">
        <f t="shared" si="277"/>
        <v/>
      </c>
      <c r="C5022" s="73"/>
      <c r="D5022" s="73"/>
      <c r="E5022" s="73"/>
      <c r="F5022" s="73"/>
      <c r="G5022" s="73"/>
    </row>
    <row r="5023" spans="1:7" x14ac:dyDescent="0.25">
      <c r="A5023" s="71" t="str">
        <f>IF(
   SUMPRODUCT(--(Sinduscon!$3:$3=DATE(2013,INT((ROW(A5220)-1)/20)+1,1)))&gt;0,
   DATE(2013,INT((ROW(A5220)-1)/20)+1,1),
   ""
)</f>
        <v/>
      </c>
      <c r="B5023" s="72" t="str">
        <f t="shared" si="277"/>
        <v/>
      </c>
      <c r="C5023" s="73"/>
      <c r="D5023" s="73"/>
      <c r="E5023" s="73"/>
      <c r="F5023" s="73"/>
      <c r="G5023" s="73"/>
    </row>
    <row r="5024" spans="1:7" x14ac:dyDescent="0.25">
      <c r="A5024" s="71" t="str">
        <f>IF(
   SUMPRODUCT(--(Sinduscon!$3:$3=DATE(2013,INT((ROW(A5221)-1)/20)+1,1)))&gt;0,
   DATE(2013,INT((ROW(A5221)-1)/20)+1,1),
   ""
)</f>
        <v/>
      </c>
      <c r="B5024" s="72" t="str">
        <f t="shared" si="277"/>
        <v/>
      </c>
      <c r="C5024" s="73"/>
      <c r="D5024" s="73"/>
      <c r="E5024" s="73"/>
      <c r="F5024" s="73"/>
      <c r="G5024" s="73"/>
    </row>
    <row r="5025" spans="1:7" x14ac:dyDescent="0.25">
      <c r="A5025" s="71" t="str">
        <f>IF(
   SUMPRODUCT(--(Sinduscon!$3:$3=DATE(2013,INT((ROW(A5222)-1)/20)+1,1)))&gt;0,
   DATE(2013,INT((ROW(A5222)-1)/20)+1,1),
   ""
)</f>
        <v/>
      </c>
      <c r="B5025" s="72" t="str">
        <f t="shared" si="277"/>
        <v/>
      </c>
      <c r="C5025" s="73"/>
      <c r="D5025" s="73"/>
      <c r="E5025" s="73"/>
      <c r="F5025" s="73"/>
      <c r="G5025" s="73"/>
    </row>
    <row r="5026" spans="1:7" x14ac:dyDescent="0.25">
      <c r="A5026" s="71" t="str">
        <f>IF(
   SUMPRODUCT(--(Sinduscon!$3:$3=DATE(2013,INT((ROW(A5223)-1)/20)+1,1)))&gt;0,
   DATE(2013,INT((ROW(A5223)-1)/20)+1,1),
   ""
)</f>
        <v/>
      </c>
      <c r="B5026" s="72" t="str">
        <f t="shared" si="277"/>
        <v/>
      </c>
      <c r="C5026" s="73"/>
      <c r="D5026" s="73"/>
      <c r="E5026" s="73"/>
      <c r="F5026" s="73"/>
      <c r="G5026" s="73"/>
    </row>
    <row r="5027" spans="1:7" x14ac:dyDescent="0.25">
      <c r="A5027" s="71" t="str">
        <f>IF(
   SUMPRODUCT(--(Sinduscon!$3:$3=DATE(2013,INT((ROW(A5224)-1)/20)+1,1)))&gt;0,
   DATE(2013,INT((ROW(A5224)-1)/20)+1,1),
   ""
)</f>
        <v/>
      </c>
      <c r="B5027" s="72" t="str">
        <f t="shared" si="277"/>
        <v/>
      </c>
      <c r="C5027" s="73"/>
      <c r="D5027" s="73"/>
      <c r="E5027" s="73"/>
      <c r="F5027" s="73"/>
      <c r="G5027" s="73"/>
    </row>
    <row r="5028" spans="1:7" x14ac:dyDescent="0.25">
      <c r="A5028" s="71" t="str">
        <f>IF(
   SUMPRODUCT(--(Sinduscon!$3:$3=DATE(2013,INT((ROW(A5225)-1)/20)+1,1)))&gt;0,
   DATE(2013,INT((ROW(A5225)-1)/20)+1,1),
   ""
)</f>
        <v/>
      </c>
      <c r="B5028" s="72" t="str">
        <f t="shared" si="277"/>
        <v/>
      </c>
      <c r="C5028" s="73"/>
      <c r="D5028" s="73"/>
      <c r="E5028" s="73"/>
      <c r="F5028" s="73"/>
      <c r="G5028" s="73"/>
    </row>
    <row r="5029" spans="1:7" x14ac:dyDescent="0.25">
      <c r="A5029" s="71" t="str">
        <f>IF(
   SUMPRODUCT(--(Sinduscon!$3:$3=DATE(2013,INT((ROW(A5226)-1)/20)+1,1)))&gt;0,
   DATE(2013,INT((ROW(A5226)-1)/20)+1,1),
   ""
)</f>
        <v/>
      </c>
      <c r="B5029" s="72" t="str">
        <f t="shared" si="277"/>
        <v/>
      </c>
      <c r="C5029" s="73"/>
      <c r="D5029" s="73"/>
      <c r="E5029" s="73"/>
      <c r="F5029" s="73"/>
      <c r="G5029" s="73"/>
    </row>
    <row r="5030" spans="1:7" x14ac:dyDescent="0.25">
      <c r="A5030" s="71" t="str">
        <f>IF(
   SUMPRODUCT(--(Sinduscon!$3:$3=DATE(2013,INT((ROW(A5227)-1)/20)+1,1)))&gt;0,
   DATE(2013,INT((ROW(A5227)-1)/20)+1,1),
   ""
)</f>
        <v/>
      </c>
      <c r="B5030" s="72" t="str">
        <f t="shared" si="277"/>
        <v/>
      </c>
      <c r="C5030" s="73"/>
      <c r="D5030" s="73"/>
      <c r="E5030" s="73"/>
      <c r="F5030" s="73"/>
      <c r="G5030" s="73"/>
    </row>
    <row r="5031" spans="1:7" x14ac:dyDescent="0.25">
      <c r="A5031" s="71" t="str">
        <f>IF(
   SUMPRODUCT(--(Sinduscon!$3:$3=DATE(2013,INT((ROW(A5228)-1)/20)+1,1)))&gt;0,
   DATE(2013,INT((ROW(A5228)-1)/20)+1,1),
   ""
)</f>
        <v/>
      </c>
      <c r="B5031" s="72" t="str">
        <f t="shared" si="277"/>
        <v/>
      </c>
      <c r="C5031" s="73"/>
      <c r="D5031" s="73"/>
      <c r="E5031" s="73"/>
      <c r="F5031" s="73"/>
      <c r="G5031" s="73"/>
    </row>
    <row r="5032" spans="1:7" x14ac:dyDescent="0.25">
      <c r="A5032" s="71" t="str">
        <f>IF(
   SUMPRODUCT(--(Sinduscon!$3:$3=DATE(2013,INT((ROW(A5229)-1)/20)+1,1)))&gt;0,
   DATE(2013,INT((ROW(A5229)-1)/20)+1,1),
   ""
)</f>
        <v/>
      </c>
      <c r="B5032" s="72" t="str">
        <f t="shared" si="277"/>
        <v/>
      </c>
      <c r="C5032" s="73"/>
      <c r="D5032" s="73"/>
      <c r="E5032" s="73"/>
      <c r="F5032" s="73"/>
      <c r="G5032" s="73"/>
    </row>
    <row r="5033" spans="1:7" x14ac:dyDescent="0.25">
      <c r="A5033" s="71" t="str">
        <f>IF(
   SUMPRODUCT(--(Sinduscon!$3:$3=DATE(2013,INT((ROW(A5230)-1)/20)+1,1)))&gt;0,
   DATE(2013,INT((ROW(A5230)-1)/20)+1,1),
   ""
)</f>
        <v/>
      </c>
      <c r="B5033" s="72" t="str">
        <f t="shared" si="277"/>
        <v/>
      </c>
      <c r="C5033" s="73"/>
      <c r="D5033" s="73"/>
      <c r="E5033" s="73"/>
      <c r="F5033" s="73"/>
      <c r="G5033" s="73"/>
    </row>
    <row r="5034" spans="1:7" x14ac:dyDescent="0.25">
      <c r="A5034" s="71" t="str">
        <f>IF(
   SUMPRODUCT(--(Sinduscon!$3:$3=DATE(2013,INT((ROW(A5231)-1)/20)+1,1)))&gt;0,
   DATE(2013,INT((ROW(A5231)-1)/20)+1,1),
   ""
)</f>
        <v/>
      </c>
      <c r="B5034" s="72" t="str">
        <f t="shared" si="277"/>
        <v/>
      </c>
      <c r="C5034" s="73"/>
      <c r="D5034" s="73"/>
      <c r="E5034" s="73"/>
      <c r="F5034" s="73"/>
      <c r="G5034" s="73"/>
    </row>
    <row r="5035" spans="1:7" x14ac:dyDescent="0.25">
      <c r="A5035" s="71" t="str">
        <f>IF(
   SUMPRODUCT(--(Sinduscon!$3:$3=DATE(2013,INT((ROW(A5232)-1)/20)+1,1)))&gt;0,
   DATE(2013,INT((ROW(A5232)-1)/20)+1,1),
   ""
)</f>
        <v/>
      </c>
      <c r="B5035" s="72" t="str">
        <f t="shared" si="277"/>
        <v/>
      </c>
      <c r="C5035" s="73"/>
      <c r="D5035" s="73"/>
      <c r="E5035" s="73"/>
      <c r="F5035" s="73"/>
      <c r="G5035" s="73"/>
    </row>
    <row r="5036" spans="1:7" x14ac:dyDescent="0.25">
      <c r="A5036" s="71" t="str">
        <f>IF(
   SUMPRODUCT(--(Sinduscon!$3:$3=DATE(2013,INT((ROW(A5233)-1)/20)+1,1)))&gt;0,
   DATE(2013,INT((ROW(A5233)-1)/20)+1,1),
   ""
)</f>
        <v/>
      </c>
      <c r="B5036" s="72" t="str">
        <f t="shared" si="277"/>
        <v/>
      </c>
      <c r="C5036" s="73"/>
      <c r="D5036" s="73"/>
      <c r="E5036" s="73"/>
      <c r="F5036" s="73"/>
      <c r="G5036" s="73"/>
    </row>
    <row r="5037" spans="1:7" x14ac:dyDescent="0.25">
      <c r="A5037" s="71" t="str">
        <f>IF(
   SUMPRODUCT(--(Sinduscon!$3:$3=DATE(2013,INT((ROW(A5234)-1)/20)+1,1)))&gt;0,
   DATE(2013,INT((ROW(A5234)-1)/20)+1,1),
   ""
)</f>
        <v/>
      </c>
      <c r="B5037" s="72" t="str">
        <f t="shared" si="277"/>
        <v/>
      </c>
      <c r="C5037" s="73"/>
      <c r="D5037" s="73"/>
      <c r="E5037" s="73"/>
      <c r="F5037" s="73"/>
      <c r="G5037" s="73"/>
    </row>
    <row r="5038" spans="1:7" x14ac:dyDescent="0.25">
      <c r="A5038" s="71" t="str">
        <f>IF(
   SUMPRODUCT(--(Sinduscon!$3:$3=DATE(2013,INT((ROW(A5235)-1)/20)+1,1)))&gt;0,
   DATE(2013,INT((ROW(A5235)-1)/20)+1,1),
   ""
)</f>
        <v/>
      </c>
      <c r="B5038" s="72" t="str">
        <f t="shared" si="277"/>
        <v/>
      </c>
      <c r="C5038" s="73"/>
      <c r="D5038" s="73"/>
      <c r="E5038" s="73"/>
      <c r="F5038" s="73"/>
      <c r="G5038" s="73"/>
    </row>
    <row r="5039" spans="1:7" x14ac:dyDescent="0.25">
      <c r="A5039" s="71" t="str">
        <f>IF(
   SUMPRODUCT(--(Sinduscon!$3:$3=DATE(2013,INT((ROW(A5236)-1)/20)+1,1)))&gt;0,
   DATE(2013,INT((ROW(A5236)-1)/20)+1,1),
   ""
)</f>
        <v/>
      </c>
      <c r="B5039" s="72" t="str">
        <f t="shared" si="277"/>
        <v/>
      </c>
      <c r="C5039" s="73"/>
      <c r="D5039" s="73"/>
      <c r="E5039" s="73"/>
      <c r="F5039" s="73"/>
      <c r="G5039" s="73"/>
    </row>
    <row r="5040" spans="1:7" x14ac:dyDescent="0.25">
      <c r="A5040" s="71" t="str">
        <f>IF(
   SUMPRODUCT(--(Sinduscon!$3:$3=DATE(2013,INT((ROW(A5237)-1)/20)+1,1)))&gt;0,
   DATE(2013,INT((ROW(A5237)-1)/20)+1,1),
   ""
)</f>
        <v/>
      </c>
      <c r="B5040" s="72" t="str">
        <f t="shared" si="277"/>
        <v/>
      </c>
      <c r="C5040" s="73"/>
      <c r="D5040" s="73"/>
      <c r="E5040" s="73"/>
      <c r="F5040" s="73"/>
      <c r="G5040" s="73"/>
    </row>
    <row r="5041" spans="1:7" x14ac:dyDescent="0.25">
      <c r="A5041" s="71" t="str">
        <f>IF(
   SUMPRODUCT(--(Sinduscon!$3:$3=DATE(2013,INT((ROW(A5238)-1)/20)+1,1)))&gt;0,
   DATE(2013,INT((ROW(A5238)-1)/20)+1,1),
   ""
)</f>
        <v/>
      </c>
      <c r="B5041" s="72" t="str">
        <f t="shared" si="277"/>
        <v/>
      </c>
      <c r="C5041" s="73"/>
      <c r="D5041" s="73"/>
      <c r="E5041" s="73"/>
      <c r="F5041" s="73"/>
      <c r="G5041" s="73"/>
    </row>
    <row r="5042" spans="1:7" x14ac:dyDescent="0.25">
      <c r="A5042" s="71" t="str">
        <f>IF(
   SUMPRODUCT(--(Sinduscon!$3:$3=DATE(2013,INT((ROW(A5239)-1)/20)+1,1)))&gt;0,
   DATE(2013,INT((ROW(A5239)-1)/20)+1,1),
   ""
)</f>
        <v/>
      </c>
      <c r="B5042" s="72" t="str">
        <f t="shared" si="277"/>
        <v/>
      </c>
      <c r="C5042" s="73"/>
      <c r="D5042" s="73"/>
      <c r="E5042" s="73"/>
      <c r="F5042" s="73"/>
      <c r="G5042" s="73"/>
    </row>
    <row r="5043" spans="1:7" x14ac:dyDescent="0.25">
      <c r="A5043" s="71" t="str">
        <f>IF(
   SUMPRODUCT(--(Sinduscon!$3:$3=DATE(2013,INT((ROW(A5240)-1)/20)+1,1)))&gt;0,
   DATE(2013,INT((ROW(A5240)-1)/20)+1,1),
   ""
)</f>
        <v/>
      </c>
      <c r="B5043" s="72" t="str">
        <f t="shared" si="277"/>
        <v/>
      </c>
      <c r="C5043" s="73"/>
      <c r="D5043" s="73"/>
      <c r="E5043" s="73"/>
      <c r="F5043" s="73"/>
      <c r="G5043" s="73"/>
    </row>
    <row r="5044" spans="1:7" x14ac:dyDescent="0.25">
      <c r="A5044" s="71" t="str">
        <f>IF(
   SUMPRODUCT(--(Sinduscon!$3:$3=DATE(2013,INT((ROW(A5241)-1)/20)+1,1)))&gt;0,
   DATE(2013,INT((ROW(A5241)-1)/20)+1,1),
   ""
)</f>
        <v/>
      </c>
      <c r="B5044" s="72" t="str">
        <f t="shared" si="277"/>
        <v/>
      </c>
      <c r="C5044" s="73"/>
      <c r="D5044" s="73"/>
      <c r="E5044" s="73"/>
      <c r="F5044" s="73"/>
      <c r="G5044" s="73"/>
    </row>
    <row r="5045" spans="1:7" x14ac:dyDescent="0.25">
      <c r="A5045" s="71" t="str">
        <f>IF(
   SUMPRODUCT(--(Sinduscon!$3:$3=DATE(2013,INT((ROW(A5242)-1)/20)+1,1)))&gt;0,
   DATE(2013,INT((ROW(A5242)-1)/20)+1,1),
   ""
)</f>
        <v/>
      </c>
      <c r="B5045" s="72" t="str">
        <f t="shared" si="277"/>
        <v/>
      </c>
      <c r="C5045" s="73"/>
      <c r="D5045" s="73"/>
      <c r="E5045" s="73"/>
      <c r="F5045" s="73"/>
      <c r="G5045" s="73"/>
    </row>
    <row r="5046" spans="1:7" x14ac:dyDescent="0.25">
      <c r="A5046" s="71" t="str">
        <f>IF(
   SUMPRODUCT(--(Sinduscon!$3:$3=DATE(2013,INT((ROW(A5243)-1)/20)+1,1)))&gt;0,
   DATE(2013,INT((ROW(A5243)-1)/20)+1,1),
   ""
)</f>
        <v/>
      </c>
      <c r="B5046" s="72" t="str">
        <f t="shared" si="277"/>
        <v/>
      </c>
      <c r="C5046" s="73"/>
      <c r="D5046" s="73"/>
      <c r="E5046" s="73"/>
      <c r="F5046" s="73"/>
      <c r="G5046" s="73"/>
    </row>
    <row r="5047" spans="1:7" x14ac:dyDescent="0.25">
      <c r="A5047" s="71" t="str">
        <f>IF(
   SUMPRODUCT(--(Sinduscon!$3:$3=DATE(2013,INT((ROW(A5244)-1)/20)+1,1)))&gt;0,
   DATE(2013,INT((ROW(A5244)-1)/20)+1,1),
   ""
)</f>
        <v/>
      </c>
      <c r="B5047" s="72" t="str">
        <f t="shared" si="277"/>
        <v/>
      </c>
      <c r="C5047" s="73"/>
      <c r="D5047" s="73"/>
      <c r="E5047" s="73"/>
      <c r="F5047" s="73"/>
      <c r="G5047" s="73"/>
    </row>
    <row r="5048" spans="1:7" x14ac:dyDescent="0.25">
      <c r="A5048" s="71" t="str">
        <f>IF(
   SUMPRODUCT(--(Sinduscon!$3:$3=DATE(2013,INT((ROW(A5245)-1)/20)+1,1)))&gt;0,
   DATE(2013,INT((ROW(A5245)-1)/20)+1,1),
   ""
)</f>
        <v/>
      </c>
      <c r="B5048" s="72" t="str">
        <f t="shared" si="277"/>
        <v/>
      </c>
      <c r="C5048" s="73"/>
      <c r="D5048" s="73"/>
      <c r="E5048" s="73"/>
      <c r="F5048" s="73"/>
      <c r="G5048" s="73"/>
    </row>
    <row r="5049" spans="1:7" x14ac:dyDescent="0.25">
      <c r="A5049" s="71" t="str">
        <f>IF(
   SUMPRODUCT(--(Sinduscon!$3:$3=DATE(2013,INT((ROW(A5246)-1)/20)+1,1)))&gt;0,
   DATE(2013,INT((ROW(A5246)-1)/20)+1,1),
   ""
)</f>
        <v/>
      </c>
      <c r="B5049" s="72" t="str">
        <f t="shared" si="277"/>
        <v/>
      </c>
      <c r="C5049" s="73"/>
      <c r="D5049" s="73"/>
      <c r="E5049" s="73"/>
      <c r="F5049" s="73"/>
      <c r="G5049" s="73"/>
    </row>
    <row r="5050" spans="1:7" x14ac:dyDescent="0.25">
      <c r="A5050" s="71" t="str">
        <f>IF(
   SUMPRODUCT(--(Sinduscon!$3:$3=DATE(2013,INT((ROW(A5247)-1)/20)+1,1)))&gt;0,
   DATE(2013,INT((ROW(A5247)-1)/20)+1,1),
   ""
)</f>
        <v/>
      </c>
      <c r="B5050" s="72" t="str">
        <f t="shared" si="277"/>
        <v/>
      </c>
      <c r="C5050" s="73"/>
      <c r="D5050" s="73"/>
      <c r="E5050" s="73"/>
      <c r="F5050" s="73"/>
      <c r="G5050" s="73"/>
    </row>
    <row r="5051" spans="1:7" x14ac:dyDescent="0.25">
      <c r="A5051" s="71" t="str">
        <f>IF(
   SUMPRODUCT(--(Sinduscon!$3:$3=DATE(2013,INT((ROW(A5248)-1)/20)+1,1)))&gt;0,
   DATE(2013,INT((ROW(A5248)-1)/20)+1,1),
   ""
)</f>
        <v/>
      </c>
      <c r="B5051" s="72" t="str">
        <f t="shared" si="277"/>
        <v/>
      </c>
      <c r="C5051" s="73"/>
      <c r="D5051" s="73"/>
      <c r="E5051" s="73"/>
      <c r="F5051" s="73"/>
      <c r="G5051" s="73"/>
    </row>
    <row r="5052" spans="1:7" x14ac:dyDescent="0.25">
      <c r="A5052" s="71" t="str">
        <f>IF(
   SUMPRODUCT(--(Sinduscon!$3:$3=DATE(2013,INT((ROW(A5249)-1)/20)+1,1)))&gt;0,
   DATE(2013,INT((ROW(A5249)-1)/20)+1,1),
   ""
)</f>
        <v/>
      </c>
      <c r="B5052" s="72" t="str">
        <f t="shared" si="277"/>
        <v/>
      </c>
      <c r="C5052" s="73"/>
      <c r="D5052" s="73"/>
      <c r="E5052" s="73"/>
      <c r="F5052" s="73"/>
      <c r="G5052" s="73"/>
    </row>
    <row r="5053" spans="1:7" x14ac:dyDescent="0.25">
      <c r="A5053" s="71" t="str">
        <f>IF(
   SUMPRODUCT(--(Sinduscon!$3:$3=DATE(2013,INT((ROW(A5250)-1)/20)+1,1)))&gt;0,
   DATE(2013,INT((ROW(A5250)-1)/20)+1,1),
   ""
)</f>
        <v/>
      </c>
      <c r="B5053" s="72" t="str">
        <f t="shared" si="277"/>
        <v/>
      </c>
      <c r="C5053" s="73"/>
      <c r="D5053" s="73"/>
      <c r="E5053" s="73"/>
      <c r="F5053" s="73"/>
      <c r="G5053" s="73"/>
    </row>
    <row r="5054" spans="1:7" x14ac:dyDescent="0.25">
      <c r="A5054" s="71" t="str">
        <f>IF(
   SUMPRODUCT(--(Sinduscon!$3:$3=DATE(2013,INT((ROW(A5251)-1)/20)+1,1)))&gt;0,
   DATE(2013,INT((ROW(A5251)-1)/20)+1,1),
   ""
)</f>
        <v/>
      </c>
      <c r="B5054" s="72" t="str">
        <f t="shared" si="277"/>
        <v/>
      </c>
      <c r="C5054" s="73"/>
      <c r="D5054" s="73"/>
      <c r="E5054" s="73"/>
      <c r="F5054" s="73"/>
      <c r="G5054" s="73"/>
    </row>
    <row r="5055" spans="1:7" x14ac:dyDescent="0.25">
      <c r="A5055" s="71" t="str">
        <f>IF(
   SUMPRODUCT(--(Sinduscon!$3:$3=DATE(2013,INT((ROW(A5252)-1)/20)+1,1)))&gt;0,
   DATE(2013,INT((ROW(A5252)-1)/20)+1,1),
   ""
)</f>
        <v/>
      </c>
      <c r="B5055" s="72" t="str">
        <f t="shared" si="277"/>
        <v/>
      </c>
      <c r="C5055" s="73"/>
      <c r="D5055" s="73"/>
      <c r="E5055" s="73"/>
      <c r="F5055" s="73"/>
      <c r="G5055" s="73"/>
    </row>
    <row r="5056" spans="1:7" x14ac:dyDescent="0.25">
      <c r="A5056" s="71" t="str">
        <f>IF(
   SUMPRODUCT(--(Sinduscon!$3:$3=DATE(2013,INT((ROW(A5253)-1)/20)+1,1)))&gt;0,
   DATE(2013,INT((ROW(A5253)-1)/20)+1,1),
   ""
)</f>
        <v/>
      </c>
      <c r="B5056" s="72" t="str">
        <f t="shared" si="277"/>
        <v/>
      </c>
      <c r="C5056" s="73"/>
      <c r="D5056" s="73"/>
      <c r="E5056" s="73"/>
      <c r="F5056" s="73"/>
      <c r="G5056" s="73"/>
    </row>
    <row r="5057" spans="1:7" x14ac:dyDescent="0.25">
      <c r="A5057" s="71" t="str">
        <f>IF(
   SUMPRODUCT(--(Sinduscon!$3:$3=DATE(2013,INT((ROW(A5254)-1)/20)+1,1)))&gt;0,
   DATE(2013,INT((ROW(A5254)-1)/20)+1,1),
   ""
)</f>
        <v/>
      </c>
      <c r="B5057" s="72" t="str">
        <f t="shared" si="277"/>
        <v/>
      </c>
      <c r="C5057" s="73"/>
      <c r="D5057" s="73"/>
      <c r="E5057" s="73"/>
      <c r="F5057" s="73"/>
      <c r="G5057" s="73"/>
    </row>
    <row r="5058" spans="1:7" x14ac:dyDescent="0.25">
      <c r="A5058" s="71" t="str">
        <f>IF(
   SUMPRODUCT(--(Sinduscon!$3:$3=DATE(2013,INT((ROW(A5255)-1)/20)+1,1)))&gt;0,
   DATE(2013,INT((ROW(A5255)-1)/20)+1,1),
   ""
)</f>
        <v/>
      </c>
      <c r="B5058" s="72" t="str">
        <f t="shared" si="277"/>
        <v/>
      </c>
      <c r="C5058" s="73"/>
      <c r="D5058" s="73"/>
      <c r="E5058" s="73"/>
      <c r="F5058" s="73"/>
      <c r="G5058" s="73"/>
    </row>
    <row r="5059" spans="1:7" x14ac:dyDescent="0.25">
      <c r="A5059" s="71" t="str">
        <f>IF(
   SUMPRODUCT(--(Sinduscon!$3:$3=DATE(2013,INT((ROW(A5256)-1)/20)+1,1)))&gt;0,
   DATE(2013,INT((ROW(A5256)-1)/20)+1,1),
   ""
)</f>
        <v/>
      </c>
      <c r="B5059" s="72" t="str">
        <f t="shared" si="277"/>
        <v/>
      </c>
      <c r="C5059" s="73"/>
      <c r="D5059" s="73"/>
      <c r="E5059" s="73"/>
      <c r="F5059" s="73"/>
      <c r="G5059" s="73"/>
    </row>
    <row r="5060" spans="1:7" x14ac:dyDescent="0.25">
      <c r="A5060" s="71" t="str">
        <f>IF(
   SUMPRODUCT(--(Sinduscon!$3:$3=DATE(2013,INT((ROW(A5257)-1)/20)+1,1)))&gt;0,
   DATE(2013,INT((ROW(A5257)-1)/20)+1,1),
   ""
)</f>
        <v/>
      </c>
      <c r="B5060" s="72" t="str">
        <f t="shared" si="277"/>
        <v/>
      </c>
      <c r="C5060" s="73"/>
      <c r="D5060" s="73"/>
      <c r="E5060" s="73"/>
      <c r="F5060" s="73"/>
      <c r="G5060" s="73"/>
    </row>
    <row r="5061" spans="1:7" x14ac:dyDescent="0.25">
      <c r="A5061" s="71" t="str">
        <f>IF(
   SUMPRODUCT(--(Sinduscon!$3:$3=DATE(2013,INT((ROW(A5258)-1)/20)+1,1)))&gt;0,
   DATE(2013,INT((ROW(A5258)-1)/20)+1,1),
   ""
)</f>
        <v/>
      </c>
      <c r="B5061" s="72" t="str">
        <f t="shared" si="277"/>
        <v/>
      </c>
      <c r="C5061" s="73"/>
      <c r="D5061" s="73"/>
      <c r="E5061" s="73"/>
      <c r="F5061" s="73"/>
      <c r="G5061" s="73"/>
    </row>
    <row r="5062" spans="1:7" x14ac:dyDescent="0.25">
      <c r="A5062" s="71" t="str">
        <f>IF(
   SUMPRODUCT(--(Sinduscon!$3:$3=DATE(2013,INT((ROW(A5259)-1)/20)+1,1)))&gt;0,
   DATE(2013,INT((ROW(A5259)-1)/20)+1,1),
   ""
)</f>
        <v/>
      </c>
      <c r="B5062" s="72" t="str">
        <f t="shared" si="277"/>
        <v/>
      </c>
      <c r="C5062" s="73"/>
      <c r="D5062" s="73"/>
      <c r="E5062" s="73"/>
      <c r="F5062" s="73"/>
      <c r="G5062" s="73"/>
    </row>
    <row r="5063" spans="1:7" x14ac:dyDescent="0.25">
      <c r="A5063" s="71" t="str">
        <f>IF(
   SUMPRODUCT(--(Sinduscon!$3:$3=DATE(2013,INT((ROW(A5260)-1)/20)+1,1)))&gt;0,
   DATE(2013,INT((ROW(A5260)-1)/20)+1,1),
   ""
)</f>
        <v/>
      </c>
      <c r="B5063" s="72" t="str">
        <f t="shared" si="277"/>
        <v/>
      </c>
      <c r="C5063" s="73"/>
      <c r="D5063" s="73"/>
      <c r="E5063" s="73"/>
      <c r="F5063" s="73"/>
      <c r="G5063" s="73"/>
    </row>
    <row r="5064" spans="1:7" x14ac:dyDescent="0.25">
      <c r="A5064" s="71" t="str">
        <f>IF(
   SUMPRODUCT(--(Sinduscon!$3:$3=DATE(2013,INT((ROW(A5261)-1)/20)+1,1)))&gt;0,
   DATE(2013,INT((ROW(A5261)-1)/20)+1,1),
   ""
)</f>
        <v/>
      </c>
      <c r="B5064" s="72" t="str">
        <f t="shared" ref="B5064:B5127" si="278">IF(A5064&lt;&gt;"", CHOOSE(MOD(QUOTIENT(ROW()-4,4),5)+1,"R-1","PP-4","R-8","R-16","PIS"), "")</f>
        <v/>
      </c>
      <c r="C5064" s="73"/>
      <c r="D5064" s="73"/>
      <c r="E5064" s="73"/>
      <c r="F5064" s="73"/>
      <c r="G5064" s="73"/>
    </row>
    <row r="5065" spans="1:7" x14ac:dyDescent="0.25">
      <c r="A5065" s="71" t="str">
        <f>IF(
   SUMPRODUCT(--(Sinduscon!$3:$3=DATE(2013,INT((ROW(A5262)-1)/20)+1,1)))&gt;0,
   DATE(2013,INT((ROW(A5262)-1)/20)+1,1),
   ""
)</f>
        <v/>
      </c>
      <c r="B5065" s="72" t="str">
        <f t="shared" si="278"/>
        <v/>
      </c>
      <c r="C5065" s="73"/>
      <c r="D5065" s="73"/>
      <c r="E5065" s="73"/>
      <c r="F5065" s="73"/>
      <c r="G5065" s="73"/>
    </row>
    <row r="5066" spans="1:7" x14ac:dyDescent="0.25">
      <c r="A5066" s="71" t="str">
        <f>IF(
   SUMPRODUCT(--(Sinduscon!$3:$3=DATE(2013,INT((ROW(A5263)-1)/20)+1,1)))&gt;0,
   DATE(2013,INT((ROW(A5263)-1)/20)+1,1),
   ""
)</f>
        <v/>
      </c>
      <c r="B5066" s="72" t="str">
        <f t="shared" si="278"/>
        <v/>
      </c>
      <c r="C5066" s="73"/>
      <c r="D5066" s="73"/>
      <c r="E5066" s="73"/>
      <c r="F5066" s="73"/>
      <c r="G5066" s="73"/>
    </row>
    <row r="5067" spans="1:7" x14ac:dyDescent="0.25">
      <c r="A5067" s="71" t="str">
        <f>IF(
   SUMPRODUCT(--(Sinduscon!$3:$3=DATE(2013,INT((ROW(A5264)-1)/20)+1,1)))&gt;0,
   DATE(2013,INT((ROW(A5264)-1)/20)+1,1),
   ""
)</f>
        <v/>
      </c>
      <c r="B5067" s="72" t="str">
        <f t="shared" si="278"/>
        <v/>
      </c>
      <c r="C5067" s="73"/>
      <c r="D5067" s="73"/>
      <c r="E5067" s="73"/>
      <c r="F5067" s="73"/>
      <c r="G5067" s="73"/>
    </row>
    <row r="5068" spans="1:7" x14ac:dyDescent="0.25">
      <c r="A5068" s="71" t="str">
        <f>IF(
   SUMPRODUCT(--(Sinduscon!$3:$3=DATE(2013,INT((ROW(A5265)-1)/20)+1,1)))&gt;0,
   DATE(2013,INT((ROW(A5265)-1)/20)+1,1),
   ""
)</f>
        <v/>
      </c>
      <c r="B5068" s="72" t="str">
        <f t="shared" si="278"/>
        <v/>
      </c>
      <c r="C5068" s="73"/>
      <c r="D5068" s="73"/>
      <c r="E5068" s="73"/>
      <c r="F5068" s="73"/>
      <c r="G5068" s="73"/>
    </row>
    <row r="5069" spans="1:7" x14ac:dyDescent="0.25">
      <c r="A5069" s="71" t="str">
        <f>IF(
   SUMPRODUCT(--(Sinduscon!$3:$3=DATE(2013,INT((ROW(A5266)-1)/20)+1,1)))&gt;0,
   DATE(2013,INT((ROW(A5266)-1)/20)+1,1),
   ""
)</f>
        <v/>
      </c>
      <c r="B5069" s="72" t="str">
        <f t="shared" si="278"/>
        <v/>
      </c>
      <c r="C5069" s="73"/>
      <c r="D5069" s="73"/>
      <c r="E5069" s="73"/>
      <c r="F5069" s="73"/>
      <c r="G5069" s="73"/>
    </row>
    <row r="5070" spans="1:7" x14ac:dyDescent="0.25">
      <c r="A5070" s="71" t="str">
        <f>IF(
   SUMPRODUCT(--(Sinduscon!$3:$3=DATE(2013,INT((ROW(A5267)-1)/20)+1,1)))&gt;0,
   DATE(2013,INT((ROW(A5267)-1)/20)+1,1),
   ""
)</f>
        <v/>
      </c>
      <c r="B5070" s="72" t="str">
        <f t="shared" si="278"/>
        <v/>
      </c>
      <c r="C5070" s="73"/>
      <c r="D5070" s="73"/>
      <c r="E5070" s="73"/>
      <c r="F5070" s="73"/>
      <c r="G5070" s="73"/>
    </row>
    <row r="5071" spans="1:7" x14ac:dyDescent="0.25">
      <c r="A5071" s="71" t="str">
        <f>IF(
   SUMPRODUCT(--(Sinduscon!$3:$3=DATE(2013,INT((ROW(A5268)-1)/20)+1,1)))&gt;0,
   DATE(2013,INT((ROW(A5268)-1)/20)+1,1),
   ""
)</f>
        <v/>
      </c>
      <c r="B5071" s="72" t="str">
        <f t="shared" si="278"/>
        <v/>
      </c>
      <c r="C5071" s="73"/>
      <c r="D5071" s="73"/>
      <c r="E5071" s="73"/>
      <c r="F5071" s="73"/>
      <c r="G5071" s="73"/>
    </row>
    <row r="5072" spans="1:7" x14ac:dyDescent="0.25">
      <c r="A5072" s="71" t="str">
        <f>IF(
   SUMPRODUCT(--(Sinduscon!$3:$3=DATE(2013,INT((ROW(A5269)-1)/20)+1,1)))&gt;0,
   DATE(2013,INT((ROW(A5269)-1)/20)+1,1),
   ""
)</f>
        <v/>
      </c>
      <c r="B5072" s="72" t="str">
        <f t="shared" si="278"/>
        <v/>
      </c>
      <c r="C5072" s="73"/>
      <c r="D5072" s="73"/>
      <c r="E5072" s="73"/>
      <c r="F5072" s="73"/>
      <c r="G5072" s="73"/>
    </row>
    <row r="5073" spans="1:7" x14ac:dyDescent="0.25">
      <c r="A5073" s="71" t="str">
        <f>IF(
   SUMPRODUCT(--(Sinduscon!$3:$3=DATE(2013,INT((ROW(A5270)-1)/20)+1,1)))&gt;0,
   DATE(2013,INT((ROW(A5270)-1)/20)+1,1),
   ""
)</f>
        <v/>
      </c>
      <c r="B5073" s="72" t="str">
        <f t="shared" si="278"/>
        <v/>
      </c>
      <c r="C5073" s="73"/>
      <c r="D5073" s="73"/>
      <c r="E5073" s="73"/>
      <c r="F5073" s="73"/>
      <c r="G5073" s="73"/>
    </row>
    <row r="5074" spans="1:7" x14ac:dyDescent="0.25">
      <c r="A5074" s="71" t="str">
        <f>IF(
   SUMPRODUCT(--(Sinduscon!$3:$3=DATE(2013,INT((ROW(A5271)-1)/20)+1,1)))&gt;0,
   DATE(2013,INT((ROW(A5271)-1)/20)+1,1),
   ""
)</f>
        <v/>
      </c>
      <c r="B5074" s="72" t="str">
        <f t="shared" si="278"/>
        <v/>
      </c>
      <c r="C5074" s="73"/>
      <c r="D5074" s="73"/>
      <c r="E5074" s="73"/>
      <c r="F5074" s="73"/>
      <c r="G5074" s="73"/>
    </row>
    <row r="5075" spans="1:7" x14ac:dyDescent="0.25">
      <c r="A5075" s="71" t="str">
        <f>IF(
   SUMPRODUCT(--(Sinduscon!$3:$3=DATE(2013,INT((ROW(A5272)-1)/20)+1,1)))&gt;0,
   DATE(2013,INT((ROW(A5272)-1)/20)+1,1),
   ""
)</f>
        <v/>
      </c>
      <c r="B5075" s="72" t="str">
        <f t="shared" si="278"/>
        <v/>
      </c>
      <c r="C5075" s="73"/>
      <c r="D5075" s="73"/>
      <c r="E5075" s="73"/>
      <c r="F5075" s="73"/>
      <c r="G5075" s="73"/>
    </row>
    <row r="5076" spans="1:7" x14ac:dyDescent="0.25">
      <c r="A5076" s="71" t="str">
        <f>IF(
   SUMPRODUCT(--(Sinduscon!$3:$3=DATE(2013,INT((ROW(A5273)-1)/20)+1,1)))&gt;0,
   DATE(2013,INT((ROW(A5273)-1)/20)+1,1),
   ""
)</f>
        <v/>
      </c>
      <c r="B5076" s="72" t="str">
        <f t="shared" si="278"/>
        <v/>
      </c>
      <c r="C5076" s="73"/>
      <c r="D5076" s="73"/>
      <c r="E5076" s="73"/>
      <c r="F5076" s="73"/>
      <c r="G5076" s="73"/>
    </row>
    <row r="5077" spans="1:7" x14ac:dyDescent="0.25">
      <c r="A5077" s="71" t="str">
        <f>IF(
   SUMPRODUCT(--(Sinduscon!$3:$3=DATE(2013,INT((ROW(A5274)-1)/20)+1,1)))&gt;0,
   DATE(2013,INT((ROW(A5274)-1)/20)+1,1),
   ""
)</f>
        <v/>
      </c>
      <c r="B5077" s="72" t="str">
        <f t="shared" si="278"/>
        <v/>
      </c>
      <c r="C5077" s="73"/>
      <c r="D5077" s="73"/>
      <c r="E5077" s="73"/>
      <c r="F5077" s="73"/>
      <c r="G5077" s="73"/>
    </row>
    <row r="5078" spans="1:7" x14ac:dyDescent="0.25">
      <c r="A5078" s="71" t="str">
        <f>IF(
   SUMPRODUCT(--(Sinduscon!$3:$3=DATE(2013,INT((ROW(A5275)-1)/20)+1,1)))&gt;0,
   DATE(2013,INT((ROW(A5275)-1)/20)+1,1),
   ""
)</f>
        <v/>
      </c>
      <c r="B5078" s="72" t="str">
        <f t="shared" si="278"/>
        <v/>
      </c>
      <c r="C5078" s="73"/>
      <c r="D5078" s="73"/>
      <c r="E5078" s="73"/>
      <c r="F5078" s="73"/>
      <c r="G5078" s="73"/>
    </row>
    <row r="5079" spans="1:7" x14ac:dyDescent="0.25">
      <c r="A5079" s="71" t="str">
        <f>IF(
   SUMPRODUCT(--(Sinduscon!$3:$3=DATE(2013,INT((ROW(A5276)-1)/20)+1,1)))&gt;0,
   DATE(2013,INT((ROW(A5276)-1)/20)+1,1),
   ""
)</f>
        <v/>
      </c>
      <c r="B5079" s="72" t="str">
        <f t="shared" si="278"/>
        <v/>
      </c>
      <c r="C5079" s="73"/>
      <c r="D5079" s="73"/>
      <c r="E5079" s="73"/>
      <c r="F5079" s="73"/>
      <c r="G5079" s="73"/>
    </row>
    <row r="5080" spans="1:7" x14ac:dyDescent="0.25">
      <c r="A5080" s="71" t="str">
        <f>IF(
   SUMPRODUCT(--(Sinduscon!$3:$3=DATE(2013,INT((ROW(A5277)-1)/20)+1,1)))&gt;0,
   DATE(2013,INT((ROW(A5277)-1)/20)+1,1),
   ""
)</f>
        <v/>
      </c>
      <c r="B5080" s="72" t="str">
        <f t="shared" si="278"/>
        <v/>
      </c>
      <c r="C5080" s="73"/>
      <c r="D5080" s="73"/>
      <c r="E5080" s="73"/>
      <c r="F5080" s="73"/>
      <c r="G5080" s="73"/>
    </row>
    <row r="5081" spans="1:7" x14ac:dyDescent="0.25">
      <c r="A5081" s="71" t="str">
        <f>IF(
   SUMPRODUCT(--(Sinduscon!$3:$3=DATE(2013,INT((ROW(A5278)-1)/20)+1,1)))&gt;0,
   DATE(2013,INT((ROW(A5278)-1)/20)+1,1),
   ""
)</f>
        <v/>
      </c>
      <c r="B5081" s="72" t="str">
        <f t="shared" si="278"/>
        <v/>
      </c>
      <c r="C5081" s="73"/>
      <c r="D5081" s="73"/>
      <c r="E5081" s="73"/>
      <c r="F5081" s="73"/>
      <c r="G5081" s="73"/>
    </row>
    <row r="5082" spans="1:7" x14ac:dyDescent="0.25">
      <c r="A5082" s="71" t="str">
        <f>IF(
   SUMPRODUCT(--(Sinduscon!$3:$3=DATE(2013,INT((ROW(A5279)-1)/20)+1,1)))&gt;0,
   DATE(2013,INT((ROW(A5279)-1)/20)+1,1),
   ""
)</f>
        <v/>
      </c>
      <c r="B5082" s="72" t="str">
        <f t="shared" si="278"/>
        <v/>
      </c>
      <c r="C5082" s="73"/>
      <c r="D5082" s="73"/>
      <c r="E5082" s="73"/>
      <c r="F5082" s="73"/>
      <c r="G5082" s="73"/>
    </row>
    <row r="5083" spans="1:7" x14ac:dyDescent="0.25">
      <c r="A5083" s="71" t="str">
        <f>IF(
   SUMPRODUCT(--(Sinduscon!$3:$3=DATE(2013,INT((ROW(A5280)-1)/20)+1,1)))&gt;0,
   DATE(2013,INT((ROW(A5280)-1)/20)+1,1),
   ""
)</f>
        <v/>
      </c>
      <c r="B5083" s="72" t="str">
        <f t="shared" si="278"/>
        <v/>
      </c>
      <c r="C5083" s="73"/>
      <c r="D5083" s="73"/>
      <c r="E5083" s="73"/>
      <c r="F5083" s="73"/>
      <c r="G5083" s="73"/>
    </row>
    <row r="5084" spans="1:7" x14ac:dyDescent="0.25">
      <c r="A5084" s="71" t="str">
        <f>IF(
   SUMPRODUCT(--(Sinduscon!$3:$3=DATE(2013,INT((ROW(A5281)-1)/20)+1,1)))&gt;0,
   DATE(2013,INT((ROW(A5281)-1)/20)+1,1),
   ""
)</f>
        <v/>
      </c>
      <c r="B5084" s="72" t="str">
        <f t="shared" si="278"/>
        <v/>
      </c>
      <c r="C5084" s="73"/>
      <c r="D5084" s="73"/>
      <c r="E5084" s="73"/>
      <c r="F5084" s="73"/>
      <c r="G5084" s="73"/>
    </row>
    <row r="5085" spans="1:7" x14ac:dyDescent="0.25">
      <c r="A5085" s="71" t="str">
        <f>IF(
   SUMPRODUCT(--(Sinduscon!$3:$3=DATE(2013,INT((ROW(A5282)-1)/20)+1,1)))&gt;0,
   DATE(2013,INT((ROW(A5282)-1)/20)+1,1),
   ""
)</f>
        <v/>
      </c>
      <c r="B5085" s="72" t="str">
        <f t="shared" si="278"/>
        <v/>
      </c>
      <c r="C5085" s="73"/>
      <c r="D5085" s="73"/>
      <c r="E5085" s="73"/>
      <c r="F5085" s="73"/>
      <c r="G5085" s="73"/>
    </row>
    <row r="5086" spans="1:7" x14ac:dyDescent="0.25">
      <c r="A5086" s="71" t="str">
        <f>IF(
   SUMPRODUCT(--(Sinduscon!$3:$3=DATE(2013,INT((ROW(A5283)-1)/20)+1,1)))&gt;0,
   DATE(2013,INT((ROW(A5283)-1)/20)+1,1),
   ""
)</f>
        <v/>
      </c>
      <c r="B5086" s="72" t="str">
        <f t="shared" si="278"/>
        <v/>
      </c>
      <c r="C5086" s="73"/>
      <c r="D5086" s="73"/>
      <c r="E5086" s="73"/>
      <c r="F5086" s="73"/>
      <c r="G5086" s="73"/>
    </row>
    <row r="5087" spans="1:7" x14ac:dyDescent="0.25">
      <c r="A5087" s="71" t="str">
        <f>IF(
   SUMPRODUCT(--(Sinduscon!$3:$3=DATE(2013,INT((ROW(A5284)-1)/20)+1,1)))&gt;0,
   DATE(2013,INT((ROW(A5284)-1)/20)+1,1),
   ""
)</f>
        <v/>
      </c>
      <c r="B5087" s="72" t="str">
        <f t="shared" si="278"/>
        <v/>
      </c>
      <c r="C5087" s="73"/>
      <c r="D5087" s="73"/>
      <c r="E5087" s="73"/>
      <c r="F5087" s="73"/>
      <c r="G5087" s="73"/>
    </row>
    <row r="5088" spans="1:7" x14ac:dyDescent="0.25">
      <c r="A5088" s="71" t="str">
        <f>IF(
   SUMPRODUCT(--(Sinduscon!$3:$3=DATE(2013,INT((ROW(A5285)-1)/20)+1,1)))&gt;0,
   DATE(2013,INT((ROW(A5285)-1)/20)+1,1),
   ""
)</f>
        <v/>
      </c>
      <c r="B5088" s="72" t="str">
        <f t="shared" si="278"/>
        <v/>
      </c>
      <c r="C5088" s="73"/>
      <c r="D5088" s="73"/>
      <c r="E5088" s="73"/>
      <c r="F5088" s="73"/>
      <c r="G5088" s="73"/>
    </row>
    <row r="5089" spans="1:7" x14ac:dyDescent="0.25">
      <c r="A5089" s="71" t="str">
        <f>IF(
   SUMPRODUCT(--(Sinduscon!$3:$3=DATE(2013,INT((ROW(A5286)-1)/20)+1,1)))&gt;0,
   DATE(2013,INT((ROW(A5286)-1)/20)+1,1),
   ""
)</f>
        <v/>
      </c>
      <c r="B5089" s="72" t="str">
        <f t="shared" si="278"/>
        <v/>
      </c>
      <c r="C5089" s="73"/>
      <c r="D5089" s="73"/>
      <c r="E5089" s="73"/>
      <c r="F5089" s="73"/>
      <c r="G5089" s="73"/>
    </row>
    <row r="5090" spans="1:7" x14ac:dyDescent="0.25">
      <c r="A5090" s="71" t="str">
        <f>IF(
   SUMPRODUCT(--(Sinduscon!$3:$3=DATE(2013,INT((ROW(A5287)-1)/20)+1,1)))&gt;0,
   DATE(2013,INT((ROW(A5287)-1)/20)+1,1),
   ""
)</f>
        <v/>
      </c>
      <c r="B5090" s="72" t="str">
        <f t="shared" si="278"/>
        <v/>
      </c>
      <c r="C5090" s="73"/>
      <c r="D5090" s="73"/>
      <c r="E5090" s="73"/>
      <c r="F5090" s="73"/>
      <c r="G5090" s="73"/>
    </row>
    <row r="5091" spans="1:7" x14ac:dyDescent="0.25">
      <c r="A5091" s="71" t="str">
        <f>IF(
   SUMPRODUCT(--(Sinduscon!$3:$3=DATE(2013,INT((ROW(A5288)-1)/20)+1,1)))&gt;0,
   DATE(2013,INT((ROW(A5288)-1)/20)+1,1),
   ""
)</f>
        <v/>
      </c>
      <c r="B5091" s="72" t="str">
        <f t="shared" si="278"/>
        <v/>
      </c>
      <c r="C5091" s="73"/>
      <c r="D5091" s="73"/>
      <c r="E5091" s="73"/>
      <c r="F5091" s="73"/>
      <c r="G5091" s="73"/>
    </row>
    <row r="5092" spans="1:7" x14ac:dyDescent="0.25">
      <c r="A5092" s="71" t="str">
        <f>IF(
   SUMPRODUCT(--(Sinduscon!$3:$3=DATE(2013,INT((ROW(A5289)-1)/20)+1,1)))&gt;0,
   DATE(2013,INT((ROW(A5289)-1)/20)+1,1),
   ""
)</f>
        <v/>
      </c>
      <c r="B5092" s="72" t="str">
        <f t="shared" si="278"/>
        <v/>
      </c>
      <c r="C5092" s="73"/>
      <c r="D5092" s="73"/>
      <c r="E5092" s="73"/>
      <c r="F5092" s="73"/>
      <c r="G5092" s="73"/>
    </row>
    <row r="5093" spans="1:7" x14ac:dyDescent="0.25">
      <c r="A5093" s="71" t="str">
        <f>IF(
   SUMPRODUCT(--(Sinduscon!$3:$3=DATE(2013,INT((ROW(A5290)-1)/20)+1,1)))&gt;0,
   DATE(2013,INT((ROW(A5290)-1)/20)+1,1),
   ""
)</f>
        <v/>
      </c>
      <c r="B5093" s="72" t="str">
        <f t="shared" si="278"/>
        <v/>
      </c>
      <c r="C5093" s="73"/>
      <c r="D5093" s="73"/>
      <c r="E5093" s="73"/>
      <c r="F5093" s="73"/>
      <c r="G5093" s="73"/>
    </row>
    <row r="5094" spans="1:7" x14ac:dyDescent="0.25">
      <c r="A5094" s="71" t="str">
        <f>IF(
   SUMPRODUCT(--(Sinduscon!$3:$3=DATE(2013,INT((ROW(A5291)-1)/20)+1,1)))&gt;0,
   DATE(2013,INT((ROW(A5291)-1)/20)+1,1),
   ""
)</f>
        <v/>
      </c>
      <c r="B5094" s="72" t="str">
        <f t="shared" si="278"/>
        <v/>
      </c>
      <c r="C5094" s="73"/>
      <c r="D5094" s="73"/>
      <c r="E5094" s="73"/>
      <c r="F5094" s="73"/>
      <c r="G5094" s="73"/>
    </row>
    <row r="5095" spans="1:7" x14ac:dyDescent="0.25">
      <c r="A5095" s="71" t="str">
        <f>IF(
   SUMPRODUCT(--(Sinduscon!$3:$3=DATE(2013,INT((ROW(A5292)-1)/20)+1,1)))&gt;0,
   DATE(2013,INT((ROW(A5292)-1)/20)+1,1),
   ""
)</f>
        <v/>
      </c>
      <c r="B5095" s="72" t="str">
        <f t="shared" si="278"/>
        <v/>
      </c>
      <c r="C5095" s="73"/>
      <c r="D5095" s="73"/>
      <c r="E5095" s="73"/>
      <c r="F5095" s="73"/>
      <c r="G5095" s="73"/>
    </row>
    <row r="5096" spans="1:7" x14ac:dyDescent="0.25">
      <c r="A5096" s="71" t="str">
        <f>IF(
   SUMPRODUCT(--(Sinduscon!$3:$3=DATE(2013,INT((ROW(A5293)-1)/20)+1,1)))&gt;0,
   DATE(2013,INT((ROW(A5293)-1)/20)+1,1),
   ""
)</f>
        <v/>
      </c>
      <c r="B5096" s="72" t="str">
        <f t="shared" si="278"/>
        <v/>
      </c>
      <c r="C5096" s="73"/>
      <c r="D5096" s="73"/>
      <c r="E5096" s="73"/>
      <c r="F5096" s="73"/>
      <c r="G5096" s="73"/>
    </row>
    <row r="5097" spans="1:7" x14ac:dyDescent="0.25">
      <c r="A5097" s="71" t="str">
        <f>IF(
   SUMPRODUCT(--(Sinduscon!$3:$3=DATE(2013,INT((ROW(A5294)-1)/20)+1,1)))&gt;0,
   DATE(2013,INT((ROW(A5294)-1)/20)+1,1),
   ""
)</f>
        <v/>
      </c>
      <c r="B5097" s="72" t="str">
        <f t="shared" si="278"/>
        <v/>
      </c>
      <c r="C5097" s="73"/>
      <c r="D5097" s="73"/>
      <c r="E5097" s="73"/>
      <c r="F5097" s="73"/>
      <c r="G5097" s="73"/>
    </row>
    <row r="5098" spans="1:7" x14ac:dyDescent="0.25">
      <c r="A5098" s="71" t="str">
        <f>IF(
   SUMPRODUCT(--(Sinduscon!$3:$3=DATE(2013,INT((ROW(A5295)-1)/20)+1,1)))&gt;0,
   DATE(2013,INT((ROW(A5295)-1)/20)+1,1),
   ""
)</f>
        <v/>
      </c>
      <c r="B5098" s="72" t="str">
        <f t="shared" si="278"/>
        <v/>
      </c>
      <c r="C5098" s="73"/>
      <c r="D5098" s="73"/>
      <c r="E5098" s="73"/>
      <c r="F5098" s="73"/>
      <c r="G5098" s="73"/>
    </row>
    <row r="5099" spans="1:7" x14ac:dyDescent="0.25">
      <c r="A5099" s="71" t="str">
        <f>IF(
   SUMPRODUCT(--(Sinduscon!$3:$3=DATE(2013,INT((ROW(A5296)-1)/20)+1,1)))&gt;0,
   DATE(2013,INT((ROW(A5296)-1)/20)+1,1),
   ""
)</f>
        <v/>
      </c>
      <c r="B5099" s="72" t="str">
        <f t="shared" si="278"/>
        <v/>
      </c>
      <c r="C5099" s="73"/>
      <c r="D5099" s="73"/>
      <c r="E5099" s="73"/>
      <c r="F5099" s="73"/>
      <c r="G5099" s="73"/>
    </row>
    <row r="5100" spans="1:7" x14ac:dyDescent="0.25">
      <c r="A5100" s="71" t="str">
        <f>IF(
   SUMPRODUCT(--(Sinduscon!$3:$3=DATE(2013,INT((ROW(A5297)-1)/20)+1,1)))&gt;0,
   DATE(2013,INT((ROW(A5297)-1)/20)+1,1),
   ""
)</f>
        <v/>
      </c>
      <c r="B5100" s="72" t="str">
        <f t="shared" si="278"/>
        <v/>
      </c>
      <c r="C5100" s="73"/>
      <c r="D5100" s="73"/>
      <c r="E5100" s="73"/>
      <c r="F5100" s="73"/>
      <c r="G5100" s="73"/>
    </row>
    <row r="5101" spans="1:7" x14ac:dyDescent="0.25">
      <c r="A5101" s="71" t="str">
        <f>IF(
   SUMPRODUCT(--(Sinduscon!$3:$3=DATE(2013,INT((ROW(A5298)-1)/20)+1,1)))&gt;0,
   DATE(2013,INT((ROW(A5298)-1)/20)+1,1),
   ""
)</f>
        <v/>
      </c>
      <c r="B5101" s="72" t="str">
        <f t="shared" si="278"/>
        <v/>
      </c>
      <c r="C5101" s="73"/>
      <c r="D5101" s="73"/>
      <c r="E5101" s="73"/>
      <c r="F5101" s="73"/>
      <c r="G5101" s="73"/>
    </row>
    <row r="5102" spans="1:7" x14ac:dyDescent="0.25">
      <c r="A5102" s="71" t="str">
        <f>IF(
   SUMPRODUCT(--(Sinduscon!$3:$3=DATE(2013,INT((ROW(A5299)-1)/20)+1,1)))&gt;0,
   DATE(2013,INT((ROW(A5299)-1)/20)+1,1),
   ""
)</f>
        <v/>
      </c>
      <c r="B5102" s="72" t="str">
        <f t="shared" si="278"/>
        <v/>
      </c>
      <c r="C5102" s="73"/>
      <c r="D5102" s="73"/>
      <c r="E5102" s="73"/>
      <c r="F5102" s="73"/>
      <c r="G5102" s="73"/>
    </row>
    <row r="5103" spans="1:7" x14ac:dyDescent="0.25">
      <c r="A5103" s="71" t="str">
        <f>IF(
   SUMPRODUCT(--(Sinduscon!$3:$3=DATE(2013,INT((ROW(A5300)-1)/20)+1,1)))&gt;0,
   DATE(2013,INT((ROW(A5300)-1)/20)+1,1),
   ""
)</f>
        <v/>
      </c>
      <c r="B5103" s="72" t="str">
        <f t="shared" si="278"/>
        <v/>
      </c>
      <c r="C5103" s="73"/>
      <c r="D5103" s="73"/>
      <c r="E5103" s="73"/>
      <c r="F5103" s="73"/>
      <c r="G5103" s="73"/>
    </row>
    <row r="5104" spans="1:7" x14ac:dyDescent="0.25">
      <c r="A5104" s="71" t="str">
        <f>IF(
   SUMPRODUCT(--(Sinduscon!$3:$3=DATE(2013,INT((ROW(A5301)-1)/20)+1,1)))&gt;0,
   DATE(2013,INT((ROW(A5301)-1)/20)+1,1),
   ""
)</f>
        <v/>
      </c>
      <c r="B5104" s="72" t="str">
        <f t="shared" si="278"/>
        <v/>
      </c>
      <c r="C5104" s="73"/>
      <c r="D5104" s="73"/>
      <c r="E5104" s="73"/>
      <c r="F5104" s="73"/>
      <c r="G5104" s="73"/>
    </row>
    <row r="5105" spans="1:7" x14ac:dyDescent="0.25">
      <c r="A5105" s="71" t="str">
        <f>IF(
   SUMPRODUCT(--(Sinduscon!$3:$3=DATE(2013,INT((ROW(A5302)-1)/20)+1,1)))&gt;0,
   DATE(2013,INT((ROW(A5302)-1)/20)+1,1),
   ""
)</f>
        <v/>
      </c>
      <c r="B5105" s="72" t="str">
        <f t="shared" si="278"/>
        <v/>
      </c>
      <c r="C5105" s="73"/>
      <c r="D5105" s="73"/>
      <c r="E5105" s="73"/>
      <c r="F5105" s="73"/>
      <c r="G5105" s="73"/>
    </row>
    <row r="5106" spans="1:7" x14ac:dyDescent="0.25">
      <c r="A5106" s="71" t="str">
        <f>IF(
   SUMPRODUCT(--(Sinduscon!$3:$3=DATE(2013,INT((ROW(A5303)-1)/20)+1,1)))&gt;0,
   DATE(2013,INT((ROW(A5303)-1)/20)+1,1),
   ""
)</f>
        <v/>
      </c>
      <c r="B5106" s="72" t="str">
        <f t="shared" si="278"/>
        <v/>
      </c>
      <c r="C5106" s="73"/>
      <c r="D5106" s="73"/>
      <c r="E5106" s="73"/>
      <c r="F5106" s="73"/>
      <c r="G5106" s="73"/>
    </row>
    <row r="5107" spans="1:7" x14ac:dyDescent="0.25">
      <c r="A5107" s="71" t="str">
        <f>IF(
   SUMPRODUCT(--(Sinduscon!$3:$3=DATE(2013,INT((ROW(A5304)-1)/20)+1,1)))&gt;0,
   DATE(2013,INT((ROW(A5304)-1)/20)+1,1),
   ""
)</f>
        <v/>
      </c>
      <c r="B5107" s="72" t="str">
        <f t="shared" si="278"/>
        <v/>
      </c>
      <c r="C5107" s="73"/>
      <c r="D5107" s="73"/>
      <c r="E5107" s="73"/>
      <c r="F5107" s="73"/>
      <c r="G5107" s="73"/>
    </row>
    <row r="5108" spans="1:7" x14ac:dyDescent="0.25">
      <c r="A5108" s="71" t="str">
        <f>IF(
   SUMPRODUCT(--(Sinduscon!$3:$3=DATE(2013,INT((ROW(A5305)-1)/20)+1,1)))&gt;0,
   DATE(2013,INT((ROW(A5305)-1)/20)+1,1),
   ""
)</f>
        <v/>
      </c>
      <c r="B5108" s="72" t="str">
        <f t="shared" si="278"/>
        <v/>
      </c>
      <c r="C5108" s="73"/>
      <c r="D5108" s="73"/>
      <c r="E5108" s="73"/>
      <c r="F5108" s="73"/>
      <c r="G5108" s="73"/>
    </row>
    <row r="5109" spans="1:7" x14ac:dyDescent="0.25">
      <c r="A5109" s="71" t="str">
        <f>IF(
   SUMPRODUCT(--(Sinduscon!$3:$3=DATE(2013,INT((ROW(A5306)-1)/20)+1,1)))&gt;0,
   DATE(2013,INT((ROW(A5306)-1)/20)+1,1),
   ""
)</f>
        <v/>
      </c>
      <c r="B5109" s="72" t="str">
        <f t="shared" si="278"/>
        <v/>
      </c>
      <c r="C5109" s="73"/>
      <c r="D5109" s="73"/>
      <c r="E5109" s="73"/>
      <c r="F5109" s="73"/>
      <c r="G5109" s="73"/>
    </row>
    <row r="5110" spans="1:7" x14ac:dyDescent="0.25">
      <c r="A5110" s="71" t="str">
        <f>IF(
   SUMPRODUCT(--(Sinduscon!$3:$3=DATE(2013,INT((ROW(A5307)-1)/20)+1,1)))&gt;0,
   DATE(2013,INT((ROW(A5307)-1)/20)+1,1),
   ""
)</f>
        <v/>
      </c>
      <c r="B5110" s="72" t="str">
        <f t="shared" si="278"/>
        <v/>
      </c>
      <c r="C5110" s="73"/>
      <c r="D5110" s="73"/>
      <c r="E5110" s="73"/>
      <c r="F5110" s="73"/>
      <c r="G5110" s="73"/>
    </row>
    <row r="5111" spans="1:7" x14ac:dyDescent="0.25">
      <c r="A5111" s="71" t="str">
        <f>IF(
   SUMPRODUCT(--(Sinduscon!$3:$3=DATE(2013,INT((ROW(A5308)-1)/20)+1,1)))&gt;0,
   DATE(2013,INT((ROW(A5308)-1)/20)+1,1),
   ""
)</f>
        <v/>
      </c>
      <c r="B5111" s="72" t="str">
        <f t="shared" si="278"/>
        <v/>
      </c>
      <c r="C5111" s="73"/>
      <c r="D5111" s="73"/>
      <c r="E5111" s="73"/>
      <c r="F5111" s="73"/>
      <c r="G5111" s="73"/>
    </row>
    <row r="5112" spans="1:7" x14ac:dyDescent="0.25">
      <c r="A5112" s="71" t="str">
        <f>IF(
   SUMPRODUCT(--(Sinduscon!$3:$3=DATE(2013,INT((ROW(A5309)-1)/20)+1,1)))&gt;0,
   DATE(2013,INT((ROW(A5309)-1)/20)+1,1),
   ""
)</f>
        <v/>
      </c>
      <c r="B5112" s="72" t="str">
        <f t="shared" si="278"/>
        <v/>
      </c>
      <c r="C5112" s="73"/>
      <c r="D5112" s="73"/>
      <c r="E5112" s="73"/>
      <c r="F5112" s="73"/>
      <c r="G5112" s="73"/>
    </row>
    <row r="5113" spans="1:7" x14ac:dyDescent="0.25">
      <c r="A5113" s="71" t="str">
        <f>IF(
   SUMPRODUCT(--(Sinduscon!$3:$3=DATE(2013,INT((ROW(A5310)-1)/20)+1,1)))&gt;0,
   DATE(2013,INT((ROW(A5310)-1)/20)+1,1),
   ""
)</f>
        <v/>
      </c>
      <c r="B5113" s="72" t="str">
        <f t="shared" si="278"/>
        <v/>
      </c>
      <c r="C5113" s="73"/>
      <c r="D5113" s="73"/>
      <c r="E5113" s="73"/>
      <c r="F5113" s="73"/>
      <c r="G5113" s="73"/>
    </row>
    <row r="5114" spans="1:7" x14ac:dyDescent="0.25">
      <c r="A5114" s="71" t="str">
        <f>IF(
   SUMPRODUCT(--(Sinduscon!$3:$3=DATE(2013,INT((ROW(A5311)-1)/20)+1,1)))&gt;0,
   DATE(2013,INT((ROW(A5311)-1)/20)+1,1),
   ""
)</f>
        <v/>
      </c>
      <c r="B5114" s="72" t="str">
        <f t="shared" si="278"/>
        <v/>
      </c>
      <c r="C5114" s="73"/>
      <c r="D5114" s="73"/>
      <c r="E5114" s="73"/>
      <c r="F5114" s="73"/>
      <c r="G5114" s="73"/>
    </row>
    <row r="5115" spans="1:7" x14ac:dyDescent="0.25">
      <c r="A5115" s="71" t="str">
        <f>IF(
   SUMPRODUCT(--(Sinduscon!$3:$3=DATE(2013,INT((ROW(A5312)-1)/20)+1,1)))&gt;0,
   DATE(2013,INT((ROW(A5312)-1)/20)+1,1),
   ""
)</f>
        <v/>
      </c>
      <c r="B5115" s="72" t="str">
        <f t="shared" si="278"/>
        <v/>
      </c>
      <c r="C5115" s="73"/>
      <c r="D5115" s="73"/>
      <c r="E5115" s="73"/>
      <c r="F5115" s="73"/>
      <c r="G5115" s="73"/>
    </row>
    <row r="5116" spans="1:7" x14ac:dyDescent="0.25">
      <c r="A5116" s="71" t="str">
        <f>IF(
   SUMPRODUCT(--(Sinduscon!$3:$3=DATE(2013,INT((ROW(A5313)-1)/20)+1,1)))&gt;0,
   DATE(2013,INT((ROW(A5313)-1)/20)+1,1),
   ""
)</f>
        <v/>
      </c>
      <c r="B5116" s="72" t="str">
        <f t="shared" si="278"/>
        <v/>
      </c>
      <c r="C5116" s="73"/>
      <c r="D5116" s="73"/>
      <c r="E5116" s="73"/>
      <c r="F5116" s="73"/>
      <c r="G5116" s="73"/>
    </row>
    <row r="5117" spans="1:7" x14ac:dyDescent="0.25">
      <c r="A5117" s="71" t="str">
        <f>IF(
   SUMPRODUCT(--(Sinduscon!$3:$3=DATE(2013,INT((ROW(A5314)-1)/20)+1,1)))&gt;0,
   DATE(2013,INT((ROW(A5314)-1)/20)+1,1),
   ""
)</f>
        <v/>
      </c>
      <c r="B5117" s="72" t="str">
        <f t="shared" si="278"/>
        <v/>
      </c>
      <c r="C5117" s="73"/>
      <c r="D5117" s="73"/>
      <c r="E5117" s="73"/>
      <c r="F5117" s="73"/>
      <c r="G5117" s="73"/>
    </row>
    <row r="5118" spans="1:7" x14ac:dyDescent="0.25">
      <c r="A5118" s="71" t="str">
        <f>IF(
   SUMPRODUCT(--(Sinduscon!$3:$3=DATE(2013,INT((ROW(A5315)-1)/20)+1,1)))&gt;0,
   DATE(2013,INT((ROW(A5315)-1)/20)+1,1),
   ""
)</f>
        <v/>
      </c>
      <c r="B5118" s="72" t="str">
        <f t="shared" si="278"/>
        <v/>
      </c>
      <c r="C5118" s="73"/>
      <c r="D5118" s="73"/>
      <c r="E5118" s="73"/>
      <c r="F5118" s="73"/>
      <c r="G5118" s="73"/>
    </row>
    <row r="5119" spans="1:7" x14ac:dyDescent="0.25">
      <c r="A5119" s="71" t="str">
        <f>IF(
   SUMPRODUCT(--(Sinduscon!$3:$3=DATE(2013,INT((ROW(A5316)-1)/20)+1,1)))&gt;0,
   DATE(2013,INT((ROW(A5316)-1)/20)+1,1),
   ""
)</f>
        <v/>
      </c>
      <c r="B5119" s="72" t="str">
        <f t="shared" si="278"/>
        <v/>
      </c>
      <c r="C5119" s="73"/>
      <c r="D5119" s="73"/>
      <c r="E5119" s="73"/>
      <c r="F5119" s="73"/>
      <c r="G5119" s="73"/>
    </row>
    <row r="5120" spans="1:7" x14ac:dyDescent="0.25">
      <c r="A5120" s="71" t="str">
        <f>IF(
   SUMPRODUCT(--(Sinduscon!$3:$3=DATE(2013,INT((ROW(A5317)-1)/20)+1,1)))&gt;0,
   DATE(2013,INT((ROW(A5317)-1)/20)+1,1),
   ""
)</f>
        <v/>
      </c>
      <c r="B5120" s="72" t="str">
        <f t="shared" si="278"/>
        <v/>
      </c>
      <c r="C5120" s="73"/>
      <c r="D5120" s="73"/>
      <c r="E5120" s="73"/>
      <c r="F5120" s="73"/>
      <c r="G5120" s="73"/>
    </row>
    <row r="5121" spans="1:7" x14ac:dyDescent="0.25">
      <c r="A5121" s="71" t="str">
        <f>IF(
   SUMPRODUCT(--(Sinduscon!$3:$3=DATE(2013,INT((ROW(A5318)-1)/20)+1,1)))&gt;0,
   DATE(2013,INT((ROW(A5318)-1)/20)+1,1),
   ""
)</f>
        <v/>
      </c>
      <c r="B5121" s="72" t="str">
        <f t="shared" si="278"/>
        <v/>
      </c>
      <c r="C5121" s="73"/>
      <c r="D5121" s="73"/>
      <c r="E5121" s="73"/>
      <c r="F5121" s="73"/>
      <c r="G5121" s="73"/>
    </row>
    <row r="5122" spans="1:7" x14ac:dyDescent="0.25">
      <c r="A5122" s="71" t="str">
        <f>IF(
   SUMPRODUCT(--(Sinduscon!$3:$3=DATE(2013,INT((ROW(A5319)-1)/20)+1,1)))&gt;0,
   DATE(2013,INT((ROW(A5319)-1)/20)+1,1),
   ""
)</f>
        <v/>
      </c>
      <c r="B5122" s="72" t="str">
        <f t="shared" si="278"/>
        <v/>
      </c>
      <c r="C5122" s="73"/>
      <c r="D5122" s="73"/>
      <c r="E5122" s="73"/>
      <c r="F5122" s="73"/>
      <c r="G5122" s="73"/>
    </row>
    <row r="5123" spans="1:7" x14ac:dyDescent="0.25">
      <c r="A5123" s="71" t="str">
        <f>IF(
   SUMPRODUCT(--(Sinduscon!$3:$3=DATE(2013,INT((ROW(A5320)-1)/20)+1,1)))&gt;0,
   DATE(2013,INT((ROW(A5320)-1)/20)+1,1),
   ""
)</f>
        <v/>
      </c>
      <c r="B5123" s="72" t="str">
        <f t="shared" si="278"/>
        <v/>
      </c>
      <c r="C5123" s="73"/>
      <c r="D5123" s="73"/>
      <c r="E5123" s="73"/>
      <c r="F5123" s="73"/>
      <c r="G5123" s="73"/>
    </row>
    <row r="5124" spans="1:7" x14ac:dyDescent="0.25">
      <c r="A5124" s="71" t="str">
        <f>IF(
   SUMPRODUCT(--(Sinduscon!$3:$3=DATE(2013,INT((ROW(A5321)-1)/20)+1,1)))&gt;0,
   DATE(2013,INT((ROW(A5321)-1)/20)+1,1),
   ""
)</f>
        <v/>
      </c>
      <c r="B5124" s="72" t="str">
        <f t="shared" si="278"/>
        <v/>
      </c>
      <c r="C5124" s="73"/>
      <c r="D5124" s="73"/>
      <c r="E5124" s="73"/>
      <c r="F5124" s="73"/>
      <c r="G5124" s="73"/>
    </row>
    <row r="5125" spans="1:7" x14ac:dyDescent="0.25">
      <c r="A5125" s="71" t="str">
        <f>IF(
   SUMPRODUCT(--(Sinduscon!$3:$3=DATE(2013,INT((ROW(A5322)-1)/20)+1,1)))&gt;0,
   DATE(2013,INT((ROW(A5322)-1)/20)+1,1),
   ""
)</f>
        <v/>
      </c>
      <c r="B5125" s="72" t="str">
        <f t="shared" si="278"/>
        <v/>
      </c>
      <c r="C5125" s="73"/>
      <c r="D5125" s="73"/>
      <c r="E5125" s="73"/>
      <c r="F5125" s="73"/>
      <c r="G5125" s="73"/>
    </row>
    <row r="5126" spans="1:7" x14ac:dyDescent="0.25">
      <c r="A5126" s="71" t="str">
        <f>IF(
   SUMPRODUCT(--(Sinduscon!$3:$3=DATE(2013,INT((ROW(A5323)-1)/20)+1,1)))&gt;0,
   DATE(2013,INT((ROW(A5323)-1)/20)+1,1),
   ""
)</f>
        <v/>
      </c>
      <c r="B5126" s="72" t="str">
        <f t="shared" si="278"/>
        <v/>
      </c>
      <c r="C5126" s="73"/>
      <c r="D5126" s="73"/>
      <c r="E5126" s="73"/>
      <c r="F5126" s="73"/>
      <c r="G5126" s="73"/>
    </row>
    <row r="5127" spans="1:7" x14ac:dyDescent="0.25">
      <c r="A5127" s="71" t="str">
        <f>IF(
   SUMPRODUCT(--(Sinduscon!$3:$3=DATE(2013,INT((ROW(A5324)-1)/20)+1,1)))&gt;0,
   DATE(2013,INT((ROW(A5324)-1)/20)+1,1),
   ""
)</f>
        <v/>
      </c>
      <c r="B5127" s="72" t="str">
        <f t="shared" si="278"/>
        <v/>
      </c>
      <c r="C5127" s="73"/>
      <c r="D5127" s="73"/>
      <c r="E5127" s="73"/>
      <c r="F5127" s="73"/>
      <c r="G5127" s="73"/>
    </row>
    <row r="5128" spans="1:7" x14ac:dyDescent="0.25">
      <c r="A5128" s="71" t="str">
        <f>IF(
   SUMPRODUCT(--(Sinduscon!$3:$3=DATE(2013,INT((ROW(A5325)-1)/20)+1,1)))&gt;0,
   DATE(2013,INT((ROW(A5325)-1)/20)+1,1),
   ""
)</f>
        <v/>
      </c>
      <c r="B5128" s="72" t="str">
        <f t="shared" ref="B5128:B5191" si="279">IF(A5128&lt;&gt;"", CHOOSE(MOD(QUOTIENT(ROW()-4,4),5)+1,"R-1","PP-4","R-8","R-16","PIS"), "")</f>
        <v/>
      </c>
      <c r="C5128" s="73"/>
      <c r="D5128" s="73"/>
      <c r="E5128" s="73"/>
      <c r="F5128" s="73"/>
      <c r="G5128" s="73"/>
    </row>
    <row r="5129" spans="1:7" x14ac:dyDescent="0.25">
      <c r="A5129" s="71" t="str">
        <f>IF(
   SUMPRODUCT(--(Sinduscon!$3:$3=DATE(2013,INT((ROW(A5326)-1)/20)+1,1)))&gt;0,
   DATE(2013,INT((ROW(A5326)-1)/20)+1,1),
   ""
)</f>
        <v/>
      </c>
      <c r="B5129" s="72" t="str">
        <f t="shared" si="279"/>
        <v/>
      </c>
      <c r="C5129" s="73"/>
      <c r="D5129" s="73"/>
      <c r="E5129" s="73"/>
      <c r="F5129" s="73"/>
      <c r="G5129" s="73"/>
    </row>
    <row r="5130" spans="1:7" x14ac:dyDescent="0.25">
      <c r="A5130" s="71" t="str">
        <f>IF(
   SUMPRODUCT(--(Sinduscon!$3:$3=DATE(2013,INT((ROW(A5327)-1)/20)+1,1)))&gt;0,
   DATE(2013,INT((ROW(A5327)-1)/20)+1,1),
   ""
)</f>
        <v/>
      </c>
      <c r="B5130" s="72" t="str">
        <f t="shared" si="279"/>
        <v/>
      </c>
      <c r="C5130" s="73"/>
      <c r="D5130" s="73"/>
      <c r="E5130" s="73"/>
      <c r="F5130" s="73"/>
      <c r="G5130" s="73"/>
    </row>
    <row r="5131" spans="1:7" x14ac:dyDescent="0.25">
      <c r="A5131" s="71" t="str">
        <f>IF(
   SUMPRODUCT(--(Sinduscon!$3:$3=DATE(2013,INT((ROW(A5328)-1)/20)+1,1)))&gt;0,
   DATE(2013,INT((ROW(A5328)-1)/20)+1,1),
   ""
)</f>
        <v/>
      </c>
      <c r="B5131" s="72" t="str">
        <f t="shared" si="279"/>
        <v/>
      </c>
      <c r="C5131" s="73"/>
      <c r="D5131" s="73"/>
      <c r="E5131" s="73"/>
      <c r="F5131" s="73"/>
      <c r="G5131" s="73"/>
    </row>
    <row r="5132" spans="1:7" x14ac:dyDescent="0.25">
      <c r="A5132" s="71" t="str">
        <f>IF(
   SUMPRODUCT(--(Sinduscon!$3:$3=DATE(2013,INT((ROW(A5329)-1)/20)+1,1)))&gt;0,
   DATE(2013,INT((ROW(A5329)-1)/20)+1,1),
   ""
)</f>
        <v/>
      </c>
      <c r="B5132" s="72" t="str">
        <f t="shared" si="279"/>
        <v/>
      </c>
      <c r="C5132" s="73"/>
      <c r="D5132" s="73"/>
      <c r="E5132" s="73"/>
      <c r="F5132" s="73"/>
      <c r="G5132" s="73"/>
    </row>
    <row r="5133" spans="1:7" x14ac:dyDescent="0.25">
      <c r="A5133" s="71" t="str">
        <f>IF(
   SUMPRODUCT(--(Sinduscon!$3:$3=DATE(2013,INT((ROW(A5330)-1)/20)+1,1)))&gt;0,
   DATE(2013,INT((ROW(A5330)-1)/20)+1,1),
   ""
)</f>
        <v/>
      </c>
      <c r="B5133" s="72" t="str">
        <f t="shared" si="279"/>
        <v/>
      </c>
      <c r="C5133" s="73"/>
      <c r="D5133" s="73"/>
      <c r="E5133" s="73"/>
      <c r="F5133" s="73"/>
      <c r="G5133" s="73"/>
    </row>
    <row r="5134" spans="1:7" x14ac:dyDescent="0.25">
      <c r="A5134" s="71" t="str">
        <f>IF(
   SUMPRODUCT(--(Sinduscon!$3:$3=DATE(2013,INT((ROW(A5331)-1)/20)+1,1)))&gt;0,
   DATE(2013,INT((ROW(A5331)-1)/20)+1,1),
   ""
)</f>
        <v/>
      </c>
      <c r="B5134" s="72" t="str">
        <f t="shared" si="279"/>
        <v/>
      </c>
      <c r="C5134" s="73"/>
      <c r="D5134" s="73"/>
      <c r="E5134" s="73"/>
      <c r="F5134" s="73"/>
      <c r="G5134" s="73"/>
    </row>
    <row r="5135" spans="1:7" x14ac:dyDescent="0.25">
      <c r="A5135" s="71" t="str">
        <f>IF(
   SUMPRODUCT(--(Sinduscon!$3:$3=DATE(2013,INT((ROW(A5332)-1)/20)+1,1)))&gt;0,
   DATE(2013,INT((ROW(A5332)-1)/20)+1,1),
   ""
)</f>
        <v/>
      </c>
      <c r="B5135" s="72" t="str">
        <f t="shared" si="279"/>
        <v/>
      </c>
      <c r="C5135" s="73"/>
      <c r="D5135" s="73"/>
      <c r="E5135" s="73"/>
      <c r="F5135" s="73"/>
      <c r="G5135" s="73"/>
    </row>
    <row r="5136" spans="1:7" x14ac:dyDescent="0.25">
      <c r="A5136" s="71" t="str">
        <f>IF(
   SUMPRODUCT(--(Sinduscon!$3:$3=DATE(2013,INT((ROW(A5333)-1)/20)+1,1)))&gt;0,
   DATE(2013,INT((ROW(A5333)-1)/20)+1,1),
   ""
)</f>
        <v/>
      </c>
      <c r="B5136" s="72" t="str">
        <f t="shared" si="279"/>
        <v/>
      </c>
      <c r="C5136" s="73"/>
      <c r="D5136" s="73"/>
      <c r="E5136" s="73"/>
      <c r="F5136" s="73"/>
      <c r="G5136" s="73"/>
    </row>
    <row r="5137" spans="1:7" x14ac:dyDescent="0.25">
      <c r="A5137" s="71" t="str">
        <f>IF(
   SUMPRODUCT(--(Sinduscon!$3:$3=DATE(2013,INT((ROW(A5334)-1)/20)+1,1)))&gt;0,
   DATE(2013,INT((ROW(A5334)-1)/20)+1,1),
   ""
)</f>
        <v/>
      </c>
      <c r="B5137" s="72" t="str">
        <f t="shared" si="279"/>
        <v/>
      </c>
      <c r="C5137" s="73"/>
      <c r="D5137" s="73"/>
      <c r="E5137" s="73"/>
      <c r="F5137" s="73"/>
      <c r="G5137" s="73"/>
    </row>
    <row r="5138" spans="1:7" x14ac:dyDescent="0.25">
      <c r="A5138" s="71" t="str">
        <f>IF(
   SUMPRODUCT(--(Sinduscon!$3:$3=DATE(2013,INT((ROW(A5335)-1)/20)+1,1)))&gt;0,
   DATE(2013,INT((ROW(A5335)-1)/20)+1,1),
   ""
)</f>
        <v/>
      </c>
      <c r="B5138" s="72" t="str">
        <f t="shared" si="279"/>
        <v/>
      </c>
      <c r="C5138" s="73"/>
      <c r="D5138" s="73"/>
      <c r="E5138" s="73"/>
      <c r="F5138" s="73"/>
      <c r="G5138" s="73"/>
    </row>
    <row r="5139" spans="1:7" x14ac:dyDescent="0.25">
      <c r="A5139" s="71" t="str">
        <f>IF(
   SUMPRODUCT(--(Sinduscon!$3:$3=DATE(2013,INT((ROW(A5336)-1)/20)+1,1)))&gt;0,
   DATE(2013,INT((ROW(A5336)-1)/20)+1,1),
   ""
)</f>
        <v/>
      </c>
      <c r="B5139" s="72" t="str">
        <f t="shared" si="279"/>
        <v/>
      </c>
      <c r="C5139" s="73"/>
      <c r="D5139" s="73"/>
      <c r="E5139" s="73"/>
      <c r="F5139" s="73"/>
      <c r="G5139" s="73"/>
    </row>
    <row r="5140" spans="1:7" x14ac:dyDescent="0.25">
      <c r="A5140" s="71" t="str">
        <f>IF(
   SUMPRODUCT(--(Sinduscon!$3:$3=DATE(2013,INT((ROW(A5337)-1)/20)+1,1)))&gt;0,
   DATE(2013,INT((ROW(A5337)-1)/20)+1,1),
   ""
)</f>
        <v/>
      </c>
      <c r="B5140" s="72" t="str">
        <f t="shared" si="279"/>
        <v/>
      </c>
      <c r="C5140" s="73"/>
      <c r="D5140" s="73"/>
      <c r="E5140" s="73"/>
      <c r="F5140" s="73"/>
      <c r="G5140" s="73"/>
    </row>
    <row r="5141" spans="1:7" x14ac:dyDescent="0.25">
      <c r="A5141" s="71" t="str">
        <f>IF(
   SUMPRODUCT(--(Sinduscon!$3:$3=DATE(2013,INT((ROW(A5338)-1)/20)+1,1)))&gt;0,
   DATE(2013,INT((ROW(A5338)-1)/20)+1,1),
   ""
)</f>
        <v/>
      </c>
      <c r="B5141" s="72" t="str">
        <f t="shared" si="279"/>
        <v/>
      </c>
      <c r="C5141" s="73"/>
      <c r="D5141" s="73"/>
      <c r="E5141" s="73"/>
      <c r="F5141" s="73"/>
      <c r="G5141" s="73"/>
    </row>
    <row r="5142" spans="1:7" x14ac:dyDescent="0.25">
      <c r="A5142" s="71" t="str">
        <f>IF(
   SUMPRODUCT(--(Sinduscon!$3:$3=DATE(2013,INT((ROW(A5339)-1)/20)+1,1)))&gt;0,
   DATE(2013,INT((ROW(A5339)-1)/20)+1,1),
   ""
)</f>
        <v/>
      </c>
      <c r="B5142" s="72" t="str">
        <f t="shared" si="279"/>
        <v/>
      </c>
      <c r="C5142" s="73"/>
      <c r="D5142" s="73"/>
      <c r="E5142" s="73"/>
      <c r="F5142" s="73"/>
      <c r="G5142" s="73"/>
    </row>
    <row r="5143" spans="1:7" x14ac:dyDescent="0.25">
      <c r="A5143" s="71" t="str">
        <f>IF(
   SUMPRODUCT(--(Sinduscon!$3:$3=DATE(2013,INT((ROW(A5340)-1)/20)+1,1)))&gt;0,
   DATE(2013,INT((ROW(A5340)-1)/20)+1,1),
   ""
)</f>
        <v/>
      </c>
      <c r="B5143" s="72" t="str">
        <f t="shared" si="279"/>
        <v/>
      </c>
      <c r="C5143" s="73"/>
      <c r="D5143" s="73"/>
      <c r="E5143" s="73"/>
      <c r="F5143" s="73"/>
      <c r="G5143" s="73"/>
    </row>
    <row r="5144" spans="1:7" x14ac:dyDescent="0.25">
      <c r="A5144" s="71" t="str">
        <f>IF(
   SUMPRODUCT(--(Sinduscon!$3:$3=DATE(2013,INT((ROW(A5341)-1)/20)+1,1)))&gt;0,
   DATE(2013,INT((ROW(A5341)-1)/20)+1,1),
   ""
)</f>
        <v/>
      </c>
      <c r="B5144" s="72" t="str">
        <f t="shared" si="279"/>
        <v/>
      </c>
      <c r="C5144" s="73"/>
      <c r="D5144" s="73"/>
      <c r="E5144" s="73"/>
      <c r="F5144" s="73"/>
      <c r="G5144" s="73"/>
    </row>
    <row r="5145" spans="1:7" x14ac:dyDescent="0.25">
      <c r="A5145" s="71" t="str">
        <f>IF(
   SUMPRODUCT(--(Sinduscon!$3:$3=DATE(2013,INT((ROW(A5342)-1)/20)+1,1)))&gt;0,
   DATE(2013,INT((ROW(A5342)-1)/20)+1,1),
   ""
)</f>
        <v/>
      </c>
      <c r="B5145" s="72" t="str">
        <f t="shared" si="279"/>
        <v/>
      </c>
      <c r="C5145" s="73"/>
      <c r="D5145" s="73"/>
      <c r="E5145" s="73"/>
      <c r="F5145" s="73"/>
      <c r="G5145" s="73"/>
    </row>
    <row r="5146" spans="1:7" x14ac:dyDescent="0.25">
      <c r="A5146" s="71" t="str">
        <f>IF(
   SUMPRODUCT(--(Sinduscon!$3:$3=DATE(2013,INT((ROW(A5343)-1)/20)+1,1)))&gt;0,
   DATE(2013,INT((ROW(A5343)-1)/20)+1,1),
   ""
)</f>
        <v/>
      </c>
      <c r="B5146" s="72" t="str">
        <f t="shared" si="279"/>
        <v/>
      </c>
      <c r="C5146" s="73"/>
      <c r="D5146" s="73"/>
      <c r="E5146" s="73"/>
      <c r="F5146" s="73"/>
      <c r="G5146" s="73"/>
    </row>
    <row r="5147" spans="1:7" x14ac:dyDescent="0.25">
      <c r="A5147" s="71" t="str">
        <f>IF(
   SUMPRODUCT(--(Sinduscon!$3:$3=DATE(2013,INT((ROW(A5344)-1)/20)+1,1)))&gt;0,
   DATE(2013,INT((ROW(A5344)-1)/20)+1,1),
   ""
)</f>
        <v/>
      </c>
      <c r="B5147" s="72" t="str">
        <f t="shared" si="279"/>
        <v/>
      </c>
      <c r="C5147" s="73"/>
      <c r="D5147" s="73"/>
      <c r="E5147" s="73"/>
      <c r="F5147" s="73"/>
      <c r="G5147" s="73"/>
    </row>
    <row r="5148" spans="1:7" x14ac:dyDescent="0.25">
      <c r="A5148" s="71" t="str">
        <f>IF(
   SUMPRODUCT(--(Sinduscon!$3:$3=DATE(2013,INT((ROW(A5345)-1)/20)+1,1)))&gt;0,
   DATE(2013,INT((ROW(A5345)-1)/20)+1,1),
   ""
)</f>
        <v/>
      </c>
      <c r="B5148" s="72" t="str">
        <f t="shared" si="279"/>
        <v/>
      </c>
      <c r="C5148" s="73"/>
      <c r="D5148" s="73"/>
      <c r="E5148" s="73"/>
      <c r="F5148" s="73"/>
      <c r="G5148" s="73"/>
    </row>
    <row r="5149" spans="1:7" x14ac:dyDescent="0.25">
      <c r="A5149" s="71" t="str">
        <f>IF(
   SUMPRODUCT(--(Sinduscon!$3:$3=DATE(2013,INT((ROW(A5346)-1)/20)+1,1)))&gt;0,
   DATE(2013,INT((ROW(A5346)-1)/20)+1,1),
   ""
)</f>
        <v/>
      </c>
      <c r="B5149" s="72" t="str">
        <f t="shared" si="279"/>
        <v/>
      </c>
      <c r="C5149" s="73"/>
      <c r="D5149" s="73"/>
      <c r="E5149" s="73"/>
      <c r="F5149" s="73"/>
      <c r="G5149" s="73"/>
    </row>
    <row r="5150" spans="1:7" x14ac:dyDescent="0.25">
      <c r="A5150" s="71" t="str">
        <f>IF(
   SUMPRODUCT(--(Sinduscon!$3:$3=DATE(2013,INT((ROW(A5347)-1)/20)+1,1)))&gt;0,
   DATE(2013,INT((ROW(A5347)-1)/20)+1,1),
   ""
)</f>
        <v/>
      </c>
      <c r="B5150" s="72" t="str">
        <f t="shared" si="279"/>
        <v/>
      </c>
      <c r="C5150" s="73"/>
      <c r="D5150" s="73"/>
      <c r="E5150" s="73"/>
      <c r="F5150" s="73"/>
      <c r="G5150" s="73"/>
    </row>
    <row r="5151" spans="1:7" x14ac:dyDescent="0.25">
      <c r="A5151" s="71" t="str">
        <f>IF(
   SUMPRODUCT(--(Sinduscon!$3:$3=DATE(2013,INT((ROW(A5348)-1)/20)+1,1)))&gt;0,
   DATE(2013,INT((ROW(A5348)-1)/20)+1,1),
   ""
)</f>
        <v/>
      </c>
      <c r="B5151" s="72" t="str">
        <f t="shared" si="279"/>
        <v/>
      </c>
      <c r="C5151" s="73"/>
      <c r="D5151" s="73"/>
      <c r="E5151" s="73"/>
      <c r="F5151" s="73"/>
      <c r="G5151" s="73"/>
    </row>
    <row r="5152" spans="1:7" x14ac:dyDescent="0.25">
      <c r="A5152" s="71" t="str">
        <f>IF(
   SUMPRODUCT(--(Sinduscon!$3:$3=DATE(2013,INT((ROW(A5349)-1)/20)+1,1)))&gt;0,
   DATE(2013,INT((ROW(A5349)-1)/20)+1,1),
   ""
)</f>
        <v/>
      </c>
      <c r="B5152" s="72" t="str">
        <f t="shared" si="279"/>
        <v/>
      </c>
      <c r="C5152" s="73"/>
      <c r="D5152" s="73"/>
      <c r="E5152" s="73"/>
      <c r="F5152" s="73"/>
      <c r="G5152" s="73"/>
    </row>
    <row r="5153" spans="1:7" x14ac:dyDescent="0.25">
      <c r="A5153" s="71" t="str">
        <f>IF(
   SUMPRODUCT(--(Sinduscon!$3:$3=DATE(2013,INT((ROW(A5350)-1)/20)+1,1)))&gt;0,
   DATE(2013,INT((ROW(A5350)-1)/20)+1,1),
   ""
)</f>
        <v/>
      </c>
      <c r="B5153" s="72" t="str">
        <f t="shared" si="279"/>
        <v/>
      </c>
      <c r="C5153" s="73"/>
      <c r="D5153" s="73"/>
      <c r="E5153" s="73"/>
      <c r="F5153" s="73"/>
      <c r="G5153" s="73"/>
    </row>
    <row r="5154" spans="1:7" x14ac:dyDescent="0.25">
      <c r="A5154" s="71" t="str">
        <f>IF(
   SUMPRODUCT(--(Sinduscon!$3:$3=DATE(2013,INT((ROW(A5351)-1)/20)+1,1)))&gt;0,
   DATE(2013,INT((ROW(A5351)-1)/20)+1,1),
   ""
)</f>
        <v/>
      </c>
      <c r="B5154" s="72" t="str">
        <f t="shared" si="279"/>
        <v/>
      </c>
      <c r="C5154" s="73"/>
      <c r="D5154" s="73"/>
      <c r="E5154" s="73"/>
      <c r="F5154" s="73"/>
      <c r="G5154" s="73"/>
    </row>
    <row r="5155" spans="1:7" x14ac:dyDescent="0.25">
      <c r="A5155" s="71" t="str">
        <f>IF(
   SUMPRODUCT(--(Sinduscon!$3:$3=DATE(2013,INT((ROW(A5352)-1)/20)+1,1)))&gt;0,
   DATE(2013,INT((ROW(A5352)-1)/20)+1,1),
   ""
)</f>
        <v/>
      </c>
      <c r="B5155" s="72" t="str">
        <f t="shared" si="279"/>
        <v/>
      </c>
      <c r="C5155" s="73"/>
      <c r="D5155" s="73"/>
      <c r="E5155" s="73"/>
      <c r="F5155" s="73"/>
      <c r="G5155" s="73"/>
    </row>
    <row r="5156" spans="1:7" x14ac:dyDescent="0.25">
      <c r="A5156" s="71" t="str">
        <f>IF(
   SUMPRODUCT(--(Sinduscon!$3:$3=DATE(2013,INT((ROW(A5353)-1)/20)+1,1)))&gt;0,
   DATE(2013,INT((ROW(A5353)-1)/20)+1,1),
   ""
)</f>
        <v/>
      </c>
      <c r="B5156" s="72" t="str">
        <f t="shared" si="279"/>
        <v/>
      </c>
      <c r="C5156" s="73"/>
      <c r="D5156" s="73"/>
      <c r="E5156" s="73"/>
      <c r="F5156" s="73"/>
      <c r="G5156" s="73"/>
    </row>
    <row r="5157" spans="1:7" x14ac:dyDescent="0.25">
      <c r="A5157" s="71" t="str">
        <f>IF(
   SUMPRODUCT(--(Sinduscon!$3:$3=DATE(2013,INT((ROW(A5354)-1)/20)+1,1)))&gt;0,
   DATE(2013,INT((ROW(A5354)-1)/20)+1,1),
   ""
)</f>
        <v/>
      </c>
      <c r="B5157" s="72" t="str">
        <f t="shared" si="279"/>
        <v/>
      </c>
      <c r="C5157" s="73"/>
      <c r="D5157" s="73"/>
      <c r="E5157" s="73"/>
      <c r="F5157" s="73"/>
      <c r="G5157" s="73"/>
    </row>
    <row r="5158" spans="1:7" x14ac:dyDescent="0.25">
      <c r="A5158" s="71" t="str">
        <f>IF(
   SUMPRODUCT(--(Sinduscon!$3:$3=DATE(2013,INT((ROW(A5355)-1)/20)+1,1)))&gt;0,
   DATE(2013,INT((ROW(A5355)-1)/20)+1,1),
   ""
)</f>
        <v/>
      </c>
      <c r="B5158" s="72" t="str">
        <f t="shared" si="279"/>
        <v/>
      </c>
      <c r="C5158" s="73"/>
      <c r="D5158" s="73"/>
      <c r="E5158" s="73"/>
      <c r="F5158" s="73"/>
      <c r="G5158" s="73"/>
    </row>
    <row r="5159" spans="1:7" x14ac:dyDescent="0.25">
      <c r="A5159" s="71" t="str">
        <f>IF(
   SUMPRODUCT(--(Sinduscon!$3:$3=DATE(2013,INT((ROW(A5356)-1)/20)+1,1)))&gt;0,
   DATE(2013,INT((ROW(A5356)-1)/20)+1,1),
   ""
)</f>
        <v/>
      </c>
      <c r="B5159" s="72" t="str">
        <f t="shared" si="279"/>
        <v/>
      </c>
      <c r="C5159" s="73"/>
      <c r="D5159" s="73"/>
      <c r="E5159" s="73"/>
      <c r="F5159" s="73"/>
      <c r="G5159" s="73"/>
    </row>
    <row r="5160" spans="1:7" x14ac:dyDescent="0.25">
      <c r="A5160" s="71" t="str">
        <f>IF(
   SUMPRODUCT(--(Sinduscon!$3:$3=DATE(2013,INT((ROW(A5357)-1)/20)+1,1)))&gt;0,
   DATE(2013,INT((ROW(A5357)-1)/20)+1,1),
   ""
)</f>
        <v/>
      </c>
      <c r="B5160" s="72" t="str">
        <f t="shared" si="279"/>
        <v/>
      </c>
      <c r="C5160" s="73"/>
      <c r="D5160" s="73"/>
      <c r="E5160" s="73"/>
      <c r="F5160" s="73"/>
      <c r="G5160" s="73"/>
    </row>
    <row r="5161" spans="1:7" x14ac:dyDescent="0.25">
      <c r="A5161" s="71" t="str">
        <f>IF(
   SUMPRODUCT(--(Sinduscon!$3:$3=DATE(2013,INT((ROW(A5358)-1)/20)+1,1)))&gt;0,
   DATE(2013,INT((ROW(A5358)-1)/20)+1,1),
   ""
)</f>
        <v/>
      </c>
      <c r="B5161" s="72" t="str">
        <f t="shared" si="279"/>
        <v/>
      </c>
      <c r="C5161" s="73"/>
      <c r="D5161" s="73"/>
      <c r="E5161" s="73"/>
      <c r="F5161" s="73"/>
      <c r="G5161" s="73"/>
    </row>
    <row r="5162" spans="1:7" x14ac:dyDescent="0.25">
      <c r="A5162" s="71" t="str">
        <f>IF(
   SUMPRODUCT(--(Sinduscon!$3:$3=DATE(2013,INT((ROW(A5359)-1)/20)+1,1)))&gt;0,
   DATE(2013,INT((ROW(A5359)-1)/20)+1,1),
   ""
)</f>
        <v/>
      </c>
      <c r="B5162" s="72" t="str">
        <f t="shared" si="279"/>
        <v/>
      </c>
      <c r="C5162" s="73"/>
      <c r="D5162" s="73"/>
      <c r="E5162" s="73"/>
      <c r="F5162" s="73"/>
      <c r="G5162" s="73"/>
    </row>
    <row r="5163" spans="1:7" x14ac:dyDescent="0.25">
      <c r="A5163" s="71" t="str">
        <f>IF(
   SUMPRODUCT(--(Sinduscon!$3:$3=DATE(2013,INT((ROW(A5360)-1)/20)+1,1)))&gt;0,
   DATE(2013,INT((ROW(A5360)-1)/20)+1,1),
   ""
)</f>
        <v/>
      </c>
      <c r="B5163" s="72" t="str">
        <f t="shared" si="279"/>
        <v/>
      </c>
      <c r="C5163" s="73"/>
      <c r="D5163" s="73"/>
      <c r="E5163" s="73"/>
      <c r="F5163" s="73"/>
      <c r="G5163" s="73"/>
    </row>
    <row r="5164" spans="1:7" x14ac:dyDescent="0.25">
      <c r="A5164" s="71" t="str">
        <f>IF(
   SUMPRODUCT(--(Sinduscon!$3:$3=DATE(2013,INT((ROW(A5361)-1)/20)+1,1)))&gt;0,
   DATE(2013,INT((ROW(A5361)-1)/20)+1,1),
   ""
)</f>
        <v/>
      </c>
      <c r="B5164" s="72" t="str">
        <f t="shared" si="279"/>
        <v/>
      </c>
      <c r="C5164" s="73"/>
      <c r="D5164" s="73"/>
      <c r="E5164" s="73"/>
      <c r="F5164" s="73"/>
      <c r="G5164" s="73"/>
    </row>
    <row r="5165" spans="1:7" x14ac:dyDescent="0.25">
      <c r="A5165" s="71" t="str">
        <f>IF(
   SUMPRODUCT(--(Sinduscon!$3:$3=DATE(2013,INT((ROW(A5362)-1)/20)+1,1)))&gt;0,
   DATE(2013,INT((ROW(A5362)-1)/20)+1,1),
   ""
)</f>
        <v/>
      </c>
      <c r="B5165" s="72" t="str">
        <f t="shared" si="279"/>
        <v/>
      </c>
      <c r="C5165" s="73"/>
      <c r="D5165" s="73"/>
      <c r="E5165" s="73"/>
      <c r="F5165" s="73"/>
      <c r="G5165" s="73"/>
    </row>
    <row r="5166" spans="1:7" x14ac:dyDescent="0.25">
      <c r="A5166" s="71" t="str">
        <f>IF(
   SUMPRODUCT(--(Sinduscon!$3:$3=DATE(2013,INT((ROW(A5363)-1)/20)+1,1)))&gt;0,
   DATE(2013,INT((ROW(A5363)-1)/20)+1,1),
   ""
)</f>
        <v/>
      </c>
      <c r="B5166" s="72" t="str">
        <f t="shared" si="279"/>
        <v/>
      </c>
      <c r="C5166" s="73"/>
      <c r="D5166" s="73"/>
      <c r="E5166" s="73"/>
      <c r="F5166" s="73"/>
      <c r="G5166" s="73"/>
    </row>
    <row r="5167" spans="1:7" x14ac:dyDescent="0.25">
      <c r="A5167" s="71" t="str">
        <f>IF(
   SUMPRODUCT(--(Sinduscon!$3:$3=DATE(2013,INT((ROW(A5364)-1)/20)+1,1)))&gt;0,
   DATE(2013,INT((ROW(A5364)-1)/20)+1,1),
   ""
)</f>
        <v/>
      </c>
      <c r="B5167" s="72" t="str">
        <f t="shared" si="279"/>
        <v/>
      </c>
      <c r="C5167" s="73"/>
      <c r="D5167" s="73"/>
      <c r="E5167" s="73"/>
      <c r="F5167" s="73"/>
      <c r="G5167" s="73"/>
    </row>
    <row r="5168" spans="1:7" x14ac:dyDescent="0.25">
      <c r="A5168" s="71" t="str">
        <f>IF(
   SUMPRODUCT(--(Sinduscon!$3:$3=DATE(2013,INT((ROW(A5365)-1)/20)+1,1)))&gt;0,
   DATE(2013,INT((ROW(A5365)-1)/20)+1,1),
   ""
)</f>
        <v/>
      </c>
      <c r="B5168" s="72" t="str">
        <f t="shared" si="279"/>
        <v/>
      </c>
      <c r="C5168" s="73"/>
      <c r="D5168" s="73"/>
      <c r="E5168" s="73"/>
      <c r="F5168" s="73"/>
      <c r="G5168" s="73"/>
    </row>
    <row r="5169" spans="1:7" x14ac:dyDescent="0.25">
      <c r="A5169" s="71" t="str">
        <f>IF(
   SUMPRODUCT(--(Sinduscon!$3:$3=DATE(2013,INT((ROW(A5366)-1)/20)+1,1)))&gt;0,
   DATE(2013,INT((ROW(A5366)-1)/20)+1,1),
   ""
)</f>
        <v/>
      </c>
      <c r="B5169" s="72" t="str">
        <f t="shared" si="279"/>
        <v/>
      </c>
      <c r="C5169" s="73"/>
      <c r="D5169" s="73"/>
      <c r="E5169" s="73"/>
      <c r="F5169" s="73"/>
      <c r="G5169" s="73"/>
    </row>
    <row r="5170" spans="1:7" x14ac:dyDescent="0.25">
      <c r="A5170" s="71" t="str">
        <f>IF(
   SUMPRODUCT(--(Sinduscon!$3:$3=DATE(2013,INT((ROW(A5367)-1)/20)+1,1)))&gt;0,
   DATE(2013,INT((ROW(A5367)-1)/20)+1,1),
   ""
)</f>
        <v/>
      </c>
      <c r="B5170" s="72" t="str">
        <f t="shared" si="279"/>
        <v/>
      </c>
      <c r="C5170" s="73"/>
      <c r="D5170" s="73"/>
      <c r="E5170" s="73"/>
      <c r="F5170" s="73"/>
      <c r="G5170" s="73"/>
    </row>
    <row r="5171" spans="1:7" x14ac:dyDescent="0.25">
      <c r="A5171" s="71" t="str">
        <f>IF(
   SUMPRODUCT(--(Sinduscon!$3:$3=DATE(2013,INT((ROW(A5368)-1)/20)+1,1)))&gt;0,
   DATE(2013,INT((ROW(A5368)-1)/20)+1,1),
   ""
)</f>
        <v/>
      </c>
      <c r="B5171" s="72" t="str">
        <f t="shared" si="279"/>
        <v/>
      </c>
      <c r="C5171" s="73"/>
      <c r="D5171" s="73"/>
      <c r="E5171" s="73"/>
      <c r="F5171" s="73"/>
      <c r="G5171" s="73"/>
    </row>
    <row r="5172" spans="1:7" x14ac:dyDescent="0.25">
      <c r="A5172" s="71" t="str">
        <f>IF(
   SUMPRODUCT(--(Sinduscon!$3:$3=DATE(2013,INT((ROW(A5369)-1)/20)+1,1)))&gt;0,
   DATE(2013,INT((ROW(A5369)-1)/20)+1,1),
   ""
)</f>
        <v/>
      </c>
      <c r="B5172" s="72" t="str">
        <f t="shared" si="279"/>
        <v/>
      </c>
      <c r="C5172" s="73"/>
      <c r="D5172" s="73"/>
      <c r="E5172" s="73"/>
      <c r="F5172" s="73"/>
      <c r="G5172" s="73"/>
    </row>
    <row r="5173" spans="1:7" x14ac:dyDescent="0.25">
      <c r="A5173" s="71" t="str">
        <f>IF(
   SUMPRODUCT(--(Sinduscon!$3:$3=DATE(2013,INT((ROW(A5370)-1)/20)+1,1)))&gt;0,
   DATE(2013,INT((ROW(A5370)-1)/20)+1,1),
   ""
)</f>
        <v/>
      </c>
      <c r="B5173" s="72" t="str">
        <f t="shared" si="279"/>
        <v/>
      </c>
      <c r="C5173" s="73"/>
      <c r="D5173" s="73"/>
      <c r="E5173" s="73"/>
      <c r="F5173" s="73"/>
      <c r="G5173" s="73"/>
    </row>
    <row r="5174" spans="1:7" x14ac:dyDescent="0.25">
      <c r="A5174" s="71" t="str">
        <f>IF(
   SUMPRODUCT(--(Sinduscon!$3:$3=DATE(2013,INT((ROW(A5371)-1)/20)+1,1)))&gt;0,
   DATE(2013,INT((ROW(A5371)-1)/20)+1,1),
   ""
)</f>
        <v/>
      </c>
      <c r="B5174" s="72" t="str">
        <f t="shared" si="279"/>
        <v/>
      </c>
      <c r="C5174" s="73"/>
      <c r="D5174" s="73"/>
      <c r="E5174" s="73"/>
      <c r="F5174" s="73"/>
      <c r="G5174" s="73"/>
    </row>
    <row r="5175" spans="1:7" x14ac:dyDescent="0.25">
      <c r="A5175" s="71" t="str">
        <f>IF(
   SUMPRODUCT(--(Sinduscon!$3:$3=DATE(2013,INT((ROW(A5372)-1)/20)+1,1)))&gt;0,
   DATE(2013,INT((ROW(A5372)-1)/20)+1,1),
   ""
)</f>
        <v/>
      </c>
      <c r="B5175" s="72" t="str">
        <f t="shared" si="279"/>
        <v/>
      </c>
      <c r="C5175" s="73"/>
      <c r="D5175" s="73"/>
      <c r="E5175" s="73"/>
      <c r="F5175" s="73"/>
      <c r="G5175" s="73"/>
    </row>
    <row r="5176" spans="1:7" x14ac:dyDescent="0.25">
      <c r="A5176" s="71" t="str">
        <f>IF(
   SUMPRODUCT(--(Sinduscon!$3:$3=DATE(2013,INT((ROW(A5373)-1)/20)+1,1)))&gt;0,
   DATE(2013,INT((ROW(A5373)-1)/20)+1,1),
   ""
)</f>
        <v/>
      </c>
      <c r="B5176" s="72" t="str">
        <f t="shared" si="279"/>
        <v/>
      </c>
      <c r="C5176" s="73"/>
      <c r="D5176" s="73"/>
      <c r="E5176" s="73"/>
      <c r="F5176" s="73"/>
      <c r="G5176" s="73"/>
    </row>
    <row r="5177" spans="1:7" x14ac:dyDescent="0.25">
      <c r="A5177" s="71" t="str">
        <f>IF(
   SUMPRODUCT(--(Sinduscon!$3:$3=DATE(2013,INT((ROW(A5374)-1)/20)+1,1)))&gt;0,
   DATE(2013,INT((ROW(A5374)-1)/20)+1,1),
   ""
)</f>
        <v/>
      </c>
      <c r="B5177" s="72" t="str">
        <f t="shared" si="279"/>
        <v/>
      </c>
      <c r="C5177" s="73"/>
      <c r="D5177" s="73"/>
      <c r="E5177" s="73"/>
      <c r="F5177" s="73"/>
      <c r="G5177" s="73"/>
    </row>
    <row r="5178" spans="1:7" x14ac:dyDescent="0.25">
      <c r="A5178" s="71" t="str">
        <f>IF(
   SUMPRODUCT(--(Sinduscon!$3:$3=DATE(2013,INT((ROW(A5375)-1)/20)+1,1)))&gt;0,
   DATE(2013,INT((ROW(A5375)-1)/20)+1,1),
   ""
)</f>
        <v/>
      </c>
      <c r="B5178" s="72" t="str">
        <f t="shared" si="279"/>
        <v/>
      </c>
      <c r="C5178" s="73"/>
      <c r="D5178" s="73"/>
      <c r="E5178" s="73"/>
      <c r="F5178" s="73"/>
      <c r="G5178" s="73"/>
    </row>
    <row r="5179" spans="1:7" x14ac:dyDescent="0.25">
      <c r="A5179" s="71" t="str">
        <f>IF(
   SUMPRODUCT(--(Sinduscon!$3:$3=DATE(2013,INT((ROW(A5376)-1)/20)+1,1)))&gt;0,
   DATE(2013,INT((ROW(A5376)-1)/20)+1,1),
   ""
)</f>
        <v/>
      </c>
      <c r="B5179" s="72" t="str">
        <f t="shared" si="279"/>
        <v/>
      </c>
      <c r="C5179" s="73"/>
      <c r="D5179" s="73"/>
      <c r="E5179" s="73"/>
      <c r="F5179" s="73"/>
      <c r="G5179" s="73"/>
    </row>
    <row r="5180" spans="1:7" x14ac:dyDescent="0.25">
      <c r="A5180" s="71" t="str">
        <f>IF(
   SUMPRODUCT(--(Sinduscon!$3:$3=DATE(2013,INT((ROW(A5377)-1)/20)+1,1)))&gt;0,
   DATE(2013,INT((ROW(A5377)-1)/20)+1,1),
   ""
)</f>
        <v/>
      </c>
      <c r="B5180" s="72" t="str">
        <f t="shared" si="279"/>
        <v/>
      </c>
      <c r="C5180" s="73"/>
      <c r="D5180" s="73"/>
      <c r="E5180" s="73"/>
      <c r="F5180" s="73"/>
      <c r="G5180" s="73"/>
    </row>
    <row r="5181" spans="1:7" x14ac:dyDescent="0.25">
      <c r="A5181" s="71" t="str">
        <f>IF(
   SUMPRODUCT(--(Sinduscon!$3:$3=DATE(2013,INT((ROW(A5378)-1)/20)+1,1)))&gt;0,
   DATE(2013,INT((ROW(A5378)-1)/20)+1,1),
   ""
)</f>
        <v/>
      </c>
      <c r="B5181" s="72" t="str">
        <f t="shared" si="279"/>
        <v/>
      </c>
      <c r="C5181" s="73"/>
      <c r="D5181" s="73"/>
      <c r="E5181" s="73"/>
      <c r="F5181" s="73"/>
      <c r="G5181" s="73"/>
    </row>
    <row r="5182" spans="1:7" x14ac:dyDescent="0.25">
      <c r="A5182" s="71" t="str">
        <f>IF(
   SUMPRODUCT(--(Sinduscon!$3:$3=DATE(2013,INT((ROW(A5379)-1)/20)+1,1)))&gt;0,
   DATE(2013,INT((ROW(A5379)-1)/20)+1,1),
   ""
)</f>
        <v/>
      </c>
      <c r="B5182" s="72" t="str">
        <f t="shared" si="279"/>
        <v/>
      </c>
      <c r="C5182" s="73"/>
      <c r="D5182" s="73"/>
      <c r="E5182" s="73"/>
      <c r="F5182" s="73"/>
      <c r="G5182" s="73"/>
    </row>
    <row r="5183" spans="1:7" x14ac:dyDescent="0.25">
      <c r="A5183" s="71" t="str">
        <f>IF(
   SUMPRODUCT(--(Sinduscon!$3:$3=DATE(2013,INT((ROW(A5380)-1)/20)+1,1)))&gt;0,
   DATE(2013,INT((ROW(A5380)-1)/20)+1,1),
   ""
)</f>
        <v/>
      </c>
      <c r="B5183" s="72" t="str">
        <f t="shared" si="279"/>
        <v/>
      </c>
      <c r="C5183" s="73"/>
      <c r="D5183" s="73"/>
      <c r="E5183" s="73"/>
      <c r="F5183" s="73"/>
      <c r="G5183" s="73"/>
    </row>
    <row r="5184" spans="1:7" x14ac:dyDescent="0.25">
      <c r="A5184" s="71" t="str">
        <f>IF(
   SUMPRODUCT(--(Sinduscon!$3:$3=DATE(2013,INT((ROW(A5381)-1)/20)+1,1)))&gt;0,
   DATE(2013,INT((ROW(A5381)-1)/20)+1,1),
   ""
)</f>
        <v/>
      </c>
      <c r="B5184" s="72" t="str">
        <f t="shared" si="279"/>
        <v/>
      </c>
      <c r="C5184" s="73"/>
      <c r="D5184" s="73"/>
      <c r="E5184" s="73"/>
      <c r="F5184" s="73"/>
      <c r="G5184" s="73"/>
    </row>
    <row r="5185" spans="1:7" x14ac:dyDescent="0.25">
      <c r="A5185" s="71" t="str">
        <f>IF(
   SUMPRODUCT(--(Sinduscon!$3:$3=DATE(2013,INT((ROW(A5382)-1)/20)+1,1)))&gt;0,
   DATE(2013,INT((ROW(A5382)-1)/20)+1,1),
   ""
)</f>
        <v/>
      </c>
      <c r="B5185" s="72" t="str">
        <f t="shared" si="279"/>
        <v/>
      </c>
      <c r="C5185" s="73"/>
      <c r="D5185" s="73"/>
      <c r="E5185" s="73"/>
      <c r="F5185" s="73"/>
      <c r="G5185" s="73"/>
    </row>
    <row r="5186" spans="1:7" x14ac:dyDescent="0.25">
      <c r="A5186" s="71" t="str">
        <f>IF(
   SUMPRODUCT(--(Sinduscon!$3:$3=DATE(2013,INT((ROW(A5383)-1)/20)+1,1)))&gt;0,
   DATE(2013,INT((ROW(A5383)-1)/20)+1,1),
   ""
)</f>
        <v/>
      </c>
      <c r="B5186" s="72" t="str">
        <f t="shared" si="279"/>
        <v/>
      </c>
      <c r="C5186" s="73"/>
      <c r="D5186" s="73"/>
      <c r="E5186" s="73"/>
      <c r="F5186" s="73"/>
      <c r="G5186" s="73"/>
    </row>
    <row r="5187" spans="1:7" x14ac:dyDescent="0.25">
      <c r="A5187" s="71" t="str">
        <f>IF(
   SUMPRODUCT(--(Sinduscon!$3:$3=DATE(2013,INT((ROW(A5384)-1)/20)+1,1)))&gt;0,
   DATE(2013,INT((ROW(A5384)-1)/20)+1,1),
   ""
)</f>
        <v/>
      </c>
      <c r="B5187" s="72" t="str">
        <f t="shared" si="279"/>
        <v/>
      </c>
      <c r="C5187" s="73"/>
      <c r="D5187" s="73"/>
      <c r="E5187" s="73"/>
      <c r="F5187" s="73"/>
      <c r="G5187" s="73"/>
    </row>
    <row r="5188" spans="1:7" x14ac:dyDescent="0.25">
      <c r="A5188" s="71" t="str">
        <f>IF(
   SUMPRODUCT(--(Sinduscon!$3:$3=DATE(2013,INT((ROW(A5385)-1)/20)+1,1)))&gt;0,
   DATE(2013,INT((ROW(A5385)-1)/20)+1,1),
   ""
)</f>
        <v/>
      </c>
      <c r="B5188" s="72" t="str">
        <f t="shared" si="279"/>
        <v/>
      </c>
      <c r="C5188" s="73"/>
      <c r="D5188" s="73"/>
      <c r="E5188" s="73"/>
      <c r="F5188" s="73"/>
      <c r="G5188" s="73"/>
    </row>
    <row r="5189" spans="1:7" x14ac:dyDescent="0.25">
      <c r="A5189" s="71" t="str">
        <f>IF(
   SUMPRODUCT(--(Sinduscon!$3:$3=DATE(2013,INT((ROW(A5386)-1)/20)+1,1)))&gt;0,
   DATE(2013,INT((ROW(A5386)-1)/20)+1,1),
   ""
)</f>
        <v/>
      </c>
      <c r="B5189" s="72" t="str">
        <f t="shared" si="279"/>
        <v/>
      </c>
      <c r="C5189" s="73"/>
      <c r="D5189" s="73"/>
      <c r="E5189" s="73"/>
      <c r="F5189" s="73"/>
      <c r="G5189" s="73"/>
    </row>
    <row r="5190" spans="1:7" x14ac:dyDescent="0.25">
      <c r="A5190" s="71" t="str">
        <f>IF(
   SUMPRODUCT(--(Sinduscon!$3:$3=DATE(2013,INT((ROW(A5387)-1)/20)+1,1)))&gt;0,
   DATE(2013,INT((ROW(A5387)-1)/20)+1,1),
   ""
)</f>
        <v/>
      </c>
      <c r="B5190" s="72" t="str">
        <f t="shared" si="279"/>
        <v/>
      </c>
      <c r="C5190" s="73"/>
      <c r="D5190" s="73"/>
      <c r="E5190" s="73"/>
      <c r="F5190" s="73"/>
      <c r="G5190" s="73"/>
    </row>
    <row r="5191" spans="1:7" x14ac:dyDescent="0.25">
      <c r="A5191" s="71" t="str">
        <f>IF(
   SUMPRODUCT(--(Sinduscon!$3:$3=DATE(2013,INT((ROW(A5388)-1)/20)+1,1)))&gt;0,
   DATE(2013,INT((ROW(A5388)-1)/20)+1,1),
   ""
)</f>
        <v/>
      </c>
      <c r="B5191" s="72" t="str">
        <f t="shared" si="279"/>
        <v/>
      </c>
      <c r="C5191" s="73"/>
      <c r="D5191" s="73"/>
      <c r="E5191" s="73"/>
      <c r="F5191" s="73"/>
      <c r="G5191" s="73"/>
    </row>
    <row r="5192" spans="1:7" x14ac:dyDescent="0.25">
      <c r="A5192" s="71" t="str">
        <f>IF(
   SUMPRODUCT(--(Sinduscon!$3:$3=DATE(2013,INT((ROW(A5389)-1)/20)+1,1)))&gt;0,
   DATE(2013,INT((ROW(A5389)-1)/20)+1,1),
   ""
)</f>
        <v/>
      </c>
      <c r="B5192" s="72" t="str">
        <f t="shared" ref="B5192:B5255" si="280">IF(A5192&lt;&gt;"", CHOOSE(MOD(QUOTIENT(ROW()-4,4),5)+1,"R-1","PP-4","R-8","R-16","PIS"), "")</f>
        <v/>
      </c>
      <c r="C5192" s="73"/>
      <c r="D5192" s="73"/>
      <c r="E5192" s="73"/>
      <c r="F5192" s="73"/>
      <c r="G5192" s="73"/>
    </row>
    <row r="5193" spans="1:7" x14ac:dyDescent="0.25">
      <c r="A5193" s="71" t="str">
        <f>IF(
   SUMPRODUCT(--(Sinduscon!$3:$3=DATE(2013,INT((ROW(A5390)-1)/20)+1,1)))&gt;0,
   DATE(2013,INT((ROW(A5390)-1)/20)+1,1),
   ""
)</f>
        <v/>
      </c>
      <c r="B5193" s="72" t="str">
        <f t="shared" si="280"/>
        <v/>
      </c>
      <c r="C5193" s="73"/>
      <c r="D5193" s="73"/>
      <c r="E5193" s="73"/>
      <c r="F5193" s="73"/>
      <c r="G5193" s="73"/>
    </row>
    <row r="5194" spans="1:7" x14ac:dyDescent="0.25">
      <c r="A5194" s="71" t="str">
        <f>IF(
   SUMPRODUCT(--(Sinduscon!$3:$3=DATE(2013,INT((ROW(A5391)-1)/20)+1,1)))&gt;0,
   DATE(2013,INT((ROW(A5391)-1)/20)+1,1),
   ""
)</f>
        <v/>
      </c>
      <c r="B5194" s="72" t="str">
        <f t="shared" si="280"/>
        <v/>
      </c>
      <c r="C5194" s="73"/>
      <c r="D5194" s="73"/>
      <c r="E5194" s="73"/>
      <c r="F5194" s="73"/>
      <c r="G5194" s="73"/>
    </row>
    <row r="5195" spans="1:7" x14ac:dyDescent="0.25">
      <c r="A5195" s="71" t="str">
        <f>IF(
   SUMPRODUCT(--(Sinduscon!$3:$3=DATE(2013,INT((ROW(A5392)-1)/20)+1,1)))&gt;0,
   DATE(2013,INT((ROW(A5392)-1)/20)+1,1),
   ""
)</f>
        <v/>
      </c>
      <c r="B5195" s="72" t="str">
        <f t="shared" si="280"/>
        <v/>
      </c>
      <c r="C5195" s="73"/>
      <c r="D5195" s="73"/>
      <c r="E5195" s="73"/>
      <c r="F5195" s="73"/>
      <c r="G5195" s="73"/>
    </row>
    <row r="5196" spans="1:7" x14ac:dyDescent="0.25">
      <c r="A5196" s="71" t="str">
        <f>IF(
   SUMPRODUCT(--(Sinduscon!$3:$3=DATE(2013,INT((ROW(A5393)-1)/20)+1,1)))&gt;0,
   DATE(2013,INT((ROW(A5393)-1)/20)+1,1),
   ""
)</f>
        <v/>
      </c>
      <c r="B5196" s="72" t="str">
        <f t="shared" si="280"/>
        <v/>
      </c>
      <c r="C5196" s="73"/>
      <c r="D5196" s="73"/>
      <c r="E5196" s="73"/>
      <c r="F5196" s="73"/>
      <c r="G5196" s="73"/>
    </row>
    <row r="5197" spans="1:7" x14ac:dyDescent="0.25">
      <c r="A5197" s="71" t="str">
        <f>IF(
   SUMPRODUCT(--(Sinduscon!$3:$3=DATE(2013,INT((ROW(A5394)-1)/20)+1,1)))&gt;0,
   DATE(2013,INT((ROW(A5394)-1)/20)+1,1),
   ""
)</f>
        <v/>
      </c>
      <c r="B5197" s="72" t="str">
        <f t="shared" si="280"/>
        <v/>
      </c>
      <c r="C5197" s="73"/>
      <c r="D5197" s="73"/>
      <c r="E5197" s="73"/>
      <c r="F5197" s="73"/>
      <c r="G5197" s="73"/>
    </row>
    <row r="5198" spans="1:7" x14ac:dyDescent="0.25">
      <c r="A5198" s="71" t="str">
        <f>IF(
   SUMPRODUCT(--(Sinduscon!$3:$3=DATE(2013,INT((ROW(A5395)-1)/20)+1,1)))&gt;0,
   DATE(2013,INT((ROW(A5395)-1)/20)+1,1),
   ""
)</f>
        <v/>
      </c>
      <c r="B5198" s="72" t="str">
        <f t="shared" si="280"/>
        <v/>
      </c>
      <c r="C5198" s="73"/>
      <c r="D5198" s="73"/>
      <c r="E5198" s="73"/>
      <c r="F5198" s="73"/>
      <c r="G5198" s="73"/>
    </row>
    <row r="5199" spans="1:7" x14ac:dyDescent="0.25">
      <c r="A5199" s="71" t="str">
        <f>IF(
   SUMPRODUCT(--(Sinduscon!$3:$3=DATE(2013,INT((ROW(A5396)-1)/20)+1,1)))&gt;0,
   DATE(2013,INT((ROW(A5396)-1)/20)+1,1),
   ""
)</f>
        <v/>
      </c>
      <c r="B5199" s="72" t="str">
        <f t="shared" si="280"/>
        <v/>
      </c>
      <c r="C5199" s="73"/>
      <c r="D5199" s="73"/>
      <c r="E5199" s="73"/>
      <c r="F5199" s="73"/>
      <c r="G5199" s="73"/>
    </row>
    <row r="5200" spans="1:7" x14ac:dyDescent="0.25">
      <c r="A5200" s="71" t="str">
        <f>IF(
   SUMPRODUCT(--(Sinduscon!$3:$3=DATE(2013,INT((ROW(A5397)-1)/20)+1,1)))&gt;0,
   DATE(2013,INT((ROW(A5397)-1)/20)+1,1),
   ""
)</f>
        <v/>
      </c>
      <c r="B5200" s="72" t="str">
        <f t="shared" si="280"/>
        <v/>
      </c>
      <c r="C5200" s="73"/>
      <c r="D5200" s="73"/>
      <c r="E5200" s="73"/>
      <c r="F5200" s="73"/>
      <c r="G5200" s="73"/>
    </row>
    <row r="5201" spans="1:7" x14ac:dyDescent="0.25">
      <c r="A5201" s="71" t="str">
        <f>IF(
   SUMPRODUCT(--(Sinduscon!$3:$3=DATE(2013,INT((ROW(A5398)-1)/20)+1,1)))&gt;0,
   DATE(2013,INT((ROW(A5398)-1)/20)+1,1),
   ""
)</f>
        <v/>
      </c>
      <c r="B5201" s="72" t="str">
        <f t="shared" si="280"/>
        <v/>
      </c>
      <c r="C5201" s="73"/>
      <c r="D5201" s="73"/>
      <c r="E5201" s="73"/>
      <c r="F5201" s="73"/>
      <c r="G5201" s="73"/>
    </row>
    <row r="5202" spans="1:7" x14ac:dyDescent="0.25">
      <c r="A5202" s="71" t="str">
        <f>IF(
   SUMPRODUCT(--(Sinduscon!$3:$3=DATE(2013,INT((ROW(A5399)-1)/20)+1,1)))&gt;0,
   DATE(2013,INT((ROW(A5399)-1)/20)+1,1),
   ""
)</f>
        <v/>
      </c>
      <c r="B5202" s="72" t="str">
        <f t="shared" si="280"/>
        <v/>
      </c>
      <c r="C5202" s="73"/>
      <c r="D5202" s="73"/>
      <c r="E5202" s="73"/>
      <c r="F5202" s="73"/>
      <c r="G5202" s="73"/>
    </row>
    <row r="5203" spans="1:7" x14ac:dyDescent="0.25">
      <c r="A5203" s="71" t="str">
        <f>IF(
   SUMPRODUCT(--(Sinduscon!$3:$3=DATE(2013,INT((ROW(A5400)-1)/20)+1,1)))&gt;0,
   DATE(2013,INT((ROW(A5400)-1)/20)+1,1),
   ""
)</f>
        <v/>
      </c>
      <c r="B5203" s="72" t="str">
        <f t="shared" si="280"/>
        <v/>
      </c>
      <c r="C5203" s="73"/>
      <c r="D5203" s="73"/>
      <c r="E5203" s="73"/>
      <c r="F5203" s="73"/>
      <c r="G5203" s="73"/>
    </row>
    <row r="5204" spans="1:7" x14ac:dyDescent="0.25">
      <c r="A5204" s="71" t="str">
        <f>IF(
   SUMPRODUCT(--(Sinduscon!$3:$3=DATE(2013,INT((ROW(A5401)-1)/20)+1,1)))&gt;0,
   DATE(2013,INT((ROW(A5401)-1)/20)+1,1),
   ""
)</f>
        <v/>
      </c>
      <c r="B5204" s="72" t="str">
        <f t="shared" si="280"/>
        <v/>
      </c>
      <c r="C5204" s="73"/>
      <c r="D5204" s="73"/>
      <c r="E5204" s="73"/>
      <c r="F5204" s="73"/>
      <c r="G5204" s="73"/>
    </row>
    <row r="5205" spans="1:7" x14ac:dyDescent="0.25">
      <c r="A5205" s="71" t="str">
        <f>IF(
   SUMPRODUCT(--(Sinduscon!$3:$3=DATE(2013,INT((ROW(A5402)-1)/20)+1,1)))&gt;0,
   DATE(2013,INT((ROW(A5402)-1)/20)+1,1),
   ""
)</f>
        <v/>
      </c>
      <c r="B5205" s="72" t="str">
        <f t="shared" si="280"/>
        <v/>
      </c>
      <c r="C5205" s="73"/>
      <c r="D5205" s="73"/>
      <c r="E5205" s="73"/>
      <c r="F5205" s="73"/>
      <c r="G5205" s="73"/>
    </row>
    <row r="5206" spans="1:7" x14ac:dyDescent="0.25">
      <c r="A5206" s="71" t="str">
        <f>IF(
   SUMPRODUCT(--(Sinduscon!$3:$3=DATE(2013,INT((ROW(A5403)-1)/20)+1,1)))&gt;0,
   DATE(2013,INT((ROW(A5403)-1)/20)+1,1),
   ""
)</f>
        <v/>
      </c>
      <c r="B5206" s="72" t="str">
        <f t="shared" si="280"/>
        <v/>
      </c>
      <c r="C5206" s="73"/>
      <c r="D5206" s="73"/>
      <c r="E5206" s="73"/>
      <c r="F5206" s="73"/>
      <c r="G5206" s="73"/>
    </row>
    <row r="5207" spans="1:7" x14ac:dyDescent="0.25">
      <c r="A5207" s="71" t="str">
        <f>IF(
   SUMPRODUCT(--(Sinduscon!$3:$3=DATE(2013,INT((ROW(A5404)-1)/20)+1,1)))&gt;0,
   DATE(2013,INT((ROW(A5404)-1)/20)+1,1),
   ""
)</f>
        <v/>
      </c>
      <c r="B5207" s="72" t="str">
        <f t="shared" si="280"/>
        <v/>
      </c>
      <c r="C5207" s="73"/>
      <c r="D5207" s="73"/>
      <c r="E5207" s="73"/>
      <c r="F5207" s="73"/>
      <c r="G5207" s="73"/>
    </row>
    <row r="5208" spans="1:7" x14ac:dyDescent="0.25">
      <c r="A5208" s="71" t="str">
        <f>IF(
   SUMPRODUCT(--(Sinduscon!$3:$3=DATE(2013,INT((ROW(A5405)-1)/20)+1,1)))&gt;0,
   DATE(2013,INT((ROW(A5405)-1)/20)+1,1),
   ""
)</f>
        <v/>
      </c>
      <c r="B5208" s="72" t="str">
        <f t="shared" si="280"/>
        <v/>
      </c>
      <c r="C5208" s="73"/>
      <c r="D5208" s="73"/>
      <c r="E5208" s="73"/>
      <c r="F5208" s="73"/>
      <c r="G5208" s="73"/>
    </row>
    <row r="5209" spans="1:7" x14ac:dyDescent="0.25">
      <c r="A5209" s="71" t="str">
        <f>IF(
   SUMPRODUCT(--(Sinduscon!$3:$3=DATE(2013,INT((ROW(A5406)-1)/20)+1,1)))&gt;0,
   DATE(2013,INT((ROW(A5406)-1)/20)+1,1),
   ""
)</f>
        <v/>
      </c>
      <c r="B5209" s="72" t="str">
        <f t="shared" si="280"/>
        <v/>
      </c>
      <c r="C5209" s="73"/>
      <c r="D5209" s="73"/>
      <c r="E5209" s="73"/>
      <c r="F5209" s="73"/>
      <c r="G5209" s="73"/>
    </row>
    <row r="5210" spans="1:7" x14ac:dyDescent="0.25">
      <c r="A5210" s="71" t="str">
        <f>IF(
   SUMPRODUCT(--(Sinduscon!$3:$3=DATE(2013,INT((ROW(A5407)-1)/20)+1,1)))&gt;0,
   DATE(2013,INT((ROW(A5407)-1)/20)+1,1),
   ""
)</f>
        <v/>
      </c>
      <c r="B5210" s="72" t="str">
        <f t="shared" si="280"/>
        <v/>
      </c>
      <c r="C5210" s="73"/>
      <c r="D5210" s="73"/>
      <c r="E5210" s="73"/>
      <c r="F5210" s="73"/>
      <c r="G5210" s="73"/>
    </row>
    <row r="5211" spans="1:7" x14ac:dyDescent="0.25">
      <c r="A5211" s="71" t="str">
        <f>IF(
   SUMPRODUCT(--(Sinduscon!$3:$3=DATE(2013,INT((ROW(A5408)-1)/20)+1,1)))&gt;0,
   DATE(2013,INT((ROW(A5408)-1)/20)+1,1),
   ""
)</f>
        <v/>
      </c>
      <c r="B5211" s="72" t="str">
        <f t="shared" si="280"/>
        <v/>
      </c>
      <c r="C5211" s="73"/>
      <c r="D5211" s="73"/>
      <c r="E5211" s="73"/>
      <c r="F5211" s="73"/>
      <c r="G5211" s="73"/>
    </row>
    <row r="5212" spans="1:7" x14ac:dyDescent="0.25">
      <c r="A5212" s="71" t="str">
        <f>IF(
   SUMPRODUCT(--(Sinduscon!$3:$3=DATE(2013,INT((ROW(A5409)-1)/20)+1,1)))&gt;0,
   DATE(2013,INT((ROW(A5409)-1)/20)+1,1),
   ""
)</f>
        <v/>
      </c>
      <c r="B5212" s="72" t="str">
        <f t="shared" si="280"/>
        <v/>
      </c>
      <c r="C5212" s="73"/>
      <c r="D5212" s="73"/>
      <c r="E5212" s="73"/>
      <c r="F5212" s="73"/>
      <c r="G5212" s="73"/>
    </row>
    <row r="5213" spans="1:7" x14ac:dyDescent="0.25">
      <c r="A5213" s="71" t="str">
        <f>IF(
   SUMPRODUCT(--(Sinduscon!$3:$3=DATE(2013,INT((ROW(A5410)-1)/20)+1,1)))&gt;0,
   DATE(2013,INT((ROW(A5410)-1)/20)+1,1),
   ""
)</f>
        <v/>
      </c>
      <c r="B5213" s="72" t="str">
        <f t="shared" si="280"/>
        <v/>
      </c>
      <c r="C5213" s="73"/>
      <c r="D5213" s="73"/>
      <c r="E5213" s="73"/>
      <c r="F5213" s="73"/>
      <c r="G5213" s="73"/>
    </row>
    <row r="5214" spans="1:7" x14ac:dyDescent="0.25">
      <c r="A5214" s="71" t="str">
        <f>IF(
   SUMPRODUCT(--(Sinduscon!$3:$3=DATE(2013,INT((ROW(A5411)-1)/20)+1,1)))&gt;0,
   DATE(2013,INT((ROW(A5411)-1)/20)+1,1),
   ""
)</f>
        <v/>
      </c>
      <c r="B5214" s="72" t="str">
        <f t="shared" si="280"/>
        <v/>
      </c>
      <c r="C5214" s="73"/>
      <c r="D5214" s="73"/>
      <c r="E5214" s="73"/>
      <c r="F5214" s="73"/>
      <c r="G5214" s="73"/>
    </row>
    <row r="5215" spans="1:7" x14ac:dyDescent="0.25">
      <c r="A5215" s="71" t="str">
        <f>IF(
   SUMPRODUCT(--(Sinduscon!$3:$3=DATE(2013,INT((ROW(A5412)-1)/20)+1,1)))&gt;0,
   DATE(2013,INT((ROW(A5412)-1)/20)+1,1),
   ""
)</f>
        <v/>
      </c>
      <c r="B5215" s="72" t="str">
        <f t="shared" si="280"/>
        <v/>
      </c>
      <c r="C5215" s="73"/>
      <c r="D5215" s="73"/>
      <c r="E5215" s="73"/>
      <c r="F5215" s="73"/>
      <c r="G5215" s="73"/>
    </row>
    <row r="5216" spans="1:7" x14ac:dyDescent="0.25">
      <c r="A5216" s="71" t="str">
        <f>IF(
   SUMPRODUCT(--(Sinduscon!$3:$3=DATE(2013,INT((ROW(A5413)-1)/20)+1,1)))&gt;0,
   DATE(2013,INT((ROW(A5413)-1)/20)+1,1),
   ""
)</f>
        <v/>
      </c>
      <c r="B5216" s="72" t="str">
        <f t="shared" si="280"/>
        <v/>
      </c>
      <c r="C5216" s="73"/>
      <c r="D5216" s="73"/>
      <c r="E5216" s="73"/>
      <c r="F5216" s="73"/>
      <c r="G5216" s="73"/>
    </row>
    <row r="5217" spans="1:7" x14ac:dyDescent="0.25">
      <c r="A5217" s="71" t="str">
        <f>IF(
   SUMPRODUCT(--(Sinduscon!$3:$3=DATE(2013,INT((ROW(A5414)-1)/20)+1,1)))&gt;0,
   DATE(2013,INT((ROW(A5414)-1)/20)+1,1),
   ""
)</f>
        <v/>
      </c>
      <c r="B5217" s="72" t="str">
        <f t="shared" si="280"/>
        <v/>
      </c>
      <c r="C5217" s="73"/>
      <c r="D5217" s="73"/>
      <c r="E5217" s="73"/>
      <c r="F5217" s="73"/>
      <c r="G5217" s="73"/>
    </row>
    <row r="5218" spans="1:7" x14ac:dyDescent="0.25">
      <c r="A5218" s="71" t="str">
        <f>IF(
   SUMPRODUCT(--(Sinduscon!$3:$3=DATE(2013,INT((ROW(A5415)-1)/20)+1,1)))&gt;0,
   DATE(2013,INT((ROW(A5415)-1)/20)+1,1),
   ""
)</f>
        <v/>
      </c>
      <c r="B5218" s="72" t="str">
        <f t="shared" si="280"/>
        <v/>
      </c>
      <c r="C5218" s="73"/>
      <c r="D5218" s="73"/>
      <c r="E5218" s="73"/>
      <c r="F5218" s="73"/>
      <c r="G5218" s="73"/>
    </row>
    <row r="5219" spans="1:7" x14ac:dyDescent="0.25">
      <c r="A5219" s="71" t="str">
        <f>IF(
   SUMPRODUCT(--(Sinduscon!$3:$3=DATE(2013,INT((ROW(A5416)-1)/20)+1,1)))&gt;0,
   DATE(2013,INT((ROW(A5416)-1)/20)+1,1),
   ""
)</f>
        <v/>
      </c>
      <c r="B5219" s="72" t="str">
        <f t="shared" si="280"/>
        <v/>
      </c>
      <c r="C5219" s="73"/>
      <c r="D5219" s="73"/>
      <c r="E5219" s="73"/>
      <c r="F5219" s="73"/>
      <c r="G5219" s="73"/>
    </row>
    <row r="5220" spans="1:7" x14ac:dyDescent="0.25">
      <c r="A5220" s="71" t="str">
        <f>IF(
   SUMPRODUCT(--(Sinduscon!$3:$3=DATE(2013,INT((ROW(A5417)-1)/20)+1,1)))&gt;0,
   DATE(2013,INT((ROW(A5417)-1)/20)+1,1),
   ""
)</f>
        <v/>
      </c>
      <c r="B5220" s="72" t="str">
        <f t="shared" si="280"/>
        <v/>
      </c>
      <c r="C5220" s="73"/>
      <c r="D5220" s="73"/>
      <c r="E5220" s="73"/>
      <c r="F5220" s="73"/>
      <c r="G5220" s="73"/>
    </row>
    <row r="5221" spans="1:7" x14ac:dyDescent="0.25">
      <c r="A5221" s="71" t="str">
        <f>IF(
   SUMPRODUCT(--(Sinduscon!$3:$3=DATE(2013,INT((ROW(A5418)-1)/20)+1,1)))&gt;0,
   DATE(2013,INT((ROW(A5418)-1)/20)+1,1),
   ""
)</f>
        <v/>
      </c>
      <c r="B5221" s="72" t="str">
        <f t="shared" si="280"/>
        <v/>
      </c>
      <c r="C5221" s="73"/>
      <c r="D5221" s="73"/>
      <c r="E5221" s="73"/>
      <c r="F5221" s="73"/>
      <c r="G5221" s="73"/>
    </row>
    <row r="5222" spans="1:7" x14ac:dyDescent="0.25">
      <c r="A5222" s="71" t="str">
        <f>IF(
   SUMPRODUCT(--(Sinduscon!$3:$3=DATE(2013,INT((ROW(A5419)-1)/20)+1,1)))&gt;0,
   DATE(2013,INT((ROW(A5419)-1)/20)+1,1),
   ""
)</f>
        <v/>
      </c>
      <c r="B5222" s="72" t="str">
        <f t="shared" si="280"/>
        <v/>
      </c>
      <c r="C5222" s="73"/>
      <c r="D5222" s="73"/>
      <c r="E5222" s="73"/>
      <c r="F5222" s="73"/>
      <c r="G5222" s="73"/>
    </row>
    <row r="5223" spans="1:7" x14ac:dyDescent="0.25">
      <c r="A5223" s="71" t="str">
        <f>IF(
   SUMPRODUCT(--(Sinduscon!$3:$3=DATE(2013,INT((ROW(A5420)-1)/20)+1,1)))&gt;0,
   DATE(2013,INT((ROW(A5420)-1)/20)+1,1),
   ""
)</f>
        <v/>
      </c>
      <c r="B5223" s="72" t="str">
        <f t="shared" si="280"/>
        <v/>
      </c>
      <c r="C5223" s="73"/>
      <c r="D5223" s="73"/>
      <c r="E5223" s="73"/>
      <c r="F5223" s="73"/>
      <c r="G5223" s="73"/>
    </row>
    <row r="5224" spans="1:7" x14ac:dyDescent="0.25">
      <c r="A5224" s="71" t="str">
        <f>IF(
   SUMPRODUCT(--(Sinduscon!$3:$3=DATE(2013,INT((ROW(A5421)-1)/20)+1,1)))&gt;0,
   DATE(2013,INT((ROW(A5421)-1)/20)+1,1),
   ""
)</f>
        <v/>
      </c>
      <c r="B5224" s="72" t="str">
        <f t="shared" si="280"/>
        <v/>
      </c>
      <c r="C5224" s="73"/>
      <c r="D5224" s="73"/>
      <c r="E5224" s="73"/>
      <c r="F5224" s="73"/>
      <c r="G5224" s="73"/>
    </row>
    <row r="5225" spans="1:7" x14ac:dyDescent="0.25">
      <c r="A5225" s="71" t="str">
        <f>IF(
   SUMPRODUCT(--(Sinduscon!$3:$3=DATE(2013,INT((ROW(A5422)-1)/20)+1,1)))&gt;0,
   DATE(2013,INT((ROW(A5422)-1)/20)+1,1),
   ""
)</f>
        <v/>
      </c>
      <c r="B5225" s="72" t="str">
        <f t="shared" si="280"/>
        <v/>
      </c>
      <c r="C5225" s="73"/>
      <c r="D5225" s="73"/>
      <c r="E5225" s="73"/>
      <c r="F5225" s="73"/>
      <c r="G5225" s="73"/>
    </row>
    <row r="5226" spans="1:7" x14ac:dyDescent="0.25">
      <c r="A5226" s="71" t="str">
        <f>IF(
   SUMPRODUCT(--(Sinduscon!$3:$3=DATE(2013,INT((ROW(A5423)-1)/20)+1,1)))&gt;0,
   DATE(2013,INT((ROW(A5423)-1)/20)+1,1),
   ""
)</f>
        <v/>
      </c>
      <c r="B5226" s="72" t="str">
        <f t="shared" si="280"/>
        <v/>
      </c>
      <c r="C5226" s="73"/>
      <c r="D5226" s="73"/>
      <c r="E5226" s="73"/>
      <c r="F5226" s="73"/>
      <c r="G5226" s="73"/>
    </row>
    <row r="5227" spans="1:7" x14ac:dyDescent="0.25">
      <c r="A5227" s="71" t="str">
        <f>IF(
   SUMPRODUCT(--(Sinduscon!$3:$3=DATE(2013,INT((ROW(A5424)-1)/20)+1,1)))&gt;0,
   DATE(2013,INT((ROW(A5424)-1)/20)+1,1),
   ""
)</f>
        <v/>
      </c>
      <c r="B5227" s="72" t="str">
        <f t="shared" si="280"/>
        <v/>
      </c>
      <c r="C5227" s="73"/>
      <c r="D5227" s="73"/>
      <c r="E5227" s="73"/>
      <c r="F5227" s="73"/>
      <c r="G5227" s="73"/>
    </row>
    <row r="5228" spans="1:7" x14ac:dyDescent="0.25">
      <c r="A5228" s="71" t="str">
        <f>IF(
   SUMPRODUCT(--(Sinduscon!$3:$3=DATE(2013,INT((ROW(A5425)-1)/20)+1,1)))&gt;0,
   DATE(2013,INT((ROW(A5425)-1)/20)+1,1),
   ""
)</f>
        <v/>
      </c>
      <c r="B5228" s="72" t="str">
        <f t="shared" si="280"/>
        <v/>
      </c>
      <c r="C5228" s="73"/>
      <c r="D5228" s="73"/>
      <c r="E5228" s="73"/>
      <c r="F5228" s="73"/>
      <c r="G5228" s="73"/>
    </row>
    <row r="5229" spans="1:7" x14ac:dyDescent="0.25">
      <c r="A5229" s="71" t="str">
        <f>IF(
   SUMPRODUCT(--(Sinduscon!$3:$3=DATE(2013,INT((ROW(A5426)-1)/20)+1,1)))&gt;0,
   DATE(2013,INT((ROW(A5426)-1)/20)+1,1),
   ""
)</f>
        <v/>
      </c>
      <c r="B5229" s="72" t="str">
        <f t="shared" si="280"/>
        <v/>
      </c>
      <c r="C5229" s="73"/>
      <c r="D5229" s="73"/>
      <c r="E5229" s="73"/>
      <c r="F5229" s="73"/>
      <c r="G5229" s="73"/>
    </row>
    <row r="5230" spans="1:7" x14ac:dyDescent="0.25">
      <c r="A5230" s="71" t="str">
        <f>IF(
   SUMPRODUCT(--(Sinduscon!$3:$3=DATE(2013,INT((ROW(A5427)-1)/20)+1,1)))&gt;0,
   DATE(2013,INT((ROW(A5427)-1)/20)+1,1),
   ""
)</f>
        <v/>
      </c>
      <c r="B5230" s="72" t="str">
        <f t="shared" si="280"/>
        <v/>
      </c>
      <c r="C5230" s="73"/>
      <c r="D5230" s="73"/>
      <c r="E5230" s="73"/>
      <c r="F5230" s="73"/>
      <c r="G5230" s="73"/>
    </row>
    <row r="5231" spans="1:7" x14ac:dyDescent="0.25">
      <c r="A5231" s="71" t="str">
        <f>IF(
   SUMPRODUCT(--(Sinduscon!$3:$3=DATE(2013,INT((ROW(A5428)-1)/20)+1,1)))&gt;0,
   DATE(2013,INT((ROW(A5428)-1)/20)+1,1),
   ""
)</f>
        <v/>
      </c>
      <c r="B5231" s="72" t="str">
        <f t="shared" si="280"/>
        <v/>
      </c>
      <c r="C5231" s="73"/>
      <c r="D5231" s="73"/>
      <c r="E5231" s="73"/>
      <c r="F5231" s="73"/>
      <c r="G5231" s="73"/>
    </row>
    <row r="5232" spans="1:7" x14ac:dyDescent="0.25">
      <c r="A5232" s="71" t="str">
        <f>IF(
   SUMPRODUCT(--(Sinduscon!$3:$3=DATE(2013,INT((ROW(A5429)-1)/20)+1,1)))&gt;0,
   DATE(2013,INT((ROW(A5429)-1)/20)+1,1),
   ""
)</f>
        <v/>
      </c>
      <c r="B5232" s="72" t="str">
        <f t="shared" si="280"/>
        <v/>
      </c>
      <c r="C5232" s="73"/>
      <c r="D5232" s="73"/>
      <c r="E5232" s="73"/>
      <c r="F5232" s="73"/>
      <c r="G5232" s="73"/>
    </row>
    <row r="5233" spans="1:7" x14ac:dyDescent="0.25">
      <c r="A5233" s="71" t="str">
        <f>IF(
   SUMPRODUCT(--(Sinduscon!$3:$3=DATE(2013,INT((ROW(A5430)-1)/20)+1,1)))&gt;0,
   DATE(2013,INT((ROW(A5430)-1)/20)+1,1),
   ""
)</f>
        <v/>
      </c>
      <c r="B5233" s="72" t="str">
        <f t="shared" si="280"/>
        <v/>
      </c>
      <c r="C5233" s="73"/>
      <c r="D5233" s="73"/>
      <c r="E5233" s="73"/>
      <c r="F5233" s="73"/>
      <c r="G5233" s="73"/>
    </row>
    <row r="5234" spans="1:7" x14ac:dyDescent="0.25">
      <c r="A5234" s="71" t="str">
        <f>IF(
   SUMPRODUCT(--(Sinduscon!$3:$3=DATE(2013,INT((ROW(A5431)-1)/20)+1,1)))&gt;0,
   DATE(2013,INT((ROW(A5431)-1)/20)+1,1),
   ""
)</f>
        <v/>
      </c>
      <c r="B5234" s="72" t="str">
        <f t="shared" si="280"/>
        <v/>
      </c>
      <c r="C5234" s="73"/>
      <c r="D5234" s="73"/>
      <c r="E5234" s="73"/>
      <c r="F5234" s="73"/>
      <c r="G5234" s="73"/>
    </row>
    <row r="5235" spans="1:7" x14ac:dyDescent="0.25">
      <c r="A5235" s="71" t="str">
        <f>IF(
   SUMPRODUCT(--(Sinduscon!$3:$3=DATE(2013,INT((ROW(A5432)-1)/20)+1,1)))&gt;0,
   DATE(2013,INT((ROW(A5432)-1)/20)+1,1),
   ""
)</f>
        <v/>
      </c>
      <c r="B5235" s="72" t="str">
        <f t="shared" si="280"/>
        <v/>
      </c>
      <c r="C5235" s="73"/>
      <c r="D5235" s="73"/>
      <c r="E5235" s="73"/>
      <c r="F5235" s="73"/>
      <c r="G5235" s="73"/>
    </row>
    <row r="5236" spans="1:7" x14ac:dyDescent="0.25">
      <c r="A5236" s="71" t="str">
        <f>IF(
   SUMPRODUCT(--(Sinduscon!$3:$3=DATE(2013,INT((ROW(A5433)-1)/20)+1,1)))&gt;0,
   DATE(2013,INT((ROW(A5433)-1)/20)+1,1),
   ""
)</f>
        <v/>
      </c>
      <c r="B5236" s="72" t="str">
        <f t="shared" si="280"/>
        <v/>
      </c>
      <c r="C5236" s="73"/>
      <c r="D5236" s="73"/>
      <c r="E5236" s="73"/>
      <c r="F5236" s="73"/>
      <c r="G5236" s="73"/>
    </row>
    <row r="5237" spans="1:7" x14ac:dyDescent="0.25">
      <c r="A5237" s="71" t="str">
        <f>IF(
   SUMPRODUCT(--(Sinduscon!$3:$3=DATE(2013,INT((ROW(A5434)-1)/20)+1,1)))&gt;0,
   DATE(2013,INT((ROW(A5434)-1)/20)+1,1),
   ""
)</f>
        <v/>
      </c>
      <c r="B5237" s="72" t="str">
        <f t="shared" si="280"/>
        <v/>
      </c>
      <c r="C5237" s="73"/>
      <c r="D5237" s="73"/>
      <c r="E5237" s="73"/>
      <c r="F5237" s="73"/>
      <c r="G5237" s="73"/>
    </row>
    <row r="5238" spans="1:7" x14ac:dyDescent="0.25">
      <c r="A5238" s="71" t="str">
        <f>IF(
   SUMPRODUCT(--(Sinduscon!$3:$3=DATE(2013,INT((ROW(A5435)-1)/20)+1,1)))&gt;0,
   DATE(2013,INT((ROW(A5435)-1)/20)+1,1),
   ""
)</f>
        <v/>
      </c>
      <c r="B5238" s="72" t="str">
        <f t="shared" si="280"/>
        <v/>
      </c>
      <c r="C5238" s="73"/>
      <c r="D5238" s="73"/>
      <c r="E5238" s="73"/>
      <c r="F5238" s="73"/>
      <c r="G5238" s="73"/>
    </row>
    <row r="5239" spans="1:7" x14ac:dyDescent="0.25">
      <c r="A5239" s="71" t="str">
        <f>IF(
   SUMPRODUCT(--(Sinduscon!$3:$3=DATE(2013,INT((ROW(A5436)-1)/20)+1,1)))&gt;0,
   DATE(2013,INT((ROW(A5436)-1)/20)+1,1),
   ""
)</f>
        <v/>
      </c>
      <c r="B5239" s="72" t="str">
        <f t="shared" si="280"/>
        <v/>
      </c>
      <c r="C5239" s="73"/>
      <c r="D5239" s="73"/>
      <c r="E5239" s="73"/>
      <c r="F5239" s="73"/>
      <c r="G5239" s="73"/>
    </row>
    <row r="5240" spans="1:7" x14ac:dyDescent="0.25">
      <c r="A5240" s="71" t="str">
        <f>IF(
   SUMPRODUCT(--(Sinduscon!$3:$3=DATE(2013,INT((ROW(A5437)-1)/20)+1,1)))&gt;0,
   DATE(2013,INT((ROW(A5437)-1)/20)+1,1),
   ""
)</f>
        <v/>
      </c>
      <c r="B5240" s="72" t="str">
        <f t="shared" si="280"/>
        <v/>
      </c>
      <c r="C5240" s="73"/>
      <c r="D5240" s="73"/>
      <c r="E5240" s="73"/>
      <c r="F5240" s="73"/>
      <c r="G5240" s="73"/>
    </row>
    <row r="5241" spans="1:7" x14ac:dyDescent="0.25">
      <c r="A5241" s="71" t="str">
        <f>IF(
   SUMPRODUCT(--(Sinduscon!$3:$3=DATE(2013,INT((ROW(A5438)-1)/20)+1,1)))&gt;0,
   DATE(2013,INT((ROW(A5438)-1)/20)+1,1),
   ""
)</f>
        <v/>
      </c>
      <c r="B5241" s="72" t="str">
        <f t="shared" si="280"/>
        <v/>
      </c>
      <c r="C5241" s="73"/>
      <c r="D5241" s="73"/>
      <c r="E5241" s="73"/>
      <c r="F5241" s="73"/>
      <c r="G5241" s="73"/>
    </row>
    <row r="5242" spans="1:7" x14ac:dyDescent="0.25">
      <c r="A5242" s="71" t="str">
        <f>IF(
   SUMPRODUCT(--(Sinduscon!$3:$3=DATE(2013,INT((ROW(A5439)-1)/20)+1,1)))&gt;0,
   DATE(2013,INT((ROW(A5439)-1)/20)+1,1),
   ""
)</f>
        <v/>
      </c>
      <c r="B5242" s="72" t="str">
        <f t="shared" si="280"/>
        <v/>
      </c>
      <c r="C5242" s="73"/>
      <c r="D5242" s="73"/>
      <c r="E5242" s="73"/>
      <c r="F5242" s="73"/>
      <c r="G5242" s="73"/>
    </row>
    <row r="5243" spans="1:7" x14ac:dyDescent="0.25">
      <c r="A5243" s="71" t="str">
        <f>IF(
   SUMPRODUCT(--(Sinduscon!$3:$3=DATE(2013,INT((ROW(A5440)-1)/20)+1,1)))&gt;0,
   DATE(2013,INT((ROW(A5440)-1)/20)+1,1),
   ""
)</f>
        <v/>
      </c>
      <c r="B5243" s="72" t="str">
        <f t="shared" si="280"/>
        <v/>
      </c>
      <c r="C5243" s="73"/>
      <c r="D5243" s="73"/>
      <c r="E5243" s="73"/>
      <c r="F5243" s="73"/>
      <c r="G5243" s="73"/>
    </row>
    <row r="5244" spans="1:7" x14ac:dyDescent="0.25">
      <c r="A5244" s="71" t="str">
        <f>IF(
   SUMPRODUCT(--(Sinduscon!$3:$3=DATE(2013,INT((ROW(A5441)-1)/20)+1,1)))&gt;0,
   DATE(2013,INT((ROW(A5441)-1)/20)+1,1),
   ""
)</f>
        <v/>
      </c>
      <c r="B5244" s="72" t="str">
        <f t="shared" si="280"/>
        <v/>
      </c>
      <c r="C5244" s="73"/>
      <c r="D5244" s="73"/>
      <c r="E5244" s="73"/>
      <c r="F5244" s="73"/>
      <c r="G5244" s="73"/>
    </row>
    <row r="5245" spans="1:7" x14ac:dyDescent="0.25">
      <c r="A5245" s="71" t="str">
        <f>IF(
   SUMPRODUCT(--(Sinduscon!$3:$3=DATE(2013,INT((ROW(A5442)-1)/20)+1,1)))&gt;0,
   DATE(2013,INT((ROW(A5442)-1)/20)+1,1),
   ""
)</f>
        <v/>
      </c>
      <c r="B5245" s="72" t="str">
        <f t="shared" si="280"/>
        <v/>
      </c>
      <c r="C5245" s="73"/>
      <c r="D5245" s="73"/>
      <c r="E5245" s="73"/>
      <c r="F5245" s="73"/>
      <c r="G5245" s="73"/>
    </row>
    <row r="5246" spans="1:7" x14ac:dyDescent="0.25">
      <c r="A5246" s="71" t="str">
        <f>IF(
   SUMPRODUCT(--(Sinduscon!$3:$3=DATE(2013,INT((ROW(A5443)-1)/20)+1,1)))&gt;0,
   DATE(2013,INT((ROW(A5443)-1)/20)+1,1),
   ""
)</f>
        <v/>
      </c>
      <c r="B5246" s="72" t="str">
        <f t="shared" si="280"/>
        <v/>
      </c>
      <c r="C5246" s="73"/>
      <c r="D5246" s="73"/>
      <c r="E5246" s="73"/>
      <c r="F5246" s="73"/>
      <c r="G5246" s="73"/>
    </row>
    <row r="5247" spans="1:7" x14ac:dyDescent="0.25">
      <c r="A5247" s="71" t="str">
        <f>IF(
   SUMPRODUCT(--(Sinduscon!$3:$3=DATE(2013,INT((ROW(A5444)-1)/20)+1,1)))&gt;0,
   DATE(2013,INT((ROW(A5444)-1)/20)+1,1),
   ""
)</f>
        <v/>
      </c>
      <c r="B5247" s="72" t="str">
        <f t="shared" si="280"/>
        <v/>
      </c>
      <c r="C5247" s="73"/>
      <c r="D5247" s="73"/>
      <c r="E5247" s="73"/>
      <c r="F5247" s="73"/>
      <c r="G5247" s="73"/>
    </row>
    <row r="5248" spans="1:7" x14ac:dyDescent="0.25">
      <c r="A5248" s="71" t="str">
        <f>IF(
   SUMPRODUCT(--(Sinduscon!$3:$3=DATE(2013,INT((ROW(A5445)-1)/20)+1,1)))&gt;0,
   DATE(2013,INT((ROW(A5445)-1)/20)+1,1),
   ""
)</f>
        <v/>
      </c>
      <c r="B5248" s="72" t="str">
        <f t="shared" si="280"/>
        <v/>
      </c>
      <c r="C5248" s="73"/>
      <c r="D5248" s="73"/>
      <c r="E5248" s="73"/>
      <c r="F5248" s="73"/>
      <c r="G5248" s="73"/>
    </row>
    <row r="5249" spans="1:7" x14ac:dyDescent="0.25">
      <c r="A5249" s="71" t="str">
        <f>IF(
   SUMPRODUCT(--(Sinduscon!$3:$3=DATE(2013,INT((ROW(A5446)-1)/20)+1,1)))&gt;0,
   DATE(2013,INT((ROW(A5446)-1)/20)+1,1),
   ""
)</f>
        <v/>
      </c>
      <c r="B5249" s="72" t="str">
        <f t="shared" si="280"/>
        <v/>
      </c>
      <c r="C5249" s="73"/>
      <c r="D5249" s="73"/>
      <c r="E5249" s="73"/>
      <c r="F5249" s="73"/>
      <c r="G5249" s="73"/>
    </row>
    <row r="5250" spans="1:7" x14ac:dyDescent="0.25">
      <c r="A5250" s="71" t="str">
        <f>IF(
   SUMPRODUCT(--(Sinduscon!$3:$3=DATE(2013,INT((ROW(A5447)-1)/20)+1,1)))&gt;0,
   DATE(2013,INT((ROW(A5447)-1)/20)+1,1),
   ""
)</f>
        <v/>
      </c>
      <c r="B5250" s="72" t="str">
        <f t="shared" si="280"/>
        <v/>
      </c>
      <c r="C5250" s="73"/>
      <c r="D5250" s="73"/>
      <c r="E5250" s="73"/>
      <c r="F5250" s="73"/>
      <c r="G5250" s="73"/>
    </row>
    <row r="5251" spans="1:7" x14ac:dyDescent="0.25">
      <c r="A5251" s="71" t="str">
        <f>IF(
   SUMPRODUCT(--(Sinduscon!$3:$3=DATE(2013,INT((ROW(A5448)-1)/20)+1,1)))&gt;0,
   DATE(2013,INT((ROW(A5448)-1)/20)+1,1),
   ""
)</f>
        <v/>
      </c>
      <c r="B5251" s="72" t="str">
        <f t="shared" si="280"/>
        <v/>
      </c>
      <c r="C5251" s="73"/>
      <c r="D5251" s="73"/>
      <c r="E5251" s="73"/>
      <c r="F5251" s="73"/>
      <c r="G5251" s="73"/>
    </row>
    <row r="5252" spans="1:7" x14ac:dyDescent="0.25">
      <c r="A5252" s="71" t="str">
        <f>IF(
   SUMPRODUCT(--(Sinduscon!$3:$3=DATE(2013,INT((ROW(A5449)-1)/20)+1,1)))&gt;0,
   DATE(2013,INT((ROW(A5449)-1)/20)+1,1),
   ""
)</f>
        <v/>
      </c>
      <c r="B5252" s="72" t="str">
        <f t="shared" si="280"/>
        <v/>
      </c>
      <c r="C5252" s="73"/>
      <c r="D5252" s="73"/>
      <c r="E5252" s="73"/>
      <c r="F5252" s="73"/>
      <c r="G5252" s="73"/>
    </row>
    <row r="5253" spans="1:7" x14ac:dyDescent="0.25">
      <c r="A5253" s="71" t="str">
        <f>IF(
   SUMPRODUCT(--(Sinduscon!$3:$3=DATE(2013,INT((ROW(A5450)-1)/20)+1,1)))&gt;0,
   DATE(2013,INT((ROW(A5450)-1)/20)+1,1),
   ""
)</f>
        <v/>
      </c>
      <c r="B5253" s="72" t="str">
        <f t="shared" si="280"/>
        <v/>
      </c>
      <c r="C5253" s="73"/>
      <c r="D5253" s="73"/>
      <c r="E5253" s="73"/>
      <c r="F5253" s="73"/>
      <c r="G5253" s="73"/>
    </row>
    <row r="5254" spans="1:7" x14ac:dyDescent="0.25">
      <c r="A5254" s="71" t="str">
        <f>IF(
   SUMPRODUCT(--(Sinduscon!$3:$3=DATE(2013,INT((ROW(A5451)-1)/20)+1,1)))&gt;0,
   DATE(2013,INT((ROW(A5451)-1)/20)+1,1),
   ""
)</f>
        <v/>
      </c>
      <c r="B5254" s="72" t="str">
        <f t="shared" si="280"/>
        <v/>
      </c>
      <c r="C5254" s="73"/>
      <c r="D5254" s="73"/>
      <c r="E5254" s="73"/>
      <c r="F5254" s="73"/>
      <c r="G5254" s="73"/>
    </row>
    <row r="5255" spans="1:7" x14ac:dyDescent="0.25">
      <c r="A5255" s="71" t="str">
        <f>IF(
   SUMPRODUCT(--(Sinduscon!$3:$3=DATE(2013,INT((ROW(A5452)-1)/20)+1,1)))&gt;0,
   DATE(2013,INT((ROW(A5452)-1)/20)+1,1),
   ""
)</f>
        <v/>
      </c>
      <c r="B5255" s="72" t="str">
        <f t="shared" si="280"/>
        <v/>
      </c>
      <c r="C5255" s="73"/>
      <c r="D5255" s="73"/>
      <c r="E5255" s="73"/>
      <c r="F5255" s="73"/>
      <c r="G5255" s="73"/>
    </row>
    <row r="5256" spans="1:7" x14ac:dyDescent="0.25">
      <c r="A5256" s="71" t="str">
        <f>IF(
   SUMPRODUCT(--(Sinduscon!$3:$3=DATE(2013,INT((ROW(A5453)-1)/20)+1,1)))&gt;0,
   DATE(2013,INT((ROW(A5453)-1)/20)+1,1),
   ""
)</f>
        <v/>
      </c>
      <c r="B5256" s="72" t="str">
        <f t="shared" ref="B5256:B5319" si="281">IF(A5256&lt;&gt;"", CHOOSE(MOD(QUOTIENT(ROW()-4,4),5)+1,"R-1","PP-4","R-8","R-16","PIS"), "")</f>
        <v/>
      </c>
      <c r="C5256" s="73"/>
      <c r="D5256" s="73"/>
      <c r="E5256" s="73"/>
      <c r="F5256" s="73"/>
      <c r="G5256" s="73"/>
    </row>
    <row r="5257" spans="1:7" x14ac:dyDescent="0.25">
      <c r="A5257" s="71" t="str">
        <f>IF(
   SUMPRODUCT(--(Sinduscon!$3:$3=DATE(2013,INT((ROW(A5454)-1)/20)+1,1)))&gt;0,
   DATE(2013,INT((ROW(A5454)-1)/20)+1,1),
   ""
)</f>
        <v/>
      </c>
      <c r="B5257" s="72" t="str">
        <f t="shared" si="281"/>
        <v/>
      </c>
      <c r="C5257" s="73"/>
      <c r="D5257" s="73"/>
      <c r="E5257" s="73"/>
      <c r="F5257" s="73"/>
      <c r="G5257" s="73"/>
    </row>
    <row r="5258" spans="1:7" x14ac:dyDescent="0.25">
      <c r="A5258" s="71" t="str">
        <f>IF(
   SUMPRODUCT(--(Sinduscon!$3:$3=DATE(2013,INT((ROW(A5455)-1)/20)+1,1)))&gt;0,
   DATE(2013,INT((ROW(A5455)-1)/20)+1,1),
   ""
)</f>
        <v/>
      </c>
      <c r="B5258" s="72" t="str">
        <f t="shared" si="281"/>
        <v/>
      </c>
      <c r="C5258" s="73"/>
      <c r="D5258" s="73"/>
      <c r="E5258" s="73"/>
      <c r="F5258" s="73"/>
      <c r="G5258" s="73"/>
    </row>
    <row r="5259" spans="1:7" x14ac:dyDescent="0.25">
      <c r="A5259" s="71" t="str">
        <f>IF(
   SUMPRODUCT(--(Sinduscon!$3:$3=DATE(2013,INT((ROW(A5456)-1)/20)+1,1)))&gt;0,
   DATE(2013,INT((ROW(A5456)-1)/20)+1,1),
   ""
)</f>
        <v/>
      </c>
      <c r="B5259" s="72" t="str">
        <f t="shared" si="281"/>
        <v/>
      </c>
      <c r="C5259" s="73"/>
      <c r="D5259" s="73"/>
      <c r="E5259" s="73"/>
      <c r="F5259" s="73"/>
      <c r="G5259" s="73"/>
    </row>
    <row r="5260" spans="1:7" x14ac:dyDescent="0.25">
      <c r="A5260" s="71" t="str">
        <f>IF(
   SUMPRODUCT(--(Sinduscon!$3:$3=DATE(2013,INT((ROW(A5457)-1)/20)+1,1)))&gt;0,
   DATE(2013,INT((ROW(A5457)-1)/20)+1,1),
   ""
)</f>
        <v/>
      </c>
      <c r="B5260" s="72" t="str">
        <f t="shared" si="281"/>
        <v/>
      </c>
      <c r="C5260" s="73"/>
      <c r="D5260" s="73"/>
      <c r="E5260" s="73"/>
      <c r="F5260" s="73"/>
      <c r="G5260" s="73"/>
    </row>
    <row r="5261" spans="1:7" x14ac:dyDescent="0.25">
      <c r="A5261" s="71" t="str">
        <f>IF(
   SUMPRODUCT(--(Sinduscon!$3:$3=DATE(2013,INT((ROW(A5458)-1)/20)+1,1)))&gt;0,
   DATE(2013,INT((ROW(A5458)-1)/20)+1,1),
   ""
)</f>
        <v/>
      </c>
      <c r="B5261" s="72" t="str">
        <f t="shared" si="281"/>
        <v/>
      </c>
      <c r="C5261" s="73"/>
      <c r="D5261" s="73"/>
      <c r="E5261" s="73"/>
      <c r="F5261" s="73"/>
      <c r="G5261" s="73"/>
    </row>
    <row r="5262" spans="1:7" x14ac:dyDescent="0.25">
      <c r="A5262" s="71" t="str">
        <f>IF(
   SUMPRODUCT(--(Sinduscon!$3:$3=DATE(2013,INT((ROW(A5459)-1)/20)+1,1)))&gt;0,
   DATE(2013,INT((ROW(A5459)-1)/20)+1,1),
   ""
)</f>
        <v/>
      </c>
      <c r="B5262" s="72" t="str">
        <f t="shared" si="281"/>
        <v/>
      </c>
      <c r="C5262" s="73"/>
      <c r="D5262" s="73"/>
      <c r="E5262" s="73"/>
      <c r="F5262" s="73"/>
      <c r="G5262" s="73"/>
    </row>
    <row r="5263" spans="1:7" x14ac:dyDescent="0.25">
      <c r="A5263" s="71" t="str">
        <f>IF(
   SUMPRODUCT(--(Sinduscon!$3:$3=DATE(2013,INT((ROW(A5460)-1)/20)+1,1)))&gt;0,
   DATE(2013,INT((ROW(A5460)-1)/20)+1,1),
   ""
)</f>
        <v/>
      </c>
      <c r="B5263" s="72" t="str">
        <f t="shared" si="281"/>
        <v/>
      </c>
      <c r="C5263" s="73"/>
      <c r="D5263" s="73"/>
      <c r="E5263" s="73"/>
      <c r="F5263" s="73"/>
      <c r="G5263" s="73"/>
    </row>
    <row r="5264" spans="1:7" x14ac:dyDescent="0.25">
      <c r="A5264" s="71" t="str">
        <f>IF(
   SUMPRODUCT(--(Sinduscon!$3:$3=DATE(2013,INT((ROW(A5461)-1)/20)+1,1)))&gt;0,
   DATE(2013,INT((ROW(A5461)-1)/20)+1,1),
   ""
)</f>
        <v/>
      </c>
      <c r="B5264" s="72" t="str">
        <f t="shared" si="281"/>
        <v/>
      </c>
      <c r="C5264" s="73"/>
      <c r="D5264" s="73"/>
      <c r="E5264" s="73"/>
      <c r="F5264" s="73"/>
      <c r="G5264" s="73"/>
    </row>
    <row r="5265" spans="1:7" x14ac:dyDescent="0.25">
      <c r="A5265" s="71" t="str">
        <f>IF(
   SUMPRODUCT(--(Sinduscon!$3:$3=DATE(2013,INT((ROW(A5462)-1)/20)+1,1)))&gt;0,
   DATE(2013,INT((ROW(A5462)-1)/20)+1,1),
   ""
)</f>
        <v/>
      </c>
      <c r="B5265" s="72" t="str">
        <f t="shared" si="281"/>
        <v/>
      </c>
      <c r="C5265" s="73"/>
      <c r="D5265" s="73"/>
      <c r="E5265" s="73"/>
      <c r="F5265" s="73"/>
      <c r="G5265" s="73"/>
    </row>
    <row r="5266" spans="1:7" x14ac:dyDescent="0.25">
      <c r="A5266" s="71" t="str">
        <f>IF(
   SUMPRODUCT(--(Sinduscon!$3:$3=DATE(2013,INT((ROW(A5463)-1)/20)+1,1)))&gt;0,
   DATE(2013,INT((ROW(A5463)-1)/20)+1,1),
   ""
)</f>
        <v/>
      </c>
      <c r="B5266" s="72" t="str">
        <f t="shared" si="281"/>
        <v/>
      </c>
      <c r="C5266" s="73"/>
      <c r="D5266" s="73"/>
      <c r="E5266" s="73"/>
      <c r="F5266" s="73"/>
      <c r="G5266" s="73"/>
    </row>
    <row r="5267" spans="1:7" x14ac:dyDescent="0.25">
      <c r="A5267" s="71" t="str">
        <f>IF(
   SUMPRODUCT(--(Sinduscon!$3:$3=DATE(2013,INT((ROW(A5464)-1)/20)+1,1)))&gt;0,
   DATE(2013,INT((ROW(A5464)-1)/20)+1,1),
   ""
)</f>
        <v/>
      </c>
      <c r="B5267" s="72" t="str">
        <f t="shared" si="281"/>
        <v/>
      </c>
      <c r="C5267" s="73"/>
      <c r="D5267" s="73"/>
      <c r="E5267" s="73"/>
      <c r="F5267" s="73"/>
      <c r="G5267" s="73"/>
    </row>
    <row r="5268" spans="1:7" x14ac:dyDescent="0.25">
      <c r="A5268" s="71" t="str">
        <f>IF(
   SUMPRODUCT(--(Sinduscon!$3:$3=DATE(2013,INT((ROW(A5465)-1)/20)+1,1)))&gt;0,
   DATE(2013,INT((ROW(A5465)-1)/20)+1,1),
   ""
)</f>
        <v/>
      </c>
      <c r="B5268" s="72" t="str">
        <f t="shared" si="281"/>
        <v/>
      </c>
      <c r="C5268" s="73"/>
      <c r="D5268" s="73"/>
      <c r="E5268" s="73"/>
      <c r="F5268" s="73"/>
      <c r="G5268" s="73"/>
    </row>
    <row r="5269" spans="1:7" x14ac:dyDescent="0.25">
      <c r="A5269" s="71" t="str">
        <f>IF(
   SUMPRODUCT(--(Sinduscon!$3:$3=DATE(2013,INT((ROW(A5466)-1)/20)+1,1)))&gt;0,
   DATE(2013,INT((ROW(A5466)-1)/20)+1,1),
   ""
)</f>
        <v/>
      </c>
      <c r="B5269" s="72" t="str">
        <f t="shared" si="281"/>
        <v/>
      </c>
      <c r="C5269" s="73"/>
      <c r="D5269" s="73"/>
      <c r="E5269" s="73"/>
      <c r="F5269" s="73"/>
      <c r="G5269" s="73"/>
    </row>
    <row r="5270" spans="1:7" x14ac:dyDescent="0.25">
      <c r="A5270" s="71" t="str">
        <f>IF(
   SUMPRODUCT(--(Sinduscon!$3:$3=DATE(2013,INT((ROW(A5467)-1)/20)+1,1)))&gt;0,
   DATE(2013,INT((ROW(A5467)-1)/20)+1,1),
   ""
)</f>
        <v/>
      </c>
      <c r="B5270" s="72" t="str">
        <f t="shared" si="281"/>
        <v/>
      </c>
      <c r="C5270" s="73"/>
      <c r="D5270" s="73"/>
      <c r="E5270" s="73"/>
      <c r="F5270" s="73"/>
      <c r="G5270" s="73"/>
    </row>
    <row r="5271" spans="1:7" x14ac:dyDescent="0.25">
      <c r="A5271" s="71" t="str">
        <f>IF(
   SUMPRODUCT(--(Sinduscon!$3:$3=DATE(2013,INT((ROW(A5468)-1)/20)+1,1)))&gt;0,
   DATE(2013,INT((ROW(A5468)-1)/20)+1,1),
   ""
)</f>
        <v/>
      </c>
      <c r="B5271" s="72" t="str">
        <f t="shared" si="281"/>
        <v/>
      </c>
      <c r="C5271" s="73"/>
      <c r="D5271" s="73"/>
      <c r="E5271" s="73"/>
      <c r="F5271" s="73"/>
      <c r="G5271" s="73"/>
    </row>
    <row r="5272" spans="1:7" x14ac:dyDescent="0.25">
      <c r="A5272" s="71" t="str">
        <f>IF(
   SUMPRODUCT(--(Sinduscon!$3:$3=DATE(2013,INT((ROW(A5469)-1)/20)+1,1)))&gt;0,
   DATE(2013,INT((ROW(A5469)-1)/20)+1,1),
   ""
)</f>
        <v/>
      </c>
      <c r="B5272" s="72" t="str">
        <f t="shared" si="281"/>
        <v/>
      </c>
      <c r="C5272" s="73"/>
      <c r="D5272" s="73"/>
      <c r="E5272" s="73"/>
      <c r="F5272" s="73"/>
      <c r="G5272" s="73"/>
    </row>
    <row r="5273" spans="1:7" x14ac:dyDescent="0.25">
      <c r="A5273" s="71" t="str">
        <f>IF(
   SUMPRODUCT(--(Sinduscon!$3:$3=DATE(2013,INT((ROW(A5470)-1)/20)+1,1)))&gt;0,
   DATE(2013,INT((ROW(A5470)-1)/20)+1,1),
   ""
)</f>
        <v/>
      </c>
      <c r="B5273" s="72" t="str">
        <f t="shared" si="281"/>
        <v/>
      </c>
      <c r="C5273" s="73"/>
      <c r="D5273" s="73"/>
      <c r="E5273" s="73"/>
      <c r="F5273" s="73"/>
      <c r="G5273" s="73"/>
    </row>
    <row r="5274" spans="1:7" x14ac:dyDescent="0.25">
      <c r="A5274" s="71" t="str">
        <f>IF(
   SUMPRODUCT(--(Sinduscon!$3:$3=DATE(2013,INT((ROW(A5471)-1)/20)+1,1)))&gt;0,
   DATE(2013,INT((ROW(A5471)-1)/20)+1,1),
   ""
)</f>
        <v/>
      </c>
      <c r="B5274" s="72" t="str">
        <f t="shared" si="281"/>
        <v/>
      </c>
      <c r="C5274" s="73"/>
      <c r="D5274" s="73"/>
      <c r="E5274" s="73"/>
      <c r="F5274" s="73"/>
      <c r="G5274" s="73"/>
    </row>
    <row r="5275" spans="1:7" x14ac:dyDescent="0.25">
      <c r="A5275" s="71" t="str">
        <f>IF(
   SUMPRODUCT(--(Sinduscon!$3:$3=DATE(2013,INT((ROW(A5472)-1)/20)+1,1)))&gt;0,
   DATE(2013,INT((ROW(A5472)-1)/20)+1,1),
   ""
)</f>
        <v/>
      </c>
      <c r="B5275" s="72" t="str">
        <f t="shared" si="281"/>
        <v/>
      </c>
      <c r="C5275" s="73"/>
      <c r="D5275" s="73"/>
      <c r="E5275" s="73"/>
      <c r="F5275" s="73"/>
      <c r="G5275" s="73"/>
    </row>
    <row r="5276" spans="1:7" x14ac:dyDescent="0.25">
      <c r="A5276" s="71" t="str">
        <f>IF(
   SUMPRODUCT(--(Sinduscon!$3:$3=DATE(2013,INT((ROW(A5473)-1)/20)+1,1)))&gt;0,
   DATE(2013,INT((ROW(A5473)-1)/20)+1,1),
   ""
)</f>
        <v/>
      </c>
      <c r="B5276" s="72" t="str">
        <f t="shared" si="281"/>
        <v/>
      </c>
      <c r="C5276" s="73"/>
      <c r="D5276" s="73"/>
      <c r="E5276" s="73"/>
      <c r="F5276" s="73"/>
      <c r="G5276" s="73"/>
    </row>
    <row r="5277" spans="1:7" x14ac:dyDescent="0.25">
      <c r="A5277" s="71" t="str">
        <f>IF(
   SUMPRODUCT(--(Sinduscon!$3:$3=DATE(2013,INT((ROW(A5474)-1)/20)+1,1)))&gt;0,
   DATE(2013,INT((ROW(A5474)-1)/20)+1,1),
   ""
)</f>
        <v/>
      </c>
      <c r="B5277" s="72" t="str">
        <f t="shared" si="281"/>
        <v/>
      </c>
      <c r="C5277" s="73"/>
      <c r="D5277" s="73"/>
      <c r="E5277" s="73"/>
      <c r="F5277" s="73"/>
      <c r="G5277" s="73"/>
    </row>
    <row r="5278" spans="1:7" x14ac:dyDescent="0.25">
      <c r="A5278" s="71" t="str">
        <f>IF(
   SUMPRODUCT(--(Sinduscon!$3:$3=DATE(2013,INT((ROW(A5475)-1)/20)+1,1)))&gt;0,
   DATE(2013,INT((ROW(A5475)-1)/20)+1,1),
   ""
)</f>
        <v/>
      </c>
      <c r="B5278" s="72" t="str">
        <f t="shared" si="281"/>
        <v/>
      </c>
      <c r="C5278" s="73"/>
      <c r="D5278" s="73"/>
      <c r="E5278" s="73"/>
      <c r="F5278" s="73"/>
      <c r="G5278" s="73"/>
    </row>
    <row r="5279" spans="1:7" x14ac:dyDescent="0.25">
      <c r="A5279" s="71" t="str">
        <f>IF(
   SUMPRODUCT(--(Sinduscon!$3:$3=DATE(2013,INT((ROW(A5476)-1)/20)+1,1)))&gt;0,
   DATE(2013,INT((ROW(A5476)-1)/20)+1,1),
   ""
)</f>
        <v/>
      </c>
      <c r="B5279" s="72" t="str">
        <f t="shared" si="281"/>
        <v/>
      </c>
      <c r="C5279" s="73"/>
      <c r="D5279" s="73"/>
      <c r="E5279" s="73"/>
      <c r="F5279" s="73"/>
      <c r="G5279" s="73"/>
    </row>
    <row r="5280" spans="1:7" x14ac:dyDescent="0.25">
      <c r="A5280" s="71" t="str">
        <f>IF(
   SUMPRODUCT(--(Sinduscon!$3:$3=DATE(2013,INT((ROW(A5477)-1)/20)+1,1)))&gt;0,
   DATE(2013,INT((ROW(A5477)-1)/20)+1,1),
   ""
)</f>
        <v/>
      </c>
      <c r="B5280" s="72" t="str">
        <f t="shared" si="281"/>
        <v/>
      </c>
      <c r="C5280" s="73"/>
      <c r="D5280" s="73"/>
      <c r="E5280" s="73"/>
      <c r="F5280" s="73"/>
      <c r="G5280" s="73"/>
    </row>
    <row r="5281" spans="1:7" x14ac:dyDescent="0.25">
      <c r="A5281" s="71" t="str">
        <f>IF(
   SUMPRODUCT(--(Sinduscon!$3:$3=DATE(2013,INT((ROW(A5478)-1)/20)+1,1)))&gt;0,
   DATE(2013,INT((ROW(A5478)-1)/20)+1,1),
   ""
)</f>
        <v/>
      </c>
      <c r="B5281" s="72" t="str">
        <f t="shared" si="281"/>
        <v/>
      </c>
      <c r="C5281" s="73"/>
      <c r="D5281" s="73"/>
      <c r="E5281" s="73"/>
      <c r="F5281" s="73"/>
      <c r="G5281" s="73"/>
    </row>
    <row r="5282" spans="1:7" x14ac:dyDescent="0.25">
      <c r="A5282" s="71" t="str">
        <f>IF(
   SUMPRODUCT(--(Sinduscon!$3:$3=DATE(2013,INT((ROW(A5479)-1)/20)+1,1)))&gt;0,
   DATE(2013,INT((ROW(A5479)-1)/20)+1,1),
   ""
)</f>
        <v/>
      </c>
      <c r="B5282" s="72" t="str">
        <f t="shared" si="281"/>
        <v/>
      </c>
      <c r="C5282" s="73"/>
      <c r="D5282" s="73"/>
      <c r="E5282" s="73"/>
      <c r="F5282" s="73"/>
      <c r="G5282" s="73"/>
    </row>
    <row r="5283" spans="1:7" x14ac:dyDescent="0.25">
      <c r="A5283" s="71" t="str">
        <f>IF(
   SUMPRODUCT(--(Sinduscon!$3:$3=DATE(2013,INT((ROW(A5480)-1)/20)+1,1)))&gt;0,
   DATE(2013,INT((ROW(A5480)-1)/20)+1,1),
   ""
)</f>
        <v/>
      </c>
      <c r="B5283" s="72" t="str">
        <f t="shared" si="281"/>
        <v/>
      </c>
      <c r="C5283" s="73"/>
      <c r="D5283" s="73"/>
      <c r="E5283" s="73"/>
      <c r="F5283" s="73"/>
      <c r="G5283" s="73"/>
    </row>
    <row r="5284" spans="1:7" x14ac:dyDescent="0.25">
      <c r="A5284" s="71" t="str">
        <f>IF(
   SUMPRODUCT(--(Sinduscon!$3:$3=DATE(2013,INT((ROW(A5481)-1)/20)+1,1)))&gt;0,
   DATE(2013,INT((ROW(A5481)-1)/20)+1,1),
   ""
)</f>
        <v/>
      </c>
      <c r="B5284" s="72" t="str">
        <f t="shared" si="281"/>
        <v/>
      </c>
      <c r="C5284" s="73"/>
      <c r="D5284" s="73"/>
      <c r="E5284" s="73"/>
      <c r="F5284" s="73"/>
      <c r="G5284" s="73"/>
    </row>
    <row r="5285" spans="1:7" x14ac:dyDescent="0.25">
      <c r="A5285" s="71" t="str">
        <f>IF(
   SUMPRODUCT(--(Sinduscon!$3:$3=DATE(2013,INT((ROW(A5482)-1)/20)+1,1)))&gt;0,
   DATE(2013,INT((ROW(A5482)-1)/20)+1,1),
   ""
)</f>
        <v/>
      </c>
      <c r="B5285" s="72" t="str">
        <f t="shared" si="281"/>
        <v/>
      </c>
      <c r="C5285" s="73"/>
      <c r="D5285" s="73"/>
      <c r="E5285" s="73"/>
      <c r="F5285" s="73"/>
      <c r="G5285" s="73"/>
    </row>
    <row r="5286" spans="1:7" x14ac:dyDescent="0.25">
      <c r="A5286" s="71" t="str">
        <f>IF(
   SUMPRODUCT(--(Sinduscon!$3:$3=DATE(2013,INT((ROW(A5483)-1)/20)+1,1)))&gt;0,
   DATE(2013,INT((ROW(A5483)-1)/20)+1,1),
   ""
)</f>
        <v/>
      </c>
      <c r="B5286" s="72" t="str">
        <f t="shared" si="281"/>
        <v/>
      </c>
      <c r="C5286" s="73"/>
      <c r="D5286" s="73"/>
      <c r="E5286" s="73"/>
      <c r="F5286" s="73"/>
      <c r="G5286" s="73"/>
    </row>
    <row r="5287" spans="1:7" x14ac:dyDescent="0.25">
      <c r="A5287" s="71" t="str">
        <f>IF(
   SUMPRODUCT(--(Sinduscon!$3:$3=DATE(2013,INT((ROW(A5484)-1)/20)+1,1)))&gt;0,
   DATE(2013,INT((ROW(A5484)-1)/20)+1,1),
   ""
)</f>
        <v/>
      </c>
      <c r="B5287" s="72" t="str">
        <f t="shared" si="281"/>
        <v/>
      </c>
      <c r="C5287" s="73"/>
      <c r="D5287" s="73"/>
      <c r="E5287" s="73"/>
      <c r="F5287" s="73"/>
      <c r="G5287" s="73"/>
    </row>
    <row r="5288" spans="1:7" x14ac:dyDescent="0.25">
      <c r="A5288" s="71" t="str">
        <f>IF(
   SUMPRODUCT(--(Sinduscon!$3:$3=DATE(2013,INT((ROW(A5485)-1)/20)+1,1)))&gt;0,
   DATE(2013,INT((ROW(A5485)-1)/20)+1,1),
   ""
)</f>
        <v/>
      </c>
      <c r="B5288" s="72" t="str">
        <f t="shared" si="281"/>
        <v/>
      </c>
      <c r="C5288" s="73"/>
      <c r="D5288" s="73"/>
      <c r="E5288" s="73"/>
      <c r="F5288" s="73"/>
      <c r="G5288" s="73"/>
    </row>
    <row r="5289" spans="1:7" x14ac:dyDescent="0.25">
      <c r="A5289" s="71" t="str">
        <f>IF(
   SUMPRODUCT(--(Sinduscon!$3:$3=DATE(2013,INT((ROW(A5486)-1)/20)+1,1)))&gt;0,
   DATE(2013,INT((ROW(A5486)-1)/20)+1,1),
   ""
)</f>
        <v/>
      </c>
      <c r="B5289" s="72" t="str">
        <f t="shared" si="281"/>
        <v/>
      </c>
      <c r="C5289" s="73"/>
      <c r="D5289" s="73"/>
      <c r="E5289" s="73"/>
      <c r="F5289" s="73"/>
      <c r="G5289" s="73"/>
    </row>
    <row r="5290" spans="1:7" x14ac:dyDescent="0.25">
      <c r="A5290" s="71" t="str">
        <f>IF(
   SUMPRODUCT(--(Sinduscon!$3:$3=DATE(2013,INT((ROW(A5487)-1)/20)+1,1)))&gt;0,
   DATE(2013,INT((ROW(A5487)-1)/20)+1,1),
   ""
)</f>
        <v/>
      </c>
      <c r="B5290" s="72" t="str">
        <f t="shared" si="281"/>
        <v/>
      </c>
      <c r="C5290" s="73"/>
      <c r="D5290" s="73"/>
      <c r="E5290" s="73"/>
      <c r="F5290" s="73"/>
      <c r="G5290" s="73"/>
    </row>
    <row r="5291" spans="1:7" x14ac:dyDescent="0.25">
      <c r="A5291" s="71" t="str">
        <f>IF(
   SUMPRODUCT(--(Sinduscon!$3:$3=DATE(2013,INT((ROW(A5488)-1)/20)+1,1)))&gt;0,
   DATE(2013,INT((ROW(A5488)-1)/20)+1,1),
   ""
)</f>
        <v/>
      </c>
      <c r="B5291" s="72" t="str">
        <f t="shared" si="281"/>
        <v/>
      </c>
      <c r="C5291" s="73"/>
      <c r="D5291" s="73"/>
      <c r="E5291" s="73"/>
      <c r="F5291" s="73"/>
      <c r="G5291" s="73"/>
    </row>
    <row r="5292" spans="1:7" x14ac:dyDescent="0.25">
      <c r="A5292" s="71" t="str">
        <f>IF(
   SUMPRODUCT(--(Sinduscon!$3:$3=DATE(2013,INT((ROW(A5489)-1)/20)+1,1)))&gt;0,
   DATE(2013,INT((ROW(A5489)-1)/20)+1,1),
   ""
)</f>
        <v/>
      </c>
      <c r="B5292" s="72" t="str">
        <f t="shared" si="281"/>
        <v/>
      </c>
      <c r="C5292" s="73"/>
      <c r="D5292" s="73"/>
      <c r="E5292" s="73"/>
      <c r="F5292" s="73"/>
      <c r="G5292" s="73"/>
    </row>
    <row r="5293" spans="1:7" x14ac:dyDescent="0.25">
      <c r="A5293" s="71" t="str">
        <f>IF(
   SUMPRODUCT(--(Sinduscon!$3:$3=DATE(2013,INT((ROW(A5490)-1)/20)+1,1)))&gt;0,
   DATE(2013,INT((ROW(A5490)-1)/20)+1,1),
   ""
)</f>
        <v/>
      </c>
      <c r="B5293" s="72" t="str">
        <f t="shared" si="281"/>
        <v/>
      </c>
      <c r="C5293" s="73"/>
      <c r="D5293" s="73"/>
      <c r="E5293" s="73"/>
      <c r="F5293" s="73"/>
      <c r="G5293" s="73"/>
    </row>
    <row r="5294" spans="1:7" x14ac:dyDescent="0.25">
      <c r="A5294" s="71" t="str">
        <f>IF(
   SUMPRODUCT(--(Sinduscon!$3:$3=DATE(2013,INT((ROW(A5491)-1)/20)+1,1)))&gt;0,
   DATE(2013,INT((ROW(A5491)-1)/20)+1,1),
   ""
)</f>
        <v/>
      </c>
      <c r="B5294" s="72" t="str">
        <f t="shared" si="281"/>
        <v/>
      </c>
      <c r="C5294" s="73"/>
      <c r="D5294" s="73"/>
      <c r="E5294" s="73"/>
      <c r="F5294" s="73"/>
      <c r="G5294" s="73"/>
    </row>
    <row r="5295" spans="1:7" x14ac:dyDescent="0.25">
      <c r="A5295" s="71" t="str">
        <f>IF(
   SUMPRODUCT(--(Sinduscon!$3:$3=DATE(2013,INT((ROW(A5492)-1)/20)+1,1)))&gt;0,
   DATE(2013,INT((ROW(A5492)-1)/20)+1,1),
   ""
)</f>
        <v/>
      </c>
      <c r="B5295" s="72" t="str">
        <f t="shared" si="281"/>
        <v/>
      </c>
      <c r="C5295" s="73"/>
      <c r="D5295" s="73"/>
      <c r="E5295" s="73"/>
      <c r="F5295" s="73"/>
      <c r="G5295" s="73"/>
    </row>
    <row r="5296" spans="1:7" x14ac:dyDescent="0.25">
      <c r="A5296" s="71" t="str">
        <f>IF(
   SUMPRODUCT(--(Sinduscon!$3:$3=DATE(2013,INT((ROW(A5493)-1)/20)+1,1)))&gt;0,
   DATE(2013,INT((ROW(A5493)-1)/20)+1,1),
   ""
)</f>
        <v/>
      </c>
      <c r="B5296" s="72" t="str">
        <f t="shared" si="281"/>
        <v/>
      </c>
      <c r="C5296" s="73"/>
      <c r="D5296" s="73"/>
      <c r="E5296" s="73"/>
      <c r="F5296" s="73"/>
      <c r="G5296" s="73"/>
    </row>
    <row r="5297" spans="1:7" x14ac:dyDescent="0.25">
      <c r="A5297" s="71" t="str">
        <f>IF(
   SUMPRODUCT(--(Sinduscon!$3:$3=DATE(2013,INT((ROW(A5494)-1)/20)+1,1)))&gt;0,
   DATE(2013,INT((ROW(A5494)-1)/20)+1,1),
   ""
)</f>
        <v/>
      </c>
      <c r="B5297" s="72" t="str">
        <f t="shared" si="281"/>
        <v/>
      </c>
      <c r="C5297" s="73"/>
      <c r="D5297" s="73"/>
      <c r="E5297" s="73"/>
      <c r="F5297" s="73"/>
      <c r="G5297" s="73"/>
    </row>
    <row r="5298" spans="1:7" x14ac:dyDescent="0.25">
      <c r="A5298" s="71" t="str">
        <f>IF(
   SUMPRODUCT(--(Sinduscon!$3:$3=DATE(2013,INT((ROW(A5495)-1)/20)+1,1)))&gt;0,
   DATE(2013,INT((ROW(A5495)-1)/20)+1,1),
   ""
)</f>
        <v/>
      </c>
      <c r="B5298" s="72" t="str">
        <f t="shared" si="281"/>
        <v/>
      </c>
      <c r="C5298" s="73"/>
      <c r="D5298" s="73"/>
      <c r="E5298" s="73"/>
      <c r="F5298" s="73"/>
      <c r="G5298" s="73"/>
    </row>
    <row r="5299" spans="1:7" x14ac:dyDescent="0.25">
      <c r="A5299" s="71" t="str">
        <f>IF(
   SUMPRODUCT(--(Sinduscon!$3:$3=DATE(2013,INT((ROW(A5496)-1)/20)+1,1)))&gt;0,
   DATE(2013,INT((ROW(A5496)-1)/20)+1,1),
   ""
)</f>
        <v/>
      </c>
      <c r="B5299" s="72" t="str">
        <f t="shared" si="281"/>
        <v/>
      </c>
      <c r="C5299" s="73"/>
      <c r="D5299" s="73"/>
      <c r="E5299" s="73"/>
      <c r="F5299" s="73"/>
      <c r="G5299" s="73"/>
    </row>
    <row r="5300" spans="1:7" x14ac:dyDescent="0.25">
      <c r="A5300" s="71" t="str">
        <f>IF(
   SUMPRODUCT(--(Sinduscon!$3:$3=DATE(2013,INT((ROW(A5497)-1)/20)+1,1)))&gt;0,
   DATE(2013,INT((ROW(A5497)-1)/20)+1,1),
   ""
)</f>
        <v/>
      </c>
      <c r="B5300" s="72" t="str">
        <f t="shared" si="281"/>
        <v/>
      </c>
      <c r="C5300" s="73"/>
      <c r="D5300" s="73"/>
      <c r="E5300" s="73"/>
      <c r="F5300" s="73"/>
      <c r="G5300" s="73"/>
    </row>
    <row r="5301" spans="1:7" x14ac:dyDescent="0.25">
      <c r="A5301" s="71" t="str">
        <f>IF(
   SUMPRODUCT(--(Sinduscon!$3:$3=DATE(2013,INT((ROW(A5498)-1)/20)+1,1)))&gt;0,
   DATE(2013,INT((ROW(A5498)-1)/20)+1,1),
   ""
)</f>
        <v/>
      </c>
      <c r="B5301" s="72" t="str">
        <f t="shared" si="281"/>
        <v/>
      </c>
      <c r="C5301" s="73"/>
      <c r="D5301" s="73"/>
      <c r="E5301" s="73"/>
      <c r="F5301" s="73"/>
      <c r="G5301" s="73"/>
    </row>
    <row r="5302" spans="1:7" x14ac:dyDescent="0.25">
      <c r="A5302" s="71" t="str">
        <f>IF(
   SUMPRODUCT(--(Sinduscon!$3:$3=DATE(2013,INT((ROW(A5499)-1)/20)+1,1)))&gt;0,
   DATE(2013,INT((ROW(A5499)-1)/20)+1,1),
   ""
)</f>
        <v/>
      </c>
      <c r="B5302" s="72" t="str">
        <f t="shared" si="281"/>
        <v/>
      </c>
      <c r="C5302" s="73"/>
      <c r="D5302" s="73"/>
      <c r="E5302" s="73"/>
      <c r="F5302" s="73"/>
      <c r="G5302" s="73"/>
    </row>
    <row r="5303" spans="1:7" x14ac:dyDescent="0.25">
      <c r="A5303" s="71" t="str">
        <f>IF(
   SUMPRODUCT(--(Sinduscon!$3:$3=DATE(2013,INT((ROW(A5500)-1)/20)+1,1)))&gt;0,
   DATE(2013,INT((ROW(A5500)-1)/20)+1,1),
   ""
)</f>
        <v/>
      </c>
      <c r="B5303" s="72" t="str">
        <f t="shared" si="281"/>
        <v/>
      </c>
      <c r="C5303" s="73"/>
      <c r="D5303" s="73"/>
      <c r="E5303" s="73"/>
      <c r="F5303" s="73"/>
      <c r="G5303" s="73"/>
    </row>
    <row r="5304" spans="1:7" x14ac:dyDescent="0.25">
      <c r="A5304" s="71" t="str">
        <f>IF(
   SUMPRODUCT(--(Sinduscon!$3:$3=DATE(2013,INT((ROW(A5501)-1)/20)+1,1)))&gt;0,
   DATE(2013,INT((ROW(A5501)-1)/20)+1,1),
   ""
)</f>
        <v/>
      </c>
      <c r="B5304" s="72" t="str">
        <f t="shared" si="281"/>
        <v/>
      </c>
      <c r="C5304" s="73"/>
      <c r="D5304" s="73"/>
      <c r="E5304" s="73"/>
      <c r="F5304" s="73"/>
      <c r="G5304" s="73"/>
    </row>
    <row r="5305" spans="1:7" x14ac:dyDescent="0.25">
      <c r="A5305" s="71" t="str">
        <f>IF(
   SUMPRODUCT(--(Sinduscon!$3:$3=DATE(2013,INT((ROW(A5502)-1)/20)+1,1)))&gt;0,
   DATE(2013,INT((ROW(A5502)-1)/20)+1,1),
   ""
)</f>
        <v/>
      </c>
      <c r="B5305" s="72" t="str">
        <f t="shared" si="281"/>
        <v/>
      </c>
      <c r="C5305" s="73"/>
      <c r="D5305" s="73"/>
      <c r="E5305" s="73"/>
      <c r="F5305" s="73"/>
      <c r="G5305" s="73"/>
    </row>
    <row r="5306" spans="1:7" x14ac:dyDescent="0.25">
      <c r="A5306" s="71" t="str">
        <f>IF(
   SUMPRODUCT(--(Sinduscon!$3:$3=DATE(2013,INT((ROW(A5503)-1)/20)+1,1)))&gt;0,
   DATE(2013,INT((ROW(A5503)-1)/20)+1,1),
   ""
)</f>
        <v/>
      </c>
      <c r="B5306" s="72" t="str">
        <f t="shared" si="281"/>
        <v/>
      </c>
      <c r="C5306" s="73"/>
      <c r="D5306" s="73"/>
      <c r="E5306" s="73"/>
      <c r="F5306" s="73"/>
      <c r="G5306" s="73"/>
    </row>
    <row r="5307" spans="1:7" x14ac:dyDescent="0.25">
      <c r="A5307" s="71" t="str">
        <f>IF(
   SUMPRODUCT(--(Sinduscon!$3:$3=DATE(2013,INT((ROW(A5504)-1)/20)+1,1)))&gt;0,
   DATE(2013,INT((ROW(A5504)-1)/20)+1,1),
   ""
)</f>
        <v/>
      </c>
      <c r="B5307" s="72" t="str">
        <f t="shared" si="281"/>
        <v/>
      </c>
      <c r="C5307" s="73"/>
      <c r="D5307" s="73"/>
      <c r="E5307" s="73"/>
      <c r="F5307" s="73"/>
      <c r="G5307" s="73"/>
    </row>
    <row r="5308" spans="1:7" x14ac:dyDescent="0.25">
      <c r="A5308" s="71" t="str">
        <f>IF(
   SUMPRODUCT(--(Sinduscon!$3:$3=DATE(2013,INT((ROW(A5505)-1)/20)+1,1)))&gt;0,
   DATE(2013,INT((ROW(A5505)-1)/20)+1,1),
   ""
)</f>
        <v/>
      </c>
      <c r="B5308" s="72" t="str">
        <f t="shared" si="281"/>
        <v/>
      </c>
      <c r="C5308" s="73"/>
      <c r="D5308" s="73"/>
      <c r="E5308" s="73"/>
      <c r="F5308" s="73"/>
      <c r="G5308" s="73"/>
    </row>
    <row r="5309" spans="1:7" x14ac:dyDescent="0.25">
      <c r="A5309" s="71" t="str">
        <f>IF(
   SUMPRODUCT(--(Sinduscon!$3:$3=DATE(2013,INT((ROW(A5506)-1)/20)+1,1)))&gt;0,
   DATE(2013,INT((ROW(A5506)-1)/20)+1,1),
   ""
)</f>
        <v/>
      </c>
      <c r="B5309" s="72" t="str">
        <f t="shared" si="281"/>
        <v/>
      </c>
      <c r="C5309" s="73"/>
      <c r="D5309" s="73"/>
      <c r="E5309" s="73"/>
      <c r="F5309" s="73"/>
      <c r="G5309" s="73"/>
    </row>
    <row r="5310" spans="1:7" x14ac:dyDescent="0.25">
      <c r="A5310" s="71" t="str">
        <f>IF(
   SUMPRODUCT(--(Sinduscon!$3:$3=DATE(2013,INT((ROW(A5507)-1)/20)+1,1)))&gt;0,
   DATE(2013,INT((ROW(A5507)-1)/20)+1,1),
   ""
)</f>
        <v/>
      </c>
      <c r="B5310" s="72" t="str">
        <f t="shared" si="281"/>
        <v/>
      </c>
      <c r="C5310" s="73"/>
      <c r="D5310" s="73"/>
      <c r="E5310" s="73"/>
      <c r="F5310" s="73"/>
      <c r="G5310" s="73"/>
    </row>
    <row r="5311" spans="1:7" x14ac:dyDescent="0.25">
      <c r="A5311" s="71" t="str">
        <f>IF(
   SUMPRODUCT(--(Sinduscon!$3:$3=DATE(2013,INT((ROW(A5508)-1)/20)+1,1)))&gt;0,
   DATE(2013,INT((ROW(A5508)-1)/20)+1,1),
   ""
)</f>
        <v/>
      </c>
      <c r="B5311" s="72" t="str">
        <f t="shared" si="281"/>
        <v/>
      </c>
      <c r="C5311" s="73"/>
      <c r="D5311" s="73"/>
      <c r="E5311" s="73"/>
      <c r="F5311" s="73"/>
      <c r="G5311" s="73"/>
    </row>
    <row r="5312" spans="1:7" x14ac:dyDescent="0.25">
      <c r="A5312" s="71" t="str">
        <f>IF(
   SUMPRODUCT(--(Sinduscon!$3:$3=DATE(2013,INT((ROW(A5509)-1)/20)+1,1)))&gt;0,
   DATE(2013,INT((ROW(A5509)-1)/20)+1,1),
   ""
)</f>
        <v/>
      </c>
      <c r="B5312" s="72" t="str">
        <f t="shared" si="281"/>
        <v/>
      </c>
      <c r="C5312" s="73"/>
      <c r="D5312" s="73"/>
      <c r="E5312" s="73"/>
      <c r="F5312" s="73"/>
      <c r="G5312" s="73"/>
    </row>
    <row r="5313" spans="1:7" x14ac:dyDescent="0.25">
      <c r="A5313" s="71" t="str">
        <f>IF(
   SUMPRODUCT(--(Sinduscon!$3:$3=DATE(2013,INT((ROW(A5510)-1)/20)+1,1)))&gt;0,
   DATE(2013,INT((ROW(A5510)-1)/20)+1,1),
   ""
)</f>
        <v/>
      </c>
      <c r="B5313" s="72" t="str">
        <f t="shared" si="281"/>
        <v/>
      </c>
      <c r="C5313" s="73"/>
      <c r="D5313" s="73"/>
      <c r="E5313" s="73"/>
      <c r="F5313" s="73"/>
      <c r="G5313" s="73"/>
    </row>
    <row r="5314" spans="1:7" x14ac:dyDescent="0.25">
      <c r="A5314" s="71" t="str">
        <f>IF(
   SUMPRODUCT(--(Sinduscon!$3:$3=DATE(2013,INT((ROW(A5511)-1)/20)+1,1)))&gt;0,
   DATE(2013,INT((ROW(A5511)-1)/20)+1,1),
   ""
)</f>
        <v/>
      </c>
      <c r="B5314" s="72" t="str">
        <f t="shared" si="281"/>
        <v/>
      </c>
      <c r="C5314" s="73"/>
      <c r="D5314" s="73"/>
      <c r="E5314" s="73"/>
      <c r="F5314" s="73"/>
      <c r="G5314" s="73"/>
    </row>
    <row r="5315" spans="1:7" x14ac:dyDescent="0.25">
      <c r="A5315" s="71" t="str">
        <f>IF(
   SUMPRODUCT(--(Sinduscon!$3:$3=DATE(2013,INT((ROW(A5512)-1)/20)+1,1)))&gt;0,
   DATE(2013,INT((ROW(A5512)-1)/20)+1,1),
   ""
)</f>
        <v/>
      </c>
      <c r="B5315" s="72" t="str">
        <f t="shared" si="281"/>
        <v/>
      </c>
      <c r="C5315" s="73"/>
      <c r="D5315" s="73"/>
      <c r="E5315" s="73"/>
      <c r="F5315" s="73"/>
      <c r="G5315" s="73"/>
    </row>
    <row r="5316" spans="1:7" x14ac:dyDescent="0.25">
      <c r="A5316" s="71" t="str">
        <f>IF(
   SUMPRODUCT(--(Sinduscon!$3:$3=DATE(2013,INT((ROW(A5513)-1)/20)+1,1)))&gt;0,
   DATE(2013,INT((ROW(A5513)-1)/20)+1,1),
   ""
)</f>
        <v/>
      </c>
      <c r="B5316" s="72" t="str">
        <f t="shared" si="281"/>
        <v/>
      </c>
      <c r="C5316" s="73"/>
      <c r="D5316" s="73"/>
      <c r="E5316" s="73"/>
      <c r="F5316" s="73"/>
      <c r="G5316" s="73"/>
    </row>
    <row r="5317" spans="1:7" x14ac:dyDescent="0.25">
      <c r="A5317" s="71" t="str">
        <f>IF(
   SUMPRODUCT(--(Sinduscon!$3:$3=DATE(2013,INT((ROW(A5514)-1)/20)+1,1)))&gt;0,
   DATE(2013,INT((ROW(A5514)-1)/20)+1,1),
   ""
)</f>
        <v/>
      </c>
      <c r="B5317" s="72" t="str">
        <f t="shared" si="281"/>
        <v/>
      </c>
      <c r="C5317" s="73"/>
      <c r="D5317" s="73"/>
      <c r="E5317" s="73"/>
      <c r="F5317" s="73"/>
      <c r="G5317" s="73"/>
    </row>
    <row r="5318" spans="1:7" x14ac:dyDescent="0.25">
      <c r="A5318" s="71" t="str">
        <f>IF(
   SUMPRODUCT(--(Sinduscon!$3:$3=DATE(2013,INT((ROW(A5515)-1)/20)+1,1)))&gt;0,
   DATE(2013,INT((ROW(A5515)-1)/20)+1,1),
   ""
)</f>
        <v/>
      </c>
      <c r="B5318" s="72" t="str">
        <f t="shared" si="281"/>
        <v/>
      </c>
      <c r="C5318" s="73"/>
      <c r="D5318" s="73"/>
      <c r="E5318" s="73"/>
      <c r="F5318" s="73"/>
      <c r="G5318" s="73"/>
    </row>
    <row r="5319" spans="1:7" x14ac:dyDescent="0.25">
      <c r="A5319" s="71" t="str">
        <f>IF(
   SUMPRODUCT(--(Sinduscon!$3:$3=DATE(2013,INT((ROW(A5516)-1)/20)+1,1)))&gt;0,
   DATE(2013,INT((ROW(A5516)-1)/20)+1,1),
   ""
)</f>
        <v/>
      </c>
      <c r="B5319" s="72" t="str">
        <f t="shared" si="281"/>
        <v/>
      </c>
      <c r="C5319" s="73"/>
      <c r="D5319" s="73"/>
      <c r="E5319" s="73"/>
      <c r="F5319" s="73"/>
      <c r="G5319" s="73"/>
    </row>
    <row r="5320" spans="1:7" x14ac:dyDescent="0.25">
      <c r="A5320" s="71" t="str">
        <f>IF(
   SUMPRODUCT(--(Sinduscon!$3:$3=DATE(2013,INT((ROW(A5517)-1)/20)+1,1)))&gt;0,
   DATE(2013,INT((ROW(A5517)-1)/20)+1,1),
   ""
)</f>
        <v/>
      </c>
      <c r="B5320" s="72" t="str">
        <f t="shared" ref="B5320:B5383" si="282">IF(A5320&lt;&gt;"", CHOOSE(MOD(QUOTIENT(ROW()-4,4),5)+1,"R-1","PP-4","R-8","R-16","PIS"), "")</f>
        <v/>
      </c>
      <c r="C5320" s="73"/>
      <c r="D5320" s="73"/>
      <c r="E5320" s="73"/>
      <c r="F5320" s="73"/>
      <c r="G5320" s="73"/>
    </row>
    <row r="5321" spans="1:7" x14ac:dyDescent="0.25">
      <c r="A5321" s="71" t="str">
        <f>IF(
   SUMPRODUCT(--(Sinduscon!$3:$3=DATE(2013,INT((ROW(A5518)-1)/20)+1,1)))&gt;0,
   DATE(2013,INT((ROW(A5518)-1)/20)+1,1),
   ""
)</f>
        <v/>
      </c>
      <c r="B5321" s="72" t="str">
        <f t="shared" si="282"/>
        <v/>
      </c>
      <c r="C5321" s="73"/>
      <c r="D5321" s="73"/>
      <c r="E5321" s="73"/>
      <c r="F5321" s="73"/>
      <c r="G5321" s="73"/>
    </row>
    <row r="5322" spans="1:7" x14ac:dyDescent="0.25">
      <c r="A5322" s="71" t="str">
        <f>IF(
   SUMPRODUCT(--(Sinduscon!$3:$3=DATE(2013,INT((ROW(A5519)-1)/20)+1,1)))&gt;0,
   DATE(2013,INT((ROW(A5519)-1)/20)+1,1),
   ""
)</f>
        <v/>
      </c>
      <c r="B5322" s="72" t="str">
        <f t="shared" si="282"/>
        <v/>
      </c>
      <c r="C5322" s="73"/>
      <c r="D5322" s="73"/>
      <c r="E5322" s="73"/>
      <c r="F5322" s="73"/>
      <c r="G5322" s="73"/>
    </row>
    <row r="5323" spans="1:7" x14ac:dyDescent="0.25">
      <c r="A5323" s="71" t="str">
        <f>IF(
   SUMPRODUCT(--(Sinduscon!$3:$3=DATE(2013,INT((ROW(A5520)-1)/20)+1,1)))&gt;0,
   DATE(2013,INT((ROW(A5520)-1)/20)+1,1),
   ""
)</f>
        <v/>
      </c>
      <c r="B5323" s="72" t="str">
        <f t="shared" si="282"/>
        <v/>
      </c>
      <c r="C5323" s="73"/>
      <c r="D5323" s="73"/>
      <c r="E5323" s="73"/>
      <c r="F5323" s="73"/>
      <c r="G5323" s="73"/>
    </row>
    <row r="5324" spans="1:7" x14ac:dyDescent="0.25">
      <c r="A5324" s="71" t="str">
        <f>IF(
   SUMPRODUCT(--(Sinduscon!$3:$3=DATE(2013,INT((ROW(A5521)-1)/20)+1,1)))&gt;0,
   DATE(2013,INT((ROW(A5521)-1)/20)+1,1),
   ""
)</f>
        <v/>
      </c>
      <c r="B5324" s="72" t="str">
        <f t="shared" si="282"/>
        <v/>
      </c>
      <c r="C5324" s="73"/>
      <c r="D5324" s="73"/>
      <c r="E5324" s="73"/>
      <c r="F5324" s="73"/>
      <c r="G5324" s="73"/>
    </row>
    <row r="5325" spans="1:7" x14ac:dyDescent="0.25">
      <c r="A5325" s="71" t="str">
        <f>IF(
   SUMPRODUCT(--(Sinduscon!$3:$3=DATE(2013,INT((ROW(A5522)-1)/20)+1,1)))&gt;0,
   DATE(2013,INT((ROW(A5522)-1)/20)+1,1),
   ""
)</f>
        <v/>
      </c>
      <c r="B5325" s="72" t="str">
        <f t="shared" si="282"/>
        <v/>
      </c>
      <c r="C5325" s="73"/>
      <c r="D5325" s="73"/>
      <c r="E5325" s="73"/>
      <c r="F5325" s="73"/>
      <c r="G5325" s="73"/>
    </row>
    <row r="5326" spans="1:7" x14ac:dyDescent="0.25">
      <c r="A5326" s="71" t="str">
        <f>IF(
   SUMPRODUCT(--(Sinduscon!$3:$3=DATE(2013,INT((ROW(A5523)-1)/20)+1,1)))&gt;0,
   DATE(2013,INT((ROW(A5523)-1)/20)+1,1),
   ""
)</f>
        <v/>
      </c>
      <c r="B5326" s="72" t="str">
        <f t="shared" si="282"/>
        <v/>
      </c>
      <c r="C5326" s="73"/>
      <c r="D5326" s="73"/>
      <c r="E5326" s="73"/>
      <c r="F5326" s="73"/>
      <c r="G5326" s="73"/>
    </row>
    <row r="5327" spans="1:7" x14ac:dyDescent="0.25">
      <c r="A5327" s="71" t="str">
        <f>IF(
   SUMPRODUCT(--(Sinduscon!$3:$3=DATE(2013,INT((ROW(A5524)-1)/20)+1,1)))&gt;0,
   DATE(2013,INT((ROW(A5524)-1)/20)+1,1),
   ""
)</f>
        <v/>
      </c>
      <c r="B5327" s="72" t="str">
        <f t="shared" si="282"/>
        <v/>
      </c>
      <c r="C5327" s="73"/>
      <c r="D5327" s="73"/>
      <c r="E5327" s="73"/>
      <c r="F5327" s="73"/>
      <c r="G5327" s="73"/>
    </row>
    <row r="5328" spans="1:7" x14ac:dyDescent="0.25">
      <c r="A5328" s="71" t="str">
        <f>IF(
   SUMPRODUCT(--(Sinduscon!$3:$3=DATE(2013,INT((ROW(A5525)-1)/20)+1,1)))&gt;0,
   DATE(2013,INT((ROW(A5525)-1)/20)+1,1),
   ""
)</f>
        <v/>
      </c>
      <c r="B5328" s="72" t="str">
        <f t="shared" si="282"/>
        <v/>
      </c>
      <c r="C5328" s="73"/>
      <c r="D5328" s="73"/>
      <c r="E5328" s="73"/>
      <c r="F5328" s="73"/>
      <c r="G5328" s="73"/>
    </row>
    <row r="5329" spans="1:7" x14ac:dyDescent="0.25">
      <c r="A5329" s="71" t="str">
        <f>IF(
   SUMPRODUCT(--(Sinduscon!$3:$3=DATE(2013,INT((ROW(A5526)-1)/20)+1,1)))&gt;0,
   DATE(2013,INT((ROW(A5526)-1)/20)+1,1),
   ""
)</f>
        <v/>
      </c>
      <c r="B5329" s="72" t="str">
        <f t="shared" si="282"/>
        <v/>
      </c>
      <c r="C5329" s="73"/>
      <c r="D5329" s="73"/>
      <c r="E5329" s="73"/>
      <c r="F5329" s="73"/>
      <c r="G5329" s="73"/>
    </row>
    <row r="5330" spans="1:7" x14ac:dyDescent="0.25">
      <c r="A5330" s="71" t="str">
        <f>IF(
   SUMPRODUCT(--(Sinduscon!$3:$3=DATE(2013,INT((ROW(A5527)-1)/20)+1,1)))&gt;0,
   DATE(2013,INT((ROW(A5527)-1)/20)+1,1),
   ""
)</f>
        <v/>
      </c>
      <c r="B5330" s="72" t="str">
        <f t="shared" si="282"/>
        <v/>
      </c>
      <c r="C5330" s="73"/>
      <c r="D5330" s="73"/>
      <c r="E5330" s="73"/>
      <c r="F5330" s="73"/>
      <c r="G5330" s="73"/>
    </row>
    <row r="5331" spans="1:7" x14ac:dyDescent="0.25">
      <c r="A5331" s="71" t="str">
        <f>IF(
   SUMPRODUCT(--(Sinduscon!$3:$3=DATE(2013,INT((ROW(A5528)-1)/20)+1,1)))&gt;0,
   DATE(2013,INT((ROW(A5528)-1)/20)+1,1),
   ""
)</f>
        <v/>
      </c>
      <c r="B5331" s="72" t="str">
        <f t="shared" si="282"/>
        <v/>
      </c>
      <c r="C5331" s="73"/>
      <c r="D5331" s="73"/>
      <c r="E5331" s="73"/>
      <c r="F5331" s="73"/>
      <c r="G5331" s="73"/>
    </row>
    <row r="5332" spans="1:7" x14ac:dyDescent="0.25">
      <c r="A5332" s="71" t="str">
        <f>IF(
   SUMPRODUCT(--(Sinduscon!$3:$3=DATE(2013,INT((ROW(A5529)-1)/20)+1,1)))&gt;0,
   DATE(2013,INT((ROW(A5529)-1)/20)+1,1),
   ""
)</f>
        <v/>
      </c>
      <c r="B5332" s="72" t="str">
        <f t="shared" si="282"/>
        <v/>
      </c>
      <c r="C5332" s="73"/>
      <c r="D5332" s="73"/>
      <c r="E5332" s="73"/>
      <c r="F5332" s="73"/>
      <c r="G5332" s="73"/>
    </row>
    <row r="5333" spans="1:7" x14ac:dyDescent="0.25">
      <c r="A5333" s="71" t="str">
        <f>IF(
   SUMPRODUCT(--(Sinduscon!$3:$3=DATE(2013,INT((ROW(A5530)-1)/20)+1,1)))&gt;0,
   DATE(2013,INT((ROW(A5530)-1)/20)+1,1),
   ""
)</f>
        <v/>
      </c>
      <c r="B5333" s="72" t="str">
        <f t="shared" si="282"/>
        <v/>
      </c>
      <c r="C5333" s="73"/>
      <c r="D5333" s="73"/>
      <c r="E5333" s="73"/>
      <c r="F5333" s="73"/>
      <c r="G5333" s="73"/>
    </row>
    <row r="5334" spans="1:7" x14ac:dyDescent="0.25">
      <c r="A5334" s="71" t="str">
        <f>IF(
   SUMPRODUCT(--(Sinduscon!$3:$3=DATE(2013,INT((ROW(A5531)-1)/20)+1,1)))&gt;0,
   DATE(2013,INT((ROW(A5531)-1)/20)+1,1),
   ""
)</f>
        <v/>
      </c>
      <c r="B5334" s="72" t="str">
        <f t="shared" si="282"/>
        <v/>
      </c>
      <c r="C5334" s="73"/>
      <c r="D5334" s="73"/>
      <c r="E5334" s="73"/>
      <c r="F5334" s="73"/>
      <c r="G5334" s="73"/>
    </row>
    <row r="5335" spans="1:7" x14ac:dyDescent="0.25">
      <c r="A5335" s="71" t="str">
        <f>IF(
   SUMPRODUCT(--(Sinduscon!$3:$3=DATE(2013,INT((ROW(A5532)-1)/20)+1,1)))&gt;0,
   DATE(2013,INT((ROW(A5532)-1)/20)+1,1),
   ""
)</f>
        <v/>
      </c>
      <c r="B5335" s="72" t="str">
        <f t="shared" si="282"/>
        <v/>
      </c>
      <c r="C5335" s="73"/>
      <c r="D5335" s="73"/>
      <c r="E5335" s="73"/>
      <c r="F5335" s="73"/>
      <c r="G5335" s="73"/>
    </row>
    <row r="5336" spans="1:7" x14ac:dyDescent="0.25">
      <c r="A5336" s="71" t="str">
        <f>IF(
   SUMPRODUCT(--(Sinduscon!$3:$3=DATE(2013,INT((ROW(A5533)-1)/20)+1,1)))&gt;0,
   DATE(2013,INT((ROW(A5533)-1)/20)+1,1),
   ""
)</f>
        <v/>
      </c>
      <c r="B5336" s="72" t="str">
        <f t="shared" si="282"/>
        <v/>
      </c>
      <c r="C5336" s="73"/>
      <c r="D5336" s="73"/>
      <c r="E5336" s="73"/>
      <c r="F5336" s="73"/>
      <c r="G5336" s="73"/>
    </row>
    <row r="5337" spans="1:7" x14ac:dyDescent="0.25">
      <c r="A5337" s="71" t="str">
        <f>IF(
   SUMPRODUCT(--(Sinduscon!$3:$3=DATE(2013,INT((ROW(A5534)-1)/20)+1,1)))&gt;0,
   DATE(2013,INT((ROW(A5534)-1)/20)+1,1),
   ""
)</f>
        <v/>
      </c>
      <c r="B5337" s="72" t="str">
        <f t="shared" si="282"/>
        <v/>
      </c>
      <c r="C5337" s="73"/>
      <c r="D5337" s="73"/>
      <c r="E5337" s="73"/>
      <c r="F5337" s="73"/>
      <c r="G5337" s="73"/>
    </row>
    <row r="5338" spans="1:7" x14ac:dyDescent="0.25">
      <c r="A5338" s="71" t="str">
        <f>IF(
   SUMPRODUCT(--(Sinduscon!$3:$3=DATE(2013,INT((ROW(A5535)-1)/20)+1,1)))&gt;0,
   DATE(2013,INT((ROW(A5535)-1)/20)+1,1),
   ""
)</f>
        <v/>
      </c>
      <c r="B5338" s="72" t="str">
        <f t="shared" si="282"/>
        <v/>
      </c>
      <c r="C5338" s="73"/>
      <c r="D5338" s="73"/>
      <c r="E5338" s="73"/>
      <c r="F5338" s="73"/>
      <c r="G5338" s="73"/>
    </row>
    <row r="5339" spans="1:7" x14ac:dyDescent="0.25">
      <c r="A5339" s="71" t="str">
        <f>IF(
   SUMPRODUCT(--(Sinduscon!$3:$3=DATE(2013,INT((ROW(A5536)-1)/20)+1,1)))&gt;0,
   DATE(2013,INT((ROW(A5536)-1)/20)+1,1),
   ""
)</f>
        <v/>
      </c>
      <c r="B5339" s="72" t="str">
        <f t="shared" si="282"/>
        <v/>
      </c>
      <c r="C5339" s="73"/>
      <c r="D5339" s="73"/>
      <c r="E5339" s="73"/>
      <c r="F5339" s="73"/>
      <c r="G5339" s="73"/>
    </row>
    <row r="5340" spans="1:7" x14ac:dyDescent="0.25">
      <c r="A5340" s="71" t="str">
        <f>IF(
   SUMPRODUCT(--(Sinduscon!$3:$3=DATE(2013,INT((ROW(A5537)-1)/20)+1,1)))&gt;0,
   DATE(2013,INT((ROW(A5537)-1)/20)+1,1),
   ""
)</f>
        <v/>
      </c>
      <c r="B5340" s="72" t="str">
        <f t="shared" si="282"/>
        <v/>
      </c>
      <c r="C5340" s="73"/>
      <c r="D5340" s="73"/>
      <c r="E5340" s="73"/>
      <c r="F5340" s="73"/>
      <c r="G5340" s="73"/>
    </row>
    <row r="5341" spans="1:7" x14ac:dyDescent="0.25">
      <c r="A5341" s="71" t="str">
        <f>IF(
   SUMPRODUCT(--(Sinduscon!$3:$3=DATE(2013,INT((ROW(A5538)-1)/20)+1,1)))&gt;0,
   DATE(2013,INT((ROW(A5538)-1)/20)+1,1),
   ""
)</f>
        <v/>
      </c>
      <c r="B5341" s="72" t="str">
        <f t="shared" si="282"/>
        <v/>
      </c>
      <c r="C5341" s="73"/>
      <c r="D5341" s="73"/>
      <c r="E5341" s="73"/>
      <c r="F5341" s="73"/>
      <c r="G5341" s="73"/>
    </row>
    <row r="5342" spans="1:7" x14ac:dyDescent="0.25">
      <c r="A5342" s="71" t="str">
        <f>IF(
   SUMPRODUCT(--(Sinduscon!$3:$3=DATE(2013,INT((ROW(A5539)-1)/20)+1,1)))&gt;0,
   DATE(2013,INT((ROW(A5539)-1)/20)+1,1),
   ""
)</f>
        <v/>
      </c>
      <c r="B5342" s="72" t="str">
        <f t="shared" si="282"/>
        <v/>
      </c>
      <c r="C5342" s="73"/>
      <c r="D5342" s="73"/>
      <c r="E5342" s="73"/>
      <c r="F5342" s="73"/>
      <c r="G5342" s="73"/>
    </row>
    <row r="5343" spans="1:7" x14ac:dyDescent="0.25">
      <c r="A5343" s="71" t="str">
        <f>IF(
   SUMPRODUCT(--(Sinduscon!$3:$3=DATE(2013,INT((ROW(A5540)-1)/20)+1,1)))&gt;0,
   DATE(2013,INT((ROW(A5540)-1)/20)+1,1),
   ""
)</f>
        <v/>
      </c>
      <c r="B5343" s="72" t="str">
        <f t="shared" si="282"/>
        <v/>
      </c>
      <c r="C5343" s="73"/>
      <c r="D5343" s="73"/>
      <c r="E5343" s="73"/>
      <c r="F5343" s="73"/>
      <c r="G5343" s="73"/>
    </row>
    <row r="5344" spans="1:7" x14ac:dyDescent="0.25">
      <c r="A5344" s="71" t="str">
        <f>IF(
   SUMPRODUCT(--(Sinduscon!$3:$3=DATE(2013,INT((ROW(A5541)-1)/20)+1,1)))&gt;0,
   DATE(2013,INT((ROW(A5541)-1)/20)+1,1),
   ""
)</f>
        <v/>
      </c>
      <c r="B5344" s="72" t="str">
        <f t="shared" si="282"/>
        <v/>
      </c>
      <c r="C5344" s="73"/>
      <c r="D5344" s="73"/>
      <c r="E5344" s="73"/>
      <c r="F5344" s="73"/>
      <c r="G5344" s="73"/>
    </row>
    <row r="5345" spans="1:7" x14ac:dyDescent="0.25">
      <c r="A5345" s="71" t="str">
        <f>IF(
   SUMPRODUCT(--(Sinduscon!$3:$3=DATE(2013,INT((ROW(A5542)-1)/20)+1,1)))&gt;0,
   DATE(2013,INT((ROW(A5542)-1)/20)+1,1),
   ""
)</f>
        <v/>
      </c>
      <c r="B5345" s="72" t="str">
        <f t="shared" si="282"/>
        <v/>
      </c>
      <c r="C5345" s="73"/>
      <c r="D5345" s="73"/>
      <c r="E5345" s="73"/>
      <c r="F5345" s="73"/>
      <c r="G5345" s="73"/>
    </row>
    <row r="5346" spans="1:7" x14ac:dyDescent="0.25">
      <c r="A5346" s="71" t="str">
        <f>IF(
   SUMPRODUCT(--(Sinduscon!$3:$3=DATE(2013,INT((ROW(A5543)-1)/20)+1,1)))&gt;0,
   DATE(2013,INT((ROW(A5543)-1)/20)+1,1),
   ""
)</f>
        <v/>
      </c>
      <c r="B5346" s="72" t="str">
        <f t="shared" si="282"/>
        <v/>
      </c>
      <c r="C5346" s="73"/>
      <c r="D5346" s="73"/>
      <c r="E5346" s="73"/>
      <c r="F5346" s="73"/>
      <c r="G5346" s="73"/>
    </row>
    <row r="5347" spans="1:7" x14ac:dyDescent="0.25">
      <c r="A5347" s="71" t="str">
        <f>IF(
   SUMPRODUCT(--(Sinduscon!$3:$3=DATE(2013,INT((ROW(A5544)-1)/20)+1,1)))&gt;0,
   DATE(2013,INT((ROW(A5544)-1)/20)+1,1),
   ""
)</f>
        <v/>
      </c>
      <c r="B5347" s="72" t="str">
        <f t="shared" si="282"/>
        <v/>
      </c>
      <c r="C5347" s="73"/>
      <c r="D5347" s="73"/>
      <c r="E5347" s="73"/>
      <c r="F5347" s="73"/>
      <c r="G5347" s="73"/>
    </row>
    <row r="5348" spans="1:7" x14ac:dyDescent="0.25">
      <c r="A5348" s="71" t="str">
        <f>IF(
   SUMPRODUCT(--(Sinduscon!$3:$3=DATE(2013,INT((ROW(A5545)-1)/20)+1,1)))&gt;0,
   DATE(2013,INT((ROW(A5545)-1)/20)+1,1),
   ""
)</f>
        <v/>
      </c>
      <c r="B5348" s="72" t="str">
        <f t="shared" si="282"/>
        <v/>
      </c>
      <c r="C5348" s="73"/>
      <c r="D5348" s="73"/>
      <c r="E5348" s="73"/>
      <c r="F5348" s="73"/>
      <c r="G5348" s="73"/>
    </row>
    <row r="5349" spans="1:7" x14ac:dyDescent="0.25">
      <c r="A5349" s="71" t="str">
        <f>IF(
   SUMPRODUCT(--(Sinduscon!$3:$3=DATE(2013,INT((ROW(A5546)-1)/20)+1,1)))&gt;0,
   DATE(2013,INT((ROW(A5546)-1)/20)+1,1),
   ""
)</f>
        <v/>
      </c>
      <c r="B5349" s="72" t="str">
        <f t="shared" si="282"/>
        <v/>
      </c>
      <c r="C5349" s="73"/>
      <c r="D5349" s="73"/>
      <c r="E5349" s="73"/>
      <c r="F5349" s="73"/>
      <c r="G5349" s="73"/>
    </row>
    <row r="5350" spans="1:7" x14ac:dyDescent="0.25">
      <c r="A5350" s="71" t="str">
        <f>IF(
   SUMPRODUCT(--(Sinduscon!$3:$3=DATE(2013,INT((ROW(A5547)-1)/20)+1,1)))&gt;0,
   DATE(2013,INT((ROW(A5547)-1)/20)+1,1),
   ""
)</f>
        <v/>
      </c>
      <c r="B5350" s="72" t="str">
        <f t="shared" si="282"/>
        <v/>
      </c>
      <c r="C5350" s="73"/>
      <c r="D5350" s="73"/>
      <c r="E5350" s="73"/>
      <c r="F5350" s="73"/>
      <c r="G5350" s="73"/>
    </row>
    <row r="5351" spans="1:7" x14ac:dyDescent="0.25">
      <c r="A5351" s="71" t="str">
        <f>IF(
   SUMPRODUCT(--(Sinduscon!$3:$3=DATE(2013,INT((ROW(A5548)-1)/20)+1,1)))&gt;0,
   DATE(2013,INT((ROW(A5548)-1)/20)+1,1),
   ""
)</f>
        <v/>
      </c>
      <c r="B5351" s="72" t="str">
        <f t="shared" si="282"/>
        <v/>
      </c>
      <c r="C5351" s="73"/>
      <c r="D5351" s="73"/>
      <c r="E5351" s="73"/>
      <c r="F5351" s="73"/>
      <c r="G5351" s="73"/>
    </row>
    <row r="5352" spans="1:7" x14ac:dyDescent="0.25">
      <c r="A5352" s="71" t="str">
        <f>IF(
   SUMPRODUCT(--(Sinduscon!$3:$3=DATE(2013,INT((ROW(A5549)-1)/20)+1,1)))&gt;0,
   DATE(2013,INT((ROW(A5549)-1)/20)+1,1),
   ""
)</f>
        <v/>
      </c>
      <c r="B5352" s="72" t="str">
        <f t="shared" si="282"/>
        <v/>
      </c>
      <c r="C5352" s="73"/>
      <c r="D5352" s="73"/>
      <c r="E5352" s="73"/>
      <c r="F5352" s="73"/>
      <c r="G5352" s="73"/>
    </row>
    <row r="5353" spans="1:7" x14ac:dyDescent="0.25">
      <c r="A5353" s="71" t="str">
        <f>IF(
   SUMPRODUCT(--(Sinduscon!$3:$3=DATE(2013,INT((ROW(A5550)-1)/20)+1,1)))&gt;0,
   DATE(2013,INT((ROW(A5550)-1)/20)+1,1),
   ""
)</f>
        <v/>
      </c>
      <c r="B5353" s="72" t="str">
        <f t="shared" si="282"/>
        <v/>
      </c>
      <c r="C5353" s="73"/>
      <c r="D5353" s="73"/>
      <c r="E5353" s="73"/>
      <c r="F5353" s="73"/>
      <c r="G5353" s="73"/>
    </row>
    <row r="5354" spans="1:7" x14ac:dyDescent="0.25">
      <c r="A5354" s="71" t="str">
        <f>IF(
   SUMPRODUCT(--(Sinduscon!$3:$3=DATE(2013,INT((ROW(A5551)-1)/20)+1,1)))&gt;0,
   DATE(2013,INT((ROW(A5551)-1)/20)+1,1),
   ""
)</f>
        <v/>
      </c>
      <c r="B5354" s="72" t="str">
        <f t="shared" si="282"/>
        <v/>
      </c>
      <c r="C5354" s="73"/>
      <c r="D5354" s="73"/>
      <c r="E5354" s="73"/>
      <c r="F5354" s="73"/>
      <c r="G5354" s="73"/>
    </row>
    <row r="5355" spans="1:7" x14ac:dyDescent="0.25">
      <c r="A5355" s="71" t="str">
        <f>IF(
   SUMPRODUCT(--(Sinduscon!$3:$3=DATE(2013,INT((ROW(A5552)-1)/20)+1,1)))&gt;0,
   DATE(2013,INT((ROW(A5552)-1)/20)+1,1),
   ""
)</f>
        <v/>
      </c>
      <c r="B5355" s="72" t="str">
        <f t="shared" si="282"/>
        <v/>
      </c>
      <c r="C5355" s="73"/>
      <c r="D5355" s="73"/>
      <c r="E5355" s="73"/>
      <c r="F5355" s="73"/>
      <c r="G5355" s="73"/>
    </row>
    <row r="5356" spans="1:7" x14ac:dyDescent="0.25">
      <c r="A5356" s="71" t="str">
        <f>IF(
   SUMPRODUCT(--(Sinduscon!$3:$3=DATE(2013,INT((ROW(A5553)-1)/20)+1,1)))&gt;0,
   DATE(2013,INT((ROW(A5553)-1)/20)+1,1),
   ""
)</f>
        <v/>
      </c>
      <c r="B5356" s="72" t="str">
        <f t="shared" si="282"/>
        <v/>
      </c>
      <c r="C5356" s="73"/>
      <c r="D5356" s="73"/>
      <c r="E5356" s="73"/>
      <c r="F5356" s="73"/>
      <c r="G5356" s="73"/>
    </row>
    <row r="5357" spans="1:7" x14ac:dyDescent="0.25">
      <c r="A5357" s="71" t="str">
        <f>IF(
   SUMPRODUCT(--(Sinduscon!$3:$3=DATE(2013,INT((ROW(A5554)-1)/20)+1,1)))&gt;0,
   DATE(2013,INT((ROW(A5554)-1)/20)+1,1),
   ""
)</f>
        <v/>
      </c>
      <c r="B5357" s="72" t="str">
        <f t="shared" si="282"/>
        <v/>
      </c>
      <c r="C5357" s="73"/>
      <c r="D5357" s="73"/>
      <c r="E5357" s="73"/>
      <c r="F5357" s="73"/>
      <c r="G5357" s="73"/>
    </row>
    <row r="5358" spans="1:7" x14ac:dyDescent="0.25">
      <c r="A5358" s="71" t="str">
        <f>IF(
   SUMPRODUCT(--(Sinduscon!$3:$3=DATE(2013,INT((ROW(A5555)-1)/20)+1,1)))&gt;0,
   DATE(2013,INT((ROW(A5555)-1)/20)+1,1),
   ""
)</f>
        <v/>
      </c>
      <c r="B5358" s="72" t="str">
        <f t="shared" si="282"/>
        <v/>
      </c>
      <c r="C5358" s="73"/>
      <c r="D5358" s="73"/>
      <c r="E5358" s="73"/>
      <c r="F5358" s="73"/>
      <c r="G5358" s="73"/>
    </row>
    <row r="5359" spans="1:7" x14ac:dyDescent="0.25">
      <c r="A5359" s="71" t="str">
        <f>IF(
   SUMPRODUCT(--(Sinduscon!$3:$3=DATE(2013,INT((ROW(A5556)-1)/20)+1,1)))&gt;0,
   DATE(2013,INT((ROW(A5556)-1)/20)+1,1),
   ""
)</f>
        <v/>
      </c>
      <c r="B5359" s="72" t="str">
        <f t="shared" si="282"/>
        <v/>
      </c>
      <c r="C5359" s="73"/>
      <c r="D5359" s="73"/>
      <c r="E5359" s="73"/>
      <c r="F5359" s="73"/>
      <c r="G5359" s="73"/>
    </row>
    <row r="5360" spans="1:7" x14ac:dyDescent="0.25">
      <c r="A5360" s="71" t="str">
        <f>IF(
   SUMPRODUCT(--(Sinduscon!$3:$3=DATE(2013,INT((ROW(A5557)-1)/20)+1,1)))&gt;0,
   DATE(2013,INT((ROW(A5557)-1)/20)+1,1),
   ""
)</f>
        <v/>
      </c>
      <c r="B5360" s="72" t="str">
        <f t="shared" si="282"/>
        <v/>
      </c>
      <c r="C5360" s="73"/>
      <c r="D5360" s="73"/>
      <c r="E5360" s="73"/>
      <c r="F5360" s="73"/>
      <c r="G5360" s="73"/>
    </row>
    <row r="5361" spans="1:7" x14ac:dyDescent="0.25">
      <c r="A5361" s="71" t="str">
        <f>IF(
   SUMPRODUCT(--(Sinduscon!$3:$3=DATE(2013,INT((ROW(A5558)-1)/20)+1,1)))&gt;0,
   DATE(2013,INT((ROW(A5558)-1)/20)+1,1),
   ""
)</f>
        <v/>
      </c>
      <c r="B5361" s="72" t="str">
        <f t="shared" si="282"/>
        <v/>
      </c>
      <c r="C5361" s="73"/>
      <c r="D5361" s="73"/>
      <c r="E5361" s="73"/>
      <c r="F5361" s="73"/>
      <c r="G5361" s="73"/>
    </row>
    <row r="5362" spans="1:7" x14ac:dyDescent="0.25">
      <c r="A5362" s="71" t="str">
        <f>IF(
   SUMPRODUCT(--(Sinduscon!$3:$3=DATE(2013,INT((ROW(A5559)-1)/20)+1,1)))&gt;0,
   DATE(2013,INT((ROW(A5559)-1)/20)+1,1),
   ""
)</f>
        <v/>
      </c>
      <c r="B5362" s="72" t="str">
        <f t="shared" si="282"/>
        <v/>
      </c>
      <c r="C5362" s="73"/>
      <c r="D5362" s="73"/>
      <c r="E5362" s="73"/>
      <c r="F5362" s="73"/>
      <c r="G5362" s="73"/>
    </row>
    <row r="5363" spans="1:7" x14ac:dyDescent="0.25">
      <c r="A5363" s="71" t="str">
        <f>IF(
   SUMPRODUCT(--(Sinduscon!$3:$3=DATE(2013,INT((ROW(A5560)-1)/20)+1,1)))&gt;0,
   DATE(2013,INT((ROW(A5560)-1)/20)+1,1),
   ""
)</f>
        <v/>
      </c>
      <c r="B5363" s="72" t="str">
        <f t="shared" si="282"/>
        <v/>
      </c>
      <c r="C5363" s="73"/>
      <c r="D5363" s="73"/>
      <c r="E5363" s="73"/>
      <c r="F5363" s="73"/>
      <c r="G5363" s="73"/>
    </row>
    <row r="5364" spans="1:7" x14ac:dyDescent="0.25">
      <c r="A5364" s="71" t="str">
        <f>IF(
   SUMPRODUCT(--(Sinduscon!$3:$3=DATE(2013,INT((ROW(A5561)-1)/20)+1,1)))&gt;0,
   DATE(2013,INT((ROW(A5561)-1)/20)+1,1),
   ""
)</f>
        <v/>
      </c>
      <c r="B5364" s="72" t="str">
        <f t="shared" si="282"/>
        <v/>
      </c>
      <c r="C5364" s="73"/>
      <c r="D5364" s="73"/>
      <c r="E5364" s="73"/>
      <c r="F5364" s="73"/>
      <c r="G5364" s="73"/>
    </row>
    <row r="5365" spans="1:7" x14ac:dyDescent="0.25">
      <c r="A5365" s="71" t="str">
        <f>IF(
   SUMPRODUCT(--(Sinduscon!$3:$3=DATE(2013,INT((ROW(A5562)-1)/20)+1,1)))&gt;0,
   DATE(2013,INT((ROW(A5562)-1)/20)+1,1),
   ""
)</f>
        <v/>
      </c>
      <c r="B5365" s="72" t="str">
        <f t="shared" si="282"/>
        <v/>
      </c>
      <c r="C5365" s="73"/>
      <c r="D5365" s="73"/>
      <c r="E5365" s="73"/>
      <c r="F5365" s="73"/>
      <c r="G5365" s="73"/>
    </row>
    <row r="5366" spans="1:7" x14ac:dyDescent="0.25">
      <c r="A5366" s="71" t="str">
        <f>IF(
   SUMPRODUCT(--(Sinduscon!$3:$3=DATE(2013,INT((ROW(A5563)-1)/20)+1,1)))&gt;0,
   DATE(2013,INT((ROW(A5563)-1)/20)+1,1),
   ""
)</f>
        <v/>
      </c>
      <c r="B5366" s="72" t="str">
        <f t="shared" si="282"/>
        <v/>
      </c>
      <c r="C5366" s="73"/>
      <c r="D5366" s="73"/>
      <c r="E5366" s="73"/>
      <c r="F5366" s="73"/>
      <c r="G5366" s="73"/>
    </row>
    <row r="5367" spans="1:7" x14ac:dyDescent="0.25">
      <c r="A5367" s="71" t="str">
        <f>IF(
   SUMPRODUCT(--(Sinduscon!$3:$3=DATE(2013,INT((ROW(A5564)-1)/20)+1,1)))&gt;0,
   DATE(2013,INT((ROW(A5564)-1)/20)+1,1),
   ""
)</f>
        <v/>
      </c>
      <c r="B5367" s="72" t="str">
        <f t="shared" si="282"/>
        <v/>
      </c>
      <c r="C5367" s="73"/>
      <c r="D5367" s="73"/>
      <c r="E5367" s="73"/>
      <c r="F5367" s="73"/>
      <c r="G5367" s="73"/>
    </row>
    <row r="5368" spans="1:7" x14ac:dyDescent="0.25">
      <c r="A5368" s="71" t="str">
        <f>IF(
   SUMPRODUCT(--(Sinduscon!$3:$3=DATE(2013,INT((ROW(A5565)-1)/20)+1,1)))&gt;0,
   DATE(2013,INT((ROW(A5565)-1)/20)+1,1),
   ""
)</f>
        <v/>
      </c>
      <c r="B5368" s="72" t="str">
        <f t="shared" si="282"/>
        <v/>
      </c>
      <c r="C5368" s="73"/>
      <c r="D5368" s="73"/>
      <c r="E5368" s="73"/>
      <c r="F5368" s="73"/>
      <c r="G5368" s="73"/>
    </row>
    <row r="5369" spans="1:7" x14ac:dyDescent="0.25">
      <c r="A5369" s="71" t="str">
        <f>IF(
   SUMPRODUCT(--(Sinduscon!$3:$3=DATE(2013,INT((ROW(A5566)-1)/20)+1,1)))&gt;0,
   DATE(2013,INT((ROW(A5566)-1)/20)+1,1),
   ""
)</f>
        <v/>
      </c>
      <c r="B5369" s="72" t="str">
        <f t="shared" si="282"/>
        <v/>
      </c>
      <c r="C5369" s="73"/>
      <c r="D5369" s="73"/>
      <c r="E5369" s="73"/>
      <c r="F5369" s="73"/>
      <c r="G5369" s="73"/>
    </row>
    <row r="5370" spans="1:7" x14ac:dyDescent="0.25">
      <c r="A5370" s="71" t="str">
        <f>IF(
   SUMPRODUCT(--(Sinduscon!$3:$3=DATE(2013,INT((ROW(A5567)-1)/20)+1,1)))&gt;0,
   DATE(2013,INT((ROW(A5567)-1)/20)+1,1),
   ""
)</f>
        <v/>
      </c>
      <c r="B5370" s="72" t="str">
        <f t="shared" si="282"/>
        <v/>
      </c>
      <c r="C5370" s="73"/>
      <c r="D5370" s="73"/>
      <c r="E5370" s="73"/>
      <c r="F5370" s="73"/>
      <c r="G5370" s="73"/>
    </row>
    <row r="5371" spans="1:7" x14ac:dyDescent="0.25">
      <c r="A5371" s="71" t="str">
        <f>IF(
   SUMPRODUCT(--(Sinduscon!$3:$3=DATE(2013,INT((ROW(A5568)-1)/20)+1,1)))&gt;0,
   DATE(2013,INT((ROW(A5568)-1)/20)+1,1),
   ""
)</f>
        <v/>
      </c>
      <c r="B5371" s="72" t="str">
        <f t="shared" si="282"/>
        <v/>
      </c>
      <c r="C5371" s="73"/>
      <c r="D5371" s="73"/>
      <c r="E5371" s="73"/>
      <c r="F5371" s="73"/>
      <c r="G5371" s="73"/>
    </row>
    <row r="5372" spans="1:7" x14ac:dyDescent="0.25">
      <c r="A5372" s="71" t="str">
        <f>IF(
   SUMPRODUCT(--(Sinduscon!$3:$3=DATE(2013,INT((ROW(A5569)-1)/20)+1,1)))&gt;0,
   DATE(2013,INT((ROW(A5569)-1)/20)+1,1),
   ""
)</f>
        <v/>
      </c>
      <c r="B5372" s="72" t="str">
        <f t="shared" si="282"/>
        <v/>
      </c>
      <c r="C5372" s="73"/>
      <c r="D5372" s="73"/>
      <c r="E5372" s="73"/>
      <c r="F5372" s="73"/>
      <c r="G5372" s="73"/>
    </row>
    <row r="5373" spans="1:7" x14ac:dyDescent="0.25">
      <c r="A5373" s="71" t="str">
        <f>IF(
   SUMPRODUCT(--(Sinduscon!$3:$3=DATE(2013,INT((ROW(A5570)-1)/20)+1,1)))&gt;0,
   DATE(2013,INT((ROW(A5570)-1)/20)+1,1),
   ""
)</f>
        <v/>
      </c>
      <c r="B5373" s="72" t="str">
        <f t="shared" si="282"/>
        <v/>
      </c>
      <c r="C5373" s="73"/>
      <c r="D5373" s="73"/>
      <c r="E5373" s="73"/>
      <c r="F5373" s="73"/>
      <c r="G5373" s="73"/>
    </row>
    <row r="5374" spans="1:7" x14ac:dyDescent="0.25">
      <c r="A5374" s="71" t="str">
        <f>IF(
   SUMPRODUCT(--(Sinduscon!$3:$3=DATE(2013,INT((ROW(A5571)-1)/20)+1,1)))&gt;0,
   DATE(2013,INT((ROW(A5571)-1)/20)+1,1),
   ""
)</f>
        <v/>
      </c>
      <c r="B5374" s="72" t="str">
        <f t="shared" si="282"/>
        <v/>
      </c>
      <c r="C5374" s="73"/>
      <c r="D5374" s="73"/>
      <c r="E5374" s="73"/>
      <c r="F5374" s="73"/>
      <c r="G5374" s="73"/>
    </row>
    <row r="5375" spans="1:7" x14ac:dyDescent="0.25">
      <c r="A5375" s="71" t="str">
        <f>IF(
   SUMPRODUCT(--(Sinduscon!$3:$3=DATE(2013,INT((ROW(A5572)-1)/20)+1,1)))&gt;0,
   DATE(2013,INT((ROW(A5572)-1)/20)+1,1),
   ""
)</f>
        <v/>
      </c>
      <c r="B5375" s="72" t="str">
        <f t="shared" si="282"/>
        <v/>
      </c>
      <c r="C5375" s="73"/>
      <c r="D5375" s="73"/>
      <c r="E5375" s="73"/>
      <c r="F5375" s="73"/>
      <c r="G5375" s="73"/>
    </row>
    <row r="5376" spans="1:7" x14ac:dyDescent="0.25">
      <c r="A5376" s="71" t="str">
        <f>IF(
   SUMPRODUCT(--(Sinduscon!$3:$3=DATE(2013,INT((ROW(A5573)-1)/20)+1,1)))&gt;0,
   DATE(2013,INT((ROW(A5573)-1)/20)+1,1),
   ""
)</f>
        <v/>
      </c>
      <c r="B5376" s="72" t="str">
        <f t="shared" si="282"/>
        <v/>
      </c>
      <c r="C5376" s="73"/>
      <c r="D5376" s="73"/>
      <c r="E5376" s="73"/>
      <c r="F5376" s="73"/>
      <c r="G5376" s="73"/>
    </row>
    <row r="5377" spans="1:7" x14ac:dyDescent="0.25">
      <c r="A5377" s="71" t="str">
        <f>IF(
   SUMPRODUCT(--(Sinduscon!$3:$3=DATE(2013,INT((ROW(A5574)-1)/20)+1,1)))&gt;0,
   DATE(2013,INT((ROW(A5574)-1)/20)+1,1),
   ""
)</f>
        <v/>
      </c>
      <c r="B5377" s="72" t="str">
        <f t="shared" si="282"/>
        <v/>
      </c>
      <c r="C5377" s="73"/>
      <c r="D5377" s="73"/>
      <c r="E5377" s="73"/>
      <c r="F5377" s="73"/>
      <c r="G5377" s="73"/>
    </row>
    <row r="5378" spans="1:7" x14ac:dyDescent="0.25">
      <c r="A5378" s="71" t="str">
        <f>IF(
   SUMPRODUCT(--(Sinduscon!$3:$3=DATE(2013,INT((ROW(A5575)-1)/20)+1,1)))&gt;0,
   DATE(2013,INT((ROW(A5575)-1)/20)+1,1),
   ""
)</f>
        <v/>
      </c>
      <c r="B5378" s="72" t="str">
        <f t="shared" si="282"/>
        <v/>
      </c>
      <c r="C5378" s="73"/>
      <c r="D5378" s="73"/>
      <c r="E5378" s="73"/>
      <c r="F5378" s="73"/>
      <c r="G5378" s="73"/>
    </row>
    <row r="5379" spans="1:7" x14ac:dyDescent="0.25">
      <c r="A5379" s="71" t="str">
        <f>IF(
   SUMPRODUCT(--(Sinduscon!$3:$3=DATE(2013,INT((ROW(A5576)-1)/20)+1,1)))&gt;0,
   DATE(2013,INT((ROW(A5576)-1)/20)+1,1),
   ""
)</f>
        <v/>
      </c>
      <c r="B5379" s="72" t="str">
        <f t="shared" si="282"/>
        <v/>
      </c>
      <c r="C5379" s="73"/>
      <c r="D5379" s="73"/>
      <c r="E5379" s="73"/>
      <c r="F5379" s="73"/>
      <c r="G5379" s="73"/>
    </row>
    <row r="5380" spans="1:7" x14ac:dyDescent="0.25">
      <c r="A5380" s="71" t="str">
        <f>IF(
   SUMPRODUCT(--(Sinduscon!$3:$3=DATE(2013,INT((ROW(A5577)-1)/20)+1,1)))&gt;0,
   DATE(2013,INT((ROW(A5577)-1)/20)+1,1),
   ""
)</f>
        <v/>
      </c>
      <c r="B5380" s="72" t="str">
        <f t="shared" si="282"/>
        <v/>
      </c>
      <c r="C5380" s="73"/>
      <c r="D5380" s="73"/>
      <c r="E5380" s="73"/>
      <c r="F5380" s="73"/>
      <c r="G5380" s="73"/>
    </row>
    <row r="5381" spans="1:7" x14ac:dyDescent="0.25">
      <c r="A5381" s="71" t="str">
        <f>IF(
   SUMPRODUCT(--(Sinduscon!$3:$3=DATE(2013,INT((ROW(A5578)-1)/20)+1,1)))&gt;0,
   DATE(2013,INT((ROW(A5578)-1)/20)+1,1),
   ""
)</f>
        <v/>
      </c>
      <c r="B5381" s="72" t="str">
        <f t="shared" si="282"/>
        <v/>
      </c>
      <c r="C5381" s="73"/>
      <c r="D5381" s="73"/>
      <c r="E5381" s="73"/>
      <c r="F5381" s="73"/>
      <c r="G5381" s="73"/>
    </row>
    <row r="5382" spans="1:7" x14ac:dyDescent="0.25">
      <c r="A5382" s="71" t="str">
        <f>IF(
   SUMPRODUCT(--(Sinduscon!$3:$3=DATE(2013,INT((ROW(A5579)-1)/20)+1,1)))&gt;0,
   DATE(2013,INT((ROW(A5579)-1)/20)+1,1),
   ""
)</f>
        <v/>
      </c>
      <c r="B5382" s="72" t="str">
        <f t="shared" si="282"/>
        <v/>
      </c>
      <c r="C5382" s="73"/>
      <c r="D5382" s="73"/>
      <c r="E5382" s="73"/>
      <c r="F5382" s="73"/>
      <c r="G5382" s="73"/>
    </row>
    <row r="5383" spans="1:7" x14ac:dyDescent="0.25">
      <c r="A5383" s="71" t="str">
        <f>IF(
   SUMPRODUCT(--(Sinduscon!$3:$3=DATE(2013,INT((ROW(A5580)-1)/20)+1,1)))&gt;0,
   DATE(2013,INT((ROW(A5580)-1)/20)+1,1),
   ""
)</f>
        <v/>
      </c>
      <c r="B5383" s="72" t="str">
        <f t="shared" si="282"/>
        <v/>
      </c>
      <c r="C5383" s="73"/>
      <c r="D5383" s="73"/>
      <c r="E5383" s="73"/>
      <c r="F5383" s="73"/>
      <c r="G5383" s="73"/>
    </row>
    <row r="5384" spans="1:7" x14ac:dyDescent="0.25">
      <c r="A5384" s="71" t="str">
        <f>IF(
   SUMPRODUCT(--(Sinduscon!$3:$3=DATE(2013,INT((ROW(A5581)-1)/20)+1,1)))&gt;0,
   DATE(2013,INT((ROW(A5581)-1)/20)+1,1),
   ""
)</f>
        <v/>
      </c>
      <c r="B5384" s="72" t="str">
        <f t="shared" ref="B5384:B5447" si="283">IF(A5384&lt;&gt;"", CHOOSE(MOD(QUOTIENT(ROW()-4,4),5)+1,"R-1","PP-4","R-8","R-16","PIS"), "")</f>
        <v/>
      </c>
      <c r="C5384" s="73"/>
      <c r="D5384" s="73"/>
      <c r="E5384" s="73"/>
      <c r="F5384" s="73"/>
      <c r="G5384" s="73"/>
    </row>
    <row r="5385" spans="1:7" x14ac:dyDescent="0.25">
      <c r="A5385" s="71" t="str">
        <f>IF(
   SUMPRODUCT(--(Sinduscon!$3:$3=DATE(2013,INT((ROW(A5582)-1)/20)+1,1)))&gt;0,
   DATE(2013,INT((ROW(A5582)-1)/20)+1,1),
   ""
)</f>
        <v/>
      </c>
      <c r="B5385" s="72" t="str">
        <f t="shared" si="283"/>
        <v/>
      </c>
      <c r="C5385" s="73"/>
      <c r="D5385" s="73"/>
      <c r="E5385" s="73"/>
      <c r="F5385" s="73"/>
      <c r="G5385" s="73"/>
    </row>
    <row r="5386" spans="1:7" x14ac:dyDescent="0.25">
      <c r="A5386" s="71" t="str">
        <f>IF(
   SUMPRODUCT(--(Sinduscon!$3:$3=DATE(2013,INT((ROW(A5583)-1)/20)+1,1)))&gt;0,
   DATE(2013,INT((ROW(A5583)-1)/20)+1,1),
   ""
)</f>
        <v/>
      </c>
      <c r="B5386" s="72" t="str">
        <f t="shared" si="283"/>
        <v/>
      </c>
      <c r="C5386" s="73"/>
      <c r="D5386" s="73"/>
      <c r="E5386" s="73"/>
      <c r="F5386" s="73"/>
      <c r="G5386" s="73"/>
    </row>
    <row r="5387" spans="1:7" x14ac:dyDescent="0.25">
      <c r="A5387" s="71" t="str">
        <f>IF(
   SUMPRODUCT(--(Sinduscon!$3:$3=DATE(2013,INT((ROW(A5584)-1)/20)+1,1)))&gt;0,
   DATE(2013,INT((ROW(A5584)-1)/20)+1,1),
   ""
)</f>
        <v/>
      </c>
      <c r="B5387" s="72" t="str">
        <f t="shared" si="283"/>
        <v/>
      </c>
      <c r="C5387" s="73"/>
      <c r="D5387" s="73"/>
      <c r="E5387" s="73"/>
      <c r="F5387" s="73"/>
      <c r="G5387" s="73"/>
    </row>
    <row r="5388" spans="1:7" x14ac:dyDescent="0.25">
      <c r="A5388" s="71" t="str">
        <f>IF(
   SUMPRODUCT(--(Sinduscon!$3:$3=DATE(2013,INT((ROW(A5585)-1)/20)+1,1)))&gt;0,
   DATE(2013,INT((ROW(A5585)-1)/20)+1,1),
   ""
)</f>
        <v/>
      </c>
      <c r="B5388" s="72" t="str">
        <f t="shared" si="283"/>
        <v/>
      </c>
      <c r="C5388" s="73"/>
      <c r="D5388" s="73"/>
      <c r="E5388" s="73"/>
      <c r="F5388" s="73"/>
      <c r="G5388" s="73"/>
    </row>
    <row r="5389" spans="1:7" x14ac:dyDescent="0.25">
      <c r="A5389" s="71" t="str">
        <f>IF(
   SUMPRODUCT(--(Sinduscon!$3:$3=DATE(2013,INT((ROW(A5586)-1)/20)+1,1)))&gt;0,
   DATE(2013,INT((ROW(A5586)-1)/20)+1,1),
   ""
)</f>
        <v/>
      </c>
      <c r="B5389" s="72" t="str">
        <f t="shared" si="283"/>
        <v/>
      </c>
      <c r="C5389" s="73"/>
      <c r="D5389" s="73"/>
      <c r="E5389" s="73"/>
      <c r="F5389" s="73"/>
      <c r="G5389" s="73"/>
    </row>
    <row r="5390" spans="1:7" x14ac:dyDescent="0.25">
      <c r="A5390" s="71" t="str">
        <f>IF(
   SUMPRODUCT(--(Sinduscon!$3:$3=DATE(2013,INT((ROW(A5587)-1)/20)+1,1)))&gt;0,
   DATE(2013,INT((ROW(A5587)-1)/20)+1,1),
   ""
)</f>
        <v/>
      </c>
      <c r="B5390" s="72" t="str">
        <f t="shared" si="283"/>
        <v/>
      </c>
      <c r="C5390" s="73"/>
      <c r="D5390" s="73"/>
      <c r="E5390" s="73"/>
      <c r="F5390" s="73"/>
      <c r="G5390" s="73"/>
    </row>
    <row r="5391" spans="1:7" x14ac:dyDescent="0.25">
      <c r="A5391" s="71" t="str">
        <f>IF(
   SUMPRODUCT(--(Sinduscon!$3:$3=DATE(2013,INT((ROW(A5588)-1)/20)+1,1)))&gt;0,
   DATE(2013,INT((ROW(A5588)-1)/20)+1,1),
   ""
)</f>
        <v/>
      </c>
      <c r="B5391" s="72" t="str">
        <f t="shared" si="283"/>
        <v/>
      </c>
      <c r="C5391" s="73"/>
      <c r="D5391" s="73"/>
      <c r="E5391" s="73"/>
      <c r="F5391" s="73"/>
      <c r="G5391" s="73"/>
    </row>
    <row r="5392" spans="1:7" x14ac:dyDescent="0.25">
      <c r="A5392" s="71" t="str">
        <f>IF(
   SUMPRODUCT(--(Sinduscon!$3:$3=DATE(2013,INT((ROW(A5589)-1)/20)+1,1)))&gt;0,
   DATE(2013,INT((ROW(A5589)-1)/20)+1,1),
   ""
)</f>
        <v/>
      </c>
      <c r="B5392" s="72" t="str">
        <f t="shared" si="283"/>
        <v/>
      </c>
      <c r="C5392" s="73"/>
      <c r="D5392" s="73"/>
      <c r="E5392" s="73"/>
      <c r="F5392" s="73"/>
      <c r="G5392" s="73"/>
    </row>
    <row r="5393" spans="1:7" x14ac:dyDescent="0.25">
      <c r="A5393" s="71" t="str">
        <f>IF(
   SUMPRODUCT(--(Sinduscon!$3:$3=DATE(2013,INT((ROW(A5590)-1)/20)+1,1)))&gt;0,
   DATE(2013,INT((ROW(A5590)-1)/20)+1,1),
   ""
)</f>
        <v/>
      </c>
      <c r="B5393" s="72" t="str">
        <f t="shared" si="283"/>
        <v/>
      </c>
      <c r="C5393" s="73"/>
      <c r="D5393" s="73"/>
      <c r="E5393" s="73"/>
      <c r="F5393" s="73"/>
      <c r="G5393" s="73"/>
    </row>
    <row r="5394" spans="1:7" x14ac:dyDescent="0.25">
      <c r="A5394" s="71" t="str">
        <f>IF(
   SUMPRODUCT(--(Sinduscon!$3:$3=DATE(2013,INT((ROW(A5591)-1)/20)+1,1)))&gt;0,
   DATE(2013,INT((ROW(A5591)-1)/20)+1,1),
   ""
)</f>
        <v/>
      </c>
      <c r="B5394" s="72" t="str">
        <f t="shared" si="283"/>
        <v/>
      </c>
      <c r="C5394" s="73"/>
      <c r="D5394" s="73"/>
      <c r="E5394" s="73"/>
      <c r="F5394" s="73"/>
      <c r="G5394" s="73"/>
    </row>
    <row r="5395" spans="1:7" x14ac:dyDescent="0.25">
      <c r="A5395" s="71" t="str">
        <f>IF(
   SUMPRODUCT(--(Sinduscon!$3:$3=DATE(2013,INT((ROW(A5592)-1)/20)+1,1)))&gt;0,
   DATE(2013,INT((ROW(A5592)-1)/20)+1,1),
   ""
)</f>
        <v/>
      </c>
      <c r="B5395" s="72" t="str">
        <f t="shared" si="283"/>
        <v/>
      </c>
      <c r="C5395" s="73"/>
      <c r="D5395" s="73"/>
      <c r="E5395" s="73"/>
      <c r="F5395" s="73"/>
      <c r="G5395" s="73"/>
    </row>
    <row r="5396" spans="1:7" x14ac:dyDescent="0.25">
      <c r="A5396" s="71" t="str">
        <f>IF(
   SUMPRODUCT(--(Sinduscon!$3:$3=DATE(2013,INT((ROW(A5593)-1)/20)+1,1)))&gt;0,
   DATE(2013,INT((ROW(A5593)-1)/20)+1,1),
   ""
)</f>
        <v/>
      </c>
      <c r="B5396" s="72" t="str">
        <f t="shared" si="283"/>
        <v/>
      </c>
      <c r="C5396" s="73"/>
      <c r="D5396" s="73"/>
      <c r="E5396" s="73"/>
      <c r="F5396" s="73"/>
      <c r="G5396" s="73"/>
    </row>
    <row r="5397" spans="1:7" x14ac:dyDescent="0.25">
      <c r="A5397" s="71" t="str">
        <f>IF(
   SUMPRODUCT(--(Sinduscon!$3:$3=DATE(2013,INT((ROW(A5594)-1)/20)+1,1)))&gt;0,
   DATE(2013,INT((ROW(A5594)-1)/20)+1,1),
   ""
)</f>
        <v/>
      </c>
      <c r="B5397" s="72" t="str">
        <f t="shared" si="283"/>
        <v/>
      </c>
      <c r="C5397" s="73"/>
      <c r="D5397" s="73"/>
      <c r="E5397" s="73"/>
      <c r="F5397" s="73"/>
      <c r="G5397" s="73"/>
    </row>
    <row r="5398" spans="1:7" x14ac:dyDescent="0.25">
      <c r="A5398" s="71" t="str">
        <f>IF(
   SUMPRODUCT(--(Sinduscon!$3:$3=DATE(2013,INT((ROW(A5595)-1)/20)+1,1)))&gt;0,
   DATE(2013,INT((ROW(A5595)-1)/20)+1,1),
   ""
)</f>
        <v/>
      </c>
      <c r="B5398" s="72" t="str">
        <f t="shared" si="283"/>
        <v/>
      </c>
      <c r="C5398" s="73"/>
      <c r="D5398" s="73"/>
      <c r="E5398" s="73"/>
      <c r="F5398" s="73"/>
      <c r="G5398" s="73"/>
    </row>
    <row r="5399" spans="1:7" x14ac:dyDescent="0.25">
      <c r="A5399" s="71" t="str">
        <f>IF(
   SUMPRODUCT(--(Sinduscon!$3:$3=DATE(2013,INT((ROW(A5596)-1)/20)+1,1)))&gt;0,
   DATE(2013,INT((ROW(A5596)-1)/20)+1,1),
   ""
)</f>
        <v/>
      </c>
      <c r="B5399" s="72" t="str">
        <f t="shared" si="283"/>
        <v/>
      </c>
      <c r="C5399" s="73"/>
      <c r="D5399" s="73"/>
      <c r="E5399" s="73"/>
      <c r="F5399" s="73"/>
      <c r="G5399" s="73"/>
    </row>
    <row r="5400" spans="1:7" x14ac:dyDescent="0.25">
      <c r="A5400" s="71" t="str">
        <f>IF(
   SUMPRODUCT(--(Sinduscon!$3:$3=DATE(2013,INT((ROW(A5597)-1)/20)+1,1)))&gt;0,
   DATE(2013,INT((ROW(A5597)-1)/20)+1,1),
   ""
)</f>
        <v/>
      </c>
      <c r="B5400" s="72" t="str">
        <f t="shared" si="283"/>
        <v/>
      </c>
      <c r="C5400" s="73"/>
      <c r="D5400" s="73"/>
      <c r="E5400" s="73"/>
      <c r="F5400" s="73"/>
      <c r="G5400" s="73"/>
    </row>
    <row r="5401" spans="1:7" x14ac:dyDescent="0.25">
      <c r="A5401" s="71" t="str">
        <f>IF(
   SUMPRODUCT(--(Sinduscon!$3:$3=DATE(2013,INT((ROW(A5598)-1)/20)+1,1)))&gt;0,
   DATE(2013,INT((ROW(A5598)-1)/20)+1,1),
   ""
)</f>
        <v/>
      </c>
      <c r="B5401" s="72" t="str">
        <f t="shared" si="283"/>
        <v/>
      </c>
      <c r="C5401" s="73"/>
      <c r="D5401" s="73"/>
      <c r="E5401" s="73"/>
      <c r="F5401" s="73"/>
      <c r="G5401" s="73"/>
    </row>
    <row r="5402" spans="1:7" x14ac:dyDescent="0.25">
      <c r="A5402" s="71" t="str">
        <f>IF(
   SUMPRODUCT(--(Sinduscon!$3:$3=DATE(2013,INT((ROW(A5599)-1)/20)+1,1)))&gt;0,
   DATE(2013,INT((ROW(A5599)-1)/20)+1,1),
   ""
)</f>
        <v/>
      </c>
      <c r="B5402" s="72" t="str">
        <f t="shared" si="283"/>
        <v/>
      </c>
      <c r="C5402" s="73"/>
      <c r="D5402" s="73"/>
      <c r="E5402" s="73"/>
      <c r="F5402" s="73"/>
      <c r="G5402" s="73"/>
    </row>
    <row r="5403" spans="1:7" x14ac:dyDescent="0.25">
      <c r="A5403" s="71" t="str">
        <f>IF(
   SUMPRODUCT(--(Sinduscon!$3:$3=DATE(2013,INT((ROW(A5600)-1)/20)+1,1)))&gt;0,
   DATE(2013,INT((ROW(A5600)-1)/20)+1,1),
   ""
)</f>
        <v/>
      </c>
      <c r="B5403" s="72" t="str">
        <f t="shared" si="283"/>
        <v/>
      </c>
      <c r="C5403" s="73"/>
      <c r="D5403" s="73"/>
      <c r="E5403" s="73"/>
      <c r="F5403" s="73"/>
      <c r="G5403" s="73"/>
    </row>
    <row r="5404" spans="1:7" x14ac:dyDescent="0.25">
      <c r="A5404" s="71" t="str">
        <f>IF(
   SUMPRODUCT(--(Sinduscon!$3:$3=DATE(2013,INT((ROW(A5601)-1)/20)+1,1)))&gt;0,
   DATE(2013,INT((ROW(A5601)-1)/20)+1,1),
   ""
)</f>
        <v/>
      </c>
      <c r="B5404" s="72" t="str">
        <f t="shared" si="283"/>
        <v/>
      </c>
      <c r="C5404" s="73"/>
      <c r="D5404" s="73"/>
      <c r="E5404" s="73"/>
      <c r="F5404" s="73"/>
      <c r="G5404" s="73"/>
    </row>
    <row r="5405" spans="1:7" x14ac:dyDescent="0.25">
      <c r="A5405" s="71" t="str">
        <f>IF(
   SUMPRODUCT(--(Sinduscon!$3:$3=DATE(2013,INT((ROW(A5602)-1)/20)+1,1)))&gt;0,
   DATE(2013,INT((ROW(A5602)-1)/20)+1,1),
   ""
)</f>
        <v/>
      </c>
      <c r="B5405" s="72" t="str">
        <f t="shared" si="283"/>
        <v/>
      </c>
      <c r="C5405" s="73"/>
      <c r="D5405" s="73"/>
      <c r="E5405" s="73"/>
      <c r="F5405" s="73"/>
      <c r="G5405" s="73"/>
    </row>
    <row r="5406" spans="1:7" x14ac:dyDescent="0.25">
      <c r="A5406" s="71" t="str">
        <f>IF(
   SUMPRODUCT(--(Sinduscon!$3:$3=DATE(2013,INT((ROW(A5603)-1)/20)+1,1)))&gt;0,
   DATE(2013,INT((ROW(A5603)-1)/20)+1,1),
   ""
)</f>
        <v/>
      </c>
      <c r="B5406" s="72" t="str">
        <f t="shared" si="283"/>
        <v/>
      </c>
      <c r="C5406" s="73"/>
      <c r="D5406" s="73"/>
      <c r="E5406" s="73"/>
      <c r="F5406" s="73"/>
      <c r="G5406" s="73"/>
    </row>
    <row r="5407" spans="1:7" x14ac:dyDescent="0.25">
      <c r="A5407" s="71" t="str">
        <f>IF(
   SUMPRODUCT(--(Sinduscon!$3:$3=DATE(2013,INT((ROW(A5604)-1)/20)+1,1)))&gt;0,
   DATE(2013,INT((ROW(A5604)-1)/20)+1,1),
   ""
)</f>
        <v/>
      </c>
      <c r="B5407" s="72" t="str">
        <f t="shared" si="283"/>
        <v/>
      </c>
      <c r="C5407" s="73"/>
      <c r="D5407" s="73"/>
      <c r="E5407" s="73"/>
      <c r="F5407" s="73"/>
      <c r="G5407" s="73"/>
    </row>
    <row r="5408" spans="1:7" x14ac:dyDescent="0.25">
      <c r="A5408" s="71" t="str">
        <f>IF(
   SUMPRODUCT(--(Sinduscon!$3:$3=DATE(2013,INT((ROW(A5605)-1)/20)+1,1)))&gt;0,
   DATE(2013,INT((ROW(A5605)-1)/20)+1,1),
   ""
)</f>
        <v/>
      </c>
      <c r="B5408" s="72" t="str">
        <f t="shared" si="283"/>
        <v/>
      </c>
      <c r="C5408" s="73"/>
      <c r="D5408" s="73"/>
      <c r="E5408" s="73"/>
      <c r="F5408" s="73"/>
      <c r="G5408" s="73"/>
    </row>
    <row r="5409" spans="1:7" x14ac:dyDescent="0.25">
      <c r="A5409" s="71" t="str">
        <f>IF(
   SUMPRODUCT(--(Sinduscon!$3:$3=DATE(2013,INT((ROW(A5606)-1)/20)+1,1)))&gt;0,
   DATE(2013,INT((ROW(A5606)-1)/20)+1,1),
   ""
)</f>
        <v/>
      </c>
      <c r="B5409" s="72" t="str">
        <f t="shared" si="283"/>
        <v/>
      </c>
      <c r="C5409" s="73"/>
      <c r="D5409" s="73"/>
      <c r="E5409" s="73"/>
      <c r="F5409" s="73"/>
      <c r="G5409" s="73"/>
    </row>
    <row r="5410" spans="1:7" x14ac:dyDescent="0.25">
      <c r="A5410" s="71" t="str">
        <f>IF(
   SUMPRODUCT(--(Sinduscon!$3:$3=DATE(2013,INT((ROW(A5607)-1)/20)+1,1)))&gt;0,
   DATE(2013,INT((ROW(A5607)-1)/20)+1,1),
   ""
)</f>
        <v/>
      </c>
      <c r="B5410" s="72" t="str">
        <f t="shared" si="283"/>
        <v/>
      </c>
      <c r="C5410" s="73"/>
      <c r="D5410" s="73"/>
      <c r="E5410" s="73"/>
      <c r="F5410" s="73"/>
      <c r="G5410" s="73"/>
    </row>
    <row r="5411" spans="1:7" x14ac:dyDescent="0.25">
      <c r="A5411" s="71" t="str">
        <f>IF(
   SUMPRODUCT(--(Sinduscon!$3:$3=DATE(2013,INT((ROW(A5608)-1)/20)+1,1)))&gt;0,
   DATE(2013,INT((ROW(A5608)-1)/20)+1,1),
   ""
)</f>
        <v/>
      </c>
      <c r="B5411" s="72" t="str">
        <f t="shared" si="283"/>
        <v/>
      </c>
      <c r="C5411" s="73"/>
      <c r="D5411" s="73"/>
      <c r="E5411" s="73"/>
      <c r="F5411" s="73"/>
      <c r="G5411" s="73"/>
    </row>
    <row r="5412" spans="1:7" x14ac:dyDescent="0.25">
      <c r="A5412" s="71" t="str">
        <f>IF(
   SUMPRODUCT(--(Sinduscon!$3:$3=DATE(2013,INT((ROW(A5609)-1)/20)+1,1)))&gt;0,
   DATE(2013,INT((ROW(A5609)-1)/20)+1,1),
   ""
)</f>
        <v/>
      </c>
      <c r="B5412" s="72" t="str">
        <f t="shared" si="283"/>
        <v/>
      </c>
      <c r="C5412" s="73"/>
      <c r="D5412" s="73"/>
      <c r="E5412" s="73"/>
      <c r="F5412" s="73"/>
      <c r="G5412" s="73"/>
    </row>
    <row r="5413" spans="1:7" x14ac:dyDescent="0.25">
      <c r="A5413" s="71" t="str">
        <f>IF(
   SUMPRODUCT(--(Sinduscon!$3:$3=DATE(2013,INT((ROW(A5610)-1)/20)+1,1)))&gt;0,
   DATE(2013,INT((ROW(A5610)-1)/20)+1,1),
   ""
)</f>
        <v/>
      </c>
      <c r="B5413" s="72" t="str">
        <f t="shared" si="283"/>
        <v/>
      </c>
      <c r="C5413" s="73"/>
      <c r="D5413" s="73"/>
      <c r="E5413" s="73"/>
      <c r="F5413" s="73"/>
      <c r="G5413" s="73"/>
    </row>
    <row r="5414" spans="1:7" x14ac:dyDescent="0.25">
      <c r="A5414" s="71" t="str">
        <f>IF(
   SUMPRODUCT(--(Sinduscon!$3:$3=DATE(2013,INT((ROW(A5611)-1)/20)+1,1)))&gt;0,
   DATE(2013,INT((ROW(A5611)-1)/20)+1,1),
   ""
)</f>
        <v/>
      </c>
      <c r="B5414" s="72" t="str">
        <f t="shared" si="283"/>
        <v/>
      </c>
      <c r="C5414" s="73"/>
      <c r="D5414" s="73"/>
      <c r="E5414" s="73"/>
      <c r="F5414" s="73"/>
      <c r="G5414" s="73"/>
    </row>
    <row r="5415" spans="1:7" x14ac:dyDescent="0.25">
      <c r="A5415" s="71" t="str">
        <f>IF(
   SUMPRODUCT(--(Sinduscon!$3:$3=DATE(2013,INT((ROW(A5612)-1)/20)+1,1)))&gt;0,
   DATE(2013,INT((ROW(A5612)-1)/20)+1,1),
   ""
)</f>
        <v/>
      </c>
      <c r="B5415" s="72" t="str">
        <f t="shared" si="283"/>
        <v/>
      </c>
      <c r="C5415" s="73"/>
      <c r="D5415" s="73"/>
      <c r="E5415" s="73"/>
      <c r="F5415" s="73"/>
      <c r="G5415" s="73"/>
    </row>
    <row r="5416" spans="1:7" x14ac:dyDescent="0.25">
      <c r="A5416" s="71" t="str">
        <f>IF(
   SUMPRODUCT(--(Sinduscon!$3:$3=DATE(2013,INT((ROW(A5613)-1)/20)+1,1)))&gt;0,
   DATE(2013,INT((ROW(A5613)-1)/20)+1,1),
   ""
)</f>
        <v/>
      </c>
      <c r="B5416" s="72" t="str">
        <f t="shared" si="283"/>
        <v/>
      </c>
      <c r="C5416" s="73"/>
      <c r="D5416" s="73"/>
      <c r="E5416" s="73"/>
      <c r="F5416" s="73"/>
      <c r="G5416" s="73"/>
    </row>
    <row r="5417" spans="1:7" x14ac:dyDescent="0.25">
      <c r="A5417" s="71" t="str">
        <f>IF(
   SUMPRODUCT(--(Sinduscon!$3:$3=DATE(2013,INT((ROW(A5614)-1)/20)+1,1)))&gt;0,
   DATE(2013,INT((ROW(A5614)-1)/20)+1,1),
   ""
)</f>
        <v/>
      </c>
      <c r="B5417" s="72" t="str">
        <f t="shared" si="283"/>
        <v/>
      </c>
      <c r="C5417" s="73"/>
      <c r="D5417" s="73"/>
      <c r="E5417" s="73"/>
      <c r="F5417" s="73"/>
      <c r="G5417" s="73"/>
    </row>
    <row r="5418" spans="1:7" x14ac:dyDescent="0.25">
      <c r="A5418" s="71" t="str">
        <f>IF(
   SUMPRODUCT(--(Sinduscon!$3:$3=DATE(2013,INT((ROW(A5615)-1)/20)+1,1)))&gt;0,
   DATE(2013,INT((ROW(A5615)-1)/20)+1,1),
   ""
)</f>
        <v/>
      </c>
      <c r="B5418" s="72" t="str">
        <f t="shared" si="283"/>
        <v/>
      </c>
      <c r="C5418" s="73"/>
      <c r="D5418" s="73"/>
      <c r="E5418" s="73"/>
      <c r="F5418" s="73"/>
      <c r="G5418" s="73"/>
    </row>
    <row r="5419" spans="1:7" x14ac:dyDescent="0.25">
      <c r="A5419" s="71" t="str">
        <f>IF(
   SUMPRODUCT(--(Sinduscon!$3:$3=DATE(2013,INT((ROW(A5616)-1)/20)+1,1)))&gt;0,
   DATE(2013,INT((ROW(A5616)-1)/20)+1,1),
   ""
)</f>
        <v/>
      </c>
      <c r="B5419" s="72" t="str">
        <f t="shared" si="283"/>
        <v/>
      </c>
      <c r="C5419" s="73"/>
      <c r="D5419" s="73"/>
      <c r="E5419" s="73"/>
      <c r="F5419" s="73"/>
      <c r="G5419" s="73"/>
    </row>
    <row r="5420" spans="1:7" x14ac:dyDescent="0.25">
      <c r="A5420" s="71" t="str">
        <f>IF(
   SUMPRODUCT(--(Sinduscon!$3:$3=DATE(2013,INT((ROW(A5617)-1)/20)+1,1)))&gt;0,
   DATE(2013,INT((ROW(A5617)-1)/20)+1,1),
   ""
)</f>
        <v/>
      </c>
      <c r="B5420" s="72" t="str">
        <f t="shared" si="283"/>
        <v/>
      </c>
      <c r="C5420" s="73"/>
      <c r="D5420" s="73"/>
      <c r="E5420" s="73"/>
      <c r="F5420" s="73"/>
      <c r="G5420" s="73"/>
    </row>
    <row r="5421" spans="1:7" x14ac:dyDescent="0.25">
      <c r="A5421" s="71" t="str">
        <f>IF(
   SUMPRODUCT(--(Sinduscon!$3:$3=DATE(2013,INT((ROW(A5618)-1)/20)+1,1)))&gt;0,
   DATE(2013,INT((ROW(A5618)-1)/20)+1,1),
   ""
)</f>
        <v/>
      </c>
      <c r="B5421" s="72" t="str">
        <f t="shared" si="283"/>
        <v/>
      </c>
      <c r="C5421" s="73"/>
      <c r="D5421" s="73"/>
      <c r="E5421" s="73"/>
      <c r="F5421" s="73"/>
      <c r="G5421" s="73"/>
    </row>
    <row r="5422" spans="1:7" x14ac:dyDescent="0.25">
      <c r="A5422" s="71" t="str">
        <f>IF(
   SUMPRODUCT(--(Sinduscon!$3:$3=DATE(2013,INT((ROW(A5619)-1)/20)+1,1)))&gt;0,
   DATE(2013,INT((ROW(A5619)-1)/20)+1,1),
   ""
)</f>
        <v/>
      </c>
      <c r="B5422" s="72" t="str">
        <f t="shared" si="283"/>
        <v/>
      </c>
      <c r="C5422" s="73"/>
      <c r="D5422" s="73"/>
      <c r="E5422" s="73"/>
      <c r="F5422" s="73"/>
      <c r="G5422" s="73"/>
    </row>
    <row r="5423" spans="1:7" x14ac:dyDescent="0.25">
      <c r="A5423" s="71" t="str">
        <f>IF(
   SUMPRODUCT(--(Sinduscon!$3:$3=DATE(2013,INT((ROW(A5620)-1)/20)+1,1)))&gt;0,
   DATE(2013,INT((ROW(A5620)-1)/20)+1,1),
   ""
)</f>
        <v/>
      </c>
      <c r="B5423" s="72" t="str">
        <f t="shared" si="283"/>
        <v/>
      </c>
      <c r="C5423" s="73"/>
      <c r="D5423" s="73"/>
      <c r="E5423" s="73"/>
      <c r="F5423" s="73"/>
      <c r="G5423" s="73"/>
    </row>
    <row r="5424" spans="1:7" x14ac:dyDescent="0.25">
      <c r="A5424" s="71" t="str">
        <f>IF(
   SUMPRODUCT(--(Sinduscon!$3:$3=DATE(2013,INT((ROW(A5621)-1)/20)+1,1)))&gt;0,
   DATE(2013,INT((ROW(A5621)-1)/20)+1,1),
   ""
)</f>
        <v/>
      </c>
      <c r="B5424" s="72" t="str">
        <f t="shared" si="283"/>
        <v/>
      </c>
      <c r="C5424" s="73"/>
      <c r="D5424" s="73"/>
      <c r="E5424" s="73"/>
      <c r="F5424" s="73"/>
      <c r="G5424" s="73"/>
    </row>
    <row r="5425" spans="1:7" x14ac:dyDescent="0.25">
      <c r="A5425" s="71" t="str">
        <f>IF(
   SUMPRODUCT(--(Sinduscon!$3:$3=DATE(2013,INT((ROW(A5622)-1)/20)+1,1)))&gt;0,
   DATE(2013,INT((ROW(A5622)-1)/20)+1,1),
   ""
)</f>
        <v/>
      </c>
      <c r="B5425" s="72" t="str">
        <f t="shared" si="283"/>
        <v/>
      </c>
      <c r="C5425" s="73"/>
      <c r="D5425" s="73"/>
      <c r="E5425" s="73"/>
      <c r="F5425" s="73"/>
      <c r="G5425" s="73"/>
    </row>
    <row r="5426" spans="1:7" x14ac:dyDescent="0.25">
      <c r="A5426" s="71" t="str">
        <f>IF(
   SUMPRODUCT(--(Sinduscon!$3:$3=DATE(2013,INT((ROW(A5623)-1)/20)+1,1)))&gt;0,
   DATE(2013,INT((ROW(A5623)-1)/20)+1,1),
   ""
)</f>
        <v/>
      </c>
      <c r="B5426" s="72" t="str">
        <f t="shared" si="283"/>
        <v/>
      </c>
      <c r="C5426" s="73"/>
      <c r="D5426" s="73"/>
      <c r="E5426" s="73"/>
      <c r="F5426" s="73"/>
      <c r="G5426" s="73"/>
    </row>
    <row r="5427" spans="1:7" x14ac:dyDescent="0.25">
      <c r="A5427" s="71" t="str">
        <f>IF(
   SUMPRODUCT(--(Sinduscon!$3:$3=DATE(2013,INT((ROW(A5624)-1)/20)+1,1)))&gt;0,
   DATE(2013,INT((ROW(A5624)-1)/20)+1,1),
   ""
)</f>
        <v/>
      </c>
      <c r="B5427" s="72" t="str">
        <f t="shared" si="283"/>
        <v/>
      </c>
      <c r="C5427" s="73"/>
      <c r="D5427" s="73"/>
      <c r="E5427" s="73"/>
      <c r="F5427" s="73"/>
      <c r="G5427" s="73"/>
    </row>
    <row r="5428" spans="1:7" x14ac:dyDescent="0.25">
      <c r="A5428" s="71" t="str">
        <f>IF(
   SUMPRODUCT(--(Sinduscon!$3:$3=DATE(2013,INT((ROW(A5625)-1)/20)+1,1)))&gt;0,
   DATE(2013,INT((ROW(A5625)-1)/20)+1,1),
   ""
)</f>
        <v/>
      </c>
      <c r="B5428" s="72" t="str">
        <f t="shared" si="283"/>
        <v/>
      </c>
      <c r="C5428" s="73"/>
      <c r="D5428" s="73"/>
      <c r="E5428" s="73"/>
      <c r="F5428" s="73"/>
      <c r="G5428" s="73"/>
    </row>
    <row r="5429" spans="1:7" x14ac:dyDescent="0.25">
      <c r="A5429" s="71" t="str">
        <f>IF(
   SUMPRODUCT(--(Sinduscon!$3:$3=DATE(2013,INT((ROW(A5626)-1)/20)+1,1)))&gt;0,
   DATE(2013,INT((ROW(A5626)-1)/20)+1,1),
   ""
)</f>
        <v/>
      </c>
      <c r="B5429" s="72" t="str">
        <f t="shared" si="283"/>
        <v/>
      </c>
      <c r="C5429" s="73"/>
      <c r="D5429" s="73"/>
      <c r="E5429" s="73"/>
      <c r="F5429" s="73"/>
      <c r="G5429" s="73"/>
    </row>
    <row r="5430" spans="1:7" x14ac:dyDescent="0.25">
      <c r="A5430" s="71" t="str">
        <f>IF(
   SUMPRODUCT(--(Sinduscon!$3:$3=DATE(2013,INT((ROW(A5627)-1)/20)+1,1)))&gt;0,
   DATE(2013,INT((ROW(A5627)-1)/20)+1,1),
   ""
)</f>
        <v/>
      </c>
      <c r="B5430" s="72" t="str">
        <f t="shared" si="283"/>
        <v/>
      </c>
      <c r="C5430" s="73"/>
      <c r="D5430" s="73"/>
      <c r="E5430" s="73"/>
      <c r="F5430" s="73"/>
      <c r="G5430" s="73"/>
    </row>
    <row r="5431" spans="1:7" x14ac:dyDescent="0.25">
      <c r="A5431" s="71" t="str">
        <f>IF(
   SUMPRODUCT(--(Sinduscon!$3:$3=DATE(2013,INT((ROW(A5628)-1)/20)+1,1)))&gt;0,
   DATE(2013,INT((ROW(A5628)-1)/20)+1,1),
   ""
)</f>
        <v/>
      </c>
      <c r="B5431" s="72" t="str">
        <f t="shared" si="283"/>
        <v/>
      </c>
      <c r="C5431" s="73"/>
      <c r="D5431" s="73"/>
      <c r="E5431" s="73"/>
      <c r="F5431" s="73"/>
      <c r="G5431" s="73"/>
    </row>
    <row r="5432" spans="1:7" x14ac:dyDescent="0.25">
      <c r="A5432" s="71" t="str">
        <f>IF(
   SUMPRODUCT(--(Sinduscon!$3:$3=DATE(2013,INT((ROW(A5629)-1)/20)+1,1)))&gt;0,
   DATE(2013,INT((ROW(A5629)-1)/20)+1,1),
   ""
)</f>
        <v/>
      </c>
      <c r="B5432" s="72" t="str">
        <f t="shared" si="283"/>
        <v/>
      </c>
      <c r="C5432" s="73"/>
      <c r="D5432" s="73"/>
      <c r="E5432" s="73"/>
      <c r="F5432" s="73"/>
      <c r="G5432" s="73"/>
    </row>
    <row r="5433" spans="1:7" x14ac:dyDescent="0.25">
      <c r="A5433" s="71" t="str">
        <f>IF(
   SUMPRODUCT(--(Sinduscon!$3:$3=DATE(2013,INT((ROW(A5630)-1)/20)+1,1)))&gt;0,
   DATE(2013,INT((ROW(A5630)-1)/20)+1,1),
   ""
)</f>
        <v/>
      </c>
      <c r="B5433" s="72" t="str">
        <f t="shared" si="283"/>
        <v/>
      </c>
      <c r="C5433" s="73"/>
      <c r="D5433" s="73"/>
      <c r="E5433" s="73"/>
      <c r="F5433" s="73"/>
      <c r="G5433" s="73"/>
    </row>
    <row r="5434" spans="1:7" x14ac:dyDescent="0.25">
      <c r="A5434" s="71" t="str">
        <f>IF(
   SUMPRODUCT(--(Sinduscon!$3:$3=DATE(2013,INT((ROW(A5631)-1)/20)+1,1)))&gt;0,
   DATE(2013,INT((ROW(A5631)-1)/20)+1,1),
   ""
)</f>
        <v/>
      </c>
      <c r="B5434" s="72" t="str">
        <f t="shared" si="283"/>
        <v/>
      </c>
      <c r="C5434" s="73"/>
      <c r="D5434" s="73"/>
      <c r="E5434" s="73"/>
      <c r="F5434" s="73"/>
      <c r="G5434" s="73"/>
    </row>
    <row r="5435" spans="1:7" x14ac:dyDescent="0.25">
      <c r="A5435" s="71" t="str">
        <f>IF(
   SUMPRODUCT(--(Sinduscon!$3:$3=DATE(2013,INT((ROW(A5632)-1)/20)+1,1)))&gt;0,
   DATE(2013,INT((ROW(A5632)-1)/20)+1,1),
   ""
)</f>
        <v/>
      </c>
      <c r="B5435" s="72" t="str">
        <f t="shared" si="283"/>
        <v/>
      </c>
      <c r="C5435" s="73"/>
      <c r="D5435" s="73"/>
      <c r="E5435" s="73"/>
      <c r="F5435" s="73"/>
      <c r="G5435" s="73"/>
    </row>
    <row r="5436" spans="1:7" x14ac:dyDescent="0.25">
      <c r="A5436" s="71" t="str">
        <f>IF(
   SUMPRODUCT(--(Sinduscon!$3:$3=DATE(2013,INT((ROW(A5633)-1)/20)+1,1)))&gt;0,
   DATE(2013,INT((ROW(A5633)-1)/20)+1,1),
   ""
)</f>
        <v/>
      </c>
      <c r="B5436" s="72" t="str">
        <f t="shared" si="283"/>
        <v/>
      </c>
      <c r="C5436" s="73"/>
      <c r="D5436" s="73"/>
      <c r="E5436" s="73"/>
      <c r="F5436" s="73"/>
      <c r="G5436" s="73"/>
    </row>
    <row r="5437" spans="1:7" x14ac:dyDescent="0.25">
      <c r="A5437" s="71" t="str">
        <f>IF(
   SUMPRODUCT(--(Sinduscon!$3:$3=DATE(2013,INT((ROW(A5634)-1)/20)+1,1)))&gt;0,
   DATE(2013,INT((ROW(A5634)-1)/20)+1,1),
   ""
)</f>
        <v/>
      </c>
      <c r="B5437" s="72" t="str">
        <f t="shared" si="283"/>
        <v/>
      </c>
      <c r="C5437" s="73"/>
      <c r="D5437" s="73"/>
      <c r="E5437" s="73"/>
      <c r="F5437" s="73"/>
      <c r="G5437" s="73"/>
    </row>
    <row r="5438" spans="1:7" x14ac:dyDescent="0.25">
      <c r="A5438" s="71" t="str">
        <f>IF(
   SUMPRODUCT(--(Sinduscon!$3:$3=DATE(2013,INT((ROW(A5635)-1)/20)+1,1)))&gt;0,
   DATE(2013,INT((ROW(A5635)-1)/20)+1,1),
   ""
)</f>
        <v/>
      </c>
      <c r="B5438" s="72" t="str">
        <f t="shared" si="283"/>
        <v/>
      </c>
      <c r="C5438" s="73"/>
      <c r="D5438" s="73"/>
      <c r="E5438" s="73"/>
      <c r="F5438" s="73"/>
      <c r="G5438" s="73"/>
    </row>
    <row r="5439" spans="1:7" x14ac:dyDescent="0.25">
      <c r="A5439" s="71" t="str">
        <f>IF(
   SUMPRODUCT(--(Sinduscon!$3:$3=DATE(2013,INT((ROW(A5636)-1)/20)+1,1)))&gt;0,
   DATE(2013,INT((ROW(A5636)-1)/20)+1,1),
   ""
)</f>
        <v/>
      </c>
      <c r="B5439" s="72" t="str">
        <f t="shared" si="283"/>
        <v/>
      </c>
      <c r="C5439" s="73"/>
      <c r="D5439" s="73"/>
      <c r="E5439" s="73"/>
      <c r="F5439" s="73"/>
      <c r="G5439" s="73"/>
    </row>
    <row r="5440" spans="1:7" x14ac:dyDescent="0.25">
      <c r="A5440" s="71" t="str">
        <f>IF(
   SUMPRODUCT(--(Sinduscon!$3:$3=DATE(2013,INT((ROW(A5637)-1)/20)+1,1)))&gt;0,
   DATE(2013,INT((ROW(A5637)-1)/20)+1,1),
   ""
)</f>
        <v/>
      </c>
      <c r="B5440" s="72" t="str">
        <f t="shared" si="283"/>
        <v/>
      </c>
      <c r="C5440" s="73"/>
      <c r="D5440" s="73"/>
      <c r="E5440" s="73"/>
      <c r="F5440" s="73"/>
      <c r="G5440" s="73"/>
    </row>
    <row r="5441" spans="1:7" x14ac:dyDescent="0.25">
      <c r="A5441" s="71" t="str">
        <f>IF(
   SUMPRODUCT(--(Sinduscon!$3:$3=DATE(2013,INT((ROW(A5638)-1)/20)+1,1)))&gt;0,
   DATE(2013,INT((ROW(A5638)-1)/20)+1,1),
   ""
)</f>
        <v/>
      </c>
      <c r="B5441" s="72" t="str">
        <f t="shared" si="283"/>
        <v/>
      </c>
      <c r="C5441" s="73"/>
      <c r="D5441" s="73"/>
      <c r="E5441" s="73"/>
      <c r="F5441" s="73"/>
      <c r="G5441" s="73"/>
    </row>
    <row r="5442" spans="1:7" x14ac:dyDescent="0.25">
      <c r="A5442" s="71" t="str">
        <f>IF(
   SUMPRODUCT(--(Sinduscon!$3:$3=DATE(2013,INT((ROW(A5639)-1)/20)+1,1)))&gt;0,
   DATE(2013,INT((ROW(A5639)-1)/20)+1,1),
   ""
)</f>
        <v/>
      </c>
      <c r="B5442" s="72" t="str">
        <f t="shared" si="283"/>
        <v/>
      </c>
      <c r="C5442" s="73"/>
      <c r="D5442" s="73"/>
      <c r="E5442" s="73"/>
      <c r="F5442" s="73"/>
      <c r="G5442" s="73"/>
    </row>
    <row r="5443" spans="1:7" x14ac:dyDescent="0.25">
      <c r="A5443" s="71" t="str">
        <f>IF(
   SUMPRODUCT(--(Sinduscon!$3:$3=DATE(2013,INT((ROW(A5640)-1)/20)+1,1)))&gt;0,
   DATE(2013,INT((ROW(A5640)-1)/20)+1,1),
   ""
)</f>
        <v/>
      </c>
      <c r="B5443" s="72" t="str">
        <f t="shared" si="283"/>
        <v/>
      </c>
      <c r="C5443" s="73"/>
      <c r="D5443" s="73"/>
      <c r="E5443" s="73"/>
      <c r="F5443" s="73"/>
      <c r="G5443" s="73"/>
    </row>
    <row r="5444" spans="1:7" x14ac:dyDescent="0.25">
      <c r="A5444" s="71" t="str">
        <f>IF(
   SUMPRODUCT(--(Sinduscon!$3:$3=DATE(2013,INT((ROW(A5641)-1)/20)+1,1)))&gt;0,
   DATE(2013,INT((ROW(A5641)-1)/20)+1,1),
   ""
)</f>
        <v/>
      </c>
      <c r="B5444" s="72" t="str">
        <f t="shared" si="283"/>
        <v/>
      </c>
      <c r="C5444" s="73"/>
      <c r="D5444" s="73"/>
      <c r="E5444" s="73"/>
      <c r="F5444" s="73"/>
      <c r="G5444" s="73"/>
    </row>
    <row r="5445" spans="1:7" x14ac:dyDescent="0.25">
      <c r="A5445" s="71" t="str">
        <f>IF(
   SUMPRODUCT(--(Sinduscon!$3:$3=DATE(2013,INT((ROW(A5642)-1)/20)+1,1)))&gt;0,
   DATE(2013,INT((ROW(A5642)-1)/20)+1,1),
   ""
)</f>
        <v/>
      </c>
      <c r="B5445" s="72" t="str">
        <f t="shared" si="283"/>
        <v/>
      </c>
      <c r="C5445" s="73"/>
      <c r="D5445" s="73"/>
      <c r="E5445" s="73"/>
      <c r="F5445" s="73"/>
      <c r="G5445" s="73"/>
    </row>
    <row r="5446" spans="1:7" x14ac:dyDescent="0.25">
      <c r="A5446" s="71" t="str">
        <f>IF(
   SUMPRODUCT(--(Sinduscon!$3:$3=DATE(2013,INT((ROW(A5643)-1)/20)+1,1)))&gt;0,
   DATE(2013,INT((ROW(A5643)-1)/20)+1,1),
   ""
)</f>
        <v/>
      </c>
      <c r="B5446" s="72" t="str">
        <f t="shared" si="283"/>
        <v/>
      </c>
      <c r="C5446" s="73"/>
      <c r="D5446" s="73"/>
      <c r="E5446" s="73"/>
      <c r="F5446" s="73"/>
      <c r="G5446" s="73"/>
    </row>
    <row r="5447" spans="1:7" x14ac:dyDescent="0.25">
      <c r="A5447" s="71" t="str">
        <f>IF(
   SUMPRODUCT(--(Sinduscon!$3:$3=DATE(2013,INT((ROW(A5644)-1)/20)+1,1)))&gt;0,
   DATE(2013,INT((ROW(A5644)-1)/20)+1,1),
   ""
)</f>
        <v/>
      </c>
      <c r="B5447" s="72" t="str">
        <f t="shared" si="283"/>
        <v/>
      </c>
      <c r="C5447" s="73"/>
      <c r="D5447" s="73"/>
      <c r="E5447" s="73"/>
      <c r="F5447" s="73"/>
      <c r="G5447" s="73"/>
    </row>
    <row r="5448" spans="1:7" x14ac:dyDescent="0.25">
      <c r="A5448" s="71" t="str">
        <f>IF(
   SUMPRODUCT(--(Sinduscon!$3:$3=DATE(2013,INT((ROW(A5645)-1)/20)+1,1)))&gt;0,
   DATE(2013,INT((ROW(A5645)-1)/20)+1,1),
   ""
)</f>
        <v/>
      </c>
      <c r="B5448" s="72" t="str">
        <f t="shared" ref="B5448:B5511" si="284">IF(A5448&lt;&gt;"", CHOOSE(MOD(QUOTIENT(ROW()-4,4),5)+1,"R-1","PP-4","R-8","R-16","PIS"), "")</f>
        <v/>
      </c>
      <c r="C5448" s="73"/>
      <c r="D5448" s="73"/>
      <c r="E5448" s="73"/>
      <c r="F5448" s="73"/>
      <c r="G5448" s="73"/>
    </row>
    <row r="5449" spans="1:7" x14ac:dyDescent="0.25">
      <c r="A5449" s="71" t="str">
        <f>IF(
   SUMPRODUCT(--(Sinduscon!$3:$3=DATE(2013,INT((ROW(A5646)-1)/20)+1,1)))&gt;0,
   DATE(2013,INT((ROW(A5646)-1)/20)+1,1),
   ""
)</f>
        <v/>
      </c>
      <c r="B5449" s="72" t="str">
        <f t="shared" si="284"/>
        <v/>
      </c>
      <c r="C5449" s="73"/>
      <c r="D5449" s="73"/>
      <c r="E5449" s="73"/>
      <c r="F5449" s="73"/>
      <c r="G5449" s="73"/>
    </row>
    <row r="5450" spans="1:7" x14ac:dyDescent="0.25">
      <c r="A5450" s="71" t="str">
        <f>IF(
   SUMPRODUCT(--(Sinduscon!$3:$3=DATE(2013,INT((ROW(A5647)-1)/20)+1,1)))&gt;0,
   DATE(2013,INT((ROW(A5647)-1)/20)+1,1),
   ""
)</f>
        <v/>
      </c>
      <c r="B5450" s="72" t="str">
        <f t="shared" si="284"/>
        <v/>
      </c>
      <c r="C5450" s="73"/>
      <c r="D5450" s="73"/>
      <c r="E5450" s="73"/>
      <c r="F5450" s="73"/>
      <c r="G5450" s="73"/>
    </row>
    <row r="5451" spans="1:7" x14ac:dyDescent="0.25">
      <c r="A5451" s="71" t="str">
        <f>IF(
   SUMPRODUCT(--(Sinduscon!$3:$3=DATE(2013,INT((ROW(A5648)-1)/20)+1,1)))&gt;0,
   DATE(2013,INT((ROW(A5648)-1)/20)+1,1),
   ""
)</f>
        <v/>
      </c>
      <c r="B5451" s="72" t="str">
        <f t="shared" si="284"/>
        <v/>
      </c>
      <c r="C5451" s="73"/>
      <c r="D5451" s="73"/>
      <c r="E5451" s="73"/>
      <c r="F5451" s="73"/>
      <c r="G5451" s="73"/>
    </row>
    <row r="5452" spans="1:7" x14ac:dyDescent="0.25">
      <c r="A5452" s="71" t="str">
        <f>IF(
   SUMPRODUCT(--(Sinduscon!$3:$3=DATE(2013,INT((ROW(A5649)-1)/20)+1,1)))&gt;0,
   DATE(2013,INT((ROW(A5649)-1)/20)+1,1),
   ""
)</f>
        <v/>
      </c>
      <c r="B5452" s="72" t="str">
        <f t="shared" si="284"/>
        <v/>
      </c>
      <c r="C5452" s="73"/>
      <c r="D5452" s="73"/>
      <c r="E5452" s="73"/>
      <c r="F5452" s="73"/>
      <c r="G5452" s="73"/>
    </row>
    <row r="5453" spans="1:7" x14ac:dyDescent="0.25">
      <c r="A5453" s="71" t="str">
        <f>IF(
   SUMPRODUCT(--(Sinduscon!$3:$3=DATE(2013,INT((ROW(A5650)-1)/20)+1,1)))&gt;0,
   DATE(2013,INT((ROW(A5650)-1)/20)+1,1),
   ""
)</f>
        <v/>
      </c>
      <c r="B5453" s="72" t="str">
        <f t="shared" si="284"/>
        <v/>
      </c>
      <c r="C5453" s="73"/>
      <c r="D5453" s="73"/>
      <c r="E5453" s="73"/>
      <c r="F5453" s="73"/>
      <c r="G5453" s="73"/>
    </row>
    <row r="5454" spans="1:7" x14ac:dyDescent="0.25">
      <c r="A5454" s="71" t="str">
        <f>IF(
   SUMPRODUCT(--(Sinduscon!$3:$3=DATE(2013,INT((ROW(A5651)-1)/20)+1,1)))&gt;0,
   DATE(2013,INT((ROW(A5651)-1)/20)+1,1),
   ""
)</f>
        <v/>
      </c>
      <c r="B5454" s="72" t="str">
        <f t="shared" si="284"/>
        <v/>
      </c>
      <c r="C5454" s="73"/>
      <c r="D5454" s="73"/>
      <c r="E5454" s="73"/>
      <c r="F5454" s="73"/>
      <c r="G5454" s="73"/>
    </row>
    <row r="5455" spans="1:7" x14ac:dyDescent="0.25">
      <c r="A5455" s="71" t="str">
        <f>IF(
   SUMPRODUCT(--(Sinduscon!$3:$3=DATE(2013,INT((ROW(A5652)-1)/20)+1,1)))&gt;0,
   DATE(2013,INT((ROW(A5652)-1)/20)+1,1),
   ""
)</f>
        <v/>
      </c>
      <c r="B5455" s="72" t="str">
        <f t="shared" si="284"/>
        <v/>
      </c>
      <c r="C5455" s="73"/>
      <c r="D5455" s="73"/>
      <c r="E5455" s="73"/>
      <c r="F5455" s="73"/>
      <c r="G5455" s="73"/>
    </row>
    <row r="5456" spans="1:7" x14ac:dyDescent="0.25">
      <c r="A5456" s="71" t="str">
        <f>IF(
   SUMPRODUCT(--(Sinduscon!$3:$3=DATE(2013,INT((ROW(A5653)-1)/20)+1,1)))&gt;0,
   DATE(2013,INT((ROW(A5653)-1)/20)+1,1),
   ""
)</f>
        <v/>
      </c>
      <c r="B5456" s="72" t="str">
        <f t="shared" si="284"/>
        <v/>
      </c>
      <c r="C5456" s="73"/>
      <c r="D5456" s="73"/>
      <c r="E5456" s="73"/>
      <c r="F5456" s="73"/>
      <c r="G5456" s="73"/>
    </row>
    <row r="5457" spans="1:7" x14ac:dyDescent="0.25">
      <c r="A5457" s="71" t="str">
        <f>IF(
   SUMPRODUCT(--(Sinduscon!$3:$3=DATE(2013,INT((ROW(A5654)-1)/20)+1,1)))&gt;0,
   DATE(2013,INT((ROW(A5654)-1)/20)+1,1),
   ""
)</f>
        <v/>
      </c>
      <c r="B5457" s="72" t="str">
        <f t="shared" si="284"/>
        <v/>
      </c>
      <c r="C5457" s="73"/>
      <c r="D5457" s="73"/>
      <c r="E5457" s="73"/>
      <c r="F5457" s="73"/>
      <c r="G5457" s="73"/>
    </row>
    <row r="5458" spans="1:7" x14ac:dyDescent="0.25">
      <c r="A5458" s="71" t="str">
        <f>IF(
   SUMPRODUCT(--(Sinduscon!$3:$3=DATE(2013,INT((ROW(A5655)-1)/20)+1,1)))&gt;0,
   DATE(2013,INT((ROW(A5655)-1)/20)+1,1),
   ""
)</f>
        <v/>
      </c>
      <c r="B5458" s="72" t="str">
        <f t="shared" si="284"/>
        <v/>
      </c>
      <c r="C5458" s="73"/>
      <c r="D5458" s="73"/>
      <c r="E5458" s="73"/>
      <c r="F5458" s="73"/>
      <c r="G5458" s="73"/>
    </row>
    <row r="5459" spans="1:7" x14ac:dyDescent="0.25">
      <c r="A5459" s="71" t="str">
        <f>IF(
   SUMPRODUCT(--(Sinduscon!$3:$3=DATE(2013,INT((ROW(A5656)-1)/20)+1,1)))&gt;0,
   DATE(2013,INT((ROW(A5656)-1)/20)+1,1),
   ""
)</f>
        <v/>
      </c>
      <c r="B5459" s="72" t="str">
        <f t="shared" si="284"/>
        <v/>
      </c>
      <c r="C5459" s="73"/>
      <c r="D5459" s="73"/>
      <c r="E5459" s="73"/>
      <c r="F5459" s="73"/>
      <c r="G5459" s="73"/>
    </row>
    <row r="5460" spans="1:7" x14ac:dyDescent="0.25">
      <c r="A5460" s="71" t="str">
        <f>IF(
   SUMPRODUCT(--(Sinduscon!$3:$3=DATE(2013,INT((ROW(A5657)-1)/20)+1,1)))&gt;0,
   DATE(2013,INT((ROW(A5657)-1)/20)+1,1),
   ""
)</f>
        <v/>
      </c>
      <c r="B5460" s="72" t="str">
        <f t="shared" si="284"/>
        <v/>
      </c>
      <c r="C5460" s="73"/>
      <c r="D5460" s="73"/>
      <c r="E5460" s="73"/>
      <c r="F5460" s="73"/>
      <c r="G5460" s="73"/>
    </row>
    <row r="5461" spans="1:7" x14ac:dyDescent="0.25">
      <c r="A5461" s="71" t="str">
        <f>IF(
   SUMPRODUCT(--(Sinduscon!$3:$3=DATE(2013,INT((ROW(A5658)-1)/20)+1,1)))&gt;0,
   DATE(2013,INT((ROW(A5658)-1)/20)+1,1),
   ""
)</f>
        <v/>
      </c>
      <c r="B5461" s="72" t="str">
        <f t="shared" si="284"/>
        <v/>
      </c>
      <c r="C5461" s="73"/>
      <c r="D5461" s="73"/>
      <c r="E5461" s="73"/>
      <c r="F5461" s="73"/>
      <c r="G5461" s="73"/>
    </row>
    <row r="5462" spans="1:7" x14ac:dyDescent="0.25">
      <c r="A5462" s="71" t="str">
        <f>IF(
   SUMPRODUCT(--(Sinduscon!$3:$3=DATE(2013,INT((ROW(A5659)-1)/20)+1,1)))&gt;0,
   DATE(2013,INT((ROW(A5659)-1)/20)+1,1),
   ""
)</f>
        <v/>
      </c>
      <c r="B5462" s="72" t="str">
        <f t="shared" si="284"/>
        <v/>
      </c>
      <c r="C5462" s="73"/>
      <c r="D5462" s="73"/>
      <c r="E5462" s="73"/>
      <c r="F5462" s="73"/>
      <c r="G5462" s="73"/>
    </row>
    <row r="5463" spans="1:7" x14ac:dyDescent="0.25">
      <c r="A5463" s="71" t="str">
        <f>IF(
   SUMPRODUCT(--(Sinduscon!$3:$3=DATE(2013,INT((ROW(A5660)-1)/20)+1,1)))&gt;0,
   DATE(2013,INT((ROW(A5660)-1)/20)+1,1),
   ""
)</f>
        <v/>
      </c>
      <c r="B5463" s="72" t="str">
        <f t="shared" si="284"/>
        <v/>
      </c>
      <c r="C5463" s="73"/>
      <c r="D5463" s="73"/>
      <c r="E5463" s="73"/>
      <c r="F5463" s="73"/>
      <c r="G5463" s="73"/>
    </row>
    <row r="5464" spans="1:7" x14ac:dyDescent="0.25">
      <c r="A5464" s="71" t="str">
        <f>IF(
   SUMPRODUCT(--(Sinduscon!$3:$3=DATE(2013,INT((ROW(A5661)-1)/20)+1,1)))&gt;0,
   DATE(2013,INT((ROW(A5661)-1)/20)+1,1),
   ""
)</f>
        <v/>
      </c>
      <c r="B5464" s="72" t="str">
        <f t="shared" si="284"/>
        <v/>
      </c>
      <c r="C5464" s="73"/>
      <c r="D5464" s="73"/>
      <c r="E5464" s="73"/>
      <c r="F5464" s="73"/>
      <c r="G5464" s="73"/>
    </row>
    <row r="5465" spans="1:7" x14ac:dyDescent="0.25">
      <c r="A5465" s="71" t="str">
        <f>IF(
   SUMPRODUCT(--(Sinduscon!$3:$3=DATE(2013,INT((ROW(A5662)-1)/20)+1,1)))&gt;0,
   DATE(2013,INT((ROW(A5662)-1)/20)+1,1),
   ""
)</f>
        <v/>
      </c>
      <c r="B5465" s="72" t="str">
        <f t="shared" si="284"/>
        <v/>
      </c>
      <c r="C5465" s="73"/>
      <c r="D5465" s="73"/>
      <c r="E5465" s="73"/>
      <c r="F5465" s="73"/>
      <c r="G5465" s="73"/>
    </row>
    <row r="5466" spans="1:7" x14ac:dyDescent="0.25">
      <c r="A5466" s="71" t="str">
        <f>IF(
   SUMPRODUCT(--(Sinduscon!$3:$3=DATE(2013,INT((ROW(A5663)-1)/20)+1,1)))&gt;0,
   DATE(2013,INT((ROW(A5663)-1)/20)+1,1),
   ""
)</f>
        <v/>
      </c>
      <c r="B5466" s="72" t="str">
        <f t="shared" si="284"/>
        <v/>
      </c>
      <c r="C5466" s="73"/>
      <c r="D5466" s="73"/>
      <c r="E5466" s="73"/>
      <c r="F5466" s="73"/>
      <c r="G5466" s="73"/>
    </row>
    <row r="5467" spans="1:7" x14ac:dyDescent="0.25">
      <c r="A5467" s="71" t="str">
        <f>IF(
   SUMPRODUCT(--(Sinduscon!$3:$3=DATE(2013,INT((ROW(A5664)-1)/20)+1,1)))&gt;0,
   DATE(2013,INT((ROW(A5664)-1)/20)+1,1),
   ""
)</f>
        <v/>
      </c>
      <c r="B5467" s="72" t="str">
        <f t="shared" si="284"/>
        <v/>
      </c>
      <c r="C5467" s="73"/>
      <c r="D5467" s="73"/>
      <c r="E5467" s="73"/>
      <c r="F5467" s="73"/>
      <c r="G5467" s="73"/>
    </row>
    <row r="5468" spans="1:7" x14ac:dyDescent="0.25">
      <c r="A5468" s="71" t="str">
        <f>IF(
   SUMPRODUCT(--(Sinduscon!$3:$3=DATE(2013,INT((ROW(A5665)-1)/20)+1,1)))&gt;0,
   DATE(2013,INT((ROW(A5665)-1)/20)+1,1),
   ""
)</f>
        <v/>
      </c>
      <c r="B5468" s="72" t="str">
        <f t="shared" si="284"/>
        <v/>
      </c>
      <c r="C5468" s="73"/>
      <c r="D5468" s="73"/>
      <c r="E5468" s="73"/>
      <c r="F5468" s="73"/>
      <c r="G5468" s="73"/>
    </row>
    <row r="5469" spans="1:7" x14ac:dyDescent="0.25">
      <c r="A5469" s="71" t="str">
        <f>IF(
   SUMPRODUCT(--(Sinduscon!$3:$3=DATE(2013,INT((ROW(A5666)-1)/20)+1,1)))&gt;0,
   DATE(2013,INT((ROW(A5666)-1)/20)+1,1),
   ""
)</f>
        <v/>
      </c>
      <c r="B5469" s="72" t="str">
        <f t="shared" si="284"/>
        <v/>
      </c>
      <c r="C5469" s="73"/>
      <c r="D5469" s="73"/>
      <c r="E5469" s="73"/>
      <c r="F5469" s="73"/>
      <c r="G5469" s="73"/>
    </row>
    <row r="5470" spans="1:7" x14ac:dyDescent="0.25">
      <c r="A5470" s="71" t="str">
        <f>IF(
   SUMPRODUCT(--(Sinduscon!$3:$3=DATE(2013,INT((ROW(A5667)-1)/20)+1,1)))&gt;0,
   DATE(2013,INT((ROW(A5667)-1)/20)+1,1),
   ""
)</f>
        <v/>
      </c>
      <c r="B5470" s="72" t="str">
        <f t="shared" si="284"/>
        <v/>
      </c>
      <c r="C5470" s="73"/>
      <c r="D5470" s="73"/>
      <c r="E5470" s="73"/>
      <c r="F5470" s="73"/>
      <c r="G5470" s="73"/>
    </row>
    <row r="5471" spans="1:7" x14ac:dyDescent="0.25">
      <c r="A5471" s="71" t="str">
        <f>IF(
   SUMPRODUCT(--(Sinduscon!$3:$3=DATE(2013,INT((ROW(A5668)-1)/20)+1,1)))&gt;0,
   DATE(2013,INT((ROW(A5668)-1)/20)+1,1),
   ""
)</f>
        <v/>
      </c>
      <c r="B5471" s="72" t="str">
        <f t="shared" si="284"/>
        <v/>
      </c>
      <c r="C5471" s="73"/>
      <c r="D5471" s="73"/>
      <c r="E5471" s="73"/>
      <c r="F5471" s="73"/>
      <c r="G5471" s="73"/>
    </row>
    <row r="5472" spans="1:7" x14ac:dyDescent="0.25">
      <c r="A5472" s="71" t="str">
        <f>IF(
   SUMPRODUCT(--(Sinduscon!$3:$3=DATE(2013,INT((ROW(A5669)-1)/20)+1,1)))&gt;0,
   DATE(2013,INT((ROW(A5669)-1)/20)+1,1),
   ""
)</f>
        <v/>
      </c>
      <c r="B5472" s="72" t="str">
        <f t="shared" si="284"/>
        <v/>
      </c>
      <c r="C5472" s="73"/>
      <c r="D5472" s="73"/>
      <c r="E5472" s="73"/>
      <c r="F5472" s="73"/>
      <c r="G5472" s="73"/>
    </row>
    <row r="5473" spans="1:7" x14ac:dyDescent="0.25">
      <c r="A5473" s="71" t="str">
        <f>IF(
   SUMPRODUCT(--(Sinduscon!$3:$3=DATE(2013,INT((ROW(A5670)-1)/20)+1,1)))&gt;0,
   DATE(2013,INT((ROW(A5670)-1)/20)+1,1),
   ""
)</f>
        <v/>
      </c>
      <c r="B5473" s="72" t="str">
        <f t="shared" si="284"/>
        <v/>
      </c>
      <c r="C5473" s="73"/>
      <c r="D5473" s="73"/>
      <c r="E5473" s="73"/>
      <c r="F5473" s="73"/>
      <c r="G5473" s="73"/>
    </row>
    <row r="5474" spans="1:7" x14ac:dyDescent="0.25">
      <c r="A5474" s="71" t="str">
        <f>IF(
   SUMPRODUCT(--(Sinduscon!$3:$3=DATE(2013,INT((ROW(A5671)-1)/20)+1,1)))&gt;0,
   DATE(2013,INT((ROW(A5671)-1)/20)+1,1),
   ""
)</f>
        <v/>
      </c>
      <c r="B5474" s="72" t="str">
        <f t="shared" si="284"/>
        <v/>
      </c>
      <c r="C5474" s="73"/>
      <c r="D5474" s="73"/>
      <c r="E5474" s="73"/>
      <c r="F5474" s="73"/>
      <c r="G5474" s="73"/>
    </row>
    <row r="5475" spans="1:7" x14ac:dyDescent="0.25">
      <c r="A5475" s="71" t="str">
        <f>IF(
   SUMPRODUCT(--(Sinduscon!$3:$3=DATE(2013,INT((ROW(A5672)-1)/20)+1,1)))&gt;0,
   DATE(2013,INT((ROW(A5672)-1)/20)+1,1),
   ""
)</f>
        <v/>
      </c>
      <c r="B5475" s="72" t="str">
        <f t="shared" si="284"/>
        <v/>
      </c>
      <c r="C5475" s="73"/>
      <c r="D5475" s="73"/>
      <c r="E5475" s="73"/>
      <c r="F5475" s="73"/>
      <c r="G5475" s="73"/>
    </row>
    <row r="5476" spans="1:7" x14ac:dyDescent="0.25">
      <c r="A5476" s="71" t="str">
        <f>IF(
   SUMPRODUCT(--(Sinduscon!$3:$3=DATE(2013,INT((ROW(A5673)-1)/20)+1,1)))&gt;0,
   DATE(2013,INT((ROW(A5673)-1)/20)+1,1),
   ""
)</f>
        <v/>
      </c>
      <c r="B5476" s="72" t="str">
        <f t="shared" si="284"/>
        <v/>
      </c>
      <c r="C5476" s="73"/>
      <c r="D5476" s="73"/>
      <c r="E5476" s="73"/>
      <c r="F5476" s="73"/>
      <c r="G5476" s="73"/>
    </row>
    <row r="5477" spans="1:7" x14ac:dyDescent="0.25">
      <c r="A5477" s="71" t="str">
        <f>IF(
   SUMPRODUCT(--(Sinduscon!$3:$3=DATE(2013,INT((ROW(A5674)-1)/20)+1,1)))&gt;0,
   DATE(2013,INT((ROW(A5674)-1)/20)+1,1),
   ""
)</f>
        <v/>
      </c>
      <c r="B5477" s="72" t="str">
        <f t="shared" si="284"/>
        <v/>
      </c>
      <c r="C5477" s="73"/>
      <c r="D5477" s="73"/>
      <c r="E5477" s="73"/>
      <c r="F5477" s="73"/>
      <c r="G5477" s="73"/>
    </row>
    <row r="5478" spans="1:7" x14ac:dyDescent="0.25">
      <c r="A5478" s="71" t="str">
        <f>IF(
   SUMPRODUCT(--(Sinduscon!$3:$3=DATE(2013,INT((ROW(A5675)-1)/20)+1,1)))&gt;0,
   DATE(2013,INT((ROW(A5675)-1)/20)+1,1),
   ""
)</f>
        <v/>
      </c>
      <c r="B5478" s="72" t="str">
        <f t="shared" si="284"/>
        <v/>
      </c>
      <c r="C5478" s="73"/>
      <c r="D5478" s="73"/>
      <c r="E5478" s="73"/>
      <c r="F5478" s="73"/>
      <c r="G5478" s="73"/>
    </row>
    <row r="5479" spans="1:7" x14ac:dyDescent="0.25">
      <c r="A5479" s="71" t="str">
        <f>IF(
   SUMPRODUCT(--(Sinduscon!$3:$3=DATE(2013,INT((ROW(A5676)-1)/20)+1,1)))&gt;0,
   DATE(2013,INT((ROW(A5676)-1)/20)+1,1),
   ""
)</f>
        <v/>
      </c>
      <c r="B5479" s="72" t="str">
        <f t="shared" si="284"/>
        <v/>
      </c>
      <c r="C5479" s="73"/>
      <c r="D5479" s="73"/>
      <c r="E5479" s="73"/>
      <c r="F5479" s="73"/>
      <c r="G5479" s="73"/>
    </row>
    <row r="5480" spans="1:7" x14ac:dyDescent="0.25">
      <c r="A5480" s="71" t="str">
        <f>IF(
   SUMPRODUCT(--(Sinduscon!$3:$3=DATE(2013,INT((ROW(A5677)-1)/20)+1,1)))&gt;0,
   DATE(2013,INT((ROW(A5677)-1)/20)+1,1),
   ""
)</f>
        <v/>
      </c>
      <c r="B5480" s="72" t="str">
        <f t="shared" si="284"/>
        <v/>
      </c>
      <c r="C5480" s="73"/>
      <c r="D5480" s="73"/>
      <c r="E5480" s="73"/>
      <c r="F5480" s="73"/>
      <c r="G5480" s="73"/>
    </row>
    <row r="5481" spans="1:7" x14ac:dyDescent="0.25">
      <c r="A5481" s="71" t="str">
        <f>IF(
   SUMPRODUCT(--(Sinduscon!$3:$3=DATE(2013,INT((ROW(A5678)-1)/20)+1,1)))&gt;0,
   DATE(2013,INT((ROW(A5678)-1)/20)+1,1),
   ""
)</f>
        <v/>
      </c>
      <c r="B5481" s="72" t="str">
        <f t="shared" si="284"/>
        <v/>
      </c>
      <c r="C5481" s="73"/>
      <c r="D5481" s="73"/>
      <c r="E5481" s="73"/>
      <c r="F5481" s="73"/>
      <c r="G5481" s="73"/>
    </row>
    <row r="5482" spans="1:7" x14ac:dyDescent="0.25">
      <c r="A5482" s="71" t="str">
        <f>IF(
   SUMPRODUCT(--(Sinduscon!$3:$3=DATE(2013,INT((ROW(A5679)-1)/20)+1,1)))&gt;0,
   DATE(2013,INT((ROW(A5679)-1)/20)+1,1),
   ""
)</f>
        <v/>
      </c>
      <c r="B5482" s="72" t="str">
        <f t="shared" si="284"/>
        <v/>
      </c>
      <c r="C5482" s="73"/>
      <c r="D5482" s="73"/>
      <c r="E5482" s="73"/>
      <c r="F5482" s="73"/>
      <c r="G5482" s="73"/>
    </row>
    <row r="5483" spans="1:7" x14ac:dyDescent="0.25">
      <c r="A5483" s="71" t="str">
        <f>IF(
   SUMPRODUCT(--(Sinduscon!$3:$3=DATE(2013,INT((ROW(A5680)-1)/20)+1,1)))&gt;0,
   DATE(2013,INT((ROW(A5680)-1)/20)+1,1),
   ""
)</f>
        <v/>
      </c>
      <c r="B5483" s="72" t="str">
        <f t="shared" si="284"/>
        <v/>
      </c>
      <c r="C5483" s="73"/>
      <c r="D5483" s="73"/>
      <c r="E5483" s="73"/>
      <c r="F5483" s="73"/>
      <c r="G5483" s="73"/>
    </row>
    <row r="5484" spans="1:7" x14ac:dyDescent="0.25">
      <c r="A5484" s="71" t="str">
        <f>IF(
   SUMPRODUCT(--(Sinduscon!$3:$3=DATE(2013,INT((ROW(A5681)-1)/20)+1,1)))&gt;0,
   DATE(2013,INT((ROW(A5681)-1)/20)+1,1),
   ""
)</f>
        <v/>
      </c>
      <c r="B5484" s="72" t="str">
        <f t="shared" si="284"/>
        <v/>
      </c>
      <c r="C5484" s="73"/>
      <c r="D5484" s="73"/>
      <c r="E5484" s="73"/>
      <c r="F5484" s="73"/>
      <c r="G5484" s="73"/>
    </row>
    <row r="5485" spans="1:7" x14ac:dyDescent="0.25">
      <c r="A5485" s="71" t="str">
        <f>IF(
   SUMPRODUCT(--(Sinduscon!$3:$3=DATE(2013,INT((ROW(A5682)-1)/20)+1,1)))&gt;0,
   DATE(2013,INT((ROW(A5682)-1)/20)+1,1),
   ""
)</f>
        <v/>
      </c>
      <c r="B5485" s="72" t="str">
        <f t="shared" si="284"/>
        <v/>
      </c>
      <c r="C5485" s="73"/>
      <c r="D5485" s="73"/>
      <c r="E5485" s="73"/>
      <c r="F5485" s="73"/>
      <c r="G5485" s="73"/>
    </row>
    <row r="5486" spans="1:7" x14ac:dyDescent="0.25">
      <c r="A5486" s="71" t="str">
        <f>IF(
   SUMPRODUCT(--(Sinduscon!$3:$3=DATE(2013,INT((ROW(A5683)-1)/20)+1,1)))&gt;0,
   DATE(2013,INT((ROW(A5683)-1)/20)+1,1),
   ""
)</f>
        <v/>
      </c>
      <c r="B5486" s="72" t="str">
        <f t="shared" si="284"/>
        <v/>
      </c>
      <c r="C5486" s="73"/>
      <c r="D5486" s="73"/>
      <c r="E5486" s="73"/>
      <c r="F5486" s="73"/>
      <c r="G5486" s="73"/>
    </row>
    <row r="5487" spans="1:7" x14ac:dyDescent="0.25">
      <c r="A5487" s="71" t="str">
        <f>IF(
   SUMPRODUCT(--(Sinduscon!$3:$3=DATE(2013,INT((ROW(A5684)-1)/20)+1,1)))&gt;0,
   DATE(2013,INT((ROW(A5684)-1)/20)+1,1),
   ""
)</f>
        <v/>
      </c>
      <c r="B5487" s="72" t="str">
        <f t="shared" si="284"/>
        <v/>
      </c>
      <c r="C5487" s="73"/>
      <c r="D5487" s="73"/>
      <c r="E5487" s="73"/>
      <c r="F5487" s="73"/>
      <c r="G5487" s="73"/>
    </row>
    <row r="5488" spans="1:7" x14ac:dyDescent="0.25">
      <c r="A5488" s="71" t="str">
        <f>IF(
   SUMPRODUCT(--(Sinduscon!$3:$3=DATE(2013,INT((ROW(A5685)-1)/20)+1,1)))&gt;0,
   DATE(2013,INT((ROW(A5685)-1)/20)+1,1),
   ""
)</f>
        <v/>
      </c>
      <c r="B5488" s="72" t="str">
        <f t="shared" si="284"/>
        <v/>
      </c>
      <c r="C5488" s="73"/>
      <c r="D5488" s="73"/>
      <c r="E5488" s="73"/>
      <c r="F5488" s="73"/>
      <c r="G5488" s="73"/>
    </row>
    <row r="5489" spans="1:7" x14ac:dyDescent="0.25">
      <c r="A5489" s="71" t="str">
        <f>IF(
   SUMPRODUCT(--(Sinduscon!$3:$3=DATE(2013,INT((ROW(A5686)-1)/20)+1,1)))&gt;0,
   DATE(2013,INT((ROW(A5686)-1)/20)+1,1),
   ""
)</f>
        <v/>
      </c>
      <c r="B5489" s="72" t="str">
        <f t="shared" si="284"/>
        <v/>
      </c>
      <c r="C5489" s="73"/>
      <c r="D5489" s="73"/>
      <c r="E5489" s="73"/>
      <c r="F5489" s="73"/>
      <c r="G5489" s="73"/>
    </row>
    <row r="5490" spans="1:7" x14ac:dyDescent="0.25">
      <c r="A5490" s="71" t="str">
        <f>IF(
   SUMPRODUCT(--(Sinduscon!$3:$3=DATE(2013,INT((ROW(A5687)-1)/20)+1,1)))&gt;0,
   DATE(2013,INT((ROW(A5687)-1)/20)+1,1),
   ""
)</f>
        <v/>
      </c>
      <c r="B5490" s="72" t="str">
        <f t="shared" si="284"/>
        <v/>
      </c>
      <c r="C5490" s="73"/>
      <c r="D5490" s="73"/>
      <c r="E5490" s="73"/>
      <c r="F5490" s="73"/>
      <c r="G5490" s="73"/>
    </row>
    <row r="5491" spans="1:7" x14ac:dyDescent="0.25">
      <c r="A5491" s="71" t="str">
        <f>IF(
   SUMPRODUCT(--(Sinduscon!$3:$3=DATE(2013,INT((ROW(A5688)-1)/20)+1,1)))&gt;0,
   DATE(2013,INT((ROW(A5688)-1)/20)+1,1),
   ""
)</f>
        <v/>
      </c>
      <c r="B5491" s="72" t="str">
        <f t="shared" si="284"/>
        <v/>
      </c>
      <c r="C5491" s="73"/>
      <c r="D5491" s="73"/>
      <c r="E5491" s="73"/>
      <c r="F5491" s="73"/>
      <c r="G5491" s="73"/>
    </row>
    <row r="5492" spans="1:7" x14ac:dyDescent="0.25">
      <c r="A5492" s="71" t="str">
        <f>IF(
   SUMPRODUCT(--(Sinduscon!$3:$3=DATE(2013,INT((ROW(A5689)-1)/20)+1,1)))&gt;0,
   DATE(2013,INT((ROW(A5689)-1)/20)+1,1),
   ""
)</f>
        <v/>
      </c>
      <c r="B5492" s="72" t="str">
        <f t="shared" si="284"/>
        <v/>
      </c>
      <c r="C5492" s="73"/>
      <c r="D5492" s="73"/>
      <c r="E5492" s="73"/>
      <c r="F5492" s="73"/>
      <c r="G5492" s="73"/>
    </row>
    <row r="5493" spans="1:7" x14ac:dyDescent="0.25">
      <c r="A5493" s="71" t="str">
        <f>IF(
   SUMPRODUCT(--(Sinduscon!$3:$3=DATE(2013,INT((ROW(A5690)-1)/20)+1,1)))&gt;0,
   DATE(2013,INT((ROW(A5690)-1)/20)+1,1),
   ""
)</f>
        <v/>
      </c>
      <c r="B5493" s="72" t="str">
        <f t="shared" si="284"/>
        <v/>
      </c>
      <c r="C5493" s="73"/>
      <c r="D5493" s="73"/>
      <c r="E5493" s="73"/>
      <c r="F5493" s="73"/>
      <c r="G5493" s="73"/>
    </row>
    <row r="5494" spans="1:7" x14ac:dyDescent="0.25">
      <c r="A5494" s="71" t="str">
        <f>IF(
   SUMPRODUCT(--(Sinduscon!$3:$3=DATE(2013,INT((ROW(A5691)-1)/20)+1,1)))&gt;0,
   DATE(2013,INT((ROW(A5691)-1)/20)+1,1),
   ""
)</f>
        <v/>
      </c>
      <c r="B5494" s="72" t="str">
        <f t="shared" si="284"/>
        <v/>
      </c>
      <c r="C5494" s="73"/>
      <c r="D5494" s="73"/>
      <c r="E5494" s="73"/>
      <c r="F5494" s="73"/>
      <c r="G5494" s="73"/>
    </row>
    <row r="5495" spans="1:7" x14ac:dyDescent="0.25">
      <c r="A5495" s="71" t="str">
        <f>IF(
   SUMPRODUCT(--(Sinduscon!$3:$3=DATE(2013,INT((ROW(A5692)-1)/20)+1,1)))&gt;0,
   DATE(2013,INT((ROW(A5692)-1)/20)+1,1),
   ""
)</f>
        <v/>
      </c>
      <c r="B5495" s="72" t="str">
        <f t="shared" si="284"/>
        <v/>
      </c>
      <c r="C5495" s="73"/>
      <c r="D5495" s="73"/>
      <c r="E5495" s="73"/>
      <c r="F5495" s="73"/>
      <c r="G5495" s="73"/>
    </row>
    <row r="5496" spans="1:7" x14ac:dyDescent="0.25">
      <c r="A5496" s="71" t="str">
        <f>IF(
   SUMPRODUCT(--(Sinduscon!$3:$3=DATE(2013,INT((ROW(A5693)-1)/20)+1,1)))&gt;0,
   DATE(2013,INT((ROW(A5693)-1)/20)+1,1),
   ""
)</f>
        <v/>
      </c>
      <c r="B5496" s="72" t="str">
        <f t="shared" si="284"/>
        <v/>
      </c>
      <c r="C5496" s="73"/>
      <c r="D5496" s="73"/>
      <c r="E5496" s="73"/>
      <c r="F5496" s="73"/>
      <c r="G5496" s="73"/>
    </row>
    <row r="5497" spans="1:7" x14ac:dyDescent="0.25">
      <c r="A5497" s="71" t="str">
        <f>IF(
   SUMPRODUCT(--(Sinduscon!$3:$3=DATE(2013,INT((ROW(A5694)-1)/20)+1,1)))&gt;0,
   DATE(2013,INT((ROW(A5694)-1)/20)+1,1),
   ""
)</f>
        <v/>
      </c>
      <c r="B5497" s="72" t="str">
        <f t="shared" si="284"/>
        <v/>
      </c>
      <c r="C5497" s="73"/>
      <c r="D5497" s="73"/>
      <c r="E5497" s="73"/>
      <c r="F5497" s="73"/>
      <c r="G5497" s="73"/>
    </row>
    <row r="5498" spans="1:7" x14ac:dyDescent="0.25">
      <c r="A5498" s="71" t="str">
        <f>IF(
   SUMPRODUCT(--(Sinduscon!$3:$3=DATE(2013,INT((ROW(A5695)-1)/20)+1,1)))&gt;0,
   DATE(2013,INT((ROW(A5695)-1)/20)+1,1),
   ""
)</f>
        <v/>
      </c>
      <c r="B5498" s="72" t="str">
        <f t="shared" si="284"/>
        <v/>
      </c>
      <c r="C5498" s="73"/>
      <c r="D5498" s="73"/>
      <c r="E5498" s="73"/>
      <c r="F5498" s="73"/>
      <c r="G5498" s="73"/>
    </row>
    <row r="5499" spans="1:7" x14ac:dyDescent="0.25">
      <c r="A5499" s="71" t="str">
        <f>IF(
   SUMPRODUCT(--(Sinduscon!$3:$3=DATE(2013,INT((ROW(A5696)-1)/20)+1,1)))&gt;0,
   DATE(2013,INT((ROW(A5696)-1)/20)+1,1),
   ""
)</f>
        <v/>
      </c>
      <c r="B5499" s="72" t="str">
        <f t="shared" si="284"/>
        <v/>
      </c>
      <c r="C5499" s="73"/>
      <c r="D5499" s="73"/>
      <c r="E5499" s="73"/>
      <c r="F5499" s="73"/>
      <c r="G5499" s="73"/>
    </row>
    <row r="5500" spans="1:7" x14ac:dyDescent="0.25">
      <c r="A5500" s="71" t="str">
        <f>IF(
   SUMPRODUCT(--(Sinduscon!$3:$3=DATE(2013,INT((ROW(A5697)-1)/20)+1,1)))&gt;0,
   DATE(2013,INT((ROW(A5697)-1)/20)+1,1),
   ""
)</f>
        <v/>
      </c>
      <c r="B5500" s="72" t="str">
        <f t="shared" si="284"/>
        <v/>
      </c>
      <c r="C5500" s="73"/>
      <c r="D5500" s="73"/>
      <c r="E5500" s="73"/>
      <c r="F5500" s="73"/>
      <c r="G5500" s="73"/>
    </row>
    <row r="5501" spans="1:7" x14ac:dyDescent="0.25">
      <c r="A5501" s="71" t="str">
        <f>IF(
   SUMPRODUCT(--(Sinduscon!$3:$3=DATE(2013,INT((ROW(A5698)-1)/20)+1,1)))&gt;0,
   DATE(2013,INT((ROW(A5698)-1)/20)+1,1),
   ""
)</f>
        <v/>
      </c>
      <c r="B5501" s="72" t="str">
        <f t="shared" si="284"/>
        <v/>
      </c>
      <c r="C5501" s="73"/>
      <c r="D5501" s="73"/>
      <c r="E5501" s="73"/>
      <c r="F5501" s="73"/>
      <c r="G5501" s="73"/>
    </row>
    <row r="5502" spans="1:7" x14ac:dyDescent="0.25">
      <c r="A5502" s="71" t="str">
        <f>IF(
   SUMPRODUCT(--(Sinduscon!$3:$3=DATE(2013,INT((ROW(A5699)-1)/20)+1,1)))&gt;0,
   DATE(2013,INT((ROW(A5699)-1)/20)+1,1),
   ""
)</f>
        <v/>
      </c>
      <c r="B5502" s="72" t="str">
        <f t="shared" si="284"/>
        <v/>
      </c>
      <c r="C5502" s="73"/>
      <c r="D5502" s="73"/>
      <c r="E5502" s="73"/>
      <c r="F5502" s="73"/>
      <c r="G5502" s="73"/>
    </row>
    <row r="5503" spans="1:7" x14ac:dyDescent="0.25">
      <c r="A5503" s="71" t="str">
        <f>IF(
   SUMPRODUCT(--(Sinduscon!$3:$3=DATE(2013,INT((ROW(A5700)-1)/20)+1,1)))&gt;0,
   DATE(2013,INT((ROW(A5700)-1)/20)+1,1),
   ""
)</f>
        <v/>
      </c>
      <c r="B5503" s="72" t="str">
        <f t="shared" si="284"/>
        <v/>
      </c>
      <c r="C5503" s="73"/>
      <c r="D5503" s="73"/>
      <c r="E5503" s="73"/>
      <c r="F5503" s="73"/>
      <c r="G5503" s="73"/>
    </row>
    <row r="5504" spans="1:7" x14ac:dyDescent="0.25">
      <c r="A5504" s="71" t="str">
        <f>IF(
   SUMPRODUCT(--(Sinduscon!$3:$3=DATE(2013,INT((ROW(A5701)-1)/20)+1,1)))&gt;0,
   DATE(2013,INT((ROW(A5701)-1)/20)+1,1),
   ""
)</f>
        <v/>
      </c>
      <c r="B5504" s="72" t="str">
        <f t="shared" si="284"/>
        <v/>
      </c>
      <c r="C5504" s="73"/>
      <c r="D5504" s="73"/>
      <c r="E5504" s="73"/>
      <c r="F5504" s="73"/>
      <c r="G5504" s="73"/>
    </row>
    <row r="5505" spans="1:7" x14ac:dyDescent="0.25">
      <c r="A5505" s="71" t="str">
        <f>IF(
   SUMPRODUCT(--(Sinduscon!$3:$3=DATE(2013,INT((ROW(A5702)-1)/20)+1,1)))&gt;0,
   DATE(2013,INT((ROW(A5702)-1)/20)+1,1),
   ""
)</f>
        <v/>
      </c>
      <c r="B5505" s="72" t="str">
        <f t="shared" si="284"/>
        <v/>
      </c>
      <c r="C5505" s="73"/>
      <c r="D5505" s="73"/>
      <c r="E5505" s="73"/>
      <c r="F5505" s="73"/>
      <c r="G5505" s="73"/>
    </row>
    <row r="5506" spans="1:7" x14ac:dyDescent="0.25">
      <c r="A5506" s="71" t="str">
        <f>IF(
   SUMPRODUCT(--(Sinduscon!$3:$3=DATE(2013,INT((ROW(A5703)-1)/20)+1,1)))&gt;0,
   DATE(2013,INT((ROW(A5703)-1)/20)+1,1),
   ""
)</f>
        <v/>
      </c>
      <c r="B5506" s="72" t="str">
        <f t="shared" si="284"/>
        <v/>
      </c>
      <c r="C5506" s="73"/>
      <c r="D5506" s="73"/>
      <c r="E5506" s="73"/>
      <c r="F5506" s="73"/>
      <c r="G5506" s="73"/>
    </row>
    <row r="5507" spans="1:7" x14ac:dyDescent="0.25">
      <c r="A5507" s="71" t="str">
        <f>IF(
   SUMPRODUCT(--(Sinduscon!$3:$3=DATE(2013,INT((ROW(A5704)-1)/20)+1,1)))&gt;0,
   DATE(2013,INT((ROW(A5704)-1)/20)+1,1),
   ""
)</f>
        <v/>
      </c>
      <c r="B5507" s="72" t="str">
        <f t="shared" si="284"/>
        <v/>
      </c>
      <c r="C5507" s="73"/>
      <c r="D5507" s="73"/>
      <c r="E5507" s="73"/>
      <c r="F5507" s="73"/>
      <c r="G5507" s="73"/>
    </row>
    <row r="5508" spans="1:7" x14ac:dyDescent="0.25">
      <c r="A5508" s="71" t="str">
        <f>IF(
   SUMPRODUCT(--(Sinduscon!$3:$3=DATE(2013,INT((ROW(A5705)-1)/20)+1,1)))&gt;0,
   DATE(2013,INT((ROW(A5705)-1)/20)+1,1),
   ""
)</f>
        <v/>
      </c>
      <c r="B5508" s="72" t="str">
        <f t="shared" si="284"/>
        <v/>
      </c>
      <c r="C5508" s="73"/>
      <c r="D5508" s="73"/>
      <c r="E5508" s="73"/>
      <c r="F5508" s="73"/>
      <c r="G5508" s="73"/>
    </row>
    <row r="5509" spans="1:7" x14ac:dyDescent="0.25">
      <c r="A5509" s="71" t="str">
        <f>IF(
   SUMPRODUCT(--(Sinduscon!$3:$3=DATE(2013,INT((ROW(A5706)-1)/20)+1,1)))&gt;0,
   DATE(2013,INT((ROW(A5706)-1)/20)+1,1),
   ""
)</f>
        <v/>
      </c>
      <c r="B5509" s="72" t="str">
        <f t="shared" si="284"/>
        <v/>
      </c>
      <c r="C5509" s="73"/>
      <c r="D5509" s="73"/>
      <c r="E5509" s="73"/>
      <c r="F5509" s="73"/>
      <c r="G5509" s="73"/>
    </row>
    <row r="5510" spans="1:7" x14ac:dyDescent="0.25">
      <c r="A5510" s="71" t="str">
        <f>IF(
   SUMPRODUCT(--(Sinduscon!$3:$3=DATE(2013,INT((ROW(A5707)-1)/20)+1,1)))&gt;0,
   DATE(2013,INT((ROW(A5707)-1)/20)+1,1),
   ""
)</f>
        <v/>
      </c>
      <c r="B5510" s="72" t="str">
        <f t="shared" si="284"/>
        <v/>
      </c>
      <c r="C5510" s="73"/>
      <c r="D5510" s="73"/>
      <c r="E5510" s="73"/>
      <c r="F5510" s="73"/>
      <c r="G5510" s="73"/>
    </row>
    <row r="5511" spans="1:7" x14ac:dyDescent="0.25">
      <c r="A5511" s="71" t="str">
        <f>IF(
   SUMPRODUCT(--(Sinduscon!$3:$3=DATE(2013,INT((ROW(A5708)-1)/20)+1,1)))&gt;0,
   DATE(2013,INT((ROW(A5708)-1)/20)+1,1),
   ""
)</f>
        <v/>
      </c>
      <c r="B5511" s="72" t="str">
        <f t="shared" si="284"/>
        <v/>
      </c>
      <c r="C5511" s="73"/>
      <c r="D5511" s="73"/>
      <c r="E5511" s="73"/>
      <c r="F5511" s="73"/>
      <c r="G5511" s="73"/>
    </row>
    <row r="5512" spans="1:7" x14ac:dyDescent="0.25">
      <c r="A5512" s="71" t="str">
        <f>IF(
   SUMPRODUCT(--(Sinduscon!$3:$3=DATE(2013,INT((ROW(A5709)-1)/20)+1,1)))&gt;0,
   DATE(2013,INT((ROW(A5709)-1)/20)+1,1),
   ""
)</f>
        <v/>
      </c>
      <c r="B5512" s="72" t="str">
        <f t="shared" ref="B5512:B5575" si="285">IF(A5512&lt;&gt;"", CHOOSE(MOD(QUOTIENT(ROW()-4,4),5)+1,"R-1","PP-4","R-8","R-16","PIS"), "")</f>
        <v/>
      </c>
      <c r="C5512" s="73"/>
      <c r="D5512" s="73"/>
      <c r="E5512" s="73"/>
      <c r="F5512" s="73"/>
      <c r="G5512" s="73"/>
    </row>
    <row r="5513" spans="1:7" x14ac:dyDescent="0.25">
      <c r="A5513" s="71" t="str">
        <f>IF(
   SUMPRODUCT(--(Sinduscon!$3:$3=DATE(2013,INT((ROW(A5710)-1)/20)+1,1)))&gt;0,
   DATE(2013,INT((ROW(A5710)-1)/20)+1,1),
   ""
)</f>
        <v/>
      </c>
      <c r="B5513" s="72" t="str">
        <f t="shared" si="285"/>
        <v/>
      </c>
      <c r="C5513" s="73"/>
      <c r="D5513" s="73"/>
      <c r="E5513" s="73"/>
      <c r="F5513" s="73"/>
      <c r="G5513" s="73"/>
    </row>
    <row r="5514" spans="1:7" x14ac:dyDescent="0.25">
      <c r="A5514" s="71" t="str">
        <f>IF(
   SUMPRODUCT(--(Sinduscon!$3:$3=DATE(2013,INT((ROW(A5711)-1)/20)+1,1)))&gt;0,
   DATE(2013,INT((ROW(A5711)-1)/20)+1,1),
   ""
)</f>
        <v/>
      </c>
      <c r="B5514" s="72" t="str">
        <f t="shared" si="285"/>
        <v/>
      </c>
      <c r="C5514" s="73"/>
      <c r="D5514" s="73"/>
      <c r="E5514" s="73"/>
      <c r="F5514" s="73"/>
      <c r="G5514" s="73"/>
    </row>
    <row r="5515" spans="1:7" x14ac:dyDescent="0.25">
      <c r="A5515" s="71" t="str">
        <f>IF(
   SUMPRODUCT(--(Sinduscon!$3:$3=DATE(2013,INT((ROW(A5712)-1)/20)+1,1)))&gt;0,
   DATE(2013,INT((ROW(A5712)-1)/20)+1,1),
   ""
)</f>
        <v/>
      </c>
      <c r="B5515" s="72" t="str">
        <f t="shared" si="285"/>
        <v/>
      </c>
      <c r="C5515" s="73"/>
      <c r="D5515" s="73"/>
      <c r="E5515" s="73"/>
      <c r="F5515" s="73"/>
      <c r="G5515" s="73"/>
    </row>
    <row r="5516" spans="1:7" x14ac:dyDescent="0.25">
      <c r="A5516" s="71" t="str">
        <f>IF(
   SUMPRODUCT(--(Sinduscon!$3:$3=DATE(2013,INT((ROW(A5713)-1)/20)+1,1)))&gt;0,
   DATE(2013,INT((ROW(A5713)-1)/20)+1,1),
   ""
)</f>
        <v/>
      </c>
      <c r="B5516" s="72" t="str">
        <f t="shared" si="285"/>
        <v/>
      </c>
      <c r="C5516" s="73"/>
      <c r="D5516" s="73"/>
      <c r="E5516" s="73"/>
      <c r="F5516" s="73"/>
      <c r="G5516" s="73"/>
    </row>
    <row r="5517" spans="1:7" x14ac:dyDescent="0.25">
      <c r="A5517" s="71" t="str">
        <f>IF(
   SUMPRODUCT(--(Sinduscon!$3:$3=DATE(2013,INT((ROW(A5714)-1)/20)+1,1)))&gt;0,
   DATE(2013,INT((ROW(A5714)-1)/20)+1,1),
   ""
)</f>
        <v/>
      </c>
      <c r="B5517" s="72" t="str">
        <f t="shared" si="285"/>
        <v/>
      </c>
      <c r="C5517" s="73"/>
      <c r="D5517" s="73"/>
      <c r="E5517" s="73"/>
      <c r="F5517" s="73"/>
      <c r="G5517" s="73"/>
    </row>
    <row r="5518" spans="1:7" x14ac:dyDescent="0.25">
      <c r="A5518" s="71" t="str">
        <f>IF(
   SUMPRODUCT(--(Sinduscon!$3:$3=DATE(2013,INT((ROW(A5715)-1)/20)+1,1)))&gt;0,
   DATE(2013,INT((ROW(A5715)-1)/20)+1,1),
   ""
)</f>
        <v/>
      </c>
      <c r="B5518" s="72" t="str">
        <f t="shared" si="285"/>
        <v/>
      </c>
      <c r="C5518" s="73"/>
      <c r="D5518" s="73"/>
      <c r="E5518" s="73"/>
      <c r="F5518" s="73"/>
      <c r="G5518" s="73"/>
    </row>
    <row r="5519" spans="1:7" x14ac:dyDescent="0.25">
      <c r="A5519" s="71" t="str">
        <f>IF(
   SUMPRODUCT(--(Sinduscon!$3:$3=DATE(2013,INT((ROW(A5716)-1)/20)+1,1)))&gt;0,
   DATE(2013,INT((ROW(A5716)-1)/20)+1,1),
   ""
)</f>
        <v/>
      </c>
      <c r="B5519" s="72" t="str">
        <f t="shared" si="285"/>
        <v/>
      </c>
      <c r="C5519" s="73"/>
      <c r="D5519" s="73"/>
      <c r="E5519" s="73"/>
      <c r="F5519" s="73"/>
      <c r="G5519" s="73"/>
    </row>
    <row r="5520" spans="1:7" x14ac:dyDescent="0.25">
      <c r="A5520" s="71" t="str">
        <f>IF(
   SUMPRODUCT(--(Sinduscon!$3:$3=DATE(2013,INT((ROW(A5717)-1)/20)+1,1)))&gt;0,
   DATE(2013,INT((ROW(A5717)-1)/20)+1,1),
   ""
)</f>
        <v/>
      </c>
      <c r="B5520" s="72" t="str">
        <f t="shared" si="285"/>
        <v/>
      </c>
      <c r="C5520" s="73"/>
      <c r="D5520" s="73"/>
      <c r="E5520" s="73"/>
      <c r="F5520" s="73"/>
      <c r="G5520" s="73"/>
    </row>
    <row r="5521" spans="1:7" x14ac:dyDescent="0.25">
      <c r="A5521" s="71" t="str">
        <f>IF(
   SUMPRODUCT(--(Sinduscon!$3:$3=DATE(2013,INT((ROW(A5718)-1)/20)+1,1)))&gt;0,
   DATE(2013,INT((ROW(A5718)-1)/20)+1,1),
   ""
)</f>
        <v/>
      </c>
      <c r="B5521" s="72" t="str">
        <f t="shared" si="285"/>
        <v/>
      </c>
      <c r="C5521" s="73"/>
      <c r="D5521" s="73"/>
      <c r="E5521" s="73"/>
      <c r="F5521" s="73"/>
      <c r="G5521" s="73"/>
    </row>
    <row r="5522" spans="1:7" x14ac:dyDescent="0.25">
      <c r="A5522" s="71" t="str">
        <f>IF(
   SUMPRODUCT(--(Sinduscon!$3:$3=DATE(2013,INT((ROW(A5719)-1)/20)+1,1)))&gt;0,
   DATE(2013,INT((ROW(A5719)-1)/20)+1,1),
   ""
)</f>
        <v/>
      </c>
      <c r="B5522" s="72" t="str">
        <f t="shared" si="285"/>
        <v/>
      </c>
      <c r="C5522" s="73"/>
      <c r="D5522" s="73"/>
      <c r="E5522" s="73"/>
      <c r="F5522" s="73"/>
      <c r="G5522" s="73"/>
    </row>
    <row r="5523" spans="1:7" x14ac:dyDescent="0.25">
      <c r="A5523" s="71" t="str">
        <f>IF(
   SUMPRODUCT(--(Sinduscon!$3:$3=DATE(2013,INT((ROW(A5720)-1)/20)+1,1)))&gt;0,
   DATE(2013,INT((ROW(A5720)-1)/20)+1,1),
   ""
)</f>
        <v/>
      </c>
      <c r="B5523" s="72" t="str">
        <f t="shared" si="285"/>
        <v/>
      </c>
      <c r="C5523" s="73"/>
      <c r="D5523" s="73"/>
      <c r="E5523" s="73"/>
      <c r="F5523" s="73"/>
      <c r="G5523" s="73"/>
    </row>
    <row r="5524" spans="1:7" x14ac:dyDescent="0.25">
      <c r="A5524" s="71" t="str">
        <f>IF(
   SUMPRODUCT(--(Sinduscon!$3:$3=DATE(2013,INT((ROW(A5721)-1)/20)+1,1)))&gt;0,
   DATE(2013,INT((ROW(A5721)-1)/20)+1,1),
   ""
)</f>
        <v/>
      </c>
      <c r="B5524" s="72" t="str">
        <f t="shared" si="285"/>
        <v/>
      </c>
      <c r="C5524" s="73"/>
      <c r="D5524" s="73"/>
      <c r="E5524" s="73"/>
      <c r="F5524" s="73"/>
      <c r="G5524" s="73"/>
    </row>
    <row r="5525" spans="1:7" x14ac:dyDescent="0.25">
      <c r="A5525" s="71" t="str">
        <f>IF(
   SUMPRODUCT(--(Sinduscon!$3:$3=DATE(2013,INT((ROW(A5722)-1)/20)+1,1)))&gt;0,
   DATE(2013,INT((ROW(A5722)-1)/20)+1,1),
   ""
)</f>
        <v/>
      </c>
      <c r="B5525" s="72" t="str">
        <f t="shared" si="285"/>
        <v/>
      </c>
      <c r="C5525" s="73"/>
      <c r="D5525" s="73"/>
      <c r="E5525" s="73"/>
      <c r="F5525" s="73"/>
      <c r="G5525" s="73"/>
    </row>
    <row r="5526" spans="1:7" x14ac:dyDescent="0.25">
      <c r="A5526" s="71" t="str">
        <f>IF(
   SUMPRODUCT(--(Sinduscon!$3:$3=DATE(2013,INT((ROW(A5723)-1)/20)+1,1)))&gt;0,
   DATE(2013,INT((ROW(A5723)-1)/20)+1,1),
   ""
)</f>
        <v/>
      </c>
      <c r="B5526" s="72" t="str">
        <f t="shared" si="285"/>
        <v/>
      </c>
      <c r="C5526" s="73"/>
      <c r="D5526" s="73"/>
      <c r="E5526" s="73"/>
      <c r="F5526" s="73"/>
      <c r="G5526" s="73"/>
    </row>
    <row r="5527" spans="1:7" x14ac:dyDescent="0.25">
      <c r="A5527" s="71" t="str">
        <f>IF(
   SUMPRODUCT(--(Sinduscon!$3:$3=DATE(2013,INT((ROW(A5724)-1)/20)+1,1)))&gt;0,
   DATE(2013,INT((ROW(A5724)-1)/20)+1,1),
   ""
)</f>
        <v/>
      </c>
      <c r="B5527" s="72" t="str">
        <f t="shared" si="285"/>
        <v/>
      </c>
      <c r="C5527" s="73"/>
      <c r="D5527" s="73"/>
      <c r="E5527" s="73"/>
      <c r="F5527" s="73"/>
      <c r="G5527" s="73"/>
    </row>
    <row r="5528" spans="1:7" x14ac:dyDescent="0.25">
      <c r="A5528" s="71" t="str">
        <f>IF(
   SUMPRODUCT(--(Sinduscon!$3:$3=DATE(2013,INT((ROW(A5725)-1)/20)+1,1)))&gt;0,
   DATE(2013,INT((ROW(A5725)-1)/20)+1,1),
   ""
)</f>
        <v/>
      </c>
      <c r="B5528" s="72" t="str">
        <f t="shared" si="285"/>
        <v/>
      </c>
      <c r="C5528" s="73"/>
      <c r="D5528" s="73"/>
      <c r="E5528" s="73"/>
      <c r="F5528" s="73"/>
      <c r="G5528" s="73"/>
    </row>
    <row r="5529" spans="1:7" x14ac:dyDescent="0.25">
      <c r="A5529" s="71" t="str">
        <f>IF(
   SUMPRODUCT(--(Sinduscon!$3:$3=DATE(2013,INT((ROW(A5726)-1)/20)+1,1)))&gt;0,
   DATE(2013,INT((ROW(A5726)-1)/20)+1,1),
   ""
)</f>
        <v/>
      </c>
      <c r="B5529" s="72" t="str">
        <f t="shared" si="285"/>
        <v/>
      </c>
      <c r="C5529" s="73"/>
      <c r="D5529" s="73"/>
      <c r="E5529" s="73"/>
      <c r="F5529" s="73"/>
      <c r="G5529" s="73"/>
    </row>
    <row r="5530" spans="1:7" x14ac:dyDescent="0.25">
      <c r="A5530" s="71" t="str">
        <f>IF(
   SUMPRODUCT(--(Sinduscon!$3:$3=DATE(2013,INT((ROW(A5727)-1)/20)+1,1)))&gt;0,
   DATE(2013,INT((ROW(A5727)-1)/20)+1,1),
   ""
)</f>
        <v/>
      </c>
      <c r="B5530" s="72" t="str">
        <f t="shared" si="285"/>
        <v/>
      </c>
      <c r="C5530" s="73"/>
      <c r="D5530" s="73"/>
      <c r="E5530" s="73"/>
      <c r="F5530" s="73"/>
      <c r="G5530" s="73"/>
    </row>
    <row r="5531" spans="1:7" x14ac:dyDescent="0.25">
      <c r="A5531" s="71" t="str">
        <f>IF(
   SUMPRODUCT(--(Sinduscon!$3:$3=DATE(2013,INT((ROW(A5728)-1)/20)+1,1)))&gt;0,
   DATE(2013,INT((ROW(A5728)-1)/20)+1,1),
   ""
)</f>
        <v/>
      </c>
      <c r="B5531" s="72" t="str">
        <f t="shared" si="285"/>
        <v/>
      </c>
      <c r="C5531" s="73"/>
      <c r="D5531" s="73"/>
      <c r="E5531" s="73"/>
      <c r="F5531" s="73"/>
      <c r="G5531" s="73"/>
    </row>
    <row r="5532" spans="1:7" x14ac:dyDescent="0.25">
      <c r="A5532" s="71" t="str">
        <f>IF(
   SUMPRODUCT(--(Sinduscon!$3:$3=DATE(2013,INT((ROW(A5729)-1)/20)+1,1)))&gt;0,
   DATE(2013,INT((ROW(A5729)-1)/20)+1,1),
   ""
)</f>
        <v/>
      </c>
      <c r="B5532" s="72" t="str">
        <f t="shared" si="285"/>
        <v/>
      </c>
      <c r="C5532" s="73"/>
      <c r="D5532" s="73"/>
      <c r="E5532" s="73"/>
      <c r="F5532" s="73"/>
      <c r="G5532" s="73"/>
    </row>
    <row r="5533" spans="1:7" x14ac:dyDescent="0.25">
      <c r="A5533" s="71" t="str">
        <f>IF(
   SUMPRODUCT(--(Sinduscon!$3:$3=DATE(2013,INT((ROW(A5730)-1)/20)+1,1)))&gt;0,
   DATE(2013,INT((ROW(A5730)-1)/20)+1,1),
   ""
)</f>
        <v/>
      </c>
      <c r="B5533" s="72" t="str">
        <f t="shared" si="285"/>
        <v/>
      </c>
      <c r="C5533" s="73"/>
      <c r="D5533" s="73"/>
      <c r="E5533" s="73"/>
      <c r="F5533" s="73"/>
      <c r="G5533" s="73"/>
    </row>
    <row r="5534" spans="1:7" x14ac:dyDescent="0.25">
      <c r="A5534" s="71" t="str">
        <f>IF(
   SUMPRODUCT(--(Sinduscon!$3:$3=DATE(2013,INT((ROW(A5731)-1)/20)+1,1)))&gt;0,
   DATE(2013,INT((ROW(A5731)-1)/20)+1,1),
   ""
)</f>
        <v/>
      </c>
      <c r="B5534" s="72" t="str">
        <f t="shared" si="285"/>
        <v/>
      </c>
      <c r="C5534" s="73"/>
      <c r="D5534" s="73"/>
      <c r="E5534" s="73"/>
      <c r="F5534" s="73"/>
      <c r="G5534" s="73"/>
    </row>
    <row r="5535" spans="1:7" x14ac:dyDescent="0.25">
      <c r="A5535" s="71" t="str">
        <f>IF(
   SUMPRODUCT(--(Sinduscon!$3:$3=DATE(2013,INT((ROW(A5732)-1)/20)+1,1)))&gt;0,
   DATE(2013,INT((ROW(A5732)-1)/20)+1,1),
   ""
)</f>
        <v/>
      </c>
      <c r="B5535" s="72" t="str">
        <f t="shared" si="285"/>
        <v/>
      </c>
      <c r="C5535" s="73"/>
      <c r="D5535" s="73"/>
      <c r="E5535" s="73"/>
      <c r="F5535" s="73"/>
      <c r="G5535" s="73"/>
    </row>
    <row r="5536" spans="1:7" x14ac:dyDescent="0.25">
      <c r="A5536" s="71" t="str">
        <f>IF(
   SUMPRODUCT(--(Sinduscon!$3:$3=DATE(2013,INT((ROW(A5733)-1)/20)+1,1)))&gt;0,
   DATE(2013,INT((ROW(A5733)-1)/20)+1,1),
   ""
)</f>
        <v/>
      </c>
      <c r="B5536" s="72" t="str">
        <f t="shared" si="285"/>
        <v/>
      </c>
      <c r="C5536" s="73"/>
      <c r="D5536" s="73"/>
      <c r="E5536" s="73"/>
      <c r="F5536" s="73"/>
      <c r="G5536" s="73"/>
    </row>
    <row r="5537" spans="1:7" x14ac:dyDescent="0.25">
      <c r="A5537" s="71" t="str">
        <f>IF(
   SUMPRODUCT(--(Sinduscon!$3:$3=DATE(2013,INT((ROW(A5734)-1)/20)+1,1)))&gt;0,
   DATE(2013,INT((ROW(A5734)-1)/20)+1,1),
   ""
)</f>
        <v/>
      </c>
      <c r="B5537" s="72" t="str">
        <f t="shared" si="285"/>
        <v/>
      </c>
      <c r="C5537" s="73"/>
      <c r="D5537" s="73"/>
      <c r="E5537" s="73"/>
      <c r="F5537" s="73"/>
      <c r="G5537" s="73"/>
    </row>
    <row r="5538" spans="1:7" x14ac:dyDescent="0.25">
      <c r="A5538" s="71" t="str">
        <f>IF(
   SUMPRODUCT(--(Sinduscon!$3:$3=DATE(2013,INT((ROW(A5735)-1)/20)+1,1)))&gt;0,
   DATE(2013,INT((ROW(A5735)-1)/20)+1,1),
   ""
)</f>
        <v/>
      </c>
      <c r="B5538" s="72" t="str">
        <f t="shared" si="285"/>
        <v/>
      </c>
      <c r="C5538" s="73"/>
      <c r="D5538" s="73"/>
      <c r="E5538" s="73"/>
      <c r="F5538" s="73"/>
      <c r="G5538" s="73"/>
    </row>
    <row r="5539" spans="1:7" x14ac:dyDescent="0.25">
      <c r="A5539" s="71" t="str">
        <f>IF(
   SUMPRODUCT(--(Sinduscon!$3:$3=DATE(2013,INT((ROW(A5736)-1)/20)+1,1)))&gt;0,
   DATE(2013,INT((ROW(A5736)-1)/20)+1,1),
   ""
)</f>
        <v/>
      </c>
      <c r="B5539" s="72" t="str">
        <f t="shared" si="285"/>
        <v/>
      </c>
      <c r="C5539" s="73"/>
      <c r="D5539" s="73"/>
      <c r="E5539" s="73"/>
      <c r="F5539" s="73"/>
      <c r="G5539" s="73"/>
    </row>
    <row r="5540" spans="1:7" x14ac:dyDescent="0.25">
      <c r="A5540" s="71" t="str">
        <f>IF(
   SUMPRODUCT(--(Sinduscon!$3:$3=DATE(2013,INT((ROW(A5737)-1)/20)+1,1)))&gt;0,
   DATE(2013,INT((ROW(A5737)-1)/20)+1,1),
   ""
)</f>
        <v/>
      </c>
      <c r="B5540" s="72" t="str">
        <f t="shared" si="285"/>
        <v/>
      </c>
      <c r="C5540" s="73"/>
      <c r="D5540" s="73"/>
      <c r="E5540" s="73"/>
      <c r="F5540" s="73"/>
      <c r="G5540" s="73"/>
    </row>
    <row r="5541" spans="1:7" x14ac:dyDescent="0.25">
      <c r="A5541" s="71" t="str">
        <f>IF(
   SUMPRODUCT(--(Sinduscon!$3:$3=DATE(2013,INT((ROW(A5738)-1)/20)+1,1)))&gt;0,
   DATE(2013,INT((ROW(A5738)-1)/20)+1,1),
   ""
)</f>
        <v/>
      </c>
      <c r="B5541" s="72" t="str">
        <f t="shared" si="285"/>
        <v/>
      </c>
      <c r="C5541" s="73"/>
      <c r="D5541" s="73"/>
      <c r="E5541" s="73"/>
      <c r="F5541" s="73"/>
      <c r="G5541" s="73"/>
    </row>
    <row r="5542" spans="1:7" x14ac:dyDescent="0.25">
      <c r="A5542" s="71" t="str">
        <f>IF(
   SUMPRODUCT(--(Sinduscon!$3:$3=DATE(2013,INT((ROW(A5739)-1)/20)+1,1)))&gt;0,
   DATE(2013,INT((ROW(A5739)-1)/20)+1,1),
   ""
)</f>
        <v/>
      </c>
      <c r="B5542" s="72" t="str">
        <f t="shared" si="285"/>
        <v/>
      </c>
      <c r="C5542" s="73"/>
      <c r="D5542" s="73"/>
      <c r="E5542" s="73"/>
      <c r="F5542" s="73"/>
      <c r="G5542" s="73"/>
    </row>
    <row r="5543" spans="1:7" x14ac:dyDescent="0.25">
      <c r="A5543" s="71" t="str">
        <f>IF(
   SUMPRODUCT(--(Sinduscon!$3:$3=DATE(2013,INT((ROW(A5740)-1)/20)+1,1)))&gt;0,
   DATE(2013,INT((ROW(A5740)-1)/20)+1,1),
   ""
)</f>
        <v/>
      </c>
      <c r="B5543" s="72" t="str">
        <f t="shared" si="285"/>
        <v/>
      </c>
      <c r="C5543" s="73"/>
      <c r="D5543" s="73"/>
      <c r="E5543" s="73"/>
      <c r="F5543" s="73"/>
      <c r="G5543" s="73"/>
    </row>
    <row r="5544" spans="1:7" x14ac:dyDescent="0.25">
      <c r="A5544" s="71" t="str">
        <f>IF(
   SUMPRODUCT(--(Sinduscon!$3:$3=DATE(2013,INT((ROW(A5741)-1)/20)+1,1)))&gt;0,
   DATE(2013,INT((ROW(A5741)-1)/20)+1,1),
   ""
)</f>
        <v/>
      </c>
      <c r="B5544" s="72" t="str">
        <f t="shared" si="285"/>
        <v/>
      </c>
      <c r="C5544" s="73"/>
      <c r="D5544" s="73"/>
      <c r="E5544" s="73"/>
      <c r="F5544" s="73"/>
      <c r="G5544" s="73"/>
    </row>
    <row r="5545" spans="1:7" x14ac:dyDescent="0.25">
      <c r="A5545" s="71" t="str">
        <f>IF(
   SUMPRODUCT(--(Sinduscon!$3:$3=DATE(2013,INT((ROW(A5742)-1)/20)+1,1)))&gt;0,
   DATE(2013,INT((ROW(A5742)-1)/20)+1,1),
   ""
)</f>
        <v/>
      </c>
      <c r="B5545" s="72" t="str">
        <f t="shared" si="285"/>
        <v/>
      </c>
      <c r="C5545" s="73"/>
      <c r="D5545" s="73"/>
      <c r="E5545" s="73"/>
      <c r="F5545" s="73"/>
      <c r="G5545" s="73"/>
    </row>
    <row r="5546" spans="1:7" x14ac:dyDescent="0.25">
      <c r="A5546" s="71" t="str">
        <f>IF(
   SUMPRODUCT(--(Sinduscon!$3:$3=DATE(2013,INT((ROW(A5743)-1)/20)+1,1)))&gt;0,
   DATE(2013,INT((ROW(A5743)-1)/20)+1,1),
   ""
)</f>
        <v/>
      </c>
      <c r="B5546" s="72" t="str">
        <f t="shared" si="285"/>
        <v/>
      </c>
      <c r="C5546" s="73"/>
      <c r="D5546" s="73"/>
      <c r="E5546" s="73"/>
      <c r="F5546" s="73"/>
      <c r="G5546" s="73"/>
    </row>
    <row r="5547" spans="1:7" x14ac:dyDescent="0.25">
      <c r="A5547" s="71" t="str">
        <f>IF(
   SUMPRODUCT(--(Sinduscon!$3:$3=DATE(2013,INT((ROW(A5744)-1)/20)+1,1)))&gt;0,
   DATE(2013,INT((ROW(A5744)-1)/20)+1,1),
   ""
)</f>
        <v/>
      </c>
      <c r="B5547" s="72" t="str">
        <f t="shared" si="285"/>
        <v/>
      </c>
      <c r="C5547" s="73"/>
      <c r="D5547" s="73"/>
      <c r="E5547" s="73"/>
      <c r="F5547" s="73"/>
      <c r="G5547" s="73"/>
    </row>
    <row r="5548" spans="1:7" x14ac:dyDescent="0.25">
      <c r="A5548" s="71" t="str">
        <f>IF(
   SUMPRODUCT(--(Sinduscon!$3:$3=DATE(2013,INT((ROW(A5745)-1)/20)+1,1)))&gt;0,
   DATE(2013,INT((ROW(A5745)-1)/20)+1,1),
   ""
)</f>
        <v/>
      </c>
      <c r="B5548" s="72" t="str">
        <f t="shared" si="285"/>
        <v/>
      </c>
      <c r="C5548" s="73"/>
      <c r="D5548" s="73"/>
      <c r="E5548" s="73"/>
      <c r="F5548" s="73"/>
      <c r="G5548" s="73"/>
    </row>
    <row r="5549" spans="1:7" x14ac:dyDescent="0.25">
      <c r="A5549" s="71" t="str">
        <f>IF(
   SUMPRODUCT(--(Sinduscon!$3:$3=DATE(2013,INT((ROW(A5746)-1)/20)+1,1)))&gt;0,
   DATE(2013,INT((ROW(A5746)-1)/20)+1,1),
   ""
)</f>
        <v/>
      </c>
      <c r="B5549" s="72" t="str">
        <f t="shared" si="285"/>
        <v/>
      </c>
      <c r="C5549" s="73"/>
      <c r="D5549" s="73"/>
      <c r="E5549" s="73"/>
      <c r="F5549" s="73"/>
      <c r="G5549" s="73"/>
    </row>
    <row r="5550" spans="1:7" x14ac:dyDescent="0.25">
      <c r="A5550" s="71" t="str">
        <f>IF(
   SUMPRODUCT(--(Sinduscon!$3:$3=DATE(2013,INT((ROW(A5747)-1)/20)+1,1)))&gt;0,
   DATE(2013,INT((ROW(A5747)-1)/20)+1,1),
   ""
)</f>
        <v/>
      </c>
      <c r="B5550" s="72" t="str">
        <f t="shared" si="285"/>
        <v/>
      </c>
      <c r="C5550" s="73"/>
      <c r="D5550" s="73"/>
      <c r="E5550" s="73"/>
      <c r="F5550" s="73"/>
      <c r="G5550" s="73"/>
    </row>
    <row r="5551" spans="1:7" x14ac:dyDescent="0.25">
      <c r="A5551" s="71" t="str">
        <f>IF(
   SUMPRODUCT(--(Sinduscon!$3:$3=DATE(2013,INT((ROW(A5748)-1)/20)+1,1)))&gt;0,
   DATE(2013,INT((ROW(A5748)-1)/20)+1,1),
   ""
)</f>
        <v/>
      </c>
      <c r="B5551" s="72" t="str">
        <f t="shared" si="285"/>
        <v/>
      </c>
      <c r="C5551" s="73"/>
      <c r="D5551" s="73"/>
      <c r="E5551" s="73"/>
      <c r="F5551" s="73"/>
      <c r="G5551" s="73"/>
    </row>
    <row r="5552" spans="1:7" x14ac:dyDescent="0.25">
      <c r="A5552" s="71" t="str">
        <f>IF(
   SUMPRODUCT(--(Sinduscon!$3:$3=DATE(2013,INT((ROW(A5749)-1)/20)+1,1)))&gt;0,
   DATE(2013,INT((ROW(A5749)-1)/20)+1,1),
   ""
)</f>
        <v/>
      </c>
      <c r="B5552" s="72" t="str">
        <f t="shared" si="285"/>
        <v/>
      </c>
      <c r="C5552" s="73"/>
      <c r="D5552" s="73"/>
      <c r="E5552" s="73"/>
      <c r="F5552" s="73"/>
      <c r="G5552" s="73"/>
    </row>
    <row r="5553" spans="1:7" x14ac:dyDescent="0.25">
      <c r="A5553" s="71" t="str">
        <f>IF(
   SUMPRODUCT(--(Sinduscon!$3:$3=DATE(2013,INT((ROW(A5750)-1)/20)+1,1)))&gt;0,
   DATE(2013,INT((ROW(A5750)-1)/20)+1,1),
   ""
)</f>
        <v/>
      </c>
      <c r="B5553" s="72" t="str">
        <f t="shared" si="285"/>
        <v/>
      </c>
      <c r="C5553" s="73"/>
      <c r="D5553" s="73"/>
      <c r="E5553" s="73"/>
      <c r="F5553" s="73"/>
      <c r="G5553" s="73"/>
    </row>
    <row r="5554" spans="1:7" x14ac:dyDescent="0.25">
      <c r="A5554" s="71" t="str">
        <f>IF(
   SUMPRODUCT(--(Sinduscon!$3:$3=DATE(2013,INT((ROW(A5751)-1)/20)+1,1)))&gt;0,
   DATE(2013,INT((ROW(A5751)-1)/20)+1,1),
   ""
)</f>
        <v/>
      </c>
      <c r="B5554" s="72" t="str">
        <f t="shared" si="285"/>
        <v/>
      </c>
      <c r="C5554" s="73"/>
      <c r="D5554" s="73"/>
      <c r="E5554" s="73"/>
      <c r="F5554" s="73"/>
      <c r="G5554" s="73"/>
    </row>
    <row r="5555" spans="1:7" x14ac:dyDescent="0.25">
      <c r="A5555" s="71" t="str">
        <f>IF(
   SUMPRODUCT(--(Sinduscon!$3:$3=DATE(2013,INT((ROW(A5752)-1)/20)+1,1)))&gt;0,
   DATE(2013,INT((ROW(A5752)-1)/20)+1,1),
   ""
)</f>
        <v/>
      </c>
      <c r="B5555" s="72" t="str">
        <f t="shared" si="285"/>
        <v/>
      </c>
      <c r="C5555" s="73"/>
      <c r="D5555" s="73"/>
      <c r="E5555" s="73"/>
      <c r="F5555" s="73"/>
      <c r="G5555" s="73"/>
    </row>
    <row r="5556" spans="1:7" x14ac:dyDescent="0.25">
      <c r="A5556" s="71" t="str">
        <f>IF(
   SUMPRODUCT(--(Sinduscon!$3:$3=DATE(2013,INT((ROW(A5753)-1)/20)+1,1)))&gt;0,
   DATE(2013,INT((ROW(A5753)-1)/20)+1,1),
   ""
)</f>
        <v/>
      </c>
      <c r="B5556" s="72" t="str">
        <f t="shared" si="285"/>
        <v/>
      </c>
      <c r="C5556" s="73"/>
      <c r="D5556" s="73"/>
      <c r="E5556" s="73"/>
      <c r="F5556" s="73"/>
      <c r="G5556" s="73"/>
    </row>
    <row r="5557" spans="1:7" x14ac:dyDescent="0.25">
      <c r="A5557" s="71" t="str">
        <f>IF(
   SUMPRODUCT(--(Sinduscon!$3:$3=DATE(2013,INT((ROW(A5754)-1)/20)+1,1)))&gt;0,
   DATE(2013,INT((ROW(A5754)-1)/20)+1,1),
   ""
)</f>
        <v/>
      </c>
      <c r="B5557" s="72" t="str">
        <f t="shared" si="285"/>
        <v/>
      </c>
      <c r="C5557" s="73"/>
      <c r="D5557" s="73"/>
      <c r="E5557" s="73"/>
      <c r="F5557" s="73"/>
      <c r="G5557" s="73"/>
    </row>
    <row r="5558" spans="1:7" x14ac:dyDescent="0.25">
      <c r="A5558" s="71" t="str">
        <f>IF(
   SUMPRODUCT(--(Sinduscon!$3:$3=DATE(2013,INT((ROW(A5755)-1)/20)+1,1)))&gt;0,
   DATE(2013,INT((ROW(A5755)-1)/20)+1,1),
   ""
)</f>
        <v/>
      </c>
      <c r="B5558" s="72" t="str">
        <f t="shared" si="285"/>
        <v/>
      </c>
      <c r="C5558" s="73"/>
      <c r="D5558" s="73"/>
      <c r="E5558" s="73"/>
      <c r="F5558" s="73"/>
      <c r="G5558" s="73"/>
    </row>
    <row r="5559" spans="1:7" x14ac:dyDescent="0.25">
      <c r="A5559" s="71" t="str">
        <f>IF(
   SUMPRODUCT(--(Sinduscon!$3:$3=DATE(2013,INT((ROW(A5756)-1)/20)+1,1)))&gt;0,
   DATE(2013,INT((ROW(A5756)-1)/20)+1,1),
   ""
)</f>
        <v/>
      </c>
      <c r="B5559" s="72" t="str">
        <f t="shared" si="285"/>
        <v/>
      </c>
      <c r="C5559" s="73"/>
      <c r="D5559" s="73"/>
      <c r="E5559" s="73"/>
      <c r="F5559" s="73"/>
      <c r="G5559" s="73"/>
    </row>
    <row r="5560" spans="1:7" x14ac:dyDescent="0.25">
      <c r="A5560" s="71" t="str">
        <f>IF(
   SUMPRODUCT(--(Sinduscon!$3:$3=DATE(2013,INT((ROW(A5757)-1)/20)+1,1)))&gt;0,
   DATE(2013,INT((ROW(A5757)-1)/20)+1,1),
   ""
)</f>
        <v/>
      </c>
      <c r="B5560" s="72" t="str">
        <f t="shared" si="285"/>
        <v/>
      </c>
      <c r="C5560" s="73"/>
      <c r="D5560" s="73"/>
      <c r="E5560" s="73"/>
      <c r="F5560" s="73"/>
      <c r="G5560" s="73"/>
    </row>
    <row r="5561" spans="1:7" x14ac:dyDescent="0.25">
      <c r="A5561" s="71" t="str">
        <f>IF(
   SUMPRODUCT(--(Sinduscon!$3:$3=DATE(2013,INT((ROW(A5758)-1)/20)+1,1)))&gt;0,
   DATE(2013,INT((ROW(A5758)-1)/20)+1,1),
   ""
)</f>
        <v/>
      </c>
      <c r="B5561" s="72" t="str">
        <f t="shared" si="285"/>
        <v/>
      </c>
      <c r="C5561" s="73"/>
      <c r="D5561" s="73"/>
      <c r="E5561" s="73"/>
      <c r="F5561" s="73"/>
      <c r="G5561" s="73"/>
    </row>
    <row r="5562" spans="1:7" x14ac:dyDescent="0.25">
      <c r="A5562" s="71" t="str">
        <f>IF(
   SUMPRODUCT(--(Sinduscon!$3:$3=DATE(2013,INT((ROW(A5759)-1)/20)+1,1)))&gt;0,
   DATE(2013,INT((ROW(A5759)-1)/20)+1,1),
   ""
)</f>
        <v/>
      </c>
      <c r="B5562" s="72" t="str">
        <f t="shared" si="285"/>
        <v/>
      </c>
      <c r="C5562" s="73"/>
      <c r="D5562" s="73"/>
      <c r="E5562" s="73"/>
      <c r="F5562" s="73"/>
      <c r="G5562" s="73"/>
    </row>
    <row r="5563" spans="1:7" x14ac:dyDescent="0.25">
      <c r="A5563" s="71" t="str">
        <f>IF(
   SUMPRODUCT(--(Sinduscon!$3:$3=DATE(2013,INT((ROW(A5760)-1)/20)+1,1)))&gt;0,
   DATE(2013,INT((ROW(A5760)-1)/20)+1,1),
   ""
)</f>
        <v/>
      </c>
      <c r="B5563" s="72" t="str">
        <f t="shared" si="285"/>
        <v/>
      </c>
      <c r="C5563" s="73"/>
      <c r="D5563" s="73"/>
      <c r="E5563" s="73"/>
      <c r="F5563" s="73"/>
      <c r="G5563" s="73"/>
    </row>
    <row r="5564" spans="1:7" x14ac:dyDescent="0.25">
      <c r="A5564" s="71" t="str">
        <f>IF(
   SUMPRODUCT(--(Sinduscon!$3:$3=DATE(2013,INT((ROW(A5761)-1)/20)+1,1)))&gt;0,
   DATE(2013,INT((ROW(A5761)-1)/20)+1,1),
   ""
)</f>
        <v/>
      </c>
      <c r="B5564" s="72" t="str">
        <f t="shared" si="285"/>
        <v/>
      </c>
      <c r="C5564" s="73"/>
      <c r="D5564" s="73"/>
      <c r="E5564" s="73"/>
      <c r="F5564" s="73"/>
      <c r="G5564" s="73"/>
    </row>
    <row r="5565" spans="1:7" x14ac:dyDescent="0.25">
      <c r="A5565" s="71" t="str">
        <f>IF(
   SUMPRODUCT(--(Sinduscon!$3:$3=DATE(2013,INT((ROW(A5762)-1)/20)+1,1)))&gt;0,
   DATE(2013,INT((ROW(A5762)-1)/20)+1,1),
   ""
)</f>
        <v/>
      </c>
      <c r="B5565" s="72" t="str">
        <f t="shared" si="285"/>
        <v/>
      </c>
      <c r="C5565" s="73"/>
      <c r="D5565" s="73"/>
      <c r="E5565" s="73"/>
      <c r="F5565" s="73"/>
      <c r="G5565" s="73"/>
    </row>
    <row r="5566" spans="1:7" x14ac:dyDescent="0.25">
      <c r="A5566" s="71" t="str">
        <f>IF(
   SUMPRODUCT(--(Sinduscon!$3:$3=DATE(2013,INT((ROW(A5763)-1)/20)+1,1)))&gt;0,
   DATE(2013,INT((ROW(A5763)-1)/20)+1,1),
   ""
)</f>
        <v/>
      </c>
      <c r="B5566" s="72" t="str">
        <f t="shared" si="285"/>
        <v/>
      </c>
      <c r="C5566" s="73"/>
      <c r="D5566" s="73"/>
      <c r="E5566" s="73"/>
      <c r="F5566" s="73"/>
      <c r="G5566" s="73"/>
    </row>
    <row r="5567" spans="1:7" x14ac:dyDescent="0.25">
      <c r="A5567" s="71" t="str">
        <f>IF(
   SUMPRODUCT(--(Sinduscon!$3:$3=DATE(2013,INT((ROW(A5764)-1)/20)+1,1)))&gt;0,
   DATE(2013,INT((ROW(A5764)-1)/20)+1,1),
   ""
)</f>
        <v/>
      </c>
      <c r="B5567" s="72" t="str">
        <f t="shared" si="285"/>
        <v/>
      </c>
      <c r="C5567" s="73"/>
      <c r="D5567" s="73"/>
      <c r="E5567" s="73"/>
      <c r="F5567" s="73"/>
      <c r="G5567" s="73"/>
    </row>
    <row r="5568" spans="1:7" x14ac:dyDescent="0.25">
      <c r="A5568" s="71" t="str">
        <f>IF(
   SUMPRODUCT(--(Sinduscon!$3:$3=DATE(2013,INT((ROW(A5765)-1)/20)+1,1)))&gt;0,
   DATE(2013,INT((ROW(A5765)-1)/20)+1,1),
   ""
)</f>
        <v/>
      </c>
      <c r="B5568" s="72" t="str">
        <f t="shared" si="285"/>
        <v/>
      </c>
      <c r="C5568" s="73"/>
      <c r="D5568" s="73"/>
      <c r="E5568" s="73"/>
      <c r="F5568" s="73"/>
      <c r="G5568" s="73"/>
    </row>
    <row r="5569" spans="1:7" x14ac:dyDescent="0.25">
      <c r="A5569" s="71" t="str">
        <f>IF(
   SUMPRODUCT(--(Sinduscon!$3:$3=DATE(2013,INT((ROW(A5766)-1)/20)+1,1)))&gt;0,
   DATE(2013,INT((ROW(A5766)-1)/20)+1,1),
   ""
)</f>
        <v/>
      </c>
      <c r="B5569" s="72" t="str">
        <f t="shared" si="285"/>
        <v/>
      </c>
      <c r="C5569" s="73"/>
      <c r="D5569" s="73"/>
      <c r="E5569" s="73"/>
      <c r="F5569" s="73"/>
      <c r="G5569" s="73"/>
    </row>
    <row r="5570" spans="1:7" x14ac:dyDescent="0.25">
      <c r="A5570" s="71" t="str">
        <f>IF(
   SUMPRODUCT(--(Sinduscon!$3:$3=DATE(2013,INT((ROW(A5767)-1)/20)+1,1)))&gt;0,
   DATE(2013,INT((ROW(A5767)-1)/20)+1,1),
   ""
)</f>
        <v/>
      </c>
      <c r="B5570" s="72" t="str">
        <f t="shared" si="285"/>
        <v/>
      </c>
      <c r="C5570" s="73"/>
      <c r="D5570" s="73"/>
      <c r="E5570" s="73"/>
      <c r="F5570" s="73"/>
      <c r="G5570" s="73"/>
    </row>
    <row r="5571" spans="1:7" x14ac:dyDescent="0.25">
      <c r="A5571" s="71" t="str">
        <f>IF(
   SUMPRODUCT(--(Sinduscon!$3:$3=DATE(2013,INT((ROW(A5768)-1)/20)+1,1)))&gt;0,
   DATE(2013,INT((ROW(A5768)-1)/20)+1,1),
   ""
)</f>
        <v/>
      </c>
      <c r="B5571" s="72" t="str">
        <f t="shared" si="285"/>
        <v/>
      </c>
      <c r="C5571" s="73"/>
      <c r="D5571" s="73"/>
      <c r="E5571" s="73"/>
      <c r="F5571" s="73"/>
      <c r="G5571" s="73"/>
    </row>
    <row r="5572" spans="1:7" x14ac:dyDescent="0.25">
      <c r="A5572" s="71" t="str">
        <f>IF(
   SUMPRODUCT(--(Sinduscon!$3:$3=DATE(2013,INT((ROW(A5769)-1)/20)+1,1)))&gt;0,
   DATE(2013,INT((ROW(A5769)-1)/20)+1,1),
   ""
)</f>
        <v/>
      </c>
      <c r="B5572" s="72" t="str">
        <f t="shared" si="285"/>
        <v/>
      </c>
      <c r="C5572" s="73"/>
      <c r="D5572" s="73"/>
      <c r="E5572" s="73"/>
      <c r="F5572" s="73"/>
      <c r="G5572" s="73"/>
    </row>
    <row r="5573" spans="1:7" x14ac:dyDescent="0.25">
      <c r="A5573" s="71" t="str">
        <f>IF(
   SUMPRODUCT(--(Sinduscon!$3:$3=DATE(2013,INT((ROW(A5770)-1)/20)+1,1)))&gt;0,
   DATE(2013,INT((ROW(A5770)-1)/20)+1,1),
   ""
)</f>
        <v/>
      </c>
      <c r="B5573" s="72" t="str">
        <f t="shared" si="285"/>
        <v/>
      </c>
      <c r="C5573" s="73"/>
      <c r="D5573" s="73"/>
      <c r="E5573" s="73"/>
      <c r="F5573" s="73"/>
      <c r="G5573" s="73"/>
    </row>
    <row r="5574" spans="1:7" x14ac:dyDescent="0.25">
      <c r="A5574" s="71" t="str">
        <f>IF(
   SUMPRODUCT(--(Sinduscon!$3:$3=DATE(2013,INT((ROW(A5771)-1)/20)+1,1)))&gt;0,
   DATE(2013,INT((ROW(A5771)-1)/20)+1,1),
   ""
)</f>
        <v/>
      </c>
      <c r="B5574" s="72" t="str">
        <f t="shared" si="285"/>
        <v/>
      </c>
      <c r="C5574" s="73"/>
      <c r="D5574" s="73"/>
      <c r="E5574" s="73"/>
      <c r="F5574" s="73"/>
      <c r="G5574" s="73"/>
    </row>
    <row r="5575" spans="1:7" x14ac:dyDescent="0.25">
      <c r="A5575" s="71" t="str">
        <f>IF(
   SUMPRODUCT(--(Sinduscon!$3:$3=DATE(2013,INT((ROW(A5772)-1)/20)+1,1)))&gt;0,
   DATE(2013,INT((ROW(A5772)-1)/20)+1,1),
   ""
)</f>
        <v/>
      </c>
      <c r="B5575" s="72" t="str">
        <f t="shared" si="285"/>
        <v/>
      </c>
      <c r="C5575" s="73"/>
      <c r="D5575" s="73"/>
      <c r="E5575" s="73"/>
      <c r="F5575" s="73"/>
      <c r="G5575" s="73"/>
    </row>
    <row r="5576" spans="1:7" x14ac:dyDescent="0.25">
      <c r="A5576" s="71" t="str">
        <f>IF(
   SUMPRODUCT(--(Sinduscon!$3:$3=DATE(2013,INT((ROW(A5773)-1)/20)+1,1)))&gt;0,
   DATE(2013,INT((ROW(A5773)-1)/20)+1,1),
   ""
)</f>
        <v/>
      </c>
      <c r="B5576" s="72" t="str">
        <f t="shared" ref="B5576:B5639" si="286">IF(A5576&lt;&gt;"", CHOOSE(MOD(QUOTIENT(ROW()-4,4),5)+1,"R-1","PP-4","R-8","R-16","PIS"), "")</f>
        <v/>
      </c>
      <c r="C5576" s="73"/>
      <c r="D5576" s="73"/>
      <c r="E5576" s="73"/>
      <c r="F5576" s="73"/>
      <c r="G5576" s="73"/>
    </row>
    <row r="5577" spans="1:7" x14ac:dyDescent="0.25">
      <c r="A5577" s="71" t="str">
        <f>IF(
   SUMPRODUCT(--(Sinduscon!$3:$3=DATE(2013,INT((ROW(A5774)-1)/20)+1,1)))&gt;0,
   DATE(2013,INT((ROW(A5774)-1)/20)+1,1),
   ""
)</f>
        <v/>
      </c>
      <c r="B5577" s="72" t="str">
        <f t="shared" si="286"/>
        <v/>
      </c>
      <c r="C5577" s="73"/>
      <c r="D5577" s="73"/>
      <c r="E5577" s="73"/>
      <c r="F5577" s="73"/>
      <c r="G5577" s="73"/>
    </row>
    <row r="5578" spans="1:7" x14ac:dyDescent="0.25">
      <c r="A5578" s="71" t="str">
        <f>IF(
   SUMPRODUCT(--(Sinduscon!$3:$3=DATE(2013,INT((ROW(A5775)-1)/20)+1,1)))&gt;0,
   DATE(2013,INT((ROW(A5775)-1)/20)+1,1),
   ""
)</f>
        <v/>
      </c>
      <c r="B5578" s="72" t="str">
        <f t="shared" si="286"/>
        <v/>
      </c>
      <c r="C5578" s="73"/>
      <c r="D5578" s="73"/>
      <c r="E5578" s="73"/>
      <c r="F5578" s="73"/>
      <c r="G5578" s="73"/>
    </row>
    <row r="5579" spans="1:7" x14ac:dyDescent="0.25">
      <c r="A5579" s="71" t="str">
        <f>IF(
   SUMPRODUCT(--(Sinduscon!$3:$3=DATE(2013,INT((ROW(A5776)-1)/20)+1,1)))&gt;0,
   DATE(2013,INT((ROW(A5776)-1)/20)+1,1),
   ""
)</f>
        <v/>
      </c>
      <c r="B5579" s="72" t="str">
        <f t="shared" si="286"/>
        <v/>
      </c>
      <c r="C5579" s="73"/>
      <c r="D5579" s="73"/>
      <c r="E5579" s="73"/>
      <c r="F5579" s="73"/>
      <c r="G5579" s="73"/>
    </row>
    <row r="5580" spans="1:7" x14ac:dyDescent="0.25">
      <c r="A5580" s="71" t="str">
        <f>IF(
   SUMPRODUCT(--(Sinduscon!$3:$3=DATE(2013,INT((ROW(A5777)-1)/20)+1,1)))&gt;0,
   DATE(2013,INT((ROW(A5777)-1)/20)+1,1),
   ""
)</f>
        <v/>
      </c>
      <c r="B5580" s="72" t="str">
        <f t="shared" si="286"/>
        <v/>
      </c>
      <c r="C5580" s="73"/>
      <c r="D5580" s="73"/>
      <c r="E5580" s="73"/>
      <c r="F5580" s="73"/>
      <c r="G5580" s="73"/>
    </row>
    <row r="5581" spans="1:7" x14ac:dyDescent="0.25">
      <c r="A5581" s="71" t="str">
        <f>IF(
   SUMPRODUCT(--(Sinduscon!$3:$3=DATE(2013,INT((ROW(A5778)-1)/20)+1,1)))&gt;0,
   DATE(2013,INT((ROW(A5778)-1)/20)+1,1),
   ""
)</f>
        <v/>
      </c>
      <c r="B5581" s="72" t="str">
        <f t="shared" si="286"/>
        <v/>
      </c>
      <c r="C5581" s="73"/>
      <c r="D5581" s="73"/>
      <c r="E5581" s="73"/>
      <c r="F5581" s="73"/>
      <c r="G5581" s="73"/>
    </row>
    <row r="5582" spans="1:7" x14ac:dyDescent="0.25">
      <c r="A5582" s="71" t="str">
        <f>IF(
   SUMPRODUCT(--(Sinduscon!$3:$3=DATE(2013,INT((ROW(A5779)-1)/20)+1,1)))&gt;0,
   DATE(2013,INT((ROW(A5779)-1)/20)+1,1),
   ""
)</f>
        <v/>
      </c>
      <c r="B5582" s="72" t="str">
        <f t="shared" si="286"/>
        <v/>
      </c>
      <c r="C5582" s="73"/>
      <c r="D5582" s="73"/>
      <c r="E5582" s="73"/>
      <c r="F5582" s="73"/>
      <c r="G5582" s="73"/>
    </row>
    <row r="5583" spans="1:7" x14ac:dyDescent="0.25">
      <c r="A5583" s="71" t="str">
        <f>IF(
   SUMPRODUCT(--(Sinduscon!$3:$3=DATE(2013,INT((ROW(A5780)-1)/20)+1,1)))&gt;0,
   DATE(2013,INT((ROW(A5780)-1)/20)+1,1),
   ""
)</f>
        <v/>
      </c>
      <c r="B5583" s="72" t="str">
        <f t="shared" si="286"/>
        <v/>
      </c>
      <c r="C5583" s="73"/>
      <c r="D5583" s="73"/>
      <c r="E5583" s="73"/>
      <c r="F5583" s="73"/>
      <c r="G5583" s="73"/>
    </row>
    <row r="5584" spans="1:7" x14ac:dyDescent="0.25">
      <c r="A5584" s="71" t="str">
        <f>IF(
   SUMPRODUCT(--(Sinduscon!$3:$3=DATE(2013,INT((ROW(A5781)-1)/20)+1,1)))&gt;0,
   DATE(2013,INT((ROW(A5781)-1)/20)+1,1),
   ""
)</f>
        <v/>
      </c>
      <c r="B5584" s="72" t="str">
        <f t="shared" si="286"/>
        <v/>
      </c>
      <c r="C5584" s="73"/>
      <c r="D5584" s="73"/>
      <c r="E5584" s="73"/>
      <c r="F5584" s="73"/>
      <c r="G5584" s="73"/>
    </row>
    <row r="5585" spans="1:7" x14ac:dyDescent="0.25">
      <c r="A5585" s="71" t="str">
        <f>IF(
   SUMPRODUCT(--(Sinduscon!$3:$3=DATE(2013,INT((ROW(A5782)-1)/20)+1,1)))&gt;0,
   DATE(2013,INT((ROW(A5782)-1)/20)+1,1),
   ""
)</f>
        <v/>
      </c>
      <c r="B5585" s="72" t="str">
        <f t="shared" si="286"/>
        <v/>
      </c>
      <c r="C5585" s="73"/>
      <c r="D5585" s="73"/>
      <c r="E5585" s="73"/>
      <c r="F5585" s="73"/>
      <c r="G5585" s="73"/>
    </row>
    <row r="5586" spans="1:7" x14ac:dyDescent="0.25">
      <c r="A5586" s="71" t="str">
        <f>IF(
   SUMPRODUCT(--(Sinduscon!$3:$3=DATE(2013,INT((ROW(A5783)-1)/20)+1,1)))&gt;0,
   DATE(2013,INT((ROW(A5783)-1)/20)+1,1),
   ""
)</f>
        <v/>
      </c>
      <c r="B5586" s="72" t="str">
        <f t="shared" si="286"/>
        <v/>
      </c>
      <c r="C5586" s="73"/>
      <c r="D5586" s="73"/>
      <c r="E5586" s="73"/>
      <c r="F5586" s="73"/>
      <c r="G5586" s="73"/>
    </row>
    <row r="5587" spans="1:7" x14ac:dyDescent="0.25">
      <c r="A5587" s="71" t="str">
        <f>IF(
   SUMPRODUCT(--(Sinduscon!$3:$3=DATE(2013,INT((ROW(A5784)-1)/20)+1,1)))&gt;0,
   DATE(2013,INT((ROW(A5784)-1)/20)+1,1),
   ""
)</f>
        <v/>
      </c>
      <c r="B5587" s="72" t="str">
        <f t="shared" si="286"/>
        <v/>
      </c>
      <c r="C5587" s="73"/>
      <c r="D5587" s="73"/>
      <c r="E5587" s="73"/>
      <c r="F5587" s="73"/>
      <c r="G5587" s="73"/>
    </row>
    <row r="5588" spans="1:7" x14ac:dyDescent="0.25">
      <c r="A5588" s="71" t="str">
        <f>IF(
   SUMPRODUCT(--(Sinduscon!$3:$3=DATE(2013,INT((ROW(A5785)-1)/20)+1,1)))&gt;0,
   DATE(2013,INT((ROW(A5785)-1)/20)+1,1),
   ""
)</f>
        <v/>
      </c>
      <c r="B5588" s="72" t="str">
        <f t="shared" si="286"/>
        <v/>
      </c>
      <c r="C5588" s="73"/>
      <c r="D5588" s="73"/>
      <c r="E5588" s="73"/>
      <c r="F5588" s="73"/>
      <c r="G5588" s="73"/>
    </row>
    <row r="5589" spans="1:7" x14ac:dyDescent="0.25">
      <c r="A5589" s="71" t="str">
        <f>IF(
   SUMPRODUCT(--(Sinduscon!$3:$3=DATE(2013,INT((ROW(A5786)-1)/20)+1,1)))&gt;0,
   DATE(2013,INT((ROW(A5786)-1)/20)+1,1),
   ""
)</f>
        <v/>
      </c>
      <c r="B5589" s="72" t="str">
        <f t="shared" si="286"/>
        <v/>
      </c>
      <c r="C5589" s="73"/>
      <c r="D5589" s="73"/>
      <c r="E5589" s="73"/>
      <c r="F5589" s="73"/>
      <c r="G5589" s="73"/>
    </row>
    <row r="5590" spans="1:7" x14ac:dyDescent="0.25">
      <c r="A5590" s="71" t="str">
        <f>IF(
   SUMPRODUCT(--(Sinduscon!$3:$3=DATE(2013,INT((ROW(A5787)-1)/20)+1,1)))&gt;0,
   DATE(2013,INT((ROW(A5787)-1)/20)+1,1),
   ""
)</f>
        <v/>
      </c>
      <c r="B5590" s="72" t="str">
        <f t="shared" si="286"/>
        <v/>
      </c>
      <c r="C5590" s="73"/>
      <c r="D5590" s="73"/>
      <c r="E5590" s="73"/>
      <c r="F5590" s="73"/>
      <c r="G5590" s="73"/>
    </row>
    <row r="5591" spans="1:7" x14ac:dyDescent="0.25">
      <c r="A5591" s="71" t="str">
        <f>IF(
   SUMPRODUCT(--(Sinduscon!$3:$3=DATE(2013,INT((ROW(A5788)-1)/20)+1,1)))&gt;0,
   DATE(2013,INT((ROW(A5788)-1)/20)+1,1),
   ""
)</f>
        <v/>
      </c>
      <c r="B5591" s="72" t="str">
        <f t="shared" si="286"/>
        <v/>
      </c>
      <c r="C5591" s="73"/>
      <c r="D5591" s="73"/>
      <c r="E5591" s="73"/>
      <c r="F5591" s="73"/>
      <c r="G5591" s="73"/>
    </row>
    <row r="5592" spans="1:7" x14ac:dyDescent="0.25">
      <c r="A5592" s="71" t="str">
        <f>IF(
   SUMPRODUCT(--(Sinduscon!$3:$3=DATE(2013,INT((ROW(A5789)-1)/20)+1,1)))&gt;0,
   DATE(2013,INT((ROW(A5789)-1)/20)+1,1),
   ""
)</f>
        <v/>
      </c>
      <c r="B5592" s="72" t="str">
        <f t="shared" si="286"/>
        <v/>
      </c>
      <c r="C5592" s="73"/>
      <c r="D5592" s="73"/>
      <c r="E5592" s="73"/>
      <c r="F5592" s="73"/>
      <c r="G5592" s="73"/>
    </row>
    <row r="5593" spans="1:7" x14ac:dyDescent="0.25">
      <c r="A5593" s="71" t="str">
        <f>IF(
   SUMPRODUCT(--(Sinduscon!$3:$3=DATE(2013,INT((ROW(A5790)-1)/20)+1,1)))&gt;0,
   DATE(2013,INT((ROW(A5790)-1)/20)+1,1),
   ""
)</f>
        <v/>
      </c>
      <c r="B5593" s="72" t="str">
        <f t="shared" si="286"/>
        <v/>
      </c>
      <c r="C5593" s="73"/>
      <c r="D5593" s="73"/>
      <c r="E5593" s="73"/>
      <c r="F5593" s="73"/>
      <c r="G5593" s="73"/>
    </row>
    <row r="5594" spans="1:7" x14ac:dyDescent="0.25">
      <c r="A5594" s="71" t="str">
        <f>IF(
   SUMPRODUCT(--(Sinduscon!$3:$3=DATE(2013,INT((ROW(A5791)-1)/20)+1,1)))&gt;0,
   DATE(2013,INT((ROW(A5791)-1)/20)+1,1),
   ""
)</f>
        <v/>
      </c>
      <c r="B5594" s="72" t="str">
        <f t="shared" si="286"/>
        <v/>
      </c>
      <c r="C5594" s="73"/>
      <c r="D5594" s="73"/>
      <c r="E5594" s="73"/>
      <c r="F5594" s="73"/>
      <c r="G5594" s="73"/>
    </row>
    <row r="5595" spans="1:7" x14ac:dyDescent="0.25">
      <c r="A5595" s="71" t="str">
        <f>IF(
   SUMPRODUCT(--(Sinduscon!$3:$3=DATE(2013,INT((ROW(A5792)-1)/20)+1,1)))&gt;0,
   DATE(2013,INT((ROW(A5792)-1)/20)+1,1),
   ""
)</f>
        <v/>
      </c>
      <c r="B5595" s="72" t="str">
        <f t="shared" si="286"/>
        <v/>
      </c>
      <c r="C5595" s="73"/>
      <c r="D5595" s="73"/>
      <c r="E5595" s="73"/>
      <c r="F5595" s="73"/>
      <c r="G5595" s="73"/>
    </row>
    <row r="5596" spans="1:7" x14ac:dyDescent="0.25">
      <c r="A5596" s="71" t="str">
        <f>IF(
   SUMPRODUCT(--(Sinduscon!$3:$3=DATE(2013,INT((ROW(A5793)-1)/20)+1,1)))&gt;0,
   DATE(2013,INT((ROW(A5793)-1)/20)+1,1),
   ""
)</f>
        <v/>
      </c>
      <c r="B5596" s="72" t="str">
        <f t="shared" si="286"/>
        <v/>
      </c>
      <c r="C5596" s="73"/>
      <c r="D5596" s="73"/>
      <c r="E5596" s="73"/>
      <c r="F5596" s="73"/>
      <c r="G5596" s="73"/>
    </row>
    <row r="5597" spans="1:7" x14ac:dyDescent="0.25">
      <c r="A5597" s="71" t="str">
        <f>IF(
   SUMPRODUCT(--(Sinduscon!$3:$3=DATE(2013,INT((ROW(A5794)-1)/20)+1,1)))&gt;0,
   DATE(2013,INT((ROW(A5794)-1)/20)+1,1),
   ""
)</f>
        <v/>
      </c>
      <c r="B5597" s="72" t="str">
        <f t="shared" si="286"/>
        <v/>
      </c>
      <c r="C5597" s="73"/>
      <c r="D5597" s="73"/>
      <c r="E5597" s="73"/>
      <c r="F5597" s="73"/>
      <c r="G5597" s="73"/>
    </row>
    <row r="5598" spans="1:7" x14ac:dyDescent="0.25">
      <c r="A5598" s="71" t="str">
        <f>IF(
   SUMPRODUCT(--(Sinduscon!$3:$3=DATE(2013,INT((ROW(A5795)-1)/20)+1,1)))&gt;0,
   DATE(2013,INT((ROW(A5795)-1)/20)+1,1),
   ""
)</f>
        <v/>
      </c>
      <c r="B5598" s="72" t="str">
        <f t="shared" si="286"/>
        <v/>
      </c>
      <c r="C5598" s="73"/>
      <c r="D5598" s="73"/>
      <c r="E5598" s="73"/>
      <c r="F5598" s="73"/>
      <c r="G5598" s="73"/>
    </row>
    <row r="5599" spans="1:7" x14ac:dyDescent="0.25">
      <c r="A5599" s="71" t="str">
        <f>IF(
   SUMPRODUCT(--(Sinduscon!$3:$3=DATE(2013,INT((ROW(A5796)-1)/20)+1,1)))&gt;0,
   DATE(2013,INT((ROW(A5796)-1)/20)+1,1),
   ""
)</f>
        <v/>
      </c>
      <c r="B5599" s="72" t="str">
        <f t="shared" si="286"/>
        <v/>
      </c>
      <c r="C5599" s="73"/>
      <c r="D5599" s="73"/>
      <c r="E5599" s="73"/>
      <c r="F5599" s="73"/>
      <c r="G5599" s="73"/>
    </row>
    <row r="5600" spans="1:7" x14ac:dyDescent="0.25">
      <c r="A5600" s="71" t="str">
        <f>IF(
   SUMPRODUCT(--(Sinduscon!$3:$3=DATE(2013,INT((ROW(A5797)-1)/20)+1,1)))&gt;0,
   DATE(2013,INT((ROW(A5797)-1)/20)+1,1),
   ""
)</f>
        <v/>
      </c>
      <c r="B5600" s="72" t="str">
        <f t="shared" si="286"/>
        <v/>
      </c>
      <c r="C5600" s="73"/>
      <c r="D5600" s="73"/>
      <c r="E5600" s="73"/>
      <c r="F5600" s="73"/>
      <c r="G5600" s="73"/>
    </row>
    <row r="5601" spans="1:7" x14ac:dyDescent="0.25">
      <c r="A5601" s="71" t="str">
        <f>IF(
   SUMPRODUCT(--(Sinduscon!$3:$3=DATE(2013,INT((ROW(A5798)-1)/20)+1,1)))&gt;0,
   DATE(2013,INT((ROW(A5798)-1)/20)+1,1),
   ""
)</f>
        <v/>
      </c>
      <c r="B5601" s="72" t="str">
        <f t="shared" si="286"/>
        <v/>
      </c>
      <c r="C5601" s="73"/>
      <c r="D5601" s="73"/>
      <c r="E5601" s="73"/>
      <c r="F5601" s="73"/>
      <c r="G5601" s="73"/>
    </row>
    <row r="5602" spans="1:7" x14ac:dyDescent="0.25">
      <c r="A5602" s="71" t="str">
        <f>IF(
   SUMPRODUCT(--(Sinduscon!$3:$3=DATE(2013,INT((ROW(A5799)-1)/20)+1,1)))&gt;0,
   DATE(2013,INT((ROW(A5799)-1)/20)+1,1),
   ""
)</f>
        <v/>
      </c>
      <c r="B5602" s="72" t="str">
        <f t="shared" si="286"/>
        <v/>
      </c>
      <c r="C5602" s="73"/>
      <c r="D5602" s="73"/>
      <c r="E5602" s="73"/>
      <c r="F5602" s="73"/>
      <c r="G5602" s="73"/>
    </row>
    <row r="5603" spans="1:7" x14ac:dyDescent="0.25">
      <c r="A5603" s="71" t="str">
        <f>IF(
   SUMPRODUCT(--(Sinduscon!$3:$3=DATE(2013,INT((ROW(A5800)-1)/20)+1,1)))&gt;0,
   DATE(2013,INT((ROW(A5800)-1)/20)+1,1),
   ""
)</f>
        <v/>
      </c>
      <c r="B5603" s="72" t="str">
        <f t="shared" si="286"/>
        <v/>
      </c>
      <c r="C5603" s="73"/>
      <c r="D5603" s="73"/>
      <c r="E5603" s="73"/>
      <c r="F5603" s="73"/>
      <c r="G5603" s="73"/>
    </row>
    <row r="5604" spans="1:7" x14ac:dyDescent="0.25">
      <c r="A5604" s="71" t="str">
        <f>IF(
   SUMPRODUCT(--(Sinduscon!$3:$3=DATE(2013,INT((ROW(A5801)-1)/20)+1,1)))&gt;0,
   DATE(2013,INT((ROW(A5801)-1)/20)+1,1),
   ""
)</f>
        <v/>
      </c>
      <c r="B5604" s="72" t="str">
        <f t="shared" si="286"/>
        <v/>
      </c>
      <c r="C5604" s="73"/>
      <c r="D5604" s="73"/>
      <c r="E5604" s="73"/>
      <c r="F5604" s="73"/>
      <c r="G5604" s="73"/>
    </row>
    <row r="5605" spans="1:7" x14ac:dyDescent="0.25">
      <c r="A5605" s="71" t="str">
        <f>IF(
   SUMPRODUCT(--(Sinduscon!$3:$3=DATE(2013,INT((ROW(A5802)-1)/20)+1,1)))&gt;0,
   DATE(2013,INT((ROW(A5802)-1)/20)+1,1),
   ""
)</f>
        <v/>
      </c>
      <c r="B5605" s="72" t="str">
        <f t="shared" si="286"/>
        <v/>
      </c>
      <c r="C5605" s="73"/>
      <c r="D5605" s="73"/>
      <c r="E5605" s="73"/>
      <c r="F5605" s="73"/>
      <c r="G5605" s="73"/>
    </row>
    <row r="5606" spans="1:7" x14ac:dyDescent="0.25">
      <c r="A5606" s="71" t="str">
        <f>IF(
   SUMPRODUCT(--(Sinduscon!$3:$3=DATE(2013,INT((ROW(A5803)-1)/20)+1,1)))&gt;0,
   DATE(2013,INT((ROW(A5803)-1)/20)+1,1),
   ""
)</f>
        <v/>
      </c>
      <c r="B5606" s="72" t="str">
        <f t="shared" si="286"/>
        <v/>
      </c>
      <c r="C5606" s="73"/>
      <c r="D5606" s="73"/>
      <c r="E5606" s="73"/>
      <c r="F5606" s="73"/>
      <c r="G5606" s="73"/>
    </row>
    <row r="5607" spans="1:7" x14ac:dyDescent="0.25">
      <c r="A5607" s="71" t="str">
        <f>IF(
   SUMPRODUCT(--(Sinduscon!$3:$3=DATE(2013,INT((ROW(A5804)-1)/20)+1,1)))&gt;0,
   DATE(2013,INT((ROW(A5804)-1)/20)+1,1),
   ""
)</f>
        <v/>
      </c>
      <c r="B5607" s="72" t="str">
        <f t="shared" si="286"/>
        <v/>
      </c>
      <c r="C5607" s="73"/>
      <c r="D5607" s="73"/>
      <c r="E5607" s="73"/>
      <c r="F5607" s="73"/>
      <c r="G5607" s="73"/>
    </row>
    <row r="5608" spans="1:7" x14ac:dyDescent="0.25">
      <c r="A5608" s="71" t="str">
        <f>IF(
   SUMPRODUCT(--(Sinduscon!$3:$3=DATE(2013,INT((ROW(A5805)-1)/20)+1,1)))&gt;0,
   DATE(2013,INT((ROW(A5805)-1)/20)+1,1),
   ""
)</f>
        <v/>
      </c>
      <c r="B5608" s="72" t="str">
        <f t="shared" si="286"/>
        <v/>
      </c>
      <c r="C5608" s="73"/>
      <c r="D5608" s="73"/>
      <c r="E5608" s="73"/>
      <c r="F5608" s="73"/>
      <c r="G5608" s="73"/>
    </row>
    <row r="5609" spans="1:7" x14ac:dyDescent="0.25">
      <c r="A5609" s="71" t="str">
        <f>IF(
   SUMPRODUCT(--(Sinduscon!$3:$3=DATE(2013,INT((ROW(A5806)-1)/20)+1,1)))&gt;0,
   DATE(2013,INT((ROW(A5806)-1)/20)+1,1),
   ""
)</f>
        <v/>
      </c>
      <c r="B5609" s="72" t="str">
        <f t="shared" si="286"/>
        <v/>
      </c>
      <c r="C5609" s="73"/>
      <c r="D5609" s="73"/>
      <c r="E5609" s="73"/>
      <c r="F5609" s="73"/>
      <c r="G5609" s="73"/>
    </row>
    <row r="5610" spans="1:7" x14ac:dyDescent="0.25">
      <c r="A5610" s="71" t="str">
        <f>IF(
   SUMPRODUCT(--(Sinduscon!$3:$3=DATE(2013,INT((ROW(A5807)-1)/20)+1,1)))&gt;0,
   DATE(2013,INT((ROW(A5807)-1)/20)+1,1),
   ""
)</f>
        <v/>
      </c>
      <c r="B5610" s="72" t="str">
        <f t="shared" si="286"/>
        <v/>
      </c>
      <c r="C5610" s="73"/>
      <c r="D5610" s="73"/>
      <c r="E5610" s="73"/>
      <c r="F5610" s="73"/>
      <c r="G5610" s="73"/>
    </row>
    <row r="5611" spans="1:7" x14ac:dyDescent="0.25">
      <c r="A5611" s="71" t="str">
        <f>IF(
   SUMPRODUCT(--(Sinduscon!$3:$3=DATE(2013,INT((ROW(A5808)-1)/20)+1,1)))&gt;0,
   DATE(2013,INT((ROW(A5808)-1)/20)+1,1),
   ""
)</f>
        <v/>
      </c>
      <c r="B5611" s="72" t="str">
        <f t="shared" si="286"/>
        <v/>
      </c>
      <c r="C5611" s="73"/>
      <c r="D5611" s="73"/>
      <c r="E5611" s="73"/>
      <c r="F5611" s="73"/>
      <c r="G5611" s="73"/>
    </row>
    <row r="5612" spans="1:7" x14ac:dyDescent="0.25">
      <c r="A5612" s="71" t="str">
        <f>IF(
   SUMPRODUCT(--(Sinduscon!$3:$3=DATE(2013,INT((ROW(A5809)-1)/20)+1,1)))&gt;0,
   DATE(2013,INT((ROW(A5809)-1)/20)+1,1),
   ""
)</f>
        <v/>
      </c>
      <c r="B5612" s="72" t="str">
        <f t="shared" si="286"/>
        <v/>
      </c>
      <c r="C5612" s="73"/>
      <c r="D5612" s="73"/>
      <c r="E5612" s="73"/>
      <c r="F5612" s="73"/>
      <c r="G5612" s="73"/>
    </row>
    <row r="5613" spans="1:7" x14ac:dyDescent="0.25">
      <c r="A5613" s="71" t="str">
        <f>IF(
   SUMPRODUCT(--(Sinduscon!$3:$3=DATE(2013,INT((ROW(A5810)-1)/20)+1,1)))&gt;0,
   DATE(2013,INT((ROW(A5810)-1)/20)+1,1),
   ""
)</f>
        <v/>
      </c>
      <c r="B5613" s="72" t="str">
        <f t="shared" si="286"/>
        <v/>
      </c>
      <c r="C5613" s="73"/>
      <c r="D5613" s="73"/>
      <c r="E5613" s="73"/>
      <c r="F5613" s="73"/>
      <c r="G5613" s="73"/>
    </row>
    <row r="5614" spans="1:7" x14ac:dyDescent="0.25">
      <c r="A5614" s="71" t="str">
        <f>IF(
   SUMPRODUCT(--(Sinduscon!$3:$3=DATE(2013,INT((ROW(A5811)-1)/20)+1,1)))&gt;0,
   DATE(2013,INT((ROW(A5811)-1)/20)+1,1),
   ""
)</f>
        <v/>
      </c>
      <c r="B5614" s="72" t="str">
        <f t="shared" si="286"/>
        <v/>
      </c>
      <c r="C5614" s="73"/>
      <c r="D5614" s="73"/>
      <c r="E5614" s="73"/>
      <c r="F5614" s="73"/>
      <c r="G5614" s="73"/>
    </row>
    <row r="5615" spans="1:7" x14ac:dyDescent="0.25">
      <c r="A5615" s="71" t="str">
        <f>IF(
   SUMPRODUCT(--(Sinduscon!$3:$3=DATE(2013,INT((ROW(A5812)-1)/20)+1,1)))&gt;0,
   DATE(2013,INT((ROW(A5812)-1)/20)+1,1),
   ""
)</f>
        <v/>
      </c>
      <c r="B5615" s="72" t="str">
        <f t="shared" si="286"/>
        <v/>
      </c>
      <c r="C5615" s="73"/>
      <c r="D5615" s="73"/>
      <c r="E5615" s="73"/>
      <c r="F5615" s="73"/>
      <c r="G5615" s="73"/>
    </row>
    <row r="5616" spans="1:7" x14ac:dyDescent="0.25">
      <c r="A5616" s="71" t="str">
        <f>IF(
   SUMPRODUCT(--(Sinduscon!$3:$3=DATE(2013,INT((ROW(A5813)-1)/20)+1,1)))&gt;0,
   DATE(2013,INT((ROW(A5813)-1)/20)+1,1),
   ""
)</f>
        <v/>
      </c>
      <c r="B5616" s="72" t="str">
        <f t="shared" si="286"/>
        <v/>
      </c>
      <c r="C5616" s="73"/>
      <c r="D5616" s="73"/>
      <c r="E5616" s="73"/>
      <c r="F5616" s="73"/>
      <c r="G5616" s="73"/>
    </row>
    <row r="5617" spans="1:7" x14ac:dyDescent="0.25">
      <c r="A5617" s="71" t="str">
        <f>IF(
   SUMPRODUCT(--(Sinduscon!$3:$3=DATE(2013,INT((ROW(A5814)-1)/20)+1,1)))&gt;0,
   DATE(2013,INT((ROW(A5814)-1)/20)+1,1),
   ""
)</f>
        <v/>
      </c>
      <c r="B5617" s="72" t="str">
        <f t="shared" si="286"/>
        <v/>
      </c>
      <c r="C5617" s="73"/>
      <c r="D5617" s="73"/>
      <c r="E5617" s="73"/>
      <c r="F5617" s="73"/>
      <c r="G5617" s="73"/>
    </row>
    <row r="5618" spans="1:7" x14ac:dyDescent="0.25">
      <c r="A5618" s="71" t="str">
        <f>IF(
   SUMPRODUCT(--(Sinduscon!$3:$3=DATE(2013,INT((ROW(A5815)-1)/20)+1,1)))&gt;0,
   DATE(2013,INT((ROW(A5815)-1)/20)+1,1),
   ""
)</f>
        <v/>
      </c>
      <c r="B5618" s="72" t="str">
        <f t="shared" si="286"/>
        <v/>
      </c>
      <c r="C5618" s="73"/>
      <c r="D5618" s="73"/>
      <c r="E5618" s="73"/>
      <c r="F5618" s="73"/>
      <c r="G5618" s="73"/>
    </row>
    <row r="5619" spans="1:7" x14ac:dyDescent="0.25">
      <c r="A5619" s="71" t="str">
        <f>IF(
   SUMPRODUCT(--(Sinduscon!$3:$3=DATE(2013,INT((ROW(A5816)-1)/20)+1,1)))&gt;0,
   DATE(2013,INT((ROW(A5816)-1)/20)+1,1),
   ""
)</f>
        <v/>
      </c>
      <c r="B5619" s="72" t="str">
        <f t="shared" si="286"/>
        <v/>
      </c>
      <c r="C5619" s="73"/>
      <c r="D5619" s="73"/>
      <c r="E5619" s="73"/>
      <c r="F5619" s="73"/>
      <c r="G5619" s="73"/>
    </row>
    <row r="5620" spans="1:7" x14ac:dyDescent="0.25">
      <c r="A5620" s="71" t="str">
        <f>IF(
   SUMPRODUCT(--(Sinduscon!$3:$3=DATE(2013,INT((ROW(A5817)-1)/20)+1,1)))&gt;0,
   DATE(2013,INT((ROW(A5817)-1)/20)+1,1),
   ""
)</f>
        <v/>
      </c>
      <c r="B5620" s="72" t="str">
        <f t="shared" si="286"/>
        <v/>
      </c>
      <c r="C5620" s="73"/>
      <c r="D5620" s="73"/>
      <c r="E5620" s="73"/>
      <c r="F5620" s="73"/>
      <c r="G5620" s="73"/>
    </row>
    <row r="5621" spans="1:7" x14ac:dyDescent="0.25">
      <c r="A5621" s="71" t="str">
        <f>IF(
   SUMPRODUCT(--(Sinduscon!$3:$3=DATE(2013,INT((ROW(A5818)-1)/20)+1,1)))&gt;0,
   DATE(2013,INT((ROW(A5818)-1)/20)+1,1),
   ""
)</f>
        <v/>
      </c>
      <c r="B5621" s="72" t="str">
        <f t="shared" si="286"/>
        <v/>
      </c>
      <c r="C5621" s="73"/>
      <c r="D5621" s="73"/>
      <c r="E5621" s="73"/>
      <c r="F5621" s="73"/>
      <c r="G5621" s="73"/>
    </row>
    <row r="5622" spans="1:7" x14ac:dyDescent="0.25">
      <c r="A5622" s="71" t="str">
        <f>IF(
   SUMPRODUCT(--(Sinduscon!$3:$3=DATE(2013,INT((ROW(A5819)-1)/20)+1,1)))&gt;0,
   DATE(2013,INT((ROW(A5819)-1)/20)+1,1),
   ""
)</f>
        <v/>
      </c>
      <c r="B5622" s="72" t="str">
        <f t="shared" si="286"/>
        <v/>
      </c>
      <c r="C5622" s="73"/>
      <c r="D5622" s="73"/>
      <c r="E5622" s="73"/>
      <c r="F5622" s="73"/>
      <c r="G5622" s="73"/>
    </row>
    <row r="5623" spans="1:7" x14ac:dyDescent="0.25">
      <c r="A5623" s="71" t="str">
        <f>IF(
   SUMPRODUCT(--(Sinduscon!$3:$3=DATE(2013,INT((ROW(A5820)-1)/20)+1,1)))&gt;0,
   DATE(2013,INT((ROW(A5820)-1)/20)+1,1),
   ""
)</f>
        <v/>
      </c>
      <c r="B5623" s="72" t="str">
        <f t="shared" si="286"/>
        <v/>
      </c>
      <c r="C5623" s="73"/>
      <c r="D5623" s="73"/>
      <c r="E5623" s="73"/>
      <c r="F5623" s="73"/>
      <c r="G5623" s="73"/>
    </row>
    <row r="5624" spans="1:7" x14ac:dyDescent="0.25">
      <c r="A5624" s="71" t="str">
        <f>IF(
   SUMPRODUCT(--(Sinduscon!$3:$3=DATE(2013,INT((ROW(A5821)-1)/20)+1,1)))&gt;0,
   DATE(2013,INT((ROW(A5821)-1)/20)+1,1),
   ""
)</f>
        <v/>
      </c>
      <c r="B5624" s="72" t="str">
        <f t="shared" si="286"/>
        <v/>
      </c>
      <c r="C5624" s="73"/>
      <c r="D5624" s="73"/>
      <c r="E5624" s="73"/>
      <c r="F5624" s="73"/>
      <c r="G5624" s="73"/>
    </row>
    <row r="5625" spans="1:7" x14ac:dyDescent="0.25">
      <c r="A5625" s="71" t="str">
        <f>IF(
   SUMPRODUCT(--(Sinduscon!$3:$3=DATE(2013,INT((ROW(A5822)-1)/20)+1,1)))&gt;0,
   DATE(2013,INT((ROW(A5822)-1)/20)+1,1),
   ""
)</f>
        <v/>
      </c>
      <c r="B5625" s="72" t="str">
        <f t="shared" si="286"/>
        <v/>
      </c>
      <c r="C5625" s="73"/>
      <c r="D5625" s="73"/>
      <c r="E5625" s="73"/>
      <c r="F5625" s="73"/>
      <c r="G5625" s="73"/>
    </row>
    <row r="5626" spans="1:7" x14ac:dyDescent="0.25">
      <c r="A5626" s="71" t="str">
        <f>IF(
   SUMPRODUCT(--(Sinduscon!$3:$3=DATE(2013,INT((ROW(A5823)-1)/20)+1,1)))&gt;0,
   DATE(2013,INT((ROW(A5823)-1)/20)+1,1),
   ""
)</f>
        <v/>
      </c>
      <c r="B5626" s="72" t="str">
        <f t="shared" si="286"/>
        <v/>
      </c>
      <c r="C5626" s="73"/>
      <c r="D5626" s="73"/>
      <c r="E5626" s="73"/>
      <c r="F5626" s="73"/>
      <c r="G5626" s="73"/>
    </row>
    <row r="5627" spans="1:7" x14ac:dyDescent="0.25">
      <c r="A5627" s="71" t="str">
        <f>IF(
   SUMPRODUCT(--(Sinduscon!$3:$3=DATE(2013,INT((ROW(A5824)-1)/20)+1,1)))&gt;0,
   DATE(2013,INT((ROW(A5824)-1)/20)+1,1),
   ""
)</f>
        <v/>
      </c>
      <c r="B5627" s="72" t="str">
        <f t="shared" si="286"/>
        <v/>
      </c>
      <c r="C5627" s="73"/>
      <c r="D5627" s="73"/>
      <c r="E5627" s="73"/>
      <c r="F5627" s="73"/>
      <c r="G5627" s="73"/>
    </row>
    <row r="5628" spans="1:7" x14ac:dyDescent="0.25">
      <c r="A5628" s="71" t="str">
        <f>IF(
   SUMPRODUCT(--(Sinduscon!$3:$3=DATE(2013,INT((ROW(A5825)-1)/20)+1,1)))&gt;0,
   DATE(2013,INT((ROW(A5825)-1)/20)+1,1),
   ""
)</f>
        <v/>
      </c>
      <c r="B5628" s="72" t="str">
        <f t="shared" si="286"/>
        <v/>
      </c>
      <c r="C5628" s="73"/>
      <c r="D5628" s="73"/>
      <c r="E5628" s="73"/>
      <c r="F5628" s="73"/>
      <c r="G5628" s="73"/>
    </row>
    <row r="5629" spans="1:7" x14ac:dyDescent="0.25">
      <c r="A5629" s="71" t="str">
        <f>IF(
   SUMPRODUCT(--(Sinduscon!$3:$3=DATE(2013,INT((ROW(A5826)-1)/20)+1,1)))&gt;0,
   DATE(2013,INT((ROW(A5826)-1)/20)+1,1),
   ""
)</f>
        <v/>
      </c>
      <c r="B5629" s="72" t="str">
        <f t="shared" si="286"/>
        <v/>
      </c>
      <c r="C5629" s="73"/>
      <c r="D5629" s="73"/>
      <c r="E5629" s="73"/>
      <c r="F5629" s="73"/>
      <c r="G5629" s="73"/>
    </row>
    <row r="5630" spans="1:7" x14ac:dyDescent="0.25">
      <c r="A5630" s="71" t="str">
        <f>IF(
   SUMPRODUCT(--(Sinduscon!$3:$3=DATE(2013,INT((ROW(A5827)-1)/20)+1,1)))&gt;0,
   DATE(2013,INT((ROW(A5827)-1)/20)+1,1),
   ""
)</f>
        <v/>
      </c>
      <c r="B5630" s="72" t="str">
        <f t="shared" si="286"/>
        <v/>
      </c>
      <c r="C5630" s="73"/>
      <c r="D5630" s="73"/>
      <c r="E5630" s="73"/>
      <c r="F5630" s="73"/>
      <c r="G5630" s="73"/>
    </row>
    <row r="5631" spans="1:7" x14ac:dyDescent="0.25">
      <c r="A5631" s="71" t="str">
        <f>IF(
   SUMPRODUCT(--(Sinduscon!$3:$3=DATE(2013,INT((ROW(A5828)-1)/20)+1,1)))&gt;0,
   DATE(2013,INT((ROW(A5828)-1)/20)+1,1),
   ""
)</f>
        <v/>
      </c>
      <c r="B5631" s="72" t="str">
        <f t="shared" si="286"/>
        <v/>
      </c>
      <c r="C5631" s="73"/>
      <c r="D5631" s="73"/>
      <c r="E5631" s="73"/>
      <c r="F5631" s="73"/>
      <c r="G5631" s="73"/>
    </row>
    <row r="5632" spans="1:7" x14ac:dyDescent="0.25">
      <c r="A5632" s="71" t="str">
        <f>IF(
   SUMPRODUCT(--(Sinduscon!$3:$3=DATE(2013,INT((ROW(A5829)-1)/20)+1,1)))&gt;0,
   DATE(2013,INT((ROW(A5829)-1)/20)+1,1),
   ""
)</f>
        <v/>
      </c>
      <c r="B5632" s="72" t="str">
        <f t="shared" si="286"/>
        <v/>
      </c>
      <c r="C5632" s="73"/>
      <c r="D5632" s="73"/>
      <c r="E5632" s="73"/>
      <c r="F5632" s="73"/>
      <c r="G5632" s="73"/>
    </row>
    <row r="5633" spans="1:7" x14ac:dyDescent="0.25">
      <c r="A5633" s="71" t="str">
        <f>IF(
   SUMPRODUCT(--(Sinduscon!$3:$3=DATE(2013,INT((ROW(A5830)-1)/20)+1,1)))&gt;0,
   DATE(2013,INT((ROW(A5830)-1)/20)+1,1),
   ""
)</f>
        <v/>
      </c>
      <c r="B5633" s="72" t="str">
        <f t="shared" si="286"/>
        <v/>
      </c>
      <c r="C5633" s="73"/>
      <c r="D5633" s="73"/>
      <c r="E5633" s="73"/>
      <c r="F5633" s="73"/>
      <c r="G5633" s="73"/>
    </row>
    <row r="5634" spans="1:7" x14ac:dyDescent="0.25">
      <c r="A5634" s="71" t="str">
        <f>IF(
   SUMPRODUCT(--(Sinduscon!$3:$3=DATE(2013,INT((ROW(A5831)-1)/20)+1,1)))&gt;0,
   DATE(2013,INT((ROW(A5831)-1)/20)+1,1),
   ""
)</f>
        <v/>
      </c>
      <c r="B5634" s="72" t="str">
        <f t="shared" si="286"/>
        <v/>
      </c>
      <c r="C5634" s="73"/>
      <c r="D5634" s="73"/>
      <c r="E5634" s="73"/>
      <c r="F5634" s="73"/>
      <c r="G5634" s="73"/>
    </row>
    <row r="5635" spans="1:7" x14ac:dyDescent="0.25">
      <c r="A5635" s="71" t="str">
        <f>IF(
   SUMPRODUCT(--(Sinduscon!$3:$3=DATE(2013,INT((ROW(A5832)-1)/20)+1,1)))&gt;0,
   DATE(2013,INT((ROW(A5832)-1)/20)+1,1),
   ""
)</f>
        <v/>
      </c>
      <c r="B5635" s="72" t="str">
        <f t="shared" si="286"/>
        <v/>
      </c>
      <c r="C5635" s="73"/>
      <c r="D5635" s="73"/>
      <c r="E5635" s="73"/>
      <c r="F5635" s="73"/>
      <c r="G5635" s="73"/>
    </row>
    <row r="5636" spans="1:7" x14ac:dyDescent="0.25">
      <c r="A5636" s="71" t="str">
        <f>IF(
   SUMPRODUCT(--(Sinduscon!$3:$3=DATE(2013,INT((ROW(A5833)-1)/20)+1,1)))&gt;0,
   DATE(2013,INT((ROW(A5833)-1)/20)+1,1),
   ""
)</f>
        <v/>
      </c>
      <c r="B5636" s="72" t="str">
        <f t="shared" si="286"/>
        <v/>
      </c>
      <c r="C5636" s="73"/>
      <c r="D5636" s="73"/>
      <c r="E5636" s="73"/>
      <c r="F5636" s="73"/>
      <c r="G5636" s="73"/>
    </row>
    <row r="5637" spans="1:7" x14ac:dyDescent="0.25">
      <c r="A5637" s="71" t="str">
        <f>IF(
   SUMPRODUCT(--(Sinduscon!$3:$3=DATE(2013,INT((ROW(A5834)-1)/20)+1,1)))&gt;0,
   DATE(2013,INT((ROW(A5834)-1)/20)+1,1),
   ""
)</f>
        <v/>
      </c>
      <c r="B5637" s="72" t="str">
        <f t="shared" si="286"/>
        <v/>
      </c>
      <c r="C5637" s="73"/>
      <c r="D5637" s="73"/>
      <c r="E5637" s="73"/>
      <c r="F5637" s="73"/>
      <c r="G5637" s="73"/>
    </row>
    <row r="5638" spans="1:7" x14ac:dyDescent="0.25">
      <c r="A5638" s="71" t="str">
        <f>IF(
   SUMPRODUCT(--(Sinduscon!$3:$3=DATE(2013,INT((ROW(A5835)-1)/20)+1,1)))&gt;0,
   DATE(2013,INT((ROW(A5835)-1)/20)+1,1),
   ""
)</f>
        <v/>
      </c>
      <c r="B5638" s="72" t="str">
        <f t="shared" si="286"/>
        <v/>
      </c>
      <c r="C5638" s="73"/>
      <c r="D5638" s="73"/>
      <c r="E5638" s="73"/>
      <c r="F5638" s="73"/>
      <c r="G5638" s="73"/>
    </row>
    <row r="5639" spans="1:7" x14ac:dyDescent="0.25">
      <c r="A5639" s="71" t="str">
        <f>IF(
   SUMPRODUCT(--(Sinduscon!$3:$3=DATE(2013,INT((ROW(A5836)-1)/20)+1,1)))&gt;0,
   DATE(2013,INT((ROW(A5836)-1)/20)+1,1),
   ""
)</f>
        <v/>
      </c>
      <c r="B5639" s="72" t="str">
        <f t="shared" si="286"/>
        <v/>
      </c>
      <c r="C5639" s="73"/>
      <c r="D5639" s="73"/>
      <c r="E5639" s="73"/>
      <c r="F5639" s="73"/>
      <c r="G5639" s="73"/>
    </row>
    <row r="5640" spans="1:7" x14ac:dyDescent="0.25">
      <c r="A5640" s="71" t="str">
        <f>IF(
   SUMPRODUCT(--(Sinduscon!$3:$3=DATE(2013,INT((ROW(A5837)-1)/20)+1,1)))&gt;0,
   DATE(2013,INT((ROW(A5837)-1)/20)+1,1),
   ""
)</f>
        <v/>
      </c>
      <c r="B5640" s="72" t="str">
        <f t="shared" ref="B5640:B5703" si="287">IF(A5640&lt;&gt;"", CHOOSE(MOD(QUOTIENT(ROW()-4,4),5)+1,"R-1","PP-4","R-8","R-16","PIS"), "")</f>
        <v/>
      </c>
      <c r="C5640" s="73"/>
      <c r="D5640" s="73"/>
      <c r="E5640" s="73"/>
      <c r="F5640" s="73"/>
      <c r="G5640" s="73"/>
    </row>
    <row r="5641" spans="1:7" x14ac:dyDescent="0.25">
      <c r="A5641" s="71" t="str">
        <f>IF(
   SUMPRODUCT(--(Sinduscon!$3:$3=DATE(2013,INT((ROW(A5838)-1)/20)+1,1)))&gt;0,
   DATE(2013,INT((ROW(A5838)-1)/20)+1,1),
   ""
)</f>
        <v/>
      </c>
      <c r="B5641" s="72" t="str">
        <f t="shared" si="287"/>
        <v/>
      </c>
      <c r="C5641" s="73"/>
      <c r="D5641" s="73"/>
      <c r="E5641" s="73"/>
      <c r="F5641" s="73"/>
      <c r="G5641" s="73"/>
    </row>
    <row r="5642" spans="1:7" x14ac:dyDescent="0.25">
      <c r="A5642" s="71" t="str">
        <f>IF(
   SUMPRODUCT(--(Sinduscon!$3:$3=DATE(2013,INT((ROW(A5839)-1)/20)+1,1)))&gt;0,
   DATE(2013,INT((ROW(A5839)-1)/20)+1,1),
   ""
)</f>
        <v/>
      </c>
      <c r="B5642" s="72" t="str">
        <f t="shared" si="287"/>
        <v/>
      </c>
      <c r="C5642" s="73"/>
      <c r="D5642" s="73"/>
      <c r="E5642" s="73"/>
      <c r="F5642" s="73"/>
      <c r="G5642" s="73"/>
    </row>
    <row r="5643" spans="1:7" x14ac:dyDescent="0.25">
      <c r="A5643" s="71" t="str">
        <f>IF(
   SUMPRODUCT(--(Sinduscon!$3:$3=DATE(2013,INT((ROW(A5840)-1)/20)+1,1)))&gt;0,
   DATE(2013,INT((ROW(A5840)-1)/20)+1,1),
   ""
)</f>
        <v/>
      </c>
      <c r="B5643" s="72" t="str">
        <f t="shared" si="287"/>
        <v/>
      </c>
      <c r="C5643" s="73"/>
      <c r="D5643" s="73"/>
      <c r="E5643" s="73"/>
      <c r="F5643" s="73"/>
      <c r="G5643" s="73"/>
    </row>
    <row r="5644" spans="1:7" x14ac:dyDescent="0.25">
      <c r="A5644" s="71" t="str">
        <f>IF(
   SUMPRODUCT(--(Sinduscon!$3:$3=DATE(2013,INT((ROW(A5841)-1)/20)+1,1)))&gt;0,
   DATE(2013,INT((ROW(A5841)-1)/20)+1,1),
   ""
)</f>
        <v/>
      </c>
      <c r="B5644" s="72" t="str">
        <f t="shared" si="287"/>
        <v/>
      </c>
      <c r="C5644" s="73"/>
      <c r="D5644" s="73"/>
      <c r="E5644" s="73"/>
      <c r="F5644" s="73"/>
      <c r="G5644" s="73"/>
    </row>
    <row r="5645" spans="1:7" x14ac:dyDescent="0.25">
      <c r="A5645" s="71" t="str">
        <f>IF(
   SUMPRODUCT(--(Sinduscon!$3:$3=DATE(2013,INT((ROW(A5842)-1)/20)+1,1)))&gt;0,
   DATE(2013,INT((ROW(A5842)-1)/20)+1,1),
   ""
)</f>
        <v/>
      </c>
      <c r="B5645" s="72" t="str">
        <f t="shared" si="287"/>
        <v/>
      </c>
      <c r="C5645" s="73"/>
      <c r="D5645" s="73"/>
      <c r="E5645" s="73"/>
      <c r="F5645" s="73"/>
      <c r="G5645" s="73"/>
    </row>
    <row r="5646" spans="1:7" x14ac:dyDescent="0.25">
      <c r="A5646" s="71" t="str">
        <f>IF(
   SUMPRODUCT(--(Sinduscon!$3:$3=DATE(2013,INT((ROW(A5843)-1)/20)+1,1)))&gt;0,
   DATE(2013,INT((ROW(A5843)-1)/20)+1,1),
   ""
)</f>
        <v/>
      </c>
      <c r="B5646" s="72" t="str">
        <f t="shared" si="287"/>
        <v/>
      </c>
      <c r="C5646" s="73"/>
      <c r="D5646" s="73"/>
      <c r="E5646" s="73"/>
      <c r="F5646" s="73"/>
      <c r="G5646" s="73"/>
    </row>
    <row r="5647" spans="1:7" x14ac:dyDescent="0.25">
      <c r="A5647" s="71" t="str">
        <f>IF(
   SUMPRODUCT(--(Sinduscon!$3:$3=DATE(2013,INT((ROW(A5844)-1)/20)+1,1)))&gt;0,
   DATE(2013,INT((ROW(A5844)-1)/20)+1,1),
   ""
)</f>
        <v/>
      </c>
      <c r="B5647" s="72" t="str">
        <f t="shared" si="287"/>
        <v/>
      </c>
      <c r="C5647" s="73"/>
      <c r="D5647" s="73"/>
      <c r="E5647" s="73"/>
      <c r="F5647" s="73"/>
      <c r="G5647" s="73"/>
    </row>
    <row r="5648" spans="1:7" x14ac:dyDescent="0.25">
      <c r="A5648" s="71" t="str">
        <f>IF(
   SUMPRODUCT(--(Sinduscon!$3:$3=DATE(2013,INT((ROW(A5845)-1)/20)+1,1)))&gt;0,
   DATE(2013,INT((ROW(A5845)-1)/20)+1,1),
   ""
)</f>
        <v/>
      </c>
      <c r="B5648" s="72" t="str">
        <f t="shared" si="287"/>
        <v/>
      </c>
      <c r="C5648" s="73"/>
      <c r="D5648" s="73"/>
      <c r="E5648" s="73"/>
      <c r="F5648" s="73"/>
      <c r="G5648" s="73"/>
    </row>
    <row r="5649" spans="1:7" x14ac:dyDescent="0.25">
      <c r="A5649" s="71" t="str">
        <f>IF(
   SUMPRODUCT(--(Sinduscon!$3:$3=DATE(2013,INT((ROW(A5846)-1)/20)+1,1)))&gt;0,
   DATE(2013,INT((ROW(A5846)-1)/20)+1,1),
   ""
)</f>
        <v/>
      </c>
      <c r="B5649" s="72" t="str">
        <f t="shared" si="287"/>
        <v/>
      </c>
      <c r="C5649" s="73"/>
      <c r="D5649" s="73"/>
      <c r="E5649" s="73"/>
      <c r="F5649" s="73"/>
      <c r="G5649" s="73"/>
    </row>
    <row r="5650" spans="1:7" x14ac:dyDescent="0.25">
      <c r="A5650" s="71" t="str">
        <f>IF(
   SUMPRODUCT(--(Sinduscon!$3:$3=DATE(2013,INT((ROW(A5847)-1)/20)+1,1)))&gt;0,
   DATE(2013,INT((ROW(A5847)-1)/20)+1,1),
   ""
)</f>
        <v/>
      </c>
      <c r="B5650" s="72" t="str">
        <f t="shared" si="287"/>
        <v/>
      </c>
      <c r="C5650" s="73"/>
      <c r="D5650" s="73"/>
      <c r="E5650" s="73"/>
      <c r="F5650" s="73"/>
      <c r="G5650" s="73"/>
    </row>
    <row r="5651" spans="1:7" x14ac:dyDescent="0.25">
      <c r="A5651" s="71" t="str">
        <f>IF(
   SUMPRODUCT(--(Sinduscon!$3:$3=DATE(2013,INT((ROW(A5848)-1)/20)+1,1)))&gt;0,
   DATE(2013,INT((ROW(A5848)-1)/20)+1,1),
   ""
)</f>
        <v/>
      </c>
      <c r="B5651" s="72" t="str">
        <f t="shared" si="287"/>
        <v/>
      </c>
      <c r="C5651" s="73"/>
      <c r="D5651" s="73"/>
      <c r="E5651" s="73"/>
      <c r="F5651" s="73"/>
      <c r="G5651" s="73"/>
    </row>
    <row r="5652" spans="1:7" x14ac:dyDescent="0.25">
      <c r="A5652" s="71" t="str">
        <f>IF(
   SUMPRODUCT(--(Sinduscon!$3:$3=DATE(2013,INT((ROW(A5849)-1)/20)+1,1)))&gt;0,
   DATE(2013,INT((ROW(A5849)-1)/20)+1,1),
   ""
)</f>
        <v/>
      </c>
      <c r="B5652" s="72" t="str">
        <f t="shared" si="287"/>
        <v/>
      </c>
      <c r="C5652" s="73"/>
      <c r="D5652" s="73"/>
      <c r="E5652" s="73"/>
      <c r="F5652" s="73"/>
      <c r="G5652" s="73"/>
    </row>
    <row r="5653" spans="1:7" x14ac:dyDescent="0.25">
      <c r="A5653" s="71" t="str">
        <f>IF(
   SUMPRODUCT(--(Sinduscon!$3:$3=DATE(2013,INT((ROW(A5850)-1)/20)+1,1)))&gt;0,
   DATE(2013,INT((ROW(A5850)-1)/20)+1,1),
   ""
)</f>
        <v/>
      </c>
      <c r="B5653" s="72" t="str">
        <f t="shared" si="287"/>
        <v/>
      </c>
      <c r="C5653" s="73"/>
      <c r="D5653" s="73"/>
      <c r="E5653" s="73"/>
      <c r="F5653" s="73"/>
      <c r="G5653" s="73"/>
    </row>
    <row r="5654" spans="1:7" x14ac:dyDescent="0.25">
      <c r="A5654" s="71" t="str">
        <f>IF(
   SUMPRODUCT(--(Sinduscon!$3:$3=DATE(2013,INT((ROW(A5851)-1)/20)+1,1)))&gt;0,
   DATE(2013,INT((ROW(A5851)-1)/20)+1,1),
   ""
)</f>
        <v/>
      </c>
      <c r="B5654" s="72" t="str">
        <f t="shared" si="287"/>
        <v/>
      </c>
      <c r="C5654" s="73"/>
      <c r="D5654" s="73"/>
      <c r="E5654" s="73"/>
      <c r="F5654" s="73"/>
      <c r="G5654" s="73"/>
    </row>
    <row r="5655" spans="1:7" x14ac:dyDescent="0.25">
      <c r="A5655" s="71" t="str">
        <f>IF(
   SUMPRODUCT(--(Sinduscon!$3:$3=DATE(2013,INT((ROW(A5852)-1)/20)+1,1)))&gt;0,
   DATE(2013,INT((ROW(A5852)-1)/20)+1,1),
   ""
)</f>
        <v/>
      </c>
      <c r="B5655" s="72" t="str">
        <f t="shared" si="287"/>
        <v/>
      </c>
      <c r="C5655" s="73"/>
      <c r="D5655" s="73"/>
      <c r="E5655" s="73"/>
      <c r="F5655" s="73"/>
      <c r="G5655" s="73"/>
    </row>
    <row r="5656" spans="1:7" x14ac:dyDescent="0.25">
      <c r="A5656" s="71" t="str">
        <f>IF(
   SUMPRODUCT(--(Sinduscon!$3:$3=DATE(2013,INT((ROW(A5853)-1)/20)+1,1)))&gt;0,
   DATE(2013,INT((ROW(A5853)-1)/20)+1,1),
   ""
)</f>
        <v/>
      </c>
      <c r="B5656" s="72" t="str">
        <f t="shared" si="287"/>
        <v/>
      </c>
      <c r="C5656" s="73"/>
      <c r="D5656" s="73"/>
      <c r="E5656" s="73"/>
      <c r="F5656" s="73"/>
      <c r="G5656" s="73"/>
    </row>
    <row r="5657" spans="1:7" x14ac:dyDescent="0.25">
      <c r="A5657" s="71" t="str">
        <f>IF(
   SUMPRODUCT(--(Sinduscon!$3:$3=DATE(2013,INT((ROW(A5854)-1)/20)+1,1)))&gt;0,
   DATE(2013,INT((ROW(A5854)-1)/20)+1,1),
   ""
)</f>
        <v/>
      </c>
      <c r="B5657" s="72" t="str">
        <f t="shared" si="287"/>
        <v/>
      </c>
      <c r="C5657" s="73"/>
      <c r="D5657" s="73"/>
      <c r="E5657" s="73"/>
      <c r="F5657" s="73"/>
      <c r="G5657" s="73"/>
    </row>
    <row r="5658" spans="1:7" x14ac:dyDescent="0.25">
      <c r="A5658" s="71" t="str">
        <f>IF(
   SUMPRODUCT(--(Sinduscon!$3:$3=DATE(2013,INT((ROW(A5855)-1)/20)+1,1)))&gt;0,
   DATE(2013,INT((ROW(A5855)-1)/20)+1,1),
   ""
)</f>
        <v/>
      </c>
      <c r="B5658" s="72" t="str">
        <f t="shared" si="287"/>
        <v/>
      </c>
      <c r="C5658" s="73"/>
      <c r="D5658" s="73"/>
      <c r="E5658" s="73"/>
      <c r="F5658" s="73"/>
      <c r="G5658" s="73"/>
    </row>
    <row r="5659" spans="1:7" x14ac:dyDescent="0.25">
      <c r="A5659" s="71" t="str">
        <f>IF(
   SUMPRODUCT(--(Sinduscon!$3:$3=DATE(2013,INT((ROW(A5856)-1)/20)+1,1)))&gt;0,
   DATE(2013,INT((ROW(A5856)-1)/20)+1,1),
   ""
)</f>
        <v/>
      </c>
      <c r="B5659" s="72" t="str">
        <f t="shared" si="287"/>
        <v/>
      </c>
      <c r="C5659" s="73"/>
      <c r="D5659" s="73"/>
      <c r="E5659" s="73"/>
      <c r="F5659" s="73"/>
      <c r="G5659" s="73"/>
    </row>
    <row r="5660" spans="1:7" x14ac:dyDescent="0.25">
      <c r="A5660" s="71" t="str">
        <f>IF(
   SUMPRODUCT(--(Sinduscon!$3:$3=DATE(2013,INT((ROW(A5857)-1)/20)+1,1)))&gt;0,
   DATE(2013,INT((ROW(A5857)-1)/20)+1,1),
   ""
)</f>
        <v/>
      </c>
      <c r="B5660" s="72" t="str">
        <f t="shared" si="287"/>
        <v/>
      </c>
      <c r="C5660" s="73"/>
      <c r="D5660" s="73"/>
      <c r="E5660" s="73"/>
      <c r="F5660" s="73"/>
      <c r="G5660" s="73"/>
    </row>
    <row r="5661" spans="1:7" x14ac:dyDescent="0.25">
      <c r="A5661" s="71" t="str">
        <f>IF(
   SUMPRODUCT(--(Sinduscon!$3:$3=DATE(2013,INT((ROW(A5858)-1)/20)+1,1)))&gt;0,
   DATE(2013,INT((ROW(A5858)-1)/20)+1,1),
   ""
)</f>
        <v/>
      </c>
      <c r="B5661" s="72" t="str">
        <f t="shared" si="287"/>
        <v/>
      </c>
      <c r="C5661" s="73"/>
      <c r="D5661" s="73"/>
      <c r="E5661" s="73"/>
      <c r="F5661" s="73"/>
      <c r="G5661" s="73"/>
    </row>
    <row r="5662" spans="1:7" x14ac:dyDescent="0.25">
      <c r="A5662" s="71" t="str">
        <f>IF(
   SUMPRODUCT(--(Sinduscon!$3:$3=DATE(2013,INT((ROW(A5859)-1)/20)+1,1)))&gt;0,
   DATE(2013,INT((ROW(A5859)-1)/20)+1,1),
   ""
)</f>
        <v/>
      </c>
      <c r="B5662" s="72" t="str">
        <f t="shared" si="287"/>
        <v/>
      </c>
      <c r="C5662" s="73"/>
      <c r="D5662" s="73"/>
      <c r="E5662" s="73"/>
      <c r="F5662" s="73"/>
      <c r="G5662" s="73"/>
    </row>
    <row r="5663" spans="1:7" x14ac:dyDescent="0.25">
      <c r="A5663" s="71" t="str">
        <f>IF(
   SUMPRODUCT(--(Sinduscon!$3:$3=DATE(2013,INT((ROW(A5860)-1)/20)+1,1)))&gt;0,
   DATE(2013,INT((ROW(A5860)-1)/20)+1,1),
   ""
)</f>
        <v/>
      </c>
      <c r="B5663" s="72" t="str">
        <f t="shared" si="287"/>
        <v/>
      </c>
      <c r="C5663" s="73"/>
      <c r="D5663" s="73"/>
      <c r="E5663" s="73"/>
      <c r="F5663" s="73"/>
      <c r="G5663" s="73"/>
    </row>
    <row r="5664" spans="1:7" x14ac:dyDescent="0.25">
      <c r="A5664" s="71" t="str">
        <f>IF(
   SUMPRODUCT(--(Sinduscon!$3:$3=DATE(2013,INT((ROW(A5861)-1)/20)+1,1)))&gt;0,
   DATE(2013,INT((ROW(A5861)-1)/20)+1,1),
   ""
)</f>
        <v/>
      </c>
      <c r="B5664" s="72" t="str">
        <f t="shared" si="287"/>
        <v/>
      </c>
      <c r="C5664" s="73"/>
      <c r="D5664" s="73"/>
      <c r="E5664" s="73"/>
      <c r="F5664" s="73"/>
      <c r="G5664" s="73"/>
    </row>
    <row r="5665" spans="1:7" x14ac:dyDescent="0.25">
      <c r="A5665" s="71" t="str">
        <f>IF(
   SUMPRODUCT(--(Sinduscon!$3:$3=DATE(2013,INT((ROW(A5862)-1)/20)+1,1)))&gt;0,
   DATE(2013,INT((ROW(A5862)-1)/20)+1,1),
   ""
)</f>
        <v/>
      </c>
      <c r="B5665" s="72" t="str">
        <f t="shared" si="287"/>
        <v/>
      </c>
      <c r="C5665" s="73"/>
      <c r="D5665" s="73"/>
      <c r="E5665" s="73"/>
      <c r="F5665" s="73"/>
      <c r="G5665" s="73"/>
    </row>
    <row r="5666" spans="1:7" x14ac:dyDescent="0.25">
      <c r="A5666" s="71" t="str">
        <f>IF(
   SUMPRODUCT(--(Sinduscon!$3:$3=DATE(2013,INT((ROW(A5863)-1)/20)+1,1)))&gt;0,
   DATE(2013,INT((ROW(A5863)-1)/20)+1,1),
   ""
)</f>
        <v/>
      </c>
      <c r="B5666" s="72" t="str">
        <f t="shared" si="287"/>
        <v/>
      </c>
      <c r="C5666" s="73"/>
      <c r="D5666" s="73"/>
      <c r="E5666" s="73"/>
      <c r="F5666" s="73"/>
      <c r="G5666" s="73"/>
    </row>
    <row r="5667" spans="1:7" x14ac:dyDescent="0.25">
      <c r="A5667" s="71" t="str">
        <f>IF(
   SUMPRODUCT(--(Sinduscon!$3:$3=DATE(2013,INT((ROW(A5864)-1)/20)+1,1)))&gt;0,
   DATE(2013,INT((ROW(A5864)-1)/20)+1,1),
   ""
)</f>
        <v/>
      </c>
      <c r="B5667" s="72" t="str">
        <f t="shared" si="287"/>
        <v/>
      </c>
      <c r="C5667" s="73"/>
      <c r="D5667" s="73"/>
      <c r="E5667" s="73"/>
      <c r="F5667" s="73"/>
      <c r="G5667" s="73"/>
    </row>
    <row r="5668" spans="1:7" x14ac:dyDescent="0.25">
      <c r="A5668" s="71" t="str">
        <f>IF(
   SUMPRODUCT(--(Sinduscon!$3:$3=DATE(2013,INT((ROW(A5865)-1)/20)+1,1)))&gt;0,
   DATE(2013,INT((ROW(A5865)-1)/20)+1,1),
   ""
)</f>
        <v/>
      </c>
      <c r="B5668" s="72" t="str">
        <f t="shared" si="287"/>
        <v/>
      </c>
      <c r="C5668" s="73"/>
      <c r="D5668" s="73"/>
      <c r="E5668" s="73"/>
      <c r="F5668" s="73"/>
      <c r="G5668" s="73"/>
    </row>
    <row r="5669" spans="1:7" x14ac:dyDescent="0.25">
      <c r="A5669" s="71" t="str">
        <f>IF(
   SUMPRODUCT(--(Sinduscon!$3:$3=DATE(2013,INT((ROW(A5866)-1)/20)+1,1)))&gt;0,
   DATE(2013,INT((ROW(A5866)-1)/20)+1,1),
   ""
)</f>
        <v/>
      </c>
      <c r="B5669" s="72" t="str">
        <f t="shared" si="287"/>
        <v/>
      </c>
      <c r="C5669" s="73"/>
      <c r="D5669" s="73"/>
      <c r="E5669" s="73"/>
      <c r="F5669" s="73"/>
      <c r="G5669" s="73"/>
    </row>
    <row r="5670" spans="1:7" x14ac:dyDescent="0.25">
      <c r="A5670" s="71" t="str">
        <f>IF(
   SUMPRODUCT(--(Sinduscon!$3:$3=DATE(2013,INT((ROW(A5867)-1)/20)+1,1)))&gt;0,
   DATE(2013,INT((ROW(A5867)-1)/20)+1,1),
   ""
)</f>
        <v/>
      </c>
      <c r="B5670" s="72" t="str">
        <f t="shared" si="287"/>
        <v/>
      </c>
      <c r="C5670" s="73"/>
      <c r="D5670" s="73"/>
      <c r="E5670" s="73"/>
      <c r="F5670" s="73"/>
      <c r="G5670" s="73"/>
    </row>
    <row r="5671" spans="1:7" x14ac:dyDescent="0.25">
      <c r="A5671" s="71" t="str">
        <f>IF(
   SUMPRODUCT(--(Sinduscon!$3:$3=DATE(2013,INT((ROW(A5868)-1)/20)+1,1)))&gt;0,
   DATE(2013,INT((ROW(A5868)-1)/20)+1,1),
   ""
)</f>
        <v/>
      </c>
      <c r="B5671" s="72" t="str">
        <f t="shared" si="287"/>
        <v/>
      </c>
      <c r="C5671" s="73"/>
      <c r="D5671" s="73"/>
      <c r="E5671" s="73"/>
      <c r="F5671" s="73"/>
      <c r="G5671" s="73"/>
    </row>
    <row r="5672" spans="1:7" x14ac:dyDescent="0.25">
      <c r="A5672" s="71" t="str">
        <f>IF(
   SUMPRODUCT(--(Sinduscon!$3:$3=DATE(2013,INT((ROW(A5869)-1)/20)+1,1)))&gt;0,
   DATE(2013,INT((ROW(A5869)-1)/20)+1,1),
   ""
)</f>
        <v/>
      </c>
      <c r="B5672" s="72" t="str">
        <f t="shared" si="287"/>
        <v/>
      </c>
      <c r="C5672" s="73"/>
      <c r="D5672" s="73"/>
      <c r="E5672" s="73"/>
      <c r="F5672" s="73"/>
      <c r="G5672" s="73"/>
    </row>
    <row r="5673" spans="1:7" x14ac:dyDescent="0.25">
      <c r="A5673" s="71" t="str">
        <f>IF(
   SUMPRODUCT(--(Sinduscon!$3:$3=DATE(2013,INT((ROW(A5870)-1)/20)+1,1)))&gt;0,
   DATE(2013,INT((ROW(A5870)-1)/20)+1,1),
   ""
)</f>
        <v/>
      </c>
      <c r="B5673" s="72" t="str">
        <f t="shared" si="287"/>
        <v/>
      </c>
      <c r="C5673" s="73"/>
      <c r="D5673" s="73"/>
      <c r="E5673" s="73"/>
      <c r="F5673" s="73"/>
      <c r="G5673" s="73"/>
    </row>
    <row r="5674" spans="1:7" x14ac:dyDescent="0.25">
      <c r="A5674" s="71" t="str">
        <f>IF(
   SUMPRODUCT(--(Sinduscon!$3:$3=DATE(2013,INT((ROW(A5871)-1)/20)+1,1)))&gt;0,
   DATE(2013,INT((ROW(A5871)-1)/20)+1,1),
   ""
)</f>
        <v/>
      </c>
      <c r="B5674" s="72" t="str">
        <f t="shared" si="287"/>
        <v/>
      </c>
      <c r="C5674" s="73"/>
      <c r="D5674" s="73"/>
      <c r="E5674" s="73"/>
      <c r="F5674" s="73"/>
      <c r="G5674" s="73"/>
    </row>
    <row r="5675" spans="1:7" x14ac:dyDescent="0.25">
      <c r="A5675" s="71" t="str">
        <f>IF(
   SUMPRODUCT(--(Sinduscon!$3:$3=DATE(2013,INT((ROW(A5872)-1)/20)+1,1)))&gt;0,
   DATE(2013,INT((ROW(A5872)-1)/20)+1,1),
   ""
)</f>
        <v/>
      </c>
      <c r="B5675" s="72" t="str">
        <f t="shared" si="287"/>
        <v/>
      </c>
      <c r="C5675" s="73"/>
      <c r="D5675" s="73"/>
      <c r="E5675" s="73"/>
      <c r="F5675" s="73"/>
      <c r="G5675" s="73"/>
    </row>
    <row r="5676" spans="1:7" x14ac:dyDescent="0.25">
      <c r="A5676" s="71" t="str">
        <f>IF(
   SUMPRODUCT(--(Sinduscon!$3:$3=DATE(2013,INT((ROW(A5873)-1)/20)+1,1)))&gt;0,
   DATE(2013,INT((ROW(A5873)-1)/20)+1,1),
   ""
)</f>
        <v/>
      </c>
      <c r="B5676" s="72" t="str">
        <f t="shared" si="287"/>
        <v/>
      </c>
      <c r="C5676" s="73"/>
      <c r="D5676" s="73"/>
      <c r="E5676" s="73"/>
      <c r="F5676" s="73"/>
      <c r="G5676" s="73"/>
    </row>
    <row r="5677" spans="1:7" x14ac:dyDescent="0.25">
      <c r="A5677" s="71" t="str">
        <f>IF(
   SUMPRODUCT(--(Sinduscon!$3:$3=DATE(2013,INT((ROW(A5874)-1)/20)+1,1)))&gt;0,
   DATE(2013,INT((ROW(A5874)-1)/20)+1,1),
   ""
)</f>
        <v/>
      </c>
      <c r="B5677" s="72" t="str">
        <f t="shared" si="287"/>
        <v/>
      </c>
      <c r="C5677" s="73"/>
      <c r="D5677" s="73"/>
      <c r="E5677" s="73"/>
      <c r="F5677" s="73"/>
      <c r="G5677" s="73"/>
    </row>
    <row r="5678" spans="1:7" x14ac:dyDescent="0.25">
      <c r="A5678" s="71" t="str">
        <f>IF(
   SUMPRODUCT(--(Sinduscon!$3:$3=DATE(2013,INT((ROW(A5875)-1)/20)+1,1)))&gt;0,
   DATE(2013,INT((ROW(A5875)-1)/20)+1,1),
   ""
)</f>
        <v/>
      </c>
      <c r="B5678" s="72" t="str">
        <f t="shared" si="287"/>
        <v/>
      </c>
      <c r="C5678" s="73"/>
      <c r="D5678" s="73"/>
      <c r="E5678" s="73"/>
      <c r="F5678" s="73"/>
      <c r="G5678" s="73"/>
    </row>
    <row r="5679" spans="1:7" x14ac:dyDescent="0.25">
      <c r="A5679" s="71" t="str">
        <f>IF(
   SUMPRODUCT(--(Sinduscon!$3:$3=DATE(2013,INT((ROW(A5876)-1)/20)+1,1)))&gt;0,
   DATE(2013,INT((ROW(A5876)-1)/20)+1,1),
   ""
)</f>
        <v/>
      </c>
      <c r="B5679" s="72" t="str">
        <f t="shared" si="287"/>
        <v/>
      </c>
      <c r="C5679" s="73"/>
      <c r="D5679" s="73"/>
      <c r="E5679" s="73"/>
      <c r="F5679" s="73"/>
      <c r="G5679" s="73"/>
    </row>
    <row r="5680" spans="1:7" x14ac:dyDescent="0.25">
      <c r="A5680" s="71" t="str">
        <f>IF(
   SUMPRODUCT(--(Sinduscon!$3:$3=DATE(2013,INT((ROW(A5877)-1)/20)+1,1)))&gt;0,
   DATE(2013,INT((ROW(A5877)-1)/20)+1,1),
   ""
)</f>
        <v/>
      </c>
      <c r="B5680" s="72" t="str">
        <f t="shared" si="287"/>
        <v/>
      </c>
      <c r="C5680" s="73"/>
      <c r="D5680" s="73"/>
      <c r="E5680" s="73"/>
      <c r="F5680" s="73"/>
      <c r="G5680" s="73"/>
    </row>
    <row r="5681" spans="1:7" x14ac:dyDescent="0.25">
      <c r="A5681" s="71" t="str">
        <f>IF(
   SUMPRODUCT(--(Sinduscon!$3:$3=DATE(2013,INT((ROW(A5878)-1)/20)+1,1)))&gt;0,
   DATE(2013,INT((ROW(A5878)-1)/20)+1,1),
   ""
)</f>
        <v/>
      </c>
      <c r="B5681" s="72" t="str">
        <f t="shared" si="287"/>
        <v/>
      </c>
      <c r="C5681" s="73"/>
      <c r="D5681" s="73"/>
      <c r="E5681" s="73"/>
      <c r="F5681" s="73"/>
      <c r="G5681" s="73"/>
    </row>
    <row r="5682" spans="1:7" x14ac:dyDescent="0.25">
      <c r="A5682" s="71" t="str">
        <f>IF(
   SUMPRODUCT(--(Sinduscon!$3:$3=DATE(2013,INT((ROW(A5879)-1)/20)+1,1)))&gt;0,
   DATE(2013,INT((ROW(A5879)-1)/20)+1,1),
   ""
)</f>
        <v/>
      </c>
      <c r="B5682" s="72" t="str">
        <f t="shared" si="287"/>
        <v/>
      </c>
      <c r="C5682" s="73"/>
      <c r="D5682" s="73"/>
      <c r="E5682" s="73"/>
      <c r="F5682" s="73"/>
      <c r="G5682" s="73"/>
    </row>
    <row r="5683" spans="1:7" x14ac:dyDescent="0.25">
      <c r="A5683" s="71" t="str">
        <f>IF(
   SUMPRODUCT(--(Sinduscon!$3:$3=DATE(2013,INT((ROW(A5880)-1)/20)+1,1)))&gt;0,
   DATE(2013,INT((ROW(A5880)-1)/20)+1,1),
   ""
)</f>
        <v/>
      </c>
      <c r="B5683" s="72" t="str">
        <f t="shared" si="287"/>
        <v/>
      </c>
      <c r="C5683" s="73"/>
      <c r="D5683" s="73"/>
      <c r="E5683" s="73"/>
      <c r="F5683" s="73"/>
      <c r="G5683" s="73"/>
    </row>
    <row r="5684" spans="1:7" x14ac:dyDescent="0.25">
      <c r="A5684" s="71" t="str">
        <f>IF(
   SUMPRODUCT(--(Sinduscon!$3:$3=DATE(2013,INT((ROW(A5881)-1)/20)+1,1)))&gt;0,
   DATE(2013,INT((ROW(A5881)-1)/20)+1,1),
   ""
)</f>
        <v/>
      </c>
      <c r="B5684" s="72" t="str">
        <f t="shared" si="287"/>
        <v/>
      </c>
      <c r="C5684" s="73"/>
      <c r="D5684" s="73"/>
      <c r="E5684" s="73"/>
      <c r="F5684" s="73"/>
      <c r="G5684" s="73"/>
    </row>
    <row r="5685" spans="1:7" x14ac:dyDescent="0.25">
      <c r="A5685" s="71" t="str">
        <f>IF(
   SUMPRODUCT(--(Sinduscon!$3:$3=DATE(2013,INT((ROW(A5882)-1)/20)+1,1)))&gt;0,
   DATE(2013,INT((ROW(A5882)-1)/20)+1,1),
   ""
)</f>
        <v/>
      </c>
      <c r="B5685" s="72" t="str">
        <f t="shared" si="287"/>
        <v/>
      </c>
      <c r="C5685" s="73"/>
      <c r="D5685" s="73"/>
      <c r="E5685" s="73"/>
      <c r="F5685" s="73"/>
      <c r="G5685" s="73"/>
    </row>
    <row r="5686" spans="1:7" x14ac:dyDescent="0.25">
      <c r="A5686" s="71" t="str">
        <f>IF(
   SUMPRODUCT(--(Sinduscon!$3:$3=DATE(2013,INT((ROW(A5883)-1)/20)+1,1)))&gt;0,
   DATE(2013,INT((ROW(A5883)-1)/20)+1,1),
   ""
)</f>
        <v/>
      </c>
      <c r="B5686" s="72" t="str">
        <f t="shared" si="287"/>
        <v/>
      </c>
      <c r="C5686" s="73"/>
      <c r="D5686" s="73"/>
      <c r="E5686" s="73"/>
      <c r="F5686" s="73"/>
      <c r="G5686" s="73"/>
    </row>
    <row r="5687" spans="1:7" x14ac:dyDescent="0.25">
      <c r="A5687" s="71" t="str">
        <f>IF(
   SUMPRODUCT(--(Sinduscon!$3:$3=DATE(2013,INT((ROW(A5884)-1)/20)+1,1)))&gt;0,
   DATE(2013,INT((ROW(A5884)-1)/20)+1,1),
   ""
)</f>
        <v/>
      </c>
      <c r="B5687" s="72" t="str">
        <f t="shared" si="287"/>
        <v/>
      </c>
      <c r="C5687" s="73"/>
      <c r="D5687" s="73"/>
      <c r="E5687" s="73"/>
      <c r="F5687" s="73"/>
      <c r="G5687" s="73"/>
    </row>
    <row r="5688" spans="1:7" x14ac:dyDescent="0.25">
      <c r="A5688" s="71" t="str">
        <f>IF(
   SUMPRODUCT(--(Sinduscon!$3:$3=DATE(2013,INT((ROW(A5885)-1)/20)+1,1)))&gt;0,
   DATE(2013,INT((ROW(A5885)-1)/20)+1,1),
   ""
)</f>
        <v/>
      </c>
      <c r="B5688" s="72" t="str">
        <f t="shared" si="287"/>
        <v/>
      </c>
      <c r="C5688" s="73"/>
      <c r="D5688" s="73"/>
      <c r="E5688" s="73"/>
      <c r="F5688" s="73"/>
      <c r="G5688" s="73"/>
    </row>
    <row r="5689" spans="1:7" x14ac:dyDescent="0.25">
      <c r="A5689" s="71" t="str">
        <f>IF(
   SUMPRODUCT(--(Sinduscon!$3:$3=DATE(2013,INT((ROW(A5886)-1)/20)+1,1)))&gt;0,
   DATE(2013,INT((ROW(A5886)-1)/20)+1,1),
   ""
)</f>
        <v/>
      </c>
      <c r="B5689" s="72" t="str">
        <f t="shared" si="287"/>
        <v/>
      </c>
      <c r="C5689" s="73"/>
      <c r="D5689" s="73"/>
      <c r="E5689" s="73"/>
      <c r="F5689" s="73"/>
      <c r="G5689" s="73"/>
    </row>
    <row r="5690" spans="1:7" x14ac:dyDescent="0.25">
      <c r="A5690" s="71" t="str">
        <f>IF(
   SUMPRODUCT(--(Sinduscon!$3:$3=DATE(2013,INT((ROW(A5887)-1)/20)+1,1)))&gt;0,
   DATE(2013,INT((ROW(A5887)-1)/20)+1,1),
   ""
)</f>
        <v/>
      </c>
      <c r="B5690" s="72" t="str">
        <f t="shared" si="287"/>
        <v/>
      </c>
      <c r="C5690" s="73"/>
      <c r="D5690" s="73"/>
      <c r="E5690" s="73"/>
      <c r="F5690" s="73"/>
      <c r="G5690" s="73"/>
    </row>
    <row r="5691" spans="1:7" x14ac:dyDescent="0.25">
      <c r="A5691" s="71" t="str">
        <f>IF(
   SUMPRODUCT(--(Sinduscon!$3:$3=DATE(2013,INT((ROW(A5888)-1)/20)+1,1)))&gt;0,
   DATE(2013,INT((ROW(A5888)-1)/20)+1,1),
   ""
)</f>
        <v/>
      </c>
      <c r="B5691" s="72" t="str">
        <f t="shared" si="287"/>
        <v/>
      </c>
      <c r="C5691" s="73"/>
      <c r="D5691" s="73"/>
      <c r="E5691" s="73"/>
      <c r="F5691" s="73"/>
      <c r="G5691" s="73"/>
    </row>
    <row r="5692" spans="1:7" x14ac:dyDescent="0.25">
      <c r="A5692" s="71" t="str">
        <f>IF(
   SUMPRODUCT(--(Sinduscon!$3:$3=DATE(2013,INT((ROW(A5889)-1)/20)+1,1)))&gt;0,
   DATE(2013,INT((ROW(A5889)-1)/20)+1,1),
   ""
)</f>
        <v/>
      </c>
      <c r="B5692" s="72" t="str">
        <f t="shared" si="287"/>
        <v/>
      </c>
      <c r="C5692" s="73"/>
      <c r="D5692" s="73"/>
      <c r="E5692" s="73"/>
      <c r="F5692" s="73"/>
      <c r="G5692" s="73"/>
    </row>
    <row r="5693" spans="1:7" x14ac:dyDescent="0.25">
      <c r="A5693" s="71" t="str">
        <f>IF(
   SUMPRODUCT(--(Sinduscon!$3:$3=DATE(2013,INT((ROW(A5890)-1)/20)+1,1)))&gt;0,
   DATE(2013,INT((ROW(A5890)-1)/20)+1,1),
   ""
)</f>
        <v/>
      </c>
      <c r="B5693" s="72" t="str">
        <f t="shared" si="287"/>
        <v/>
      </c>
      <c r="C5693" s="73"/>
      <c r="D5693" s="73"/>
      <c r="E5693" s="73"/>
      <c r="F5693" s="73"/>
      <c r="G5693" s="73"/>
    </row>
    <row r="5694" spans="1:7" x14ac:dyDescent="0.25">
      <c r="A5694" s="71" t="str">
        <f>IF(
   SUMPRODUCT(--(Sinduscon!$3:$3=DATE(2013,INT((ROW(A5891)-1)/20)+1,1)))&gt;0,
   DATE(2013,INT((ROW(A5891)-1)/20)+1,1),
   ""
)</f>
        <v/>
      </c>
      <c r="B5694" s="72" t="str">
        <f t="shared" si="287"/>
        <v/>
      </c>
      <c r="C5694" s="73"/>
      <c r="D5694" s="73"/>
      <c r="E5694" s="73"/>
      <c r="F5694" s="73"/>
      <c r="G5694" s="73"/>
    </row>
    <row r="5695" spans="1:7" x14ac:dyDescent="0.25">
      <c r="A5695" s="71" t="str">
        <f>IF(
   SUMPRODUCT(--(Sinduscon!$3:$3=DATE(2013,INT((ROW(A5892)-1)/20)+1,1)))&gt;0,
   DATE(2013,INT((ROW(A5892)-1)/20)+1,1),
   ""
)</f>
        <v/>
      </c>
      <c r="B5695" s="72" t="str">
        <f t="shared" si="287"/>
        <v/>
      </c>
      <c r="C5695" s="73"/>
      <c r="D5695" s="73"/>
      <c r="E5695" s="73"/>
      <c r="F5695" s="73"/>
      <c r="G5695" s="73"/>
    </row>
    <row r="5696" spans="1:7" x14ac:dyDescent="0.25">
      <c r="A5696" s="71" t="str">
        <f>IF(
   SUMPRODUCT(--(Sinduscon!$3:$3=DATE(2013,INT((ROW(A5893)-1)/20)+1,1)))&gt;0,
   DATE(2013,INT((ROW(A5893)-1)/20)+1,1),
   ""
)</f>
        <v/>
      </c>
      <c r="B5696" s="72" t="str">
        <f t="shared" si="287"/>
        <v/>
      </c>
      <c r="C5696" s="73"/>
      <c r="D5696" s="73"/>
      <c r="E5696" s="73"/>
      <c r="F5696" s="73"/>
      <c r="G5696" s="73"/>
    </row>
    <row r="5697" spans="1:7" x14ac:dyDescent="0.25">
      <c r="A5697" s="71" t="str">
        <f>IF(
   SUMPRODUCT(--(Sinduscon!$3:$3=DATE(2013,INT((ROW(A5894)-1)/20)+1,1)))&gt;0,
   DATE(2013,INT((ROW(A5894)-1)/20)+1,1),
   ""
)</f>
        <v/>
      </c>
      <c r="B5697" s="72" t="str">
        <f t="shared" si="287"/>
        <v/>
      </c>
      <c r="C5697" s="73"/>
      <c r="D5697" s="73"/>
      <c r="E5697" s="73"/>
      <c r="F5697" s="73"/>
      <c r="G5697" s="73"/>
    </row>
    <row r="5698" spans="1:7" x14ac:dyDescent="0.25">
      <c r="A5698" s="71" t="str">
        <f>IF(
   SUMPRODUCT(--(Sinduscon!$3:$3=DATE(2013,INT((ROW(A5895)-1)/20)+1,1)))&gt;0,
   DATE(2013,INT((ROW(A5895)-1)/20)+1,1),
   ""
)</f>
        <v/>
      </c>
      <c r="B5698" s="72" t="str">
        <f t="shared" si="287"/>
        <v/>
      </c>
      <c r="C5698" s="73"/>
      <c r="D5698" s="73"/>
      <c r="E5698" s="73"/>
      <c r="F5698" s="73"/>
      <c r="G5698" s="73"/>
    </row>
    <row r="5699" spans="1:7" x14ac:dyDescent="0.25">
      <c r="A5699" s="71" t="str">
        <f>IF(
   SUMPRODUCT(--(Sinduscon!$3:$3=DATE(2013,INT((ROW(A5896)-1)/20)+1,1)))&gt;0,
   DATE(2013,INT((ROW(A5896)-1)/20)+1,1),
   ""
)</f>
        <v/>
      </c>
      <c r="B5699" s="72" t="str">
        <f t="shared" si="287"/>
        <v/>
      </c>
      <c r="C5699" s="73"/>
      <c r="D5699" s="73"/>
      <c r="E5699" s="73"/>
      <c r="F5699" s="73"/>
      <c r="G5699" s="73"/>
    </row>
    <row r="5700" spans="1:7" x14ac:dyDescent="0.25">
      <c r="A5700" s="71" t="str">
        <f>IF(
   SUMPRODUCT(--(Sinduscon!$3:$3=DATE(2013,INT((ROW(A5897)-1)/20)+1,1)))&gt;0,
   DATE(2013,INT((ROW(A5897)-1)/20)+1,1),
   ""
)</f>
        <v/>
      </c>
      <c r="B5700" s="72" t="str">
        <f t="shared" si="287"/>
        <v/>
      </c>
      <c r="C5700" s="73"/>
      <c r="D5700" s="73"/>
      <c r="E5700" s="73"/>
      <c r="F5700" s="73"/>
      <c r="G5700" s="73"/>
    </row>
    <row r="5701" spans="1:7" x14ac:dyDescent="0.25">
      <c r="A5701" s="71" t="str">
        <f>IF(
   SUMPRODUCT(--(Sinduscon!$3:$3=DATE(2013,INT((ROW(A5898)-1)/20)+1,1)))&gt;0,
   DATE(2013,INT((ROW(A5898)-1)/20)+1,1),
   ""
)</f>
        <v/>
      </c>
      <c r="B5701" s="72" t="str">
        <f t="shared" si="287"/>
        <v/>
      </c>
      <c r="C5701" s="73"/>
      <c r="D5701" s="73"/>
      <c r="E5701" s="73"/>
      <c r="F5701" s="73"/>
      <c r="G5701" s="73"/>
    </row>
    <row r="5702" spans="1:7" x14ac:dyDescent="0.25">
      <c r="A5702" s="71" t="str">
        <f>IF(
   SUMPRODUCT(--(Sinduscon!$3:$3=DATE(2013,INT((ROW(A5899)-1)/20)+1,1)))&gt;0,
   DATE(2013,INT((ROW(A5899)-1)/20)+1,1),
   ""
)</f>
        <v/>
      </c>
      <c r="B5702" s="72" t="str">
        <f t="shared" si="287"/>
        <v/>
      </c>
      <c r="C5702" s="73"/>
      <c r="D5702" s="73"/>
      <c r="E5702" s="73"/>
      <c r="F5702" s="73"/>
      <c r="G5702" s="73"/>
    </row>
    <row r="5703" spans="1:7" x14ac:dyDescent="0.25">
      <c r="A5703" s="71" t="str">
        <f>IF(
   SUMPRODUCT(--(Sinduscon!$3:$3=DATE(2013,INT((ROW(A5900)-1)/20)+1,1)))&gt;0,
   DATE(2013,INT((ROW(A5900)-1)/20)+1,1),
   ""
)</f>
        <v/>
      </c>
      <c r="B5703" s="72" t="str">
        <f t="shared" si="287"/>
        <v/>
      </c>
      <c r="C5703" s="73"/>
      <c r="D5703" s="73"/>
      <c r="E5703" s="73"/>
      <c r="F5703" s="73"/>
      <c r="G5703" s="73"/>
    </row>
    <row r="5704" spans="1:7" x14ac:dyDescent="0.25">
      <c r="A5704" s="71" t="str">
        <f>IF(
   SUMPRODUCT(--(Sinduscon!$3:$3=DATE(2013,INT((ROW(A5901)-1)/20)+1,1)))&gt;0,
   DATE(2013,INT((ROW(A5901)-1)/20)+1,1),
   ""
)</f>
        <v/>
      </c>
      <c r="B5704" s="72" t="str">
        <f t="shared" ref="B5704:B5767" si="288">IF(A5704&lt;&gt;"", CHOOSE(MOD(QUOTIENT(ROW()-4,4),5)+1,"R-1","PP-4","R-8","R-16","PIS"), "")</f>
        <v/>
      </c>
      <c r="C5704" s="73"/>
      <c r="D5704" s="73"/>
      <c r="E5704" s="73"/>
      <c r="F5704" s="73"/>
      <c r="G5704" s="73"/>
    </row>
    <row r="5705" spans="1:7" x14ac:dyDescent="0.25">
      <c r="A5705" s="71" t="str">
        <f>IF(
   SUMPRODUCT(--(Sinduscon!$3:$3=DATE(2013,INT((ROW(A5902)-1)/20)+1,1)))&gt;0,
   DATE(2013,INT((ROW(A5902)-1)/20)+1,1),
   ""
)</f>
        <v/>
      </c>
      <c r="B5705" s="72" t="str">
        <f t="shared" si="288"/>
        <v/>
      </c>
      <c r="C5705" s="73"/>
      <c r="D5705" s="73"/>
      <c r="E5705" s="73"/>
      <c r="F5705" s="73"/>
      <c r="G5705" s="73"/>
    </row>
    <row r="5706" spans="1:7" x14ac:dyDescent="0.25">
      <c r="A5706" s="71" t="str">
        <f>IF(
   SUMPRODUCT(--(Sinduscon!$3:$3=DATE(2013,INT((ROW(A5903)-1)/20)+1,1)))&gt;0,
   DATE(2013,INT((ROW(A5903)-1)/20)+1,1),
   ""
)</f>
        <v/>
      </c>
      <c r="B5706" s="72" t="str">
        <f t="shared" si="288"/>
        <v/>
      </c>
      <c r="C5706" s="73"/>
      <c r="D5706" s="73"/>
      <c r="E5706" s="73"/>
      <c r="F5706" s="73"/>
      <c r="G5706" s="73"/>
    </row>
    <row r="5707" spans="1:7" x14ac:dyDescent="0.25">
      <c r="A5707" s="71" t="str">
        <f>IF(
   SUMPRODUCT(--(Sinduscon!$3:$3=DATE(2013,INT((ROW(A5904)-1)/20)+1,1)))&gt;0,
   DATE(2013,INT((ROW(A5904)-1)/20)+1,1),
   ""
)</f>
        <v/>
      </c>
      <c r="B5707" s="72" t="str">
        <f t="shared" si="288"/>
        <v/>
      </c>
      <c r="C5707" s="73"/>
      <c r="D5707" s="73"/>
      <c r="E5707" s="73"/>
      <c r="F5707" s="73"/>
      <c r="G5707" s="73"/>
    </row>
    <row r="5708" spans="1:7" x14ac:dyDescent="0.25">
      <c r="A5708" s="71" t="str">
        <f>IF(
   SUMPRODUCT(--(Sinduscon!$3:$3=DATE(2013,INT((ROW(A5905)-1)/20)+1,1)))&gt;0,
   DATE(2013,INT((ROW(A5905)-1)/20)+1,1),
   ""
)</f>
        <v/>
      </c>
      <c r="B5708" s="72" t="str">
        <f t="shared" si="288"/>
        <v/>
      </c>
      <c r="C5708" s="73"/>
      <c r="D5708" s="73"/>
      <c r="E5708" s="73"/>
      <c r="F5708" s="73"/>
      <c r="G5708" s="73"/>
    </row>
    <row r="5709" spans="1:7" x14ac:dyDescent="0.25">
      <c r="A5709" s="71" t="str">
        <f>IF(
   SUMPRODUCT(--(Sinduscon!$3:$3=DATE(2013,INT((ROW(A5906)-1)/20)+1,1)))&gt;0,
   DATE(2013,INT((ROW(A5906)-1)/20)+1,1),
   ""
)</f>
        <v/>
      </c>
      <c r="B5709" s="72" t="str">
        <f t="shared" si="288"/>
        <v/>
      </c>
      <c r="C5709" s="73"/>
      <c r="D5709" s="73"/>
      <c r="E5709" s="73"/>
      <c r="F5709" s="73"/>
      <c r="G5709" s="73"/>
    </row>
    <row r="5710" spans="1:7" x14ac:dyDescent="0.25">
      <c r="A5710" s="71" t="str">
        <f>IF(
   SUMPRODUCT(--(Sinduscon!$3:$3=DATE(2013,INT((ROW(A5907)-1)/20)+1,1)))&gt;0,
   DATE(2013,INT((ROW(A5907)-1)/20)+1,1),
   ""
)</f>
        <v/>
      </c>
      <c r="B5710" s="72" t="str">
        <f t="shared" si="288"/>
        <v/>
      </c>
      <c r="C5710" s="73"/>
      <c r="D5710" s="73"/>
      <c r="E5710" s="73"/>
      <c r="F5710" s="73"/>
      <c r="G5710" s="73"/>
    </row>
    <row r="5711" spans="1:7" x14ac:dyDescent="0.25">
      <c r="A5711" s="71" t="str">
        <f>IF(
   SUMPRODUCT(--(Sinduscon!$3:$3=DATE(2013,INT((ROW(A5908)-1)/20)+1,1)))&gt;0,
   DATE(2013,INT((ROW(A5908)-1)/20)+1,1),
   ""
)</f>
        <v/>
      </c>
      <c r="B5711" s="72" t="str">
        <f t="shared" si="288"/>
        <v/>
      </c>
      <c r="C5711" s="73"/>
      <c r="D5711" s="73"/>
      <c r="E5711" s="73"/>
      <c r="F5711" s="73"/>
      <c r="G5711" s="73"/>
    </row>
    <row r="5712" spans="1:7" x14ac:dyDescent="0.25">
      <c r="A5712" s="71" t="str">
        <f>IF(
   SUMPRODUCT(--(Sinduscon!$3:$3=DATE(2013,INT((ROW(A5909)-1)/20)+1,1)))&gt;0,
   DATE(2013,INT((ROW(A5909)-1)/20)+1,1),
   ""
)</f>
        <v/>
      </c>
      <c r="B5712" s="72" t="str">
        <f t="shared" si="288"/>
        <v/>
      </c>
      <c r="C5712" s="73"/>
      <c r="D5712" s="73"/>
      <c r="E5712" s="73"/>
      <c r="F5712" s="73"/>
      <c r="G5712" s="73"/>
    </row>
    <row r="5713" spans="1:7" x14ac:dyDescent="0.25">
      <c r="A5713" s="71" t="str">
        <f>IF(
   SUMPRODUCT(--(Sinduscon!$3:$3=DATE(2013,INT((ROW(A5910)-1)/20)+1,1)))&gt;0,
   DATE(2013,INT((ROW(A5910)-1)/20)+1,1),
   ""
)</f>
        <v/>
      </c>
      <c r="B5713" s="72" t="str">
        <f t="shared" si="288"/>
        <v/>
      </c>
      <c r="C5713" s="73"/>
      <c r="D5713" s="73"/>
      <c r="E5713" s="73"/>
      <c r="F5713" s="73"/>
      <c r="G5713" s="73"/>
    </row>
    <row r="5714" spans="1:7" x14ac:dyDescent="0.25">
      <c r="A5714" s="71" t="str">
        <f>IF(
   SUMPRODUCT(--(Sinduscon!$3:$3=DATE(2013,INT((ROW(A5911)-1)/20)+1,1)))&gt;0,
   DATE(2013,INT((ROW(A5911)-1)/20)+1,1),
   ""
)</f>
        <v/>
      </c>
      <c r="B5714" s="72" t="str">
        <f t="shared" si="288"/>
        <v/>
      </c>
      <c r="C5714" s="73"/>
      <c r="D5714" s="73"/>
      <c r="E5714" s="73"/>
      <c r="F5714" s="73"/>
      <c r="G5714" s="73"/>
    </row>
    <row r="5715" spans="1:7" x14ac:dyDescent="0.25">
      <c r="A5715" s="71" t="str">
        <f>IF(
   SUMPRODUCT(--(Sinduscon!$3:$3=DATE(2013,INT((ROW(A5912)-1)/20)+1,1)))&gt;0,
   DATE(2013,INT((ROW(A5912)-1)/20)+1,1),
   ""
)</f>
        <v/>
      </c>
      <c r="B5715" s="72" t="str">
        <f t="shared" si="288"/>
        <v/>
      </c>
      <c r="C5715" s="73"/>
      <c r="D5715" s="73"/>
      <c r="E5715" s="73"/>
      <c r="F5715" s="73"/>
      <c r="G5715" s="73"/>
    </row>
    <row r="5716" spans="1:7" x14ac:dyDescent="0.25">
      <c r="A5716" s="71" t="str">
        <f>IF(
   SUMPRODUCT(--(Sinduscon!$3:$3=DATE(2013,INT((ROW(A5913)-1)/20)+1,1)))&gt;0,
   DATE(2013,INT((ROW(A5913)-1)/20)+1,1),
   ""
)</f>
        <v/>
      </c>
      <c r="B5716" s="72" t="str">
        <f t="shared" si="288"/>
        <v/>
      </c>
      <c r="C5716" s="73"/>
      <c r="D5716" s="73"/>
      <c r="E5716" s="73"/>
      <c r="F5716" s="73"/>
      <c r="G5716" s="73"/>
    </row>
    <row r="5717" spans="1:7" x14ac:dyDescent="0.25">
      <c r="A5717" s="71" t="str">
        <f>IF(
   SUMPRODUCT(--(Sinduscon!$3:$3=DATE(2013,INT((ROW(A5914)-1)/20)+1,1)))&gt;0,
   DATE(2013,INT((ROW(A5914)-1)/20)+1,1),
   ""
)</f>
        <v/>
      </c>
      <c r="B5717" s="72" t="str">
        <f t="shared" si="288"/>
        <v/>
      </c>
      <c r="C5717" s="73"/>
      <c r="D5717" s="73"/>
      <c r="E5717" s="73"/>
      <c r="F5717" s="73"/>
      <c r="G5717" s="73"/>
    </row>
    <row r="5718" spans="1:7" x14ac:dyDescent="0.25">
      <c r="A5718" s="71" t="str">
        <f>IF(
   SUMPRODUCT(--(Sinduscon!$3:$3=DATE(2013,INT((ROW(A5915)-1)/20)+1,1)))&gt;0,
   DATE(2013,INT((ROW(A5915)-1)/20)+1,1),
   ""
)</f>
        <v/>
      </c>
      <c r="B5718" s="72" t="str">
        <f t="shared" si="288"/>
        <v/>
      </c>
      <c r="C5718" s="73"/>
      <c r="D5718" s="73"/>
      <c r="E5718" s="73"/>
      <c r="F5718" s="73"/>
      <c r="G5718" s="73"/>
    </row>
    <row r="5719" spans="1:7" x14ac:dyDescent="0.25">
      <c r="A5719" s="71" t="str">
        <f>IF(
   SUMPRODUCT(--(Sinduscon!$3:$3=DATE(2013,INT((ROW(A5916)-1)/20)+1,1)))&gt;0,
   DATE(2013,INT((ROW(A5916)-1)/20)+1,1),
   ""
)</f>
        <v/>
      </c>
      <c r="B5719" s="72" t="str">
        <f t="shared" si="288"/>
        <v/>
      </c>
      <c r="C5719" s="73"/>
      <c r="D5719" s="73"/>
      <c r="E5719" s="73"/>
      <c r="F5719" s="73"/>
      <c r="G5719" s="73"/>
    </row>
    <row r="5720" spans="1:7" x14ac:dyDescent="0.25">
      <c r="A5720" s="71" t="str">
        <f>IF(
   SUMPRODUCT(--(Sinduscon!$3:$3=DATE(2013,INT((ROW(A5917)-1)/20)+1,1)))&gt;0,
   DATE(2013,INT((ROW(A5917)-1)/20)+1,1),
   ""
)</f>
        <v/>
      </c>
      <c r="B5720" s="72" t="str">
        <f t="shared" si="288"/>
        <v/>
      </c>
      <c r="C5720" s="73"/>
      <c r="D5720" s="73"/>
      <c r="E5720" s="73"/>
      <c r="F5720" s="73"/>
      <c r="G5720" s="73"/>
    </row>
    <row r="5721" spans="1:7" x14ac:dyDescent="0.25">
      <c r="A5721" s="71" t="str">
        <f>IF(
   SUMPRODUCT(--(Sinduscon!$3:$3=DATE(2013,INT((ROW(A5918)-1)/20)+1,1)))&gt;0,
   DATE(2013,INT((ROW(A5918)-1)/20)+1,1),
   ""
)</f>
        <v/>
      </c>
      <c r="B5721" s="72" t="str">
        <f t="shared" si="288"/>
        <v/>
      </c>
      <c r="C5721" s="73"/>
      <c r="D5721" s="73"/>
      <c r="E5721" s="73"/>
      <c r="F5721" s="73"/>
      <c r="G5721" s="73"/>
    </row>
    <row r="5722" spans="1:7" x14ac:dyDescent="0.25">
      <c r="A5722" s="71" t="str">
        <f>IF(
   SUMPRODUCT(--(Sinduscon!$3:$3=DATE(2013,INT((ROW(A5919)-1)/20)+1,1)))&gt;0,
   DATE(2013,INT((ROW(A5919)-1)/20)+1,1),
   ""
)</f>
        <v/>
      </c>
      <c r="B5722" s="72" t="str">
        <f t="shared" si="288"/>
        <v/>
      </c>
      <c r="C5722" s="73"/>
      <c r="D5722" s="73"/>
      <c r="E5722" s="73"/>
      <c r="F5722" s="73"/>
      <c r="G5722" s="73"/>
    </row>
    <row r="5723" spans="1:7" x14ac:dyDescent="0.25">
      <c r="A5723" s="71" t="str">
        <f>IF(
   SUMPRODUCT(--(Sinduscon!$3:$3=DATE(2013,INT((ROW(A5920)-1)/20)+1,1)))&gt;0,
   DATE(2013,INT((ROW(A5920)-1)/20)+1,1),
   ""
)</f>
        <v/>
      </c>
      <c r="B5723" s="72" t="str">
        <f t="shared" si="288"/>
        <v/>
      </c>
      <c r="C5723" s="73"/>
      <c r="D5723" s="73"/>
      <c r="E5723" s="73"/>
      <c r="F5723" s="73"/>
      <c r="G5723" s="73"/>
    </row>
    <row r="5724" spans="1:7" x14ac:dyDescent="0.25">
      <c r="A5724" s="71" t="str">
        <f>IF(
   SUMPRODUCT(--(Sinduscon!$3:$3=DATE(2013,INT((ROW(A5921)-1)/20)+1,1)))&gt;0,
   DATE(2013,INT((ROW(A5921)-1)/20)+1,1),
   ""
)</f>
        <v/>
      </c>
      <c r="B5724" s="72" t="str">
        <f t="shared" si="288"/>
        <v/>
      </c>
      <c r="C5724" s="73"/>
      <c r="D5724" s="73"/>
      <c r="E5724" s="73"/>
      <c r="F5724" s="73"/>
      <c r="G5724" s="73"/>
    </row>
    <row r="5725" spans="1:7" x14ac:dyDescent="0.25">
      <c r="A5725" s="71" t="str">
        <f>IF(
   SUMPRODUCT(--(Sinduscon!$3:$3=DATE(2013,INT((ROW(A5922)-1)/20)+1,1)))&gt;0,
   DATE(2013,INT((ROW(A5922)-1)/20)+1,1),
   ""
)</f>
        <v/>
      </c>
      <c r="B5725" s="72" t="str">
        <f t="shared" si="288"/>
        <v/>
      </c>
      <c r="C5725" s="73"/>
      <c r="D5725" s="73"/>
      <c r="E5725" s="73"/>
      <c r="F5725" s="73"/>
      <c r="G5725" s="73"/>
    </row>
    <row r="5726" spans="1:7" x14ac:dyDescent="0.25">
      <c r="A5726" s="71" t="str">
        <f>IF(
   SUMPRODUCT(--(Sinduscon!$3:$3=DATE(2013,INT((ROW(A5923)-1)/20)+1,1)))&gt;0,
   DATE(2013,INT((ROW(A5923)-1)/20)+1,1),
   ""
)</f>
        <v/>
      </c>
      <c r="B5726" s="72" t="str">
        <f t="shared" si="288"/>
        <v/>
      </c>
      <c r="C5726" s="73"/>
      <c r="D5726" s="73"/>
      <c r="E5726" s="73"/>
      <c r="F5726" s="73"/>
      <c r="G5726" s="73"/>
    </row>
    <row r="5727" spans="1:7" x14ac:dyDescent="0.25">
      <c r="A5727" s="71" t="str">
        <f>IF(
   SUMPRODUCT(--(Sinduscon!$3:$3=DATE(2013,INT((ROW(A5924)-1)/20)+1,1)))&gt;0,
   DATE(2013,INT((ROW(A5924)-1)/20)+1,1),
   ""
)</f>
        <v/>
      </c>
      <c r="B5727" s="72" t="str">
        <f t="shared" si="288"/>
        <v/>
      </c>
      <c r="C5727" s="73"/>
      <c r="D5727" s="73"/>
      <c r="E5727" s="73"/>
      <c r="F5727" s="73"/>
      <c r="G5727" s="73"/>
    </row>
    <row r="5728" spans="1:7" x14ac:dyDescent="0.25">
      <c r="A5728" s="71" t="str">
        <f>IF(
   SUMPRODUCT(--(Sinduscon!$3:$3=DATE(2013,INT((ROW(A5925)-1)/20)+1,1)))&gt;0,
   DATE(2013,INT((ROW(A5925)-1)/20)+1,1),
   ""
)</f>
        <v/>
      </c>
      <c r="B5728" s="72" t="str">
        <f t="shared" si="288"/>
        <v/>
      </c>
      <c r="C5728" s="73"/>
      <c r="D5728" s="73"/>
      <c r="E5728" s="73"/>
      <c r="F5728" s="73"/>
      <c r="G5728" s="73"/>
    </row>
    <row r="5729" spans="1:7" x14ac:dyDescent="0.25">
      <c r="A5729" s="71" t="str">
        <f>IF(
   SUMPRODUCT(--(Sinduscon!$3:$3=DATE(2013,INT((ROW(A5926)-1)/20)+1,1)))&gt;0,
   DATE(2013,INT((ROW(A5926)-1)/20)+1,1),
   ""
)</f>
        <v/>
      </c>
      <c r="B5729" s="72" t="str">
        <f t="shared" si="288"/>
        <v/>
      </c>
      <c r="C5729" s="73"/>
      <c r="D5729" s="73"/>
      <c r="E5729" s="73"/>
      <c r="F5729" s="73"/>
      <c r="G5729" s="73"/>
    </row>
    <row r="5730" spans="1:7" x14ac:dyDescent="0.25">
      <c r="A5730" s="71" t="str">
        <f>IF(
   SUMPRODUCT(--(Sinduscon!$3:$3=DATE(2013,INT((ROW(A5927)-1)/20)+1,1)))&gt;0,
   DATE(2013,INT((ROW(A5927)-1)/20)+1,1),
   ""
)</f>
        <v/>
      </c>
      <c r="B5730" s="72" t="str">
        <f t="shared" si="288"/>
        <v/>
      </c>
      <c r="C5730" s="73"/>
      <c r="D5730" s="73"/>
      <c r="E5730" s="73"/>
      <c r="F5730" s="73"/>
      <c r="G5730" s="73"/>
    </row>
    <row r="5731" spans="1:7" x14ac:dyDescent="0.25">
      <c r="A5731" s="71" t="str">
        <f>IF(
   SUMPRODUCT(--(Sinduscon!$3:$3=DATE(2013,INT((ROW(A5928)-1)/20)+1,1)))&gt;0,
   DATE(2013,INT((ROW(A5928)-1)/20)+1,1),
   ""
)</f>
        <v/>
      </c>
      <c r="B5731" s="72" t="str">
        <f t="shared" si="288"/>
        <v/>
      </c>
      <c r="C5731" s="73"/>
      <c r="D5731" s="73"/>
      <c r="E5731" s="73"/>
      <c r="F5731" s="73"/>
      <c r="G5731" s="73"/>
    </row>
    <row r="5732" spans="1:7" x14ac:dyDescent="0.25">
      <c r="A5732" s="71" t="str">
        <f>IF(
   SUMPRODUCT(--(Sinduscon!$3:$3=DATE(2013,INT((ROW(A5929)-1)/20)+1,1)))&gt;0,
   DATE(2013,INT((ROW(A5929)-1)/20)+1,1),
   ""
)</f>
        <v/>
      </c>
      <c r="B5732" s="72" t="str">
        <f t="shared" si="288"/>
        <v/>
      </c>
      <c r="C5732" s="73"/>
      <c r="D5732" s="73"/>
      <c r="E5732" s="73"/>
      <c r="F5732" s="73"/>
      <c r="G5732" s="73"/>
    </row>
    <row r="5733" spans="1:7" x14ac:dyDescent="0.25">
      <c r="A5733" s="71" t="str">
        <f>IF(
   SUMPRODUCT(--(Sinduscon!$3:$3=DATE(2013,INT((ROW(A5930)-1)/20)+1,1)))&gt;0,
   DATE(2013,INT((ROW(A5930)-1)/20)+1,1),
   ""
)</f>
        <v/>
      </c>
      <c r="B5733" s="72" t="str">
        <f t="shared" si="288"/>
        <v/>
      </c>
      <c r="C5733" s="73"/>
      <c r="D5733" s="73"/>
      <c r="E5733" s="73"/>
      <c r="F5733" s="73"/>
      <c r="G5733" s="73"/>
    </row>
    <row r="5734" spans="1:7" x14ac:dyDescent="0.25">
      <c r="A5734" s="71" t="str">
        <f>IF(
   SUMPRODUCT(--(Sinduscon!$3:$3=DATE(2013,INT((ROW(A5931)-1)/20)+1,1)))&gt;0,
   DATE(2013,INT((ROW(A5931)-1)/20)+1,1),
   ""
)</f>
        <v/>
      </c>
      <c r="B5734" s="72" t="str">
        <f t="shared" si="288"/>
        <v/>
      </c>
      <c r="C5734" s="73"/>
      <c r="D5734" s="73"/>
      <c r="E5734" s="73"/>
      <c r="F5734" s="73"/>
      <c r="G5734" s="73"/>
    </row>
    <row r="5735" spans="1:7" x14ac:dyDescent="0.25">
      <c r="A5735" s="71" t="str">
        <f>IF(
   SUMPRODUCT(--(Sinduscon!$3:$3=DATE(2013,INT((ROW(A5932)-1)/20)+1,1)))&gt;0,
   DATE(2013,INT((ROW(A5932)-1)/20)+1,1),
   ""
)</f>
        <v/>
      </c>
      <c r="B5735" s="72" t="str">
        <f t="shared" si="288"/>
        <v/>
      </c>
      <c r="C5735" s="73"/>
      <c r="D5735" s="73"/>
      <c r="E5735" s="73"/>
      <c r="F5735" s="73"/>
      <c r="G5735" s="73"/>
    </row>
    <row r="5736" spans="1:7" x14ac:dyDescent="0.25">
      <c r="A5736" s="71" t="str">
        <f>IF(
   SUMPRODUCT(--(Sinduscon!$3:$3=DATE(2013,INT((ROW(A5933)-1)/20)+1,1)))&gt;0,
   DATE(2013,INT((ROW(A5933)-1)/20)+1,1),
   ""
)</f>
        <v/>
      </c>
      <c r="B5736" s="72" t="str">
        <f t="shared" si="288"/>
        <v/>
      </c>
      <c r="C5736" s="73"/>
      <c r="D5736" s="73"/>
      <c r="E5736" s="73"/>
      <c r="F5736" s="73"/>
      <c r="G5736" s="73"/>
    </row>
    <row r="5737" spans="1:7" x14ac:dyDescent="0.25">
      <c r="A5737" s="71" t="str">
        <f>IF(
   SUMPRODUCT(--(Sinduscon!$3:$3=DATE(2013,INT((ROW(A5934)-1)/20)+1,1)))&gt;0,
   DATE(2013,INT((ROW(A5934)-1)/20)+1,1),
   ""
)</f>
        <v/>
      </c>
      <c r="B5737" s="72" t="str">
        <f t="shared" si="288"/>
        <v/>
      </c>
      <c r="C5737" s="73"/>
      <c r="D5737" s="73"/>
      <c r="E5737" s="73"/>
      <c r="F5737" s="73"/>
      <c r="G5737" s="73"/>
    </row>
    <row r="5738" spans="1:7" x14ac:dyDescent="0.25">
      <c r="A5738" s="71" t="str">
        <f>IF(
   SUMPRODUCT(--(Sinduscon!$3:$3=DATE(2013,INT((ROW(A5935)-1)/20)+1,1)))&gt;0,
   DATE(2013,INT((ROW(A5935)-1)/20)+1,1),
   ""
)</f>
        <v/>
      </c>
      <c r="B5738" s="72" t="str">
        <f t="shared" si="288"/>
        <v/>
      </c>
      <c r="C5738" s="73"/>
      <c r="D5738" s="73"/>
      <c r="E5738" s="73"/>
      <c r="F5738" s="73"/>
      <c r="G5738" s="73"/>
    </row>
    <row r="5739" spans="1:7" x14ac:dyDescent="0.25">
      <c r="A5739" s="71" t="str">
        <f>IF(
   SUMPRODUCT(--(Sinduscon!$3:$3=DATE(2013,INT((ROW(A5936)-1)/20)+1,1)))&gt;0,
   DATE(2013,INT((ROW(A5936)-1)/20)+1,1),
   ""
)</f>
        <v/>
      </c>
      <c r="B5739" s="72" t="str">
        <f t="shared" si="288"/>
        <v/>
      </c>
      <c r="C5739" s="73"/>
      <c r="D5739" s="73"/>
      <c r="E5739" s="73"/>
      <c r="F5739" s="73"/>
      <c r="G5739" s="73"/>
    </row>
    <row r="5740" spans="1:7" x14ac:dyDescent="0.25">
      <c r="A5740" s="71" t="str">
        <f>IF(
   SUMPRODUCT(--(Sinduscon!$3:$3=DATE(2013,INT((ROW(A5937)-1)/20)+1,1)))&gt;0,
   DATE(2013,INT((ROW(A5937)-1)/20)+1,1),
   ""
)</f>
        <v/>
      </c>
      <c r="B5740" s="72" t="str">
        <f t="shared" si="288"/>
        <v/>
      </c>
      <c r="C5740" s="73"/>
      <c r="D5740" s="73"/>
      <c r="E5740" s="73"/>
      <c r="F5740" s="73"/>
      <c r="G5740" s="73"/>
    </row>
    <row r="5741" spans="1:7" x14ac:dyDescent="0.25">
      <c r="A5741" s="71" t="str">
        <f>IF(
   SUMPRODUCT(--(Sinduscon!$3:$3=DATE(2013,INT((ROW(A5938)-1)/20)+1,1)))&gt;0,
   DATE(2013,INT((ROW(A5938)-1)/20)+1,1),
   ""
)</f>
        <v/>
      </c>
      <c r="B5741" s="72" t="str">
        <f t="shared" si="288"/>
        <v/>
      </c>
      <c r="C5741" s="73"/>
      <c r="D5741" s="73"/>
      <c r="E5741" s="73"/>
      <c r="F5741" s="73"/>
      <c r="G5741" s="73"/>
    </row>
    <row r="5742" spans="1:7" x14ac:dyDescent="0.25">
      <c r="A5742" s="71" t="str">
        <f>IF(
   SUMPRODUCT(--(Sinduscon!$3:$3=DATE(2013,INT((ROW(A5939)-1)/20)+1,1)))&gt;0,
   DATE(2013,INT((ROW(A5939)-1)/20)+1,1),
   ""
)</f>
        <v/>
      </c>
      <c r="B5742" s="72" t="str">
        <f t="shared" si="288"/>
        <v/>
      </c>
      <c r="C5742" s="73"/>
      <c r="D5742" s="73"/>
      <c r="E5742" s="73"/>
      <c r="F5742" s="73"/>
      <c r="G5742" s="73"/>
    </row>
    <row r="5743" spans="1:7" x14ac:dyDescent="0.25">
      <c r="A5743" s="71" t="str">
        <f>IF(
   SUMPRODUCT(--(Sinduscon!$3:$3=DATE(2013,INT((ROW(A5940)-1)/20)+1,1)))&gt;0,
   DATE(2013,INT((ROW(A5940)-1)/20)+1,1),
   ""
)</f>
        <v/>
      </c>
      <c r="B5743" s="72" t="str">
        <f t="shared" si="288"/>
        <v/>
      </c>
      <c r="C5743" s="73"/>
      <c r="D5743" s="73"/>
      <c r="E5743" s="73"/>
      <c r="F5743" s="73"/>
      <c r="G5743" s="73"/>
    </row>
    <row r="5744" spans="1:7" x14ac:dyDescent="0.25">
      <c r="A5744" s="71" t="str">
        <f>IF(
   SUMPRODUCT(--(Sinduscon!$3:$3=DATE(2013,INT((ROW(A5941)-1)/20)+1,1)))&gt;0,
   DATE(2013,INT((ROW(A5941)-1)/20)+1,1),
   ""
)</f>
        <v/>
      </c>
      <c r="B5744" s="72" t="str">
        <f t="shared" si="288"/>
        <v/>
      </c>
      <c r="C5744" s="73"/>
      <c r="D5744" s="73"/>
      <c r="E5744" s="73"/>
      <c r="F5744" s="73"/>
      <c r="G5744" s="73"/>
    </row>
    <row r="5745" spans="1:7" x14ac:dyDescent="0.25">
      <c r="A5745" s="71" t="str">
        <f>IF(
   SUMPRODUCT(--(Sinduscon!$3:$3=DATE(2013,INT((ROW(A5942)-1)/20)+1,1)))&gt;0,
   DATE(2013,INT((ROW(A5942)-1)/20)+1,1),
   ""
)</f>
        <v/>
      </c>
      <c r="B5745" s="72" t="str">
        <f t="shared" si="288"/>
        <v/>
      </c>
      <c r="C5745" s="73"/>
      <c r="D5745" s="73"/>
      <c r="E5745" s="73"/>
      <c r="F5745" s="73"/>
      <c r="G5745" s="73"/>
    </row>
    <row r="5746" spans="1:7" x14ac:dyDescent="0.25">
      <c r="A5746" s="71" t="str">
        <f>IF(
   SUMPRODUCT(--(Sinduscon!$3:$3=DATE(2013,INT((ROW(A5943)-1)/20)+1,1)))&gt;0,
   DATE(2013,INT((ROW(A5943)-1)/20)+1,1),
   ""
)</f>
        <v/>
      </c>
      <c r="B5746" s="72" t="str">
        <f t="shared" si="288"/>
        <v/>
      </c>
      <c r="C5746" s="73"/>
      <c r="D5746" s="73"/>
      <c r="E5746" s="73"/>
      <c r="F5746" s="73"/>
      <c r="G5746" s="73"/>
    </row>
    <row r="5747" spans="1:7" x14ac:dyDescent="0.25">
      <c r="A5747" s="71" t="str">
        <f>IF(
   SUMPRODUCT(--(Sinduscon!$3:$3=DATE(2013,INT((ROW(A5944)-1)/20)+1,1)))&gt;0,
   DATE(2013,INT((ROW(A5944)-1)/20)+1,1),
   ""
)</f>
        <v/>
      </c>
      <c r="B5747" s="72" t="str">
        <f t="shared" si="288"/>
        <v/>
      </c>
      <c r="C5747" s="73"/>
      <c r="D5747" s="73"/>
      <c r="E5747" s="73"/>
      <c r="F5747" s="73"/>
      <c r="G5747" s="73"/>
    </row>
    <row r="5748" spans="1:7" x14ac:dyDescent="0.25">
      <c r="A5748" s="71" t="str">
        <f>IF(
   SUMPRODUCT(--(Sinduscon!$3:$3=DATE(2013,INT((ROW(A5945)-1)/20)+1,1)))&gt;0,
   DATE(2013,INT((ROW(A5945)-1)/20)+1,1),
   ""
)</f>
        <v/>
      </c>
      <c r="B5748" s="72" t="str">
        <f t="shared" si="288"/>
        <v/>
      </c>
      <c r="C5748" s="73"/>
      <c r="D5748" s="73"/>
      <c r="E5748" s="73"/>
      <c r="F5748" s="73"/>
      <c r="G5748" s="73"/>
    </row>
    <row r="5749" spans="1:7" x14ac:dyDescent="0.25">
      <c r="A5749" s="71" t="str">
        <f>IF(
   SUMPRODUCT(--(Sinduscon!$3:$3=DATE(2013,INT((ROW(A5946)-1)/20)+1,1)))&gt;0,
   DATE(2013,INT((ROW(A5946)-1)/20)+1,1),
   ""
)</f>
        <v/>
      </c>
      <c r="B5749" s="72" t="str">
        <f t="shared" si="288"/>
        <v/>
      </c>
      <c r="C5749" s="73"/>
      <c r="D5749" s="73"/>
      <c r="E5749" s="73"/>
      <c r="F5749" s="73"/>
      <c r="G5749" s="73"/>
    </row>
    <row r="5750" spans="1:7" x14ac:dyDescent="0.25">
      <c r="A5750" s="71" t="str">
        <f>IF(
   SUMPRODUCT(--(Sinduscon!$3:$3=DATE(2013,INT((ROW(A5947)-1)/20)+1,1)))&gt;0,
   DATE(2013,INT((ROW(A5947)-1)/20)+1,1),
   ""
)</f>
        <v/>
      </c>
      <c r="B5750" s="72" t="str">
        <f t="shared" si="288"/>
        <v/>
      </c>
      <c r="C5750" s="73"/>
      <c r="D5750" s="73"/>
      <c r="E5750" s="73"/>
      <c r="F5750" s="73"/>
      <c r="G5750" s="73"/>
    </row>
    <row r="5751" spans="1:7" x14ac:dyDescent="0.25">
      <c r="A5751" s="71" t="str">
        <f>IF(
   SUMPRODUCT(--(Sinduscon!$3:$3=DATE(2013,INT((ROW(A5948)-1)/20)+1,1)))&gt;0,
   DATE(2013,INT((ROW(A5948)-1)/20)+1,1),
   ""
)</f>
        <v/>
      </c>
      <c r="B5751" s="72" t="str">
        <f t="shared" si="288"/>
        <v/>
      </c>
      <c r="C5751" s="73"/>
      <c r="D5751" s="73"/>
      <c r="E5751" s="73"/>
      <c r="F5751" s="73"/>
      <c r="G5751" s="73"/>
    </row>
    <row r="5752" spans="1:7" x14ac:dyDescent="0.25">
      <c r="A5752" s="71" t="str">
        <f>IF(
   SUMPRODUCT(--(Sinduscon!$3:$3=DATE(2013,INT((ROW(A5949)-1)/20)+1,1)))&gt;0,
   DATE(2013,INT((ROW(A5949)-1)/20)+1,1),
   ""
)</f>
        <v/>
      </c>
      <c r="B5752" s="72" t="str">
        <f t="shared" si="288"/>
        <v/>
      </c>
      <c r="C5752" s="73"/>
      <c r="D5752" s="73"/>
      <c r="E5752" s="73"/>
      <c r="F5752" s="73"/>
      <c r="G5752" s="73"/>
    </row>
    <row r="5753" spans="1:7" x14ac:dyDescent="0.25">
      <c r="A5753" s="71" t="str">
        <f>IF(
   SUMPRODUCT(--(Sinduscon!$3:$3=DATE(2013,INT((ROW(A5950)-1)/20)+1,1)))&gt;0,
   DATE(2013,INT((ROW(A5950)-1)/20)+1,1),
   ""
)</f>
        <v/>
      </c>
      <c r="B5753" s="72" t="str">
        <f t="shared" si="288"/>
        <v/>
      </c>
      <c r="C5753" s="73"/>
      <c r="D5753" s="73"/>
      <c r="E5753" s="73"/>
      <c r="F5753" s="73"/>
      <c r="G5753" s="73"/>
    </row>
    <row r="5754" spans="1:7" x14ac:dyDescent="0.25">
      <c r="A5754" s="71" t="str">
        <f>IF(
   SUMPRODUCT(--(Sinduscon!$3:$3=DATE(2013,INT((ROW(A5951)-1)/20)+1,1)))&gt;0,
   DATE(2013,INT((ROW(A5951)-1)/20)+1,1),
   ""
)</f>
        <v/>
      </c>
      <c r="B5754" s="72" t="str">
        <f t="shared" si="288"/>
        <v/>
      </c>
      <c r="C5754" s="73"/>
      <c r="D5754" s="73"/>
      <c r="E5754" s="73"/>
      <c r="F5754" s="73"/>
      <c r="G5754" s="73"/>
    </row>
    <row r="5755" spans="1:7" x14ac:dyDescent="0.25">
      <c r="A5755" s="71" t="str">
        <f>IF(
   SUMPRODUCT(--(Sinduscon!$3:$3=DATE(2013,INT((ROW(A5952)-1)/20)+1,1)))&gt;0,
   DATE(2013,INT((ROW(A5952)-1)/20)+1,1),
   ""
)</f>
        <v/>
      </c>
      <c r="B5755" s="72" t="str">
        <f t="shared" si="288"/>
        <v/>
      </c>
      <c r="C5755" s="73"/>
      <c r="D5755" s="73"/>
      <c r="E5755" s="73"/>
      <c r="F5755" s="73"/>
      <c r="G5755" s="73"/>
    </row>
    <row r="5756" spans="1:7" x14ac:dyDescent="0.25">
      <c r="A5756" s="71" t="str">
        <f>IF(
   SUMPRODUCT(--(Sinduscon!$3:$3=DATE(2013,INT((ROW(A5953)-1)/20)+1,1)))&gt;0,
   DATE(2013,INT((ROW(A5953)-1)/20)+1,1),
   ""
)</f>
        <v/>
      </c>
      <c r="B5756" s="72" t="str">
        <f t="shared" si="288"/>
        <v/>
      </c>
      <c r="C5756" s="73"/>
      <c r="D5756" s="73"/>
      <c r="E5756" s="73"/>
      <c r="F5756" s="73"/>
      <c r="G5756" s="73"/>
    </row>
    <row r="5757" spans="1:7" x14ac:dyDescent="0.25">
      <c r="A5757" s="71" t="str">
        <f>IF(
   SUMPRODUCT(--(Sinduscon!$3:$3=DATE(2013,INT((ROW(A5954)-1)/20)+1,1)))&gt;0,
   DATE(2013,INT((ROW(A5954)-1)/20)+1,1),
   ""
)</f>
        <v/>
      </c>
      <c r="B5757" s="72" t="str">
        <f t="shared" si="288"/>
        <v/>
      </c>
      <c r="C5757" s="73"/>
      <c r="D5757" s="73"/>
      <c r="E5757" s="73"/>
      <c r="F5757" s="73"/>
      <c r="G5757" s="73"/>
    </row>
    <row r="5758" spans="1:7" x14ac:dyDescent="0.25">
      <c r="A5758" s="71" t="str">
        <f>IF(
   SUMPRODUCT(--(Sinduscon!$3:$3=DATE(2013,INT((ROW(A5955)-1)/20)+1,1)))&gt;0,
   DATE(2013,INT((ROW(A5955)-1)/20)+1,1),
   ""
)</f>
        <v/>
      </c>
      <c r="B5758" s="72" t="str">
        <f t="shared" si="288"/>
        <v/>
      </c>
      <c r="C5758" s="73"/>
      <c r="D5758" s="73"/>
      <c r="E5758" s="73"/>
      <c r="F5758" s="73"/>
      <c r="G5758" s="73"/>
    </row>
    <row r="5759" spans="1:7" x14ac:dyDescent="0.25">
      <c r="A5759" s="71" t="str">
        <f>IF(
   SUMPRODUCT(--(Sinduscon!$3:$3=DATE(2013,INT((ROW(A5956)-1)/20)+1,1)))&gt;0,
   DATE(2013,INT((ROW(A5956)-1)/20)+1,1),
   ""
)</f>
        <v/>
      </c>
      <c r="B5759" s="72" t="str">
        <f t="shared" si="288"/>
        <v/>
      </c>
      <c r="C5759" s="73"/>
      <c r="D5759" s="73"/>
      <c r="E5759" s="73"/>
      <c r="F5759" s="73"/>
      <c r="G5759" s="73"/>
    </row>
    <row r="5760" spans="1:7" x14ac:dyDescent="0.25">
      <c r="A5760" s="71" t="str">
        <f>IF(
   SUMPRODUCT(--(Sinduscon!$3:$3=DATE(2013,INT((ROW(A5957)-1)/20)+1,1)))&gt;0,
   DATE(2013,INT((ROW(A5957)-1)/20)+1,1),
   ""
)</f>
        <v/>
      </c>
      <c r="B5760" s="72" t="str">
        <f t="shared" si="288"/>
        <v/>
      </c>
      <c r="C5760" s="73"/>
      <c r="D5760" s="73"/>
      <c r="E5760" s="73"/>
      <c r="F5760" s="73"/>
      <c r="G5760" s="73"/>
    </row>
    <row r="5761" spans="1:7" x14ac:dyDescent="0.25">
      <c r="A5761" s="71" t="str">
        <f>IF(
   SUMPRODUCT(--(Sinduscon!$3:$3=DATE(2013,INT((ROW(A5958)-1)/20)+1,1)))&gt;0,
   DATE(2013,INT((ROW(A5958)-1)/20)+1,1),
   ""
)</f>
        <v/>
      </c>
      <c r="B5761" s="72" t="str">
        <f t="shared" si="288"/>
        <v/>
      </c>
      <c r="C5761" s="73"/>
      <c r="D5761" s="73"/>
      <c r="E5761" s="73"/>
      <c r="F5761" s="73"/>
      <c r="G5761" s="73"/>
    </row>
    <row r="5762" spans="1:7" x14ac:dyDescent="0.25">
      <c r="A5762" s="71" t="str">
        <f>IF(
   SUMPRODUCT(--(Sinduscon!$3:$3=DATE(2013,INT((ROW(A5959)-1)/20)+1,1)))&gt;0,
   DATE(2013,INT((ROW(A5959)-1)/20)+1,1),
   ""
)</f>
        <v/>
      </c>
      <c r="B5762" s="72" t="str">
        <f t="shared" si="288"/>
        <v/>
      </c>
      <c r="C5762" s="73"/>
      <c r="D5762" s="73"/>
      <c r="E5762" s="73"/>
      <c r="F5762" s="73"/>
      <c r="G5762" s="73"/>
    </row>
    <row r="5763" spans="1:7" x14ac:dyDescent="0.25">
      <c r="A5763" s="71" t="str">
        <f>IF(
   SUMPRODUCT(--(Sinduscon!$3:$3=DATE(2013,INT((ROW(A5960)-1)/20)+1,1)))&gt;0,
   DATE(2013,INT((ROW(A5960)-1)/20)+1,1),
   ""
)</f>
        <v/>
      </c>
      <c r="B5763" s="72" t="str">
        <f t="shared" si="288"/>
        <v/>
      </c>
      <c r="C5763" s="73"/>
      <c r="D5763" s="73"/>
      <c r="E5763" s="73"/>
      <c r="F5763" s="73"/>
      <c r="G5763" s="73"/>
    </row>
    <row r="5764" spans="1:7" x14ac:dyDescent="0.25">
      <c r="A5764" s="71" t="str">
        <f>IF(
   SUMPRODUCT(--(Sinduscon!$3:$3=DATE(2013,INT((ROW(A5961)-1)/20)+1,1)))&gt;0,
   DATE(2013,INT((ROW(A5961)-1)/20)+1,1),
   ""
)</f>
        <v/>
      </c>
      <c r="B5764" s="72" t="str">
        <f t="shared" si="288"/>
        <v/>
      </c>
      <c r="C5764" s="73"/>
      <c r="D5764" s="73"/>
      <c r="E5764" s="73"/>
      <c r="F5764" s="73"/>
      <c r="G5764" s="73"/>
    </row>
    <row r="5765" spans="1:7" x14ac:dyDescent="0.25">
      <c r="A5765" s="71" t="str">
        <f>IF(
   SUMPRODUCT(--(Sinduscon!$3:$3=DATE(2013,INT((ROW(A5962)-1)/20)+1,1)))&gt;0,
   DATE(2013,INT((ROW(A5962)-1)/20)+1,1),
   ""
)</f>
        <v/>
      </c>
      <c r="B5765" s="72" t="str">
        <f t="shared" si="288"/>
        <v/>
      </c>
      <c r="C5765" s="73"/>
      <c r="D5765" s="73"/>
      <c r="E5765" s="73"/>
      <c r="F5765" s="73"/>
      <c r="G5765" s="73"/>
    </row>
    <row r="5766" spans="1:7" x14ac:dyDescent="0.25">
      <c r="A5766" s="71" t="str">
        <f>IF(
   SUMPRODUCT(--(Sinduscon!$3:$3=DATE(2013,INT((ROW(A5963)-1)/20)+1,1)))&gt;0,
   DATE(2013,INT((ROW(A5963)-1)/20)+1,1),
   ""
)</f>
        <v/>
      </c>
      <c r="B5766" s="72" t="str">
        <f t="shared" si="288"/>
        <v/>
      </c>
      <c r="C5766" s="73"/>
      <c r="D5766" s="73"/>
      <c r="E5766" s="73"/>
      <c r="F5766" s="73"/>
      <c r="G5766" s="73"/>
    </row>
    <row r="5767" spans="1:7" x14ac:dyDescent="0.25">
      <c r="A5767" s="71" t="str">
        <f>IF(
   SUMPRODUCT(--(Sinduscon!$3:$3=DATE(2013,INT((ROW(A5964)-1)/20)+1,1)))&gt;0,
   DATE(2013,INT((ROW(A5964)-1)/20)+1,1),
   ""
)</f>
        <v/>
      </c>
      <c r="B5767" s="72" t="str">
        <f t="shared" si="288"/>
        <v/>
      </c>
      <c r="C5767" s="73"/>
      <c r="D5767" s="73"/>
      <c r="E5767" s="73"/>
      <c r="F5767" s="73"/>
      <c r="G5767" s="73"/>
    </row>
    <row r="5768" spans="1:7" x14ac:dyDescent="0.25">
      <c r="A5768" s="71" t="str">
        <f>IF(
   SUMPRODUCT(--(Sinduscon!$3:$3=DATE(2013,INT((ROW(A5965)-1)/20)+1,1)))&gt;0,
   DATE(2013,INT((ROW(A5965)-1)/20)+1,1),
   ""
)</f>
        <v/>
      </c>
      <c r="B5768" s="72" t="str">
        <f t="shared" ref="B5768:B5831" si="289">IF(A5768&lt;&gt;"", CHOOSE(MOD(QUOTIENT(ROW()-4,4),5)+1,"R-1","PP-4","R-8","R-16","PIS"), "")</f>
        <v/>
      </c>
      <c r="C5768" s="73"/>
      <c r="D5768" s="73"/>
      <c r="E5768" s="73"/>
      <c r="F5768" s="73"/>
      <c r="G5768" s="73"/>
    </row>
    <row r="5769" spans="1:7" x14ac:dyDescent="0.25">
      <c r="A5769" s="71" t="str">
        <f>IF(
   SUMPRODUCT(--(Sinduscon!$3:$3=DATE(2013,INT((ROW(A5966)-1)/20)+1,1)))&gt;0,
   DATE(2013,INT((ROW(A5966)-1)/20)+1,1),
   ""
)</f>
        <v/>
      </c>
      <c r="B5769" s="72" t="str">
        <f t="shared" si="289"/>
        <v/>
      </c>
      <c r="C5769" s="73"/>
      <c r="D5769" s="73"/>
      <c r="E5769" s="73"/>
      <c r="F5769" s="73"/>
      <c r="G5769" s="73"/>
    </row>
    <row r="5770" spans="1:7" x14ac:dyDescent="0.25">
      <c r="A5770" s="71" t="str">
        <f>IF(
   SUMPRODUCT(--(Sinduscon!$3:$3=DATE(2013,INT((ROW(A5967)-1)/20)+1,1)))&gt;0,
   DATE(2013,INT((ROW(A5967)-1)/20)+1,1),
   ""
)</f>
        <v/>
      </c>
      <c r="B5770" s="72" t="str">
        <f t="shared" si="289"/>
        <v/>
      </c>
      <c r="C5770" s="73"/>
      <c r="D5770" s="73"/>
      <c r="E5770" s="73"/>
      <c r="F5770" s="73"/>
      <c r="G5770" s="73"/>
    </row>
    <row r="5771" spans="1:7" x14ac:dyDescent="0.25">
      <c r="A5771" s="71" t="str">
        <f>IF(
   SUMPRODUCT(--(Sinduscon!$3:$3=DATE(2013,INT((ROW(A5968)-1)/20)+1,1)))&gt;0,
   DATE(2013,INT((ROW(A5968)-1)/20)+1,1),
   ""
)</f>
        <v/>
      </c>
      <c r="B5771" s="72" t="str">
        <f t="shared" si="289"/>
        <v/>
      </c>
      <c r="C5771" s="73"/>
      <c r="D5771" s="73"/>
      <c r="E5771" s="73"/>
      <c r="F5771" s="73"/>
      <c r="G5771" s="73"/>
    </row>
    <row r="5772" spans="1:7" x14ac:dyDescent="0.25">
      <c r="A5772" s="71" t="str">
        <f>IF(
   SUMPRODUCT(--(Sinduscon!$3:$3=DATE(2013,INT((ROW(A5969)-1)/20)+1,1)))&gt;0,
   DATE(2013,INT((ROW(A5969)-1)/20)+1,1),
   ""
)</f>
        <v/>
      </c>
      <c r="B5772" s="72" t="str">
        <f t="shared" si="289"/>
        <v/>
      </c>
      <c r="C5772" s="73"/>
      <c r="D5772" s="73"/>
      <c r="E5772" s="73"/>
      <c r="F5772" s="73"/>
      <c r="G5772" s="73"/>
    </row>
    <row r="5773" spans="1:7" x14ac:dyDescent="0.25">
      <c r="A5773" s="71" t="str">
        <f>IF(
   SUMPRODUCT(--(Sinduscon!$3:$3=DATE(2013,INT((ROW(A5970)-1)/20)+1,1)))&gt;0,
   DATE(2013,INT((ROW(A5970)-1)/20)+1,1),
   ""
)</f>
        <v/>
      </c>
      <c r="B5773" s="72" t="str">
        <f t="shared" si="289"/>
        <v/>
      </c>
      <c r="C5773" s="73"/>
      <c r="D5773" s="73"/>
      <c r="E5773" s="73"/>
      <c r="F5773" s="73"/>
      <c r="G5773" s="73"/>
    </row>
    <row r="5774" spans="1:7" x14ac:dyDescent="0.25">
      <c r="A5774" s="71" t="str">
        <f>IF(
   SUMPRODUCT(--(Sinduscon!$3:$3=DATE(2013,INT((ROW(A5971)-1)/20)+1,1)))&gt;0,
   DATE(2013,INT((ROW(A5971)-1)/20)+1,1),
   ""
)</f>
        <v/>
      </c>
      <c r="B5774" s="72" t="str">
        <f t="shared" si="289"/>
        <v/>
      </c>
      <c r="C5774" s="73"/>
      <c r="D5774" s="73"/>
      <c r="E5774" s="73"/>
      <c r="F5774" s="73"/>
      <c r="G5774" s="73"/>
    </row>
    <row r="5775" spans="1:7" x14ac:dyDescent="0.25">
      <c r="A5775" s="71" t="str">
        <f>IF(
   SUMPRODUCT(--(Sinduscon!$3:$3=DATE(2013,INT((ROW(A5972)-1)/20)+1,1)))&gt;0,
   DATE(2013,INT((ROW(A5972)-1)/20)+1,1),
   ""
)</f>
        <v/>
      </c>
      <c r="B5775" s="72" t="str">
        <f t="shared" si="289"/>
        <v/>
      </c>
      <c r="C5775" s="73"/>
      <c r="D5775" s="73"/>
      <c r="E5775" s="73"/>
      <c r="F5775" s="73"/>
      <c r="G5775" s="73"/>
    </row>
    <row r="5776" spans="1:7" x14ac:dyDescent="0.25">
      <c r="A5776" s="71" t="str">
        <f>IF(
   SUMPRODUCT(--(Sinduscon!$3:$3=DATE(2013,INT((ROW(A5973)-1)/20)+1,1)))&gt;0,
   DATE(2013,INT((ROW(A5973)-1)/20)+1,1),
   ""
)</f>
        <v/>
      </c>
      <c r="B5776" s="72" t="str">
        <f t="shared" si="289"/>
        <v/>
      </c>
      <c r="C5776" s="73"/>
      <c r="D5776" s="73"/>
      <c r="E5776" s="73"/>
      <c r="F5776" s="73"/>
      <c r="G5776" s="73"/>
    </row>
    <row r="5777" spans="1:7" x14ac:dyDescent="0.25">
      <c r="A5777" s="71" t="str">
        <f>IF(
   SUMPRODUCT(--(Sinduscon!$3:$3=DATE(2013,INT((ROW(A5974)-1)/20)+1,1)))&gt;0,
   DATE(2013,INT((ROW(A5974)-1)/20)+1,1),
   ""
)</f>
        <v/>
      </c>
      <c r="B5777" s="72" t="str">
        <f t="shared" si="289"/>
        <v/>
      </c>
      <c r="C5777" s="73"/>
      <c r="D5777" s="73"/>
      <c r="E5777" s="73"/>
      <c r="F5777" s="73"/>
      <c r="G5777" s="73"/>
    </row>
    <row r="5778" spans="1:7" x14ac:dyDescent="0.25">
      <c r="A5778" s="71" t="str">
        <f>IF(
   SUMPRODUCT(--(Sinduscon!$3:$3=DATE(2013,INT((ROW(A5975)-1)/20)+1,1)))&gt;0,
   DATE(2013,INT((ROW(A5975)-1)/20)+1,1),
   ""
)</f>
        <v/>
      </c>
      <c r="B5778" s="72" t="str">
        <f t="shared" si="289"/>
        <v/>
      </c>
      <c r="C5778" s="73"/>
      <c r="D5778" s="73"/>
      <c r="E5778" s="73"/>
      <c r="F5778" s="73"/>
      <c r="G5778" s="73"/>
    </row>
    <row r="5779" spans="1:7" x14ac:dyDescent="0.25">
      <c r="A5779" s="71" t="str">
        <f>IF(
   SUMPRODUCT(--(Sinduscon!$3:$3=DATE(2013,INT((ROW(A5976)-1)/20)+1,1)))&gt;0,
   DATE(2013,INT((ROW(A5976)-1)/20)+1,1),
   ""
)</f>
        <v/>
      </c>
      <c r="B5779" s="72" t="str">
        <f t="shared" si="289"/>
        <v/>
      </c>
      <c r="C5779" s="73"/>
      <c r="D5779" s="73"/>
      <c r="E5779" s="73"/>
      <c r="F5779" s="73"/>
      <c r="G5779" s="73"/>
    </row>
    <row r="5780" spans="1:7" x14ac:dyDescent="0.25">
      <c r="A5780" s="71" t="str">
        <f>IF(
   SUMPRODUCT(--(Sinduscon!$3:$3=DATE(2013,INT((ROW(A5977)-1)/20)+1,1)))&gt;0,
   DATE(2013,INT((ROW(A5977)-1)/20)+1,1),
   ""
)</f>
        <v/>
      </c>
      <c r="B5780" s="72" t="str">
        <f t="shared" si="289"/>
        <v/>
      </c>
      <c r="C5780" s="73"/>
      <c r="D5780" s="73"/>
      <c r="E5780" s="73"/>
      <c r="F5780" s="73"/>
      <c r="G5780" s="73"/>
    </row>
    <row r="5781" spans="1:7" x14ac:dyDescent="0.25">
      <c r="A5781" s="71" t="str">
        <f>IF(
   SUMPRODUCT(--(Sinduscon!$3:$3=DATE(2013,INT((ROW(A5978)-1)/20)+1,1)))&gt;0,
   DATE(2013,INT((ROW(A5978)-1)/20)+1,1),
   ""
)</f>
        <v/>
      </c>
      <c r="B5781" s="72" t="str">
        <f t="shared" si="289"/>
        <v/>
      </c>
      <c r="C5781" s="73"/>
      <c r="D5781" s="73"/>
      <c r="E5781" s="73"/>
      <c r="F5781" s="73"/>
      <c r="G5781" s="73"/>
    </row>
    <row r="5782" spans="1:7" x14ac:dyDescent="0.25">
      <c r="A5782" s="71" t="str">
        <f>IF(
   SUMPRODUCT(--(Sinduscon!$3:$3=DATE(2013,INT((ROW(A5979)-1)/20)+1,1)))&gt;0,
   DATE(2013,INT((ROW(A5979)-1)/20)+1,1),
   ""
)</f>
        <v/>
      </c>
      <c r="B5782" s="72" t="str">
        <f t="shared" si="289"/>
        <v/>
      </c>
      <c r="C5782" s="73"/>
      <c r="D5782" s="73"/>
      <c r="E5782" s="73"/>
      <c r="F5782" s="73"/>
      <c r="G5782" s="73"/>
    </row>
    <row r="5783" spans="1:7" x14ac:dyDescent="0.25">
      <c r="A5783" s="71" t="str">
        <f>IF(
   SUMPRODUCT(--(Sinduscon!$3:$3=DATE(2013,INT((ROW(A5980)-1)/20)+1,1)))&gt;0,
   DATE(2013,INT((ROW(A5980)-1)/20)+1,1),
   ""
)</f>
        <v/>
      </c>
      <c r="B5783" s="72" t="str">
        <f t="shared" si="289"/>
        <v/>
      </c>
      <c r="C5783" s="73"/>
      <c r="D5783" s="73"/>
      <c r="E5783" s="73"/>
      <c r="F5783" s="73"/>
      <c r="G5783" s="73"/>
    </row>
    <row r="5784" spans="1:7" x14ac:dyDescent="0.25">
      <c r="A5784" s="71" t="str">
        <f>IF(
   SUMPRODUCT(--(Sinduscon!$3:$3=DATE(2013,INT((ROW(A5981)-1)/20)+1,1)))&gt;0,
   DATE(2013,INT((ROW(A5981)-1)/20)+1,1),
   ""
)</f>
        <v/>
      </c>
      <c r="B5784" s="72" t="str">
        <f t="shared" si="289"/>
        <v/>
      </c>
      <c r="C5784" s="73"/>
      <c r="D5784" s="73"/>
      <c r="E5784" s="73"/>
      <c r="F5784" s="73"/>
      <c r="G5784" s="73"/>
    </row>
    <row r="5785" spans="1:7" x14ac:dyDescent="0.25">
      <c r="A5785" s="71" t="str">
        <f>IF(
   SUMPRODUCT(--(Sinduscon!$3:$3=DATE(2013,INT((ROW(A5982)-1)/20)+1,1)))&gt;0,
   DATE(2013,INT((ROW(A5982)-1)/20)+1,1),
   ""
)</f>
        <v/>
      </c>
      <c r="B5785" s="72" t="str">
        <f t="shared" si="289"/>
        <v/>
      </c>
      <c r="C5785" s="73"/>
      <c r="D5785" s="73"/>
      <c r="E5785" s="73"/>
      <c r="F5785" s="73"/>
      <c r="G5785" s="73"/>
    </row>
    <row r="5786" spans="1:7" x14ac:dyDescent="0.25">
      <c r="A5786" s="71" t="str">
        <f>IF(
   SUMPRODUCT(--(Sinduscon!$3:$3=DATE(2013,INT((ROW(A5983)-1)/20)+1,1)))&gt;0,
   DATE(2013,INT((ROW(A5983)-1)/20)+1,1),
   ""
)</f>
        <v/>
      </c>
      <c r="B5786" s="72" t="str">
        <f t="shared" si="289"/>
        <v/>
      </c>
      <c r="C5786" s="73"/>
      <c r="D5786" s="73"/>
      <c r="E5786" s="73"/>
      <c r="F5786" s="73"/>
      <c r="G5786" s="73"/>
    </row>
    <row r="5787" spans="1:7" x14ac:dyDescent="0.25">
      <c r="A5787" s="71" t="str">
        <f>IF(
   SUMPRODUCT(--(Sinduscon!$3:$3=DATE(2013,INT((ROW(A5984)-1)/20)+1,1)))&gt;0,
   DATE(2013,INT((ROW(A5984)-1)/20)+1,1),
   ""
)</f>
        <v/>
      </c>
      <c r="B5787" s="72" t="str">
        <f t="shared" si="289"/>
        <v/>
      </c>
      <c r="C5787" s="73"/>
      <c r="D5787" s="73"/>
      <c r="E5787" s="73"/>
      <c r="F5787" s="73"/>
      <c r="G5787" s="73"/>
    </row>
    <row r="5788" spans="1:7" x14ac:dyDescent="0.25">
      <c r="A5788" s="71" t="str">
        <f>IF(
   SUMPRODUCT(--(Sinduscon!$3:$3=DATE(2013,INT((ROW(A5985)-1)/20)+1,1)))&gt;0,
   DATE(2013,INT((ROW(A5985)-1)/20)+1,1),
   ""
)</f>
        <v/>
      </c>
      <c r="B5788" s="72" t="str">
        <f t="shared" si="289"/>
        <v/>
      </c>
      <c r="C5788" s="73"/>
      <c r="D5788" s="73"/>
      <c r="E5788" s="73"/>
      <c r="F5788" s="73"/>
      <c r="G5788" s="73"/>
    </row>
    <row r="5789" spans="1:7" x14ac:dyDescent="0.25">
      <c r="A5789" s="71" t="str">
        <f>IF(
   SUMPRODUCT(--(Sinduscon!$3:$3=DATE(2013,INT((ROW(A5986)-1)/20)+1,1)))&gt;0,
   DATE(2013,INT((ROW(A5986)-1)/20)+1,1),
   ""
)</f>
        <v/>
      </c>
      <c r="B5789" s="72" t="str">
        <f t="shared" si="289"/>
        <v/>
      </c>
      <c r="C5789" s="73"/>
      <c r="D5789" s="73"/>
      <c r="E5789" s="73"/>
      <c r="F5789" s="73"/>
      <c r="G5789" s="73"/>
    </row>
    <row r="5790" spans="1:7" x14ac:dyDescent="0.25">
      <c r="A5790" s="71" t="str">
        <f>IF(
   SUMPRODUCT(--(Sinduscon!$3:$3=DATE(2013,INT((ROW(A5987)-1)/20)+1,1)))&gt;0,
   DATE(2013,INT((ROW(A5987)-1)/20)+1,1),
   ""
)</f>
        <v/>
      </c>
      <c r="B5790" s="72" t="str">
        <f t="shared" si="289"/>
        <v/>
      </c>
      <c r="C5790" s="73"/>
      <c r="D5790" s="73"/>
      <c r="E5790" s="73"/>
      <c r="F5790" s="73"/>
      <c r="G5790" s="73"/>
    </row>
    <row r="5791" spans="1:7" x14ac:dyDescent="0.25">
      <c r="A5791" s="71" t="str">
        <f>IF(
   SUMPRODUCT(--(Sinduscon!$3:$3=DATE(2013,INT((ROW(A5988)-1)/20)+1,1)))&gt;0,
   DATE(2013,INT((ROW(A5988)-1)/20)+1,1),
   ""
)</f>
        <v/>
      </c>
      <c r="B5791" s="72" t="str">
        <f t="shared" si="289"/>
        <v/>
      </c>
      <c r="C5791" s="73"/>
      <c r="D5791" s="73"/>
      <c r="E5791" s="73"/>
      <c r="F5791" s="73"/>
      <c r="G5791" s="73"/>
    </row>
    <row r="5792" spans="1:7" x14ac:dyDescent="0.25">
      <c r="A5792" s="71" t="str">
        <f>IF(
   SUMPRODUCT(--(Sinduscon!$3:$3=DATE(2013,INT((ROW(A5989)-1)/20)+1,1)))&gt;0,
   DATE(2013,INT((ROW(A5989)-1)/20)+1,1),
   ""
)</f>
        <v/>
      </c>
      <c r="B5792" s="72" t="str">
        <f t="shared" si="289"/>
        <v/>
      </c>
      <c r="C5792" s="73"/>
      <c r="D5792" s="73"/>
      <c r="E5792" s="73"/>
      <c r="F5792" s="73"/>
      <c r="G5792" s="73"/>
    </row>
    <row r="5793" spans="1:7" x14ac:dyDescent="0.25">
      <c r="A5793" s="71" t="str">
        <f>IF(
   SUMPRODUCT(--(Sinduscon!$3:$3=DATE(2013,INT((ROW(A5990)-1)/20)+1,1)))&gt;0,
   DATE(2013,INT((ROW(A5990)-1)/20)+1,1),
   ""
)</f>
        <v/>
      </c>
      <c r="B5793" s="72" t="str">
        <f t="shared" si="289"/>
        <v/>
      </c>
      <c r="C5793" s="73"/>
      <c r="D5793" s="73"/>
      <c r="E5793" s="73"/>
      <c r="F5793" s="73"/>
      <c r="G5793" s="73"/>
    </row>
    <row r="5794" spans="1:7" x14ac:dyDescent="0.25">
      <c r="A5794" s="71" t="str">
        <f>IF(
   SUMPRODUCT(--(Sinduscon!$3:$3=DATE(2013,INT((ROW(A5991)-1)/20)+1,1)))&gt;0,
   DATE(2013,INT((ROW(A5991)-1)/20)+1,1),
   ""
)</f>
        <v/>
      </c>
      <c r="B5794" s="72" t="str">
        <f t="shared" si="289"/>
        <v/>
      </c>
      <c r="C5794" s="73"/>
      <c r="D5794" s="73"/>
      <c r="E5794" s="73"/>
      <c r="F5794" s="73"/>
      <c r="G5794" s="73"/>
    </row>
    <row r="5795" spans="1:7" x14ac:dyDescent="0.25">
      <c r="A5795" s="71" t="str">
        <f>IF(
   SUMPRODUCT(--(Sinduscon!$3:$3=DATE(2013,INT((ROW(A5992)-1)/20)+1,1)))&gt;0,
   DATE(2013,INT((ROW(A5992)-1)/20)+1,1),
   ""
)</f>
        <v/>
      </c>
      <c r="B5795" s="72" t="str">
        <f t="shared" si="289"/>
        <v/>
      </c>
      <c r="C5795" s="73"/>
      <c r="D5795" s="73"/>
      <c r="E5795" s="73"/>
      <c r="F5795" s="73"/>
      <c r="G5795" s="73"/>
    </row>
    <row r="5796" spans="1:7" x14ac:dyDescent="0.25">
      <c r="A5796" s="71" t="str">
        <f>IF(
   SUMPRODUCT(--(Sinduscon!$3:$3=DATE(2013,INT((ROW(A5993)-1)/20)+1,1)))&gt;0,
   DATE(2013,INT((ROW(A5993)-1)/20)+1,1),
   ""
)</f>
        <v/>
      </c>
      <c r="B5796" s="72" t="str">
        <f t="shared" si="289"/>
        <v/>
      </c>
      <c r="C5796" s="73"/>
      <c r="D5796" s="73"/>
      <c r="E5796" s="73"/>
      <c r="F5796" s="73"/>
      <c r="G5796" s="73"/>
    </row>
    <row r="5797" spans="1:7" x14ac:dyDescent="0.25">
      <c r="A5797" s="71" t="str">
        <f>IF(
   SUMPRODUCT(--(Sinduscon!$3:$3=DATE(2013,INT((ROW(A5994)-1)/20)+1,1)))&gt;0,
   DATE(2013,INT((ROW(A5994)-1)/20)+1,1),
   ""
)</f>
        <v/>
      </c>
      <c r="B5797" s="72" t="str">
        <f t="shared" si="289"/>
        <v/>
      </c>
      <c r="C5797" s="73"/>
      <c r="D5797" s="73"/>
      <c r="E5797" s="73"/>
      <c r="F5797" s="73"/>
      <c r="G5797" s="73"/>
    </row>
    <row r="5798" spans="1:7" x14ac:dyDescent="0.25">
      <c r="A5798" s="71" t="str">
        <f>IF(
   SUMPRODUCT(--(Sinduscon!$3:$3=DATE(2013,INT((ROW(A5995)-1)/20)+1,1)))&gt;0,
   DATE(2013,INT((ROW(A5995)-1)/20)+1,1),
   ""
)</f>
        <v/>
      </c>
      <c r="B5798" s="72" t="str">
        <f t="shared" si="289"/>
        <v/>
      </c>
      <c r="C5798" s="73"/>
      <c r="D5798" s="73"/>
      <c r="E5798" s="73"/>
      <c r="F5798" s="73"/>
      <c r="G5798" s="73"/>
    </row>
    <row r="5799" spans="1:7" x14ac:dyDescent="0.25">
      <c r="A5799" s="71" t="str">
        <f>IF(
   SUMPRODUCT(--(Sinduscon!$3:$3=DATE(2013,INT((ROW(A5996)-1)/20)+1,1)))&gt;0,
   DATE(2013,INT((ROW(A5996)-1)/20)+1,1),
   ""
)</f>
        <v/>
      </c>
      <c r="B5799" s="72" t="str">
        <f t="shared" si="289"/>
        <v/>
      </c>
      <c r="C5799" s="73"/>
      <c r="D5799" s="73"/>
      <c r="E5799" s="73"/>
      <c r="F5799" s="73"/>
      <c r="G5799" s="73"/>
    </row>
    <row r="5800" spans="1:7" x14ac:dyDescent="0.25">
      <c r="A5800" s="71" t="str">
        <f>IF(
   SUMPRODUCT(--(Sinduscon!$3:$3=DATE(2013,INT((ROW(A5997)-1)/20)+1,1)))&gt;0,
   DATE(2013,INT((ROW(A5997)-1)/20)+1,1),
   ""
)</f>
        <v/>
      </c>
      <c r="B5800" s="72" t="str">
        <f t="shared" si="289"/>
        <v/>
      </c>
      <c r="C5800" s="73"/>
      <c r="D5800" s="73"/>
      <c r="E5800" s="73"/>
      <c r="F5800" s="73"/>
      <c r="G5800" s="73"/>
    </row>
    <row r="5801" spans="1:7" x14ac:dyDescent="0.25">
      <c r="A5801" s="71" t="str">
        <f>IF(
   SUMPRODUCT(--(Sinduscon!$3:$3=DATE(2013,INT((ROW(A5998)-1)/20)+1,1)))&gt;0,
   DATE(2013,INT((ROW(A5998)-1)/20)+1,1),
   ""
)</f>
        <v/>
      </c>
      <c r="B5801" s="72" t="str">
        <f t="shared" si="289"/>
        <v/>
      </c>
      <c r="C5801" s="73"/>
      <c r="D5801" s="73"/>
      <c r="E5801" s="73"/>
      <c r="F5801" s="73"/>
      <c r="G5801" s="73"/>
    </row>
    <row r="5802" spans="1:7" x14ac:dyDescent="0.25">
      <c r="A5802" s="71" t="str">
        <f>IF(
   SUMPRODUCT(--(Sinduscon!$3:$3=DATE(2013,INT((ROW(A5999)-1)/20)+1,1)))&gt;0,
   DATE(2013,INT((ROW(A5999)-1)/20)+1,1),
   ""
)</f>
        <v/>
      </c>
      <c r="B5802" s="72" t="str">
        <f t="shared" si="289"/>
        <v/>
      </c>
      <c r="C5802" s="73"/>
      <c r="D5802" s="73"/>
      <c r="E5802" s="73"/>
      <c r="F5802" s="73"/>
      <c r="G5802" s="73"/>
    </row>
    <row r="5803" spans="1:7" x14ac:dyDescent="0.25">
      <c r="A5803" s="71" t="str">
        <f>IF(
   SUMPRODUCT(--(Sinduscon!$3:$3=DATE(2013,INT((ROW(A6000)-1)/20)+1,1)))&gt;0,
   DATE(2013,INT((ROW(A6000)-1)/20)+1,1),
   ""
)</f>
        <v/>
      </c>
      <c r="B5803" s="72" t="str">
        <f t="shared" si="289"/>
        <v/>
      </c>
      <c r="C5803" s="73"/>
      <c r="D5803" s="73"/>
      <c r="E5803" s="73"/>
      <c r="F5803" s="73"/>
      <c r="G5803" s="73"/>
    </row>
    <row r="5804" spans="1:7" x14ac:dyDescent="0.25">
      <c r="A5804" s="71" t="str">
        <f>IF(
   SUMPRODUCT(--(Sinduscon!$3:$3=DATE(2013,INT((ROW(A6001)-1)/20)+1,1)))&gt;0,
   DATE(2013,INT((ROW(A6001)-1)/20)+1,1),
   ""
)</f>
        <v/>
      </c>
      <c r="B5804" s="72" t="str">
        <f t="shared" si="289"/>
        <v/>
      </c>
      <c r="C5804" s="73"/>
      <c r="D5804" s="73"/>
      <c r="E5804" s="73"/>
      <c r="F5804" s="73"/>
      <c r="G5804" s="73"/>
    </row>
    <row r="5805" spans="1:7" x14ac:dyDescent="0.25">
      <c r="A5805" s="71" t="str">
        <f>IF(
   SUMPRODUCT(--(Sinduscon!$3:$3=DATE(2013,INT((ROW(A6002)-1)/20)+1,1)))&gt;0,
   DATE(2013,INT((ROW(A6002)-1)/20)+1,1),
   ""
)</f>
        <v/>
      </c>
      <c r="B5805" s="72" t="str">
        <f t="shared" si="289"/>
        <v/>
      </c>
      <c r="C5805" s="73"/>
      <c r="D5805" s="73"/>
      <c r="E5805" s="73"/>
      <c r="F5805" s="73"/>
      <c r="G5805" s="73"/>
    </row>
    <row r="5806" spans="1:7" x14ac:dyDescent="0.25">
      <c r="A5806" s="71" t="str">
        <f>IF(
   SUMPRODUCT(--(Sinduscon!$3:$3=DATE(2013,INT((ROW(A6003)-1)/20)+1,1)))&gt;0,
   DATE(2013,INT((ROW(A6003)-1)/20)+1,1),
   ""
)</f>
        <v/>
      </c>
      <c r="B5806" s="72" t="str">
        <f t="shared" si="289"/>
        <v/>
      </c>
      <c r="C5806" s="73"/>
      <c r="D5806" s="73"/>
      <c r="E5806" s="73"/>
      <c r="F5806" s="73"/>
      <c r="G5806" s="73"/>
    </row>
    <row r="5807" spans="1:7" x14ac:dyDescent="0.25">
      <c r="A5807" s="71" t="str">
        <f>IF(
   SUMPRODUCT(--(Sinduscon!$3:$3=DATE(2013,INT((ROW(A6004)-1)/20)+1,1)))&gt;0,
   DATE(2013,INT((ROW(A6004)-1)/20)+1,1),
   ""
)</f>
        <v/>
      </c>
      <c r="B5807" s="72" t="str">
        <f t="shared" si="289"/>
        <v/>
      </c>
      <c r="C5807" s="73"/>
      <c r="D5807" s="73"/>
      <c r="E5807" s="73"/>
      <c r="F5807" s="73"/>
      <c r="G5807" s="73"/>
    </row>
    <row r="5808" spans="1:7" x14ac:dyDescent="0.25">
      <c r="A5808" s="71" t="str">
        <f>IF(
   SUMPRODUCT(--(Sinduscon!$3:$3=DATE(2013,INT((ROW(A6005)-1)/20)+1,1)))&gt;0,
   DATE(2013,INT((ROW(A6005)-1)/20)+1,1),
   ""
)</f>
        <v/>
      </c>
      <c r="B5808" s="72" t="str">
        <f t="shared" si="289"/>
        <v/>
      </c>
      <c r="C5808" s="73"/>
      <c r="D5808" s="73"/>
      <c r="E5808" s="73"/>
      <c r="F5808" s="73"/>
      <c r="G5808" s="73"/>
    </row>
    <row r="5809" spans="1:7" x14ac:dyDescent="0.25">
      <c r="A5809" s="71" t="str">
        <f>IF(
   SUMPRODUCT(--(Sinduscon!$3:$3=DATE(2013,INT((ROW(A6006)-1)/20)+1,1)))&gt;0,
   DATE(2013,INT((ROW(A6006)-1)/20)+1,1),
   ""
)</f>
        <v/>
      </c>
      <c r="B5809" s="72" t="str">
        <f t="shared" si="289"/>
        <v/>
      </c>
      <c r="C5809" s="73"/>
      <c r="D5809" s="73"/>
      <c r="E5809" s="73"/>
      <c r="F5809" s="73"/>
      <c r="G5809" s="73"/>
    </row>
    <row r="5810" spans="1:7" x14ac:dyDescent="0.25">
      <c r="A5810" s="71" t="str">
        <f>IF(
   SUMPRODUCT(--(Sinduscon!$3:$3=DATE(2013,INT((ROW(A6007)-1)/20)+1,1)))&gt;0,
   DATE(2013,INT((ROW(A6007)-1)/20)+1,1),
   ""
)</f>
        <v/>
      </c>
      <c r="B5810" s="72" t="str">
        <f t="shared" si="289"/>
        <v/>
      </c>
      <c r="C5810" s="73"/>
      <c r="D5810" s="73"/>
      <c r="E5810" s="73"/>
      <c r="F5810" s="73"/>
      <c r="G5810" s="73"/>
    </row>
    <row r="5811" spans="1:7" x14ac:dyDescent="0.25">
      <c r="A5811" s="71" t="str">
        <f>IF(
   SUMPRODUCT(--(Sinduscon!$3:$3=DATE(2013,INT((ROW(A6008)-1)/20)+1,1)))&gt;0,
   DATE(2013,INT((ROW(A6008)-1)/20)+1,1),
   ""
)</f>
        <v/>
      </c>
      <c r="B5811" s="72" t="str">
        <f t="shared" si="289"/>
        <v/>
      </c>
      <c r="C5811" s="73"/>
      <c r="D5811" s="73"/>
      <c r="E5811" s="73"/>
      <c r="F5811" s="73"/>
      <c r="G5811" s="73"/>
    </row>
    <row r="5812" spans="1:7" x14ac:dyDescent="0.25">
      <c r="A5812" s="71" t="str">
        <f>IF(
   SUMPRODUCT(--(Sinduscon!$3:$3=DATE(2013,INT((ROW(A6009)-1)/20)+1,1)))&gt;0,
   DATE(2013,INT((ROW(A6009)-1)/20)+1,1),
   ""
)</f>
        <v/>
      </c>
      <c r="B5812" s="72" t="str">
        <f t="shared" si="289"/>
        <v/>
      </c>
      <c r="C5812" s="73"/>
      <c r="D5812" s="73"/>
      <c r="E5812" s="73"/>
      <c r="F5812" s="73"/>
      <c r="G5812" s="73"/>
    </row>
    <row r="5813" spans="1:7" x14ac:dyDescent="0.25">
      <c r="A5813" s="71" t="str">
        <f>IF(
   SUMPRODUCT(--(Sinduscon!$3:$3=DATE(2013,INT((ROW(A6010)-1)/20)+1,1)))&gt;0,
   DATE(2013,INT((ROW(A6010)-1)/20)+1,1),
   ""
)</f>
        <v/>
      </c>
      <c r="B5813" s="72" t="str">
        <f t="shared" si="289"/>
        <v/>
      </c>
      <c r="C5813" s="73"/>
      <c r="D5813" s="73"/>
      <c r="E5813" s="73"/>
      <c r="F5813" s="73"/>
      <c r="G5813" s="73"/>
    </row>
    <row r="5814" spans="1:7" x14ac:dyDescent="0.25">
      <c r="A5814" s="71" t="str">
        <f>IF(
   SUMPRODUCT(--(Sinduscon!$3:$3=DATE(2013,INT((ROW(A6011)-1)/20)+1,1)))&gt;0,
   DATE(2013,INT((ROW(A6011)-1)/20)+1,1),
   ""
)</f>
        <v/>
      </c>
      <c r="B5814" s="72" t="str">
        <f t="shared" si="289"/>
        <v/>
      </c>
      <c r="C5814" s="73"/>
      <c r="D5814" s="73"/>
      <c r="E5814" s="73"/>
      <c r="F5814" s="73"/>
      <c r="G5814" s="73"/>
    </row>
    <row r="5815" spans="1:7" x14ac:dyDescent="0.25">
      <c r="A5815" s="71" t="str">
        <f>IF(
   SUMPRODUCT(--(Sinduscon!$3:$3=DATE(2013,INT((ROW(A6012)-1)/20)+1,1)))&gt;0,
   DATE(2013,INT((ROW(A6012)-1)/20)+1,1),
   ""
)</f>
        <v/>
      </c>
      <c r="B5815" s="72" t="str">
        <f t="shared" si="289"/>
        <v/>
      </c>
      <c r="C5815" s="73"/>
      <c r="D5815" s="73"/>
      <c r="E5815" s="73"/>
      <c r="F5815" s="73"/>
      <c r="G5815" s="73"/>
    </row>
    <row r="5816" spans="1:7" x14ac:dyDescent="0.25">
      <c r="A5816" s="71" t="str">
        <f>IF(
   SUMPRODUCT(--(Sinduscon!$3:$3=DATE(2013,INT((ROW(A6013)-1)/20)+1,1)))&gt;0,
   DATE(2013,INT((ROW(A6013)-1)/20)+1,1),
   ""
)</f>
        <v/>
      </c>
      <c r="B5816" s="72" t="str">
        <f t="shared" si="289"/>
        <v/>
      </c>
      <c r="C5816" s="73"/>
      <c r="D5816" s="73"/>
      <c r="E5816" s="73"/>
      <c r="F5816" s="73"/>
      <c r="G5816" s="73"/>
    </row>
    <row r="5817" spans="1:7" x14ac:dyDescent="0.25">
      <c r="A5817" s="71" t="str">
        <f>IF(
   SUMPRODUCT(--(Sinduscon!$3:$3=DATE(2013,INT((ROW(A6014)-1)/20)+1,1)))&gt;0,
   DATE(2013,INT((ROW(A6014)-1)/20)+1,1),
   ""
)</f>
        <v/>
      </c>
      <c r="B5817" s="72" t="str">
        <f t="shared" si="289"/>
        <v/>
      </c>
      <c r="C5817" s="73"/>
      <c r="D5817" s="73"/>
      <c r="E5817" s="73"/>
      <c r="F5817" s="73"/>
      <c r="G5817" s="73"/>
    </row>
    <row r="5818" spans="1:7" x14ac:dyDescent="0.25">
      <c r="A5818" s="71" t="str">
        <f>IF(
   SUMPRODUCT(--(Sinduscon!$3:$3=DATE(2013,INT((ROW(A6015)-1)/20)+1,1)))&gt;0,
   DATE(2013,INT((ROW(A6015)-1)/20)+1,1),
   ""
)</f>
        <v/>
      </c>
      <c r="B5818" s="72" t="str">
        <f t="shared" si="289"/>
        <v/>
      </c>
      <c r="C5818" s="73"/>
      <c r="D5818" s="73"/>
      <c r="E5818" s="73"/>
      <c r="F5818" s="73"/>
      <c r="G5818" s="73"/>
    </row>
    <row r="5819" spans="1:7" x14ac:dyDescent="0.25">
      <c r="A5819" s="71" t="str">
        <f>IF(
   SUMPRODUCT(--(Sinduscon!$3:$3=DATE(2013,INT((ROW(A6016)-1)/20)+1,1)))&gt;0,
   DATE(2013,INT((ROW(A6016)-1)/20)+1,1),
   ""
)</f>
        <v/>
      </c>
      <c r="B5819" s="72" t="str">
        <f t="shared" si="289"/>
        <v/>
      </c>
      <c r="C5819" s="73"/>
      <c r="D5819" s="73"/>
      <c r="E5819" s="73"/>
      <c r="F5819" s="73"/>
      <c r="G5819" s="73"/>
    </row>
    <row r="5820" spans="1:7" x14ac:dyDescent="0.25">
      <c r="A5820" s="71" t="str">
        <f>IF(
   SUMPRODUCT(--(Sinduscon!$3:$3=DATE(2013,INT((ROW(A6017)-1)/20)+1,1)))&gt;0,
   DATE(2013,INT((ROW(A6017)-1)/20)+1,1),
   ""
)</f>
        <v/>
      </c>
      <c r="B5820" s="72" t="str">
        <f t="shared" si="289"/>
        <v/>
      </c>
      <c r="C5820" s="73"/>
      <c r="D5820" s="73"/>
      <c r="E5820" s="73"/>
      <c r="F5820" s="73"/>
      <c r="G5820" s="73"/>
    </row>
    <row r="5821" spans="1:7" x14ac:dyDescent="0.25">
      <c r="A5821" s="71" t="str">
        <f>IF(
   SUMPRODUCT(--(Sinduscon!$3:$3=DATE(2013,INT((ROW(A6018)-1)/20)+1,1)))&gt;0,
   DATE(2013,INT((ROW(A6018)-1)/20)+1,1),
   ""
)</f>
        <v/>
      </c>
      <c r="B5821" s="72" t="str">
        <f t="shared" si="289"/>
        <v/>
      </c>
      <c r="C5821" s="73"/>
      <c r="D5821" s="73"/>
      <c r="E5821" s="73"/>
      <c r="F5821" s="73"/>
      <c r="G5821" s="73"/>
    </row>
    <row r="5822" spans="1:7" x14ac:dyDescent="0.25">
      <c r="A5822" s="71" t="str">
        <f>IF(
   SUMPRODUCT(--(Sinduscon!$3:$3=DATE(2013,INT((ROW(A6019)-1)/20)+1,1)))&gt;0,
   DATE(2013,INT((ROW(A6019)-1)/20)+1,1),
   ""
)</f>
        <v/>
      </c>
      <c r="B5822" s="72" t="str">
        <f t="shared" si="289"/>
        <v/>
      </c>
      <c r="C5822" s="73"/>
      <c r="D5822" s="73"/>
      <c r="E5822" s="73"/>
      <c r="F5822" s="73"/>
      <c r="G5822" s="73"/>
    </row>
    <row r="5823" spans="1:7" x14ac:dyDescent="0.25">
      <c r="A5823" s="71" t="str">
        <f>IF(
   SUMPRODUCT(--(Sinduscon!$3:$3=DATE(2013,INT((ROW(A6020)-1)/20)+1,1)))&gt;0,
   DATE(2013,INT((ROW(A6020)-1)/20)+1,1),
   ""
)</f>
        <v/>
      </c>
      <c r="B5823" s="72" t="str">
        <f t="shared" si="289"/>
        <v/>
      </c>
      <c r="C5823" s="73"/>
      <c r="D5823" s="73"/>
      <c r="E5823" s="73"/>
      <c r="F5823" s="73"/>
      <c r="G5823" s="73"/>
    </row>
    <row r="5824" spans="1:7" x14ac:dyDescent="0.25">
      <c r="A5824" s="71" t="str">
        <f>IF(
   SUMPRODUCT(--(Sinduscon!$3:$3=DATE(2013,INT((ROW(A6021)-1)/20)+1,1)))&gt;0,
   DATE(2013,INT((ROW(A6021)-1)/20)+1,1),
   ""
)</f>
        <v/>
      </c>
      <c r="B5824" s="72" t="str">
        <f t="shared" si="289"/>
        <v/>
      </c>
      <c r="C5824" s="73"/>
      <c r="D5824" s="73"/>
      <c r="E5824" s="73"/>
      <c r="F5824" s="73"/>
      <c r="G5824" s="73"/>
    </row>
    <row r="5825" spans="1:7" x14ac:dyDescent="0.25">
      <c r="A5825" s="71" t="str">
        <f>IF(
   SUMPRODUCT(--(Sinduscon!$3:$3=DATE(2013,INT((ROW(A6022)-1)/20)+1,1)))&gt;0,
   DATE(2013,INT((ROW(A6022)-1)/20)+1,1),
   ""
)</f>
        <v/>
      </c>
      <c r="B5825" s="72" t="str">
        <f t="shared" si="289"/>
        <v/>
      </c>
      <c r="C5825" s="73"/>
      <c r="D5825" s="73"/>
      <c r="E5825" s="73"/>
      <c r="F5825" s="73"/>
      <c r="G5825" s="73"/>
    </row>
    <row r="5826" spans="1:7" x14ac:dyDescent="0.25">
      <c r="A5826" s="71" t="str">
        <f>IF(
   SUMPRODUCT(--(Sinduscon!$3:$3=DATE(2013,INT((ROW(A6023)-1)/20)+1,1)))&gt;0,
   DATE(2013,INT((ROW(A6023)-1)/20)+1,1),
   ""
)</f>
        <v/>
      </c>
      <c r="B5826" s="72" t="str">
        <f t="shared" si="289"/>
        <v/>
      </c>
      <c r="C5826" s="73"/>
      <c r="D5826" s="73"/>
      <c r="E5826" s="73"/>
      <c r="F5826" s="73"/>
      <c r="G5826" s="73"/>
    </row>
    <row r="5827" spans="1:7" x14ac:dyDescent="0.25">
      <c r="A5827" s="71" t="str">
        <f>IF(
   SUMPRODUCT(--(Sinduscon!$3:$3=DATE(2013,INT((ROW(A6024)-1)/20)+1,1)))&gt;0,
   DATE(2013,INT((ROW(A6024)-1)/20)+1,1),
   ""
)</f>
        <v/>
      </c>
      <c r="B5827" s="72" t="str">
        <f t="shared" si="289"/>
        <v/>
      </c>
      <c r="C5827" s="73"/>
      <c r="D5827" s="73"/>
      <c r="E5827" s="73"/>
      <c r="F5827" s="73"/>
      <c r="G5827" s="73"/>
    </row>
    <row r="5828" spans="1:7" x14ac:dyDescent="0.25">
      <c r="A5828" s="71" t="str">
        <f>IF(
   SUMPRODUCT(--(Sinduscon!$3:$3=DATE(2013,INT((ROW(A6025)-1)/20)+1,1)))&gt;0,
   DATE(2013,INT((ROW(A6025)-1)/20)+1,1),
   ""
)</f>
        <v/>
      </c>
      <c r="B5828" s="72" t="str">
        <f t="shared" si="289"/>
        <v/>
      </c>
      <c r="C5828" s="73"/>
      <c r="D5828" s="73"/>
      <c r="E5828" s="73"/>
      <c r="F5828" s="73"/>
      <c r="G5828" s="73"/>
    </row>
    <row r="5829" spans="1:7" x14ac:dyDescent="0.25">
      <c r="A5829" s="71" t="str">
        <f>IF(
   SUMPRODUCT(--(Sinduscon!$3:$3=DATE(2013,INT((ROW(A6026)-1)/20)+1,1)))&gt;0,
   DATE(2013,INT((ROW(A6026)-1)/20)+1,1),
   ""
)</f>
        <v/>
      </c>
      <c r="B5829" s="72" t="str">
        <f t="shared" si="289"/>
        <v/>
      </c>
      <c r="C5829" s="73"/>
      <c r="D5829" s="73"/>
      <c r="E5829" s="73"/>
      <c r="F5829" s="73"/>
      <c r="G5829" s="73"/>
    </row>
    <row r="5830" spans="1:7" x14ac:dyDescent="0.25">
      <c r="A5830" s="71" t="str">
        <f>IF(
   SUMPRODUCT(--(Sinduscon!$3:$3=DATE(2013,INT((ROW(A6027)-1)/20)+1,1)))&gt;0,
   DATE(2013,INT((ROW(A6027)-1)/20)+1,1),
   ""
)</f>
        <v/>
      </c>
      <c r="B5830" s="72" t="str">
        <f t="shared" si="289"/>
        <v/>
      </c>
      <c r="C5830" s="73"/>
      <c r="D5830" s="73"/>
      <c r="E5830" s="73"/>
      <c r="F5830" s="73"/>
      <c r="G5830" s="73"/>
    </row>
    <row r="5831" spans="1:7" x14ac:dyDescent="0.25">
      <c r="A5831" s="71" t="str">
        <f>IF(
   SUMPRODUCT(--(Sinduscon!$3:$3=DATE(2013,INT((ROW(A6028)-1)/20)+1,1)))&gt;0,
   DATE(2013,INT((ROW(A6028)-1)/20)+1,1),
   ""
)</f>
        <v/>
      </c>
      <c r="B5831" s="72" t="str">
        <f t="shared" si="289"/>
        <v/>
      </c>
      <c r="C5831" s="73"/>
      <c r="D5831" s="73"/>
      <c r="E5831" s="73"/>
      <c r="F5831" s="73"/>
      <c r="G5831" s="73"/>
    </row>
    <row r="5832" spans="1:7" x14ac:dyDescent="0.25">
      <c r="A5832" s="71" t="str">
        <f>IF(
   SUMPRODUCT(--(Sinduscon!$3:$3=DATE(2013,INT((ROW(A6029)-1)/20)+1,1)))&gt;0,
   DATE(2013,INT((ROW(A6029)-1)/20)+1,1),
   ""
)</f>
        <v/>
      </c>
      <c r="B5832" s="72" t="str">
        <f t="shared" ref="B5832:B5895" si="290">IF(A5832&lt;&gt;"", CHOOSE(MOD(QUOTIENT(ROW()-4,4),5)+1,"R-1","PP-4","R-8","R-16","PIS"), "")</f>
        <v/>
      </c>
      <c r="C5832" s="73"/>
      <c r="D5832" s="73"/>
      <c r="E5832" s="73"/>
      <c r="F5832" s="73"/>
      <c r="G5832" s="73"/>
    </row>
    <row r="5833" spans="1:7" x14ac:dyDescent="0.25">
      <c r="A5833" s="71" t="str">
        <f>IF(
   SUMPRODUCT(--(Sinduscon!$3:$3=DATE(2013,INT((ROW(A6030)-1)/20)+1,1)))&gt;0,
   DATE(2013,INT((ROW(A6030)-1)/20)+1,1),
   ""
)</f>
        <v/>
      </c>
      <c r="B5833" s="72" t="str">
        <f t="shared" si="290"/>
        <v/>
      </c>
      <c r="C5833" s="73"/>
      <c r="D5833" s="73"/>
      <c r="E5833" s="73"/>
      <c r="F5833" s="73"/>
      <c r="G5833" s="73"/>
    </row>
    <row r="5834" spans="1:7" x14ac:dyDescent="0.25">
      <c r="A5834" s="71" t="str">
        <f>IF(
   SUMPRODUCT(--(Sinduscon!$3:$3=DATE(2013,INT((ROW(A6031)-1)/20)+1,1)))&gt;0,
   DATE(2013,INT((ROW(A6031)-1)/20)+1,1),
   ""
)</f>
        <v/>
      </c>
      <c r="B5834" s="72" t="str">
        <f t="shared" si="290"/>
        <v/>
      </c>
      <c r="C5834" s="73"/>
      <c r="D5834" s="73"/>
      <c r="E5834" s="73"/>
      <c r="F5834" s="73"/>
      <c r="G5834" s="73"/>
    </row>
    <row r="5835" spans="1:7" x14ac:dyDescent="0.25">
      <c r="A5835" s="71" t="str">
        <f>IF(
   SUMPRODUCT(--(Sinduscon!$3:$3=DATE(2013,INT((ROW(A6032)-1)/20)+1,1)))&gt;0,
   DATE(2013,INT((ROW(A6032)-1)/20)+1,1),
   ""
)</f>
        <v/>
      </c>
      <c r="B5835" s="72" t="str">
        <f t="shared" si="290"/>
        <v/>
      </c>
      <c r="C5835" s="73"/>
      <c r="D5835" s="73"/>
      <c r="E5835" s="73"/>
      <c r="F5835" s="73"/>
      <c r="G5835" s="73"/>
    </row>
    <row r="5836" spans="1:7" x14ac:dyDescent="0.25">
      <c r="A5836" s="71" t="str">
        <f>IF(
   SUMPRODUCT(--(Sinduscon!$3:$3=DATE(2013,INT((ROW(A6033)-1)/20)+1,1)))&gt;0,
   DATE(2013,INT((ROW(A6033)-1)/20)+1,1),
   ""
)</f>
        <v/>
      </c>
      <c r="B5836" s="72" t="str">
        <f t="shared" si="290"/>
        <v/>
      </c>
      <c r="C5836" s="73"/>
      <c r="D5836" s="73"/>
      <c r="E5836" s="73"/>
      <c r="F5836" s="73"/>
      <c r="G5836" s="73"/>
    </row>
    <row r="5837" spans="1:7" x14ac:dyDescent="0.25">
      <c r="A5837" s="71" t="str">
        <f>IF(
   SUMPRODUCT(--(Sinduscon!$3:$3=DATE(2013,INT((ROW(A6034)-1)/20)+1,1)))&gt;0,
   DATE(2013,INT((ROW(A6034)-1)/20)+1,1),
   ""
)</f>
        <v/>
      </c>
      <c r="B5837" s="72" t="str">
        <f t="shared" si="290"/>
        <v/>
      </c>
      <c r="C5837" s="73"/>
      <c r="D5837" s="73"/>
      <c r="E5837" s="73"/>
      <c r="F5837" s="73"/>
      <c r="G5837" s="73"/>
    </row>
    <row r="5838" spans="1:7" x14ac:dyDescent="0.25">
      <c r="A5838" s="71" t="str">
        <f>IF(
   SUMPRODUCT(--(Sinduscon!$3:$3=DATE(2013,INT((ROW(A6035)-1)/20)+1,1)))&gt;0,
   DATE(2013,INT((ROW(A6035)-1)/20)+1,1),
   ""
)</f>
        <v/>
      </c>
      <c r="B5838" s="72" t="str">
        <f t="shared" si="290"/>
        <v/>
      </c>
      <c r="C5838" s="73"/>
      <c r="D5838" s="73"/>
      <c r="E5838" s="73"/>
      <c r="F5838" s="73"/>
      <c r="G5838" s="73"/>
    </row>
    <row r="5839" spans="1:7" x14ac:dyDescent="0.25">
      <c r="A5839" s="71" t="str">
        <f>IF(
   SUMPRODUCT(--(Sinduscon!$3:$3=DATE(2013,INT((ROW(A6036)-1)/20)+1,1)))&gt;0,
   DATE(2013,INT((ROW(A6036)-1)/20)+1,1),
   ""
)</f>
        <v/>
      </c>
      <c r="B5839" s="72" t="str">
        <f t="shared" si="290"/>
        <v/>
      </c>
      <c r="C5839" s="73"/>
      <c r="D5839" s="73"/>
      <c r="E5839" s="73"/>
      <c r="F5839" s="73"/>
      <c r="G5839" s="73"/>
    </row>
    <row r="5840" spans="1:7" x14ac:dyDescent="0.25">
      <c r="A5840" s="71" t="str">
        <f>IF(
   SUMPRODUCT(--(Sinduscon!$3:$3=DATE(2013,INT((ROW(A6037)-1)/20)+1,1)))&gt;0,
   DATE(2013,INT((ROW(A6037)-1)/20)+1,1),
   ""
)</f>
        <v/>
      </c>
      <c r="B5840" s="72" t="str">
        <f t="shared" si="290"/>
        <v/>
      </c>
      <c r="C5840" s="73"/>
      <c r="D5840" s="73"/>
      <c r="E5840" s="73"/>
      <c r="F5840" s="73"/>
      <c r="G5840" s="73"/>
    </row>
    <row r="5841" spans="1:7" x14ac:dyDescent="0.25">
      <c r="A5841" s="71" t="str">
        <f>IF(
   SUMPRODUCT(--(Sinduscon!$3:$3=DATE(2013,INT((ROW(A6038)-1)/20)+1,1)))&gt;0,
   DATE(2013,INT((ROW(A6038)-1)/20)+1,1),
   ""
)</f>
        <v/>
      </c>
      <c r="B5841" s="72" t="str">
        <f t="shared" si="290"/>
        <v/>
      </c>
      <c r="C5841" s="73"/>
      <c r="D5841" s="73"/>
      <c r="E5841" s="73"/>
      <c r="F5841" s="73"/>
      <c r="G5841" s="73"/>
    </row>
    <row r="5842" spans="1:7" x14ac:dyDescent="0.25">
      <c r="A5842" s="71" t="str">
        <f>IF(
   SUMPRODUCT(--(Sinduscon!$3:$3=DATE(2013,INT((ROW(A6039)-1)/20)+1,1)))&gt;0,
   DATE(2013,INT((ROW(A6039)-1)/20)+1,1),
   ""
)</f>
        <v/>
      </c>
      <c r="B5842" s="72" t="str">
        <f t="shared" si="290"/>
        <v/>
      </c>
      <c r="C5842" s="73"/>
      <c r="D5842" s="73"/>
      <c r="E5842" s="73"/>
      <c r="F5842" s="73"/>
      <c r="G5842" s="73"/>
    </row>
    <row r="5843" spans="1:7" x14ac:dyDescent="0.25">
      <c r="A5843" s="71" t="str">
        <f>IF(
   SUMPRODUCT(--(Sinduscon!$3:$3=DATE(2013,INT((ROW(A6040)-1)/20)+1,1)))&gt;0,
   DATE(2013,INT((ROW(A6040)-1)/20)+1,1),
   ""
)</f>
        <v/>
      </c>
      <c r="B5843" s="72" t="str">
        <f t="shared" si="290"/>
        <v/>
      </c>
      <c r="C5843" s="73"/>
      <c r="D5843" s="73"/>
      <c r="E5843" s="73"/>
      <c r="F5843" s="73"/>
      <c r="G5843" s="73"/>
    </row>
    <row r="5844" spans="1:7" x14ac:dyDescent="0.25">
      <c r="A5844" s="71" t="str">
        <f>IF(
   SUMPRODUCT(--(Sinduscon!$3:$3=DATE(2013,INT((ROW(A6041)-1)/20)+1,1)))&gt;0,
   DATE(2013,INT((ROW(A6041)-1)/20)+1,1),
   ""
)</f>
        <v/>
      </c>
      <c r="B5844" s="72" t="str">
        <f t="shared" si="290"/>
        <v/>
      </c>
      <c r="C5844" s="73"/>
      <c r="D5844" s="73"/>
      <c r="E5844" s="73"/>
      <c r="F5844" s="73"/>
      <c r="G5844" s="73"/>
    </row>
    <row r="5845" spans="1:7" x14ac:dyDescent="0.25">
      <c r="A5845" s="71" t="str">
        <f>IF(
   SUMPRODUCT(--(Sinduscon!$3:$3=DATE(2013,INT((ROW(A6042)-1)/20)+1,1)))&gt;0,
   DATE(2013,INT((ROW(A6042)-1)/20)+1,1),
   ""
)</f>
        <v/>
      </c>
      <c r="B5845" s="72" t="str">
        <f t="shared" si="290"/>
        <v/>
      </c>
      <c r="C5845" s="73"/>
      <c r="D5845" s="73"/>
      <c r="E5845" s="73"/>
      <c r="F5845" s="73"/>
      <c r="G5845" s="73"/>
    </row>
    <row r="5846" spans="1:7" x14ac:dyDescent="0.25">
      <c r="A5846" s="71" t="str">
        <f>IF(
   SUMPRODUCT(--(Sinduscon!$3:$3=DATE(2013,INT((ROW(A6043)-1)/20)+1,1)))&gt;0,
   DATE(2013,INT((ROW(A6043)-1)/20)+1,1),
   ""
)</f>
        <v/>
      </c>
      <c r="B5846" s="72" t="str">
        <f t="shared" si="290"/>
        <v/>
      </c>
      <c r="C5846" s="73"/>
      <c r="D5846" s="73"/>
      <c r="E5846" s="73"/>
      <c r="F5846" s="73"/>
      <c r="G5846" s="73"/>
    </row>
    <row r="5847" spans="1:7" x14ac:dyDescent="0.25">
      <c r="A5847" s="71" t="str">
        <f>IF(
   SUMPRODUCT(--(Sinduscon!$3:$3=DATE(2013,INT((ROW(A6044)-1)/20)+1,1)))&gt;0,
   DATE(2013,INT((ROW(A6044)-1)/20)+1,1),
   ""
)</f>
        <v/>
      </c>
      <c r="B5847" s="72" t="str">
        <f t="shared" si="290"/>
        <v/>
      </c>
      <c r="C5847" s="73"/>
      <c r="D5847" s="73"/>
      <c r="E5847" s="73"/>
      <c r="F5847" s="73"/>
      <c r="G5847" s="73"/>
    </row>
    <row r="5848" spans="1:7" x14ac:dyDescent="0.25">
      <c r="A5848" s="71" t="str">
        <f>IF(
   SUMPRODUCT(--(Sinduscon!$3:$3=DATE(2013,INT((ROW(A6045)-1)/20)+1,1)))&gt;0,
   DATE(2013,INT((ROW(A6045)-1)/20)+1,1),
   ""
)</f>
        <v/>
      </c>
      <c r="B5848" s="72" t="str">
        <f t="shared" si="290"/>
        <v/>
      </c>
      <c r="C5848" s="73"/>
      <c r="D5848" s="73"/>
      <c r="E5848" s="73"/>
      <c r="F5848" s="73"/>
      <c r="G5848" s="73"/>
    </row>
    <row r="5849" spans="1:7" x14ac:dyDescent="0.25">
      <c r="A5849" s="71" t="str">
        <f>IF(
   SUMPRODUCT(--(Sinduscon!$3:$3=DATE(2013,INT((ROW(A6046)-1)/20)+1,1)))&gt;0,
   DATE(2013,INT((ROW(A6046)-1)/20)+1,1),
   ""
)</f>
        <v/>
      </c>
      <c r="B5849" s="72" t="str">
        <f t="shared" si="290"/>
        <v/>
      </c>
      <c r="C5849" s="73"/>
      <c r="D5849" s="73"/>
      <c r="E5849" s="73"/>
      <c r="F5849" s="73"/>
      <c r="G5849" s="73"/>
    </row>
    <row r="5850" spans="1:7" x14ac:dyDescent="0.25">
      <c r="A5850" s="71" t="str">
        <f>IF(
   SUMPRODUCT(--(Sinduscon!$3:$3=DATE(2013,INT((ROW(A6047)-1)/20)+1,1)))&gt;0,
   DATE(2013,INT((ROW(A6047)-1)/20)+1,1),
   ""
)</f>
        <v/>
      </c>
      <c r="B5850" s="72" t="str">
        <f t="shared" si="290"/>
        <v/>
      </c>
      <c r="C5850" s="73"/>
      <c r="D5850" s="73"/>
      <c r="E5850" s="73"/>
      <c r="F5850" s="73"/>
      <c r="G5850" s="73"/>
    </row>
    <row r="5851" spans="1:7" x14ac:dyDescent="0.25">
      <c r="A5851" s="71" t="str">
        <f>IF(
   SUMPRODUCT(--(Sinduscon!$3:$3=DATE(2013,INT((ROW(A6048)-1)/20)+1,1)))&gt;0,
   DATE(2013,INT((ROW(A6048)-1)/20)+1,1),
   ""
)</f>
        <v/>
      </c>
      <c r="B5851" s="72" t="str">
        <f t="shared" si="290"/>
        <v/>
      </c>
      <c r="C5851" s="73"/>
      <c r="D5851" s="73"/>
      <c r="E5851" s="73"/>
      <c r="F5851" s="73"/>
      <c r="G5851" s="73"/>
    </row>
    <row r="5852" spans="1:7" x14ac:dyDescent="0.25">
      <c r="A5852" s="71" t="str">
        <f>IF(
   SUMPRODUCT(--(Sinduscon!$3:$3=DATE(2013,INT((ROW(A6049)-1)/20)+1,1)))&gt;0,
   DATE(2013,INT((ROW(A6049)-1)/20)+1,1),
   ""
)</f>
        <v/>
      </c>
      <c r="B5852" s="72" t="str">
        <f t="shared" si="290"/>
        <v/>
      </c>
      <c r="C5852" s="73"/>
      <c r="D5852" s="73"/>
      <c r="E5852" s="73"/>
      <c r="F5852" s="73"/>
      <c r="G5852" s="73"/>
    </row>
    <row r="5853" spans="1:7" x14ac:dyDescent="0.25">
      <c r="A5853" s="71" t="str">
        <f>IF(
   SUMPRODUCT(--(Sinduscon!$3:$3=DATE(2013,INT((ROW(A6050)-1)/20)+1,1)))&gt;0,
   DATE(2013,INT((ROW(A6050)-1)/20)+1,1),
   ""
)</f>
        <v/>
      </c>
      <c r="B5853" s="72" t="str">
        <f t="shared" si="290"/>
        <v/>
      </c>
      <c r="C5853" s="73"/>
      <c r="D5853" s="73"/>
      <c r="E5853" s="73"/>
      <c r="F5853" s="73"/>
      <c r="G5853" s="73"/>
    </row>
    <row r="5854" spans="1:7" x14ac:dyDescent="0.25">
      <c r="A5854" s="71" t="str">
        <f>IF(
   SUMPRODUCT(--(Sinduscon!$3:$3=DATE(2013,INT((ROW(A6051)-1)/20)+1,1)))&gt;0,
   DATE(2013,INT((ROW(A6051)-1)/20)+1,1),
   ""
)</f>
        <v/>
      </c>
      <c r="B5854" s="72" t="str">
        <f t="shared" si="290"/>
        <v/>
      </c>
      <c r="C5854" s="73"/>
      <c r="D5854" s="73"/>
      <c r="E5854" s="73"/>
      <c r="F5854" s="73"/>
      <c r="G5854" s="73"/>
    </row>
    <row r="5855" spans="1:7" x14ac:dyDescent="0.25">
      <c r="A5855" s="71" t="str">
        <f>IF(
   SUMPRODUCT(--(Sinduscon!$3:$3=DATE(2013,INT((ROW(A6052)-1)/20)+1,1)))&gt;0,
   DATE(2013,INT((ROW(A6052)-1)/20)+1,1),
   ""
)</f>
        <v/>
      </c>
      <c r="B5855" s="72" t="str">
        <f t="shared" si="290"/>
        <v/>
      </c>
      <c r="C5855" s="73"/>
      <c r="D5855" s="73"/>
      <c r="E5855" s="73"/>
      <c r="F5855" s="73"/>
      <c r="G5855" s="73"/>
    </row>
    <row r="5856" spans="1:7" x14ac:dyDescent="0.25">
      <c r="A5856" s="71" t="str">
        <f>IF(
   SUMPRODUCT(--(Sinduscon!$3:$3=DATE(2013,INT((ROW(A6053)-1)/20)+1,1)))&gt;0,
   DATE(2013,INT((ROW(A6053)-1)/20)+1,1),
   ""
)</f>
        <v/>
      </c>
      <c r="B5856" s="72" t="str">
        <f t="shared" si="290"/>
        <v/>
      </c>
      <c r="C5856" s="73"/>
      <c r="D5856" s="73"/>
      <c r="E5856" s="73"/>
      <c r="F5856" s="73"/>
      <c r="G5856" s="73"/>
    </row>
    <row r="5857" spans="1:7" x14ac:dyDescent="0.25">
      <c r="A5857" s="71" t="str">
        <f>IF(
   SUMPRODUCT(--(Sinduscon!$3:$3=DATE(2013,INT((ROW(A6054)-1)/20)+1,1)))&gt;0,
   DATE(2013,INT((ROW(A6054)-1)/20)+1,1),
   ""
)</f>
        <v/>
      </c>
      <c r="B5857" s="72" t="str">
        <f t="shared" si="290"/>
        <v/>
      </c>
      <c r="C5857" s="73"/>
      <c r="D5857" s="73"/>
      <c r="E5857" s="73"/>
      <c r="F5857" s="73"/>
      <c r="G5857" s="73"/>
    </row>
    <row r="5858" spans="1:7" x14ac:dyDescent="0.25">
      <c r="A5858" s="71" t="str">
        <f>IF(
   SUMPRODUCT(--(Sinduscon!$3:$3=DATE(2013,INT((ROW(A6055)-1)/20)+1,1)))&gt;0,
   DATE(2013,INT((ROW(A6055)-1)/20)+1,1),
   ""
)</f>
        <v/>
      </c>
      <c r="B5858" s="72" t="str">
        <f t="shared" si="290"/>
        <v/>
      </c>
      <c r="C5858" s="73"/>
      <c r="D5858" s="73"/>
      <c r="E5858" s="73"/>
      <c r="F5858" s="73"/>
      <c r="G5858" s="73"/>
    </row>
    <row r="5859" spans="1:7" x14ac:dyDescent="0.25">
      <c r="A5859" s="71" t="str">
        <f>IF(
   SUMPRODUCT(--(Sinduscon!$3:$3=DATE(2013,INT((ROW(A6056)-1)/20)+1,1)))&gt;0,
   DATE(2013,INT((ROW(A6056)-1)/20)+1,1),
   ""
)</f>
        <v/>
      </c>
      <c r="B5859" s="72" t="str">
        <f t="shared" si="290"/>
        <v/>
      </c>
      <c r="C5859" s="73"/>
      <c r="D5859" s="73"/>
      <c r="E5859" s="73"/>
      <c r="F5859" s="73"/>
      <c r="G5859" s="73"/>
    </row>
    <row r="5860" spans="1:7" x14ac:dyDescent="0.25">
      <c r="A5860" s="71" t="str">
        <f>IF(
   SUMPRODUCT(--(Sinduscon!$3:$3=DATE(2013,INT((ROW(A6057)-1)/20)+1,1)))&gt;0,
   DATE(2013,INT((ROW(A6057)-1)/20)+1,1),
   ""
)</f>
        <v/>
      </c>
      <c r="B5860" s="72" t="str">
        <f t="shared" si="290"/>
        <v/>
      </c>
      <c r="C5860" s="73"/>
      <c r="D5860" s="73"/>
      <c r="E5860" s="73"/>
      <c r="F5860" s="73"/>
      <c r="G5860" s="73"/>
    </row>
    <row r="5861" spans="1:7" x14ac:dyDescent="0.25">
      <c r="A5861" s="71" t="str">
        <f>IF(
   SUMPRODUCT(--(Sinduscon!$3:$3=DATE(2013,INT((ROW(A6058)-1)/20)+1,1)))&gt;0,
   DATE(2013,INT((ROW(A6058)-1)/20)+1,1),
   ""
)</f>
        <v/>
      </c>
      <c r="B5861" s="72" t="str">
        <f t="shared" si="290"/>
        <v/>
      </c>
      <c r="C5861" s="73"/>
      <c r="D5861" s="73"/>
      <c r="E5861" s="73"/>
      <c r="F5861" s="73"/>
      <c r="G5861" s="73"/>
    </row>
    <row r="5862" spans="1:7" x14ac:dyDescent="0.25">
      <c r="A5862" s="71" t="str">
        <f>IF(
   SUMPRODUCT(--(Sinduscon!$3:$3=DATE(2013,INT((ROW(A6059)-1)/20)+1,1)))&gt;0,
   DATE(2013,INT((ROW(A6059)-1)/20)+1,1),
   ""
)</f>
        <v/>
      </c>
      <c r="B5862" s="72" t="str">
        <f t="shared" si="290"/>
        <v/>
      </c>
      <c r="C5862" s="73"/>
      <c r="D5862" s="73"/>
      <c r="E5862" s="73"/>
      <c r="F5862" s="73"/>
      <c r="G5862" s="73"/>
    </row>
    <row r="5863" spans="1:7" x14ac:dyDescent="0.25">
      <c r="A5863" s="71" t="str">
        <f>IF(
   SUMPRODUCT(--(Sinduscon!$3:$3=DATE(2013,INT((ROW(A6060)-1)/20)+1,1)))&gt;0,
   DATE(2013,INT((ROW(A6060)-1)/20)+1,1),
   ""
)</f>
        <v/>
      </c>
      <c r="B5863" s="72" t="str">
        <f t="shared" si="290"/>
        <v/>
      </c>
      <c r="C5863" s="73"/>
      <c r="D5863" s="73"/>
      <c r="E5863" s="73"/>
      <c r="F5863" s="73"/>
      <c r="G5863" s="73"/>
    </row>
    <row r="5864" spans="1:7" x14ac:dyDescent="0.25">
      <c r="A5864" s="71" t="str">
        <f>IF(
   SUMPRODUCT(--(Sinduscon!$3:$3=DATE(2013,INT((ROW(A6061)-1)/20)+1,1)))&gt;0,
   DATE(2013,INT((ROW(A6061)-1)/20)+1,1),
   ""
)</f>
        <v/>
      </c>
      <c r="B5864" s="72" t="str">
        <f t="shared" si="290"/>
        <v/>
      </c>
      <c r="C5864" s="73"/>
      <c r="D5864" s="73"/>
      <c r="E5864" s="73"/>
      <c r="F5864" s="73"/>
      <c r="G5864" s="73"/>
    </row>
    <row r="5865" spans="1:7" x14ac:dyDescent="0.25">
      <c r="A5865" s="71" t="str">
        <f>IF(
   SUMPRODUCT(--(Sinduscon!$3:$3=DATE(2013,INT((ROW(A6062)-1)/20)+1,1)))&gt;0,
   DATE(2013,INT((ROW(A6062)-1)/20)+1,1),
   ""
)</f>
        <v/>
      </c>
      <c r="B5865" s="72" t="str">
        <f t="shared" si="290"/>
        <v/>
      </c>
      <c r="C5865" s="73"/>
      <c r="D5865" s="73"/>
      <c r="E5865" s="73"/>
      <c r="F5865" s="73"/>
      <c r="G5865" s="73"/>
    </row>
    <row r="5866" spans="1:7" x14ac:dyDescent="0.25">
      <c r="A5866" s="71" t="str">
        <f>IF(
   SUMPRODUCT(--(Sinduscon!$3:$3=DATE(2013,INT((ROW(A6063)-1)/20)+1,1)))&gt;0,
   DATE(2013,INT((ROW(A6063)-1)/20)+1,1),
   ""
)</f>
        <v/>
      </c>
      <c r="B5866" s="72" t="str">
        <f t="shared" si="290"/>
        <v/>
      </c>
      <c r="C5866" s="73"/>
      <c r="D5866" s="73"/>
      <c r="E5866" s="73"/>
      <c r="F5866" s="73"/>
      <c r="G5866" s="73"/>
    </row>
    <row r="5867" spans="1:7" x14ac:dyDescent="0.25">
      <c r="A5867" s="71" t="str">
        <f>IF(
   SUMPRODUCT(--(Sinduscon!$3:$3=DATE(2013,INT((ROW(A6064)-1)/20)+1,1)))&gt;0,
   DATE(2013,INT((ROW(A6064)-1)/20)+1,1),
   ""
)</f>
        <v/>
      </c>
      <c r="B5867" s="72" t="str">
        <f t="shared" si="290"/>
        <v/>
      </c>
      <c r="C5867" s="73"/>
      <c r="D5867" s="73"/>
      <c r="E5867" s="73"/>
      <c r="F5867" s="73"/>
      <c r="G5867" s="73"/>
    </row>
    <row r="5868" spans="1:7" x14ac:dyDescent="0.25">
      <c r="A5868" s="71" t="str">
        <f>IF(
   SUMPRODUCT(--(Sinduscon!$3:$3=DATE(2013,INT((ROW(A6065)-1)/20)+1,1)))&gt;0,
   DATE(2013,INT((ROW(A6065)-1)/20)+1,1),
   ""
)</f>
        <v/>
      </c>
      <c r="B5868" s="72" t="str">
        <f t="shared" si="290"/>
        <v/>
      </c>
      <c r="C5868" s="73"/>
      <c r="D5868" s="73"/>
      <c r="E5868" s="73"/>
      <c r="F5868" s="73"/>
      <c r="G5868" s="73"/>
    </row>
    <row r="5869" spans="1:7" x14ac:dyDescent="0.25">
      <c r="A5869" s="71" t="str">
        <f>IF(
   SUMPRODUCT(--(Sinduscon!$3:$3=DATE(2013,INT((ROW(A6066)-1)/20)+1,1)))&gt;0,
   DATE(2013,INT((ROW(A6066)-1)/20)+1,1),
   ""
)</f>
        <v/>
      </c>
      <c r="B5869" s="72" t="str">
        <f t="shared" si="290"/>
        <v/>
      </c>
      <c r="C5869" s="73"/>
      <c r="D5869" s="73"/>
      <c r="E5869" s="73"/>
      <c r="F5869" s="73"/>
      <c r="G5869" s="73"/>
    </row>
    <row r="5870" spans="1:7" x14ac:dyDescent="0.25">
      <c r="A5870" s="71" t="str">
        <f>IF(
   SUMPRODUCT(--(Sinduscon!$3:$3=DATE(2013,INT((ROW(A6067)-1)/20)+1,1)))&gt;0,
   DATE(2013,INT((ROW(A6067)-1)/20)+1,1),
   ""
)</f>
        <v/>
      </c>
      <c r="B5870" s="72" t="str">
        <f t="shared" si="290"/>
        <v/>
      </c>
      <c r="C5870" s="73"/>
      <c r="D5870" s="73"/>
      <c r="E5870" s="73"/>
      <c r="F5870" s="73"/>
      <c r="G5870" s="73"/>
    </row>
    <row r="5871" spans="1:7" x14ac:dyDescent="0.25">
      <c r="A5871" s="71" t="str">
        <f>IF(
   SUMPRODUCT(--(Sinduscon!$3:$3=DATE(2013,INT((ROW(A6068)-1)/20)+1,1)))&gt;0,
   DATE(2013,INT((ROW(A6068)-1)/20)+1,1),
   ""
)</f>
        <v/>
      </c>
      <c r="B5871" s="72" t="str">
        <f t="shared" si="290"/>
        <v/>
      </c>
      <c r="C5871" s="73"/>
      <c r="D5871" s="73"/>
      <c r="E5871" s="73"/>
      <c r="F5871" s="73"/>
      <c r="G5871" s="73"/>
    </row>
    <row r="5872" spans="1:7" x14ac:dyDescent="0.25">
      <c r="A5872" s="71" t="str">
        <f>IF(
   SUMPRODUCT(--(Sinduscon!$3:$3=DATE(2013,INT((ROW(A6069)-1)/20)+1,1)))&gt;0,
   DATE(2013,INT((ROW(A6069)-1)/20)+1,1),
   ""
)</f>
        <v/>
      </c>
      <c r="B5872" s="72" t="str">
        <f t="shared" si="290"/>
        <v/>
      </c>
      <c r="C5872" s="73"/>
      <c r="D5872" s="73"/>
      <c r="E5872" s="73"/>
      <c r="F5872" s="73"/>
      <c r="G5872" s="73"/>
    </row>
    <row r="5873" spans="1:7" x14ac:dyDescent="0.25">
      <c r="A5873" s="71" t="str">
        <f>IF(
   SUMPRODUCT(--(Sinduscon!$3:$3=DATE(2013,INT((ROW(A6070)-1)/20)+1,1)))&gt;0,
   DATE(2013,INT((ROW(A6070)-1)/20)+1,1),
   ""
)</f>
        <v/>
      </c>
      <c r="B5873" s="72" t="str">
        <f t="shared" si="290"/>
        <v/>
      </c>
      <c r="C5873" s="73"/>
      <c r="D5873" s="73"/>
      <c r="E5873" s="73"/>
      <c r="F5873" s="73"/>
      <c r="G5873" s="73"/>
    </row>
    <row r="5874" spans="1:7" x14ac:dyDescent="0.25">
      <c r="A5874" s="71" t="str">
        <f>IF(
   SUMPRODUCT(--(Sinduscon!$3:$3=DATE(2013,INT((ROW(A6071)-1)/20)+1,1)))&gt;0,
   DATE(2013,INT((ROW(A6071)-1)/20)+1,1),
   ""
)</f>
        <v/>
      </c>
      <c r="B5874" s="72" t="str">
        <f t="shared" si="290"/>
        <v/>
      </c>
      <c r="C5874" s="73"/>
      <c r="D5874" s="73"/>
      <c r="E5874" s="73"/>
      <c r="F5874" s="73"/>
      <c r="G5874" s="73"/>
    </row>
    <row r="5875" spans="1:7" x14ac:dyDescent="0.25">
      <c r="A5875" s="71" t="str">
        <f>IF(
   SUMPRODUCT(--(Sinduscon!$3:$3=DATE(2013,INT((ROW(A6072)-1)/20)+1,1)))&gt;0,
   DATE(2013,INT((ROW(A6072)-1)/20)+1,1),
   ""
)</f>
        <v/>
      </c>
      <c r="B5875" s="72" t="str">
        <f t="shared" si="290"/>
        <v/>
      </c>
      <c r="C5875" s="73"/>
      <c r="D5875" s="73"/>
      <c r="E5875" s="73"/>
      <c r="F5875" s="73"/>
      <c r="G5875" s="73"/>
    </row>
    <row r="5876" spans="1:7" x14ac:dyDescent="0.25">
      <c r="A5876" s="71" t="str">
        <f>IF(
   SUMPRODUCT(--(Sinduscon!$3:$3=DATE(2013,INT((ROW(A6073)-1)/20)+1,1)))&gt;0,
   DATE(2013,INT((ROW(A6073)-1)/20)+1,1),
   ""
)</f>
        <v/>
      </c>
      <c r="B5876" s="72" t="str">
        <f t="shared" si="290"/>
        <v/>
      </c>
      <c r="C5876" s="73"/>
      <c r="D5876" s="73"/>
      <c r="E5876" s="73"/>
      <c r="F5876" s="73"/>
      <c r="G5876" s="73"/>
    </row>
    <row r="5877" spans="1:7" x14ac:dyDescent="0.25">
      <c r="A5877" s="71" t="str">
        <f>IF(
   SUMPRODUCT(--(Sinduscon!$3:$3=DATE(2013,INT((ROW(A6074)-1)/20)+1,1)))&gt;0,
   DATE(2013,INT((ROW(A6074)-1)/20)+1,1),
   ""
)</f>
        <v/>
      </c>
      <c r="B5877" s="72" t="str">
        <f t="shared" si="290"/>
        <v/>
      </c>
      <c r="C5877" s="73"/>
      <c r="D5877" s="73"/>
      <c r="E5877" s="73"/>
      <c r="F5877" s="73"/>
      <c r="G5877" s="73"/>
    </row>
    <row r="5878" spans="1:7" x14ac:dyDescent="0.25">
      <c r="A5878" s="71" t="str">
        <f>IF(
   SUMPRODUCT(--(Sinduscon!$3:$3=DATE(2013,INT((ROW(A6075)-1)/20)+1,1)))&gt;0,
   DATE(2013,INT((ROW(A6075)-1)/20)+1,1),
   ""
)</f>
        <v/>
      </c>
      <c r="B5878" s="72" t="str">
        <f t="shared" si="290"/>
        <v/>
      </c>
      <c r="C5878" s="73"/>
      <c r="D5878" s="73"/>
      <c r="E5878" s="73"/>
      <c r="F5878" s="73"/>
      <c r="G5878" s="73"/>
    </row>
    <row r="5879" spans="1:7" x14ac:dyDescent="0.25">
      <c r="A5879" s="71" t="str">
        <f>IF(
   SUMPRODUCT(--(Sinduscon!$3:$3=DATE(2013,INT((ROW(A6076)-1)/20)+1,1)))&gt;0,
   DATE(2013,INT((ROW(A6076)-1)/20)+1,1),
   ""
)</f>
        <v/>
      </c>
      <c r="B5879" s="72" t="str">
        <f t="shared" si="290"/>
        <v/>
      </c>
      <c r="C5879" s="73"/>
      <c r="D5879" s="73"/>
      <c r="E5879" s="73"/>
      <c r="F5879" s="73"/>
      <c r="G5879" s="73"/>
    </row>
    <row r="5880" spans="1:7" x14ac:dyDescent="0.25">
      <c r="A5880" s="71" t="str">
        <f>IF(
   SUMPRODUCT(--(Sinduscon!$3:$3=DATE(2013,INT((ROW(A6077)-1)/20)+1,1)))&gt;0,
   DATE(2013,INT((ROW(A6077)-1)/20)+1,1),
   ""
)</f>
        <v/>
      </c>
      <c r="B5880" s="72" t="str">
        <f t="shared" si="290"/>
        <v/>
      </c>
      <c r="C5880" s="73"/>
      <c r="D5880" s="73"/>
      <c r="E5880" s="73"/>
      <c r="F5880" s="73"/>
      <c r="G5880" s="73"/>
    </row>
    <row r="5881" spans="1:7" x14ac:dyDescent="0.25">
      <c r="A5881" s="71" t="str">
        <f>IF(
   SUMPRODUCT(--(Sinduscon!$3:$3=DATE(2013,INT((ROW(A6078)-1)/20)+1,1)))&gt;0,
   DATE(2013,INT((ROW(A6078)-1)/20)+1,1),
   ""
)</f>
        <v/>
      </c>
      <c r="B5881" s="72" t="str">
        <f t="shared" si="290"/>
        <v/>
      </c>
      <c r="C5881" s="73"/>
      <c r="D5881" s="73"/>
      <c r="E5881" s="73"/>
      <c r="F5881" s="73"/>
      <c r="G5881" s="73"/>
    </row>
    <row r="5882" spans="1:7" x14ac:dyDescent="0.25">
      <c r="A5882" s="71" t="str">
        <f>IF(
   SUMPRODUCT(--(Sinduscon!$3:$3=DATE(2013,INT((ROW(A6079)-1)/20)+1,1)))&gt;0,
   DATE(2013,INT((ROW(A6079)-1)/20)+1,1),
   ""
)</f>
        <v/>
      </c>
      <c r="B5882" s="72" t="str">
        <f t="shared" si="290"/>
        <v/>
      </c>
      <c r="C5882" s="73"/>
      <c r="D5882" s="73"/>
      <c r="E5882" s="73"/>
      <c r="F5882" s="73"/>
      <c r="G5882" s="73"/>
    </row>
    <row r="5883" spans="1:7" x14ac:dyDescent="0.25">
      <c r="A5883" s="71" t="str">
        <f>IF(
   SUMPRODUCT(--(Sinduscon!$3:$3=DATE(2013,INT((ROW(A6080)-1)/20)+1,1)))&gt;0,
   DATE(2013,INT((ROW(A6080)-1)/20)+1,1),
   ""
)</f>
        <v/>
      </c>
      <c r="B5883" s="72" t="str">
        <f t="shared" si="290"/>
        <v/>
      </c>
      <c r="C5883" s="73"/>
      <c r="D5883" s="73"/>
      <c r="E5883" s="73"/>
      <c r="F5883" s="73"/>
      <c r="G5883" s="73"/>
    </row>
    <row r="5884" spans="1:7" x14ac:dyDescent="0.25">
      <c r="A5884" s="71" t="str">
        <f>IF(
   SUMPRODUCT(--(Sinduscon!$3:$3=DATE(2013,INT((ROW(A6081)-1)/20)+1,1)))&gt;0,
   DATE(2013,INT((ROW(A6081)-1)/20)+1,1),
   ""
)</f>
        <v/>
      </c>
      <c r="B5884" s="72" t="str">
        <f t="shared" si="290"/>
        <v/>
      </c>
      <c r="C5884" s="73"/>
      <c r="D5884" s="73"/>
      <c r="E5884" s="73"/>
      <c r="F5884" s="73"/>
      <c r="G5884" s="73"/>
    </row>
    <row r="5885" spans="1:7" x14ac:dyDescent="0.25">
      <c r="A5885" s="71" t="str">
        <f>IF(
   SUMPRODUCT(--(Sinduscon!$3:$3=DATE(2013,INT((ROW(A6082)-1)/20)+1,1)))&gt;0,
   DATE(2013,INT((ROW(A6082)-1)/20)+1,1),
   ""
)</f>
        <v/>
      </c>
      <c r="B5885" s="72" t="str">
        <f t="shared" si="290"/>
        <v/>
      </c>
      <c r="C5885" s="73"/>
      <c r="D5885" s="73"/>
      <c r="E5885" s="73"/>
      <c r="F5885" s="73"/>
      <c r="G5885" s="73"/>
    </row>
    <row r="5886" spans="1:7" x14ac:dyDescent="0.25">
      <c r="A5886" s="71" t="str">
        <f>IF(
   SUMPRODUCT(--(Sinduscon!$3:$3=DATE(2013,INT((ROW(A6083)-1)/20)+1,1)))&gt;0,
   DATE(2013,INT((ROW(A6083)-1)/20)+1,1),
   ""
)</f>
        <v/>
      </c>
      <c r="B5886" s="72" t="str">
        <f t="shared" si="290"/>
        <v/>
      </c>
      <c r="C5886" s="73"/>
      <c r="D5886" s="73"/>
      <c r="E5886" s="73"/>
      <c r="F5886" s="73"/>
      <c r="G5886" s="73"/>
    </row>
    <row r="5887" spans="1:7" x14ac:dyDescent="0.25">
      <c r="A5887" s="71" t="str">
        <f>IF(
   SUMPRODUCT(--(Sinduscon!$3:$3=DATE(2013,INT((ROW(A6084)-1)/20)+1,1)))&gt;0,
   DATE(2013,INT((ROW(A6084)-1)/20)+1,1),
   ""
)</f>
        <v/>
      </c>
      <c r="B5887" s="72" t="str">
        <f t="shared" si="290"/>
        <v/>
      </c>
      <c r="C5887" s="73"/>
      <c r="D5887" s="73"/>
      <c r="E5887" s="73"/>
      <c r="F5887" s="73"/>
      <c r="G5887" s="73"/>
    </row>
    <row r="5888" spans="1:7" x14ac:dyDescent="0.25">
      <c r="A5888" s="71" t="str">
        <f>IF(
   SUMPRODUCT(--(Sinduscon!$3:$3=DATE(2013,INT((ROW(A6085)-1)/20)+1,1)))&gt;0,
   DATE(2013,INT((ROW(A6085)-1)/20)+1,1),
   ""
)</f>
        <v/>
      </c>
      <c r="B5888" s="72" t="str">
        <f t="shared" si="290"/>
        <v/>
      </c>
      <c r="C5888" s="73"/>
      <c r="D5888" s="73"/>
      <c r="E5888" s="73"/>
      <c r="F5888" s="73"/>
      <c r="G5888" s="73"/>
    </row>
    <row r="5889" spans="1:7" x14ac:dyDescent="0.25">
      <c r="A5889" s="71" t="str">
        <f>IF(
   SUMPRODUCT(--(Sinduscon!$3:$3=DATE(2013,INT((ROW(A6086)-1)/20)+1,1)))&gt;0,
   DATE(2013,INT((ROW(A6086)-1)/20)+1,1),
   ""
)</f>
        <v/>
      </c>
      <c r="B5889" s="72" t="str">
        <f t="shared" si="290"/>
        <v/>
      </c>
      <c r="C5889" s="73"/>
      <c r="D5889" s="73"/>
      <c r="E5889" s="73"/>
      <c r="F5889" s="73"/>
      <c r="G5889" s="73"/>
    </row>
    <row r="5890" spans="1:7" x14ac:dyDescent="0.25">
      <c r="A5890" s="71" t="str">
        <f>IF(
   SUMPRODUCT(--(Sinduscon!$3:$3=DATE(2013,INT((ROW(A6087)-1)/20)+1,1)))&gt;0,
   DATE(2013,INT((ROW(A6087)-1)/20)+1,1),
   ""
)</f>
        <v/>
      </c>
      <c r="B5890" s="72" t="str">
        <f t="shared" si="290"/>
        <v/>
      </c>
      <c r="C5890" s="73"/>
      <c r="D5890" s="73"/>
      <c r="E5890" s="73"/>
      <c r="F5890" s="73"/>
      <c r="G5890" s="73"/>
    </row>
    <row r="5891" spans="1:7" x14ac:dyDescent="0.25">
      <c r="A5891" s="71" t="str">
        <f>IF(
   SUMPRODUCT(--(Sinduscon!$3:$3=DATE(2013,INT((ROW(A6088)-1)/20)+1,1)))&gt;0,
   DATE(2013,INT((ROW(A6088)-1)/20)+1,1),
   ""
)</f>
        <v/>
      </c>
      <c r="B5891" s="72" t="str">
        <f t="shared" si="290"/>
        <v/>
      </c>
      <c r="C5891" s="73"/>
      <c r="D5891" s="73"/>
      <c r="E5891" s="73"/>
      <c r="F5891" s="73"/>
      <c r="G5891" s="73"/>
    </row>
    <row r="5892" spans="1:7" x14ac:dyDescent="0.25">
      <c r="A5892" s="71" t="str">
        <f>IF(
   SUMPRODUCT(--(Sinduscon!$3:$3=DATE(2013,INT((ROW(A6089)-1)/20)+1,1)))&gt;0,
   DATE(2013,INT((ROW(A6089)-1)/20)+1,1),
   ""
)</f>
        <v/>
      </c>
      <c r="B5892" s="72" t="str">
        <f t="shared" si="290"/>
        <v/>
      </c>
      <c r="C5892" s="73"/>
      <c r="D5892" s="73"/>
      <c r="E5892" s="73"/>
      <c r="F5892" s="73"/>
      <c r="G5892" s="73"/>
    </row>
    <row r="5893" spans="1:7" x14ac:dyDescent="0.25">
      <c r="A5893" s="71" t="str">
        <f>IF(
   SUMPRODUCT(--(Sinduscon!$3:$3=DATE(2013,INT((ROW(A6090)-1)/20)+1,1)))&gt;0,
   DATE(2013,INT((ROW(A6090)-1)/20)+1,1),
   ""
)</f>
        <v/>
      </c>
      <c r="B5893" s="72" t="str">
        <f t="shared" si="290"/>
        <v/>
      </c>
      <c r="C5893" s="73"/>
      <c r="D5893" s="73"/>
      <c r="E5893" s="73"/>
      <c r="F5893" s="73"/>
      <c r="G5893" s="73"/>
    </row>
    <row r="5894" spans="1:7" x14ac:dyDescent="0.25">
      <c r="A5894" s="71" t="str">
        <f>IF(
   SUMPRODUCT(--(Sinduscon!$3:$3=DATE(2013,INT((ROW(A6091)-1)/20)+1,1)))&gt;0,
   DATE(2013,INT((ROW(A6091)-1)/20)+1,1),
   ""
)</f>
        <v/>
      </c>
      <c r="B5894" s="72" t="str">
        <f t="shared" si="290"/>
        <v/>
      </c>
      <c r="C5894" s="73"/>
      <c r="D5894" s="73"/>
      <c r="E5894" s="73"/>
      <c r="F5894" s="73"/>
      <c r="G5894" s="73"/>
    </row>
    <row r="5895" spans="1:7" x14ac:dyDescent="0.25">
      <c r="A5895" s="71" t="str">
        <f>IF(
   SUMPRODUCT(--(Sinduscon!$3:$3=DATE(2013,INT((ROW(A6092)-1)/20)+1,1)))&gt;0,
   DATE(2013,INT((ROW(A6092)-1)/20)+1,1),
   ""
)</f>
        <v/>
      </c>
      <c r="B5895" s="72" t="str">
        <f t="shared" si="290"/>
        <v/>
      </c>
      <c r="C5895" s="73"/>
      <c r="D5895" s="73"/>
      <c r="E5895" s="73"/>
      <c r="F5895" s="73"/>
      <c r="G5895" s="73"/>
    </row>
    <row r="5896" spans="1:7" x14ac:dyDescent="0.25">
      <c r="A5896" s="71" t="str">
        <f>IF(
   SUMPRODUCT(--(Sinduscon!$3:$3=DATE(2013,INT((ROW(A6093)-1)/20)+1,1)))&gt;0,
   DATE(2013,INT((ROW(A6093)-1)/20)+1,1),
   ""
)</f>
        <v/>
      </c>
      <c r="B5896" s="72" t="str">
        <f t="shared" ref="B5896:B5959" si="291">IF(A5896&lt;&gt;"", CHOOSE(MOD(QUOTIENT(ROW()-4,4),5)+1,"R-1","PP-4","R-8","R-16","PIS"), "")</f>
        <v/>
      </c>
      <c r="C5896" s="73"/>
      <c r="D5896" s="73"/>
      <c r="E5896" s="73"/>
      <c r="F5896" s="73"/>
      <c r="G5896" s="73"/>
    </row>
    <row r="5897" spans="1:7" x14ac:dyDescent="0.25">
      <c r="A5897" s="71" t="str">
        <f>IF(
   SUMPRODUCT(--(Sinduscon!$3:$3=DATE(2013,INT((ROW(A6094)-1)/20)+1,1)))&gt;0,
   DATE(2013,INT((ROW(A6094)-1)/20)+1,1),
   ""
)</f>
        <v/>
      </c>
      <c r="B5897" s="72" t="str">
        <f t="shared" si="291"/>
        <v/>
      </c>
      <c r="C5897" s="73"/>
      <c r="D5897" s="73"/>
      <c r="E5897" s="73"/>
      <c r="F5897" s="73"/>
      <c r="G5897" s="73"/>
    </row>
    <row r="5898" spans="1:7" x14ac:dyDescent="0.25">
      <c r="A5898" s="71" t="str">
        <f>IF(
   SUMPRODUCT(--(Sinduscon!$3:$3=DATE(2013,INT((ROW(A6095)-1)/20)+1,1)))&gt;0,
   DATE(2013,INT((ROW(A6095)-1)/20)+1,1),
   ""
)</f>
        <v/>
      </c>
      <c r="B5898" s="72" t="str">
        <f t="shared" si="291"/>
        <v/>
      </c>
      <c r="C5898" s="73"/>
      <c r="D5898" s="73"/>
      <c r="E5898" s="73"/>
      <c r="F5898" s="73"/>
      <c r="G5898" s="73"/>
    </row>
    <row r="5899" spans="1:7" x14ac:dyDescent="0.25">
      <c r="A5899" s="71" t="str">
        <f>IF(
   SUMPRODUCT(--(Sinduscon!$3:$3=DATE(2013,INT((ROW(A6096)-1)/20)+1,1)))&gt;0,
   DATE(2013,INT((ROW(A6096)-1)/20)+1,1),
   ""
)</f>
        <v/>
      </c>
      <c r="B5899" s="72" t="str">
        <f t="shared" si="291"/>
        <v/>
      </c>
      <c r="C5899" s="73"/>
      <c r="D5899" s="73"/>
      <c r="E5899" s="73"/>
      <c r="F5899" s="73"/>
      <c r="G5899" s="73"/>
    </row>
    <row r="5900" spans="1:7" x14ac:dyDescent="0.25">
      <c r="A5900" s="71" t="str">
        <f>IF(
   SUMPRODUCT(--(Sinduscon!$3:$3=DATE(2013,INT((ROW(A6097)-1)/20)+1,1)))&gt;0,
   DATE(2013,INT((ROW(A6097)-1)/20)+1,1),
   ""
)</f>
        <v/>
      </c>
      <c r="B5900" s="72" t="str">
        <f t="shared" si="291"/>
        <v/>
      </c>
      <c r="C5900" s="73"/>
      <c r="D5900" s="73"/>
      <c r="E5900" s="73"/>
      <c r="F5900" s="73"/>
      <c r="G5900" s="73"/>
    </row>
    <row r="5901" spans="1:7" x14ac:dyDescent="0.25">
      <c r="A5901" s="71" t="str">
        <f>IF(
   SUMPRODUCT(--(Sinduscon!$3:$3=DATE(2013,INT((ROW(A6098)-1)/20)+1,1)))&gt;0,
   DATE(2013,INT((ROW(A6098)-1)/20)+1,1),
   ""
)</f>
        <v/>
      </c>
      <c r="B5901" s="72" t="str">
        <f t="shared" si="291"/>
        <v/>
      </c>
      <c r="C5901" s="73"/>
      <c r="D5901" s="73"/>
      <c r="E5901" s="73"/>
      <c r="F5901" s="73"/>
      <c r="G5901" s="73"/>
    </row>
    <row r="5902" spans="1:7" x14ac:dyDescent="0.25">
      <c r="A5902" s="71" t="str">
        <f>IF(
   SUMPRODUCT(--(Sinduscon!$3:$3=DATE(2013,INT((ROW(A6099)-1)/20)+1,1)))&gt;0,
   DATE(2013,INT((ROW(A6099)-1)/20)+1,1),
   ""
)</f>
        <v/>
      </c>
      <c r="B5902" s="72" t="str">
        <f t="shared" si="291"/>
        <v/>
      </c>
      <c r="C5902" s="73"/>
      <c r="D5902" s="73"/>
      <c r="E5902" s="73"/>
      <c r="F5902" s="73"/>
      <c r="G5902" s="73"/>
    </row>
    <row r="5903" spans="1:7" x14ac:dyDescent="0.25">
      <c r="A5903" s="71" t="str">
        <f>IF(
   SUMPRODUCT(--(Sinduscon!$3:$3=DATE(2013,INT((ROW(A6100)-1)/20)+1,1)))&gt;0,
   DATE(2013,INT((ROW(A6100)-1)/20)+1,1),
   ""
)</f>
        <v/>
      </c>
      <c r="B5903" s="72" t="str">
        <f t="shared" si="291"/>
        <v/>
      </c>
      <c r="C5903" s="73"/>
      <c r="D5903" s="73"/>
      <c r="E5903" s="73"/>
      <c r="F5903" s="73"/>
      <c r="G5903" s="73"/>
    </row>
    <row r="5904" spans="1:7" x14ac:dyDescent="0.25">
      <c r="A5904" s="71" t="str">
        <f>IF(
   SUMPRODUCT(--(Sinduscon!$3:$3=DATE(2013,INT((ROW(A6101)-1)/20)+1,1)))&gt;0,
   DATE(2013,INT((ROW(A6101)-1)/20)+1,1),
   ""
)</f>
        <v/>
      </c>
      <c r="B5904" s="72" t="str">
        <f t="shared" si="291"/>
        <v/>
      </c>
      <c r="C5904" s="73"/>
      <c r="D5904" s="73"/>
      <c r="E5904" s="73"/>
      <c r="F5904" s="73"/>
      <c r="G5904" s="73"/>
    </row>
    <row r="5905" spans="1:7" x14ac:dyDescent="0.25">
      <c r="A5905" s="71" t="str">
        <f>IF(
   SUMPRODUCT(--(Sinduscon!$3:$3=DATE(2013,INT((ROW(A6102)-1)/20)+1,1)))&gt;0,
   DATE(2013,INT((ROW(A6102)-1)/20)+1,1),
   ""
)</f>
        <v/>
      </c>
      <c r="B5905" s="72" t="str">
        <f t="shared" si="291"/>
        <v/>
      </c>
      <c r="C5905" s="73"/>
      <c r="D5905" s="73"/>
      <c r="E5905" s="73"/>
      <c r="F5905" s="73"/>
      <c r="G5905" s="73"/>
    </row>
    <row r="5906" spans="1:7" x14ac:dyDescent="0.25">
      <c r="A5906" s="71" t="str">
        <f>IF(
   SUMPRODUCT(--(Sinduscon!$3:$3=DATE(2013,INT((ROW(A6103)-1)/20)+1,1)))&gt;0,
   DATE(2013,INT((ROW(A6103)-1)/20)+1,1),
   ""
)</f>
        <v/>
      </c>
      <c r="B5906" s="72" t="str">
        <f t="shared" si="291"/>
        <v/>
      </c>
      <c r="C5906" s="73"/>
      <c r="D5906" s="73"/>
      <c r="E5906" s="73"/>
      <c r="F5906" s="73"/>
      <c r="G5906" s="73"/>
    </row>
    <row r="5907" spans="1:7" x14ac:dyDescent="0.25">
      <c r="A5907" s="71" t="str">
        <f>IF(
   SUMPRODUCT(--(Sinduscon!$3:$3=DATE(2013,INT((ROW(A6104)-1)/20)+1,1)))&gt;0,
   DATE(2013,INT((ROW(A6104)-1)/20)+1,1),
   ""
)</f>
        <v/>
      </c>
      <c r="B5907" s="72" t="str">
        <f t="shared" si="291"/>
        <v/>
      </c>
      <c r="C5907" s="73"/>
      <c r="D5907" s="73"/>
      <c r="E5907" s="73"/>
      <c r="F5907" s="73"/>
      <c r="G5907" s="73"/>
    </row>
    <row r="5908" spans="1:7" x14ac:dyDescent="0.25">
      <c r="A5908" s="71" t="str">
        <f>IF(
   SUMPRODUCT(--(Sinduscon!$3:$3=DATE(2013,INT((ROW(A6105)-1)/20)+1,1)))&gt;0,
   DATE(2013,INT((ROW(A6105)-1)/20)+1,1),
   ""
)</f>
        <v/>
      </c>
      <c r="B5908" s="72" t="str">
        <f t="shared" si="291"/>
        <v/>
      </c>
      <c r="C5908" s="73"/>
      <c r="D5908" s="73"/>
      <c r="E5908" s="73"/>
      <c r="F5908" s="73"/>
      <c r="G5908" s="73"/>
    </row>
    <row r="5909" spans="1:7" x14ac:dyDescent="0.25">
      <c r="A5909" s="71" t="str">
        <f>IF(
   SUMPRODUCT(--(Sinduscon!$3:$3=DATE(2013,INT((ROW(A6106)-1)/20)+1,1)))&gt;0,
   DATE(2013,INT((ROW(A6106)-1)/20)+1,1),
   ""
)</f>
        <v/>
      </c>
      <c r="B5909" s="72" t="str">
        <f t="shared" si="291"/>
        <v/>
      </c>
      <c r="C5909" s="73"/>
      <c r="D5909" s="73"/>
      <c r="E5909" s="73"/>
      <c r="F5909" s="73"/>
      <c r="G5909" s="73"/>
    </row>
    <row r="5910" spans="1:7" x14ac:dyDescent="0.25">
      <c r="A5910" s="71" t="str">
        <f>IF(
   SUMPRODUCT(--(Sinduscon!$3:$3=DATE(2013,INT((ROW(A6107)-1)/20)+1,1)))&gt;0,
   DATE(2013,INT((ROW(A6107)-1)/20)+1,1),
   ""
)</f>
        <v/>
      </c>
      <c r="B5910" s="72" t="str">
        <f t="shared" si="291"/>
        <v/>
      </c>
      <c r="C5910" s="73"/>
      <c r="D5910" s="73"/>
      <c r="E5910" s="73"/>
      <c r="F5910" s="73"/>
      <c r="G5910" s="73"/>
    </row>
    <row r="5911" spans="1:7" x14ac:dyDescent="0.25">
      <c r="A5911" s="71" t="str">
        <f>IF(
   SUMPRODUCT(--(Sinduscon!$3:$3=DATE(2013,INT((ROW(A6108)-1)/20)+1,1)))&gt;0,
   DATE(2013,INT((ROW(A6108)-1)/20)+1,1),
   ""
)</f>
        <v/>
      </c>
      <c r="B5911" s="72" t="str">
        <f t="shared" si="291"/>
        <v/>
      </c>
      <c r="C5911" s="73"/>
      <c r="D5911" s="73"/>
      <c r="E5911" s="73"/>
      <c r="F5911" s="73"/>
      <c r="G5911" s="73"/>
    </row>
    <row r="5912" spans="1:7" x14ac:dyDescent="0.25">
      <c r="A5912" s="71" t="str">
        <f>IF(
   SUMPRODUCT(--(Sinduscon!$3:$3=DATE(2013,INT((ROW(A6109)-1)/20)+1,1)))&gt;0,
   DATE(2013,INT((ROW(A6109)-1)/20)+1,1),
   ""
)</f>
        <v/>
      </c>
      <c r="B5912" s="72" t="str">
        <f t="shared" si="291"/>
        <v/>
      </c>
      <c r="C5912" s="73"/>
      <c r="D5912" s="73"/>
      <c r="E5912" s="73"/>
      <c r="F5912" s="73"/>
      <c r="G5912" s="73"/>
    </row>
    <row r="5913" spans="1:7" x14ac:dyDescent="0.25">
      <c r="A5913" s="71" t="str">
        <f>IF(
   SUMPRODUCT(--(Sinduscon!$3:$3=DATE(2013,INT((ROW(A6110)-1)/20)+1,1)))&gt;0,
   DATE(2013,INT((ROW(A6110)-1)/20)+1,1),
   ""
)</f>
        <v/>
      </c>
      <c r="B5913" s="72" t="str">
        <f t="shared" si="291"/>
        <v/>
      </c>
      <c r="C5913" s="73"/>
      <c r="D5913" s="73"/>
      <c r="E5913" s="73"/>
      <c r="F5913" s="73"/>
      <c r="G5913" s="73"/>
    </row>
    <row r="5914" spans="1:7" x14ac:dyDescent="0.25">
      <c r="A5914" s="71" t="str">
        <f>IF(
   SUMPRODUCT(--(Sinduscon!$3:$3=DATE(2013,INT((ROW(A6111)-1)/20)+1,1)))&gt;0,
   DATE(2013,INT((ROW(A6111)-1)/20)+1,1),
   ""
)</f>
        <v/>
      </c>
      <c r="B5914" s="72" t="str">
        <f t="shared" si="291"/>
        <v/>
      </c>
      <c r="C5914" s="73"/>
      <c r="D5914" s="73"/>
      <c r="E5914" s="73"/>
      <c r="F5914" s="73"/>
      <c r="G5914" s="73"/>
    </row>
    <row r="5915" spans="1:7" x14ac:dyDescent="0.25">
      <c r="A5915" s="71" t="str">
        <f>IF(
   SUMPRODUCT(--(Sinduscon!$3:$3=DATE(2013,INT((ROW(A6112)-1)/20)+1,1)))&gt;0,
   DATE(2013,INT((ROW(A6112)-1)/20)+1,1),
   ""
)</f>
        <v/>
      </c>
      <c r="B5915" s="72" t="str">
        <f t="shared" si="291"/>
        <v/>
      </c>
      <c r="C5915" s="73"/>
      <c r="D5915" s="73"/>
      <c r="E5915" s="73"/>
      <c r="F5915" s="73"/>
      <c r="G5915" s="73"/>
    </row>
    <row r="5916" spans="1:7" x14ac:dyDescent="0.25">
      <c r="A5916" s="71" t="str">
        <f>IF(
   SUMPRODUCT(--(Sinduscon!$3:$3=DATE(2013,INT((ROW(A6113)-1)/20)+1,1)))&gt;0,
   DATE(2013,INT((ROW(A6113)-1)/20)+1,1),
   ""
)</f>
        <v/>
      </c>
      <c r="B5916" s="72" t="str">
        <f t="shared" si="291"/>
        <v/>
      </c>
      <c r="C5916" s="73"/>
      <c r="D5916" s="73"/>
      <c r="E5916" s="73"/>
      <c r="F5916" s="73"/>
      <c r="G5916" s="73"/>
    </row>
    <row r="5917" spans="1:7" x14ac:dyDescent="0.25">
      <c r="A5917" s="71" t="str">
        <f>IF(
   SUMPRODUCT(--(Sinduscon!$3:$3=DATE(2013,INT((ROW(A6114)-1)/20)+1,1)))&gt;0,
   DATE(2013,INT((ROW(A6114)-1)/20)+1,1),
   ""
)</f>
        <v/>
      </c>
      <c r="B5917" s="72" t="str">
        <f t="shared" si="291"/>
        <v/>
      </c>
      <c r="C5917" s="73"/>
      <c r="D5917" s="73"/>
      <c r="E5917" s="73"/>
      <c r="F5917" s="73"/>
      <c r="G5917" s="73"/>
    </row>
    <row r="5918" spans="1:7" x14ac:dyDescent="0.25">
      <c r="A5918" s="71" t="str">
        <f>IF(
   SUMPRODUCT(--(Sinduscon!$3:$3=DATE(2013,INT((ROW(A6115)-1)/20)+1,1)))&gt;0,
   DATE(2013,INT((ROW(A6115)-1)/20)+1,1),
   ""
)</f>
        <v/>
      </c>
      <c r="B5918" s="72" t="str">
        <f t="shared" si="291"/>
        <v/>
      </c>
      <c r="C5918" s="73"/>
      <c r="D5918" s="73"/>
      <c r="E5918" s="73"/>
      <c r="F5918" s="73"/>
      <c r="G5918" s="73"/>
    </row>
    <row r="5919" spans="1:7" x14ac:dyDescent="0.25">
      <c r="A5919" s="71" t="str">
        <f>IF(
   SUMPRODUCT(--(Sinduscon!$3:$3=DATE(2013,INT((ROW(A6116)-1)/20)+1,1)))&gt;0,
   DATE(2013,INT((ROW(A6116)-1)/20)+1,1),
   ""
)</f>
        <v/>
      </c>
      <c r="B5919" s="72" t="str">
        <f t="shared" si="291"/>
        <v/>
      </c>
      <c r="C5919" s="73"/>
      <c r="D5919" s="73"/>
      <c r="E5919" s="73"/>
      <c r="F5919" s="73"/>
      <c r="G5919" s="73"/>
    </row>
    <row r="5920" spans="1:7" x14ac:dyDescent="0.25">
      <c r="A5920" s="71" t="str">
        <f>IF(
   SUMPRODUCT(--(Sinduscon!$3:$3=DATE(2013,INT((ROW(A6117)-1)/20)+1,1)))&gt;0,
   DATE(2013,INT((ROW(A6117)-1)/20)+1,1),
   ""
)</f>
        <v/>
      </c>
      <c r="B5920" s="72" t="str">
        <f t="shared" si="291"/>
        <v/>
      </c>
      <c r="C5920" s="73"/>
      <c r="D5920" s="73"/>
      <c r="E5920" s="73"/>
      <c r="F5920" s="73"/>
      <c r="G5920" s="73"/>
    </row>
    <row r="5921" spans="1:7" x14ac:dyDescent="0.25">
      <c r="A5921" s="71" t="str">
        <f>IF(
   SUMPRODUCT(--(Sinduscon!$3:$3=DATE(2013,INT((ROW(A6118)-1)/20)+1,1)))&gt;0,
   DATE(2013,INT((ROW(A6118)-1)/20)+1,1),
   ""
)</f>
        <v/>
      </c>
      <c r="B5921" s="72" t="str">
        <f t="shared" si="291"/>
        <v/>
      </c>
      <c r="C5921" s="73"/>
      <c r="D5921" s="73"/>
      <c r="E5921" s="73"/>
      <c r="F5921" s="73"/>
      <c r="G5921" s="73"/>
    </row>
    <row r="5922" spans="1:7" x14ac:dyDescent="0.25">
      <c r="A5922" s="71" t="str">
        <f>IF(
   SUMPRODUCT(--(Sinduscon!$3:$3=DATE(2013,INT((ROW(A6119)-1)/20)+1,1)))&gt;0,
   DATE(2013,INT((ROW(A6119)-1)/20)+1,1),
   ""
)</f>
        <v/>
      </c>
      <c r="B5922" s="72" t="str">
        <f t="shared" si="291"/>
        <v/>
      </c>
      <c r="C5922" s="73"/>
      <c r="D5922" s="73"/>
      <c r="E5922" s="73"/>
      <c r="F5922" s="73"/>
      <c r="G5922" s="73"/>
    </row>
    <row r="5923" spans="1:7" x14ac:dyDescent="0.25">
      <c r="A5923" s="71" t="str">
        <f>IF(
   SUMPRODUCT(--(Sinduscon!$3:$3=DATE(2013,INT((ROW(A6120)-1)/20)+1,1)))&gt;0,
   DATE(2013,INT((ROW(A6120)-1)/20)+1,1),
   ""
)</f>
        <v/>
      </c>
      <c r="B5923" s="72" t="str">
        <f t="shared" si="291"/>
        <v/>
      </c>
      <c r="C5923" s="73"/>
      <c r="D5923" s="73"/>
      <c r="E5923" s="73"/>
      <c r="F5923" s="73"/>
      <c r="G5923" s="73"/>
    </row>
    <row r="5924" spans="1:7" x14ac:dyDescent="0.25">
      <c r="A5924" s="71" t="str">
        <f>IF(
   SUMPRODUCT(--(Sinduscon!$3:$3=DATE(2013,INT((ROW(A6121)-1)/20)+1,1)))&gt;0,
   DATE(2013,INT((ROW(A6121)-1)/20)+1,1),
   ""
)</f>
        <v/>
      </c>
      <c r="B5924" s="72" t="str">
        <f t="shared" si="291"/>
        <v/>
      </c>
      <c r="C5924" s="73"/>
      <c r="D5924" s="73"/>
      <c r="E5924" s="73"/>
      <c r="F5924" s="73"/>
      <c r="G5924" s="73"/>
    </row>
    <row r="5925" spans="1:7" x14ac:dyDescent="0.25">
      <c r="A5925" s="71" t="str">
        <f>IF(
   SUMPRODUCT(--(Sinduscon!$3:$3=DATE(2013,INT((ROW(A6122)-1)/20)+1,1)))&gt;0,
   DATE(2013,INT((ROW(A6122)-1)/20)+1,1),
   ""
)</f>
        <v/>
      </c>
      <c r="B5925" s="72" t="str">
        <f t="shared" si="291"/>
        <v/>
      </c>
      <c r="C5925" s="73"/>
      <c r="D5925" s="73"/>
      <c r="E5925" s="73"/>
      <c r="F5925" s="73"/>
      <c r="G5925" s="73"/>
    </row>
    <row r="5926" spans="1:7" x14ac:dyDescent="0.25">
      <c r="A5926" s="71" t="str">
        <f>IF(
   SUMPRODUCT(--(Sinduscon!$3:$3=DATE(2013,INT((ROW(A6123)-1)/20)+1,1)))&gt;0,
   DATE(2013,INT((ROW(A6123)-1)/20)+1,1),
   ""
)</f>
        <v/>
      </c>
      <c r="B5926" s="72" t="str">
        <f t="shared" si="291"/>
        <v/>
      </c>
      <c r="C5926" s="73"/>
      <c r="D5926" s="73"/>
      <c r="E5926" s="73"/>
      <c r="F5926" s="73"/>
      <c r="G5926" s="73"/>
    </row>
    <row r="5927" spans="1:7" x14ac:dyDescent="0.25">
      <c r="A5927" s="71" t="str">
        <f>IF(
   SUMPRODUCT(--(Sinduscon!$3:$3=DATE(2013,INT((ROW(A6124)-1)/20)+1,1)))&gt;0,
   DATE(2013,INT((ROW(A6124)-1)/20)+1,1),
   ""
)</f>
        <v/>
      </c>
      <c r="B5927" s="72" t="str">
        <f t="shared" si="291"/>
        <v/>
      </c>
      <c r="C5927" s="73"/>
      <c r="D5927" s="73"/>
      <c r="E5927" s="73"/>
      <c r="F5927" s="73"/>
      <c r="G5927" s="73"/>
    </row>
    <row r="5928" spans="1:7" x14ac:dyDescent="0.25">
      <c r="A5928" s="71" t="str">
        <f>IF(
   SUMPRODUCT(--(Sinduscon!$3:$3=DATE(2013,INT((ROW(A6125)-1)/20)+1,1)))&gt;0,
   DATE(2013,INT((ROW(A6125)-1)/20)+1,1),
   ""
)</f>
        <v/>
      </c>
      <c r="B5928" s="72" t="str">
        <f t="shared" si="291"/>
        <v/>
      </c>
      <c r="C5928" s="73"/>
      <c r="D5928" s="73"/>
      <c r="E5928" s="73"/>
      <c r="F5928" s="73"/>
      <c r="G5928" s="73"/>
    </row>
    <row r="5929" spans="1:7" x14ac:dyDescent="0.25">
      <c r="A5929" s="71" t="str">
        <f>IF(
   SUMPRODUCT(--(Sinduscon!$3:$3=DATE(2013,INT((ROW(A6126)-1)/20)+1,1)))&gt;0,
   DATE(2013,INT((ROW(A6126)-1)/20)+1,1),
   ""
)</f>
        <v/>
      </c>
      <c r="B5929" s="72" t="str">
        <f t="shared" si="291"/>
        <v/>
      </c>
      <c r="C5929" s="73"/>
      <c r="D5929" s="73"/>
      <c r="E5929" s="73"/>
      <c r="F5929" s="73"/>
      <c r="G5929" s="73"/>
    </row>
    <row r="5930" spans="1:7" x14ac:dyDescent="0.25">
      <c r="A5930" s="71" t="str">
        <f>IF(
   SUMPRODUCT(--(Sinduscon!$3:$3=DATE(2013,INT((ROW(A6127)-1)/20)+1,1)))&gt;0,
   DATE(2013,INT((ROW(A6127)-1)/20)+1,1),
   ""
)</f>
        <v/>
      </c>
      <c r="B5930" s="72" t="str">
        <f t="shared" si="291"/>
        <v/>
      </c>
      <c r="C5930" s="73"/>
      <c r="D5930" s="73"/>
      <c r="E5930" s="73"/>
      <c r="F5930" s="73"/>
      <c r="G5930" s="73"/>
    </row>
    <row r="5931" spans="1:7" x14ac:dyDescent="0.25">
      <c r="A5931" s="71" t="str">
        <f>IF(
   SUMPRODUCT(--(Sinduscon!$3:$3=DATE(2013,INT((ROW(A6128)-1)/20)+1,1)))&gt;0,
   DATE(2013,INT((ROW(A6128)-1)/20)+1,1),
   ""
)</f>
        <v/>
      </c>
      <c r="B5931" s="72" t="str">
        <f t="shared" si="291"/>
        <v/>
      </c>
      <c r="C5931" s="73"/>
      <c r="D5931" s="73"/>
      <c r="E5931" s="73"/>
      <c r="F5931" s="73"/>
      <c r="G5931" s="73"/>
    </row>
    <row r="5932" spans="1:7" x14ac:dyDescent="0.25">
      <c r="A5932" s="71" t="str">
        <f>IF(
   SUMPRODUCT(--(Sinduscon!$3:$3=DATE(2013,INT((ROW(A6129)-1)/20)+1,1)))&gt;0,
   DATE(2013,INT((ROW(A6129)-1)/20)+1,1),
   ""
)</f>
        <v/>
      </c>
      <c r="B5932" s="72" t="str">
        <f t="shared" si="291"/>
        <v/>
      </c>
      <c r="C5932" s="73"/>
      <c r="D5932" s="73"/>
      <c r="E5932" s="73"/>
      <c r="F5932" s="73"/>
      <c r="G5932" s="73"/>
    </row>
    <row r="5933" spans="1:7" x14ac:dyDescent="0.25">
      <c r="A5933" s="71" t="str">
        <f>IF(
   SUMPRODUCT(--(Sinduscon!$3:$3=DATE(2013,INT((ROW(A6130)-1)/20)+1,1)))&gt;0,
   DATE(2013,INT((ROW(A6130)-1)/20)+1,1),
   ""
)</f>
        <v/>
      </c>
      <c r="B5933" s="72" t="str">
        <f t="shared" si="291"/>
        <v/>
      </c>
      <c r="C5933" s="73"/>
      <c r="D5933" s="73"/>
      <c r="E5933" s="73"/>
      <c r="F5933" s="73"/>
      <c r="G5933" s="73"/>
    </row>
    <row r="5934" spans="1:7" x14ac:dyDescent="0.25">
      <c r="A5934" s="71" t="str">
        <f>IF(
   SUMPRODUCT(--(Sinduscon!$3:$3=DATE(2013,INT((ROW(A6131)-1)/20)+1,1)))&gt;0,
   DATE(2013,INT((ROW(A6131)-1)/20)+1,1),
   ""
)</f>
        <v/>
      </c>
      <c r="B5934" s="72" t="str">
        <f t="shared" si="291"/>
        <v/>
      </c>
      <c r="C5934" s="73"/>
      <c r="D5934" s="73"/>
      <c r="E5934" s="73"/>
      <c r="F5934" s="73"/>
      <c r="G5934" s="73"/>
    </row>
    <row r="5935" spans="1:7" x14ac:dyDescent="0.25">
      <c r="A5935" s="71" t="str">
        <f>IF(
   SUMPRODUCT(--(Sinduscon!$3:$3=DATE(2013,INT((ROW(A6132)-1)/20)+1,1)))&gt;0,
   DATE(2013,INT((ROW(A6132)-1)/20)+1,1),
   ""
)</f>
        <v/>
      </c>
      <c r="B5935" s="72" t="str">
        <f t="shared" si="291"/>
        <v/>
      </c>
      <c r="C5935" s="73"/>
      <c r="D5935" s="73"/>
      <c r="E5935" s="73"/>
      <c r="F5935" s="73"/>
      <c r="G5935" s="73"/>
    </row>
    <row r="5936" spans="1:7" x14ac:dyDescent="0.25">
      <c r="A5936" s="71" t="str">
        <f>IF(
   SUMPRODUCT(--(Sinduscon!$3:$3=DATE(2013,INT((ROW(A6133)-1)/20)+1,1)))&gt;0,
   DATE(2013,INT((ROW(A6133)-1)/20)+1,1),
   ""
)</f>
        <v/>
      </c>
      <c r="B5936" s="72" t="str">
        <f t="shared" si="291"/>
        <v/>
      </c>
      <c r="C5936" s="73"/>
      <c r="D5936" s="73"/>
      <c r="E5936" s="73"/>
      <c r="F5936" s="73"/>
      <c r="G5936" s="73"/>
    </row>
    <row r="5937" spans="1:7" x14ac:dyDescent="0.25">
      <c r="A5937" s="71" t="str">
        <f>IF(
   SUMPRODUCT(--(Sinduscon!$3:$3=DATE(2013,INT((ROW(A6134)-1)/20)+1,1)))&gt;0,
   DATE(2013,INT((ROW(A6134)-1)/20)+1,1),
   ""
)</f>
        <v/>
      </c>
      <c r="B5937" s="72" t="str">
        <f t="shared" si="291"/>
        <v/>
      </c>
      <c r="C5937" s="73"/>
      <c r="D5937" s="73"/>
      <c r="E5937" s="73"/>
      <c r="F5937" s="73"/>
      <c r="G5937" s="73"/>
    </row>
    <row r="5938" spans="1:7" x14ac:dyDescent="0.25">
      <c r="A5938" s="71" t="str">
        <f>IF(
   SUMPRODUCT(--(Sinduscon!$3:$3=DATE(2013,INT((ROW(A6135)-1)/20)+1,1)))&gt;0,
   DATE(2013,INT((ROW(A6135)-1)/20)+1,1),
   ""
)</f>
        <v/>
      </c>
      <c r="B5938" s="72" t="str">
        <f t="shared" si="291"/>
        <v/>
      </c>
      <c r="C5938" s="73"/>
      <c r="D5938" s="73"/>
      <c r="E5938" s="73"/>
      <c r="F5938" s="73"/>
      <c r="G5938" s="73"/>
    </row>
    <row r="5939" spans="1:7" x14ac:dyDescent="0.25">
      <c r="A5939" s="71" t="str">
        <f>IF(
   SUMPRODUCT(--(Sinduscon!$3:$3=DATE(2013,INT((ROW(A6136)-1)/20)+1,1)))&gt;0,
   DATE(2013,INT((ROW(A6136)-1)/20)+1,1),
   ""
)</f>
        <v/>
      </c>
      <c r="B5939" s="72" t="str">
        <f t="shared" si="291"/>
        <v/>
      </c>
      <c r="C5939" s="73"/>
      <c r="D5939" s="73"/>
      <c r="E5939" s="73"/>
      <c r="F5939" s="73"/>
      <c r="G5939" s="73"/>
    </row>
    <row r="5940" spans="1:7" x14ac:dyDescent="0.25">
      <c r="A5940" s="71" t="str">
        <f>IF(
   SUMPRODUCT(--(Sinduscon!$3:$3=DATE(2013,INT((ROW(A6137)-1)/20)+1,1)))&gt;0,
   DATE(2013,INT((ROW(A6137)-1)/20)+1,1),
   ""
)</f>
        <v/>
      </c>
      <c r="B5940" s="72" t="str">
        <f t="shared" si="291"/>
        <v/>
      </c>
      <c r="C5940" s="73"/>
      <c r="D5940" s="73"/>
      <c r="E5940" s="73"/>
      <c r="F5940" s="73"/>
      <c r="G5940" s="73"/>
    </row>
    <row r="5941" spans="1:7" x14ac:dyDescent="0.25">
      <c r="A5941" s="71" t="str">
        <f>IF(
   SUMPRODUCT(--(Sinduscon!$3:$3=DATE(2013,INT((ROW(A6138)-1)/20)+1,1)))&gt;0,
   DATE(2013,INT((ROW(A6138)-1)/20)+1,1),
   ""
)</f>
        <v/>
      </c>
      <c r="B5941" s="72" t="str">
        <f t="shared" si="291"/>
        <v/>
      </c>
      <c r="C5941" s="73"/>
      <c r="D5941" s="73"/>
      <c r="E5941" s="73"/>
      <c r="F5941" s="73"/>
      <c r="G5941" s="73"/>
    </row>
    <row r="5942" spans="1:7" x14ac:dyDescent="0.25">
      <c r="A5942" s="71" t="str">
        <f>IF(
   SUMPRODUCT(--(Sinduscon!$3:$3=DATE(2013,INT((ROW(A6139)-1)/20)+1,1)))&gt;0,
   DATE(2013,INT((ROW(A6139)-1)/20)+1,1),
   ""
)</f>
        <v/>
      </c>
      <c r="B5942" s="72" t="str">
        <f t="shared" si="291"/>
        <v/>
      </c>
      <c r="C5942" s="73"/>
      <c r="D5942" s="73"/>
      <c r="E5942" s="73"/>
      <c r="F5942" s="73"/>
      <c r="G5942" s="73"/>
    </row>
    <row r="5943" spans="1:7" x14ac:dyDescent="0.25">
      <c r="A5943" s="71" t="str">
        <f>IF(
   SUMPRODUCT(--(Sinduscon!$3:$3=DATE(2013,INT((ROW(A6140)-1)/20)+1,1)))&gt;0,
   DATE(2013,INT((ROW(A6140)-1)/20)+1,1),
   ""
)</f>
        <v/>
      </c>
      <c r="B5943" s="72" t="str">
        <f t="shared" si="291"/>
        <v/>
      </c>
      <c r="C5943" s="73"/>
      <c r="D5943" s="73"/>
      <c r="E5943" s="73"/>
      <c r="F5943" s="73"/>
      <c r="G5943" s="73"/>
    </row>
    <row r="5944" spans="1:7" x14ac:dyDescent="0.25">
      <c r="A5944" s="71" t="str">
        <f>IF(
   SUMPRODUCT(--(Sinduscon!$3:$3=DATE(2013,INT((ROW(A6141)-1)/20)+1,1)))&gt;0,
   DATE(2013,INT((ROW(A6141)-1)/20)+1,1),
   ""
)</f>
        <v/>
      </c>
      <c r="B5944" s="72" t="str">
        <f t="shared" si="291"/>
        <v/>
      </c>
      <c r="C5944" s="73"/>
      <c r="D5944" s="73"/>
      <c r="E5944" s="73"/>
      <c r="F5944" s="73"/>
      <c r="G5944" s="73"/>
    </row>
    <row r="5945" spans="1:7" x14ac:dyDescent="0.25">
      <c r="A5945" s="71" t="str">
        <f>IF(
   SUMPRODUCT(--(Sinduscon!$3:$3=DATE(2013,INT((ROW(A6142)-1)/20)+1,1)))&gt;0,
   DATE(2013,INT((ROW(A6142)-1)/20)+1,1),
   ""
)</f>
        <v/>
      </c>
      <c r="B5945" s="72" t="str">
        <f t="shared" si="291"/>
        <v/>
      </c>
      <c r="C5945" s="73"/>
      <c r="D5945" s="73"/>
      <c r="E5945" s="73"/>
      <c r="F5945" s="73"/>
      <c r="G5945" s="73"/>
    </row>
    <row r="5946" spans="1:7" x14ac:dyDescent="0.25">
      <c r="A5946" s="71" t="str">
        <f>IF(
   SUMPRODUCT(--(Sinduscon!$3:$3=DATE(2013,INT((ROW(A6143)-1)/20)+1,1)))&gt;0,
   DATE(2013,INT((ROW(A6143)-1)/20)+1,1),
   ""
)</f>
        <v/>
      </c>
      <c r="B5946" s="72" t="str">
        <f t="shared" si="291"/>
        <v/>
      </c>
      <c r="C5946" s="73"/>
      <c r="D5946" s="73"/>
      <c r="E5946" s="73"/>
      <c r="F5946" s="73"/>
      <c r="G5946" s="73"/>
    </row>
    <row r="5947" spans="1:7" x14ac:dyDescent="0.25">
      <c r="A5947" s="71" t="str">
        <f>IF(
   SUMPRODUCT(--(Sinduscon!$3:$3=DATE(2013,INT((ROW(A6144)-1)/20)+1,1)))&gt;0,
   DATE(2013,INT((ROW(A6144)-1)/20)+1,1),
   ""
)</f>
        <v/>
      </c>
      <c r="B5947" s="72" t="str">
        <f t="shared" si="291"/>
        <v/>
      </c>
      <c r="C5947" s="73"/>
      <c r="D5947" s="73"/>
      <c r="E5947" s="73"/>
      <c r="F5947" s="73"/>
      <c r="G5947" s="73"/>
    </row>
    <row r="5948" spans="1:7" x14ac:dyDescent="0.25">
      <c r="A5948" s="71" t="str">
        <f>IF(
   SUMPRODUCT(--(Sinduscon!$3:$3=DATE(2013,INT((ROW(A6145)-1)/20)+1,1)))&gt;0,
   DATE(2013,INT((ROW(A6145)-1)/20)+1,1),
   ""
)</f>
        <v/>
      </c>
      <c r="B5948" s="72" t="str">
        <f t="shared" si="291"/>
        <v/>
      </c>
      <c r="C5948" s="73"/>
      <c r="D5948" s="73"/>
      <c r="E5948" s="73"/>
      <c r="F5948" s="73"/>
      <c r="G5948" s="73"/>
    </row>
    <row r="5949" spans="1:7" x14ac:dyDescent="0.25">
      <c r="A5949" s="71" t="str">
        <f>IF(
   SUMPRODUCT(--(Sinduscon!$3:$3=DATE(2013,INT((ROW(A6146)-1)/20)+1,1)))&gt;0,
   DATE(2013,INT((ROW(A6146)-1)/20)+1,1),
   ""
)</f>
        <v/>
      </c>
      <c r="B5949" s="72" t="str">
        <f t="shared" si="291"/>
        <v/>
      </c>
      <c r="C5949" s="73"/>
      <c r="D5949" s="73"/>
      <c r="E5949" s="73"/>
      <c r="F5949" s="73"/>
      <c r="G5949" s="73"/>
    </row>
    <row r="5950" spans="1:7" x14ac:dyDescent="0.25">
      <c r="A5950" s="71" t="str">
        <f>IF(
   SUMPRODUCT(--(Sinduscon!$3:$3=DATE(2013,INT((ROW(A6147)-1)/20)+1,1)))&gt;0,
   DATE(2013,INT((ROW(A6147)-1)/20)+1,1),
   ""
)</f>
        <v/>
      </c>
      <c r="B5950" s="72" t="str">
        <f t="shared" si="291"/>
        <v/>
      </c>
      <c r="C5950" s="73"/>
      <c r="D5950" s="73"/>
      <c r="E5950" s="73"/>
      <c r="F5950" s="73"/>
      <c r="G5950" s="73"/>
    </row>
    <row r="5951" spans="1:7" x14ac:dyDescent="0.25">
      <c r="A5951" s="71" t="str">
        <f>IF(
   SUMPRODUCT(--(Sinduscon!$3:$3=DATE(2013,INT((ROW(A6148)-1)/20)+1,1)))&gt;0,
   DATE(2013,INT((ROW(A6148)-1)/20)+1,1),
   ""
)</f>
        <v/>
      </c>
      <c r="B5951" s="72" t="str">
        <f t="shared" si="291"/>
        <v/>
      </c>
      <c r="C5951" s="73"/>
      <c r="D5951" s="73"/>
      <c r="E5951" s="73"/>
      <c r="F5951" s="73"/>
      <c r="G5951" s="73"/>
    </row>
    <row r="5952" spans="1:7" x14ac:dyDescent="0.25">
      <c r="A5952" s="71" t="str">
        <f>IF(
   SUMPRODUCT(--(Sinduscon!$3:$3=DATE(2013,INT((ROW(A6149)-1)/20)+1,1)))&gt;0,
   DATE(2013,INT((ROW(A6149)-1)/20)+1,1),
   ""
)</f>
        <v/>
      </c>
      <c r="B5952" s="72" t="str">
        <f t="shared" si="291"/>
        <v/>
      </c>
      <c r="C5952" s="73"/>
      <c r="D5952" s="73"/>
      <c r="E5952" s="73"/>
      <c r="F5952" s="73"/>
      <c r="G5952" s="73"/>
    </row>
    <row r="5953" spans="1:7" x14ac:dyDescent="0.25">
      <c r="A5953" s="71" t="str">
        <f>IF(
   SUMPRODUCT(--(Sinduscon!$3:$3=DATE(2013,INT((ROW(A6150)-1)/20)+1,1)))&gt;0,
   DATE(2013,INT((ROW(A6150)-1)/20)+1,1),
   ""
)</f>
        <v/>
      </c>
      <c r="B5953" s="72" t="str">
        <f t="shared" si="291"/>
        <v/>
      </c>
      <c r="C5953" s="73"/>
      <c r="D5953" s="73"/>
      <c r="E5953" s="73"/>
      <c r="F5953" s="73"/>
      <c r="G5953" s="73"/>
    </row>
    <row r="5954" spans="1:7" x14ac:dyDescent="0.25">
      <c r="A5954" s="71" t="str">
        <f>IF(
   SUMPRODUCT(--(Sinduscon!$3:$3=DATE(2013,INT((ROW(A6151)-1)/20)+1,1)))&gt;0,
   DATE(2013,INT((ROW(A6151)-1)/20)+1,1),
   ""
)</f>
        <v/>
      </c>
      <c r="B5954" s="72" t="str">
        <f t="shared" si="291"/>
        <v/>
      </c>
      <c r="C5954" s="73"/>
      <c r="D5954" s="73"/>
      <c r="E5954" s="73"/>
      <c r="F5954" s="73"/>
      <c r="G5954" s="73"/>
    </row>
    <row r="5955" spans="1:7" x14ac:dyDescent="0.25">
      <c r="A5955" s="71" t="str">
        <f>IF(
   SUMPRODUCT(--(Sinduscon!$3:$3=DATE(2013,INT((ROW(A6152)-1)/20)+1,1)))&gt;0,
   DATE(2013,INT((ROW(A6152)-1)/20)+1,1),
   ""
)</f>
        <v/>
      </c>
      <c r="B5955" s="72" t="str">
        <f t="shared" si="291"/>
        <v/>
      </c>
      <c r="C5955" s="73"/>
      <c r="D5955" s="73"/>
      <c r="E5955" s="73"/>
      <c r="F5955" s="73"/>
      <c r="G5955" s="73"/>
    </row>
    <row r="5956" spans="1:7" x14ac:dyDescent="0.25">
      <c r="A5956" s="71" t="str">
        <f>IF(
   SUMPRODUCT(--(Sinduscon!$3:$3=DATE(2013,INT((ROW(A6153)-1)/20)+1,1)))&gt;0,
   DATE(2013,INT((ROW(A6153)-1)/20)+1,1),
   ""
)</f>
        <v/>
      </c>
      <c r="B5956" s="72" t="str">
        <f t="shared" si="291"/>
        <v/>
      </c>
      <c r="C5956" s="73"/>
      <c r="D5956" s="73"/>
      <c r="E5956" s="73"/>
      <c r="F5956" s="73"/>
      <c r="G5956" s="73"/>
    </row>
    <row r="5957" spans="1:7" x14ac:dyDescent="0.25">
      <c r="A5957" s="71" t="str">
        <f>IF(
   SUMPRODUCT(--(Sinduscon!$3:$3=DATE(2013,INT((ROW(A6154)-1)/20)+1,1)))&gt;0,
   DATE(2013,INT((ROW(A6154)-1)/20)+1,1),
   ""
)</f>
        <v/>
      </c>
      <c r="B5957" s="72" t="str">
        <f t="shared" si="291"/>
        <v/>
      </c>
      <c r="C5957" s="73"/>
      <c r="D5957" s="73"/>
      <c r="E5957" s="73"/>
      <c r="F5957" s="73"/>
      <c r="G5957" s="73"/>
    </row>
    <row r="5958" spans="1:7" x14ac:dyDescent="0.25">
      <c r="A5958" s="71" t="str">
        <f>IF(
   SUMPRODUCT(--(Sinduscon!$3:$3=DATE(2013,INT((ROW(A6155)-1)/20)+1,1)))&gt;0,
   DATE(2013,INT((ROW(A6155)-1)/20)+1,1),
   ""
)</f>
        <v/>
      </c>
      <c r="B5958" s="72" t="str">
        <f t="shared" si="291"/>
        <v/>
      </c>
      <c r="C5958" s="73"/>
      <c r="D5958" s="73"/>
      <c r="E5958" s="73"/>
      <c r="F5958" s="73"/>
      <c r="G5958" s="73"/>
    </row>
    <row r="5959" spans="1:7" x14ac:dyDescent="0.25">
      <c r="A5959" s="71" t="str">
        <f>IF(
   SUMPRODUCT(--(Sinduscon!$3:$3=DATE(2013,INT((ROW(A6156)-1)/20)+1,1)))&gt;0,
   DATE(2013,INT((ROW(A6156)-1)/20)+1,1),
   ""
)</f>
        <v/>
      </c>
      <c r="B5959" s="72" t="str">
        <f t="shared" si="291"/>
        <v/>
      </c>
      <c r="C5959" s="73"/>
      <c r="D5959" s="73"/>
      <c r="E5959" s="73"/>
      <c r="F5959" s="73"/>
      <c r="G5959" s="73"/>
    </row>
    <row r="5960" spans="1:7" x14ac:dyDescent="0.25">
      <c r="A5960" s="71" t="str">
        <f>IF(
   SUMPRODUCT(--(Sinduscon!$3:$3=DATE(2013,INT((ROW(A6157)-1)/20)+1,1)))&gt;0,
   DATE(2013,INT((ROW(A6157)-1)/20)+1,1),
   ""
)</f>
        <v/>
      </c>
      <c r="B5960" s="72" t="str">
        <f t="shared" ref="B5960:B6023" si="292">IF(A5960&lt;&gt;"", CHOOSE(MOD(QUOTIENT(ROW()-4,4),5)+1,"R-1","PP-4","R-8","R-16","PIS"), "")</f>
        <v/>
      </c>
      <c r="C5960" s="73"/>
      <c r="D5960" s="73"/>
      <c r="E5960" s="73"/>
      <c r="F5960" s="73"/>
      <c r="G5960" s="73"/>
    </row>
    <row r="5961" spans="1:7" x14ac:dyDescent="0.25">
      <c r="A5961" s="71" t="str">
        <f>IF(
   SUMPRODUCT(--(Sinduscon!$3:$3=DATE(2013,INT((ROW(A6158)-1)/20)+1,1)))&gt;0,
   DATE(2013,INT((ROW(A6158)-1)/20)+1,1),
   ""
)</f>
        <v/>
      </c>
      <c r="B5961" s="72" t="str">
        <f t="shared" si="292"/>
        <v/>
      </c>
      <c r="C5961" s="73"/>
      <c r="D5961" s="73"/>
      <c r="E5961" s="73"/>
      <c r="F5961" s="73"/>
      <c r="G5961" s="73"/>
    </row>
    <row r="5962" spans="1:7" x14ac:dyDescent="0.25">
      <c r="A5962" s="71" t="str">
        <f>IF(
   SUMPRODUCT(--(Sinduscon!$3:$3=DATE(2013,INT((ROW(A6159)-1)/20)+1,1)))&gt;0,
   DATE(2013,INT((ROW(A6159)-1)/20)+1,1),
   ""
)</f>
        <v/>
      </c>
      <c r="B5962" s="72" t="str">
        <f t="shared" si="292"/>
        <v/>
      </c>
      <c r="C5962" s="73"/>
      <c r="D5962" s="73"/>
      <c r="E5962" s="73"/>
      <c r="F5962" s="73"/>
      <c r="G5962" s="73"/>
    </row>
    <row r="5963" spans="1:7" x14ac:dyDescent="0.25">
      <c r="A5963" s="71" t="str">
        <f>IF(
   SUMPRODUCT(--(Sinduscon!$3:$3=DATE(2013,INT((ROW(A6160)-1)/20)+1,1)))&gt;0,
   DATE(2013,INT((ROW(A6160)-1)/20)+1,1),
   ""
)</f>
        <v/>
      </c>
      <c r="B5963" s="72" t="str">
        <f t="shared" si="292"/>
        <v/>
      </c>
      <c r="C5963" s="73"/>
      <c r="D5963" s="73"/>
      <c r="E5963" s="73"/>
      <c r="F5963" s="73"/>
      <c r="G5963" s="73"/>
    </row>
    <row r="5964" spans="1:7" x14ac:dyDescent="0.25">
      <c r="A5964" s="71" t="str">
        <f>IF(
   SUMPRODUCT(--(Sinduscon!$3:$3=DATE(2013,INT((ROW(A6161)-1)/20)+1,1)))&gt;0,
   DATE(2013,INT((ROW(A6161)-1)/20)+1,1),
   ""
)</f>
        <v/>
      </c>
      <c r="B5964" s="72" t="str">
        <f t="shared" si="292"/>
        <v/>
      </c>
      <c r="C5964" s="73"/>
      <c r="D5964" s="73"/>
      <c r="E5964" s="73"/>
      <c r="F5964" s="73"/>
      <c r="G5964" s="73"/>
    </row>
    <row r="5965" spans="1:7" x14ac:dyDescent="0.25">
      <c r="A5965" s="71" t="str">
        <f>IF(
   SUMPRODUCT(--(Sinduscon!$3:$3=DATE(2013,INT((ROW(A6162)-1)/20)+1,1)))&gt;0,
   DATE(2013,INT((ROW(A6162)-1)/20)+1,1),
   ""
)</f>
        <v/>
      </c>
      <c r="B5965" s="72" t="str">
        <f t="shared" si="292"/>
        <v/>
      </c>
      <c r="C5965" s="73"/>
      <c r="D5965" s="73"/>
      <c r="E5965" s="73"/>
      <c r="F5965" s="73"/>
      <c r="G5965" s="73"/>
    </row>
    <row r="5966" spans="1:7" x14ac:dyDescent="0.25">
      <c r="A5966" s="71" t="str">
        <f>IF(
   SUMPRODUCT(--(Sinduscon!$3:$3=DATE(2013,INT((ROW(A6163)-1)/20)+1,1)))&gt;0,
   DATE(2013,INT((ROW(A6163)-1)/20)+1,1),
   ""
)</f>
        <v/>
      </c>
      <c r="B5966" s="72" t="str">
        <f t="shared" si="292"/>
        <v/>
      </c>
      <c r="C5966" s="73"/>
      <c r="D5966" s="73"/>
      <c r="E5966" s="73"/>
      <c r="F5966" s="73"/>
      <c r="G5966" s="73"/>
    </row>
    <row r="5967" spans="1:7" x14ac:dyDescent="0.25">
      <c r="A5967" s="71" t="str">
        <f>IF(
   SUMPRODUCT(--(Sinduscon!$3:$3=DATE(2013,INT((ROW(A6164)-1)/20)+1,1)))&gt;0,
   DATE(2013,INT((ROW(A6164)-1)/20)+1,1),
   ""
)</f>
        <v/>
      </c>
      <c r="B5967" s="72" t="str">
        <f t="shared" si="292"/>
        <v/>
      </c>
      <c r="C5967" s="73"/>
      <c r="D5967" s="73"/>
      <c r="E5967" s="73"/>
      <c r="F5967" s="73"/>
      <c r="G5967" s="73"/>
    </row>
    <row r="5968" spans="1:7" x14ac:dyDescent="0.25">
      <c r="A5968" s="71" t="str">
        <f>IF(
   SUMPRODUCT(--(Sinduscon!$3:$3=DATE(2013,INT((ROW(A6165)-1)/20)+1,1)))&gt;0,
   DATE(2013,INT((ROW(A6165)-1)/20)+1,1),
   ""
)</f>
        <v/>
      </c>
      <c r="B5968" s="72" t="str">
        <f t="shared" si="292"/>
        <v/>
      </c>
      <c r="C5968" s="73"/>
      <c r="D5968" s="73"/>
      <c r="E5968" s="73"/>
      <c r="F5968" s="73"/>
      <c r="G5968" s="73"/>
    </row>
    <row r="5969" spans="1:7" x14ac:dyDescent="0.25">
      <c r="A5969" s="71" t="str">
        <f>IF(
   SUMPRODUCT(--(Sinduscon!$3:$3=DATE(2013,INT((ROW(A6166)-1)/20)+1,1)))&gt;0,
   DATE(2013,INT((ROW(A6166)-1)/20)+1,1),
   ""
)</f>
        <v/>
      </c>
      <c r="B5969" s="72" t="str">
        <f t="shared" si="292"/>
        <v/>
      </c>
      <c r="C5969" s="73"/>
      <c r="D5969" s="73"/>
      <c r="E5969" s="73"/>
      <c r="F5969" s="73"/>
      <c r="G5969" s="73"/>
    </row>
    <row r="5970" spans="1:7" x14ac:dyDescent="0.25">
      <c r="A5970" s="71" t="str">
        <f>IF(
   SUMPRODUCT(--(Sinduscon!$3:$3=DATE(2013,INT((ROW(A6167)-1)/20)+1,1)))&gt;0,
   DATE(2013,INT((ROW(A6167)-1)/20)+1,1),
   ""
)</f>
        <v/>
      </c>
      <c r="B5970" s="72" t="str">
        <f t="shared" si="292"/>
        <v/>
      </c>
      <c r="C5970" s="73"/>
      <c r="D5970" s="73"/>
      <c r="E5970" s="73"/>
      <c r="F5970" s="73"/>
      <c r="G5970" s="73"/>
    </row>
    <row r="5971" spans="1:7" x14ac:dyDescent="0.25">
      <c r="A5971" s="71" t="str">
        <f>IF(
   SUMPRODUCT(--(Sinduscon!$3:$3=DATE(2013,INT((ROW(A6168)-1)/20)+1,1)))&gt;0,
   DATE(2013,INT((ROW(A6168)-1)/20)+1,1),
   ""
)</f>
        <v/>
      </c>
      <c r="B5971" s="72" t="str">
        <f t="shared" si="292"/>
        <v/>
      </c>
      <c r="C5971" s="73"/>
      <c r="D5971" s="73"/>
      <c r="E5971" s="73"/>
      <c r="F5971" s="73"/>
      <c r="G5971" s="73"/>
    </row>
    <row r="5972" spans="1:7" x14ac:dyDescent="0.25">
      <c r="A5972" s="71" t="str">
        <f>IF(
   SUMPRODUCT(--(Sinduscon!$3:$3=DATE(2013,INT((ROW(A6169)-1)/20)+1,1)))&gt;0,
   DATE(2013,INT((ROW(A6169)-1)/20)+1,1),
   ""
)</f>
        <v/>
      </c>
      <c r="B5972" s="72" t="str">
        <f t="shared" si="292"/>
        <v/>
      </c>
      <c r="C5972" s="73"/>
      <c r="D5972" s="73"/>
      <c r="E5972" s="73"/>
      <c r="F5972" s="73"/>
      <c r="G5972" s="73"/>
    </row>
    <row r="5973" spans="1:7" x14ac:dyDescent="0.25">
      <c r="A5973" s="71" t="str">
        <f>IF(
   SUMPRODUCT(--(Sinduscon!$3:$3=DATE(2013,INT((ROW(A6170)-1)/20)+1,1)))&gt;0,
   DATE(2013,INT((ROW(A6170)-1)/20)+1,1),
   ""
)</f>
        <v/>
      </c>
      <c r="B5973" s="72" t="str">
        <f t="shared" si="292"/>
        <v/>
      </c>
      <c r="C5973" s="73"/>
      <c r="D5973" s="73"/>
      <c r="E5973" s="73"/>
      <c r="F5973" s="73"/>
      <c r="G5973" s="73"/>
    </row>
    <row r="5974" spans="1:7" x14ac:dyDescent="0.25">
      <c r="A5974" s="71" t="str">
        <f>IF(
   SUMPRODUCT(--(Sinduscon!$3:$3=DATE(2013,INT((ROW(A6171)-1)/20)+1,1)))&gt;0,
   DATE(2013,INT((ROW(A6171)-1)/20)+1,1),
   ""
)</f>
        <v/>
      </c>
      <c r="B5974" s="72" t="str">
        <f t="shared" si="292"/>
        <v/>
      </c>
      <c r="C5974" s="73"/>
      <c r="D5974" s="73"/>
      <c r="E5974" s="73"/>
      <c r="F5974" s="73"/>
      <c r="G5974" s="73"/>
    </row>
    <row r="5975" spans="1:7" x14ac:dyDescent="0.25">
      <c r="A5975" s="71" t="str">
        <f>IF(
   SUMPRODUCT(--(Sinduscon!$3:$3=DATE(2013,INT((ROW(A6172)-1)/20)+1,1)))&gt;0,
   DATE(2013,INT((ROW(A6172)-1)/20)+1,1),
   ""
)</f>
        <v/>
      </c>
      <c r="B5975" s="72" t="str">
        <f t="shared" si="292"/>
        <v/>
      </c>
      <c r="C5975" s="73"/>
      <c r="D5975" s="73"/>
      <c r="E5975" s="73"/>
      <c r="F5975" s="73"/>
      <c r="G5975" s="73"/>
    </row>
    <row r="5976" spans="1:7" x14ac:dyDescent="0.25">
      <c r="A5976" s="71" t="str">
        <f>IF(
   SUMPRODUCT(--(Sinduscon!$3:$3=DATE(2013,INT((ROW(A6173)-1)/20)+1,1)))&gt;0,
   DATE(2013,INT((ROW(A6173)-1)/20)+1,1),
   ""
)</f>
        <v/>
      </c>
      <c r="B5976" s="72" t="str">
        <f t="shared" si="292"/>
        <v/>
      </c>
      <c r="C5976" s="73"/>
      <c r="D5976" s="73"/>
      <c r="E5976" s="73"/>
      <c r="F5976" s="73"/>
      <c r="G5976" s="73"/>
    </row>
    <row r="5977" spans="1:7" x14ac:dyDescent="0.25">
      <c r="A5977" s="71" t="str">
        <f>IF(
   SUMPRODUCT(--(Sinduscon!$3:$3=DATE(2013,INT((ROW(A6174)-1)/20)+1,1)))&gt;0,
   DATE(2013,INT((ROW(A6174)-1)/20)+1,1),
   ""
)</f>
        <v/>
      </c>
      <c r="B5977" s="72" t="str">
        <f t="shared" si="292"/>
        <v/>
      </c>
      <c r="C5977" s="73"/>
      <c r="D5977" s="73"/>
      <c r="E5977" s="73"/>
      <c r="F5977" s="73"/>
      <c r="G5977" s="73"/>
    </row>
    <row r="5978" spans="1:7" x14ac:dyDescent="0.25">
      <c r="A5978" s="71" t="str">
        <f>IF(
   SUMPRODUCT(--(Sinduscon!$3:$3=DATE(2013,INT((ROW(A6175)-1)/20)+1,1)))&gt;0,
   DATE(2013,INT((ROW(A6175)-1)/20)+1,1),
   ""
)</f>
        <v/>
      </c>
      <c r="B5978" s="72" t="str">
        <f t="shared" si="292"/>
        <v/>
      </c>
      <c r="C5978" s="73"/>
      <c r="D5978" s="73"/>
      <c r="E5978" s="73"/>
      <c r="F5978" s="73"/>
      <c r="G5978" s="73"/>
    </row>
    <row r="5979" spans="1:7" x14ac:dyDescent="0.25">
      <c r="A5979" s="71" t="str">
        <f>IF(
   SUMPRODUCT(--(Sinduscon!$3:$3=DATE(2013,INT((ROW(A6176)-1)/20)+1,1)))&gt;0,
   DATE(2013,INT((ROW(A6176)-1)/20)+1,1),
   ""
)</f>
        <v/>
      </c>
      <c r="B5979" s="72" t="str">
        <f t="shared" si="292"/>
        <v/>
      </c>
      <c r="C5979" s="73"/>
      <c r="D5979" s="73"/>
      <c r="E5979" s="73"/>
      <c r="F5979" s="73"/>
      <c r="G5979" s="73"/>
    </row>
    <row r="5980" spans="1:7" x14ac:dyDescent="0.25">
      <c r="A5980" s="71" t="str">
        <f>IF(
   SUMPRODUCT(--(Sinduscon!$3:$3=DATE(2013,INT((ROW(A6177)-1)/20)+1,1)))&gt;0,
   DATE(2013,INT((ROW(A6177)-1)/20)+1,1),
   ""
)</f>
        <v/>
      </c>
      <c r="B5980" s="72" t="str">
        <f t="shared" si="292"/>
        <v/>
      </c>
      <c r="C5980" s="73"/>
      <c r="D5980" s="73"/>
      <c r="E5980" s="73"/>
      <c r="F5980" s="73"/>
      <c r="G5980" s="73"/>
    </row>
    <row r="5981" spans="1:7" x14ac:dyDescent="0.25">
      <c r="A5981" s="71" t="str">
        <f>IF(
   SUMPRODUCT(--(Sinduscon!$3:$3=DATE(2013,INT((ROW(A6178)-1)/20)+1,1)))&gt;0,
   DATE(2013,INT((ROW(A6178)-1)/20)+1,1),
   ""
)</f>
        <v/>
      </c>
      <c r="B5981" s="72" t="str">
        <f t="shared" si="292"/>
        <v/>
      </c>
      <c r="C5981" s="73"/>
      <c r="D5981" s="73"/>
      <c r="E5981" s="73"/>
      <c r="F5981" s="73"/>
      <c r="G5981" s="73"/>
    </row>
    <row r="5982" spans="1:7" x14ac:dyDescent="0.25">
      <c r="A5982" s="71" t="str">
        <f>IF(
   SUMPRODUCT(--(Sinduscon!$3:$3=DATE(2013,INT((ROW(A6179)-1)/20)+1,1)))&gt;0,
   DATE(2013,INT((ROW(A6179)-1)/20)+1,1),
   ""
)</f>
        <v/>
      </c>
      <c r="B5982" s="72" t="str">
        <f t="shared" si="292"/>
        <v/>
      </c>
      <c r="C5982" s="73"/>
      <c r="D5982" s="73"/>
      <c r="E5982" s="73"/>
      <c r="F5982" s="73"/>
      <c r="G5982" s="73"/>
    </row>
    <row r="5983" spans="1:7" x14ac:dyDescent="0.25">
      <c r="A5983" s="71" t="str">
        <f>IF(
   SUMPRODUCT(--(Sinduscon!$3:$3=DATE(2013,INT((ROW(A6180)-1)/20)+1,1)))&gt;0,
   DATE(2013,INT((ROW(A6180)-1)/20)+1,1),
   ""
)</f>
        <v/>
      </c>
      <c r="B5983" s="72" t="str">
        <f t="shared" si="292"/>
        <v/>
      </c>
      <c r="C5983" s="73"/>
      <c r="D5983" s="73"/>
      <c r="E5983" s="73"/>
      <c r="F5983" s="73"/>
      <c r="G5983" s="73"/>
    </row>
    <row r="5984" spans="1:7" x14ac:dyDescent="0.25">
      <c r="A5984" s="71" t="str">
        <f>IF(
   SUMPRODUCT(--(Sinduscon!$3:$3=DATE(2013,INT((ROW(A6181)-1)/20)+1,1)))&gt;0,
   DATE(2013,INT((ROW(A6181)-1)/20)+1,1),
   ""
)</f>
        <v/>
      </c>
      <c r="B5984" s="72" t="str">
        <f t="shared" si="292"/>
        <v/>
      </c>
      <c r="C5984" s="73"/>
      <c r="D5984" s="73"/>
      <c r="E5984" s="73"/>
      <c r="F5984" s="73"/>
      <c r="G5984" s="73"/>
    </row>
    <row r="5985" spans="1:7" x14ac:dyDescent="0.25">
      <c r="A5985" s="71" t="str">
        <f>IF(
   SUMPRODUCT(--(Sinduscon!$3:$3=DATE(2013,INT((ROW(A6182)-1)/20)+1,1)))&gt;0,
   DATE(2013,INT((ROW(A6182)-1)/20)+1,1),
   ""
)</f>
        <v/>
      </c>
      <c r="B5985" s="72" t="str">
        <f t="shared" si="292"/>
        <v/>
      </c>
      <c r="C5985" s="73"/>
      <c r="D5985" s="73"/>
      <c r="E5985" s="73"/>
      <c r="F5985" s="73"/>
      <c r="G5985" s="73"/>
    </row>
    <row r="5986" spans="1:7" x14ac:dyDescent="0.25">
      <c r="A5986" s="71" t="str">
        <f>IF(
   SUMPRODUCT(--(Sinduscon!$3:$3=DATE(2013,INT((ROW(A6183)-1)/20)+1,1)))&gt;0,
   DATE(2013,INT((ROW(A6183)-1)/20)+1,1),
   ""
)</f>
        <v/>
      </c>
      <c r="B5986" s="72" t="str">
        <f t="shared" si="292"/>
        <v/>
      </c>
      <c r="C5986" s="73"/>
      <c r="D5986" s="73"/>
      <c r="E5986" s="73"/>
      <c r="F5986" s="73"/>
      <c r="G5986" s="73"/>
    </row>
    <row r="5987" spans="1:7" x14ac:dyDescent="0.25">
      <c r="A5987" s="71" t="str">
        <f>IF(
   SUMPRODUCT(--(Sinduscon!$3:$3=DATE(2013,INT((ROW(A6184)-1)/20)+1,1)))&gt;0,
   DATE(2013,INT((ROW(A6184)-1)/20)+1,1),
   ""
)</f>
        <v/>
      </c>
      <c r="B5987" s="72" t="str">
        <f t="shared" si="292"/>
        <v/>
      </c>
      <c r="C5987" s="73"/>
      <c r="D5987" s="73"/>
      <c r="E5987" s="73"/>
      <c r="F5987" s="73"/>
      <c r="G5987" s="73"/>
    </row>
    <row r="5988" spans="1:7" x14ac:dyDescent="0.25">
      <c r="A5988" s="71" t="str">
        <f>IF(
   SUMPRODUCT(--(Sinduscon!$3:$3=DATE(2013,INT((ROW(A6185)-1)/20)+1,1)))&gt;0,
   DATE(2013,INT((ROW(A6185)-1)/20)+1,1),
   ""
)</f>
        <v/>
      </c>
      <c r="B5988" s="72" t="str">
        <f t="shared" si="292"/>
        <v/>
      </c>
      <c r="C5988" s="73"/>
      <c r="D5988" s="73"/>
      <c r="E5988" s="73"/>
      <c r="F5988" s="73"/>
      <c r="G5988" s="73"/>
    </row>
    <row r="5989" spans="1:7" x14ac:dyDescent="0.25">
      <c r="A5989" s="71" t="str">
        <f>IF(
   SUMPRODUCT(--(Sinduscon!$3:$3=DATE(2013,INT((ROW(A6186)-1)/20)+1,1)))&gt;0,
   DATE(2013,INT((ROW(A6186)-1)/20)+1,1),
   ""
)</f>
        <v/>
      </c>
      <c r="B5989" s="72" t="str">
        <f t="shared" si="292"/>
        <v/>
      </c>
      <c r="C5989" s="73"/>
      <c r="D5989" s="73"/>
      <c r="E5989" s="73"/>
      <c r="F5989" s="73"/>
      <c r="G5989" s="73"/>
    </row>
    <row r="5990" spans="1:7" x14ac:dyDescent="0.25">
      <c r="A5990" s="71" t="str">
        <f>IF(
   SUMPRODUCT(--(Sinduscon!$3:$3=DATE(2013,INT((ROW(A6187)-1)/20)+1,1)))&gt;0,
   DATE(2013,INT((ROW(A6187)-1)/20)+1,1),
   ""
)</f>
        <v/>
      </c>
      <c r="B5990" s="72" t="str">
        <f t="shared" si="292"/>
        <v/>
      </c>
      <c r="C5990" s="73"/>
      <c r="D5990" s="73"/>
      <c r="E5990" s="73"/>
      <c r="F5990" s="73"/>
      <c r="G5990" s="73"/>
    </row>
    <row r="5991" spans="1:7" x14ac:dyDescent="0.25">
      <c r="A5991" s="71" t="str">
        <f>IF(
   SUMPRODUCT(--(Sinduscon!$3:$3=DATE(2013,INT((ROW(A6188)-1)/20)+1,1)))&gt;0,
   DATE(2013,INT((ROW(A6188)-1)/20)+1,1),
   ""
)</f>
        <v/>
      </c>
      <c r="B5991" s="72" t="str">
        <f t="shared" si="292"/>
        <v/>
      </c>
      <c r="C5991" s="73"/>
      <c r="D5991" s="73"/>
      <c r="E5991" s="73"/>
      <c r="F5991" s="73"/>
      <c r="G5991" s="73"/>
    </row>
    <row r="5992" spans="1:7" x14ac:dyDescent="0.25">
      <c r="A5992" s="71" t="str">
        <f>IF(
   SUMPRODUCT(--(Sinduscon!$3:$3=DATE(2013,INT((ROW(A6189)-1)/20)+1,1)))&gt;0,
   DATE(2013,INT((ROW(A6189)-1)/20)+1,1),
   ""
)</f>
        <v/>
      </c>
      <c r="B5992" s="72" t="str">
        <f t="shared" si="292"/>
        <v/>
      </c>
      <c r="C5992" s="73"/>
      <c r="D5992" s="73"/>
      <c r="E5992" s="73"/>
      <c r="F5992" s="73"/>
      <c r="G5992" s="73"/>
    </row>
    <row r="5993" spans="1:7" x14ac:dyDescent="0.25">
      <c r="A5993" s="71" t="str">
        <f>IF(
   SUMPRODUCT(--(Sinduscon!$3:$3=DATE(2013,INT((ROW(A6190)-1)/20)+1,1)))&gt;0,
   DATE(2013,INT((ROW(A6190)-1)/20)+1,1),
   ""
)</f>
        <v/>
      </c>
      <c r="B5993" s="72" t="str">
        <f t="shared" si="292"/>
        <v/>
      </c>
      <c r="C5993" s="73"/>
      <c r="D5993" s="73"/>
      <c r="E5993" s="73"/>
      <c r="F5993" s="73"/>
      <c r="G5993" s="73"/>
    </row>
    <row r="5994" spans="1:7" x14ac:dyDescent="0.25">
      <c r="A5994" s="71" t="str">
        <f>IF(
   SUMPRODUCT(--(Sinduscon!$3:$3=DATE(2013,INT((ROW(A6191)-1)/20)+1,1)))&gt;0,
   DATE(2013,INT((ROW(A6191)-1)/20)+1,1),
   ""
)</f>
        <v/>
      </c>
      <c r="B5994" s="72" t="str">
        <f t="shared" si="292"/>
        <v/>
      </c>
      <c r="C5994" s="73"/>
      <c r="D5994" s="73"/>
      <c r="E5994" s="73"/>
      <c r="F5994" s="73"/>
      <c r="G5994" s="73"/>
    </row>
    <row r="5995" spans="1:7" x14ac:dyDescent="0.25">
      <c r="A5995" s="71" t="str">
        <f>IF(
   SUMPRODUCT(--(Sinduscon!$3:$3=DATE(2013,INT((ROW(A6192)-1)/20)+1,1)))&gt;0,
   DATE(2013,INT((ROW(A6192)-1)/20)+1,1),
   ""
)</f>
        <v/>
      </c>
      <c r="B5995" s="72" t="str">
        <f t="shared" si="292"/>
        <v/>
      </c>
      <c r="C5995" s="73"/>
      <c r="D5995" s="73"/>
      <c r="E5995" s="73"/>
      <c r="F5995" s="73"/>
      <c r="G5995" s="73"/>
    </row>
    <row r="5996" spans="1:7" x14ac:dyDescent="0.25">
      <c r="A5996" s="71" t="str">
        <f>IF(
   SUMPRODUCT(--(Sinduscon!$3:$3=DATE(2013,INT((ROW(A6193)-1)/20)+1,1)))&gt;0,
   DATE(2013,INT((ROW(A6193)-1)/20)+1,1),
   ""
)</f>
        <v/>
      </c>
      <c r="B5996" s="72" t="str">
        <f t="shared" si="292"/>
        <v/>
      </c>
      <c r="C5996" s="73"/>
      <c r="D5996" s="73"/>
      <c r="E5996" s="73"/>
      <c r="F5996" s="73"/>
      <c r="G5996" s="73"/>
    </row>
    <row r="5997" spans="1:7" x14ac:dyDescent="0.25">
      <c r="A5997" s="71" t="str">
        <f>IF(
   SUMPRODUCT(--(Sinduscon!$3:$3=DATE(2013,INT((ROW(A6194)-1)/20)+1,1)))&gt;0,
   DATE(2013,INT((ROW(A6194)-1)/20)+1,1),
   ""
)</f>
        <v/>
      </c>
      <c r="B5997" s="72" t="str">
        <f t="shared" si="292"/>
        <v/>
      </c>
      <c r="C5997" s="73"/>
      <c r="D5997" s="73"/>
      <c r="E5997" s="73"/>
      <c r="F5997" s="73"/>
      <c r="G5997" s="73"/>
    </row>
    <row r="5998" spans="1:7" x14ac:dyDescent="0.25">
      <c r="A5998" s="71" t="str">
        <f>IF(
   SUMPRODUCT(--(Sinduscon!$3:$3=DATE(2013,INT((ROW(A6195)-1)/20)+1,1)))&gt;0,
   DATE(2013,INT((ROW(A6195)-1)/20)+1,1),
   ""
)</f>
        <v/>
      </c>
      <c r="B5998" s="72" t="str">
        <f t="shared" si="292"/>
        <v/>
      </c>
      <c r="C5998" s="73"/>
      <c r="D5998" s="73"/>
      <c r="E5998" s="73"/>
      <c r="F5998" s="73"/>
      <c r="G5998" s="73"/>
    </row>
    <row r="5999" spans="1:7" x14ac:dyDescent="0.25">
      <c r="A5999" s="71" t="str">
        <f>IF(
   SUMPRODUCT(--(Sinduscon!$3:$3=DATE(2013,INT((ROW(A6196)-1)/20)+1,1)))&gt;0,
   DATE(2013,INT((ROW(A6196)-1)/20)+1,1),
   ""
)</f>
        <v/>
      </c>
      <c r="B5999" s="72" t="str">
        <f t="shared" si="292"/>
        <v/>
      </c>
      <c r="C5999" s="73"/>
      <c r="D5999" s="73"/>
      <c r="E5999" s="73"/>
      <c r="F5999" s="73"/>
      <c r="G5999" s="73"/>
    </row>
    <row r="6000" spans="1:7" x14ac:dyDescent="0.25">
      <c r="A6000" s="71" t="str">
        <f>IF(
   SUMPRODUCT(--(Sinduscon!$3:$3=DATE(2013,INT((ROW(A6197)-1)/20)+1,1)))&gt;0,
   DATE(2013,INT((ROW(A6197)-1)/20)+1,1),
   ""
)</f>
        <v/>
      </c>
      <c r="B6000" s="72" t="str">
        <f t="shared" si="292"/>
        <v/>
      </c>
      <c r="C6000" s="73"/>
      <c r="D6000" s="73"/>
      <c r="E6000" s="73"/>
      <c r="F6000" s="73"/>
      <c r="G6000" s="73"/>
    </row>
    <row r="6001" spans="1:7" x14ac:dyDescent="0.25">
      <c r="A6001" s="71" t="str">
        <f>IF(
   SUMPRODUCT(--(Sinduscon!$3:$3=DATE(2013,INT((ROW(A6198)-1)/20)+1,1)))&gt;0,
   DATE(2013,INT((ROW(A6198)-1)/20)+1,1),
   ""
)</f>
        <v/>
      </c>
      <c r="B6001" s="72" t="str">
        <f t="shared" si="292"/>
        <v/>
      </c>
      <c r="C6001" s="73"/>
      <c r="D6001" s="73"/>
      <c r="E6001" s="73"/>
      <c r="F6001" s="73"/>
      <c r="G6001" s="73"/>
    </row>
    <row r="6002" spans="1:7" x14ac:dyDescent="0.25">
      <c r="A6002" s="71" t="str">
        <f>IF(
   SUMPRODUCT(--(Sinduscon!$3:$3=DATE(2013,INT((ROW(A6199)-1)/20)+1,1)))&gt;0,
   DATE(2013,INT((ROW(A6199)-1)/20)+1,1),
   ""
)</f>
        <v/>
      </c>
      <c r="B6002" s="72" t="str">
        <f t="shared" si="292"/>
        <v/>
      </c>
      <c r="C6002" s="73"/>
      <c r="D6002" s="73"/>
      <c r="E6002" s="73"/>
      <c r="F6002" s="73"/>
      <c r="G6002" s="73"/>
    </row>
    <row r="6003" spans="1:7" x14ac:dyDescent="0.25">
      <c r="A6003" s="71" t="str">
        <f>IF(
   SUMPRODUCT(--(Sinduscon!$3:$3=DATE(2013,INT((ROW(A6200)-1)/20)+1,1)))&gt;0,
   DATE(2013,INT((ROW(A6200)-1)/20)+1,1),
   ""
)</f>
        <v/>
      </c>
      <c r="B6003" s="72" t="str">
        <f t="shared" si="292"/>
        <v/>
      </c>
      <c r="C6003" s="73"/>
      <c r="D6003" s="73"/>
      <c r="E6003" s="73"/>
      <c r="F6003" s="73"/>
      <c r="G6003" s="73"/>
    </row>
    <row r="6004" spans="1:7" x14ac:dyDescent="0.25">
      <c r="A6004" s="71" t="str">
        <f>IF(
   SUMPRODUCT(--(Sinduscon!$3:$3=DATE(2013,INT((ROW(A6201)-1)/20)+1,1)))&gt;0,
   DATE(2013,INT((ROW(A6201)-1)/20)+1,1),
   ""
)</f>
        <v/>
      </c>
      <c r="B6004" s="72" t="str">
        <f t="shared" si="292"/>
        <v/>
      </c>
      <c r="C6004" s="73"/>
      <c r="D6004" s="73"/>
      <c r="E6004" s="73"/>
      <c r="F6004" s="73"/>
      <c r="G6004" s="73"/>
    </row>
    <row r="6005" spans="1:7" x14ac:dyDescent="0.25">
      <c r="A6005" s="71" t="str">
        <f>IF(
   SUMPRODUCT(--(Sinduscon!$3:$3=DATE(2013,INT((ROW(A6202)-1)/20)+1,1)))&gt;0,
   DATE(2013,INT((ROW(A6202)-1)/20)+1,1),
   ""
)</f>
        <v/>
      </c>
      <c r="B6005" s="72" t="str">
        <f t="shared" si="292"/>
        <v/>
      </c>
      <c r="C6005" s="73"/>
      <c r="D6005" s="73"/>
      <c r="E6005" s="73"/>
      <c r="F6005" s="73"/>
      <c r="G6005" s="73"/>
    </row>
    <row r="6006" spans="1:7" x14ac:dyDescent="0.25">
      <c r="A6006" s="71" t="str">
        <f>IF(
   SUMPRODUCT(--(Sinduscon!$3:$3=DATE(2013,INT((ROW(A6203)-1)/20)+1,1)))&gt;0,
   DATE(2013,INT((ROW(A6203)-1)/20)+1,1),
   ""
)</f>
        <v/>
      </c>
      <c r="B6006" s="72" t="str">
        <f t="shared" si="292"/>
        <v/>
      </c>
      <c r="C6006" s="73"/>
      <c r="D6006" s="73"/>
      <c r="E6006" s="73"/>
      <c r="F6006" s="73"/>
      <c r="G6006" s="73"/>
    </row>
    <row r="6007" spans="1:7" x14ac:dyDescent="0.25">
      <c r="A6007" s="71" t="str">
        <f>IF(
   SUMPRODUCT(--(Sinduscon!$3:$3=DATE(2013,INT((ROW(A6204)-1)/20)+1,1)))&gt;0,
   DATE(2013,INT((ROW(A6204)-1)/20)+1,1),
   ""
)</f>
        <v/>
      </c>
      <c r="B6007" s="72" t="str">
        <f t="shared" si="292"/>
        <v/>
      </c>
      <c r="C6007" s="73"/>
      <c r="D6007" s="73"/>
      <c r="E6007" s="73"/>
      <c r="F6007" s="73"/>
      <c r="G6007" s="73"/>
    </row>
    <row r="6008" spans="1:7" x14ac:dyDescent="0.25">
      <c r="A6008" s="71" t="str">
        <f>IF(
   SUMPRODUCT(--(Sinduscon!$3:$3=DATE(2013,INT((ROW(A6205)-1)/20)+1,1)))&gt;0,
   DATE(2013,INT((ROW(A6205)-1)/20)+1,1),
   ""
)</f>
        <v/>
      </c>
      <c r="B6008" s="72" t="str">
        <f t="shared" si="292"/>
        <v/>
      </c>
      <c r="C6008" s="73"/>
      <c r="D6008" s="73"/>
      <c r="E6008" s="73"/>
      <c r="F6008" s="73"/>
      <c r="G6008" s="73"/>
    </row>
    <row r="6009" spans="1:7" x14ac:dyDescent="0.25">
      <c r="A6009" s="71" t="str">
        <f>IF(
   SUMPRODUCT(--(Sinduscon!$3:$3=DATE(2013,INT((ROW(A6206)-1)/20)+1,1)))&gt;0,
   DATE(2013,INT((ROW(A6206)-1)/20)+1,1),
   ""
)</f>
        <v/>
      </c>
      <c r="B6009" s="72" t="str">
        <f t="shared" si="292"/>
        <v/>
      </c>
      <c r="C6009" s="73"/>
      <c r="D6009" s="73"/>
      <c r="E6009" s="73"/>
      <c r="F6009" s="73"/>
      <c r="G6009" s="73"/>
    </row>
    <row r="6010" spans="1:7" x14ac:dyDescent="0.25">
      <c r="A6010" s="71" t="str">
        <f>IF(
   SUMPRODUCT(--(Sinduscon!$3:$3=DATE(2013,INT((ROW(A6207)-1)/20)+1,1)))&gt;0,
   DATE(2013,INT((ROW(A6207)-1)/20)+1,1),
   ""
)</f>
        <v/>
      </c>
      <c r="B6010" s="72" t="str">
        <f t="shared" si="292"/>
        <v/>
      </c>
      <c r="C6010" s="73"/>
      <c r="D6010" s="73"/>
      <c r="E6010" s="73"/>
      <c r="F6010" s="73"/>
      <c r="G6010" s="73"/>
    </row>
    <row r="6011" spans="1:7" x14ac:dyDescent="0.25">
      <c r="A6011" s="71" t="str">
        <f>IF(
   SUMPRODUCT(--(Sinduscon!$3:$3=DATE(2013,INT((ROW(A6208)-1)/20)+1,1)))&gt;0,
   DATE(2013,INT((ROW(A6208)-1)/20)+1,1),
   ""
)</f>
        <v/>
      </c>
      <c r="B6011" s="72" t="str">
        <f t="shared" si="292"/>
        <v/>
      </c>
      <c r="C6011" s="73"/>
      <c r="D6011" s="73"/>
      <c r="E6011" s="73"/>
      <c r="F6011" s="73"/>
      <c r="G6011" s="73"/>
    </row>
    <row r="6012" spans="1:7" x14ac:dyDescent="0.25">
      <c r="A6012" s="71" t="str">
        <f>IF(
   SUMPRODUCT(--(Sinduscon!$3:$3=DATE(2013,INT((ROW(A6209)-1)/20)+1,1)))&gt;0,
   DATE(2013,INT((ROW(A6209)-1)/20)+1,1),
   ""
)</f>
        <v/>
      </c>
      <c r="B6012" s="72" t="str">
        <f t="shared" si="292"/>
        <v/>
      </c>
      <c r="C6012" s="73"/>
      <c r="D6012" s="73"/>
      <c r="E6012" s="73"/>
      <c r="F6012" s="73"/>
      <c r="G6012" s="73"/>
    </row>
    <row r="6013" spans="1:7" x14ac:dyDescent="0.25">
      <c r="A6013" s="71" t="str">
        <f>IF(
   SUMPRODUCT(--(Sinduscon!$3:$3=DATE(2013,INT((ROW(A6210)-1)/20)+1,1)))&gt;0,
   DATE(2013,INT((ROW(A6210)-1)/20)+1,1),
   ""
)</f>
        <v/>
      </c>
      <c r="B6013" s="72" t="str">
        <f t="shared" si="292"/>
        <v/>
      </c>
      <c r="C6013" s="73"/>
      <c r="D6013" s="73"/>
      <c r="E6013" s="73"/>
      <c r="F6013" s="73"/>
      <c r="G6013" s="73"/>
    </row>
    <row r="6014" spans="1:7" x14ac:dyDescent="0.25">
      <c r="A6014" s="71" t="str">
        <f>IF(
   SUMPRODUCT(--(Sinduscon!$3:$3=DATE(2013,INT((ROW(A6211)-1)/20)+1,1)))&gt;0,
   DATE(2013,INT((ROW(A6211)-1)/20)+1,1),
   ""
)</f>
        <v/>
      </c>
      <c r="B6014" s="72" t="str">
        <f t="shared" si="292"/>
        <v/>
      </c>
      <c r="C6014" s="73"/>
      <c r="D6014" s="73"/>
      <c r="E6014" s="73"/>
      <c r="F6014" s="73"/>
      <c r="G6014" s="73"/>
    </row>
    <row r="6015" spans="1:7" x14ac:dyDescent="0.25">
      <c r="A6015" s="71" t="str">
        <f>IF(
   SUMPRODUCT(--(Sinduscon!$3:$3=DATE(2013,INT((ROW(A6212)-1)/20)+1,1)))&gt;0,
   DATE(2013,INT((ROW(A6212)-1)/20)+1,1),
   ""
)</f>
        <v/>
      </c>
      <c r="B6015" s="72" t="str">
        <f t="shared" si="292"/>
        <v/>
      </c>
      <c r="C6015" s="73"/>
      <c r="D6015" s="73"/>
      <c r="E6015" s="73"/>
      <c r="F6015" s="73"/>
      <c r="G6015" s="73"/>
    </row>
    <row r="6016" spans="1:7" x14ac:dyDescent="0.25">
      <c r="A6016" s="71" t="str">
        <f>IF(
   SUMPRODUCT(--(Sinduscon!$3:$3=DATE(2013,INT((ROW(A6213)-1)/20)+1,1)))&gt;0,
   DATE(2013,INT((ROW(A6213)-1)/20)+1,1),
   ""
)</f>
        <v/>
      </c>
      <c r="B6016" s="72" t="str">
        <f t="shared" si="292"/>
        <v/>
      </c>
      <c r="C6016" s="73"/>
      <c r="D6016" s="73"/>
      <c r="E6016" s="73"/>
      <c r="F6016" s="73"/>
      <c r="G6016" s="73"/>
    </row>
    <row r="6017" spans="1:7" x14ac:dyDescent="0.25">
      <c r="A6017" s="71" t="str">
        <f>IF(
   SUMPRODUCT(--(Sinduscon!$3:$3=DATE(2013,INT((ROW(A6214)-1)/20)+1,1)))&gt;0,
   DATE(2013,INT((ROW(A6214)-1)/20)+1,1),
   ""
)</f>
        <v/>
      </c>
      <c r="B6017" s="72" t="str">
        <f t="shared" si="292"/>
        <v/>
      </c>
      <c r="C6017" s="73"/>
      <c r="D6017" s="73"/>
      <c r="E6017" s="73"/>
      <c r="F6017" s="73"/>
      <c r="G6017" s="73"/>
    </row>
    <row r="6018" spans="1:7" x14ac:dyDescent="0.25">
      <c r="A6018" s="71" t="str">
        <f>IF(
   SUMPRODUCT(--(Sinduscon!$3:$3=DATE(2013,INT((ROW(A6215)-1)/20)+1,1)))&gt;0,
   DATE(2013,INT((ROW(A6215)-1)/20)+1,1),
   ""
)</f>
        <v/>
      </c>
      <c r="B6018" s="72" t="str">
        <f t="shared" si="292"/>
        <v/>
      </c>
      <c r="C6018" s="73"/>
      <c r="D6018" s="73"/>
      <c r="E6018" s="73"/>
      <c r="F6018" s="73"/>
      <c r="G6018" s="73"/>
    </row>
    <row r="6019" spans="1:7" x14ac:dyDescent="0.25">
      <c r="A6019" s="71" t="str">
        <f>IF(
   SUMPRODUCT(--(Sinduscon!$3:$3=DATE(2013,INT((ROW(A6216)-1)/20)+1,1)))&gt;0,
   DATE(2013,INT((ROW(A6216)-1)/20)+1,1),
   ""
)</f>
        <v/>
      </c>
      <c r="B6019" s="72" t="str">
        <f t="shared" si="292"/>
        <v/>
      </c>
      <c r="C6019" s="73"/>
      <c r="D6019" s="73"/>
      <c r="E6019" s="73"/>
      <c r="F6019" s="73"/>
      <c r="G6019" s="73"/>
    </row>
    <row r="6020" spans="1:7" x14ac:dyDescent="0.25">
      <c r="A6020" s="71" t="str">
        <f>IF(
   SUMPRODUCT(--(Sinduscon!$3:$3=DATE(2013,INT((ROW(A6217)-1)/20)+1,1)))&gt;0,
   DATE(2013,INT((ROW(A6217)-1)/20)+1,1),
   ""
)</f>
        <v/>
      </c>
      <c r="B6020" s="72" t="str">
        <f t="shared" si="292"/>
        <v/>
      </c>
      <c r="C6020" s="73"/>
      <c r="D6020" s="73"/>
      <c r="E6020" s="73"/>
      <c r="F6020" s="73"/>
      <c r="G6020" s="73"/>
    </row>
    <row r="6021" spans="1:7" x14ac:dyDescent="0.25">
      <c r="A6021" s="71" t="str">
        <f>IF(
   SUMPRODUCT(--(Sinduscon!$3:$3=DATE(2013,INT((ROW(A6218)-1)/20)+1,1)))&gt;0,
   DATE(2013,INT((ROW(A6218)-1)/20)+1,1),
   ""
)</f>
        <v/>
      </c>
      <c r="B6021" s="72" t="str">
        <f t="shared" si="292"/>
        <v/>
      </c>
      <c r="C6021" s="73"/>
      <c r="D6021" s="73"/>
      <c r="E6021" s="73"/>
      <c r="F6021" s="73"/>
      <c r="G6021" s="73"/>
    </row>
    <row r="6022" spans="1:7" x14ac:dyDescent="0.25">
      <c r="A6022" s="71" t="str">
        <f>IF(
   SUMPRODUCT(--(Sinduscon!$3:$3=DATE(2013,INT((ROW(A6219)-1)/20)+1,1)))&gt;0,
   DATE(2013,INT((ROW(A6219)-1)/20)+1,1),
   ""
)</f>
        <v/>
      </c>
      <c r="B6022" s="72" t="str">
        <f t="shared" si="292"/>
        <v/>
      </c>
      <c r="C6022" s="73"/>
      <c r="D6022" s="73"/>
      <c r="E6022" s="73"/>
      <c r="F6022" s="73"/>
      <c r="G6022" s="73"/>
    </row>
    <row r="6023" spans="1:7" x14ac:dyDescent="0.25">
      <c r="A6023" s="71" t="str">
        <f>IF(
   SUMPRODUCT(--(Sinduscon!$3:$3=DATE(2013,INT((ROW(A6220)-1)/20)+1,1)))&gt;0,
   DATE(2013,INT((ROW(A6220)-1)/20)+1,1),
   ""
)</f>
        <v/>
      </c>
      <c r="B6023" s="72" t="str">
        <f t="shared" si="292"/>
        <v/>
      </c>
      <c r="C6023" s="73"/>
      <c r="D6023" s="73"/>
      <c r="E6023" s="73"/>
      <c r="F6023" s="73"/>
      <c r="G6023" s="73"/>
    </row>
    <row r="6024" spans="1:7" x14ac:dyDescent="0.25">
      <c r="A6024" s="71" t="str">
        <f>IF(
   SUMPRODUCT(--(Sinduscon!$3:$3=DATE(2013,INT((ROW(A6221)-1)/20)+1,1)))&gt;0,
   DATE(2013,INT((ROW(A6221)-1)/20)+1,1),
   ""
)</f>
        <v/>
      </c>
      <c r="B6024" s="72" t="str">
        <f t="shared" ref="B6024:B6087" si="293">IF(A6024&lt;&gt;"", CHOOSE(MOD(QUOTIENT(ROW()-4,4),5)+1,"R-1","PP-4","R-8","R-16","PIS"), "")</f>
        <v/>
      </c>
      <c r="C6024" s="73"/>
      <c r="D6024" s="73"/>
      <c r="E6024" s="73"/>
      <c r="F6024" s="73"/>
      <c r="G6024" s="73"/>
    </row>
    <row r="6025" spans="1:7" x14ac:dyDescent="0.25">
      <c r="A6025" s="71" t="str">
        <f>IF(
   SUMPRODUCT(--(Sinduscon!$3:$3=DATE(2013,INT((ROW(A6222)-1)/20)+1,1)))&gt;0,
   DATE(2013,INT((ROW(A6222)-1)/20)+1,1),
   ""
)</f>
        <v/>
      </c>
      <c r="B6025" s="72" t="str">
        <f t="shared" si="293"/>
        <v/>
      </c>
      <c r="C6025" s="73"/>
      <c r="D6025" s="73"/>
      <c r="E6025" s="73"/>
      <c r="F6025" s="73"/>
      <c r="G6025" s="73"/>
    </row>
    <row r="6026" spans="1:7" x14ac:dyDescent="0.25">
      <c r="A6026" s="71" t="str">
        <f>IF(
   SUMPRODUCT(--(Sinduscon!$3:$3=DATE(2013,INT((ROW(A6223)-1)/20)+1,1)))&gt;0,
   DATE(2013,INT((ROW(A6223)-1)/20)+1,1),
   ""
)</f>
        <v/>
      </c>
      <c r="B6026" s="72" t="str">
        <f t="shared" si="293"/>
        <v/>
      </c>
      <c r="C6026" s="73"/>
      <c r="D6026" s="73"/>
      <c r="E6026" s="73"/>
      <c r="F6026" s="73"/>
      <c r="G6026" s="73"/>
    </row>
    <row r="6027" spans="1:7" x14ac:dyDescent="0.25">
      <c r="A6027" s="71" t="str">
        <f>IF(
   SUMPRODUCT(--(Sinduscon!$3:$3=DATE(2013,INT((ROW(A6224)-1)/20)+1,1)))&gt;0,
   DATE(2013,INT((ROW(A6224)-1)/20)+1,1),
   ""
)</f>
        <v/>
      </c>
      <c r="B6027" s="72" t="str">
        <f t="shared" si="293"/>
        <v/>
      </c>
      <c r="C6027" s="73"/>
      <c r="D6027" s="73"/>
      <c r="E6027" s="73"/>
      <c r="F6027" s="73"/>
      <c r="G6027" s="73"/>
    </row>
    <row r="6028" spans="1:7" x14ac:dyDescent="0.25">
      <c r="A6028" s="71" t="str">
        <f>IF(
   SUMPRODUCT(--(Sinduscon!$3:$3=DATE(2013,INT((ROW(A6225)-1)/20)+1,1)))&gt;0,
   DATE(2013,INT((ROW(A6225)-1)/20)+1,1),
   ""
)</f>
        <v/>
      </c>
      <c r="B6028" s="72" t="str">
        <f t="shared" si="293"/>
        <v/>
      </c>
      <c r="C6028" s="73"/>
      <c r="D6028" s="73"/>
      <c r="E6028" s="73"/>
      <c r="F6028" s="73"/>
      <c r="G6028" s="73"/>
    </row>
    <row r="6029" spans="1:7" x14ac:dyDescent="0.25">
      <c r="A6029" s="71" t="str">
        <f>IF(
   SUMPRODUCT(--(Sinduscon!$3:$3=DATE(2013,INT((ROW(A6226)-1)/20)+1,1)))&gt;0,
   DATE(2013,INT((ROW(A6226)-1)/20)+1,1),
   ""
)</f>
        <v/>
      </c>
      <c r="B6029" s="72" t="str">
        <f t="shared" si="293"/>
        <v/>
      </c>
      <c r="C6029" s="73"/>
      <c r="D6029" s="73"/>
      <c r="E6029" s="73"/>
      <c r="F6029" s="73"/>
      <c r="G6029" s="73"/>
    </row>
    <row r="6030" spans="1:7" x14ac:dyDescent="0.25">
      <c r="A6030" s="71" t="str">
        <f>IF(
   SUMPRODUCT(--(Sinduscon!$3:$3=DATE(2013,INT((ROW(A6227)-1)/20)+1,1)))&gt;0,
   DATE(2013,INT((ROW(A6227)-1)/20)+1,1),
   ""
)</f>
        <v/>
      </c>
      <c r="B6030" s="72" t="str">
        <f t="shared" si="293"/>
        <v/>
      </c>
      <c r="C6030" s="73"/>
      <c r="D6030" s="73"/>
      <c r="E6030" s="73"/>
      <c r="F6030" s="73"/>
      <c r="G6030" s="73"/>
    </row>
    <row r="6031" spans="1:7" x14ac:dyDescent="0.25">
      <c r="A6031" s="71" t="str">
        <f>IF(
   SUMPRODUCT(--(Sinduscon!$3:$3=DATE(2013,INT((ROW(A6228)-1)/20)+1,1)))&gt;0,
   DATE(2013,INT((ROW(A6228)-1)/20)+1,1),
   ""
)</f>
        <v/>
      </c>
      <c r="B6031" s="72" t="str">
        <f t="shared" si="293"/>
        <v/>
      </c>
      <c r="C6031" s="73"/>
      <c r="D6031" s="73"/>
      <c r="E6031" s="73"/>
      <c r="F6031" s="73"/>
      <c r="G6031" s="73"/>
    </row>
    <row r="6032" spans="1:7" x14ac:dyDescent="0.25">
      <c r="A6032" s="71" t="str">
        <f>IF(
   SUMPRODUCT(--(Sinduscon!$3:$3=DATE(2013,INT((ROW(A6229)-1)/20)+1,1)))&gt;0,
   DATE(2013,INT((ROW(A6229)-1)/20)+1,1),
   ""
)</f>
        <v/>
      </c>
      <c r="B6032" s="72" t="str">
        <f t="shared" si="293"/>
        <v/>
      </c>
      <c r="C6032" s="73"/>
      <c r="D6032" s="73"/>
      <c r="E6032" s="73"/>
      <c r="F6032" s="73"/>
      <c r="G6032" s="73"/>
    </row>
    <row r="6033" spans="1:7" x14ac:dyDescent="0.25">
      <c r="A6033" s="71" t="str">
        <f>IF(
   SUMPRODUCT(--(Sinduscon!$3:$3=DATE(2013,INT((ROW(A6230)-1)/20)+1,1)))&gt;0,
   DATE(2013,INT((ROW(A6230)-1)/20)+1,1),
   ""
)</f>
        <v/>
      </c>
      <c r="B6033" s="72" t="str">
        <f t="shared" si="293"/>
        <v/>
      </c>
      <c r="C6033" s="73"/>
      <c r="D6033" s="73"/>
      <c r="E6033" s="73"/>
      <c r="F6033" s="73"/>
      <c r="G6033" s="73"/>
    </row>
    <row r="6034" spans="1:7" x14ac:dyDescent="0.25">
      <c r="A6034" s="71" t="str">
        <f>IF(
   SUMPRODUCT(--(Sinduscon!$3:$3=DATE(2013,INT((ROW(A6231)-1)/20)+1,1)))&gt;0,
   DATE(2013,INT((ROW(A6231)-1)/20)+1,1),
   ""
)</f>
        <v/>
      </c>
      <c r="B6034" s="72" t="str">
        <f t="shared" si="293"/>
        <v/>
      </c>
      <c r="C6034" s="73"/>
      <c r="D6034" s="73"/>
      <c r="E6034" s="73"/>
      <c r="F6034" s="73"/>
      <c r="G6034" s="73"/>
    </row>
    <row r="6035" spans="1:7" x14ac:dyDescent="0.25">
      <c r="A6035" s="71" t="str">
        <f>IF(
   SUMPRODUCT(--(Sinduscon!$3:$3=DATE(2013,INT((ROW(A6232)-1)/20)+1,1)))&gt;0,
   DATE(2013,INT((ROW(A6232)-1)/20)+1,1),
   ""
)</f>
        <v/>
      </c>
      <c r="B6035" s="72" t="str">
        <f t="shared" si="293"/>
        <v/>
      </c>
      <c r="C6035" s="73"/>
      <c r="D6035" s="73"/>
      <c r="E6035" s="73"/>
      <c r="F6035" s="73"/>
      <c r="G6035" s="73"/>
    </row>
    <row r="6036" spans="1:7" x14ac:dyDescent="0.25">
      <c r="A6036" s="71" t="str">
        <f>IF(
   SUMPRODUCT(--(Sinduscon!$3:$3=DATE(2013,INT((ROW(A6233)-1)/20)+1,1)))&gt;0,
   DATE(2013,INT((ROW(A6233)-1)/20)+1,1),
   ""
)</f>
        <v/>
      </c>
      <c r="B6036" s="72" t="str">
        <f t="shared" si="293"/>
        <v/>
      </c>
      <c r="C6036" s="73"/>
      <c r="D6036" s="73"/>
      <c r="E6036" s="73"/>
      <c r="F6036" s="73"/>
      <c r="G6036" s="73"/>
    </row>
    <row r="6037" spans="1:7" x14ac:dyDescent="0.25">
      <c r="A6037" s="71" t="str">
        <f>IF(
   SUMPRODUCT(--(Sinduscon!$3:$3=DATE(2013,INT((ROW(A6234)-1)/20)+1,1)))&gt;0,
   DATE(2013,INT((ROW(A6234)-1)/20)+1,1),
   ""
)</f>
        <v/>
      </c>
      <c r="B6037" s="72" t="str">
        <f t="shared" si="293"/>
        <v/>
      </c>
      <c r="C6037" s="73"/>
      <c r="D6037" s="73"/>
      <c r="E6037" s="73"/>
      <c r="F6037" s="73"/>
      <c r="G6037" s="73"/>
    </row>
    <row r="6038" spans="1:7" x14ac:dyDescent="0.25">
      <c r="A6038" s="71" t="str">
        <f>IF(
   SUMPRODUCT(--(Sinduscon!$3:$3=DATE(2013,INT((ROW(A6235)-1)/20)+1,1)))&gt;0,
   DATE(2013,INT((ROW(A6235)-1)/20)+1,1),
   ""
)</f>
        <v/>
      </c>
      <c r="B6038" s="72" t="str">
        <f t="shared" si="293"/>
        <v/>
      </c>
      <c r="C6038" s="73"/>
      <c r="D6038" s="73"/>
      <c r="E6038" s="73"/>
      <c r="F6038" s="73"/>
      <c r="G6038" s="73"/>
    </row>
    <row r="6039" spans="1:7" x14ac:dyDescent="0.25">
      <c r="A6039" s="71" t="str">
        <f>IF(
   SUMPRODUCT(--(Sinduscon!$3:$3=DATE(2013,INT((ROW(A6236)-1)/20)+1,1)))&gt;0,
   DATE(2013,INT((ROW(A6236)-1)/20)+1,1),
   ""
)</f>
        <v/>
      </c>
      <c r="B6039" s="72" t="str">
        <f t="shared" si="293"/>
        <v/>
      </c>
      <c r="C6039" s="73"/>
      <c r="D6039" s="73"/>
      <c r="E6039" s="73"/>
      <c r="F6039" s="73"/>
      <c r="G6039" s="73"/>
    </row>
    <row r="6040" spans="1:7" x14ac:dyDescent="0.25">
      <c r="A6040" s="71" t="str">
        <f>IF(
   SUMPRODUCT(--(Sinduscon!$3:$3=DATE(2013,INT((ROW(A6237)-1)/20)+1,1)))&gt;0,
   DATE(2013,INT((ROW(A6237)-1)/20)+1,1),
   ""
)</f>
        <v/>
      </c>
      <c r="B6040" s="72" t="str">
        <f t="shared" si="293"/>
        <v/>
      </c>
      <c r="C6040" s="73"/>
      <c r="D6040" s="73"/>
      <c r="E6040" s="73"/>
      <c r="F6040" s="73"/>
      <c r="G6040" s="73"/>
    </row>
    <row r="6041" spans="1:7" x14ac:dyDescent="0.25">
      <c r="A6041" s="71" t="str">
        <f>IF(
   SUMPRODUCT(--(Sinduscon!$3:$3=DATE(2013,INT((ROW(A6238)-1)/20)+1,1)))&gt;0,
   DATE(2013,INT((ROW(A6238)-1)/20)+1,1),
   ""
)</f>
        <v/>
      </c>
      <c r="B6041" s="72" t="str">
        <f t="shared" si="293"/>
        <v/>
      </c>
      <c r="C6041" s="73"/>
      <c r="D6041" s="73"/>
      <c r="E6041" s="73"/>
      <c r="F6041" s="73"/>
      <c r="G6041" s="73"/>
    </row>
    <row r="6042" spans="1:7" x14ac:dyDescent="0.25">
      <c r="A6042" s="71" t="str">
        <f>IF(
   SUMPRODUCT(--(Sinduscon!$3:$3=DATE(2013,INT((ROW(A6239)-1)/20)+1,1)))&gt;0,
   DATE(2013,INT((ROW(A6239)-1)/20)+1,1),
   ""
)</f>
        <v/>
      </c>
      <c r="B6042" s="72" t="str">
        <f t="shared" si="293"/>
        <v/>
      </c>
      <c r="C6042" s="73"/>
      <c r="D6042" s="73"/>
      <c r="E6042" s="73"/>
      <c r="F6042" s="73"/>
      <c r="G6042" s="73"/>
    </row>
    <row r="6043" spans="1:7" x14ac:dyDescent="0.25">
      <c r="A6043" s="71" t="str">
        <f>IF(
   SUMPRODUCT(--(Sinduscon!$3:$3=DATE(2013,INT((ROW(A6240)-1)/20)+1,1)))&gt;0,
   DATE(2013,INT((ROW(A6240)-1)/20)+1,1),
   ""
)</f>
        <v/>
      </c>
      <c r="B6043" s="72" t="str">
        <f t="shared" si="293"/>
        <v/>
      </c>
      <c r="C6043" s="73"/>
      <c r="D6043" s="73"/>
      <c r="E6043" s="73"/>
      <c r="F6043" s="73"/>
      <c r="G6043" s="73"/>
    </row>
    <row r="6044" spans="1:7" x14ac:dyDescent="0.25">
      <c r="A6044" s="71" t="str">
        <f>IF(
   SUMPRODUCT(--(Sinduscon!$3:$3=DATE(2013,INT((ROW(A6241)-1)/20)+1,1)))&gt;0,
   DATE(2013,INT((ROW(A6241)-1)/20)+1,1),
   ""
)</f>
        <v/>
      </c>
      <c r="B6044" s="72" t="str">
        <f t="shared" si="293"/>
        <v/>
      </c>
      <c r="C6044" s="73"/>
      <c r="D6044" s="73"/>
      <c r="E6044" s="73"/>
      <c r="F6044" s="73"/>
      <c r="G6044" s="73"/>
    </row>
    <row r="6045" spans="1:7" x14ac:dyDescent="0.25">
      <c r="A6045" s="71" t="str">
        <f>IF(
   SUMPRODUCT(--(Sinduscon!$3:$3=DATE(2013,INT((ROW(A6242)-1)/20)+1,1)))&gt;0,
   DATE(2013,INT((ROW(A6242)-1)/20)+1,1),
   ""
)</f>
        <v/>
      </c>
      <c r="B6045" s="72" t="str">
        <f t="shared" si="293"/>
        <v/>
      </c>
      <c r="C6045" s="73"/>
      <c r="D6045" s="73"/>
      <c r="E6045" s="73"/>
      <c r="F6045" s="73"/>
      <c r="G6045" s="73"/>
    </row>
    <row r="6046" spans="1:7" x14ac:dyDescent="0.25">
      <c r="A6046" s="71" t="str">
        <f>IF(
   SUMPRODUCT(--(Sinduscon!$3:$3=DATE(2013,INT((ROW(A6243)-1)/20)+1,1)))&gt;0,
   DATE(2013,INT((ROW(A6243)-1)/20)+1,1),
   ""
)</f>
        <v/>
      </c>
      <c r="B6046" s="72" t="str">
        <f t="shared" si="293"/>
        <v/>
      </c>
      <c r="C6046" s="73"/>
      <c r="D6046" s="73"/>
      <c r="E6046" s="73"/>
      <c r="F6046" s="73"/>
      <c r="G6046" s="73"/>
    </row>
    <row r="6047" spans="1:7" x14ac:dyDescent="0.25">
      <c r="A6047" s="71" t="str">
        <f>IF(
   SUMPRODUCT(--(Sinduscon!$3:$3=DATE(2013,INT((ROW(A6244)-1)/20)+1,1)))&gt;0,
   DATE(2013,INT((ROW(A6244)-1)/20)+1,1),
   ""
)</f>
        <v/>
      </c>
      <c r="B6047" s="72" t="str">
        <f t="shared" si="293"/>
        <v/>
      </c>
      <c r="C6047" s="73"/>
      <c r="D6047" s="73"/>
      <c r="E6047" s="73"/>
      <c r="F6047" s="73"/>
      <c r="G6047" s="73"/>
    </row>
    <row r="6048" spans="1:7" x14ac:dyDescent="0.25">
      <c r="A6048" s="71" t="str">
        <f>IF(
   SUMPRODUCT(--(Sinduscon!$3:$3=DATE(2013,INT((ROW(A6245)-1)/20)+1,1)))&gt;0,
   DATE(2013,INT((ROW(A6245)-1)/20)+1,1),
   ""
)</f>
        <v/>
      </c>
      <c r="B6048" s="72" t="str">
        <f t="shared" si="293"/>
        <v/>
      </c>
      <c r="C6048" s="73"/>
      <c r="D6048" s="73"/>
      <c r="E6048" s="73"/>
      <c r="F6048" s="73"/>
      <c r="G6048" s="73"/>
    </row>
    <row r="6049" spans="1:7" x14ac:dyDescent="0.25">
      <c r="A6049" s="71" t="str">
        <f>IF(
   SUMPRODUCT(--(Sinduscon!$3:$3=DATE(2013,INT((ROW(A6246)-1)/20)+1,1)))&gt;0,
   DATE(2013,INT((ROW(A6246)-1)/20)+1,1),
   ""
)</f>
        <v/>
      </c>
      <c r="B6049" s="72" t="str">
        <f t="shared" si="293"/>
        <v/>
      </c>
      <c r="C6049" s="73"/>
      <c r="D6049" s="73"/>
      <c r="E6049" s="73"/>
      <c r="F6049" s="73"/>
      <c r="G6049" s="73"/>
    </row>
    <row r="6050" spans="1:7" x14ac:dyDescent="0.25">
      <c r="A6050" s="71" t="str">
        <f>IF(
   SUMPRODUCT(--(Sinduscon!$3:$3=DATE(2013,INT((ROW(A6247)-1)/20)+1,1)))&gt;0,
   DATE(2013,INT((ROW(A6247)-1)/20)+1,1),
   ""
)</f>
        <v/>
      </c>
      <c r="B6050" s="72" t="str">
        <f t="shared" si="293"/>
        <v/>
      </c>
      <c r="C6050" s="73"/>
      <c r="D6050" s="73"/>
      <c r="E6050" s="73"/>
      <c r="F6050" s="73"/>
      <c r="G6050" s="73"/>
    </row>
    <row r="6051" spans="1:7" x14ac:dyDescent="0.25">
      <c r="A6051" s="71" t="str">
        <f>IF(
   SUMPRODUCT(--(Sinduscon!$3:$3=DATE(2013,INT((ROW(A6248)-1)/20)+1,1)))&gt;0,
   DATE(2013,INT((ROW(A6248)-1)/20)+1,1),
   ""
)</f>
        <v/>
      </c>
      <c r="B6051" s="72" t="str">
        <f t="shared" si="293"/>
        <v/>
      </c>
      <c r="C6051" s="73"/>
      <c r="D6051" s="73"/>
      <c r="E6051" s="73"/>
      <c r="F6051" s="73"/>
      <c r="G6051" s="73"/>
    </row>
    <row r="6052" spans="1:7" x14ac:dyDescent="0.25">
      <c r="A6052" s="71" t="str">
        <f>IF(
   SUMPRODUCT(--(Sinduscon!$3:$3=DATE(2013,INT((ROW(A6249)-1)/20)+1,1)))&gt;0,
   DATE(2013,INT((ROW(A6249)-1)/20)+1,1),
   ""
)</f>
        <v/>
      </c>
      <c r="B6052" s="72" t="str">
        <f t="shared" si="293"/>
        <v/>
      </c>
      <c r="C6052" s="73"/>
      <c r="D6052" s="73"/>
      <c r="E6052" s="73"/>
      <c r="F6052" s="73"/>
      <c r="G6052" s="73"/>
    </row>
    <row r="6053" spans="1:7" x14ac:dyDescent="0.25">
      <c r="A6053" s="71" t="str">
        <f>IF(
   SUMPRODUCT(--(Sinduscon!$3:$3=DATE(2013,INT((ROW(A6250)-1)/20)+1,1)))&gt;0,
   DATE(2013,INT((ROW(A6250)-1)/20)+1,1),
   ""
)</f>
        <v/>
      </c>
      <c r="B6053" s="72" t="str">
        <f t="shared" si="293"/>
        <v/>
      </c>
      <c r="C6053" s="73"/>
      <c r="D6053" s="73"/>
      <c r="E6053" s="73"/>
      <c r="F6053" s="73"/>
      <c r="G6053" s="73"/>
    </row>
    <row r="6054" spans="1:7" x14ac:dyDescent="0.25">
      <c r="A6054" s="71" t="str">
        <f>IF(
   SUMPRODUCT(--(Sinduscon!$3:$3=DATE(2013,INT((ROW(A6251)-1)/20)+1,1)))&gt;0,
   DATE(2013,INT((ROW(A6251)-1)/20)+1,1),
   ""
)</f>
        <v/>
      </c>
      <c r="B6054" s="72" t="str">
        <f t="shared" si="293"/>
        <v/>
      </c>
      <c r="C6054" s="73"/>
      <c r="D6054" s="73"/>
      <c r="E6054" s="73"/>
      <c r="F6054" s="73"/>
      <c r="G6054" s="73"/>
    </row>
    <row r="6055" spans="1:7" x14ac:dyDescent="0.25">
      <c r="A6055" s="71" t="str">
        <f>IF(
   SUMPRODUCT(--(Sinduscon!$3:$3=DATE(2013,INT((ROW(A6252)-1)/20)+1,1)))&gt;0,
   DATE(2013,INT((ROW(A6252)-1)/20)+1,1),
   ""
)</f>
        <v/>
      </c>
      <c r="B6055" s="72" t="str">
        <f t="shared" si="293"/>
        <v/>
      </c>
      <c r="C6055" s="73"/>
      <c r="D6055" s="73"/>
      <c r="E6055" s="73"/>
      <c r="F6055" s="73"/>
      <c r="G6055" s="73"/>
    </row>
    <row r="6056" spans="1:7" x14ac:dyDescent="0.25">
      <c r="A6056" s="71" t="str">
        <f>IF(
   SUMPRODUCT(--(Sinduscon!$3:$3=DATE(2013,INT((ROW(A6253)-1)/20)+1,1)))&gt;0,
   DATE(2013,INT((ROW(A6253)-1)/20)+1,1),
   ""
)</f>
        <v/>
      </c>
      <c r="B6056" s="72" t="str">
        <f t="shared" si="293"/>
        <v/>
      </c>
      <c r="C6056" s="73"/>
      <c r="D6056" s="73"/>
      <c r="E6056" s="73"/>
      <c r="F6056" s="73"/>
      <c r="G6056" s="73"/>
    </row>
    <row r="6057" spans="1:7" x14ac:dyDescent="0.25">
      <c r="A6057" s="71" t="str">
        <f>IF(
   SUMPRODUCT(--(Sinduscon!$3:$3=DATE(2013,INT((ROW(A6254)-1)/20)+1,1)))&gt;0,
   DATE(2013,INT((ROW(A6254)-1)/20)+1,1),
   ""
)</f>
        <v/>
      </c>
      <c r="B6057" s="72" t="str">
        <f t="shared" si="293"/>
        <v/>
      </c>
      <c r="C6057" s="73"/>
      <c r="D6057" s="73"/>
      <c r="E6057" s="73"/>
      <c r="F6057" s="73"/>
      <c r="G6057" s="73"/>
    </row>
    <row r="6058" spans="1:7" x14ac:dyDescent="0.25">
      <c r="A6058" s="71" t="str">
        <f>IF(
   SUMPRODUCT(--(Sinduscon!$3:$3=DATE(2013,INT((ROW(A6255)-1)/20)+1,1)))&gt;0,
   DATE(2013,INT((ROW(A6255)-1)/20)+1,1),
   ""
)</f>
        <v/>
      </c>
      <c r="B6058" s="72" t="str">
        <f t="shared" si="293"/>
        <v/>
      </c>
      <c r="C6058" s="73"/>
      <c r="D6058" s="73"/>
      <c r="E6058" s="73"/>
      <c r="F6058" s="73"/>
      <c r="G6058" s="73"/>
    </row>
    <row r="6059" spans="1:7" x14ac:dyDescent="0.25">
      <c r="A6059" s="71" t="str">
        <f>IF(
   SUMPRODUCT(--(Sinduscon!$3:$3=DATE(2013,INT((ROW(A6256)-1)/20)+1,1)))&gt;0,
   DATE(2013,INT((ROW(A6256)-1)/20)+1,1),
   ""
)</f>
        <v/>
      </c>
      <c r="B6059" s="72" t="str">
        <f t="shared" si="293"/>
        <v/>
      </c>
      <c r="C6059" s="73"/>
      <c r="D6059" s="73"/>
      <c r="E6059" s="73"/>
      <c r="F6059" s="73"/>
      <c r="G6059" s="73"/>
    </row>
    <row r="6060" spans="1:7" x14ac:dyDescent="0.25">
      <c r="A6060" s="71" t="str">
        <f>IF(
   SUMPRODUCT(--(Sinduscon!$3:$3=DATE(2013,INT((ROW(A6257)-1)/20)+1,1)))&gt;0,
   DATE(2013,INT((ROW(A6257)-1)/20)+1,1),
   ""
)</f>
        <v/>
      </c>
      <c r="B6060" s="72" t="str">
        <f t="shared" si="293"/>
        <v/>
      </c>
      <c r="C6060" s="73"/>
      <c r="D6060" s="73"/>
      <c r="E6060" s="73"/>
      <c r="F6060" s="73"/>
      <c r="G6060" s="73"/>
    </row>
    <row r="6061" spans="1:7" x14ac:dyDescent="0.25">
      <c r="A6061" s="71" t="str">
        <f>IF(
   SUMPRODUCT(--(Sinduscon!$3:$3=DATE(2013,INT((ROW(A6258)-1)/20)+1,1)))&gt;0,
   DATE(2013,INT((ROW(A6258)-1)/20)+1,1),
   ""
)</f>
        <v/>
      </c>
      <c r="B6061" s="72" t="str">
        <f t="shared" si="293"/>
        <v/>
      </c>
      <c r="C6061" s="73"/>
      <c r="D6061" s="73"/>
      <c r="E6061" s="73"/>
      <c r="F6061" s="73"/>
      <c r="G6061" s="73"/>
    </row>
    <row r="6062" spans="1:7" x14ac:dyDescent="0.25">
      <c r="A6062" s="71" t="str">
        <f>IF(
   SUMPRODUCT(--(Sinduscon!$3:$3=DATE(2013,INT((ROW(A6259)-1)/20)+1,1)))&gt;0,
   DATE(2013,INT((ROW(A6259)-1)/20)+1,1),
   ""
)</f>
        <v/>
      </c>
      <c r="B6062" s="72" t="str">
        <f t="shared" si="293"/>
        <v/>
      </c>
      <c r="C6062" s="73"/>
      <c r="D6062" s="73"/>
      <c r="E6062" s="73"/>
      <c r="F6062" s="73"/>
      <c r="G6062" s="73"/>
    </row>
    <row r="6063" spans="1:7" x14ac:dyDescent="0.25">
      <c r="A6063" s="71" t="str">
        <f>IF(
   SUMPRODUCT(--(Sinduscon!$3:$3=DATE(2013,INT((ROW(A6260)-1)/20)+1,1)))&gt;0,
   DATE(2013,INT((ROW(A6260)-1)/20)+1,1),
   ""
)</f>
        <v/>
      </c>
      <c r="B6063" s="72" t="str">
        <f t="shared" si="293"/>
        <v/>
      </c>
      <c r="C6063" s="73"/>
      <c r="D6063" s="73"/>
      <c r="E6063" s="73"/>
      <c r="F6063" s="73"/>
      <c r="G6063" s="73"/>
    </row>
    <row r="6064" spans="1:7" x14ac:dyDescent="0.25">
      <c r="A6064" s="71" t="str">
        <f>IF(
   SUMPRODUCT(--(Sinduscon!$3:$3=DATE(2013,INT((ROW(A6261)-1)/20)+1,1)))&gt;0,
   DATE(2013,INT((ROW(A6261)-1)/20)+1,1),
   ""
)</f>
        <v/>
      </c>
      <c r="B6064" s="72" t="str">
        <f t="shared" si="293"/>
        <v/>
      </c>
      <c r="C6064" s="73"/>
      <c r="D6064" s="73"/>
      <c r="E6064" s="73"/>
      <c r="F6064" s="73"/>
      <c r="G6064" s="73"/>
    </row>
    <row r="6065" spans="1:7" x14ac:dyDescent="0.25">
      <c r="A6065" s="71" t="str">
        <f>IF(
   SUMPRODUCT(--(Sinduscon!$3:$3=DATE(2013,INT((ROW(A6262)-1)/20)+1,1)))&gt;0,
   DATE(2013,INT((ROW(A6262)-1)/20)+1,1),
   ""
)</f>
        <v/>
      </c>
      <c r="B6065" s="72" t="str">
        <f t="shared" si="293"/>
        <v/>
      </c>
      <c r="C6065" s="73"/>
      <c r="D6065" s="73"/>
      <c r="E6065" s="73"/>
      <c r="F6065" s="73"/>
      <c r="G6065" s="73"/>
    </row>
    <row r="6066" spans="1:7" x14ac:dyDescent="0.25">
      <c r="A6066" s="71" t="str">
        <f>IF(
   SUMPRODUCT(--(Sinduscon!$3:$3=DATE(2013,INT((ROW(A6263)-1)/20)+1,1)))&gt;0,
   DATE(2013,INT((ROW(A6263)-1)/20)+1,1),
   ""
)</f>
        <v/>
      </c>
      <c r="B6066" s="72" t="str">
        <f t="shared" si="293"/>
        <v/>
      </c>
      <c r="C6066" s="73"/>
      <c r="D6066" s="73"/>
      <c r="E6066" s="73"/>
      <c r="F6066" s="73"/>
      <c r="G6066" s="73"/>
    </row>
    <row r="6067" spans="1:7" x14ac:dyDescent="0.25">
      <c r="A6067" s="71" t="str">
        <f>IF(
   SUMPRODUCT(--(Sinduscon!$3:$3=DATE(2013,INT((ROW(A6264)-1)/20)+1,1)))&gt;0,
   DATE(2013,INT((ROW(A6264)-1)/20)+1,1),
   ""
)</f>
        <v/>
      </c>
      <c r="B6067" s="72" t="str">
        <f t="shared" si="293"/>
        <v/>
      </c>
      <c r="C6067" s="73"/>
      <c r="D6067" s="73"/>
      <c r="E6067" s="73"/>
      <c r="F6067" s="73"/>
      <c r="G6067" s="73"/>
    </row>
    <row r="6068" spans="1:7" x14ac:dyDescent="0.25">
      <c r="A6068" s="71" t="str">
        <f>IF(
   SUMPRODUCT(--(Sinduscon!$3:$3=DATE(2013,INT((ROW(A6265)-1)/20)+1,1)))&gt;0,
   DATE(2013,INT((ROW(A6265)-1)/20)+1,1),
   ""
)</f>
        <v/>
      </c>
      <c r="B6068" s="72" t="str">
        <f t="shared" si="293"/>
        <v/>
      </c>
      <c r="C6068" s="73"/>
      <c r="D6068" s="73"/>
      <c r="E6068" s="73"/>
      <c r="F6068" s="73"/>
      <c r="G6068" s="73"/>
    </row>
    <row r="6069" spans="1:7" x14ac:dyDescent="0.25">
      <c r="A6069" s="71" t="str">
        <f>IF(
   SUMPRODUCT(--(Sinduscon!$3:$3=DATE(2013,INT((ROW(A6266)-1)/20)+1,1)))&gt;0,
   DATE(2013,INT((ROW(A6266)-1)/20)+1,1),
   ""
)</f>
        <v/>
      </c>
      <c r="B6069" s="72" t="str">
        <f t="shared" si="293"/>
        <v/>
      </c>
      <c r="C6069" s="73"/>
      <c r="D6069" s="73"/>
      <c r="E6069" s="73"/>
      <c r="F6069" s="73"/>
      <c r="G6069" s="73"/>
    </row>
    <row r="6070" spans="1:7" x14ac:dyDescent="0.25">
      <c r="A6070" s="71" t="str">
        <f>IF(
   SUMPRODUCT(--(Sinduscon!$3:$3=DATE(2013,INT((ROW(A6267)-1)/20)+1,1)))&gt;0,
   DATE(2013,INT((ROW(A6267)-1)/20)+1,1),
   ""
)</f>
        <v/>
      </c>
      <c r="B6070" s="72" t="str">
        <f t="shared" si="293"/>
        <v/>
      </c>
      <c r="C6070" s="73"/>
      <c r="D6070" s="73"/>
      <c r="E6070" s="73"/>
      <c r="F6070" s="73"/>
      <c r="G6070" s="73"/>
    </row>
    <row r="6071" spans="1:7" x14ac:dyDescent="0.25">
      <c r="A6071" s="71" t="str">
        <f>IF(
   SUMPRODUCT(--(Sinduscon!$3:$3=DATE(2013,INT((ROW(A6268)-1)/20)+1,1)))&gt;0,
   DATE(2013,INT((ROW(A6268)-1)/20)+1,1),
   ""
)</f>
        <v/>
      </c>
      <c r="B6071" s="72" t="str">
        <f t="shared" si="293"/>
        <v/>
      </c>
      <c r="C6071" s="73"/>
      <c r="D6071" s="73"/>
      <c r="E6071" s="73"/>
      <c r="F6071" s="73"/>
      <c r="G6071" s="73"/>
    </row>
    <row r="6072" spans="1:7" x14ac:dyDescent="0.25">
      <c r="A6072" s="71" t="str">
        <f>IF(
   SUMPRODUCT(--(Sinduscon!$3:$3=DATE(2013,INT((ROW(A6269)-1)/20)+1,1)))&gt;0,
   DATE(2013,INT((ROW(A6269)-1)/20)+1,1),
   ""
)</f>
        <v/>
      </c>
      <c r="B6072" s="72" t="str">
        <f t="shared" si="293"/>
        <v/>
      </c>
      <c r="C6072" s="73"/>
      <c r="D6072" s="73"/>
      <c r="E6072" s="73"/>
      <c r="F6072" s="73"/>
      <c r="G6072" s="73"/>
    </row>
    <row r="6073" spans="1:7" x14ac:dyDescent="0.25">
      <c r="A6073" s="71" t="str">
        <f>IF(
   SUMPRODUCT(--(Sinduscon!$3:$3=DATE(2013,INT((ROW(A6270)-1)/20)+1,1)))&gt;0,
   DATE(2013,INT((ROW(A6270)-1)/20)+1,1),
   ""
)</f>
        <v/>
      </c>
      <c r="B6073" s="72" t="str">
        <f t="shared" si="293"/>
        <v/>
      </c>
      <c r="C6073" s="73"/>
      <c r="D6073" s="73"/>
      <c r="E6073" s="73"/>
      <c r="F6073" s="73"/>
      <c r="G6073" s="73"/>
    </row>
    <row r="6074" spans="1:7" x14ac:dyDescent="0.25">
      <c r="A6074" s="71" t="str">
        <f>IF(
   SUMPRODUCT(--(Sinduscon!$3:$3=DATE(2013,INT((ROW(A6271)-1)/20)+1,1)))&gt;0,
   DATE(2013,INT((ROW(A6271)-1)/20)+1,1),
   ""
)</f>
        <v/>
      </c>
      <c r="B6074" s="72" t="str">
        <f t="shared" si="293"/>
        <v/>
      </c>
      <c r="C6074" s="73"/>
      <c r="D6074" s="73"/>
      <c r="E6074" s="73"/>
      <c r="F6074" s="73"/>
      <c r="G6074" s="73"/>
    </row>
    <row r="6075" spans="1:7" x14ac:dyDescent="0.25">
      <c r="A6075" s="71" t="str">
        <f>IF(
   SUMPRODUCT(--(Sinduscon!$3:$3=DATE(2013,INT((ROW(A6272)-1)/20)+1,1)))&gt;0,
   DATE(2013,INT((ROW(A6272)-1)/20)+1,1),
   ""
)</f>
        <v/>
      </c>
      <c r="B6075" s="72" t="str">
        <f t="shared" si="293"/>
        <v/>
      </c>
      <c r="C6075" s="73"/>
      <c r="D6075" s="73"/>
      <c r="E6075" s="73"/>
      <c r="F6075" s="73"/>
      <c r="G6075" s="73"/>
    </row>
    <row r="6076" spans="1:7" x14ac:dyDescent="0.25">
      <c r="A6076" s="71" t="str">
        <f>IF(
   SUMPRODUCT(--(Sinduscon!$3:$3=DATE(2013,INT((ROW(A6273)-1)/20)+1,1)))&gt;0,
   DATE(2013,INT((ROW(A6273)-1)/20)+1,1),
   ""
)</f>
        <v/>
      </c>
      <c r="B6076" s="72" t="str">
        <f t="shared" si="293"/>
        <v/>
      </c>
      <c r="C6076" s="73"/>
      <c r="D6076" s="73"/>
      <c r="E6076" s="73"/>
      <c r="F6076" s="73"/>
      <c r="G6076" s="73"/>
    </row>
    <row r="6077" spans="1:7" x14ac:dyDescent="0.25">
      <c r="A6077" s="71" t="str">
        <f>IF(
   SUMPRODUCT(--(Sinduscon!$3:$3=DATE(2013,INT((ROW(A6274)-1)/20)+1,1)))&gt;0,
   DATE(2013,INT((ROW(A6274)-1)/20)+1,1),
   ""
)</f>
        <v/>
      </c>
      <c r="B6077" s="72" t="str">
        <f t="shared" si="293"/>
        <v/>
      </c>
      <c r="C6077" s="73"/>
      <c r="D6077" s="73"/>
      <c r="E6077" s="73"/>
      <c r="F6077" s="73"/>
      <c r="G6077" s="73"/>
    </row>
    <row r="6078" spans="1:7" x14ac:dyDescent="0.25">
      <c r="A6078" s="71" t="str">
        <f>IF(
   SUMPRODUCT(--(Sinduscon!$3:$3=DATE(2013,INT((ROW(A6275)-1)/20)+1,1)))&gt;0,
   DATE(2013,INT((ROW(A6275)-1)/20)+1,1),
   ""
)</f>
        <v/>
      </c>
      <c r="B6078" s="72" t="str">
        <f t="shared" si="293"/>
        <v/>
      </c>
      <c r="C6078" s="73"/>
      <c r="D6078" s="73"/>
      <c r="E6078" s="73"/>
      <c r="F6078" s="73"/>
      <c r="G6078" s="73"/>
    </row>
    <row r="6079" spans="1:7" x14ac:dyDescent="0.25">
      <c r="A6079" s="71" t="str">
        <f>IF(
   SUMPRODUCT(--(Sinduscon!$3:$3=DATE(2013,INT((ROW(A6276)-1)/20)+1,1)))&gt;0,
   DATE(2013,INT((ROW(A6276)-1)/20)+1,1),
   ""
)</f>
        <v/>
      </c>
      <c r="B6079" s="72" t="str">
        <f t="shared" si="293"/>
        <v/>
      </c>
      <c r="C6079" s="73"/>
      <c r="D6079" s="73"/>
      <c r="E6079" s="73"/>
      <c r="F6079" s="73"/>
      <c r="G6079" s="73"/>
    </row>
    <row r="6080" spans="1:7" x14ac:dyDescent="0.25">
      <c r="A6080" s="71" t="str">
        <f>IF(
   SUMPRODUCT(--(Sinduscon!$3:$3=DATE(2013,INT((ROW(A6277)-1)/20)+1,1)))&gt;0,
   DATE(2013,INT((ROW(A6277)-1)/20)+1,1),
   ""
)</f>
        <v/>
      </c>
      <c r="B6080" s="72" t="str">
        <f t="shared" si="293"/>
        <v/>
      </c>
      <c r="C6080" s="73"/>
      <c r="D6080" s="73"/>
      <c r="E6080" s="73"/>
      <c r="F6080" s="73"/>
      <c r="G6080" s="73"/>
    </row>
    <row r="6081" spans="1:7" x14ac:dyDescent="0.25">
      <c r="A6081" s="71" t="str">
        <f>IF(
   SUMPRODUCT(--(Sinduscon!$3:$3=DATE(2013,INT((ROW(A6278)-1)/20)+1,1)))&gt;0,
   DATE(2013,INT((ROW(A6278)-1)/20)+1,1),
   ""
)</f>
        <v/>
      </c>
      <c r="B6081" s="72" t="str">
        <f t="shared" si="293"/>
        <v/>
      </c>
      <c r="C6081" s="73"/>
      <c r="D6081" s="73"/>
      <c r="E6081" s="73"/>
      <c r="F6081" s="73"/>
      <c r="G6081" s="73"/>
    </row>
    <row r="6082" spans="1:7" x14ac:dyDescent="0.25">
      <c r="A6082" s="71" t="str">
        <f>IF(
   SUMPRODUCT(--(Sinduscon!$3:$3=DATE(2013,INT((ROW(A6279)-1)/20)+1,1)))&gt;0,
   DATE(2013,INT((ROW(A6279)-1)/20)+1,1),
   ""
)</f>
        <v/>
      </c>
      <c r="B6082" s="72" t="str">
        <f t="shared" si="293"/>
        <v/>
      </c>
      <c r="C6082" s="73"/>
      <c r="D6082" s="73"/>
      <c r="E6082" s="73"/>
      <c r="F6082" s="73"/>
      <c r="G6082" s="73"/>
    </row>
    <row r="6083" spans="1:7" x14ac:dyDescent="0.25">
      <c r="A6083" s="71" t="str">
        <f>IF(
   SUMPRODUCT(--(Sinduscon!$3:$3=DATE(2013,INT((ROW(A6280)-1)/20)+1,1)))&gt;0,
   DATE(2013,INT((ROW(A6280)-1)/20)+1,1),
   ""
)</f>
        <v/>
      </c>
      <c r="B6083" s="72" t="str">
        <f t="shared" si="293"/>
        <v/>
      </c>
      <c r="C6083" s="73"/>
      <c r="D6083" s="73"/>
      <c r="E6083" s="73"/>
      <c r="F6083" s="73"/>
      <c r="G6083" s="73"/>
    </row>
    <row r="6084" spans="1:7" x14ac:dyDescent="0.25">
      <c r="A6084" s="71" t="str">
        <f>IF(
   SUMPRODUCT(--(Sinduscon!$3:$3=DATE(2013,INT((ROW(A6281)-1)/20)+1,1)))&gt;0,
   DATE(2013,INT((ROW(A6281)-1)/20)+1,1),
   ""
)</f>
        <v/>
      </c>
      <c r="B6084" s="72" t="str">
        <f t="shared" si="293"/>
        <v/>
      </c>
      <c r="C6084" s="73"/>
      <c r="D6084" s="73"/>
      <c r="E6084" s="73"/>
      <c r="F6084" s="73"/>
      <c r="G6084" s="73"/>
    </row>
    <row r="6085" spans="1:7" x14ac:dyDescent="0.25">
      <c r="A6085" s="71" t="str">
        <f>IF(
   SUMPRODUCT(--(Sinduscon!$3:$3=DATE(2013,INT((ROW(A6282)-1)/20)+1,1)))&gt;0,
   DATE(2013,INT((ROW(A6282)-1)/20)+1,1),
   ""
)</f>
        <v/>
      </c>
      <c r="B6085" s="72" t="str">
        <f t="shared" si="293"/>
        <v/>
      </c>
      <c r="C6085" s="73"/>
      <c r="D6085" s="73"/>
      <c r="E6085" s="73"/>
      <c r="F6085" s="73"/>
      <c r="G6085" s="73"/>
    </row>
    <row r="6086" spans="1:7" x14ac:dyDescent="0.25">
      <c r="A6086" s="71" t="str">
        <f>IF(
   SUMPRODUCT(--(Sinduscon!$3:$3=DATE(2013,INT((ROW(A6283)-1)/20)+1,1)))&gt;0,
   DATE(2013,INT((ROW(A6283)-1)/20)+1,1),
   ""
)</f>
        <v/>
      </c>
      <c r="B6086" s="72" t="str">
        <f t="shared" si="293"/>
        <v/>
      </c>
      <c r="C6086" s="73"/>
      <c r="D6086" s="73"/>
      <c r="E6086" s="73"/>
      <c r="F6086" s="73"/>
      <c r="G6086" s="73"/>
    </row>
    <row r="6087" spans="1:7" x14ac:dyDescent="0.25">
      <c r="A6087" s="71" t="str">
        <f>IF(
   SUMPRODUCT(--(Sinduscon!$3:$3=DATE(2013,INT((ROW(A6284)-1)/20)+1,1)))&gt;0,
   DATE(2013,INT((ROW(A6284)-1)/20)+1,1),
   ""
)</f>
        <v/>
      </c>
      <c r="B6087" s="72" t="str">
        <f t="shared" si="293"/>
        <v/>
      </c>
      <c r="C6087" s="73"/>
      <c r="D6087" s="73"/>
      <c r="E6087" s="73"/>
      <c r="F6087" s="73"/>
      <c r="G6087" s="73"/>
    </row>
    <row r="6088" spans="1:7" x14ac:dyDescent="0.25">
      <c r="A6088" s="71" t="str">
        <f>IF(
   SUMPRODUCT(--(Sinduscon!$3:$3=DATE(2013,INT((ROW(A6285)-1)/20)+1,1)))&gt;0,
   DATE(2013,INT((ROW(A6285)-1)/20)+1,1),
   ""
)</f>
        <v/>
      </c>
      <c r="B6088" s="72" t="str">
        <f t="shared" ref="B6088:B6151" si="294">IF(A6088&lt;&gt;"", CHOOSE(MOD(QUOTIENT(ROW()-4,4),5)+1,"R-1","PP-4","R-8","R-16","PIS"), "")</f>
        <v/>
      </c>
      <c r="C6088" s="73"/>
      <c r="D6088" s="73"/>
      <c r="E6088" s="73"/>
      <c r="F6088" s="73"/>
      <c r="G6088" s="73"/>
    </row>
    <row r="6089" spans="1:7" x14ac:dyDescent="0.25">
      <c r="A6089" s="71" t="str">
        <f>IF(
   SUMPRODUCT(--(Sinduscon!$3:$3=DATE(2013,INT((ROW(A6286)-1)/20)+1,1)))&gt;0,
   DATE(2013,INT((ROW(A6286)-1)/20)+1,1),
   ""
)</f>
        <v/>
      </c>
      <c r="B6089" s="72" t="str">
        <f t="shared" si="294"/>
        <v/>
      </c>
      <c r="C6089" s="73"/>
      <c r="D6089" s="73"/>
      <c r="E6089" s="73"/>
      <c r="F6089" s="73"/>
      <c r="G6089" s="73"/>
    </row>
    <row r="6090" spans="1:7" x14ac:dyDescent="0.25">
      <c r="A6090" s="71" t="str">
        <f>IF(
   SUMPRODUCT(--(Sinduscon!$3:$3=DATE(2013,INT((ROW(A6287)-1)/20)+1,1)))&gt;0,
   DATE(2013,INT((ROW(A6287)-1)/20)+1,1),
   ""
)</f>
        <v/>
      </c>
      <c r="B6090" s="72" t="str">
        <f t="shared" si="294"/>
        <v/>
      </c>
      <c r="C6090" s="73"/>
      <c r="D6090" s="73"/>
      <c r="E6090" s="73"/>
      <c r="F6090" s="73"/>
      <c r="G6090" s="73"/>
    </row>
    <row r="6091" spans="1:7" x14ac:dyDescent="0.25">
      <c r="A6091" s="71" t="str">
        <f>IF(
   SUMPRODUCT(--(Sinduscon!$3:$3=DATE(2013,INT((ROW(A6288)-1)/20)+1,1)))&gt;0,
   DATE(2013,INT((ROW(A6288)-1)/20)+1,1),
   ""
)</f>
        <v/>
      </c>
      <c r="B6091" s="72" t="str">
        <f t="shared" si="294"/>
        <v/>
      </c>
      <c r="C6091" s="73"/>
      <c r="D6091" s="73"/>
      <c r="E6091" s="73"/>
      <c r="F6091" s="73"/>
      <c r="G6091" s="73"/>
    </row>
    <row r="6092" spans="1:7" x14ac:dyDescent="0.25">
      <c r="A6092" s="71" t="str">
        <f>IF(
   SUMPRODUCT(--(Sinduscon!$3:$3=DATE(2013,INT((ROW(A6289)-1)/20)+1,1)))&gt;0,
   DATE(2013,INT((ROW(A6289)-1)/20)+1,1),
   ""
)</f>
        <v/>
      </c>
      <c r="B6092" s="72" t="str">
        <f t="shared" si="294"/>
        <v/>
      </c>
      <c r="C6092" s="73"/>
      <c r="D6092" s="73"/>
      <c r="E6092" s="73"/>
      <c r="F6092" s="73"/>
      <c r="G6092" s="73"/>
    </row>
    <row r="6093" spans="1:7" x14ac:dyDescent="0.25">
      <c r="A6093" s="71" t="str">
        <f>IF(
   SUMPRODUCT(--(Sinduscon!$3:$3=DATE(2013,INT((ROW(A6290)-1)/20)+1,1)))&gt;0,
   DATE(2013,INT((ROW(A6290)-1)/20)+1,1),
   ""
)</f>
        <v/>
      </c>
      <c r="B6093" s="72" t="str">
        <f t="shared" si="294"/>
        <v/>
      </c>
      <c r="C6093" s="73"/>
      <c r="D6093" s="73"/>
      <c r="E6093" s="73"/>
      <c r="F6093" s="73"/>
      <c r="G6093" s="73"/>
    </row>
    <row r="6094" spans="1:7" x14ac:dyDescent="0.25">
      <c r="A6094" s="71" t="str">
        <f>IF(
   SUMPRODUCT(--(Sinduscon!$3:$3=DATE(2013,INT((ROW(A6291)-1)/20)+1,1)))&gt;0,
   DATE(2013,INT((ROW(A6291)-1)/20)+1,1),
   ""
)</f>
        <v/>
      </c>
      <c r="B6094" s="72" t="str">
        <f t="shared" si="294"/>
        <v/>
      </c>
      <c r="C6094" s="73"/>
      <c r="D6094" s="73"/>
      <c r="E6094" s="73"/>
      <c r="F6094" s="73"/>
      <c r="G6094" s="73"/>
    </row>
    <row r="6095" spans="1:7" x14ac:dyDescent="0.25">
      <c r="A6095" s="71" t="str">
        <f>IF(
   SUMPRODUCT(--(Sinduscon!$3:$3=DATE(2013,INT((ROW(A6292)-1)/20)+1,1)))&gt;0,
   DATE(2013,INT((ROW(A6292)-1)/20)+1,1),
   ""
)</f>
        <v/>
      </c>
      <c r="B6095" s="72" t="str">
        <f t="shared" si="294"/>
        <v/>
      </c>
      <c r="C6095" s="73"/>
      <c r="D6095" s="73"/>
      <c r="E6095" s="73"/>
      <c r="F6095" s="73"/>
      <c r="G6095" s="73"/>
    </row>
    <row r="6096" spans="1:7" x14ac:dyDescent="0.25">
      <c r="A6096" s="71" t="str">
        <f>IF(
   SUMPRODUCT(--(Sinduscon!$3:$3=DATE(2013,INT((ROW(A6293)-1)/20)+1,1)))&gt;0,
   DATE(2013,INT((ROW(A6293)-1)/20)+1,1),
   ""
)</f>
        <v/>
      </c>
      <c r="B6096" s="72" t="str">
        <f t="shared" si="294"/>
        <v/>
      </c>
      <c r="C6096" s="73"/>
      <c r="D6096" s="73"/>
      <c r="E6096" s="73"/>
      <c r="F6096" s="73"/>
      <c r="G6096" s="73"/>
    </row>
    <row r="6097" spans="1:7" x14ac:dyDescent="0.25">
      <c r="A6097" s="71" t="str">
        <f>IF(
   SUMPRODUCT(--(Sinduscon!$3:$3=DATE(2013,INT((ROW(A6294)-1)/20)+1,1)))&gt;0,
   DATE(2013,INT((ROW(A6294)-1)/20)+1,1),
   ""
)</f>
        <v/>
      </c>
      <c r="B6097" s="72" t="str">
        <f t="shared" si="294"/>
        <v/>
      </c>
      <c r="C6097" s="73"/>
      <c r="D6097" s="73"/>
      <c r="E6097" s="73"/>
      <c r="F6097" s="73"/>
      <c r="G6097" s="73"/>
    </row>
    <row r="6098" spans="1:7" x14ac:dyDescent="0.25">
      <c r="A6098" s="71" t="str">
        <f>IF(
   SUMPRODUCT(--(Sinduscon!$3:$3=DATE(2013,INT((ROW(A6295)-1)/20)+1,1)))&gt;0,
   DATE(2013,INT((ROW(A6295)-1)/20)+1,1),
   ""
)</f>
        <v/>
      </c>
      <c r="B6098" s="72" t="str">
        <f t="shared" si="294"/>
        <v/>
      </c>
      <c r="C6098" s="73"/>
      <c r="D6098" s="73"/>
      <c r="E6098" s="73"/>
      <c r="F6098" s="73"/>
      <c r="G6098" s="73"/>
    </row>
    <row r="6099" spans="1:7" x14ac:dyDescent="0.25">
      <c r="A6099" s="71" t="str">
        <f>IF(
   SUMPRODUCT(--(Sinduscon!$3:$3=DATE(2013,INT((ROW(A6296)-1)/20)+1,1)))&gt;0,
   DATE(2013,INT((ROW(A6296)-1)/20)+1,1),
   ""
)</f>
        <v/>
      </c>
      <c r="B6099" s="72" t="str">
        <f t="shared" si="294"/>
        <v/>
      </c>
      <c r="C6099" s="73"/>
      <c r="D6099" s="73"/>
      <c r="E6099" s="73"/>
      <c r="F6099" s="73"/>
      <c r="G6099" s="73"/>
    </row>
    <row r="6100" spans="1:7" x14ac:dyDescent="0.25">
      <c r="A6100" s="71" t="str">
        <f>IF(
   SUMPRODUCT(--(Sinduscon!$3:$3=DATE(2013,INT((ROW(A6297)-1)/20)+1,1)))&gt;0,
   DATE(2013,INT((ROW(A6297)-1)/20)+1,1),
   ""
)</f>
        <v/>
      </c>
      <c r="B6100" s="72" t="str">
        <f t="shared" si="294"/>
        <v/>
      </c>
      <c r="C6100" s="73"/>
      <c r="D6100" s="73"/>
      <c r="E6100" s="73"/>
      <c r="F6100" s="73"/>
      <c r="G6100" s="73"/>
    </row>
    <row r="6101" spans="1:7" x14ac:dyDescent="0.25">
      <c r="A6101" s="71" t="str">
        <f>IF(
   SUMPRODUCT(--(Sinduscon!$3:$3=DATE(2013,INT((ROW(A6298)-1)/20)+1,1)))&gt;0,
   DATE(2013,INT((ROW(A6298)-1)/20)+1,1),
   ""
)</f>
        <v/>
      </c>
      <c r="B6101" s="72" t="str">
        <f t="shared" si="294"/>
        <v/>
      </c>
      <c r="C6101" s="73"/>
      <c r="D6101" s="73"/>
      <c r="E6101" s="73"/>
      <c r="F6101" s="73"/>
      <c r="G6101" s="73"/>
    </row>
    <row r="6102" spans="1:7" x14ac:dyDescent="0.25">
      <c r="A6102" s="71" t="str">
        <f>IF(
   SUMPRODUCT(--(Sinduscon!$3:$3=DATE(2013,INT((ROW(A6299)-1)/20)+1,1)))&gt;0,
   DATE(2013,INT((ROW(A6299)-1)/20)+1,1),
   ""
)</f>
        <v/>
      </c>
      <c r="B6102" s="72" t="str">
        <f t="shared" si="294"/>
        <v/>
      </c>
      <c r="C6102" s="73"/>
      <c r="D6102" s="73"/>
      <c r="E6102" s="73"/>
      <c r="F6102" s="73"/>
      <c r="G6102" s="73"/>
    </row>
    <row r="6103" spans="1:7" x14ac:dyDescent="0.25">
      <c r="A6103" s="71" t="str">
        <f>IF(
   SUMPRODUCT(--(Sinduscon!$3:$3=DATE(2013,INT((ROW(A6300)-1)/20)+1,1)))&gt;0,
   DATE(2013,INT((ROW(A6300)-1)/20)+1,1),
   ""
)</f>
        <v/>
      </c>
      <c r="B6103" s="72" t="str">
        <f t="shared" si="294"/>
        <v/>
      </c>
      <c r="C6103" s="73"/>
      <c r="D6103" s="73"/>
      <c r="E6103" s="73"/>
      <c r="F6103" s="73"/>
      <c r="G6103" s="73"/>
    </row>
    <row r="6104" spans="1:7" x14ac:dyDescent="0.25">
      <c r="A6104" s="71" t="str">
        <f>IF(
   SUMPRODUCT(--(Sinduscon!$3:$3=DATE(2013,INT((ROW(A6301)-1)/20)+1,1)))&gt;0,
   DATE(2013,INT((ROW(A6301)-1)/20)+1,1),
   ""
)</f>
        <v/>
      </c>
      <c r="B6104" s="72" t="str">
        <f t="shared" si="294"/>
        <v/>
      </c>
      <c r="C6104" s="73"/>
      <c r="D6104" s="73"/>
      <c r="E6104" s="73"/>
      <c r="F6104" s="73"/>
      <c r="G6104" s="73"/>
    </row>
    <row r="6105" spans="1:7" x14ac:dyDescent="0.25">
      <c r="A6105" s="71" t="str">
        <f>IF(
   SUMPRODUCT(--(Sinduscon!$3:$3=DATE(2013,INT((ROW(A6302)-1)/20)+1,1)))&gt;0,
   DATE(2013,INT((ROW(A6302)-1)/20)+1,1),
   ""
)</f>
        <v/>
      </c>
      <c r="B6105" s="72" t="str">
        <f t="shared" si="294"/>
        <v/>
      </c>
      <c r="C6105" s="73"/>
      <c r="D6105" s="73"/>
      <c r="E6105" s="73"/>
      <c r="F6105" s="73"/>
      <c r="G6105" s="73"/>
    </row>
    <row r="6106" spans="1:7" x14ac:dyDescent="0.25">
      <c r="A6106" s="71" t="str">
        <f>IF(
   SUMPRODUCT(--(Sinduscon!$3:$3=DATE(2013,INT((ROW(A6303)-1)/20)+1,1)))&gt;0,
   DATE(2013,INT((ROW(A6303)-1)/20)+1,1),
   ""
)</f>
        <v/>
      </c>
      <c r="B6106" s="72" t="str">
        <f t="shared" si="294"/>
        <v/>
      </c>
      <c r="C6106" s="73"/>
      <c r="D6106" s="73"/>
      <c r="E6106" s="73"/>
      <c r="F6106" s="73"/>
      <c r="G6106" s="73"/>
    </row>
    <row r="6107" spans="1:7" x14ac:dyDescent="0.25">
      <c r="A6107" s="71" t="str">
        <f>IF(
   SUMPRODUCT(--(Sinduscon!$3:$3=DATE(2013,INT((ROW(A6304)-1)/20)+1,1)))&gt;0,
   DATE(2013,INT((ROW(A6304)-1)/20)+1,1),
   ""
)</f>
        <v/>
      </c>
      <c r="B6107" s="72" t="str">
        <f t="shared" si="294"/>
        <v/>
      </c>
      <c r="C6107" s="73"/>
      <c r="D6107" s="73"/>
      <c r="E6107" s="73"/>
      <c r="F6107" s="73"/>
      <c r="G6107" s="73"/>
    </row>
    <row r="6108" spans="1:7" x14ac:dyDescent="0.25">
      <c r="A6108" s="71" t="str">
        <f>IF(
   SUMPRODUCT(--(Sinduscon!$3:$3=DATE(2013,INT((ROW(A6305)-1)/20)+1,1)))&gt;0,
   DATE(2013,INT((ROW(A6305)-1)/20)+1,1),
   ""
)</f>
        <v/>
      </c>
      <c r="B6108" s="72" t="str">
        <f t="shared" si="294"/>
        <v/>
      </c>
      <c r="C6108" s="73"/>
      <c r="D6108" s="73"/>
      <c r="E6108" s="73"/>
      <c r="F6108" s="73"/>
      <c r="G6108" s="73"/>
    </row>
    <row r="6109" spans="1:7" x14ac:dyDescent="0.25">
      <c r="A6109" s="71" t="str">
        <f>IF(
   SUMPRODUCT(--(Sinduscon!$3:$3=DATE(2013,INT((ROW(A6306)-1)/20)+1,1)))&gt;0,
   DATE(2013,INT((ROW(A6306)-1)/20)+1,1),
   ""
)</f>
        <v/>
      </c>
      <c r="B6109" s="72" t="str">
        <f t="shared" si="294"/>
        <v/>
      </c>
      <c r="C6109" s="73"/>
      <c r="D6109" s="73"/>
      <c r="E6109" s="73"/>
      <c r="F6109" s="73"/>
      <c r="G6109" s="73"/>
    </row>
    <row r="6110" spans="1:7" x14ac:dyDescent="0.25">
      <c r="A6110" s="71" t="str">
        <f>IF(
   SUMPRODUCT(--(Sinduscon!$3:$3=DATE(2013,INT((ROW(A6307)-1)/20)+1,1)))&gt;0,
   DATE(2013,INT((ROW(A6307)-1)/20)+1,1),
   ""
)</f>
        <v/>
      </c>
      <c r="B6110" s="72" t="str">
        <f t="shared" si="294"/>
        <v/>
      </c>
      <c r="C6110" s="73"/>
      <c r="D6110" s="73"/>
      <c r="E6110" s="73"/>
      <c r="F6110" s="73"/>
      <c r="G6110" s="73"/>
    </row>
    <row r="6111" spans="1:7" x14ac:dyDescent="0.25">
      <c r="A6111" s="71" t="str">
        <f>IF(
   SUMPRODUCT(--(Sinduscon!$3:$3=DATE(2013,INT((ROW(A6308)-1)/20)+1,1)))&gt;0,
   DATE(2013,INT((ROW(A6308)-1)/20)+1,1),
   ""
)</f>
        <v/>
      </c>
      <c r="B6111" s="72" t="str">
        <f t="shared" si="294"/>
        <v/>
      </c>
      <c r="C6111" s="73"/>
      <c r="D6111" s="73"/>
      <c r="E6111" s="73"/>
      <c r="F6111" s="73"/>
      <c r="G6111" s="73"/>
    </row>
    <row r="6112" spans="1:7" x14ac:dyDescent="0.25">
      <c r="A6112" s="71" t="str">
        <f>IF(
   SUMPRODUCT(--(Sinduscon!$3:$3=DATE(2013,INT((ROW(A6309)-1)/20)+1,1)))&gt;0,
   DATE(2013,INT((ROW(A6309)-1)/20)+1,1),
   ""
)</f>
        <v/>
      </c>
      <c r="B6112" s="72" t="str">
        <f t="shared" si="294"/>
        <v/>
      </c>
      <c r="C6112" s="73"/>
      <c r="D6112" s="73"/>
      <c r="E6112" s="73"/>
      <c r="F6112" s="73"/>
      <c r="G6112" s="73"/>
    </row>
    <row r="6113" spans="1:7" x14ac:dyDescent="0.25">
      <c r="A6113" s="71" t="str">
        <f>IF(
   SUMPRODUCT(--(Sinduscon!$3:$3=DATE(2013,INT((ROW(A6310)-1)/20)+1,1)))&gt;0,
   DATE(2013,INT((ROW(A6310)-1)/20)+1,1),
   ""
)</f>
        <v/>
      </c>
      <c r="B6113" s="72" t="str">
        <f t="shared" si="294"/>
        <v/>
      </c>
      <c r="C6113" s="73"/>
      <c r="D6113" s="73"/>
      <c r="E6113" s="73"/>
      <c r="F6113" s="73"/>
      <c r="G6113" s="73"/>
    </row>
    <row r="6114" spans="1:7" x14ac:dyDescent="0.25">
      <c r="A6114" s="71" t="str">
        <f>IF(
   SUMPRODUCT(--(Sinduscon!$3:$3=DATE(2013,INT((ROW(A6311)-1)/20)+1,1)))&gt;0,
   DATE(2013,INT((ROW(A6311)-1)/20)+1,1),
   ""
)</f>
        <v/>
      </c>
      <c r="B6114" s="72" t="str">
        <f t="shared" si="294"/>
        <v/>
      </c>
      <c r="C6114" s="73"/>
      <c r="D6114" s="73"/>
      <c r="E6114" s="73"/>
      <c r="F6114" s="73"/>
      <c r="G6114" s="73"/>
    </row>
    <row r="6115" spans="1:7" x14ac:dyDescent="0.25">
      <c r="A6115" s="71" t="str">
        <f>IF(
   SUMPRODUCT(--(Sinduscon!$3:$3=DATE(2013,INT((ROW(A6312)-1)/20)+1,1)))&gt;0,
   DATE(2013,INT((ROW(A6312)-1)/20)+1,1),
   ""
)</f>
        <v/>
      </c>
      <c r="B6115" s="72" t="str">
        <f t="shared" si="294"/>
        <v/>
      </c>
      <c r="C6115" s="73"/>
      <c r="D6115" s="73"/>
      <c r="E6115" s="73"/>
      <c r="F6115" s="73"/>
      <c r="G6115" s="73"/>
    </row>
    <row r="6116" spans="1:7" x14ac:dyDescent="0.25">
      <c r="A6116" s="71" t="str">
        <f>IF(
   SUMPRODUCT(--(Sinduscon!$3:$3=DATE(2013,INT((ROW(A6313)-1)/20)+1,1)))&gt;0,
   DATE(2013,INT((ROW(A6313)-1)/20)+1,1),
   ""
)</f>
        <v/>
      </c>
      <c r="B6116" s="72" t="str">
        <f t="shared" si="294"/>
        <v/>
      </c>
      <c r="C6116" s="73"/>
      <c r="D6116" s="73"/>
      <c r="E6116" s="73"/>
      <c r="F6116" s="73"/>
      <c r="G6116" s="73"/>
    </row>
    <row r="6117" spans="1:7" x14ac:dyDescent="0.25">
      <c r="A6117" s="71" t="str">
        <f>IF(
   SUMPRODUCT(--(Sinduscon!$3:$3=DATE(2013,INT((ROW(A6314)-1)/20)+1,1)))&gt;0,
   DATE(2013,INT((ROW(A6314)-1)/20)+1,1),
   ""
)</f>
        <v/>
      </c>
      <c r="B6117" s="72" t="str">
        <f t="shared" si="294"/>
        <v/>
      </c>
      <c r="C6117" s="73"/>
      <c r="D6117" s="73"/>
      <c r="E6117" s="73"/>
      <c r="F6117" s="73"/>
      <c r="G6117" s="73"/>
    </row>
    <row r="6118" spans="1:7" x14ac:dyDescent="0.25">
      <c r="A6118" s="71" t="str">
        <f>IF(
   SUMPRODUCT(--(Sinduscon!$3:$3=DATE(2013,INT((ROW(A6315)-1)/20)+1,1)))&gt;0,
   DATE(2013,INT((ROW(A6315)-1)/20)+1,1),
   ""
)</f>
        <v/>
      </c>
      <c r="B6118" s="72" t="str">
        <f t="shared" si="294"/>
        <v/>
      </c>
      <c r="C6118" s="73"/>
      <c r="D6118" s="73"/>
      <c r="E6118" s="73"/>
      <c r="F6118" s="73"/>
      <c r="G6118" s="73"/>
    </row>
    <row r="6119" spans="1:7" x14ac:dyDescent="0.25">
      <c r="A6119" s="71" t="str">
        <f>IF(
   SUMPRODUCT(--(Sinduscon!$3:$3=DATE(2013,INT((ROW(A6316)-1)/20)+1,1)))&gt;0,
   DATE(2013,INT((ROW(A6316)-1)/20)+1,1),
   ""
)</f>
        <v/>
      </c>
      <c r="B6119" s="72" t="str">
        <f t="shared" si="294"/>
        <v/>
      </c>
      <c r="C6119" s="73"/>
      <c r="D6119" s="73"/>
      <c r="E6119" s="73"/>
      <c r="F6119" s="73"/>
      <c r="G6119" s="73"/>
    </row>
    <row r="6120" spans="1:7" x14ac:dyDescent="0.25">
      <c r="A6120" s="71" t="str">
        <f>IF(
   SUMPRODUCT(--(Sinduscon!$3:$3=DATE(2013,INT((ROW(A6317)-1)/20)+1,1)))&gt;0,
   DATE(2013,INT((ROW(A6317)-1)/20)+1,1),
   ""
)</f>
        <v/>
      </c>
      <c r="B6120" s="72" t="str">
        <f t="shared" si="294"/>
        <v/>
      </c>
      <c r="C6120" s="73"/>
      <c r="D6120" s="73"/>
      <c r="E6120" s="73"/>
      <c r="F6120" s="73"/>
      <c r="G6120" s="73"/>
    </row>
    <row r="6121" spans="1:7" x14ac:dyDescent="0.25">
      <c r="A6121" s="71" t="str">
        <f>IF(
   SUMPRODUCT(--(Sinduscon!$3:$3=DATE(2013,INT((ROW(A6318)-1)/20)+1,1)))&gt;0,
   DATE(2013,INT((ROW(A6318)-1)/20)+1,1),
   ""
)</f>
        <v/>
      </c>
      <c r="B6121" s="72" t="str">
        <f t="shared" si="294"/>
        <v/>
      </c>
      <c r="C6121" s="73"/>
      <c r="D6121" s="73"/>
      <c r="E6121" s="73"/>
      <c r="F6121" s="73"/>
      <c r="G6121" s="73"/>
    </row>
    <row r="6122" spans="1:7" x14ac:dyDescent="0.25">
      <c r="A6122" s="71" t="str">
        <f>IF(
   SUMPRODUCT(--(Sinduscon!$3:$3=DATE(2013,INT((ROW(A6319)-1)/20)+1,1)))&gt;0,
   DATE(2013,INT((ROW(A6319)-1)/20)+1,1),
   ""
)</f>
        <v/>
      </c>
      <c r="B6122" s="72" t="str">
        <f t="shared" si="294"/>
        <v/>
      </c>
      <c r="C6122" s="73"/>
      <c r="D6122" s="73"/>
      <c r="E6122" s="73"/>
      <c r="F6122" s="73"/>
      <c r="G6122" s="73"/>
    </row>
    <row r="6123" spans="1:7" x14ac:dyDescent="0.25">
      <c r="A6123" s="71" t="str">
        <f>IF(
   SUMPRODUCT(--(Sinduscon!$3:$3=DATE(2013,INT((ROW(A6320)-1)/20)+1,1)))&gt;0,
   DATE(2013,INT((ROW(A6320)-1)/20)+1,1),
   ""
)</f>
        <v/>
      </c>
      <c r="B6123" s="72" t="str">
        <f t="shared" si="294"/>
        <v/>
      </c>
      <c r="C6123" s="73"/>
      <c r="D6123" s="73"/>
      <c r="E6123" s="73"/>
      <c r="F6123" s="73"/>
      <c r="G6123" s="73"/>
    </row>
    <row r="6124" spans="1:7" x14ac:dyDescent="0.25">
      <c r="A6124" s="71" t="str">
        <f>IF(
   SUMPRODUCT(--(Sinduscon!$3:$3=DATE(2013,INT((ROW(A6321)-1)/20)+1,1)))&gt;0,
   DATE(2013,INT((ROW(A6321)-1)/20)+1,1),
   ""
)</f>
        <v/>
      </c>
      <c r="B6124" s="72" t="str">
        <f t="shared" si="294"/>
        <v/>
      </c>
      <c r="C6124" s="73"/>
      <c r="D6124" s="73"/>
      <c r="E6124" s="73"/>
      <c r="F6124" s="73"/>
      <c r="G6124" s="73"/>
    </row>
    <row r="6125" spans="1:7" x14ac:dyDescent="0.25">
      <c r="A6125" s="71" t="str">
        <f>IF(
   SUMPRODUCT(--(Sinduscon!$3:$3=DATE(2013,INT((ROW(A6322)-1)/20)+1,1)))&gt;0,
   DATE(2013,INT((ROW(A6322)-1)/20)+1,1),
   ""
)</f>
        <v/>
      </c>
      <c r="B6125" s="72" t="str">
        <f t="shared" si="294"/>
        <v/>
      </c>
      <c r="C6125" s="73"/>
      <c r="D6125" s="73"/>
      <c r="E6125" s="73"/>
      <c r="F6125" s="73"/>
      <c r="G6125" s="73"/>
    </row>
    <row r="6126" spans="1:7" x14ac:dyDescent="0.25">
      <c r="A6126" s="71" t="str">
        <f>IF(
   SUMPRODUCT(--(Sinduscon!$3:$3=DATE(2013,INT((ROW(A6323)-1)/20)+1,1)))&gt;0,
   DATE(2013,INT((ROW(A6323)-1)/20)+1,1),
   ""
)</f>
        <v/>
      </c>
      <c r="B6126" s="72" t="str">
        <f t="shared" si="294"/>
        <v/>
      </c>
      <c r="C6126" s="73"/>
      <c r="D6126" s="73"/>
      <c r="E6126" s="73"/>
      <c r="F6126" s="73"/>
      <c r="G6126" s="73"/>
    </row>
    <row r="6127" spans="1:7" x14ac:dyDescent="0.25">
      <c r="A6127" s="71" t="str">
        <f>IF(
   SUMPRODUCT(--(Sinduscon!$3:$3=DATE(2013,INT((ROW(A6324)-1)/20)+1,1)))&gt;0,
   DATE(2013,INT((ROW(A6324)-1)/20)+1,1),
   ""
)</f>
        <v/>
      </c>
      <c r="B6127" s="72" t="str">
        <f t="shared" si="294"/>
        <v/>
      </c>
      <c r="C6127" s="73"/>
      <c r="D6127" s="73"/>
      <c r="E6127" s="73"/>
      <c r="F6127" s="73"/>
      <c r="G6127" s="73"/>
    </row>
    <row r="6128" spans="1:7" x14ac:dyDescent="0.25">
      <c r="A6128" s="71" t="str">
        <f>IF(
   SUMPRODUCT(--(Sinduscon!$3:$3=DATE(2013,INT((ROW(A6325)-1)/20)+1,1)))&gt;0,
   DATE(2013,INT((ROW(A6325)-1)/20)+1,1),
   ""
)</f>
        <v/>
      </c>
      <c r="B6128" s="72" t="str">
        <f t="shared" si="294"/>
        <v/>
      </c>
      <c r="C6128" s="73"/>
      <c r="D6128" s="73"/>
      <c r="E6128" s="73"/>
      <c r="F6128" s="73"/>
      <c r="G6128" s="73"/>
    </row>
    <row r="6129" spans="1:7" x14ac:dyDescent="0.25">
      <c r="A6129" s="71" t="str">
        <f>IF(
   SUMPRODUCT(--(Sinduscon!$3:$3=DATE(2013,INT((ROW(A6326)-1)/20)+1,1)))&gt;0,
   DATE(2013,INT((ROW(A6326)-1)/20)+1,1),
   ""
)</f>
        <v/>
      </c>
      <c r="B6129" s="72" t="str">
        <f t="shared" si="294"/>
        <v/>
      </c>
      <c r="C6129" s="73"/>
      <c r="D6129" s="73"/>
      <c r="E6129" s="73"/>
      <c r="F6129" s="73"/>
      <c r="G6129" s="73"/>
    </row>
    <row r="6130" spans="1:7" x14ac:dyDescent="0.25">
      <c r="A6130" s="71" t="str">
        <f>IF(
   SUMPRODUCT(--(Sinduscon!$3:$3=DATE(2013,INT((ROW(A6327)-1)/20)+1,1)))&gt;0,
   DATE(2013,INT((ROW(A6327)-1)/20)+1,1),
   ""
)</f>
        <v/>
      </c>
      <c r="B6130" s="72" t="str">
        <f t="shared" si="294"/>
        <v/>
      </c>
      <c r="C6130" s="73"/>
      <c r="D6130" s="73"/>
      <c r="E6130" s="73"/>
      <c r="F6130" s="73"/>
      <c r="G6130" s="73"/>
    </row>
    <row r="6131" spans="1:7" x14ac:dyDescent="0.25">
      <c r="A6131" s="71" t="str">
        <f>IF(
   SUMPRODUCT(--(Sinduscon!$3:$3=DATE(2013,INT((ROW(A6328)-1)/20)+1,1)))&gt;0,
   DATE(2013,INT((ROW(A6328)-1)/20)+1,1),
   ""
)</f>
        <v/>
      </c>
      <c r="B6131" s="72" t="str">
        <f t="shared" si="294"/>
        <v/>
      </c>
      <c r="C6131" s="73"/>
      <c r="D6131" s="73"/>
      <c r="E6131" s="73"/>
      <c r="F6131" s="73"/>
      <c r="G6131" s="73"/>
    </row>
    <row r="6132" spans="1:7" x14ac:dyDescent="0.25">
      <c r="A6132" s="71" t="str">
        <f>IF(
   SUMPRODUCT(--(Sinduscon!$3:$3=DATE(2013,INT((ROW(A6329)-1)/20)+1,1)))&gt;0,
   DATE(2013,INT((ROW(A6329)-1)/20)+1,1),
   ""
)</f>
        <v/>
      </c>
      <c r="B6132" s="72" t="str">
        <f t="shared" si="294"/>
        <v/>
      </c>
      <c r="C6132" s="73"/>
      <c r="D6132" s="73"/>
      <c r="E6132" s="73"/>
      <c r="F6132" s="73"/>
      <c r="G6132" s="73"/>
    </row>
    <row r="6133" spans="1:7" x14ac:dyDescent="0.25">
      <c r="A6133" s="71" t="str">
        <f>IF(
   SUMPRODUCT(--(Sinduscon!$3:$3=DATE(2013,INT((ROW(A6330)-1)/20)+1,1)))&gt;0,
   DATE(2013,INT((ROW(A6330)-1)/20)+1,1),
   ""
)</f>
        <v/>
      </c>
      <c r="B6133" s="72" t="str">
        <f t="shared" si="294"/>
        <v/>
      </c>
      <c r="C6133" s="73"/>
      <c r="D6133" s="73"/>
      <c r="E6133" s="73"/>
      <c r="F6133" s="73"/>
      <c r="G6133" s="73"/>
    </row>
    <row r="6134" spans="1:7" x14ac:dyDescent="0.25">
      <c r="A6134" s="71" t="str">
        <f>IF(
   SUMPRODUCT(--(Sinduscon!$3:$3=DATE(2013,INT((ROW(A6331)-1)/20)+1,1)))&gt;0,
   DATE(2013,INT((ROW(A6331)-1)/20)+1,1),
   ""
)</f>
        <v/>
      </c>
      <c r="B6134" s="72" t="str">
        <f t="shared" si="294"/>
        <v/>
      </c>
      <c r="C6134" s="73"/>
      <c r="D6134" s="73"/>
      <c r="E6134" s="73"/>
      <c r="F6134" s="73"/>
      <c r="G6134" s="73"/>
    </row>
    <row r="6135" spans="1:7" x14ac:dyDescent="0.25">
      <c r="A6135" s="71" t="str">
        <f>IF(
   SUMPRODUCT(--(Sinduscon!$3:$3=DATE(2013,INT((ROW(A6332)-1)/20)+1,1)))&gt;0,
   DATE(2013,INT((ROW(A6332)-1)/20)+1,1),
   ""
)</f>
        <v/>
      </c>
      <c r="B6135" s="72" t="str">
        <f t="shared" si="294"/>
        <v/>
      </c>
      <c r="C6135" s="73"/>
      <c r="D6135" s="73"/>
      <c r="E6135" s="73"/>
      <c r="F6135" s="73"/>
      <c r="G6135" s="73"/>
    </row>
    <row r="6136" spans="1:7" x14ac:dyDescent="0.25">
      <c r="A6136" s="71" t="str">
        <f>IF(
   SUMPRODUCT(--(Sinduscon!$3:$3=DATE(2013,INT((ROW(A6333)-1)/20)+1,1)))&gt;0,
   DATE(2013,INT((ROW(A6333)-1)/20)+1,1),
   ""
)</f>
        <v/>
      </c>
      <c r="B6136" s="72" t="str">
        <f t="shared" si="294"/>
        <v/>
      </c>
      <c r="C6136" s="73"/>
      <c r="D6136" s="73"/>
      <c r="E6136" s="73"/>
      <c r="F6136" s="73"/>
      <c r="G6136" s="73"/>
    </row>
    <row r="6137" spans="1:7" x14ac:dyDescent="0.25">
      <c r="A6137" s="71" t="str">
        <f>IF(
   SUMPRODUCT(--(Sinduscon!$3:$3=DATE(2013,INT((ROW(A6334)-1)/20)+1,1)))&gt;0,
   DATE(2013,INT((ROW(A6334)-1)/20)+1,1),
   ""
)</f>
        <v/>
      </c>
      <c r="B6137" s="72" t="str">
        <f t="shared" si="294"/>
        <v/>
      </c>
      <c r="C6137" s="73"/>
      <c r="D6137" s="73"/>
      <c r="E6137" s="73"/>
      <c r="F6137" s="73"/>
      <c r="G6137" s="73"/>
    </row>
    <row r="6138" spans="1:7" x14ac:dyDescent="0.25">
      <c r="A6138" s="71" t="str">
        <f>IF(
   SUMPRODUCT(--(Sinduscon!$3:$3=DATE(2013,INT((ROW(A6335)-1)/20)+1,1)))&gt;0,
   DATE(2013,INT((ROW(A6335)-1)/20)+1,1),
   ""
)</f>
        <v/>
      </c>
      <c r="B6138" s="72" t="str">
        <f t="shared" si="294"/>
        <v/>
      </c>
      <c r="C6138" s="73"/>
      <c r="D6138" s="73"/>
      <c r="E6138" s="73"/>
      <c r="F6138" s="73"/>
      <c r="G6138" s="73"/>
    </row>
    <row r="6139" spans="1:7" x14ac:dyDescent="0.25">
      <c r="A6139" s="71" t="str">
        <f>IF(
   SUMPRODUCT(--(Sinduscon!$3:$3=DATE(2013,INT((ROW(A6336)-1)/20)+1,1)))&gt;0,
   DATE(2013,INT((ROW(A6336)-1)/20)+1,1),
   ""
)</f>
        <v/>
      </c>
      <c r="B6139" s="72" t="str">
        <f t="shared" si="294"/>
        <v/>
      </c>
      <c r="C6139" s="73"/>
      <c r="D6139" s="73"/>
      <c r="E6139" s="73"/>
      <c r="F6139" s="73"/>
      <c r="G6139" s="73"/>
    </row>
    <row r="6140" spans="1:7" x14ac:dyDescent="0.25">
      <c r="A6140" s="71" t="str">
        <f>IF(
   SUMPRODUCT(--(Sinduscon!$3:$3=DATE(2013,INT((ROW(A6337)-1)/20)+1,1)))&gt;0,
   DATE(2013,INT((ROW(A6337)-1)/20)+1,1),
   ""
)</f>
        <v/>
      </c>
      <c r="B6140" s="72" t="str">
        <f t="shared" si="294"/>
        <v/>
      </c>
      <c r="C6140" s="73"/>
      <c r="D6140" s="73"/>
      <c r="E6140" s="73"/>
      <c r="F6140" s="73"/>
      <c r="G6140" s="73"/>
    </row>
    <row r="6141" spans="1:7" x14ac:dyDescent="0.25">
      <c r="A6141" s="71" t="str">
        <f>IF(
   SUMPRODUCT(--(Sinduscon!$3:$3=DATE(2013,INT((ROW(A6338)-1)/20)+1,1)))&gt;0,
   DATE(2013,INT((ROW(A6338)-1)/20)+1,1),
   ""
)</f>
        <v/>
      </c>
      <c r="B6141" s="72" t="str">
        <f t="shared" si="294"/>
        <v/>
      </c>
      <c r="C6141" s="73"/>
      <c r="D6141" s="73"/>
      <c r="E6141" s="73"/>
      <c r="F6141" s="73"/>
      <c r="G6141" s="73"/>
    </row>
    <row r="6142" spans="1:7" x14ac:dyDescent="0.25">
      <c r="A6142" s="71" t="str">
        <f>IF(
   SUMPRODUCT(--(Sinduscon!$3:$3=DATE(2013,INT((ROW(A6339)-1)/20)+1,1)))&gt;0,
   DATE(2013,INT((ROW(A6339)-1)/20)+1,1),
   ""
)</f>
        <v/>
      </c>
      <c r="B6142" s="72" t="str">
        <f t="shared" si="294"/>
        <v/>
      </c>
      <c r="C6142" s="73"/>
      <c r="D6142" s="73"/>
      <c r="E6142" s="73"/>
      <c r="F6142" s="73"/>
      <c r="G6142" s="73"/>
    </row>
    <row r="6143" spans="1:7" x14ac:dyDescent="0.25">
      <c r="A6143" s="71" t="str">
        <f>IF(
   SUMPRODUCT(--(Sinduscon!$3:$3=DATE(2013,INT((ROW(A6340)-1)/20)+1,1)))&gt;0,
   DATE(2013,INT((ROW(A6340)-1)/20)+1,1),
   ""
)</f>
        <v/>
      </c>
      <c r="B6143" s="72" t="str">
        <f t="shared" si="294"/>
        <v/>
      </c>
      <c r="C6143" s="73"/>
      <c r="D6143" s="73"/>
      <c r="E6143" s="73"/>
      <c r="F6143" s="73"/>
      <c r="G6143" s="73"/>
    </row>
    <row r="6144" spans="1:7" x14ac:dyDescent="0.25">
      <c r="A6144" s="71" t="str">
        <f>IF(
   SUMPRODUCT(--(Sinduscon!$3:$3=DATE(2013,INT((ROW(A6341)-1)/20)+1,1)))&gt;0,
   DATE(2013,INT((ROW(A6341)-1)/20)+1,1),
   ""
)</f>
        <v/>
      </c>
      <c r="B6144" s="72" t="str">
        <f t="shared" si="294"/>
        <v/>
      </c>
      <c r="C6144" s="73"/>
      <c r="D6144" s="73"/>
      <c r="E6144" s="73"/>
      <c r="F6144" s="73"/>
      <c r="G6144" s="73"/>
    </row>
    <row r="6145" spans="1:7" x14ac:dyDescent="0.25">
      <c r="A6145" s="71" t="str">
        <f>IF(
   SUMPRODUCT(--(Sinduscon!$3:$3=DATE(2013,INT((ROW(A6342)-1)/20)+1,1)))&gt;0,
   DATE(2013,INT((ROW(A6342)-1)/20)+1,1),
   ""
)</f>
        <v/>
      </c>
      <c r="B6145" s="72" t="str">
        <f t="shared" si="294"/>
        <v/>
      </c>
      <c r="C6145" s="73"/>
      <c r="D6145" s="73"/>
      <c r="E6145" s="73"/>
      <c r="F6145" s="73"/>
      <c r="G6145" s="73"/>
    </row>
    <row r="6146" spans="1:7" x14ac:dyDescent="0.25">
      <c r="A6146" s="71" t="str">
        <f>IF(
   SUMPRODUCT(--(Sinduscon!$3:$3=DATE(2013,INT((ROW(A6343)-1)/20)+1,1)))&gt;0,
   DATE(2013,INT((ROW(A6343)-1)/20)+1,1),
   ""
)</f>
        <v/>
      </c>
      <c r="B6146" s="72" t="str">
        <f t="shared" si="294"/>
        <v/>
      </c>
      <c r="C6146" s="73"/>
      <c r="D6146" s="73"/>
      <c r="E6146" s="73"/>
      <c r="F6146" s="73"/>
      <c r="G6146" s="73"/>
    </row>
    <row r="6147" spans="1:7" x14ac:dyDescent="0.25">
      <c r="A6147" s="71" t="str">
        <f>IF(
   SUMPRODUCT(--(Sinduscon!$3:$3=DATE(2013,INT((ROW(A6344)-1)/20)+1,1)))&gt;0,
   DATE(2013,INT((ROW(A6344)-1)/20)+1,1),
   ""
)</f>
        <v/>
      </c>
      <c r="B6147" s="72" t="str">
        <f t="shared" si="294"/>
        <v/>
      </c>
      <c r="C6147" s="73"/>
      <c r="D6147" s="73"/>
      <c r="E6147" s="73"/>
      <c r="F6147" s="73"/>
      <c r="G6147" s="73"/>
    </row>
    <row r="6148" spans="1:7" x14ac:dyDescent="0.25">
      <c r="A6148" s="71" t="str">
        <f>IF(
   SUMPRODUCT(--(Sinduscon!$3:$3=DATE(2013,INT((ROW(A6345)-1)/20)+1,1)))&gt;0,
   DATE(2013,INT((ROW(A6345)-1)/20)+1,1),
   ""
)</f>
        <v/>
      </c>
      <c r="B6148" s="72" t="str">
        <f t="shared" si="294"/>
        <v/>
      </c>
      <c r="C6148" s="73"/>
      <c r="D6148" s="73"/>
      <c r="E6148" s="73"/>
      <c r="F6148" s="73"/>
      <c r="G6148" s="73"/>
    </row>
    <row r="6149" spans="1:7" x14ac:dyDescent="0.25">
      <c r="A6149" s="71" t="str">
        <f>IF(
   SUMPRODUCT(--(Sinduscon!$3:$3=DATE(2013,INT((ROW(A6346)-1)/20)+1,1)))&gt;0,
   DATE(2013,INT((ROW(A6346)-1)/20)+1,1),
   ""
)</f>
        <v/>
      </c>
      <c r="B6149" s="72" t="str">
        <f t="shared" si="294"/>
        <v/>
      </c>
      <c r="C6149" s="73"/>
      <c r="D6149" s="73"/>
      <c r="E6149" s="73"/>
      <c r="F6149" s="73"/>
      <c r="G6149" s="73"/>
    </row>
    <row r="6150" spans="1:7" x14ac:dyDescent="0.25">
      <c r="A6150" s="71" t="str">
        <f>IF(
   SUMPRODUCT(--(Sinduscon!$3:$3=DATE(2013,INT((ROW(A6347)-1)/20)+1,1)))&gt;0,
   DATE(2013,INT((ROW(A6347)-1)/20)+1,1),
   ""
)</f>
        <v/>
      </c>
      <c r="B6150" s="72" t="str">
        <f t="shared" si="294"/>
        <v/>
      </c>
      <c r="C6150" s="73"/>
      <c r="D6150" s="73"/>
      <c r="E6150" s="73"/>
      <c r="F6150" s="73"/>
      <c r="G6150" s="73"/>
    </row>
    <row r="6151" spans="1:7" x14ac:dyDescent="0.25">
      <c r="A6151" s="71" t="str">
        <f>IF(
   SUMPRODUCT(--(Sinduscon!$3:$3=DATE(2013,INT((ROW(A6348)-1)/20)+1,1)))&gt;0,
   DATE(2013,INT((ROW(A6348)-1)/20)+1,1),
   ""
)</f>
        <v/>
      </c>
      <c r="B6151" s="72" t="str">
        <f t="shared" si="294"/>
        <v/>
      </c>
      <c r="C6151" s="73"/>
      <c r="D6151" s="73"/>
      <c r="E6151" s="73"/>
      <c r="F6151" s="73"/>
      <c r="G6151" s="73"/>
    </row>
    <row r="6152" spans="1:7" x14ac:dyDescent="0.25">
      <c r="A6152" s="71" t="str">
        <f>IF(
   SUMPRODUCT(--(Sinduscon!$3:$3=DATE(2013,INT((ROW(A6349)-1)/20)+1,1)))&gt;0,
   DATE(2013,INT((ROW(A6349)-1)/20)+1,1),
   ""
)</f>
        <v/>
      </c>
      <c r="B6152" s="72" t="str">
        <f t="shared" ref="B6152:B6215" si="295">IF(A6152&lt;&gt;"", CHOOSE(MOD(QUOTIENT(ROW()-4,4),5)+1,"R-1","PP-4","R-8","R-16","PIS"), "")</f>
        <v/>
      </c>
      <c r="C6152" s="73"/>
      <c r="D6152" s="73"/>
      <c r="E6152" s="73"/>
      <c r="F6152" s="73"/>
      <c r="G6152" s="73"/>
    </row>
    <row r="6153" spans="1:7" x14ac:dyDescent="0.25">
      <c r="A6153" s="71" t="str">
        <f>IF(
   SUMPRODUCT(--(Sinduscon!$3:$3=DATE(2013,INT((ROW(A6350)-1)/20)+1,1)))&gt;0,
   DATE(2013,INT((ROW(A6350)-1)/20)+1,1),
   ""
)</f>
        <v/>
      </c>
      <c r="B6153" s="72" t="str">
        <f t="shared" si="295"/>
        <v/>
      </c>
      <c r="C6153" s="73"/>
      <c r="D6153" s="73"/>
      <c r="E6153" s="73"/>
      <c r="F6153" s="73"/>
      <c r="G6153" s="73"/>
    </row>
    <row r="6154" spans="1:7" x14ac:dyDescent="0.25">
      <c r="A6154" s="71" t="str">
        <f>IF(
   SUMPRODUCT(--(Sinduscon!$3:$3=DATE(2013,INT((ROW(A6351)-1)/20)+1,1)))&gt;0,
   DATE(2013,INT((ROW(A6351)-1)/20)+1,1),
   ""
)</f>
        <v/>
      </c>
      <c r="B6154" s="72" t="str">
        <f t="shared" si="295"/>
        <v/>
      </c>
      <c r="C6154" s="73"/>
      <c r="D6154" s="73"/>
      <c r="E6154" s="73"/>
      <c r="F6154" s="73"/>
      <c r="G6154" s="73"/>
    </row>
    <row r="6155" spans="1:7" x14ac:dyDescent="0.25">
      <c r="A6155" s="71" t="str">
        <f>IF(
   SUMPRODUCT(--(Sinduscon!$3:$3=DATE(2013,INT((ROW(A6352)-1)/20)+1,1)))&gt;0,
   DATE(2013,INT((ROW(A6352)-1)/20)+1,1),
   ""
)</f>
        <v/>
      </c>
      <c r="B6155" s="72" t="str">
        <f t="shared" si="295"/>
        <v/>
      </c>
      <c r="C6155" s="73"/>
      <c r="D6155" s="73"/>
      <c r="E6155" s="73"/>
      <c r="F6155" s="73"/>
      <c r="G6155" s="73"/>
    </row>
    <row r="6156" spans="1:7" x14ac:dyDescent="0.25">
      <c r="A6156" s="71" t="str">
        <f>IF(
   SUMPRODUCT(--(Sinduscon!$3:$3=DATE(2013,INT((ROW(A6353)-1)/20)+1,1)))&gt;0,
   DATE(2013,INT((ROW(A6353)-1)/20)+1,1),
   ""
)</f>
        <v/>
      </c>
      <c r="B6156" s="72" t="str">
        <f t="shared" si="295"/>
        <v/>
      </c>
      <c r="C6156" s="73"/>
      <c r="D6156" s="73"/>
      <c r="E6156" s="73"/>
      <c r="F6156" s="73"/>
      <c r="G6156" s="73"/>
    </row>
    <row r="6157" spans="1:7" x14ac:dyDescent="0.25">
      <c r="A6157" s="71" t="str">
        <f>IF(
   SUMPRODUCT(--(Sinduscon!$3:$3=DATE(2013,INT((ROW(A6354)-1)/20)+1,1)))&gt;0,
   DATE(2013,INT((ROW(A6354)-1)/20)+1,1),
   ""
)</f>
        <v/>
      </c>
      <c r="B6157" s="72" t="str">
        <f t="shared" si="295"/>
        <v/>
      </c>
      <c r="C6157" s="73"/>
      <c r="D6157" s="73"/>
      <c r="E6157" s="73"/>
      <c r="F6157" s="73"/>
      <c r="G6157" s="73"/>
    </row>
    <row r="6158" spans="1:7" x14ac:dyDescent="0.25">
      <c r="A6158" s="71" t="str">
        <f>IF(
   SUMPRODUCT(--(Sinduscon!$3:$3=DATE(2013,INT((ROW(A6355)-1)/20)+1,1)))&gt;0,
   DATE(2013,INT((ROW(A6355)-1)/20)+1,1),
   ""
)</f>
        <v/>
      </c>
      <c r="B6158" s="72" t="str">
        <f t="shared" si="295"/>
        <v/>
      </c>
      <c r="C6158" s="73"/>
      <c r="D6158" s="73"/>
      <c r="E6158" s="73"/>
      <c r="F6158" s="73"/>
      <c r="G6158" s="73"/>
    </row>
    <row r="6159" spans="1:7" x14ac:dyDescent="0.25">
      <c r="A6159" s="71" t="str">
        <f>IF(
   SUMPRODUCT(--(Sinduscon!$3:$3=DATE(2013,INT((ROW(A6356)-1)/20)+1,1)))&gt;0,
   DATE(2013,INT((ROW(A6356)-1)/20)+1,1),
   ""
)</f>
        <v/>
      </c>
      <c r="B6159" s="72" t="str">
        <f t="shared" si="295"/>
        <v/>
      </c>
      <c r="C6159" s="73"/>
      <c r="D6159" s="73"/>
      <c r="E6159" s="73"/>
      <c r="F6159" s="73"/>
      <c r="G6159" s="73"/>
    </row>
    <row r="6160" spans="1:7" x14ac:dyDescent="0.25">
      <c r="A6160" s="71" t="str">
        <f>IF(
   SUMPRODUCT(--(Sinduscon!$3:$3=DATE(2013,INT((ROW(A6357)-1)/20)+1,1)))&gt;0,
   DATE(2013,INT((ROW(A6357)-1)/20)+1,1),
   ""
)</f>
        <v/>
      </c>
      <c r="B6160" s="72" t="str">
        <f t="shared" si="295"/>
        <v/>
      </c>
      <c r="C6160" s="73"/>
      <c r="D6160" s="73"/>
      <c r="E6160" s="73"/>
      <c r="F6160" s="73"/>
      <c r="G6160" s="73"/>
    </row>
    <row r="6161" spans="1:7" x14ac:dyDescent="0.25">
      <c r="A6161" s="71" t="str">
        <f>IF(
   SUMPRODUCT(--(Sinduscon!$3:$3=DATE(2013,INT((ROW(A6358)-1)/20)+1,1)))&gt;0,
   DATE(2013,INT((ROW(A6358)-1)/20)+1,1),
   ""
)</f>
        <v/>
      </c>
      <c r="B6161" s="72" t="str">
        <f t="shared" si="295"/>
        <v/>
      </c>
      <c r="C6161" s="73"/>
      <c r="D6161" s="73"/>
      <c r="E6161" s="73"/>
      <c r="F6161" s="73"/>
      <c r="G6161" s="73"/>
    </row>
    <row r="6162" spans="1:7" x14ac:dyDescent="0.25">
      <c r="A6162" s="71" t="str">
        <f>IF(
   SUMPRODUCT(--(Sinduscon!$3:$3=DATE(2013,INT((ROW(A6359)-1)/20)+1,1)))&gt;0,
   DATE(2013,INT((ROW(A6359)-1)/20)+1,1),
   ""
)</f>
        <v/>
      </c>
      <c r="B6162" s="72" t="str">
        <f t="shared" si="295"/>
        <v/>
      </c>
      <c r="C6162" s="73"/>
      <c r="D6162" s="73"/>
      <c r="E6162" s="73"/>
      <c r="F6162" s="73"/>
      <c r="G6162" s="73"/>
    </row>
    <row r="6163" spans="1:7" x14ac:dyDescent="0.25">
      <c r="A6163" s="71" t="str">
        <f>IF(
   SUMPRODUCT(--(Sinduscon!$3:$3=DATE(2013,INT((ROW(A6360)-1)/20)+1,1)))&gt;0,
   DATE(2013,INT((ROW(A6360)-1)/20)+1,1),
   ""
)</f>
        <v/>
      </c>
      <c r="B6163" s="72" t="str">
        <f t="shared" si="295"/>
        <v/>
      </c>
      <c r="C6163" s="73"/>
      <c r="D6163" s="73"/>
      <c r="E6163" s="73"/>
      <c r="F6163" s="73"/>
      <c r="G6163" s="73"/>
    </row>
    <row r="6164" spans="1:7" x14ac:dyDescent="0.25">
      <c r="A6164" s="71" t="str">
        <f>IF(
   SUMPRODUCT(--(Sinduscon!$3:$3=DATE(2013,INT((ROW(A6361)-1)/20)+1,1)))&gt;0,
   DATE(2013,INT((ROW(A6361)-1)/20)+1,1),
   ""
)</f>
        <v/>
      </c>
      <c r="B6164" s="72" t="str">
        <f t="shared" si="295"/>
        <v/>
      </c>
      <c r="C6164" s="73"/>
      <c r="D6164" s="73"/>
      <c r="E6164" s="73"/>
      <c r="F6164" s="73"/>
      <c r="G6164" s="73"/>
    </row>
    <row r="6165" spans="1:7" x14ac:dyDescent="0.25">
      <c r="A6165" s="71" t="str">
        <f>IF(
   SUMPRODUCT(--(Sinduscon!$3:$3=DATE(2013,INT((ROW(A6362)-1)/20)+1,1)))&gt;0,
   DATE(2013,INT((ROW(A6362)-1)/20)+1,1),
   ""
)</f>
        <v/>
      </c>
      <c r="B6165" s="72" t="str">
        <f t="shared" si="295"/>
        <v/>
      </c>
      <c r="C6165" s="73"/>
      <c r="D6165" s="73"/>
      <c r="E6165" s="73"/>
      <c r="F6165" s="73"/>
      <c r="G6165" s="73"/>
    </row>
    <row r="6166" spans="1:7" x14ac:dyDescent="0.25">
      <c r="A6166" s="71" t="str">
        <f>IF(
   SUMPRODUCT(--(Sinduscon!$3:$3=DATE(2013,INT((ROW(A6363)-1)/20)+1,1)))&gt;0,
   DATE(2013,INT((ROW(A6363)-1)/20)+1,1),
   ""
)</f>
        <v/>
      </c>
      <c r="B6166" s="72" t="str">
        <f t="shared" si="295"/>
        <v/>
      </c>
      <c r="C6166" s="73"/>
      <c r="D6166" s="73"/>
      <c r="E6166" s="73"/>
      <c r="F6166" s="73"/>
      <c r="G6166" s="73"/>
    </row>
    <row r="6167" spans="1:7" x14ac:dyDescent="0.25">
      <c r="A6167" s="71" t="str">
        <f>IF(
   SUMPRODUCT(--(Sinduscon!$3:$3=DATE(2013,INT((ROW(A6364)-1)/20)+1,1)))&gt;0,
   DATE(2013,INT((ROW(A6364)-1)/20)+1,1),
   ""
)</f>
        <v/>
      </c>
      <c r="B6167" s="72" t="str">
        <f t="shared" si="295"/>
        <v/>
      </c>
      <c r="C6167" s="73"/>
      <c r="D6167" s="73"/>
      <c r="E6167" s="73"/>
      <c r="F6167" s="73"/>
      <c r="G6167" s="73"/>
    </row>
    <row r="6168" spans="1:7" x14ac:dyDescent="0.25">
      <c r="A6168" s="71" t="str">
        <f>IF(
   SUMPRODUCT(--(Sinduscon!$3:$3=DATE(2013,INT((ROW(A6365)-1)/20)+1,1)))&gt;0,
   DATE(2013,INT((ROW(A6365)-1)/20)+1,1),
   ""
)</f>
        <v/>
      </c>
      <c r="B6168" s="72" t="str">
        <f t="shared" si="295"/>
        <v/>
      </c>
      <c r="C6168" s="73"/>
      <c r="D6168" s="73"/>
      <c r="E6168" s="73"/>
      <c r="F6168" s="73"/>
      <c r="G6168" s="73"/>
    </row>
    <row r="6169" spans="1:7" x14ac:dyDescent="0.25">
      <c r="A6169" s="71" t="str">
        <f>IF(
   SUMPRODUCT(--(Sinduscon!$3:$3=DATE(2013,INT((ROW(A6366)-1)/20)+1,1)))&gt;0,
   DATE(2013,INT((ROW(A6366)-1)/20)+1,1),
   ""
)</f>
        <v/>
      </c>
      <c r="B6169" s="72" t="str">
        <f t="shared" si="295"/>
        <v/>
      </c>
      <c r="C6169" s="73"/>
      <c r="D6169" s="73"/>
      <c r="E6169" s="73"/>
      <c r="F6169" s="73"/>
      <c r="G6169" s="73"/>
    </row>
    <row r="6170" spans="1:7" x14ac:dyDescent="0.25">
      <c r="A6170" s="71" t="str">
        <f>IF(
   SUMPRODUCT(--(Sinduscon!$3:$3=DATE(2013,INT((ROW(A6367)-1)/20)+1,1)))&gt;0,
   DATE(2013,INT((ROW(A6367)-1)/20)+1,1),
   ""
)</f>
        <v/>
      </c>
      <c r="B6170" s="72" t="str">
        <f t="shared" si="295"/>
        <v/>
      </c>
      <c r="C6170" s="73"/>
      <c r="D6170" s="73"/>
      <c r="E6170" s="73"/>
      <c r="F6170" s="73"/>
      <c r="G6170" s="73"/>
    </row>
    <row r="6171" spans="1:7" x14ac:dyDescent="0.25">
      <c r="A6171" s="71" t="str">
        <f>IF(
   SUMPRODUCT(--(Sinduscon!$3:$3=DATE(2013,INT((ROW(A6368)-1)/20)+1,1)))&gt;0,
   DATE(2013,INT((ROW(A6368)-1)/20)+1,1),
   ""
)</f>
        <v/>
      </c>
      <c r="B6171" s="72" t="str">
        <f t="shared" si="295"/>
        <v/>
      </c>
      <c r="C6171" s="73"/>
      <c r="D6171" s="73"/>
      <c r="E6171" s="73"/>
      <c r="F6171" s="73"/>
      <c r="G6171" s="73"/>
    </row>
    <row r="6172" spans="1:7" x14ac:dyDescent="0.25">
      <c r="A6172" s="71" t="str">
        <f>IF(
   SUMPRODUCT(--(Sinduscon!$3:$3=DATE(2013,INT((ROW(A6369)-1)/20)+1,1)))&gt;0,
   DATE(2013,INT((ROW(A6369)-1)/20)+1,1),
   ""
)</f>
        <v/>
      </c>
      <c r="B6172" s="72" t="str">
        <f t="shared" si="295"/>
        <v/>
      </c>
      <c r="C6172" s="73"/>
      <c r="D6172" s="73"/>
      <c r="E6172" s="73"/>
      <c r="F6172" s="73"/>
      <c r="G6172" s="73"/>
    </row>
    <row r="6173" spans="1:7" x14ac:dyDescent="0.25">
      <c r="A6173" s="71" t="str">
        <f>IF(
   SUMPRODUCT(--(Sinduscon!$3:$3=DATE(2013,INT((ROW(A6370)-1)/20)+1,1)))&gt;0,
   DATE(2013,INT((ROW(A6370)-1)/20)+1,1),
   ""
)</f>
        <v/>
      </c>
      <c r="B6173" s="72" t="str">
        <f t="shared" si="295"/>
        <v/>
      </c>
      <c r="C6173" s="73"/>
      <c r="D6173" s="73"/>
      <c r="E6173" s="73"/>
      <c r="F6173" s="73"/>
      <c r="G6173" s="73"/>
    </row>
    <row r="6174" spans="1:7" x14ac:dyDescent="0.25">
      <c r="A6174" s="71" t="str">
        <f>IF(
   SUMPRODUCT(--(Sinduscon!$3:$3=DATE(2013,INT((ROW(A6371)-1)/20)+1,1)))&gt;0,
   DATE(2013,INT((ROW(A6371)-1)/20)+1,1),
   ""
)</f>
        <v/>
      </c>
      <c r="B6174" s="72" t="str">
        <f t="shared" si="295"/>
        <v/>
      </c>
      <c r="C6174" s="73"/>
      <c r="D6174" s="73"/>
      <c r="E6174" s="73"/>
      <c r="F6174" s="73"/>
      <c r="G6174" s="73"/>
    </row>
    <row r="6175" spans="1:7" x14ac:dyDescent="0.25">
      <c r="A6175" s="71" t="str">
        <f>IF(
   SUMPRODUCT(--(Sinduscon!$3:$3=DATE(2013,INT((ROW(A6372)-1)/20)+1,1)))&gt;0,
   DATE(2013,INT((ROW(A6372)-1)/20)+1,1),
   ""
)</f>
        <v/>
      </c>
      <c r="B6175" s="72" t="str">
        <f t="shared" si="295"/>
        <v/>
      </c>
      <c r="C6175" s="73"/>
      <c r="D6175" s="73"/>
      <c r="E6175" s="73"/>
      <c r="F6175" s="73"/>
      <c r="G6175" s="73"/>
    </row>
    <row r="6176" spans="1:7" x14ac:dyDescent="0.25">
      <c r="A6176" s="71" t="str">
        <f>IF(
   SUMPRODUCT(--(Sinduscon!$3:$3=DATE(2013,INT((ROW(A6373)-1)/20)+1,1)))&gt;0,
   DATE(2013,INT((ROW(A6373)-1)/20)+1,1),
   ""
)</f>
        <v/>
      </c>
      <c r="B6176" s="72" t="str">
        <f t="shared" si="295"/>
        <v/>
      </c>
      <c r="C6176" s="73"/>
      <c r="D6176" s="73"/>
      <c r="E6176" s="73"/>
      <c r="F6176" s="73"/>
      <c r="G6176" s="73"/>
    </row>
    <row r="6177" spans="1:7" x14ac:dyDescent="0.25">
      <c r="A6177" s="71" t="str">
        <f>IF(
   SUMPRODUCT(--(Sinduscon!$3:$3=DATE(2013,INT((ROW(A6374)-1)/20)+1,1)))&gt;0,
   DATE(2013,INT((ROW(A6374)-1)/20)+1,1),
   ""
)</f>
        <v/>
      </c>
      <c r="B6177" s="72" t="str">
        <f t="shared" si="295"/>
        <v/>
      </c>
      <c r="C6177" s="73"/>
      <c r="D6177" s="73"/>
      <c r="E6177" s="73"/>
      <c r="F6177" s="73"/>
      <c r="G6177" s="73"/>
    </row>
    <row r="6178" spans="1:7" x14ac:dyDescent="0.25">
      <c r="A6178" s="71" t="str">
        <f>IF(
   SUMPRODUCT(--(Sinduscon!$3:$3=DATE(2013,INT((ROW(A6375)-1)/20)+1,1)))&gt;0,
   DATE(2013,INT((ROW(A6375)-1)/20)+1,1),
   ""
)</f>
        <v/>
      </c>
      <c r="B6178" s="72" t="str">
        <f t="shared" si="295"/>
        <v/>
      </c>
      <c r="C6178" s="73"/>
      <c r="D6178" s="73"/>
      <c r="E6178" s="73"/>
      <c r="F6178" s="73"/>
      <c r="G6178" s="73"/>
    </row>
    <row r="6179" spans="1:7" x14ac:dyDescent="0.25">
      <c r="A6179" s="71" t="str">
        <f>IF(
   SUMPRODUCT(--(Sinduscon!$3:$3=DATE(2013,INT((ROW(A6376)-1)/20)+1,1)))&gt;0,
   DATE(2013,INT((ROW(A6376)-1)/20)+1,1),
   ""
)</f>
        <v/>
      </c>
      <c r="B6179" s="72" t="str">
        <f t="shared" si="295"/>
        <v/>
      </c>
      <c r="C6179" s="73"/>
      <c r="D6179" s="73"/>
      <c r="E6179" s="73"/>
      <c r="F6179" s="73"/>
      <c r="G6179" s="73"/>
    </row>
    <row r="6180" spans="1:7" x14ac:dyDescent="0.25">
      <c r="A6180" s="71" t="str">
        <f>IF(
   SUMPRODUCT(--(Sinduscon!$3:$3=DATE(2013,INT((ROW(A6377)-1)/20)+1,1)))&gt;0,
   DATE(2013,INT((ROW(A6377)-1)/20)+1,1),
   ""
)</f>
        <v/>
      </c>
      <c r="B6180" s="72" t="str">
        <f t="shared" si="295"/>
        <v/>
      </c>
      <c r="C6180" s="73"/>
      <c r="D6180" s="73"/>
      <c r="E6180" s="73"/>
      <c r="F6180" s="73"/>
      <c r="G6180" s="73"/>
    </row>
    <row r="6181" spans="1:7" x14ac:dyDescent="0.25">
      <c r="A6181" s="71" t="str">
        <f>IF(
   SUMPRODUCT(--(Sinduscon!$3:$3=DATE(2013,INT((ROW(A6378)-1)/20)+1,1)))&gt;0,
   DATE(2013,INT((ROW(A6378)-1)/20)+1,1),
   ""
)</f>
        <v/>
      </c>
      <c r="B6181" s="72" t="str">
        <f t="shared" si="295"/>
        <v/>
      </c>
      <c r="C6181" s="73"/>
      <c r="D6181" s="73"/>
      <c r="E6181" s="73"/>
      <c r="F6181" s="73"/>
      <c r="G6181" s="73"/>
    </row>
    <row r="6182" spans="1:7" x14ac:dyDescent="0.25">
      <c r="A6182" s="71" t="str">
        <f>IF(
   SUMPRODUCT(--(Sinduscon!$3:$3=DATE(2013,INT((ROW(A6379)-1)/20)+1,1)))&gt;0,
   DATE(2013,INT((ROW(A6379)-1)/20)+1,1),
   ""
)</f>
        <v/>
      </c>
      <c r="B6182" s="72" t="str">
        <f t="shared" si="295"/>
        <v/>
      </c>
      <c r="C6182" s="73"/>
      <c r="D6182" s="73"/>
      <c r="E6182" s="73"/>
      <c r="F6182" s="73"/>
      <c r="G6182" s="73"/>
    </row>
    <row r="6183" spans="1:7" x14ac:dyDescent="0.25">
      <c r="A6183" s="71" t="str">
        <f>IF(
   SUMPRODUCT(--(Sinduscon!$3:$3=DATE(2013,INT((ROW(A6380)-1)/20)+1,1)))&gt;0,
   DATE(2013,INT((ROW(A6380)-1)/20)+1,1),
   ""
)</f>
        <v/>
      </c>
      <c r="B6183" s="72" t="str">
        <f t="shared" si="295"/>
        <v/>
      </c>
      <c r="C6183" s="73"/>
      <c r="D6183" s="73"/>
      <c r="E6183" s="73"/>
      <c r="F6183" s="73"/>
      <c r="G6183" s="73"/>
    </row>
    <row r="6184" spans="1:7" x14ac:dyDescent="0.25">
      <c r="A6184" s="71" t="str">
        <f>IF(
   SUMPRODUCT(--(Sinduscon!$3:$3=DATE(2013,INT((ROW(A6381)-1)/20)+1,1)))&gt;0,
   DATE(2013,INT((ROW(A6381)-1)/20)+1,1),
   ""
)</f>
        <v/>
      </c>
      <c r="B6184" s="72" t="str">
        <f t="shared" si="295"/>
        <v/>
      </c>
      <c r="C6184" s="73"/>
      <c r="D6184" s="73"/>
      <c r="E6184" s="73"/>
      <c r="F6184" s="73"/>
      <c r="G6184" s="73"/>
    </row>
    <row r="6185" spans="1:7" x14ac:dyDescent="0.25">
      <c r="A6185" s="71" t="str">
        <f>IF(
   SUMPRODUCT(--(Sinduscon!$3:$3=DATE(2013,INT((ROW(A6382)-1)/20)+1,1)))&gt;0,
   DATE(2013,INT((ROW(A6382)-1)/20)+1,1),
   ""
)</f>
        <v/>
      </c>
      <c r="B6185" s="72" t="str">
        <f t="shared" si="295"/>
        <v/>
      </c>
      <c r="C6185" s="73"/>
      <c r="D6185" s="73"/>
      <c r="E6185" s="73"/>
      <c r="F6185" s="73"/>
      <c r="G6185" s="73"/>
    </row>
    <row r="6186" spans="1:7" x14ac:dyDescent="0.25">
      <c r="A6186" s="71" t="str">
        <f>IF(
   SUMPRODUCT(--(Sinduscon!$3:$3=DATE(2013,INT((ROW(A6383)-1)/20)+1,1)))&gt;0,
   DATE(2013,INT((ROW(A6383)-1)/20)+1,1),
   ""
)</f>
        <v/>
      </c>
      <c r="B6186" s="72" t="str">
        <f t="shared" si="295"/>
        <v/>
      </c>
      <c r="C6186" s="73"/>
      <c r="D6186" s="73"/>
      <c r="E6186" s="73"/>
      <c r="F6186" s="73"/>
      <c r="G6186" s="73"/>
    </row>
    <row r="6187" spans="1:7" x14ac:dyDescent="0.25">
      <c r="A6187" s="71" t="str">
        <f>IF(
   SUMPRODUCT(--(Sinduscon!$3:$3=DATE(2013,INT((ROW(A6384)-1)/20)+1,1)))&gt;0,
   DATE(2013,INT((ROW(A6384)-1)/20)+1,1),
   ""
)</f>
        <v/>
      </c>
      <c r="B6187" s="72" t="str">
        <f t="shared" si="295"/>
        <v/>
      </c>
      <c r="C6187" s="73"/>
      <c r="D6187" s="73"/>
      <c r="E6187" s="73"/>
      <c r="F6187" s="73"/>
      <c r="G6187" s="73"/>
    </row>
    <row r="6188" spans="1:7" x14ac:dyDescent="0.25">
      <c r="A6188" s="71" t="str">
        <f>IF(
   SUMPRODUCT(--(Sinduscon!$3:$3=DATE(2013,INT((ROW(A6385)-1)/20)+1,1)))&gt;0,
   DATE(2013,INT((ROW(A6385)-1)/20)+1,1),
   ""
)</f>
        <v/>
      </c>
      <c r="B6188" s="72" t="str">
        <f t="shared" si="295"/>
        <v/>
      </c>
      <c r="C6188" s="73"/>
      <c r="D6188" s="73"/>
      <c r="E6188" s="73"/>
      <c r="F6188" s="73"/>
      <c r="G6188" s="73"/>
    </row>
    <row r="6189" spans="1:7" x14ac:dyDescent="0.25">
      <c r="A6189" s="71" t="str">
        <f>IF(
   SUMPRODUCT(--(Sinduscon!$3:$3=DATE(2013,INT((ROW(A6386)-1)/20)+1,1)))&gt;0,
   DATE(2013,INT((ROW(A6386)-1)/20)+1,1),
   ""
)</f>
        <v/>
      </c>
      <c r="B6189" s="72" t="str">
        <f t="shared" si="295"/>
        <v/>
      </c>
      <c r="C6189" s="73"/>
      <c r="D6189" s="73"/>
      <c r="E6189" s="73"/>
      <c r="F6189" s="73"/>
      <c r="G6189" s="73"/>
    </row>
    <row r="6190" spans="1:7" x14ac:dyDescent="0.25">
      <c r="A6190" s="71" t="str">
        <f>IF(
   SUMPRODUCT(--(Sinduscon!$3:$3=DATE(2013,INT((ROW(A6387)-1)/20)+1,1)))&gt;0,
   DATE(2013,INT((ROW(A6387)-1)/20)+1,1),
   ""
)</f>
        <v/>
      </c>
      <c r="B6190" s="72" t="str">
        <f t="shared" si="295"/>
        <v/>
      </c>
      <c r="C6190" s="73"/>
      <c r="D6190" s="73"/>
      <c r="E6190" s="73"/>
      <c r="F6190" s="73"/>
      <c r="G6190" s="73"/>
    </row>
    <row r="6191" spans="1:7" x14ac:dyDescent="0.25">
      <c r="A6191" s="71" t="str">
        <f>IF(
   SUMPRODUCT(--(Sinduscon!$3:$3=DATE(2013,INT((ROW(A6388)-1)/20)+1,1)))&gt;0,
   DATE(2013,INT((ROW(A6388)-1)/20)+1,1),
   ""
)</f>
        <v/>
      </c>
      <c r="B6191" s="72" t="str">
        <f t="shared" si="295"/>
        <v/>
      </c>
      <c r="C6191" s="73"/>
      <c r="D6191" s="73"/>
      <c r="E6191" s="73"/>
      <c r="F6191" s="73"/>
      <c r="G6191" s="73"/>
    </row>
    <row r="6192" spans="1:7" x14ac:dyDescent="0.25">
      <c r="A6192" s="71" t="str">
        <f>IF(
   SUMPRODUCT(--(Sinduscon!$3:$3=DATE(2013,INT((ROW(A6389)-1)/20)+1,1)))&gt;0,
   DATE(2013,INT((ROW(A6389)-1)/20)+1,1),
   ""
)</f>
        <v/>
      </c>
      <c r="B6192" s="72" t="str">
        <f t="shared" si="295"/>
        <v/>
      </c>
      <c r="C6192" s="73"/>
      <c r="D6192" s="73"/>
      <c r="E6192" s="73"/>
      <c r="F6192" s="73"/>
      <c r="G6192" s="73"/>
    </row>
    <row r="6193" spans="1:7" x14ac:dyDescent="0.25">
      <c r="A6193" s="71" t="str">
        <f>IF(
   SUMPRODUCT(--(Sinduscon!$3:$3=DATE(2013,INT((ROW(A6390)-1)/20)+1,1)))&gt;0,
   DATE(2013,INT((ROW(A6390)-1)/20)+1,1),
   ""
)</f>
        <v/>
      </c>
      <c r="B6193" s="72" t="str">
        <f t="shared" si="295"/>
        <v/>
      </c>
      <c r="C6193" s="73"/>
      <c r="D6193" s="73"/>
      <c r="E6193" s="73"/>
      <c r="F6193" s="73"/>
      <c r="G6193" s="73"/>
    </row>
    <row r="6194" spans="1:7" x14ac:dyDescent="0.25">
      <c r="A6194" s="71" t="str">
        <f>IF(
   SUMPRODUCT(--(Sinduscon!$3:$3=DATE(2013,INT((ROW(A6391)-1)/20)+1,1)))&gt;0,
   DATE(2013,INT((ROW(A6391)-1)/20)+1,1),
   ""
)</f>
        <v/>
      </c>
      <c r="B6194" s="72" t="str">
        <f t="shared" si="295"/>
        <v/>
      </c>
      <c r="C6194" s="73"/>
      <c r="D6194" s="73"/>
      <c r="E6194" s="73"/>
      <c r="F6194" s="73"/>
      <c r="G6194" s="73"/>
    </row>
    <row r="6195" spans="1:7" x14ac:dyDescent="0.25">
      <c r="A6195" s="71" t="str">
        <f>IF(
   SUMPRODUCT(--(Sinduscon!$3:$3=DATE(2013,INT((ROW(A6392)-1)/20)+1,1)))&gt;0,
   DATE(2013,INT((ROW(A6392)-1)/20)+1,1),
   ""
)</f>
        <v/>
      </c>
      <c r="B6195" s="72" t="str">
        <f t="shared" si="295"/>
        <v/>
      </c>
      <c r="C6195" s="73"/>
      <c r="D6195" s="73"/>
      <c r="E6195" s="73"/>
      <c r="F6195" s="73"/>
      <c r="G6195" s="73"/>
    </row>
    <row r="6196" spans="1:7" x14ac:dyDescent="0.25">
      <c r="A6196" s="71" t="str">
        <f>IF(
   SUMPRODUCT(--(Sinduscon!$3:$3=DATE(2013,INT((ROW(A6393)-1)/20)+1,1)))&gt;0,
   DATE(2013,INT((ROW(A6393)-1)/20)+1,1),
   ""
)</f>
        <v/>
      </c>
      <c r="B6196" s="72" t="str">
        <f t="shared" si="295"/>
        <v/>
      </c>
      <c r="C6196" s="73"/>
      <c r="D6196" s="73"/>
      <c r="E6196" s="73"/>
      <c r="F6196" s="73"/>
      <c r="G6196" s="73"/>
    </row>
    <row r="6197" spans="1:7" x14ac:dyDescent="0.25">
      <c r="A6197" s="71" t="str">
        <f>IF(
   SUMPRODUCT(--(Sinduscon!$3:$3=DATE(2013,INT((ROW(A6394)-1)/20)+1,1)))&gt;0,
   DATE(2013,INT((ROW(A6394)-1)/20)+1,1),
   ""
)</f>
        <v/>
      </c>
      <c r="B6197" s="72" t="str">
        <f t="shared" si="295"/>
        <v/>
      </c>
      <c r="C6197" s="73"/>
      <c r="D6197" s="73"/>
      <c r="E6197" s="73"/>
      <c r="F6197" s="73"/>
      <c r="G6197" s="73"/>
    </row>
    <row r="6198" spans="1:7" x14ac:dyDescent="0.25">
      <c r="A6198" s="71" t="str">
        <f>IF(
   SUMPRODUCT(--(Sinduscon!$3:$3=DATE(2013,INT((ROW(A6395)-1)/20)+1,1)))&gt;0,
   DATE(2013,INT((ROW(A6395)-1)/20)+1,1),
   ""
)</f>
        <v/>
      </c>
      <c r="B6198" s="72" t="str">
        <f t="shared" si="295"/>
        <v/>
      </c>
      <c r="C6198" s="73"/>
      <c r="D6198" s="73"/>
      <c r="E6198" s="73"/>
      <c r="F6198" s="73"/>
      <c r="G6198" s="73"/>
    </row>
    <row r="6199" spans="1:7" x14ac:dyDescent="0.25">
      <c r="A6199" s="71" t="str">
        <f>IF(
   SUMPRODUCT(--(Sinduscon!$3:$3=DATE(2013,INT((ROW(A6396)-1)/20)+1,1)))&gt;0,
   DATE(2013,INT((ROW(A6396)-1)/20)+1,1),
   ""
)</f>
        <v/>
      </c>
      <c r="B6199" s="72" t="str">
        <f t="shared" si="295"/>
        <v/>
      </c>
      <c r="C6199" s="73"/>
      <c r="D6199" s="73"/>
      <c r="E6199" s="73"/>
      <c r="F6199" s="73"/>
      <c r="G6199" s="73"/>
    </row>
    <row r="6200" spans="1:7" x14ac:dyDescent="0.25">
      <c r="A6200" s="71" t="str">
        <f>IF(
   SUMPRODUCT(--(Sinduscon!$3:$3=DATE(2013,INT((ROW(A6397)-1)/20)+1,1)))&gt;0,
   DATE(2013,INT((ROW(A6397)-1)/20)+1,1),
   ""
)</f>
        <v/>
      </c>
      <c r="B6200" s="72" t="str">
        <f t="shared" si="295"/>
        <v/>
      </c>
      <c r="C6200" s="73"/>
      <c r="D6200" s="73"/>
      <c r="E6200" s="73"/>
      <c r="F6200" s="73"/>
      <c r="G6200" s="73"/>
    </row>
    <row r="6201" spans="1:7" x14ac:dyDescent="0.25">
      <c r="A6201" s="71" t="str">
        <f>IF(
   SUMPRODUCT(--(Sinduscon!$3:$3=DATE(2013,INT((ROW(A6398)-1)/20)+1,1)))&gt;0,
   DATE(2013,INT((ROW(A6398)-1)/20)+1,1),
   ""
)</f>
        <v/>
      </c>
      <c r="B6201" s="72" t="str">
        <f t="shared" si="295"/>
        <v/>
      </c>
      <c r="C6201" s="73"/>
      <c r="D6201" s="73"/>
      <c r="E6201" s="73"/>
      <c r="F6201" s="73"/>
      <c r="G6201" s="73"/>
    </row>
    <row r="6202" spans="1:7" x14ac:dyDescent="0.25">
      <c r="A6202" s="71" t="str">
        <f>IF(
   SUMPRODUCT(--(Sinduscon!$3:$3=DATE(2013,INT((ROW(A6399)-1)/20)+1,1)))&gt;0,
   DATE(2013,INT((ROW(A6399)-1)/20)+1,1),
   ""
)</f>
        <v/>
      </c>
      <c r="B6202" s="72" t="str">
        <f t="shared" si="295"/>
        <v/>
      </c>
      <c r="C6202" s="73"/>
      <c r="D6202" s="73"/>
      <c r="E6202" s="73"/>
      <c r="F6202" s="73"/>
      <c r="G6202" s="73"/>
    </row>
    <row r="6203" spans="1:7" x14ac:dyDescent="0.25">
      <c r="A6203" s="71" t="str">
        <f>IF(
   SUMPRODUCT(--(Sinduscon!$3:$3=DATE(2013,INT((ROW(A6400)-1)/20)+1,1)))&gt;0,
   DATE(2013,INT((ROW(A6400)-1)/20)+1,1),
   ""
)</f>
        <v/>
      </c>
      <c r="B6203" s="72" t="str">
        <f t="shared" si="295"/>
        <v/>
      </c>
      <c r="C6203" s="73"/>
      <c r="D6203" s="73"/>
      <c r="E6203" s="73"/>
      <c r="F6203" s="73"/>
      <c r="G6203" s="73"/>
    </row>
    <row r="6204" spans="1:7" x14ac:dyDescent="0.25">
      <c r="A6204" s="71" t="str">
        <f>IF(
   SUMPRODUCT(--(Sinduscon!$3:$3=DATE(2013,INT((ROW(A6401)-1)/20)+1,1)))&gt;0,
   DATE(2013,INT((ROW(A6401)-1)/20)+1,1),
   ""
)</f>
        <v/>
      </c>
      <c r="B6204" s="72" t="str">
        <f t="shared" si="295"/>
        <v/>
      </c>
      <c r="C6204" s="73"/>
      <c r="D6204" s="73"/>
      <c r="E6204" s="73"/>
      <c r="F6204" s="73"/>
      <c r="G6204" s="73"/>
    </row>
    <row r="6205" spans="1:7" x14ac:dyDescent="0.25">
      <c r="A6205" s="71" t="str">
        <f>IF(
   SUMPRODUCT(--(Sinduscon!$3:$3=DATE(2013,INT((ROW(A6402)-1)/20)+1,1)))&gt;0,
   DATE(2013,INT((ROW(A6402)-1)/20)+1,1),
   ""
)</f>
        <v/>
      </c>
      <c r="B6205" s="72" t="str">
        <f t="shared" si="295"/>
        <v/>
      </c>
      <c r="C6205" s="73"/>
      <c r="D6205" s="73"/>
      <c r="E6205" s="73"/>
      <c r="F6205" s="73"/>
      <c r="G6205" s="73"/>
    </row>
    <row r="6206" spans="1:7" x14ac:dyDescent="0.25">
      <c r="A6206" s="71" t="str">
        <f>IF(
   SUMPRODUCT(--(Sinduscon!$3:$3=DATE(2013,INT((ROW(A6403)-1)/20)+1,1)))&gt;0,
   DATE(2013,INT((ROW(A6403)-1)/20)+1,1),
   ""
)</f>
        <v/>
      </c>
      <c r="B6206" s="72" t="str">
        <f t="shared" si="295"/>
        <v/>
      </c>
      <c r="C6206" s="73"/>
      <c r="D6206" s="73"/>
      <c r="E6206" s="73"/>
      <c r="F6206" s="73"/>
      <c r="G6206" s="73"/>
    </row>
    <row r="6207" spans="1:7" x14ac:dyDescent="0.25">
      <c r="A6207" s="71" t="str">
        <f>IF(
   SUMPRODUCT(--(Sinduscon!$3:$3=DATE(2013,INT((ROW(A6404)-1)/20)+1,1)))&gt;0,
   DATE(2013,INT((ROW(A6404)-1)/20)+1,1),
   ""
)</f>
        <v/>
      </c>
      <c r="B6207" s="72" t="str">
        <f t="shared" si="295"/>
        <v/>
      </c>
      <c r="C6207" s="73"/>
      <c r="D6207" s="73"/>
      <c r="E6207" s="73"/>
      <c r="F6207" s="73"/>
      <c r="G6207" s="73"/>
    </row>
    <row r="6208" spans="1:7" x14ac:dyDescent="0.25">
      <c r="A6208" s="71" t="str">
        <f>IF(
   SUMPRODUCT(--(Sinduscon!$3:$3=DATE(2013,INT((ROW(A6405)-1)/20)+1,1)))&gt;0,
   DATE(2013,INT((ROW(A6405)-1)/20)+1,1),
   ""
)</f>
        <v/>
      </c>
      <c r="B6208" s="72" t="str">
        <f t="shared" si="295"/>
        <v/>
      </c>
      <c r="C6208" s="73"/>
      <c r="D6208" s="73"/>
      <c r="E6208" s="73"/>
      <c r="F6208" s="73"/>
      <c r="G6208" s="73"/>
    </row>
    <row r="6209" spans="1:7" x14ac:dyDescent="0.25">
      <c r="A6209" s="71" t="str">
        <f>IF(
   SUMPRODUCT(--(Sinduscon!$3:$3=DATE(2013,INT((ROW(A6406)-1)/20)+1,1)))&gt;0,
   DATE(2013,INT((ROW(A6406)-1)/20)+1,1),
   ""
)</f>
        <v/>
      </c>
      <c r="B6209" s="72" t="str">
        <f t="shared" si="295"/>
        <v/>
      </c>
      <c r="C6209" s="73"/>
      <c r="D6209" s="73"/>
      <c r="E6209" s="73"/>
      <c r="F6209" s="73"/>
      <c r="G6209" s="73"/>
    </row>
    <row r="6210" spans="1:7" x14ac:dyDescent="0.25">
      <c r="A6210" s="71" t="str">
        <f>IF(
   SUMPRODUCT(--(Sinduscon!$3:$3=DATE(2013,INT((ROW(A6407)-1)/20)+1,1)))&gt;0,
   DATE(2013,INT((ROW(A6407)-1)/20)+1,1),
   ""
)</f>
        <v/>
      </c>
      <c r="B6210" s="72" t="str">
        <f t="shared" si="295"/>
        <v/>
      </c>
      <c r="C6210" s="73"/>
      <c r="D6210" s="73"/>
      <c r="E6210" s="73"/>
      <c r="F6210" s="73"/>
      <c r="G6210" s="73"/>
    </row>
    <row r="6211" spans="1:7" x14ac:dyDescent="0.25">
      <c r="A6211" s="71" t="str">
        <f>IF(
   SUMPRODUCT(--(Sinduscon!$3:$3=DATE(2013,INT((ROW(A6408)-1)/20)+1,1)))&gt;0,
   DATE(2013,INT((ROW(A6408)-1)/20)+1,1),
   ""
)</f>
        <v/>
      </c>
      <c r="B6211" s="72" t="str">
        <f t="shared" si="295"/>
        <v/>
      </c>
      <c r="C6211" s="73"/>
      <c r="D6211" s="73"/>
      <c r="E6211" s="73"/>
      <c r="F6211" s="73"/>
      <c r="G6211" s="73"/>
    </row>
    <row r="6212" spans="1:7" x14ac:dyDescent="0.25">
      <c r="A6212" s="71" t="str">
        <f>IF(
   SUMPRODUCT(--(Sinduscon!$3:$3=DATE(2013,INT((ROW(A6409)-1)/20)+1,1)))&gt;0,
   DATE(2013,INT((ROW(A6409)-1)/20)+1,1),
   ""
)</f>
        <v/>
      </c>
      <c r="B6212" s="72" t="str">
        <f t="shared" si="295"/>
        <v/>
      </c>
      <c r="C6212" s="73"/>
      <c r="D6212" s="73"/>
      <c r="E6212" s="73"/>
      <c r="F6212" s="73"/>
      <c r="G6212" s="73"/>
    </row>
    <row r="6213" spans="1:7" x14ac:dyDescent="0.25">
      <c r="A6213" s="71" t="str">
        <f>IF(
   SUMPRODUCT(--(Sinduscon!$3:$3=DATE(2013,INT((ROW(A6410)-1)/20)+1,1)))&gt;0,
   DATE(2013,INT((ROW(A6410)-1)/20)+1,1),
   ""
)</f>
        <v/>
      </c>
      <c r="B6213" s="72" t="str">
        <f t="shared" si="295"/>
        <v/>
      </c>
      <c r="C6213" s="73"/>
      <c r="D6213" s="73"/>
      <c r="E6213" s="73"/>
      <c r="F6213" s="73"/>
      <c r="G6213" s="73"/>
    </row>
    <row r="6214" spans="1:7" x14ac:dyDescent="0.25">
      <c r="A6214" s="71" t="str">
        <f>IF(
   SUMPRODUCT(--(Sinduscon!$3:$3=DATE(2013,INT((ROW(A6411)-1)/20)+1,1)))&gt;0,
   DATE(2013,INT((ROW(A6411)-1)/20)+1,1),
   ""
)</f>
        <v/>
      </c>
      <c r="B6214" s="72" t="str">
        <f t="shared" si="295"/>
        <v/>
      </c>
      <c r="C6214" s="73"/>
      <c r="D6214" s="73"/>
      <c r="E6214" s="73"/>
      <c r="F6214" s="73"/>
      <c r="G6214" s="73"/>
    </row>
    <row r="6215" spans="1:7" x14ac:dyDescent="0.25">
      <c r="A6215" s="71" t="str">
        <f>IF(
   SUMPRODUCT(--(Sinduscon!$3:$3=DATE(2013,INT((ROW(A6412)-1)/20)+1,1)))&gt;0,
   DATE(2013,INT((ROW(A6412)-1)/20)+1,1),
   ""
)</f>
        <v/>
      </c>
      <c r="B6215" s="72" t="str">
        <f t="shared" si="295"/>
        <v/>
      </c>
      <c r="C6215" s="73"/>
      <c r="D6215" s="73"/>
      <c r="E6215" s="73"/>
      <c r="F6215" s="73"/>
      <c r="G6215" s="73"/>
    </row>
    <row r="6216" spans="1:7" x14ac:dyDescent="0.25">
      <c r="A6216" s="71" t="str">
        <f>IF(
   SUMPRODUCT(--(Sinduscon!$3:$3=DATE(2013,INT((ROW(A6413)-1)/20)+1,1)))&gt;0,
   DATE(2013,INT((ROW(A6413)-1)/20)+1,1),
   ""
)</f>
        <v/>
      </c>
      <c r="B6216" s="72" t="str">
        <f t="shared" ref="B6216:B6279" si="296">IF(A6216&lt;&gt;"", CHOOSE(MOD(QUOTIENT(ROW()-4,4),5)+1,"R-1","PP-4","R-8","R-16","PIS"), "")</f>
        <v/>
      </c>
      <c r="C6216" s="73"/>
      <c r="D6216" s="73"/>
      <c r="E6216" s="73"/>
      <c r="F6216" s="73"/>
      <c r="G6216" s="73"/>
    </row>
    <row r="6217" spans="1:7" x14ac:dyDescent="0.25">
      <c r="A6217" s="71" t="str">
        <f>IF(
   SUMPRODUCT(--(Sinduscon!$3:$3=DATE(2013,INT((ROW(A6414)-1)/20)+1,1)))&gt;0,
   DATE(2013,INT((ROW(A6414)-1)/20)+1,1),
   ""
)</f>
        <v/>
      </c>
      <c r="B6217" s="72" t="str">
        <f t="shared" si="296"/>
        <v/>
      </c>
      <c r="C6217" s="73"/>
      <c r="D6217" s="73"/>
      <c r="E6217" s="73"/>
      <c r="F6217" s="73"/>
      <c r="G6217" s="73"/>
    </row>
    <row r="6218" spans="1:7" x14ac:dyDescent="0.25">
      <c r="A6218" s="71" t="str">
        <f>IF(
   SUMPRODUCT(--(Sinduscon!$3:$3=DATE(2013,INT((ROW(A6415)-1)/20)+1,1)))&gt;0,
   DATE(2013,INT((ROW(A6415)-1)/20)+1,1),
   ""
)</f>
        <v/>
      </c>
      <c r="B6218" s="72" t="str">
        <f t="shared" si="296"/>
        <v/>
      </c>
      <c r="C6218" s="73"/>
      <c r="D6218" s="73"/>
      <c r="E6218" s="73"/>
      <c r="F6218" s="73"/>
      <c r="G6218" s="73"/>
    </row>
    <row r="6219" spans="1:7" x14ac:dyDescent="0.25">
      <c r="A6219" s="71" t="str">
        <f>IF(
   SUMPRODUCT(--(Sinduscon!$3:$3=DATE(2013,INT((ROW(A6416)-1)/20)+1,1)))&gt;0,
   DATE(2013,INT((ROW(A6416)-1)/20)+1,1),
   ""
)</f>
        <v/>
      </c>
      <c r="B6219" s="72" t="str">
        <f t="shared" si="296"/>
        <v/>
      </c>
      <c r="C6219" s="73"/>
      <c r="D6219" s="73"/>
      <c r="E6219" s="73"/>
      <c r="F6219" s="73"/>
      <c r="G6219" s="73"/>
    </row>
    <row r="6220" spans="1:7" x14ac:dyDescent="0.25">
      <c r="A6220" s="71" t="str">
        <f>IF(
   SUMPRODUCT(--(Sinduscon!$3:$3=DATE(2013,INT((ROW(A6417)-1)/20)+1,1)))&gt;0,
   DATE(2013,INT((ROW(A6417)-1)/20)+1,1),
   ""
)</f>
        <v/>
      </c>
      <c r="B6220" s="72" t="str">
        <f t="shared" si="296"/>
        <v/>
      </c>
      <c r="C6220" s="73"/>
      <c r="D6220" s="73"/>
      <c r="E6220" s="73"/>
      <c r="F6220" s="73"/>
      <c r="G6220" s="73"/>
    </row>
    <row r="6221" spans="1:7" x14ac:dyDescent="0.25">
      <c r="A6221" s="71" t="str">
        <f>IF(
   SUMPRODUCT(--(Sinduscon!$3:$3=DATE(2013,INT((ROW(A6418)-1)/20)+1,1)))&gt;0,
   DATE(2013,INT((ROW(A6418)-1)/20)+1,1),
   ""
)</f>
        <v/>
      </c>
      <c r="B6221" s="72" t="str">
        <f t="shared" si="296"/>
        <v/>
      </c>
      <c r="C6221" s="73"/>
      <c r="D6221" s="73"/>
      <c r="E6221" s="73"/>
      <c r="F6221" s="73"/>
      <c r="G6221" s="73"/>
    </row>
    <row r="6222" spans="1:7" x14ac:dyDescent="0.25">
      <c r="A6222" s="71" t="str">
        <f>IF(
   SUMPRODUCT(--(Sinduscon!$3:$3=DATE(2013,INT((ROW(A6419)-1)/20)+1,1)))&gt;0,
   DATE(2013,INT((ROW(A6419)-1)/20)+1,1),
   ""
)</f>
        <v/>
      </c>
      <c r="B6222" s="72" t="str">
        <f t="shared" si="296"/>
        <v/>
      </c>
      <c r="C6222" s="73"/>
      <c r="D6222" s="73"/>
      <c r="E6222" s="73"/>
      <c r="F6222" s="73"/>
      <c r="G6222" s="73"/>
    </row>
    <row r="6223" spans="1:7" x14ac:dyDescent="0.25">
      <c r="A6223" s="71" t="str">
        <f>IF(
   SUMPRODUCT(--(Sinduscon!$3:$3=DATE(2013,INT((ROW(A6420)-1)/20)+1,1)))&gt;0,
   DATE(2013,INT((ROW(A6420)-1)/20)+1,1),
   ""
)</f>
        <v/>
      </c>
      <c r="B6223" s="72" t="str">
        <f t="shared" si="296"/>
        <v/>
      </c>
      <c r="C6223" s="73"/>
      <c r="D6223" s="73"/>
      <c r="E6223" s="73"/>
      <c r="F6223" s="73"/>
      <c r="G6223" s="73"/>
    </row>
    <row r="6224" spans="1:7" x14ac:dyDescent="0.25">
      <c r="A6224" s="71" t="str">
        <f>IF(
   SUMPRODUCT(--(Sinduscon!$3:$3=DATE(2013,INT((ROW(A6421)-1)/20)+1,1)))&gt;0,
   DATE(2013,INT((ROW(A6421)-1)/20)+1,1),
   ""
)</f>
        <v/>
      </c>
      <c r="B6224" s="72" t="str">
        <f t="shared" si="296"/>
        <v/>
      </c>
      <c r="C6224" s="73"/>
      <c r="D6224" s="73"/>
      <c r="E6224" s="73"/>
      <c r="F6224" s="73"/>
      <c r="G6224" s="73"/>
    </row>
    <row r="6225" spans="1:7" x14ac:dyDescent="0.25">
      <c r="A6225" s="71" t="str">
        <f>IF(
   SUMPRODUCT(--(Sinduscon!$3:$3=DATE(2013,INT((ROW(A6422)-1)/20)+1,1)))&gt;0,
   DATE(2013,INT((ROW(A6422)-1)/20)+1,1),
   ""
)</f>
        <v/>
      </c>
      <c r="B6225" s="72" t="str">
        <f t="shared" si="296"/>
        <v/>
      </c>
      <c r="C6225" s="73"/>
      <c r="D6225" s="73"/>
      <c r="E6225" s="73"/>
      <c r="F6225" s="73"/>
      <c r="G6225" s="73"/>
    </row>
    <row r="6226" spans="1:7" x14ac:dyDescent="0.25">
      <c r="A6226" s="71" t="str">
        <f>IF(
   SUMPRODUCT(--(Sinduscon!$3:$3=DATE(2013,INT((ROW(A6423)-1)/20)+1,1)))&gt;0,
   DATE(2013,INT((ROW(A6423)-1)/20)+1,1),
   ""
)</f>
        <v/>
      </c>
      <c r="B6226" s="72" t="str">
        <f t="shared" si="296"/>
        <v/>
      </c>
      <c r="C6226" s="73"/>
      <c r="D6226" s="73"/>
      <c r="E6226" s="73"/>
      <c r="F6226" s="73"/>
      <c r="G6226" s="73"/>
    </row>
    <row r="6227" spans="1:7" x14ac:dyDescent="0.25">
      <c r="A6227" s="71" t="str">
        <f>IF(
   SUMPRODUCT(--(Sinduscon!$3:$3=DATE(2013,INT((ROW(A6424)-1)/20)+1,1)))&gt;0,
   DATE(2013,INT((ROW(A6424)-1)/20)+1,1),
   ""
)</f>
        <v/>
      </c>
      <c r="B6227" s="72" t="str">
        <f t="shared" si="296"/>
        <v/>
      </c>
      <c r="C6227" s="73"/>
      <c r="D6227" s="73"/>
      <c r="E6227" s="73"/>
      <c r="F6227" s="73"/>
      <c r="G6227" s="73"/>
    </row>
    <row r="6228" spans="1:7" x14ac:dyDescent="0.25">
      <c r="A6228" s="71" t="str">
        <f>IF(
   SUMPRODUCT(--(Sinduscon!$3:$3=DATE(2013,INT((ROW(A6425)-1)/20)+1,1)))&gt;0,
   DATE(2013,INT((ROW(A6425)-1)/20)+1,1),
   ""
)</f>
        <v/>
      </c>
      <c r="B6228" s="72" t="str">
        <f t="shared" si="296"/>
        <v/>
      </c>
      <c r="C6228" s="73"/>
      <c r="D6228" s="73"/>
      <c r="E6228" s="73"/>
      <c r="F6228" s="73"/>
      <c r="G6228" s="73"/>
    </row>
    <row r="6229" spans="1:7" x14ac:dyDescent="0.25">
      <c r="A6229" s="71" t="str">
        <f>IF(
   SUMPRODUCT(--(Sinduscon!$3:$3=DATE(2013,INT((ROW(A6426)-1)/20)+1,1)))&gt;0,
   DATE(2013,INT((ROW(A6426)-1)/20)+1,1),
   ""
)</f>
        <v/>
      </c>
      <c r="B6229" s="72" t="str">
        <f t="shared" si="296"/>
        <v/>
      </c>
      <c r="C6229" s="73"/>
      <c r="D6229" s="73"/>
      <c r="E6229" s="73"/>
      <c r="F6229" s="73"/>
      <c r="G6229" s="73"/>
    </row>
    <row r="6230" spans="1:7" x14ac:dyDescent="0.25">
      <c r="A6230" s="71" t="str">
        <f>IF(
   SUMPRODUCT(--(Sinduscon!$3:$3=DATE(2013,INT((ROW(A6427)-1)/20)+1,1)))&gt;0,
   DATE(2013,INT((ROW(A6427)-1)/20)+1,1),
   ""
)</f>
        <v/>
      </c>
      <c r="B6230" s="72" t="str">
        <f t="shared" si="296"/>
        <v/>
      </c>
      <c r="C6230" s="73"/>
      <c r="D6230" s="73"/>
      <c r="E6230" s="73"/>
      <c r="F6230" s="73"/>
      <c r="G6230" s="73"/>
    </row>
    <row r="6231" spans="1:7" x14ac:dyDescent="0.25">
      <c r="A6231" s="71" t="str">
        <f>IF(
   SUMPRODUCT(--(Sinduscon!$3:$3=DATE(2013,INT((ROW(A6428)-1)/20)+1,1)))&gt;0,
   DATE(2013,INT((ROW(A6428)-1)/20)+1,1),
   ""
)</f>
        <v/>
      </c>
      <c r="B6231" s="72" t="str">
        <f t="shared" si="296"/>
        <v/>
      </c>
      <c r="C6231" s="73"/>
      <c r="D6231" s="73"/>
      <c r="E6231" s="73"/>
      <c r="F6231" s="73"/>
      <c r="G6231" s="73"/>
    </row>
    <row r="6232" spans="1:7" x14ac:dyDescent="0.25">
      <c r="A6232" s="71" t="str">
        <f>IF(
   SUMPRODUCT(--(Sinduscon!$3:$3=DATE(2013,INT((ROW(A6429)-1)/20)+1,1)))&gt;0,
   DATE(2013,INT((ROW(A6429)-1)/20)+1,1),
   ""
)</f>
        <v/>
      </c>
      <c r="B6232" s="72" t="str">
        <f t="shared" si="296"/>
        <v/>
      </c>
      <c r="C6232" s="73"/>
      <c r="D6232" s="73"/>
      <c r="E6232" s="73"/>
      <c r="F6232" s="73"/>
      <c r="G6232" s="73"/>
    </row>
    <row r="6233" spans="1:7" x14ac:dyDescent="0.25">
      <c r="A6233" s="71" t="str">
        <f>IF(
   SUMPRODUCT(--(Sinduscon!$3:$3=DATE(2013,INT((ROW(A6430)-1)/20)+1,1)))&gt;0,
   DATE(2013,INT((ROW(A6430)-1)/20)+1,1),
   ""
)</f>
        <v/>
      </c>
      <c r="B6233" s="72" t="str">
        <f t="shared" si="296"/>
        <v/>
      </c>
      <c r="C6233" s="73"/>
      <c r="D6233" s="73"/>
      <c r="E6233" s="73"/>
      <c r="F6233" s="73"/>
      <c r="G6233" s="73"/>
    </row>
    <row r="6234" spans="1:7" x14ac:dyDescent="0.25">
      <c r="A6234" s="71" t="str">
        <f>IF(
   SUMPRODUCT(--(Sinduscon!$3:$3=DATE(2013,INT((ROW(A6431)-1)/20)+1,1)))&gt;0,
   DATE(2013,INT((ROW(A6431)-1)/20)+1,1),
   ""
)</f>
        <v/>
      </c>
      <c r="B6234" s="72" t="str">
        <f t="shared" si="296"/>
        <v/>
      </c>
      <c r="C6234" s="73"/>
      <c r="D6234" s="73"/>
      <c r="E6234" s="73"/>
      <c r="F6234" s="73"/>
      <c r="G6234" s="73"/>
    </row>
    <row r="6235" spans="1:7" x14ac:dyDescent="0.25">
      <c r="A6235" s="71" t="str">
        <f>IF(
   SUMPRODUCT(--(Sinduscon!$3:$3=DATE(2013,INT((ROW(A6432)-1)/20)+1,1)))&gt;0,
   DATE(2013,INT((ROW(A6432)-1)/20)+1,1),
   ""
)</f>
        <v/>
      </c>
      <c r="B6235" s="72" t="str">
        <f t="shared" si="296"/>
        <v/>
      </c>
      <c r="C6235" s="73"/>
      <c r="D6235" s="73"/>
      <c r="E6235" s="73"/>
      <c r="F6235" s="73"/>
      <c r="G6235" s="73"/>
    </row>
    <row r="6236" spans="1:7" x14ac:dyDescent="0.25">
      <c r="A6236" s="71" t="str">
        <f>IF(
   SUMPRODUCT(--(Sinduscon!$3:$3=DATE(2013,INT((ROW(A6433)-1)/20)+1,1)))&gt;0,
   DATE(2013,INT((ROW(A6433)-1)/20)+1,1),
   ""
)</f>
        <v/>
      </c>
      <c r="B6236" s="72" t="str">
        <f t="shared" si="296"/>
        <v/>
      </c>
      <c r="C6236" s="73"/>
      <c r="D6236" s="73"/>
      <c r="E6236" s="73"/>
      <c r="F6236" s="73"/>
      <c r="G6236" s="73"/>
    </row>
    <row r="6237" spans="1:7" x14ac:dyDescent="0.25">
      <c r="A6237" s="71" t="str">
        <f>IF(
   SUMPRODUCT(--(Sinduscon!$3:$3=DATE(2013,INT((ROW(A6434)-1)/20)+1,1)))&gt;0,
   DATE(2013,INT((ROW(A6434)-1)/20)+1,1),
   ""
)</f>
        <v/>
      </c>
      <c r="B6237" s="72" t="str">
        <f t="shared" si="296"/>
        <v/>
      </c>
      <c r="C6237" s="73"/>
      <c r="D6237" s="73"/>
      <c r="E6237" s="73"/>
      <c r="F6237" s="73"/>
      <c r="G6237" s="73"/>
    </row>
    <row r="6238" spans="1:7" x14ac:dyDescent="0.25">
      <c r="A6238" s="71" t="str">
        <f>IF(
   SUMPRODUCT(--(Sinduscon!$3:$3=DATE(2013,INT((ROW(A6435)-1)/20)+1,1)))&gt;0,
   DATE(2013,INT((ROW(A6435)-1)/20)+1,1),
   ""
)</f>
        <v/>
      </c>
      <c r="B6238" s="72" t="str">
        <f t="shared" si="296"/>
        <v/>
      </c>
      <c r="C6238" s="73"/>
      <c r="D6238" s="73"/>
      <c r="E6238" s="73"/>
      <c r="F6238" s="73"/>
      <c r="G6238" s="73"/>
    </row>
    <row r="6239" spans="1:7" x14ac:dyDescent="0.25">
      <c r="A6239" s="71" t="str">
        <f>IF(
   SUMPRODUCT(--(Sinduscon!$3:$3=DATE(2013,INT((ROW(A6436)-1)/20)+1,1)))&gt;0,
   DATE(2013,INT((ROW(A6436)-1)/20)+1,1),
   ""
)</f>
        <v/>
      </c>
      <c r="B6239" s="72" t="str">
        <f t="shared" si="296"/>
        <v/>
      </c>
      <c r="C6239" s="73"/>
      <c r="D6239" s="73"/>
      <c r="E6239" s="73"/>
      <c r="F6239" s="73"/>
      <c r="G6239" s="73"/>
    </row>
    <row r="6240" spans="1:7" x14ac:dyDescent="0.25">
      <c r="A6240" s="71" t="str">
        <f>IF(
   SUMPRODUCT(--(Sinduscon!$3:$3=DATE(2013,INT((ROW(A6437)-1)/20)+1,1)))&gt;0,
   DATE(2013,INT((ROW(A6437)-1)/20)+1,1),
   ""
)</f>
        <v/>
      </c>
      <c r="B6240" s="72" t="str">
        <f t="shared" si="296"/>
        <v/>
      </c>
      <c r="C6240" s="73"/>
      <c r="D6240" s="73"/>
      <c r="E6240" s="73"/>
      <c r="F6240" s="73"/>
      <c r="G6240" s="73"/>
    </row>
    <row r="6241" spans="1:7" x14ac:dyDescent="0.25">
      <c r="A6241" s="71" t="str">
        <f>IF(
   SUMPRODUCT(--(Sinduscon!$3:$3=DATE(2013,INT((ROW(A6438)-1)/20)+1,1)))&gt;0,
   DATE(2013,INT((ROW(A6438)-1)/20)+1,1),
   ""
)</f>
        <v/>
      </c>
      <c r="B6241" s="72" t="str">
        <f t="shared" si="296"/>
        <v/>
      </c>
      <c r="C6241" s="73"/>
      <c r="D6241" s="73"/>
      <c r="E6241" s="73"/>
      <c r="F6241" s="73"/>
      <c r="G6241" s="73"/>
    </row>
    <row r="6242" spans="1:7" x14ac:dyDescent="0.25">
      <c r="A6242" s="71" t="str">
        <f>IF(
   SUMPRODUCT(--(Sinduscon!$3:$3=DATE(2013,INT((ROW(A6439)-1)/20)+1,1)))&gt;0,
   DATE(2013,INT((ROW(A6439)-1)/20)+1,1),
   ""
)</f>
        <v/>
      </c>
      <c r="B6242" s="72" t="str">
        <f t="shared" si="296"/>
        <v/>
      </c>
      <c r="C6242" s="73"/>
      <c r="D6242" s="73"/>
      <c r="E6242" s="73"/>
      <c r="F6242" s="73"/>
      <c r="G6242" s="73"/>
    </row>
    <row r="6243" spans="1:7" x14ac:dyDescent="0.25">
      <c r="A6243" s="71" t="str">
        <f>IF(
   SUMPRODUCT(--(Sinduscon!$3:$3=DATE(2013,INT((ROW(A6440)-1)/20)+1,1)))&gt;0,
   DATE(2013,INT((ROW(A6440)-1)/20)+1,1),
   ""
)</f>
        <v/>
      </c>
      <c r="B6243" s="72" t="str">
        <f t="shared" si="296"/>
        <v/>
      </c>
      <c r="C6243" s="73"/>
      <c r="D6243" s="73"/>
      <c r="E6243" s="73"/>
      <c r="F6243" s="73"/>
      <c r="G6243" s="73"/>
    </row>
    <row r="6244" spans="1:7" x14ac:dyDescent="0.25">
      <c r="A6244" s="71" t="str">
        <f>IF(
   SUMPRODUCT(--(Sinduscon!$3:$3=DATE(2013,INT((ROW(A6441)-1)/20)+1,1)))&gt;0,
   DATE(2013,INT((ROW(A6441)-1)/20)+1,1),
   ""
)</f>
        <v/>
      </c>
      <c r="B6244" s="72" t="str">
        <f t="shared" si="296"/>
        <v/>
      </c>
      <c r="C6244" s="73"/>
      <c r="D6244" s="73"/>
      <c r="E6244" s="73"/>
      <c r="F6244" s="73"/>
      <c r="G6244" s="73"/>
    </row>
    <row r="6245" spans="1:7" x14ac:dyDescent="0.25">
      <c r="A6245" s="71" t="str">
        <f>IF(
   SUMPRODUCT(--(Sinduscon!$3:$3=DATE(2013,INT((ROW(A6442)-1)/20)+1,1)))&gt;0,
   DATE(2013,INT((ROW(A6442)-1)/20)+1,1),
   ""
)</f>
        <v/>
      </c>
      <c r="B6245" s="72" t="str">
        <f t="shared" si="296"/>
        <v/>
      </c>
      <c r="C6245" s="73"/>
      <c r="D6245" s="73"/>
      <c r="E6245" s="73"/>
      <c r="F6245" s="73"/>
      <c r="G6245" s="73"/>
    </row>
    <row r="6246" spans="1:7" x14ac:dyDescent="0.25">
      <c r="A6246" s="71" t="str">
        <f>IF(
   SUMPRODUCT(--(Sinduscon!$3:$3=DATE(2013,INT((ROW(A6443)-1)/20)+1,1)))&gt;0,
   DATE(2013,INT((ROW(A6443)-1)/20)+1,1),
   ""
)</f>
        <v/>
      </c>
      <c r="B6246" s="72" t="str">
        <f t="shared" si="296"/>
        <v/>
      </c>
      <c r="C6246" s="73"/>
      <c r="D6246" s="73"/>
      <c r="E6246" s="73"/>
      <c r="F6246" s="73"/>
      <c r="G6246" s="73"/>
    </row>
    <row r="6247" spans="1:7" x14ac:dyDescent="0.25">
      <c r="A6247" s="71" t="str">
        <f>IF(
   SUMPRODUCT(--(Sinduscon!$3:$3=DATE(2013,INT((ROW(A6444)-1)/20)+1,1)))&gt;0,
   DATE(2013,INT((ROW(A6444)-1)/20)+1,1),
   ""
)</f>
        <v/>
      </c>
      <c r="B6247" s="72" t="str">
        <f t="shared" si="296"/>
        <v/>
      </c>
      <c r="C6247" s="73"/>
      <c r="D6247" s="73"/>
      <c r="E6247" s="73"/>
      <c r="F6247" s="73"/>
      <c r="G6247" s="73"/>
    </row>
    <row r="6248" spans="1:7" x14ac:dyDescent="0.25">
      <c r="A6248" s="71" t="str">
        <f>IF(
   SUMPRODUCT(--(Sinduscon!$3:$3=DATE(2013,INT((ROW(A6445)-1)/20)+1,1)))&gt;0,
   DATE(2013,INT((ROW(A6445)-1)/20)+1,1),
   ""
)</f>
        <v/>
      </c>
      <c r="B6248" s="72" t="str">
        <f t="shared" si="296"/>
        <v/>
      </c>
      <c r="C6248" s="73"/>
      <c r="D6248" s="73"/>
      <c r="E6248" s="73"/>
      <c r="F6248" s="73"/>
      <c r="G6248" s="73"/>
    </row>
    <row r="6249" spans="1:7" x14ac:dyDescent="0.25">
      <c r="A6249" s="71" t="str">
        <f>IF(
   SUMPRODUCT(--(Sinduscon!$3:$3=DATE(2013,INT((ROW(A6446)-1)/20)+1,1)))&gt;0,
   DATE(2013,INT((ROW(A6446)-1)/20)+1,1),
   ""
)</f>
        <v/>
      </c>
      <c r="B6249" s="72" t="str">
        <f t="shared" si="296"/>
        <v/>
      </c>
      <c r="C6249" s="73"/>
      <c r="D6249" s="73"/>
      <c r="E6249" s="73"/>
      <c r="F6249" s="73"/>
      <c r="G6249" s="73"/>
    </row>
    <row r="6250" spans="1:7" x14ac:dyDescent="0.25">
      <c r="A6250" s="71" t="str">
        <f>IF(
   SUMPRODUCT(--(Sinduscon!$3:$3=DATE(2013,INT((ROW(A6447)-1)/20)+1,1)))&gt;0,
   DATE(2013,INT((ROW(A6447)-1)/20)+1,1),
   ""
)</f>
        <v/>
      </c>
      <c r="B6250" s="72" t="str">
        <f t="shared" si="296"/>
        <v/>
      </c>
      <c r="C6250" s="73"/>
      <c r="D6250" s="73"/>
      <c r="E6250" s="73"/>
      <c r="F6250" s="73"/>
      <c r="G6250" s="73"/>
    </row>
    <row r="6251" spans="1:7" x14ac:dyDescent="0.25">
      <c r="A6251" s="71" t="str">
        <f>IF(
   SUMPRODUCT(--(Sinduscon!$3:$3=DATE(2013,INT((ROW(A6448)-1)/20)+1,1)))&gt;0,
   DATE(2013,INT((ROW(A6448)-1)/20)+1,1),
   ""
)</f>
        <v/>
      </c>
      <c r="B6251" s="72" t="str">
        <f t="shared" si="296"/>
        <v/>
      </c>
      <c r="C6251" s="73"/>
      <c r="D6251" s="73"/>
      <c r="E6251" s="73"/>
      <c r="F6251" s="73"/>
      <c r="G6251" s="73"/>
    </row>
    <row r="6252" spans="1:7" x14ac:dyDescent="0.25">
      <c r="A6252" s="71" t="str">
        <f>IF(
   SUMPRODUCT(--(Sinduscon!$3:$3=DATE(2013,INT((ROW(A6449)-1)/20)+1,1)))&gt;0,
   DATE(2013,INT((ROW(A6449)-1)/20)+1,1),
   ""
)</f>
        <v/>
      </c>
      <c r="B6252" s="72" t="str">
        <f t="shared" si="296"/>
        <v/>
      </c>
      <c r="C6252" s="73"/>
      <c r="D6252" s="73"/>
      <c r="E6252" s="73"/>
      <c r="F6252" s="73"/>
      <c r="G6252" s="73"/>
    </row>
    <row r="6253" spans="1:7" x14ac:dyDescent="0.25">
      <c r="A6253" s="71" t="str">
        <f>IF(
   SUMPRODUCT(--(Sinduscon!$3:$3=DATE(2013,INT((ROW(A6450)-1)/20)+1,1)))&gt;0,
   DATE(2013,INT((ROW(A6450)-1)/20)+1,1),
   ""
)</f>
        <v/>
      </c>
      <c r="B6253" s="72" t="str">
        <f t="shared" si="296"/>
        <v/>
      </c>
      <c r="C6253" s="73"/>
      <c r="D6253" s="73"/>
      <c r="E6253" s="73"/>
      <c r="F6253" s="73"/>
      <c r="G6253" s="73"/>
    </row>
    <row r="6254" spans="1:7" x14ac:dyDescent="0.25">
      <c r="A6254" s="71" t="str">
        <f>IF(
   SUMPRODUCT(--(Sinduscon!$3:$3=DATE(2013,INT((ROW(A6451)-1)/20)+1,1)))&gt;0,
   DATE(2013,INT((ROW(A6451)-1)/20)+1,1),
   ""
)</f>
        <v/>
      </c>
      <c r="B6254" s="72" t="str">
        <f t="shared" si="296"/>
        <v/>
      </c>
      <c r="C6254" s="73"/>
      <c r="D6254" s="73"/>
      <c r="E6254" s="73"/>
      <c r="F6254" s="73"/>
      <c r="G6254" s="73"/>
    </row>
    <row r="6255" spans="1:7" x14ac:dyDescent="0.25">
      <c r="A6255" s="71" t="str">
        <f>IF(
   SUMPRODUCT(--(Sinduscon!$3:$3=DATE(2013,INT((ROW(A6452)-1)/20)+1,1)))&gt;0,
   DATE(2013,INT((ROW(A6452)-1)/20)+1,1),
   ""
)</f>
        <v/>
      </c>
      <c r="B6255" s="72" t="str">
        <f t="shared" si="296"/>
        <v/>
      </c>
      <c r="C6255" s="73"/>
      <c r="D6255" s="73"/>
      <c r="E6255" s="73"/>
      <c r="F6255" s="73"/>
      <c r="G6255" s="73"/>
    </row>
    <row r="6256" spans="1:7" x14ac:dyDescent="0.25">
      <c r="A6256" s="71" t="str">
        <f>IF(
   SUMPRODUCT(--(Sinduscon!$3:$3=DATE(2013,INT((ROW(A6453)-1)/20)+1,1)))&gt;0,
   DATE(2013,INT((ROW(A6453)-1)/20)+1,1),
   ""
)</f>
        <v/>
      </c>
      <c r="B6256" s="72" t="str">
        <f t="shared" si="296"/>
        <v/>
      </c>
      <c r="C6256" s="73"/>
      <c r="D6256" s="73"/>
      <c r="E6256" s="73"/>
      <c r="F6256" s="73"/>
      <c r="G6256" s="73"/>
    </row>
    <row r="6257" spans="1:7" x14ac:dyDescent="0.25">
      <c r="A6257" s="71" t="str">
        <f>IF(
   SUMPRODUCT(--(Sinduscon!$3:$3=DATE(2013,INT((ROW(A6454)-1)/20)+1,1)))&gt;0,
   DATE(2013,INT((ROW(A6454)-1)/20)+1,1),
   ""
)</f>
        <v/>
      </c>
      <c r="B6257" s="72" t="str">
        <f t="shared" si="296"/>
        <v/>
      </c>
      <c r="C6257" s="73"/>
      <c r="D6257" s="73"/>
      <c r="E6257" s="73"/>
      <c r="F6257" s="73"/>
      <c r="G6257" s="73"/>
    </row>
    <row r="6258" spans="1:7" x14ac:dyDescent="0.25">
      <c r="A6258" s="71" t="str">
        <f>IF(
   SUMPRODUCT(--(Sinduscon!$3:$3=DATE(2013,INT((ROW(A6455)-1)/20)+1,1)))&gt;0,
   DATE(2013,INT((ROW(A6455)-1)/20)+1,1),
   ""
)</f>
        <v/>
      </c>
      <c r="B6258" s="72" t="str">
        <f t="shared" si="296"/>
        <v/>
      </c>
      <c r="C6258" s="73"/>
      <c r="D6258" s="73"/>
      <c r="E6258" s="73"/>
      <c r="F6258" s="73"/>
      <c r="G6258" s="73"/>
    </row>
    <row r="6259" spans="1:7" x14ac:dyDescent="0.25">
      <c r="A6259" s="71" t="str">
        <f>IF(
   SUMPRODUCT(--(Sinduscon!$3:$3=DATE(2013,INT((ROW(A6456)-1)/20)+1,1)))&gt;0,
   DATE(2013,INT((ROW(A6456)-1)/20)+1,1),
   ""
)</f>
        <v/>
      </c>
      <c r="B6259" s="72" t="str">
        <f t="shared" si="296"/>
        <v/>
      </c>
      <c r="C6259" s="73"/>
      <c r="D6259" s="73"/>
      <c r="E6259" s="73"/>
      <c r="F6259" s="73"/>
      <c r="G6259" s="73"/>
    </row>
    <row r="6260" spans="1:7" x14ac:dyDescent="0.25">
      <c r="A6260" s="71" t="str">
        <f>IF(
   SUMPRODUCT(--(Sinduscon!$3:$3=DATE(2013,INT((ROW(A6457)-1)/20)+1,1)))&gt;0,
   DATE(2013,INT((ROW(A6457)-1)/20)+1,1),
   ""
)</f>
        <v/>
      </c>
      <c r="B6260" s="72" t="str">
        <f t="shared" si="296"/>
        <v/>
      </c>
      <c r="C6260" s="73"/>
      <c r="D6260" s="73"/>
      <c r="E6260" s="73"/>
      <c r="F6260" s="73"/>
      <c r="G6260" s="73"/>
    </row>
    <row r="6261" spans="1:7" x14ac:dyDescent="0.25">
      <c r="A6261" s="71" t="str">
        <f>IF(
   SUMPRODUCT(--(Sinduscon!$3:$3=DATE(2013,INT((ROW(A6458)-1)/20)+1,1)))&gt;0,
   DATE(2013,INT((ROW(A6458)-1)/20)+1,1),
   ""
)</f>
        <v/>
      </c>
      <c r="B6261" s="72" t="str">
        <f t="shared" si="296"/>
        <v/>
      </c>
      <c r="C6261" s="73"/>
      <c r="D6261" s="73"/>
      <c r="E6261" s="73"/>
      <c r="F6261" s="73"/>
      <c r="G6261" s="73"/>
    </row>
    <row r="6262" spans="1:7" x14ac:dyDescent="0.25">
      <c r="A6262" s="71" t="str">
        <f>IF(
   SUMPRODUCT(--(Sinduscon!$3:$3=DATE(2013,INT((ROW(A6459)-1)/20)+1,1)))&gt;0,
   DATE(2013,INT((ROW(A6459)-1)/20)+1,1),
   ""
)</f>
        <v/>
      </c>
      <c r="B6262" s="72" t="str">
        <f t="shared" si="296"/>
        <v/>
      </c>
      <c r="C6262" s="73"/>
      <c r="D6262" s="73"/>
      <c r="E6262" s="73"/>
      <c r="F6262" s="73"/>
      <c r="G6262" s="73"/>
    </row>
    <row r="6263" spans="1:7" x14ac:dyDescent="0.25">
      <c r="A6263" s="71" t="str">
        <f>IF(
   SUMPRODUCT(--(Sinduscon!$3:$3=DATE(2013,INT((ROW(A6460)-1)/20)+1,1)))&gt;0,
   DATE(2013,INT((ROW(A6460)-1)/20)+1,1),
   ""
)</f>
        <v/>
      </c>
      <c r="B6263" s="72" t="str">
        <f t="shared" si="296"/>
        <v/>
      </c>
      <c r="C6263" s="73"/>
      <c r="D6263" s="73"/>
      <c r="E6263" s="73"/>
      <c r="F6263" s="73"/>
      <c r="G6263" s="73"/>
    </row>
    <row r="6264" spans="1:7" x14ac:dyDescent="0.25">
      <c r="A6264" s="71" t="str">
        <f>IF(
   SUMPRODUCT(--(Sinduscon!$3:$3=DATE(2013,INT((ROW(A6461)-1)/20)+1,1)))&gt;0,
   DATE(2013,INT((ROW(A6461)-1)/20)+1,1),
   ""
)</f>
        <v/>
      </c>
      <c r="B6264" s="72" t="str">
        <f t="shared" si="296"/>
        <v/>
      </c>
      <c r="C6264" s="73"/>
      <c r="D6264" s="73"/>
      <c r="E6264" s="73"/>
      <c r="F6264" s="73"/>
      <c r="G6264" s="73"/>
    </row>
    <row r="6265" spans="1:7" x14ac:dyDescent="0.25">
      <c r="A6265" s="71" t="str">
        <f>IF(
   SUMPRODUCT(--(Sinduscon!$3:$3=DATE(2013,INT((ROW(A6462)-1)/20)+1,1)))&gt;0,
   DATE(2013,INT((ROW(A6462)-1)/20)+1,1),
   ""
)</f>
        <v/>
      </c>
      <c r="B6265" s="72" t="str">
        <f t="shared" si="296"/>
        <v/>
      </c>
      <c r="C6265" s="73"/>
      <c r="D6265" s="73"/>
      <c r="E6265" s="73"/>
      <c r="F6265" s="73"/>
      <c r="G6265" s="73"/>
    </row>
    <row r="6266" spans="1:7" x14ac:dyDescent="0.25">
      <c r="A6266" s="71" t="str">
        <f>IF(
   SUMPRODUCT(--(Sinduscon!$3:$3=DATE(2013,INT((ROW(A6463)-1)/20)+1,1)))&gt;0,
   DATE(2013,INT((ROW(A6463)-1)/20)+1,1),
   ""
)</f>
        <v/>
      </c>
      <c r="B6266" s="72" t="str">
        <f t="shared" si="296"/>
        <v/>
      </c>
      <c r="C6266" s="73"/>
      <c r="D6266" s="73"/>
      <c r="E6266" s="73"/>
      <c r="F6266" s="73"/>
      <c r="G6266" s="73"/>
    </row>
    <row r="6267" spans="1:7" x14ac:dyDescent="0.25">
      <c r="A6267" s="71" t="str">
        <f>IF(
   SUMPRODUCT(--(Sinduscon!$3:$3=DATE(2013,INT((ROW(A6464)-1)/20)+1,1)))&gt;0,
   DATE(2013,INT((ROW(A6464)-1)/20)+1,1),
   ""
)</f>
        <v/>
      </c>
      <c r="B6267" s="72" t="str">
        <f t="shared" si="296"/>
        <v/>
      </c>
      <c r="C6267" s="73"/>
      <c r="D6267" s="73"/>
      <c r="E6267" s="73"/>
      <c r="F6267" s="73"/>
      <c r="G6267" s="73"/>
    </row>
    <row r="6268" spans="1:7" x14ac:dyDescent="0.25">
      <c r="A6268" s="71" t="str">
        <f>IF(
   SUMPRODUCT(--(Sinduscon!$3:$3=DATE(2013,INT((ROW(A6465)-1)/20)+1,1)))&gt;0,
   DATE(2013,INT((ROW(A6465)-1)/20)+1,1),
   ""
)</f>
        <v/>
      </c>
      <c r="B6268" s="72" t="str">
        <f t="shared" si="296"/>
        <v/>
      </c>
      <c r="C6268" s="73"/>
      <c r="D6268" s="73"/>
      <c r="E6268" s="73"/>
      <c r="F6268" s="73"/>
      <c r="G6268" s="73"/>
    </row>
    <row r="6269" spans="1:7" x14ac:dyDescent="0.25">
      <c r="A6269" s="71" t="str">
        <f>IF(
   SUMPRODUCT(--(Sinduscon!$3:$3=DATE(2013,INT((ROW(A6466)-1)/20)+1,1)))&gt;0,
   DATE(2013,INT((ROW(A6466)-1)/20)+1,1),
   ""
)</f>
        <v/>
      </c>
      <c r="B6269" s="72" t="str">
        <f t="shared" si="296"/>
        <v/>
      </c>
      <c r="C6269" s="73"/>
      <c r="D6269" s="73"/>
      <c r="E6269" s="73"/>
      <c r="F6269" s="73"/>
      <c r="G6269" s="73"/>
    </row>
    <row r="6270" spans="1:7" x14ac:dyDescent="0.25">
      <c r="A6270" s="71" t="str">
        <f>IF(
   SUMPRODUCT(--(Sinduscon!$3:$3=DATE(2013,INT((ROW(A6467)-1)/20)+1,1)))&gt;0,
   DATE(2013,INT((ROW(A6467)-1)/20)+1,1),
   ""
)</f>
        <v/>
      </c>
      <c r="B6270" s="72" t="str">
        <f t="shared" si="296"/>
        <v/>
      </c>
      <c r="C6270" s="73"/>
      <c r="D6270" s="73"/>
      <c r="E6270" s="73"/>
      <c r="F6270" s="73"/>
      <c r="G6270" s="73"/>
    </row>
    <row r="6271" spans="1:7" x14ac:dyDescent="0.25">
      <c r="A6271" s="71" t="str">
        <f>IF(
   SUMPRODUCT(--(Sinduscon!$3:$3=DATE(2013,INT((ROW(A6468)-1)/20)+1,1)))&gt;0,
   DATE(2013,INT((ROW(A6468)-1)/20)+1,1),
   ""
)</f>
        <v/>
      </c>
      <c r="B6271" s="72" t="str">
        <f t="shared" si="296"/>
        <v/>
      </c>
      <c r="C6271" s="73"/>
      <c r="D6271" s="73"/>
      <c r="E6271" s="73"/>
      <c r="F6271" s="73"/>
      <c r="G6271" s="73"/>
    </row>
    <row r="6272" spans="1:7" x14ac:dyDescent="0.25">
      <c r="A6272" s="71" t="str">
        <f>IF(
   SUMPRODUCT(--(Sinduscon!$3:$3=DATE(2013,INT((ROW(A6469)-1)/20)+1,1)))&gt;0,
   DATE(2013,INT((ROW(A6469)-1)/20)+1,1),
   ""
)</f>
        <v/>
      </c>
      <c r="B6272" s="72" t="str">
        <f t="shared" si="296"/>
        <v/>
      </c>
      <c r="C6272" s="73"/>
      <c r="D6272" s="73"/>
      <c r="E6272" s="73"/>
      <c r="F6272" s="73"/>
      <c r="G6272" s="73"/>
    </row>
    <row r="6273" spans="1:7" x14ac:dyDescent="0.25">
      <c r="A6273" s="71" t="str">
        <f>IF(
   SUMPRODUCT(--(Sinduscon!$3:$3=DATE(2013,INT((ROW(A6470)-1)/20)+1,1)))&gt;0,
   DATE(2013,INT((ROW(A6470)-1)/20)+1,1),
   ""
)</f>
        <v/>
      </c>
      <c r="B6273" s="72" t="str">
        <f t="shared" si="296"/>
        <v/>
      </c>
      <c r="C6273" s="73"/>
      <c r="D6273" s="73"/>
      <c r="E6273" s="73"/>
      <c r="F6273" s="73"/>
      <c r="G6273" s="73"/>
    </row>
    <row r="6274" spans="1:7" x14ac:dyDescent="0.25">
      <c r="A6274" s="71" t="str">
        <f>IF(
   SUMPRODUCT(--(Sinduscon!$3:$3=DATE(2013,INT((ROW(A6471)-1)/20)+1,1)))&gt;0,
   DATE(2013,INT((ROW(A6471)-1)/20)+1,1),
   ""
)</f>
        <v/>
      </c>
      <c r="B6274" s="72" t="str">
        <f t="shared" si="296"/>
        <v/>
      </c>
      <c r="C6274" s="73"/>
      <c r="D6274" s="73"/>
      <c r="E6274" s="73"/>
      <c r="F6274" s="73"/>
      <c r="G6274" s="73"/>
    </row>
    <row r="6275" spans="1:7" x14ac:dyDescent="0.25">
      <c r="A6275" s="71" t="str">
        <f>IF(
   SUMPRODUCT(--(Sinduscon!$3:$3=DATE(2013,INT((ROW(A6472)-1)/20)+1,1)))&gt;0,
   DATE(2013,INT((ROW(A6472)-1)/20)+1,1),
   ""
)</f>
        <v/>
      </c>
      <c r="B6275" s="72" t="str">
        <f t="shared" si="296"/>
        <v/>
      </c>
      <c r="C6275" s="73"/>
      <c r="D6275" s="73"/>
      <c r="E6275" s="73"/>
      <c r="F6275" s="73"/>
      <c r="G6275" s="73"/>
    </row>
    <row r="6276" spans="1:7" x14ac:dyDescent="0.25">
      <c r="A6276" s="71" t="str">
        <f>IF(
   SUMPRODUCT(--(Sinduscon!$3:$3=DATE(2013,INT((ROW(A6473)-1)/20)+1,1)))&gt;0,
   DATE(2013,INT((ROW(A6473)-1)/20)+1,1),
   ""
)</f>
        <v/>
      </c>
      <c r="B6276" s="72" t="str">
        <f t="shared" si="296"/>
        <v/>
      </c>
      <c r="C6276" s="73"/>
      <c r="D6276" s="73"/>
      <c r="E6276" s="73"/>
      <c r="F6276" s="73"/>
      <c r="G6276" s="73"/>
    </row>
    <row r="6277" spans="1:7" x14ac:dyDescent="0.25">
      <c r="A6277" s="71" t="str">
        <f>IF(
   SUMPRODUCT(--(Sinduscon!$3:$3=DATE(2013,INT((ROW(A6474)-1)/20)+1,1)))&gt;0,
   DATE(2013,INT((ROW(A6474)-1)/20)+1,1),
   ""
)</f>
        <v/>
      </c>
      <c r="B6277" s="72" t="str">
        <f t="shared" si="296"/>
        <v/>
      </c>
      <c r="C6277" s="73"/>
      <c r="D6277" s="73"/>
      <c r="E6277" s="73"/>
      <c r="F6277" s="73"/>
      <c r="G6277" s="73"/>
    </row>
    <row r="6278" spans="1:7" x14ac:dyDescent="0.25">
      <c r="A6278" s="71" t="str">
        <f>IF(
   SUMPRODUCT(--(Sinduscon!$3:$3=DATE(2013,INT((ROW(A6475)-1)/20)+1,1)))&gt;0,
   DATE(2013,INT((ROW(A6475)-1)/20)+1,1),
   ""
)</f>
        <v/>
      </c>
      <c r="B6278" s="72" t="str">
        <f t="shared" si="296"/>
        <v/>
      </c>
      <c r="C6278" s="73"/>
      <c r="D6278" s="73"/>
      <c r="E6278" s="73"/>
      <c r="F6278" s="73"/>
      <c r="G6278" s="73"/>
    </row>
    <row r="6279" spans="1:7" x14ac:dyDescent="0.25">
      <c r="A6279" s="71" t="str">
        <f>IF(
   SUMPRODUCT(--(Sinduscon!$3:$3=DATE(2013,INT((ROW(A6476)-1)/20)+1,1)))&gt;0,
   DATE(2013,INT((ROW(A6476)-1)/20)+1,1),
   ""
)</f>
        <v/>
      </c>
      <c r="B6279" s="72" t="str">
        <f t="shared" si="296"/>
        <v/>
      </c>
      <c r="C6279" s="73"/>
      <c r="D6279" s="73"/>
      <c r="E6279" s="73"/>
      <c r="F6279" s="73"/>
      <c r="G6279" s="73"/>
    </row>
    <row r="6280" spans="1:7" x14ac:dyDescent="0.25">
      <c r="A6280" s="71" t="str">
        <f>IF(
   SUMPRODUCT(--(Sinduscon!$3:$3=DATE(2013,INT((ROW(A6477)-1)/20)+1,1)))&gt;0,
   DATE(2013,INT((ROW(A6477)-1)/20)+1,1),
   ""
)</f>
        <v/>
      </c>
      <c r="B6280" s="72" t="str">
        <f t="shared" ref="B6280:B6343" si="297">IF(A6280&lt;&gt;"", CHOOSE(MOD(QUOTIENT(ROW()-4,4),5)+1,"R-1","PP-4","R-8","R-16","PIS"), "")</f>
        <v/>
      </c>
      <c r="C6280" s="73"/>
      <c r="D6280" s="73"/>
      <c r="E6280" s="73"/>
      <c r="F6280" s="73"/>
      <c r="G6280" s="73"/>
    </row>
    <row r="6281" spans="1:7" x14ac:dyDescent="0.25">
      <c r="A6281" s="71" t="str">
        <f>IF(
   SUMPRODUCT(--(Sinduscon!$3:$3=DATE(2013,INT((ROW(A6478)-1)/20)+1,1)))&gt;0,
   DATE(2013,INT((ROW(A6478)-1)/20)+1,1),
   ""
)</f>
        <v/>
      </c>
      <c r="B6281" s="72" t="str">
        <f t="shared" si="297"/>
        <v/>
      </c>
      <c r="C6281" s="73"/>
      <c r="D6281" s="73"/>
      <c r="E6281" s="73"/>
      <c r="F6281" s="73"/>
      <c r="G6281" s="73"/>
    </row>
    <row r="6282" spans="1:7" x14ac:dyDescent="0.25">
      <c r="A6282" s="71" t="str">
        <f>IF(
   SUMPRODUCT(--(Sinduscon!$3:$3=DATE(2013,INT((ROW(A6479)-1)/20)+1,1)))&gt;0,
   DATE(2013,INT((ROW(A6479)-1)/20)+1,1),
   ""
)</f>
        <v/>
      </c>
      <c r="B6282" s="72" t="str">
        <f t="shared" si="297"/>
        <v/>
      </c>
      <c r="C6282" s="73"/>
      <c r="D6282" s="73"/>
      <c r="E6282" s="73"/>
      <c r="F6282" s="73"/>
      <c r="G6282" s="73"/>
    </row>
    <row r="6283" spans="1:7" x14ac:dyDescent="0.25">
      <c r="A6283" s="71" t="str">
        <f>IF(
   SUMPRODUCT(--(Sinduscon!$3:$3=DATE(2013,INT((ROW(A6480)-1)/20)+1,1)))&gt;0,
   DATE(2013,INT((ROW(A6480)-1)/20)+1,1),
   ""
)</f>
        <v/>
      </c>
      <c r="B6283" s="72" t="str">
        <f t="shared" si="297"/>
        <v/>
      </c>
      <c r="C6283" s="73"/>
      <c r="D6283" s="73"/>
      <c r="E6283" s="73"/>
      <c r="F6283" s="73"/>
      <c r="G6283" s="73"/>
    </row>
    <row r="6284" spans="1:7" x14ac:dyDescent="0.25">
      <c r="A6284" s="71" t="str">
        <f>IF(
   SUMPRODUCT(--(Sinduscon!$3:$3=DATE(2013,INT((ROW(A6481)-1)/20)+1,1)))&gt;0,
   DATE(2013,INT((ROW(A6481)-1)/20)+1,1),
   ""
)</f>
        <v/>
      </c>
      <c r="B6284" s="72" t="str">
        <f t="shared" si="297"/>
        <v/>
      </c>
      <c r="C6284" s="73"/>
      <c r="D6284" s="73"/>
      <c r="E6284" s="73"/>
      <c r="F6284" s="73"/>
      <c r="G6284" s="73"/>
    </row>
    <row r="6285" spans="1:7" x14ac:dyDescent="0.25">
      <c r="A6285" s="71" t="str">
        <f>IF(
   SUMPRODUCT(--(Sinduscon!$3:$3=DATE(2013,INT((ROW(A6482)-1)/20)+1,1)))&gt;0,
   DATE(2013,INT((ROW(A6482)-1)/20)+1,1),
   ""
)</f>
        <v/>
      </c>
      <c r="B6285" s="72" t="str">
        <f t="shared" si="297"/>
        <v/>
      </c>
      <c r="C6285" s="73"/>
      <c r="D6285" s="73"/>
      <c r="E6285" s="73"/>
      <c r="F6285" s="73"/>
      <c r="G6285" s="73"/>
    </row>
    <row r="6286" spans="1:7" x14ac:dyDescent="0.25">
      <c r="A6286" s="71" t="str">
        <f>IF(
   SUMPRODUCT(--(Sinduscon!$3:$3=DATE(2013,INT((ROW(A6483)-1)/20)+1,1)))&gt;0,
   DATE(2013,INT((ROW(A6483)-1)/20)+1,1),
   ""
)</f>
        <v/>
      </c>
      <c r="B6286" s="72" t="str">
        <f t="shared" si="297"/>
        <v/>
      </c>
      <c r="C6286" s="73"/>
      <c r="D6286" s="73"/>
      <c r="E6286" s="73"/>
      <c r="F6286" s="73"/>
      <c r="G6286" s="73"/>
    </row>
    <row r="6287" spans="1:7" x14ac:dyDescent="0.25">
      <c r="A6287" s="71" t="str">
        <f>IF(
   SUMPRODUCT(--(Sinduscon!$3:$3=DATE(2013,INT((ROW(A6484)-1)/20)+1,1)))&gt;0,
   DATE(2013,INT((ROW(A6484)-1)/20)+1,1),
   ""
)</f>
        <v/>
      </c>
      <c r="B6287" s="72" t="str">
        <f t="shared" si="297"/>
        <v/>
      </c>
      <c r="C6287" s="73"/>
      <c r="D6287" s="73"/>
      <c r="E6287" s="73"/>
      <c r="F6287" s="73"/>
      <c r="G6287" s="73"/>
    </row>
    <row r="6288" spans="1:7" x14ac:dyDescent="0.25">
      <c r="A6288" s="71" t="str">
        <f>IF(
   SUMPRODUCT(--(Sinduscon!$3:$3=DATE(2013,INT((ROW(A6485)-1)/20)+1,1)))&gt;0,
   DATE(2013,INT((ROW(A6485)-1)/20)+1,1),
   ""
)</f>
        <v/>
      </c>
      <c r="B6288" s="72" t="str">
        <f t="shared" si="297"/>
        <v/>
      </c>
      <c r="C6288" s="73"/>
      <c r="D6288" s="73"/>
      <c r="E6288" s="73"/>
      <c r="F6288" s="73"/>
      <c r="G6288" s="73"/>
    </row>
    <row r="6289" spans="1:7" x14ac:dyDescent="0.25">
      <c r="A6289" s="71" t="str">
        <f>IF(
   SUMPRODUCT(--(Sinduscon!$3:$3=DATE(2013,INT((ROW(A6486)-1)/20)+1,1)))&gt;0,
   DATE(2013,INT((ROW(A6486)-1)/20)+1,1),
   ""
)</f>
        <v/>
      </c>
      <c r="B6289" s="72" t="str">
        <f t="shared" si="297"/>
        <v/>
      </c>
      <c r="C6289" s="73"/>
      <c r="D6289" s="73"/>
      <c r="E6289" s="73"/>
      <c r="F6289" s="73"/>
      <c r="G6289" s="73"/>
    </row>
    <row r="6290" spans="1:7" x14ac:dyDescent="0.25">
      <c r="A6290" s="71" t="str">
        <f>IF(
   SUMPRODUCT(--(Sinduscon!$3:$3=DATE(2013,INT((ROW(A6487)-1)/20)+1,1)))&gt;0,
   DATE(2013,INT((ROW(A6487)-1)/20)+1,1),
   ""
)</f>
        <v/>
      </c>
      <c r="B6290" s="72" t="str">
        <f t="shared" si="297"/>
        <v/>
      </c>
      <c r="C6290" s="73"/>
      <c r="D6290" s="73"/>
      <c r="E6290" s="73"/>
      <c r="F6290" s="73"/>
      <c r="G6290" s="73"/>
    </row>
    <row r="6291" spans="1:7" x14ac:dyDescent="0.25">
      <c r="A6291" s="71" t="str">
        <f>IF(
   SUMPRODUCT(--(Sinduscon!$3:$3=DATE(2013,INT((ROW(A6488)-1)/20)+1,1)))&gt;0,
   DATE(2013,INT((ROW(A6488)-1)/20)+1,1),
   ""
)</f>
        <v/>
      </c>
      <c r="B6291" s="72" t="str">
        <f t="shared" si="297"/>
        <v/>
      </c>
      <c r="C6291" s="73"/>
      <c r="D6291" s="73"/>
      <c r="E6291" s="73"/>
      <c r="F6291" s="73"/>
      <c r="G6291" s="73"/>
    </row>
    <row r="6292" spans="1:7" x14ac:dyDescent="0.25">
      <c r="A6292" s="71" t="str">
        <f>IF(
   SUMPRODUCT(--(Sinduscon!$3:$3=DATE(2013,INT((ROW(A6489)-1)/20)+1,1)))&gt;0,
   DATE(2013,INT((ROW(A6489)-1)/20)+1,1),
   ""
)</f>
        <v/>
      </c>
      <c r="B6292" s="72" t="str">
        <f t="shared" si="297"/>
        <v/>
      </c>
      <c r="C6292" s="73"/>
      <c r="D6292" s="73"/>
      <c r="E6292" s="73"/>
      <c r="F6292" s="73"/>
      <c r="G6292" s="73"/>
    </row>
    <row r="6293" spans="1:7" x14ac:dyDescent="0.25">
      <c r="A6293" s="71" t="str">
        <f>IF(
   SUMPRODUCT(--(Sinduscon!$3:$3=DATE(2013,INT((ROW(A6490)-1)/20)+1,1)))&gt;0,
   DATE(2013,INT((ROW(A6490)-1)/20)+1,1),
   ""
)</f>
        <v/>
      </c>
      <c r="B6293" s="72" t="str">
        <f t="shared" si="297"/>
        <v/>
      </c>
      <c r="C6293" s="73"/>
      <c r="D6293" s="73"/>
      <c r="E6293" s="73"/>
      <c r="F6293" s="73"/>
      <c r="G6293" s="73"/>
    </row>
    <row r="6294" spans="1:7" x14ac:dyDescent="0.25">
      <c r="A6294" s="71" t="str">
        <f>IF(
   SUMPRODUCT(--(Sinduscon!$3:$3=DATE(2013,INT((ROW(A6491)-1)/20)+1,1)))&gt;0,
   DATE(2013,INT((ROW(A6491)-1)/20)+1,1),
   ""
)</f>
        <v/>
      </c>
      <c r="B6294" s="72" t="str">
        <f t="shared" si="297"/>
        <v/>
      </c>
      <c r="C6294" s="73"/>
      <c r="D6294" s="73"/>
      <c r="E6294" s="73"/>
      <c r="F6294" s="73"/>
      <c r="G6294" s="73"/>
    </row>
    <row r="6295" spans="1:7" x14ac:dyDescent="0.25">
      <c r="A6295" s="71" t="str">
        <f>IF(
   SUMPRODUCT(--(Sinduscon!$3:$3=DATE(2013,INT((ROW(A6492)-1)/20)+1,1)))&gt;0,
   DATE(2013,INT((ROW(A6492)-1)/20)+1,1),
   ""
)</f>
        <v/>
      </c>
      <c r="B6295" s="72" t="str">
        <f t="shared" si="297"/>
        <v/>
      </c>
      <c r="C6295" s="73"/>
      <c r="D6295" s="73"/>
      <c r="E6295" s="73"/>
      <c r="F6295" s="73"/>
      <c r="G6295" s="73"/>
    </row>
    <row r="6296" spans="1:7" x14ac:dyDescent="0.25">
      <c r="A6296" s="71" t="str">
        <f>IF(
   SUMPRODUCT(--(Sinduscon!$3:$3=DATE(2013,INT((ROW(A6493)-1)/20)+1,1)))&gt;0,
   DATE(2013,INT((ROW(A6493)-1)/20)+1,1),
   ""
)</f>
        <v/>
      </c>
      <c r="B6296" s="72" t="str">
        <f t="shared" si="297"/>
        <v/>
      </c>
      <c r="C6296" s="73"/>
      <c r="D6296" s="73"/>
      <c r="E6296" s="73"/>
      <c r="F6296" s="73"/>
      <c r="G6296" s="73"/>
    </row>
    <row r="6297" spans="1:7" x14ac:dyDescent="0.25">
      <c r="A6297" s="71" t="str">
        <f>IF(
   SUMPRODUCT(--(Sinduscon!$3:$3=DATE(2013,INT((ROW(A6494)-1)/20)+1,1)))&gt;0,
   DATE(2013,INT((ROW(A6494)-1)/20)+1,1),
   ""
)</f>
        <v/>
      </c>
      <c r="B6297" s="72" t="str">
        <f t="shared" si="297"/>
        <v/>
      </c>
      <c r="C6297" s="73"/>
      <c r="D6297" s="73"/>
      <c r="E6297" s="73"/>
      <c r="F6297" s="73"/>
      <c r="G6297" s="73"/>
    </row>
    <row r="6298" spans="1:7" x14ac:dyDescent="0.25">
      <c r="A6298" s="71" t="str">
        <f>IF(
   SUMPRODUCT(--(Sinduscon!$3:$3=DATE(2013,INT((ROW(A6495)-1)/20)+1,1)))&gt;0,
   DATE(2013,INT((ROW(A6495)-1)/20)+1,1),
   ""
)</f>
        <v/>
      </c>
      <c r="B6298" s="72" t="str">
        <f t="shared" si="297"/>
        <v/>
      </c>
      <c r="C6298" s="73"/>
      <c r="D6298" s="73"/>
      <c r="E6298" s="73"/>
      <c r="F6298" s="73"/>
      <c r="G6298" s="73"/>
    </row>
    <row r="6299" spans="1:7" x14ac:dyDescent="0.25">
      <c r="A6299" s="71" t="str">
        <f>IF(
   SUMPRODUCT(--(Sinduscon!$3:$3=DATE(2013,INT((ROW(A6496)-1)/20)+1,1)))&gt;0,
   DATE(2013,INT((ROW(A6496)-1)/20)+1,1),
   ""
)</f>
        <v/>
      </c>
      <c r="B6299" s="72" t="str">
        <f t="shared" si="297"/>
        <v/>
      </c>
      <c r="C6299" s="73"/>
      <c r="D6299" s="73"/>
      <c r="E6299" s="73"/>
      <c r="F6299" s="73"/>
      <c r="G6299" s="73"/>
    </row>
    <row r="6300" spans="1:7" x14ac:dyDescent="0.25">
      <c r="A6300" s="71" t="str">
        <f>IF(
   SUMPRODUCT(--(Sinduscon!$3:$3=DATE(2013,INT((ROW(A6497)-1)/20)+1,1)))&gt;0,
   DATE(2013,INT((ROW(A6497)-1)/20)+1,1),
   ""
)</f>
        <v/>
      </c>
      <c r="B6300" s="72" t="str">
        <f t="shared" si="297"/>
        <v/>
      </c>
      <c r="C6300" s="73"/>
      <c r="D6300" s="73"/>
      <c r="E6300" s="73"/>
      <c r="F6300" s="73"/>
      <c r="G6300" s="73"/>
    </row>
    <row r="6301" spans="1:7" x14ac:dyDescent="0.25">
      <c r="A6301" s="71" t="str">
        <f>IF(
   SUMPRODUCT(--(Sinduscon!$3:$3=DATE(2013,INT((ROW(A6498)-1)/20)+1,1)))&gt;0,
   DATE(2013,INT((ROW(A6498)-1)/20)+1,1),
   ""
)</f>
        <v/>
      </c>
      <c r="B6301" s="72" t="str">
        <f t="shared" si="297"/>
        <v/>
      </c>
      <c r="C6301" s="73"/>
      <c r="D6301" s="73"/>
      <c r="E6301" s="73"/>
      <c r="F6301" s="73"/>
      <c r="G6301" s="73"/>
    </row>
    <row r="6302" spans="1:7" x14ac:dyDescent="0.25">
      <c r="A6302" s="71" t="str">
        <f>IF(
   SUMPRODUCT(--(Sinduscon!$3:$3=DATE(2013,INT((ROW(A6499)-1)/20)+1,1)))&gt;0,
   DATE(2013,INT((ROW(A6499)-1)/20)+1,1),
   ""
)</f>
        <v/>
      </c>
      <c r="B6302" s="72" t="str">
        <f t="shared" si="297"/>
        <v/>
      </c>
      <c r="C6302" s="73"/>
      <c r="D6302" s="73"/>
      <c r="E6302" s="73"/>
      <c r="F6302" s="73"/>
      <c r="G6302" s="73"/>
    </row>
    <row r="6303" spans="1:7" x14ac:dyDescent="0.25">
      <c r="A6303" s="71" t="str">
        <f>IF(
   SUMPRODUCT(--(Sinduscon!$3:$3=DATE(2013,INT((ROW(A6500)-1)/20)+1,1)))&gt;0,
   DATE(2013,INT((ROW(A6500)-1)/20)+1,1),
   ""
)</f>
        <v/>
      </c>
      <c r="B6303" s="72" t="str">
        <f t="shared" si="297"/>
        <v/>
      </c>
      <c r="C6303" s="73"/>
      <c r="D6303" s="73"/>
      <c r="E6303" s="73"/>
      <c r="F6303" s="73"/>
      <c r="G6303" s="73"/>
    </row>
    <row r="6304" spans="1:7" x14ac:dyDescent="0.25">
      <c r="A6304" s="71" t="str">
        <f>IF(
   SUMPRODUCT(--(Sinduscon!$3:$3=DATE(2013,INT((ROW(A6501)-1)/20)+1,1)))&gt;0,
   DATE(2013,INT((ROW(A6501)-1)/20)+1,1),
   ""
)</f>
        <v/>
      </c>
      <c r="B6304" s="72" t="str">
        <f t="shared" si="297"/>
        <v/>
      </c>
      <c r="C6304" s="73"/>
      <c r="D6304" s="73"/>
      <c r="E6304" s="73"/>
      <c r="F6304" s="73"/>
      <c r="G6304" s="73"/>
    </row>
    <row r="6305" spans="1:7" x14ac:dyDescent="0.25">
      <c r="A6305" s="71" t="str">
        <f>IF(
   SUMPRODUCT(--(Sinduscon!$3:$3=DATE(2013,INT((ROW(A6502)-1)/20)+1,1)))&gt;0,
   DATE(2013,INT((ROW(A6502)-1)/20)+1,1),
   ""
)</f>
        <v/>
      </c>
      <c r="B6305" s="72" t="str">
        <f t="shared" si="297"/>
        <v/>
      </c>
      <c r="C6305" s="73"/>
      <c r="D6305" s="73"/>
      <c r="E6305" s="73"/>
      <c r="F6305" s="73"/>
      <c r="G6305" s="73"/>
    </row>
    <row r="6306" spans="1:7" x14ac:dyDescent="0.25">
      <c r="A6306" s="71" t="str">
        <f>IF(
   SUMPRODUCT(--(Sinduscon!$3:$3=DATE(2013,INT((ROW(A6503)-1)/20)+1,1)))&gt;0,
   DATE(2013,INT((ROW(A6503)-1)/20)+1,1),
   ""
)</f>
        <v/>
      </c>
      <c r="B6306" s="72" t="str">
        <f t="shared" si="297"/>
        <v/>
      </c>
      <c r="C6306" s="73"/>
      <c r="D6306" s="73"/>
      <c r="E6306" s="73"/>
      <c r="F6306" s="73"/>
      <c r="G6306" s="73"/>
    </row>
    <row r="6307" spans="1:7" x14ac:dyDescent="0.25">
      <c r="A6307" s="71" t="str">
        <f>IF(
   SUMPRODUCT(--(Sinduscon!$3:$3=DATE(2013,INT((ROW(A6504)-1)/20)+1,1)))&gt;0,
   DATE(2013,INT((ROW(A6504)-1)/20)+1,1),
   ""
)</f>
        <v/>
      </c>
      <c r="B6307" s="72" t="str">
        <f t="shared" si="297"/>
        <v/>
      </c>
      <c r="C6307" s="73"/>
      <c r="D6307" s="73"/>
      <c r="E6307" s="73"/>
      <c r="F6307" s="73"/>
      <c r="G6307" s="73"/>
    </row>
    <row r="6308" spans="1:7" x14ac:dyDescent="0.25">
      <c r="A6308" s="71" t="str">
        <f>IF(
   SUMPRODUCT(--(Sinduscon!$3:$3=DATE(2013,INT((ROW(A6505)-1)/20)+1,1)))&gt;0,
   DATE(2013,INT((ROW(A6505)-1)/20)+1,1),
   ""
)</f>
        <v/>
      </c>
      <c r="B6308" s="72" t="str">
        <f t="shared" si="297"/>
        <v/>
      </c>
      <c r="C6308" s="73"/>
      <c r="D6308" s="73"/>
      <c r="E6308" s="73"/>
      <c r="F6308" s="73"/>
      <c r="G6308" s="73"/>
    </row>
    <row r="6309" spans="1:7" x14ac:dyDescent="0.25">
      <c r="A6309" s="71" t="str">
        <f>IF(
   SUMPRODUCT(--(Sinduscon!$3:$3=DATE(2013,INT((ROW(A6506)-1)/20)+1,1)))&gt;0,
   DATE(2013,INT((ROW(A6506)-1)/20)+1,1),
   ""
)</f>
        <v/>
      </c>
      <c r="B6309" s="72" t="str">
        <f t="shared" si="297"/>
        <v/>
      </c>
      <c r="C6309" s="73"/>
      <c r="D6309" s="73"/>
      <c r="E6309" s="73"/>
      <c r="F6309" s="73"/>
      <c r="G6309" s="73"/>
    </row>
    <row r="6310" spans="1:7" x14ac:dyDescent="0.25">
      <c r="A6310" s="71" t="str">
        <f>IF(
   SUMPRODUCT(--(Sinduscon!$3:$3=DATE(2013,INT((ROW(A6507)-1)/20)+1,1)))&gt;0,
   DATE(2013,INT((ROW(A6507)-1)/20)+1,1),
   ""
)</f>
        <v/>
      </c>
      <c r="B6310" s="72" t="str">
        <f t="shared" si="297"/>
        <v/>
      </c>
      <c r="C6310" s="73"/>
      <c r="D6310" s="73"/>
      <c r="E6310" s="73"/>
      <c r="F6310" s="73"/>
      <c r="G6310" s="73"/>
    </row>
    <row r="6311" spans="1:7" x14ac:dyDescent="0.25">
      <c r="A6311" s="71" t="str">
        <f>IF(
   SUMPRODUCT(--(Sinduscon!$3:$3=DATE(2013,INT((ROW(A6508)-1)/20)+1,1)))&gt;0,
   DATE(2013,INT((ROW(A6508)-1)/20)+1,1),
   ""
)</f>
        <v/>
      </c>
      <c r="B6311" s="72" t="str">
        <f t="shared" si="297"/>
        <v/>
      </c>
      <c r="C6311" s="73"/>
      <c r="D6311" s="73"/>
      <c r="E6311" s="73"/>
      <c r="F6311" s="73"/>
      <c r="G6311" s="73"/>
    </row>
    <row r="6312" spans="1:7" x14ac:dyDescent="0.25">
      <c r="A6312" s="71" t="str">
        <f>IF(
   SUMPRODUCT(--(Sinduscon!$3:$3=DATE(2013,INT((ROW(A6509)-1)/20)+1,1)))&gt;0,
   DATE(2013,INT((ROW(A6509)-1)/20)+1,1),
   ""
)</f>
        <v/>
      </c>
      <c r="B6312" s="72" t="str">
        <f t="shared" si="297"/>
        <v/>
      </c>
      <c r="C6312" s="73"/>
      <c r="D6312" s="73"/>
      <c r="E6312" s="73"/>
      <c r="F6312" s="73"/>
      <c r="G6312" s="73"/>
    </row>
    <row r="6313" spans="1:7" x14ac:dyDescent="0.25">
      <c r="A6313" s="71" t="str">
        <f>IF(
   SUMPRODUCT(--(Sinduscon!$3:$3=DATE(2013,INT((ROW(A6510)-1)/20)+1,1)))&gt;0,
   DATE(2013,INT((ROW(A6510)-1)/20)+1,1),
   ""
)</f>
        <v/>
      </c>
      <c r="B6313" s="72" t="str">
        <f t="shared" si="297"/>
        <v/>
      </c>
      <c r="C6313" s="73"/>
      <c r="D6313" s="73"/>
      <c r="E6313" s="73"/>
      <c r="F6313" s="73"/>
      <c r="G6313" s="73"/>
    </row>
    <row r="6314" spans="1:7" x14ac:dyDescent="0.25">
      <c r="A6314" s="71" t="str">
        <f>IF(
   SUMPRODUCT(--(Sinduscon!$3:$3=DATE(2013,INT((ROW(A6511)-1)/20)+1,1)))&gt;0,
   DATE(2013,INT((ROW(A6511)-1)/20)+1,1),
   ""
)</f>
        <v/>
      </c>
      <c r="B6314" s="72" t="str">
        <f t="shared" si="297"/>
        <v/>
      </c>
      <c r="C6314" s="73"/>
      <c r="D6314" s="73"/>
      <c r="E6314" s="73"/>
      <c r="F6314" s="73"/>
      <c r="G6314" s="73"/>
    </row>
    <row r="6315" spans="1:7" x14ac:dyDescent="0.25">
      <c r="A6315" s="71" t="str">
        <f>IF(
   SUMPRODUCT(--(Sinduscon!$3:$3=DATE(2013,INT((ROW(A6512)-1)/20)+1,1)))&gt;0,
   DATE(2013,INT((ROW(A6512)-1)/20)+1,1),
   ""
)</f>
        <v/>
      </c>
      <c r="B6315" s="72" t="str">
        <f t="shared" si="297"/>
        <v/>
      </c>
      <c r="C6315" s="73"/>
      <c r="D6315" s="73"/>
      <c r="E6315" s="73"/>
      <c r="F6315" s="73"/>
      <c r="G6315" s="73"/>
    </row>
    <row r="6316" spans="1:7" x14ac:dyDescent="0.25">
      <c r="A6316" s="71" t="str">
        <f>IF(
   SUMPRODUCT(--(Sinduscon!$3:$3=DATE(2013,INT((ROW(A6513)-1)/20)+1,1)))&gt;0,
   DATE(2013,INT((ROW(A6513)-1)/20)+1,1),
   ""
)</f>
        <v/>
      </c>
      <c r="B6316" s="72" t="str">
        <f t="shared" si="297"/>
        <v/>
      </c>
      <c r="C6316" s="73"/>
      <c r="D6316" s="73"/>
      <c r="E6316" s="73"/>
      <c r="F6316" s="73"/>
      <c r="G6316" s="73"/>
    </row>
    <row r="6317" spans="1:7" x14ac:dyDescent="0.25">
      <c r="A6317" s="71" t="str">
        <f>IF(
   SUMPRODUCT(--(Sinduscon!$3:$3=DATE(2013,INT((ROW(A6514)-1)/20)+1,1)))&gt;0,
   DATE(2013,INT((ROW(A6514)-1)/20)+1,1),
   ""
)</f>
        <v/>
      </c>
      <c r="B6317" s="72" t="str">
        <f t="shared" si="297"/>
        <v/>
      </c>
      <c r="C6317" s="73"/>
      <c r="D6317" s="73"/>
      <c r="E6317" s="73"/>
      <c r="F6317" s="73"/>
      <c r="G6317" s="73"/>
    </row>
    <row r="6318" spans="1:7" x14ac:dyDescent="0.25">
      <c r="A6318" s="71" t="str">
        <f>IF(
   SUMPRODUCT(--(Sinduscon!$3:$3=DATE(2013,INT((ROW(A6515)-1)/20)+1,1)))&gt;0,
   DATE(2013,INT((ROW(A6515)-1)/20)+1,1),
   ""
)</f>
        <v/>
      </c>
      <c r="B6318" s="72" t="str">
        <f t="shared" si="297"/>
        <v/>
      </c>
      <c r="C6318" s="73"/>
      <c r="D6318" s="73"/>
      <c r="E6318" s="73"/>
      <c r="F6318" s="73"/>
      <c r="G6318" s="73"/>
    </row>
    <row r="6319" spans="1:7" x14ac:dyDescent="0.25">
      <c r="A6319" s="71" t="str">
        <f>IF(
   SUMPRODUCT(--(Sinduscon!$3:$3=DATE(2013,INT((ROW(A6516)-1)/20)+1,1)))&gt;0,
   DATE(2013,INT((ROW(A6516)-1)/20)+1,1),
   ""
)</f>
        <v/>
      </c>
      <c r="B6319" s="72" t="str">
        <f t="shared" si="297"/>
        <v/>
      </c>
      <c r="C6319" s="73"/>
      <c r="D6319" s="73"/>
      <c r="E6319" s="73"/>
      <c r="F6319" s="73"/>
      <c r="G6319" s="73"/>
    </row>
    <row r="6320" spans="1:7" x14ac:dyDescent="0.25">
      <c r="A6320" s="71" t="str">
        <f>IF(
   SUMPRODUCT(--(Sinduscon!$3:$3=DATE(2013,INT((ROW(A6517)-1)/20)+1,1)))&gt;0,
   DATE(2013,INT((ROW(A6517)-1)/20)+1,1),
   ""
)</f>
        <v/>
      </c>
      <c r="B6320" s="72" t="str">
        <f t="shared" si="297"/>
        <v/>
      </c>
      <c r="C6320" s="73"/>
      <c r="D6320" s="73"/>
      <c r="E6320" s="73"/>
      <c r="F6320" s="73"/>
      <c r="G6320" s="73"/>
    </row>
    <row r="6321" spans="1:7" x14ac:dyDescent="0.25">
      <c r="A6321" s="71" t="str">
        <f>IF(
   SUMPRODUCT(--(Sinduscon!$3:$3=DATE(2013,INT((ROW(A6518)-1)/20)+1,1)))&gt;0,
   DATE(2013,INT((ROW(A6518)-1)/20)+1,1),
   ""
)</f>
        <v/>
      </c>
      <c r="B6321" s="72" t="str">
        <f t="shared" si="297"/>
        <v/>
      </c>
      <c r="C6321" s="73"/>
      <c r="D6321" s="73"/>
      <c r="E6321" s="73"/>
      <c r="F6321" s="73"/>
      <c r="G6321" s="73"/>
    </row>
    <row r="6322" spans="1:7" x14ac:dyDescent="0.25">
      <c r="A6322" s="71" t="str">
        <f>IF(
   SUMPRODUCT(--(Sinduscon!$3:$3=DATE(2013,INT((ROW(A6519)-1)/20)+1,1)))&gt;0,
   DATE(2013,INT((ROW(A6519)-1)/20)+1,1),
   ""
)</f>
        <v/>
      </c>
      <c r="B6322" s="72" t="str">
        <f t="shared" si="297"/>
        <v/>
      </c>
      <c r="C6322" s="73"/>
      <c r="D6322" s="73"/>
      <c r="E6322" s="73"/>
      <c r="F6322" s="73"/>
      <c r="G6322" s="73"/>
    </row>
    <row r="6323" spans="1:7" x14ac:dyDescent="0.25">
      <c r="A6323" s="71" t="str">
        <f>IF(
   SUMPRODUCT(--(Sinduscon!$3:$3=DATE(2013,INT((ROW(A6520)-1)/20)+1,1)))&gt;0,
   DATE(2013,INT((ROW(A6520)-1)/20)+1,1),
   ""
)</f>
        <v/>
      </c>
      <c r="B6323" s="72" t="str">
        <f t="shared" si="297"/>
        <v/>
      </c>
      <c r="C6323" s="73"/>
      <c r="D6323" s="73"/>
      <c r="E6323" s="73"/>
      <c r="F6323" s="73"/>
      <c r="G6323" s="73"/>
    </row>
    <row r="6324" spans="1:7" x14ac:dyDescent="0.25">
      <c r="A6324" s="71" t="str">
        <f>IF(
   SUMPRODUCT(--(Sinduscon!$3:$3=DATE(2013,INT((ROW(A6521)-1)/20)+1,1)))&gt;0,
   DATE(2013,INT((ROW(A6521)-1)/20)+1,1),
   ""
)</f>
        <v/>
      </c>
      <c r="B6324" s="72" t="str">
        <f t="shared" si="297"/>
        <v/>
      </c>
      <c r="C6324" s="73"/>
      <c r="D6324" s="73"/>
      <c r="E6324" s="73"/>
      <c r="F6324" s="73"/>
      <c r="G6324" s="73"/>
    </row>
    <row r="6325" spans="1:7" x14ac:dyDescent="0.25">
      <c r="A6325" s="71" t="str">
        <f>IF(
   SUMPRODUCT(--(Sinduscon!$3:$3=DATE(2013,INT((ROW(A6522)-1)/20)+1,1)))&gt;0,
   DATE(2013,INT((ROW(A6522)-1)/20)+1,1),
   ""
)</f>
        <v/>
      </c>
      <c r="B6325" s="72" t="str">
        <f t="shared" si="297"/>
        <v/>
      </c>
      <c r="C6325" s="73"/>
      <c r="D6325" s="73"/>
      <c r="E6325" s="73"/>
      <c r="F6325" s="73"/>
      <c r="G6325" s="73"/>
    </row>
    <row r="6326" spans="1:7" x14ac:dyDescent="0.25">
      <c r="A6326" s="71" t="str">
        <f>IF(
   SUMPRODUCT(--(Sinduscon!$3:$3=DATE(2013,INT((ROW(A6523)-1)/20)+1,1)))&gt;0,
   DATE(2013,INT((ROW(A6523)-1)/20)+1,1),
   ""
)</f>
        <v/>
      </c>
      <c r="B6326" s="72" t="str">
        <f t="shared" si="297"/>
        <v/>
      </c>
      <c r="C6326" s="73"/>
      <c r="D6326" s="73"/>
      <c r="E6326" s="73"/>
      <c r="F6326" s="73"/>
      <c r="G6326" s="73"/>
    </row>
    <row r="6327" spans="1:7" x14ac:dyDescent="0.25">
      <c r="A6327" s="71" t="str">
        <f>IF(
   SUMPRODUCT(--(Sinduscon!$3:$3=DATE(2013,INT((ROW(A6524)-1)/20)+1,1)))&gt;0,
   DATE(2013,INT((ROW(A6524)-1)/20)+1,1),
   ""
)</f>
        <v/>
      </c>
      <c r="B6327" s="72" t="str">
        <f t="shared" si="297"/>
        <v/>
      </c>
      <c r="C6327" s="73"/>
      <c r="D6327" s="73"/>
      <c r="E6327" s="73"/>
      <c r="F6327" s="73"/>
      <c r="G6327" s="73"/>
    </row>
    <row r="6328" spans="1:7" x14ac:dyDescent="0.25">
      <c r="A6328" s="71" t="str">
        <f>IF(
   SUMPRODUCT(--(Sinduscon!$3:$3=DATE(2013,INT((ROW(A6525)-1)/20)+1,1)))&gt;0,
   DATE(2013,INT((ROW(A6525)-1)/20)+1,1),
   ""
)</f>
        <v/>
      </c>
      <c r="B6328" s="72" t="str">
        <f t="shared" si="297"/>
        <v/>
      </c>
      <c r="C6328" s="73"/>
      <c r="D6328" s="73"/>
      <c r="E6328" s="73"/>
      <c r="F6328" s="73"/>
      <c r="G6328" s="73"/>
    </row>
    <row r="6329" spans="1:7" x14ac:dyDescent="0.25">
      <c r="A6329" s="71" t="str">
        <f>IF(
   SUMPRODUCT(--(Sinduscon!$3:$3=DATE(2013,INT((ROW(A6526)-1)/20)+1,1)))&gt;0,
   DATE(2013,INT((ROW(A6526)-1)/20)+1,1),
   ""
)</f>
        <v/>
      </c>
      <c r="B6329" s="72" t="str">
        <f t="shared" si="297"/>
        <v/>
      </c>
      <c r="C6329" s="73"/>
      <c r="D6329" s="73"/>
      <c r="E6329" s="73"/>
      <c r="F6329" s="73"/>
      <c r="G6329" s="73"/>
    </row>
    <row r="6330" spans="1:7" x14ac:dyDescent="0.25">
      <c r="A6330" s="71" t="str">
        <f>IF(
   SUMPRODUCT(--(Sinduscon!$3:$3=DATE(2013,INT((ROW(A6527)-1)/20)+1,1)))&gt;0,
   DATE(2013,INT((ROW(A6527)-1)/20)+1,1),
   ""
)</f>
        <v/>
      </c>
      <c r="B6330" s="72" t="str">
        <f t="shared" si="297"/>
        <v/>
      </c>
      <c r="C6330" s="73"/>
      <c r="D6330" s="73"/>
      <c r="E6330" s="73"/>
      <c r="F6330" s="73"/>
      <c r="G6330" s="73"/>
    </row>
    <row r="6331" spans="1:7" x14ac:dyDescent="0.25">
      <c r="A6331" s="71" t="str">
        <f>IF(
   SUMPRODUCT(--(Sinduscon!$3:$3=DATE(2013,INT((ROW(A6528)-1)/20)+1,1)))&gt;0,
   DATE(2013,INT((ROW(A6528)-1)/20)+1,1),
   ""
)</f>
        <v/>
      </c>
      <c r="B6331" s="72" t="str">
        <f t="shared" si="297"/>
        <v/>
      </c>
      <c r="C6331" s="73"/>
      <c r="D6331" s="73"/>
      <c r="E6331" s="73"/>
      <c r="F6331" s="73"/>
      <c r="G6331" s="73"/>
    </row>
    <row r="6332" spans="1:7" x14ac:dyDescent="0.25">
      <c r="A6332" s="71" t="str">
        <f>IF(
   SUMPRODUCT(--(Sinduscon!$3:$3=DATE(2013,INT((ROW(A6529)-1)/20)+1,1)))&gt;0,
   DATE(2013,INT((ROW(A6529)-1)/20)+1,1),
   ""
)</f>
        <v/>
      </c>
      <c r="B6332" s="72" t="str">
        <f t="shared" si="297"/>
        <v/>
      </c>
      <c r="C6332" s="73"/>
      <c r="D6332" s="73"/>
      <c r="E6332" s="73"/>
      <c r="F6332" s="73"/>
      <c r="G6332" s="73"/>
    </row>
    <row r="6333" spans="1:7" x14ac:dyDescent="0.25">
      <c r="A6333" s="71" t="str">
        <f>IF(
   SUMPRODUCT(--(Sinduscon!$3:$3=DATE(2013,INT((ROW(A6530)-1)/20)+1,1)))&gt;0,
   DATE(2013,INT((ROW(A6530)-1)/20)+1,1),
   ""
)</f>
        <v/>
      </c>
      <c r="B6333" s="72" t="str">
        <f t="shared" si="297"/>
        <v/>
      </c>
      <c r="C6333" s="73"/>
      <c r="D6333" s="73"/>
      <c r="E6333" s="73"/>
      <c r="F6333" s="73"/>
      <c r="G6333" s="73"/>
    </row>
    <row r="6334" spans="1:7" x14ac:dyDescent="0.25">
      <c r="A6334" s="71" t="str">
        <f>IF(
   SUMPRODUCT(--(Sinduscon!$3:$3=DATE(2013,INT((ROW(A6531)-1)/20)+1,1)))&gt;0,
   DATE(2013,INT((ROW(A6531)-1)/20)+1,1),
   ""
)</f>
        <v/>
      </c>
      <c r="B6334" s="72" t="str">
        <f t="shared" si="297"/>
        <v/>
      </c>
      <c r="C6334" s="73"/>
      <c r="D6334" s="73"/>
      <c r="E6334" s="73"/>
      <c r="F6334" s="73"/>
      <c r="G6334" s="73"/>
    </row>
    <row r="6335" spans="1:7" x14ac:dyDescent="0.25">
      <c r="A6335" s="71" t="str">
        <f>IF(
   SUMPRODUCT(--(Sinduscon!$3:$3=DATE(2013,INT((ROW(A6532)-1)/20)+1,1)))&gt;0,
   DATE(2013,INT((ROW(A6532)-1)/20)+1,1),
   ""
)</f>
        <v/>
      </c>
      <c r="B6335" s="72" t="str">
        <f t="shared" si="297"/>
        <v/>
      </c>
      <c r="C6335" s="73"/>
      <c r="D6335" s="73"/>
      <c r="E6335" s="73"/>
      <c r="F6335" s="73"/>
      <c r="G6335" s="73"/>
    </row>
    <row r="6336" spans="1:7" x14ac:dyDescent="0.25">
      <c r="A6336" s="71" t="str">
        <f>IF(
   SUMPRODUCT(--(Sinduscon!$3:$3=DATE(2013,INT((ROW(A6533)-1)/20)+1,1)))&gt;0,
   DATE(2013,INT((ROW(A6533)-1)/20)+1,1),
   ""
)</f>
        <v/>
      </c>
      <c r="B6336" s="72" t="str">
        <f t="shared" si="297"/>
        <v/>
      </c>
      <c r="C6336" s="73"/>
      <c r="D6336" s="73"/>
      <c r="E6336" s="73"/>
      <c r="F6336" s="73"/>
      <c r="G6336" s="73"/>
    </row>
    <row r="6337" spans="1:7" x14ac:dyDescent="0.25">
      <c r="A6337" s="71" t="str">
        <f>IF(
   SUMPRODUCT(--(Sinduscon!$3:$3=DATE(2013,INT((ROW(A6534)-1)/20)+1,1)))&gt;0,
   DATE(2013,INT((ROW(A6534)-1)/20)+1,1),
   ""
)</f>
        <v/>
      </c>
      <c r="B6337" s="72" t="str">
        <f t="shared" si="297"/>
        <v/>
      </c>
      <c r="C6337" s="73"/>
      <c r="D6337" s="73"/>
      <c r="E6337" s="73"/>
      <c r="F6337" s="73"/>
      <c r="G6337" s="73"/>
    </row>
    <row r="6338" spans="1:7" x14ac:dyDescent="0.25">
      <c r="A6338" s="71" t="str">
        <f>IF(
   SUMPRODUCT(--(Sinduscon!$3:$3=DATE(2013,INT((ROW(A6535)-1)/20)+1,1)))&gt;0,
   DATE(2013,INT((ROW(A6535)-1)/20)+1,1),
   ""
)</f>
        <v/>
      </c>
      <c r="B6338" s="72" t="str">
        <f t="shared" si="297"/>
        <v/>
      </c>
      <c r="C6338" s="73"/>
      <c r="D6338" s="73"/>
      <c r="E6338" s="73"/>
      <c r="F6338" s="73"/>
      <c r="G6338" s="73"/>
    </row>
    <row r="6339" spans="1:7" x14ac:dyDescent="0.25">
      <c r="A6339" s="71" t="str">
        <f>IF(
   SUMPRODUCT(--(Sinduscon!$3:$3=DATE(2013,INT((ROW(A6536)-1)/20)+1,1)))&gt;0,
   DATE(2013,INT((ROW(A6536)-1)/20)+1,1),
   ""
)</f>
        <v/>
      </c>
      <c r="B6339" s="72" t="str">
        <f t="shared" si="297"/>
        <v/>
      </c>
      <c r="C6339" s="73"/>
      <c r="D6339" s="73"/>
      <c r="E6339" s="73"/>
      <c r="F6339" s="73"/>
      <c r="G6339" s="73"/>
    </row>
    <row r="6340" spans="1:7" x14ac:dyDescent="0.25">
      <c r="A6340" s="71" t="str">
        <f>IF(
   SUMPRODUCT(--(Sinduscon!$3:$3=DATE(2013,INT((ROW(A6537)-1)/20)+1,1)))&gt;0,
   DATE(2013,INT((ROW(A6537)-1)/20)+1,1),
   ""
)</f>
        <v/>
      </c>
      <c r="B6340" s="72" t="str">
        <f t="shared" si="297"/>
        <v/>
      </c>
      <c r="C6340" s="73"/>
      <c r="D6340" s="73"/>
      <c r="E6340" s="73"/>
      <c r="F6340" s="73"/>
      <c r="G6340" s="73"/>
    </row>
    <row r="6341" spans="1:7" x14ac:dyDescent="0.25">
      <c r="A6341" s="71" t="str">
        <f>IF(
   SUMPRODUCT(--(Sinduscon!$3:$3=DATE(2013,INT((ROW(A6538)-1)/20)+1,1)))&gt;0,
   DATE(2013,INT((ROW(A6538)-1)/20)+1,1),
   ""
)</f>
        <v/>
      </c>
      <c r="B6341" s="72" t="str">
        <f t="shared" si="297"/>
        <v/>
      </c>
      <c r="C6341" s="73"/>
      <c r="D6341" s="73"/>
      <c r="E6341" s="73"/>
      <c r="F6341" s="73"/>
      <c r="G6341" s="73"/>
    </row>
    <row r="6342" spans="1:7" x14ac:dyDescent="0.25">
      <c r="A6342" s="71" t="str">
        <f>IF(
   SUMPRODUCT(--(Sinduscon!$3:$3=DATE(2013,INT((ROW(A6539)-1)/20)+1,1)))&gt;0,
   DATE(2013,INT((ROW(A6539)-1)/20)+1,1),
   ""
)</f>
        <v/>
      </c>
      <c r="B6342" s="72" t="str">
        <f t="shared" si="297"/>
        <v/>
      </c>
      <c r="C6342" s="73"/>
      <c r="D6342" s="73"/>
      <c r="E6342" s="73"/>
      <c r="F6342" s="73"/>
      <c r="G6342" s="73"/>
    </row>
    <row r="6343" spans="1:7" x14ac:dyDescent="0.25">
      <c r="A6343" s="71" t="str">
        <f>IF(
   SUMPRODUCT(--(Sinduscon!$3:$3=DATE(2013,INT((ROW(A6540)-1)/20)+1,1)))&gt;0,
   DATE(2013,INT((ROW(A6540)-1)/20)+1,1),
   ""
)</f>
        <v/>
      </c>
      <c r="B6343" s="72" t="str">
        <f t="shared" si="297"/>
        <v/>
      </c>
      <c r="C6343" s="73"/>
      <c r="D6343" s="73"/>
      <c r="E6343" s="73"/>
      <c r="F6343" s="73"/>
      <c r="G6343" s="73"/>
    </row>
    <row r="6344" spans="1:7" x14ac:dyDescent="0.25">
      <c r="A6344" s="71" t="str">
        <f>IF(
   SUMPRODUCT(--(Sinduscon!$3:$3=DATE(2013,INT((ROW(A6541)-1)/20)+1,1)))&gt;0,
   DATE(2013,INT((ROW(A6541)-1)/20)+1,1),
   ""
)</f>
        <v/>
      </c>
      <c r="B6344" s="72" t="str">
        <f t="shared" ref="B6344:B6407" si="298">IF(A6344&lt;&gt;"", CHOOSE(MOD(QUOTIENT(ROW()-4,4),5)+1,"R-1","PP-4","R-8","R-16","PIS"), "")</f>
        <v/>
      </c>
      <c r="C6344" s="73"/>
      <c r="D6344" s="73"/>
      <c r="E6344" s="73"/>
      <c r="F6344" s="73"/>
      <c r="G6344" s="73"/>
    </row>
    <row r="6345" spans="1:7" x14ac:dyDescent="0.25">
      <c r="A6345" s="71" t="str">
        <f>IF(
   SUMPRODUCT(--(Sinduscon!$3:$3=DATE(2013,INT((ROW(A6542)-1)/20)+1,1)))&gt;0,
   DATE(2013,INT((ROW(A6542)-1)/20)+1,1),
   ""
)</f>
        <v/>
      </c>
      <c r="B6345" s="72" t="str">
        <f t="shared" si="298"/>
        <v/>
      </c>
      <c r="C6345" s="73"/>
      <c r="D6345" s="73"/>
      <c r="E6345" s="73"/>
      <c r="F6345" s="73"/>
      <c r="G6345" s="73"/>
    </row>
    <row r="6346" spans="1:7" x14ac:dyDescent="0.25">
      <c r="A6346" s="71" t="str">
        <f>IF(
   SUMPRODUCT(--(Sinduscon!$3:$3=DATE(2013,INT((ROW(A6543)-1)/20)+1,1)))&gt;0,
   DATE(2013,INT((ROW(A6543)-1)/20)+1,1),
   ""
)</f>
        <v/>
      </c>
      <c r="B6346" s="72" t="str">
        <f t="shared" si="298"/>
        <v/>
      </c>
      <c r="C6346" s="73"/>
      <c r="D6346" s="73"/>
      <c r="E6346" s="73"/>
      <c r="F6346" s="73"/>
      <c r="G6346" s="73"/>
    </row>
    <row r="6347" spans="1:7" x14ac:dyDescent="0.25">
      <c r="A6347" s="71" t="str">
        <f>IF(
   SUMPRODUCT(--(Sinduscon!$3:$3=DATE(2013,INT((ROW(A6544)-1)/20)+1,1)))&gt;0,
   DATE(2013,INT((ROW(A6544)-1)/20)+1,1),
   ""
)</f>
        <v/>
      </c>
      <c r="B6347" s="72" t="str">
        <f t="shared" si="298"/>
        <v/>
      </c>
      <c r="C6347" s="73"/>
      <c r="D6347" s="73"/>
      <c r="E6347" s="73"/>
      <c r="F6347" s="73"/>
      <c r="G6347" s="73"/>
    </row>
    <row r="6348" spans="1:7" x14ac:dyDescent="0.25">
      <c r="A6348" s="71" t="str">
        <f>IF(
   SUMPRODUCT(--(Sinduscon!$3:$3=DATE(2013,INT((ROW(A6545)-1)/20)+1,1)))&gt;0,
   DATE(2013,INT((ROW(A6545)-1)/20)+1,1),
   ""
)</f>
        <v/>
      </c>
      <c r="B6348" s="72" t="str">
        <f t="shared" si="298"/>
        <v/>
      </c>
      <c r="C6348" s="73"/>
      <c r="D6348" s="73"/>
      <c r="E6348" s="73"/>
      <c r="F6348" s="73"/>
      <c r="G6348" s="73"/>
    </row>
    <row r="6349" spans="1:7" x14ac:dyDescent="0.25">
      <c r="A6349" s="71" t="str">
        <f>IF(
   SUMPRODUCT(--(Sinduscon!$3:$3=DATE(2013,INT((ROW(A6546)-1)/20)+1,1)))&gt;0,
   DATE(2013,INT((ROW(A6546)-1)/20)+1,1),
   ""
)</f>
        <v/>
      </c>
      <c r="B6349" s="72" t="str">
        <f t="shared" si="298"/>
        <v/>
      </c>
      <c r="C6349" s="73"/>
      <c r="D6349" s="73"/>
      <c r="E6349" s="73"/>
      <c r="F6349" s="73"/>
      <c r="G6349" s="73"/>
    </row>
    <row r="6350" spans="1:7" x14ac:dyDescent="0.25">
      <c r="A6350" s="71" t="str">
        <f>IF(
   SUMPRODUCT(--(Sinduscon!$3:$3=DATE(2013,INT((ROW(A6547)-1)/20)+1,1)))&gt;0,
   DATE(2013,INT((ROW(A6547)-1)/20)+1,1),
   ""
)</f>
        <v/>
      </c>
      <c r="B6350" s="72" t="str">
        <f t="shared" si="298"/>
        <v/>
      </c>
      <c r="C6350" s="73"/>
      <c r="D6350" s="73"/>
      <c r="E6350" s="73"/>
      <c r="F6350" s="73"/>
      <c r="G6350" s="73"/>
    </row>
    <row r="6351" spans="1:7" x14ac:dyDescent="0.25">
      <c r="A6351" s="71" t="str">
        <f>IF(
   SUMPRODUCT(--(Sinduscon!$3:$3=DATE(2013,INT((ROW(A6548)-1)/20)+1,1)))&gt;0,
   DATE(2013,INT((ROW(A6548)-1)/20)+1,1),
   ""
)</f>
        <v/>
      </c>
      <c r="B6351" s="72" t="str">
        <f t="shared" si="298"/>
        <v/>
      </c>
      <c r="C6351" s="73"/>
      <c r="D6351" s="73"/>
      <c r="E6351" s="73"/>
      <c r="F6351" s="73"/>
      <c r="G6351" s="73"/>
    </row>
    <row r="6352" spans="1:7" x14ac:dyDescent="0.25">
      <c r="A6352" s="71" t="str">
        <f>IF(
   SUMPRODUCT(--(Sinduscon!$3:$3=DATE(2013,INT((ROW(A6549)-1)/20)+1,1)))&gt;0,
   DATE(2013,INT((ROW(A6549)-1)/20)+1,1),
   ""
)</f>
        <v/>
      </c>
      <c r="B6352" s="72" t="str">
        <f t="shared" si="298"/>
        <v/>
      </c>
      <c r="C6352" s="73"/>
      <c r="D6352" s="73"/>
      <c r="E6352" s="73"/>
      <c r="F6352" s="73"/>
      <c r="G6352" s="73"/>
    </row>
    <row r="6353" spans="1:7" x14ac:dyDescent="0.25">
      <c r="A6353" s="71" t="str">
        <f>IF(
   SUMPRODUCT(--(Sinduscon!$3:$3=DATE(2013,INT((ROW(A6550)-1)/20)+1,1)))&gt;0,
   DATE(2013,INT((ROW(A6550)-1)/20)+1,1),
   ""
)</f>
        <v/>
      </c>
      <c r="B6353" s="72" t="str">
        <f t="shared" si="298"/>
        <v/>
      </c>
      <c r="C6353" s="73"/>
      <c r="D6353" s="73"/>
      <c r="E6353" s="73"/>
      <c r="F6353" s="73"/>
      <c r="G6353" s="73"/>
    </row>
    <row r="6354" spans="1:7" x14ac:dyDescent="0.25">
      <c r="A6354" s="71" t="str">
        <f>IF(
   SUMPRODUCT(--(Sinduscon!$3:$3=DATE(2013,INT((ROW(A6551)-1)/20)+1,1)))&gt;0,
   DATE(2013,INT((ROW(A6551)-1)/20)+1,1),
   ""
)</f>
        <v/>
      </c>
      <c r="B6354" s="72" t="str">
        <f t="shared" si="298"/>
        <v/>
      </c>
      <c r="C6354" s="73"/>
      <c r="D6354" s="73"/>
      <c r="E6354" s="73"/>
      <c r="F6354" s="73"/>
      <c r="G6354" s="73"/>
    </row>
    <row r="6355" spans="1:7" x14ac:dyDescent="0.25">
      <c r="A6355" s="71" t="str">
        <f>IF(
   SUMPRODUCT(--(Sinduscon!$3:$3=DATE(2013,INT((ROW(A6552)-1)/20)+1,1)))&gt;0,
   DATE(2013,INT((ROW(A6552)-1)/20)+1,1),
   ""
)</f>
        <v/>
      </c>
      <c r="B6355" s="72" t="str">
        <f t="shared" si="298"/>
        <v/>
      </c>
      <c r="C6355" s="73"/>
      <c r="D6355" s="73"/>
      <c r="E6355" s="73"/>
      <c r="F6355" s="73"/>
      <c r="G6355" s="73"/>
    </row>
    <row r="6356" spans="1:7" x14ac:dyDescent="0.25">
      <c r="A6356" s="71" t="str">
        <f>IF(
   SUMPRODUCT(--(Sinduscon!$3:$3=DATE(2013,INT((ROW(A6553)-1)/20)+1,1)))&gt;0,
   DATE(2013,INT((ROW(A6553)-1)/20)+1,1),
   ""
)</f>
        <v/>
      </c>
      <c r="B6356" s="72" t="str">
        <f t="shared" si="298"/>
        <v/>
      </c>
      <c r="C6356" s="73"/>
      <c r="D6356" s="73"/>
      <c r="E6356" s="73"/>
      <c r="F6356" s="73"/>
      <c r="G6356" s="73"/>
    </row>
    <row r="6357" spans="1:7" x14ac:dyDescent="0.25">
      <c r="A6357" s="71" t="str">
        <f>IF(
   SUMPRODUCT(--(Sinduscon!$3:$3=DATE(2013,INT((ROW(A6554)-1)/20)+1,1)))&gt;0,
   DATE(2013,INT((ROW(A6554)-1)/20)+1,1),
   ""
)</f>
        <v/>
      </c>
      <c r="B6357" s="72" t="str">
        <f t="shared" si="298"/>
        <v/>
      </c>
      <c r="C6357" s="73"/>
      <c r="D6357" s="73"/>
      <c r="E6357" s="73"/>
      <c r="F6357" s="73"/>
      <c r="G6357" s="73"/>
    </row>
    <row r="6358" spans="1:7" x14ac:dyDescent="0.25">
      <c r="A6358" s="71" t="str">
        <f>IF(
   SUMPRODUCT(--(Sinduscon!$3:$3=DATE(2013,INT((ROW(A6555)-1)/20)+1,1)))&gt;0,
   DATE(2013,INT((ROW(A6555)-1)/20)+1,1),
   ""
)</f>
        <v/>
      </c>
      <c r="B6358" s="72" t="str">
        <f t="shared" si="298"/>
        <v/>
      </c>
      <c r="C6358" s="73"/>
      <c r="D6358" s="73"/>
      <c r="E6358" s="73"/>
      <c r="F6358" s="73"/>
      <c r="G6358" s="73"/>
    </row>
    <row r="6359" spans="1:7" x14ac:dyDescent="0.25">
      <c r="A6359" s="71" t="str">
        <f>IF(
   SUMPRODUCT(--(Sinduscon!$3:$3=DATE(2013,INT((ROW(A6556)-1)/20)+1,1)))&gt;0,
   DATE(2013,INT((ROW(A6556)-1)/20)+1,1),
   ""
)</f>
        <v/>
      </c>
      <c r="B6359" s="72" t="str">
        <f t="shared" si="298"/>
        <v/>
      </c>
      <c r="C6359" s="73"/>
      <c r="D6359" s="73"/>
      <c r="E6359" s="73"/>
      <c r="F6359" s="73"/>
      <c r="G6359" s="73"/>
    </row>
    <row r="6360" spans="1:7" x14ac:dyDescent="0.25">
      <c r="A6360" s="71" t="str">
        <f>IF(
   SUMPRODUCT(--(Sinduscon!$3:$3=DATE(2013,INT((ROW(A6557)-1)/20)+1,1)))&gt;0,
   DATE(2013,INT((ROW(A6557)-1)/20)+1,1),
   ""
)</f>
        <v/>
      </c>
      <c r="B6360" s="72" t="str">
        <f t="shared" si="298"/>
        <v/>
      </c>
      <c r="C6360" s="73"/>
      <c r="D6360" s="73"/>
      <c r="E6360" s="73"/>
      <c r="F6360" s="73"/>
      <c r="G6360" s="73"/>
    </row>
    <row r="6361" spans="1:7" x14ac:dyDescent="0.25">
      <c r="A6361" s="71" t="str">
        <f>IF(
   SUMPRODUCT(--(Sinduscon!$3:$3=DATE(2013,INT((ROW(A6558)-1)/20)+1,1)))&gt;0,
   DATE(2013,INT((ROW(A6558)-1)/20)+1,1),
   ""
)</f>
        <v/>
      </c>
      <c r="B6361" s="72" t="str">
        <f t="shared" si="298"/>
        <v/>
      </c>
      <c r="C6361" s="73"/>
      <c r="D6361" s="73"/>
      <c r="E6361" s="73"/>
      <c r="F6361" s="73"/>
      <c r="G6361" s="73"/>
    </row>
    <row r="6362" spans="1:7" x14ac:dyDescent="0.25">
      <c r="A6362" s="71" t="str">
        <f>IF(
   SUMPRODUCT(--(Sinduscon!$3:$3=DATE(2013,INT((ROW(A6559)-1)/20)+1,1)))&gt;0,
   DATE(2013,INT((ROW(A6559)-1)/20)+1,1),
   ""
)</f>
        <v/>
      </c>
      <c r="B6362" s="72" t="str">
        <f t="shared" si="298"/>
        <v/>
      </c>
      <c r="C6362" s="73"/>
      <c r="D6362" s="73"/>
      <c r="E6362" s="73"/>
      <c r="F6362" s="73"/>
      <c r="G6362" s="73"/>
    </row>
    <row r="6363" spans="1:7" x14ac:dyDescent="0.25">
      <c r="A6363" s="71" t="str">
        <f>IF(
   SUMPRODUCT(--(Sinduscon!$3:$3=DATE(2013,INT((ROW(A6560)-1)/20)+1,1)))&gt;0,
   DATE(2013,INT((ROW(A6560)-1)/20)+1,1),
   ""
)</f>
        <v/>
      </c>
      <c r="B6363" s="72" t="str">
        <f t="shared" si="298"/>
        <v/>
      </c>
      <c r="C6363" s="73"/>
      <c r="D6363" s="73"/>
      <c r="E6363" s="73"/>
      <c r="F6363" s="73"/>
      <c r="G6363" s="73"/>
    </row>
    <row r="6364" spans="1:7" x14ac:dyDescent="0.25">
      <c r="A6364" s="71" t="str">
        <f>IF(
   SUMPRODUCT(--(Sinduscon!$3:$3=DATE(2013,INT((ROW(A6561)-1)/20)+1,1)))&gt;0,
   DATE(2013,INT((ROW(A6561)-1)/20)+1,1),
   ""
)</f>
        <v/>
      </c>
      <c r="B6364" s="72" t="str">
        <f t="shared" si="298"/>
        <v/>
      </c>
      <c r="C6364" s="73"/>
      <c r="D6364" s="73"/>
      <c r="E6364" s="73"/>
      <c r="F6364" s="73"/>
      <c r="G6364" s="73"/>
    </row>
    <row r="6365" spans="1:7" x14ac:dyDescent="0.25">
      <c r="A6365" s="71" t="str">
        <f>IF(
   SUMPRODUCT(--(Sinduscon!$3:$3=DATE(2013,INT((ROW(A6562)-1)/20)+1,1)))&gt;0,
   DATE(2013,INT((ROW(A6562)-1)/20)+1,1),
   ""
)</f>
        <v/>
      </c>
      <c r="B6365" s="72" t="str">
        <f t="shared" si="298"/>
        <v/>
      </c>
      <c r="C6365" s="73"/>
      <c r="D6365" s="73"/>
      <c r="E6365" s="73"/>
      <c r="F6365" s="73"/>
      <c r="G6365" s="73"/>
    </row>
    <row r="6366" spans="1:7" x14ac:dyDescent="0.25">
      <c r="A6366" s="71" t="str">
        <f>IF(
   SUMPRODUCT(--(Sinduscon!$3:$3=DATE(2013,INT((ROW(A6563)-1)/20)+1,1)))&gt;0,
   DATE(2013,INT((ROW(A6563)-1)/20)+1,1),
   ""
)</f>
        <v/>
      </c>
      <c r="B6366" s="72" t="str">
        <f t="shared" si="298"/>
        <v/>
      </c>
      <c r="C6366" s="73"/>
      <c r="D6366" s="73"/>
      <c r="E6366" s="73"/>
      <c r="F6366" s="73"/>
      <c r="G6366" s="73"/>
    </row>
    <row r="6367" spans="1:7" x14ac:dyDescent="0.25">
      <c r="A6367" s="71" t="str">
        <f>IF(
   SUMPRODUCT(--(Sinduscon!$3:$3=DATE(2013,INT((ROW(A6564)-1)/20)+1,1)))&gt;0,
   DATE(2013,INT((ROW(A6564)-1)/20)+1,1),
   ""
)</f>
        <v/>
      </c>
      <c r="B6367" s="72" t="str">
        <f t="shared" si="298"/>
        <v/>
      </c>
      <c r="C6367" s="73"/>
      <c r="D6367" s="73"/>
      <c r="E6367" s="73"/>
      <c r="F6367" s="73"/>
      <c r="G6367" s="73"/>
    </row>
    <row r="6368" spans="1:7" x14ac:dyDescent="0.25">
      <c r="A6368" s="71" t="str">
        <f>IF(
   SUMPRODUCT(--(Sinduscon!$3:$3=DATE(2013,INT((ROW(A6565)-1)/20)+1,1)))&gt;0,
   DATE(2013,INT((ROW(A6565)-1)/20)+1,1),
   ""
)</f>
        <v/>
      </c>
      <c r="B6368" s="72" t="str">
        <f t="shared" si="298"/>
        <v/>
      </c>
      <c r="C6368" s="73"/>
      <c r="D6368" s="73"/>
      <c r="E6368" s="73"/>
      <c r="F6368" s="73"/>
      <c r="G6368" s="73"/>
    </row>
    <row r="6369" spans="1:7" x14ac:dyDescent="0.25">
      <c r="A6369" s="71" t="str">
        <f>IF(
   SUMPRODUCT(--(Sinduscon!$3:$3=DATE(2013,INT((ROW(A6566)-1)/20)+1,1)))&gt;0,
   DATE(2013,INT((ROW(A6566)-1)/20)+1,1),
   ""
)</f>
        <v/>
      </c>
      <c r="B6369" s="72" t="str">
        <f t="shared" si="298"/>
        <v/>
      </c>
      <c r="C6369" s="73"/>
      <c r="D6369" s="73"/>
      <c r="E6369" s="73"/>
      <c r="F6369" s="73"/>
      <c r="G6369" s="73"/>
    </row>
    <row r="6370" spans="1:7" x14ac:dyDescent="0.25">
      <c r="A6370" s="71" t="str">
        <f>IF(
   SUMPRODUCT(--(Sinduscon!$3:$3=DATE(2013,INT((ROW(A6567)-1)/20)+1,1)))&gt;0,
   DATE(2013,INT((ROW(A6567)-1)/20)+1,1),
   ""
)</f>
        <v/>
      </c>
      <c r="B6370" s="72" t="str">
        <f t="shared" si="298"/>
        <v/>
      </c>
      <c r="C6370" s="73"/>
      <c r="D6370" s="73"/>
      <c r="E6370" s="73"/>
      <c r="F6370" s="73"/>
      <c r="G6370" s="73"/>
    </row>
    <row r="6371" spans="1:7" x14ac:dyDescent="0.25">
      <c r="A6371" s="71" t="str">
        <f>IF(
   SUMPRODUCT(--(Sinduscon!$3:$3=DATE(2013,INT((ROW(A6568)-1)/20)+1,1)))&gt;0,
   DATE(2013,INT((ROW(A6568)-1)/20)+1,1),
   ""
)</f>
        <v/>
      </c>
      <c r="B6371" s="72" t="str">
        <f t="shared" si="298"/>
        <v/>
      </c>
      <c r="C6371" s="73"/>
      <c r="D6371" s="73"/>
      <c r="E6371" s="73"/>
      <c r="F6371" s="73"/>
      <c r="G6371" s="73"/>
    </row>
    <row r="6372" spans="1:7" x14ac:dyDescent="0.25">
      <c r="A6372" s="71" t="str">
        <f>IF(
   SUMPRODUCT(--(Sinduscon!$3:$3=DATE(2013,INT((ROW(A6569)-1)/20)+1,1)))&gt;0,
   DATE(2013,INT((ROW(A6569)-1)/20)+1,1),
   ""
)</f>
        <v/>
      </c>
      <c r="B6372" s="72" t="str">
        <f t="shared" si="298"/>
        <v/>
      </c>
      <c r="C6372" s="73"/>
      <c r="D6372" s="73"/>
      <c r="E6372" s="73"/>
      <c r="F6372" s="73"/>
      <c r="G6372" s="73"/>
    </row>
    <row r="6373" spans="1:7" x14ac:dyDescent="0.25">
      <c r="A6373" s="71" t="str">
        <f>IF(
   SUMPRODUCT(--(Sinduscon!$3:$3=DATE(2013,INT((ROW(A6570)-1)/20)+1,1)))&gt;0,
   DATE(2013,INT((ROW(A6570)-1)/20)+1,1),
   ""
)</f>
        <v/>
      </c>
      <c r="B6373" s="72" t="str">
        <f t="shared" si="298"/>
        <v/>
      </c>
      <c r="C6373" s="73"/>
      <c r="D6373" s="73"/>
      <c r="E6373" s="73"/>
      <c r="F6373" s="73"/>
      <c r="G6373" s="73"/>
    </row>
    <row r="6374" spans="1:7" x14ac:dyDescent="0.25">
      <c r="A6374" s="71" t="str">
        <f>IF(
   SUMPRODUCT(--(Sinduscon!$3:$3=DATE(2013,INT((ROW(A6571)-1)/20)+1,1)))&gt;0,
   DATE(2013,INT((ROW(A6571)-1)/20)+1,1),
   ""
)</f>
        <v/>
      </c>
      <c r="B6374" s="72" t="str">
        <f t="shared" si="298"/>
        <v/>
      </c>
      <c r="C6374" s="73"/>
      <c r="D6374" s="73"/>
      <c r="E6374" s="73"/>
      <c r="F6374" s="73"/>
      <c r="G6374" s="73"/>
    </row>
    <row r="6375" spans="1:7" x14ac:dyDescent="0.25">
      <c r="A6375" s="71" t="str">
        <f>IF(
   SUMPRODUCT(--(Sinduscon!$3:$3=DATE(2013,INT((ROW(A6572)-1)/20)+1,1)))&gt;0,
   DATE(2013,INT((ROW(A6572)-1)/20)+1,1),
   ""
)</f>
        <v/>
      </c>
      <c r="B6375" s="72" t="str">
        <f t="shared" si="298"/>
        <v/>
      </c>
      <c r="C6375" s="73"/>
      <c r="D6375" s="73"/>
      <c r="E6375" s="73"/>
      <c r="F6375" s="73"/>
      <c r="G6375" s="73"/>
    </row>
    <row r="6376" spans="1:7" x14ac:dyDescent="0.25">
      <c r="A6376" s="71" t="str">
        <f>IF(
   SUMPRODUCT(--(Sinduscon!$3:$3=DATE(2013,INT((ROW(A6573)-1)/20)+1,1)))&gt;0,
   DATE(2013,INT((ROW(A6573)-1)/20)+1,1),
   ""
)</f>
        <v/>
      </c>
      <c r="B6376" s="72" t="str">
        <f t="shared" si="298"/>
        <v/>
      </c>
      <c r="C6376" s="73"/>
      <c r="D6376" s="73"/>
      <c r="E6376" s="73"/>
      <c r="F6376" s="73"/>
      <c r="G6376" s="73"/>
    </row>
    <row r="6377" spans="1:7" x14ac:dyDescent="0.25">
      <c r="A6377" s="71" t="str">
        <f>IF(
   SUMPRODUCT(--(Sinduscon!$3:$3=DATE(2013,INT((ROW(A6574)-1)/20)+1,1)))&gt;0,
   DATE(2013,INT((ROW(A6574)-1)/20)+1,1),
   ""
)</f>
        <v/>
      </c>
      <c r="B6377" s="72" t="str">
        <f t="shared" si="298"/>
        <v/>
      </c>
      <c r="C6377" s="73"/>
      <c r="D6377" s="73"/>
      <c r="E6377" s="73"/>
      <c r="F6377" s="73"/>
      <c r="G6377" s="73"/>
    </row>
    <row r="6378" spans="1:7" x14ac:dyDescent="0.25">
      <c r="A6378" s="71" t="str">
        <f>IF(
   SUMPRODUCT(--(Sinduscon!$3:$3=DATE(2013,INT((ROW(A6575)-1)/20)+1,1)))&gt;0,
   DATE(2013,INT((ROW(A6575)-1)/20)+1,1),
   ""
)</f>
        <v/>
      </c>
      <c r="B6378" s="72" t="str">
        <f t="shared" si="298"/>
        <v/>
      </c>
      <c r="C6378" s="73"/>
      <c r="D6378" s="73"/>
      <c r="E6378" s="73"/>
      <c r="F6378" s="73"/>
      <c r="G6378" s="73"/>
    </row>
    <row r="6379" spans="1:7" x14ac:dyDescent="0.25">
      <c r="A6379" s="71" t="str">
        <f>IF(
   SUMPRODUCT(--(Sinduscon!$3:$3=DATE(2013,INT((ROW(A6576)-1)/20)+1,1)))&gt;0,
   DATE(2013,INT((ROW(A6576)-1)/20)+1,1),
   ""
)</f>
        <v/>
      </c>
      <c r="B6379" s="72" t="str">
        <f t="shared" si="298"/>
        <v/>
      </c>
      <c r="C6379" s="73"/>
      <c r="D6379" s="73"/>
      <c r="E6379" s="73"/>
      <c r="F6379" s="73"/>
      <c r="G6379" s="73"/>
    </row>
    <row r="6380" spans="1:7" x14ac:dyDescent="0.25">
      <c r="A6380" s="71" t="str">
        <f>IF(
   SUMPRODUCT(--(Sinduscon!$3:$3=DATE(2013,INT((ROW(A6577)-1)/20)+1,1)))&gt;0,
   DATE(2013,INT((ROW(A6577)-1)/20)+1,1),
   ""
)</f>
        <v/>
      </c>
      <c r="B6380" s="72" t="str">
        <f t="shared" si="298"/>
        <v/>
      </c>
      <c r="C6380" s="73"/>
      <c r="D6380" s="73"/>
      <c r="E6380" s="73"/>
      <c r="F6380" s="73"/>
      <c r="G6380" s="73"/>
    </row>
    <row r="6381" spans="1:7" x14ac:dyDescent="0.25">
      <c r="A6381" s="71" t="str">
        <f>IF(
   SUMPRODUCT(--(Sinduscon!$3:$3=DATE(2013,INT((ROW(A6578)-1)/20)+1,1)))&gt;0,
   DATE(2013,INT((ROW(A6578)-1)/20)+1,1),
   ""
)</f>
        <v/>
      </c>
      <c r="B6381" s="72" t="str">
        <f t="shared" si="298"/>
        <v/>
      </c>
      <c r="C6381" s="73"/>
      <c r="D6381" s="73"/>
      <c r="E6381" s="73"/>
      <c r="F6381" s="73"/>
      <c r="G6381" s="73"/>
    </row>
    <row r="6382" spans="1:7" x14ac:dyDescent="0.25">
      <c r="A6382" s="71" t="str">
        <f>IF(
   SUMPRODUCT(--(Sinduscon!$3:$3=DATE(2013,INT((ROW(A6579)-1)/20)+1,1)))&gt;0,
   DATE(2013,INT((ROW(A6579)-1)/20)+1,1),
   ""
)</f>
        <v/>
      </c>
      <c r="B6382" s="72" t="str">
        <f t="shared" si="298"/>
        <v/>
      </c>
      <c r="C6382" s="73"/>
      <c r="D6382" s="73"/>
      <c r="E6382" s="73"/>
      <c r="F6382" s="73"/>
      <c r="G6382" s="73"/>
    </row>
    <row r="6383" spans="1:7" x14ac:dyDescent="0.25">
      <c r="A6383" s="71" t="str">
        <f>IF(
   SUMPRODUCT(--(Sinduscon!$3:$3=DATE(2013,INT((ROW(A6580)-1)/20)+1,1)))&gt;0,
   DATE(2013,INT((ROW(A6580)-1)/20)+1,1),
   ""
)</f>
        <v/>
      </c>
      <c r="B6383" s="72" t="str">
        <f t="shared" si="298"/>
        <v/>
      </c>
      <c r="C6383" s="73"/>
      <c r="D6383" s="73"/>
      <c r="E6383" s="73"/>
      <c r="F6383" s="73"/>
      <c r="G6383" s="73"/>
    </row>
    <row r="6384" spans="1:7" x14ac:dyDescent="0.25">
      <c r="A6384" s="71" t="str">
        <f>IF(
   SUMPRODUCT(--(Sinduscon!$3:$3=DATE(2013,INT((ROW(A6581)-1)/20)+1,1)))&gt;0,
   DATE(2013,INT((ROW(A6581)-1)/20)+1,1),
   ""
)</f>
        <v/>
      </c>
      <c r="B6384" s="72" t="str">
        <f t="shared" si="298"/>
        <v/>
      </c>
      <c r="C6384" s="73"/>
      <c r="D6384" s="73"/>
      <c r="E6384" s="73"/>
      <c r="F6384" s="73"/>
      <c r="G6384" s="73"/>
    </row>
    <row r="6385" spans="1:7" x14ac:dyDescent="0.25">
      <c r="A6385" s="71" t="str">
        <f>IF(
   SUMPRODUCT(--(Sinduscon!$3:$3=DATE(2013,INT((ROW(A6582)-1)/20)+1,1)))&gt;0,
   DATE(2013,INT((ROW(A6582)-1)/20)+1,1),
   ""
)</f>
        <v/>
      </c>
      <c r="B6385" s="72" t="str">
        <f t="shared" si="298"/>
        <v/>
      </c>
      <c r="C6385" s="73"/>
      <c r="D6385" s="73"/>
      <c r="E6385" s="73"/>
      <c r="F6385" s="73"/>
      <c r="G6385" s="73"/>
    </row>
    <row r="6386" spans="1:7" x14ac:dyDescent="0.25">
      <c r="A6386" s="71" t="str">
        <f>IF(
   SUMPRODUCT(--(Sinduscon!$3:$3=DATE(2013,INT((ROW(A6583)-1)/20)+1,1)))&gt;0,
   DATE(2013,INT((ROW(A6583)-1)/20)+1,1),
   ""
)</f>
        <v/>
      </c>
      <c r="B6386" s="72" t="str">
        <f t="shared" si="298"/>
        <v/>
      </c>
      <c r="C6386" s="73"/>
      <c r="D6386" s="73"/>
      <c r="E6386" s="73"/>
      <c r="F6386" s="73"/>
      <c r="G6386" s="73"/>
    </row>
    <row r="6387" spans="1:7" x14ac:dyDescent="0.25">
      <c r="A6387" s="71" t="str">
        <f>IF(
   SUMPRODUCT(--(Sinduscon!$3:$3=DATE(2013,INT((ROW(A6584)-1)/20)+1,1)))&gt;0,
   DATE(2013,INT((ROW(A6584)-1)/20)+1,1),
   ""
)</f>
        <v/>
      </c>
      <c r="B6387" s="72" t="str">
        <f t="shared" si="298"/>
        <v/>
      </c>
      <c r="C6387" s="73"/>
      <c r="D6387" s="73"/>
      <c r="E6387" s="73"/>
      <c r="F6387" s="73"/>
      <c r="G6387" s="73"/>
    </row>
    <row r="6388" spans="1:7" x14ac:dyDescent="0.25">
      <c r="A6388" s="71" t="str">
        <f>IF(
   SUMPRODUCT(--(Sinduscon!$3:$3=DATE(2013,INT((ROW(A6585)-1)/20)+1,1)))&gt;0,
   DATE(2013,INT((ROW(A6585)-1)/20)+1,1),
   ""
)</f>
        <v/>
      </c>
      <c r="B6388" s="72" t="str">
        <f t="shared" si="298"/>
        <v/>
      </c>
      <c r="C6388" s="73"/>
      <c r="D6388" s="73"/>
      <c r="E6388" s="73"/>
      <c r="F6388" s="73"/>
      <c r="G6388" s="73"/>
    </row>
    <row r="6389" spans="1:7" x14ac:dyDescent="0.25">
      <c r="A6389" s="71" t="str">
        <f>IF(
   SUMPRODUCT(--(Sinduscon!$3:$3=DATE(2013,INT((ROW(A6586)-1)/20)+1,1)))&gt;0,
   DATE(2013,INT((ROW(A6586)-1)/20)+1,1),
   ""
)</f>
        <v/>
      </c>
      <c r="B6389" s="72" t="str">
        <f t="shared" si="298"/>
        <v/>
      </c>
      <c r="C6389" s="73"/>
      <c r="D6389" s="73"/>
      <c r="E6389" s="73"/>
      <c r="F6389" s="73"/>
      <c r="G6389" s="73"/>
    </row>
    <row r="6390" spans="1:7" x14ac:dyDescent="0.25">
      <c r="A6390" s="71" t="str">
        <f>IF(
   SUMPRODUCT(--(Sinduscon!$3:$3=DATE(2013,INT((ROW(A6587)-1)/20)+1,1)))&gt;0,
   DATE(2013,INT((ROW(A6587)-1)/20)+1,1),
   ""
)</f>
        <v/>
      </c>
      <c r="B6390" s="72" t="str">
        <f t="shared" si="298"/>
        <v/>
      </c>
      <c r="C6390" s="73"/>
      <c r="D6390" s="73"/>
      <c r="E6390" s="73"/>
      <c r="F6390" s="73"/>
      <c r="G6390" s="73"/>
    </row>
    <row r="6391" spans="1:7" x14ac:dyDescent="0.25">
      <c r="A6391" s="71" t="str">
        <f>IF(
   SUMPRODUCT(--(Sinduscon!$3:$3=DATE(2013,INT((ROW(A6588)-1)/20)+1,1)))&gt;0,
   DATE(2013,INT((ROW(A6588)-1)/20)+1,1),
   ""
)</f>
        <v/>
      </c>
      <c r="B6391" s="72" t="str">
        <f t="shared" si="298"/>
        <v/>
      </c>
      <c r="C6391" s="73"/>
      <c r="D6391" s="73"/>
      <c r="E6391" s="73"/>
      <c r="F6391" s="73"/>
      <c r="G6391" s="73"/>
    </row>
    <row r="6392" spans="1:7" x14ac:dyDescent="0.25">
      <c r="A6392" s="71" t="str">
        <f>IF(
   SUMPRODUCT(--(Sinduscon!$3:$3=DATE(2013,INT((ROW(A6589)-1)/20)+1,1)))&gt;0,
   DATE(2013,INT((ROW(A6589)-1)/20)+1,1),
   ""
)</f>
        <v/>
      </c>
      <c r="B6392" s="72" t="str">
        <f t="shared" si="298"/>
        <v/>
      </c>
      <c r="C6392" s="73"/>
      <c r="D6392" s="73"/>
      <c r="E6392" s="73"/>
      <c r="F6392" s="73"/>
      <c r="G6392" s="73"/>
    </row>
    <row r="6393" spans="1:7" x14ac:dyDescent="0.25">
      <c r="A6393" s="71" t="str">
        <f>IF(
   SUMPRODUCT(--(Sinduscon!$3:$3=DATE(2013,INT((ROW(A6590)-1)/20)+1,1)))&gt;0,
   DATE(2013,INT((ROW(A6590)-1)/20)+1,1),
   ""
)</f>
        <v/>
      </c>
      <c r="B6393" s="72" t="str">
        <f t="shared" si="298"/>
        <v/>
      </c>
      <c r="C6393" s="73"/>
      <c r="D6393" s="73"/>
      <c r="E6393" s="73"/>
      <c r="F6393" s="73"/>
      <c r="G6393" s="73"/>
    </row>
    <row r="6394" spans="1:7" x14ac:dyDescent="0.25">
      <c r="A6394" s="71" t="str">
        <f>IF(
   SUMPRODUCT(--(Sinduscon!$3:$3=DATE(2013,INT((ROW(A6591)-1)/20)+1,1)))&gt;0,
   DATE(2013,INT((ROW(A6591)-1)/20)+1,1),
   ""
)</f>
        <v/>
      </c>
      <c r="B6394" s="72" t="str">
        <f t="shared" si="298"/>
        <v/>
      </c>
      <c r="C6394" s="73"/>
      <c r="D6394" s="73"/>
      <c r="E6394" s="73"/>
      <c r="F6394" s="73"/>
      <c r="G6394" s="73"/>
    </row>
    <row r="6395" spans="1:7" x14ac:dyDescent="0.25">
      <c r="A6395" s="71" t="str">
        <f>IF(
   SUMPRODUCT(--(Sinduscon!$3:$3=DATE(2013,INT((ROW(A6592)-1)/20)+1,1)))&gt;0,
   DATE(2013,INT((ROW(A6592)-1)/20)+1,1),
   ""
)</f>
        <v/>
      </c>
      <c r="B6395" s="72" t="str">
        <f t="shared" si="298"/>
        <v/>
      </c>
      <c r="C6395" s="73"/>
      <c r="D6395" s="73"/>
      <c r="E6395" s="73"/>
      <c r="F6395" s="73"/>
      <c r="G6395" s="73"/>
    </row>
    <row r="6396" spans="1:7" x14ac:dyDescent="0.25">
      <c r="A6396" s="71" t="str">
        <f>IF(
   SUMPRODUCT(--(Sinduscon!$3:$3=DATE(2013,INT((ROW(A6593)-1)/20)+1,1)))&gt;0,
   DATE(2013,INT((ROW(A6593)-1)/20)+1,1),
   ""
)</f>
        <v/>
      </c>
      <c r="B6396" s="72" t="str">
        <f t="shared" si="298"/>
        <v/>
      </c>
      <c r="C6396" s="73"/>
      <c r="D6396" s="73"/>
      <c r="E6396" s="73"/>
      <c r="F6396" s="73"/>
      <c r="G6396" s="73"/>
    </row>
    <row r="6397" spans="1:7" x14ac:dyDescent="0.25">
      <c r="A6397" s="71" t="str">
        <f>IF(
   SUMPRODUCT(--(Sinduscon!$3:$3=DATE(2013,INT((ROW(A6594)-1)/20)+1,1)))&gt;0,
   DATE(2013,INT((ROW(A6594)-1)/20)+1,1),
   ""
)</f>
        <v/>
      </c>
      <c r="B6397" s="72" t="str">
        <f t="shared" si="298"/>
        <v/>
      </c>
      <c r="C6397" s="73"/>
      <c r="D6397" s="73"/>
      <c r="E6397" s="73"/>
      <c r="F6397" s="73"/>
      <c r="G6397" s="73"/>
    </row>
    <row r="6398" spans="1:7" x14ac:dyDescent="0.25">
      <c r="A6398" s="71" t="str">
        <f>IF(
   SUMPRODUCT(--(Sinduscon!$3:$3=DATE(2013,INT((ROW(A6595)-1)/20)+1,1)))&gt;0,
   DATE(2013,INT((ROW(A6595)-1)/20)+1,1),
   ""
)</f>
        <v/>
      </c>
      <c r="B6398" s="72" t="str">
        <f t="shared" si="298"/>
        <v/>
      </c>
      <c r="C6398" s="73"/>
      <c r="D6398" s="73"/>
      <c r="E6398" s="73"/>
      <c r="F6398" s="73"/>
      <c r="G6398" s="73"/>
    </row>
    <row r="6399" spans="1:7" x14ac:dyDescent="0.25">
      <c r="A6399" s="71" t="str">
        <f>IF(
   SUMPRODUCT(--(Sinduscon!$3:$3=DATE(2013,INT((ROW(A6596)-1)/20)+1,1)))&gt;0,
   DATE(2013,INT((ROW(A6596)-1)/20)+1,1),
   ""
)</f>
        <v/>
      </c>
      <c r="B6399" s="72" t="str">
        <f t="shared" si="298"/>
        <v/>
      </c>
      <c r="C6399" s="73"/>
      <c r="D6399" s="73"/>
      <c r="E6399" s="73"/>
      <c r="F6399" s="73"/>
      <c r="G6399" s="73"/>
    </row>
    <row r="6400" spans="1:7" x14ac:dyDescent="0.25">
      <c r="A6400" s="71" t="str">
        <f>IF(
   SUMPRODUCT(--(Sinduscon!$3:$3=DATE(2013,INT((ROW(A6597)-1)/20)+1,1)))&gt;0,
   DATE(2013,INT((ROW(A6597)-1)/20)+1,1),
   ""
)</f>
        <v/>
      </c>
      <c r="B6400" s="72" t="str">
        <f t="shared" si="298"/>
        <v/>
      </c>
      <c r="C6400" s="73"/>
      <c r="D6400" s="73"/>
      <c r="E6400" s="73"/>
      <c r="F6400" s="73"/>
      <c r="G6400" s="73"/>
    </row>
    <row r="6401" spans="1:7" x14ac:dyDescent="0.25">
      <c r="A6401" s="71" t="str">
        <f>IF(
   SUMPRODUCT(--(Sinduscon!$3:$3=DATE(2013,INT((ROW(A6598)-1)/20)+1,1)))&gt;0,
   DATE(2013,INT((ROW(A6598)-1)/20)+1,1),
   ""
)</f>
        <v/>
      </c>
      <c r="B6401" s="72" t="str">
        <f t="shared" si="298"/>
        <v/>
      </c>
      <c r="C6401" s="73"/>
      <c r="D6401" s="73"/>
      <c r="E6401" s="73"/>
      <c r="F6401" s="73"/>
      <c r="G6401" s="73"/>
    </row>
    <row r="6402" spans="1:7" x14ac:dyDescent="0.25">
      <c r="A6402" s="71" t="str">
        <f>IF(
   SUMPRODUCT(--(Sinduscon!$3:$3=DATE(2013,INT((ROW(A6599)-1)/20)+1,1)))&gt;0,
   DATE(2013,INT((ROW(A6599)-1)/20)+1,1),
   ""
)</f>
        <v/>
      </c>
      <c r="B6402" s="72" t="str">
        <f t="shared" si="298"/>
        <v/>
      </c>
      <c r="C6402" s="73"/>
      <c r="D6402" s="73"/>
      <c r="E6402" s="73"/>
      <c r="F6402" s="73"/>
      <c r="G6402" s="73"/>
    </row>
    <row r="6403" spans="1:7" x14ac:dyDescent="0.25">
      <c r="A6403" s="71" t="str">
        <f>IF(
   SUMPRODUCT(--(Sinduscon!$3:$3=DATE(2013,INT((ROW(A6600)-1)/20)+1,1)))&gt;0,
   DATE(2013,INT((ROW(A6600)-1)/20)+1,1),
   ""
)</f>
        <v/>
      </c>
      <c r="B6403" s="72" t="str">
        <f t="shared" si="298"/>
        <v/>
      </c>
      <c r="C6403" s="73"/>
      <c r="D6403" s="73"/>
      <c r="E6403" s="73"/>
      <c r="F6403" s="73"/>
      <c r="G6403" s="73"/>
    </row>
    <row r="6404" spans="1:7" x14ac:dyDescent="0.25">
      <c r="A6404" s="71" t="str">
        <f>IF(
   SUMPRODUCT(--(Sinduscon!$3:$3=DATE(2013,INT((ROW(A6601)-1)/20)+1,1)))&gt;0,
   DATE(2013,INT((ROW(A6601)-1)/20)+1,1),
   ""
)</f>
        <v/>
      </c>
      <c r="B6404" s="72" t="str">
        <f t="shared" si="298"/>
        <v/>
      </c>
      <c r="C6404" s="73"/>
      <c r="D6404" s="73"/>
      <c r="E6404" s="73"/>
      <c r="F6404" s="73"/>
      <c r="G6404" s="73"/>
    </row>
    <row r="6405" spans="1:7" x14ac:dyDescent="0.25">
      <c r="A6405" s="71" t="str">
        <f>IF(
   SUMPRODUCT(--(Sinduscon!$3:$3=DATE(2013,INT((ROW(A6602)-1)/20)+1,1)))&gt;0,
   DATE(2013,INT((ROW(A6602)-1)/20)+1,1),
   ""
)</f>
        <v/>
      </c>
      <c r="B6405" s="72" t="str">
        <f t="shared" si="298"/>
        <v/>
      </c>
      <c r="C6405" s="73"/>
      <c r="D6405" s="73"/>
      <c r="E6405" s="73"/>
      <c r="F6405" s="73"/>
      <c r="G6405" s="73"/>
    </row>
    <row r="6406" spans="1:7" x14ac:dyDescent="0.25">
      <c r="A6406" s="71" t="str">
        <f>IF(
   SUMPRODUCT(--(Sinduscon!$3:$3=DATE(2013,INT((ROW(A6603)-1)/20)+1,1)))&gt;0,
   DATE(2013,INT((ROW(A6603)-1)/20)+1,1),
   ""
)</f>
        <v/>
      </c>
      <c r="B6406" s="72" t="str">
        <f t="shared" si="298"/>
        <v/>
      </c>
      <c r="C6406" s="73"/>
      <c r="D6406" s="73"/>
      <c r="E6406" s="73"/>
      <c r="F6406" s="73"/>
      <c r="G6406" s="73"/>
    </row>
    <row r="6407" spans="1:7" x14ac:dyDescent="0.25">
      <c r="A6407" s="71" t="str">
        <f>IF(
   SUMPRODUCT(--(Sinduscon!$3:$3=DATE(2013,INT((ROW(A6604)-1)/20)+1,1)))&gt;0,
   DATE(2013,INT((ROW(A6604)-1)/20)+1,1),
   ""
)</f>
        <v/>
      </c>
      <c r="B6407" s="72" t="str">
        <f t="shared" si="298"/>
        <v/>
      </c>
      <c r="C6407" s="73"/>
      <c r="D6407" s="73"/>
      <c r="E6407" s="73"/>
      <c r="F6407" s="73"/>
      <c r="G6407" s="73"/>
    </row>
    <row r="6408" spans="1:7" x14ac:dyDescent="0.25">
      <c r="A6408" s="71" t="str">
        <f>IF(
   SUMPRODUCT(--(Sinduscon!$3:$3=DATE(2013,INT((ROW(A6605)-1)/20)+1,1)))&gt;0,
   DATE(2013,INT((ROW(A6605)-1)/20)+1,1),
   ""
)</f>
        <v/>
      </c>
      <c r="B6408" s="72" t="str">
        <f t="shared" ref="B6408:B6471" si="299">IF(A6408&lt;&gt;"", CHOOSE(MOD(QUOTIENT(ROW()-4,4),5)+1,"R-1","PP-4","R-8","R-16","PIS"), "")</f>
        <v/>
      </c>
      <c r="C6408" s="73"/>
      <c r="D6408" s="73"/>
      <c r="E6408" s="73"/>
      <c r="F6408" s="73"/>
      <c r="G6408" s="73"/>
    </row>
    <row r="6409" spans="1:7" x14ac:dyDescent="0.25">
      <c r="A6409" s="71" t="str">
        <f>IF(
   SUMPRODUCT(--(Sinduscon!$3:$3=DATE(2013,INT((ROW(A6606)-1)/20)+1,1)))&gt;0,
   DATE(2013,INT((ROW(A6606)-1)/20)+1,1),
   ""
)</f>
        <v/>
      </c>
      <c r="B6409" s="72" t="str">
        <f t="shared" si="299"/>
        <v/>
      </c>
      <c r="C6409" s="73"/>
      <c r="D6409" s="73"/>
      <c r="E6409" s="73"/>
      <c r="F6409" s="73"/>
      <c r="G6409" s="73"/>
    </row>
    <row r="6410" spans="1:7" x14ac:dyDescent="0.25">
      <c r="A6410" s="71" t="str">
        <f>IF(
   SUMPRODUCT(--(Sinduscon!$3:$3=DATE(2013,INT((ROW(A6607)-1)/20)+1,1)))&gt;0,
   DATE(2013,INT((ROW(A6607)-1)/20)+1,1),
   ""
)</f>
        <v/>
      </c>
      <c r="B6410" s="72" t="str">
        <f t="shared" si="299"/>
        <v/>
      </c>
      <c r="C6410" s="73"/>
      <c r="D6410" s="73"/>
      <c r="E6410" s="73"/>
      <c r="F6410" s="73"/>
      <c r="G6410" s="73"/>
    </row>
    <row r="6411" spans="1:7" x14ac:dyDescent="0.25">
      <c r="A6411" s="71" t="str">
        <f>IF(
   SUMPRODUCT(--(Sinduscon!$3:$3=DATE(2013,INT((ROW(A6608)-1)/20)+1,1)))&gt;0,
   DATE(2013,INT((ROW(A6608)-1)/20)+1,1),
   ""
)</f>
        <v/>
      </c>
      <c r="B6411" s="72" t="str">
        <f t="shared" si="299"/>
        <v/>
      </c>
      <c r="C6411" s="73"/>
      <c r="D6411" s="73"/>
      <c r="E6411" s="73"/>
      <c r="F6411" s="73"/>
      <c r="G6411" s="73"/>
    </row>
    <row r="6412" spans="1:7" x14ac:dyDescent="0.25">
      <c r="A6412" s="71" t="str">
        <f>IF(
   SUMPRODUCT(--(Sinduscon!$3:$3=DATE(2013,INT((ROW(A6609)-1)/20)+1,1)))&gt;0,
   DATE(2013,INT((ROW(A6609)-1)/20)+1,1),
   ""
)</f>
        <v/>
      </c>
      <c r="B6412" s="72" t="str">
        <f t="shared" si="299"/>
        <v/>
      </c>
      <c r="C6412" s="73"/>
      <c r="D6412" s="73"/>
      <c r="E6412" s="73"/>
      <c r="F6412" s="73"/>
      <c r="G6412" s="73"/>
    </row>
    <row r="6413" spans="1:7" x14ac:dyDescent="0.25">
      <c r="A6413" s="71" t="str">
        <f>IF(
   SUMPRODUCT(--(Sinduscon!$3:$3=DATE(2013,INT((ROW(A6610)-1)/20)+1,1)))&gt;0,
   DATE(2013,INT((ROW(A6610)-1)/20)+1,1),
   ""
)</f>
        <v/>
      </c>
      <c r="B6413" s="72" t="str">
        <f t="shared" si="299"/>
        <v/>
      </c>
      <c r="C6413" s="73"/>
      <c r="D6413" s="73"/>
      <c r="E6413" s="73"/>
      <c r="F6413" s="73"/>
      <c r="G6413" s="73"/>
    </row>
    <row r="6414" spans="1:7" x14ac:dyDescent="0.25">
      <c r="A6414" s="71" t="str">
        <f>IF(
   SUMPRODUCT(--(Sinduscon!$3:$3=DATE(2013,INT((ROW(A6611)-1)/20)+1,1)))&gt;0,
   DATE(2013,INT((ROW(A6611)-1)/20)+1,1),
   ""
)</f>
        <v/>
      </c>
      <c r="B6414" s="72" t="str">
        <f t="shared" si="299"/>
        <v/>
      </c>
      <c r="C6414" s="73"/>
      <c r="D6414" s="73"/>
      <c r="E6414" s="73"/>
      <c r="F6414" s="73"/>
      <c r="G6414" s="73"/>
    </row>
    <row r="6415" spans="1:7" x14ac:dyDescent="0.25">
      <c r="A6415" s="71" t="str">
        <f>IF(
   SUMPRODUCT(--(Sinduscon!$3:$3=DATE(2013,INT((ROW(A6612)-1)/20)+1,1)))&gt;0,
   DATE(2013,INT((ROW(A6612)-1)/20)+1,1),
   ""
)</f>
        <v/>
      </c>
      <c r="B6415" s="72" t="str">
        <f t="shared" si="299"/>
        <v/>
      </c>
      <c r="C6415" s="73"/>
      <c r="D6415" s="73"/>
      <c r="E6415" s="73"/>
      <c r="F6415" s="73"/>
      <c r="G6415" s="73"/>
    </row>
    <row r="6416" spans="1:7" x14ac:dyDescent="0.25">
      <c r="A6416" s="71" t="str">
        <f>IF(
   SUMPRODUCT(--(Sinduscon!$3:$3=DATE(2013,INT((ROW(A6613)-1)/20)+1,1)))&gt;0,
   DATE(2013,INT((ROW(A6613)-1)/20)+1,1),
   ""
)</f>
        <v/>
      </c>
      <c r="B6416" s="72" t="str">
        <f t="shared" si="299"/>
        <v/>
      </c>
      <c r="C6416" s="73"/>
      <c r="D6416" s="73"/>
      <c r="E6416" s="73"/>
      <c r="F6416" s="73"/>
      <c r="G6416" s="73"/>
    </row>
    <row r="6417" spans="1:7" x14ac:dyDescent="0.25">
      <c r="A6417" s="71" t="str">
        <f>IF(
   SUMPRODUCT(--(Sinduscon!$3:$3=DATE(2013,INT((ROW(A6614)-1)/20)+1,1)))&gt;0,
   DATE(2013,INT((ROW(A6614)-1)/20)+1,1),
   ""
)</f>
        <v/>
      </c>
      <c r="B6417" s="72" t="str">
        <f t="shared" si="299"/>
        <v/>
      </c>
      <c r="C6417" s="73"/>
      <c r="D6417" s="73"/>
      <c r="E6417" s="73"/>
      <c r="F6417" s="73"/>
      <c r="G6417" s="73"/>
    </row>
    <row r="6418" spans="1:7" x14ac:dyDescent="0.25">
      <c r="A6418" s="71" t="str">
        <f>IF(
   SUMPRODUCT(--(Sinduscon!$3:$3=DATE(2013,INT((ROW(A6615)-1)/20)+1,1)))&gt;0,
   DATE(2013,INT((ROW(A6615)-1)/20)+1,1),
   ""
)</f>
        <v/>
      </c>
      <c r="B6418" s="72" t="str">
        <f t="shared" si="299"/>
        <v/>
      </c>
      <c r="C6418" s="73"/>
      <c r="D6418" s="73"/>
      <c r="E6418" s="73"/>
      <c r="F6418" s="73"/>
      <c r="G6418" s="73"/>
    </row>
    <row r="6419" spans="1:7" x14ac:dyDescent="0.25">
      <c r="A6419" s="71" t="str">
        <f>IF(
   SUMPRODUCT(--(Sinduscon!$3:$3=DATE(2013,INT((ROW(A6616)-1)/20)+1,1)))&gt;0,
   DATE(2013,INT((ROW(A6616)-1)/20)+1,1),
   ""
)</f>
        <v/>
      </c>
      <c r="B6419" s="72" t="str">
        <f t="shared" si="299"/>
        <v/>
      </c>
      <c r="C6419" s="73"/>
      <c r="D6419" s="73"/>
      <c r="E6419" s="73"/>
      <c r="F6419" s="73"/>
      <c r="G6419" s="73"/>
    </row>
    <row r="6420" spans="1:7" x14ac:dyDescent="0.25">
      <c r="A6420" s="71" t="str">
        <f>IF(
   SUMPRODUCT(--(Sinduscon!$3:$3=DATE(2013,INT((ROW(A6617)-1)/20)+1,1)))&gt;0,
   DATE(2013,INT((ROW(A6617)-1)/20)+1,1),
   ""
)</f>
        <v/>
      </c>
      <c r="B6420" s="72" t="str">
        <f t="shared" si="299"/>
        <v/>
      </c>
      <c r="C6420" s="73"/>
      <c r="D6420" s="73"/>
      <c r="E6420" s="73"/>
      <c r="F6420" s="73"/>
      <c r="G6420" s="73"/>
    </row>
    <row r="6421" spans="1:7" x14ac:dyDescent="0.25">
      <c r="A6421" s="71" t="str">
        <f>IF(
   SUMPRODUCT(--(Sinduscon!$3:$3=DATE(2013,INT((ROW(A6618)-1)/20)+1,1)))&gt;0,
   DATE(2013,INT((ROW(A6618)-1)/20)+1,1),
   ""
)</f>
        <v/>
      </c>
      <c r="B6421" s="72" t="str">
        <f t="shared" si="299"/>
        <v/>
      </c>
      <c r="C6421" s="73"/>
      <c r="D6421" s="73"/>
      <c r="E6421" s="73"/>
      <c r="F6421" s="73"/>
      <c r="G6421" s="73"/>
    </row>
    <row r="6422" spans="1:7" x14ac:dyDescent="0.25">
      <c r="A6422" s="71" t="str">
        <f>IF(
   SUMPRODUCT(--(Sinduscon!$3:$3=DATE(2013,INT((ROW(A6619)-1)/20)+1,1)))&gt;0,
   DATE(2013,INT((ROW(A6619)-1)/20)+1,1),
   ""
)</f>
        <v/>
      </c>
      <c r="B6422" s="72" t="str">
        <f t="shared" si="299"/>
        <v/>
      </c>
      <c r="C6422" s="73"/>
      <c r="D6422" s="73"/>
      <c r="E6422" s="73"/>
      <c r="F6422" s="73"/>
      <c r="G6422" s="73"/>
    </row>
    <row r="6423" spans="1:7" x14ac:dyDescent="0.25">
      <c r="A6423" s="71" t="str">
        <f>IF(
   SUMPRODUCT(--(Sinduscon!$3:$3=DATE(2013,INT((ROW(A6620)-1)/20)+1,1)))&gt;0,
   DATE(2013,INT((ROW(A6620)-1)/20)+1,1),
   ""
)</f>
        <v/>
      </c>
      <c r="B6423" s="72" t="str">
        <f t="shared" si="299"/>
        <v/>
      </c>
      <c r="C6423" s="73"/>
      <c r="D6423" s="73"/>
      <c r="E6423" s="73"/>
      <c r="F6423" s="73"/>
      <c r="G6423" s="73"/>
    </row>
    <row r="6424" spans="1:7" x14ac:dyDescent="0.25">
      <c r="A6424" s="71" t="str">
        <f>IF(
   SUMPRODUCT(--(Sinduscon!$3:$3=DATE(2013,INT((ROW(A6621)-1)/20)+1,1)))&gt;0,
   DATE(2013,INT((ROW(A6621)-1)/20)+1,1),
   ""
)</f>
        <v/>
      </c>
      <c r="B6424" s="72" t="str">
        <f t="shared" si="299"/>
        <v/>
      </c>
      <c r="C6424" s="73"/>
      <c r="D6424" s="73"/>
      <c r="E6424" s="73"/>
      <c r="F6424" s="73"/>
      <c r="G6424" s="73"/>
    </row>
    <row r="6425" spans="1:7" x14ac:dyDescent="0.25">
      <c r="A6425" s="71" t="str">
        <f>IF(
   SUMPRODUCT(--(Sinduscon!$3:$3=DATE(2013,INT((ROW(A6622)-1)/20)+1,1)))&gt;0,
   DATE(2013,INT((ROW(A6622)-1)/20)+1,1),
   ""
)</f>
        <v/>
      </c>
      <c r="B6425" s="72" t="str">
        <f t="shared" si="299"/>
        <v/>
      </c>
      <c r="C6425" s="73"/>
      <c r="D6425" s="73"/>
      <c r="E6425" s="73"/>
      <c r="F6425" s="73"/>
      <c r="G6425" s="73"/>
    </row>
    <row r="6426" spans="1:7" x14ac:dyDescent="0.25">
      <c r="A6426" s="71" t="str">
        <f>IF(
   SUMPRODUCT(--(Sinduscon!$3:$3=DATE(2013,INT((ROW(A6623)-1)/20)+1,1)))&gt;0,
   DATE(2013,INT((ROW(A6623)-1)/20)+1,1),
   ""
)</f>
        <v/>
      </c>
      <c r="B6426" s="72" t="str">
        <f t="shared" si="299"/>
        <v/>
      </c>
      <c r="C6426" s="73"/>
      <c r="D6426" s="73"/>
      <c r="E6426" s="73"/>
      <c r="F6426" s="73"/>
      <c r="G6426" s="73"/>
    </row>
    <row r="6427" spans="1:7" x14ac:dyDescent="0.25">
      <c r="A6427" s="71" t="str">
        <f>IF(
   SUMPRODUCT(--(Sinduscon!$3:$3=DATE(2013,INT((ROW(A6624)-1)/20)+1,1)))&gt;0,
   DATE(2013,INT((ROW(A6624)-1)/20)+1,1),
   ""
)</f>
        <v/>
      </c>
      <c r="B6427" s="72" t="str">
        <f t="shared" si="299"/>
        <v/>
      </c>
      <c r="C6427" s="73"/>
      <c r="D6427" s="73"/>
      <c r="E6427" s="73"/>
      <c r="F6427" s="73"/>
      <c r="G6427" s="73"/>
    </row>
    <row r="6428" spans="1:7" x14ac:dyDescent="0.25">
      <c r="A6428" s="71" t="str">
        <f>IF(
   SUMPRODUCT(--(Sinduscon!$3:$3=DATE(2013,INT((ROW(A6625)-1)/20)+1,1)))&gt;0,
   DATE(2013,INT((ROW(A6625)-1)/20)+1,1),
   ""
)</f>
        <v/>
      </c>
      <c r="B6428" s="72" t="str">
        <f t="shared" si="299"/>
        <v/>
      </c>
      <c r="C6428" s="73"/>
      <c r="D6428" s="73"/>
      <c r="E6428" s="73"/>
      <c r="F6428" s="73"/>
      <c r="G6428" s="73"/>
    </row>
    <row r="6429" spans="1:7" x14ac:dyDescent="0.25">
      <c r="A6429" s="71" t="str">
        <f>IF(
   SUMPRODUCT(--(Sinduscon!$3:$3=DATE(2013,INT((ROW(A6626)-1)/20)+1,1)))&gt;0,
   DATE(2013,INT((ROW(A6626)-1)/20)+1,1),
   ""
)</f>
        <v/>
      </c>
      <c r="B6429" s="72" t="str">
        <f t="shared" si="299"/>
        <v/>
      </c>
      <c r="C6429" s="73"/>
      <c r="D6429" s="73"/>
      <c r="E6429" s="73"/>
      <c r="F6429" s="73"/>
      <c r="G6429" s="73"/>
    </row>
    <row r="6430" spans="1:7" x14ac:dyDescent="0.25">
      <c r="A6430" s="71" t="str">
        <f>IF(
   SUMPRODUCT(--(Sinduscon!$3:$3=DATE(2013,INT((ROW(A6627)-1)/20)+1,1)))&gt;0,
   DATE(2013,INT((ROW(A6627)-1)/20)+1,1),
   ""
)</f>
        <v/>
      </c>
      <c r="B6430" s="72" t="str">
        <f t="shared" si="299"/>
        <v/>
      </c>
      <c r="C6430" s="73"/>
      <c r="D6430" s="73"/>
      <c r="E6430" s="73"/>
      <c r="F6430" s="73"/>
      <c r="G6430" s="73"/>
    </row>
    <row r="6431" spans="1:7" x14ac:dyDescent="0.25">
      <c r="A6431" s="71" t="str">
        <f>IF(
   SUMPRODUCT(--(Sinduscon!$3:$3=DATE(2013,INT((ROW(A6628)-1)/20)+1,1)))&gt;0,
   DATE(2013,INT((ROW(A6628)-1)/20)+1,1),
   ""
)</f>
        <v/>
      </c>
      <c r="B6431" s="72" t="str">
        <f t="shared" si="299"/>
        <v/>
      </c>
      <c r="C6431" s="73"/>
      <c r="D6431" s="73"/>
      <c r="E6431" s="73"/>
      <c r="F6431" s="73"/>
      <c r="G6431" s="73"/>
    </row>
    <row r="6432" spans="1:7" x14ac:dyDescent="0.25">
      <c r="A6432" s="71" t="str">
        <f>IF(
   SUMPRODUCT(--(Sinduscon!$3:$3=DATE(2013,INT((ROW(A6629)-1)/20)+1,1)))&gt;0,
   DATE(2013,INT((ROW(A6629)-1)/20)+1,1),
   ""
)</f>
        <v/>
      </c>
      <c r="B6432" s="72" t="str">
        <f t="shared" si="299"/>
        <v/>
      </c>
      <c r="C6432" s="73"/>
      <c r="D6432" s="73"/>
      <c r="E6432" s="73"/>
      <c r="F6432" s="73"/>
      <c r="G6432" s="73"/>
    </row>
    <row r="6433" spans="1:7" x14ac:dyDescent="0.25">
      <c r="A6433" s="71" t="str">
        <f>IF(
   SUMPRODUCT(--(Sinduscon!$3:$3=DATE(2013,INT((ROW(A6630)-1)/20)+1,1)))&gt;0,
   DATE(2013,INT((ROW(A6630)-1)/20)+1,1),
   ""
)</f>
        <v/>
      </c>
      <c r="B6433" s="72" t="str">
        <f t="shared" si="299"/>
        <v/>
      </c>
      <c r="C6433" s="73"/>
      <c r="D6433" s="73"/>
      <c r="E6433" s="73"/>
      <c r="F6433" s="73"/>
      <c r="G6433" s="73"/>
    </row>
    <row r="6434" spans="1:7" x14ac:dyDescent="0.25">
      <c r="A6434" s="71" t="str">
        <f>IF(
   SUMPRODUCT(--(Sinduscon!$3:$3=DATE(2013,INT((ROW(A6631)-1)/20)+1,1)))&gt;0,
   DATE(2013,INT((ROW(A6631)-1)/20)+1,1),
   ""
)</f>
        <v/>
      </c>
      <c r="B6434" s="72" t="str">
        <f t="shared" si="299"/>
        <v/>
      </c>
      <c r="C6434" s="73"/>
      <c r="D6434" s="73"/>
      <c r="E6434" s="73"/>
      <c r="F6434" s="73"/>
      <c r="G6434" s="73"/>
    </row>
    <row r="6435" spans="1:7" x14ac:dyDescent="0.25">
      <c r="A6435" s="71" t="str">
        <f>IF(
   SUMPRODUCT(--(Sinduscon!$3:$3=DATE(2013,INT((ROW(A6632)-1)/20)+1,1)))&gt;0,
   DATE(2013,INT((ROW(A6632)-1)/20)+1,1),
   ""
)</f>
        <v/>
      </c>
      <c r="B6435" s="72" t="str">
        <f t="shared" si="299"/>
        <v/>
      </c>
      <c r="C6435" s="73"/>
      <c r="D6435" s="73"/>
      <c r="E6435" s="73"/>
      <c r="F6435" s="73"/>
      <c r="G6435" s="73"/>
    </row>
    <row r="6436" spans="1:7" x14ac:dyDescent="0.25">
      <c r="A6436" s="71" t="str">
        <f>IF(
   SUMPRODUCT(--(Sinduscon!$3:$3=DATE(2013,INT((ROW(A6633)-1)/20)+1,1)))&gt;0,
   DATE(2013,INT((ROW(A6633)-1)/20)+1,1),
   ""
)</f>
        <v/>
      </c>
      <c r="B6436" s="72" t="str">
        <f t="shared" si="299"/>
        <v/>
      </c>
      <c r="C6436" s="73"/>
      <c r="D6436" s="73"/>
      <c r="E6436" s="73"/>
      <c r="F6436" s="73"/>
      <c r="G6436" s="73"/>
    </row>
    <row r="6437" spans="1:7" x14ac:dyDescent="0.25">
      <c r="A6437" s="71" t="str">
        <f>IF(
   SUMPRODUCT(--(Sinduscon!$3:$3=DATE(2013,INT((ROW(A6634)-1)/20)+1,1)))&gt;0,
   DATE(2013,INT((ROW(A6634)-1)/20)+1,1),
   ""
)</f>
        <v/>
      </c>
      <c r="B6437" s="72" t="str">
        <f t="shared" si="299"/>
        <v/>
      </c>
      <c r="C6437" s="73"/>
      <c r="D6437" s="73"/>
      <c r="E6437" s="73"/>
      <c r="F6437" s="73"/>
      <c r="G6437" s="73"/>
    </row>
    <row r="6438" spans="1:7" x14ac:dyDescent="0.25">
      <c r="A6438" s="71" t="str">
        <f>IF(
   SUMPRODUCT(--(Sinduscon!$3:$3=DATE(2013,INT((ROW(A6635)-1)/20)+1,1)))&gt;0,
   DATE(2013,INT((ROW(A6635)-1)/20)+1,1),
   ""
)</f>
        <v/>
      </c>
      <c r="B6438" s="72" t="str">
        <f t="shared" si="299"/>
        <v/>
      </c>
      <c r="C6438" s="73"/>
      <c r="D6438" s="73"/>
      <c r="E6438" s="73"/>
      <c r="F6438" s="73"/>
      <c r="G6438" s="73"/>
    </row>
    <row r="6439" spans="1:7" x14ac:dyDescent="0.25">
      <c r="A6439" s="71" t="str">
        <f>IF(
   SUMPRODUCT(--(Sinduscon!$3:$3=DATE(2013,INT((ROW(A6636)-1)/20)+1,1)))&gt;0,
   DATE(2013,INT((ROW(A6636)-1)/20)+1,1),
   ""
)</f>
        <v/>
      </c>
      <c r="B6439" s="72" t="str">
        <f t="shared" si="299"/>
        <v/>
      </c>
      <c r="C6439" s="73"/>
      <c r="D6439" s="73"/>
      <c r="E6439" s="73"/>
      <c r="F6439" s="73"/>
      <c r="G6439" s="73"/>
    </row>
    <row r="6440" spans="1:7" x14ac:dyDescent="0.25">
      <c r="A6440" s="71" t="str">
        <f>IF(
   SUMPRODUCT(--(Sinduscon!$3:$3=DATE(2013,INT((ROW(A6637)-1)/20)+1,1)))&gt;0,
   DATE(2013,INT((ROW(A6637)-1)/20)+1,1),
   ""
)</f>
        <v/>
      </c>
      <c r="B6440" s="72" t="str">
        <f t="shared" si="299"/>
        <v/>
      </c>
      <c r="C6440" s="73"/>
      <c r="D6440" s="73"/>
      <c r="E6440" s="73"/>
      <c r="F6440" s="73"/>
      <c r="G6440" s="73"/>
    </row>
    <row r="6441" spans="1:7" x14ac:dyDescent="0.25">
      <c r="A6441" s="71" t="str">
        <f>IF(
   SUMPRODUCT(--(Sinduscon!$3:$3=DATE(2013,INT((ROW(A6638)-1)/20)+1,1)))&gt;0,
   DATE(2013,INT((ROW(A6638)-1)/20)+1,1),
   ""
)</f>
        <v/>
      </c>
      <c r="B6441" s="72" t="str">
        <f t="shared" si="299"/>
        <v/>
      </c>
      <c r="C6441" s="73"/>
      <c r="D6441" s="73"/>
      <c r="E6441" s="73"/>
      <c r="F6441" s="73"/>
      <c r="G6441" s="73"/>
    </row>
    <row r="6442" spans="1:7" x14ac:dyDescent="0.25">
      <c r="A6442" s="71" t="str">
        <f>IF(
   SUMPRODUCT(--(Sinduscon!$3:$3=DATE(2013,INT((ROW(A6639)-1)/20)+1,1)))&gt;0,
   DATE(2013,INT((ROW(A6639)-1)/20)+1,1),
   ""
)</f>
        <v/>
      </c>
      <c r="B6442" s="72" t="str">
        <f t="shared" si="299"/>
        <v/>
      </c>
      <c r="C6442" s="73"/>
      <c r="D6442" s="73"/>
      <c r="E6442" s="73"/>
      <c r="F6442" s="73"/>
      <c r="G6442" s="73"/>
    </row>
    <row r="6443" spans="1:7" x14ac:dyDescent="0.25">
      <c r="A6443" s="71" t="str">
        <f>IF(
   SUMPRODUCT(--(Sinduscon!$3:$3=DATE(2013,INT((ROW(A6640)-1)/20)+1,1)))&gt;0,
   DATE(2013,INT((ROW(A6640)-1)/20)+1,1),
   ""
)</f>
        <v/>
      </c>
      <c r="B6443" s="72" t="str">
        <f t="shared" si="299"/>
        <v/>
      </c>
      <c r="C6443" s="73"/>
      <c r="D6443" s="73"/>
      <c r="E6443" s="73"/>
      <c r="F6443" s="73"/>
      <c r="G6443" s="73"/>
    </row>
    <row r="6444" spans="1:7" x14ac:dyDescent="0.25">
      <c r="A6444" s="71" t="str">
        <f>IF(
   SUMPRODUCT(--(Sinduscon!$3:$3=DATE(2013,INT((ROW(A6641)-1)/20)+1,1)))&gt;0,
   DATE(2013,INT((ROW(A6641)-1)/20)+1,1),
   ""
)</f>
        <v/>
      </c>
      <c r="B6444" s="72" t="str">
        <f t="shared" si="299"/>
        <v/>
      </c>
      <c r="C6444" s="73"/>
      <c r="D6444" s="73"/>
      <c r="E6444" s="73"/>
      <c r="F6444" s="73"/>
      <c r="G6444" s="73"/>
    </row>
    <row r="6445" spans="1:7" x14ac:dyDescent="0.25">
      <c r="A6445" s="71" t="str">
        <f>IF(
   SUMPRODUCT(--(Sinduscon!$3:$3=DATE(2013,INT((ROW(A6642)-1)/20)+1,1)))&gt;0,
   DATE(2013,INT((ROW(A6642)-1)/20)+1,1),
   ""
)</f>
        <v/>
      </c>
      <c r="B6445" s="72" t="str">
        <f t="shared" si="299"/>
        <v/>
      </c>
      <c r="C6445" s="73"/>
      <c r="D6445" s="73"/>
      <c r="E6445" s="73"/>
      <c r="F6445" s="73"/>
      <c r="G6445" s="73"/>
    </row>
    <row r="6446" spans="1:7" x14ac:dyDescent="0.25">
      <c r="A6446" s="71" t="str">
        <f>IF(
   SUMPRODUCT(--(Sinduscon!$3:$3=DATE(2013,INT((ROW(A6643)-1)/20)+1,1)))&gt;0,
   DATE(2013,INT((ROW(A6643)-1)/20)+1,1),
   ""
)</f>
        <v/>
      </c>
      <c r="B6446" s="72" t="str">
        <f t="shared" si="299"/>
        <v/>
      </c>
      <c r="C6446" s="73"/>
      <c r="D6446" s="73"/>
      <c r="E6446" s="73"/>
      <c r="F6446" s="73"/>
      <c r="G6446" s="73"/>
    </row>
    <row r="6447" spans="1:7" x14ac:dyDescent="0.25">
      <c r="A6447" s="71" t="str">
        <f>IF(
   SUMPRODUCT(--(Sinduscon!$3:$3=DATE(2013,INT((ROW(A6644)-1)/20)+1,1)))&gt;0,
   DATE(2013,INT((ROW(A6644)-1)/20)+1,1),
   ""
)</f>
        <v/>
      </c>
      <c r="B6447" s="72" t="str">
        <f t="shared" si="299"/>
        <v/>
      </c>
      <c r="C6447" s="73"/>
      <c r="D6447" s="73"/>
      <c r="E6447" s="73"/>
      <c r="F6447" s="73"/>
      <c r="G6447" s="73"/>
    </row>
    <row r="6448" spans="1:7" x14ac:dyDescent="0.25">
      <c r="A6448" s="71" t="str">
        <f>IF(
   SUMPRODUCT(--(Sinduscon!$3:$3=DATE(2013,INT((ROW(A6645)-1)/20)+1,1)))&gt;0,
   DATE(2013,INT((ROW(A6645)-1)/20)+1,1),
   ""
)</f>
        <v/>
      </c>
      <c r="B6448" s="72" t="str">
        <f t="shared" si="299"/>
        <v/>
      </c>
      <c r="C6448" s="73"/>
      <c r="D6448" s="73"/>
      <c r="E6448" s="73"/>
      <c r="F6448" s="73"/>
      <c r="G6448" s="73"/>
    </row>
    <row r="6449" spans="1:7" x14ac:dyDescent="0.25">
      <c r="A6449" s="71" t="str">
        <f>IF(
   SUMPRODUCT(--(Sinduscon!$3:$3=DATE(2013,INT((ROW(A6646)-1)/20)+1,1)))&gt;0,
   DATE(2013,INT((ROW(A6646)-1)/20)+1,1),
   ""
)</f>
        <v/>
      </c>
      <c r="B6449" s="72" t="str">
        <f t="shared" si="299"/>
        <v/>
      </c>
      <c r="C6449" s="73"/>
      <c r="D6449" s="73"/>
      <c r="E6449" s="73"/>
      <c r="F6449" s="73"/>
      <c r="G6449" s="73"/>
    </row>
    <row r="6450" spans="1:7" x14ac:dyDescent="0.25">
      <c r="A6450" s="71" t="str">
        <f>IF(
   SUMPRODUCT(--(Sinduscon!$3:$3=DATE(2013,INT((ROW(A6647)-1)/20)+1,1)))&gt;0,
   DATE(2013,INT((ROW(A6647)-1)/20)+1,1),
   ""
)</f>
        <v/>
      </c>
      <c r="B6450" s="72" t="str">
        <f t="shared" si="299"/>
        <v/>
      </c>
      <c r="C6450" s="73"/>
      <c r="D6450" s="73"/>
      <c r="E6450" s="73"/>
      <c r="F6450" s="73"/>
      <c r="G6450" s="73"/>
    </row>
    <row r="6451" spans="1:7" x14ac:dyDescent="0.25">
      <c r="A6451" s="71" t="str">
        <f>IF(
   SUMPRODUCT(--(Sinduscon!$3:$3=DATE(2013,INT((ROW(A6648)-1)/20)+1,1)))&gt;0,
   DATE(2013,INT((ROW(A6648)-1)/20)+1,1),
   ""
)</f>
        <v/>
      </c>
      <c r="B6451" s="72" t="str">
        <f t="shared" si="299"/>
        <v/>
      </c>
      <c r="C6451" s="73"/>
      <c r="D6451" s="73"/>
      <c r="E6451" s="73"/>
      <c r="F6451" s="73"/>
      <c r="G6451" s="73"/>
    </row>
    <row r="6452" spans="1:7" x14ac:dyDescent="0.25">
      <c r="A6452" s="71" t="str">
        <f>IF(
   SUMPRODUCT(--(Sinduscon!$3:$3=DATE(2013,INT((ROW(A6649)-1)/20)+1,1)))&gt;0,
   DATE(2013,INT((ROW(A6649)-1)/20)+1,1),
   ""
)</f>
        <v/>
      </c>
      <c r="B6452" s="72" t="str">
        <f t="shared" si="299"/>
        <v/>
      </c>
      <c r="C6452" s="73"/>
      <c r="D6452" s="73"/>
      <c r="E6452" s="73"/>
      <c r="F6452" s="73"/>
      <c r="G6452" s="73"/>
    </row>
    <row r="6453" spans="1:7" x14ac:dyDescent="0.25">
      <c r="A6453" s="71" t="str">
        <f>IF(
   SUMPRODUCT(--(Sinduscon!$3:$3=DATE(2013,INT((ROW(A6650)-1)/20)+1,1)))&gt;0,
   DATE(2013,INT((ROW(A6650)-1)/20)+1,1),
   ""
)</f>
        <v/>
      </c>
      <c r="B6453" s="72" t="str">
        <f t="shared" si="299"/>
        <v/>
      </c>
      <c r="C6453" s="73"/>
      <c r="D6453" s="73"/>
      <c r="E6453" s="73"/>
      <c r="F6453" s="73"/>
      <c r="G6453" s="73"/>
    </row>
    <row r="6454" spans="1:7" x14ac:dyDescent="0.25">
      <c r="A6454" s="71" t="str">
        <f>IF(
   SUMPRODUCT(--(Sinduscon!$3:$3=DATE(2013,INT((ROW(A6651)-1)/20)+1,1)))&gt;0,
   DATE(2013,INT((ROW(A6651)-1)/20)+1,1),
   ""
)</f>
        <v/>
      </c>
      <c r="B6454" s="72" t="str">
        <f t="shared" si="299"/>
        <v/>
      </c>
      <c r="C6454" s="73"/>
      <c r="D6454" s="73"/>
      <c r="E6454" s="73"/>
      <c r="F6454" s="73"/>
      <c r="G6454" s="73"/>
    </row>
    <row r="6455" spans="1:7" x14ac:dyDescent="0.25">
      <c r="A6455" s="71" t="str">
        <f>IF(
   SUMPRODUCT(--(Sinduscon!$3:$3=DATE(2013,INT((ROW(A6652)-1)/20)+1,1)))&gt;0,
   DATE(2013,INT((ROW(A6652)-1)/20)+1,1),
   ""
)</f>
        <v/>
      </c>
      <c r="B6455" s="72" t="str">
        <f t="shared" si="299"/>
        <v/>
      </c>
      <c r="C6455" s="73"/>
      <c r="D6455" s="73"/>
      <c r="E6455" s="73"/>
      <c r="F6455" s="73"/>
      <c r="G6455" s="73"/>
    </row>
    <row r="6456" spans="1:7" x14ac:dyDescent="0.25">
      <c r="A6456" s="71" t="str">
        <f>IF(
   SUMPRODUCT(--(Sinduscon!$3:$3=DATE(2013,INT((ROW(A6653)-1)/20)+1,1)))&gt;0,
   DATE(2013,INT((ROW(A6653)-1)/20)+1,1),
   ""
)</f>
        <v/>
      </c>
      <c r="B6456" s="72" t="str">
        <f t="shared" si="299"/>
        <v/>
      </c>
      <c r="C6456" s="73"/>
      <c r="D6456" s="73"/>
      <c r="E6456" s="73"/>
      <c r="F6456" s="73"/>
      <c r="G6456" s="73"/>
    </row>
    <row r="6457" spans="1:7" x14ac:dyDescent="0.25">
      <c r="A6457" s="71" t="str">
        <f>IF(
   SUMPRODUCT(--(Sinduscon!$3:$3=DATE(2013,INT((ROW(A6654)-1)/20)+1,1)))&gt;0,
   DATE(2013,INT((ROW(A6654)-1)/20)+1,1),
   ""
)</f>
        <v/>
      </c>
      <c r="B6457" s="72" t="str">
        <f t="shared" si="299"/>
        <v/>
      </c>
      <c r="C6457" s="73"/>
      <c r="D6457" s="73"/>
      <c r="E6457" s="73"/>
      <c r="F6457" s="73"/>
      <c r="G6457" s="73"/>
    </row>
    <row r="6458" spans="1:7" x14ac:dyDescent="0.25">
      <c r="A6458" s="71" t="str">
        <f>IF(
   SUMPRODUCT(--(Sinduscon!$3:$3=DATE(2013,INT((ROW(A6655)-1)/20)+1,1)))&gt;0,
   DATE(2013,INT((ROW(A6655)-1)/20)+1,1),
   ""
)</f>
        <v/>
      </c>
      <c r="B6458" s="72" t="str">
        <f t="shared" si="299"/>
        <v/>
      </c>
      <c r="C6458" s="73"/>
      <c r="D6458" s="73"/>
      <c r="E6458" s="73"/>
      <c r="F6458" s="73"/>
      <c r="G6458" s="73"/>
    </row>
    <row r="6459" spans="1:7" x14ac:dyDescent="0.25">
      <c r="A6459" s="71" t="str">
        <f>IF(
   SUMPRODUCT(--(Sinduscon!$3:$3=DATE(2013,INT((ROW(A6656)-1)/20)+1,1)))&gt;0,
   DATE(2013,INT((ROW(A6656)-1)/20)+1,1),
   ""
)</f>
        <v/>
      </c>
      <c r="B6459" s="72" t="str">
        <f t="shared" si="299"/>
        <v/>
      </c>
      <c r="C6459" s="73"/>
      <c r="D6459" s="73"/>
      <c r="E6459" s="73"/>
      <c r="F6459" s="73"/>
      <c r="G6459" s="73"/>
    </row>
    <row r="6460" spans="1:7" x14ac:dyDescent="0.25">
      <c r="A6460" s="71" t="str">
        <f>IF(
   SUMPRODUCT(--(Sinduscon!$3:$3=DATE(2013,INT((ROW(A6657)-1)/20)+1,1)))&gt;0,
   DATE(2013,INT((ROW(A6657)-1)/20)+1,1),
   ""
)</f>
        <v/>
      </c>
      <c r="B6460" s="72" t="str">
        <f t="shared" si="299"/>
        <v/>
      </c>
      <c r="C6460" s="73"/>
      <c r="D6460" s="73"/>
      <c r="E6460" s="73"/>
      <c r="F6460" s="73"/>
      <c r="G6460" s="73"/>
    </row>
    <row r="6461" spans="1:7" x14ac:dyDescent="0.25">
      <c r="A6461" s="71" t="str">
        <f>IF(
   SUMPRODUCT(--(Sinduscon!$3:$3=DATE(2013,INT((ROW(A6658)-1)/20)+1,1)))&gt;0,
   DATE(2013,INT((ROW(A6658)-1)/20)+1,1),
   ""
)</f>
        <v/>
      </c>
      <c r="B6461" s="72" t="str">
        <f t="shared" si="299"/>
        <v/>
      </c>
      <c r="C6461" s="73"/>
      <c r="D6461" s="73"/>
      <c r="E6461" s="73"/>
      <c r="F6461" s="73"/>
      <c r="G6461" s="73"/>
    </row>
    <row r="6462" spans="1:7" x14ac:dyDescent="0.25">
      <c r="A6462" s="71" t="str">
        <f>IF(
   SUMPRODUCT(--(Sinduscon!$3:$3=DATE(2013,INT((ROW(A6659)-1)/20)+1,1)))&gt;0,
   DATE(2013,INT((ROW(A6659)-1)/20)+1,1),
   ""
)</f>
        <v/>
      </c>
      <c r="B6462" s="72" t="str">
        <f t="shared" si="299"/>
        <v/>
      </c>
      <c r="C6462" s="73"/>
      <c r="D6462" s="73"/>
      <c r="E6462" s="73"/>
      <c r="F6462" s="73"/>
      <c r="G6462" s="73"/>
    </row>
    <row r="6463" spans="1:7" x14ac:dyDescent="0.25">
      <c r="A6463" s="71" t="str">
        <f>IF(
   SUMPRODUCT(--(Sinduscon!$3:$3=DATE(2013,INT((ROW(A6660)-1)/20)+1,1)))&gt;0,
   DATE(2013,INT((ROW(A6660)-1)/20)+1,1),
   ""
)</f>
        <v/>
      </c>
      <c r="B6463" s="72" t="str">
        <f t="shared" si="299"/>
        <v/>
      </c>
      <c r="C6463" s="73"/>
      <c r="D6463" s="73"/>
      <c r="E6463" s="73"/>
      <c r="F6463" s="73"/>
      <c r="G6463" s="73"/>
    </row>
    <row r="6464" spans="1:7" x14ac:dyDescent="0.25">
      <c r="A6464" s="71" t="str">
        <f>IF(
   SUMPRODUCT(--(Sinduscon!$3:$3=DATE(2013,INT((ROW(A6661)-1)/20)+1,1)))&gt;0,
   DATE(2013,INT((ROW(A6661)-1)/20)+1,1),
   ""
)</f>
        <v/>
      </c>
      <c r="B6464" s="72" t="str">
        <f t="shared" si="299"/>
        <v/>
      </c>
      <c r="C6464" s="73"/>
      <c r="D6464" s="73"/>
      <c r="E6464" s="73"/>
      <c r="F6464" s="73"/>
      <c r="G6464" s="73"/>
    </row>
    <row r="6465" spans="1:7" x14ac:dyDescent="0.25">
      <c r="A6465" s="71" t="str">
        <f>IF(
   SUMPRODUCT(--(Sinduscon!$3:$3=DATE(2013,INT((ROW(A6662)-1)/20)+1,1)))&gt;0,
   DATE(2013,INT((ROW(A6662)-1)/20)+1,1),
   ""
)</f>
        <v/>
      </c>
      <c r="B6465" s="72" t="str">
        <f t="shared" si="299"/>
        <v/>
      </c>
      <c r="C6465" s="73"/>
      <c r="D6465" s="73"/>
      <c r="E6465" s="73"/>
      <c r="F6465" s="73"/>
      <c r="G6465" s="73"/>
    </row>
    <row r="6466" spans="1:7" x14ac:dyDescent="0.25">
      <c r="A6466" s="71" t="str">
        <f>IF(
   SUMPRODUCT(--(Sinduscon!$3:$3=DATE(2013,INT((ROW(A6663)-1)/20)+1,1)))&gt;0,
   DATE(2013,INT((ROW(A6663)-1)/20)+1,1),
   ""
)</f>
        <v/>
      </c>
      <c r="B6466" s="72" t="str">
        <f t="shared" si="299"/>
        <v/>
      </c>
      <c r="C6466" s="73"/>
      <c r="D6466" s="73"/>
      <c r="E6466" s="73"/>
      <c r="F6466" s="73"/>
      <c r="G6466" s="73"/>
    </row>
    <row r="6467" spans="1:7" x14ac:dyDescent="0.25">
      <c r="A6467" s="71" t="str">
        <f>IF(
   SUMPRODUCT(--(Sinduscon!$3:$3=DATE(2013,INT((ROW(A6664)-1)/20)+1,1)))&gt;0,
   DATE(2013,INT((ROW(A6664)-1)/20)+1,1),
   ""
)</f>
        <v/>
      </c>
      <c r="B6467" s="72" t="str">
        <f t="shared" si="299"/>
        <v/>
      </c>
      <c r="C6467" s="73"/>
      <c r="D6467" s="73"/>
      <c r="E6467" s="73"/>
      <c r="F6467" s="73"/>
      <c r="G6467" s="73"/>
    </row>
    <row r="6468" spans="1:7" x14ac:dyDescent="0.25">
      <c r="A6468" s="71" t="str">
        <f>IF(
   SUMPRODUCT(--(Sinduscon!$3:$3=DATE(2013,INT((ROW(A6665)-1)/20)+1,1)))&gt;0,
   DATE(2013,INT((ROW(A6665)-1)/20)+1,1),
   ""
)</f>
        <v/>
      </c>
      <c r="B6468" s="72" t="str">
        <f t="shared" si="299"/>
        <v/>
      </c>
      <c r="C6468" s="73"/>
      <c r="D6468" s="73"/>
      <c r="E6468" s="73"/>
      <c r="F6468" s="73"/>
      <c r="G6468" s="73"/>
    </row>
    <row r="6469" spans="1:7" x14ac:dyDescent="0.25">
      <c r="A6469" s="71" t="str">
        <f>IF(
   SUMPRODUCT(--(Sinduscon!$3:$3=DATE(2013,INT((ROW(A6666)-1)/20)+1,1)))&gt;0,
   DATE(2013,INT((ROW(A6666)-1)/20)+1,1),
   ""
)</f>
        <v/>
      </c>
      <c r="B6469" s="72" t="str">
        <f t="shared" si="299"/>
        <v/>
      </c>
      <c r="C6469" s="73"/>
      <c r="D6469" s="73"/>
      <c r="E6469" s="73"/>
      <c r="F6469" s="73"/>
      <c r="G6469" s="73"/>
    </row>
    <row r="6470" spans="1:7" x14ac:dyDescent="0.25">
      <c r="A6470" s="71" t="str">
        <f>IF(
   SUMPRODUCT(--(Sinduscon!$3:$3=DATE(2013,INT((ROW(A6667)-1)/20)+1,1)))&gt;0,
   DATE(2013,INT((ROW(A6667)-1)/20)+1,1),
   ""
)</f>
        <v/>
      </c>
      <c r="B6470" s="72" t="str">
        <f t="shared" si="299"/>
        <v/>
      </c>
      <c r="C6470" s="73"/>
      <c r="D6470" s="73"/>
      <c r="E6470" s="73"/>
      <c r="F6470" s="73"/>
      <c r="G6470" s="73"/>
    </row>
    <row r="6471" spans="1:7" x14ac:dyDescent="0.25">
      <c r="A6471" s="71" t="str">
        <f>IF(
   SUMPRODUCT(--(Sinduscon!$3:$3=DATE(2013,INT((ROW(A6668)-1)/20)+1,1)))&gt;0,
   DATE(2013,INT((ROW(A6668)-1)/20)+1,1),
   ""
)</f>
        <v/>
      </c>
      <c r="B6471" s="72" t="str">
        <f t="shared" si="299"/>
        <v/>
      </c>
      <c r="C6471" s="73"/>
      <c r="D6471" s="73"/>
      <c r="E6471" s="73"/>
      <c r="F6471" s="73"/>
      <c r="G6471" s="73"/>
    </row>
    <row r="6472" spans="1:7" x14ac:dyDescent="0.25">
      <c r="A6472" s="71" t="str">
        <f>IF(
   SUMPRODUCT(--(Sinduscon!$3:$3=DATE(2013,INT((ROW(A6669)-1)/20)+1,1)))&gt;0,
   DATE(2013,INT((ROW(A6669)-1)/20)+1,1),
   ""
)</f>
        <v/>
      </c>
      <c r="B6472" s="72" t="str">
        <f t="shared" ref="B6472:B6535" si="300">IF(A6472&lt;&gt;"", CHOOSE(MOD(QUOTIENT(ROW()-4,4),5)+1,"R-1","PP-4","R-8","R-16","PIS"), "")</f>
        <v/>
      </c>
      <c r="C6472" s="73"/>
      <c r="D6472" s="73"/>
      <c r="E6472" s="73"/>
      <c r="F6472" s="73"/>
      <c r="G6472" s="73"/>
    </row>
    <row r="6473" spans="1:7" x14ac:dyDescent="0.25">
      <c r="A6473" s="71" t="str">
        <f>IF(
   SUMPRODUCT(--(Sinduscon!$3:$3=DATE(2013,INT((ROW(A6670)-1)/20)+1,1)))&gt;0,
   DATE(2013,INT((ROW(A6670)-1)/20)+1,1),
   ""
)</f>
        <v/>
      </c>
      <c r="B6473" s="72" t="str">
        <f t="shared" si="300"/>
        <v/>
      </c>
      <c r="C6473" s="73"/>
      <c r="D6473" s="73"/>
      <c r="E6473" s="73"/>
      <c r="F6473" s="73"/>
      <c r="G6473" s="73"/>
    </row>
    <row r="6474" spans="1:7" x14ac:dyDescent="0.25">
      <c r="A6474" s="71" t="str">
        <f>IF(
   SUMPRODUCT(--(Sinduscon!$3:$3=DATE(2013,INT((ROW(A6671)-1)/20)+1,1)))&gt;0,
   DATE(2013,INT((ROW(A6671)-1)/20)+1,1),
   ""
)</f>
        <v/>
      </c>
      <c r="B6474" s="72" t="str">
        <f t="shared" si="300"/>
        <v/>
      </c>
      <c r="C6474" s="73"/>
      <c r="D6474" s="73"/>
      <c r="E6474" s="73"/>
      <c r="F6474" s="73"/>
      <c r="G6474" s="73"/>
    </row>
    <row r="6475" spans="1:7" x14ac:dyDescent="0.25">
      <c r="A6475" s="71" t="str">
        <f>IF(
   SUMPRODUCT(--(Sinduscon!$3:$3=DATE(2013,INT((ROW(A6672)-1)/20)+1,1)))&gt;0,
   DATE(2013,INT((ROW(A6672)-1)/20)+1,1),
   ""
)</f>
        <v/>
      </c>
      <c r="B6475" s="72" t="str">
        <f t="shared" si="300"/>
        <v/>
      </c>
      <c r="C6475" s="73"/>
      <c r="D6475" s="73"/>
      <c r="E6475" s="73"/>
      <c r="F6475" s="73"/>
      <c r="G6475" s="73"/>
    </row>
    <row r="6476" spans="1:7" x14ac:dyDescent="0.25">
      <c r="A6476" s="71" t="str">
        <f>IF(
   SUMPRODUCT(--(Sinduscon!$3:$3=DATE(2013,INT((ROW(A6673)-1)/20)+1,1)))&gt;0,
   DATE(2013,INT((ROW(A6673)-1)/20)+1,1),
   ""
)</f>
        <v/>
      </c>
      <c r="B6476" s="72" t="str">
        <f t="shared" si="300"/>
        <v/>
      </c>
      <c r="C6476" s="73"/>
      <c r="D6476" s="73"/>
      <c r="E6476" s="73"/>
      <c r="F6476" s="73"/>
      <c r="G6476" s="73"/>
    </row>
    <row r="6477" spans="1:7" x14ac:dyDescent="0.25">
      <c r="A6477" s="71" t="str">
        <f>IF(
   SUMPRODUCT(--(Sinduscon!$3:$3=DATE(2013,INT((ROW(A6674)-1)/20)+1,1)))&gt;0,
   DATE(2013,INT((ROW(A6674)-1)/20)+1,1),
   ""
)</f>
        <v/>
      </c>
      <c r="B6477" s="72" t="str">
        <f t="shared" si="300"/>
        <v/>
      </c>
      <c r="C6477" s="73"/>
      <c r="D6477" s="73"/>
      <c r="E6477" s="73"/>
      <c r="F6477" s="73"/>
      <c r="G6477" s="73"/>
    </row>
    <row r="6478" spans="1:7" x14ac:dyDescent="0.25">
      <c r="A6478" s="71" t="str">
        <f>IF(
   SUMPRODUCT(--(Sinduscon!$3:$3=DATE(2013,INT((ROW(A6675)-1)/20)+1,1)))&gt;0,
   DATE(2013,INT((ROW(A6675)-1)/20)+1,1),
   ""
)</f>
        <v/>
      </c>
      <c r="B6478" s="72" t="str">
        <f t="shared" si="300"/>
        <v/>
      </c>
      <c r="C6478" s="73"/>
      <c r="D6478" s="73"/>
      <c r="E6478" s="73"/>
      <c r="F6478" s="73"/>
      <c r="G6478" s="73"/>
    </row>
    <row r="6479" spans="1:7" x14ac:dyDescent="0.25">
      <c r="A6479" s="71" t="str">
        <f>IF(
   SUMPRODUCT(--(Sinduscon!$3:$3=DATE(2013,INT((ROW(A6676)-1)/20)+1,1)))&gt;0,
   DATE(2013,INT((ROW(A6676)-1)/20)+1,1),
   ""
)</f>
        <v/>
      </c>
      <c r="B6479" s="72" t="str">
        <f t="shared" si="300"/>
        <v/>
      </c>
      <c r="C6479" s="73"/>
      <c r="D6479" s="73"/>
      <c r="E6479" s="73"/>
      <c r="F6479" s="73"/>
      <c r="G6479" s="73"/>
    </row>
    <row r="6480" spans="1:7" x14ac:dyDescent="0.25">
      <c r="A6480" s="71" t="str">
        <f>IF(
   SUMPRODUCT(--(Sinduscon!$3:$3=DATE(2013,INT((ROW(A6677)-1)/20)+1,1)))&gt;0,
   DATE(2013,INT((ROW(A6677)-1)/20)+1,1),
   ""
)</f>
        <v/>
      </c>
      <c r="B6480" s="72" t="str">
        <f t="shared" si="300"/>
        <v/>
      </c>
      <c r="C6480" s="73"/>
      <c r="D6480" s="73"/>
      <c r="E6480" s="73"/>
      <c r="F6480" s="73"/>
      <c r="G6480" s="73"/>
    </row>
    <row r="6481" spans="1:7" x14ac:dyDescent="0.25">
      <c r="A6481" s="71" t="str">
        <f>IF(
   SUMPRODUCT(--(Sinduscon!$3:$3=DATE(2013,INT((ROW(A6678)-1)/20)+1,1)))&gt;0,
   DATE(2013,INT((ROW(A6678)-1)/20)+1,1),
   ""
)</f>
        <v/>
      </c>
      <c r="B6481" s="72" t="str">
        <f t="shared" si="300"/>
        <v/>
      </c>
      <c r="C6481" s="73"/>
      <c r="D6481" s="73"/>
      <c r="E6481" s="73"/>
      <c r="F6481" s="73"/>
      <c r="G6481" s="73"/>
    </row>
    <row r="6482" spans="1:7" x14ac:dyDescent="0.25">
      <c r="A6482" s="71" t="str">
        <f>IF(
   SUMPRODUCT(--(Sinduscon!$3:$3=DATE(2013,INT((ROW(A6679)-1)/20)+1,1)))&gt;0,
   DATE(2013,INT((ROW(A6679)-1)/20)+1,1),
   ""
)</f>
        <v/>
      </c>
      <c r="B6482" s="72" t="str">
        <f t="shared" si="300"/>
        <v/>
      </c>
      <c r="C6482" s="73"/>
      <c r="D6482" s="73"/>
      <c r="E6482" s="73"/>
      <c r="F6482" s="73"/>
      <c r="G6482" s="73"/>
    </row>
    <row r="6483" spans="1:7" x14ac:dyDescent="0.25">
      <c r="A6483" s="71" t="str">
        <f>IF(
   SUMPRODUCT(--(Sinduscon!$3:$3=DATE(2013,INT((ROW(A6680)-1)/20)+1,1)))&gt;0,
   DATE(2013,INT((ROW(A6680)-1)/20)+1,1),
   ""
)</f>
        <v/>
      </c>
      <c r="B6483" s="72" t="str">
        <f t="shared" si="300"/>
        <v/>
      </c>
      <c r="C6483" s="73"/>
      <c r="D6483" s="73"/>
      <c r="E6483" s="73"/>
      <c r="F6483" s="73"/>
      <c r="G6483" s="73"/>
    </row>
    <row r="6484" spans="1:7" x14ac:dyDescent="0.25">
      <c r="A6484" s="71" t="str">
        <f>IF(
   SUMPRODUCT(--(Sinduscon!$3:$3=DATE(2013,INT((ROW(A6681)-1)/20)+1,1)))&gt;0,
   DATE(2013,INT((ROW(A6681)-1)/20)+1,1),
   ""
)</f>
        <v/>
      </c>
      <c r="B6484" s="72" t="str">
        <f t="shared" si="300"/>
        <v/>
      </c>
      <c r="C6484" s="73"/>
      <c r="D6484" s="73"/>
      <c r="E6484" s="73"/>
      <c r="F6484" s="73"/>
      <c r="G6484" s="73"/>
    </row>
    <row r="6485" spans="1:7" x14ac:dyDescent="0.25">
      <c r="A6485" s="71" t="str">
        <f>IF(
   SUMPRODUCT(--(Sinduscon!$3:$3=DATE(2013,INT((ROW(A6682)-1)/20)+1,1)))&gt;0,
   DATE(2013,INT((ROW(A6682)-1)/20)+1,1),
   ""
)</f>
        <v/>
      </c>
      <c r="B6485" s="72" t="str">
        <f t="shared" si="300"/>
        <v/>
      </c>
      <c r="C6485" s="73"/>
      <c r="D6485" s="73"/>
      <c r="E6485" s="73"/>
      <c r="F6485" s="73"/>
      <c r="G6485" s="73"/>
    </row>
    <row r="6486" spans="1:7" x14ac:dyDescent="0.25">
      <c r="A6486" s="71" t="str">
        <f>IF(
   SUMPRODUCT(--(Sinduscon!$3:$3=DATE(2013,INT((ROW(A6683)-1)/20)+1,1)))&gt;0,
   DATE(2013,INT((ROW(A6683)-1)/20)+1,1),
   ""
)</f>
        <v/>
      </c>
      <c r="B6486" s="72" t="str">
        <f t="shared" si="300"/>
        <v/>
      </c>
      <c r="C6486" s="73"/>
      <c r="D6486" s="73"/>
      <c r="E6486" s="73"/>
      <c r="F6486" s="73"/>
      <c r="G6486" s="73"/>
    </row>
    <row r="6487" spans="1:7" x14ac:dyDescent="0.25">
      <c r="A6487" s="71" t="str">
        <f>IF(
   SUMPRODUCT(--(Sinduscon!$3:$3=DATE(2013,INT((ROW(A6684)-1)/20)+1,1)))&gt;0,
   DATE(2013,INT((ROW(A6684)-1)/20)+1,1),
   ""
)</f>
        <v/>
      </c>
      <c r="B6487" s="72" t="str">
        <f t="shared" si="300"/>
        <v/>
      </c>
      <c r="C6487" s="73"/>
      <c r="D6487" s="73"/>
      <c r="E6487" s="73"/>
      <c r="F6487" s="73"/>
      <c r="G6487" s="73"/>
    </row>
    <row r="6488" spans="1:7" x14ac:dyDescent="0.25">
      <c r="A6488" s="71" t="str">
        <f>IF(
   SUMPRODUCT(--(Sinduscon!$3:$3=DATE(2013,INT((ROW(A6685)-1)/20)+1,1)))&gt;0,
   DATE(2013,INT((ROW(A6685)-1)/20)+1,1),
   ""
)</f>
        <v/>
      </c>
      <c r="B6488" s="72" t="str">
        <f t="shared" si="300"/>
        <v/>
      </c>
      <c r="C6488" s="73"/>
      <c r="D6488" s="73"/>
      <c r="E6488" s="73"/>
      <c r="F6488" s="73"/>
      <c r="G6488" s="73"/>
    </row>
    <row r="6489" spans="1:7" x14ac:dyDescent="0.25">
      <c r="A6489" s="71" t="str">
        <f>IF(
   SUMPRODUCT(--(Sinduscon!$3:$3=DATE(2013,INT((ROW(A6686)-1)/20)+1,1)))&gt;0,
   DATE(2013,INT((ROW(A6686)-1)/20)+1,1),
   ""
)</f>
        <v/>
      </c>
      <c r="B6489" s="72" t="str">
        <f t="shared" si="300"/>
        <v/>
      </c>
      <c r="C6489" s="73"/>
      <c r="D6489" s="73"/>
      <c r="E6489" s="73"/>
      <c r="F6489" s="73"/>
      <c r="G6489" s="73"/>
    </row>
    <row r="6490" spans="1:7" x14ac:dyDescent="0.25">
      <c r="A6490" s="71" t="str">
        <f>IF(
   SUMPRODUCT(--(Sinduscon!$3:$3=DATE(2013,INT((ROW(A6687)-1)/20)+1,1)))&gt;0,
   DATE(2013,INT((ROW(A6687)-1)/20)+1,1),
   ""
)</f>
        <v/>
      </c>
      <c r="B6490" s="72" t="str">
        <f t="shared" si="300"/>
        <v/>
      </c>
      <c r="C6490" s="73"/>
      <c r="D6490" s="73"/>
      <c r="E6490" s="73"/>
      <c r="F6490" s="73"/>
      <c r="G6490" s="73"/>
    </row>
    <row r="6491" spans="1:7" x14ac:dyDescent="0.25">
      <c r="A6491" s="71" t="str">
        <f>IF(
   SUMPRODUCT(--(Sinduscon!$3:$3=DATE(2013,INT((ROW(A6688)-1)/20)+1,1)))&gt;0,
   DATE(2013,INT((ROW(A6688)-1)/20)+1,1),
   ""
)</f>
        <v/>
      </c>
      <c r="B6491" s="72" t="str">
        <f t="shared" si="300"/>
        <v/>
      </c>
      <c r="C6491" s="73"/>
      <c r="D6491" s="73"/>
      <c r="E6491" s="73"/>
      <c r="F6491" s="73"/>
      <c r="G6491" s="73"/>
    </row>
    <row r="6492" spans="1:7" x14ac:dyDescent="0.25">
      <c r="A6492" s="71" t="str">
        <f>IF(
   SUMPRODUCT(--(Sinduscon!$3:$3=DATE(2013,INT((ROW(A6689)-1)/20)+1,1)))&gt;0,
   DATE(2013,INT((ROW(A6689)-1)/20)+1,1),
   ""
)</f>
        <v/>
      </c>
      <c r="B6492" s="72" t="str">
        <f t="shared" si="300"/>
        <v/>
      </c>
      <c r="C6492" s="73"/>
      <c r="D6492" s="73"/>
      <c r="E6492" s="73"/>
      <c r="F6492" s="73"/>
      <c r="G6492" s="73"/>
    </row>
    <row r="6493" spans="1:7" x14ac:dyDescent="0.25">
      <c r="A6493" s="71" t="str">
        <f>IF(
   SUMPRODUCT(--(Sinduscon!$3:$3=DATE(2013,INT((ROW(A6690)-1)/20)+1,1)))&gt;0,
   DATE(2013,INT((ROW(A6690)-1)/20)+1,1),
   ""
)</f>
        <v/>
      </c>
      <c r="B6493" s="72" t="str">
        <f t="shared" si="300"/>
        <v/>
      </c>
      <c r="C6493" s="73"/>
      <c r="D6493" s="73"/>
      <c r="E6493" s="73"/>
      <c r="F6493" s="73"/>
      <c r="G6493" s="73"/>
    </row>
    <row r="6494" spans="1:7" x14ac:dyDescent="0.25">
      <c r="A6494" s="71" t="str">
        <f>IF(
   SUMPRODUCT(--(Sinduscon!$3:$3=DATE(2013,INT((ROW(A6691)-1)/20)+1,1)))&gt;0,
   DATE(2013,INT((ROW(A6691)-1)/20)+1,1),
   ""
)</f>
        <v/>
      </c>
      <c r="B6494" s="72" t="str">
        <f t="shared" si="300"/>
        <v/>
      </c>
      <c r="C6494" s="73"/>
      <c r="D6494" s="73"/>
      <c r="E6494" s="73"/>
      <c r="F6494" s="73"/>
      <c r="G6494" s="73"/>
    </row>
    <row r="6495" spans="1:7" x14ac:dyDescent="0.25">
      <c r="A6495" s="71" t="str">
        <f>IF(
   SUMPRODUCT(--(Sinduscon!$3:$3=DATE(2013,INT((ROW(A6692)-1)/20)+1,1)))&gt;0,
   DATE(2013,INT((ROW(A6692)-1)/20)+1,1),
   ""
)</f>
        <v/>
      </c>
      <c r="B6495" s="72" t="str">
        <f t="shared" si="300"/>
        <v/>
      </c>
      <c r="C6495" s="73"/>
      <c r="D6495" s="73"/>
      <c r="E6495" s="73"/>
      <c r="F6495" s="73"/>
      <c r="G6495" s="73"/>
    </row>
    <row r="6496" spans="1:7" x14ac:dyDescent="0.25">
      <c r="A6496" s="71" t="str">
        <f>IF(
   SUMPRODUCT(--(Sinduscon!$3:$3=DATE(2013,INT((ROW(A6693)-1)/20)+1,1)))&gt;0,
   DATE(2013,INT((ROW(A6693)-1)/20)+1,1),
   ""
)</f>
        <v/>
      </c>
      <c r="B6496" s="72" t="str">
        <f t="shared" si="300"/>
        <v/>
      </c>
      <c r="C6496" s="73"/>
      <c r="D6496" s="73"/>
      <c r="E6496" s="73"/>
      <c r="F6496" s="73"/>
      <c r="G6496" s="73"/>
    </row>
    <row r="6497" spans="1:7" x14ac:dyDescent="0.25">
      <c r="A6497" s="71" t="str">
        <f>IF(
   SUMPRODUCT(--(Sinduscon!$3:$3=DATE(2013,INT((ROW(A6694)-1)/20)+1,1)))&gt;0,
   DATE(2013,INT((ROW(A6694)-1)/20)+1,1),
   ""
)</f>
        <v/>
      </c>
      <c r="B6497" s="72" t="str">
        <f t="shared" si="300"/>
        <v/>
      </c>
      <c r="C6497" s="73"/>
      <c r="D6497" s="73"/>
      <c r="E6497" s="73"/>
      <c r="F6497" s="73"/>
      <c r="G6497" s="73"/>
    </row>
    <row r="6498" spans="1:7" x14ac:dyDescent="0.25">
      <c r="A6498" s="71" t="str">
        <f>IF(
   SUMPRODUCT(--(Sinduscon!$3:$3=DATE(2013,INT((ROW(A6695)-1)/20)+1,1)))&gt;0,
   DATE(2013,INT((ROW(A6695)-1)/20)+1,1),
   ""
)</f>
        <v/>
      </c>
      <c r="B6498" s="72" t="str">
        <f t="shared" si="300"/>
        <v/>
      </c>
      <c r="C6498" s="73"/>
      <c r="D6498" s="73"/>
      <c r="E6498" s="73"/>
      <c r="F6498" s="73"/>
      <c r="G6498" s="73"/>
    </row>
    <row r="6499" spans="1:7" x14ac:dyDescent="0.25">
      <c r="A6499" s="71" t="str">
        <f>IF(
   SUMPRODUCT(--(Sinduscon!$3:$3=DATE(2013,INT((ROW(A6696)-1)/20)+1,1)))&gt;0,
   DATE(2013,INT((ROW(A6696)-1)/20)+1,1),
   ""
)</f>
        <v/>
      </c>
      <c r="B6499" s="72" t="str">
        <f t="shared" si="300"/>
        <v/>
      </c>
      <c r="C6499" s="73"/>
      <c r="D6499" s="73"/>
      <c r="E6499" s="73"/>
      <c r="F6499" s="73"/>
      <c r="G6499" s="73"/>
    </row>
    <row r="6500" spans="1:7" x14ac:dyDescent="0.25">
      <c r="A6500" s="71" t="str">
        <f>IF(
   SUMPRODUCT(--(Sinduscon!$3:$3=DATE(2013,INT((ROW(A6697)-1)/20)+1,1)))&gt;0,
   DATE(2013,INT((ROW(A6697)-1)/20)+1,1),
   ""
)</f>
        <v/>
      </c>
      <c r="B6500" s="72" t="str">
        <f t="shared" si="300"/>
        <v/>
      </c>
      <c r="C6500" s="73"/>
      <c r="D6500" s="73"/>
      <c r="E6500" s="73"/>
      <c r="F6500" s="73"/>
      <c r="G6500" s="73"/>
    </row>
    <row r="6501" spans="1:7" x14ac:dyDescent="0.25">
      <c r="A6501" s="71" t="str">
        <f>IF(
   SUMPRODUCT(--(Sinduscon!$3:$3=DATE(2013,INT((ROW(A6698)-1)/20)+1,1)))&gt;0,
   DATE(2013,INT((ROW(A6698)-1)/20)+1,1),
   ""
)</f>
        <v/>
      </c>
      <c r="B6501" s="72" t="str">
        <f t="shared" si="300"/>
        <v/>
      </c>
      <c r="C6501" s="73"/>
      <c r="D6501" s="73"/>
      <c r="E6501" s="73"/>
      <c r="F6501" s="73"/>
      <c r="G6501" s="73"/>
    </row>
    <row r="6502" spans="1:7" x14ac:dyDescent="0.25">
      <c r="A6502" s="71" t="str">
        <f>IF(
   SUMPRODUCT(--(Sinduscon!$3:$3=DATE(2013,INT((ROW(A6699)-1)/20)+1,1)))&gt;0,
   DATE(2013,INT((ROW(A6699)-1)/20)+1,1),
   ""
)</f>
        <v/>
      </c>
      <c r="B6502" s="72" t="str">
        <f t="shared" si="300"/>
        <v/>
      </c>
      <c r="C6502" s="73"/>
      <c r="D6502" s="73"/>
      <c r="E6502" s="73"/>
      <c r="F6502" s="73"/>
      <c r="G6502" s="73"/>
    </row>
    <row r="6503" spans="1:7" x14ac:dyDescent="0.25">
      <c r="A6503" s="71" t="str">
        <f>IF(
   SUMPRODUCT(--(Sinduscon!$3:$3=DATE(2013,INT((ROW(A6700)-1)/20)+1,1)))&gt;0,
   DATE(2013,INT((ROW(A6700)-1)/20)+1,1),
   ""
)</f>
        <v/>
      </c>
      <c r="B6503" s="72" t="str">
        <f t="shared" si="300"/>
        <v/>
      </c>
      <c r="C6503" s="73"/>
      <c r="D6503" s="73"/>
      <c r="E6503" s="73"/>
      <c r="F6503" s="73"/>
      <c r="G6503" s="73"/>
    </row>
    <row r="6504" spans="1:7" x14ac:dyDescent="0.25">
      <c r="A6504" s="71" t="str">
        <f>IF(
   SUMPRODUCT(--(Sinduscon!$3:$3=DATE(2013,INT((ROW(A6701)-1)/20)+1,1)))&gt;0,
   DATE(2013,INT((ROW(A6701)-1)/20)+1,1),
   ""
)</f>
        <v/>
      </c>
      <c r="B6504" s="72" t="str">
        <f t="shared" si="300"/>
        <v/>
      </c>
      <c r="C6504" s="73"/>
      <c r="D6504" s="73"/>
      <c r="E6504" s="73"/>
      <c r="F6504" s="73"/>
      <c r="G6504" s="73"/>
    </row>
    <row r="6505" spans="1:7" x14ac:dyDescent="0.25">
      <c r="A6505" s="71" t="str">
        <f>IF(
   SUMPRODUCT(--(Sinduscon!$3:$3=DATE(2013,INT((ROW(A6702)-1)/20)+1,1)))&gt;0,
   DATE(2013,INT((ROW(A6702)-1)/20)+1,1),
   ""
)</f>
        <v/>
      </c>
      <c r="B6505" s="72" t="str">
        <f t="shared" si="300"/>
        <v/>
      </c>
      <c r="C6505" s="73"/>
      <c r="D6505" s="73"/>
      <c r="E6505" s="73"/>
      <c r="F6505" s="73"/>
      <c r="G6505" s="73"/>
    </row>
    <row r="6506" spans="1:7" x14ac:dyDescent="0.25">
      <c r="A6506" s="71" t="str">
        <f>IF(
   SUMPRODUCT(--(Sinduscon!$3:$3=DATE(2013,INT((ROW(A6703)-1)/20)+1,1)))&gt;0,
   DATE(2013,INT((ROW(A6703)-1)/20)+1,1),
   ""
)</f>
        <v/>
      </c>
      <c r="B6506" s="72" t="str">
        <f t="shared" si="300"/>
        <v/>
      </c>
      <c r="C6506" s="73"/>
      <c r="D6506" s="73"/>
      <c r="E6506" s="73"/>
      <c r="F6506" s="73"/>
      <c r="G6506" s="73"/>
    </row>
    <row r="6507" spans="1:7" x14ac:dyDescent="0.25">
      <c r="A6507" s="71" t="str">
        <f>IF(
   SUMPRODUCT(--(Sinduscon!$3:$3=DATE(2013,INT((ROW(A6704)-1)/20)+1,1)))&gt;0,
   DATE(2013,INT((ROW(A6704)-1)/20)+1,1),
   ""
)</f>
        <v/>
      </c>
      <c r="B6507" s="72" t="str">
        <f t="shared" si="300"/>
        <v/>
      </c>
      <c r="C6507" s="73"/>
      <c r="D6507" s="73"/>
      <c r="E6507" s="73"/>
      <c r="F6507" s="73"/>
      <c r="G6507" s="73"/>
    </row>
    <row r="6508" spans="1:7" x14ac:dyDescent="0.25">
      <c r="A6508" s="71" t="str">
        <f>IF(
   SUMPRODUCT(--(Sinduscon!$3:$3=DATE(2013,INT((ROW(A6705)-1)/20)+1,1)))&gt;0,
   DATE(2013,INT((ROW(A6705)-1)/20)+1,1),
   ""
)</f>
        <v/>
      </c>
      <c r="B6508" s="72" t="str">
        <f t="shared" si="300"/>
        <v/>
      </c>
      <c r="C6508" s="73"/>
      <c r="D6508" s="73"/>
      <c r="E6508" s="73"/>
      <c r="F6508" s="73"/>
      <c r="G6508" s="73"/>
    </row>
    <row r="6509" spans="1:7" x14ac:dyDescent="0.25">
      <c r="A6509" s="71" t="str">
        <f>IF(
   SUMPRODUCT(--(Sinduscon!$3:$3=DATE(2013,INT((ROW(A6706)-1)/20)+1,1)))&gt;0,
   DATE(2013,INT((ROW(A6706)-1)/20)+1,1),
   ""
)</f>
        <v/>
      </c>
      <c r="B6509" s="72" t="str">
        <f t="shared" si="300"/>
        <v/>
      </c>
      <c r="C6509" s="73"/>
      <c r="D6509" s="73"/>
      <c r="E6509" s="73"/>
      <c r="F6509" s="73"/>
      <c r="G6509" s="73"/>
    </row>
    <row r="6510" spans="1:7" x14ac:dyDescent="0.25">
      <c r="A6510" s="71" t="str">
        <f>IF(
   SUMPRODUCT(--(Sinduscon!$3:$3=DATE(2013,INT((ROW(A6707)-1)/20)+1,1)))&gt;0,
   DATE(2013,INT((ROW(A6707)-1)/20)+1,1),
   ""
)</f>
        <v/>
      </c>
      <c r="B6510" s="72" t="str">
        <f t="shared" si="300"/>
        <v/>
      </c>
      <c r="C6510" s="73"/>
      <c r="D6510" s="73"/>
      <c r="E6510" s="73"/>
      <c r="F6510" s="73"/>
      <c r="G6510" s="73"/>
    </row>
    <row r="6511" spans="1:7" x14ac:dyDescent="0.25">
      <c r="A6511" s="71" t="str">
        <f>IF(
   SUMPRODUCT(--(Sinduscon!$3:$3=DATE(2013,INT((ROW(A6708)-1)/20)+1,1)))&gt;0,
   DATE(2013,INT((ROW(A6708)-1)/20)+1,1),
   ""
)</f>
        <v/>
      </c>
      <c r="B6511" s="72" t="str">
        <f t="shared" si="300"/>
        <v/>
      </c>
      <c r="C6511" s="73"/>
      <c r="D6511" s="73"/>
      <c r="E6511" s="73"/>
      <c r="F6511" s="73"/>
      <c r="G6511" s="73"/>
    </row>
    <row r="6512" spans="1:7" x14ac:dyDescent="0.25">
      <c r="A6512" s="71" t="str">
        <f>IF(
   SUMPRODUCT(--(Sinduscon!$3:$3=DATE(2013,INT((ROW(A6709)-1)/20)+1,1)))&gt;0,
   DATE(2013,INT((ROW(A6709)-1)/20)+1,1),
   ""
)</f>
        <v/>
      </c>
      <c r="B6512" s="72" t="str">
        <f t="shared" si="300"/>
        <v/>
      </c>
      <c r="C6512" s="73"/>
      <c r="D6512" s="73"/>
      <c r="E6512" s="73"/>
      <c r="F6512" s="73"/>
      <c r="G6512" s="73"/>
    </row>
    <row r="6513" spans="1:7" x14ac:dyDescent="0.25">
      <c r="A6513" s="71" t="str">
        <f>IF(
   SUMPRODUCT(--(Sinduscon!$3:$3=DATE(2013,INT((ROW(A6710)-1)/20)+1,1)))&gt;0,
   DATE(2013,INT((ROW(A6710)-1)/20)+1,1),
   ""
)</f>
        <v/>
      </c>
      <c r="B6513" s="72" t="str">
        <f t="shared" si="300"/>
        <v/>
      </c>
      <c r="C6513" s="73"/>
      <c r="D6513" s="73"/>
      <c r="E6513" s="73"/>
      <c r="F6513" s="73"/>
      <c r="G6513" s="73"/>
    </row>
    <row r="6514" spans="1:7" x14ac:dyDescent="0.25">
      <c r="A6514" s="71" t="str">
        <f>IF(
   SUMPRODUCT(--(Sinduscon!$3:$3=DATE(2013,INT((ROW(A6711)-1)/20)+1,1)))&gt;0,
   DATE(2013,INT((ROW(A6711)-1)/20)+1,1),
   ""
)</f>
        <v/>
      </c>
      <c r="B6514" s="72" t="str">
        <f t="shared" si="300"/>
        <v/>
      </c>
      <c r="C6514" s="73"/>
      <c r="D6514" s="73"/>
      <c r="E6514" s="73"/>
      <c r="F6514" s="73"/>
      <c r="G6514" s="73"/>
    </row>
    <row r="6515" spans="1:7" x14ac:dyDescent="0.25">
      <c r="A6515" s="71" t="str">
        <f>IF(
   SUMPRODUCT(--(Sinduscon!$3:$3=DATE(2013,INT((ROW(A6712)-1)/20)+1,1)))&gt;0,
   DATE(2013,INT((ROW(A6712)-1)/20)+1,1),
   ""
)</f>
        <v/>
      </c>
      <c r="B6515" s="72" t="str">
        <f t="shared" si="300"/>
        <v/>
      </c>
      <c r="C6515" s="73"/>
      <c r="D6515" s="73"/>
      <c r="E6515" s="73"/>
      <c r="F6515" s="73"/>
      <c r="G6515" s="73"/>
    </row>
    <row r="6516" spans="1:7" x14ac:dyDescent="0.25">
      <c r="A6516" s="71" t="str">
        <f>IF(
   SUMPRODUCT(--(Sinduscon!$3:$3=DATE(2013,INT((ROW(A6713)-1)/20)+1,1)))&gt;0,
   DATE(2013,INT((ROW(A6713)-1)/20)+1,1),
   ""
)</f>
        <v/>
      </c>
      <c r="B6516" s="72" t="str">
        <f t="shared" si="300"/>
        <v/>
      </c>
      <c r="C6516" s="73"/>
      <c r="D6516" s="73"/>
      <c r="E6516" s="73"/>
      <c r="F6516" s="73"/>
      <c r="G6516" s="73"/>
    </row>
    <row r="6517" spans="1:7" x14ac:dyDescent="0.25">
      <c r="A6517" s="71" t="str">
        <f>IF(
   SUMPRODUCT(--(Sinduscon!$3:$3=DATE(2013,INT((ROW(A6714)-1)/20)+1,1)))&gt;0,
   DATE(2013,INT((ROW(A6714)-1)/20)+1,1),
   ""
)</f>
        <v/>
      </c>
      <c r="B6517" s="72" t="str">
        <f t="shared" si="300"/>
        <v/>
      </c>
      <c r="C6517" s="73"/>
      <c r="D6517" s="73"/>
      <c r="E6517" s="73"/>
      <c r="F6517" s="73"/>
      <c r="G6517" s="73"/>
    </row>
    <row r="6518" spans="1:7" x14ac:dyDescent="0.25">
      <c r="A6518" s="71" t="str">
        <f>IF(
   SUMPRODUCT(--(Sinduscon!$3:$3=DATE(2013,INT((ROW(A6715)-1)/20)+1,1)))&gt;0,
   DATE(2013,INT((ROW(A6715)-1)/20)+1,1),
   ""
)</f>
        <v/>
      </c>
      <c r="B6518" s="72" t="str">
        <f t="shared" si="300"/>
        <v/>
      </c>
      <c r="C6518" s="73"/>
      <c r="D6518" s="73"/>
      <c r="E6518" s="73"/>
      <c r="F6518" s="73"/>
      <c r="G6518" s="73"/>
    </row>
    <row r="6519" spans="1:7" x14ac:dyDescent="0.25">
      <c r="A6519" s="71" t="str">
        <f>IF(
   SUMPRODUCT(--(Sinduscon!$3:$3=DATE(2013,INT((ROW(A6716)-1)/20)+1,1)))&gt;0,
   DATE(2013,INT((ROW(A6716)-1)/20)+1,1),
   ""
)</f>
        <v/>
      </c>
      <c r="B6519" s="72" t="str">
        <f t="shared" si="300"/>
        <v/>
      </c>
      <c r="C6519" s="73"/>
      <c r="D6519" s="73"/>
      <c r="E6519" s="73"/>
      <c r="F6519" s="73"/>
      <c r="G6519" s="73"/>
    </row>
    <row r="6520" spans="1:7" x14ac:dyDescent="0.25">
      <c r="A6520" s="71" t="str">
        <f>IF(
   SUMPRODUCT(--(Sinduscon!$3:$3=DATE(2013,INT((ROW(A6717)-1)/20)+1,1)))&gt;0,
   DATE(2013,INT((ROW(A6717)-1)/20)+1,1),
   ""
)</f>
        <v/>
      </c>
      <c r="B6520" s="72" t="str">
        <f t="shared" si="300"/>
        <v/>
      </c>
      <c r="C6520" s="73"/>
      <c r="D6520" s="73"/>
      <c r="E6520" s="73"/>
      <c r="F6520" s="73"/>
      <c r="G6520" s="73"/>
    </row>
    <row r="6521" spans="1:7" x14ac:dyDescent="0.25">
      <c r="A6521" s="71" t="str">
        <f>IF(
   SUMPRODUCT(--(Sinduscon!$3:$3=DATE(2013,INT((ROW(A6718)-1)/20)+1,1)))&gt;0,
   DATE(2013,INT((ROW(A6718)-1)/20)+1,1),
   ""
)</f>
        <v/>
      </c>
      <c r="B6521" s="72" t="str">
        <f t="shared" si="300"/>
        <v/>
      </c>
      <c r="C6521" s="73"/>
      <c r="D6521" s="73"/>
      <c r="E6521" s="73"/>
      <c r="F6521" s="73"/>
      <c r="G6521" s="73"/>
    </row>
    <row r="6522" spans="1:7" x14ac:dyDescent="0.25">
      <c r="A6522" s="71" t="str">
        <f>IF(
   SUMPRODUCT(--(Sinduscon!$3:$3=DATE(2013,INT((ROW(A6719)-1)/20)+1,1)))&gt;0,
   DATE(2013,INT((ROW(A6719)-1)/20)+1,1),
   ""
)</f>
        <v/>
      </c>
      <c r="B6522" s="72" t="str">
        <f t="shared" si="300"/>
        <v/>
      </c>
      <c r="C6522" s="73"/>
      <c r="D6522" s="73"/>
      <c r="E6522" s="73"/>
      <c r="F6522" s="73"/>
      <c r="G6522" s="73"/>
    </row>
    <row r="6523" spans="1:7" x14ac:dyDescent="0.25">
      <c r="A6523" s="71" t="str">
        <f>IF(
   SUMPRODUCT(--(Sinduscon!$3:$3=DATE(2013,INT((ROW(A6720)-1)/20)+1,1)))&gt;0,
   DATE(2013,INT((ROW(A6720)-1)/20)+1,1),
   ""
)</f>
        <v/>
      </c>
      <c r="B6523" s="72" t="str">
        <f t="shared" si="300"/>
        <v/>
      </c>
      <c r="C6523" s="73"/>
      <c r="D6523" s="73"/>
      <c r="E6523" s="73"/>
      <c r="F6523" s="73"/>
      <c r="G6523" s="73"/>
    </row>
    <row r="6524" spans="1:7" x14ac:dyDescent="0.25">
      <c r="A6524" s="71" t="str">
        <f>IF(
   SUMPRODUCT(--(Sinduscon!$3:$3=DATE(2013,INT((ROW(A6721)-1)/20)+1,1)))&gt;0,
   DATE(2013,INT((ROW(A6721)-1)/20)+1,1),
   ""
)</f>
        <v/>
      </c>
      <c r="B6524" s="72" t="str">
        <f t="shared" si="300"/>
        <v/>
      </c>
      <c r="C6524" s="73"/>
      <c r="D6524" s="73"/>
      <c r="E6524" s="73"/>
      <c r="F6524" s="73"/>
      <c r="G6524" s="73"/>
    </row>
    <row r="6525" spans="1:7" x14ac:dyDescent="0.25">
      <c r="A6525" s="71" t="str">
        <f>IF(
   SUMPRODUCT(--(Sinduscon!$3:$3=DATE(2013,INT((ROW(A6722)-1)/20)+1,1)))&gt;0,
   DATE(2013,INT((ROW(A6722)-1)/20)+1,1),
   ""
)</f>
        <v/>
      </c>
      <c r="B6525" s="72" t="str">
        <f t="shared" si="300"/>
        <v/>
      </c>
      <c r="C6525" s="73"/>
      <c r="D6525" s="73"/>
      <c r="E6525" s="73"/>
      <c r="F6525" s="73"/>
      <c r="G6525" s="73"/>
    </row>
    <row r="6526" spans="1:7" x14ac:dyDescent="0.25">
      <c r="A6526" s="71" t="str">
        <f>IF(
   SUMPRODUCT(--(Sinduscon!$3:$3=DATE(2013,INT((ROW(A6723)-1)/20)+1,1)))&gt;0,
   DATE(2013,INT((ROW(A6723)-1)/20)+1,1),
   ""
)</f>
        <v/>
      </c>
      <c r="B6526" s="72" t="str">
        <f t="shared" si="300"/>
        <v/>
      </c>
      <c r="C6526" s="73"/>
      <c r="D6526" s="73"/>
      <c r="E6526" s="73"/>
      <c r="F6526" s="73"/>
      <c r="G6526" s="73"/>
    </row>
    <row r="6527" spans="1:7" x14ac:dyDescent="0.25">
      <c r="A6527" s="71" t="str">
        <f>IF(
   SUMPRODUCT(--(Sinduscon!$3:$3=DATE(2013,INT((ROW(A6724)-1)/20)+1,1)))&gt;0,
   DATE(2013,INT((ROW(A6724)-1)/20)+1,1),
   ""
)</f>
        <v/>
      </c>
      <c r="B6527" s="72" t="str">
        <f t="shared" si="300"/>
        <v/>
      </c>
      <c r="C6527" s="73"/>
      <c r="D6527" s="73"/>
      <c r="E6527" s="73"/>
      <c r="F6527" s="73"/>
      <c r="G6527" s="73"/>
    </row>
    <row r="6528" spans="1:7" x14ac:dyDescent="0.25">
      <c r="A6528" s="71" t="str">
        <f>IF(
   SUMPRODUCT(--(Sinduscon!$3:$3=DATE(2013,INT((ROW(A6725)-1)/20)+1,1)))&gt;0,
   DATE(2013,INT((ROW(A6725)-1)/20)+1,1),
   ""
)</f>
        <v/>
      </c>
      <c r="B6528" s="72" t="str">
        <f t="shared" si="300"/>
        <v/>
      </c>
      <c r="C6528" s="73"/>
      <c r="D6528" s="73"/>
      <c r="E6528" s="73"/>
      <c r="F6528" s="73"/>
      <c r="G6528" s="73"/>
    </row>
    <row r="6529" spans="1:7" x14ac:dyDescent="0.25">
      <c r="A6529" s="71" t="str">
        <f>IF(
   SUMPRODUCT(--(Sinduscon!$3:$3=DATE(2013,INT((ROW(A6726)-1)/20)+1,1)))&gt;0,
   DATE(2013,INT((ROW(A6726)-1)/20)+1,1),
   ""
)</f>
        <v/>
      </c>
      <c r="B6529" s="72" t="str">
        <f t="shared" si="300"/>
        <v/>
      </c>
      <c r="C6529" s="73"/>
      <c r="D6529" s="73"/>
      <c r="E6529" s="73"/>
      <c r="F6529" s="73"/>
      <c r="G6529" s="73"/>
    </row>
    <row r="6530" spans="1:7" x14ac:dyDescent="0.25">
      <c r="A6530" s="71" t="str">
        <f>IF(
   SUMPRODUCT(--(Sinduscon!$3:$3=DATE(2013,INT((ROW(A6727)-1)/20)+1,1)))&gt;0,
   DATE(2013,INT((ROW(A6727)-1)/20)+1,1),
   ""
)</f>
        <v/>
      </c>
      <c r="B6530" s="72" t="str">
        <f t="shared" si="300"/>
        <v/>
      </c>
      <c r="C6530" s="73"/>
      <c r="D6530" s="73"/>
      <c r="E6530" s="73"/>
      <c r="F6530" s="73"/>
      <c r="G6530" s="73"/>
    </row>
    <row r="6531" spans="1:7" x14ac:dyDescent="0.25">
      <c r="A6531" s="71" t="str">
        <f>IF(
   SUMPRODUCT(--(Sinduscon!$3:$3=DATE(2013,INT((ROW(A6728)-1)/20)+1,1)))&gt;0,
   DATE(2013,INT((ROW(A6728)-1)/20)+1,1),
   ""
)</f>
        <v/>
      </c>
      <c r="B6531" s="72" t="str">
        <f t="shared" si="300"/>
        <v/>
      </c>
      <c r="C6531" s="73"/>
      <c r="D6531" s="73"/>
      <c r="E6531" s="73"/>
      <c r="F6531" s="73"/>
      <c r="G6531" s="73"/>
    </row>
    <row r="6532" spans="1:7" x14ac:dyDescent="0.25">
      <c r="A6532" s="71" t="str">
        <f>IF(
   SUMPRODUCT(--(Sinduscon!$3:$3=DATE(2013,INT((ROW(A6729)-1)/20)+1,1)))&gt;0,
   DATE(2013,INT((ROW(A6729)-1)/20)+1,1),
   ""
)</f>
        <v/>
      </c>
      <c r="B6532" s="72" t="str">
        <f t="shared" si="300"/>
        <v/>
      </c>
      <c r="C6532" s="73"/>
      <c r="D6532" s="73"/>
      <c r="E6532" s="73"/>
      <c r="F6532" s="73"/>
      <c r="G6532" s="73"/>
    </row>
    <row r="6533" spans="1:7" x14ac:dyDescent="0.25">
      <c r="A6533" s="71" t="str">
        <f>IF(
   SUMPRODUCT(--(Sinduscon!$3:$3=DATE(2013,INT((ROW(A6730)-1)/20)+1,1)))&gt;0,
   DATE(2013,INT((ROW(A6730)-1)/20)+1,1),
   ""
)</f>
        <v/>
      </c>
      <c r="B6533" s="72" t="str">
        <f t="shared" si="300"/>
        <v/>
      </c>
      <c r="C6533" s="73"/>
      <c r="D6533" s="73"/>
      <c r="E6533" s="73"/>
      <c r="F6533" s="73"/>
      <c r="G6533" s="73"/>
    </row>
    <row r="6534" spans="1:7" x14ac:dyDescent="0.25">
      <c r="A6534" s="71" t="str">
        <f>IF(
   SUMPRODUCT(--(Sinduscon!$3:$3=DATE(2013,INT((ROW(A6731)-1)/20)+1,1)))&gt;0,
   DATE(2013,INT((ROW(A6731)-1)/20)+1,1),
   ""
)</f>
        <v/>
      </c>
      <c r="B6534" s="72" t="str">
        <f t="shared" si="300"/>
        <v/>
      </c>
      <c r="C6534" s="73"/>
      <c r="D6534" s="73"/>
      <c r="E6534" s="73"/>
      <c r="F6534" s="73"/>
      <c r="G6534" s="73"/>
    </row>
    <row r="6535" spans="1:7" x14ac:dyDescent="0.25">
      <c r="A6535" s="71" t="str">
        <f>IF(
   SUMPRODUCT(--(Sinduscon!$3:$3=DATE(2013,INT((ROW(A6732)-1)/20)+1,1)))&gt;0,
   DATE(2013,INT((ROW(A6732)-1)/20)+1,1),
   ""
)</f>
        <v/>
      </c>
      <c r="B6535" s="72" t="str">
        <f t="shared" si="300"/>
        <v/>
      </c>
      <c r="C6535" s="73"/>
      <c r="D6535" s="73"/>
      <c r="E6535" s="73"/>
      <c r="F6535" s="73"/>
      <c r="G6535" s="73"/>
    </row>
    <row r="6536" spans="1:7" x14ac:dyDescent="0.25">
      <c r="A6536" s="71" t="str">
        <f>IF(
   SUMPRODUCT(--(Sinduscon!$3:$3=DATE(2013,INT((ROW(A6733)-1)/20)+1,1)))&gt;0,
   DATE(2013,INT((ROW(A6733)-1)/20)+1,1),
   ""
)</f>
        <v/>
      </c>
      <c r="B6536" s="72" t="str">
        <f t="shared" ref="B6536:B6599" si="301">IF(A6536&lt;&gt;"", CHOOSE(MOD(QUOTIENT(ROW()-4,4),5)+1,"R-1","PP-4","R-8","R-16","PIS"), "")</f>
        <v/>
      </c>
      <c r="C6536" s="73"/>
      <c r="D6536" s="73"/>
      <c r="E6536" s="73"/>
      <c r="F6536" s="73"/>
      <c r="G6536" s="73"/>
    </row>
    <row r="6537" spans="1:7" x14ac:dyDescent="0.25">
      <c r="A6537" s="71" t="str">
        <f>IF(
   SUMPRODUCT(--(Sinduscon!$3:$3=DATE(2013,INT((ROW(A6734)-1)/20)+1,1)))&gt;0,
   DATE(2013,INT((ROW(A6734)-1)/20)+1,1),
   ""
)</f>
        <v/>
      </c>
      <c r="B6537" s="72" t="str">
        <f t="shared" si="301"/>
        <v/>
      </c>
      <c r="C6537" s="73"/>
      <c r="D6537" s="73"/>
      <c r="E6537" s="73"/>
      <c r="F6537" s="73"/>
      <c r="G6537" s="73"/>
    </row>
    <row r="6538" spans="1:7" x14ac:dyDescent="0.25">
      <c r="A6538" s="71" t="str">
        <f>IF(
   SUMPRODUCT(--(Sinduscon!$3:$3=DATE(2013,INT((ROW(A6735)-1)/20)+1,1)))&gt;0,
   DATE(2013,INT((ROW(A6735)-1)/20)+1,1),
   ""
)</f>
        <v/>
      </c>
      <c r="B6538" s="72" t="str">
        <f t="shared" si="301"/>
        <v/>
      </c>
      <c r="C6538" s="73"/>
      <c r="D6538" s="73"/>
      <c r="E6538" s="73"/>
      <c r="F6538" s="73"/>
      <c r="G6538" s="73"/>
    </row>
    <row r="6539" spans="1:7" x14ac:dyDescent="0.25">
      <c r="A6539" s="71" t="str">
        <f>IF(
   SUMPRODUCT(--(Sinduscon!$3:$3=DATE(2013,INT((ROW(A6736)-1)/20)+1,1)))&gt;0,
   DATE(2013,INT((ROW(A6736)-1)/20)+1,1),
   ""
)</f>
        <v/>
      </c>
      <c r="B6539" s="72" t="str">
        <f t="shared" si="301"/>
        <v/>
      </c>
      <c r="C6539" s="73"/>
      <c r="D6539" s="73"/>
      <c r="E6539" s="73"/>
      <c r="F6539" s="73"/>
      <c r="G6539" s="73"/>
    </row>
    <row r="6540" spans="1:7" x14ac:dyDescent="0.25">
      <c r="A6540" s="71" t="str">
        <f>IF(
   SUMPRODUCT(--(Sinduscon!$3:$3=DATE(2013,INT((ROW(A6737)-1)/20)+1,1)))&gt;0,
   DATE(2013,INT((ROW(A6737)-1)/20)+1,1),
   ""
)</f>
        <v/>
      </c>
      <c r="B6540" s="72" t="str">
        <f t="shared" si="301"/>
        <v/>
      </c>
      <c r="C6540" s="73"/>
      <c r="D6540" s="73"/>
      <c r="E6540" s="73"/>
      <c r="F6540" s="73"/>
      <c r="G6540" s="73"/>
    </row>
    <row r="6541" spans="1:7" x14ac:dyDescent="0.25">
      <c r="A6541" s="71" t="str">
        <f>IF(
   SUMPRODUCT(--(Sinduscon!$3:$3=DATE(2013,INT((ROW(A6738)-1)/20)+1,1)))&gt;0,
   DATE(2013,INT((ROW(A6738)-1)/20)+1,1),
   ""
)</f>
        <v/>
      </c>
      <c r="B6541" s="72" t="str">
        <f t="shared" si="301"/>
        <v/>
      </c>
      <c r="C6541" s="73"/>
      <c r="D6541" s="73"/>
      <c r="E6541" s="73"/>
      <c r="F6541" s="73"/>
      <c r="G6541" s="73"/>
    </row>
    <row r="6542" spans="1:7" x14ac:dyDescent="0.25">
      <c r="A6542" s="71" t="str">
        <f>IF(
   SUMPRODUCT(--(Sinduscon!$3:$3=DATE(2013,INT((ROW(A6739)-1)/20)+1,1)))&gt;0,
   DATE(2013,INT((ROW(A6739)-1)/20)+1,1),
   ""
)</f>
        <v/>
      </c>
      <c r="B6542" s="72" t="str">
        <f t="shared" si="301"/>
        <v/>
      </c>
      <c r="C6542" s="73"/>
      <c r="D6542" s="73"/>
      <c r="E6542" s="73"/>
      <c r="F6542" s="73"/>
      <c r="G6542" s="73"/>
    </row>
    <row r="6543" spans="1:7" x14ac:dyDescent="0.25">
      <c r="A6543" s="71" t="str">
        <f>IF(
   SUMPRODUCT(--(Sinduscon!$3:$3=DATE(2013,INT((ROW(A6740)-1)/20)+1,1)))&gt;0,
   DATE(2013,INT((ROW(A6740)-1)/20)+1,1),
   ""
)</f>
        <v/>
      </c>
      <c r="B6543" s="72" t="str">
        <f t="shared" si="301"/>
        <v/>
      </c>
      <c r="C6543" s="73"/>
      <c r="D6543" s="73"/>
      <c r="E6543" s="73"/>
      <c r="F6543" s="73"/>
      <c r="G6543" s="73"/>
    </row>
    <row r="6544" spans="1:7" x14ac:dyDescent="0.25">
      <c r="A6544" s="71" t="str">
        <f>IF(
   SUMPRODUCT(--(Sinduscon!$3:$3=DATE(2013,INT((ROW(A6741)-1)/20)+1,1)))&gt;0,
   DATE(2013,INT((ROW(A6741)-1)/20)+1,1),
   ""
)</f>
        <v/>
      </c>
      <c r="B6544" s="72" t="str">
        <f t="shared" si="301"/>
        <v/>
      </c>
      <c r="C6544" s="73"/>
      <c r="D6544" s="73"/>
      <c r="E6544" s="73"/>
      <c r="F6544" s="73"/>
      <c r="G6544" s="73"/>
    </row>
    <row r="6545" spans="1:7" x14ac:dyDescent="0.25">
      <c r="A6545" s="71" t="str">
        <f>IF(
   SUMPRODUCT(--(Sinduscon!$3:$3=DATE(2013,INT((ROW(A6742)-1)/20)+1,1)))&gt;0,
   DATE(2013,INT((ROW(A6742)-1)/20)+1,1),
   ""
)</f>
        <v/>
      </c>
      <c r="B6545" s="72" t="str">
        <f t="shared" si="301"/>
        <v/>
      </c>
      <c r="C6545" s="73"/>
      <c r="D6545" s="73"/>
      <c r="E6545" s="73"/>
      <c r="F6545" s="73"/>
      <c r="G6545" s="73"/>
    </row>
    <row r="6546" spans="1:7" x14ac:dyDescent="0.25">
      <c r="A6546" s="71" t="str">
        <f>IF(
   SUMPRODUCT(--(Sinduscon!$3:$3=DATE(2013,INT((ROW(A6743)-1)/20)+1,1)))&gt;0,
   DATE(2013,INT((ROW(A6743)-1)/20)+1,1),
   ""
)</f>
        <v/>
      </c>
      <c r="B6546" s="72" t="str">
        <f t="shared" si="301"/>
        <v/>
      </c>
      <c r="C6546" s="73"/>
      <c r="D6546" s="73"/>
      <c r="E6546" s="73"/>
      <c r="F6546" s="73"/>
      <c r="G6546" s="73"/>
    </row>
    <row r="6547" spans="1:7" x14ac:dyDescent="0.25">
      <c r="A6547" s="71" t="str">
        <f>IF(
   SUMPRODUCT(--(Sinduscon!$3:$3=DATE(2013,INT((ROW(A6744)-1)/20)+1,1)))&gt;0,
   DATE(2013,INT((ROW(A6744)-1)/20)+1,1),
   ""
)</f>
        <v/>
      </c>
      <c r="B6547" s="72" t="str">
        <f t="shared" si="301"/>
        <v/>
      </c>
      <c r="C6547" s="73"/>
      <c r="D6547" s="73"/>
      <c r="E6547" s="73"/>
      <c r="F6547" s="73"/>
      <c r="G6547" s="73"/>
    </row>
    <row r="6548" spans="1:7" x14ac:dyDescent="0.25">
      <c r="A6548" s="71" t="str">
        <f>IF(
   SUMPRODUCT(--(Sinduscon!$3:$3=DATE(2013,INT((ROW(A6745)-1)/20)+1,1)))&gt;0,
   DATE(2013,INT((ROW(A6745)-1)/20)+1,1),
   ""
)</f>
        <v/>
      </c>
      <c r="B6548" s="72" t="str">
        <f t="shared" si="301"/>
        <v/>
      </c>
      <c r="C6548" s="73"/>
      <c r="D6548" s="73"/>
      <c r="E6548" s="73"/>
      <c r="F6548" s="73"/>
      <c r="G6548" s="73"/>
    </row>
    <row r="6549" spans="1:7" x14ac:dyDescent="0.25">
      <c r="A6549" s="71" t="str">
        <f>IF(
   SUMPRODUCT(--(Sinduscon!$3:$3=DATE(2013,INT((ROW(A6746)-1)/20)+1,1)))&gt;0,
   DATE(2013,INT((ROW(A6746)-1)/20)+1,1),
   ""
)</f>
        <v/>
      </c>
      <c r="B6549" s="72" t="str">
        <f t="shared" si="301"/>
        <v/>
      </c>
      <c r="C6549" s="73"/>
      <c r="D6549" s="73"/>
      <c r="E6549" s="73"/>
      <c r="F6549" s="73"/>
      <c r="G6549" s="73"/>
    </row>
    <row r="6550" spans="1:7" x14ac:dyDescent="0.25">
      <c r="A6550" s="71" t="str">
        <f>IF(
   SUMPRODUCT(--(Sinduscon!$3:$3=DATE(2013,INT((ROW(A6747)-1)/20)+1,1)))&gt;0,
   DATE(2013,INT((ROW(A6747)-1)/20)+1,1),
   ""
)</f>
        <v/>
      </c>
      <c r="B6550" s="72" t="str">
        <f t="shared" si="301"/>
        <v/>
      </c>
      <c r="C6550" s="73"/>
      <c r="D6550" s="73"/>
      <c r="E6550" s="73"/>
      <c r="F6550" s="73"/>
      <c r="G6550" s="73"/>
    </row>
    <row r="6551" spans="1:7" x14ac:dyDescent="0.25">
      <c r="A6551" s="71" t="str">
        <f>IF(
   SUMPRODUCT(--(Sinduscon!$3:$3=DATE(2013,INT((ROW(A6748)-1)/20)+1,1)))&gt;0,
   DATE(2013,INT((ROW(A6748)-1)/20)+1,1),
   ""
)</f>
        <v/>
      </c>
      <c r="B6551" s="72" t="str">
        <f t="shared" si="301"/>
        <v/>
      </c>
      <c r="C6551" s="73"/>
      <c r="D6551" s="73"/>
      <c r="E6551" s="73"/>
      <c r="F6551" s="73"/>
      <c r="G6551" s="73"/>
    </row>
    <row r="6552" spans="1:7" x14ac:dyDescent="0.25">
      <c r="A6552" s="71" t="str">
        <f>IF(
   SUMPRODUCT(--(Sinduscon!$3:$3=DATE(2013,INT((ROW(A6749)-1)/20)+1,1)))&gt;0,
   DATE(2013,INT((ROW(A6749)-1)/20)+1,1),
   ""
)</f>
        <v/>
      </c>
      <c r="B6552" s="72" t="str">
        <f t="shared" si="301"/>
        <v/>
      </c>
      <c r="C6552" s="73"/>
      <c r="D6552" s="73"/>
      <c r="E6552" s="73"/>
      <c r="F6552" s="73"/>
      <c r="G6552" s="73"/>
    </row>
    <row r="6553" spans="1:7" x14ac:dyDescent="0.25">
      <c r="A6553" s="71" t="str">
        <f>IF(
   SUMPRODUCT(--(Sinduscon!$3:$3=DATE(2013,INT((ROW(A6750)-1)/20)+1,1)))&gt;0,
   DATE(2013,INT((ROW(A6750)-1)/20)+1,1),
   ""
)</f>
        <v/>
      </c>
      <c r="B6553" s="72" t="str">
        <f t="shared" si="301"/>
        <v/>
      </c>
      <c r="C6553" s="73"/>
      <c r="D6553" s="73"/>
      <c r="E6553" s="73"/>
      <c r="F6553" s="73"/>
      <c r="G6553" s="73"/>
    </row>
    <row r="6554" spans="1:7" x14ac:dyDescent="0.25">
      <c r="A6554" s="71" t="str">
        <f>IF(
   SUMPRODUCT(--(Sinduscon!$3:$3=DATE(2013,INT((ROW(A6751)-1)/20)+1,1)))&gt;0,
   DATE(2013,INT((ROW(A6751)-1)/20)+1,1),
   ""
)</f>
        <v/>
      </c>
      <c r="B6554" s="72" t="str">
        <f t="shared" si="301"/>
        <v/>
      </c>
      <c r="C6554" s="73"/>
      <c r="D6554" s="73"/>
      <c r="E6554" s="73"/>
      <c r="F6554" s="73"/>
      <c r="G6554" s="73"/>
    </row>
    <row r="6555" spans="1:7" x14ac:dyDescent="0.25">
      <c r="A6555" s="71" t="str">
        <f>IF(
   SUMPRODUCT(--(Sinduscon!$3:$3=DATE(2013,INT((ROW(A6752)-1)/20)+1,1)))&gt;0,
   DATE(2013,INT((ROW(A6752)-1)/20)+1,1),
   ""
)</f>
        <v/>
      </c>
      <c r="B6555" s="72" t="str">
        <f t="shared" si="301"/>
        <v/>
      </c>
      <c r="C6555" s="73"/>
      <c r="D6555" s="73"/>
      <c r="E6555" s="73"/>
      <c r="F6555" s="73"/>
      <c r="G6555" s="73"/>
    </row>
    <row r="6556" spans="1:7" x14ac:dyDescent="0.25">
      <c r="A6556" s="71" t="str">
        <f>IF(
   SUMPRODUCT(--(Sinduscon!$3:$3=DATE(2013,INT((ROW(A6753)-1)/20)+1,1)))&gt;0,
   DATE(2013,INT((ROW(A6753)-1)/20)+1,1),
   ""
)</f>
        <v/>
      </c>
      <c r="B6556" s="72" t="str">
        <f t="shared" si="301"/>
        <v/>
      </c>
      <c r="C6556" s="73"/>
      <c r="D6556" s="73"/>
      <c r="E6556" s="73"/>
      <c r="F6556" s="73"/>
      <c r="G6556" s="73"/>
    </row>
    <row r="6557" spans="1:7" x14ac:dyDescent="0.25">
      <c r="A6557" s="71" t="str">
        <f>IF(
   SUMPRODUCT(--(Sinduscon!$3:$3=DATE(2013,INT((ROW(A6754)-1)/20)+1,1)))&gt;0,
   DATE(2013,INT((ROW(A6754)-1)/20)+1,1),
   ""
)</f>
        <v/>
      </c>
      <c r="B6557" s="72" t="str">
        <f t="shared" si="301"/>
        <v/>
      </c>
      <c r="C6557" s="73"/>
      <c r="D6557" s="73"/>
      <c r="E6557" s="73"/>
      <c r="F6557" s="73"/>
      <c r="G6557" s="73"/>
    </row>
    <row r="6558" spans="1:7" x14ac:dyDescent="0.25">
      <c r="A6558" s="71" t="str">
        <f>IF(
   SUMPRODUCT(--(Sinduscon!$3:$3=DATE(2013,INT((ROW(A6755)-1)/20)+1,1)))&gt;0,
   DATE(2013,INT((ROW(A6755)-1)/20)+1,1),
   ""
)</f>
        <v/>
      </c>
      <c r="B6558" s="72" t="str">
        <f t="shared" si="301"/>
        <v/>
      </c>
      <c r="C6558" s="73"/>
      <c r="D6558" s="73"/>
      <c r="E6558" s="73"/>
      <c r="F6558" s="73"/>
      <c r="G6558" s="73"/>
    </row>
    <row r="6559" spans="1:7" x14ac:dyDescent="0.25">
      <c r="A6559" s="71" t="str">
        <f>IF(
   SUMPRODUCT(--(Sinduscon!$3:$3=DATE(2013,INT((ROW(A6756)-1)/20)+1,1)))&gt;0,
   DATE(2013,INT((ROW(A6756)-1)/20)+1,1),
   ""
)</f>
        <v/>
      </c>
      <c r="B6559" s="72" t="str">
        <f t="shared" si="301"/>
        <v/>
      </c>
      <c r="C6559" s="73"/>
      <c r="D6559" s="73"/>
      <c r="E6559" s="73"/>
      <c r="F6559" s="73"/>
      <c r="G6559" s="73"/>
    </row>
    <row r="6560" spans="1:7" x14ac:dyDescent="0.25">
      <c r="A6560" s="71" t="str">
        <f>IF(
   SUMPRODUCT(--(Sinduscon!$3:$3=DATE(2013,INT((ROW(A6757)-1)/20)+1,1)))&gt;0,
   DATE(2013,INT((ROW(A6757)-1)/20)+1,1),
   ""
)</f>
        <v/>
      </c>
      <c r="B6560" s="72" t="str">
        <f t="shared" si="301"/>
        <v/>
      </c>
      <c r="C6560" s="73"/>
      <c r="D6560" s="73"/>
      <c r="E6560" s="73"/>
      <c r="F6560" s="73"/>
      <c r="G6560" s="73"/>
    </row>
    <row r="6561" spans="1:7" x14ac:dyDescent="0.25">
      <c r="A6561" s="71" t="str">
        <f>IF(
   SUMPRODUCT(--(Sinduscon!$3:$3=DATE(2013,INT((ROW(A6758)-1)/20)+1,1)))&gt;0,
   DATE(2013,INT((ROW(A6758)-1)/20)+1,1),
   ""
)</f>
        <v/>
      </c>
      <c r="B6561" s="72" t="str">
        <f t="shared" si="301"/>
        <v/>
      </c>
      <c r="C6561" s="73"/>
      <c r="D6561" s="73"/>
      <c r="E6561" s="73"/>
      <c r="F6561" s="73"/>
      <c r="G6561" s="73"/>
    </row>
    <row r="6562" spans="1:7" x14ac:dyDescent="0.25">
      <c r="A6562" s="71" t="str">
        <f>IF(
   SUMPRODUCT(--(Sinduscon!$3:$3=DATE(2013,INT((ROW(A6759)-1)/20)+1,1)))&gt;0,
   DATE(2013,INT((ROW(A6759)-1)/20)+1,1),
   ""
)</f>
        <v/>
      </c>
      <c r="B6562" s="72" t="str">
        <f t="shared" si="301"/>
        <v/>
      </c>
      <c r="C6562" s="73"/>
      <c r="D6562" s="73"/>
      <c r="E6562" s="73"/>
      <c r="F6562" s="73"/>
      <c r="G6562" s="73"/>
    </row>
    <row r="6563" spans="1:7" x14ac:dyDescent="0.25">
      <c r="A6563" s="71" t="str">
        <f>IF(
   SUMPRODUCT(--(Sinduscon!$3:$3=DATE(2013,INT((ROW(A6760)-1)/20)+1,1)))&gt;0,
   DATE(2013,INT((ROW(A6760)-1)/20)+1,1),
   ""
)</f>
        <v/>
      </c>
      <c r="B6563" s="72" t="str">
        <f t="shared" si="301"/>
        <v/>
      </c>
      <c r="C6563" s="73"/>
      <c r="D6563" s="73"/>
      <c r="E6563" s="73"/>
      <c r="F6563" s="73"/>
      <c r="G6563" s="73"/>
    </row>
    <row r="6564" spans="1:7" x14ac:dyDescent="0.25">
      <c r="A6564" s="71" t="str">
        <f>IF(
   SUMPRODUCT(--(Sinduscon!$3:$3=DATE(2013,INT((ROW(A6761)-1)/20)+1,1)))&gt;0,
   DATE(2013,INT((ROW(A6761)-1)/20)+1,1),
   ""
)</f>
        <v/>
      </c>
      <c r="B6564" s="72" t="str">
        <f t="shared" si="301"/>
        <v/>
      </c>
      <c r="C6564" s="73"/>
      <c r="D6564" s="73"/>
      <c r="E6564" s="73"/>
      <c r="F6564" s="73"/>
      <c r="G6564" s="73"/>
    </row>
    <row r="6565" spans="1:7" x14ac:dyDescent="0.25">
      <c r="A6565" s="71" t="str">
        <f>IF(
   SUMPRODUCT(--(Sinduscon!$3:$3=DATE(2013,INT((ROW(A6762)-1)/20)+1,1)))&gt;0,
   DATE(2013,INT((ROW(A6762)-1)/20)+1,1),
   ""
)</f>
        <v/>
      </c>
      <c r="B6565" s="72" t="str">
        <f t="shared" si="301"/>
        <v/>
      </c>
      <c r="C6565" s="73"/>
      <c r="D6565" s="73"/>
      <c r="E6565" s="73"/>
      <c r="F6565" s="73"/>
      <c r="G6565" s="73"/>
    </row>
    <row r="6566" spans="1:7" x14ac:dyDescent="0.25">
      <c r="A6566" s="71" t="str">
        <f>IF(
   SUMPRODUCT(--(Sinduscon!$3:$3=DATE(2013,INT((ROW(A6763)-1)/20)+1,1)))&gt;0,
   DATE(2013,INT((ROW(A6763)-1)/20)+1,1),
   ""
)</f>
        <v/>
      </c>
      <c r="B6566" s="72" t="str">
        <f t="shared" si="301"/>
        <v/>
      </c>
      <c r="C6566" s="73"/>
      <c r="D6566" s="73"/>
      <c r="E6566" s="73"/>
      <c r="F6566" s="73"/>
      <c r="G6566" s="73"/>
    </row>
    <row r="6567" spans="1:7" x14ac:dyDescent="0.25">
      <c r="A6567" s="71" t="str">
        <f>IF(
   SUMPRODUCT(--(Sinduscon!$3:$3=DATE(2013,INT((ROW(A6764)-1)/20)+1,1)))&gt;0,
   DATE(2013,INT((ROW(A6764)-1)/20)+1,1),
   ""
)</f>
        <v/>
      </c>
      <c r="B6567" s="72" t="str">
        <f t="shared" si="301"/>
        <v/>
      </c>
      <c r="C6567" s="73"/>
      <c r="D6567" s="73"/>
      <c r="E6567" s="73"/>
      <c r="F6567" s="73"/>
      <c r="G6567" s="73"/>
    </row>
    <row r="6568" spans="1:7" x14ac:dyDescent="0.25">
      <c r="A6568" s="71" t="str">
        <f>IF(
   SUMPRODUCT(--(Sinduscon!$3:$3=DATE(2013,INT((ROW(A6765)-1)/20)+1,1)))&gt;0,
   DATE(2013,INT((ROW(A6765)-1)/20)+1,1),
   ""
)</f>
        <v/>
      </c>
      <c r="B6568" s="72" t="str">
        <f t="shared" si="301"/>
        <v/>
      </c>
      <c r="C6568" s="73"/>
      <c r="D6568" s="73"/>
      <c r="E6568" s="73"/>
      <c r="F6568" s="73"/>
      <c r="G6568" s="73"/>
    </row>
    <row r="6569" spans="1:7" x14ac:dyDescent="0.25">
      <c r="A6569" s="71" t="str">
        <f>IF(
   SUMPRODUCT(--(Sinduscon!$3:$3=DATE(2013,INT((ROW(A6766)-1)/20)+1,1)))&gt;0,
   DATE(2013,INT((ROW(A6766)-1)/20)+1,1),
   ""
)</f>
        <v/>
      </c>
      <c r="B6569" s="72" t="str">
        <f t="shared" si="301"/>
        <v/>
      </c>
      <c r="C6569" s="73"/>
      <c r="D6569" s="73"/>
      <c r="E6569" s="73"/>
      <c r="F6569" s="73"/>
      <c r="G6569" s="73"/>
    </row>
    <row r="6570" spans="1:7" x14ac:dyDescent="0.25">
      <c r="A6570" s="71" t="str">
        <f>IF(
   SUMPRODUCT(--(Sinduscon!$3:$3=DATE(2013,INT((ROW(A6767)-1)/20)+1,1)))&gt;0,
   DATE(2013,INT((ROW(A6767)-1)/20)+1,1),
   ""
)</f>
        <v/>
      </c>
      <c r="B6570" s="72" t="str">
        <f t="shared" si="301"/>
        <v/>
      </c>
      <c r="C6570" s="73"/>
      <c r="D6570" s="73"/>
      <c r="E6570" s="73"/>
      <c r="F6570" s="73"/>
      <c r="G6570" s="73"/>
    </row>
    <row r="6571" spans="1:7" x14ac:dyDescent="0.25">
      <c r="A6571" s="71" t="str">
        <f>IF(
   SUMPRODUCT(--(Sinduscon!$3:$3=DATE(2013,INT((ROW(A6768)-1)/20)+1,1)))&gt;0,
   DATE(2013,INT((ROW(A6768)-1)/20)+1,1),
   ""
)</f>
        <v/>
      </c>
      <c r="B6571" s="72" t="str">
        <f t="shared" si="301"/>
        <v/>
      </c>
      <c r="C6571" s="73"/>
      <c r="D6571" s="73"/>
      <c r="E6571" s="73"/>
      <c r="F6571" s="73"/>
      <c r="G6571" s="73"/>
    </row>
    <row r="6572" spans="1:7" x14ac:dyDescent="0.25">
      <c r="A6572" s="71" t="str">
        <f>IF(
   SUMPRODUCT(--(Sinduscon!$3:$3=DATE(2013,INT((ROW(A6769)-1)/20)+1,1)))&gt;0,
   DATE(2013,INT((ROW(A6769)-1)/20)+1,1),
   ""
)</f>
        <v/>
      </c>
      <c r="B6572" s="72" t="str">
        <f t="shared" si="301"/>
        <v/>
      </c>
      <c r="C6572" s="73"/>
      <c r="D6572" s="73"/>
      <c r="E6572" s="73"/>
      <c r="F6572" s="73"/>
      <c r="G6572" s="73"/>
    </row>
    <row r="6573" spans="1:7" x14ac:dyDescent="0.25">
      <c r="A6573" s="71" t="str">
        <f>IF(
   SUMPRODUCT(--(Sinduscon!$3:$3=DATE(2013,INT((ROW(A6770)-1)/20)+1,1)))&gt;0,
   DATE(2013,INT((ROW(A6770)-1)/20)+1,1),
   ""
)</f>
        <v/>
      </c>
      <c r="B6573" s="72" t="str">
        <f t="shared" si="301"/>
        <v/>
      </c>
      <c r="C6573" s="73"/>
      <c r="D6573" s="73"/>
      <c r="E6573" s="73"/>
      <c r="F6573" s="73"/>
      <c r="G6573" s="73"/>
    </row>
    <row r="6574" spans="1:7" x14ac:dyDescent="0.25">
      <c r="A6574" s="71" t="str">
        <f>IF(
   SUMPRODUCT(--(Sinduscon!$3:$3=DATE(2013,INT((ROW(A6771)-1)/20)+1,1)))&gt;0,
   DATE(2013,INT((ROW(A6771)-1)/20)+1,1),
   ""
)</f>
        <v/>
      </c>
      <c r="B6574" s="72" t="str">
        <f t="shared" si="301"/>
        <v/>
      </c>
      <c r="C6574" s="73"/>
      <c r="D6574" s="73"/>
      <c r="E6574" s="73"/>
      <c r="F6574" s="73"/>
      <c r="G6574" s="73"/>
    </row>
    <row r="6575" spans="1:7" x14ac:dyDescent="0.25">
      <c r="A6575" s="71" t="str">
        <f>IF(
   SUMPRODUCT(--(Sinduscon!$3:$3=DATE(2013,INT((ROW(A6772)-1)/20)+1,1)))&gt;0,
   DATE(2013,INT((ROW(A6772)-1)/20)+1,1),
   ""
)</f>
        <v/>
      </c>
      <c r="B6575" s="72" t="str">
        <f t="shared" si="301"/>
        <v/>
      </c>
      <c r="C6575" s="73"/>
      <c r="D6575" s="73"/>
      <c r="E6575" s="73"/>
      <c r="F6575" s="73"/>
      <c r="G6575" s="73"/>
    </row>
    <row r="6576" spans="1:7" x14ac:dyDescent="0.25">
      <c r="A6576" s="71" t="str">
        <f>IF(
   SUMPRODUCT(--(Sinduscon!$3:$3=DATE(2013,INT((ROW(A6773)-1)/20)+1,1)))&gt;0,
   DATE(2013,INT((ROW(A6773)-1)/20)+1,1),
   ""
)</f>
        <v/>
      </c>
      <c r="B6576" s="72" t="str">
        <f t="shared" si="301"/>
        <v/>
      </c>
      <c r="C6576" s="73"/>
      <c r="D6576" s="73"/>
      <c r="E6576" s="73"/>
      <c r="F6576" s="73"/>
      <c r="G6576" s="73"/>
    </row>
    <row r="6577" spans="1:7" x14ac:dyDescent="0.25">
      <c r="A6577" s="71" t="str">
        <f>IF(
   SUMPRODUCT(--(Sinduscon!$3:$3=DATE(2013,INT((ROW(A6774)-1)/20)+1,1)))&gt;0,
   DATE(2013,INT((ROW(A6774)-1)/20)+1,1),
   ""
)</f>
        <v/>
      </c>
      <c r="B6577" s="72" t="str">
        <f t="shared" si="301"/>
        <v/>
      </c>
      <c r="C6577" s="73"/>
      <c r="D6577" s="73"/>
      <c r="E6577" s="73"/>
      <c r="F6577" s="73"/>
      <c r="G6577" s="73"/>
    </row>
    <row r="6578" spans="1:7" x14ac:dyDescent="0.25">
      <c r="A6578" s="71" t="str">
        <f>IF(
   SUMPRODUCT(--(Sinduscon!$3:$3=DATE(2013,INT((ROW(A6775)-1)/20)+1,1)))&gt;0,
   DATE(2013,INT((ROW(A6775)-1)/20)+1,1),
   ""
)</f>
        <v/>
      </c>
      <c r="B6578" s="72" t="str">
        <f t="shared" si="301"/>
        <v/>
      </c>
      <c r="C6578" s="73"/>
      <c r="D6578" s="73"/>
      <c r="E6578" s="73"/>
      <c r="F6578" s="73"/>
      <c r="G6578" s="73"/>
    </row>
    <row r="6579" spans="1:7" x14ac:dyDescent="0.25">
      <c r="A6579" s="71" t="str">
        <f>IF(
   SUMPRODUCT(--(Sinduscon!$3:$3=DATE(2013,INT((ROW(A6776)-1)/20)+1,1)))&gt;0,
   DATE(2013,INT((ROW(A6776)-1)/20)+1,1),
   ""
)</f>
        <v/>
      </c>
      <c r="B6579" s="72" t="str">
        <f t="shared" si="301"/>
        <v/>
      </c>
      <c r="C6579" s="73"/>
      <c r="D6579" s="73"/>
      <c r="E6579" s="73"/>
      <c r="F6579" s="73"/>
      <c r="G6579" s="73"/>
    </row>
    <row r="6580" spans="1:7" x14ac:dyDescent="0.25">
      <c r="A6580" s="71" t="str">
        <f>IF(
   SUMPRODUCT(--(Sinduscon!$3:$3=DATE(2013,INT((ROW(A6777)-1)/20)+1,1)))&gt;0,
   DATE(2013,INT((ROW(A6777)-1)/20)+1,1),
   ""
)</f>
        <v/>
      </c>
      <c r="B6580" s="72" t="str">
        <f t="shared" si="301"/>
        <v/>
      </c>
      <c r="C6580" s="73"/>
      <c r="D6580" s="73"/>
      <c r="E6580" s="73"/>
      <c r="F6580" s="73"/>
      <c r="G6580" s="73"/>
    </row>
    <row r="6581" spans="1:7" x14ac:dyDescent="0.25">
      <c r="A6581" s="71" t="str">
        <f>IF(
   SUMPRODUCT(--(Sinduscon!$3:$3=DATE(2013,INT((ROW(A6778)-1)/20)+1,1)))&gt;0,
   DATE(2013,INT((ROW(A6778)-1)/20)+1,1),
   ""
)</f>
        <v/>
      </c>
      <c r="B6581" s="72" t="str">
        <f t="shared" si="301"/>
        <v/>
      </c>
      <c r="C6581" s="73"/>
      <c r="D6581" s="73"/>
      <c r="E6581" s="73"/>
      <c r="F6581" s="73"/>
      <c r="G6581" s="73"/>
    </row>
    <row r="6582" spans="1:7" x14ac:dyDescent="0.25">
      <c r="A6582" s="71" t="str">
        <f>IF(
   SUMPRODUCT(--(Sinduscon!$3:$3=DATE(2013,INT((ROW(A6779)-1)/20)+1,1)))&gt;0,
   DATE(2013,INT((ROW(A6779)-1)/20)+1,1),
   ""
)</f>
        <v/>
      </c>
      <c r="B6582" s="72" t="str">
        <f t="shared" si="301"/>
        <v/>
      </c>
      <c r="C6582" s="73"/>
      <c r="D6582" s="73"/>
      <c r="E6582" s="73"/>
      <c r="F6582" s="73"/>
      <c r="G6582" s="73"/>
    </row>
    <row r="6583" spans="1:7" x14ac:dyDescent="0.25">
      <c r="A6583" s="71" t="str">
        <f>IF(
   SUMPRODUCT(--(Sinduscon!$3:$3=DATE(2013,INT((ROW(A6780)-1)/20)+1,1)))&gt;0,
   DATE(2013,INT((ROW(A6780)-1)/20)+1,1),
   ""
)</f>
        <v/>
      </c>
      <c r="B6583" s="72" t="str">
        <f t="shared" si="301"/>
        <v/>
      </c>
      <c r="C6583" s="73"/>
      <c r="D6583" s="73"/>
      <c r="E6583" s="73"/>
      <c r="F6583" s="73"/>
      <c r="G6583" s="73"/>
    </row>
    <row r="6584" spans="1:7" x14ac:dyDescent="0.25">
      <c r="A6584" s="71" t="str">
        <f>IF(
   SUMPRODUCT(--(Sinduscon!$3:$3=DATE(2013,INT((ROW(A6781)-1)/20)+1,1)))&gt;0,
   DATE(2013,INT((ROW(A6781)-1)/20)+1,1),
   ""
)</f>
        <v/>
      </c>
      <c r="B6584" s="72" t="str">
        <f t="shared" si="301"/>
        <v/>
      </c>
      <c r="C6584" s="73"/>
      <c r="D6584" s="73"/>
      <c r="E6584" s="73"/>
      <c r="F6584" s="73"/>
      <c r="G6584" s="73"/>
    </row>
    <row r="6585" spans="1:7" x14ac:dyDescent="0.25">
      <c r="A6585" s="71" t="str">
        <f>IF(
   SUMPRODUCT(--(Sinduscon!$3:$3=DATE(2013,INT((ROW(A6782)-1)/20)+1,1)))&gt;0,
   DATE(2013,INT((ROW(A6782)-1)/20)+1,1),
   ""
)</f>
        <v/>
      </c>
      <c r="B6585" s="72" t="str">
        <f t="shared" si="301"/>
        <v/>
      </c>
      <c r="C6585" s="73"/>
      <c r="D6585" s="73"/>
      <c r="E6585" s="73"/>
      <c r="F6585" s="73"/>
      <c r="G6585" s="73"/>
    </row>
    <row r="6586" spans="1:7" x14ac:dyDescent="0.25">
      <c r="A6586" s="71" t="str">
        <f>IF(
   SUMPRODUCT(--(Sinduscon!$3:$3=DATE(2013,INT((ROW(A6783)-1)/20)+1,1)))&gt;0,
   DATE(2013,INT((ROW(A6783)-1)/20)+1,1),
   ""
)</f>
        <v/>
      </c>
      <c r="B6586" s="72" t="str">
        <f t="shared" si="301"/>
        <v/>
      </c>
      <c r="C6586" s="73"/>
      <c r="D6586" s="73"/>
      <c r="E6586" s="73"/>
      <c r="F6586" s="73"/>
      <c r="G6586" s="73"/>
    </row>
    <row r="6587" spans="1:7" x14ac:dyDescent="0.25">
      <c r="A6587" s="71" t="str">
        <f>IF(
   SUMPRODUCT(--(Sinduscon!$3:$3=DATE(2013,INT((ROW(A6784)-1)/20)+1,1)))&gt;0,
   DATE(2013,INT((ROW(A6784)-1)/20)+1,1),
   ""
)</f>
        <v/>
      </c>
      <c r="B6587" s="72" t="str">
        <f t="shared" si="301"/>
        <v/>
      </c>
      <c r="C6587" s="73"/>
      <c r="D6587" s="73"/>
      <c r="E6587" s="73"/>
      <c r="F6587" s="73"/>
      <c r="G6587" s="73"/>
    </row>
    <row r="6588" spans="1:7" x14ac:dyDescent="0.25">
      <c r="A6588" s="71" t="str">
        <f>IF(
   SUMPRODUCT(--(Sinduscon!$3:$3=DATE(2013,INT((ROW(A6785)-1)/20)+1,1)))&gt;0,
   DATE(2013,INT((ROW(A6785)-1)/20)+1,1),
   ""
)</f>
        <v/>
      </c>
      <c r="B6588" s="72" t="str">
        <f t="shared" si="301"/>
        <v/>
      </c>
      <c r="C6588" s="73"/>
      <c r="D6588" s="73"/>
      <c r="E6588" s="73"/>
      <c r="F6588" s="73"/>
      <c r="G6588" s="73"/>
    </row>
    <row r="6589" spans="1:7" x14ac:dyDescent="0.25">
      <c r="A6589" s="71" t="str">
        <f>IF(
   SUMPRODUCT(--(Sinduscon!$3:$3=DATE(2013,INT((ROW(A6786)-1)/20)+1,1)))&gt;0,
   DATE(2013,INT((ROW(A6786)-1)/20)+1,1),
   ""
)</f>
        <v/>
      </c>
      <c r="B6589" s="72" t="str">
        <f t="shared" si="301"/>
        <v/>
      </c>
      <c r="C6589" s="73"/>
      <c r="D6589" s="73"/>
      <c r="E6589" s="73"/>
      <c r="F6589" s="73"/>
      <c r="G6589" s="73"/>
    </row>
    <row r="6590" spans="1:7" x14ac:dyDescent="0.25">
      <c r="A6590" s="71" t="str">
        <f>IF(
   SUMPRODUCT(--(Sinduscon!$3:$3=DATE(2013,INT((ROW(A6787)-1)/20)+1,1)))&gt;0,
   DATE(2013,INT((ROW(A6787)-1)/20)+1,1),
   ""
)</f>
        <v/>
      </c>
      <c r="B6590" s="72" t="str">
        <f t="shared" si="301"/>
        <v/>
      </c>
      <c r="C6590" s="73"/>
      <c r="D6590" s="73"/>
      <c r="E6590" s="73"/>
      <c r="F6590" s="73"/>
      <c r="G6590" s="73"/>
    </row>
    <row r="6591" spans="1:7" x14ac:dyDescent="0.25">
      <c r="A6591" s="71" t="str">
        <f>IF(
   SUMPRODUCT(--(Sinduscon!$3:$3=DATE(2013,INT((ROW(A6788)-1)/20)+1,1)))&gt;0,
   DATE(2013,INT((ROW(A6788)-1)/20)+1,1),
   ""
)</f>
        <v/>
      </c>
      <c r="B6591" s="72" t="str">
        <f t="shared" si="301"/>
        <v/>
      </c>
      <c r="C6591" s="73"/>
      <c r="D6591" s="73"/>
      <c r="E6591" s="73"/>
      <c r="F6591" s="73"/>
      <c r="G6591" s="73"/>
    </row>
    <row r="6592" spans="1:7" x14ac:dyDescent="0.25">
      <c r="A6592" s="71" t="str">
        <f>IF(
   SUMPRODUCT(--(Sinduscon!$3:$3=DATE(2013,INT((ROW(A6789)-1)/20)+1,1)))&gt;0,
   DATE(2013,INT((ROW(A6789)-1)/20)+1,1),
   ""
)</f>
        <v/>
      </c>
      <c r="B6592" s="72" t="str">
        <f t="shared" si="301"/>
        <v/>
      </c>
      <c r="C6592" s="73"/>
      <c r="D6592" s="73"/>
      <c r="E6592" s="73"/>
      <c r="F6592" s="73"/>
      <c r="G6592" s="73"/>
    </row>
    <row r="6593" spans="1:7" x14ac:dyDescent="0.25">
      <c r="A6593" s="71" t="str">
        <f>IF(
   SUMPRODUCT(--(Sinduscon!$3:$3=DATE(2013,INT((ROW(A6790)-1)/20)+1,1)))&gt;0,
   DATE(2013,INT((ROW(A6790)-1)/20)+1,1),
   ""
)</f>
        <v/>
      </c>
      <c r="B6593" s="72" t="str">
        <f t="shared" si="301"/>
        <v/>
      </c>
      <c r="C6593" s="73"/>
      <c r="D6593" s="73"/>
      <c r="E6593" s="73"/>
      <c r="F6593" s="73"/>
      <c r="G6593" s="73"/>
    </row>
    <row r="6594" spans="1:7" x14ac:dyDescent="0.25">
      <c r="A6594" s="71" t="str">
        <f>IF(
   SUMPRODUCT(--(Sinduscon!$3:$3=DATE(2013,INT((ROW(A6791)-1)/20)+1,1)))&gt;0,
   DATE(2013,INT((ROW(A6791)-1)/20)+1,1),
   ""
)</f>
        <v/>
      </c>
      <c r="B6594" s="72" t="str">
        <f t="shared" si="301"/>
        <v/>
      </c>
      <c r="C6594" s="73"/>
      <c r="D6594" s="73"/>
      <c r="E6594" s="73"/>
      <c r="F6594" s="73"/>
      <c r="G6594" s="73"/>
    </row>
    <row r="6595" spans="1:7" x14ac:dyDescent="0.25">
      <c r="A6595" s="71" t="str">
        <f>IF(
   SUMPRODUCT(--(Sinduscon!$3:$3=DATE(2013,INT((ROW(A6792)-1)/20)+1,1)))&gt;0,
   DATE(2013,INT((ROW(A6792)-1)/20)+1,1),
   ""
)</f>
        <v/>
      </c>
      <c r="B6595" s="72" t="str">
        <f t="shared" si="301"/>
        <v/>
      </c>
      <c r="C6595" s="73"/>
      <c r="D6595" s="73"/>
      <c r="E6595" s="73"/>
      <c r="F6595" s="73"/>
      <c r="G6595" s="73"/>
    </row>
    <row r="6596" spans="1:7" x14ac:dyDescent="0.25">
      <c r="A6596" s="71" t="str">
        <f>IF(
   SUMPRODUCT(--(Sinduscon!$3:$3=DATE(2013,INT((ROW(A6793)-1)/20)+1,1)))&gt;0,
   DATE(2013,INT((ROW(A6793)-1)/20)+1,1),
   ""
)</f>
        <v/>
      </c>
      <c r="B6596" s="72" t="str">
        <f t="shared" si="301"/>
        <v/>
      </c>
      <c r="C6596" s="73"/>
      <c r="D6596" s="73"/>
      <c r="E6596" s="73"/>
      <c r="F6596" s="73"/>
      <c r="G6596" s="73"/>
    </row>
    <row r="6597" spans="1:7" x14ac:dyDescent="0.25">
      <c r="A6597" s="71" t="str">
        <f>IF(
   SUMPRODUCT(--(Sinduscon!$3:$3=DATE(2013,INT((ROW(A6794)-1)/20)+1,1)))&gt;0,
   DATE(2013,INT((ROW(A6794)-1)/20)+1,1),
   ""
)</f>
        <v/>
      </c>
      <c r="B6597" s="72" t="str">
        <f t="shared" si="301"/>
        <v/>
      </c>
      <c r="C6597" s="73"/>
      <c r="D6597" s="73"/>
      <c r="E6597" s="73"/>
      <c r="F6597" s="73"/>
      <c r="G6597" s="73"/>
    </row>
    <row r="6598" spans="1:7" x14ac:dyDescent="0.25">
      <c r="A6598" s="71" t="str">
        <f>IF(
   SUMPRODUCT(--(Sinduscon!$3:$3=DATE(2013,INT((ROW(A6795)-1)/20)+1,1)))&gt;0,
   DATE(2013,INT((ROW(A6795)-1)/20)+1,1),
   ""
)</f>
        <v/>
      </c>
      <c r="B6598" s="72" t="str">
        <f t="shared" si="301"/>
        <v/>
      </c>
      <c r="C6598" s="73"/>
      <c r="D6598" s="73"/>
      <c r="E6598" s="73"/>
      <c r="F6598" s="73"/>
      <c r="G6598" s="73"/>
    </row>
    <row r="6599" spans="1:7" x14ac:dyDescent="0.25">
      <c r="A6599" s="71" t="str">
        <f>IF(
   SUMPRODUCT(--(Sinduscon!$3:$3=DATE(2013,INT((ROW(A6796)-1)/20)+1,1)))&gt;0,
   DATE(2013,INT((ROW(A6796)-1)/20)+1,1),
   ""
)</f>
        <v/>
      </c>
      <c r="B6599" s="72" t="str">
        <f t="shared" si="301"/>
        <v/>
      </c>
      <c r="C6599" s="73"/>
      <c r="D6599" s="73"/>
      <c r="E6599" s="73"/>
      <c r="F6599" s="73"/>
      <c r="G6599" s="73"/>
    </row>
    <row r="6600" spans="1:7" x14ac:dyDescent="0.25">
      <c r="A6600" s="71" t="str">
        <f>IF(
   SUMPRODUCT(--(Sinduscon!$3:$3=DATE(2013,INT((ROW(A6797)-1)/20)+1,1)))&gt;0,
   DATE(2013,INT((ROW(A6797)-1)/20)+1,1),
   ""
)</f>
        <v/>
      </c>
      <c r="B6600" s="72" t="str">
        <f t="shared" ref="B6600:B6663" si="302">IF(A6600&lt;&gt;"", CHOOSE(MOD(QUOTIENT(ROW()-4,4),5)+1,"R-1","PP-4","R-8","R-16","PIS"), "")</f>
        <v/>
      </c>
      <c r="C6600" s="73"/>
      <c r="D6600" s="73"/>
      <c r="E6600" s="73"/>
      <c r="F6600" s="73"/>
      <c r="G6600" s="73"/>
    </row>
    <row r="6601" spans="1:7" x14ac:dyDescent="0.25">
      <c r="A6601" s="71" t="str">
        <f>IF(
   SUMPRODUCT(--(Sinduscon!$3:$3=DATE(2013,INT((ROW(A6798)-1)/20)+1,1)))&gt;0,
   DATE(2013,INT((ROW(A6798)-1)/20)+1,1),
   ""
)</f>
        <v/>
      </c>
      <c r="B6601" s="72" t="str">
        <f t="shared" si="302"/>
        <v/>
      </c>
      <c r="C6601" s="73"/>
      <c r="D6601" s="73"/>
      <c r="E6601" s="73"/>
      <c r="F6601" s="73"/>
      <c r="G6601" s="73"/>
    </row>
    <row r="6602" spans="1:7" x14ac:dyDescent="0.25">
      <c r="A6602" s="71" t="str">
        <f>IF(
   SUMPRODUCT(--(Sinduscon!$3:$3=DATE(2013,INT((ROW(A6799)-1)/20)+1,1)))&gt;0,
   DATE(2013,INT((ROW(A6799)-1)/20)+1,1),
   ""
)</f>
        <v/>
      </c>
      <c r="B6602" s="72" t="str">
        <f t="shared" si="302"/>
        <v/>
      </c>
      <c r="C6602" s="73"/>
      <c r="D6602" s="73"/>
      <c r="E6602" s="73"/>
      <c r="F6602" s="73"/>
      <c r="G6602" s="73"/>
    </row>
    <row r="6603" spans="1:7" x14ac:dyDescent="0.25">
      <c r="A6603" s="71" t="str">
        <f>IF(
   SUMPRODUCT(--(Sinduscon!$3:$3=DATE(2013,INT((ROW(A6800)-1)/20)+1,1)))&gt;0,
   DATE(2013,INT((ROW(A6800)-1)/20)+1,1),
   ""
)</f>
        <v/>
      </c>
      <c r="B6603" s="72" t="str">
        <f t="shared" si="302"/>
        <v/>
      </c>
      <c r="C6603" s="73"/>
      <c r="D6603" s="73"/>
      <c r="E6603" s="73"/>
      <c r="F6603" s="73"/>
      <c r="G6603" s="73"/>
    </row>
    <row r="6604" spans="1:7" x14ac:dyDescent="0.25">
      <c r="A6604" s="71" t="str">
        <f>IF(
   SUMPRODUCT(--(Sinduscon!$3:$3=DATE(2013,INT((ROW(A6801)-1)/20)+1,1)))&gt;0,
   DATE(2013,INT((ROW(A6801)-1)/20)+1,1),
   ""
)</f>
        <v/>
      </c>
      <c r="B6604" s="72" t="str">
        <f t="shared" si="302"/>
        <v/>
      </c>
      <c r="C6604" s="73"/>
      <c r="D6604" s="73"/>
      <c r="E6604" s="73"/>
      <c r="F6604" s="73"/>
      <c r="G6604" s="73"/>
    </row>
    <row r="6605" spans="1:7" x14ac:dyDescent="0.25">
      <c r="A6605" s="71" t="str">
        <f>IF(
   SUMPRODUCT(--(Sinduscon!$3:$3=DATE(2013,INT((ROW(A6802)-1)/20)+1,1)))&gt;0,
   DATE(2013,INT((ROW(A6802)-1)/20)+1,1),
   ""
)</f>
        <v/>
      </c>
      <c r="B6605" s="72" t="str">
        <f t="shared" si="302"/>
        <v/>
      </c>
      <c r="C6605" s="73"/>
      <c r="D6605" s="73"/>
      <c r="E6605" s="73"/>
      <c r="F6605" s="73"/>
      <c r="G6605" s="73"/>
    </row>
    <row r="6606" spans="1:7" x14ac:dyDescent="0.25">
      <c r="A6606" s="71" t="str">
        <f>IF(
   SUMPRODUCT(--(Sinduscon!$3:$3=DATE(2013,INT((ROW(A6803)-1)/20)+1,1)))&gt;0,
   DATE(2013,INT((ROW(A6803)-1)/20)+1,1),
   ""
)</f>
        <v/>
      </c>
      <c r="B6606" s="72" t="str">
        <f t="shared" si="302"/>
        <v/>
      </c>
      <c r="C6606" s="73"/>
      <c r="D6606" s="73"/>
      <c r="E6606" s="73"/>
      <c r="F6606" s="73"/>
      <c r="G6606" s="73"/>
    </row>
    <row r="6607" spans="1:7" x14ac:dyDescent="0.25">
      <c r="A6607" s="71" t="str">
        <f>IF(
   SUMPRODUCT(--(Sinduscon!$3:$3=DATE(2013,INT((ROW(A6804)-1)/20)+1,1)))&gt;0,
   DATE(2013,INT((ROW(A6804)-1)/20)+1,1),
   ""
)</f>
        <v/>
      </c>
      <c r="B6607" s="72" t="str">
        <f t="shared" si="302"/>
        <v/>
      </c>
      <c r="C6607" s="73"/>
      <c r="D6607" s="73"/>
      <c r="E6607" s="73"/>
      <c r="F6607" s="73"/>
      <c r="G6607" s="73"/>
    </row>
    <row r="6608" spans="1:7" x14ac:dyDescent="0.25">
      <c r="A6608" s="71" t="str">
        <f>IF(
   SUMPRODUCT(--(Sinduscon!$3:$3=DATE(2013,INT((ROW(A6805)-1)/20)+1,1)))&gt;0,
   DATE(2013,INT((ROW(A6805)-1)/20)+1,1),
   ""
)</f>
        <v/>
      </c>
      <c r="B6608" s="72" t="str">
        <f t="shared" si="302"/>
        <v/>
      </c>
      <c r="C6608" s="73"/>
      <c r="D6608" s="73"/>
      <c r="E6608" s="73"/>
      <c r="F6608" s="73"/>
      <c r="G6608" s="73"/>
    </row>
    <row r="6609" spans="1:7" x14ac:dyDescent="0.25">
      <c r="A6609" s="71" t="str">
        <f>IF(
   SUMPRODUCT(--(Sinduscon!$3:$3=DATE(2013,INT((ROW(A6806)-1)/20)+1,1)))&gt;0,
   DATE(2013,INT((ROW(A6806)-1)/20)+1,1),
   ""
)</f>
        <v/>
      </c>
      <c r="B6609" s="72" t="str">
        <f t="shared" si="302"/>
        <v/>
      </c>
      <c r="C6609" s="73"/>
      <c r="D6609" s="73"/>
      <c r="E6609" s="73"/>
      <c r="F6609" s="73"/>
      <c r="G6609" s="73"/>
    </row>
    <row r="6610" spans="1:7" x14ac:dyDescent="0.25">
      <c r="A6610" s="71" t="str">
        <f>IF(
   SUMPRODUCT(--(Sinduscon!$3:$3=DATE(2013,INT((ROW(A6807)-1)/20)+1,1)))&gt;0,
   DATE(2013,INT((ROW(A6807)-1)/20)+1,1),
   ""
)</f>
        <v/>
      </c>
      <c r="B6610" s="72" t="str">
        <f t="shared" si="302"/>
        <v/>
      </c>
      <c r="C6610" s="73"/>
      <c r="D6610" s="73"/>
      <c r="E6610" s="73"/>
      <c r="F6610" s="73"/>
      <c r="G6610" s="73"/>
    </row>
    <row r="6611" spans="1:7" x14ac:dyDescent="0.25">
      <c r="A6611" s="71" t="str">
        <f>IF(
   SUMPRODUCT(--(Sinduscon!$3:$3=DATE(2013,INT((ROW(A6808)-1)/20)+1,1)))&gt;0,
   DATE(2013,INT((ROW(A6808)-1)/20)+1,1),
   ""
)</f>
        <v/>
      </c>
      <c r="B6611" s="72" t="str">
        <f t="shared" si="302"/>
        <v/>
      </c>
      <c r="C6611" s="73"/>
      <c r="D6611" s="73"/>
      <c r="E6611" s="73"/>
      <c r="F6611" s="73"/>
      <c r="G6611" s="73"/>
    </row>
    <row r="6612" spans="1:7" x14ac:dyDescent="0.25">
      <c r="A6612" s="71" t="str">
        <f>IF(
   SUMPRODUCT(--(Sinduscon!$3:$3=DATE(2013,INT((ROW(A6809)-1)/20)+1,1)))&gt;0,
   DATE(2013,INT((ROW(A6809)-1)/20)+1,1),
   ""
)</f>
        <v/>
      </c>
      <c r="B6612" s="72" t="str">
        <f t="shared" si="302"/>
        <v/>
      </c>
      <c r="C6612" s="73"/>
      <c r="D6612" s="73"/>
      <c r="E6612" s="73"/>
      <c r="F6612" s="73"/>
      <c r="G6612" s="73"/>
    </row>
    <row r="6613" spans="1:7" x14ac:dyDescent="0.25">
      <c r="A6613" s="71" t="str">
        <f>IF(
   SUMPRODUCT(--(Sinduscon!$3:$3=DATE(2013,INT((ROW(A6810)-1)/20)+1,1)))&gt;0,
   DATE(2013,INT((ROW(A6810)-1)/20)+1,1),
   ""
)</f>
        <v/>
      </c>
      <c r="B6613" s="72" t="str">
        <f t="shared" si="302"/>
        <v/>
      </c>
      <c r="C6613" s="73"/>
      <c r="D6613" s="73"/>
      <c r="E6613" s="73"/>
      <c r="F6613" s="73"/>
      <c r="G6613" s="73"/>
    </row>
    <row r="6614" spans="1:7" x14ac:dyDescent="0.25">
      <c r="A6614" s="71" t="str">
        <f>IF(
   SUMPRODUCT(--(Sinduscon!$3:$3=DATE(2013,INT((ROW(A6811)-1)/20)+1,1)))&gt;0,
   DATE(2013,INT((ROW(A6811)-1)/20)+1,1),
   ""
)</f>
        <v/>
      </c>
      <c r="B6614" s="72" t="str">
        <f t="shared" si="302"/>
        <v/>
      </c>
      <c r="C6614" s="73"/>
      <c r="D6614" s="73"/>
      <c r="E6614" s="73"/>
      <c r="F6614" s="73"/>
      <c r="G6614" s="73"/>
    </row>
    <row r="6615" spans="1:7" x14ac:dyDescent="0.25">
      <c r="A6615" s="71" t="str">
        <f>IF(
   SUMPRODUCT(--(Sinduscon!$3:$3=DATE(2013,INT((ROW(A6812)-1)/20)+1,1)))&gt;0,
   DATE(2013,INT((ROW(A6812)-1)/20)+1,1),
   ""
)</f>
        <v/>
      </c>
      <c r="B6615" s="72" t="str">
        <f t="shared" si="302"/>
        <v/>
      </c>
      <c r="C6615" s="73"/>
      <c r="D6615" s="73"/>
      <c r="E6615" s="73"/>
      <c r="F6615" s="73"/>
      <c r="G6615" s="73"/>
    </row>
    <row r="6616" spans="1:7" x14ac:dyDescent="0.25">
      <c r="A6616" s="71" t="str">
        <f>IF(
   SUMPRODUCT(--(Sinduscon!$3:$3=DATE(2013,INT((ROW(A6813)-1)/20)+1,1)))&gt;0,
   DATE(2013,INT((ROW(A6813)-1)/20)+1,1),
   ""
)</f>
        <v/>
      </c>
      <c r="B6616" s="72" t="str">
        <f t="shared" si="302"/>
        <v/>
      </c>
      <c r="C6616" s="73"/>
      <c r="D6616" s="73"/>
      <c r="E6616" s="73"/>
      <c r="F6616" s="73"/>
      <c r="G6616" s="73"/>
    </row>
    <row r="6617" spans="1:7" x14ac:dyDescent="0.25">
      <c r="A6617" s="71" t="str">
        <f>IF(
   SUMPRODUCT(--(Sinduscon!$3:$3=DATE(2013,INT((ROW(A6814)-1)/20)+1,1)))&gt;0,
   DATE(2013,INT((ROW(A6814)-1)/20)+1,1),
   ""
)</f>
        <v/>
      </c>
      <c r="B6617" s="72" t="str">
        <f t="shared" si="302"/>
        <v/>
      </c>
      <c r="C6617" s="73"/>
      <c r="D6617" s="73"/>
      <c r="E6617" s="73"/>
      <c r="F6617" s="73"/>
      <c r="G6617" s="73"/>
    </row>
    <row r="6618" spans="1:7" x14ac:dyDescent="0.25">
      <c r="A6618" s="71" t="str">
        <f>IF(
   SUMPRODUCT(--(Sinduscon!$3:$3=DATE(2013,INT((ROW(A6815)-1)/20)+1,1)))&gt;0,
   DATE(2013,INT((ROW(A6815)-1)/20)+1,1),
   ""
)</f>
        <v/>
      </c>
      <c r="B6618" s="72" t="str">
        <f t="shared" si="302"/>
        <v/>
      </c>
      <c r="C6618" s="73"/>
      <c r="D6618" s="73"/>
      <c r="E6618" s="73"/>
      <c r="F6618" s="73"/>
      <c r="G6618" s="73"/>
    </row>
    <row r="6619" spans="1:7" x14ac:dyDescent="0.25">
      <c r="A6619" s="71" t="str">
        <f>IF(
   SUMPRODUCT(--(Sinduscon!$3:$3=DATE(2013,INT((ROW(A6816)-1)/20)+1,1)))&gt;0,
   DATE(2013,INT((ROW(A6816)-1)/20)+1,1),
   ""
)</f>
        <v/>
      </c>
      <c r="B6619" s="72" t="str">
        <f t="shared" si="302"/>
        <v/>
      </c>
      <c r="C6619" s="73"/>
      <c r="D6619" s="73"/>
      <c r="E6619" s="73"/>
      <c r="F6619" s="73"/>
      <c r="G6619" s="73"/>
    </row>
    <row r="6620" spans="1:7" x14ac:dyDescent="0.25">
      <c r="A6620" s="71" t="str">
        <f>IF(
   SUMPRODUCT(--(Sinduscon!$3:$3=DATE(2013,INT((ROW(A6817)-1)/20)+1,1)))&gt;0,
   DATE(2013,INT((ROW(A6817)-1)/20)+1,1),
   ""
)</f>
        <v/>
      </c>
      <c r="B6620" s="72" t="str">
        <f t="shared" si="302"/>
        <v/>
      </c>
      <c r="C6620" s="73"/>
      <c r="D6620" s="73"/>
      <c r="E6620" s="73"/>
      <c r="F6620" s="73"/>
      <c r="G6620" s="73"/>
    </row>
    <row r="6621" spans="1:7" x14ac:dyDescent="0.25">
      <c r="A6621" s="71" t="str">
        <f>IF(
   SUMPRODUCT(--(Sinduscon!$3:$3=DATE(2013,INT((ROW(A6818)-1)/20)+1,1)))&gt;0,
   DATE(2013,INT((ROW(A6818)-1)/20)+1,1),
   ""
)</f>
        <v/>
      </c>
      <c r="B6621" s="72" t="str">
        <f t="shared" si="302"/>
        <v/>
      </c>
      <c r="C6621" s="73"/>
      <c r="D6621" s="73"/>
      <c r="E6621" s="73"/>
      <c r="F6621" s="73"/>
      <c r="G6621" s="73"/>
    </row>
    <row r="6622" spans="1:7" x14ac:dyDescent="0.25">
      <c r="A6622" s="71" t="str">
        <f>IF(
   SUMPRODUCT(--(Sinduscon!$3:$3=DATE(2013,INT((ROW(A6819)-1)/20)+1,1)))&gt;0,
   DATE(2013,INT((ROW(A6819)-1)/20)+1,1),
   ""
)</f>
        <v/>
      </c>
      <c r="B6622" s="72" t="str">
        <f t="shared" si="302"/>
        <v/>
      </c>
      <c r="C6622" s="73"/>
      <c r="D6622" s="73"/>
      <c r="E6622" s="73"/>
      <c r="F6622" s="73"/>
      <c r="G6622" s="73"/>
    </row>
    <row r="6623" spans="1:7" x14ac:dyDescent="0.25">
      <c r="A6623" s="71" t="str">
        <f>IF(
   SUMPRODUCT(--(Sinduscon!$3:$3=DATE(2013,INT((ROW(A6820)-1)/20)+1,1)))&gt;0,
   DATE(2013,INT((ROW(A6820)-1)/20)+1,1),
   ""
)</f>
        <v/>
      </c>
      <c r="B6623" s="72" t="str">
        <f t="shared" si="302"/>
        <v/>
      </c>
      <c r="C6623" s="73"/>
      <c r="D6623" s="73"/>
      <c r="E6623" s="73"/>
      <c r="F6623" s="73"/>
      <c r="G6623" s="73"/>
    </row>
    <row r="6624" spans="1:7" x14ac:dyDescent="0.25">
      <c r="A6624" s="71" t="str">
        <f>IF(
   SUMPRODUCT(--(Sinduscon!$3:$3=DATE(2013,INT((ROW(A6821)-1)/20)+1,1)))&gt;0,
   DATE(2013,INT((ROW(A6821)-1)/20)+1,1),
   ""
)</f>
        <v/>
      </c>
      <c r="B6624" s="72" t="str">
        <f t="shared" si="302"/>
        <v/>
      </c>
      <c r="C6624" s="73"/>
      <c r="D6624" s="73"/>
      <c r="E6624" s="73"/>
      <c r="F6624" s="73"/>
      <c r="G6624" s="73"/>
    </row>
    <row r="6625" spans="1:7" x14ac:dyDescent="0.25">
      <c r="A6625" s="71" t="str">
        <f>IF(
   SUMPRODUCT(--(Sinduscon!$3:$3=DATE(2013,INT((ROW(A6822)-1)/20)+1,1)))&gt;0,
   DATE(2013,INT((ROW(A6822)-1)/20)+1,1),
   ""
)</f>
        <v/>
      </c>
      <c r="B6625" s="72" t="str">
        <f t="shared" si="302"/>
        <v/>
      </c>
      <c r="C6625" s="73"/>
      <c r="D6625" s="73"/>
      <c r="E6625" s="73"/>
      <c r="F6625" s="73"/>
      <c r="G6625" s="73"/>
    </row>
    <row r="6626" spans="1:7" x14ac:dyDescent="0.25">
      <c r="A6626" s="71" t="str">
        <f>IF(
   SUMPRODUCT(--(Sinduscon!$3:$3=DATE(2013,INT((ROW(A6823)-1)/20)+1,1)))&gt;0,
   DATE(2013,INT((ROW(A6823)-1)/20)+1,1),
   ""
)</f>
        <v/>
      </c>
      <c r="B6626" s="72" t="str">
        <f t="shared" si="302"/>
        <v/>
      </c>
      <c r="C6626" s="73"/>
      <c r="D6626" s="73"/>
      <c r="E6626" s="73"/>
      <c r="F6626" s="73"/>
      <c r="G6626" s="73"/>
    </row>
    <row r="6627" spans="1:7" x14ac:dyDescent="0.25">
      <c r="A6627" s="71" t="str">
        <f>IF(
   SUMPRODUCT(--(Sinduscon!$3:$3=DATE(2013,INT((ROW(A6824)-1)/20)+1,1)))&gt;0,
   DATE(2013,INT((ROW(A6824)-1)/20)+1,1),
   ""
)</f>
        <v/>
      </c>
      <c r="B6627" s="72" t="str">
        <f t="shared" si="302"/>
        <v/>
      </c>
      <c r="C6627" s="73"/>
      <c r="D6627" s="73"/>
      <c r="E6627" s="73"/>
      <c r="F6627" s="73"/>
      <c r="G6627" s="73"/>
    </row>
    <row r="6628" spans="1:7" x14ac:dyDescent="0.25">
      <c r="A6628" s="71" t="str">
        <f>IF(
   SUMPRODUCT(--(Sinduscon!$3:$3=DATE(2013,INT((ROW(A6825)-1)/20)+1,1)))&gt;0,
   DATE(2013,INT((ROW(A6825)-1)/20)+1,1),
   ""
)</f>
        <v/>
      </c>
      <c r="B6628" s="72" t="str">
        <f t="shared" si="302"/>
        <v/>
      </c>
      <c r="C6628" s="73"/>
      <c r="D6628" s="73"/>
      <c r="E6628" s="73"/>
      <c r="F6628" s="73"/>
      <c r="G6628" s="73"/>
    </row>
    <row r="6629" spans="1:7" x14ac:dyDescent="0.25">
      <c r="A6629" s="71" t="str">
        <f>IF(
   SUMPRODUCT(--(Sinduscon!$3:$3=DATE(2013,INT((ROW(A6826)-1)/20)+1,1)))&gt;0,
   DATE(2013,INT((ROW(A6826)-1)/20)+1,1),
   ""
)</f>
        <v/>
      </c>
      <c r="B6629" s="72" t="str">
        <f t="shared" si="302"/>
        <v/>
      </c>
      <c r="C6629" s="73"/>
      <c r="D6629" s="73"/>
      <c r="E6629" s="73"/>
      <c r="F6629" s="73"/>
      <c r="G6629" s="73"/>
    </row>
    <row r="6630" spans="1:7" x14ac:dyDescent="0.25">
      <c r="A6630" s="71" t="str">
        <f>IF(
   SUMPRODUCT(--(Sinduscon!$3:$3=DATE(2013,INT((ROW(A6827)-1)/20)+1,1)))&gt;0,
   DATE(2013,INT((ROW(A6827)-1)/20)+1,1),
   ""
)</f>
        <v/>
      </c>
      <c r="B6630" s="72" t="str">
        <f t="shared" si="302"/>
        <v/>
      </c>
      <c r="C6630" s="73"/>
      <c r="D6630" s="73"/>
      <c r="E6630" s="73"/>
      <c r="F6630" s="73"/>
      <c r="G6630" s="73"/>
    </row>
    <row r="6631" spans="1:7" x14ac:dyDescent="0.25">
      <c r="A6631" s="71" t="str">
        <f>IF(
   SUMPRODUCT(--(Sinduscon!$3:$3=DATE(2013,INT((ROW(A6828)-1)/20)+1,1)))&gt;0,
   DATE(2013,INT((ROW(A6828)-1)/20)+1,1),
   ""
)</f>
        <v/>
      </c>
      <c r="B6631" s="72" t="str">
        <f t="shared" si="302"/>
        <v/>
      </c>
      <c r="C6631" s="73"/>
      <c r="D6631" s="73"/>
      <c r="E6631" s="73"/>
      <c r="F6631" s="73"/>
      <c r="G6631" s="73"/>
    </row>
    <row r="6632" spans="1:7" x14ac:dyDescent="0.25">
      <c r="A6632" s="71" t="str">
        <f>IF(
   SUMPRODUCT(--(Sinduscon!$3:$3=DATE(2013,INT((ROW(A6829)-1)/20)+1,1)))&gt;0,
   DATE(2013,INT((ROW(A6829)-1)/20)+1,1),
   ""
)</f>
        <v/>
      </c>
      <c r="B6632" s="72" t="str">
        <f t="shared" si="302"/>
        <v/>
      </c>
      <c r="C6632" s="73"/>
      <c r="D6632" s="73"/>
      <c r="E6632" s="73"/>
      <c r="F6632" s="73"/>
      <c r="G6632" s="73"/>
    </row>
    <row r="6633" spans="1:7" x14ac:dyDescent="0.25">
      <c r="A6633" s="71" t="str">
        <f>IF(
   SUMPRODUCT(--(Sinduscon!$3:$3=DATE(2013,INT((ROW(A6830)-1)/20)+1,1)))&gt;0,
   DATE(2013,INT((ROW(A6830)-1)/20)+1,1),
   ""
)</f>
        <v/>
      </c>
      <c r="B6633" s="72" t="str">
        <f t="shared" si="302"/>
        <v/>
      </c>
      <c r="C6633" s="73"/>
      <c r="D6633" s="73"/>
      <c r="E6633" s="73"/>
      <c r="F6633" s="73"/>
      <c r="G6633" s="73"/>
    </row>
    <row r="6634" spans="1:7" x14ac:dyDescent="0.25">
      <c r="A6634" s="71" t="str">
        <f>IF(
   SUMPRODUCT(--(Sinduscon!$3:$3=DATE(2013,INT((ROW(A6831)-1)/20)+1,1)))&gt;0,
   DATE(2013,INT((ROW(A6831)-1)/20)+1,1),
   ""
)</f>
        <v/>
      </c>
      <c r="B6634" s="72" t="str">
        <f t="shared" si="302"/>
        <v/>
      </c>
      <c r="C6634" s="73"/>
      <c r="D6634" s="73"/>
      <c r="E6634" s="73"/>
      <c r="F6634" s="73"/>
      <c r="G6634" s="73"/>
    </row>
    <row r="6635" spans="1:7" x14ac:dyDescent="0.25">
      <c r="A6635" s="71" t="str">
        <f>IF(
   SUMPRODUCT(--(Sinduscon!$3:$3=DATE(2013,INT((ROW(A6832)-1)/20)+1,1)))&gt;0,
   DATE(2013,INT((ROW(A6832)-1)/20)+1,1),
   ""
)</f>
        <v/>
      </c>
      <c r="B6635" s="72" t="str">
        <f t="shared" si="302"/>
        <v/>
      </c>
      <c r="C6635" s="73"/>
      <c r="D6635" s="73"/>
      <c r="E6635" s="73"/>
      <c r="F6635" s="73"/>
      <c r="G6635" s="73"/>
    </row>
    <row r="6636" spans="1:7" x14ac:dyDescent="0.25">
      <c r="A6636" s="71" t="str">
        <f>IF(
   SUMPRODUCT(--(Sinduscon!$3:$3=DATE(2013,INT((ROW(A6833)-1)/20)+1,1)))&gt;0,
   DATE(2013,INT((ROW(A6833)-1)/20)+1,1),
   ""
)</f>
        <v/>
      </c>
      <c r="B6636" s="72" t="str">
        <f t="shared" si="302"/>
        <v/>
      </c>
      <c r="C6636" s="73"/>
      <c r="D6636" s="73"/>
      <c r="E6636" s="73"/>
      <c r="F6636" s="73"/>
      <c r="G6636" s="73"/>
    </row>
    <row r="6637" spans="1:7" x14ac:dyDescent="0.25">
      <c r="A6637" s="71" t="str">
        <f>IF(
   SUMPRODUCT(--(Sinduscon!$3:$3=DATE(2013,INT((ROW(A6834)-1)/20)+1,1)))&gt;0,
   DATE(2013,INT((ROW(A6834)-1)/20)+1,1),
   ""
)</f>
        <v/>
      </c>
      <c r="B6637" s="72" t="str">
        <f t="shared" si="302"/>
        <v/>
      </c>
      <c r="C6637" s="73"/>
      <c r="D6637" s="73"/>
      <c r="E6637" s="73"/>
      <c r="F6637" s="73"/>
      <c r="G6637" s="73"/>
    </row>
    <row r="6638" spans="1:7" x14ac:dyDescent="0.25">
      <c r="A6638" s="71" t="str">
        <f>IF(
   SUMPRODUCT(--(Sinduscon!$3:$3=DATE(2013,INT((ROW(A6835)-1)/20)+1,1)))&gt;0,
   DATE(2013,INT((ROW(A6835)-1)/20)+1,1),
   ""
)</f>
        <v/>
      </c>
      <c r="B6638" s="72" t="str">
        <f t="shared" si="302"/>
        <v/>
      </c>
      <c r="C6638" s="73"/>
      <c r="D6638" s="73"/>
      <c r="E6638" s="73"/>
      <c r="F6638" s="73"/>
      <c r="G6638" s="73"/>
    </row>
    <row r="6639" spans="1:7" x14ac:dyDescent="0.25">
      <c r="A6639" s="71" t="str">
        <f>IF(
   SUMPRODUCT(--(Sinduscon!$3:$3=DATE(2013,INT((ROW(A6836)-1)/20)+1,1)))&gt;0,
   DATE(2013,INT((ROW(A6836)-1)/20)+1,1),
   ""
)</f>
        <v/>
      </c>
      <c r="B6639" s="72" t="str">
        <f t="shared" si="302"/>
        <v/>
      </c>
      <c r="C6639" s="73"/>
      <c r="D6639" s="73"/>
      <c r="E6639" s="73"/>
      <c r="F6639" s="73"/>
      <c r="G6639" s="73"/>
    </row>
    <row r="6640" spans="1:7" x14ac:dyDescent="0.25">
      <c r="A6640" s="71" t="str">
        <f>IF(
   SUMPRODUCT(--(Sinduscon!$3:$3=DATE(2013,INT((ROW(A6837)-1)/20)+1,1)))&gt;0,
   DATE(2013,INT((ROW(A6837)-1)/20)+1,1),
   ""
)</f>
        <v/>
      </c>
      <c r="B6640" s="72" t="str">
        <f t="shared" si="302"/>
        <v/>
      </c>
      <c r="C6640" s="73"/>
      <c r="D6640" s="73"/>
      <c r="E6640" s="73"/>
      <c r="F6640" s="73"/>
      <c r="G6640" s="73"/>
    </row>
    <row r="6641" spans="1:7" x14ac:dyDescent="0.25">
      <c r="A6641" s="71" t="str">
        <f>IF(
   SUMPRODUCT(--(Sinduscon!$3:$3=DATE(2013,INT((ROW(A6838)-1)/20)+1,1)))&gt;0,
   DATE(2013,INT((ROW(A6838)-1)/20)+1,1),
   ""
)</f>
        <v/>
      </c>
      <c r="B6641" s="72" t="str">
        <f t="shared" si="302"/>
        <v/>
      </c>
      <c r="C6641" s="73"/>
      <c r="D6641" s="73"/>
      <c r="E6641" s="73"/>
      <c r="F6641" s="73"/>
      <c r="G6641" s="73"/>
    </row>
    <row r="6642" spans="1:7" x14ac:dyDescent="0.25">
      <c r="A6642" s="71" t="str">
        <f>IF(
   SUMPRODUCT(--(Sinduscon!$3:$3=DATE(2013,INT((ROW(A6839)-1)/20)+1,1)))&gt;0,
   DATE(2013,INT((ROW(A6839)-1)/20)+1,1),
   ""
)</f>
        <v/>
      </c>
      <c r="B6642" s="72" t="str">
        <f t="shared" si="302"/>
        <v/>
      </c>
      <c r="C6642" s="73"/>
      <c r="D6642" s="73"/>
      <c r="E6642" s="73"/>
      <c r="F6642" s="73"/>
      <c r="G6642" s="73"/>
    </row>
    <row r="6643" spans="1:7" x14ac:dyDescent="0.25">
      <c r="A6643" s="71" t="str">
        <f>IF(
   SUMPRODUCT(--(Sinduscon!$3:$3=DATE(2013,INT((ROW(A6840)-1)/20)+1,1)))&gt;0,
   DATE(2013,INT((ROW(A6840)-1)/20)+1,1),
   ""
)</f>
        <v/>
      </c>
      <c r="B6643" s="72" t="str">
        <f t="shared" si="302"/>
        <v/>
      </c>
      <c r="C6643" s="73"/>
      <c r="D6643" s="73"/>
      <c r="E6643" s="73"/>
      <c r="F6643" s="73"/>
      <c r="G6643" s="73"/>
    </row>
    <row r="6644" spans="1:7" x14ac:dyDescent="0.25">
      <c r="A6644" s="71" t="str">
        <f>IF(
   SUMPRODUCT(--(Sinduscon!$3:$3=DATE(2013,INT((ROW(A6841)-1)/20)+1,1)))&gt;0,
   DATE(2013,INT((ROW(A6841)-1)/20)+1,1),
   ""
)</f>
        <v/>
      </c>
      <c r="B6644" s="72" t="str">
        <f t="shared" si="302"/>
        <v/>
      </c>
      <c r="C6644" s="73"/>
      <c r="D6644" s="73"/>
      <c r="E6644" s="73"/>
      <c r="F6644" s="73"/>
      <c r="G6644" s="73"/>
    </row>
    <row r="6645" spans="1:7" x14ac:dyDescent="0.25">
      <c r="A6645" s="71" t="str">
        <f>IF(
   SUMPRODUCT(--(Sinduscon!$3:$3=DATE(2013,INT((ROW(A6842)-1)/20)+1,1)))&gt;0,
   DATE(2013,INT((ROW(A6842)-1)/20)+1,1),
   ""
)</f>
        <v/>
      </c>
      <c r="B6645" s="72" t="str">
        <f t="shared" si="302"/>
        <v/>
      </c>
      <c r="C6645" s="73"/>
      <c r="D6645" s="73"/>
      <c r="E6645" s="73"/>
      <c r="F6645" s="73"/>
      <c r="G6645" s="73"/>
    </row>
    <row r="6646" spans="1:7" x14ac:dyDescent="0.25">
      <c r="A6646" s="71" t="str">
        <f>IF(
   SUMPRODUCT(--(Sinduscon!$3:$3=DATE(2013,INT((ROW(A6843)-1)/20)+1,1)))&gt;0,
   DATE(2013,INT((ROW(A6843)-1)/20)+1,1),
   ""
)</f>
        <v/>
      </c>
      <c r="B6646" s="72" t="str">
        <f t="shared" si="302"/>
        <v/>
      </c>
      <c r="C6646" s="73"/>
      <c r="D6646" s="73"/>
      <c r="E6646" s="73"/>
      <c r="F6646" s="73"/>
      <c r="G6646" s="73"/>
    </row>
    <row r="6647" spans="1:7" x14ac:dyDescent="0.25">
      <c r="A6647" s="71" t="str">
        <f>IF(
   SUMPRODUCT(--(Sinduscon!$3:$3=DATE(2013,INT((ROW(A6844)-1)/20)+1,1)))&gt;0,
   DATE(2013,INT((ROW(A6844)-1)/20)+1,1),
   ""
)</f>
        <v/>
      </c>
      <c r="B6647" s="72" t="str">
        <f t="shared" si="302"/>
        <v/>
      </c>
      <c r="C6647" s="73"/>
      <c r="D6647" s="73"/>
      <c r="E6647" s="73"/>
      <c r="F6647" s="73"/>
      <c r="G6647" s="73"/>
    </row>
    <row r="6648" spans="1:7" x14ac:dyDescent="0.25">
      <c r="A6648" s="71" t="str">
        <f>IF(
   SUMPRODUCT(--(Sinduscon!$3:$3=DATE(2013,INT((ROW(A6845)-1)/20)+1,1)))&gt;0,
   DATE(2013,INT((ROW(A6845)-1)/20)+1,1),
   ""
)</f>
        <v/>
      </c>
      <c r="B6648" s="72" t="str">
        <f t="shared" si="302"/>
        <v/>
      </c>
      <c r="C6648" s="73"/>
      <c r="D6648" s="73"/>
      <c r="E6648" s="73"/>
      <c r="F6648" s="73"/>
      <c r="G6648" s="73"/>
    </row>
    <row r="6649" spans="1:7" x14ac:dyDescent="0.25">
      <c r="A6649" s="71" t="str">
        <f>IF(
   SUMPRODUCT(--(Sinduscon!$3:$3=DATE(2013,INT((ROW(A6846)-1)/20)+1,1)))&gt;0,
   DATE(2013,INT((ROW(A6846)-1)/20)+1,1),
   ""
)</f>
        <v/>
      </c>
      <c r="B6649" s="72" t="str">
        <f t="shared" si="302"/>
        <v/>
      </c>
      <c r="C6649" s="73"/>
      <c r="D6649" s="73"/>
      <c r="E6649" s="73"/>
      <c r="F6649" s="73"/>
      <c r="G6649" s="73"/>
    </row>
    <row r="6650" spans="1:7" x14ac:dyDescent="0.25">
      <c r="A6650" s="71" t="str">
        <f>IF(
   SUMPRODUCT(--(Sinduscon!$3:$3=DATE(2013,INT((ROW(A6847)-1)/20)+1,1)))&gt;0,
   DATE(2013,INT((ROW(A6847)-1)/20)+1,1),
   ""
)</f>
        <v/>
      </c>
      <c r="B6650" s="72" t="str">
        <f t="shared" si="302"/>
        <v/>
      </c>
      <c r="C6650" s="73"/>
      <c r="D6650" s="73"/>
      <c r="E6650" s="73"/>
      <c r="F6650" s="73"/>
      <c r="G6650" s="73"/>
    </row>
    <row r="6651" spans="1:7" x14ac:dyDescent="0.25">
      <c r="A6651" s="71" t="str">
        <f>IF(
   SUMPRODUCT(--(Sinduscon!$3:$3=DATE(2013,INT((ROW(A6848)-1)/20)+1,1)))&gt;0,
   DATE(2013,INT((ROW(A6848)-1)/20)+1,1),
   ""
)</f>
        <v/>
      </c>
      <c r="B6651" s="72" t="str">
        <f t="shared" si="302"/>
        <v/>
      </c>
      <c r="C6651" s="73"/>
      <c r="D6651" s="73"/>
      <c r="E6651" s="73"/>
      <c r="F6651" s="73"/>
      <c r="G6651" s="73"/>
    </row>
    <row r="6652" spans="1:7" x14ac:dyDescent="0.25">
      <c r="A6652" s="71" t="str">
        <f>IF(
   SUMPRODUCT(--(Sinduscon!$3:$3=DATE(2013,INT((ROW(A6849)-1)/20)+1,1)))&gt;0,
   DATE(2013,INT((ROW(A6849)-1)/20)+1,1),
   ""
)</f>
        <v/>
      </c>
      <c r="B6652" s="72" t="str">
        <f t="shared" si="302"/>
        <v/>
      </c>
      <c r="C6652" s="73"/>
      <c r="D6652" s="73"/>
      <c r="E6652" s="73"/>
      <c r="F6652" s="73"/>
      <c r="G6652" s="73"/>
    </row>
    <row r="6653" spans="1:7" x14ac:dyDescent="0.25">
      <c r="A6653" s="71" t="str">
        <f>IF(
   SUMPRODUCT(--(Sinduscon!$3:$3=DATE(2013,INT((ROW(A6850)-1)/20)+1,1)))&gt;0,
   DATE(2013,INT((ROW(A6850)-1)/20)+1,1),
   ""
)</f>
        <v/>
      </c>
      <c r="B6653" s="72" t="str">
        <f t="shared" si="302"/>
        <v/>
      </c>
      <c r="C6653" s="73"/>
      <c r="D6653" s="73"/>
      <c r="E6653" s="73"/>
      <c r="F6653" s="73"/>
      <c r="G6653" s="73"/>
    </row>
    <row r="6654" spans="1:7" x14ac:dyDescent="0.25">
      <c r="A6654" s="71" t="str">
        <f>IF(
   SUMPRODUCT(--(Sinduscon!$3:$3=DATE(2013,INT((ROW(A6851)-1)/20)+1,1)))&gt;0,
   DATE(2013,INT((ROW(A6851)-1)/20)+1,1),
   ""
)</f>
        <v/>
      </c>
      <c r="B6654" s="72" t="str">
        <f t="shared" si="302"/>
        <v/>
      </c>
      <c r="C6654" s="73"/>
      <c r="D6654" s="73"/>
      <c r="E6654" s="73"/>
      <c r="F6654" s="73"/>
      <c r="G6654" s="73"/>
    </row>
    <row r="6655" spans="1:7" x14ac:dyDescent="0.25">
      <c r="A6655" s="71" t="str">
        <f>IF(
   SUMPRODUCT(--(Sinduscon!$3:$3=DATE(2013,INT((ROW(A6852)-1)/20)+1,1)))&gt;0,
   DATE(2013,INT((ROW(A6852)-1)/20)+1,1),
   ""
)</f>
        <v/>
      </c>
      <c r="B6655" s="72" t="str">
        <f t="shared" si="302"/>
        <v/>
      </c>
      <c r="C6655" s="73"/>
      <c r="D6655" s="73"/>
      <c r="E6655" s="73"/>
      <c r="F6655" s="73"/>
      <c r="G6655" s="73"/>
    </row>
    <row r="6656" spans="1:7" x14ac:dyDescent="0.25">
      <c r="A6656" s="71" t="str">
        <f>IF(
   SUMPRODUCT(--(Sinduscon!$3:$3=DATE(2013,INT((ROW(A6853)-1)/20)+1,1)))&gt;0,
   DATE(2013,INT((ROW(A6853)-1)/20)+1,1),
   ""
)</f>
        <v/>
      </c>
      <c r="B6656" s="72" t="str">
        <f t="shared" si="302"/>
        <v/>
      </c>
      <c r="C6656" s="73"/>
      <c r="D6656" s="73"/>
      <c r="E6656" s="73"/>
      <c r="F6656" s="73"/>
      <c r="G6656" s="73"/>
    </row>
    <row r="6657" spans="1:7" x14ac:dyDescent="0.25">
      <c r="A6657" s="71" t="str">
        <f>IF(
   SUMPRODUCT(--(Sinduscon!$3:$3=DATE(2013,INT((ROW(A6854)-1)/20)+1,1)))&gt;0,
   DATE(2013,INT((ROW(A6854)-1)/20)+1,1),
   ""
)</f>
        <v/>
      </c>
      <c r="B6657" s="72" t="str">
        <f t="shared" si="302"/>
        <v/>
      </c>
      <c r="C6657" s="73"/>
      <c r="D6657" s="73"/>
      <c r="E6657" s="73"/>
      <c r="F6657" s="73"/>
      <c r="G6657" s="73"/>
    </row>
    <row r="6658" spans="1:7" x14ac:dyDescent="0.25">
      <c r="A6658" s="71" t="str">
        <f>IF(
   SUMPRODUCT(--(Sinduscon!$3:$3=DATE(2013,INT((ROW(A6855)-1)/20)+1,1)))&gt;0,
   DATE(2013,INT((ROW(A6855)-1)/20)+1,1),
   ""
)</f>
        <v/>
      </c>
      <c r="B6658" s="72" t="str">
        <f t="shared" si="302"/>
        <v/>
      </c>
      <c r="C6658" s="73"/>
      <c r="D6658" s="73"/>
      <c r="E6658" s="73"/>
      <c r="F6658" s="73"/>
      <c r="G6658" s="73"/>
    </row>
    <row r="6659" spans="1:7" x14ac:dyDescent="0.25">
      <c r="A6659" s="71" t="str">
        <f>IF(
   SUMPRODUCT(--(Sinduscon!$3:$3=DATE(2013,INT((ROW(A6856)-1)/20)+1,1)))&gt;0,
   DATE(2013,INT((ROW(A6856)-1)/20)+1,1),
   ""
)</f>
        <v/>
      </c>
      <c r="B6659" s="72" t="str">
        <f t="shared" si="302"/>
        <v/>
      </c>
      <c r="C6659" s="73"/>
      <c r="D6659" s="73"/>
      <c r="E6659" s="73"/>
      <c r="F6659" s="73"/>
      <c r="G6659" s="73"/>
    </row>
    <row r="6660" spans="1:7" x14ac:dyDescent="0.25">
      <c r="A6660" s="71" t="str">
        <f>IF(
   SUMPRODUCT(--(Sinduscon!$3:$3=DATE(2013,INT((ROW(A6857)-1)/20)+1,1)))&gt;0,
   DATE(2013,INT((ROW(A6857)-1)/20)+1,1),
   ""
)</f>
        <v/>
      </c>
      <c r="B6660" s="72" t="str">
        <f t="shared" si="302"/>
        <v/>
      </c>
      <c r="C6660" s="73"/>
      <c r="D6660" s="73"/>
      <c r="E6660" s="73"/>
      <c r="F6660" s="73"/>
      <c r="G6660" s="73"/>
    </row>
    <row r="6661" spans="1:7" x14ac:dyDescent="0.25">
      <c r="A6661" s="71" t="str">
        <f>IF(
   SUMPRODUCT(--(Sinduscon!$3:$3=DATE(2013,INT((ROW(A6858)-1)/20)+1,1)))&gt;0,
   DATE(2013,INT((ROW(A6858)-1)/20)+1,1),
   ""
)</f>
        <v/>
      </c>
      <c r="B6661" s="72" t="str">
        <f t="shared" si="302"/>
        <v/>
      </c>
      <c r="C6661" s="73"/>
      <c r="D6661" s="73"/>
      <c r="E6661" s="73"/>
      <c r="F6661" s="73"/>
      <c r="G6661" s="73"/>
    </row>
    <row r="6662" spans="1:7" x14ac:dyDescent="0.25">
      <c r="A6662" s="71" t="str">
        <f>IF(
   SUMPRODUCT(--(Sinduscon!$3:$3=DATE(2013,INT((ROW(A6859)-1)/20)+1,1)))&gt;0,
   DATE(2013,INT((ROW(A6859)-1)/20)+1,1),
   ""
)</f>
        <v/>
      </c>
      <c r="B6662" s="72" t="str">
        <f t="shared" si="302"/>
        <v/>
      </c>
      <c r="C6662" s="73"/>
      <c r="D6662" s="73"/>
      <c r="E6662" s="73"/>
      <c r="F6662" s="73"/>
      <c r="G6662" s="73"/>
    </row>
    <row r="6663" spans="1:7" x14ac:dyDescent="0.25">
      <c r="A6663" s="71" t="str">
        <f>IF(
   SUMPRODUCT(--(Sinduscon!$3:$3=DATE(2013,INT((ROW(A6860)-1)/20)+1,1)))&gt;0,
   DATE(2013,INT((ROW(A6860)-1)/20)+1,1),
   ""
)</f>
        <v/>
      </c>
      <c r="B6663" s="72" t="str">
        <f t="shared" si="302"/>
        <v/>
      </c>
      <c r="C6663" s="73"/>
      <c r="D6663" s="73"/>
      <c r="E6663" s="73"/>
      <c r="F6663" s="73"/>
      <c r="G6663" s="73"/>
    </row>
    <row r="6664" spans="1:7" x14ac:dyDescent="0.25">
      <c r="A6664" s="71" t="str">
        <f>IF(
   SUMPRODUCT(--(Sinduscon!$3:$3=DATE(2013,INT((ROW(A6861)-1)/20)+1,1)))&gt;0,
   DATE(2013,INT((ROW(A6861)-1)/20)+1,1),
   ""
)</f>
        <v/>
      </c>
      <c r="B6664" s="72" t="str">
        <f t="shared" ref="B6664:B6727" si="303">IF(A6664&lt;&gt;"", CHOOSE(MOD(QUOTIENT(ROW()-4,4),5)+1,"R-1","PP-4","R-8","R-16","PIS"), "")</f>
        <v/>
      </c>
      <c r="C6664" s="73"/>
      <c r="D6664" s="73"/>
      <c r="E6664" s="73"/>
      <c r="F6664" s="73"/>
      <c r="G6664" s="73"/>
    </row>
    <row r="6665" spans="1:7" x14ac:dyDescent="0.25">
      <c r="A6665" s="71" t="str">
        <f>IF(
   SUMPRODUCT(--(Sinduscon!$3:$3=DATE(2013,INT((ROW(A6862)-1)/20)+1,1)))&gt;0,
   DATE(2013,INT((ROW(A6862)-1)/20)+1,1),
   ""
)</f>
        <v/>
      </c>
      <c r="B6665" s="72" t="str">
        <f t="shared" si="303"/>
        <v/>
      </c>
      <c r="C6665" s="73"/>
      <c r="D6665" s="73"/>
      <c r="E6665" s="73"/>
      <c r="F6665" s="73"/>
      <c r="G6665" s="73"/>
    </row>
    <row r="6666" spans="1:7" x14ac:dyDescent="0.25">
      <c r="A6666" s="71" t="str">
        <f>IF(
   SUMPRODUCT(--(Sinduscon!$3:$3=DATE(2013,INT((ROW(A6863)-1)/20)+1,1)))&gt;0,
   DATE(2013,INT((ROW(A6863)-1)/20)+1,1),
   ""
)</f>
        <v/>
      </c>
      <c r="B6666" s="72" t="str">
        <f t="shared" si="303"/>
        <v/>
      </c>
      <c r="C6666" s="73"/>
      <c r="D6666" s="73"/>
      <c r="E6666" s="73"/>
      <c r="F6666" s="73"/>
      <c r="G6666" s="73"/>
    </row>
    <row r="6667" spans="1:7" x14ac:dyDescent="0.25">
      <c r="A6667" s="71" t="str">
        <f>IF(
   SUMPRODUCT(--(Sinduscon!$3:$3=DATE(2013,INT((ROW(A6864)-1)/20)+1,1)))&gt;0,
   DATE(2013,INT((ROW(A6864)-1)/20)+1,1),
   ""
)</f>
        <v/>
      </c>
      <c r="B6667" s="72" t="str">
        <f t="shared" si="303"/>
        <v/>
      </c>
      <c r="C6667" s="73"/>
      <c r="D6667" s="73"/>
      <c r="E6667" s="73"/>
      <c r="F6667" s="73"/>
      <c r="G6667" s="73"/>
    </row>
    <row r="6668" spans="1:7" x14ac:dyDescent="0.25">
      <c r="A6668" s="71" t="str">
        <f>IF(
   SUMPRODUCT(--(Sinduscon!$3:$3=DATE(2013,INT((ROW(A6865)-1)/20)+1,1)))&gt;0,
   DATE(2013,INT((ROW(A6865)-1)/20)+1,1),
   ""
)</f>
        <v/>
      </c>
      <c r="B6668" s="72" t="str">
        <f t="shared" si="303"/>
        <v/>
      </c>
      <c r="C6668" s="73"/>
      <c r="D6668" s="73"/>
      <c r="E6668" s="73"/>
      <c r="F6668" s="73"/>
      <c r="G6668" s="73"/>
    </row>
    <row r="6669" spans="1:7" x14ac:dyDescent="0.25">
      <c r="A6669" s="71" t="str">
        <f>IF(
   SUMPRODUCT(--(Sinduscon!$3:$3=DATE(2013,INT((ROW(A6866)-1)/20)+1,1)))&gt;0,
   DATE(2013,INT((ROW(A6866)-1)/20)+1,1),
   ""
)</f>
        <v/>
      </c>
      <c r="B6669" s="72" t="str">
        <f t="shared" si="303"/>
        <v/>
      </c>
      <c r="C6669" s="73"/>
      <c r="D6669" s="73"/>
      <c r="E6669" s="73"/>
      <c r="F6669" s="73"/>
      <c r="G6669" s="73"/>
    </row>
    <row r="6670" spans="1:7" x14ac:dyDescent="0.25">
      <c r="A6670" s="71" t="str">
        <f>IF(
   SUMPRODUCT(--(Sinduscon!$3:$3=DATE(2013,INT((ROW(A6867)-1)/20)+1,1)))&gt;0,
   DATE(2013,INT((ROW(A6867)-1)/20)+1,1),
   ""
)</f>
        <v/>
      </c>
      <c r="B6670" s="72" t="str">
        <f t="shared" si="303"/>
        <v/>
      </c>
      <c r="C6670" s="73"/>
      <c r="D6670" s="73"/>
      <c r="E6670" s="73"/>
      <c r="F6670" s="73"/>
      <c r="G6670" s="73"/>
    </row>
    <row r="6671" spans="1:7" x14ac:dyDescent="0.25">
      <c r="A6671" s="71" t="str">
        <f>IF(
   SUMPRODUCT(--(Sinduscon!$3:$3=DATE(2013,INT((ROW(A6868)-1)/20)+1,1)))&gt;0,
   DATE(2013,INT((ROW(A6868)-1)/20)+1,1),
   ""
)</f>
        <v/>
      </c>
      <c r="B6671" s="72" t="str">
        <f t="shared" si="303"/>
        <v/>
      </c>
      <c r="C6671" s="73"/>
      <c r="D6671" s="73"/>
      <c r="E6671" s="73"/>
      <c r="F6671" s="73"/>
      <c r="G6671" s="73"/>
    </row>
    <row r="6672" spans="1:7" x14ac:dyDescent="0.25">
      <c r="A6672" s="71" t="str">
        <f>IF(
   SUMPRODUCT(--(Sinduscon!$3:$3=DATE(2013,INT((ROW(A6869)-1)/20)+1,1)))&gt;0,
   DATE(2013,INT((ROW(A6869)-1)/20)+1,1),
   ""
)</f>
        <v/>
      </c>
      <c r="B6672" s="72" t="str">
        <f t="shared" si="303"/>
        <v/>
      </c>
      <c r="C6672" s="73"/>
      <c r="D6672" s="73"/>
      <c r="E6672" s="73"/>
      <c r="F6672" s="73"/>
      <c r="G6672" s="73"/>
    </row>
    <row r="6673" spans="1:7" x14ac:dyDescent="0.25">
      <c r="A6673" s="71" t="str">
        <f>IF(
   SUMPRODUCT(--(Sinduscon!$3:$3=DATE(2013,INT((ROW(A6870)-1)/20)+1,1)))&gt;0,
   DATE(2013,INT((ROW(A6870)-1)/20)+1,1),
   ""
)</f>
        <v/>
      </c>
      <c r="B6673" s="72" t="str">
        <f t="shared" si="303"/>
        <v/>
      </c>
      <c r="C6673" s="73"/>
      <c r="D6673" s="73"/>
      <c r="E6673" s="73"/>
      <c r="F6673" s="73"/>
      <c r="G6673" s="73"/>
    </row>
    <row r="6674" spans="1:7" x14ac:dyDescent="0.25">
      <c r="A6674" s="71" t="str">
        <f>IF(
   SUMPRODUCT(--(Sinduscon!$3:$3=DATE(2013,INT((ROW(A6871)-1)/20)+1,1)))&gt;0,
   DATE(2013,INT((ROW(A6871)-1)/20)+1,1),
   ""
)</f>
        <v/>
      </c>
      <c r="B6674" s="72" t="str">
        <f t="shared" si="303"/>
        <v/>
      </c>
      <c r="C6674" s="73"/>
      <c r="D6674" s="73"/>
      <c r="E6674" s="73"/>
      <c r="F6674" s="73"/>
      <c r="G6674" s="73"/>
    </row>
    <row r="6675" spans="1:7" x14ac:dyDescent="0.25">
      <c r="A6675" s="71" t="str">
        <f>IF(
   SUMPRODUCT(--(Sinduscon!$3:$3=DATE(2013,INT((ROW(A6872)-1)/20)+1,1)))&gt;0,
   DATE(2013,INT((ROW(A6872)-1)/20)+1,1),
   ""
)</f>
        <v/>
      </c>
      <c r="B6675" s="72" t="str">
        <f t="shared" si="303"/>
        <v/>
      </c>
      <c r="C6675" s="73"/>
      <c r="D6675" s="73"/>
      <c r="E6675" s="73"/>
      <c r="F6675" s="73"/>
      <c r="G6675" s="73"/>
    </row>
    <row r="6676" spans="1:7" x14ac:dyDescent="0.25">
      <c r="A6676" s="71" t="str">
        <f>IF(
   SUMPRODUCT(--(Sinduscon!$3:$3=DATE(2013,INT((ROW(A6873)-1)/20)+1,1)))&gt;0,
   DATE(2013,INT((ROW(A6873)-1)/20)+1,1),
   ""
)</f>
        <v/>
      </c>
      <c r="B6676" s="72" t="str">
        <f t="shared" si="303"/>
        <v/>
      </c>
      <c r="C6676" s="73"/>
      <c r="D6676" s="73"/>
      <c r="E6676" s="73"/>
      <c r="F6676" s="73"/>
      <c r="G6676" s="73"/>
    </row>
    <row r="6677" spans="1:7" x14ac:dyDescent="0.25">
      <c r="A6677" s="71" t="str">
        <f>IF(
   SUMPRODUCT(--(Sinduscon!$3:$3=DATE(2013,INT((ROW(A6874)-1)/20)+1,1)))&gt;0,
   DATE(2013,INT((ROW(A6874)-1)/20)+1,1),
   ""
)</f>
        <v/>
      </c>
      <c r="B6677" s="72" t="str">
        <f t="shared" si="303"/>
        <v/>
      </c>
      <c r="C6677" s="73"/>
      <c r="D6677" s="73"/>
      <c r="E6677" s="73"/>
      <c r="F6677" s="73"/>
      <c r="G6677" s="73"/>
    </row>
    <row r="6678" spans="1:7" x14ac:dyDescent="0.25">
      <c r="A6678" s="71" t="str">
        <f>IF(
   SUMPRODUCT(--(Sinduscon!$3:$3=DATE(2013,INT((ROW(A6875)-1)/20)+1,1)))&gt;0,
   DATE(2013,INT((ROW(A6875)-1)/20)+1,1),
   ""
)</f>
        <v/>
      </c>
      <c r="B6678" s="72" t="str">
        <f t="shared" si="303"/>
        <v/>
      </c>
      <c r="C6678" s="73"/>
      <c r="D6678" s="73"/>
      <c r="E6678" s="73"/>
      <c r="F6678" s="73"/>
      <c r="G6678" s="73"/>
    </row>
    <row r="6679" spans="1:7" x14ac:dyDescent="0.25">
      <c r="A6679" s="71" t="str">
        <f>IF(
   SUMPRODUCT(--(Sinduscon!$3:$3=DATE(2013,INT((ROW(A6876)-1)/20)+1,1)))&gt;0,
   DATE(2013,INT((ROW(A6876)-1)/20)+1,1),
   ""
)</f>
        <v/>
      </c>
      <c r="B6679" s="72" t="str">
        <f t="shared" si="303"/>
        <v/>
      </c>
      <c r="C6679" s="73"/>
      <c r="D6679" s="73"/>
      <c r="E6679" s="73"/>
      <c r="F6679" s="73"/>
      <c r="G6679" s="73"/>
    </row>
    <row r="6680" spans="1:7" x14ac:dyDescent="0.25">
      <c r="A6680" s="71" t="str">
        <f>IF(
   SUMPRODUCT(--(Sinduscon!$3:$3=DATE(2013,INT((ROW(A6877)-1)/20)+1,1)))&gt;0,
   DATE(2013,INT((ROW(A6877)-1)/20)+1,1),
   ""
)</f>
        <v/>
      </c>
      <c r="B6680" s="72" t="str">
        <f t="shared" si="303"/>
        <v/>
      </c>
      <c r="C6680" s="73"/>
      <c r="D6680" s="73"/>
      <c r="E6680" s="73"/>
      <c r="F6680" s="73"/>
      <c r="G6680" s="73"/>
    </row>
    <row r="6681" spans="1:7" x14ac:dyDescent="0.25">
      <c r="A6681" s="71" t="str">
        <f>IF(
   SUMPRODUCT(--(Sinduscon!$3:$3=DATE(2013,INT((ROW(A6878)-1)/20)+1,1)))&gt;0,
   DATE(2013,INT((ROW(A6878)-1)/20)+1,1),
   ""
)</f>
        <v/>
      </c>
      <c r="B6681" s="72" t="str">
        <f t="shared" si="303"/>
        <v/>
      </c>
      <c r="C6681" s="73"/>
      <c r="D6681" s="73"/>
      <c r="E6681" s="73"/>
      <c r="F6681" s="73"/>
      <c r="G6681" s="73"/>
    </row>
    <row r="6682" spans="1:7" x14ac:dyDescent="0.25">
      <c r="A6682" s="71" t="str">
        <f>IF(
   SUMPRODUCT(--(Sinduscon!$3:$3=DATE(2013,INT((ROW(A6879)-1)/20)+1,1)))&gt;0,
   DATE(2013,INT((ROW(A6879)-1)/20)+1,1),
   ""
)</f>
        <v/>
      </c>
      <c r="B6682" s="72" t="str">
        <f t="shared" si="303"/>
        <v/>
      </c>
      <c r="C6682" s="73"/>
      <c r="D6682" s="73"/>
      <c r="E6682" s="73"/>
      <c r="F6682" s="73"/>
      <c r="G6682" s="73"/>
    </row>
    <row r="6683" spans="1:7" x14ac:dyDescent="0.25">
      <c r="A6683" s="71" t="str">
        <f>IF(
   SUMPRODUCT(--(Sinduscon!$3:$3=DATE(2013,INT((ROW(A6880)-1)/20)+1,1)))&gt;0,
   DATE(2013,INT((ROW(A6880)-1)/20)+1,1),
   ""
)</f>
        <v/>
      </c>
      <c r="B6683" s="72" t="str">
        <f t="shared" si="303"/>
        <v/>
      </c>
      <c r="C6683" s="73"/>
      <c r="D6683" s="73"/>
      <c r="E6683" s="73"/>
      <c r="F6683" s="73"/>
      <c r="G6683" s="73"/>
    </row>
    <row r="6684" spans="1:7" x14ac:dyDescent="0.25">
      <c r="A6684" s="71" t="str">
        <f>IF(
   SUMPRODUCT(--(Sinduscon!$3:$3=DATE(2013,INT((ROW(A6881)-1)/20)+1,1)))&gt;0,
   DATE(2013,INT((ROW(A6881)-1)/20)+1,1),
   ""
)</f>
        <v/>
      </c>
      <c r="B6684" s="72" t="str">
        <f t="shared" si="303"/>
        <v/>
      </c>
      <c r="C6684" s="73"/>
      <c r="D6684" s="73"/>
      <c r="E6684" s="73"/>
      <c r="F6684" s="73"/>
      <c r="G6684" s="73"/>
    </row>
    <row r="6685" spans="1:7" x14ac:dyDescent="0.25">
      <c r="A6685" s="71" t="str">
        <f>IF(
   SUMPRODUCT(--(Sinduscon!$3:$3=DATE(2013,INT((ROW(A6882)-1)/20)+1,1)))&gt;0,
   DATE(2013,INT((ROW(A6882)-1)/20)+1,1),
   ""
)</f>
        <v/>
      </c>
      <c r="B6685" s="72" t="str">
        <f t="shared" si="303"/>
        <v/>
      </c>
      <c r="C6685" s="73"/>
      <c r="D6685" s="73"/>
      <c r="E6685" s="73"/>
      <c r="F6685" s="73"/>
      <c r="G6685" s="73"/>
    </row>
    <row r="6686" spans="1:7" x14ac:dyDescent="0.25">
      <c r="A6686" s="71" t="str">
        <f>IF(
   SUMPRODUCT(--(Sinduscon!$3:$3=DATE(2013,INT((ROW(A6883)-1)/20)+1,1)))&gt;0,
   DATE(2013,INT((ROW(A6883)-1)/20)+1,1),
   ""
)</f>
        <v/>
      </c>
      <c r="B6686" s="72" t="str">
        <f t="shared" si="303"/>
        <v/>
      </c>
      <c r="C6686" s="73"/>
      <c r="D6686" s="73"/>
      <c r="E6686" s="73"/>
      <c r="F6686" s="73"/>
      <c r="G6686" s="73"/>
    </row>
    <row r="6687" spans="1:7" x14ac:dyDescent="0.25">
      <c r="A6687" s="71" t="str">
        <f>IF(
   SUMPRODUCT(--(Sinduscon!$3:$3=DATE(2013,INT((ROW(A6884)-1)/20)+1,1)))&gt;0,
   DATE(2013,INT((ROW(A6884)-1)/20)+1,1),
   ""
)</f>
        <v/>
      </c>
      <c r="B6687" s="72" t="str">
        <f t="shared" si="303"/>
        <v/>
      </c>
      <c r="C6687" s="73"/>
      <c r="D6687" s="73"/>
      <c r="E6687" s="73"/>
      <c r="F6687" s="73"/>
      <c r="G6687" s="73"/>
    </row>
    <row r="6688" spans="1:7" x14ac:dyDescent="0.25">
      <c r="A6688" s="71" t="str">
        <f>IF(
   SUMPRODUCT(--(Sinduscon!$3:$3=DATE(2013,INT((ROW(A6885)-1)/20)+1,1)))&gt;0,
   DATE(2013,INT((ROW(A6885)-1)/20)+1,1),
   ""
)</f>
        <v/>
      </c>
      <c r="B6688" s="72" t="str">
        <f t="shared" si="303"/>
        <v/>
      </c>
      <c r="C6688" s="73"/>
      <c r="D6688" s="73"/>
      <c r="E6688" s="73"/>
      <c r="F6688" s="73"/>
      <c r="G6688" s="73"/>
    </row>
    <row r="6689" spans="1:7" x14ac:dyDescent="0.25">
      <c r="A6689" s="71" t="str">
        <f>IF(
   SUMPRODUCT(--(Sinduscon!$3:$3=DATE(2013,INT((ROW(A6886)-1)/20)+1,1)))&gt;0,
   DATE(2013,INT((ROW(A6886)-1)/20)+1,1),
   ""
)</f>
        <v/>
      </c>
      <c r="B6689" s="72" t="str">
        <f t="shared" si="303"/>
        <v/>
      </c>
      <c r="C6689" s="73"/>
      <c r="D6689" s="73"/>
      <c r="E6689" s="73"/>
      <c r="F6689" s="73"/>
      <c r="G6689" s="73"/>
    </row>
    <row r="6690" spans="1:7" x14ac:dyDescent="0.25">
      <c r="A6690" s="71" t="str">
        <f>IF(
   SUMPRODUCT(--(Sinduscon!$3:$3=DATE(2013,INT((ROW(A6887)-1)/20)+1,1)))&gt;0,
   DATE(2013,INT((ROW(A6887)-1)/20)+1,1),
   ""
)</f>
        <v/>
      </c>
      <c r="B6690" s="72" t="str">
        <f t="shared" si="303"/>
        <v/>
      </c>
      <c r="C6690" s="73"/>
      <c r="D6690" s="73"/>
      <c r="E6690" s="73"/>
      <c r="F6690" s="73"/>
      <c r="G6690" s="73"/>
    </row>
    <row r="6691" spans="1:7" x14ac:dyDescent="0.25">
      <c r="A6691" s="71" t="str">
        <f>IF(
   SUMPRODUCT(--(Sinduscon!$3:$3=DATE(2013,INT((ROW(A6888)-1)/20)+1,1)))&gt;0,
   DATE(2013,INT((ROW(A6888)-1)/20)+1,1),
   ""
)</f>
        <v/>
      </c>
      <c r="B6691" s="72" t="str">
        <f t="shared" si="303"/>
        <v/>
      </c>
      <c r="C6691" s="73"/>
      <c r="D6691" s="73"/>
      <c r="E6691" s="73"/>
      <c r="F6691" s="73"/>
      <c r="G6691" s="73"/>
    </row>
    <row r="6692" spans="1:7" x14ac:dyDescent="0.25">
      <c r="A6692" s="71" t="str">
        <f>IF(
   SUMPRODUCT(--(Sinduscon!$3:$3=DATE(2013,INT((ROW(A6889)-1)/20)+1,1)))&gt;0,
   DATE(2013,INT((ROW(A6889)-1)/20)+1,1),
   ""
)</f>
        <v/>
      </c>
      <c r="B6692" s="72" t="str">
        <f t="shared" si="303"/>
        <v/>
      </c>
      <c r="C6692" s="73"/>
      <c r="D6692" s="73"/>
      <c r="E6692" s="73"/>
      <c r="F6692" s="73"/>
      <c r="G6692" s="73"/>
    </row>
    <row r="6693" spans="1:7" x14ac:dyDescent="0.25">
      <c r="A6693" s="71" t="str">
        <f>IF(
   SUMPRODUCT(--(Sinduscon!$3:$3=DATE(2013,INT((ROW(A6890)-1)/20)+1,1)))&gt;0,
   DATE(2013,INT((ROW(A6890)-1)/20)+1,1),
   ""
)</f>
        <v/>
      </c>
      <c r="B6693" s="72" t="str">
        <f t="shared" si="303"/>
        <v/>
      </c>
      <c r="C6693" s="73"/>
      <c r="D6693" s="73"/>
      <c r="E6693" s="73"/>
      <c r="F6693" s="73"/>
      <c r="G6693" s="73"/>
    </row>
    <row r="6694" spans="1:7" x14ac:dyDescent="0.25">
      <c r="A6694" s="71" t="str">
        <f>IF(
   SUMPRODUCT(--(Sinduscon!$3:$3=DATE(2013,INT((ROW(A6891)-1)/20)+1,1)))&gt;0,
   DATE(2013,INT((ROW(A6891)-1)/20)+1,1),
   ""
)</f>
        <v/>
      </c>
      <c r="B6694" s="72" t="str">
        <f t="shared" si="303"/>
        <v/>
      </c>
      <c r="C6694" s="73"/>
      <c r="D6694" s="73"/>
      <c r="E6694" s="73"/>
      <c r="F6694" s="73"/>
      <c r="G6694" s="73"/>
    </row>
    <row r="6695" spans="1:7" x14ac:dyDescent="0.25">
      <c r="A6695" s="71" t="str">
        <f>IF(
   SUMPRODUCT(--(Sinduscon!$3:$3=DATE(2013,INT((ROW(A6892)-1)/20)+1,1)))&gt;0,
   DATE(2013,INT((ROW(A6892)-1)/20)+1,1),
   ""
)</f>
        <v/>
      </c>
      <c r="B6695" s="72" t="str">
        <f t="shared" si="303"/>
        <v/>
      </c>
      <c r="C6695" s="73"/>
      <c r="D6695" s="73"/>
      <c r="E6695" s="73"/>
      <c r="F6695" s="73"/>
      <c r="G6695" s="73"/>
    </row>
    <row r="6696" spans="1:7" x14ac:dyDescent="0.25">
      <c r="A6696" s="71" t="str">
        <f>IF(
   SUMPRODUCT(--(Sinduscon!$3:$3=DATE(2013,INT((ROW(A6893)-1)/20)+1,1)))&gt;0,
   DATE(2013,INT((ROW(A6893)-1)/20)+1,1),
   ""
)</f>
        <v/>
      </c>
      <c r="B6696" s="72" t="str">
        <f t="shared" si="303"/>
        <v/>
      </c>
      <c r="C6696" s="73"/>
      <c r="D6696" s="73"/>
      <c r="E6696" s="73"/>
      <c r="F6696" s="73"/>
      <c r="G6696" s="73"/>
    </row>
    <row r="6697" spans="1:7" x14ac:dyDescent="0.25">
      <c r="A6697" s="71" t="str">
        <f>IF(
   SUMPRODUCT(--(Sinduscon!$3:$3=DATE(2013,INT((ROW(A6894)-1)/20)+1,1)))&gt;0,
   DATE(2013,INT((ROW(A6894)-1)/20)+1,1),
   ""
)</f>
        <v/>
      </c>
      <c r="B6697" s="72" t="str">
        <f t="shared" si="303"/>
        <v/>
      </c>
      <c r="C6697" s="73"/>
      <c r="D6697" s="73"/>
      <c r="E6697" s="73"/>
      <c r="F6697" s="73"/>
      <c r="G6697" s="73"/>
    </row>
    <row r="6698" spans="1:7" x14ac:dyDescent="0.25">
      <c r="A6698" s="71" t="str">
        <f>IF(
   SUMPRODUCT(--(Sinduscon!$3:$3=DATE(2013,INT((ROW(A6895)-1)/20)+1,1)))&gt;0,
   DATE(2013,INT((ROW(A6895)-1)/20)+1,1),
   ""
)</f>
        <v/>
      </c>
      <c r="B6698" s="72" t="str">
        <f t="shared" si="303"/>
        <v/>
      </c>
      <c r="C6698" s="73"/>
      <c r="D6698" s="73"/>
      <c r="E6698" s="73"/>
      <c r="F6698" s="73"/>
      <c r="G6698" s="73"/>
    </row>
    <row r="6699" spans="1:7" x14ac:dyDescent="0.25">
      <c r="A6699" s="71" t="str">
        <f>IF(
   SUMPRODUCT(--(Sinduscon!$3:$3=DATE(2013,INT((ROW(A6896)-1)/20)+1,1)))&gt;0,
   DATE(2013,INT((ROW(A6896)-1)/20)+1,1),
   ""
)</f>
        <v/>
      </c>
      <c r="B6699" s="72" t="str">
        <f t="shared" si="303"/>
        <v/>
      </c>
      <c r="C6699" s="73"/>
      <c r="D6699" s="73"/>
      <c r="E6699" s="73"/>
      <c r="F6699" s="73"/>
      <c r="G6699" s="73"/>
    </row>
    <row r="6700" spans="1:7" x14ac:dyDescent="0.25">
      <c r="A6700" s="71" t="str">
        <f>IF(
   SUMPRODUCT(--(Sinduscon!$3:$3=DATE(2013,INT((ROW(A6897)-1)/20)+1,1)))&gt;0,
   DATE(2013,INT((ROW(A6897)-1)/20)+1,1),
   ""
)</f>
        <v/>
      </c>
      <c r="B6700" s="72" t="str">
        <f t="shared" si="303"/>
        <v/>
      </c>
      <c r="C6700" s="73"/>
      <c r="D6700" s="73"/>
      <c r="E6700" s="73"/>
      <c r="F6700" s="73"/>
      <c r="G6700" s="73"/>
    </row>
    <row r="6701" spans="1:7" x14ac:dyDescent="0.25">
      <c r="A6701" s="71" t="str">
        <f>IF(
   SUMPRODUCT(--(Sinduscon!$3:$3=DATE(2013,INT((ROW(A6898)-1)/20)+1,1)))&gt;0,
   DATE(2013,INT((ROW(A6898)-1)/20)+1,1),
   ""
)</f>
        <v/>
      </c>
      <c r="B6701" s="72" t="str">
        <f t="shared" si="303"/>
        <v/>
      </c>
      <c r="C6701" s="73"/>
      <c r="D6701" s="73"/>
      <c r="E6701" s="73"/>
      <c r="F6701" s="73"/>
      <c r="G6701" s="73"/>
    </row>
    <row r="6702" spans="1:7" x14ac:dyDescent="0.25">
      <c r="A6702" s="71" t="str">
        <f>IF(
   SUMPRODUCT(--(Sinduscon!$3:$3=DATE(2013,INT((ROW(A6899)-1)/20)+1,1)))&gt;0,
   DATE(2013,INT((ROW(A6899)-1)/20)+1,1),
   ""
)</f>
        <v/>
      </c>
      <c r="B6702" s="72" t="str">
        <f t="shared" si="303"/>
        <v/>
      </c>
      <c r="C6702" s="73"/>
      <c r="D6702" s="73"/>
      <c r="E6702" s="73"/>
      <c r="F6702" s="73"/>
      <c r="G6702" s="73"/>
    </row>
    <row r="6703" spans="1:7" x14ac:dyDescent="0.25">
      <c r="A6703" s="71" t="str">
        <f>IF(
   SUMPRODUCT(--(Sinduscon!$3:$3=DATE(2013,INT((ROW(A6900)-1)/20)+1,1)))&gt;0,
   DATE(2013,INT((ROW(A6900)-1)/20)+1,1),
   ""
)</f>
        <v/>
      </c>
      <c r="B6703" s="72" t="str">
        <f t="shared" si="303"/>
        <v/>
      </c>
      <c r="C6703" s="73"/>
      <c r="D6703" s="73"/>
      <c r="E6703" s="73"/>
      <c r="F6703" s="73"/>
      <c r="G6703" s="73"/>
    </row>
    <row r="6704" spans="1:7" x14ac:dyDescent="0.25">
      <c r="A6704" s="71" t="str">
        <f>IF(
   SUMPRODUCT(--(Sinduscon!$3:$3=DATE(2013,INT((ROW(A6901)-1)/20)+1,1)))&gt;0,
   DATE(2013,INT((ROW(A6901)-1)/20)+1,1),
   ""
)</f>
        <v/>
      </c>
      <c r="B6704" s="72" t="str">
        <f t="shared" si="303"/>
        <v/>
      </c>
      <c r="C6704" s="73"/>
      <c r="D6704" s="73"/>
      <c r="E6704" s="73"/>
      <c r="F6704" s="73"/>
      <c r="G6704" s="73"/>
    </row>
    <row r="6705" spans="1:7" x14ac:dyDescent="0.25">
      <c r="A6705" s="71" t="str">
        <f>IF(
   SUMPRODUCT(--(Sinduscon!$3:$3=DATE(2013,INT((ROW(A6902)-1)/20)+1,1)))&gt;0,
   DATE(2013,INT((ROW(A6902)-1)/20)+1,1),
   ""
)</f>
        <v/>
      </c>
      <c r="B6705" s="72" t="str">
        <f t="shared" si="303"/>
        <v/>
      </c>
      <c r="C6705" s="73"/>
      <c r="D6705" s="73"/>
      <c r="E6705" s="73"/>
      <c r="F6705" s="73"/>
      <c r="G6705" s="73"/>
    </row>
    <row r="6706" spans="1:7" x14ac:dyDescent="0.25">
      <c r="A6706" s="71" t="str">
        <f>IF(
   SUMPRODUCT(--(Sinduscon!$3:$3=DATE(2013,INT((ROW(A6903)-1)/20)+1,1)))&gt;0,
   DATE(2013,INT((ROW(A6903)-1)/20)+1,1),
   ""
)</f>
        <v/>
      </c>
      <c r="B6706" s="72" t="str">
        <f t="shared" si="303"/>
        <v/>
      </c>
      <c r="C6706" s="73"/>
      <c r="D6706" s="73"/>
      <c r="E6706" s="73"/>
      <c r="F6706" s="73"/>
      <c r="G6706" s="73"/>
    </row>
    <row r="6707" spans="1:7" x14ac:dyDescent="0.25">
      <c r="A6707" s="71" t="str">
        <f>IF(
   SUMPRODUCT(--(Sinduscon!$3:$3=DATE(2013,INT((ROW(A6904)-1)/20)+1,1)))&gt;0,
   DATE(2013,INT((ROW(A6904)-1)/20)+1,1),
   ""
)</f>
        <v/>
      </c>
      <c r="B6707" s="72" t="str">
        <f t="shared" si="303"/>
        <v/>
      </c>
      <c r="C6707" s="73"/>
      <c r="D6707" s="73"/>
      <c r="E6707" s="73"/>
      <c r="F6707" s="73"/>
      <c r="G6707" s="73"/>
    </row>
    <row r="6708" spans="1:7" x14ac:dyDescent="0.25">
      <c r="A6708" s="71" t="str">
        <f>IF(
   SUMPRODUCT(--(Sinduscon!$3:$3=DATE(2013,INT((ROW(A6905)-1)/20)+1,1)))&gt;0,
   DATE(2013,INT((ROW(A6905)-1)/20)+1,1),
   ""
)</f>
        <v/>
      </c>
      <c r="B6708" s="72" t="str">
        <f t="shared" si="303"/>
        <v/>
      </c>
      <c r="C6708" s="73"/>
      <c r="D6708" s="73"/>
      <c r="E6708" s="73"/>
      <c r="F6708" s="73"/>
      <c r="G6708" s="73"/>
    </row>
    <row r="6709" spans="1:7" x14ac:dyDescent="0.25">
      <c r="A6709" s="71" t="str">
        <f>IF(
   SUMPRODUCT(--(Sinduscon!$3:$3=DATE(2013,INT((ROW(A6906)-1)/20)+1,1)))&gt;0,
   DATE(2013,INT((ROW(A6906)-1)/20)+1,1),
   ""
)</f>
        <v/>
      </c>
      <c r="B6709" s="72" t="str">
        <f t="shared" si="303"/>
        <v/>
      </c>
      <c r="C6709" s="73"/>
      <c r="D6709" s="73"/>
      <c r="E6709" s="73"/>
      <c r="F6709" s="73"/>
      <c r="G6709" s="73"/>
    </row>
    <row r="6710" spans="1:7" x14ac:dyDescent="0.25">
      <c r="A6710" s="71" t="str">
        <f>IF(
   SUMPRODUCT(--(Sinduscon!$3:$3=DATE(2013,INT((ROW(A6907)-1)/20)+1,1)))&gt;0,
   DATE(2013,INT((ROW(A6907)-1)/20)+1,1),
   ""
)</f>
        <v/>
      </c>
      <c r="B6710" s="72" t="str">
        <f t="shared" si="303"/>
        <v/>
      </c>
      <c r="C6710" s="73"/>
      <c r="D6710" s="73"/>
      <c r="E6710" s="73"/>
      <c r="F6710" s="73"/>
      <c r="G6710" s="73"/>
    </row>
    <row r="6711" spans="1:7" x14ac:dyDescent="0.25">
      <c r="A6711" s="71" t="str">
        <f>IF(
   SUMPRODUCT(--(Sinduscon!$3:$3=DATE(2013,INT((ROW(A6908)-1)/20)+1,1)))&gt;0,
   DATE(2013,INT((ROW(A6908)-1)/20)+1,1),
   ""
)</f>
        <v/>
      </c>
      <c r="B6711" s="72" t="str">
        <f t="shared" si="303"/>
        <v/>
      </c>
      <c r="C6711" s="73"/>
      <c r="D6711" s="73"/>
      <c r="E6711" s="73"/>
      <c r="F6711" s="73"/>
      <c r="G6711" s="73"/>
    </row>
    <row r="6712" spans="1:7" x14ac:dyDescent="0.25">
      <c r="A6712" s="71" t="str">
        <f>IF(
   SUMPRODUCT(--(Sinduscon!$3:$3=DATE(2013,INT((ROW(A6909)-1)/20)+1,1)))&gt;0,
   DATE(2013,INT((ROW(A6909)-1)/20)+1,1),
   ""
)</f>
        <v/>
      </c>
      <c r="B6712" s="72" t="str">
        <f t="shared" si="303"/>
        <v/>
      </c>
      <c r="C6712" s="73"/>
      <c r="D6712" s="73"/>
      <c r="E6712" s="73"/>
      <c r="F6712" s="73"/>
      <c r="G6712" s="73"/>
    </row>
    <row r="6713" spans="1:7" x14ac:dyDescent="0.25">
      <c r="A6713" s="71" t="str">
        <f>IF(
   SUMPRODUCT(--(Sinduscon!$3:$3=DATE(2013,INT((ROW(A6910)-1)/20)+1,1)))&gt;0,
   DATE(2013,INT((ROW(A6910)-1)/20)+1,1),
   ""
)</f>
        <v/>
      </c>
      <c r="B6713" s="72" t="str">
        <f t="shared" si="303"/>
        <v/>
      </c>
      <c r="C6713" s="73"/>
      <c r="D6713" s="73"/>
      <c r="E6713" s="73"/>
      <c r="F6713" s="73"/>
      <c r="G6713" s="73"/>
    </row>
    <row r="6714" spans="1:7" x14ac:dyDescent="0.25">
      <c r="A6714" s="71" t="str">
        <f>IF(
   SUMPRODUCT(--(Sinduscon!$3:$3=DATE(2013,INT((ROW(A6911)-1)/20)+1,1)))&gt;0,
   DATE(2013,INT((ROW(A6911)-1)/20)+1,1),
   ""
)</f>
        <v/>
      </c>
      <c r="B6714" s="72" t="str">
        <f t="shared" si="303"/>
        <v/>
      </c>
      <c r="C6714" s="73"/>
      <c r="D6714" s="73"/>
      <c r="E6714" s="73"/>
      <c r="F6714" s="73"/>
      <c r="G6714" s="73"/>
    </row>
    <row r="6715" spans="1:7" x14ac:dyDescent="0.25">
      <c r="A6715" s="71" t="str">
        <f>IF(
   SUMPRODUCT(--(Sinduscon!$3:$3=DATE(2013,INT((ROW(A6912)-1)/20)+1,1)))&gt;0,
   DATE(2013,INT((ROW(A6912)-1)/20)+1,1),
   ""
)</f>
        <v/>
      </c>
      <c r="B6715" s="72" t="str">
        <f t="shared" si="303"/>
        <v/>
      </c>
      <c r="C6715" s="73"/>
      <c r="D6715" s="73"/>
      <c r="E6715" s="73"/>
      <c r="F6715" s="73"/>
      <c r="G6715" s="73"/>
    </row>
    <row r="6716" spans="1:7" x14ac:dyDescent="0.25">
      <c r="A6716" s="71" t="str">
        <f>IF(
   SUMPRODUCT(--(Sinduscon!$3:$3=DATE(2013,INT((ROW(A6913)-1)/20)+1,1)))&gt;0,
   DATE(2013,INT((ROW(A6913)-1)/20)+1,1),
   ""
)</f>
        <v/>
      </c>
      <c r="B6716" s="72" t="str">
        <f t="shared" si="303"/>
        <v/>
      </c>
      <c r="C6716" s="73"/>
      <c r="D6716" s="73"/>
      <c r="E6716" s="73"/>
      <c r="F6716" s="73"/>
      <c r="G6716" s="73"/>
    </row>
    <row r="6717" spans="1:7" x14ac:dyDescent="0.25">
      <c r="A6717" s="71" t="str">
        <f>IF(
   SUMPRODUCT(--(Sinduscon!$3:$3=DATE(2013,INT((ROW(A6914)-1)/20)+1,1)))&gt;0,
   DATE(2013,INT((ROW(A6914)-1)/20)+1,1),
   ""
)</f>
        <v/>
      </c>
      <c r="B6717" s="72" t="str">
        <f t="shared" si="303"/>
        <v/>
      </c>
      <c r="C6717" s="73"/>
      <c r="D6717" s="73"/>
      <c r="E6717" s="73"/>
      <c r="F6717" s="73"/>
      <c r="G6717" s="73"/>
    </row>
    <row r="6718" spans="1:7" x14ac:dyDescent="0.25">
      <c r="A6718" s="71" t="str">
        <f>IF(
   SUMPRODUCT(--(Sinduscon!$3:$3=DATE(2013,INT((ROW(A6915)-1)/20)+1,1)))&gt;0,
   DATE(2013,INT((ROW(A6915)-1)/20)+1,1),
   ""
)</f>
        <v/>
      </c>
      <c r="B6718" s="72" t="str">
        <f t="shared" si="303"/>
        <v/>
      </c>
      <c r="C6718" s="73"/>
      <c r="D6718" s="73"/>
      <c r="E6718" s="73"/>
      <c r="F6718" s="73"/>
      <c r="G6718" s="73"/>
    </row>
    <row r="6719" spans="1:7" x14ac:dyDescent="0.25">
      <c r="A6719" s="71" t="str">
        <f>IF(
   SUMPRODUCT(--(Sinduscon!$3:$3=DATE(2013,INT((ROW(A6916)-1)/20)+1,1)))&gt;0,
   DATE(2013,INT((ROW(A6916)-1)/20)+1,1),
   ""
)</f>
        <v/>
      </c>
      <c r="B6719" s="72" t="str">
        <f t="shared" si="303"/>
        <v/>
      </c>
      <c r="C6719" s="73"/>
      <c r="D6719" s="73"/>
      <c r="E6719" s="73"/>
      <c r="F6719" s="73"/>
      <c r="G6719" s="73"/>
    </row>
    <row r="6720" spans="1:7" x14ac:dyDescent="0.25">
      <c r="A6720" s="71" t="str">
        <f>IF(
   SUMPRODUCT(--(Sinduscon!$3:$3=DATE(2013,INT((ROW(A6917)-1)/20)+1,1)))&gt;0,
   DATE(2013,INT((ROW(A6917)-1)/20)+1,1),
   ""
)</f>
        <v/>
      </c>
      <c r="B6720" s="72" t="str">
        <f t="shared" si="303"/>
        <v/>
      </c>
      <c r="C6720" s="73"/>
      <c r="D6720" s="73"/>
      <c r="E6720" s="73"/>
      <c r="F6720" s="73"/>
      <c r="G6720" s="73"/>
    </row>
    <row r="6721" spans="1:7" x14ac:dyDescent="0.25">
      <c r="A6721" s="71" t="str">
        <f>IF(
   SUMPRODUCT(--(Sinduscon!$3:$3=DATE(2013,INT((ROW(A6918)-1)/20)+1,1)))&gt;0,
   DATE(2013,INT((ROW(A6918)-1)/20)+1,1),
   ""
)</f>
        <v/>
      </c>
      <c r="B6721" s="72" t="str">
        <f t="shared" si="303"/>
        <v/>
      </c>
      <c r="C6721" s="73"/>
      <c r="D6721" s="73"/>
      <c r="E6721" s="73"/>
      <c r="F6721" s="73"/>
      <c r="G6721" s="73"/>
    </row>
    <row r="6722" spans="1:7" x14ac:dyDescent="0.25">
      <c r="A6722" s="71" t="str">
        <f>IF(
   SUMPRODUCT(--(Sinduscon!$3:$3=DATE(2013,INT((ROW(A6919)-1)/20)+1,1)))&gt;0,
   DATE(2013,INT((ROW(A6919)-1)/20)+1,1),
   ""
)</f>
        <v/>
      </c>
      <c r="B6722" s="72" t="str">
        <f t="shared" si="303"/>
        <v/>
      </c>
      <c r="C6722" s="73"/>
      <c r="D6722" s="73"/>
      <c r="E6722" s="73"/>
      <c r="F6722" s="73"/>
      <c r="G6722" s="73"/>
    </row>
    <row r="6723" spans="1:7" x14ac:dyDescent="0.25">
      <c r="A6723" s="71" t="str">
        <f>IF(
   SUMPRODUCT(--(Sinduscon!$3:$3=DATE(2013,INT((ROW(A6920)-1)/20)+1,1)))&gt;0,
   DATE(2013,INT((ROW(A6920)-1)/20)+1,1),
   ""
)</f>
        <v/>
      </c>
      <c r="B6723" s="72" t="str">
        <f t="shared" si="303"/>
        <v/>
      </c>
      <c r="C6723" s="73"/>
      <c r="D6723" s="73"/>
      <c r="E6723" s="73"/>
      <c r="F6723" s="73"/>
      <c r="G6723" s="73"/>
    </row>
    <row r="6724" spans="1:7" x14ac:dyDescent="0.25">
      <c r="A6724" s="71" t="str">
        <f>IF(
   SUMPRODUCT(--(Sinduscon!$3:$3=DATE(2013,INT((ROW(A6921)-1)/20)+1,1)))&gt;0,
   DATE(2013,INT((ROW(A6921)-1)/20)+1,1),
   ""
)</f>
        <v/>
      </c>
      <c r="B6724" s="72" t="str">
        <f t="shared" si="303"/>
        <v/>
      </c>
      <c r="C6724" s="73"/>
      <c r="D6724" s="73"/>
      <c r="E6724" s="73"/>
      <c r="F6724" s="73"/>
      <c r="G6724" s="73"/>
    </row>
    <row r="6725" spans="1:7" x14ac:dyDescent="0.25">
      <c r="A6725" s="71" t="str">
        <f>IF(
   SUMPRODUCT(--(Sinduscon!$3:$3=DATE(2013,INT((ROW(A6922)-1)/20)+1,1)))&gt;0,
   DATE(2013,INT((ROW(A6922)-1)/20)+1,1),
   ""
)</f>
        <v/>
      </c>
      <c r="B6725" s="72" t="str">
        <f t="shared" si="303"/>
        <v/>
      </c>
      <c r="C6725" s="73"/>
      <c r="D6725" s="73"/>
      <c r="E6725" s="73"/>
      <c r="F6725" s="73"/>
      <c r="G6725" s="73"/>
    </row>
    <row r="6726" spans="1:7" x14ac:dyDescent="0.25">
      <c r="A6726" s="71" t="str">
        <f>IF(
   SUMPRODUCT(--(Sinduscon!$3:$3=DATE(2013,INT((ROW(A6923)-1)/20)+1,1)))&gt;0,
   DATE(2013,INT((ROW(A6923)-1)/20)+1,1),
   ""
)</f>
        <v/>
      </c>
      <c r="B6726" s="72" t="str">
        <f t="shared" si="303"/>
        <v/>
      </c>
      <c r="C6726" s="73"/>
      <c r="D6726" s="73"/>
      <c r="E6726" s="73"/>
      <c r="F6726" s="73"/>
      <c r="G6726" s="73"/>
    </row>
    <row r="6727" spans="1:7" x14ac:dyDescent="0.25">
      <c r="A6727" s="71" t="str">
        <f>IF(
   SUMPRODUCT(--(Sinduscon!$3:$3=DATE(2013,INT((ROW(A6924)-1)/20)+1,1)))&gt;0,
   DATE(2013,INT((ROW(A6924)-1)/20)+1,1),
   ""
)</f>
        <v/>
      </c>
      <c r="B6727" s="72" t="str">
        <f t="shared" si="303"/>
        <v/>
      </c>
      <c r="C6727" s="73"/>
      <c r="D6727" s="73"/>
      <c r="E6727" s="73"/>
      <c r="F6727" s="73"/>
      <c r="G6727" s="73"/>
    </row>
    <row r="6728" spans="1:7" x14ac:dyDescent="0.25">
      <c r="A6728" s="71" t="str">
        <f>IF(
   SUMPRODUCT(--(Sinduscon!$3:$3=DATE(2013,INT((ROW(A6925)-1)/20)+1,1)))&gt;0,
   DATE(2013,INT((ROW(A6925)-1)/20)+1,1),
   ""
)</f>
        <v/>
      </c>
      <c r="B6728" s="72" t="str">
        <f t="shared" ref="B6728:B6791" si="304">IF(A6728&lt;&gt;"", CHOOSE(MOD(QUOTIENT(ROW()-4,4),5)+1,"R-1","PP-4","R-8","R-16","PIS"), "")</f>
        <v/>
      </c>
      <c r="C6728" s="73"/>
      <c r="D6728" s="73"/>
      <c r="E6728" s="73"/>
      <c r="F6728" s="73"/>
      <c r="G6728" s="73"/>
    </row>
    <row r="6729" spans="1:7" x14ac:dyDescent="0.25">
      <c r="A6729" s="71" t="str">
        <f>IF(
   SUMPRODUCT(--(Sinduscon!$3:$3=DATE(2013,INT((ROW(A6926)-1)/20)+1,1)))&gt;0,
   DATE(2013,INT((ROW(A6926)-1)/20)+1,1),
   ""
)</f>
        <v/>
      </c>
      <c r="B6729" s="72" t="str">
        <f t="shared" si="304"/>
        <v/>
      </c>
      <c r="C6729" s="73"/>
      <c r="D6729" s="73"/>
      <c r="E6729" s="73"/>
      <c r="F6729" s="73"/>
      <c r="G6729" s="73"/>
    </row>
    <row r="6730" spans="1:7" x14ac:dyDescent="0.25">
      <c r="A6730" s="71" t="str">
        <f>IF(
   SUMPRODUCT(--(Sinduscon!$3:$3=DATE(2013,INT((ROW(A6927)-1)/20)+1,1)))&gt;0,
   DATE(2013,INT((ROW(A6927)-1)/20)+1,1),
   ""
)</f>
        <v/>
      </c>
      <c r="B6730" s="72" t="str">
        <f t="shared" si="304"/>
        <v/>
      </c>
      <c r="C6730" s="73"/>
      <c r="D6730" s="73"/>
      <c r="E6730" s="73"/>
      <c r="F6730" s="73"/>
      <c r="G6730" s="73"/>
    </row>
    <row r="6731" spans="1:7" x14ac:dyDescent="0.25">
      <c r="A6731" s="71" t="str">
        <f>IF(
   SUMPRODUCT(--(Sinduscon!$3:$3=DATE(2013,INT((ROW(A6928)-1)/20)+1,1)))&gt;0,
   DATE(2013,INT((ROW(A6928)-1)/20)+1,1),
   ""
)</f>
        <v/>
      </c>
      <c r="B6731" s="72" t="str">
        <f t="shared" si="304"/>
        <v/>
      </c>
      <c r="C6731" s="73"/>
      <c r="D6731" s="73"/>
      <c r="E6731" s="73"/>
      <c r="F6731" s="73"/>
      <c r="G6731" s="73"/>
    </row>
    <row r="6732" spans="1:7" x14ac:dyDescent="0.25">
      <c r="A6732" s="71" t="str">
        <f>IF(
   SUMPRODUCT(--(Sinduscon!$3:$3=DATE(2013,INT((ROW(A6929)-1)/20)+1,1)))&gt;0,
   DATE(2013,INT((ROW(A6929)-1)/20)+1,1),
   ""
)</f>
        <v/>
      </c>
      <c r="B6732" s="72" t="str">
        <f t="shared" si="304"/>
        <v/>
      </c>
      <c r="C6732" s="73"/>
      <c r="D6732" s="73"/>
      <c r="E6732" s="73"/>
      <c r="F6732" s="73"/>
      <c r="G6732" s="73"/>
    </row>
    <row r="6733" spans="1:7" x14ac:dyDescent="0.25">
      <c r="A6733" s="71" t="str">
        <f>IF(
   SUMPRODUCT(--(Sinduscon!$3:$3=DATE(2013,INT((ROW(A6930)-1)/20)+1,1)))&gt;0,
   DATE(2013,INT((ROW(A6930)-1)/20)+1,1),
   ""
)</f>
        <v/>
      </c>
      <c r="B6733" s="72" t="str">
        <f t="shared" si="304"/>
        <v/>
      </c>
      <c r="C6733" s="73"/>
      <c r="D6733" s="73"/>
      <c r="E6733" s="73"/>
      <c r="F6733" s="73"/>
      <c r="G6733" s="73"/>
    </row>
    <row r="6734" spans="1:7" x14ac:dyDescent="0.25">
      <c r="A6734" s="71" t="str">
        <f>IF(
   SUMPRODUCT(--(Sinduscon!$3:$3=DATE(2013,INT((ROW(A6931)-1)/20)+1,1)))&gt;0,
   DATE(2013,INT((ROW(A6931)-1)/20)+1,1),
   ""
)</f>
        <v/>
      </c>
      <c r="B6734" s="72" t="str">
        <f t="shared" si="304"/>
        <v/>
      </c>
      <c r="C6734" s="73"/>
      <c r="D6734" s="73"/>
      <c r="E6734" s="73"/>
      <c r="F6734" s="73"/>
      <c r="G6734" s="73"/>
    </row>
    <row r="6735" spans="1:7" x14ac:dyDescent="0.25">
      <c r="A6735" s="71" t="str">
        <f>IF(
   SUMPRODUCT(--(Sinduscon!$3:$3=DATE(2013,INT((ROW(A6932)-1)/20)+1,1)))&gt;0,
   DATE(2013,INT((ROW(A6932)-1)/20)+1,1),
   ""
)</f>
        <v/>
      </c>
      <c r="B6735" s="72" t="str">
        <f t="shared" si="304"/>
        <v/>
      </c>
      <c r="C6735" s="73"/>
      <c r="D6735" s="73"/>
      <c r="E6735" s="73"/>
      <c r="F6735" s="73"/>
      <c r="G6735" s="73"/>
    </row>
    <row r="6736" spans="1:7" x14ac:dyDescent="0.25">
      <c r="A6736" s="71" t="str">
        <f>IF(
   SUMPRODUCT(--(Sinduscon!$3:$3=DATE(2013,INT((ROW(A6933)-1)/20)+1,1)))&gt;0,
   DATE(2013,INT((ROW(A6933)-1)/20)+1,1),
   ""
)</f>
        <v/>
      </c>
      <c r="B6736" s="72" t="str">
        <f t="shared" si="304"/>
        <v/>
      </c>
      <c r="C6736" s="73"/>
      <c r="D6736" s="73"/>
      <c r="E6736" s="73"/>
      <c r="F6736" s="73"/>
      <c r="G6736" s="73"/>
    </row>
    <row r="6737" spans="1:7" x14ac:dyDescent="0.25">
      <c r="A6737" s="71" t="str">
        <f>IF(
   SUMPRODUCT(--(Sinduscon!$3:$3=DATE(2013,INT((ROW(A6934)-1)/20)+1,1)))&gt;0,
   DATE(2013,INT((ROW(A6934)-1)/20)+1,1),
   ""
)</f>
        <v/>
      </c>
      <c r="B6737" s="72" t="str">
        <f t="shared" si="304"/>
        <v/>
      </c>
      <c r="C6737" s="73"/>
      <c r="D6737" s="73"/>
      <c r="E6737" s="73"/>
      <c r="F6737" s="73"/>
      <c r="G6737" s="73"/>
    </row>
    <row r="6738" spans="1:7" x14ac:dyDescent="0.25">
      <c r="A6738" s="71" t="str">
        <f>IF(
   SUMPRODUCT(--(Sinduscon!$3:$3=DATE(2013,INT((ROW(A6935)-1)/20)+1,1)))&gt;0,
   DATE(2013,INT((ROW(A6935)-1)/20)+1,1),
   ""
)</f>
        <v/>
      </c>
      <c r="B6738" s="72" t="str">
        <f t="shared" si="304"/>
        <v/>
      </c>
      <c r="C6738" s="73"/>
      <c r="D6738" s="73"/>
      <c r="E6738" s="73"/>
      <c r="F6738" s="73"/>
      <c r="G6738" s="73"/>
    </row>
    <row r="6739" spans="1:7" x14ac:dyDescent="0.25">
      <c r="A6739" s="71" t="str">
        <f>IF(
   SUMPRODUCT(--(Sinduscon!$3:$3=DATE(2013,INT((ROW(A6936)-1)/20)+1,1)))&gt;0,
   DATE(2013,INT((ROW(A6936)-1)/20)+1,1),
   ""
)</f>
        <v/>
      </c>
      <c r="B6739" s="72" t="str">
        <f t="shared" si="304"/>
        <v/>
      </c>
      <c r="C6739" s="73"/>
      <c r="D6739" s="73"/>
      <c r="E6739" s="73"/>
      <c r="F6739" s="73"/>
      <c r="G6739" s="73"/>
    </row>
    <row r="6740" spans="1:7" x14ac:dyDescent="0.25">
      <c r="A6740" s="71" t="str">
        <f>IF(
   SUMPRODUCT(--(Sinduscon!$3:$3=DATE(2013,INT((ROW(A6937)-1)/20)+1,1)))&gt;0,
   DATE(2013,INT((ROW(A6937)-1)/20)+1,1),
   ""
)</f>
        <v/>
      </c>
      <c r="B6740" s="72" t="str">
        <f t="shared" si="304"/>
        <v/>
      </c>
      <c r="C6740" s="73"/>
      <c r="D6740" s="73"/>
      <c r="E6740" s="73"/>
      <c r="F6740" s="73"/>
      <c r="G6740" s="73"/>
    </row>
    <row r="6741" spans="1:7" x14ac:dyDescent="0.25">
      <c r="A6741" s="71" t="str">
        <f>IF(
   SUMPRODUCT(--(Sinduscon!$3:$3=DATE(2013,INT((ROW(A6938)-1)/20)+1,1)))&gt;0,
   DATE(2013,INT((ROW(A6938)-1)/20)+1,1),
   ""
)</f>
        <v/>
      </c>
      <c r="B6741" s="72" t="str">
        <f t="shared" si="304"/>
        <v/>
      </c>
      <c r="C6741" s="73"/>
      <c r="D6741" s="73"/>
      <c r="E6741" s="73"/>
      <c r="F6741" s="73"/>
      <c r="G6741" s="73"/>
    </row>
    <row r="6742" spans="1:7" x14ac:dyDescent="0.25">
      <c r="A6742" s="71" t="str">
        <f>IF(
   SUMPRODUCT(--(Sinduscon!$3:$3=DATE(2013,INT((ROW(A6939)-1)/20)+1,1)))&gt;0,
   DATE(2013,INT((ROW(A6939)-1)/20)+1,1),
   ""
)</f>
        <v/>
      </c>
      <c r="B6742" s="72" t="str">
        <f t="shared" si="304"/>
        <v/>
      </c>
      <c r="C6742" s="73"/>
      <c r="D6742" s="73"/>
      <c r="E6742" s="73"/>
      <c r="F6742" s="73"/>
      <c r="G6742" s="73"/>
    </row>
    <row r="6743" spans="1:7" x14ac:dyDescent="0.25">
      <c r="A6743" s="71" t="str">
        <f>IF(
   SUMPRODUCT(--(Sinduscon!$3:$3=DATE(2013,INT((ROW(A6940)-1)/20)+1,1)))&gt;0,
   DATE(2013,INT((ROW(A6940)-1)/20)+1,1),
   ""
)</f>
        <v/>
      </c>
      <c r="B6743" s="72" t="str">
        <f t="shared" si="304"/>
        <v/>
      </c>
      <c r="C6743" s="73"/>
      <c r="D6743" s="73"/>
      <c r="E6743" s="73"/>
      <c r="F6743" s="73"/>
      <c r="G6743" s="73"/>
    </row>
    <row r="6744" spans="1:7" x14ac:dyDescent="0.25">
      <c r="A6744" s="71" t="str">
        <f>IF(
   SUMPRODUCT(--(Sinduscon!$3:$3=DATE(2013,INT((ROW(A6941)-1)/20)+1,1)))&gt;0,
   DATE(2013,INT((ROW(A6941)-1)/20)+1,1),
   ""
)</f>
        <v/>
      </c>
      <c r="B6744" s="72" t="str">
        <f t="shared" si="304"/>
        <v/>
      </c>
      <c r="C6744" s="73"/>
      <c r="D6744" s="73"/>
      <c r="E6744" s="73"/>
      <c r="F6744" s="73"/>
      <c r="G6744" s="73"/>
    </row>
    <row r="6745" spans="1:7" x14ac:dyDescent="0.25">
      <c r="A6745" s="71" t="str">
        <f>IF(
   SUMPRODUCT(--(Sinduscon!$3:$3=DATE(2013,INT((ROW(A6942)-1)/20)+1,1)))&gt;0,
   DATE(2013,INT((ROW(A6942)-1)/20)+1,1),
   ""
)</f>
        <v/>
      </c>
      <c r="B6745" s="72" t="str">
        <f t="shared" si="304"/>
        <v/>
      </c>
      <c r="C6745" s="73"/>
      <c r="D6745" s="73"/>
      <c r="E6745" s="73"/>
      <c r="F6745" s="73"/>
      <c r="G6745" s="73"/>
    </row>
    <row r="6746" spans="1:7" x14ac:dyDescent="0.25">
      <c r="A6746" s="71" t="str">
        <f>IF(
   SUMPRODUCT(--(Sinduscon!$3:$3=DATE(2013,INT((ROW(A6943)-1)/20)+1,1)))&gt;0,
   DATE(2013,INT((ROW(A6943)-1)/20)+1,1),
   ""
)</f>
        <v/>
      </c>
      <c r="B6746" s="72" t="str">
        <f t="shared" si="304"/>
        <v/>
      </c>
      <c r="C6746" s="73"/>
      <c r="D6746" s="73"/>
      <c r="E6746" s="73"/>
      <c r="F6746" s="73"/>
      <c r="G6746" s="73"/>
    </row>
    <row r="6747" spans="1:7" x14ac:dyDescent="0.25">
      <c r="A6747" s="71" t="str">
        <f>IF(
   SUMPRODUCT(--(Sinduscon!$3:$3=DATE(2013,INT((ROW(A6944)-1)/20)+1,1)))&gt;0,
   DATE(2013,INT((ROW(A6944)-1)/20)+1,1),
   ""
)</f>
        <v/>
      </c>
      <c r="B6747" s="72" t="str">
        <f t="shared" si="304"/>
        <v/>
      </c>
      <c r="C6747" s="73"/>
      <c r="D6747" s="73"/>
      <c r="E6747" s="73"/>
      <c r="F6747" s="73"/>
      <c r="G6747" s="73"/>
    </row>
    <row r="6748" spans="1:7" x14ac:dyDescent="0.25">
      <c r="A6748" s="71" t="str">
        <f>IF(
   SUMPRODUCT(--(Sinduscon!$3:$3=DATE(2013,INT((ROW(A6945)-1)/20)+1,1)))&gt;0,
   DATE(2013,INT((ROW(A6945)-1)/20)+1,1),
   ""
)</f>
        <v/>
      </c>
      <c r="B6748" s="72" t="str">
        <f t="shared" si="304"/>
        <v/>
      </c>
      <c r="C6748" s="73"/>
      <c r="D6748" s="73"/>
      <c r="E6748" s="73"/>
      <c r="F6748" s="73"/>
      <c r="G6748" s="73"/>
    </row>
    <row r="6749" spans="1:7" x14ac:dyDescent="0.25">
      <c r="A6749" s="71" t="str">
        <f>IF(
   SUMPRODUCT(--(Sinduscon!$3:$3=DATE(2013,INT((ROW(A6946)-1)/20)+1,1)))&gt;0,
   DATE(2013,INT((ROW(A6946)-1)/20)+1,1),
   ""
)</f>
        <v/>
      </c>
      <c r="B6749" s="72" t="str">
        <f t="shared" si="304"/>
        <v/>
      </c>
      <c r="C6749" s="73"/>
      <c r="D6749" s="73"/>
      <c r="E6749" s="73"/>
      <c r="F6749" s="73"/>
      <c r="G6749" s="73"/>
    </row>
    <row r="6750" spans="1:7" x14ac:dyDescent="0.25">
      <c r="A6750" s="71" t="str">
        <f>IF(
   SUMPRODUCT(--(Sinduscon!$3:$3=DATE(2013,INT((ROW(A6947)-1)/20)+1,1)))&gt;0,
   DATE(2013,INT((ROW(A6947)-1)/20)+1,1),
   ""
)</f>
        <v/>
      </c>
      <c r="B6750" s="72" t="str">
        <f t="shared" si="304"/>
        <v/>
      </c>
      <c r="C6750" s="73"/>
      <c r="D6750" s="73"/>
      <c r="E6750" s="73"/>
      <c r="F6750" s="73"/>
      <c r="G6750" s="73"/>
    </row>
    <row r="6751" spans="1:7" x14ac:dyDescent="0.25">
      <c r="A6751" s="71" t="str">
        <f>IF(
   SUMPRODUCT(--(Sinduscon!$3:$3=DATE(2013,INT((ROW(A6948)-1)/20)+1,1)))&gt;0,
   DATE(2013,INT((ROW(A6948)-1)/20)+1,1),
   ""
)</f>
        <v/>
      </c>
      <c r="B6751" s="72" t="str">
        <f t="shared" si="304"/>
        <v/>
      </c>
      <c r="C6751" s="73"/>
      <c r="D6751" s="73"/>
      <c r="E6751" s="73"/>
      <c r="F6751" s="73"/>
      <c r="G6751" s="73"/>
    </row>
    <row r="6752" spans="1:7" x14ac:dyDescent="0.25">
      <c r="A6752" s="71" t="str">
        <f>IF(
   SUMPRODUCT(--(Sinduscon!$3:$3=DATE(2013,INT((ROW(A6949)-1)/20)+1,1)))&gt;0,
   DATE(2013,INT((ROW(A6949)-1)/20)+1,1),
   ""
)</f>
        <v/>
      </c>
      <c r="B6752" s="72" t="str">
        <f t="shared" si="304"/>
        <v/>
      </c>
      <c r="C6752" s="73"/>
      <c r="D6752" s="73"/>
      <c r="E6752" s="73"/>
      <c r="F6752" s="73"/>
      <c r="G6752" s="73"/>
    </row>
    <row r="6753" spans="1:7" x14ac:dyDescent="0.25">
      <c r="A6753" s="71" t="str">
        <f>IF(
   SUMPRODUCT(--(Sinduscon!$3:$3=DATE(2013,INT((ROW(A6950)-1)/20)+1,1)))&gt;0,
   DATE(2013,INT((ROW(A6950)-1)/20)+1,1),
   ""
)</f>
        <v/>
      </c>
      <c r="B6753" s="72" t="str">
        <f t="shared" si="304"/>
        <v/>
      </c>
      <c r="C6753" s="73"/>
      <c r="D6753" s="73"/>
      <c r="E6753" s="73"/>
      <c r="F6753" s="73"/>
      <c r="G6753" s="73"/>
    </row>
    <row r="6754" spans="1:7" x14ac:dyDescent="0.25">
      <c r="A6754" s="71" t="str">
        <f>IF(
   SUMPRODUCT(--(Sinduscon!$3:$3=DATE(2013,INT((ROW(A6951)-1)/20)+1,1)))&gt;0,
   DATE(2013,INT((ROW(A6951)-1)/20)+1,1),
   ""
)</f>
        <v/>
      </c>
      <c r="B6754" s="72" t="str">
        <f t="shared" si="304"/>
        <v/>
      </c>
      <c r="C6754" s="73"/>
      <c r="D6754" s="73"/>
      <c r="E6754" s="73"/>
      <c r="F6754" s="73"/>
      <c r="G6754" s="73"/>
    </row>
    <row r="6755" spans="1:7" x14ac:dyDescent="0.25">
      <c r="A6755" s="71" t="str">
        <f>IF(
   SUMPRODUCT(--(Sinduscon!$3:$3=DATE(2013,INT((ROW(A6952)-1)/20)+1,1)))&gt;0,
   DATE(2013,INT((ROW(A6952)-1)/20)+1,1),
   ""
)</f>
        <v/>
      </c>
      <c r="B6755" s="72" t="str">
        <f t="shared" si="304"/>
        <v/>
      </c>
      <c r="C6755" s="73"/>
      <c r="D6755" s="73"/>
      <c r="E6755" s="73"/>
      <c r="F6755" s="73"/>
      <c r="G6755" s="73"/>
    </row>
    <row r="6756" spans="1:7" x14ac:dyDescent="0.25">
      <c r="A6756" s="71" t="str">
        <f>IF(
   SUMPRODUCT(--(Sinduscon!$3:$3=DATE(2013,INT((ROW(A6953)-1)/20)+1,1)))&gt;0,
   DATE(2013,INT((ROW(A6953)-1)/20)+1,1),
   ""
)</f>
        <v/>
      </c>
      <c r="B6756" s="72" t="str">
        <f t="shared" si="304"/>
        <v/>
      </c>
      <c r="C6756" s="73"/>
      <c r="D6756" s="73"/>
      <c r="E6756" s="73"/>
      <c r="F6756" s="73"/>
      <c r="G6756" s="73"/>
    </row>
    <row r="6757" spans="1:7" x14ac:dyDescent="0.25">
      <c r="A6757" s="71" t="str">
        <f>IF(
   SUMPRODUCT(--(Sinduscon!$3:$3=DATE(2013,INT((ROW(A6954)-1)/20)+1,1)))&gt;0,
   DATE(2013,INT((ROW(A6954)-1)/20)+1,1),
   ""
)</f>
        <v/>
      </c>
      <c r="B6757" s="72" t="str">
        <f t="shared" si="304"/>
        <v/>
      </c>
      <c r="C6757" s="73"/>
      <c r="D6757" s="73"/>
      <c r="E6757" s="73"/>
      <c r="F6757" s="73"/>
      <c r="G6757" s="73"/>
    </row>
    <row r="6758" spans="1:7" x14ac:dyDescent="0.25">
      <c r="A6758" s="71" t="str">
        <f>IF(
   SUMPRODUCT(--(Sinduscon!$3:$3=DATE(2013,INT((ROW(A6955)-1)/20)+1,1)))&gt;0,
   DATE(2013,INT((ROW(A6955)-1)/20)+1,1),
   ""
)</f>
        <v/>
      </c>
      <c r="B6758" s="72" t="str">
        <f t="shared" si="304"/>
        <v/>
      </c>
      <c r="C6758" s="73"/>
      <c r="D6758" s="73"/>
      <c r="E6758" s="73"/>
      <c r="F6758" s="73"/>
      <c r="G6758" s="73"/>
    </row>
    <row r="6759" spans="1:7" x14ac:dyDescent="0.25">
      <c r="A6759" s="71" t="str">
        <f>IF(
   SUMPRODUCT(--(Sinduscon!$3:$3=DATE(2013,INT((ROW(A6956)-1)/20)+1,1)))&gt;0,
   DATE(2013,INT((ROW(A6956)-1)/20)+1,1),
   ""
)</f>
        <v/>
      </c>
      <c r="B6759" s="72" t="str">
        <f t="shared" si="304"/>
        <v/>
      </c>
      <c r="C6759" s="73"/>
      <c r="D6759" s="73"/>
      <c r="E6759" s="73"/>
      <c r="F6759" s="73"/>
      <c r="G6759" s="73"/>
    </row>
    <row r="6760" spans="1:7" x14ac:dyDescent="0.25">
      <c r="A6760" s="71" t="str">
        <f>IF(
   SUMPRODUCT(--(Sinduscon!$3:$3=DATE(2013,INT((ROW(A6957)-1)/20)+1,1)))&gt;0,
   DATE(2013,INT((ROW(A6957)-1)/20)+1,1),
   ""
)</f>
        <v/>
      </c>
      <c r="B6760" s="72" t="str">
        <f t="shared" si="304"/>
        <v/>
      </c>
      <c r="C6760" s="73"/>
      <c r="D6760" s="73"/>
      <c r="E6760" s="73"/>
      <c r="F6760" s="73"/>
      <c r="G6760" s="73"/>
    </row>
    <row r="6761" spans="1:7" x14ac:dyDescent="0.25">
      <c r="A6761" s="71" t="str">
        <f>IF(
   SUMPRODUCT(--(Sinduscon!$3:$3=DATE(2013,INT((ROW(A6958)-1)/20)+1,1)))&gt;0,
   DATE(2013,INT((ROW(A6958)-1)/20)+1,1),
   ""
)</f>
        <v/>
      </c>
      <c r="B6761" s="72" t="str">
        <f t="shared" si="304"/>
        <v/>
      </c>
      <c r="C6761" s="73"/>
      <c r="D6761" s="73"/>
      <c r="E6761" s="73"/>
      <c r="F6761" s="73"/>
      <c r="G6761" s="73"/>
    </row>
    <row r="6762" spans="1:7" x14ac:dyDescent="0.25">
      <c r="A6762" s="71" t="str">
        <f>IF(
   SUMPRODUCT(--(Sinduscon!$3:$3=DATE(2013,INT((ROW(A6959)-1)/20)+1,1)))&gt;0,
   DATE(2013,INT((ROW(A6959)-1)/20)+1,1),
   ""
)</f>
        <v/>
      </c>
      <c r="B6762" s="72" t="str">
        <f t="shared" si="304"/>
        <v/>
      </c>
      <c r="C6762" s="73"/>
      <c r="D6762" s="73"/>
      <c r="E6762" s="73"/>
      <c r="F6762" s="73"/>
      <c r="G6762" s="73"/>
    </row>
    <row r="6763" spans="1:7" x14ac:dyDescent="0.25">
      <c r="A6763" s="71" t="str">
        <f>IF(
   SUMPRODUCT(--(Sinduscon!$3:$3=DATE(2013,INT((ROW(A6960)-1)/20)+1,1)))&gt;0,
   DATE(2013,INT((ROW(A6960)-1)/20)+1,1),
   ""
)</f>
        <v/>
      </c>
      <c r="B6763" s="72" t="str">
        <f t="shared" si="304"/>
        <v/>
      </c>
      <c r="C6763" s="73"/>
      <c r="D6763" s="73"/>
      <c r="E6763" s="73"/>
      <c r="F6763" s="73"/>
      <c r="G6763" s="73"/>
    </row>
    <row r="6764" spans="1:7" x14ac:dyDescent="0.25">
      <c r="A6764" s="71" t="str">
        <f>IF(
   SUMPRODUCT(--(Sinduscon!$3:$3=DATE(2013,INT((ROW(A6961)-1)/20)+1,1)))&gt;0,
   DATE(2013,INT((ROW(A6961)-1)/20)+1,1),
   ""
)</f>
        <v/>
      </c>
      <c r="B6764" s="72" t="str">
        <f t="shared" si="304"/>
        <v/>
      </c>
      <c r="C6764" s="73"/>
      <c r="D6764" s="73"/>
      <c r="E6764" s="73"/>
      <c r="F6764" s="73"/>
      <c r="G6764" s="73"/>
    </row>
    <row r="6765" spans="1:7" x14ac:dyDescent="0.25">
      <c r="A6765" s="71" t="str">
        <f>IF(
   SUMPRODUCT(--(Sinduscon!$3:$3=DATE(2013,INT((ROW(A6962)-1)/20)+1,1)))&gt;0,
   DATE(2013,INT((ROW(A6962)-1)/20)+1,1),
   ""
)</f>
        <v/>
      </c>
      <c r="B6765" s="72" t="str">
        <f t="shared" si="304"/>
        <v/>
      </c>
      <c r="C6765" s="73"/>
      <c r="D6765" s="73"/>
      <c r="E6765" s="73"/>
      <c r="F6765" s="73"/>
      <c r="G6765" s="73"/>
    </row>
    <row r="6766" spans="1:7" x14ac:dyDescent="0.25">
      <c r="A6766" s="71" t="str">
        <f>IF(
   SUMPRODUCT(--(Sinduscon!$3:$3=DATE(2013,INT((ROW(A6963)-1)/20)+1,1)))&gt;0,
   DATE(2013,INT((ROW(A6963)-1)/20)+1,1),
   ""
)</f>
        <v/>
      </c>
      <c r="B6766" s="72" t="str">
        <f t="shared" si="304"/>
        <v/>
      </c>
      <c r="C6766" s="73"/>
      <c r="D6766" s="73"/>
      <c r="E6766" s="73"/>
      <c r="F6766" s="73"/>
      <c r="G6766" s="73"/>
    </row>
    <row r="6767" spans="1:7" x14ac:dyDescent="0.25">
      <c r="A6767" s="71" t="str">
        <f>IF(
   SUMPRODUCT(--(Sinduscon!$3:$3=DATE(2013,INT((ROW(A6964)-1)/20)+1,1)))&gt;0,
   DATE(2013,INT((ROW(A6964)-1)/20)+1,1),
   ""
)</f>
        <v/>
      </c>
      <c r="B6767" s="72" t="str">
        <f t="shared" si="304"/>
        <v/>
      </c>
      <c r="C6767" s="73"/>
      <c r="D6767" s="73"/>
      <c r="E6767" s="73"/>
      <c r="F6767" s="73"/>
      <c r="G6767" s="73"/>
    </row>
    <row r="6768" spans="1:7" x14ac:dyDescent="0.25">
      <c r="A6768" s="71" t="str">
        <f>IF(
   SUMPRODUCT(--(Sinduscon!$3:$3=DATE(2013,INT((ROW(A6965)-1)/20)+1,1)))&gt;0,
   DATE(2013,INT((ROW(A6965)-1)/20)+1,1),
   ""
)</f>
        <v/>
      </c>
      <c r="B6768" s="72" t="str">
        <f t="shared" si="304"/>
        <v/>
      </c>
      <c r="C6768" s="73"/>
      <c r="D6768" s="73"/>
      <c r="E6768" s="73"/>
      <c r="F6768" s="73"/>
      <c r="G6768" s="73"/>
    </row>
    <row r="6769" spans="1:7" x14ac:dyDescent="0.25">
      <c r="A6769" s="71" t="str">
        <f>IF(
   SUMPRODUCT(--(Sinduscon!$3:$3=DATE(2013,INT((ROW(A6966)-1)/20)+1,1)))&gt;0,
   DATE(2013,INT((ROW(A6966)-1)/20)+1,1),
   ""
)</f>
        <v/>
      </c>
      <c r="B6769" s="72" t="str">
        <f t="shared" si="304"/>
        <v/>
      </c>
      <c r="C6769" s="73"/>
      <c r="D6769" s="73"/>
      <c r="E6769" s="73"/>
      <c r="F6769" s="73"/>
      <c r="G6769" s="73"/>
    </row>
    <row r="6770" spans="1:7" x14ac:dyDescent="0.25">
      <c r="A6770" s="71" t="str">
        <f>IF(
   SUMPRODUCT(--(Sinduscon!$3:$3=DATE(2013,INT((ROW(A6967)-1)/20)+1,1)))&gt;0,
   DATE(2013,INT((ROW(A6967)-1)/20)+1,1),
   ""
)</f>
        <v/>
      </c>
      <c r="B6770" s="72" t="str">
        <f t="shared" si="304"/>
        <v/>
      </c>
      <c r="C6770" s="73"/>
      <c r="D6770" s="73"/>
      <c r="E6770" s="73"/>
      <c r="F6770" s="73"/>
      <c r="G6770" s="73"/>
    </row>
    <row r="6771" spans="1:7" x14ac:dyDescent="0.25">
      <c r="A6771" s="71" t="str">
        <f>IF(
   SUMPRODUCT(--(Sinduscon!$3:$3=DATE(2013,INT((ROW(A6968)-1)/20)+1,1)))&gt;0,
   DATE(2013,INT((ROW(A6968)-1)/20)+1,1),
   ""
)</f>
        <v/>
      </c>
      <c r="B6771" s="72" t="str">
        <f t="shared" si="304"/>
        <v/>
      </c>
      <c r="C6771" s="73"/>
      <c r="D6771" s="73"/>
      <c r="E6771" s="73"/>
      <c r="F6771" s="73"/>
      <c r="G6771" s="73"/>
    </row>
    <row r="6772" spans="1:7" x14ac:dyDescent="0.25">
      <c r="A6772" s="71" t="str">
        <f>IF(
   SUMPRODUCT(--(Sinduscon!$3:$3=DATE(2013,INT((ROW(A6969)-1)/20)+1,1)))&gt;0,
   DATE(2013,INT((ROW(A6969)-1)/20)+1,1),
   ""
)</f>
        <v/>
      </c>
      <c r="B6772" s="72" t="str">
        <f t="shared" si="304"/>
        <v/>
      </c>
      <c r="C6772" s="73"/>
      <c r="D6772" s="73"/>
      <c r="E6772" s="73"/>
      <c r="F6772" s="73"/>
      <c r="G6772" s="73"/>
    </row>
    <row r="6773" spans="1:7" x14ac:dyDescent="0.25">
      <c r="A6773" s="71" t="str">
        <f>IF(
   SUMPRODUCT(--(Sinduscon!$3:$3=DATE(2013,INT((ROW(A6970)-1)/20)+1,1)))&gt;0,
   DATE(2013,INT((ROW(A6970)-1)/20)+1,1),
   ""
)</f>
        <v/>
      </c>
      <c r="B6773" s="72" t="str">
        <f t="shared" si="304"/>
        <v/>
      </c>
      <c r="C6773" s="73"/>
      <c r="D6773" s="73"/>
      <c r="E6773" s="73"/>
      <c r="F6773" s="73"/>
      <c r="G6773" s="73"/>
    </row>
    <row r="6774" spans="1:7" x14ac:dyDescent="0.25">
      <c r="A6774" s="71" t="str">
        <f>IF(
   SUMPRODUCT(--(Sinduscon!$3:$3=DATE(2013,INT((ROW(A6971)-1)/20)+1,1)))&gt;0,
   DATE(2013,INT((ROW(A6971)-1)/20)+1,1),
   ""
)</f>
        <v/>
      </c>
      <c r="B6774" s="72" t="str">
        <f t="shared" si="304"/>
        <v/>
      </c>
      <c r="C6774" s="73"/>
      <c r="D6774" s="73"/>
      <c r="E6774" s="73"/>
      <c r="F6774" s="73"/>
      <c r="G6774" s="73"/>
    </row>
    <row r="6775" spans="1:7" x14ac:dyDescent="0.25">
      <c r="A6775" s="71" t="str">
        <f>IF(
   SUMPRODUCT(--(Sinduscon!$3:$3=DATE(2013,INT((ROW(A6972)-1)/20)+1,1)))&gt;0,
   DATE(2013,INT((ROW(A6972)-1)/20)+1,1),
   ""
)</f>
        <v/>
      </c>
      <c r="B6775" s="72" t="str">
        <f t="shared" si="304"/>
        <v/>
      </c>
      <c r="C6775" s="73"/>
      <c r="D6775" s="73"/>
      <c r="E6775" s="73"/>
      <c r="F6775" s="73"/>
      <c r="G6775" s="73"/>
    </row>
    <row r="6776" spans="1:7" x14ac:dyDescent="0.25">
      <c r="A6776" s="71" t="str">
        <f>IF(
   SUMPRODUCT(--(Sinduscon!$3:$3=DATE(2013,INT((ROW(A6973)-1)/20)+1,1)))&gt;0,
   DATE(2013,INT((ROW(A6973)-1)/20)+1,1),
   ""
)</f>
        <v/>
      </c>
      <c r="B6776" s="72" t="str">
        <f t="shared" si="304"/>
        <v/>
      </c>
      <c r="C6776" s="73"/>
      <c r="D6776" s="73"/>
      <c r="E6776" s="73"/>
      <c r="F6776" s="73"/>
      <c r="G6776" s="73"/>
    </row>
    <row r="6777" spans="1:7" x14ac:dyDescent="0.25">
      <c r="A6777" s="71" t="str">
        <f>IF(
   SUMPRODUCT(--(Sinduscon!$3:$3=DATE(2013,INT((ROW(A6974)-1)/20)+1,1)))&gt;0,
   DATE(2013,INT((ROW(A6974)-1)/20)+1,1),
   ""
)</f>
        <v/>
      </c>
      <c r="B6777" s="72" t="str">
        <f t="shared" si="304"/>
        <v/>
      </c>
      <c r="C6777" s="73"/>
      <c r="D6777" s="73"/>
      <c r="E6777" s="73"/>
      <c r="F6777" s="73"/>
      <c r="G6777" s="73"/>
    </row>
    <row r="6778" spans="1:7" x14ac:dyDescent="0.25">
      <c r="A6778" s="71" t="str">
        <f>IF(
   SUMPRODUCT(--(Sinduscon!$3:$3=DATE(2013,INT((ROW(A6975)-1)/20)+1,1)))&gt;0,
   DATE(2013,INT((ROW(A6975)-1)/20)+1,1),
   ""
)</f>
        <v/>
      </c>
      <c r="B6778" s="72" t="str">
        <f t="shared" si="304"/>
        <v/>
      </c>
      <c r="C6778" s="73"/>
      <c r="D6778" s="73"/>
      <c r="E6778" s="73"/>
      <c r="F6778" s="73"/>
      <c r="G6778" s="73"/>
    </row>
    <row r="6779" spans="1:7" x14ac:dyDescent="0.25">
      <c r="A6779" s="71" t="str">
        <f>IF(
   SUMPRODUCT(--(Sinduscon!$3:$3=DATE(2013,INT((ROW(A6976)-1)/20)+1,1)))&gt;0,
   DATE(2013,INT((ROW(A6976)-1)/20)+1,1),
   ""
)</f>
        <v/>
      </c>
      <c r="B6779" s="72" t="str">
        <f t="shared" si="304"/>
        <v/>
      </c>
      <c r="C6779" s="73"/>
      <c r="D6779" s="73"/>
      <c r="E6779" s="73"/>
      <c r="F6779" s="73"/>
      <c r="G6779" s="73"/>
    </row>
    <row r="6780" spans="1:7" x14ac:dyDescent="0.25">
      <c r="A6780" s="71" t="str">
        <f>IF(
   SUMPRODUCT(--(Sinduscon!$3:$3=DATE(2013,INT((ROW(A6977)-1)/20)+1,1)))&gt;0,
   DATE(2013,INT((ROW(A6977)-1)/20)+1,1),
   ""
)</f>
        <v/>
      </c>
      <c r="B6780" s="72" t="str">
        <f t="shared" si="304"/>
        <v/>
      </c>
      <c r="C6780" s="73"/>
      <c r="D6780" s="73"/>
      <c r="E6780" s="73"/>
      <c r="F6780" s="73"/>
      <c r="G6780" s="73"/>
    </row>
    <row r="6781" spans="1:7" x14ac:dyDescent="0.25">
      <c r="A6781" s="71" t="str">
        <f>IF(
   SUMPRODUCT(--(Sinduscon!$3:$3=DATE(2013,INT((ROW(A6978)-1)/20)+1,1)))&gt;0,
   DATE(2013,INT((ROW(A6978)-1)/20)+1,1),
   ""
)</f>
        <v/>
      </c>
      <c r="B6781" s="72" t="str">
        <f t="shared" si="304"/>
        <v/>
      </c>
      <c r="C6781" s="73"/>
      <c r="D6781" s="73"/>
      <c r="E6781" s="73"/>
      <c r="F6781" s="73"/>
      <c r="G6781" s="73"/>
    </row>
    <row r="6782" spans="1:7" x14ac:dyDescent="0.25">
      <c r="A6782" s="71" t="str">
        <f>IF(
   SUMPRODUCT(--(Sinduscon!$3:$3=DATE(2013,INT((ROW(A6979)-1)/20)+1,1)))&gt;0,
   DATE(2013,INT((ROW(A6979)-1)/20)+1,1),
   ""
)</f>
        <v/>
      </c>
      <c r="B6782" s="72" t="str">
        <f t="shared" si="304"/>
        <v/>
      </c>
      <c r="C6782" s="73"/>
      <c r="D6782" s="73"/>
      <c r="E6782" s="73"/>
      <c r="F6782" s="73"/>
      <c r="G6782" s="73"/>
    </row>
    <row r="6783" spans="1:7" x14ac:dyDescent="0.25">
      <c r="A6783" s="71" t="str">
        <f>IF(
   SUMPRODUCT(--(Sinduscon!$3:$3=DATE(2013,INT((ROW(A6980)-1)/20)+1,1)))&gt;0,
   DATE(2013,INT((ROW(A6980)-1)/20)+1,1),
   ""
)</f>
        <v/>
      </c>
      <c r="B6783" s="72" t="str">
        <f t="shared" si="304"/>
        <v/>
      </c>
      <c r="C6783" s="73"/>
      <c r="D6783" s="73"/>
      <c r="E6783" s="73"/>
      <c r="F6783" s="73"/>
      <c r="G6783" s="73"/>
    </row>
    <row r="6784" spans="1:7" x14ac:dyDescent="0.25">
      <c r="A6784" s="71" t="str">
        <f>IF(
   SUMPRODUCT(--(Sinduscon!$3:$3=DATE(2013,INT((ROW(A6981)-1)/20)+1,1)))&gt;0,
   DATE(2013,INT((ROW(A6981)-1)/20)+1,1),
   ""
)</f>
        <v/>
      </c>
      <c r="B6784" s="72" t="str">
        <f t="shared" si="304"/>
        <v/>
      </c>
      <c r="C6784" s="73"/>
      <c r="D6784" s="73"/>
      <c r="E6784" s="73"/>
      <c r="F6784" s="73"/>
      <c r="G6784" s="73"/>
    </row>
    <row r="6785" spans="1:7" x14ac:dyDescent="0.25">
      <c r="A6785" s="71" t="str">
        <f>IF(
   SUMPRODUCT(--(Sinduscon!$3:$3=DATE(2013,INT((ROW(A6982)-1)/20)+1,1)))&gt;0,
   DATE(2013,INT((ROW(A6982)-1)/20)+1,1),
   ""
)</f>
        <v/>
      </c>
      <c r="B6785" s="72" t="str">
        <f t="shared" si="304"/>
        <v/>
      </c>
      <c r="C6785" s="73"/>
      <c r="D6785" s="73"/>
      <c r="E6785" s="73"/>
      <c r="F6785" s="73"/>
      <c r="G6785" s="73"/>
    </row>
    <row r="6786" spans="1:7" x14ac:dyDescent="0.25">
      <c r="A6786" s="71" t="str">
        <f>IF(
   SUMPRODUCT(--(Sinduscon!$3:$3=DATE(2013,INT((ROW(A6983)-1)/20)+1,1)))&gt;0,
   DATE(2013,INT((ROW(A6983)-1)/20)+1,1),
   ""
)</f>
        <v/>
      </c>
      <c r="B6786" s="72" t="str">
        <f t="shared" si="304"/>
        <v/>
      </c>
      <c r="C6786" s="73"/>
      <c r="D6786" s="73"/>
      <c r="E6786" s="73"/>
      <c r="F6786" s="73"/>
      <c r="G6786" s="73"/>
    </row>
    <row r="6787" spans="1:7" x14ac:dyDescent="0.25">
      <c r="A6787" s="71" t="str">
        <f>IF(
   SUMPRODUCT(--(Sinduscon!$3:$3=DATE(2013,INT((ROW(A6984)-1)/20)+1,1)))&gt;0,
   DATE(2013,INT((ROW(A6984)-1)/20)+1,1),
   ""
)</f>
        <v/>
      </c>
      <c r="B6787" s="72" t="str">
        <f t="shared" si="304"/>
        <v/>
      </c>
      <c r="C6787" s="73"/>
      <c r="D6787" s="73"/>
      <c r="E6787" s="73"/>
      <c r="F6787" s="73"/>
      <c r="G6787" s="73"/>
    </row>
    <row r="6788" spans="1:7" x14ac:dyDescent="0.25">
      <c r="A6788" s="71" t="str">
        <f>IF(
   SUMPRODUCT(--(Sinduscon!$3:$3=DATE(2013,INT((ROW(A6985)-1)/20)+1,1)))&gt;0,
   DATE(2013,INT((ROW(A6985)-1)/20)+1,1),
   ""
)</f>
        <v/>
      </c>
      <c r="B6788" s="72" t="str">
        <f t="shared" si="304"/>
        <v/>
      </c>
      <c r="C6788" s="73"/>
      <c r="D6788" s="73"/>
      <c r="E6788" s="73"/>
      <c r="F6788" s="73"/>
      <c r="G6788" s="73"/>
    </row>
    <row r="6789" spans="1:7" x14ac:dyDescent="0.25">
      <c r="A6789" s="71" t="str">
        <f>IF(
   SUMPRODUCT(--(Sinduscon!$3:$3=DATE(2013,INT((ROW(A6986)-1)/20)+1,1)))&gt;0,
   DATE(2013,INT((ROW(A6986)-1)/20)+1,1),
   ""
)</f>
        <v/>
      </c>
      <c r="B6789" s="72" t="str">
        <f t="shared" si="304"/>
        <v/>
      </c>
      <c r="C6789" s="73"/>
      <c r="D6789" s="73"/>
      <c r="E6789" s="73"/>
      <c r="F6789" s="73"/>
      <c r="G6789" s="73"/>
    </row>
    <row r="6790" spans="1:7" x14ac:dyDescent="0.25">
      <c r="A6790" s="71" t="str">
        <f>IF(
   SUMPRODUCT(--(Sinduscon!$3:$3=DATE(2013,INT((ROW(A6987)-1)/20)+1,1)))&gt;0,
   DATE(2013,INT((ROW(A6987)-1)/20)+1,1),
   ""
)</f>
        <v/>
      </c>
      <c r="B6790" s="72" t="str">
        <f t="shared" si="304"/>
        <v/>
      </c>
      <c r="C6790" s="73"/>
      <c r="D6790" s="73"/>
      <c r="E6790" s="73"/>
      <c r="F6790" s="73"/>
      <c r="G6790" s="73"/>
    </row>
    <row r="6791" spans="1:7" x14ac:dyDescent="0.25">
      <c r="A6791" s="71" t="str">
        <f>IF(
   SUMPRODUCT(--(Sinduscon!$3:$3=DATE(2013,INT((ROW(A6988)-1)/20)+1,1)))&gt;0,
   DATE(2013,INT((ROW(A6988)-1)/20)+1,1),
   ""
)</f>
        <v/>
      </c>
      <c r="B6791" s="72" t="str">
        <f t="shared" si="304"/>
        <v/>
      </c>
      <c r="C6791" s="73"/>
      <c r="D6791" s="73"/>
      <c r="E6791" s="73"/>
      <c r="F6791" s="73"/>
      <c r="G6791" s="73"/>
    </row>
    <row r="6792" spans="1:7" x14ac:dyDescent="0.25">
      <c r="A6792" s="71" t="str">
        <f>IF(
   SUMPRODUCT(--(Sinduscon!$3:$3=DATE(2013,INT((ROW(A6989)-1)/20)+1,1)))&gt;0,
   DATE(2013,INT((ROW(A6989)-1)/20)+1,1),
   ""
)</f>
        <v/>
      </c>
      <c r="B6792" s="72" t="str">
        <f t="shared" ref="B6792:B6855" si="305">IF(A6792&lt;&gt;"", CHOOSE(MOD(QUOTIENT(ROW()-4,4),5)+1,"R-1","PP-4","R-8","R-16","PIS"), "")</f>
        <v/>
      </c>
      <c r="C6792" s="73"/>
      <c r="D6792" s="73"/>
      <c r="E6792" s="73"/>
      <c r="F6792" s="73"/>
      <c r="G6792" s="73"/>
    </row>
    <row r="6793" spans="1:7" x14ac:dyDescent="0.25">
      <c r="A6793" s="71" t="str">
        <f>IF(
   SUMPRODUCT(--(Sinduscon!$3:$3=DATE(2013,INT((ROW(A6990)-1)/20)+1,1)))&gt;0,
   DATE(2013,INT((ROW(A6990)-1)/20)+1,1),
   ""
)</f>
        <v/>
      </c>
      <c r="B6793" s="72" t="str">
        <f t="shared" si="305"/>
        <v/>
      </c>
      <c r="C6793" s="73"/>
      <c r="D6793" s="73"/>
      <c r="E6793" s="73"/>
      <c r="F6793" s="73"/>
      <c r="G6793" s="73"/>
    </row>
    <row r="6794" spans="1:7" x14ac:dyDescent="0.25">
      <c r="A6794" s="71" t="str">
        <f>IF(
   SUMPRODUCT(--(Sinduscon!$3:$3=DATE(2013,INT((ROW(A6991)-1)/20)+1,1)))&gt;0,
   DATE(2013,INT((ROW(A6991)-1)/20)+1,1),
   ""
)</f>
        <v/>
      </c>
      <c r="B6794" s="72" t="str">
        <f t="shared" si="305"/>
        <v/>
      </c>
      <c r="C6794" s="73"/>
      <c r="D6794" s="73"/>
      <c r="E6794" s="73"/>
      <c r="F6794" s="73"/>
      <c r="G6794" s="73"/>
    </row>
    <row r="6795" spans="1:7" x14ac:dyDescent="0.25">
      <c r="A6795" s="71" t="str">
        <f>IF(
   SUMPRODUCT(--(Sinduscon!$3:$3=DATE(2013,INT((ROW(A6992)-1)/20)+1,1)))&gt;0,
   DATE(2013,INT((ROW(A6992)-1)/20)+1,1),
   ""
)</f>
        <v/>
      </c>
      <c r="B6795" s="72" t="str">
        <f t="shared" si="305"/>
        <v/>
      </c>
      <c r="C6795" s="73"/>
      <c r="D6795" s="73"/>
      <c r="E6795" s="73"/>
      <c r="F6795" s="73"/>
      <c r="G6795" s="73"/>
    </row>
    <row r="6796" spans="1:7" x14ac:dyDescent="0.25">
      <c r="A6796" s="71" t="str">
        <f>IF(
   SUMPRODUCT(--(Sinduscon!$3:$3=DATE(2013,INT((ROW(A6993)-1)/20)+1,1)))&gt;0,
   DATE(2013,INT((ROW(A6993)-1)/20)+1,1),
   ""
)</f>
        <v/>
      </c>
      <c r="B6796" s="72" t="str">
        <f t="shared" si="305"/>
        <v/>
      </c>
      <c r="C6796" s="73"/>
      <c r="D6796" s="73"/>
      <c r="E6796" s="73"/>
      <c r="F6796" s="73"/>
      <c r="G6796" s="73"/>
    </row>
    <row r="6797" spans="1:7" x14ac:dyDescent="0.25">
      <c r="A6797" s="71" t="str">
        <f>IF(
   SUMPRODUCT(--(Sinduscon!$3:$3=DATE(2013,INT((ROW(A6994)-1)/20)+1,1)))&gt;0,
   DATE(2013,INT((ROW(A6994)-1)/20)+1,1),
   ""
)</f>
        <v/>
      </c>
      <c r="B6797" s="72" t="str">
        <f t="shared" si="305"/>
        <v/>
      </c>
      <c r="C6797" s="73"/>
      <c r="D6797" s="73"/>
      <c r="E6797" s="73"/>
      <c r="F6797" s="73"/>
      <c r="G6797" s="73"/>
    </row>
    <row r="6798" spans="1:7" x14ac:dyDescent="0.25">
      <c r="A6798" s="71" t="str">
        <f>IF(
   SUMPRODUCT(--(Sinduscon!$3:$3=DATE(2013,INT((ROW(A6995)-1)/20)+1,1)))&gt;0,
   DATE(2013,INT((ROW(A6995)-1)/20)+1,1),
   ""
)</f>
        <v/>
      </c>
      <c r="B6798" s="72" t="str">
        <f t="shared" si="305"/>
        <v/>
      </c>
      <c r="C6798" s="73"/>
      <c r="D6798" s="73"/>
      <c r="E6798" s="73"/>
      <c r="F6798" s="73"/>
      <c r="G6798" s="73"/>
    </row>
    <row r="6799" spans="1:7" x14ac:dyDescent="0.25">
      <c r="A6799" s="71" t="str">
        <f>IF(
   SUMPRODUCT(--(Sinduscon!$3:$3=DATE(2013,INT((ROW(A6996)-1)/20)+1,1)))&gt;0,
   DATE(2013,INT((ROW(A6996)-1)/20)+1,1),
   ""
)</f>
        <v/>
      </c>
      <c r="B6799" s="72" t="str">
        <f t="shared" si="305"/>
        <v/>
      </c>
      <c r="C6799" s="73"/>
      <c r="D6799" s="73"/>
      <c r="E6799" s="73"/>
      <c r="F6799" s="73"/>
      <c r="G6799" s="73"/>
    </row>
    <row r="6800" spans="1:7" x14ac:dyDescent="0.25">
      <c r="A6800" s="71" t="str">
        <f>IF(
   SUMPRODUCT(--(Sinduscon!$3:$3=DATE(2013,INT((ROW(A6997)-1)/20)+1,1)))&gt;0,
   DATE(2013,INT((ROW(A6997)-1)/20)+1,1),
   ""
)</f>
        <v/>
      </c>
      <c r="B6800" s="72" t="str">
        <f t="shared" si="305"/>
        <v/>
      </c>
      <c r="C6800" s="73"/>
      <c r="D6800" s="73"/>
      <c r="E6800" s="73"/>
      <c r="F6800" s="73"/>
      <c r="G6800" s="73"/>
    </row>
    <row r="6801" spans="1:7" x14ac:dyDescent="0.25">
      <c r="A6801" s="71" t="str">
        <f>IF(
   SUMPRODUCT(--(Sinduscon!$3:$3=DATE(2013,INT((ROW(A6998)-1)/20)+1,1)))&gt;0,
   DATE(2013,INT((ROW(A6998)-1)/20)+1,1),
   ""
)</f>
        <v/>
      </c>
      <c r="B6801" s="72" t="str">
        <f t="shared" si="305"/>
        <v/>
      </c>
      <c r="C6801" s="73"/>
      <c r="D6801" s="73"/>
      <c r="E6801" s="73"/>
      <c r="F6801" s="73"/>
      <c r="G6801" s="73"/>
    </row>
    <row r="6802" spans="1:7" x14ac:dyDescent="0.25">
      <c r="A6802" s="71" t="str">
        <f>IF(
   SUMPRODUCT(--(Sinduscon!$3:$3=DATE(2013,INT((ROW(A6999)-1)/20)+1,1)))&gt;0,
   DATE(2013,INT((ROW(A6999)-1)/20)+1,1),
   ""
)</f>
        <v/>
      </c>
      <c r="B6802" s="72" t="str">
        <f t="shared" si="305"/>
        <v/>
      </c>
      <c r="C6802" s="73"/>
      <c r="D6802" s="73"/>
      <c r="E6802" s="73"/>
      <c r="F6802" s="73"/>
      <c r="G6802" s="73"/>
    </row>
    <row r="6803" spans="1:7" x14ac:dyDescent="0.25">
      <c r="A6803" s="71" t="str">
        <f>IF(
   SUMPRODUCT(--(Sinduscon!$3:$3=DATE(2013,INT((ROW(A7000)-1)/20)+1,1)))&gt;0,
   DATE(2013,INT((ROW(A7000)-1)/20)+1,1),
   ""
)</f>
        <v/>
      </c>
      <c r="B6803" s="72" t="str">
        <f t="shared" si="305"/>
        <v/>
      </c>
      <c r="C6803" s="73"/>
      <c r="D6803" s="73"/>
      <c r="E6803" s="73"/>
      <c r="F6803" s="73"/>
      <c r="G6803" s="73"/>
    </row>
    <row r="6804" spans="1:7" x14ac:dyDescent="0.25">
      <c r="A6804" s="71" t="str">
        <f>IF(
   SUMPRODUCT(--(Sinduscon!$3:$3=DATE(2013,INT((ROW(A7001)-1)/20)+1,1)))&gt;0,
   DATE(2013,INT((ROW(A7001)-1)/20)+1,1),
   ""
)</f>
        <v/>
      </c>
      <c r="B6804" s="72" t="str">
        <f t="shared" si="305"/>
        <v/>
      </c>
      <c r="C6804" s="73"/>
      <c r="D6804" s="73"/>
      <c r="E6804" s="73"/>
      <c r="F6804" s="73"/>
      <c r="G6804" s="73"/>
    </row>
    <row r="6805" spans="1:7" x14ac:dyDescent="0.25">
      <c r="A6805" s="71" t="str">
        <f>IF(
   SUMPRODUCT(--(Sinduscon!$3:$3=DATE(2013,INT((ROW(A7002)-1)/20)+1,1)))&gt;0,
   DATE(2013,INT((ROW(A7002)-1)/20)+1,1),
   ""
)</f>
        <v/>
      </c>
      <c r="B6805" s="72" t="str">
        <f t="shared" si="305"/>
        <v/>
      </c>
      <c r="C6805" s="73"/>
      <c r="D6805" s="73"/>
      <c r="E6805" s="73"/>
      <c r="F6805" s="73"/>
      <c r="G6805" s="73"/>
    </row>
    <row r="6806" spans="1:7" x14ac:dyDescent="0.25">
      <c r="A6806" s="71" t="str">
        <f>IF(
   SUMPRODUCT(--(Sinduscon!$3:$3=DATE(2013,INT((ROW(A7003)-1)/20)+1,1)))&gt;0,
   DATE(2013,INT((ROW(A7003)-1)/20)+1,1),
   ""
)</f>
        <v/>
      </c>
      <c r="B6806" s="72" t="str">
        <f t="shared" si="305"/>
        <v/>
      </c>
      <c r="C6806" s="73"/>
      <c r="D6806" s="73"/>
      <c r="E6806" s="73"/>
      <c r="F6806" s="73"/>
      <c r="G6806" s="73"/>
    </row>
    <row r="6807" spans="1:7" x14ac:dyDescent="0.25">
      <c r="A6807" s="71" t="str">
        <f>IF(
   SUMPRODUCT(--(Sinduscon!$3:$3=DATE(2013,INT((ROW(A7004)-1)/20)+1,1)))&gt;0,
   DATE(2013,INT((ROW(A7004)-1)/20)+1,1),
   ""
)</f>
        <v/>
      </c>
      <c r="B6807" s="72" t="str">
        <f t="shared" si="305"/>
        <v/>
      </c>
      <c r="C6807" s="73"/>
      <c r="D6807" s="73"/>
      <c r="E6807" s="73"/>
      <c r="F6807" s="73"/>
      <c r="G6807" s="73"/>
    </row>
    <row r="6808" spans="1:7" x14ac:dyDescent="0.25">
      <c r="A6808" s="71" t="str">
        <f>IF(
   SUMPRODUCT(--(Sinduscon!$3:$3=DATE(2013,INT((ROW(A7005)-1)/20)+1,1)))&gt;0,
   DATE(2013,INT((ROW(A7005)-1)/20)+1,1),
   ""
)</f>
        <v/>
      </c>
      <c r="B6808" s="72" t="str">
        <f t="shared" si="305"/>
        <v/>
      </c>
      <c r="C6808" s="73"/>
      <c r="D6808" s="73"/>
      <c r="E6808" s="73"/>
      <c r="F6808" s="73"/>
      <c r="G6808" s="73"/>
    </row>
    <row r="6809" spans="1:7" x14ac:dyDescent="0.25">
      <c r="A6809" s="71" t="str">
        <f>IF(
   SUMPRODUCT(--(Sinduscon!$3:$3=DATE(2013,INT((ROW(A7006)-1)/20)+1,1)))&gt;0,
   DATE(2013,INT((ROW(A7006)-1)/20)+1,1),
   ""
)</f>
        <v/>
      </c>
      <c r="B6809" s="72" t="str">
        <f t="shared" si="305"/>
        <v/>
      </c>
      <c r="C6809" s="73"/>
      <c r="D6809" s="73"/>
      <c r="E6809" s="73"/>
      <c r="F6809" s="73"/>
      <c r="G6809" s="73"/>
    </row>
    <row r="6810" spans="1:7" x14ac:dyDescent="0.25">
      <c r="A6810" s="71" t="str">
        <f>IF(
   SUMPRODUCT(--(Sinduscon!$3:$3=DATE(2013,INT((ROW(A7007)-1)/20)+1,1)))&gt;0,
   DATE(2013,INT((ROW(A7007)-1)/20)+1,1),
   ""
)</f>
        <v/>
      </c>
      <c r="B6810" s="72" t="str">
        <f t="shared" si="305"/>
        <v/>
      </c>
      <c r="C6810" s="73"/>
      <c r="D6810" s="73"/>
      <c r="E6810" s="73"/>
      <c r="F6810" s="73"/>
      <c r="G6810" s="73"/>
    </row>
    <row r="6811" spans="1:7" x14ac:dyDescent="0.25">
      <c r="A6811" s="71" t="str">
        <f>IF(
   SUMPRODUCT(--(Sinduscon!$3:$3=DATE(2013,INT((ROW(A7008)-1)/20)+1,1)))&gt;0,
   DATE(2013,INT((ROW(A7008)-1)/20)+1,1),
   ""
)</f>
        <v/>
      </c>
      <c r="B6811" s="72" t="str">
        <f t="shared" si="305"/>
        <v/>
      </c>
      <c r="C6811" s="73"/>
      <c r="D6811" s="73"/>
      <c r="E6811" s="73"/>
      <c r="F6811" s="73"/>
      <c r="G6811" s="73"/>
    </row>
    <row r="6812" spans="1:7" x14ac:dyDescent="0.25">
      <c r="A6812" s="71" t="str">
        <f>IF(
   SUMPRODUCT(--(Sinduscon!$3:$3=DATE(2013,INT((ROW(A7009)-1)/20)+1,1)))&gt;0,
   DATE(2013,INT((ROW(A7009)-1)/20)+1,1),
   ""
)</f>
        <v/>
      </c>
      <c r="B6812" s="72" t="str">
        <f t="shared" si="305"/>
        <v/>
      </c>
      <c r="C6812" s="73"/>
      <c r="D6812" s="73"/>
      <c r="E6812" s="73"/>
      <c r="F6812" s="73"/>
      <c r="G6812" s="73"/>
    </row>
    <row r="6813" spans="1:7" x14ac:dyDescent="0.25">
      <c r="A6813" s="71" t="str">
        <f>IF(
   SUMPRODUCT(--(Sinduscon!$3:$3=DATE(2013,INT((ROW(A7010)-1)/20)+1,1)))&gt;0,
   DATE(2013,INT((ROW(A7010)-1)/20)+1,1),
   ""
)</f>
        <v/>
      </c>
      <c r="B6813" s="72" t="str">
        <f t="shared" si="305"/>
        <v/>
      </c>
      <c r="C6813" s="73"/>
      <c r="D6813" s="73"/>
      <c r="E6813" s="73"/>
      <c r="F6813" s="73"/>
      <c r="G6813" s="73"/>
    </row>
    <row r="6814" spans="1:7" x14ac:dyDescent="0.25">
      <c r="A6814" s="71" t="str">
        <f>IF(
   SUMPRODUCT(--(Sinduscon!$3:$3=DATE(2013,INT((ROW(A7011)-1)/20)+1,1)))&gt;0,
   DATE(2013,INT((ROW(A7011)-1)/20)+1,1),
   ""
)</f>
        <v/>
      </c>
      <c r="B6814" s="72" t="str">
        <f t="shared" si="305"/>
        <v/>
      </c>
      <c r="C6814" s="73"/>
      <c r="D6814" s="73"/>
      <c r="E6814" s="73"/>
      <c r="F6814" s="73"/>
      <c r="G6814" s="73"/>
    </row>
    <row r="6815" spans="1:7" x14ac:dyDescent="0.25">
      <c r="A6815" s="71" t="str">
        <f>IF(
   SUMPRODUCT(--(Sinduscon!$3:$3=DATE(2013,INT((ROW(A7012)-1)/20)+1,1)))&gt;0,
   DATE(2013,INT((ROW(A7012)-1)/20)+1,1),
   ""
)</f>
        <v/>
      </c>
      <c r="B6815" s="72" t="str">
        <f t="shared" si="305"/>
        <v/>
      </c>
      <c r="C6815" s="73"/>
      <c r="D6815" s="73"/>
      <c r="E6815" s="73"/>
      <c r="F6815" s="73"/>
      <c r="G6815" s="73"/>
    </row>
    <row r="6816" spans="1:7" x14ac:dyDescent="0.25">
      <c r="A6816" s="71" t="str">
        <f>IF(
   SUMPRODUCT(--(Sinduscon!$3:$3=DATE(2013,INT((ROW(A7013)-1)/20)+1,1)))&gt;0,
   DATE(2013,INT((ROW(A7013)-1)/20)+1,1),
   ""
)</f>
        <v/>
      </c>
      <c r="B6816" s="72" t="str">
        <f t="shared" si="305"/>
        <v/>
      </c>
      <c r="C6816" s="73"/>
      <c r="D6816" s="73"/>
      <c r="E6816" s="73"/>
      <c r="F6816" s="73"/>
      <c r="G6816" s="73"/>
    </row>
    <row r="6817" spans="1:7" x14ac:dyDescent="0.25">
      <c r="A6817" s="71" t="str">
        <f>IF(
   SUMPRODUCT(--(Sinduscon!$3:$3=DATE(2013,INT((ROW(A7014)-1)/20)+1,1)))&gt;0,
   DATE(2013,INT((ROW(A7014)-1)/20)+1,1),
   ""
)</f>
        <v/>
      </c>
      <c r="B6817" s="72" t="str">
        <f t="shared" si="305"/>
        <v/>
      </c>
      <c r="C6817" s="73"/>
      <c r="D6817" s="73"/>
      <c r="E6817" s="73"/>
      <c r="F6817" s="73"/>
      <c r="G6817" s="73"/>
    </row>
    <row r="6818" spans="1:7" x14ac:dyDescent="0.25">
      <c r="A6818" s="71" t="str">
        <f>IF(
   SUMPRODUCT(--(Sinduscon!$3:$3=DATE(2013,INT((ROW(A7015)-1)/20)+1,1)))&gt;0,
   DATE(2013,INT((ROW(A7015)-1)/20)+1,1),
   ""
)</f>
        <v/>
      </c>
      <c r="B6818" s="72" t="str">
        <f t="shared" si="305"/>
        <v/>
      </c>
      <c r="C6818" s="73"/>
      <c r="D6818" s="73"/>
      <c r="E6818" s="73"/>
      <c r="F6818" s="73"/>
      <c r="G6818" s="73"/>
    </row>
    <row r="6819" spans="1:7" x14ac:dyDescent="0.25">
      <c r="A6819" s="71" t="str">
        <f>IF(
   SUMPRODUCT(--(Sinduscon!$3:$3=DATE(2013,INT((ROW(A7016)-1)/20)+1,1)))&gt;0,
   DATE(2013,INT((ROW(A7016)-1)/20)+1,1),
   ""
)</f>
        <v/>
      </c>
      <c r="B6819" s="72" t="str">
        <f t="shared" si="305"/>
        <v/>
      </c>
      <c r="C6819" s="73"/>
      <c r="D6819" s="73"/>
      <c r="E6819" s="73"/>
      <c r="F6819" s="73"/>
      <c r="G6819" s="73"/>
    </row>
    <row r="6820" spans="1:7" x14ac:dyDescent="0.25">
      <c r="A6820" s="71" t="str">
        <f>IF(
   SUMPRODUCT(--(Sinduscon!$3:$3=DATE(2013,INT((ROW(A7017)-1)/20)+1,1)))&gt;0,
   DATE(2013,INT((ROW(A7017)-1)/20)+1,1),
   ""
)</f>
        <v/>
      </c>
      <c r="B6820" s="72" t="str">
        <f t="shared" si="305"/>
        <v/>
      </c>
      <c r="C6820" s="73"/>
      <c r="D6820" s="73"/>
      <c r="E6820" s="73"/>
      <c r="F6820" s="73"/>
      <c r="G6820" s="73"/>
    </row>
    <row r="6821" spans="1:7" x14ac:dyDescent="0.25">
      <c r="A6821" s="71" t="str">
        <f>IF(
   SUMPRODUCT(--(Sinduscon!$3:$3=DATE(2013,INT((ROW(A7018)-1)/20)+1,1)))&gt;0,
   DATE(2013,INT((ROW(A7018)-1)/20)+1,1),
   ""
)</f>
        <v/>
      </c>
      <c r="B6821" s="72" t="str">
        <f t="shared" si="305"/>
        <v/>
      </c>
      <c r="C6821" s="73"/>
      <c r="D6821" s="73"/>
      <c r="E6821" s="73"/>
      <c r="F6821" s="73"/>
      <c r="G6821" s="73"/>
    </row>
    <row r="6822" spans="1:7" x14ac:dyDescent="0.25">
      <c r="A6822" s="71" t="str">
        <f>IF(
   SUMPRODUCT(--(Sinduscon!$3:$3=DATE(2013,INT((ROW(A7019)-1)/20)+1,1)))&gt;0,
   DATE(2013,INT((ROW(A7019)-1)/20)+1,1),
   ""
)</f>
        <v/>
      </c>
      <c r="B6822" s="72" t="str">
        <f t="shared" si="305"/>
        <v/>
      </c>
      <c r="C6822" s="73"/>
      <c r="D6822" s="73"/>
      <c r="E6822" s="73"/>
      <c r="F6822" s="73"/>
      <c r="G6822" s="73"/>
    </row>
    <row r="6823" spans="1:7" x14ac:dyDescent="0.25">
      <c r="A6823" s="71" t="str">
        <f>IF(
   SUMPRODUCT(--(Sinduscon!$3:$3=DATE(2013,INT((ROW(A7020)-1)/20)+1,1)))&gt;0,
   DATE(2013,INT((ROW(A7020)-1)/20)+1,1),
   ""
)</f>
        <v/>
      </c>
      <c r="B6823" s="72" t="str">
        <f t="shared" si="305"/>
        <v/>
      </c>
      <c r="C6823" s="73"/>
      <c r="D6823" s="73"/>
      <c r="E6823" s="73"/>
      <c r="F6823" s="73"/>
      <c r="G6823" s="73"/>
    </row>
    <row r="6824" spans="1:7" x14ac:dyDescent="0.25">
      <c r="A6824" s="71" t="str">
        <f>IF(
   SUMPRODUCT(--(Sinduscon!$3:$3=DATE(2013,INT((ROW(A7021)-1)/20)+1,1)))&gt;0,
   DATE(2013,INT((ROW(A7021)-1)/20)+1,1),
   ""
)</f>
        <v/>
      </c>
      <c r="B6824" s="72" t="str">
        <f t="shared" si="305"/>
        <v/>
      </c>
      <c r="C6824" s="73"/>
      <c r="D6824" s="73"/>
      <c r="E6824" s="73"/>
      <c r="F6824" s="73"/>
      <c r="G6824" s="73"/>
    </row>
    <row r="6825" spans="1:7" x14ac:dyDescent="0.25">
      <c r="A6825" s="71" t="str">
        <f>IF(
   SUMPRODUCT(--(Sinduscon!$3:$3=DATE(2013,INT((ROW(A7022)-1)/20)+1,1)))&gt;0,
   DATE(2013,INT((ROW(A7022)-1)/20)+1,1),
   ""
)</f>
        <v/>
      </c>
      <c r="B6825" s="72" t="str">
        <f t="shared" si="305"/>
        <v/>
      </c>
      <c r="C6825" s="73"/>
      <c r="D6825" s="73"/>
      <c r="E6825" s="73"/>
      <c r="F6825" s="73"/>
      <c r="G6825" s="73"/>
    </row>
    <row r="6826" spans="1:7" x14ac:dyDescent="0.25">
      <c r="A6826" s="71" t="str">
        <f>IF(
   SUMPRODUCT(--(Sinduscon!$3:$3=DATE(2013,INT((ROW(A7023)-1)/20)+1,1)))&gt;0,
   DATE(2013,INT((ROW(A7023)-1)/20)+1,1),
   ""
)</f>
        <v/>
      </c>
      <c r="B6826" s="72" t="str">
        <f t="shared" si="305"/>
        <v/>
      </c>
      <c r="C6826" s="73"/>
      <c r="D6826" s="73"/>
      <c r="E6826" s="73"/>
      <c r="F6826" s="73"/>
      <c r="G6826" s="73"/>
    </row>
    <row r="6827" spans="1:7" x14ac:dyDescent="0.25">
      <c r="A6827" s="71" t="str">
        <f>IF(
   SUMPRODUCT(--(Sinduscon!$3:$3=DATE(2013,INT((ROW(A7024)-1)/20)+1,1)))&gt;0,
   DATE(2013,INT((ROW(A7024)-1)/20)+1,1),
   ""
)</f>
        <v/>
      </c>
      <c r="B6827" s="72" t="str">
        <f t="shared" si="305"/>
        <v/>
      </c>
      <c r="C6827" s="73"/>
      <c r="D6827" s="73"/>
      <c r="E6827" s="73"/>
      <c r="F6827" s="73"/>
      <c r="G6827" s="73"/>
    </row>
    <row r="6828" spans="1:7" x14ac:dyDescent="0.25">
      <c r="A6828" s="71" t="str">
        <f>IF(
   SUMPRODUCT(--(Sinduscon!$3:$3=DATE(2013,INT((ROW(A7025)-1)/20)+1,1)))&gt;0,
   DATE(2013,INT((ROW(A7025)-1)/20)+1,1),
   ""
)</f>
        <v/>
      </c>
      <c r="B6828" s="72" t="str">
        <f t="shared" si="305"/>
        <v/>
      </c>
      <c r="C6828" s="73"/>
      <c r="D6828" s="73"/>
      <c r="E6828" s="73"/>
      <c r="F6828" s="73"/>
      <c r="G6828" s="73"/>
    </row>
    <row r="6829" spans="1:7" x14ac:dyDescent="0.25">
      <c r="A6829" s="71" t="str">
        <f>IF(
   SUMPRODUCT(--(Sinduscon!$3:$3=DATE(2013,INT((ROW(A7026)-1)/20)+1,1)))&gt;0,
   DATE(2013,INT((ROW(A7026)-1)/20)+1,1),
   ""
)</f>
        <v/>
      </c>
      <c r="B6829" s="72" t="str">
        <f t="shared" si="305"/>
        <v/>
      </c>
      <c r="C6829" s="73"/>
      <c r="D6829" s="73"/>
      <c r="E6829" s="73"/>
      <c r="F6829" s="73"/>
      <c r="G6829" s="73"/>
    </row>
    <row r="6830" spans="1:7" x14ac:dyDescent="0.25">
      <c r="A6830" s="71" t="str">
        <f>IF(
   SUMPRODUCT(--(Sinduscon!$3:$3=DATE(2013,INT((ROW(A7027)-1)/20)+1,1)))&gt;0,
   DATE(2013,INT((ROW(A7027)-1)/20)+1,1),
   ""
)</f>
        <v/>
      </c>
      <c r="B6830" s="72" t="str">
        <f t="shared" si="305"/>
        <v/>
      </c>
      <c r="C6830" s="73"/>
      <c r="D6830" s="73"/>
      <c r="E6830" s="73"/>
      <c r="F6830" s="73"/>
      <c r="G6830" s="73"/>
    </row>
    <row r="6831" spans="1:7" x14ac:dyDescent="0.25">
      <c r="A6831" s="71" t="str">
        <f>IF(
   SUMPRODUCT(--(Sinduscon!$3:$3=DATE(2013,INT((ROW(A7028)-1)/20)+1,1)))&gt;0,
   DATE(2013,INT((ROW(A7028)-1)/20)+1,1),
   ""
)</f>
        <v/>
      </c>
      <c r="B6831" s="72" t="str">
        <f t="shared" si="305"/>
        <v/>
      </c>
      <c r="C6831" s="73"/>
      <c r="D6831" s="73"/>
      <c r="E6831" s="73"/>
      <c r="F6831" s="73"/>
      <c r="G6831" s="73"/>
    </row>
    <row r="6832" spans="1:7" x14ac:dyDescent="0.25">
      <c r="A6832" s="71" t="str">
        <f>IF(
   SUMPRODUCT(--(Sinduscon!$3:$3=DATE(2013,INT((ROW(A7029)-1)/20)+1,1)))&gt;0,
   DATE(2013,INT((ROW(A7029)-1)/20)+1,1),
   ""
)</f>
        <v/>
      </c>
      <c r="B6832" s="72" t="str">
        <f t="shared" si="305"/>
        <v/>
      </c>
      <c r="C6832" s="73"/>
      <c r="D6832" s="73"/>
      <c r="E6832" s="73"/>
      <c r="F6832" s="73"/>
      <c r="G6832" s="73"/>
    </row>
    <row r="6833" spans="1:7" x14ac:dyDescent="0.25">
      <c r="A6833" s="71" t="str">
        <f>IF(
   SUMPRODUCT(--(Sinduscon!$3:$3=DATE(2013,INT((ROW(A7030)-1)/20)+1,1)))&gt;0,
   DATE(2013,INT((ROW(A7030)-1)/20)+1,1),
   ""
)</f>
        <v/>
      </c>
      <c r="B6833" s="72" t="str">
        <f t="shared" si="305"/>
        <v/>
      </c>
      <c r="C6833" s="73"/>
      <c r="D6833" s="73"/>
      <c r="E6833" s="73"/>
      <c r="F6833" s="73"/>
      <c r="G6833" s="73"/>
    </row>
    <row r="6834" spans="1:7" x14ac:dyDescent="0.25">
      <c r="A6834" s="71" t="str">
        <f>IF(
   SUMPRODUCT(--(Sinduscon!$3:$3=DATE(2013,INT((ROW(A7031)-1)/20)+1,1)))&gt;0,
   DATE(2013,INT((ROW(A7031)-1)/20)+1,1),
   ""
)</f>
        <v/>
      </c>
      <c r="B6834" s="72" t="str">
        <f t="shared" si="305"/>
        <v/>
      </c>
      <c r="C6834" s="73"/>
      <c r="D6834" s="73"/>
      <c r="E6834" s="73"/>
      <c r="F6834" s="73"/>
      <c r="G6834" s="73"/>
    </row>
    <row r="6835" spans="1:7" x14ac:dyDescent="0.25">
      <c r="A6835" s="71" t="str">
        <f>IF(
   SUMPRODUCT(--(Sinduscon!$3:$3=DATE(2013,INT((ROW(A7032)-1)/20)+1,1)))&gt;0,
   DATE(2013,INT((ROW(A7032)-1)/20)+1,1),
   ""
)</f>
        <v/>
      </c>
      <c r="B6835" s="72" t="str">
        <f t="shared" si="305"/>
        <v/>
      </c>
      <c r="C6835" s="73"/>
      <c r="D6835" s="73"/>
      <c r="E6835" s="73"/>
      <c r="F6835" s="73"/>
      <c r="G6835" s="73"/>
    </row>
    <row r="6836" spans="1:7" x14ac:dyDescent="0.25">
      <c r="A6836" s="71" t="str">
        <f>IF(
   SUMPRODUCT(--(Sinduscon!$3:$3=DATE(2013,INT((ROW(A7033)-1)/20)+1,1)))&gt;0,
   DATE(2013,INT((ROW(A7033)-1)/20)+1,1),
   ""
)</f>
        <v/>
      </c>
      <c r="B6836" s="72" t="str">
        <f t="shared" si="305"/>
        <v/>
      </c>
      <c r="C6836" s="73"/>
      <c r="D6836" s="73"/>
      <c r="E6836" s="73"/>
      <c r="F6836" s="73"/>
      <c r="G6836" s="73"/>
    </row>
    <row r="6837" spans="1:7" x14ac:dyDescent="0.25">
      <c r="A6837" s="71" t="str">
        <f>IF(
   SUMPRODUCT(--(Sinduscon!$3:$3=DATE(2013,INT((ROW(A7034)-1)/20)+1,1)))&gt;0,
   DATE(2013,INT((ROW(A7034)-1)/20)+1,1),
   ""
)</f>
        <v/>
      </c>
      <c r="B6837" s="72" t="str">
        <f t="shared" si="305"/>
        <v/>
      </c>
      <c r="C6837" s="73"/>
      <c r="D6837" s="73"/>
      <c r="E6837" s="73"/>
      <c r="F6837" s="73"/>
      <c r="G6837" s="73"/>
    </row>
    <row r="6838" spans="1:7" x14ac:dyDescent="0.25">
      <c r="A6838" s="71" t="str">
        <f>IF(
   SUMPRODUCT(--(Sinduscon!$3:$3=DATE(2013,INT((ROW(A7035)-1)/20)+1,1)))&gt;0,
   DATE(2013,INT((ROW(A7035)-1)/20)+1,1),
   ""
)</f>
        <v/>
      </c>
      <c r="B6838" s="72" t="str">
        <f t="shared" si="305"/>
        <v/>
      </c>
      <c r="C6838" s="73"/>
      <c r="D6838" s="73"/>
      <c r="E6838" s="73"/>
      <c r="F6838" s="73"/>
      <c r="G6838" s="73"/>
    </row>
    <row r="6839" spans="1:7" x14ac:dyDescent="0.25">
      <c r="A6839" s="71" t="str">
        <f>IF(
   SUMPRODUCT(--(Sinduscon!$3:$3=DATE(2013,INT((ROW(A7036)-1)/20)+1,1)))&gt;0,
   DATE(2013,INT((ROW(A7036)-1)/20)+1,1),
   ""
)</f>
        <v/>
      </c>
      <c r="B6839" s="72" t="str">
        <f t="shared" si="305"/>
        <v/>
      </c>
      <c r="C6839" s="73"/>
      <c r="D6839" s="73"/>
      <c r="E6839" s="73"/>
      <c r="F6839" s="73"/>
      <c r="G6839" s="73"/>
    </row>
    <row r="6840" spans="1:7" x14ac:dyDescent="0.25">
      <c r="A6840" s="71" t="str">
        <f>IF(
   SUMPRODUCT(--(Sinduscon!$3:$3=DATE(2013,INT((ROW(A7037)-1)/20)+1,1)))&gt;0,
   DATE(2013,INT((ROW(A7037)-1)/20)+1,1),
   ""
)</f>
        <v/>
      </c>
      <c r="B6840" s="72" t="str">
        <f t="shared" si="305"/>
        <v/>
      </c>
      <c r="C6840" s="73"/>
      <c r="D6840" s="73"/>
      <c r="E6840" s="73"/>
      <c r="F6840" s="73"/>
      <c r="G6840" s="73"/>
    </row>
    <row r="6841" spans="1:7" x14ac:dyDescent="0.25">
      <c r="A6841" s="71" t="str">
        <f>IF(
   SUMPRODUCT(--(Sinduscon!$3:$3=DATE(2013,INT((ROW(A7038)-1)/20)+1,1)))&gt;0,
   DATE(2013,INT((ROW(A7038)-1)/20)+1,1),
   ""
)</f>
        <v/>
      </c>
      <c r="B6841" s="72" t="str">
        <f t="shared" si="305"/>
        <v/>
      </c>
      <c r="C6841" s="73"/>
      <c r="D6841" s="73"/>
      <c r="E6841" s="73"/>
      <c r="F6841" s="73"/>
      <c r="G6841" s="73"/>
    </row>
    <row r="6842" spans="1:7" x14ac:dyDescent="0.25">
      <c r="A6842" s="71" t="str">
        <f>IF(
   SUMPRODUCT(--(Sinduscon!$3:$3=DATE(2013,INT((ROW(A7039)-1)/20)+1,1)))&gt;0,
   DATE(2013,INT((ROW(A7039)-1)/20)+1,1),
   ""
)</f>
        <v/>
      </c>
      <c r="B6842" s="72" t="str">
        <f t="shared" si="305"/>
        <v/>
      </c>
      <c r="C6842" s="73"/>
      <c r="D6842" s="73"/>
      <c r="E6842" s="73"/>
      <c r="F6842" s="73"/>
      <c r="G6842" s="73"/>
    </row>
    <row r="6843" spans="1:7" x14ac:dyDescent="0.25">
      <c r="A6843" s="71" t="str">
        <f>IF(
   SUMPRODUCT(--(Sinduscon!$3:$3=DATE(2013,INT((ROW(A7040)-1)/20)+1,1)))&gt;0,
   DATE(2013,INT((ROW(A7040)-1)/20)+1,1),
   ""
)</f>
        <v/>
      </c>
      <c r="B6843" s="72" t="str">
        <f t="shared" si="305"/>
        <v/>
      </c>
      <c r="C6843" s="73"/>
      <c r="D6843" s="73"/>
      <c r="E6843" s="73"/>
      <c r="F6843" s="73"/>
      <c r="G6843" s="73"/>
    </row>
    <row r="6844" spans="1:7" x14ac:dyDescent="0.25">
      <c r="A6844" s="71" t="str">
        <f>IF(
   SUMPRODUCT(--(Sinduscon!$3:$3=DATE(2013,INT((ROW(A7041)-1)/20)+1,1)))&gt;0,
   DATE(2013,INT((ROW(A7041)-1)/20)+1,1),
   ""
)</f>
        <v/>
      </c>
      <c r="B6844" s="72" t="str">
        <f t="shared" si="305"/>
        <v/>
      </c>
      <c r="C6844" s="73"/>
      <c r="D6844" s="73"/>
      <c r="E6844" s="73"/>
      <c r="F6844" s="73"/>
      <c r="G6844" s="73"/>
    </row>
    <row r="6845" spans="1:7" x14ac:dyDescent="0.25">
      <c r="A6845" s="71" t="str">
        <f>IF(
   SUMPRODUCT(--(Sinduscon!$3:$3=DATE(2013,INT((ROW(A7042)-1)/20)+1,1)))&gt;0,
   DATE(2013,INT((ROW(A7042)-1)/20)+1,1),
   ""
)</f>
        <v/>
      </c>
      <c r="B6845" s="72" t="str">
        <f t="shared" si="305"/>
        <v/>
      </c>
      <c r="C6845" s="73"/>
      <c r="D6845" s="73"/>
      <c r="E6845" s="73"/>
      <c r="F6845" s="73"/>
      <c r="G6845" s="73"/>
    </row>
    <row r="6846" spans="1:7" x14ac:dyDescent="0.25">
      <c r="A6846" s="71" t="str">
        <f>IF(
   SUMPRODUCT(--(Sinduscon!$3:$3=DATE(2013,INT((ROW(A7043)-1)/20)+1,1)))&gt;0,
   DATE(2013,INT((ROW(A7043)-1)/20)+1,1),
   ""
)</f>
        <v/>
      </c>
      <c r="B6846" s="72" t="str">
        <f t="shared" si="305"/>
        <v/>
      </c>
      <c r="C6846" s="73"/>
      <c r="D6846" s="73"/>
      <c r="E6846" s="73"/>
      <c r="F6846" s="73"/>
      <c r="G6846" s="73"/>
    </row>
    <row r="6847" spans="1:7" x14ac:dyDescent="0.25">
      <c r="A6847" s="71" t="str">
        <f>IF(
   SUMPRODUCT(--(Sinduscon!$3:$3=DATE(2013,INT((ROW(A7044)-1)/20)+1,1)))&gt;0,
   DATE(2013,INT((ROW(A7044)-1)/20)+1,1),
   ""
)</f>
        <v/>
      </c>
      <c r="B6847" s="72" t="str">
        <f t="shared" si="305"/>
        <v/>
      </c>
      <c r="C6847" s="73"/>
      <c r="D6847" s="73"/>
      <c r="E6847" s="73"/>
      <c r="F6847" s="73"/>
      <c r="G6847" s="73"/>
    </row>
    <row r="6848" spans="1:7" x14ac:dyDescent="0.25">
      <c r="A6848" s="71" t="str">
        <f>IF(
   SUMPRODUCT(--(Sinduscon!$3:$3=DATE(2013,INT((ROW(A7045)-1)/20)+1,1)))&gt;0,
   DATE(2013,INT((ROW(A7045)-1)/20)+1,1),
   ""
)</f>
        <v/>
      </c>
      <c r="B6848" s="72" t="str">
        <f t="shared" si="305"/>
        <v/>
      </c>
      <c r="C6848" s="73"/>
      <c r="D6848" s="73"/>
      <c r="E6848" s="73"/>
      <c r="F6848" s="73"/>
      <c r="G6848" s="73"/>
    </row>
    <row r="6849" spans="1:7" x14ac:dyDescent="0.25">
      <c r="A6849" s="71" t="str">
        <f>IF(
   SUMPRODUCT(--(Sinduscon!$3:$3=DATE(2013,INT((ROW(A7046)-1)/20)+1,1)))&gt;0,
   DATE(2013,INT((ROW(A7046)-1)/20)+1,1),
   ""
)</f>
        <v/>
      </c>
      <c r="B6849" s="72" t="str">
        <f t="shared" si="305"/>
        <v/>
      </c>
      <c r="C6849" s="73"/>
      <c r="D6849" s="73"/>
      <c r="E6849" s="73"/>
      <c r="F6849" s="73"/>
      <c r="G6849" s="73"/>
    </row>
    <row r="6850" spans="1:7" x14ac:dyDescent="0.25">
      <c r="A6850" s="71" t="str">
        <f>IF(
   SUMPRODUCT(--(Sinduscon!$3:$3=DATE(2013,INT((ROW(A7047)-1)/20)+1,1)))&gt;0,
   DATE(2013,INT((ROW(A7047)-1)/20)+1,1),
   ""
)</f>
        <v/>
      </c>
      <c r="B6850" s="72" t="str">
        <f t="shared" si="305"/>
        <v/>
      </c>
      <c r="C6850" s="73"/>
      <c r="D6850" s="73"/>
      <c r="E6850" s="73"/>
      <c r="F6850" s="73"/>
      <c r="G6850" s="73"/>
    </row>
    <row r="6851" spans="1:7" x14ac:dyDescent="0.25">
      <c r="A6851" s="71" t="str">
        <f>IF(
   SUMPRODUCT(--(Sinduscon!$3:$3=DATE(2013,INT((ROW(A7048)-1)/20)+1,1)))&gt;0,
   DATE(2013,INT((ROW(A7048)-1)/20)+1,1),
   ""
)</f>
        <v/>
      </c>
      <c r="B6851" s="72" t="str">
        <f t="shared" si="305"/>
        <v/>
      </c>
      <c r="C6851" s="73"/>
      <c r="D6851" s="73"/>
      <c r="E6851" s="73"/>
      <c r="F6851" s="73"/>
      <c r="G6851" s="73"/>
    </row>
    <row r="6852" spans="1:7" x14ac:dyDescent="0.25">
      <c r="A6852" s="71" t="str">
        <f>IF(
   SUMPRODUCT(--(Sinduscon!$3:$3=DATE(2013,INT((ROW(A7049)-1)/20)+1,1)))&gt;0,
   DATE(2013,INT((ROW(A7049)-1)/20)+1,1),
   ""
)</f>
        <v/>
      </c>
      <c r="B6852" s="72" t="str">
        <f t="shared" si="305"/>
        <v/>
      </c>
      <c r="C6852" s="73"/>
      <c r="D6852" s="73"/>
      <c r="E6852" s="73"/>
      <c r="F6852" s="73"/>
      <c r="G6852" s="73"/>
    </row>
    <row r="6853" spans="1:7" x14ac:dyDescent="0.25">
      <c r="A6853" s="71" t="str">
        <f>IF(
   SUMPRODUCT(--(Sinduscon!$3:$3=DATE(2013,INT((ROW(A7050)-1)/20)+1,1)))&gt;0,
   DATE(2013,INT((ROW(A7050)-1)/20)+1,1),
   ""
)</f>
        <v/>
      </c>
      <c r="B6853" s="72" t="str">
        <f t="shared" si="305"/>
        <v/>
      </c>
      <c r="C6853" s="73"/>
      <c r="D6853" s="73"/>
      <c r="E6853" s="73"/>
      <c r="F6853" s="73"/>
      <c r="G6853" s="73"/>
    </row>
    <row r="6854" spans="1:7" x14ac:dyDescent="0.25">
      <c r="A6854" s="71" t="str">
        <f>IF(
   SUMPRODUCT(--(Sinduscon!$3:$3=DATE(2013,INT((ROW(A7051)-1)/20)+1,1)))&gt;0,
   DATE(2013,INT((ROW(A7051)-1)/20)+1,1),
   ""
)</f>
        <v/>
      </c>
      <c r="B6854" s="72" t="str">
        <f t="shared" si="305"/>
        <v/>
      </c>
      <c r="C6854" s="73"/>
      <c r="D6854" s="73"/>
      <c r="E6854" s="73"/>
      <c r="F6854" s="73"/>
      <c r="G6854" s="73"/>
    </row>
    <row r="6855" spans="1:7" x14ac:dyDescent="0.25">
      <c r="A6855" s="71" t="str">
        <f>IF(
   SUMPRODUCT(--(Sinduscon!$3:$3=DATE(2013,INT((ROW(A7052)-1)/20)+1,1)))&gt;0,
   DATE(2013,INT((ROW(A7052)-1)/20)+1,1),
   ""
)</f>
        <v/>
      </c>
      <c r="B6855" s="72" t="str">
        <f t="shared" si="305"/>
        <v/>
      </c>
      <c r="C6855" s="73"/>
      <c r="D6855" s="73"/>
      <c r="E6855" s="73"/>
      <c r="F6855" s="73"/>
      <c r="G6855" s="73"/>
    </row>
    <row r="6856" spans="1:7" x14ac:dyDescent="0.25">
      <c r="A6856" s="71" t="str">
        <f>IF(
   SUMPRODUCT(--(Sinduscon!$3:$3=DATE(2013,INT((ROW(A7053)-1)/20)+1,1)))&gt;0,
   DATE(2013,INT((ROW(A7053)-1)/20)+1,1),
   ""
)</f>
        <v/>
      </c>
      <c r="B6856" s="72" t="str">
        <f t="shared" ref="B6856:B6919" si="306">IF(A6856&lt;&gt;"", CHOOSE(MOD(QUOTIENT(ROW()-4,4),5)+1,"R-1","PP-4","R-8","R-16","PIS"), "")</f>
        <v/>
      </c>
      <c r="C6856" s="73"/>
      <c r="D6856" s="73"/>
      <c r="E6856" s="73"/>
      <c r="F6856" s="73"/>
      <c r="G6856" s="73"/>
    </row>
    <row r="6857" spans="1:7" x14ac:dyDescent="0.25">
      <c r="A6857" s="71" t="str">
        <f>IF(
   SUMPRODUCT(--(Sinduscon!$3:$3=DATE(2013,INT((ROW(A7054)-1)/20)+1,1)))&gt;0,
   DATE(2013,INT((ROW(A7054)-1)/20)+1,1),
   ""
)</f>
        <v/>
      </c>
      <c r="B6857" s="72" t="str">
        <f t="shared" si="306"/>
        <v/>
      </c>
      <c r="C6857" s="73"/>
      <c r="D6857" s="73"/>
      <c r="E6857" s="73"/>
      <c r="F6857" s="73"/>
      <c r="G6857" s="73"/>
    </row>
    <row r="6858" spans="1:7" x14ac:dyDescent="0.25">
      <c r="A6858" s="71" t="str">
        <f>IF(
   SUMPRODUCT(--(Sinduscon!$3:$3=DATE(2013,INT((ROW(A7055)-1)/20)+1,1)))&gt;0,
   DATE(2013,INT((ROW(A7055)-1)/20)+1,1),
   ""
)</f>
        <v/>
      </c>
      <c r="B6858" s="72" t="str">
        <f t="shared" si="306"/>
        <v/>
      </c>
      <c r="C6858" s="73"/>
      <c r="D6858" s="73"/>
      <c r="E6858" s="73"/>
      <c r="F6858" s="73"/>
      <c r="G6858" s="73"/>
    </row>
    <row r="6859" spans="1:7" x14ac:dyDescent="0.25">
      <c r="A6859" s="71" t="str">
        <f>IF(
   SUMPRODUCT(--(Sinduscon!$3:$3=DATE(2013,INT((ROW(A7056)-1)/20)+1,1)))&gt;0,
   DATE(2013,INT((ROW(A7056)-1)/20)+1,1),
   ""
)</f>
        <v/>
      </c>
      <c r="B6859" s="72" t="str">
        <f t="shared" si="306"/>
        <v/>
      </c>
      <c r="C6859" s="73"/>
      <c r="D6859" s="73"/>
      <c r="E6859" s="73"/>
      <c r="F6859" s="73"/>
      <c r="G6859" s="73"/>
    </row>
    <row r="6860" spans="1:7" x14ac:dyDescent="0.25">
      <c r="A6860" s="71" t="str">
        <f>IF(
   SUMPRODUCT(--(Sinduscon!$3:$3=DATE(2013,INT((ROW(A7057)-1)/20)+1,1)))&gt;0,
   DATE(2013,INT((ROW(A7057)-1)/20)+1,1),
   ""
)</f>
        <v/>
      </c>
      <c r="B6860" s="72" t="str">
        <f t="shared" si="306"/>
        <v/>
      </c>
      <c r="C6860" s="73"/>
      <c r="D6860" s="73"/>
      <c r="E6860" s="73"/>
      <c r="F6860" s="73"/>
      <c r="G6860" s="73"/>
    </row>
    <row r="6861" spans="1:7" x14ac:dyDescent="0.25">
      <c r="A6861" s="71" t="str">
        <f>IF(
   SUMPRODUCT(--(Sinduscon!$3:$3=DATE(2013,INT((ROW(A7058)-1)/20)+1,1)))&gt;0,
   DATE(2013,INT((ROW(A7058)-1)/20)+1,1),
   ""
)</f>
        <v/>
      </c>
      <c r="B6861" s="72" t="str">
        <f t="shared" si="306"/>
        <v/>
      </c>
      <c r="C6861" s="73"/>
      <c r="D6861" s="73"/>
      <c r="E6861" s="73"/>
      <c r="F6861" s="73"/>
      <c r="G6861" s="73"/>
    </row>
    <row r="6862" spans="1:7" x14ac:dyDescent="0.25">
      <c r="A6862" s="71" t="str">
        <f>IF(
   SUMPRODUCT(--(Sinduscon!$3:$3=DATE(2013,INT((ROW(A7059)-1)/20)+1,1)))&gt;0,
   DATE(2013,INT((ROW(A7059)-1)/20)+1,1),
   ""
)</f>
        <v/>
      </c>
      <c r="B6862" s="72" t="str">
        <f t="shared" si="306"/>
        <v/>
      </c>
      <c r="C6862" s="73"/>
      <c r="D6862" s="73"/>
      <c r="E6862" s="73"/>
      <c r="F6862" s="73"/>
      <c r="G6862" s="73"/>
    </row>
    <row r="6863" spans="1:7" x14ac:dyDescent="0.25">
      <c r="A6863" s="71" t="str">
        <f>IF(
   SUMPRODUCT(--(Sinduscon!$3:$3=DATE(2013,INT((ROW(A7060)-1)/20)+1,1)))&gt;0,
   DATE(2013,INT((ROW(A7060)-1)/20)+1,1),
   ""
)</f>
        <v/>
      </c>
      <c r="B6863" s="72" t="str">
        <f t="shared" si="306"/>
        <v/>
      </c>
      <c r="C6863" s="73"/>
      <c r="D6863" s="73"/>
      <c r="E6863" s="73"/>
      <c r="F6863" s="73"/>
      <c r="G6863" s="73"/>
    </row>
    <row r="6864" spans="1:7" x14ac:dyDescent="0.25">
      <c r="A6864" s="71" t="str">
        <f>IF(
   SUMPRODUCT(--(Sinduscon!$3:$3=DATE(2013,INT((ROW(A7061)-1)/20)+1,1)))&gt;0,
   DATE(2013,INT((ROW(A7061)-1)/20)+1,1),
   ""
)</f>
        <v/>
      </c>
      <c r="B6864" s="72" t="str">
        <f t="shared" si="306"/>
        <v/>
      </c>
      <c r="C6864" s="73"/>
      <c r="D6864" s="73"/>
      <c r="E6864" s="73"/>
      <c r="F6864" s="73"/>
      <c r="G6864" s="73"/>
    </row>
    <row r="6865" spans="1:7" x14ac:dyDescent="0.25">
      <c r="A6865" s="71" t="str">
        <f>IF(
   SUMPRODUCT(--(Sinduscon!$3:$3=DATE(2013,INT((ROW(A7062)-1)/20)+1,1)))&gt;0,
   DATE(2013,INT((ROW(A7062)-1)/20)+1,1),
   ""
)</f>
        <v/>
      </c>
      <c r="B6865" s="72" t="str">
        <f t="shared" si="306"/>
        <v/>
      </c>
      <c r="C6865" s="73"/>
      <c r="D6865" s="73"/>
      <c r="E6865" s="73"/>
      <c r="F6865" s="73"/>
      <c r="G6865" s="73"/>
    </row>
    <row r="6866" spans="1:7" x14ac:dyDescent="0.25">
      <c r="A6866" s="71" t="str">
        <f>IF(
   SUMPRODUCT(--(Sinduscon!$3:$3=DATE(2013,INT((ROW(A7063)-1)/20)+1,1)))&gt;0,
   DATE(2013,INT((ROW(A7063)-1)/20)+1,1),
   ""
)</f>
        <v/>
      </c>
      <c r="B6866" s="72" t="str">
        <f t="shared" si="306"/>
        <v/>
      </c>
      <c r="C6866" s="73"/>
      <c r="D6866" s="73"/>
      <c r="E6866" s="73"/>
      <c r="F6866" s="73"/>
      <c r="G6866" s="73"/>
    </row>
    <row r="6867" spans="1:7" x14ac:dyDescent="0.25">
      <c r="A6867" s="71" t="str">
        <f>IF(
   SUMPRODUCT(--(Sinduscon!$3:$3=DATE(2013,INT((ROW(A7064)-1)/20)+1,1)))&gt;0,
   DATE(2013,INT((ROW(A7064)-1)/20)+1,1),
   ""
)</f>
        <v/>
      </c>
      <c r="B6867" s="72" t="str">
        <f t="shared" si="306"/>
        <v/>
      </c>
      <c r="C6867" s="73"/>
      <c r="D6867" s="73"/>
      <c r="E6867" s="73"/>
      <c r="F6867" s="73"/>
      <c r="G6867" s="73"/>
    </row>
    <row r="6868" spans="1:7" x14ac:dyDescent="0.25">
      <c r="A6868" s="71" t="str">
        <f>IF(
   SUMPRODUCT(--(Sinduscon!$3:$3=DATE(2013,INT((ROW(A7065)-1)/20)+1,1)))&gt;0,
   DATE(2013,INT((ROW(A7065)-1)/20)+1,1),
   ""
)</f>
        <v/>
      </c>
      <c r="B6868" s="72" t="str">
        <f t="shared" si="306"/>
        <v/>
      </c>
      <c r="C6868" s="73"/>
      <c r="D6868" s="73"/>
      <c r="E6868" s="73"/>
      <c r="F6868" s="73"/>
      <c r="G6868" s="73"/>
    </row>
    <row r="6869" spans="1:7" x14ac:dyDescent="0.25">
      <c r="A6869" s="71" t="str">
        <f>IF(
   SUMPRODUCT(--(Sinduscon!$3:$3=DATE(2013,INT((ROW(A7066)-1)/20)+1,1)))&gt;0,
   DATE(2013,INT((ROW(A7066)-1)/20)+1,1),
   ""
)</f>
        <v/>
      </c>
      <c r="B6869" s="72" t="str">
        <f t="shared" si="306"/>
        <v/>
      </c>
      <c r="C6869" s="73"/>
      <c r="D6869" s="73"/>
      <c r="E6869" s="73"/>
      <c r="F6869" s="73"/>
      <c r="G6869" s="73"/>
    </row>
    <row r="6870" spans="1:7" x14ac:dyDescent="0.25">
      <c r="A6870" s="71" t="str">
        <f>IF(
   SUMPRODUCT(--(Sinduscon!$3:$3=DATE(2013,INT((ROW(A7067)-1)/20)+1,1)))&gt;0,
   DATE(2013,INT((ROW(A7067)-1)/20)+1,1),
   ""
)</f>
        <v/>
      </c>
      <c r="B6870" s="72" t="str">
        <f t="shared" si="306"/>
        <v/>
      </c>
      <c r="C6870" s="73"/>
      <c r="D6870" s="73"/>
      <c r="E6870" s="73"/>
      <c r="F6870" s="73"/>
      <c r="G6870" s="73"/>
    </row>
    <row r="6871" spans="1:7" x14ac:dyDescent="0.25">
      <c r="A6871" s="71" t="str">
        <f>IF(
   SUMPRODUCT(--(Sinduscon!$3:$3=DATE(2013,INT((ROW(A7068)-1)/20)+1,1)))&gt;0,
   DATE(2013,INT((ROW(A7068)-1)/20)+1,1),
   ""
)</f>
        <v/>
      </c>
      <c r="B6871" s="72" t="str">
        <f t="shared" si="306"/>
        <v/>
      </c>
      <c r="C6871" s="73"/>
      <c r="D6871" s="73"/>
      <c r="E6871" s="73"/>
      <c r="F6871" s="73"/>
      <c r="G6871" s="73"/>
    </row>
    <row r="6872" spans="1:7" x14ac:dyDescent="0.25">
      <c r="A6872" s="71" t="str">
        <f>IF(
   SUMPRODUCT(--(Sinduscon!$3:$3=DATE(2013,INT((ROW(A7069)-1)/20)+1,1)))&gt;0,
   DATE(2013,INT((ROW(A7069)-1)/20)+1,1),
   ""
)</f>
        <v/>
      </c>
      <c r="B6872" s="72" t="str">
        <f t="shared" si="306"/>
        <v/>
      </c>
      <c r="C6872" s="73"/>
      <c r="D6872" s="73"/>
      <c r="E6872" s="73"/>
      <c r="F6872" s="73"/>
      <c r="G6872" s="73"/>
    </row>
    <row r="6873" spans="1:7" x14ac:dyDescent="0.25">
      <c r="A6873" s="71" t="str">
        <f>IF(
   SUMPRODUCT(--(Sinduscon!$3:$3=DATE(2013,INT((ROW(A7070)-1)/20)+1,1)))&gt;0,
   DATE(2013,INT((ROW(A7070)-1)/20)+1,1),
   ""
)</f>
        <v/>
      </c>
      <c r="B6873" s="72" t="str">
        <f t="shared" si="306"/>
        <v/>
      </c>
      <c r="C6873" s="73"/>
      <c r="D6873" s="73"/>
      <c r="E6873" s="73"/>
      <c r="F6873" s="73"/>
      <c r="G6873" s="73"/>
    </row>
    <row r="6874" spans="1:7" x14ac:dyDescent="0.25">
      <c r="A6874" s="71" t="str">
        <f>IF(
   SUMPRODUCT(--(Sinduscon!$3:$3=DATE(2013,INT((ROW(A7071)-1)/20)+1,1)))&gt;0,
   DATE(2013,INT((ROW(A7071)-1)/20)+1,1),
   ""
)</f>
        <v/>
      </c>
      <c r="B6874" s="72" t="str">
        <f t="shared" si="306"/>
        <v/>
      </c>
      <c r="C6874" s="73"/>
      <c r="D6874" s="73"/>
      <c r="E6874" s="73"/>
      <c r="F6874" s="73"/>
      <c r="G6874" s="73"/>
    </row>
    <row r="6875" spans="1:7" x14ac:dyDescent="0.25">
      <c r="A6875" s="71" t="str">
        <f>IF(
   SUMPRODUCT(--(Sinduscon!$3:$3=DATE(2013,INT((ROW(A7072)-1)/20)+1,1)))&gt;0,
   DATE(2013,INT((ROW(A7072)-1)/20)+1,1),
   ""
)</f>
        <v/>
      </c>
      <c r="B6875" s="72" t="str">
        <f t="shared" si="306"/>
        <v/>
      </c>
      <c r="C6875" s="73"/>
      <c r="D6875" s="73"/>
      <c r="E6875" s="73"/>
      <c r="F6875" s="73"/>
      <c r="G6875" s="73"/>
    </row>
    <row r="6876" spans="1:7" x14ac:dyDescent="0.25">
      <c r="A6876" s="71" t="str">
        <f>IF(
   SUMPRODUCT(--(Sinduscon!$3:$3=DATE(2013,INT((ROW(A7073)-1)/20)+1,1)))&gt;0,
   DATE(2013,INT((ROW(A7073)-1)/20)+1,1),
   ""
)</f>
        <v/>
      </c>
      <c r="B6876" s="72" t="str">
        <f t="shared" si="306"/>
        <v/>
      </c>
      <c r="C6876" s="73"/>
      <c r="D6876" s="73"/>
      <c r="E6876" s="73"/>
      <c r="F6876" s="73"/>
      <c r="G6876" s="73"/>
    </row>
    <row r="6877" spans="1:7" x14ac:dyDescent="0.25">
      <c r="A6877" s="71" t="str">
        <f>IF(
   SUMPRODUCT(--(Sinduscon!$3:$3=DATE(2013,INT((ROW(A7074)-1)/20)+1,1)))&gt;0,
   DATE(2013,INT((ROW(A7074)-1)/20)+1,1),
   ""
)</f>
        <v/>
      </c>
      <c r="B6877" s="72" t="str">
        <f t="shared" si="306"/>
        <v/>
      </c>
      <c r="C6877" s="73"/>
      <c r="D6877" s="73"/>
      <c r="E6877" s="73"/>
      <c r="F6877" s="73"/>
      <c r="G6877" s="73"/>
    </row>
    <row r="6878" spans="1:7" x14ac:dyDescent="0.25">
      <c r="A6878" s="71" t="str">
        <f>IF(
   SUMPRODUCT(--(Sinduscon!$3:$3=DATE(2013,INT((ROW(A7075)-1)/20)+1,1)))&gt;0,
   DATE(2013,INT((ROW(A7075)-1)/20)+1,1),
   ""
)</f>
        <v/>
      </c>
      <c r="B6878" s="72" t="str">
        <f t="shared" si="306"/>
        <v/>
      </c>
      <c r="C6878" s="73"/>
      <c r="D6878" s="73"/>
      <c r="E6878" s="73"/>
      <c r="F6878" s="73"/>
      <c r="G6878" s="73"/>
    </row>
    <row r="6879" spans="1:7" x14ac:dyDescent="0.25">
      <c r="A6879" s="71" t="str">
        <f>IF(
   SUMPRODUCT(--(Sinduscon!$3:$3=DATE(2013,INT((ROW(A7076)-1)/20)+1,1)))&gt;0,
   DATE(2013,INT((ROW(A7076)-1)/20)+1,1),
   ""
)</f>
        <v/>
      </c>
      <c r="B6879" s="72" t="str">
        <f t="shared" si="306"/>
        <v/>
      </c>
      <c r="C6879" s="73"/>
      <c r="D6879" s="73"/>
      <c r="E6879" s="73"/>
      <c r="F6879" s="73"/>
      <c r="G6879" s="73"/>
    </row>
    <row r="6880" spans="1:7" x14ac:dyDescent="0.25">
      <c r="A6880" s="71" t="str">
        <f>IF(
   SUMPRODUCT(--(Sinduscon!$3:$3=DATE(2013,INT((ROW(A7077)-1)/20)+1,1)))&gt;0,
   DATE(2013,INT((ROW(A7077)-1)/20)+1,1),
   ""
)</f>
        <v/>
      </c>
      <c r="B6880" s="72" t="str">
        <f t="shared" si="306"/>
        <v/>
      </c>
      <c r="C6880" s="73"/>
      <c r="D6880" s="73"/>
      <c r="E6880" s="73"/>
      <c r="F6880" s="73"/>
      <c r="G6880" s="73"/>
    </row>
    <row r="6881" spans="1:7" x14ac:dyDescent="0.25">
      <c r="A6881" s="71" t="str">
        <f>IF(
   SUMPRODUCT(--(Sinduscon!$3:$3=DATE(2013,INT((ROW(A7078)-1)/20)+1,1)))&gt;0,
   DATE(2013,INT((ROW(A7078)-1)/20)+1,1),
   ""
)</f>
        <v/>
      </c>
      <c r="B6881" s="72" t="str">
        <f t="shared" si="306"/>
        <v/>
      </c>
      <c r="C6881" s="73"/>
      <c r="D6881" s="73"/>
      <c r="E6881" s="73"/>
      <c r="F6881" s="73"/>
      <c r="G6881" s="73"/>
    </row>
    <row r="6882" spans="1:7" x14ac:dyDescent="0.25">
      <c r="A6882" s="71" t="str">
        <f>IF(
   SUMPRODUCT(--(Sinduscon!$3:$3=DATE(2013,INT((ROW(A7079)-1)/20)+1,1)))&gt;0,
   DATE(2013,INT((ROW(A7079)-1)/20)+1,1),
   ""
)</f>
        <v/>
      </c>
      <c r="B6882" s="72" t="str">
        <f t="shared" si="306"/>
        <v/>
      </c>
      <c r="C6882" s="73"/>
      <c r="D6882" s="73"/>
      <c r="E6882" s="73"/>
      <c r="F6882" s="73"/>
      <c r="G6882" s="73"/>
    </row>
    <row r="6883" spans="1:7" x14ac:dyDescent="0.25">
      <c r="A6883" s="71" t="str">
        <f>IF(
   SUMPRODUCT(--(Sinduscon!$3:$3=DATE(2013,INT((ROW(A7080)-1)/20)+1,1)))&gt;0,
   DATE(2013,INT((ROW(A7080)-1)/20)+1,1),
   ""
)</f>
        <v/>
      </c>
      <c r="B6883" s="72" t="str">
        <f t="shared" si="306"/>
        <v/>
      </c>
      <c r="C6883" s="73"/>
      <c r="D6883" s="73"/>
      <c r="E6883" s="73"/>
      <c r="F6883" s="73"/>
      <c r="G6883" s="73"/>
    </row>
    <row r="6884" spans="1:7" x14ac:dyDescent="0.25">
      <c r="A6884" s="71" t="str">
        <f>IF(
   SUMPRODUCT(--(Sinduscon!$3:$3=DATE(2013,INT((ROW(A7081)-1)/20)+1,1)))&gt;0,
   DATE(2013,INT((ROW(A7081)-1)/20)+1,1),
   ""
)</f>
        <v/>
      </c>
      <c r="B6884" s="72" t="str">
        <f t="shared" si="306"/>
        <v/>
      </c>
      <c r="C6884" s="73"/>
      <c r="D6884" s="73"/>
      <c r="E6884" s="73"/>
      <c r="F6884" s="73"/>
      <c r="G6884" s="73"/>
    </row>
    <row r="6885" spans="1:7" x14ac:dyDescent="0.25">
      <c r="A6885" s="71" t="str">
        <f>IF(
   SUMPRODUCT(--(Sinduscon!$3:$3=DATE(2013,INT((ROW(A7082)-1)/20)+1,1)))&gt;0,
   DATE(2013,INT((ROW(A7082)-1)/20)+1,1),
   ""
)</f>
        <v/>
      </c>
      <c r="B6885" s="72" t="str">
        <f t="shared" si="306"/>
        <v/>
      </c>
      <c r="C6885" s="73"/>
      <c r="D6885" s="73"/>
      <c r="E6885" s="73"/>
      <c r="F6885" s="73"/>
      <c r="G6885" s="73"/>
    </row>
    <row r="6886" spans="1:7" x14ac:dyDescent="0.25">
      <c r="A6886" s="71" t="str">
        <f>IF(
   SUMPRODUCT(--(Sinduscon!$3:$3=DATE(2013,INT((ROW(A7083)-1)/20)+1,1)))&gt;0,
   DATE(2013,INT((ROW(A7083)-1)/20)+1,1),
   ""
)</f>
        <v/>
      </c>
      <c r="B6886" s="72" t="str">
        <f t="shared" si="306"/>
        <v/>
      </c>
      <c r="C6886" s="73"/>
      <c r="D6886" s="73"/>
      <c r="E6886" s="73"/>
      <c r="F6886" s="73"/>
      <c r="G6886" s="73"/>
    </row>
    <row r="6887" spans="1:7" x14ac:dyDescent="0.25">
      <c r="A6887" s="71" t="str">
        <f>IF(
   SUMPRODUCT(--(Sinduscon!$3:$3=DATE(2013,INT((ROW(A7084)-1)/20)+1,1)))&gt;0,
   DATE(2013,INT((ROW(A7084)-1)/20)+1,1),
   ""
)</f>
        <v/>
      </c>
      <c r="B6887" s="72" t="str">
        <f t="shared" si="306"/>
        <v/>
      </c>
      <c r="C6887" s="73"/>
      <c r="D6887" s="73"/>
      <c r="E6887" s="73"/>
      <c r="F6887" s="73"/>
      <c r="G6887" s="73"/>
    </row>
    <row r="6888" spans="1:7" x14ac:dyDescent="0.25">
      <c r="A6888" s="71" t="str">
        <f>IF(
   SUMPRODUCT(--(Sinduscon!$3:$3=DATE(2013,INT((ROW(A7085)-1)/20)+1,1)))&gt;0,
   DATE(2013,INT((ROW(A7085)-1)/20)+1,1),
   ""
)</f>
        <v/>
      </c>
      <c r="B6888" s="72" t="str">
        <f t="shared" si="306"/>
        <v/>
      </c>
      <c r="C6888" s="73"/>
      <c r="D6888" s="73"/>
      <c r="E6888" s="73"/>
      <c r="F6888" s="73"/>
      <c r="G6888" s="73"/>
    </row>
    <row r="6889" spans="1:7" x14ac:dyDescent="0.25">
      <c r="A6889" s="71" t="str">
        <f>IF(
   SUMPRODUCT(--(Sinduscon!$3:$3=DATE(2013,INT((ROW(A7086)-1)/20)+1,1)))&gt;0,
   DATE(2013,INT((ROW(A7086)-1)/20)+1,1),
   ""
)</f>
        <v/>
      </c>
      <c r="B6889" s="72" t="str">
        <f t="shared" si="306"/>
        <v/>
      </c>
      <c r="C6889" s="73"/>
      <c r="D6889" s="73"/>
      <c r="E6889" s="73"/>
      <c r="F6889" s="73"/>
      <c r="G6889" s="73"/>
    </row>
    <row r="6890" spans="1:7" x14ac:dyDescent="0.25">
      <c r="A6890" s="71" t="str">
        <f>IF(
   SUMPRODUCT(--(Sinduscon!$3:$3=DATE(2013,INT((ROW(A7087)-1)/20)+1,1)))&gt;0,
   DATE(2013,INT((ROW(A7087)-1)/20)+1,1),
   ""
)</f>
        <v/>
      </c>
      <c r="B6890" s="72" t="str">
        <f t="shared" si="306"/>
        <v/>
      </c>
      <c r="C6890" s="73"/>
      <c r="D6890" s="73"/>
      <c r="E6890" s="73"/>
      <c r="F6890" s="73"/>
      <c r="G6890" s="73"/>
    </row>
    <row r="6891" spans="1:7" x14ac:dyDescent="0.25">
      <c r="A6891" s="71" t="str">
        <f>IF(
   SUMPRODUCT(--(Sinduscon!$3:$3=DATE(2013,INT((ROW(A7088)-1)/20)+1,1)))&gt;0,
   DATE(2013,INT((ROW(A7088)-1)/20)+1,1),
   ""
)</f>
        <v/>
      </c>
      <c r="B6891" s="72" t="str">
        <f t="shared" si="306"/>
        <v/>
      </c>
      <c r="C6891" s="73"/>
      <c r="D6891" s="73"/>
      <c r="E6891" s="73"/>
      <c r="F6891" s="73"/>
      <c r="G6891" s="73"/>
    </row>
    <row r="6892" spans="1:7" x14ac:dyDescent="0.25">
      <c r="A6892" s="71" t="str">
        <f>IF(
   SUMPRODUCT(--(Sinduscon!$3:$3=DATE(2013,INT((ROW(A7089)-1)/20)+1,1)))&gt;0,
   DATE(2013,INT((ROW(A7089)-1)/20)+1,1),
   ""
)</f>
        <v/>
      </c>
      <c r="B6892" s="72" t="str">
        <f t="shared" si="306"/>
        <v/>
      </c>
      <c r="C6892" s="73"/>
      <c r="D6892" s="73"/>
      <c r="E6892" s="73"/>
      <c r="F6892" s="73"/>
      <c r="G6892" s="73"/>
    </row>
    <row r="6893" spans="1:7" x14ac:dyDescent="0.25">
      <c r="A6893" s="71" t="str">
        <f>IF(
   SUMPRODUCT(--(Sinduscon!$3:$3=DATE(2013,INT((ROW(A7090)-1)/20)+1,1)))&gt;0,
   DATE(2013,INT((ROW(A7090)-1)/20)+1,1),
   ""
)</f>
        <v/>
      </c>
      <c r="B6893" s="72" t="str">
        <f t="shared" si="306"/>
        <v/>
      </c>
      <c r="C6893" s="73"/>
      <c r="D6893" s="73"/>
      <c r="E6893" s="73"/>
      <c r="F6893" s="73"/>
      <c r="G6893" s="73"/>
    </row>
    <row r="6894" spans="1:7" x14ac:dyDescent="0.25">
      <c r="A6894" s="71" t="str">
        <f>IF(
   SUMPRODUCT(--(Sinduscon!$3:$3=DATE(2013,INT((ROW(A7091)-1)/20)+1,1)))&gt;0,
   DATE(2013,INT((ROW(A7091)-1)/20)+1,1),
   ""
)</f>
        <v/>
      </c>
      <c r="B6894" s="72" t="str">
        <f t="shared" si="306"/>
        <v/>
      </c>
      <c r="C6894" s="73"/>
      <c r="D6894" s="73"/>
      <c r="E6894" s="73"/>
      <c r="F6894" s="73"/>
      <c r="G6894" s="73"/>
    </row>
    <row r="6895" spans="1:7" x14ac:dyDescent="0.25">
      <c r="A6895" s="71" t="str">
        <f>IF(
   SUMPRODUCT(--(Sinduscon!$3:$3=DATE(2013,INT((ROW(A7092)-1)/20)+1,1)))&gt;0,
   DATE(2013,INT((ROW(A7092)-1)/20)+1,1),
   ""
)</f>
        <v/>
      </c>
      <c r="B6895" s="72" t="str">
        <f t="shared" si="306"/>
        <v/>
      </c>
      <c r="C6895" s="73"/>
      <c r="D6895" s="73"/>
      <c r="E6895" s="73"/>
      <c r="F6895" s="73"/>
      <c r="G6895" s="73"/>
    </row>
    <row r="6896" spans="1:7" x14ac:dyDescent="0.25">
      <c r="A6896" s="71" t="str">
        <f>IF(
   SUMPRODUCT(--(Sinduscon!$3:$3=DATE(2013,INT((ROW(A7093)-1)/20)+1,1)))&gt;0,
   DATE(2013,INT((ROW(A7093)-1)/20)+1,1),
   ""
)</f>
        <v/>
      </c>
      <c r="B6896" s="72" t="str">
        <f t="shared" si="306"/>
        <v/>
      </c>
      <c r="C6896" s="73"/>
      <c r="D6896" s="73"/>
      <c r="E6896" s="73"/>
      <c r="F6896" s="73"/>
      <c r="G6896" s="73"/>
    </row>
    <row r="6897" spans="1:7" x14ac:dyDescent="0.25">
      <c r="A6897" s="71" t="str">
        <f>IF(
   SUMPRODUCT(--(Sinduscon!$3:$3=DATE(2013,INT((ROW(A7094)-1)/20)+1,1)))&gt;0,
   DATE(2013,INT((ROW(A7094)-1)/20)+1,1),
   ""
)</f>
        <v/>
      </c>
      <c r="B6897" s="72" t="str">
        <f t="shared" si="306"/>
        <v/>
      </c>
      <c r="C6897" s="73"/>
      <c r="D6897" s="73"/>
      <c r="E6897" s="73"/>
      <c r="F6897" s="73"/>
      <c r="G6897" s="73"/>
    </row>
    <row r="6898" spans="1:7" x14ac:dyDescent="0.25">
      <c r="A6898" s="71" t="str">
        <f>IF(
   SUMPRODUCT(--(Sinduscon!$3:$3=DATE(2013,INT((ROW(A7095)-1)/20)+1,1)))&gt;0,
   DATE(2013,INT((ROW(A7095)-1)/20)+1,1),
   ""
)</f>
        <v/>
      </c>
      <c r="B6898" s="72" t="str">
        <f t="shared" si="306"/>
        <v/>
      </c>
      <c r="C6898" s="73"/>
      <c r="D6898" s="73"/>
      <c r="E6898" s="73"/>
      <c r="F6898" s="73"/>
      <c r="G6898" s="73"/>
    </row>
    <row r="6899" spans="1:7" x14ac:dyDescent="0.25">
      <c r="A6899" s="71" t="str">
        <f>IF(
   SUMPRODUCT(--(Sinduscon!$3:$3=DATE(2013,INT((ROW(A7096)-1)/20)+1,1)))&gt;0,
   DATE(2013,INT((ROW(A7096)-1)/20)+1,1),
   ""
)</f>
        <v/>
      </c>
      <c r="B6899" s="72" t="str">
        <f t="shared" si="306"/>
        <v/>
      </c>
      <c r="C6899" s="73"/>
      <c r="D6899" s="73"/>
      <c r="E6899" s="73"/>
      <c r="F6899" s="73"/>
      <c r="G6899" s="73"/>
    </row>
    <row r="6900" spans="1:7" x14ac:dyDescent="0.25">
      <c r="A6900" s="71" t="str">
        <f>IF(
   SUMPRODUCT(--(Sinduscon!$3:$3=DATE(2013,INT((ROW(A7097)-1)/20)+1,1)))&gt;0,
   DATE(2013,INT((ROW(A7097)-1)/20)+1,1),
   ""
)</f>
        <v/>
      </c>
      <c r="B6900" s="72" t="str">
        <f t="shared" si="306"/>
        <v/>
      </c>
      <c r="C6900" s="73"/>
      <c r="D6900" s="73"/>
      <c r="E6900" s="73"/>
      <c r="F6900" s="73"/>
      <c r="G6900" s="73"/>
    </row>
    <row r="6901" spans="1:7" x14ac:dyDescent="0.25">
      <c r="A6901" s="71" t="str">
        <f>IF(
   SUMPRODUCT(--(Sinduscon!$3:$3=DATE(2013,INT((ROW(A7098)-1)/20)+1,1)))&gt;0,
   DATE(2013,INT((ROW(A7098)-1)/20)+1,1),
   ""
)</f>
        <v/>
      </c>
      <c r="B6901" s="72" t="str">
        <f t="shared" si="306"/>
        <v/>
      </c>
      <c r="C6901" s="73"/>
      <c r="D6901" s="73"/>
      <c r="E6901" s="73"/>
      <c r="F6901" s="73"/>
      <c r="G6901" s="73"/>
    </row>
    <row r="6902" spans="1:7" x14ac:dyDescent="0.25">
      <c r="A6902" s="71" t="str">
        <f>IF(
   SUMPRODUCT(--(Sinduscon!$3:$3=DATE(2013,INT((ROW(A7099)-1)/20)+1,1)))&gt;0,
   DATE(2013,INT((ROW(A7099)-1)/20)+1,1),
   ""
)</f>
        <v/>
      </c>
      <c r="B6902" s="72" t="str">
        <f t="shared" si="306"/>
        <v/>
      </c>
      <c r="C6902" s="73"/>
      <c r="D6902" s="73"/>
      <c r="E6902" s="73"/>
      <c r="F6902" s="73"/>
      <c r="G6902" s="73"/>
    </row>
    <row r="6903" spans="1:7" x14ac:dyDescent="0.25">
      <c r="A6903" s="71" t="str">
        <f>IF(
   SUMPRODUCT(--(Sinduscon!$3:$3=DATE(2013,INT((ROW(A7100)-1)/20)+1,1)))&gt;0,
   DATE(2013,INT((ROW(A7100)-1)/20)+1,1),
   ""
)</f>
        <v/>
      </c>
      <c r="B6903" s="72" t="str">
        <f t="shared" si="306"/>
        <v/>
      </c>
      <c r="C6903" s="73"/>
      <c r="D6903" s="73"/>
      <c r="E6903" s="73"/>
      <c r="F6903" s="73"/>
      <c r="G6903" s="73"/>
    </row>
    <row r="6904" spans="1:7" x14ac:dyDescent="0.25">
      <c r="A6904" s="71" t="str">
        <f>IF(
   SUMPRODUCT(--(Sinduscon!$3:$3=DATE(2013,INT((ROW(A7101)-1)/20)+1,1)))&gt;0,
   DATE(2013,INT((ROW(A7101)-1)/20)+1,1),
   ""
)</f>
        <v/>
      </c>
      <c r="B6904" s="72" t="str">
        <f t="shared" si="306"/>
        <v/>
      </c>
      <c r="C6904" s="73"/>
      <c r="D6904" s="73"/>
      <c r="E6904" s="73"/>
      <c r="F6904" s="73"/>
      <c r="G6904" s="73"/>
    </row>
    <row r="6905" spans="1:7" x14ac:dyDescent="0.25">
      <c r="A6905" s="71" t="str">
        <f>IF(
   SUMPRODUCT(--(Sinduscon!$3:$3=DATE(2013,INT((ROW(A7102)-1)/20)+1,1)))&gt;0,
   DATE(2013,INT((ROW(A7102)-1)/20)+1,1),
   ""
)</f>
        <v/>
      </c>
      <c r="B6905" s="72" t="str">
        <f t="shared" si="306"/>
        <v/>
      </c>
      <c r="C6905" s="73"/>
      <c r="D6905" s="73"/>
      <c r="E6905" s="73"/>
      <c r="F6905" s="73"/>
      <c r="G6905" s="73"/>
    </row>
    <row r="6906" spans="1:7" x14ac:dyDescent="0.25">
      <c r="A6906" s="71" t="str">
        <f>IF(
   SUMPRODUCT(--(Sinduscon!$3:$3=DATE(2013,INT((ROW(A7103)-1)/20)+1,1)))&gt;0,
   DATE(2013,INT((ROW(A7103)-1)/20)+1,1),
   ""
)</f>
        <v/>
      </c>
      <c r="B6906" s="72" t="str">
        <f t="shared" si="306"/>
        <v/>
      </c>
      <c r="C6906" s="73"/>
      <c r="D6906" s="73"/>
      <c r="E6906" s="73"/>
      <c r="F6906" s="73"/>
      <c r="G6906" s="73"/>
    </row>
    <row r="6907" spans="1:7" x14ac:dyDescent="0.25">
      <c r="A6907" s="71" t="str">
        <f>IF(
   SUMPRODUCT(--(Sinduscon!$3:$3=DATE(2013,INT((ROW(A7104)-1)/20)+1,1)))&gt;0,
   DATE(2013,INT((ROW(A7104)-1)/20)+1,1),
   ""
)</f>
        <v/>
      </c>
      <c r="B6907" s="72" t="str">
        <f t="shared" si="306"/>
        <v/>
      </c>
      <c r="C6907" s="73"/>
      <c r="D6907" s="73"/>
      <c r="E6907" s="73"/>
      <c r="F6907" s="73"/>
      <c r="G6907" s="73"/>
    </row>
    <row r="6908" spans="1:7" x14ac:dyDescent="0.25">
      <c r="A6908" s="71" t="str">
        <f>IF(
   SUMPRODUCT(--(Sinduscon!$3:$3=DATE(2013,INT((ROW(A7105)-1)/20)+1,1)))&gt;0,
   DATE(2013,INT((ROW(A7105)-1)/20)+1,1),
   ""
)</f>
        <v/>
      </c>
      <c r="B6908" s="72" t="str">
        <f t="shared" si="306"/>
        <v/>
      </c>
      <c r="C6908" s="73"/>
      <c r="D6908" s="73"/>
      <c r="E6908" s="73"/>
      <c r="F6908" s="73"/>
      <c r="G6908" s="73"/>
    </row>
    <row r="6909" spans="1:7" x14ac:dyDescent="0.25">
      <c r="A6909" s="71" t="str">
        <f>IF(
   SUMPRODUCT(--(Sinduscon!$3:$3=DATE(2013,INT((ROW(A7106)-1)/20)+1,1)))&gt;0,
   DATE(2013,INT((ROW(A7106)-1)/20)+1,1),
   ""
)</f>
        <v/>
      </c>
      <c r="B6909" s="72" t="str">
        <f t="shared" si="306"/>
        <v/>
      </c>
      <c r="C6909" s="73"/>
      <c r="D6909" s="73"/>
      <c r="E6909" s="73"/>
      <c r="F6909" s="73"/>
      <c r="G6909" s="73"/>
    </row>
    <row r="6910" spans="1:7" x14ac:dyDescent="0.25">
      <c r="A6910" s="71" t="str">
        <f>IF(
   SUMPRODUCT(--(Sinduscon!$3:$3=DATE(2013,INT((ROW(A7107)-1)/20)+1,1)))&gt;0,
   DATE(2013,INT((ROW(A7107)-1)/20)+1,1),
   ""
)</f>
        <v/>
      </c>
      <c r="B6910" s="72" t="str">
        <f t="shared" si="306"/>
        <v/>
      </c>
      <c r="C6910" s="73"/>
      <c r="D6910" s="73"/>
      <c r="E6910" s="73"/>
      <c r="F6910" s="73"/>
      <c r="G6910" s="73"/>
    </row>
    <row r="6911" spans="1:7" x14ac:dyDescent="0.25">
      <c r="A6911" s="71" t="str">
        <f>IF(
   SUMPRODUCT(--(Sinduscon!$3:$3=DATE(2013,INT((ROW(A7108)-1)/20)+1,1)))&gt;0,
   DATE(2013,INT((ROW(A7108)-1)/20)+1,1),
   ""
)</f>
        <v/>
      </c>
      <c r="B6911" s="72" t="str">
        <f t="shared" si="306"/>
        <v/>
      </c>
      <c r="C6911" s="73"/>
      <c r="D6911" s="73"/>
      <c r="E6911" s="73"/>
      <c r="F6911" s="73"/>
      <c r="G6911" s="73"/>
    </row>
    <row r="6912" spans="1:7" x14ac:dyDescent="0.25">
      <c r="A6912" s="71" t="str">
        <f>IF(
   SUMPRODUCT(--(Sinduscon!$3:$3=DATE(2013,INT((ROW(A7109)-1)/20)+1,1)))&gt;0,
   DATE(2013,INT((ROW(A7109)-1)/20)+1,1),
   ""
)</f>
        <v/>
      </c>
      <c r="B6912" s="72" t="str">
        <f t="shared" si="306"/>
        <v/>
      </c>
      <c r="C6912" s="73"/>
      <c r="D6912" s="73"/>
      <c r="E6912" s="73"/>
      <c r="F6912" s="73"/>
      <c r="G6912" s="73"/>
    </row>
    <row r="6913" spans="1:7" x14ac:dyDescent="0.25">
      <c r="A6913" s="71" t="str">
        <f>IF(
   SUMPRODUCT(--(Sinduscon!$3:$3=DATE(2013,INT((ROW(A7110)-1)/20)+1,1)))&gt;0,
   DATE(2013,INT((ROW(A7110)-1)/20)+1,1),
   ""
)</f>
        <v/>
      </c>
      <c r="B6913" s="72" t="str">
        <f t="shared" si="306"/>
        <v/>
      </c>
      <c r="C6913" s="73"/>
      <c r="D6913" s="73"/>
      <c r="E6913" s="73"/>
      <c r="F6913" s="73"/>
      <c r="G6913" s="73"/>
    </row>
    <row r="6914" spans="1:7" x14ac:dyDescent="0.25">
      <c r="A6914" s="71" t="str">
        <f>IF(
   SUMPRODUCT(--(Sinduscon!$3:$3=DATE(2013,INT((ROW(A7111)-1)/20)+1,1)))&gt;0,
   DATE(2013,INT((ROW(A7111)-1)/20)+1,1),
   ""
)</f>
        <v/>
      </c>
      <c r="B6914" s="72" t="str">
        <f t="shared" si="306"/>
        <v/>
      </c>
      <c r="C6914" s="73"/>
      <c r="D6914" s="73"/>
      <c r="E6914" s="73"/>
      <c r="F6914" s="73"/>
      <c r="G6914" s="73"/>
    </row>
    <row r="6915" spans="1:7" x14ac:dyDescent="0.25">
      <c r="A6915" s="71" t="str">
        <f>IF(
   SUMPRODUCT(--(Sinduscon!$3:$3=DATE(2013,INT((ROW(A7112)-1)/20)+1,1)))&gt;0,
   DATE(2013,INT((ROW(A7112)-1)/20)+1,1),
   ""
)</f>
        <v/>
      </c>
      <c r="B6915" s="72" t="str">
        <f t="shared" si="306"/>
        <v/>
      </c>
      <c r="C6915" s="73"/>
      <c r="D6915" s="73"/>
      <c r="E6915" s="73"/>
      <c r="F6915" s="73"/>
      <c r="G6915" s="73"/>
    </row>
    <row r="6916" spans="1:7" x14ac:dyDescent="0.25">
      <c r="A6916" s="71" t="str">
        <f>IF(
   SUMPRODUCT(--(Sinduscon!$3:$3=DATE(2013,INT((ROW(A7113)-1)/20)+1,1)))&gt;0,
   DATE(2013,INT((ROW(A7113)-1)/20)+1,1),
   ""
)</f>
        <v/>
      </c>
      <c r="B6916" s="72" t="str">
        <f t="shared" si="306"/>
        <v/>
      </c>
      <c r="C6916" s="73"/>
      <c r="D6916" s="73"/>
      <c r="E6916" s="73"/>
      <c r="F6916" s="73"/>
      <c r="G6916" s="73"/>
    </row>
    <row r="6917" spans="1:7" x14ac:dyDescent="0.25">
      <c r="A6917" s="71" t="str">
        <f>IF(
   SUMPRODUCT(--(Sinduscon!$3:$3=DATE(2013,INT((ROW(A7114)-1)/20)+1,1)))&gt;0,
   DATE(2013,INT((ROW(A7114)-1)/20)+1,1),
   ""
)</f>
        <v/>
      </c>
      <c r="B6917" s="72" t="str">
        <f t="shared" si="306"/>
        <v/>
      </c>
      <c r="C6917" s="73"/>
      <c r="D6917" s="73"/>
      <c r="E6917" s="73"/>
      <c r="F6917" s="73"/>
      <c r="G6917" s="73"/>
    </row>
    <row r="6918" spans="1:7" x14ac:dyDescent="0.25">
      <c r="A6918" s="71" t="str">
        <f>IF(
   SUMPRODUCT(--(Sinduscon!$3:$3=DATE(2013,INT((ROW(A7115)-1)/20)+1,1)))&gt;0,
   DATE(2013,INT((ROW(A7115)-1)/20)+1,1),
   ""
)</f>
        <v/>
      </c>
      <c r="B6918" s="72" t="str">
        <f t="shared" si="306"/>
        <v/>
      </c>
      <c r="C6918" s="73"/>
      <c r="D6918" s="73"/>
      <c r="E6918" s="73"/>
      <c r="F6918" s="73"/>
      <c r="G6918" s="73"/>
    </row>
    <row r="6919" spans="1:7" x14ac:dyDescent="0.25">
      <c r="A6919" s="71" t="str">
        <f>IF(
   SUMPRODUCT(--(Sinduscon!$3:$3=DATE(2013,INT((ROW(A7116)-1)/20)+1,1)))&gt;0,
   DATE(2013,INT((ROW(A7116)-1)/20)+1,1),
   ""
)</f>
        <v/>
      </c>
      <c r="B6919" s="72" t="str">
        <f t="shared" si="306"/>
        <v/>
      </c>
      <c r="C6919" s="73"/>
      <c r="D6919" s="73"/>
      <c r="E6919" s="73"/>
      <c r="F6919" s="73"/>
      <c r="G6919" s="73"/>
    </row>
    <row r="6920" spans="1:7" x14ac:dyDescent="0.25">
      <c r="A6920" s="71" t="str">
        <f>IF(
   SUMPRODUCT(--(Sinduscon!$3:$3=DATE(2013,INT((ROW(A7117)-1)/20)+1,1)))&gt;0,
   DATE(2013,INT((ROW(A7117)-1)/20)+1,1),
   ""
)</f>
        <v/>
      </c>
      <c r="B6920" s="72" t="str">
        <f t="shared" ref="B6920:B6983" si="307">IF(A6920&lt;&gt;"", CHOOSE(MOD(QUOTIENT(ROW()-4,4),5)+1,"R-1","PP-4","R-8","R-16","PIS"), "")</f>
        <v/>
      </c>
      <c r="C6920" s="73"/>
      <c r="D6920" s="73"/>
      <c r="E6920" s="73"/>
      <c r="F6920" s="73"/>
      <c r="G6920" s="73"/>
    </row>
    <row r="6921" spans="1:7" x14ac:dyDescent="0.25">
      <c r="A6921" s="71" t="str">
        <f>IF(
   SUMPRODUCT(--(Sinduscon!$3:$3=DATE(2013,INT((ROW(A7118)-1)/20)+1,1)))&gt;0,
   DATE(2013,INT((ROW(A7118)-1)/20)+1,1),
   ""
)</f>
        <v/>
      </c>
      <c r="B6921" s="72" t="str">
        <f t="shared" si="307"/>
        <v/>
      </c>
      <c r="C6921" s="73"/>
      <c r="D6921" s="73"/>
      <c r="E6921" s="73"/>
      <c r="F6921" s="73"/>
      <c r="G6921" s="73"/>
    </row>
    <row r="6922" spans="1:7" x14ac:dyDescent="0.25">
      <c r="A6922" s="71" t="str">
        <f>IF(
   SUMPRODUCT(--(Sinduscon!$3:$3=DATE(2013,INT((ROW(A7119)-1)/20)+1,1)))&gt;0,
   DATE(2013,INT((ROW(A7119)-1)/20)+1,1),
   ""
)</f>
        <v/>
      </c>
      <c r="B6922" s="72" t="str">
        <f t="shared" si="307"/>
        <v/>
      </c>
      <c r="C6922" s="73"/>
      <c r="D6922" s="73"/>
      <c r="E6922" s="73"/>
      <c r="F6922" s="73"/>
      <c r="G6922" s="73"/>
    </row>
    <row r="6923" spans="1:7" x14ac:dyDescent="0.25">
      <c r="A6923" s="71" t="str">
        <f>IF(
   SUMPRODUCT(--(Sinduscon!$3:$3=DATE(2013,INT((ROW(A7120)-1)/20)+1,1)))&gt;0,
   DATE(2013,INT((ROW(A7120)-1)/20)+1,1),
   ""
)</f>
        <v/>
      </c>
      <c r="B6923" s="72" t="str">
        <f t="shared" si="307"/>
        <v/>
      </c>
      <c r="C6923" s="73"/>
      <c r="D6923" s="73"/>
      <c r="E6923" s="73"/>
      <c r="F6923" s="73"/>
      <c r="G6923" s="73"/>
    </row>
    <row r="6924" spans="1:7" x14ac:dyDescent="0.25">
      <c r="A6924" s="71" t="str">
        <f>IF(
   SUMPRODUCT(--(Sinduscon!$3:$3=DATE(2013,INT((ROW(A7121)-1)/20)+1,1)))&gt;0,
   DATE(2013,INT((ROW(A7121)-1)/20)+1,1),
   ""
)</f>
        <v/>
      </c>
      <c r="B6924" s="72" t="str">
        <f t="shared" si="307"/>
        <v/>
      </c>
      <c r="C6924" s="73"/>
      <c r="D6924" s="73"/>
      <c r="E6924" s="73"/>
      <c r="F6924" s="73"/>
      <c r="G6924" s="73"/>
    </row>
    <row r="6925" spans="1:7" x14ac:dyDescent="0.25">
      <c r="A6925" s="71" t="str">
        <f>IF(
   SUMPRODUCT(--(Sinduscon!$3:$3=DATE(2013,INT((ROW(A7122)-1)/20)+1,1)))&gt;0,
   DATE(2013,INT((ROW(A7122)-1)/20)+1,1),
   ""
)</f>
        <v/>
      </c>
      <c r="B6925" s="72" t="str">
        <f t="shared" si="307"/>
        <v/>
      </c>
      <c r="C6925" s="73"/>
      <c r="D6925" s="73"/>
      <c r="E6925" s="73"/>
      <c r="F6925" s="73"/>
      <c r="G6925" s="73"/>
    </row>
    <row r="6926" spans="1:7" x14ac:dyDescent="0.25">
      <c r="A6926" s="71" t="str">
        <f>IF(
   SUMPRODUCT(--(Sinduscon!$3:$3=DATE(2013,INT((ROW(A7123)-1)/20)+1,1)))&gt;0,
   DATE(2013,INT((ROW(A7123)-1)/20)+1,1),
   ""
)</f>
        <v/>
      </c>
      <c r="B6926" s="72" t="str">
        <f t="shared" si="307"/>
        <v/>
      </c>
      <c r="C6926" s="73"/>
      <c r="D6926" s="73"/>
      <c r="E6926" s="73"/>
      <c r="F6926" s="73"/>
      <c r="G6926" s="73"/>
    </row>
    <row r="6927" spans="1:7" x14ac:dyDescent="0.25">
      <c r="A6927" s="71" t="str">
        <f>IF(
   SUMPRODUCT(--(Sinduscon!$3:$3=DATE(2013,INT((ROW(A7124)-1)/20)+1,1)))&gt;0,
   DATE(2013,INT((ROW(A7124)-1)/20)+1,1),
   ""
)</f>
        <v/>
      </c>
      <c r="B6927" s="72" t="str">
        <f t="shared" si="307"/>
        <v/>
      </c>
      <c r="C6927" s="73"/>
      <c r="D6927" s="73"/>
      <c r="E6927" s="73"/>
      <c r="F6927" s="73"/>
      <c r="G6927" s="73"/>
    </row>
    <row r="6928" spans="1:7" x14ac:dyDescent="0.25">
      <c r="A6928" s="71" t="str">
        <f>IF(
   SUMPRODUCT(--(Sinduscon!$3:$3=DATE(2013,INT((ROW(A7125)-1)/20)+1,1)))&gt;0,
   DATE(2013,INT((ROW(A7125)-1)/20)+1,1),
   ""
)</f>
        <v/>
      </c>
      <c r="B6928" s="72" t="str">
        <f t="shared" si="307"/>
        <v/>
      </c>
      <c r="C6928" s="73"/>
      <c r="D6928" s="73"/>
      <c r="E6928" s="73"/>
      <c r="F6928" s="73"/>
      <c r="G6928" s="73"/>
    </row>
    <row r="6929" spans="1:7" x14ac:dyDescent="0.25">
      <c r="A6929" s="71" t="str">
        <f>IF(
   SUMPRODUCT(--(Sinduscon!$3:$3=DATE(2013,INT((ROW(A7126)-1)/20)+1,1)))&gt;0,
   DATE(2013,INT((ROW(A7126)-1)/20)+1,1),
   ""
)</f>
        <v/>
      </c>
      <c r="B6929" s="72" t="str">
        <f t="shared" si="307"/>
        <v/>
      </c>
      <c r="C6929" s="73"/>
      <c r="D6929" s="73"/>
      <c r="E6929" s="73"/>
      <c r="F6929" s="73"/>
      <c r="G6929" s="73"/>
    </row>
    <row r="6930" spans="1:7" x14ac:dyDescent="0.25">
      <c r="A6930" s="71" t="str">
        <f>IF(
   SUMPRODUCT(--(Sinduscon!$3:$3=DATE(2013,INT((ROW(A7127)-1)/20)+1,1)))&gt;0,
   DATE(2013,INT((ROW(A7127)-1)/20)+1,1),
   ""
)</f>
        <v/>
      </c>
      <c r="B6930" s="72" t="str">
        <f t="shared" si="307"/>
        <v/>
      </c>
      <c r="C6930" s="73"/>
      <c r="D6930" s="73"/>
      <c r="E6930" s="73"/>
      <c r="F6930" s="73"/>
      <c r="G6930" s="73"/>
    </row>
    <row r="6931" spans="1:7" x14ac:dyDescent="0.25">
      <c r="A6931" s="71" t="str">
        <f>IF(
   SUMPRODUCT(--(Sinduscon!$3:$3=DATE(2013,INT((ROW(A7128)-1)/20)+1,1)))&gt;0,
   DATE(2013,INT((ROW(A7128)-1)/20)+1,1),
   ""
)</f>
        <v/>
      </c>
      <c r="B6931" s="72" t="str">
        <f t="shared" si="307"/>
        <v/>
      </c>
      <c r="C6931" s="73"/>
      <c r="D6931" s="73"/>
      <c r="E6931" s="73"/>
      <c r="F6931" s="73"/>
      <c r="G6931" s="73"/>
    </row>
    <row r="6932" spans="1:7" x14ac:dyDescent="0.25">
      <c r="A6932" s="71" t="str">
        <f>IF(
   SUMPRODUCT(--(Sinduscon!$3:$3=DATE(2013,INT((ROW(A7129)-1)/20)+1,1)))&gt;0,
   DATE(2013,INT((ROW(A7129)-1)/20)+1,1),
   ""
)</f>
        <v/>
      </c>
      <c r="B6932" s="72" t="str">
        <f t="shared" si="307"/>
        <v/>
      </c>
      <c r="C6932" s="73"/>
      <c r="D6932" s="73"/>
      <c r="E6932" s="73"/>
      <c r="F6932" s="73"/>
      <c r="G6932" s="73"/>
    </row>
    <row r="6933" spans="1:7" x14ac:dyDescent="0.25">
      <c r="A6933" s="71" t="str">
        <f>IF(
   SUMPRODUCT(--(Sinduscon!$3:$3=DATE(2013,INT((ROW(A7130)-1)/20)+1,1)))&gt;0,
   DATE(2013,INT((ROW(A7130)-1)/20)+1,1),
   ""
)</f>
        <v/>
      </c>
      <c r="B6933" s="72" t="str">
        <f t="shared" si="307"/>
        <v/>
      </c>
      <c r="C6933" s="73"/>
      <c r="D6933" s="73"/>
      <c r="E6933" s="73"/>
      <c r="F6933" s="73"/>
      <c r="G6933" s="73"/>
    </row>
    <row r="6934" spans="1:7" x14ac:dyDescent="0.25">
      <c r="A6934" s="71" t="str">
        <f>IF(
   SUMPRODUCT(--(Sinduscon!$3:$3=DATE(2013,INT((ROW(A7131)-1)/20)+1,1)))&gt;0,
   DATE(2013,INT((ROW(A7131)-1)/20)+1,1),
   ""
)</f>
        <v/>
      </c>
      <c r="B6934" s="72" t="str">
        <f t="shared" si="307"/>
        <v/>
      </c>
      <c r="C6934" s="73"/>
      <c r="D6934" s="73"/>
      <c r="E6934" s="73"/>
      <c r="F6934" s="73"/>
      <c r="G6934" s="73"/>
    </row>
    <row r="6935" spans="1:7" x14ac:dyDescent="0.25">
      <c r="A6935" s="71" t="str">
        <f>IF(
   SUMPRODUCT(--(Sinduscon!$3:$3=DATE(2013,INT((ROW(A7132)-1)/20)+1,1)))&gt;0,
   DATE(2013,INT((ROW(A7132)-1)/20)+1,1),
   ""
)</f>
        <v/>
      </c>
      <c r="B6935" s="72" t="str">
        <f t="shared" si="307"/>
        <v/>
      </c>
      <c r="C6935" s="73"/>
      <c r="D6935" s="73"/>
      <c r="E6935" s="73"/>
      <c r="F6935" s="73"/>
      <c r="G6935" s="73"/>
    </row>
    <row r="6936" spans="1:7" x14ac:dyDescent="0.25">
      <c r="A6936" s="71" t="str">
        <f>IF(
   SUMPRODUCT(--(Sinduscon!$3:$3=DATE(2013,INT((ROW(A7133)-1)/20)+1,1)))&gt;0,
   DATE(2013,INT((ROW(A7133)-1)/20)+1,1),
   ""
)</f>
        <v/>
      </c>
      <c r="B6936" s="72" t="str">
        <f t="shared" si="307"/>
        <v/>
      </c>
      <c r="C6936" s="73"/>
      <c r="D6936" s="73"/>
      <c r="E6936" s="73"/>
      <c r="F6936" s="73"/>
      <c r="G6936" s="73"/>
    </row>
    <row r="6937" spans="1:7" x14ac:dyDescent="0.25">
      <c r="A6937" s="71" t="str">
        <f>IF(
   SUMPRODUCT(--(Sinduscon!$3:$3=DATE(2013,INT((ROW(A7134)-1)/20)+1,1)))&gt;0,
   DATE(2013,INT((ROW(A7134)-1)/20)+1,1),
   ""
)</f>
        <v/>
      </c>
      <c r="B6937" s="72" t="str">
        <f t="shared" si="307"/>
        <v/>
      </c>
      <c r="C6937" s="73"/>
      <c r="D6937" s="73"/>
      <c r="E6937" s="73"/>
      <c r="F6937" s="73"/>
      <c r="G6937" s="73"/>
    </row>
    <row r="6938" spans="1:7" x14ac:dyDescent="0.25">
      <c r="A6938" s="71" t="str">
        <f>IF(
   SUMPRODUCT(--(Sinduscon!$3:$3=DATE(2013,INT((ROW(A7135)-1)/20)+1,1)))&gt;0,
   DATE(2013,INT((ROW(A7135)-1)/20)+1,1),
   ""
)</f>
        <v/>
      </c>
      <c r="B6938" s="72" t="str">
        <f t="shared" si="307"/>
        <v/>
      </c>
      <c r="C6938" s="73"/>
      <c r="D6938" s="73"/>
      <c r="E6938" s="73"/>
      <c r="F6938" s="73"/>
      <c r="G6938" s="73"/>
    </row>
    <row r="6939" spans="1:7" x14ac:dyDescent="0.25">
      <c r="A6939" s="71" t="str">
        <f>IF(
   SUMPRODUCT(--(Sinduscon!$3:$3=DATE(2013,INT((ROW(A7136)-1)/20)+1,1)))&gt;0,
   DATE(2013,INT((ROW(A7136)-1)/20)+1,1),
   ""
)</f>
        <v/>
      </c>
      <c r="B6939" s="72" t="str">
        <f t="shared" si="307"/>
        <v/>
      </c>
      <c r="C6939" s="73"/>
      <c r="D6939" s="73"/>
      <c r="E6939" s="73"/>
      <c r="F6939" s="73"/>
      <c r="G6939" s="73"/>
    </row>
    <row r="6940" spans="1:7" x14ac:dyDescent="0.25">
      <c r="A6940" s="71" t="str">
        <f>IF(
   SUMPRODUCT(--(Sinduscon!$3:$3=DATE(2013,INT((ROW(A7137)-1)/20)+1,1)))&gt;0,
   DATE(2013,INT((ROW(A7137)-1)/20)+1,1),
   ""
)</f>
        <v/>
      </c>
      <c r="B6940" s="72" t="str">
        <f t="shared" si="307"/>
        <v/>
      </c>
      <c r="C6940" s="73"/>
      <c r="D6940" s="73"/>
      <c r="E6940" s="73"/>
      <c r="F6940" s="73"/>
      <c r="G6940" s="73"/>
    </row>
    <row r="6941" spans="1:7" x14ac:dyDescent="0.25">
      <c r="A6941" s="71" t="str">
        <f>IF(
   SUMPRODUCT(--(Sinduscon!$3:$3=DATE(2013,INT((ROW(A7138)-1)/20)+1,1)))&gt;0,
   DATE(2013,INT((ROW(A7138)-1)/20)+1,1),
   ""
)</f>
        <v/>
      </c>
      <c r="B6941" s="72" t="str">
        <f t="shared" si="307"/>
        <v/>
      </c>
      <c r="C6941" s="73"/>
      <c r="D6941" s="73"/>
      <c r="E6941" s="73"/>
      <c r="F6941" s="73"/>
      <c r="G6941" s="73"/>
    </row>
    <row r="6942" spans="1:7" x14ac:dyDescent="0.25">
      <c r="A6942" s="71" t="str">
        <f>IF(
   SUMPRODUCT(--(Sinduscon!$3:$3=DATE(2013,INT((ROW(A7139)-1)/20)+1,1)))&gt;0,
   DATE(2013,INT((ROW(A7139)-1)/20)+1,1),
   ""
)</f>
        <v/>
      </c>
      <c r="B6942" s="72" t="str">
        <f t="shared" si="307"/>
        <v/>
      </c>
      <c r="C6942" s="73"/>
      <c r="D6942" s="73"/>
      <c r="E6942" s="73"/>
      <c r="F6942" s="73"/>
      <c r="G6942" s="73"/>
    </row>
    <row r="6943" spans="1:7" x14ac:dyDescent="0.25">
      <c r="A6943" s="71" t="str">
        <f>IF(
   SUMPRODUCT(--(Sinduscon!$3:$3=DATE(2013,INT((ROW(A7140)-1)/20)+1,1)))&gt;0,
   DATE(2013,INT((ROW(A7140)-1)/20)+1,1),
   ""
)</f>
        <v/>
      </c>
      <c r="B6943" s="72" t="str">
        <f t="shared" si="307"/>
        <v/>
      </c>
      <c r="C6943" s="73"/>
      <c r="D6943" s="73"/>
      <c r="E6943" s="73"/>
      <c r="F6943" s="73"/>
      <c r="G6943" s="73"/>
    </row>
    <row r="6944" spans="1:7" x14ac:dyDescent="0.25">
      <c r="A6944" s="71" t="str">
        <f>IF(
   SUMPRODUCT(--(Sinduscon!$3:$3=DATE(2013,INT((ROW(A7141)-1)/20)+1,1)))&gt;0,
   DATE(2013,INT((ROW(A7141)-1)/20)+1,1),
   ""
)</f>
        <v/>
      </c>
      <c r="B6944" s="72" t="str">
        <f t="shared" si="307"/>
        <v/>
      </c>
      <c r="C6944" s="73"/>
      <c r="D6944" s="73"/>
      <c r="E6944" s="73"/>
      <c r="F6944" s="73"/>
      <c r="G6944" s="73"/>
    </row>
    <row r="6945" spans="1:7" x14ac:dyDescent="0.25">
      <c r="A6945" s="71" t="str">
        <f>IF(
   SUMPRODUCT(--(Sinduscon!$3:$3=DATE(2013,INT((ROW(A7142)-1)/20)+1,1)))&gt;0,
   DATE(2013,INT((ROW(A7142)-1)/20)+1,1),
   ""
)</f>
        <v/>
      </c>
      <c r="B6945" s="72" t="str">
        <f t="shared" si="307"/>
        <v/>
      </c>
      <c r="C6945" s="73"/>
      <c r="D6945" s="73"/>
      <c r="E6945" s="73"/>
      <c r="F6945" s="73"/>
      <c r="G6945" s="73"/>
    </row>
    <row r="6946" spans="1:7" x14ac:dyDescent="0.25">
      <c r="A6946" s="71" t="str">
        <f>IF(
   SUMPRODUCT(--(Sinduscon!$3:$3=DATE(2013,INT((ROW(A7143)-1)/20)+1,1)))&gt;0,
   DATE(2013,INT((ROW(A7143)-1)/20)+1,1),
   ""
)</f>
        <v/>
      </c>
      <c r="B6946" s="72" t="str">
        <f t="shared" si="307"/>
        <v/>
      </c>
      <c r="C6946" s="73"/>
      <c r="D6946" s="73"/>
      <c r="E6946" s="73"/>
      <c r="F6946" s="73"/>
      <c r="G6946" s="73"/>
    </row>
    <row r="6947" spans="1:7" x14ac:dyDescent="0.25">
      <c r="A6947" s="71" t="str">
        <f>IF(
   SUMPRODUCT(--(Sinduscon!$3:$3=DATE(2013,INT((ROW(A7144)-1)/20)+1,1)))&gt;0,
   DATE(2013,INT((ROW(A7144)-1)/20)+1,1),
   ""
)</f>
        <v/>
      </c>
      <c r="B6947" s="72" t="str">
        <f t="shared" si="307"/>
        <v/>
      </c>
      <c r="C6947" s="73"/>
      <c r="D6947" s="73"/>
      <c r="E6947" s="73"/>
      <c r="F6947" s="73"/>
      <c r="G6947" s="73"/>
    </row>
    <row r="6948" spans="1:7" x14ac:dyDescent="0.25">
      <c r="A6948" s="71" t="str">
        <f>IF(
   SUMPRODUCT(--(Sinduscon!$3:$3=DATE(2013,INT((ROW(A7145)-1)/20)+1,1)))&gt;0,
   DATE(2013,INT((ROW(A7145)-1)/20)+1,1),
   ""
)</f>
        <v/>
      </c>
      <c r="B6948" s="72" t="str">
        <f t="shared" si="307"/>
        <v/>
      </c>
      <c r="C6948" s="73"/>
      <c r="D6948" s="73"/>
      <c r="E6948" s="73"/>
      <c r="F6948" s="73"/>
      <c r="G6948" s="73"/>
    </row>
    <row r="6949" spans="1:7" x14ac:dyDescent="0.25">
      <c r="A6949" s="71" t="str">
        <f>IF(
   SUMPRODUCT(--(Sinduscon!$3:$3=DATE(2013,INT((ROW(A7146)-1)/20)+1,1)))&gt;0,
   DATE(2013,INT((ROW(A7146)-1)/20)+1,1),
   ""
)</f>
        <v/>
      </c>
      <c r="B6949" s="72" t="str">
        <f t="shared" si="307"/>
        <v/>
      </c>
      <c r="C6949" s="73"/>
      <c r="D6949" s="73"/>
      <c r="E6949" s="73"/>
      <c r="F6949" s="73"/>
      <c r="G6949" s="73"/>
    </row>
    <row r="6950" spans="1:7" x14ac:dyDescent="0.25">
      <c r="A6950" s="71" t="str">
        <f>IF(
   SUMPRODUCT(--(Sinduscon!$3:$3=DATE(2013,INT((ROW(A7147)-1)/20)+1,1)))&gt;0,
   DATE(2013,INT((ROW(A7147)-1)/20)+1,1),
   ""
)</f>
        <v/>
      </c>
      <c r="B6950" s="72" t="str">
        <f t="shared" si="307"/>
        <v/>
      </c>
      <c r="C6950" s="73"/>
      <c r="D6950" s="73"/>
      <c r="E6950" s="73"/>
      <c r="F6950" s="73"/>
      <c r="G6950" s="73"/>
    </row>
    <row r="6951" spans="1:7" x14ac:dyDescent="0.25">
      <c r="A6951" s="71" t="str">
        <f>IF(
   SUMPRODUCT(--(Sinduscon!$3:$3=DATE(2013,INT((ROW(A7148)-1)/20)+1,1)))&gt;0,
   DATE(2013,INT((ROW(A7148)-1)/20)+1,1),
   ""
)</f>
        <v/>
      </c>
      <c r="B6951" s="72" t="str">
        <f t="shared" si="307"/>
        <v/>
      </c>
      <c r="C6951" s="73"/>
      <c r="D6951" s="73"/>
      <c r="E6951" s="73"/>
      <c r="F6951" s="73"/>
      <c r="G6951" s="73"/>
    </row>
    <row r="6952" spans="1:7" x14ac:dyDescent="0.25">
      <c r="A6952" s="71" t="str">
        <f>IF(
   SUMPRODUCT(--(Sinduscon!$3:$3=DATE(2013,INT((ROW(A7149)-1)/20)+1,1)))&gt;0,
   DATE(2013,INT((ROW(A7149)-1)/20)+1,1),
   ""
)</f>
        <v/>
      </c>
      <c r="B6952" s="72" t="str">
        <f t="shared" si="307"/>
        <v/>
      </c>
      <c r="C6952" s="73"/>
      <c r="D6952" s="73"/>
      <c r="E6952" s="73"/>
      <c r="F6952" s="73"/>
      <c r="G6952" s="73"/>
    </row>
    <row r="6953" spans="1:7" x14ac:dyDescent="0.25">
      <c r="A6953" s="71" t="str">
        <f>IF(
   SUMPRODUCT(--(Sinduscon!$3:$3=DATE(2013,INT((ROW(A7150)-1)/20)+1,1)))&gt;0,
   DATE(2013,INT((ROW(A7150)-1)/20)+1,1),
   ""
)</f>
        <v/>
      </c>
      <c r="B6953" s="72" t="str">
        <f t="shared" si="307"/>
        <v/>
      </c>
      <c r="C6953" s="73"/>
      <c r="D6953" s="73"/>
      <c r="E6953" s="73"/>
      <c r="F6953" s="73"/>
      <c r="G6953" s="73"/>
    </row>
    <row r="6954" spans="1:7" x14ac:dyDescent="0.25">
      <c r="A6954" s="71" t="str">
        <f>IF(
   SUMPRODUCT(--(Sinduscon!$3:$3=DATE(2013,INT((ROW(A7151)-1)/20)+1,1)))&gt;0,
   DATE(2013,INT((ROW(A7151)-1)/20)+1,1),
   ""
)</f>
        <v/>
      </c>
      <c r="B6954" s="72" t="str">
        <f t="shared" si="307"/>
        <v/>
      </c>
      <c r="C6954" s="73"/>
      <c r="D6954" s="73"/>
      <c r="E6954" s="73"/>
      <c r="F6954" s="73"/>
      <c r="G6954" s="73"/>
    </row>
    <row r="6955" spans="1:7" x14ac:dyDescent="0.25">
      <c r="A6955" s="71" t="str">
        <f>IF(
   SUMPRODUCT(--(Sinduscon!$3:$3=DATE(2013,INT((ROW(A7152)-1)/20)+1,1)))&gt;0,
   DATE(2013,INT((ROW(A7152)-1)/20)+1,1),
   ""
)</f>
        <v/>
      </c>
      <c r="B6955" s="72" t="str">
        <f t="shared" si="307"/>
        <v/>
      </c>
      <c r="C6955" s="73"/>
      <c r="D6955" s="73"/>
      <c r="E6955" s="73"/>
      <c r="F6955" s="73"/>
      <c r="G6955" s="73"/>
    </row>
    <row r="6956" spans="1:7" x14ac:dyDescent="0.25">
      <c r="A6956" s="71" t="str">
        <f>IF(
   SUMPRODUCT(--(Sinduscon!$3:$3=DATE(2013,INT((ROW(A7153)-1)/20)+1,1)))&gt;0,
   DATE(2013,INT((ROW(A7153)-1)/20)+1,1),
   ""
)</f>
        <v/>
      </c>
      <c r="B6956" s="72" t="str">
        <f t="shared" si="307"/>
        <v/>
      </c>
      <c r="C6956" s="73"/>
      <c r="D6956" s="73"/>
      <c r="E6956" s="73"/>
      <c r="F6956" s="73"/>
      <c r="G6956" s="73"/>
    </row>
    <row r="6957" spans="1:7" x14ac:dyDescent="0.25">
      <c r="A6957" s="71" t="str">
        <f>IF(
   SUMPRODUCT(--(Sinduscon!$3:$3=DATE(2013,INT((ROW(A7154)-1)/20)+1,1)))&gt;0,
   DATE(2013,INT((ROW(A7154)-1)/20)+1,1),
   ""
)</f>
        <v/>
      </c>
      <c r="B6957" s="72" t="str">
        <f t="shared" si="307"/>
        <v/>
      </c>
      <c r="C6957" s="73"/>
      <c r="D6957" s="73"/>
      <c r="E6957" s="73"/>
      <c r="F6957" s="73"/>
      <c r="G6957" s="73"/>
    </row>
    <row r="6958" spans="1:7" x14ac:dyDescent="0.25">
      <c r="A6958" s="71" t="str">
        <f>IF(
   SUMPRODUCT(--(Sinduscon!$3:$3=DATE(2013,INT((ROW(A7155)-1)/20)+1,1)))&gt;0,
   DATE(2013,INT((ROW(A7155)-1)/20)+1,1),
   ""
)</f>
        <v/>
      </c>
      <c r="B6958" s="72" t="str">
        <f t="shared" si="307"/>
        <v/>
      </c>
      <c r="C6958" s="73"/>
      <c r="D6958" s="73"/>
      <c r="E6958" s="73"/>
      <c r="F6958" s="73"/>
      <c r="G6958" s="73"/>
    </row>
    <row r="6959" spans="1:7" x14ac:dyDescent="0.25">
      <c r="A6959" s="71" t="str">
        <f>IF(
   SUMPRODUCT(--(Sinduscon!$3:$3=DATE(2013,INT((ROW(A7156)-1)/20)+1,1)))&gt;0,
   DATE(2013,INT((ROW(A7156)-1)/20)+1,1),
   ""
)</f>
        <v/>
      </c>
      <c r="B6959" s="72" t="str">
        <f t="shared" si="307"/>
        <v/>
      </c>
      <c r="C6959" s="73"/>
      <c r="D6959" s="73"/>
      <c r="E6959" s="73"/>
      <c r="F6959" s="73"/>
      <c r="G6959" s="73"/>
    </row>
    <row r="6960" spans="1:7" x14ac:dyDescent="0.25">
      <c r="A6960" s="71" t="str">
        <f>IF(
   SUMPRODUCT(--(Sinduscon!$3:$3=DATE(2013,INT((ROW(A7157)-1)/20)+1,1)))&gt;0,
   DATE(2013,INT((ROW(A7157)-1)/20)+1,1),
   ""
)</f>
        <v/>
      </c>
      <c r="B6960" s="72" t="str">
        <f t="shared" si="307"/>
        <v/>
      </c>
      <c r="C6960" s="73"/>
      <c r="D6960" s="73"/>
      <c r="E6960" s="73"/>
      <c r="F6960" s="73"/>
      <c r="G6960" s="73"/>
    </row>
    <row r="6961" spans="1:7" x14ac:dyDescent="0.25">
      <c r="A6961" s="71" t="str">
        <f>IF(
   SUMPRODUCT(--(Sinduscon!$3:$3=DATE(2013,INT((ROW(A7158)-1)/20)+1,1)))&gt;0,
   DATE(2013,INT((ROW(A7158)-1)/20)+1,1),
   ""
)</f>
        <v/>
      </c>
      <c r="B6961" s="72" t="str">
        <f t="shared" si="307"/>
        <v/>
      </c>
      <c r="C6961" s="73"/>
      <c r="D6961" s="73"/>
      <c r="E6961" s="73"/>
      <c r="F6961" s="73"/>
      <c r="G6961" s="73"/>
    </row>
    <row r="6962" spans="1:7" x14ac:dyDescent="0.25">
      <c r="A6962" s="71" t="str">
        <f>IF(
   SUMPRODUCT(--(Sinduscon!$3:$3=DATE(2013,INT((ROW(A7159)-1)/20)+1,1)))&gt;0,
   DATE(2013,INT((ROW(A7159)-1)/20)+1,1),
   ""
)</f>
        <v/>
      </c>
      <c r="B6962" s="72" t="str">
        <f t="shared" si="307"/>
        <v/>
      </c>
      <c r="C6962" s="73"/>
      <c r="D6962" s="73"/>
      <c r="E6962" s="73"/>
      <c r="F6962" s="73"/>
      <c r="G6962" s="73"/>
    </row>
    <row r="6963" spans="1:7" x14ac:dyDescent="0.25">
      <c r="A6963" s="71" t="str">
        <f>IF(
   SUMPRODUCT(--(Sinduscon!$3:$3=DATE(2013,INT((ROW(A7160)-1)/20)+1,1)))&gt;0,
   DATE(2013,INT((ROW(A7160)-1)/20)+1,1),
   ""
)</f>
        <v/>
      </c>
      <c r="B6963" s="72" t="str">
        <f t="shared" si="307"/>
        <v/>
      </c>
      <c r="C6963" s="73"/>
      <c r="D6963" s="73"/>
      <c r="E6963" s="73"/>
      <c r="F6963" s="73"/>
      <c r="G6963" s="73"/>
    </row>
    <row r="6964" spans="1:7" x14ac:dyDescent="0.25">
      <c r="A6964" s="71" t="str">
        <f>IF(
   SUMPRODUCT(--(Sinduscon!$3:$3=DATE(2013,INT((ROW(A7161)-1)/20)+1,1)))&gt;0,
   DATE(2013,INT((ROW(A7161)-1)/20)+1,1),
   ""
)</f>
        <v/>
      </c>
      <c r="B6964" s="72" t="str">
        <f t="shared" si="307"/>
        <v/>
      </c>
      <c r="C6964" s="73"/>
      <c r="D6964" s="73"/>
      <c r="E6964" s="73"/>
      <c r="F6964" s="73"/>
      <c r="G6964" s="73"/>
    </row>
    <row r="6965" spans="1:7" x14ac:dyDescent="0.25">
      <c r="A6965" s="71" t="str">
        <f>IF(
   SUMPRODUCT(--(Sinduscon!$3:$3=DATE(2013,INT((ROW(A7162)-1)/20)+1,1)))&gt;0,
   DATE(2013,INT((ROW(A7162)-1)/20)+1,1),
   ""
)</f>
        <v/>
      </c>
      <c r="B6965" s="72" t="str">
        <f t="shared" si="307"/>
        <v/>
      </c>
      <c r="C6965" s="73"/>
      <c r="D6965" s="73"/>
      <c r="E6965" s="73"/>
      <c r="F6965" s="73"/>
      <c r="G6965" s="73"/>
    </row>
    <row r="6966" spans="1:7" x14ac:dyDescent="0.25">
      <c r="A6966" s="71" t="str">
        <f>IF(
   SUMPRODUCT(--(Sinduscon!$3:$3=DATE(2013,INT((ROW(A7163)-1)/20)+1,1)))&gt;0,
   DATE(2013,INT((ROW(A7163)-1)/20)+1,1),
   ""
)</f>
        <v/>
      </c>
      <c r="B6966" s="72" t="str">
        <f t="shared" si="307"/>
        <v/>
      </c>
      <c r="C6966" s="73"/>
      <c r="D6966" s="73"/>
      <c r="E6966" s="73"/>
      <c r="F6966" s="73"/>
      <c r="G6966" s="73"/>
    </row>
    <row r="6967" spans="1:7" x14ac:dyDescent="0.25">
      <c r="A6967" s="71" t="str">
        <f>IF(
   SUMPRODUCT(--(Sinduscon!$3:$3=DATE(2013,INT((ROW(A7164)-1)/20)+1,1)))&gt;0,
   DATE(2013,INT((ROW(A7164)-1)/20)+1,1),
   ""
)</f>
        <v/>
      </c>
      <c r="B6967" s="72" t="str">
        <f t="shared" si="307"/>
        <v/>
      </c>
      <c r="C6967" s="73"/>
      <c r="D6967" s="73"/>
      <c r="E6967" s="73"/>
      <c r="F6967" s="73"/>
      <c r="G6967" s="73"/>
    </row>
    <row r="6968" spans="1:7" x14ac:dyDescent="0.25">
      <c r="A6968" s="71" t="str">
        <f>IF(
   SUMPRODUCT(--(Sinduscon!$3:$3=DATE(2013,INT((ROW(A7165)-1)/20)+1,1)))&gt;0,
   DATE(2013,INT((ROW(A7165)-1)/20)+1,1),
   ""
)</f>
        <v/>
      </c>
      <c r="B6968" s="72" t="str">
        <f t="shared" si="307"/>
        <v/>
      </c>
      <c r="C6968" s="73"/>
      <c r="D6968" s="73"/>
      <c r="E6968" s="73"/>
      <c r="F6968" s="73"/>
      <c r="G6968" s="73"/>
    </row>
    <row r="6969" spans="1:7" x14ac:dyDescent="0.25">
      <c r="A6969" s="71" t="str">
        <f>IF(
   SUMPRODUCT(--(Sinduscon!$3:$3=DATE(2013,INT((ROW(A7166)-1)/20)+1,1)))&gt;0,
   DATE(2013,INT((ROW(A7166)-1)/20)+1,1),
   ""
)</f>
        <v/>
      </c>
      <c r="B6969" s="72" t="str">
        <f t="shared" si="307"/>
        <v/>
      </c>
      <c r="C6969" s="73"/>
      <c r="D6969" s="73"/>
      <c r="E6969" s="73"/>
      <c r="F6969" s="73"/>
      <c r="G6969" s="73"/>
    </row>
    <row r="6970" spans="1:7" x14ac:dyDescent="0.25">
      <c r="A6970" s="71" t="str">
        <f>IF(
   SUMPRODUCT(--(Sinduscon!$3:$3=DATE(2013,INT((ROW(A7167)-1)/20)+1,1)))&gt;0,
   DATE(2013,INT((ROW(A7167)-1)/20)+1,1),
   ""
)</f>
        <v/>
      </c>
      <c r="B6970" s="72" t="str">
        <f t="shared" si="307"/>
        <v/>
      </c>
      <c r="C6970" s="73"/>
      <c r="D6970" s="73"/>
      <c r="E6970" s="73"/>
      <c r="F6970" s="73"/>
      <c r="G6970" s="73"/>
    </row>
    <row r="6971" spans="1:7" x14ac:dyDescent="0.25">
      <c r="A6971" s="71" t="str">
        <f>IF(
   SUMPRODUCT(--(Sinduscon!$3:$3=DATE(2013,INT((ROW(A7168)-1)/20)+1,1)))&gt;0,
   DATE(2013,INT((ROW(A7168)-1)/20)+1,1),
   ""
)</f>
        <v/>
      </c>
      <c r="B6971" s="72" t="str">
        <f t="shared" si="307"/>
        <v/>
      </c>
      <c r="C6971" s="73"/>
      <c r="D6971" s="73"/>
      <c r="E6971" s="73"/>
      <c r="F6971" s="73"/>
      <c r="G6971" s="73"/>
    </row>
    <row r="6972" spans="1:7" x14ac:dyDescent="0.25">
      <c r="A6972" s="71" t="str">
        <f>IF(
   SUMPRODUCT(--(Sinduscon!$3:$3=DATE(2013,INT((ROW(A7169)-1)/20)+1,1)))&gt;0,
   DATE(2013,INT((ROW(A7169)-1)/20)+1,1),
   ""
)</f>
        <v/>
      </c>
      <c r="B6972" s="72" t="str">
        <f t="shared" si="307"/>
        <v/>
      </c>
      <c r="C6972" s="73"/>
      <c r="D6972" s="73"/>
      <c r="E6972" s="73"/>
      <c r="F6972" s="73"/>
      <c r="G6972" s="73"/>
    </row>
    <row r="6973" spans="1:7" x14ac:dyDescent="0.25">
      <c r="A6973" s="71" t="str">
        <f>IF(
   SUMPRODUCT(--(Sinduscon!$3:$3=DATE(2013,INT((ROW(A7170)-1)/20)+1,1)))&gt;0,
   DATE(2013,INT((ROW(A7170)-1)/20)+1,1),
   ""
)</f>
        <v/>
      </c>
      <c r="B6973" s="72" t="str">
        <f t="shared" si="307"/>
        <v/>
      </c>
      <c r="C6973" s="73"/>
      <c r="D6973" s="73"/>
      <c r="E6973" s="73"/>
      <c r="F6973" s="73"/>
      <c r="G6973" s="73"/>
    </row>
    <row r="6974" spans="1:7" x14ac:dyDescent="0.25">
      <c r="A6974" s="71" t="str">
        <f>IF(
   SUMPRODUCT(--(Sinduscon!$3:$3=DATE(2013,INT((ROW(A7171)-1)/20)+1,1)))&gt;0,
   DATE(2013,INT((ROW(A7171)-1)/20)+1,1),
   ""
)</f>
        <v/>
      </c>
      <c r="B6974" s="72" t="str">
        <f t="shared" si="307"/>
        <v/>
      </c>
      <c r="C6974" s="73"/>
      <c r="D6974" s="73"/>
      <c r="E6974" s="73"/>
      <c r="F6974" s="73"/>
      <c r="G6974" s="73"/>
    </row>
    <row r="6975" spans="1:7" x14ac:dyDescent="0.25">
      <c r="A6975" s="71" t="str">
        <f>IF(
   SUMPRODUCT(--(Sinduscon!$3:$3=DATE(2013,INT((ROW(A7172)-1)/20)+1,1)))&gt;0,
   DATE(2013,INT((ROW(A7172)-1)/20)+1,1),
   ""
)</f>
        <v/>
      </c>
      <c r="B6975" s="72" t="str">
        <f t="shared" si="307"/>
        <v/>
      </c>
      <c r="C6975" s="73"/>
      <c r="D6975" s="73"/>
      <c r="E6975" s="73"/>
      <c r="F6975" s="73"/>
      <c r="G6975" s="73"/>
    </row>
    <row r="6976" spans="1:7" x14ac:dyDescent="0.25">
      <c r="A6976" s="71" t="str">
        <f>IF(
   SUMPRODUCT(--(Sinduscon!$3:$3=DATE(2013,INT((ROW(A7173)-1)/20)+1,1)))&gt;0,
   DATE(2013,INT((ROW(A7173)-1)/20)+1,1),
   ""
)</f>
        <v/>
      </c>
      <c r="B6976" s="72" t="str">
        <f t="shared" si="307"/>
        <v/>
      </c>
      <c r="C6976" s="73"/>
      <c r="D6976" s="73"/>
      <c r="E6976" s="73"/>
      <c r="F6976" s="73"/>
      <c r="G6976" s="73"/>
    </row>
    <row r="6977" spans="1:7" x14ac:dyDescent="0.25">
      <c r="A6977" s="71" t="str">
        <f>IF(
   SUMPRODUCT(--(Sinduscon!$3:$3=DATE(2013,INT((ROW(A7174)-1)/20)+1,1)))&gt;0,
   DATE(2013,INT((ROW(A7174)-1)/20)+1,1),
   ""
)</f>
        <v/>
      </c>
      <c r="B6977" s="72" t="str">
        <f t="shared" si="307"/>
        <v/>
      </c>
      <c r="C6977" s="73"/>
      <c r="D6977" s="73"/>
      <c r="E6977" s="73"/>
      <c r="F6977" s="73"/>
      <c r="G6977" s="73"/>
    </row>
    <row r="6978" spans="1:7" x14ac:dyDescent="0.25">
      <c r="A6978" s="71" t="str">
        <f>IF(
   SUMPRODUCT(--(Sinduscon!$3:$3=DATE(2013,INT((ROW(A7175)-1)/20)+1,1)))&gt;0,
   DATE(2013,INT((ROW(A7175)-1)/20)+1,1),
   ""
)</f>
        <v/>
      </c>
      <c r="B6978" s="72" t="str">
        <f t="shared" si="307"/>
        <v/>
      </c>
      <c r="C6978" s="73"/>
      <c r="D6978" s="73"/>
      <c r="E6978" s="73"/>
      <c r="F6978" s="73"/>
      <c r="G6978" s="73"/>
    </row>
    <row r="6979" spans="1:7" x14ac:dyDescent="0.25">
      <c r="A6979" s="71" t="str">
        <f>IF(
   SUMPRODUCT(--(Sinduscon!$3:$3=DATE(2013,INT((ROW(A7176)-1)/20)+1,1)))&gt;0,
   DATE(2013,INT((ROW(A7176)-1)/20)+1,1),
   ""
)</f>
        <v/>
      </c>
      <c r="B6979" s="72" t="str">
        <f t="shared" si="307"/>
        <v/>
      </c>
      <c r="C6979" s="73"/>
      <c r="D6979" s="73"/>
      <c r="E6979" s="73"/>
      <c r="F6979" s="73"/>
      <c r="G6979" s="73"/>
    </row>
    <row r="6980" spans="1:7" x14ac:dyDescent="0.25">
      <c r="A6980" s="71" t="str">
        <f>IF(
   SUMPRODUCT(--(Sinduscon!$3:$3=DATE(2013,INT((ROW(A7177)-1)/20)+1,1)))&gt;0,
   DATE(2013,INT((ROW(A7177)-1)/20)+1,1),
   ""
)</f>
        <v/>
      </c>
      <c r="B6980" s="72" t="str">
        <f t="shared" si="307"/>
        <v/>
      </c>
      <c r="C6980" s="73"/>
      <c r="D6980" s="73"/>
      <c r="E6980" s="73"/>
      <c r="F6980" s="73"/>
      <c r="G6980" s="73"/>
    </row>
    <row r="6981" spans="1:7" x14ac:dyDescent="0.25">
      <c r="A6981" s="71" t="str">
        <f>IF(
   SUMPRODUCT(--(Sinduscon!$3:$3=DATE(2013,INT((ROW(A7178)-1)/20)+1,1)))&gt;0,
   DATE(2013,INT((ROW(A7178)-1)/20)+1,1),
   ""
)</f>
        <v/>
      </c>
      <c r="B6981" s="72" t="str">
        <f t="shared" si="307"/>
        <v/>
      </c>
      <c r="C6981" s="73"/>
      <c r="D6981" s="73"/>
      <c r="E6981" s="73"/>
      <c r="F6981" s="73"/>
      <c r="G6981" s="73"/>
    </row>
    <row r="6982" spans="1:7" x14ac:dyDescent="0.25">
      <c r="A6982" s="71" t="str">
        <f>IF(
   SUMPRODUCT(--(Sinduscon!$3:$3=DATE(2013,INT((ROW(A7179)-1)/20)+1,1)))&gt;0,
   DATE(2013,INT((ROW(A7179)-1)/20)+1,1),
   ""
)</f>
        <v/>
      </c>
      <c r="B6982" s="72" t="str">
        <f t="shared" si="307"/>
        <v/>
      </c>
      <c r="C6982" s="73"/>
      <c r="D6982" s="73"/>
      <c r="E6982" s="73"/>
      <c r="F6982" s="73"/>
      <c r="G6982" s="73"/>
    </row>
    <row r="6983" spans="1:7" x14ac:dyDescent="0.25">
      <c r="A6983" s="71" t="str">
        <f>IF(
   SUMPRODUCT(--(Sinduscon!$3:$3=DATE(2013,INT((ROW(A7180)-1)/20)+1,1)))&gt;0,
   DATE(2013,INT((ROW(A7180)-1)/20)+1,1),
   ""
)</f>
        <v/>
      </c>
      <c r="B6983" s="72" t="str">
        <f t="shared" si="307"/>
        <v/>
      </c>
      <c r="C6983" s="73"/>
      <c r="D6983" s="73"/>
      <c r="E6983" s="73"/>
      <c r="F6983" s="73"/>
      <c r="G6983" s="73"/>
    </row>
    <row r="6984" spans="1:7" x14ac:dyDescent="0.25">
      <c r="A6984" s="71" t="str">
        <f>IF(
   SUMPRODUCT(--(Sinduscon!$3:$3=DATE(2013,INT((ROW(A7181)-1)/20)+1,1)))&gt;0,
   DATE(2013,INT((ROW(A7181)-1)/20)+1,1),
   ""
)</f>
        <v/>
      </c>
      <c r="B6984" s="72" t="str">
        <f t="shared" ref="B6984:B7047" si="308">IF(A6984&lt;&gt;"", CHOOSE(MOD(QUOTIENT(ROW()-4,4),5)+1,"R-1","PP-4","R-8","R-16","PIS"), "")</f>
        <v/>
      </c>
      <c r="C6984" s="73"/>
      <c r="D6984" s="73"/>
      <c r="E6984" s="73"/>
      <c r="F6984" s="73"/>
      <c r="G6984" s="73"/>
    </row>
    <row r="6985" spans="1:7" x14ac:dyDescent="0.25">
      <c r="A6985" s="71" t="str">
        <f>IF(
   SUMPRODUCT(--(Sinduscon!$3:$3=DATE(2013,INT((ROW(A7182)-1)/20)+1,1)))&gt;0,
   DATE(2013,INT((ROW(A7182)-1)/20)+1,1),
   ""
)</f>
        <v/>
      </c>
      <c r="B6985" s="72" t="str">
        <f t="shared" si="308"/>
        <v/>
      </c>
      <c r="C6985" s="73"/>
      <c r="D6985" s="73"/>
      <c r="E6985" s="73"/>
      <c r="F6985" s="73"/>
      <c r="G6985" s="73"/>
    </row>
    <row r="6986" spans="1:7" x14ac:dyDescent="0.25">
      <c r="A6986" s="71" t="str">
        <f>IF(
   SUMPRODUCT(--(Sinduscon!$3:$3=DATE(2013,INT((ROW(A7183)-1)/20)+1,1)))&gt;0,
   DATE(2013,INT((ROW(A7183)-1)/20)+1,1),
   ""
)</f>
        <v/>
      </c>
      <c r="B6986" s="72" t="str">
        <f t="shared" si="308"/>
        <v/>
      </c>
      <c r="C6986" s="73"/>
      <c r="D6986" s="73"/>
      <c r="E6986" s="73"/>
      <c r="F6986" s="73"/>
      <c r="G6986" s="73"/>
    </row>
    <row r="6987" spans="1:7" x14ac:dyDescent="0.25">
      <c r="A6987" s="71" t="str">
        <f>IF(
   SUMPRODUCT(--(Sinduscon!$3:$3=DATE(2013,INT((ROW(A7184)-1)/20)+1,1)))&gt;0,
   DATE(2013,INT((ROW(A7184)-1)/20)+1,1),
   ""
)</f>
        <v/>
      </c>
      <c r="B6987" s="72" t="str">
        <f t="shared" si="308"/>
        <v/>
      </c>
      <c r="C6987" s="73"/>
      <c r="D6987" s="73"/>
      <c r="E6987" s="73"/>
      <c r="F6987" s="73"/>
      <c r="G6987" s="73"/>
    </row>
    <row r="6988" spans="1:7" x14ac:dyDescent="0.25">
      <c r="A6988" s="71" t="str">
        <f>IF(
   SUMPRODUCT(--(Sinduscon!$3:$3=DATE(2013,INT((ROW(A7185)-1)/20)+1,1)))&gt;0,
   DATE(2013,INT((ROW(A7185)-1)/20)+1,1),
   ""
)</f>
        <v/>
      </c>
      <c r="B6988" s="72" t="str">
        <f t="shared" si="308"/>
        <v/>
      </c>
      <c r="C6988" s="73"/>
      <c r="D6988" s="73"/>
      <c r="E6988" s="73"/>
      <c r="F6988" s="73"/>
      <c r="G6988" s="73"/>
    </row>
    <row r="6989" spans="1:7" x14ac:dyDescent="0.25">
      <c r="A6989" s="71" t="str">
        <f>IF(
   SUMPRODUCT(--(Sinduscon!$3:$3=DATE(2013,INT((ROW(A7186)-1)/20)+1,1)))&gt;0,
   DATE(2013,INT((ROW(A7186)-1)/20)+1,1),
   ""
)</f>
        <v/>
      </c>
      <c r="B6989" s="72" t="str">
        <f t="shared" si="308"/>
        <v/>
      </c>
      <c r="C6989" s="73"/>
      <c r="D6989" s="73"/>
      <c r="E6989" s="73"/>
      <c r="F6989" s="73"/>
      <c r="G6989" s="73"/>
    </row>
    <row r="6990" spans="1:7" x14ac:dyDescent="0.25">
      <c r="A6990" s="71" t="str">
        <f>IF(
   SUMPRODUCT(--(Sinduscon!$3:$3=DATE(2013,INT((ROW(A7187)-1)/20)+1,1)))&gt;0,
   DATE(2013,INT((ROW(A7187)-1)/20)+1,1),
   ""
)</f>
        <v/>
      </c>
      <c r="B6990" s="72" t="str">
        <f t="shared" si="308"/>
        <v/>
      </c>
      <c r="C6990" s="73"/>
      <c r="D6990" s="73"/>
      <c r="E6990" s="73"/>
      <c r="F6990" s="73"/>
      <c r="G6990" s="73"/>
    </row>
    <row r="6991" spans="1:7" x14ac:dyDescent="0.25">
      <c r="A6991" s="71" t="str">
        <f>IF(
   SUMPRODUCT(--(Sinduscon!$3:$3=DATE(2013,INT((ROW(A7188)-1)/20)+1,1)))&gt;0,
   DATE(2013,INT((ROW(A7188)-1)/20)+1,1),
   ""
)</f>
        <v/>
      </c>
      <c r="B6991" s="72" t="str">
        <f t="shared" si="308"/>
        <v/>
      </c>
      <c r="C6991" s="73"/>
      <c r="D6991" s="73"/>
      <c r="E6991" s="73"/>
      <c r="F6991" s="73"/>
      <c r="G6991" s="73"/>
    </row>
    <row r="6992" spans="1:7" x14ac:dyDescent="0.25">
      <c r="A6992" s="71" t="str">
        <f>IF(
   SUMPRODUCT(--(Sinduscon!$3:$3=DATE(2013,INT((ROW(A7189)-1)/20)+1,1)))&gt;0,
   DATE(2013,INT((ROW(A7189)-1)/20)+1,1),
   ""
)</f>
        <v/>
      </c>
      <c r="B6992" s="72" t="str">
        <f t="shared" si="308"/>
        <v/>
      </c>
      <c r="C6992" s="73"/>
      <c r="D6992" s="73"/>
      <c r="E6992" s="73"/>
      <c r="F6992" s="73"/>
      <c r="G6992" s="73"/>
    </row>
    <row r="6993" spans="1:7" x14ac:dyDescent="0.25">
      <c r="A6993" s="71" t="str">
        <f>IF(
   SUMPRODUCT(--(Sinduscon!$3:$3=DATE(2013,INT((ROW(A7190)-1)/20)+1,1)))&gt;0,
   DATE(2013,INT((ROW(A7190)-1)/20)+1,1),
   ""
)</f>
        <v/>
      </c>
      <c r="B6993" s="72" t="str">
        <f t="shared" si="308"/>
        <v/>
      </c>
      <c r="C6993" s="73"/>
      <c r="D6993" s="73"/>
      <c r="E6993" s="73"/>
      <c r="F6993" s="73"/>
      <c r="G6993" s="73"/>
    </row>
    <row r="6994" spans="1:7" x14ac:dyDescent="0.25">
      <c r="A6994" s="71" t="str">
        <f>IF(
   SUMPRODUCT(--(Sinduscon!$3:$3=DATE(2013,INT((ROW(A7191)-1)/20)+1,1)))&gt;0,
   DATE(2013,INT((ROW(A7191)-1)/20)+1,1),
   ""
)</f>
        <v/>
      </c>
      <c r="B6994" s="72" t="str">
        <f t="shared" si="308"/>
        <v/>
      </c>
      <c r="C6994" s="73"/>
      <c r="D6994" s="73"/>
      <c r="E6994" s="73"/>
      <c r="F6994" s="73"/>
      <c r="G6994" s="73"/>
    </row>
    <row r="6995" spans="1:7" x14ac:dyDescent="0.25">
      <c r="A6995" s="71" t="str">
        <f>IF(
   SUMPRODUCT(--(Sinduscon!$3:$3=DATE(2013,INT((ROW(A7192)-1)/20)+1,1)))&gt;0,
   DATE(2013,INT((ROW(A7192)-1)/20)+1,1),
   ""
)</f>
        <v/>
      </c>
      <c r="B6995" s="72" t="str">
        <f t="shared" si="308"/>
        <v/>
      </c>
      <c r="C6995" s="73"/>
      <c r="D6995" s="73"/>
      <c r="E6995" s="73"/>
      <c r="F6995" s="73"/>
      <c r="G6995" s="73"/>
    </row>
    <row r="6996" spans="1:7" x14ac:dyDescent="0.25">
      <c r="A6996" s="71" t="str">
        <f>IF(
   SUMPRODUCT(--(Sinduscon!$3:$3=DATE(2013,INT((ROW(A7193)-1)/20)+1,1)))&gt;0,
   DATE(2013,INT((ROW(A7193)-1)/20)+1,1),
   ""
)</f>
        <v/>
      </c>
      <c r="B6996" s="72" t="str">
        <f t="shared" si="308"/>
        <v/>
      </c>
      <c r="C6996" s="73"/>
      <c r="D6996" s="73"/>
      <c r="E6996" s="73"/>
      <c r="F6996" s="73"/>
      <c r="G6996" s="73"/>
    </row>
    <row r="6997" spans="1:7" x14ac:dyDescent="0.25">
      <c r="A6997" s="71" t="str">
        <f>IF(
   SUMPRODUCT(--(Sinduscon!$3:$3=DATE(2013,INT((ROW(A7194)-1)/20)+1,1)))&gt;0,
   DATE(2013,INT((ROW(A7194)-1)/20)+1,1),
   ""
)</f>
        <v/>
      </c>
      <c r="B6997" s="72" t="str">
        <f t="shared" si="308"/>
        <v/>
      </c>
      <c r="C6997" s="73"/>
      <c r="D6997" s="73"/>
      <c r="E6997" s="73"/>
      <c r="F6997" s="73"/>
      <c r="G6997" s="73"/>
    </row>
    <row r="6998" spans="1:7" x14ac:dyDescent="0.25">
      <c r="A6998" s="71" t="str">
        <f>IF(
   SUMPRODUCT(--(Sinduscon!$3:$3=DATE(2013,INT((ROW(A7195)-1)/20)+1,1)))&gt;0,
   DATE(2013,INT((ROW(A7195)-1)/20)+1,1),
   ""
)</f>
        <v/>
      </c>
      <c r="B6998" s="72" t="str">
        <f t="shared" si="308"/>
        <v/>
      </c>
      <c r="C6998" s="73"/>
      <c r="D6998" s="73"/>
      <c r="E6998" s="73"/>
      <c r="F6998" s="73"/>
      <c r="G6998" s="73"/>
    </row>
    <row r="6999" spans="1:7" x14ac:dyDescent="0.25">
      <c r="A6999" s="71" t="str">
        <f>IF(
   SUMPRODUCT(--(Sinduscon!$3:$3=DATE(2013,INT((ROW(A7196)-1)/20)+1,1)))&gt;0,
   DATE(2013,INT((ROW(A7196)-1)/20)+1,1),
   ""
)</f>
        <v/>
      </c>
      <c r="B6999" s="72" t="str">
        <f t="shared" si="308"/>
        <v/>
      </c>
      <c r="C6999" s="73"/>
      <c r="D6999" s="73"/>
      <c r="E6999" s="73"/>
      <c r="F6999" s="73"/>
      <c r="G6999" s="73"/>
    </row>
    <row r="7000" spans="1:7" x14ac:dyDescent="0.25">
      <c r="A7000" s="71" t="str">
        <f>IF(
   SUMPRODUCT(--(Sinduscon!$3:$3=DATE(2013,INT((ROW(A7197)-1)/20)+1,1)))&gt;0,
   DATE(2013,INT((ROW(A7197)-1)/20)+1,1),
   ""
)</f>
        <v/>
      </c>
      <c r="B7000" s="72" t="str">
        <f t="shared" si="308"/>
        <v/>
      </c>
      <c r="C7000" s="73"/>
      <c r="D7000" s="73"/>
      <c r="E7000" s="73"/>
      <c r="F7000" s="73"/>
      <c r="G7000" s="73"/>
    </row>
    <row r="7001" spans="1:7" x14ac:dyDescent="0.25">
      <c r="A7001" s="71" t="str">
        <f>IF(
   SUMPRODUCT(--(Sinduscon!$3:$3=DATE(2013,INT((ROW(A7198)-1)/20)+1,1)))&gt;0,
   DATE(2013,INT((ROW(A7198)-1)/20)+1,1),
   ""
)</f>
        <v/>
      </c>
      <c r="B7001" s="72" t="str">
        <f t="shared" si="308"/>
        <v/>
      </c>
      <c r="C7001" s="73"/>
      <c r="D7001" s="73"/>
      <c r="E7001" s="73"/>
      <c r="F7001" s="73"/>
      <c r="G7001" s="73"/>
    </row>
    <row r="7002" spans="1:7" x14ac:dyDescent="0.25">
      <c r="A7002" s="71" t="str">
        <f>IF(
   SUMPRODUCT(--(Sinduscon!$3:$3=DATE(2013,INT((ROW(A7199)-1)/20)+1,1)))&gt;0,
   DATE(2013,INT((ROW(A7199)-1)/20)+1,1),
   ""
)</f>
        <v/>
      </c>
      <c r="B7002" s="72" t="str">
        <f t="shared" si="308"/>
        <v/>
      </c>
      <c r="C7002" s="73"/>
      <c r="D7002" s="73"/>
      <c r="E7002" s="73"/>
      <c r="F7002" s="73"/>
      <c r="G7002" s="73"/>
    </row>
    <row r="7003" spans="1:7" x14ac:dyDescent="0.25">
      <c r="A7003" s="71" t="str">
        <f>IF(
   SUMPRODUCT(--(Sinduscon!$3:$3=DATE(2013,INT((ROW(A7200)-1)/20)+1,1)))&gt;0,
   DATE(2013,INT((ROW(A7200)-1)/20)+1,1),
   ""
)</f>
        <v/>
      </c>
      <c r="B7003" s="72" t="str">
        <f t="shared" si="308"/>
        <v/>
      </c>
      <c r="C7003" s="73"/>
      <c r="D7003" s="73"/>
      <c r="E7003" s="73"/>
      <c r="F7003" s="73"/>
      <c r="G7003" s="73"/>
    </row>
    <row r="7004" spans="1:7" x14ac:dyDescent="0.25">
      <c r="A7004" s="71" t="str">
        <f>IF(
   SUMPRODUCT(--(Sinduscon!$3:$3=DATE(2013,INT((ROW(A7201)-1)/20)+1,1)))&gt;0,
   DATE(2013,INT((ROW(A7201)-1)/20)+1,1),
   ""
)</f>
        <v/>
      </c>
      <c r="B7004" s="72" t="str">
        <f t="shared" si="308"/>
        <v/>
      </c>
      <c r="C7004" s="73"/>
      <c r="D7004" s="73"/>
      <c r="E7004" s="73"/>
      <c r="F7004" s="73"/>
      <c r="G7004" s="73"/>
    </row>
    <row r="7005" spans="1:7" x14ac:dyDescent="0.25">
      <c r="A7005" s="71" t="str">
        <f>IF(
   SUMPRODUCT(--(Sinduscon!$3:$3=DATE(2013,INT((ROW(A7202)-1)/20)+1,1)))&gt;0,
   DATE(2013,INT((ROW(A7202)-1)/20)+1,1),
   ""
)</f>
        <v/>
      </c>
      <c r="B7005" s="72" t="str">
        <f t="shared" si="308"/>
        <v/>
      </c>
      <c r="C7005" s="73"/>
      <c r="D7005" s="73"/>
      <c r="E7005" s="73"/>
      <c r="F7005" s="73"/>
      <c r="G7005" s="73"/>
    </row>
    <row r="7006" spans="1:7" x14ac:dyDescent="0.25">
      <c r="A7006" s="71" t="str">
        <f>IF(
   SUMPRODUCT(--(Sinduscon!$3:$3=DATE(2013,INT((ROW(A7203)-1)/20)+1,1)))&gt;0,
   DATE(2013,INT((ROW(A7203)-1)/20)+1,1),
   ""
)</f>
        <v/>
      </c>
      <c r="B7006" s="72" t="str">
        <f t="shared" si="308"/>
        <v/>
      </c>
      <c r="C7006" s="73"/>
      <c r="D7006" s="73"/>
      <c r="E7006" s="73"/>
      <c r="F7006" s="73"/>
      <c r="G7006" s="73"/>
    </row>
    <row r="7007" spans="1:7" x14ac:dyDescent="0.25">
      <c r="A7007" s="71" t="str">
        <f>IF(
   SUMPRODUCT(--(Sinduscon!$3:$3=DATE(2013,INT((ROW(A7204)-1)/20)+1,1)))&gt;0,
   DATE(2013,INT((ROW(A7204)-1)/20)+1,1),
   ""
)</f>
        <v/>
      </c>
      <c r="B7007" s="72" t="str">
        <f t="shared" si="308"/>
        <v/>
      </c>
      <c r="C7007" s="73"/>
      <c r="D7007" s="73"/>
      <c r="E7007" s="73"/>
      <c r="F7007" s="73"/>
      <c r="G7007" s="73"/>
    </row>
    <row r="7008" spans="1:7" x14ac:dyDescent="0.25">
      <c r="A7008" s="71" t="str">
        <f>IF(
   SUMPRODUCT(--(Sinduscon!$3:$3=DATE(2013,INT((ROW(A7205)-1)/20)+1,1)))&gt;0,
   DATE(2013,INT((ROW(A7205)-1)/20)+1,1),
   ""
)</f>
        <v/>
      </c>
      <c r="B7008" s="72" t="str">
        <f t="shared" si="308"/>
        <v/>
      </c>
      <c r="C7008" s="73"/>
      <c r="D7008" s="73"/>
      <c r="E7008" s="73"/>
      <c r="F7008" s="73"/>
      <c r="G7008" s="73"/>
    </row>
    <row r="7009" spans="1:7" x14ac:dyDescent="0.25">
      <c r="A7009" s="71" t="str">
        <f>IF(
   SUMPRODUCT(--(Sinduscon!$3:$3=DATE(2013,INT((ROW(A7206)-1)/20)+1,1)))&gt;0,
   DATE(2013,INT((ROW(A7206)-1)/20)+1,1),
   ""
)</f>
        <v/>
      </c>
      <c r="B7009" s="72" t="str">
        <f t="shared" si="308"/>
        <v/>
      </c>
      <c r="C7009" s="73"/>
      <c r="D7009" s="73"/>
      <c r="E7009" s="73"/>
      <c r="F7009" s="73"/>
      <c r="G7009" s="73"/>
    </row>
    <row r="7010" spans="1:7" x14ac:dyDescent="0.25">
      <c r="A7010" s="71" t="str">
        <f>IF(
   SUMPRODUCT(--(Sinduscon!$3:$3=DATE(2013,INT((ROW(A7207)-1)/20)+1,1)))&gt;0,
   DATE(2013,INT((ROW(A7207)-1)/20)+1,1),
   ""
)</f>
        <v/>
      </c>
      <c r="B7010" s="72" t="str">
        <f t="shared" si="308"/>
        <v/>
      </c>
      <c r="C7010" s="73"/>
      <c r="D7010" s="73"/>
      <c r="E7010" s="73"/>
      <c r="F7010" s="73"/>
      <c r="G7010" s="73"/>
    </row>
    <row r="7011" spans="1:7" x14ac:dyDescent="0.25">
      <c r="A7011" s="71" t="str">
        <f>IF(
   SUMPRODUCT(--(Sinduscon!$3:$3=DATE(2013,INT((ROW(A7208)-1)/20)+1,1)))&gt;0,
   DATE(2013,INT((ROW(A7208)-1)/20)+1,1),
   ""
)</f>
        <v/>
      </c>
      <c r="B7011" s="72" t="str">
        <f t="shared" si="308"/>
        <v/>
      </c>
      <c r="C7011" s="73"/>
      <c r="D7011" s="73"/>
      <c r="E7011" s="73"/>
      <c r="F7011" s="73"/>
      <c r="G7011" s="73"/>
    </row>
    <row r="7012" spans="1:7" x14ac:dyDescent="0.25">
      <c r="A7012" s="71" t="str">
        <f>IF(
   SUMPRODUCT(--(Sinduscon!$3:$3=DATE(2013,INT((ROW(A7209)-1)/20)+1,1)))&gt;0,
   DATE(2013,INT((ROW(A7209)-1)/20)+1,1),
   ""
)</f>
        <v/>
      </c>
      <c r="B7012" s="72" t="str">
        <f t="shared" si="308"/>
        <v/>
      </c>
      <c r="C7012" s="73"/>
      <c r="D7012" s="73"/>
      <c r="E7012" s="73"/>
      <c r="F7012" s="73"/>
      <c r="G7012" s="73"/>
    </row>
    <row r="7013" spans="1:7" x14ac:dyDescent="0.25">
      <c r="A7013" s="71" t="str">
        <f>IF(
   SUMPRODUCT(--(Sinduscon!$3:$3=DATE(2013,INT((ROW(A7210)-1)/20)+1,1)))&gt;0,
   DATE(2013,INT((ROW(A7210)-1)/20)+1,1),
   ""
)</f>
        <v/>
      </c>
      <c r="B7013" s="72" t="str">
        <f t="shared" si="308"/>
        <v/>
      </c>
      <c r="C7013" s="73"/>
      <c r="D7013" s="73"/>
      <c r="E7013" s="73"/>
      <c r="F7013" s="73"/>
      <c r="G7013" s="73"/>
    </row>
    <row r="7014" spans="1:7" x14ac:dyDescent="0.25">
      <c r="A7014" s="71" t="str">
        <f>IF(
   SUMPRODUCT(--(Sinduscon!$3:$3=DATE(2013,INT((ROW(A7211)-1)/20)+1,1)))&gt;0,
   DATE(2013,INT((ROW(A7211)-1)/20)+1,1),
   ""
)</f>
        <v/>
      </c>
      <c r="B7014" s="72" t="str">
        <f t="shared" si="308"/>
        <v/>
      </c>
      <c r="C7014" s="73"/>
      <c r="D7014" s="73"/>
      <c r="E7014" s="73"/>
      <c r="F7014" s="73"/>
      <c r="G7014" s="73"/>
    </row>
    <row r="7015" spans="1:7" x14ac:dyDescent="0.25">
      <c r="A7015" s="71" t="str">
        <f>IF(
   SUMPRODUCT(--(Sinduscon!$3:$3=DATE(2013,INT((ROW(A7212)-1)/20)+1,1)))&gt;0,
   DATE(2013,INT((ROW(A7212)-1)/20)+1,1),
   ""
)</f>
        <v/>
      </c>
      <c r="B7015" s="72" t="str">
        <f t="shared" si="308"/>
        <v/>
      </c>
      <c r="C7015" s="73"/>
      <c r="D7015" s="73"/>
      <c r="E7015" s="73"/>
      <c r="F7015" s="73"/>
      <c r="G7015" s="73"/>
    </row>
    <row r="7016" spans="1:7" x14ac:dyDescent="0.25">
      <c r="A7016" s="71" t="str">
        <f>IF(
   SUMPRODUCT(--(Sinduscon!$3:$3=DATE(2013,INT((ROW(A7213)-1)/20)+1,1)))&gt;0,
   DATE(2013,INT((ROW(A7213)-1)/20)+1,1),
   ""
)</f>
        <v/>
      </c>
      <c r="B7016" s="72" t="str">
        <f t="shared" si="308"/>
        <v/>
      </c>
      <c r="C7016" s="73"/>
      <c r="D7016" s="73"/>
      <c r="E7016" s="73"/>
      <c r="F7016" s="73"/>
      <c r="G7016" s="73"/>
    </row>
    <row r="7017" spans="1:7" x14ac:dyDescent="0.25">
      <c r="A7017" s="71" t="str">
        <f>IF(
   SUMPRODUCT(--(Sinduscon!$3:$3=DATE(2013,INT((ROW(A7214)-1)/20)+1,1)))&gt;0,
   DATE(2013,INT((ROW(A7214)-1)/20)+1,1),
   ""
)</f>
        <v/>
      </c>
      <c r="B7017" s="72" t="str">
        <f t="shared" si="308"/>
        <v/>
      </c>
      <c r="C7017" s="73"/>
      <c r="D7017" s="73"/>
      <c r="E7017" s="73"/>
      <c r="F7017" s="73"/>
      <c r="G7017" s="73"/>
    </row>
    <row r="7018" spans="1:7" x14ac:dyDescent="0.25">
      <c r="A7018" s="71" t="str">
        <f>IF(
   SUMPRODUCT(--(Sinduscon!$3:$3=DATE(2013,INT((ROW(A7215)-1)/20)+1,1)))&gt;0,
   DATE(2013,INT((ROW(A7215)-1)/20)+1,1),
   ""
)</f>
        <v/>
      </c>
      <c r="B7018" s="72" t="str">
        <f t="shared" si="308"/>
        <v/>
      </c>
      <c r="C7018" s="73"/>
      <c r="D7018" s="73"/>
      <c r="E7018" s="73"/>
      <c r="F7018" s="73"/>
      <c r="G7018" s="73"/>
    </row>
    <row r="7019" spans="1:7" x14ac:dyDescent="0.25">
      <c r="A7019" s="71" t="str">
        <f>IF(
   SUMPRODUCT(--(Sinduscon!$3:$3=DATE(2013,INT((ROW(A7216)-1)/20)+1,1)))&gt;0,
   DATE(2013,INT((ROW(A7216)-1)/20)+1,1),
   ""
)</f>
        <v/>
      </c>
      <c r="B7019" s="72" t="str">
        <f t="shared" si="308"/>
        <v/>
      </c>
      <c r="C7019" s="73"/>
      <c r="D7019" s="73"/>
      <c r="E7019" s="73"/>
      <c r="F7019" s="73"/>
      <c r="G7019" s="73"/>
    </row>
    <row r="7020" spans="1:7" x14ac:dyDescent="0.25">
      <c r="A7020" s="71" t="str">
        <f>IF(
   SUMPRODUCT(--(Sinduscon!$3:$3=DATE(2013,INT((ROW(A7217)-1)/20)+1,1)))&gt;0,
   DATE(2013,INT((ROW(A7217)-1)/20)+1,1),
   ""
)</f>
        <v/>
      </c>
      <c r="B7020" s="72" t="str">
        <f t="shared" si="308"/>
        <v/>
      </c>
      <c r="C7020" s="73"/>
      <c r="D7020" s="73"/>
      <c r="E7020" s="73"/>
      <c r="F7020" s="73"/>
      <c r="G7020" s="73"/>
    </row>
    <row r="7021" spans="1:7" x14ac:dyDescent="0.25">
      <c r="A7021" s="71" t="str">
        <f>IF(
   SUMPRODUCT(--(Sinduscon!$3:$3=DATE(2013,INT((ROW(A7218)-1)/20)+1,1)))&gt;0,
   DATE(2013,INT((ROW(A7218)-1)/20)+1,1),
   ""
)</f>
        <v/>
      </c>
      <c r="B7021" s="72" t="str">
        <f t="shared" si="308"/>
        <v/>
      </c>
      <c r="C7021" s="73"/>
      <c r="D7021" s="73"/>
      <c r="E7021" s="73"/>
      <c r="F7021" s="73"/>
      <c r="G7021" s="73"/>
    </row>
    <row r="7022" spans="1:7" x14ac:dyDescent="0.25">
      <c r="A7022" s="71" t="str">
        <f>IF(
   SUMPRODUCT(--(Sinduscon!$3:$3=DATE(2013,INT((ROW(A7219)-1)/20)+1,1)))&gt;0,
   DATE(2013,INT((ROW(A7219)-1)/20)+1,1),
   ""
)</f>
        <v/>
      </c>
      <c r="B7022" s="72" t="str">
        <f t="shared" si="308"/>
        <v/>
      </c>
      <c r="C7022" s="73"/>
      <c r="D7022" s="73"/>
      <c r="E7022" s="73"/>
      <c r="F7022" s="73"/>
      <c r="G7022" s="73"/>
    </row>
    <row r="7023" spans="1:7" x14ac:dyDescent="0.25">
      <c r="A7023" s="71" t="str">
        <f>IF(
   SUMPRODUCT(--(Sinduscon!$3:$3=DATE(2013,INT((ROW(A7220)-1)/20)+1,1)))&gt;0,
   DATE(2013,INT((ROW(A7220)-1)/20)+1,1),
   ""
)</f>
        <v/>
      </c>
      <c r="B7023" s="72" t="str">
        <f t="shared" si="308"/>
        <v/>
      </c>
      <c r="C7023" s="73"/>
      <c r="D7023" s="73"/>
      <c r="E7023" s="73"/>
      <c r="F7023" s="73"/>
      <c r="G7023" s="73"/>
    </row>
    <row r="7024" spans="1:7" x14ac:dyDescent="0.25">
      <c r="A7024" s="71" t="str">
        <f>IF(
   SUMPRODUCT(--(Sinduscon!$3:$3=DATE(2013,INT((ROW(A7221)-1)/20)+1,1)))&gt;0,
   DATE(2013,INT((ROW(A7221)-1)/20)+1,1),
   ""
)</f>
        <v/>
      </c>
      <c r="B7024" s="72" t="str">
        <f t="shared" si="308"/>
        <v/>
      </c>
      <c r="C7024" s="73"/>
      <c r="D7024" s="73"/>
      <c r="E7024" s="73"/>
      <c r="F7024" s="73"/>
      <c r="G7024" s="73"/>
    </row>
    <row r="7025" spans="1:7" x14ac:dyDescent="0.25">
      <c r="A7025" s="71" t="str">
        <f>IF(
   SUMPRODUCT(--(Sinduscon!$3:$3=DATE(2013,INT((ROW(A7222)-1)/20)+1,1)))&gt;0,
   DATE(2013,INT((ROW(A7222)-1)/20)+1,1),
   ""
)</f>
        <v/>
      </c>
      <c r="B7025" s="72" t="str">
        <f t="shared" si="308"/>
        <v/>
      </c>
      <c r="C7025" s="73"/>
      <c r="D7025" s="73"/>
      <c r="E7025" s="73"/>
      <c r="F7025" s="73"/>
      <c r="G7025" s="73"/>
    </row>
    <row r="7026" spans="1:7" x14ac:dyDescent="0.25">
      <c r="A7026" s="71" t="str">
        <f>IF(
   SUMPRODUCT(--(Sinduscon!$3:$3=DATE(2013,INT((ROW(A7223)-1)/20)+1,1)))&gt;0,
   DATE(2013,INT((ROW(A7223)-1)/20)+1,1),
   ""
)</f>
        <v/>
      </c>
      <c r="B7026" s="72" t="str">
        <f t="shared" si="308"/>
        <v/>
      </c>
      <c r="C7026" s="73"/>
      <c r="D7026" s="73"/>
      <c r="E7026" s="73"/>
      <c r="F7026" s="73"/>
      <c r="G7026" s="73"/>
    </row>
    <row r="7027" spans="1:7" x14ac:dyDescent="0.25">
      <c r="A7027" s="71" t="str">
        <f>IF(
   SUMPRODUCT(--(Sinduscon!$3:$3=DATE(2013,INT((ROW(A7224)-1)/20)+1,1)))&gt;0,
   DATE(2013,INT((ROW(A7224)-1)/20)+1,1),
   ""
)</f>
        <v/>
      </c>
      <c r="B7027" s="72" t="str">
        <f t="shared" si="308"/>
        <v/>
      </c>
      <c r="C7027" s="73"/>
      <c r="D7027" s="73"/>
      <c r="E7027" s="73"/>
      <c r="F7027" s="73"/>
      <c r="G7027" s="73"/>
    </row>
    <row r="7028" spans="1:7" x14ac:dyDescent="0.25">
      <c r="A7028" s="71" t="str">
        <f>IF(
   SUMPRODUCT(--(Sinduscon!$3:$3=DATE(2013,INT((ROW(A7225)-1)/20)+1,1)))&gt;0,
   DATE(2013,INT((ROW(A7225)-1)/20)+1,1),
   ""
)</f>
        <v/>
      </c>
      <c r="B7028" s="72" t="str">
        <f t="shared" si="308"/>
        <v/>
      </c>
      <c r="C7028" s="73"/>
      <c r="D7028" s="73"/>
      <c r="E7028" s="73"/>
      <c r="F7028" s="73"/>
      <c r="G7028" s="73"/>
    </row>
    <row r="7029" spans="1:7" x14ac:dyDescent="0.25">
      <c r="A7029" s="71" t="str">
        <f>IF(
   SUMPRODUCT(--(Sinduscon!$3:$3=DATE(2013,INT((ROW(A7226)-1)/20)+1,1)))&gt;0,
   DATE(2013,INT((ROW(A7226)-1)/20)+1,1),
   ""
)</f>
        <v/>
      </c>
      <c r="B7029" s="72" t="str">
        <f t="shared" si="308"/>
        <v/>
      </c>
      <c r="C7029" s="73"/>
      <c r="D7029" s="73"/>
      <c r="E7029" s="73"/>
      <c r="F7029" s="73"/>
      <c r="G7029" s="73"/>
    </row>
    <row r="7030" spans="1:7" x14ac:dyDescent="0.25">
      <c r="A7030" s="71" t="str">
        <f>IF(
   SUMPRODUCT(--(Sinduscon!$3:$3=DATE(2013,INT((ROW(A7227)-1)/20)+1,1)))&gt;0,
   DATE(2013,INT((ROW(A7227)-1)/20)+1,1),
   ""
)</f>
        <v/>
      </c>
      <c r="B7030" s="72" t="str">
        <f t="shared" si="308"/>
        <v/>
      </c>
      <c r="C7030" s="73"/>
      <c r="D7030" s="73"/>
      <c r="E7030" s="73"/>
      <c r="F7030" s="73"/>
      <c r="G7030" s="73"/>
    </row>
    <row r="7031" spans="1:7" x14ac:dyDescent="0.25">
      <c r="A7031" s="71" t="str">
        <f>IF(
   SUMPRODUCT(--(Sinduscon!$3:$3=DATE(2013,INT((ROW(A7228)-1)/20)+1,1)))&gt;0,
   DATE(2013,INT((ROW(A7228)-1)/20)+1,1),
   ""
)</f>
        <v/>
      </c>
      <c r="B7031" s="72" t="str">
        <f t="shared" si="308"/>
        <v/>
      </c>
      <c r="C7031" s="73"/>
      <c r="D7031" s="73"/>
      <c r="E7031" s="73"/>
      <c r="F7031" s="73"/>
      <c r="G7031" s="73"/>
    </row>
    <row r="7032" spans="1:7" x14ac:dyDescent="0.25">
      <c r="A7032" s="71" t="str">
        <f>IF(
   SUMPRODUCT(--(Sinduscon!$3:$3=DATE(2013,INT((ROW(A7229)-1)/20)+1,1)))&gt;0,
   DATE(2013,INT((ROW(A7229)-1)/20)+1,1),
   ""
)</f>
        <v/>
      </c>
      <c r="B7032" s="72" t="str">
        <f t="shared" si="308"/>
        <v/>
      </c>
      <c r="C7032" s="73"/>
      <c r="D7032" s="73"/>
      <c r="E7032" s="73"/>
      <c r="F7032" s="73"/>
      <c r="G7032" s="73"/>
    </row>
    <row r="7033" spans="1:7" x14ac:dyDescent="0.25">
      <c r="A7033" s="71" t="str">
        <f>IF(
   SUMPRODUCT(--(Sinduscon!$3:$3=DATE(2013,INT((ROW(A7230)-1)/20)+1,1)))&gt;0,
   DATE(2013,INT((ROW(A7230)-1)/20)+1,1),
   ""
)</f>
        <v/>
      </c>
      <c r="B7033" s="72" t="str">
        <f t="shared" si="308"/>
        <v/>
      </c>
      <c r="C7033" s="73"/>
      <c r="D7033" s="73"/>
      <c r="E7033" s="73"/>
      <c r="F7033" s="73"/>
      <c r="G7033" s="73"/>
    </row>
    <row r="7034" spans="1:7" x14ac:dyDescent="0.25">
      <c r="A7034" s="71" t="str">
        <f>IF(
   SUMPRODUCT(--(Sinduscon!$3:$3=DATE(2013,INT((ROW(A7231)-1)/20)+1,1)))&gt;0,
   DATE(2013,INT((ROW(A7231)-1)/20)+1,1),
   ""
)</f>
        <v/>
      </c>
      <c r="B7034" s="72" t="str">
        <f t="shared" si="308"/>
        <v/>
      </c>
      <c r="C7034" s="73"/>
      <c r="D7034" s="73"/>
      <c r="E7034" s="73"/>
      <c r="F7034" s="73"/>
      <c r="G7034" s="73"/>
    </row>
    <row r="7035" spans="1:7" x14ac:dyDescent="0.25">
      <c r="A7035" s="71" t="str">
        <f>IF(
   SUMPRODUCT(--(Sinduscon!$3:$3=DATE(2013,INT((ROW(A7232)-1)/20)+1,1)))&gt;0,
   DATE(2013,INT((ROW(A7232)-1)/20)+1,1),
   ""
)</f>
        <v/>
      </c>
      <c r="B7035" s="72" t="str">
        <f t="shared" si="308"/>
        <v/>
      </c>
      <c r="C7035" s="73"/>
      <c r="D7035" s="73"/>
      <c r="E7035" s="73"/>
      <c r="F7035" s="73"/>
      <c r="G7035" s="73"/>
    </row>
    <row r="7036" spans="1:7" x14ac:dyDescent="0.25">
      <c r="A7036" s="71" t="str">
        <f>IF(
   SUMPRODUCT(--(Sinduscon!$3:$3=DATE(2013,INT((ROW(A7233)-1)/20)+1,1)))&gt;0,
   DATE(2013,INT((ROW(A7233)-1)/20)+1,1),
   ""
)</f>
        <v/>
      </c>
      <c r="B7036" s="72" t="str">
        <f t="shared" si="308"/>
        <v/>
      </c>
      <c r="C7036" s="73"/>
      <c r="D7036" s="73"/>
      <c r="E7036" s="73"/>
      <c r="F7036" s="73"/>
      <c r="G7036" s="73"/>
    </row>
    <row r="7037" spans="1:7" x14ac:dyDescent="0.25">
      <c r="A7037" s="71" t="str">
        <f>IF(
   SUMPRODUCT(--(Sinduscon!$3:$3=DATE(2013,INT((ROW(A7234)-1)/20)+1,1)))&gt;0,
   DATE(2013,INT((ROW(A7234)-1)/20)+1,1),
   ""
)</f>
        <v/>
      </c>
      <c r="B7037" s="72" t="str">
        <f t="shared" si="308"/>
        <v/>
      </c>
      <c r="C7037" s="73"/>
      <c r="D7037" s="73"/>
      <c r="E7037" s="73"/>
      <c r="F7037" s="73"/>
      <c r="G7037" s="73"/>
    </row>
    <row r="7038" spans="1:7" x14ac:dyDescent="0.25">
      <c r="A7038" s="71" t="str">
        <f>IF(
   SUMPRODUCT(--(Sinduscon!$3:$3=DATE(2013,INT((ROW(A7235)-1)/20)+1,1)))&gt;0,
   DATE(2013,INT((ROW(A7235)-1)/20)+1,1),
   ""
)</f>
        <v/>
      </c>
      <c r="B7038" s="72" t="str">
        <f t="shared" si="308"/>
        <v/>
      </c>
      <c r="C7038" s="73"/>
      <c r="D7038" s="73"/>
      <c r="E7038" s="73"/>
      <c r="F7038" s="73"/>
      <c r="G7038" s="73"/>
    </row>
    <row r="7039" spans="1:7" x14ac:dyDescent="0.25">
      <c r="A7039" s="71" t="str">
        <f>IF(
   SUMPRODUCT(--(Sinduscon!$3:$3=DATE(2013,INT((ROW(A7236)-1)/20)+1,1)))&gt;0,
   DATE(2013,INT((ROW(A7236)-1)/20)+1,1),
   ""
)</f>
        <v/>
      </c>
      <c r="B7039" s="72" t="str">
        <f t="shared" si="308"/>
        <v/>
      </c>
      <c r="C7039" s="73"/>
      <c r="D7039" s="73"/>
      <c r="E7039" s="73"/>
      <c r="F7039" s="73"/>
      <c r="G7039" s="73"/>
    </row>
    <row r="7040" spans="1:7" x14ac:dyDescent="0.25">
      <c r="A7040" s="71" t="str">
        <f>IF(
   SUMPRODUCT(--(Sinduscon!$3:$3=DATE(2013,INT((ROW(A7237)-1)/20)+1,1)))&gt;0,
   DATE(2013,INT((ROW(A7237)-1)/20)+1,1),
   ""
)</f>
        <v/>
      </c>
      <c r="B7040" s="72" t="str">
        <f t="shared" si="308"/>
        <v/>
      </c>
      <c r="C7040" s="73"/>
      <c r="D7040" s="73"/>
      <c r="E7040" s="73"/>
      <c r="F7040" s="73"/>
      <c r="G7040" s="73"/>
    </row>
    <row r="7041" spans="1:7" x14ac:dyDescent="0.25">
      <c r="A7041" s="71" t="str">
        <f>IF(
   SUMPRODUCT(--(Sinduscon!$3:$3=DATE(2013,INT((ROW(A7238)-1)/20)+1,1)))&gt;0,
   DATE(2013,INT((ROW(A7238)-1)/20)+1,1),
   ""
)</f>
        <v/>
      </c>
      <c r="B7041" s="72" t="str">
        <f t="shared" si="308"/>
        <v/>
      </c>
      <c r="C7041" s="73"/>
      <c r="D7041" s="73"/>
      <c r="E7041" s="73"/>
      <c r="F7041" s="73"/>
      <c r="G7041" s="73"/>
    </row>
    <row r="7042" spans="1:7" x14ac:dyDescent="0.25">
      <c r="A7042" s="71" t="str">
        <f>IF(
   SUMPRODUCT(--(Sinduscon!$3:$3=DATE(2013,INT((ROW(A7239)-1)/20)+1,1)))&gt;0,
   DATE(2013,INT((ROW(A7239)-1)/20)+1,1),
   ""
)</f>
        <v/>
      </c>
      <c r="B7042" s="72" t="str">
        <f t="shared" si="308"/>
        <v/>
      </c>
      <c r="C7042" s="73"/>
      <c r="D7042" s="73"/>
      <c r="E7042" s="73"/>
      <c r="F7042" s="73"/>
      <c r="G7042" s="73"/>
    </row>
    <row r="7043" spans="1:7" x14ac:dyDescent="0.25">
      <c r="A7043" s="71" t="str">
        <f>IF(
   SUMPRODUCT(--(Sinduscon!$3:$3=DATE(2013,INT((ROW(A7240)-1)/20)+1,1)))&gt;0,
   DATE(2013,INT((ROW(A7240)-1)/20)+1,1),
   ""
)</f>
        <v/>
      </c>
      <c r="B7043" s="72" t="str">
        <f t="shared" si="308"/>
        <v/>
      </c>
      <c r="C7043" s="73"/>
      <c r="D7043" s="73"/>
      <c r="E7043" s="73"/>
      <c r="F7043" s="73"/>
      <c r="G7043" s="73"/>
    </row>
    <row r="7044" spans="1:7" x14ac:dyDescent="0.25">
      <c r="A7044" s="71" t="str">
        <f>IF(
   SUMPRODUCT(--(Sinduscon!$3:$3=DATE(2013,INT((ROW(A7241)-1)/20)+1,1)))&gt;0,
   DATE(2013,INT((ROW(A7241)-1)/20)+1,1),
   ""
)</f>
        <v/>
      </c>
      <c r="B7044" s="72" t="str">
        <f t="shared" si="308"/>
        <v/>
      </c>
      <c r="C7044" s="73"/>
      <c r="D7044" s="73"/>
      <c r="E7044" s="73"/>
      <c r="F7044" s="73"/>
      <c r="G7044" s="73"/>
    </row>
    <row r="7045" spans="1:7" x14ac:dyDescent="0.25">
      <c r="A7045" s="71" t="str">
        <f>IF(
   SUMPRODUCT(--(Sinduscon!$3:$3=DATE(2013,INT((ROW(A7242)-1)/20)+1,1)))&gt;0,
   DATE(2013,INT((ROW(A7242)-1)/20)+1,1),
   ""
)</f>
        <v/>
      </c>
      <c r="B7045" s="72" t="str">
        <f t="shared" si="308"/>
        <v/>
      </c>
      <c r="C7045" s="73"/>
      <c r="D7045" s="73"/>
      <c r="E7045" s="73"/>
      <c r="F7045" s="73"/>
      <c r="G7045" s="73"/>
    </row>
    <row r="7046" spans="1:7" x14ac:dyDescent="0.25">
      <c r="A7046" s="71" t="str">
        <f>IF(
   SUMPRODUCT(--(Sinduscon!$3:$3=DATE(2013,INT((ROW(A7243)-1)/20)+1,1)))&gt;0,
   DATE(2013,INT((ROW(A7243)-1)/20)+1,1),
   ""
)</f>
        <v/>
      </c>
      <c r="B7046" s="72" t="str">
        <f t="shared" si="308"/>
        <v/>
      </c>
      <c r="C7046" s="73"/>
      <c r="D7046" s="73"/>
      <c r="E7046" s="73"/>
      <c r="F7046" s="73"/>
      <c r="G7046" s="73"/>
    </row>
    <row r="7047" spans="1:7" x14ac:dyDescent="0.25">
      <c r="A7047" s="71" t="str">
        <f>IF(
   SUMPRODUCT(--(Sinduscon!$3:$3=DATE(2013,INT((ROW(A7244)-1)/20)+1,1)))&gt;0,
   DATE(2013,INT((ROW(A7244)-1)/20)+1,1),
   ""
)</f>
        <v/>
      </c>
      <c r="B7047" s="72" t="str">
        <f t="shared" si="308"/>
        <v/>
      </c>
      <c r="C7047" s="73"/>
      <c r="D7047" s="73"/>
      <c r="E7047" s="73"/>
      <c r="F7047" s="73"/>
      <c r="G7047" s="73"/>
    </row>
    <row r="7048" spans="1:7" x14ac:dyDescent="0.25">
      <c r="A7048" s="71" t="str">
        <f>IF(
   SUMPRODUCT(--(Sinduscon!$3:$3=DATE(2013,INT((ROW(A7245)-1)/20)+1,1)))&gt;0,
   DATE(2013,INT((ROW(A7245)-1)/20)+1,1),
   ""
)</f>
        <v/>
      </c>
      <c r="B7048" s="72" t="str">
        <f t="shared" ref="B7048:B7111" si="309">IF(A7048&lt;&gt;"", CHOOSE(MOD(QUOTIENT(ROW()-4,4),5)+1,"R-1","PP-4","R-8","R-16","PIS"), "")</f>
        <v/>
      </c>
      <c r="C7048" s="73"/>
      <c r="D7048" s="73"/>
      <c r="E7048" s="73"/>
      <c r="F7048" s="73"/>
      <c r="G7048" s="73"/>
    </row>
    <row r="7049" spans="1:7" x14ac:dyDescent="0.25">
      <c r="A7049" s="71" t="str">
        <f>IF(
   SUMPRODUCT(--(Sinduscon!$3:$3=DATE(2013,INT((ROW(A7246)-1)/20)+1,1)))&gt;0,
   DATE(2013,INT((ROW(A7246)-1)/20)+1,1),
   ""
)</f>
        <v/>
      </c>
      <c r="B7049" s="72" t="str">
        <f t="shared" si="309"/>
        <v/>
      </c>
      <c r="C7049" s="73"/>
      <c r="D7049" s="73"/>
      <c r="E7049" s="73"/>
      <c r="F7049" s="73"/>
      <c r="G7049" s="73"/>
    </row>
    <row r="7050" spans="1:7" x14ac:dyDescent="0.25">
      <c r="A7050" s="71" t="str">
        <f>IF(
   SUMPRODUCT(--(Sinduscon!$3:$3=DATE(2013,INT((ROW(A7247)-1)/20)+1,1)))&gt;0,
   DATE(2013,INT((ROW(A7247)-1)/20)+1,1),
   ""
)</f>
        <v/>
      </c>
      <c r="B7050" s="72" t="str">
        <f t="shared" si="309"/>
        <v/>
      </c>
      <c r="C7050" s="73"/>
      <c r="D7050" s="73"/>
      <c r="E7050" s="73"/>
      <c r="F7050" s="73"/>
      <c r="G7050" s="73"/>
    </row>
    <row r="7051" spans="1:7" x14ac:dyDescent="0.25">
      <c r="A7051" s="71" t="str">
        <f>IF(
   SUMPRODUCT(--(Sinduscon!$3:$3=DATE(2013,INT((ROW(A7248)-1)/20)+1,1)))&gt;0,
   DATE(2013,INT((ROW(A7248)-1)/20)+1,1),
   ""
)</f>
        <v/>
      </c>
      <c r="B7051" s="72" t="str">
        <f t="shared" si="309"/>
        <v/>
      </c>
      <c r="C7051" s="73"/>
      <c r="D7051" s="73"/>
      <c r="E7051" s="73"/>
      <c r="F7051" s="73"/>
      <c r="G7051" s="73"/>
    </row>
    <row r="7052" spans="1:7" x14ac:dyDescent="0.25">
      <c r="A7052" s="71" t="str">
        <f>IF(
   SUMPRODUCT(--(Sinduscon!$3:$3=DATE(2013,INT((ROW(A7249)-1)/20)+1,1)))&gt;0,
   DATE(2013,INT((ROW(A7249)-1)/20)+1,1),
   ""
)</f>
        <v/>
      </c>
      <c r="B7052" s="72" t="str">
        <f t="shared" si="309"/>
        <v/>
      </c>
      <c r="C7052" s="73"/>
      <c r="D7052" s="73"/>
      <c r="E7052" s="73"/>
      <c r="F7052" s="73"/>
      <c r="G7052" s="73"/>
    </row>
    <row r="7053" spans="1:7" x14ac:dyDescent="0.25">
      <c r="A7053" s="71" t="str">
        <f>IF(
   SUMPRODUCT(--(Sinduscon!$3:$3=DATE(2013,INT((ROW(A7250)-1)/20)+1,1)))&gt;0,
   DATE(2013,INT((ROW(A7250)-1)/20)+1,1),
   ""
)</f>
        <v/>
      </c>
      <c r="B7053" s="72" t="str">
        <f t="shared" si="309"/>
        <v/>
      </c>
      <c r="C7053" s="73"/>
      <c r="D7053" s="73"/>
      <c r="E7053" s="73"/>
      <c r="F7053" s="73"/>
      <c r="G7053" s="73"/>
    </row>
    <row r="7054" spans="1:7" x14ac:dyDescent="0.25">
      <c r="A7054" s="71" t="str">
        <f>IF(
   SUMPRODUCT(--(Sinduscon!$3:$3=DATE(2013,INT((ROW(A7251)-1)/20)+1,1)))&gt;0,
   DATE(2013,INT((ROW(A7251)-1)/20)+1,1),
   ""
)</f>
        <v/>
      </c>
      <c r="B7054" s="72" t="str">
        <f t="shared" si="309"/>
        <v/>
      </c>
      <c r="C7054" s="73"/>
      <c r="D7054" s="73"/>
      <c r="E7054" s="73"/>
      <c r="F7054" s="73"/>
      <c r="G7054" s="73"/>
    </row>
    <row r="7055" spans="1:7" x14ac:dyDescent="0.25">
      <c r="A7055" s="71" t="str">
        <f>IF(
   SUMPRODUCT(--(Sinduscon!$3:$3=DATE(2013,INT((ROW(A7252)-1)/20)+1,1)))&gt;0,
   DATE(2013,INT((ROW(A7252)-1)/20)+1,1),
   ""
)</f>
        <v/>
      </c>
      <c r="B7055" s="72" t="str">
        <f t="shared" si="309"/>
        <v/>
      </c>
      <c r="C7055" s="73"/>
      <c r="D7055" s="73"/>
      <c r="E7055" s="73"/>
      <c r="F7055" s="73"/>
      <c r="G7055" s="73"/>
    </row>
    <row r="7056" spans="1:7" x14ac:dyDescent="0.25">
      <c r="A7056" s="71" t="str">
        <f>IF(
   SUMPRODUCT(--(Sinduscon!$3:$3=DATE(2013,INT((ROW(A7253)-1)/20)+1,1)))&gt;0,
   DATE(2013,INT((ROW(A7253)-1)/20)+1,1),
   ""
)</f>
        <v/>
      </c>
      <c r="B7056" s="72" t="str">
        <f t="shared" si="309"/>
        <v/>
      </c>
      <c r="C7056" s="73"/>
      <c r="D7056" s="73"/>
      <c r="E7056" s="73"/>
      <c r="F7056" s="73"/>
      <c r="G7056" s="73"/>
    </row>
    <row r="7057" spans="1:7" x14ac:dyDescent="0.25">
      <c r="A7057" s="71" t="str">
        <f>IF(
   SUMPRODUCT(--(Sinduscon!$3:$3=DATE(2013,INT((ROW(A7254)-1)/20)+1,1)))&gt;0,
   DATE(2013,INT((ROW(A7254)-1)/20)+1,1),
   ""
)</f>
        <v/>
      </c>
      <c r="B7057" s="72" t="str">
        <f t="shared" si="309"/>
        <v/>
      </c>
      <c r="C7057" s="73"/>
      <c r="D7057" s="73"/>
      <c r="E7057" s="73"/>
      <c r="F7057" s="73"/>
      <c r="G7057" s="73"/>
    </row>
    <row r="7058" spans="1:7" x14ac:dyDescent="0.25">
      <c r="A7058" s="71" t="str">
        <f>IF(
   SUMPRODUCT(--(Sinduscon!$3:$3=DATE(2013,INT((ROW(A7255)-1)/20)+1,1)))&gt;0,
   DATE(2013,INT((ROW(A7255)-1)/20)+1,1),
   ""
)</f>
        <v/>
      </c>
      <c r="B7058" s="72" t="str">
        <f t="shared" si="309"/>
        <v/>
      </c>
      <c r="C7058" s="73"/>
      <c r="D7058" s="73"/>
      <c r="E7058" s="73"/>
      <c r="F7058" s="73"/>
      <c r="G7058" s="73"/>
    </row>
    <row r="7059" spans="1:7" x14ac:dyDescent="0.25">
      <c r="A7059" s="71" t="str">
        <f>IF(
   SUMPRODUCT(--(Sinduscon!$3:$3=DATE(2013,INT((ROW(A7256)-1)/20)+1,1)))&gt;0,
   DATE(2013,INT((ROW(A7256)-1)/20)+1,1),
   ""
)</f>
        <v/>
      </c>
      <c r="B7059" s="72" t="str">
        <f t="shared" si="309"/>
        <v/>
      </c>
      <c r="C7059" s="73"/>
      <c r="D7059" s="73"/>
      <c r="E7059" s="73"/>
      <c r="F7059" s="73"/>
      <c r="G7059" s="73"/>
    </row>
    <row r="7060" spans="1:7" x14ac:dyDescent="0.25">
      <c r="A7060" s="71" t="str">
        <f>IF(
   SUMPRODUCT(--(Sinduscon!$3:$3=DATE(2013,INT((ROW(A7257)-1)/20)+1,1)))&gt;0,
   DATE(2013,INT((ROW(A7257)-1)/20)+1,1),
   ""
)</f>
        <v/>
      </c>
      <c r="B7060" s="72" t="str">
        <f t="shared" si="309"/>
        <v/>
      </c>
      <c r="C7060" s="73"/>
      <c r="D7060" s="73"/>
      <c r="E7060" s="73"/>
      <c r="F7060" s="73"/>
      <c r="G7060" s="73"/>
    </row>
    <row r="7061" spans="1:7" x14ac:dyDescent="0.25">
      <c r="A7061" s="71" t="str">
        <f>IF(
   SUMPRODUCT(--(Sinduscon!$3:$3=DATE(2013,INT((ROW(A7258)-1)/20)+1,1)))&gt;0,
   DATE(2013,INT((ROW(A7258)-1)/20)+1,1),
   ""
)</f>
        <v/>
      </c>
      <c r="B7061" s="72" t="str">
        <f t="shared" si="309"/>
        <v/>
      </c>
      <c r="C7061" s="73"/>
      <c r="D7061" s="73"/>
      <c r="E7061" s="73"/>
      <c r="F7061" s="73"/>
      <c r="G7061" s="73"/>
    </row>
    <row r="7062" spans="1:7" x14ac:dyDescent="0.25">
      <c r="A7062" s="71" t="str">
        <f>IF(
   SUMPRODUCT(--(Sinduscon!$3:$3=DATE(2013,INT((ROW(A7259)-1)/20)+1,1)))&gt;0,
   DATE(2013,INT((ROW(A7259)-1)/20)+1,1),
   ""
)</f>
        <v/>
      </c>
      <c r="B7062" s="72" t="str">
        <f t="shared" si="309"/>
        <v/>
      </c>
      <c r="C7062" s="73"/>
      <c r="D7062" s="73"/>
      <c r="E7062" s="73"/>
      <c r="F7062" s="73"/>
      <c r="G7062" s="73"/>
    </row>
    <row r="7063" spans="1:7" x14ac:dyDescent="0.25">
      <c r="A7063" s="71" t="str">
        <f>IF(
   SUMPRODUCT(--(Sinduscon!$3:$3=DATE(2013,INT((ROW(A7260)-1)/20)+1,1)))&gt;0,
   DATE(2013,INT((ROW(A7260)-1)/20)+1,1),
   ""
)</f>
        <v/>
      </c>
      <c r="B7063" s="72" t="str">
        <f t="shared" si="309"/>
        <v/>
      </c>
      <c r="C7063" s="73"/>
      <c r="D7063" s="73"/>
      <c r="E7063" s="73"/>
      <c r="F7063" s="73"/>
      <c r="G7063" s="73"/>
    </row>
    <row r="7064" spans="1:7" x14ac:dyDescent="0.25">
      <c r="A7064" s="71" t="str">
        <f>IF(
   SUMPRODUCT(--(Sinduscon!$3:$3=DATE(2013,INT((ROW(A7261)-1)/20)+1,1)))&gt;0,
   DATE(2013,INT((ROW(A7261)-1)/20)+1,1),
   ""
)</f>
        <v/>
      </c>
      <c r="B7064" s="72" t="str">
        <f t="shared" si="309"/>
        <v/>
      </c>
      <c r="C7064" s="73"/>
      <c r="D7064" s="73"/>
      <c r="E7064" s="73"/>
      <c r="F7064" s="73"/>
      <c r="G7064" s="73"/>
    </row>
    <row r="7065" spans="1:7" x14ac:dyDescent="0.25">
      <c r="A7065" s="71" t="str">
        <f>IF(
   SUMPRODUCT(--(Sinduscon!$3:$3=DATE(2013,INT((ROW(A7262)-1)/20)+1,1)))&gt;0,
   DATE(2013,INT((ROW(A7262)-1)/20)+1,1),
   ""
)</f>
        <v/>
      </c>
      <c r="B7065" s="72" t="str">
        <f t="shared" si="309"/>
        <v/>
      </c>
      <c r="C7065" s="73"/>
      <c r="D7065" s="73"/>
      <c r="E7065" s="73"/>
      <c r="F7065" s="73"/>
      <c r="G7065" s="73"/>
    </row>
    <row r="7066" spans="1:7" x14ac:dyDescent="0.25">
      <c r="A7066" s="71" t="str">
        <f>IF(
   SUMPRODUCT(--(Sinduscon!$3:$3=DATE(2013,INT((ROW(A7263)-1)/20)+1,1)))&gt;0,
   DATE(2013,INT((ROW(A7263)-1)/20)+1,1),
   ""
)</f>
        <v/>
      </c>
      <c r="B7066" s="72" t="str">
        <f t="shared" si="309"/>
        <v/>
      </c>
      <c r="C7066" s="73"/>
      <c r="D7066" s="73"/>
      <c r="E7066" s="73"/>
      <c r="F7066" s="73"/>
      <c r="G7066" s="73"/>
    </row>
    <row r="7067" spans="1:7" x14ac:dyDescent="0.25">
      <c r="A7067" s="71" t="str">
        <f>IF(
   SUMPRODUCT(--(Sinduscon!$3:$3=DATE(2013,INT((ROW(A7264)-1)/20)+1,1)))&gt;0,
   DATE(2013,INT((ROW(A7264)-1)/20)+1,1),
   ""
)</f>
        <v/>
      </c>
      <c r="B7067" s="72" t="str">
        <f t="shared" si="309"/>
        <v/>
      </c>
      <c r="C7067" s="73"/>
      <c r="D7067" s="73"/>
      <c r="E7067" s="73"/>
      <c r="F7067" s="73"/>
      <c r="G7067" s="73"/>
    </row>
    <row r="7068" spans="1:7" x14ac:dyDescent="0.25">
      <c r="A7068" s="71" t="str">
        <f>IF(
   SUMPRODUCT(--(Sinduscon!$3:$3=DATE(2013,INT((ROW(A7265)-1)/20)+1,1)))&gt;0,
   DATE(2013,INT((ROW(A7265)-1)/20)+1,1),
   ""
)</f>
        <v/>
      </c>
      <c r="B7068" s="72" t="str">
        <f t="shared" si="309"/>
        <v/>
      </c>
      <c r="C7068" s="73"/>
      <c r="D7068" s="73"/>
      <c r="E7068" s="73"/>
      <c r="F7068" s="73"/>
      <c r="G7068" s="73"/>
    </row>
    <row r="7069" spans="1:7" x14ac:dyDescent="0.25">
      <c r="A7069" s="71" t="str">
        <f>IF(
   SUMPRODUCT(--(Sinduscon!$3:$3=DATE(2013,INT((ROW(A7266)-1)/20)+1,1)))&gt;0,
   DATE(2013,INT((ROW(A7266)-1)/20)+1,1),
   ""
)</f>
        <v/>
      </c>
      <c r="B7069" s="72" t="str">
        <f t="shared" si="309"/>
        <v/>
      </c>
      <c r="C7069" s="73"/>
      <c r="D7069" s="73"/>
      <c r="E7069" s="73"/>
      <c r="F7069" s="73"/>
      <c r="G7069" s="73"/>
    </row>
    <row r="7070" spans="1:7" x14ac:dyDescent="0.25">
      <c r="A7070" s="71" t="str">
        <f>IF(
   SUMPRODUCT(--(Sinduscon!$3:$3=DATE(2013,INT((ROW(A7267)-1)/20)+1,1)))&gt;0,
   DATE(2013,INT((ROW(A7267)-1)/20)+1,1),
   ""
)</f>
        <v/>
      </c>
      <c r="B7070" s="72" t="str">
        <f t="shared" si="309"/>
        <v/>
      </c>
      <c r="C7070" s="73"/>
      <c r="D7070" s="73"/>
      <c r="E7070" s="73"/>
      <c r="F7070" s="73"/>
      <c r="G7070" s="73"/>
    </row>
    <row r="7071" spans="1:7" x14ac:dyDescent="0.25">
      <c r="A7071" s="71" t="str">
        <f>IF(
   SUMPRODUCT(--(Sinduscon!$3:$3=DATE(2013,INT((ROW(A7268)-1)/20)+1,1)))&gt;0,
   DATE(2013,INT((ROW(A7268)-1)/20)+1,1),
   ""
)</f>
        <v/>
      </c>
      <c r="B7071" s="72" t="str">
        <f t="shared" si="309"/>
        <v/>
      </c>
      <c r="C7071" s="73"/>
      <c r="D7071" s="73"/>
      <c r="E7071" s="73"/>
      <c r="F7071" s="73"/>
      <c r="G7071" s="73"/>
    </row>
    <row r="7072" spans="1:7" x14ac:dyDescent="0.25">
      <c r="A7072" s="71" t="str">
        <f>IF(
   SUMPRODUCT(--(Sinduscon!$3:$3=DATE(2013,INT((ROW(A7269)-1)/20)+1,1)))&gt;0,
   DATE(2013,INT((ROW(A7269)-1)/20)+1,1),
   ""
)</f>
        <v/>
      </c>
      <c r="B7072" s="72" t="str">
        <f t="shared" si="309"/>
        <v/>
      </c>
      <c r="C7072" s="73"/>
      <c r="D7072" s="73"/>
      <c r="E7072" s="73"/>
      <c r="F7072" s="73"/>
      <c r="G7072" s="73"/>
    </row>
    <row r="7073" spans="1:7" x14ac:dyDescent="0.25">
      <c r="A7073" s="71" t="str">
        <f>IF(
   SUMPRODUCT(--(Sinduscon!$3:$3=DATE(2013,INT((ROW(A7270)-1)/20)+1,1)))&gt;0,
   DATE(2013,INT((ROW(A7270)-1)/20)+1,1),
   ""
)</f>
        <v/>
      </c>
      <c r="B7073" s="72" t="str">
        <f t="shared" si="309"/>
        <v/>
      </c>
      <c r="C7073" s="73"/>
      <c r="D7073" s="73"/>
      <c r="E7073" s="73"/>
      <c r="F7073" s="73"/>
      <c r="G7073" s="73"/>
    </row>
    <row r="7074" spans="1:7" x14ac:dyDescent="0.25">
      <c r="A7074" s="71" t="str">
        <f>IF(
   SUMPRODUCT(--(Sinduscon!$3:$3=DATE(2013,INT((ROW(A7271)-1)/20)+1,1)))&gt;0,
   DATE(2013,INT((ROW(A7271)-1)/20)+1,1),
   ""
)</f>
        <v/>
      </c>
      <c r="B7074" s="72" t="str">
        <f t="shared" si="309"/>
        <v/>
      </c>
      <c r="C7074" s="73"/>
      <c r="D7074" s="73"/>
      <c r="E7074" s="73"/>
      <c r="F7074" s="73"/>
      <c r="G7074" s="73"/>
    </row>
    <row r="7075" spans="1:7" x14ac:dyDescent="0.25">
      <c r="A7075" s="71" t="str">
        <f>IF(
   SUMPRODUCT(--(Sinduscon!$3:$3=DATE(2013,INT((ROW(A7272)-1)/20)+1,1)))&gt;0,
   DATE(2013,INT((ROW(A7272)-1)/20)+1,1),
   ""
)</f>
        <v/>
      </c>
      <c r="B7075" s="72" t="str">
        <f t="shared" si="309"/>
        <v/>
      </c>
      <c r="C7075" s="73"/>
      <c r="D7075" s="73"/>
      <c r="E7075" s="73"/>
      <c r="F7075" s="73"/>
      <c r="G7075" s="73"/>
    </row>
    <row r="7076" spans="1:7" x14ac:dyDescent="0.25">
      <c r="A7076" s="71" t="str">
        <f>IF(
   SUMPRODUCT(--(Sinduscon!$3:$3=DATE(2013,INT((ROW(A7273)-1)/20)+1,1)))&gt;0,
   DATE(2013,INT((ROW(A7273)-1)/20)+1,1),
   ""
)</f>
        <v/>
      </c>
      <c r="B7076" s="72" t="str">
        <f t="shared" si="309"/>
        <v/>
      </c>
      <c r="C7076" s="73"/>
      <c r="D7076" s="73"/>
      <c r="E7076" s="73"/>
      <c r="F7076" s="73"/>
      <c r="G7076" s="73"/>
    </row>
    <row r="7077" spans="1:7" x14ac:dyDescent="0.25">
      <c r="A7077" s="71" t="str">
        <f>IF(
   SUMPRODUCT(--(Sinduscon!$3:$3=DATE(2013,INT((ROW(A7274)-1)/20)+1,1)))&gt;0,
   DATE(2013,INT((ROW(A7274)-1)/20)+1,1),
   ""
)</f>
        <v/>
      </c>
      <c r="B7077" s="72" t="str">
        <f t="shared" si="309"/>
        <v/>
      </c>
      <c r="C7077" s="73"/>
      <c r="D7077" s="73"/>
      <c r="E7077" s="73"/>
      <c r="F7077" s="73"/>
      <c r="G7077" s="73"/>
    </row>
    <row r="7078" spans="1:7" x14ac:dyDescent="0.25">
      <c r="A7078" s="71" t="str">
        <f>IF(
   SUMPRODUCT(--(Sinduscon!$3:$3=DATE(2013,INT((ROW(A7275)-1)/20)+1,1)))&gt;0,
   DATE(2013,INT((ROW(A7275)-1)/20)+1,1),
   ""
)</f>
        <v/>
      </c>
      <c r="B7078" s="72" t="str">
        <f t="shared" si="309"/>
        <v/>
      </c>
      <c r="C7078" s="73"/>
      <c r="D7078" s="73"/>
      <c r="E7078" s="73"/>
      <c r="F7078" s="73"/>
      <c r="G7078" s="73"/>
    </row>
    <row r="7079" spans="1:7" x14ac:dyDescent="0.25">
      <c r="A7079" s="71" t="str">
        <f>IF(
   SUMPRODUCT(--(Sinduscon!$3:$3=DATE(2013,INT((ROW(A7276)-1)/20)+1,1)))&gt;0,
   DATE(2013,INT((ROW(A7276)-1)/20)+1,1),
   ""
)</f>
        <v/>
      </c>
      <c r="B7079" s="72" t="str">
        <f t="shared" si="309"/>
        <v/>
      </c>
      <c r="C7079" s="73"/>
      <c r="D7079" s="73"/>
      <c r="E7079" s="73"/>
      <c r="F7079" s="73"/>
      <c r="G7079" s="73"/>
    </row>
    <row r="7080" spans="1:7" x14ac:dyDescent="0.25">
      <c r="A7080" s="71" t="str">
        <f>IF(
   SUMPRODUCT(--(Sinduscon!$3:$3=DATE(2013,INT((ROW(A7277)-1)/20)+1,1)))&gt;0,
   DATE(2013,INT((ROW(A7277)-1)/20)+1,1),
   ""
)</f>
        <v/>
      </c>
      <c r="B7080" s="72" t="str">
        <f t="shared" si="309"/>
        <v/>
      </c>
      <c r="C7080" s="73"/>
      <c r="D7080" s="73"/>
      <c r="E7080" s="73"/>
      <c r="F7080" s="73"/>
      <c r="G7080" s="73"/>
    </row>
    <row r="7081" spans="1:7" x14ac:dyDescent="0.25">
      <c r="A7081" s="71" t="str">
        <f>IF(
   SUMPRODUCT(--(Sinduscon!$3:$3=DATE(2013,INT((ROW(A7278)-1)/20)+1,1)))&gt;0,
   DATE(2013,INT((ROW(A7278)-1)/20)+1,1),
   ""
)</f>
        <v/>
      </c>
      <c r="B7081" s="72" t="str">
        <f t="shared" si="309"/>
        <v/>
      </c>
      <c r="C7081" s="73"/>
      <c r="D7081" s="73"/>
      <c r="E7081" s="73"/>
      <c r="F7081" s="73"/>
      <c r="G7081" s="73"/>
    </row>
    <row r="7082" spans="1:7" x14ac:dyDescent="0.25">
      <c r="A7082" s="71" t="str">
        <f>IF(
   SUMPRODUCT(--(Sinduscon!$3:$3=DATE(2013,INT((ROW(A7279)-1)/20)+1,1)))&gt;0,
   DATE(2013,INT((ROW(A7279)-1)/20)+1,1),
   ""
)</f>
        <v/>
      </c>
      <c r="B7082" s="72" t="str">
        <f t="shared" si="309"/>
        <v/>
      </c>
      <c r="C7082" s="73"/>
      <c r="D7082" s="73"/>
      <c r="E7082" s="73"/>
      <c r="F7082" s="73"/>
      <c r="G7082" s="73"/>
    </row>
    <row r="7083" spans="1:7" x14ac:dyDescent="0.25">
      <c r="A7083" s="71" t="str">
        <f>IF(
   SUMPRODUCT(--(Sinduscon!$3:$3=DATE(2013,INT((ROW(A7280)-1)/20)+1,1)))&gt;0,
   DATE(2013,INT((ROW(A7280)-1)/20)+1,1),
   ""
)</f>
        <v/>
      </c>
      <c r="B7083" s="72" t="str">
        <f t="shared" si="309"/>
        <v/>
      </c>
      <c r="C7083" s="73"/>
      <c r="D7083" s="73"/>
      <c r="E7083" s="73"/>
      <c r="F7083" s="73"/>
      <c r="G7083" s="73"/>
    </row>
    <row r="7084" spans="1:7" x14ac:dyDescent="0.25">
      <c r="A7084" s="71" t="str">
        <f>IF(
   SUMPRODUCT(--(Sinduscon!$3:$3=DATE(2013,INT((ROW(A7281)-1)/20)+1,1)))&gt;0,
   DATE(2013,INT((ROW(A7281)-1)/20)+1,1),
   ""
)</f>
        <v/>
      </c>
      <c r="B7084" s="72" t="str">
        <f t="shared" si="309"/>
        <v/>
      </c>
      <c r="C7084" s="73"/>
      <c r="D7084" s="73"/>
      <c r="E7084" s="73"/>
      <c r="F7084" s="73"/>
      <c r="G7084" s="73"/>
    </row>
    <row r="7085" spans="1:7" x14ac:dyDescent="0.25">
      <c r="A7085" s="71" t="str">
        <f>IF(
   SUMPRODUCT(--(Sinduscon!$3:$3=DATE(2013,INT((ROW(A7282)-1)/20)+1,1)))&gt;0,
   DATE(2013,INT((ROW(A7282)-1)/20)+1,1),
   ""
)</f>
        <v/>
      </c>
      <c r="B7085" s="72" t="str">
        <f t="shared" si="309"/>
        <v/>
      </c>
      <c r="C7085" s="73"/>
      <c r="D7085" s="73"/>
      <c r="E7085" s="73"/>
      <c r="F7085" s="73"/>
      <c r="G7085" s="73"/>
    </row>
    <row r="7086" spans="1:7" x14ac:dyDescent="0.25">
      <c r="A7086" s="71" t="str">
        <f>IF(
   SUMPRODUCT(--(Sinduscon!$3:$3=DATE(2013,INT((ROW(A7283)-1)/20)+1,1)))&gt;0,
   DATE(2013,INT((ROW(A7283)-1)/20)+1,1),
   ""
)</f>
        <v/>
      </c>
      <c r="B7086" s="72" t="str">
        <f t="shared" si="309"/>
        <v/>
      </c>
      <c r="C7086" s="73"/>
      <c r="D7086" s="73"/>
      <c r="E7086" s="73"/>
      <c r="F7086" s="73"/>
      <c r="G7086" s="73"/>
    </row>
    <row r="7087" spans="1:7" x14ac:dyDescent="0.25">
      <c r="A7087" s="71" t="str">
        <f>IF(
   SUMPRODUCT(--(Sinduscon!$3:$3=DATE(2013,INT((ROW(A7284)-1)/20)+1,1)))&gt;0,
   DATE(2013,INT((ROW(A7284)-1)/20)+1,1),
   ""
)</f>
        <v/>
      </c>
      <c r="B7087" s="72" t="str">
        <f t="shared" si="309"/>
        <v/>
      </c>
      <c r="C7087" s="73"/>
      <c r="D7087" s="73"/>
      <c r="E7087" s="73"/>
      <c r="F7087" s="73"/>
      <c r="G7087" s="73"/>
    </row>
    <row r="7088" spans="1:7" x14ac:dyDescent="0.25">
      <c r="A7088" s="71" t="str">
        <f>IF(
   SUMPRODUCT(--(Sinduscon!$3:$3=DATE(2013,INT((ROW(A7285)-1)/20)+1,1)))&gt;0,
   DATE(2013,INT((ROW(A7285)-1)/20)+1,1),
   ""
)</f>
        <v/>
      </c>
      <c r="B7088" s="72" t="str">
        <f t="shared" si="309"/>
        <v/>
      </c>
      <c r="C7088" s="73"/>
      <c r="D7088" s="73"/>
      <c r="E7088" s="73"/>
      <c r="F7088" s="73"/>
      <c r="G7088" s="73"/>
    </row>
    <row r="7089" spans="1:7" x14ac:dyDescent="0.25">
      <c r="A7089" s="71" t="str">
        <f>IF(
   SUMPRODUCT(--(Sinduscon!$3:$3=DATE(2013,INT((ROW(A7286)-1)/20)+1,1)))&gt;0,
   DATE(2013,INT((ROW(A7286)-1)/20)+1,1),
   ""
)</f>
        <v/>
      </c>
      <c r="B7089" s="72" t="str">
        <f t="shared" si="309"/>
        <v/>
      </c>
      <c r="C7089" s="73"/>
      <c r="D7089" s="73"/>
      <c r="E7089" s="73"/>
      <c r="F7089" s="73"/>
      <c r="G7089" s="73"/>
    </row>
    <row r="7090" spans="1:7" x14ac:dyDescent="0.25">
      <c r="A7090" s="71" t="str">
        <f>IF(
   SUMPRODUCT(--(Sinduscon!$3:$3=DATE(2013,INT((ROW(A7287)-1)/20)+1,1)))&gt;0,
   DATE(2013,INT((ROW(A7287)-1)/20)+1,1),
   ""
)</f>
        <v/>
      </c>
      <c r="B7090" s="72" t="str">
        <f t="shared" si="309"/>
        <v/>
      </c>
      <c r="C7090" s="73"/>
      <c r="D7090" s="73"/>
      <c r="E7090" s="73"/>
      <c r="F7090" s="73"/>
      <c r="G7090" s="73"/>
    </row>
    <row r="7091" spans="1:7" x14ac:dyDescent="0.25">
      <c r="A7091" s="71" t="str">
        <f>IF(
   SUMPRODUCT(--(Sinduscon!$3:$3=DATE(2013,INT((ROW(A7288)-1)/20)+1,1)))&gt;0,
   DATE(2013,INT((ROW(A7288)-1)/20)+1,1),
   ""
)</f>
        <v/>
      </c>
      <c r="B7091" s="72" t="str">
        <f t="shared" si="309"/>
        <v/>
      </c>
      <c r="C7091" s="73"/>
      <c r="D7091" s="73"/>
      <c r="E7091" s="73"/>
      <c r="F7091" s="73"/>
      <c r="G7091" s="73"/>
    </row>
    <row r="7092" spans="1:7" x14ac:dyDescent="0.25">
      <c r="A7092" s="71" t="str">
        <f>IF(
   SUMPRODUCT(--(Sinduscon!$3:$3=DATE(2013,INT((ROW(A7289)-1)/20)+1,1)))&gt;0,
   DATE(2013,INT((ROW(A7289)-1)/20)+1,1),
   ""
)</f>
        <v/>
      </c>
      <c r="B7092" s="72" t="str">
        <f t="shared" si="309"/>
        <v/>
      </c>
      <c r="C7092" s="73"/>
      <c r="D7092" s="73"/>
      <c r="E7092" s="73"/>
      <c r="F7092" s="73"/>
      <c r="G7092" s="73"/>
    </row>
    <row r="7093" spans="1:7" x14ac:dyDescent="0.25">
      <c r="A7093" s="71" t="str">
        <f>IF(
   SUMPRODUCT(--(Sinduscon!$3:$3=DATE(2013,INT((ROW(A7290)-1)/20)+1,1)))&gt;0,
   DATE(2013,INT((ROW(A7290)-1)/20)+1,1),
   ""
)</f>
        <v/>
      </c>
      <c r="B7093" s="72" t="str">
        <f t="shared" si="309"/>
        <v/>
      </c>
      <c r="C7093" s="73"/>
      <c r="D7093" s="73"/>
      <c r="E7093" s="73"/>
      <c r="F7093" s="73"/>
      <c r="G7093" s="73"/>
    </row>
    <row r="7094" spans="1:7" x14ac:dyDescent="0.25">
      <c r="A7094" s="71" t="str">
        <f>IF(
   SUMPRODUCT(--(Sinduscon!$3:$3=DATE(2013,INT((ROW(A7291)-1)/20)+1,1)))&gt;0,
   DATE(2013,INT((ROW(A7291)-1)/20)+1,1),
   ""
)</f>
        <v/>
      </c>
      <c r="B7094" s="72" t="str">
        <f t="shared" si="309"/>
        <v/>
      </c>
      <c r="C7094" s="73"/>
      <c r="D7094" s="73"/>
      <c r="E7094" s="73"/>
      <c r="F7094" s="73"/>
      <c r="G7094" s="73"/>
    </row>
    <row r="7095" spans="1:7" x14ac:dyDescent="0.25">
      <c r="A7095" s="71" t="str">
        <f>IF(
   SUMPRODUCT(--(Sinduscon!$3:$3=DATE(2013,INT((ROW(A7292)-1)/20)+1,1)))&gt;0,
   DATE(2013,INT((ROW(A7292)-1)/20)+1,1),
   ""
)</f>
        <v/>
      </c>
      <c r="B7095" s="72" t="str">
        <f t="shared" si="309"/>
        <v/>
      </c>
      <c r="C7095" s="73"/>
      <c r="D7095" s="73"/>
      <c r="E7095" s="73"/>
      <c r="F7095" s="73"/>
      <c r="G7095" s="73"/>
    </row>
    <row r="7096" spans="1:7" x14ac:dyDescent="0.25">
      <c r="A7096" s="71" t="str">
        <f>IF(
   SUMPRODUCT(--(Sinduscon!$3:$3=DATE(2013,INT((ROW(A7293)-1)/20)+1,1)))&gt;0,
   DATE(2013,INT((ROW(A7293)-1)/20)+1,1),
   ""
)</f>
        <v/>
      </c>
      <c r="B7096" s="72" t="str">
        <f t="shared" si="309"/>
        <v/>
      </c>
      <c r="C7096" s="73"/>
      <c r="D7096" s="73"/>
      <c r="E7096" s="73"/>
      <c r="F7096" s="73"/>
      <c r="G7096" s="73"/>
    </row>
    <row r="7097" spans="1:7" x14ac:dyDescent="0.25">
      <c r="A7097" s="71" t="str">
        <f>IF(
   SUMPRODUCT(--(Sinduscon!$3:$3=DATE(2013,INT((ROW(A7294)-1)/20)+1,1)))&gt;0,
   DATE(2013,INT((ROW(A7294)-1)/20)+1,1),
   ""
)</f>
        <v/>
      </c>
      <c r="B7097" s="72" t="str">
        <f t="shared" si="309"/>
        <v/>
      </c>
      <c r="C7097" s="73"/>
      <c r="D7097" s="73"/>
      <c r="E7097" s="73"/>
      <c r="F7097" s="73"/>
      <c r="G7097" s="73"/>
    </row>
    <row r="7098" spans="1:7" x14ac:dyDescent="0.25">
      <c r="A7098" s="71" t="str">
        <f>IF(
   SUMPRODUCT(--(Sinduscon!$3:$3=DATE(2013,INT((ROW(A7295)-1)/20)+1,1)))&gt;0,
   DATE(2013,INT((ROW(A7295)-1)/20)+1,1),
   ""
)</f>
        <v/>
      </c>
      <c r="B7098" s="72" t="str">
        <f t="shared" si="309"/>
        <v/>
      </c>
      <c r="C7098" s="73"/>
      <c r="D7098" s="73"/>
      <c r="E7098" s="73"/>
      <c r="F7098" s="73"/>
      <c r="G7098" s="73"/>
    </row>
    <row r="7099" spans="1:7" x14ac:dyDescent="0.25">
      <c r="A7099" s="71" t="str">
        <f>IF(
   SUMPRODUCT(--(Sinduscon!$3:$3=DATE(2013,INT((ROW(A7296)-1)/20)+1,1)))&gt;0,
   DATE(2013,INT((ROW(A7296)-1)/20)+1,1),
   ""
)</f>
        <v/>
      </c>
      <c r="B7099" s="72" t="str">
        <f t="shared" si="309"/>
        <v/>
      </c>
      <c r="C7099" s="73"/>
      <c r="D7099" s="73"/>
      <c r="E7099" s="73"/>
      <c r="F7099" s="73"/>
      <c r="G7099" s="73"/>
    </row>
    <row r="7100" spans="1:7" x14ac:dyDescent="0.25">
      <c r="A7100" s="71" t="str">
        <f>IF(
   SUMPRODUCT(--(Sinduscon!$3:$3=DATE(2013,INT((ROW(A7297)-1)/20)+1,1)))&gt;0,
   DATE(2013,INT((ROW(A7297)-1)/20)+1,1),
   ""
)</f>
        <v/>
      </c>
      <c r="B7100" s="72" t="str">
        <f t="shared" si="309"/>
        <v/>
      </c>
      <c r="C7100" s="73"/>
      <c r="D7100" s="73"/>
      <c r="E7100" s="73"/>
      <c r="F7100" s="73"/>
      <c r="G7100" s="73"/>
    </row>
    <row r="7101" spans="1:7" x14ac:dyDescent="0.25">
      <c r="A7101" s="71" t="str">
        <f>IF(
   SUMPRODUCT(--(Sinduscon!$3:$3=DATE(2013,INT((ROW(A7298)-1)/20)+1,1)))&gt;0,
   DATE(2013,INT((ROW(A7298)-1)/20)+1,1),
   ""
)</f>
        <v/>
      </c>
      <c r="B7101" s="72" t="str">
        <f t="shared" si="309"/>
        <v/>
      </c>
      <c r="C7101" s="73"/>
      <c r="D7101" s="73"/>
      <c r="E7101" s="73"/>
      <c r="F7101" s="73"/>
      <c r="G7101" s="73"/>
    </row>
    <row r="7102" spans="1:7" x14ac:dyDescent="0.25">
      <c r="A7102" s="71" t="str">
        <f>IF(
   SUMPRODUCT(--(Sinduscon!$3:$3=DATE(2013,INT((ROW(A7299)-1)/20)+1,1)))&gt;0,
   DATE(2013,INT((ROW(A7299)-1)/20)+1,1),
   ""
)</f>
        <v/>
      </c>
      <c r="B7102" s="72" t="str">
        <f t="shared" si="309"/>
        <v/>
      </c>
      <c r="C7102" s="73"/>
      <c r="D7102" s="73"/>
      <c r="E7102" s="73"/>
      <c r="F7102" s="73"/>
      <c r="G7102" s="73"/>
    </row>
    <row r="7103" spans="1:7" x14ac:dyDescent="0.25">
      <c r="A7103" s="71" t="str">
        <f>IF(
   SUMPRODUCT(--(Sinduscon!$3:$3=DATE(2013,INT((ROW(A7300)-1)/20)+1,1)))&gt;0,
   DATE(2013,INT((ROW(A7300)-1)/20)+1,1),
   ""
)</f>
        <v/>
      </c>
      <c r="B7103" s="72" t="str">
        <f t="shared" si="309"/>
        <v/>
      </c>
      <c r="C7103" s="73"/>
      <c r="D7103" s="73"/>
      <c r="E7103" s="73"/>
      <c r="F7103" s="73"/>
      <c r="G7103" s="73"/>
    </row>
    <row r="7104" spans="1:7" x14ac:dyDescent="0.25">
      <c r="A7104" s="71" t="str">
        <f>IF(
   SUMPRODUCT(--(Sinduscon!$3:$3=DATE(2013,INT((ROW(A7301)-1)/20)+1,1)))&gt;0,
   DATE(2013,INT((ROW(A7301)-1)/20)+1,1),
   ""
)</f>
        <v/>
      </c>
      <c r="B7104" s="72" t="str">
        <f t="shared" si="309"/>
        <v/>
      </c>
      <c r="C7104" s="73"/>
      <c r="D7104" s="73"/>
      <c r="E7104" s="73"/>
      <c r="F7104" s="73"/>
      <c r="G7104" s="73"/>
    </row>
    <row r="7105" spans="1:7" x14ac:dyDescent="0.25">
      <c r="A7105" s="71" t="str">
        <f>IF(
   SUMPRODUCT(--(Sinduscon!$3:$3=DATE(2013,INT((ROW(A7302)-1)/20)+1,1)))&gt;0,
   DATE(2013,INT((ROW(A7302)-1)/20)+1,1),
   ""
)</f>
        <v/>
      </c>
      <c r="B7105" s="72" t="str">
        <f t="shared" si="309"/>
        <v/>
      </c>
      <c r="C7105" s="73"/>
      <c r="D7105" s="73"/>
      <c r="E7105" s="73"/>
      <c r="F7105" s="73"/>
      <c r="G7105" s="73"/>
    </row>
    <row r="7106" spans="1:7" x14ac:dyDescent="0.25">
      <c r="A7106" s="71" t="str">
        <f>IF(
   SUMPRODUCT(--(Sinduscon!$3:$3=DATE(2013,INT((ROW(A7303)-1)/20)+1,1)))&gt;0,
   DATE(2013,INT((ROW(A7303)-1)/20)+1,1),
   ""
)</f>
        <v/>
      </c>
      <c r="B7106" s="72" t="str">
        <f t="shared" si="309"/>
        <v/>
      </c>
      <c r="C7106" s="73"/>
      <c r="D7106" s="73"/>
      <c r="E7106" s="73"/>
      <c r="F7106" s="73"/>
      <c r="G7106" s="73"/>
    </row>
    <row r="7107" spans="1:7" x14ac:dyDescent="0.25">
      <c r="A7107" s="71" t="str">
        <f>IF(
   SUMPRODUCT(--(Sinduscon!$3:$3=DATE(2013,INT((ROW(A7304)-1)/20)+1,1)))&gt;0,
   DATE(2013,INT((ROW(A7304)-1)/20)+1,1),
   ""
)</f>
        <v/>
      </c>
      <c r="B7107" s="72" t="str">
        <f t="shared" si="309"/>
        <v/>
      </c>
      <c r="C7107" s="73"/>
      <c r="D7107" s="73"/>
      <c r="E7107" s="73"/>
      <c r="F7107" s="73"/>
      <c r="G7107" s="73"/>
    </row>
    <row r="7108" spans="1:7" x14ac:dyDescent="0.25">
      <c r="A7108" s="71" t="str">
        <f>IF(
   SUMPRODUCT(--(Sinduscon!$3:$3=DATE(2013,INT((ROW(A7305)-1)/20)+1,1)))&gt;0,
   DATE(2013,INT((ROW(A7305)-1)/20)+1,1),
   ""
)</f>
        <v/>
      </c>
      <c r="B7108" s="72" t="str">
        <f t="shared" si="309"/>
        <v/>
      </c>
      <c r="C7108" s="73"/>
      <c r="D7108" s="73"/>
      <c r="E7108" s="73"/>
      <c r="F7108" s="73"/>
      <c r="G7108" s="73"/>
    </row>
    <row r="7109" spans="1:7" x14ac:dyDescent="0.25">
      <c r="A7109" s="71" t="str">
        <f>IF(
   SUMPRODUCT(--(Sinduscon!$3:$3=DATE(2013,INT((ROW(A7306)-1)/20)+1,1)))&gt;0,
   DATE(2013,INT((ROW(A7306)-1)/20)+1,1),
   ""
)</f>
        <v/>
      </c>
      <c r="B7109" s="72" t="str">
        <f t="shared" si="309"/>
        <v/>
      </c>
      <c r="C7109" s="73"/>
      <c r="D7109" s="73"/>
      <c r="E7109" s="73"/>
      <c r="F7109" s="73"/>
      <c r="G7109" s="73"/>
    </row>
    <row r="7110" spans="1:7" x14ac:dyDescent="0.25">
      <c r="A7110" s="71" t="str">
        <f>IF(
   SUMPRODUCT(--(Sinduscon!$3:$3=DATE(2013,INT((ROW(A7307)-1)/20)+1,1)))&gt;0,
   DATE(2013,INT((ROW(A7307)-1)/20)+1,1),
   ""
)</f>
        <v/>
      </c>
      <c r="B7110" s="72" t="str">
        <f t="shared" si="309"/>
        <v/>
      </c>
      <c r="C7110" s="73"/>
      <c r="D7110" s="73"/>
      <c r="E7110" s="73"/>
      <c r="F7110" s="73"/>
      <c r="G7110" s="73"/>
    </row>
    <row r="7111" spans="1:7" x14ac:dyDescent="0.25">
      <c r="A7111" s="71" t="str">
        <f>IF(
   SUMPRODUCT(--(Sinduscon!$3:$3=DATE(2013,INT((ROW(A7308)-1)/20)+1,1)))&gt;0,
   DATE(2013,INT((ROW(A7308)-1)/20)+1,1),
   ""
)</f>
        <v/>
      </c>
      <c r="B7111" s="72" t="str">
        <f t="shared" si="309"/>
        <v/>
      </c>
      <c r="C7111" s="73"/>
      <c r="D7111" s="73"/>
      <c r="E7111" s="73"/>
      <c r="F7111" s="73"/>
      <c r="G7111" s="73"/>
    </row>
    <row r="7112" spans="1:7" x14ac:dyDescent="0.25">
      <c r="A7112" s="71" t="str">
        <f>IF(
   SUMPRODUCT(--(Sinduscon!$3:$3=DATE(2013,INT((ROW(A7309)-1)/20)+1,1)))&gt;0,
   DATE(2013,INT((ROW(A7309)-1)/20)+1,1),
   ""
)</f>
        <v/>
      </c>
      <c r="B7112" s="72" t="str">
        <f t="shared" ref="B7112:B7175" si="310">IF(A7112&lt;&gt;"", CHOOSE(MOD(QUOTIENT(ROW()-4,4),5)+1,"R-1","PP-4","R-8","R-16","PIS"), "")</f>
        <v/>
      </c>
      <c r="C7112" s="73"/>
      <c r="D7112" s="73"/>
      <c r="E7112" s="73"/>
      <c r="F7112" s="73"/>
      <c r="G7112" s="73"/>
    </row>
    <row r="7113" spans="1:7" x14ac:dyDescent="0.25">
      <c r="A7113" s="71" t="str">
        <f>IF(
   SUMPRODUCT(--(Sinduscon!$3:$3=DATE(2013,INT((ROW(A7310)-1)/20)+1,1)))&gt;0,
   DATE(2013,INT((ROW(A7310)-1)/20)+1,1),
   ""
)</f>
        <v/>
      </c>
      <c r="B7113" s="72" t="str">
        <f t="shared" si="310"/>
        <v/>
      </c>
      <c r="C7113" s="73"/>
      <c r="D7113" s="73"/>
      <c r="E7113" s="73"/>
      <c r="F7113" s="73"/>
      <c r="G7113" s="73"/>
    </row>
    <row r="7114" spans="1:7" x14ac:dyDescent="0.25">
      <c r="A7114" s="71" t="str">
        <f>IF(
   SUMPRODUCT(--(Sinduscon!$3:$3=DATE(2013,INT((ROW(A7311)-1)/20)+1,1)))&gt;0,
   DATE(2013,INT((ROW(A7311)-1)/20)+1,1),
   ""
)</f>
        <v/>
      </c>
      <c r="B7114" s="72" t="str">
        <f t="shared" si="310"/>
        <v/>
      </c>
      <c r="C7114" s="73"/>
      <c r="D7114" s="73"/>
      <c r="E7114" s="73"/>
      <c r="F7114" s="73"/>
      <c r="G7114" s="73"/>
    </row>
    <row r="7115" spans="1:7" x14ac:dyDescent="0.25">
      <c r="A7115" s="71" t="str">
        <f>IF(
   SUMPRODUCT(--(Sinduscon!$3:$3=DATE(2013,INT((ROW(A7312)-1)/20)+1,1)))&gt;0,
   DATE(2013,INT((ROW(A7312)-1)/20)+1,1),
   ""
)</f>
        <v/>
      </c>
      <c r="B7115" s="72" t="str">
        <f t="shared" si="310"/>
        <v/>
      </c>
      <c r="C7115" s="73"/>
      <c r="D7115" s="73"/>
      <c r="E7115" s="73"/>
      <c r="F7115" s="73"/>
      <c r="G7115" s="73"/>
    </row>
    <row r="7116" spans="1:7" x14ac:dyDescent="0.25">
      <c r="A7116" s="71" t="str">
        <f>IF(
   SUMPRODUCT(--(Sinduscon!$3:$3=DATE(2013,INT((ROW(A7313)-1)/20)+1,1)))&gt;0,
   DATE(2013,INT((ROW(A7313)-1)/20)+1,1),
   ""
)</f>
        <v/>
      </c>
      <c r="B7116" s="72" t="str">
        <f t="shared" si="310"/>
        <v/>
      </c>
      <c r="C7116" s="73"/>
      <c r="D7116" s="73"/>
      <c r="E7116" s="73"/>
      <c r="F7116" s="73"/>
      <c r="G7116" s="73"/>
    </row>
    <row r="7117" spans="1:7" x14ac:dyDescent="0.25">
      <c r="A7117" s="71" t="str">
        <f>IF(
   SUMPRODUCT(--(Sinduscon!$3:$3=DATE(2013,INT((ROW(A7314)-1)/20)+1,1)))&gt;0,
   DATE(2013,INT((ROW(A7314)-1)/20)+1,1),
   ""
)</f>
        <v/>
      </c>
      <c r="B7117" s="72" t="str">
        <f t="shared" si="310"/>
        <v/>
      </c>
      <c r="C7117" s="73"/>
      <c r="D7117" s="73"/>
      <c r="E7117" s="73"/>
      <c r="F7117" s="73"/>
      <c r="G7117" s="73"/>
    </row>
    <row r="7118" spans="1:7" x14ac:dyDescent="0.25">
      <c r="A7118" s="71" t="str">
        <f>IF(
   SUMPRODUCT(--(Sinduscon!$3:$3=DATE(2013,INT((ROW(A7315)-1)/20)+1,1)))&gt;0,
   DATE(2013,INT((ROW(A7315)-1)/20)+1,1),
   ""
)</f>
        <v/>
      </c>
      <c r="B7118" s="72" t="str">
        <f t="shared" si="310"/>
        <v/>
      </c>
      <c r="C7118" s="73"/>
      <c r="D7118" s="73"/>
      <c r="E7118" s="73"/>
      <c r="F7118" s="73"/>
      <c r="G7118" s="73"/>
    </row>
    <row r="7119" spans="1:7" x14ac:dyDescent="0.25">
      <c r="A7119" s="71" t="str">
        <f>IF(
   SUMPRODUCT(--(Sinduscon!$3:$3=DATE(2013,INT((ROW(A7316)-1)/20)+1,1)))&gt;0,
   DATE(2013,INT((ROW(A7316)-1)/20)+1,1),
   ""
)</f>
        <v/>
      </c>
      <c r="B7119" s="72" t="str">
        <f t="shared" si="310"/>
        <v/>
      </c>
      <c r="C7119" s="73"/>
      <c r="D7119" s="73"/>
      <c r="E7119" s="73"/>
      <c r="F7119" s="73"/>
      <c r="G7119" s="73"/>
    </row>
    <row r="7120" spans="1:7" x14ac:dyDescent="0.25">
      <c r="A7120" s="71" t="str">
        <f>IF(
   SUMPRODUCT(--(Sinduscon!$3:$3=DATE(2013,INT((ROW(A7317)-1)/20)+1,1)))&gt;0,
   DATE(2013,INT((ROW(A7317)-1)/20)+1,1),
   ""
)</f>
        <v/>
      </c>
      <c r="B7120" s="72" t="str">
        <f t="shared" si="310"/>
        <v/>
      </c>
      <c r="C7120" s="73"/>
      <c r="D7120" s="73"/>
      <c r="E7120" s="73"/>
      <c r="F7120" s="73"/>
      <c r="G7120" s="73"/>
    </row>
    <row r="7121" spans="1:7" x14ac:dyDescent="0.25">
      <c r="A7121" s="71" t="str">
        <f>IF(
   SUMPRODUCT(--(Sinduscon!$3:$3=DATE(2013,INT((ROW(A7318)-1)/20)+1,1)))&gt;0,
   DATE(2013,INT((ROW(A7318)-1)/20)+1,1),
   ""
)</f>
        <v/>
      </c>
      <c r="B7121" s="72" t="str">
        <f t="shared" si="310"/>
        <v/>
      </c>
      <c r="C7121" s="73"/>
      <c r="D7121" s="73"/>
      <c r="E7121" s="73"/>
      <c r="F7121" s="73"/>
      <c r="G7121" s="73"/>
    </row>
    <row r="7122" spans="1:7" x14ac:dyDescent="0.25">
      <c r="A7122" s="71" t="str">
        <f>IF(
   SUMPRODUCT(--(Sinduscon!$3:$3=DATE(2013,INT((ROW(A7319)-1)/20)+1,1)))&gt;0,
   DATE(2013,INT((ROW(A7319)-1)/20)+1,1),
   ""
)</f>
        <v/>
      </c>
      <c r="B7122" s="72" t="str">
        <f t="shared" si="310"/>
        <v/>
      </c>
      <c r="C7122" s="73"/>
      <c r="D7122" s="73"/>
      <c r="E7122" s="73"/>
      <c r="F7122" s="73"/>
      <c r="G7122" s="73"/>
    </row>
    <row r="7123" spans="1:7" x14ac:dyDescent="0.25">
      <c r="A7123" s="71" t="str">
        <f>IF(
   SUMPRODUCT(--(Sinduscon!$3:$3=DATE(2013,INT((ROW(A7320)-1)/20)+1,1)))&gt;0,
   DATE(2013,INT((ROW(A7320)-1)/20)+1,1),
   ""
)</f>
        <v/>
      </c>
      <c r="B7123" s="72" t="str">
        <f t="shared" si="310"/>
        <v/>
      </c>
      <c r="C7123" s="73"/>
      <c r="D7123" s="73"/>
      <c r="E7123" s="73"/>
      <c r="F7123" s="73"/>
      <c r="G7123" s="73"/>
    </row>
    <row r="7124" spans="1:7" x14ac:dyDescent="0.25">
      <c r="A7124" s="71" t="str">
        <f>IF(
   SUMPRODUCT(--(Sinduscon!$3:$3=DATE(2013,INT((ROW(A7321)-1)/20)+1,1)))&gt;0,
   DATE(2013,INT((ROW(A7321)-1)/20)+1,1),
   ""
)</f>
        <v/>
      </c>
      <c r="B7124" s="72" t="str">
        <f t="shared" si="310"/>
        <v/>
      </c>
      <c r="C7124" s="73"/>
      <c r="D7124" s="73"/>
      <c r="E7124" s="73"/>
      <c r="F7124" s="73"/>
      <c r="G7124" s="73"/>
    </row>
    <row r="7125" spans="1:7" x14ac:dyDescent="0.25">
      <c r="A7125" s="71" t="str">
        <f>IF(
   SUMPRODUCT(--(Sinduscon!$3:$3=DATE(2013,INT((ROW(A7322)-1)/20)+1,1)))&gt;0,
   DATE(2013,INT((ROW(A7322)-1)/20)+1,1),
   ""
)</f>
        <v/>
      </c>
      <c r="B7125" s="72" t="str">
        <f t="shared" si="310"/>
        <v/>
      </c>
      <c r="C7125" s="73"/>
      <c r="D7125" s="73"/>
      <c r="E7125" s="73"/>
      <c r="F7125" s="73"/>
      <c r="G7125" s="73"/>
    </row>
    <row r="7126" spans="1:7" x14ac:dyDescent="0.25">
      <c r="A7126" s="71" t="str">
        <f>IF(
   SUMPRODUCT(--(Sinduscon!$3:$3=DATE(2013,INT((ROW(A7323)-1)/20)+1,1)))&gt;0,
   DATE(2013,INT((ROW(A7323)-1)/20)+1,1),
   ""
)</f>
        <v/>
      </c>
      <c r="B7126" s="72" t="str">
        <f t="shared" si="310"/>
        <v/>
      </c>
      <c r="C7126" s="73"/>
      <c r="D7126" s="73"/>
      <c r="E7126" s="73"/>
      <c r="F7126" s="73"/>
      <c r="G7126" s="73"/>
    </row>
    <row r="7127" spans="1:7" x14ac:dyDescent="0.25">
      <c r="A7127" s="71" t="str">
        <f>IF(
   SUMPRODUCT(--(Sinduscon!$3:$3=DATE(2013,INT((ROW(A7324)-1)/20)+1,1)))&gt;0,
   DATE(2013,INT((ROW(A7324)-1)/20)+1,1),
   ""
)</f>
        <v/>
      </c>
      <c r="B7127" s="72" t="str">
        <f t="shared" si="310"/>
        <v/>
      </c>
      <c r="C7127" s="73"/>
      <c r="D7127" s="73"/>
      <c r="E7127" s="73"/>
      <c r="F7127" s="73"/>
      <c r="G7127" s="73"/>
    </row>
    <row r="7128" spans="1:7" x14ac:dyDescent="0.25">
      <c r="A7128" s="71" t="str">
        <f>IF(
   SUMPRODUCT(--(Sinduscon!$3:$3=DATE(2013,INT((ROW(A7325)-1)/20)+1,1)))&gt;0,
   DATE(2013,INT((ROW(A7325)-1)/20)+1,1),
   ""
)</f>
        <v/>
      </c>
      <c r="B7128" s="72" t="str">
        <f t="shared" si="310"/>
        <v/>
      </c>
      <c r="C7128" s="73"/>
      <c r="D7128" s="73"/>
      <c r="E7128" s="73"/>
      <c r="F7128" s="73"/>
      <c r="G7128" s="73"/>
    </row>
    <row r="7129" spans="1:7" x14ac:dyDescent="0.25">
      <c r="A7129" s="71" t="str">
        <f>IF(
   SUMPRODUCT(--(Sinduscon!$3:$3=DATE(2013,INT((ROW(A7326)-1)/20)+1,1)))&gt;0,
   DATE(2013,INT((ROW(A7326)-1)/20)+1,1),
   ""
)</f>
        <v/>
      </c>
      <c r="B7129" s="72" t="str">
        <f t="shared" si="310"/>
        <v/>
      </c>
      <c r="C7129" s="73"/>
      <c r="D7129" s="73"/>
      <c r="E7129" s="73"/>
      <c r="F7129" s="73"/>
      <c r="G7129" s="73"/>
    </row>
    <row r="7130" spans="1:7" x14ac:dyDescent="0.25">
      <c r="A7130" s="71" t="str">
        <f>IF(
   SUMPRODUCT(--(Sinduscon!$3:$3=DATE(2013,INT((ROW(A7327)-1)/20)+1,1)))&gt;0,
   DATE(2013,INT((ROW(A7327)-1)/20)+1,1),
   ""
)</f>
        <v/>
      </c>
      <c r="B7130" s="72" t="str">
        <f t="shared" si="310"/>
        <v/>
      </c>
      <c r="C7130" s="73"/>
      <c r="D7130" s="73"/>
      <c r="E7130" s="73"/>
      <c r="F7130" s="73"/>
      <c r="G7130" s="73"/>
    </row>
    <row r="7131" spans="1:7" x14ac:dyDescent="0.25">
      <c r="A7131" s="71" t="str">
        <f>IF(
   SUMPRODUCT(--(Sinduscon!$3:$3=DATE(2013,INT((ROW(A7328)-1)/20)+1,1)))&gt;0,
   DATE(2013,INT((ROW(A7328)-1)/20)+1,1),
   ""
)</f>
        <v/>
      </c>
      <c r="B7131" s="72" t="str">
        <f t="shared" si="310"/>
        <v/>
      </c>
      <c r="C7131" s="73"/>
      <c r="D7131" s="73"/>
      <c r="E7131" s="73"/>
      <c r="F7131" s="73"/>
      <c r="G7131" s="73"/>
    </row>
    <row r="7132" spans="1:7" x14ac:dyDescent="0.25">
      <c r="A7132" s="71" t="str">
        <f>IF(
   SUMPRODUCT(--(Sinduscon!$3:$3=DATE(2013,INT((ROW(A7329)-1)/20)+1,1)))&gt;0,
   DATE(2013,INT((ROW(A7329)-1)/20)+1,1),
   ""
)</f>
        <v/>
      </c>
      <c r="B7132" s="72" t="str">
        <f t="shared" si="310"/>
        <v/>
      </c>
      <c r="C7132" s="73"/>
      <c r="D7132" s="73"/>
      <c r="E7132" s="73"/>
      <c r="F7132" s="73"/>
      <c r="G7132" s="73"/>
    </row>
    <row r="7133" spans="1:7" x14ac:dyDescent="0.25">
      <c r="A7133" s="71" t="str">
        <f>IF(
   SUMPRODUCT(--(Sinduscon!$3:$3=DATE(2013,INT((ROW(A7330)-1)/20)+1,1)))&gt;0,
   DATE(2013,INT((ROW(A7330)-1)/20)+1,1),
   ""
)</f>
        <v/>
      </c>
      <c r="B7133" s="72" t="str">
        <f t="shared" si="310"/>
        <v/>
      </c>
      <c r="C7133" s="73"/>
      <c r="D7133" s="73"/>
      <c r="E7133" s="73"/>
      <c r="F7133" s="73"/>
      <c r="G7133" s="73"/>
    </row>
    <row r="7134" spans="1:7" x14ac:dyDescent="0.25">
      <c r="A7134" s="71" t="str">
        <f>IF(
   SUMPRODUCT(--(Sinduscon!$3:$3=DATE(2013,INT((ROW(A7331)-1)/20)+1,1)))&gt;0,
   DATE(2013,INT((ROW(A7331)-1)/20)+1,1),
   ""
)</f>
        <v/>
      </c>
      <c r="B7134" s="72" t="str">
        <f t="shared" si="310"/>
        <v/>
      </c>
      <c r="C7134" s="73"/>
      <c r="D7134" s="73"/>
      <c r="E7134" s="73"/>
      <c r="F7134" s="73"/>
      <c r="G7134" s="73"/>
    </row>
    <row r="7135" spans="1:7" x14ac:dyDescent="0.25">
      <c r="A7135" s="71" t="str">
        <f>IF(
   SUMPRODUCT(--(Sinduscon!$3:$3=DATE(2013,INT((ROW(A7332)-1)/20)+1,1)))&gt;0,
   DATE(2013,INT((ROW(A7332)-1)/20)+1,1),
   ""
)</f>
        <v/>
      </c>
      <c r="B7135" s="72" t="str">
        <f t="shared" si="310"/>
        <v/>
      </c>
      <c r="C7135" s="73"/>
      <c r="D7135" s="73"/>
      <c r="E7135" s="73"/>
      <c r="F7135" s="73"/>
      <c r="G7135" s="73"/>
    </row>
    <row r="7136" spans="1:7" x14ac:dyDescent="0.25">
      <c r="A7136" s="71" t="str">
        <f>IF(
   SUMPRODUCT(--(Sinduscon!$3:$3=DATE(2013,INT((ROW(A7333)-1)/20)+1,1)))&gt;0,
   DATE(2013,INT((ROW(A7333)-1)/20)+1,1),
   ""
)</f>
        <v/>
      </c>
      <c r="B7136" s="72" t="str">
        <f t="shared" si="310"/>
        <v/>
      </c>
      <c r="C7136" s="73"/>
      <c r="D7136" s="73"/>
      <c r="E7136" s="73"/>
      <c r="F7136" s="73"/>
      <c r="G7136" s="73"/>
    </row>
    <row r="7137" spans="1:7" x14ac:dyDescent="0.25">
      <c r="A7137" s="71" t="str">
        <f>IF(
   SUMPRODUCT(--(Sinduscon!$3:$3=DATE(2013,INT((ROW(A7334)-1)/20)+1,1)))&gt;0,
   DATE(2013,INT((ROW(A7334)-1)/20)+1,1),
   ""
)</f>
        <v/>
      </c>
      <c r="B7137" s="72" t="str">
        <f t="shared" si="310"/>
        <v/>
      </c>
      <c r="C7137" s="73"/>
      <c r="D7137" s="73"/>
      <c r="E7137" s="73"/>
      <c r="F7137" s="73"/>
      <c r="G7137" s="73"/>
    </row>
    <row r="7138" spans="1:7" x14ac:dyDescent="0.25">
      <c r="A7138" s="71" t="str">
        <f>IF(
   SUMPRODUCT(--(Sinduscon!$3:$3=DATE(2013,INT((ROW(A7335)-1)/20)+1,1)))&gt;0,
   DATE(2013,INT((ROW(A7335)-1)/20)+1,1),
   ""
)</f>
        <v/>
      </c>
      <c r="B7138" s="72" t="str">
        <f t="shared" si="310"/>
        <v/>
      </c>
      <c r="C7138" s="73"/>
      <c r="D7138" s="73"/>
      <c r="E7138" s="73"/>
      <c r="F7138" s="73"/>
      <c r="G7138" s="73"/>
    </row>
    <row r="7139" spans="1:7" x14ac:dyDescent="0.25">
      <c r="A7139" s="71" t="str">
        <f>IF(
   SUMPRODUCT(--(Sinduscon!$3:$3=DATE(2013,INT((ROW(A7336)-1)/20)+1,1)))&gt;0,
   DATE(2013,INT((ROW(A7336)-1)/20)+1,1),
   ""
)</f>
        <v/>
      </c>
      <c r="B7139" s="72" t="str">
        <f t="shared" si="310"/>
        <v/>
      </c>
      <c r="C7139" s="73"/>
      <c r="D7139" s="73"/>
      <c r="E7139" s="73"/>
      <c r="F7139" s="73"/>
      <c r="G7139" s="73"/>
    </row>
    <row r="7140" spans="1:7" x14ac:dyDescent="0.25">
      <c r="A7140" s="71" t="str">
        <f>IF(
   SUMPRODUCT(--(Sinduscon!$3:$3=DATE(2013,INT((ROW(A7337)-1)/20)+1,1)))&gt;0,
   DATE(2013,INT((ROW(A7337)-1)/20)+1,1),
   ""
)</f>
        <v/>
      </c>
      <c r="B7140" s="72" t="str">
        <f t="shared" si="310"/>
        <v/>
      </c>
      <c r="C7140" s="73"/>
      <c r="D7140" s="73"/>
      <c r="E7140" s="73"/>
      <c r="F7140" s="73"/>
      <c r="G7140" s="73"/>
    </row>
    <row r="7141" spans="1:7" x14ac:dyDescent="0.25">
      <c r="A7141" s="71" t="str">
        <f>IF(
   SUMPRODUCT(--(Sinduscon!$3:$3=DATE(2013,INT((ROW(A7338)-1)/20)+1,1)))&gt;0,
   DATE(2013,INT((ROW(A7338)-1)/20)+1,1),
   ""
)</f>
        <v/>
      </c>
      <c r="B7141" s="72" t="str">
        <f t="shared" si="310"/>
        <v/>
      </c>
      <c r="C7141" s="73"/>
      <c r="D7141" s="73"/>
      <c r="E7141" s="73"/>
      <c r="F7141" s="73"/>
      <c r="G7141" s="73"/>
    </row>
    <row r="7142" spans="1:7" x14ac:dyDescent="0.25">
      <c r="A7142" s="71" t="str">
        <f>IF(
   SUMPRODUCT(--(Sinduscon!$3:$3=DATE(2013,INT((ROW(A7339)-1)/20)+1,1)))&gt;0,
   DATE(2013,INT((ROW(A7339)-1)/20)+1,1),
   ""
)</f>
        <v/>
      </c>
      <c r="B7142" s="72" t="str">
        <f t="shared" si="310"/>
        <v/>
      </c>
      <c r="C7142" s="73"/>
      <c r="D7142" s="73"/>
      <c r="E7142" s="73"/>
      <c r="F7142" s="73"/>
      <c r="G7142" s="73"/>
    </row>
    <row r="7143" spans="1:7" x14ac:dyDescent="0.25">
      <c r="A7143" s="71" t="str">
        <f>IF(
   SUMPRODUCT(--(Sinduscon!$3:$3=DATE(2013,INT((ROW(A7340)-1)/20)+1,1)))&gt;0,
   DATE(2013,INT((ROW(A7340)-1)/20)+1,1),
   ""
)</f>
        <v/>
      </c>
      <c r="B7143" s="72" t="str">
        <f t="shared" si="310"/>
        <v/>
      </c>
      <c r="C7143" s="73"/>
      <c r="D7143" s="73"/>
      <c r="E7143" s="73"/>
      <c r="F7143" s="73"/>
      <c r="G7143" s="73"/>
    </row>
    <row r="7144" spans="1:7" x14ac:dyDescent="0.25">
      <c r="A7144" s="71" t="str">
        <f>IF(
   SUMPRODUCT(--(Sinduscon!$3:$3=DATE(2013,INT((ROW(A7341)-1)/20)+1,1)))&gt;0,
   DATE(2013,INT((ROW(A7341)-1)/20)+1,1),
   ""
)</f>
        <v/>
      </c>
      <c r="B7144" s="72" t="str">
        <f t="shared" si="310"/>
        <v/>
      </c>
      <c r="C7144" s="73"/>
      <c r="D7144" s="73"/>
      <c r="E7144" s="73"/>
      <c r="F7144" s="73"/>
      <c r="G7144" s="73"/>
    </row>
    <row r="7145" spans="1:7" x14ac:dyDescent="0.25">
      <c r="A7145" s="71" t="str">
        <f>IF(
   SUMPRODUCT(--(Sinduscon!$3:$3=DATE(2013,INT((ROW(A7342)-1)/20)+1,1)))&gt;0,
   DATE(2013,INT((ROW(A7342)-1)/20)+1,1),
   ""
)</f>
        <v/>
      </c>
      <c r="B7145" s="72" t="str">
        <f t="shared" si="310"/>
        <v/>
      </c>
      <c r="C7145" s="73"/>
      <c r="D7145" s="73"/>
      <c r="E7145" s="73"/>
      <c r="F7145" s="73"/>
      <c r="G7145" s="73"/>
    </row>
    <row r="7146" spans="1:7" x14ac:dyDescent="0.25">
      <c r="A7146" s="71" t="str">
        <f>IF(
   SUMPRODUCT(--(Sinduscon!$3:$3=DATE(2013,INT((ROW(A7343)-1)/20)+1,1)))&gt;0,
   DATE(2013,INT((ROW(A7343)-1)/20)+1,1),
   ""
)</f>
        <v/>
      </c>
      <c r="B7146" s="72" t="str">
        <f t="shared" si="310"/>
        <v/>
      </c>
      <c r="C7146" s="73"/>
      <c r="D7146" s="73"/>
      <c r="E7146" s="73"/>
      <c r="F7146" s="73"/>
      <c r="G7146" s="73"/>
    </row>
    <row r="7147" spans="1:7" x14ac:dyDescent="0.25">
      <c r="A7147" s="71" t="str">
        <f>IF(
   SUMPRODUCT(--(Sinduscon!$3:$3=DATE(2013,INT((ROW(A7344)-1)/20)+1,1)))&gt;0,
   DATE(2013,INT((ROW(A7344)-1)/20)+1,1),
   ""
)</f>
        <v/>
      </c>
      <c r="B7147" s="72" t="str">
        <f t="shared" si="310"/>
        <v/>
      </c>
      <c r="C7147" s="73"/>
      <c r="D7147" s="73"/>
      <c r="E7147" s="73"/>
      <c r="F7147" s="73"/>
      <c r="G7147" s="73"/>
    </row>
    <row r="7148" spans="1:7" x14ac:dyDescent="0.25">
      <c r="A7148" s="71" t="str">
        <f>IF(
   SUMPRODUCT(--(Sinduscon!$3:$3=DATE(2013,INT((ROW(A7345)-1)/20)+1,1)))&gt;0,
   DATE(2013,INT((ROW(A7345)-1)/20)+1,1),
   ""
)</f>
        <v/>
      </c>
      <c r="B7148" s="72" t="str">
        <f t="shared" si="310"/>
        <v/>
      </c>
      <c r="C7148" s="73"/>
      <c r="D7148" s="73"/>
      <c r="E7148" s="73"/>
      <c r="F7148" s="73"/>
      <c r="G7148" s="73"/>
    </row>
    <row r="7149" spans="1:7" x14ac:dyDescent="0.25">
      <c r="A7149" s="71" t="str">
        <f>IF(
   SUMPRODUCT(--(Sinduscon!$3:$3=DATE(2013,INT((ROW(A7346)-1)/20)+1,1)))&gt;0,
   DATE(2013,INT((ROW(A7346)-1)/20)+1,1),
   ""
)</f>
        <v/>
      </c>
      <c r="B7149" s="72" t="str">
        <f t="shared" si="310"/>
        <v/>
      </c>
      <c r="C7149" s="73"/>
      <c r="D7149" s="73"/>
      <c r="E7149" s="73"/>
      <c r="F7149" s="73"/>
      <c r="G7149" s="73"/>
    </row>
    <row r="7150" spans="1:7" x14ac:dyDescent="0.25">
      <c r="A7150" s="71" t="str">
        <f>IF(
   SUMPRODUCT(--(Sinduscon!$3:$3=DATE(2013,INT((ROW(A7347)-1)/20)+1,1)))&gt;0,
   DATE(2013,INT((ROW(A7347)-1)/20)+1,1),
   ""
)</f>
        <v/>
      </c>
      <c r="B7150" s="72" t="str">
        <f t="shared" si="310"/>
        <v/>
      </c>
      <c r="C7150" s="73"/>
      <c r="D7150" s="73"/>
      <c r="E7150" s="73"/>
      <c r="F7150" s="73"/>
      <c r="G7150" s="73"/>
    </row>
    <row r="7151" spans="1:7" x14ac:dyDescent="0.25">
      <c r="A7151" s="71" t="str">
        <f>IF(
   SUMPRODUCT(--(Sinduscon!$3:$3=DATE(2013,INT((ROW(A7348)-1)/20)+1,1)))&gt;0,
   DATE(2013,INT((ROW(A7348)-1)/20)+1,1),
   ""
)</f>
        <v/>
      </c>
      <c r="B7151" s="72" t="str">
        <f t="shared" si="310"/>
        <v/>
      </c>
      <c r="C7151" s="73"/>
      <c r="D7151" s="73"/>
      <c r="E7151" s="73"/>
      <c r="F7151" s="73"/>
      <c r="G7151" s="73"/>
    </row>
    <row r="7152" spans="1:7" x14ac:dyDescent="0.25">
      <c r="A7152" s="71" t="str">
        <f>IF(
   SUMPRODUCT(--(Sinduscon!$3:$3=DATE(2013,INT((ROW(A7349)-1)/20)+1,1)))&gt;0,
   DATE(2013,INT((ROW(A7349)-1)/20)+1,1),
   ""
)</f>
        <v/>
      </c>
      <c r="B7152" s="72" t="str">
        <f t="shared" si="310"/>
        <v/>
      </c>
      <c r="C7152" s="73"/>
      <c r="D7152" s="73"/>
      <c r="E7152" s="73"/>
      <c r="F7152" s="73"/>
      <c r="G7152" s="73"/>
    </row>
    <row r="7153" spans="1:7" x14ac:dyDescent="0.25">
      <c r="A7153" s="71" t="str">
        <f>IF(
   SUMPRODUCT(--(Sinduscon!$3:$3=DATE(2013,INT((ROW(A7350)-1)/20)+1,1)))&gt;0,
   DATE(2013,INT((ROW(A7350)-1)/20)+1,1),
   ""
)</f>
        <v/>
      </c>
      <c r="B7153" s="72" t="str">
        <f t="shared" si="310"/>
        <v/>
      </c>
      <c r="C7153" s="73"/>
      <c r="D7153" s="73"/>
      <c r="E7153" s="73"/>
      <c r="F7153" s="73"/>
      <c r="G7153" s="73"/>
    </row>
    <row r="7154" spans="1:7" x14ac:dyDescent="0.25">
      <c r="A7154" s="71" t="str">
        <f>IF(
   SUMPRODUCT(--(Sinduscon!$3:$3=DATE(2013,INT((ROW(A7351)-1)/20)+1,1)))&gt;0,
   DATE(2013,INT((ROW(A7351)-1)/20)+1,1),
   ""
)</f>
        <v/>
      </c>
      <c r="B7154" s="72" t="str">
        <f t="shared" si="310"/>
        <v/>
      </c>
      <c r="C7154" s="73"/>
      <c r="D7154" s="73"/>
      <c r="E7154" s="73"/>
      <c r="F7154" s="73"/>
      <c r="G7154" s="73"/>
    </row>
    <row r="7155" spans="1:7" x14ac:dyDescent="0.25">
      <c r="A7155" s="71" t="str">
        <f>IF(
   SUMPRODUCT(--(Sinduscon!$3:$3=DATE(2013,INT((ROW(A7352)-1)/20)+1,1)))&gt;0,
   DATE(2013,INT((ROW(A7352)-1)/20)+1,1),
   ""
)</f>
        <v/>
      </c>
      <c r="B7155" s="72" t="str">
        <f t="shared" si="310"/>
        <v/>
      </c>
      <c r="C7155" s="73"/>
      <c r="D7155" s="73"/>
      <c r="E7155" s="73"/>
      <c r="F7155" s="73"/>
      <c r="G7155" s="73"/>
    </row>
    <row r="7156" spans="1:7" x14ac:dyDescent="0.25">
      <c r="A7156" s="71" t="str">
        <f>IF(
   SUMPRODUCT(--(Sinduscon!$3:$3=DATE(2013,INT((ROW(A7353)-1)/20)+1,1)))&gt;0,
   DATE(2013,INT((ROW(A7353)-1)/20)+1,1),
   ""
)</f>
        <v/>
      </c>
      <c r="B7156" s="72" t="str">
        <f t="shared" si="310"/>
        <v/>
      </c>
      <c r="C7156" s="73"/>
      <c r="D7156" s="73"/>
      <c r="E7156" s="73"/>
      <c r="F7156" s="73"/>
      <c r="G7156" s="73"/>
    </row>
    <row r="7157" spans="1:7" x14ac:dyDescent="0.25">
      <c r="A7157" s="71" t="str">
        <f>IF(
   SUMPRODUCT(--(Sinduscon!$3:$3=DATE(2013,INT((ROW(A7354)-1)/20)+1,1)))&gt;0,
   DATE(2013,INT((ROW(A7354)-1)/20)+1,1),
   ""
)</f>
        <v/>
      </c>
      <c r="B7157" s="72" t="str">
        <f t="shared" si="310"/>
        <v/>
      </c>
      <c r="C7157" s="73"/>
      <c r="D7157" s="73"/>
      <c r="E7157" s="73"/>
      <c r="F7157" s="73"/>
      <c r="G7157" s="73"/>
    </row>
    <row r="7158" spans="1:7" x14ac:dyDescent="0.25">
      <c r="A7158" s="71" t="str">
        <f>IF(
   SUMPRODUCT(--(Sinduscon!$3:$3=DATE(2013,INT((ROW(A7355)-1)/20)+1,1)))&gt;0,
   DATE(2013,INT((ROW(A7355)-1)/20)+1,1),
   ""
)</f>
        <v/>
      </c>
      <c r="B7158" s="72" t="str">
        <f t="shared" si="310"/>
        <v/>
      </c>
      <c r="C7158" s="73"/>
      <c r="D7158" s="73"/>
      <c r="E7158" s="73"/>
      <c r="F7158" s="73"/>
      <c r="G7158" s="73"/>
    </row>
    <row r="7159" spans="1:7" x14ac:dyDescent="0.25">
      <c r="A7159" s="71" t="str">
        <f>IF(
   SUMPRODUCT(--(Sinduscon!$3:$3=DATE(2013,INT((ROW(A7356)-1)/20)+1,1)))&gt;0,
   DATE(2013,INT((ROW(A7356)-1)/20)+1,1),
   ""
)</f>
        <v/>
      </c>
      <c r="B7159" s="72" t="str">
        <f t="shared" si="310"/>
        <v/>
      </c>
      <c r="C7159" s="73"/>
      <c r="D7159" s="73"/>
      <c r="E7159" s="73"/>
      <c r="F7159" s="73"/>
      <c r="G7159" s="73"/>
    </row>
    <row r="7160" spans="1:7" x14ac:dyDescent="0.25">
      <c r="A7160" s="71" t="str">
        <f>IF(
   SUMPRODUCT(--(Sinduscon!$3:$3=DATE(2013,INT((ROW(A7357)-1)/20)+1,1)))&gt;0,
   DATE(2013,INT((ROW(A7357)-1)/20)+1,1),
   ""
)</f>
        <v/>
      </c>
      <c r="B7160" s="72" t="str">
        <f t="shared" si="310"/>
        <v/>
      </c>
      <c r="C7160" s="73"/>
      <c r="D7160" s="73"/>
      <c r="E7160" s="73"/>
      <c r="F7160" s="73"/>
      <c r="G7160" s="73"/>
    </row>
    <row r="7161" spans="1:7" x14ac:dyDescent="0.25">
      <c r="A7161" s="71" t="str">
        <f>IF(
   SUMPRODUCT(--(Sinduscon!$3:$3=DATE(2013,INT((ROW(A7358)-1)/20)+1,1)))&gt;0,
   DATE(2013,INT((ROW(A7358)-1)/20)+1,1),
   ""
)</f>
        <v/>
      </c>
      <c r="B7161" s="72" t="str">
        <f t="shared" si="310"/>
        <v/>
      </c>
      <c r="C7161" s="73"/>
      <c r="D7161" s="73"/>
      <c r="E7161" s="73"/>
      <c r="F7161" s="73"/>
      <c r="G7161" s="73"/>
    </row>
    <row r="7162" spans="1:7" x14ac:dyDescent="0.25">
      <c r="A7162" s="71" t="str">
        <f>IF(
   SUMPRODUCT(--(Sinduscon!$3:$3=DATE(2013,INT((ROW(A7359)-1)/20)+1,1)))&gt;0,
   DATE(2013,INT((ROW(A7359)-1)/20)+1,1),
   ""
)</f>
        <v/>
      </c>
      <c r="B7162" s="72" t="str">
        <f t="shared" si="310"/>
        <v/>
      </c>
      <c r="C7162" s="73"/>
      <c r="D7162" s="73"/>
      <c r="E7162" s="73"/>
      <c r="F7162" s="73"/>
      <c r="G7162" s="73"/>
    </row>
    <row r="7163" spans="1:7" x14ac:dyDescent="0.25">
      <c r="A7163" s="71" t="str">
        <f>IF(
   SUMPRODUCT(--(Sinduscon!$3:$3=DATE(2013,INT((ROW(A7360)-1)/20)+1,1)))&gt;0,
   DATE(2013,INT((ROW(A7360)-1)/20)+1,1),
   ""
)</f>
        <v/>
      </c>
      <c r="B7163" s="72" t="str">
        <f t="shared" si="310"/>
        <v/>
      </c>
      <c r="C7163" s="73"/>
      <c r="D7163" s="73"/>
      <c r="E7163" s="73"/>
      <c r="F7163" s="73"/>
      <c r="G7163" s="73"/>
    </row>
    <row r="7164" spans="1:7" x14ac:dyDescent="0.25">
      <c r="A7164" s="71" t="str">
        <f>IF(
   SUMPRODUCT(--(Sinduscon!$3:$3=DATE(2013,INT((ROW(A7361)-1)/20)+1,1)))&gt;0,
   DATE(2013,INT((ROW(A7361)-1)/20)+1,1),
   ""
)</f>
        <v/>
      </c>
      <c r="B7164" s="72" t="str">
        <f t="shared" si="310"/>
        <v/>
      </c>
      <c r="C7164" s="73"/>
      <c r="D7164" s="73"/>
      <c r="E7164" s="73"/>
      <c r="F7164" s="73"/>
      <c r="G7164" s="73"/>
    </row>
    <row r="7165" spans="1:7" x14ac:dyDescent="0.25">
      <c r="A7165" s="71" t="str">
        <f>IF(
   SUMPRODUCT(--(Sinduscon!$3:$3=DATE(2013,INT((ROW(A7362)-1)/20)+1,1)))&gt;0,
   DATE(2013,INT((ROW(A7362)-1)/20)+1,1),
   ""
)</f>
        <v/>
      </c>
      <c r="B7165" s="72" t="str">
        <f t="shared" si="310"/>
        <v/>
      </c>
      <c r="C7165" s="73"/>
      <c r="D7165" s="73"/>
      <c r="E7165" s="73"/>
      <c r="F7165" s="73"/>
      <c r="G7165" s="73"/>
    </row>
    <row r="7166" spans="1:7" x14ac:dyDescent="0.25">
      <c r="A7166" s="71" t="str">
        <f>IF(
   SUMPRODUCT(--(Sinduscon!$3:$3=DATE(2013,INT((ROW(A7363)-1)/20)+1,1)))&gt;0,
   DATE(2013,INT((ROW(A7363)-1)/20)+1,1),
   ""
)</f>
        <v/>
      </c>
      <c r="B7166" s="72" t="str">
        <f t="shared" si="310"/>
        <v/>
      </c>
      <c r="C7166" s="73"/>
      <c r="D7166" s="73"/>
      <c r="E7166" s="73"/>
      <c r="F7166" s="73"/>
      <c r="G7166" s="73"/>
    </row>
    <row r="7167" spans="1:7" x14ac:dyDescent="0.25">
      <c r="A7167" s="71" t="str">
        <f>IF(
   SUMPRODUCT(--(Sinduscon!$3:$3=DATE(2013,INT((ROW(A7364)-1)/20)+1,1)))&gt;0,
   DATE(2013,INT((ROW(A7364)-1)/20)+1,1),
   ""
)</f>
        <v/>
      </c>
      <c r="B7167" s="72" t="str">
        <f t="shared" si="310"/>
        <v/>
      </c>
      <c r="C7167" s="73"/>
      <c r="D7167" s="73"/>
      <c r="E7167" s="73"/>
      <c r="F7167" s="73"/>
      <c r="G7167" s="73"/>
    </row>
    <row r="7168" spans="1:7" x14ac:dyDescent="0.25">
      <c r="A7168" s="71" t="str">
        <f>IF(
   SUMPRODUCT(--(Sinduscon!$3:$3=DATE(2013,INT((ROW(A7365)-1)/20)+1,1)))&gt;0,
   DATE(2013,INT((ROW(A7365)-1)/20)+1,1),
   ""
)</f>
        <v/>
      </c>
      <c r="B7168" s="72" t="str">
        <f t="shared" si="310"/>
        <v/>
      </c>
      <c r="C7168" s="73"/>
      <c r="D7168" s="73"/>
      <c r="E7168" s="73"/>
      <c r="F7168" s="73"/>
      <c r="G7168" s="73"/>
    </row>
    <row r="7169" spans="1:7" x14ac:dyDescent="0.25">
      <c r="A7169" s="71" t="str">
        <f>IF(
   SUMPRODUCT(--(Sinduscon!$3:$3=DATE(2013,INT((ROW(A7366)-1)/20)+1,1)))&gt;0,
   DATE(2013,INT((ROW(A7366)-1)/20)+1,1),
   ""
)</f>
        <v/>
      </c>
      <c r="B7169" s="72" t="str">
        <f t="shared" si="310"/>
        <v/>
      </c>
      <c r="C7169" s="73"/>
      <c r="D7169" s="73"/>
      <c r="E7169" s="73"/>
      <c r="F7169" s="73"/>
      <c r="G7169" s="73"/>
    </row>
    <row r="7170" spans="1:7" x14ac:dyDescent="0.25">
      <c r="A7170" s="71" t="str">
        <f>IF(
   SUMPRODUCT(--(Sinduscon!$3:$3=DATE(2013,INT((ROW(A7367)-1)/20)+1,1)))&gt;0,
   DATE(2013,INT((ROW(A7367)-1)/20)+1,1),
   ""
)</f>
        <v/>
      </c>
      <c r="B7170" s="72" t="str">
        <f t="shared" si="310"/>
        <v/>
      </c>
      <c r="C7170" s="73"/>
      <c r="D7170" s="73"/>
      <c r="E7170" s="73"/>
      <c r="F7170" s="73"/>
      <c r="G7170" s="73"/>
    </row>
    <row r="7171" spans="1:7" x14ac:dyDescent="0.25">
      <c r="A7171" s="71" t="str">
        <f>IF(
   SUMPRODUCT(--(Sinduscon!$3:$3=DATE(2013,INT((ROW(A7368)-1)/20)+1,1)))&gt;0,
   DATE(2013,INT((ROW(A7368)-1)/20)+1,1),
   ""
)</f>
        <v/>
      </c>
      <c r="B7171" s="72" t="str">
        <f t="shared" si="310"/>
        <v/>
      </c>
      <c r="C7171" s="73"/>
      <c r="D7171" s="73"/>
      <c r="E7171" s="73"/>
      <c r="F7171" s="73"/>
      <c r="G7171" s="73"/>
    </row>
    <row r="7172" spans="1:7" x14ac:dyDescent="0.25">
      <c r="A7172" s="71" t="str">
        <f>IF(
   SUMPRODUCT(--(Sinduscon!$3:$3=DATE(2013,INT((ROW(A7369)-1)/20)+1,1)))&gt;0,
   DATE(2013,INT((ROW(A7369)-1)/20)+1,1),
   ""
)</f>
        <v/>
      </c>
      <c r="B7172" s="72" t="str">
        <f t="shared" si="310"/>
        <v/>
      </c>
      <c r="C7172" s="73"/>
      <c r="D7172" s="73"/>
      <c r="E7172" s="73"/>
      <c r="F7172" s="73"/>
      <c r="G7172" s="73"/>
    </row>
    <row r="7173" spans="1:7" x14ac:dyDescent="0.25">
      <c r="A7173" s="71" t="str">
        <f>IF(
   SUMPRODUCT(--(Sinduscon!$3:$3=DATE(2013,INT((ROW(A7370)-1)/20)+1,1)))&gt;0,
   DATE(2013,INT((ROW(A7370)-1)/20)+1,1),
   ""
)</f>
        <v/>
      </c>
      <c r="B7173" s="72" t="str">
        <f t="shared" si="310"/>
        <v/>
      </c>
      <c r="C7173" s="73"/>
      <c r="D7173" s="73"/>
      <c r="E7173" s="73"/>
      <c r="F7173" s="73"/>
      <c r="G7173" s="73"/>
    </row>
    <row r="7174" spans="1:7" x14ac:dyDescent="0.25">
      <c r="A7174" s="71" t="str">
        <f>IF(
   SUMPRODUCT(--(Sinduscon!$3:$3=DATE(2013,INT((ROW(A7371)-1)/20)+1,1)))&gt;0,
   DATE(2013,INT((ROW(A7371)-1)/20)+1,1),
   ""
)</f>
        <v/>
      </c>
      <c r="B7174" s="72" t="str">
        <f t="shared" si="310"/>
        <v/>
      </c>
      <c r="C7174" s="73"/>
      <c r="D7174" s="73"/>
      <c r="E7174" s="73"/>
      <c r="F7174" s="73"/>
      <c r="G7174" s="73"/>
    </row>
    <row r="7175" spans="1:7" x14ac:dyDescent="0.25">
      <c r="A7175" s="71" t="str">
        <f>IF(
   SUMPRODUCT(--(Sinduscon!$3:$3=DATE(2013,INT((ROW(A7372)-1)/20)+1,1)))&gt;0,
   DATE(2013,INT((ROW(A7372)-1)/20)+1,1),
   ""
)</f>
        <v/>
      </c>
      <c r="B7175" s="72" t="str">
        <f t="shared" si="310"/>
        <v/>
      </c>
      <c r="C7175" s="73"/>
      <c r="D7175" s="73"/>
      <c r="E7175" s="73"/>
      <c r="F7175" s="73"/>
      <c r="G7175" s="73"/>
    </row>
    <row r="7176" spans="1:7" x14ac:dyDescent="0.25">
      <c r="A7176" s="71" t="str">
        <f>IF(
   SUMPRODUCT(--(Sinduscon!$3:$3=DATE(2013,INT((ROW(A7373)-1)/20)+1,1)))&gt;0,
   DATE(2013,INT((ROW(A7373)-1)/20)+1,1),
   ""
)</f>
        <v/>
      </c>
      <c r="B7176" s="72" t="str">
        <f t="shared" ref="B7176:B7239" si="311">IF(A7176&lt;&gt;"", CHOOSE(MOD(QUOTIENT(ROW()-4,4),5)+1,"R-1","PP-4","R-8","R-16","PIS"), "")</f>
        <v/>
      </c>
      <c r="C7176" s="73"/>
      <c r="D7176" s="73"/>
      <c r="E7176" s="73"/>
      <c r="F7176" s="73"/>
      <c r="G7176" s="73"/>
    </row>
    <row r="7177" spans="1:7" x14ac:dyDescent="0.25">
      <c r="A7177" s="71" t="str">
        <f>IF(
   SUMPRODUCT(--(Sinduscon!$3:$3=DATE(2013,INT((ROW(A7374)-1)/20)+1,1)))&gt;0,
   DATE(2013,INT((ROW(A7374)-1)/20)+1,1),
   ""
)</f>
        <v/>
      </c>
      <c r="B7177" s="72" t="str">
        <f t="shared" si="311"/>
        <v/>
      </c>
      <c r="C7177" s="73"/>
      <c r="D7177" s="73"/>
      <c r="E7177" s="73"/>
      <c r="F7177" s="73"/>
      <c r="G7177" s="73"/>
    </row>
    <row r="7178" spans="1:7" x14ac:dyDescent="0.25">
      <c r="A7178" s="71" t="str">
        <f>IF(
   SUMPRODUCT(--(Sinduscon!$3:$3=DATE(2013,INT((ROW(A7375)-1)/20)+1,1)))&gt;0,
   DATE(2013,INT((ROW(A7375)-1)/20)+1,1),
   ""
)</f>
        <v/>
      </c>
      <c r="B7178" s="72" t="str">
        <f t="shared" si="311"/>
        <v/>
      </c>
      <c r="C7178" s="73"/>
      <c r="D7178" s="73"/>
      <c r="E7178" s="73"/>
      <c r="F7178" s="73"/>
      <c r="G7178" s="73"/>
    </row>
    <row r="7179" spans="1:7" x14ac:dyDescent="0.25">
      <c r="A7179" s="71" t="str">
        <f>IF(
   SUMPRODUCT(--(Sinduscon!$3:$3=DATE(2013,INT((ROW(A7376)-1)/20)+1,1)))&gt;0,
   DATE(2013,INT((ROW(A7376)-1)/20)+1,1),
   ""
)</f>
        <v/>
      </c>
      <c r="B7179" s="72" t="str">
        <f t="shared" si="311"/>
        <v/>
      </c>
      <c r="C7179" s="73"/>
      <c r="D7179" s="73"/>
      <c r="E7179" s="73"/>
      <c r="F7179" s="73"/>
      <c r="G7179" s="73"/>
    </row>
    <row r="7180" spans="1:7" x14ac:dyDescent="0.25">
      <c r="A7180" s="71" t="str">
        <f>IF(
   SUMPRODUCT(--(Sinduscon!$3:$3=DATE(2013,INT((ROW(A7377)-1)/20)+1,1)))&gt;0,
   DATE(2013,INT((ROW(A7377)-1)/20)+1,1),
   ""
)</f>
        <v/>
      </c>
      <c r="B7180" s="72" t="str">
        <f t="shared" si="311"/>
        <v/>
      </c>
      <c r="C7180" s="73"/>
      <c r="D7180" s="73"/>
      <c r="E7180" s="73"/>
      <c r="F7180" s="73"/>
      <c r="G7180" s="73"/>
    </row>
    <row r="7181" spans="1:7" x14ac:dyDescent="0.25">
      <c r="A7181" s="71" t="str">
        <f>IF(
   SUMPRODUCT(--(Sinduscon!$3:$3=DATE(2013,INT((ROW(A7378)-1)/20)+1,1)))&gt;0,
   DATE(2013,INT((ROW(A7378)-1)/20)+1,1),
   ""
)</f>
        <v/>
      </c>
      <c r="B7181" s="72" t="str">
        <f t="shared" si="311"/>
        <v/>
      </c>
      <c r="C7181" s="73"/>
      <c r="D7181" s="73"/>
      <c r="E7181" s="73"/>
      <c r="F7181" s="73"/>
      <c r="G7181" s="73"/>
    </row>
    <row r="7182" spans="1:7" x14ac:dyDescent="0.25">
      <c r="A7182" s="71" t="str">
        <f>IF(
   SUMPRODUCT(--(Sinduscon!$3:$3=DATE(2013,INT((ROW(A7379)-1)/20)+1,1)))&gt;0,
   DATE(2013,INT((ROW(A7379)-1)/20)+1,1),
   ""
)</f>
        <v/>
      </c>
      <c r="B7182" s="72" t="str">
        <f t="shared" si="311"/>
        <v/>
      </c>
      <c r="C7182" s="73"/>
      <c r="D7182" s="73"/>
      <c r="E7182" s="73"/>
      <c r="F7182" s="73"/>
      <c r="G7182" s="73"/>
    </row>
    <row r="7183" spans="1:7" x14ac:dyDescent="0.25">
      <c r="A7183" s="71" t="str">
        <f>IF(
   SUMPRODUCT(--(Sinduscon!$3:$3=DATE(2013,INT((ROW(A7380)-1)/20)+1,1)))&gt;0,
   DATE(2013,INT((ROW(A7380)-1)/20)+1,1),
   ""
)</f>
        <v/>
      </c>
      <c r="B7183" s="72" t="str">
        <f t="shared" si="311"/>
        <v/>
      </c>
      <c r="C7183" s="73"/>
      <c r="D7183" s="73"/>
      <c r="E7183" s="73"/>
      <c r="F7183" s="73"/>
      <c r="G7183" s="73"/>
    </row>
    <row r="7184" spans="1:7" x14ac:dyDescent="0.25">
      <c r="A7184" s="71" t="str">
        <f>IF(
   SUMPRODUCT(--(Sinduscon!$3:$3=DATE(2013,INT((ROW(A7381)-1)/20)+1,1)))&gt;0,
   DATE(2013,INT((ROW(A7381)-1)/20)+1,1),
   ""
)</f>
        <v/>
      </c>
      <c r="B7184" s="72" t="str">
        <f t="shared" si="311"/>
        <v/>
      </c>
      <c r="C7184" s="73"/>
      <c r="D7184" s="73"/>
      <c r="E7184" s="73"/>
      <c r="F7184" s="73"/>
      <c r="G7184" s="73"/>
    </row>
    <row r="7185" spans="1:7" x14ac:dyDescent="0.25">
      <c r="A7185" s="71" t="str">
        <f>IF(
   SUMPRODUCT(--(Sinduscon!$3:$3=DATE(2013,INT((ROW(A7382)-1)/20)+1,1)))&gt;0,
   DATE(2013,INT((ROW(A7382)-1)/20)+1,1),
   ""
)</f>
        <v/>
      </c>
      <c r="B7185" s="72" t="str">
        <f t="shared" si="311"/>
        <v/>
      </c>
      <c r="C7185" s="73"/>
      <c r="D7185" s="73"/>
      <c r="E7185" s="73"/>
      <c r="F7185" s="73"/>
      <c r="G7185" s="73"/>
    </row>
    <row r="7186" spans="1:7" x14ac:dyDescent="0.25">
      <c r="A7186" s="71" t="str">
        <f>IF(
   SUMPRODUCT(--(Sinduscon!$3:$3=DATE(2013,INT((ROW(A7383)-1)/20)+1,1)))&gt;0,
   DATE(2013,INT((ROW(A7383)-1)/20)+1,1),
   ""
)</f>
        <v/>
      </c>
      <c r="B7186" s="72" t="str">
        <f t="shared" si="311"/>
        <v/>
      </c>
      <c r="C7186" s="73"/>
      <c r="D7186" s="73"/>
      <c r="E7186" s="73"/>
      <c r="F7186" s="73"/>
      <c r="G7186" s="73"/>
    </row>
    <row r="7187" spans="1:7" x14ac:dyDescent="0.25">
      <c r="A7187" s="71" t="str">
        <f>IF(
   SUMPRODUCT(--(Sinduscon!$3:$3=DATE(2013,INT((ROW(A7384)-1)/20)+1,1)))&gt;0,
   DATE(2013,INT((ROW(A7384)-1)/20)+1,1),
   ""
)</f>
        <v/>
      </c>
      <c r="B7187" s="72" t="str">
        <f t="shared" si="311"/>
        <v/>
      </c>
      <c r="C7187" s="73"/>
      <c r="D7187" s="73"/>
      <c r="E7187" s="73"/>
      <c r="F7187" s="73"/>
      <c r="G7187" s="73"/>
    </row>
    <row r="7188" spans="1:7" x14ac:dyDescent="0.25">
      <c r="A7188" s="71" t="str">
        <f>IF(
   SUMPRODUCT(--(Sinduscon!$3:$3=DATE(2013,INT((ROW(A7385)-1)/20)+1,1)))&gt;0,
   DATE(2013,INT((ROW(A7385)-1)/20)+1,1),
   ""
)</f>
        <v/>
      </c>
      <c r="B7188" s="72" t="str">
        <f t="shared" si="311"/>
        <v/>
      </c>
      <c r="C7188" s="73"/>
      <c r="D7188" s="73"/>
      <c r="E7188" s="73"/>
      <c r="F7188" s="73"/>
      <c r="G7188" s="73"/>
    </row>
    <row r="7189" spans="1:7" x14ac:dyDescent="0.25">
      <c r="A7189" s="71" t="str">
        <f>IF(
   SUMPRODUCT(--(Sinduscon!$3:$3=DATE(2013,INT((ROW(A7386)-1)/20)+1,1)))&gt;0,
   DATE(2013,INT((ROW(A7386)-1)/20)+1,1),
   ""
)</f>
        <v/>
      </c>
      <c r="B7189" s="72" t="str">
        <f t="shared" si="311"/>
        <v/>
      </c>
      <c r="C7189" s="73"/>
      <c r="D7189" s="73"/>
      <c r="E7189" s="73"/>
      <c r="F7189" s="73"/>
      <c r="G7189" s="73"/>
    </row>
    <row r="7190" spans="1:7" x14ac:dyDescent="0.25">
      <c r="A7190" s="71" t="str">
        <f>IF(
   SUMPRODUCT(--(Sinduscon!$3:$3=DATE(2013,INT((ROW(A7387)-1)/20)+1,1)))&gt;0,
   DATE(2013,INT((ROW(A7387)-1)/20)+1,1),
   ""
)</f>
        <v/>
      </c>
      <c r="B7190" s="72" t="str">
        <f t="shared" si="311"/>
        <v/>
      </c>
      <c r="C7190" s="73"/>
      <c r="D7190" s="73"/>
      <c r="E7190" s="73"/>
      <c r="F7190" s="73"/>
      <c r="G7190" s="73"/>
    </row>
    <row r="7191" spans="1:7" x14ac:dyDescent="0.25">
      <c r="A7191" s="71" t="str">
        <f>IF(
   SUMPRODUCT(--(Sinduscon!$3:$3=DATE(2013,INT((ROW(A7388)-1)/20)+1,1)))&gt;0,
   DATE(2013,INT((ROW(A7388)-1)/20)+1,1),
   ""
)</f>
        <v/>
      </c>
      <c r="B7191" s="72" t="str">
        <f t="shared" si="311"/>
        <v/>
      </c>
      <c r="C7191" s="73"/>
      <c r="D7191" s="73"/>
      <c r="E7191" s="73"/>
      <c r="F7191" s="73"/>
      <c r="G7191" s="73"/>
    </row>
    <row r="7192" spans="1:7" x14ac:dyDescent="0.25">
      <c r="A7192" s="71" t="str">
        <f>IF(
   SUMPRODUCT(--(Sinduscon!$3:$3=DATE(2013,INT((ROW(A7389)-1)/20)+1,1)))&gt;0,
   DATE(2013,INT((ROW(A7389)-1)/20)+1,1),
   ""
)</f>
        <v/>
      </c>
      <c r="B7192" s="72" t="str">
        <f t="shared" si="311"/>
        <v/>
      </c>
      <c r="C7192" s="73"/>
      <c r="D7192" s="73"/>
      <c r="E7192" s="73"/>
      <c r="F7192" s="73"/>
      <c r="G7192" s="73"/>
    </row>
    <row r="7193" spans="1:7" x14ac:dyDescent="0.25">
      <c r="A7193" s="71" t="str">
        <f>IF(
   SUMPRODUCT(--(Sinduscon!$3:$3=DATE(2013,INT((ROW(A7390)-1)/20)+1,1)))&gt;0,
   DATE(2013,INT((ROW(A7390)-1)/20)+1,1),
   ""
)</f>
        <v/>
      </c>
      <c r="B7193" s="72" t="str">
        <f t="shared" si="311"/>
        <v/>
      </c>
      <c r="C7193" s="73"/>
      <c r="D7193" s="73"/>
      <c r="E7193" s="73"/>
      <c r="F7193" s="73"/>
      <c r="G7193" s="73"/>
    </row>
    <row r="7194" spans="1:7" x14ac:dyDescent="0.25">
      <c r="A7194" s="71" t="str">
        <f>IF(
   SUMPRODUCT(--(Sinduscon!$3:$3=DATE(2013,INT((ROW(A7391)-1)/20)+1,1)))&gt;0,
   DATE(2013,INT((ROW(A7391)-1)/20)+1,1),
   ""
)</f>
        <v/>
      </c>
      <c r="B7194" s="72" t="str">
        <f t="shared" si="311"/>
        <v/>
      </c>
      <c r="C7194" s="73"/>
      <c r="D7194" s="73"/>
      <c r="E7194" s="73"/>
      <c r="F7194" s="73"/>
      <c r="G7194" s="73"/>
    </row>
    <row r="7195" spans="1:7" x14ac:dyDescent="0.25">
      <c r="A7195" s="71" t="str">
        <f>IF(
   SUMPRODUCT(--(Sinduscon!$3:$3=DATE(2013,INT((ROW(A7392)-1)/20)+1,1)))&gt;0,
   DATE(2013,INT((ROW(A7392)-1)/20)+1,1),
   ""
)</f>
        <v/>
      </c>
      <c r="B7195" s="72" t="str">
        <f t="shared" si="311"/>
        <v/>
      </c>
      <c r="C7195" s="73"/>
      <c r="D7195" s="73"/>
      <c r="E7195" s="73"/>
      <c r="F7195" s="73"/>
      <c r="G7195" s="73"/>
    </row>
    <row r="7196" spans="1:7" x14ac:dyDescent="0.25">
      <c r="A7196" s="71" t="str">
        <f>IF(
   SUMPRODUCT(--(Sinduscon!$3:$3=DATE(2013,INT((ROW(A7393)-1)/20)+1,1)))&gt;0,
   DATE(2013,INT((ROW(A7393)-1)/20)+1,1),
   ""
)</f>
        <v/>
      </c>
      <c r="B7196" s="72" t="str">
        <f t="shared" si="311"/>
        <v/>
      </c>
      <c r="C7196" s="73"/>
      <c r="D7196" s="73"/>
      <c r="E7196" s="73"/>
      <c r="F7196" s="73"/>
      <c r="G7196" s="73"/>
    </row>
    <row r="7197" spans="1:7" x14ac:dyDescent="0.25">
      <c r="A7197" s="71" t="str">
        <f>IF(
   SUMPRODUCT(--(Sinduscon!$3:$3=DATE(2013,INT((ROW(A7394)-1)/20)+1,1)))&gt;0,
   DATE(2013,INT((ROW(A7394)-1)/20)+1,1),
   ""
)</f>
        <v/>
      </c>
      <c r="B7197" s="72" t="str">
        <f t="shared" si="311"/>
        <v/>
      </c>
      <c r="C7197" s="73"/>
      <c r="D7197" s="73"/>
      <c r="E7197" s="73"/>
      <c r="F7197" s="73"/>
      <c r="G7197" s="73"/>
    </row>
    <row r="7198" spans="1:7" x14ac:dyDescent="0.25">
      <c r="A7198" s="71" t="str">
        <f>IF(
   SUMPRODUCT(--(Sinduscon!$3:$3=DATE(2013,INT((ROW(A7395)-1)/20)+1,1)))&gt;0,
   DATE(2013,INT((ROW(A7395)-1)/20)+1,1),
   ""
)</f>
        <v/>
      </c>
      <c r="B7198" s="72" t="str">
        <f t="shared" si="311"/>
        <v/>
      </c>
      <c r="C7198" s="73"/>
      <c r="D7198" s="73"/>
      <c r="E7198" s="73"/>
      <c r="F7198" s="73"/>
      <c r="G7198" s="73"/>
    </row>
    <row r="7199" spans="1:7" x14ac:dyDescent="0.25">
      <c r="A7199" s="71" t="str">
        <f>IF(
   SUMPRODUCT(--(Sinduscon!$3:$3=DATE(2013,INT((ROW(A7396)-1)/20)+1,1)))&gt;0,
   DATE(2013,INT((ROW(A7396)-1)/20)+1,1),
   ""
)</f>
        <v/>
      </c>
      <c r="B7199" s="72" t="str">
        <f t="shared" si="311"/>
        <v/>
      </c>
      <c r="C7199" s="73"/>
      <c r="D7199" s="73"/>
      <c r="E7199" s="73"/>
      <c r="F7199" s="73"/>
      <c r="G7199" s="73"/>
    </row>
    <row r="7200" spans="1:7" x14ac:dyDescent="0.25">
      <c r="A7200" s="71" t="str">
        <f>IF(
   SUMPRODUCT(--(Sinduscon!$3:$3=DATE(2013,INT((ROW(A7397)-1)/20)+1,1)))&gt;0,
   DATE(2013,INT((ROW(A7397)-1)/20)+1,1),
   ""
)</f>
        <v/>
      </c>
      <c r="B7200" s="72" t="str">
        <f t="shared" si="311"/>
        <v/>
      </c>
      <c r="C7200" s="73"/>
      <c r="D7200" s="73"/>
      <c r="E7200" s="73"/>
      <c r="F7200" s="73"/>
      <c r="G7200" s="73"/>
    </row>
    <row r="7201" spans="1:7" x14ac:dyDescent="0.25">
      <c r="A7201" s="71" t="str">
        <f>IF(
   SUMPRODUCT(--(Sinduscon!$3:$3=DATE(2013,INT((ROW(A7398)-1)/20)+1,1)))&gt;0,
   DATE(2013,INT((ROW(A7398)-1)/20)+1,1),
   ""
)</f>
        <v/>
      </c>
      <c r="B7201" s="72" t="str">
        <f t="shared" si="311"/>
        <v/>
      </c>
      <c r="C7201" s="73"/>
      <c r="D7201" s="73"/>
      <c r="E7201" s="73"/>
      <c r="F7201" s="73"/>
      <c r="G7201" s="73"/>
    </row>
    <row r="7202" spans="1:7" x14ac:dyDescent="0.25">
      <c r="A7202" s="71" t="str">
        <f>IF(
   SUMPRODUCT(--(Sinduscon!$3:$3=DATE(2013,INT((ROW(A7399)-1)/20)+1,1)))&gt;0,
   DATE(2013,INT((ROW(A7399)-1)/20)+1,1),
   ""
)</f>
        <v/>
      </c>
      <c r="B7202" s="72" t="str">
        <f t="shared" si="311"/>
        <v/>
      </c>
      <c r="C7202" s="73"/>
      <c r="D7202" s="73"/>
      <c r="E7202" s="73"/>
      <c r="F7202" s="73"/>
      <c r="G7202" s="73"/>
    </row>
    <row r="7203" spans="1:7" x14ac:dyDescent="0.25">
      <c r="A7203" s="71" t="str">
        <f>IF(
   SUMPRODUCT(--(Sinduscon!$3:$3=DATE(2013,INT((ROW(A7400)-1)/20)+1,1)))&gt;0,
   DATE(2013,INT((ROW(A7400)-1)/20)+1,1),
   ""
)</f>
        <v/>
      </c>
      <c r="B7203" s="72" t="str">
        <f t="shared" si="311"/>
        <v/>
      </c>
      <c r="C7203" s="73"/>
      <c r="D7203" s="73"/>
      <c r="E7203" s="73"/>
      <c r="F7203" s="73"/>
      <c r="G7203" s="73"/>
    </row>
    <row r="7204" spans="1:7" x14ac:dyDescent="0.25">
      <c r="A7204" s="71" t="str">
        <f>IF(
   SUMPRODUCT(--(Sinduscon!$3:$3=DATE(2013,INT((ROW(A7401)-1)/20)+1,1)))&gt;0,
   DATE(2013,INT((ROW(A7401)-1)/20)+1,1),
   ""
)</f>
        <v/>
      </c>
      <c r="B7204" s="72" t="str">
        <f t="shared" si="311"/>
        <v/>
      </c>
      <c r="C7204" s="73"/>
      <c r="D7204" s="73"/>
      <c r="E7204" s="73"/>
      <c r="F7204" s="73"/>
      <c r="G7204" s="73"/>
    </row>
    <row r="7205" spans="1:7" x14ac:dyDescent="0.25">
      <c r="A7205" s="71" t="str">
        <f>IF(
   SUMPRODUCT(--(Sinduscon!$3:$3=DATE(2013,INT((ROW(A7402)-1)/20)+1,1)))&gt;0,
   DATE(2013,INT((ROW(A7402)-1)/20)+1,1),
   ""
)</f>
        <v/>
      </c>
      <c r="B7205" s="72" t="str">
        <f t="shared" si="311"/>
        <v/>
      </c>
      <c r="C7205" s="73"/>
      <c r="D7205" s="73"/>
      <c r="E7205" s="73"/>
      <c r="F7205" s="73"/>
      <c r="G7205" s="73"/>
    </row>
    <row r="7206" spans="1:7" x14ac:dyDescent="0.25">
      <c r="A7206" s="71" t="str">
        <f>IF(
   SUMPRODUCT(--(Sinduscon!$3:$3=DATE(2013,INT((ROW(A7403)-1)/20)+1,1)))&gt;0,
   DATE(2013,INT((ROW(A7403)-1)/20)+1,1),
   ""
)</f>
        <v/>
      </c>
      <c r="B7206" s="72" t="str">
        <f t="shared" si="311"/>
        <v/>
      </c>
      <c r="C7206" s="73"/>
      <c r="D7206" s="73"/>
      <c r="E7206" s="73"/>
      <c r="F7206" s="73"/>
      <c r="G7206" s="73"/>
    </row>
    <row r="7207" spans="1:7" x14ac:dyDescent="0.25">
      <c r="A7207" s="71" t="str">
        <f>IF(
   SUMPRODUCT(--(Sinduscon!$3:$3=DATE(2013,INT((ROW(A7404)-1)/20)+1,1)))&gt;0,
   DATE(2013,INT((ROW(A7404)-1)/20)+1,1),
   ""
)</f>
        <v/>
      </c>
      <c r="B7207" s="72" t="str">
        <f t="shared" si="311"/>
        <v/>
      </c>
      <c r="C7207" s="73"/>
      <c r="D7207" s="73"/>
      <c r="E7207" s="73"/>
      <c r="F7207" s="73"/>
      <c r="G7207" s="73"/>
    </row>
    <row r="7208" spans="1:7" x14ac:dyDescent="0.25">
      <c r="A7208" s="71" t="str">
        <f>IF(
   SUMPRODUCT(--(Sinduscon!$3:$3=DATE(2013,INT((ROW(A7405)-1)/20)+1,1)))&gt;0,
   DATE(2013,INT((ROW(A7405)-1)/20)+1,1),
   ""
)</f>
        <v/>
      </c>
      <c r="B7208" s="72" t="str">
        <f t="shared" si="311"/>
        <v/>
      </c>
      <c r="C7208" s="73"/>
      <c r="D7208" s="73"/>
      <c r="E7208" s="73"/>
      <c r="F7208" s="73"/>
      <c r="G7208" s="73"/>
    </row>
    <row r="7209" spans="1:7" x14ac:dyDescent="0.25">
      <c r="A7209" s="71" t="str">
        <f>IF(
   SUMPRODUCT(--(Sinduscon!$3:$3=DATE(2013,INT((ROW(A7406)-1)/20)+1,1)))&gt;0,
   DATE(2013,INT((ROW(A7406)-1)/20)+1,1),
   ""
)</f>
        <v/>
      </c>
      <c r="B7209" s="72" t="str">
        <f t="shared" si="311"/>
        <v/>
      </c>
      <c r="C7209" s="73"/>
      <c r="D7209" s="73"/>
      <c r="E7209" s="73"/>
      <c r="F7209" s="73"/>
      <c r="G7209" s="73"/>
    </row>
    <row r="7210" spans="1:7" x14ac:dyDescent="0.25">
      <c r="A7210" s="71" t="str">
        <f>IF(
   SUMPRODUCT(--(Sinduscon!$3:$3=DATE(2013,INT((ROW(A7407)-1)/20)+1,1)))&gt;0,
   DATE(2013,INT((ROW(A7407)-1)/20)+1,1),
   ""
)</f>
        <v/>
      </c>
      <c r="B7210" s="72" t="str">
        <f t="shared" si="311"/>
        <v/>
      </c>
      <c r="C7210" s="73"/>
      <c r="D7210" s="73"/>
      <c r="E7210" s="73"/>
      <c r="F7210" s="73"/>
      <c r="G7210" s="73"/>
    </row>
    <row r="7211" spans="1:7" x14ac:dyDescent="0.25">
      <c r="A7211" s="71" t="str">
        <f>IF(
   SUMPRODUCT(--(Sinduscon!$3:$3=DATE(2013,INT((ROW(A7408)-1)/20)+1,1)))&gt;0,
   DATE(2013,INT((ROW(A7408)-1)/20)+1,1),
   ""
)</f>
        <v/>
      </c>
      <c r="B7211" s="72" t="str">
        <f t="shared" si="311"/>
        <v/>
      </c>
      <c r="C7211" s="73"/>
      <c r="D7211" s="73"/>
      <c r="E7211" s="73"/>
      <c r="F7211" s="73"/>
      <c r="G7211" s="73"/>
    </row>
    <row r="7212" spans="1:7" x14ac:dyDescent="0.25">
      <c r="A7212" s="71" t="str">
        <f>IF(
   SUMPRODUCT(--(Sinduscon!$3:$3=DATE(2013,INT((ROW(A7409)-1)/20)+1,1)))&gt;0,
   DATE(2013,INT((ROW(A7409)-1)/20)+1,1),
   ""
)</f>
        <v/>
      </c>
      <c r="B7212" s="72" t="str">
        <f t="shared" si="311"/>
        <v/>
      </c>
      <c r="C7212" s="73"/>
      <c r="D7212" s="73"/>
      <c r="E7212" s="73"/>
      <c r="F7212" s="73"/>
      <c r="G7212" s="73"/>
    </row>
    <row r="7213" spans="1:7" x14ac:dyDescent="0.25">
      <c r="A7213" s="71" t="str">
        <f>IF(
   SUMPRODUCT(--(Sinduscon!$3:$3=DATE(2013,INT((ROW(A7410)-1)/20)+1,1)))&gt;0,
   DATE(2013,INT((ROW(A7410)-1)/20)+1,1),
   ""
)</f>
        <v/>
      </c>
      <c r="B7213" s="72" t="str">
        <f t="shared" si="311"/>
        <v/>
      </c>
      <c r="C7213" s="73"/>
      <c r="D7213" s="73"/>
      <c r="E7213" s="73"/>
      <c r="F7213" s="73"/>
      <c r="G7213" s="73"/>
    </row>
    <row r="7214" spans="1:7" x14ac:dyDescent="0.25">
      <c r="A7214" s="71" t="str">
        <f>IF(
   SUMPRODUCT(--(Sinduscon!$3:$3=DATE(2013,INT((ROW(A7411)-1)/20)+1,1)))&gt;0,
   DATE(2013,INT((ROW(A7411)-1)/20)+1,1),
   ""
)</f>
        <v/>
      </c>
      <c r="B7214" s="72" t="str">
        <f t="shared" si="311"/>
        <v/>
      </c>
      <c r="C7214" s="73"/>
      <c r="D7214" s="73"/>
      <c r="E7214" s="73"/>
      <c r="F7214" s="73"/>
      <c r="G7214" s="73"/>
    </row>
    <row r="7215" spans="1:7" x14ac:dyDescent="0.25">
      <c r="A7215" s="71" t="str">
        <f>IF(
   SUMPRODUCT(--(Sinduscon!$3:$3=DATE(2013,INT((ROW(A7412)-1)/20)+1,1)))&gt;0,
   DATE(2013,INT((ROW(A7412)-1)/20)+1,1),
   ""
)</f>
        <v/>
      </c>
      <c r="B7215" s="72" t="str">
        <f t="shared" si="311"/>
        <v/>
      </c>
      <c r="C7215" s="73"/>
      <c r="D7215" s="73"/>
      <c r="E7215" s="73"/>
      <c r="F7215" s="73"/>
      <c r="G7215" s="73"/>
    </row>
    <row r="7216" spans="1:7" x14ac:dyDescent="0.25">
      <c r="A7216" s="71" t="str">
        <f>IF(
   SUMPRODUCT(--(Sinduscon!$3:$3=DATE(2013,INT((ROW(A7413)-1)/20)+1,1)))&gt;0,
   DATE(2013,INT((ROW(A7413)-1)/20)+1,1),
   ""
)</f>
        <v/>
      </c>
      <c r="B7216" s="72" t="str">
        <f t="shared" si="311"/>
        <v/>
      </c>
      <c r="C7216" s="73"/>
      <c r="D7216" s="73"/>
      <c r="E7216" s="73"/>
      <c r="F7216" s="73"/>
      <c r="G7216" s="73"/>
    </row>
    <row r="7217" spans="1:7" x14ac:dyDescent="0.25">
      <c r="A7217" s="71" t="str">
        <f>IF(
   SUMPRODUCT(--(Sinduscon!$3:$3=DATE(2013,INT((ROW(A7414)-1)/20)+1,1)))&gt;0,
   DATE(2013,INT((ROW(A7414)-1)/20)+1,1),
   ""
)</f>
        <v/>
      </c>
      <c r="B7217" s="72" t="str">
        <f t="shared" si="311"/>
        <v/>
      </c>
      <c r="C7217" s="73"/>
      <c r="D7217" s="73"/>
      <c r="E7217" s="73"/>
      <c r="F7217" s="73"/>
      <c r="G7217" s="73"/>
    </row>
    <row r="7218" spans="1:7" x14ac:dyDescent="0.25">
      <c r="A7218" s="71" t="str">
        <f>IF(
   SUMPRODUCT(--(Sinduscon!$3:$3=DATE(2013,INT((ROW(A7415)-1)/20)+1,1)))&gt;0,
   DATE(2013,INT((ROW(A7415)-1)/20)+1,1),
   ""
)</f>
        <v/>
      </c>
      <c r="B7218" s="72" t="str">
        <f t="shared" si="311"/>
        <v/>
      </c>
      <c r="C7218" s="73"/>
      <c r="D7218" s="73"/>
      <c r="E7218" s="73"/>
      <c r="F7218" s="73"/>
      <c r="G7218" s="73"/>
    </row>
    <row r="7219" spans="1:7" x14ac:dyDescent="0.25">
      <c r="A7219" s="71" t="str">
        <f>IF(
   SUMPRODUCT(--(Sinduscon!$3:$3=DATE(2013,INT((ROW(A7416)-1)/20)+1,1)))&gt;0,
   DATE(2013,INT((ROW(A7416)-1)/20)+1,1),
   ""
)</f>
        <v/>
      </c>
      <c r="B7219" s="72" t="str">
        <f t="shared" si="311"/>
        <v/>
      </c>
      <c r="C7219" s="73"/>
      <c r="D7219" s="73"/>
      <c r="E7219" s="73"/>
      <c r="F7219" s="73"/>
      <c r="G7219" s="73"/>
    </row>
    <row r="7220" spans="1:7" x14ac:dyDescent="0.25">
      <c r="A7220" s="71" t="str">
        <f>IF(
   SUMPRODUCT(--(Sinduscon!$3:$3=DATE(2013,INT((ROW(A7417)-1)/20)+1,1)))&gt;0,
   DATE(2013,INT((ROW(A7417)-1)/20)+1,1),
   ""
)</f>
        <v/>
      </c>
      <c r="B7220" s="72" t="str">
        <f t="shared" si="311"/>
        <v/>
      </c>
      <c r="C7220" s="73"/>
      <c r="D7220" s="73"/>
      <c r="E7220" s="73"/>
      <c r="F7220" s="73"/>
      <c r="G7220" s="73"/>
    </row>
    <row r="7221" spans="1:7" x14ac:dyDescent="0.25">
      <c r="A7221" s="71" t="str">
        <f>IF(
   SUMPRODUCT(--(Sinduscon!$3:$3=DATE(2013,INT((ROW(A7418)-1)/20)+1,1)))&gt;0,
   DATE(2013,INT((ROW(A7418)-1)/20)+1,1),
   ""
)</f>
        <v/>
      </c>
      <c r="B7221" s="72" t="str">
        <f t="shared" si="311"/>
        <v/>
      </c>
      <c r="C7221" s="73"/>
      <c r="D7221" s="73"/>
      <c r="E7221" s="73"/>
      <c r="F7221" s="73"/>
      <c r="G7221" s="73"/>
    </row>
    <row r="7222" spans="1:7" x14ac:dyDescent="0.25">
      <c r="A7222" s="71" t="str">
        <f>IF(
   SUMPRODUCT(--(Sinduscon!$3:$3=DATE(2013,INT((ROW(A7419)-1)/20)+1,1)))&gt;0,
   DATE(2013,INT((ROW(A7419)-1)/20)+1,1),
   ""
)</f>
        <v/>
      </c>
      <c r="B7222" s="72" t="str">
        <f t="shared" si="311"/>
        <v/>
      </c>
      <c r="C7222" s="73"/>
      <c r="D7222" s="73"/>
      <c r="E7222" s="73"/>
      <c r="F7222" s="73"/>
      <c r="G7222" s="73"/>
    </row>
    <row r="7223" spans="1:7" x14ac:dyDescent="0.25">
      <c r="A7223" s="71" t="str">
        <f>IF(
   SUMPRODUCT(--(Sinduscon!$3:$3=DATE(2013,INT((ROW(A7420)-1)/20)+1,1)))&gt;0,
   DATE(2013,INT((ROW(A7420)-1)/20)+1,1),
   ""
)</f>
        <v/>
      </c>
      <c r="B7223" s="72" t="str">
        <f t="shared" si="311"/>
        <v/>
      </c>
      <c r="C7223" s="73"/>
      <c r="D7223" s="73"/>
      <c r="E7223" s="73"/>
      <c r="F7223" s="73"/>
      <c r="G7223" s="73"/>
    </row>
    <row r="7224" spans="1:7" x14ac:dyDescent="0.25">
      <c r="A7224" s="71" t="str">
        <f>IF(
   SUMPRODUCT(--(Sinduscon!$3:$3=DATE(2013,INT((ROW(A7421)-1)/20)+1,1)))&gt;0,
   DATE(2013,INT((ROW(A7421)-1)/20)+1,1),
   ""
)</f>
        <v/>
      </c>
      <c r="B7224" s="72" t="str">
        <f t="shared" si="311"/>
        <v/>
      </c>
      <c r="C7224" s="73"/>
      <c r="D7224" s="73"/>
      <c r="E7224" s="73"/>
      <c r="F7224" s="73"/>
      <c r="G7224" s="73"/>
    </row>
    <row r="7225" spans="1:7" x14ac:dyDescent="0.25">
      <c r="A7225" s="71" t="str">
        <f>IF(
   SUMPRODUCT(--(Sinduscon!$3:$3=DATE(2013,INT((ROW(A7422)-1)/20)+1,1)))&gt;0,
   DATE(2013,INT((ROW(A7422)-1)/20)+1,1),
   ""
)</f>
        <v/>
      </c>
      <c r="B7225" s="72" t="str">
        <f t="shared" si="311"/>
        <v/>
      </c>
      <c r="C7225" s="73"/>
      <c r="D7225" s="73"/>
      <c r="E7225" s="73"/>
      <c r="F7225" s="73"/>
      <c r="G7225" s="73"/>
    </row>
    <row r="7226" spans="1:7" x14ac:dyDescent="0.25">
      <c r="A7226" s="71" t="str">
        <f>IF(
   SUMPRODUCT(--(Sinduscon!$3:$3=DATE(2013,INT((ROW(A7423)-1)/20)+1,1)))&gt;0,
   DATE(2013,INT((ROW(A7423)-1)/20)+1,1),
   ""
)</f>
        <v/>
      </c>
      <c r="B7226" s="72" t="str">
        <f t="shared" si="311"/>
        <v/>
      </c>
      <c r="C7226" s="73"/>
      <c r="D7226" s="73"/>
      <c r="E7226" s="73"/>
      <c r="F7226" s="73"/>
      <c r="G7226" s="73"/>
    </row>
    <row r="7227" spans="1:7" x14ac:dyDescent="0.25">
      <c r="A7227" s="71" t="str">
        <f>IF(
   SUMPRODUCT(--(Sinduscon!$3:$3=DATE(2013,INT((ROW(A7424)-1)/20)+1,1)))&gt;0,
   DATE(2013,INT((ROW(A7424)-1)/20)+1,1),
   ""
)</f>
        <v/>
      </c>
      <c r="B7227" s="72" t="str">
        <f t="shared" si="311"/>
        <v/>
      </c>
      <c r="C7227" s="73"/>
      <c r="D7227" s="73"/>
      <c r="E7227" s="73"/>
      <c r="F7227" s="73"/>
      <c r="G7227" s="73"/>
    </row>
    <row r="7228" spans="1:7" x14ac:dyDescent="0.25">
      <c r="A7228" s="71" t="str">
        <f>IF(
   SUMPRODUCT(--(Sinduscon!$3:$3=DATE(2013,INT((ROW(A7425)-1)/20)+1,1)))&gt;0,
   DATE(2013,INT((ROW(A7425)-1)/20)+1,1),
   ""
)</f>
        <v/>
      </c>
      <c r="B7228" s="72" t="str">
        <f t="shared" si="311"/>
        <v/>
      </c>
      <c r="C7228" s="73"/>
      <c r="D7228" s="73"/>
      <c r="E7228" s="73"/>
      <c r="F7228" s="73"/>
      <c r="G7228" s="73"/>
    </row>
    <row r="7229" spans="1:7" x14ac:dyDescent="0.25">
      <c r="A7229" s="71" t="str">
        <f>IF(
   SUMPRODUCT(--(Sinduscon!$3:$3=DATE(2013,INT((ROW(A7426)-1)/20)+1,1)))&gt;0,
   DATE(2013,INT((ROW(A7426)-1)/20)+1,1),
   ""
)</f>
        <v/>
      </c>
      <c r="B7229" s="72" t="str">
        <f t="shared" si="311"/>
        <v/>
      </c>
      <c r="C7229" s="73"/>
      <c r="D7229" s="73"/>
      <c r="E7229" s="73"/>
      <c r="F7229" s="73"/>
      <c r="G7229" s="73"/>
    </row>
    <row r="7230" spans="1:7" x14ac:dyDescent="0.25">
      <c r="A7230" s="71" t="str">
        <f>IF(
   SUMPRODUCT(--(Sinduscon!$3:$3=DATE(2013,INT((ROW(A7427)-1)/20)+1,1)))&gt;0,
   DATE(2013,INT((ROW(A7427)-1)/20)+1,1),
   ""
)</f>
        <v/>
      </c>
      <c r="B7230" s="72" t="str">
        <f t="shared" si="311"/>
        <v/>
      </c>
      <c r="C7230" s="73"/>
      <c r="D7230" s="73"/>
      <c r="E7230" s="73"/>
      <c r="F7230" s="73"/>
      <c r="G7230" s="73"/>
    </row>
    <row r="7231" spans="1:7" x14ac:dyDescent="0.25">
      <c r="A7231" s="71" t="str">
        <f>IF(
   SUMPRODUCT(--(Sinduscon!$3:$3=DATE(2013,INT((ROW(A7428)-1)/20)+1,1)))&gt;0,
   DATE(2013,INT((ROW(A7428)-1)/20)+1,1),
   ""
)</f>
        <v/>
      </c>
      <c r="B7231" s="72" t="str">
        <f t="shared" si="311"/>
        <v/>
      </c>
      <c r="C7231" s="73"/>
      <c r="D7231" s="73"/>
      <c r="E7231" s="73"/>
      <c r="F7231" s="73"/>
      <c r="G7231" s="73"/>
    </row>
    <row r="7232" spans="1:7" x14ac:dyDescent="0.25">
      <c r="A7232" s="71" t="str">
        <f>IF(
   SUMPRODUCT(--(Sinduscon!$3:$3=DATE(2013,INT((ROW(A7429)-1)/20)+1,1)))&gt;0,
   DATE(2013,INT((ROW(A7429)-1)/20)+1,1),
   ""
)</f>
        <v/>
      </c>
      <c r="B7232" s="72" t="str">
        <f t="shared" si="311"/>
        <v/>
      </c>
      <c r="C7232" s="73"/>
      <c r="D7232" s="73"/>
      <c r="E7232" s="73"/>
      <c r="F7232" s="73"/>
      <c r="G7232" s="73"/>
    </row>
    <row r="7233" spans="1:7" x14ac:dyDescent="0.25">
      <c r="A7233" s="71" t="str">
        <f>IF(
   SUMPRODUCT(--(Sinduscon!$3:$3=DATE(2013,INT((ROW(A7430)-1)/20)+1,1)))&gt;0,
   DATE(2013,INT((ROW(A7430)-1)/20)+1,1),
   ""
)</f>
        <v/>
      </c>
      <c r="B7233" s="72" t="str">
        <f t="shared" si="311"/>
        <v/>
      </c>
      <c r="C7233" s="73"/>
      <c r="D7233" s="73"/>
      <c r="E7233" s="73"/>
      <c r="F7233" s="73"/>
      <c r="G7233" s="73"/>
    </row>
    <row r="7234" spans="1:7" x14ac:dyDescent="0.25">
      <c r="A7234" s="71" t="str">
        <f>IF(
   SUMPRODUCT(--(Sinduscon!$3:$3=DATE(2013,INT((ROW(A7431)-1)/20)+1,1)))&gt;0,
   DATE(2013,INT((ROW(A7431)-1)/20)+1,1),
   ""
)</f>
        <v/>
      </c>
      <c r="B7234" s="72" t="str">
        <f t="shared" si="311"/>
        <v/>
      </c>
      <c r="C7234" s="73"/>
      <c r="D7234" s="73"/>
      <c r="E7234" s="73"/>
      <c r="F7234" s="73"/>
      <c r="G7234" s="73"/>
    </row>
    <row r="7235" spans="1:7" x14ac:dyDescent="0.25">
      <c r="A7235" s="71" t="str">
        <f>IF(
   SUMPRODUCT(--(Sinduscon!$3:$3=DATE(2013,INT((ROW(A7432)-1)/20)+1,1)))&gt;0,
   DATE(2013,INT((ROW(A7432)-1)/20)+1,1),
   ""
)</f>
        <v/>
      </c>
      <c r="B7235" s="72" t="str">
        <f t="shared" si="311"/>
        <v/>
      </c>
      <c r="C7235" s="73"/>
      <c r="D7235" s="73"/>
      <c r="E7235" s="73"/>
      <c r="F7235" s="73"/>
      <c r="G7235" s="73"/>
    </row>
    <row r="7236" spans="1:7" x14ac:dyDescent="0.25">
      <c r="A7236" s="71" t="str">
        <f>IF(
   SUMPRODUCT(--(Sinduscon!$3:$3=DATE(2013,INT((ROW(A7433)-1)/20)+1,1)))&gt;0,
   DATE(2013,INT((ROW(A7433)-1)/20)+1,1),
   ""
)</f>
        <v/>
      </c>
      <c r="B7236" s="72" t="str">
        <f t="shared" si="311"/>
        <v/>
      </c>
      <c r="C7236" s="73"/>
      <c r="D7236" s="73"/>
      <c r="E7236" s="73"/>
      <c r="F7236" s="73"/>
      <c r="G7236" s="73"/>
    </row>
    <row r="7237" spans="1:7" x14ac:dyDescent="0.25">
      <c r="A7237" s="71" t="str">
        <f>IF(
   SUMPRODUCT(--(Sinduscon!$3:$3=DATE(2013,INT((ROW(A7434)-1)/20)+1,1)))&gt;0,
   DATE(2013,INT((ROW(A7434)-1)/20)+1,1),
   ""
)</f>
        <v/>
      </c>
      <c r="B7237" s="72" t="str">
        <f t="shared" si="311"/>
        <v/>
      </c>
      <c r="C7237" s="73"/>
      <c r="D7237" s="73"/>
      <c r="E7237" s="73"/>
      <c r="F7237" s="73"/>
      <c r="G7237" s="73"/>
    </row>
    <row r="7238" spans="1:7" x14ac:dyDescent="0.25">
      <c r="A7238" s="71" t="str">
        <f>IF(
   SUMPRODUCT(--(Sinduscon!$3:$3=DATE(2013,INT((ROW(A7435)-1)/20)+1,1)))&gt;0,
   DATE(2013,INT((ROW(A7435)-1)/20)+1,1),
   ""
)</f>
        <v/>
      </c>
      <c r="B7238" s="72" t="str">
        <f t="shared" si="311"/>
        <v/>
      </c>
      <c r="C7238" s="73"/>
      <c r="D7238" s="73"/>
      <c r="E7238" s="73"/>
      <c r="F7238" s="73"/>
      <c r="G7238" s="73"/>
    </row>
    <row r="7239" spans="1:7" x14ac:dyDescent="0.25">
      <c r="A7239" s="71" t="str">
        <f>IF(
   SUMPRODUCT(--(Sinduscon!$3:$3=DATE(2013,INT((ROW(A7436)-1)/20)+1,1)))&gt;0,
   DATE(2013,INT((ROW(A7436)-1)/20)+1,1),
   ""
)</f>
        <v/>
      </c>
      <c r="B7239" s="72" t="str">
        <f t="shared" si="311"/>
        <v/>
      </c>
      <c r="C7239" s="73"/>
      <c r="D7239" s="73"/>
      <c r="E7239" s="73"/>
      <c r="F7239" s="73"/>
      <c r="G7239" s="73"/>
    </row>
    <row r="7240" spans="1:7" x14ac:dyDescent="0.25">
      <c r="A7240" s="71" t="str">
        <f>IF(
   SUMPRODUCT(--(Sinduscon!$3:$3=DATE(2013,INT((ROW(A7437)-1)/20)+1,1)))&gt;0,
   DATE(2013,INT((ROW(A7437)-1)/20)+1,1),
   ""
)</f>
        <v/>
      </c>
      <c r="B7240" s="72" t="str">
        <f t="shared" ref="B7240:B7303" si="312">IF(A7240&lt;&gt;"", CHOOSE(MOD(QUOTIENT(ROW()-4,4),5)+1,"R-1","PP-4","R-8","R-16","PIS"), "")</f>
        <v/>
      </c>
      <c r="C7240" s="73"/>
      <c r="D7240" s="73"/>
      <c r="E7240" s="73"/>
      <c r="F7240" s="73"/>
      <c r="G7240" s="73"/>
    </row>
    <row r="7241" spans="1:7" x14ac:dyDescent="0.25">
      <c r="A7241" s="71" t="str">
        <f>IF(
   SUMPRODUCT(--(Sinduscon!$3:$3=DATE(2013,INT((ROW(A7438)-1)/20)+1,1)))&gt;0,
   DATE(2013,INT((ROW(A7438)-1)/20)+1,1),
   ""
)</f>
        <v/>
      </c>
      <c r="B7241" s="72" t="str">
        <f t="shared" si="312"/>
        <v/>
      </c>
      <c r="C7241" s="73"/>
      <c r="D7241" s="73"/>
      <c r="E7241" s="73"/>
      <c r="F7241" s="73"/>
      <c r="G7241" s="73"/>
    </row>
    <row r="7242" spans="1:7" x14ac:dyDescent="0.25">
      <c r="A7242" s="71" t="str">
        <f>IF(
   SUMPRODUCT(--(Sinduscon!$3:$3=DATE(2013,INT((ROW(A7439)-1)/20)+1,1)))&gt;0,
   DATE(2013,INT((ROW(A7439)-1)/20)+1,1),
   ""
)</f>
        <v/>
      </c>
      <c r="B7242" s="72" t="str">
        <f t="shared" si="312"/>
        <v/>
      </c>
      <c r="C7242" s="73"/>
      <c r="D7242" s="73"/>
      <c r="E7242" s="73"/>
      <c r="F7242" s="73"/>
      <c r="G7242" s="73"/>
    </row>
    <row r="7243" spans="1:7" x14ac:dyDescent="0.25">
      <c r="A7243" s="71" t="str">
        <f>IF(
   SUMPRODUCT(--(Sinduscon!$3:$3=DATE(2013,INT((ROW(A7440)-1)/20)+1,1)))&gt;0,
   DATE(2013,INT((ROW(A7440)-1)/20)+1,1),
   ""
)</f>
        <v/>
      </c>
      <c r="B7243" s="72" t="str">
        <f t="shared" si="312"/>
        <v/>
      </c>
      <c r="C7243" s="73"/>
      <c r="D7243" s="73"/>
      <c r="E7243" s="73"/>
      <c r="F7243" s="73"/>
      <c r="G7243" s="73"/>
    </row>
    <row r="7244" spans="1:7" x14ac:dyDescent="0.25">
      <c r="A7244" s="71" t="str">
        <f>IF(
   SUMPRODUCT(--(Sinduscon!$3:$3=DATE(2013,INT((ROW(A7441)-1)/20)+1,1)))&gt;0,
   DATE(2013,INT((ROW(A7441)-1)/20)+1,1),
   ""
)</f>
        <v/>
      </c>
      <c r="B7244" s="72" t="str">
        <f t="shared" si="312"/>
        <v/>
      </c>
      <c r="C7244" s="73"/>
      <c r="D7244" s="73"/>
      <c r="E7244" s="73"/>
      <c r="F7244" s="73"/>
      <c r="G7244" s="73"/>
    </row>
    <row r="7245" spans="1:7" x14ac:dyDescent="0.25">
      <c r="A7245" s="71" t="str">
        <f>IF(
   SUMPRODUCT(--(Sinduscon!$3:$3=DATE(2013,INT((ROW(A7442)-1)/20)+1,1)))&gt;0,
   DATE(2013,INT((ROW(A7442)-1)/20)+1,1),
   ""
)</f>
        <v/>
      </c>
      <c r="B7245" s="72" t="str">
        <f t="shared" si="312"/>
        <v/>
      </c>
      <c r="C7245" s="73"/>
      <c r="D7245" s="73"/>
      <c r="E7245" s="73"/>
      <c r="F7245" s="73"/>
      <c r="G7245" s="73"/>
    </row>
    <row r="7246" spans="1:7" x14ac:dyDescent="0.25">
      <c r="A7246" s="71" t="str">
        <f>IF(
   SUMPRODUCT(--(Sinduscon!$3:$3=DATE(2013,INT((ROW(A7443)-1)/20)+1,1)))&gt;0,
   DATE(2013,INT((ROW(A7443)-1)/20)+1,1),
   ""
)</f>
        <v/>
      </c>
      <c r="B7246" s="72" t="str">
        <f t="shared" si="312"/>
        <v/>
      </c>
      <c r="C7246" s="73"/>
      <c r="D7246" s="73"/>
      <c r="E7246" s="73"/>
      <c r="F7246" s="73"/>
      <c r="G7246" s="73"/>
    </row>
    <row r="7247" spans="1:7" x14ac:dyDescent="0.25">
      <c r="A7247" s="71" t="str">
        <f>IF(
   SUMPRODUCT(--(Sinduscon!$3:$3=DATE(2013,INT((ROW(A7444)-1)/20)+1,1)))&gt;0,
   DATE(2013,INT((ROW(A7444)-1)/20)+1,1),
   ""
)</f>
        <v/>
      </c>
      <c r="B7247" s="72" t="str">
        <f t="shared" si="312"/>
        <v/>
      </c>
      <c r="C7247" s="73"/>
      <c r="D7247" s="73"/>
      <c r="E7247" s="73"/>
      <c r="F7247" s="73"/>
      <c r="G7247" s="73"/>
    </row>
    <row r="7248" spans="1:7" x14ac:dyDescent="0.25">
      <c r="A7248" s="71" t="str">
        <f>IF(
   SUMPRODUCT(--(Sinduscon!$3:$3=DATE(2013,INT((ROW(A7445)-1)/20)+1,1)))&gt;0,
   DATE(2013,INT((ROW(A7445)-1)/20)+1,1),
   ""
)</f>
        <v/>
      </c>
      <c r="B7248" s="72" t="str">
        <f t="shared" si="312"/>
        <v/>
      </c>
      <c r="C7248" s="73"/>
      <c r="D7248" s="73"/>
      <c r="E7248" s="73"/>
      <c r="F7248" s="73"/>
      <c r="G7248" s="73"/>
    </row>
    <row r="7249" spans="1:7" x14ac:dyDescent="0.25">
      <c r="A7249" s="71" t="str">
        <f>IF(
   SUMPRODUCT(--(Sinduscon!$3:$3=DATE(2013,INT((ROW(A7446)-1)/20)+1,1)))&gt;0,
   DATE(2013,INT((ROW(A7446)-1)/20)+1,1),
   ""
)</f>
        <v/>
      </c>
      <c r="B7249" s="72" t="str">
        <f t="shared" si="312"/>
        <v/>
      </c>
      <c r="C7249" s="73"/>
      <c r="D7249" s="73"/>
      <c r="E7249" s="73"/>
      <c r="F7249" s="73"/>
      <c r="G7249" s="73"/>
    </row>
    <row r="7250" spans="1:7" x14ac:dyDescent="0.25">
      <c r="A7250" s="71" t="str">
        <f>IF(
   SUMPRODUCT(--(Sinduscon!$3:$3=DATE(2013,INT((ROW(A7447)-1)/20)+1,1)))&gt;0,
   DATE(2013,INT((ROW(A7447)-1)/20)+1,1),
   ""
)</f>
        <v/>
      </c>
      <c r="B7250" s="72" t="str">
        <f t="shared" si="312"/>
        <v/>
      </c>
      <c r="C7250" s="73"/>
      <c r="D7250" s="73"/>
      <c r="E7250" s="73"/>
      <c r="F7250" s="73"/>
      <c r="G7250" s="73"/>
    </row>
    <row r="7251" spans="1:7" x14ac:dyDescent="0.25">
      <c r="A7251" s="71" t="str">
        <f>IF(
   SUMPRODUCT(--(Sinduscon!$3:$3=DATE(2013,INT((ROW(A7448)-1)/20)+1,1)))&gt;0,
   DATE(2013,INT((ROW(A7448)-1)/20)+1,1),
   ""
)</f>
        <v/>
      </c>
      <c r="B7251" s="72" t="str">
        <f t="shared" si="312"/>
        <v/>
      </c>
      <c r="C7251" s="73"/>
      <c r="D7251" s="73"/>
      <c r="E7251" s="73"/>
      <c r="F7251" s="73"/>
      <c r="G7251" s="73"/>
    </row>
    <row r="7252" spans="1:7" x14ac:dyDescent="0.25">
      <c r="A7252" s="71" t="str">
        <f>IF(
   SUMPRODUCT(--(Sinduscon!$3:$3=DATE(2013,INT((ROW(A7449)-1)/20)+1,1)))&gt;0,
   DATE(2013,INT((ROW(A7449)-1)/20)+1,1),
   ""
)</f>
        <v/>
      </c>
      <c r="B7252" s="72" t="str">
        <f t="shared" si="312"/>
        <v/>
      </c>
      <c r="C7252" s="73"/>
      <c r="D7252" s="73"/>
      <c r="E7252" s="73"/>
      <c r="F7252" s="73"/>
      <c r="G7252" s="73"/>
    </row>
    <row r="7253" spans="1:7" x14ac:dyDescent="0.25">
      <c r="A7253" s="71" t="str">
        <f>IF(
   SUMPRODUCT(--(Sinduscon!$3:$3=DATE(2013,INT((ROW(A7450)-1)/20)+1,1)))&gt;0,
   DATE(2013,INT((ROW(A7450)-1)/20)+1,1),
   ""
)</f>
        <v/>
      </c>
      <c r="B7253" s="72" t="str">
        <f t="shared" si="312"/>
        <v/>
      </c>
      <c r="C7253" s="73"/>
      <c r="D7253" s="73"/>
      <c r="E7253" s="73"/>
      <c r="F7253" s="73"/>
      <c r="G7253" s="73"/>
    </row>
    <row r="7254" spans="1:7" x14ac:dyDescent="0.25">
      <c r="A7254" s="71" t="str">
        <f>IF(
   SUMPRODUCT(--(Sinduscon!$3:$3=DATE(2013,INT((ROW(A7451)-1)/20)+1,1)))&gt;0,
   DATE(2013,INT((ROW(A7451)-1)/20)+1,1),
   ""
)</f>
        <v/>
      </c>
      <c r="B7254" s="72" t="str">
        <f t="shared" si="312"/>
        <v/>
      </c>
      <c r="C7254" s="73"/>
      <c r="D7254" s="73"/>
      <c r="E7254" s="73"/>
      <c r="F7254" s="73"/>
      <c r="G7254" s="73"/>
    </row>
    <row r="7255" spans="1:7" x14ac:dyDescent="0.25">
      <c r="A7255" s="71" t="str">
        <f>IF(
   SUMPRODUCT(--(Sinduscon!$3:$3=DATE(2013,INT((ROW(A7452)-1)/20)+1,1)))&gt;0,
   DATE(2013,INT((ROW(A7452)-1)/20)+1,1),
   ""
)</f>
        <v/>
      </c>
      <c r="B7255" s="72" t="str">
        <f t="shared" si="312"/>
        <v/>
      </c>
      <c r="C7255" s="73"/>
      <c r="D7255" s="73"/>
      <c r="E7255" s="73"/>
      <c r="F7255" s="73"/>
      <c r="G7255" s="73"/>
    </row>
    <row r="7256" spans="1:7" x14ac:dyDescent="0.25">
      <c r="A7256" s="71" t="str">
        <f>IF(
   SUMPRODUCT(--(Sinduscon!$3:$3=DATE(2013,INT((ROW(A7453)-1)/20)+1,1)))&gt;0,
   DATE(2013,INT((ROW(A7453)-1)/20)+1,1),
   ""
)</f>
        <v/>
      </c>
      <c r="B7256" s="72" t="str">
        <f t="shared" si="312"/>
        <v/>
      </c>
      <c r="C7256" s="73"/>
      <c r="D7256" s="73"/>
      <c r="E7256" s="73"/>
      <c r="F7256" s="73"/>
      <c r="G7256" s="73"/>
    </row>
    <row r="7257" spans="1:7" x14ac:dyDescent="0.25">
      <c r="A7257" s="71" t="str">
        <f>IF(
   SUMPRODUCT(--(Sinduscon!$3:$3=DATE(2013,INT((ROW(A7454)-1)/20)+1,1)))&gt;0,
   DATE(2013,INT((ROW(A7454)-1)/20)+1,1),
   ""
)</f>
        <v/>
      </c>
      <c r="B7257" s="72" t="str">
        <f t="shared" si="312"/>
        <v/>
      </c>
      <c r="C7257" s="73"/>
      <c r="D7257" s="73"/>
      <c r="E7257" s="73"/>
      <c r="F7257" s="73"/>
      <c r="G7257" s="73"/>
    </row>
    <row r="7258" spans="1:7" x14ac:dyDescent="0.25">
      <c r="A7258" s="71" t="str">
        <f>IF(
   SUMPRODUCT(--(Sinduscon!$3:$3=DATE(2013,INT((ROW(A7455)-1)/20)+1,1)))&gt;0,
   DATE(2013,INT((ROW(A7455)-1)/20)+1,1),
   ""
)</f>
        <v/>
      </c>
      <c r="B7258" s="72" t="str">
        <f t="shared" si="312"/>
        <v/>
      </c>
      <c r="C7258" s="73"/>
      <c r="D7258" s="73"/>
      <c r="E7258" s="73"/>
      <c r="F7258" s="73"/>
      <c r="G7258" s="73"/>
    </row>
    <row r="7259" spans="1:7" x14ac:dyDescent="0.25">
      <c r="A7259" s="71" t="str">
        <f>IF(
   SUMPRODUCT(--(Sinduscon!$3:$3=DATE(2013,INT((ROW(A7456)-1)/20)+1,1)))&gt;0,
   DATE(2013,INT((ROW(A7456)-1)/20)+1,1),
   ""
)</f>
        <v/>
      </c>
      <c r="B7259" s="72" t="str">
        <f t="shared" si="312"/>
        <v/>
      </c>
      <c r="C7259" s="73"/>
      <c r="D7259" s="73"/>
      <c r="E7259" s="73"/>
      <c r="F7259" s="73"/>
      <c r="G7259" s="73"/>
    </row>
    <row r="7260" spans="1:7" x14ac:dyDescent="0.25">
      <c r="A7260" s="71" t="str">
        <f>IF(
   SUMPRODUCT(--(Sinduscon!$3:$3=DATE(2013,INT((ROW(A7457)-1)/20)+1,1)))&gt;0,
   DATE(2013,INT((ROW(A7457)-1)/20)+1,1),
   ""
)</f>
        <v/>
      </c>
      <c r="B7260" s="72" t="str">
        <f t="shared" si="312"/>
        <v/>
      </c>
      <c r="C7260" s="73"/>
      <c r="D7260" s="73"/>
      <c r="E7260" s="73"/>
      <c r="F7260" s="73"/>
      <c r="G7260" s="73"/>
    </row>
    <row r="7261" spans="1:7" x14ac:dyDescent="0.25">
      <c r="A7261" s="71" t="str">
        <f>IF(
   SUMPRODUCT(--(Sinduscon!$3:$3=DATE(2013,INT((ROW(A7458)-1)/20)+1,1)))&gt;0,
   DATE(2013,INT((ROW(A7458)-1)/20)+1,1),
   ""
)</f>
        <v/>
      </c>
      <c r="B7261" s="72" t="str">
        <f t="shared" si="312"/>
        <v/>
      </c>
      <c r="C7261" s="73"/>
      <c r="D7261" s="73"/>
      <c r="E7261" s="73"/>
      <c r="F7261" s="73"/>
      <c r="G7261" s="73"/>
    </row>
    <row r="7262" spans="1:7" x14ac:dyDescent="0.25">
      <c r="A7262" s="71" t="str">
        <f>IF(
   SUMPRODUCT(--(Sinduscon!$3:$3=DATE(2013,INT((ROW(A7459)-1)/20)+1,1)))&gt;0,
   DATE(2013,INT((ROW(A7459)-1)/20)+1,1),
   ""
)</f>
        <v/>
      </c>
      <c r="B7262" s="72" t="str">
        <f t="shared" si="312"/>
        <v/>
      </c>
      <c r="C7262" s="73"/>
      <c r="D7262" s="73"/>
      <c r="E7262" s="73"/>
      <c r="F7262" s="73"/>
      <c r="G7262" s="73"/>
    </row>
    <row r="7263" spans="1:7" x14ac:dyDescent="0.25">
      <c r="A7263" s="71" t="str">
        <f>IF(
   SUMPRODUCT(--(Sinduscon!$3:$3=DATE(2013,INT((ROW(A7460)-1)/20)+1,1)))&gt;0,
   DATE(2013,INT((ROW(A7460)-1)/20)+1,1),
   ""
)</f>
        <v/>
      </c>
      <c r="B7263" s="72" t="str">
        <f t="shared" si="312"/>
        <v/>
      </c>
      <c r="C7263" s="73"/>
      <c r="D7263" s="73"/>
      <c r="E7263" s="73"/>
      <c r="F7263" s="73"/>
      <c r="G7263" s="73"/>
    </row>
    <row r="7264" spans="1:7" x14ac:dyDescent="0.25">
      <c r="A7264" s="71" t="str">
        <f>IF(
   SUMPRODUCT(--(Sinduscon!$3:$3=DATE(2013,INT((ROW(A7461)-1)/20)+1,1)))&gt;0,
   DATE(2013,INT((ROW(A7461)-1)/20)+1,1),
   ""
)</f>
        <v/>
      </c>
      <c r="B7264" s="72" t="str">
        <f t="shared" si="312"/>
        <v/>
      </c>
      <c r="C7264" s="73"/>
      <c r="D7264" s="73"/>
      <c r="E7264" s="73"/>
      <c r="F7264" s="73"/>
      <c r="G7264" s="73"/>
    </row>
    <row r="7265" spans="1:7" x14ac:dyDescent="0.25">
      <c r="A7265" s="71" t="str">
        <f>IF(
   SUMPRODUCT(--(Sinduscon!$3:$3=DATE(2013,INT((ROW(A7462)-1)/20)+1,1)))&gt;0,
   DATE(2013,INT((ROW(A7462)-1)/20)+1,1),
   ""
)</f>
        <v/>
      </c>
      <c r="B7265" s="72" t="str">
        <f t="shared" si="312"/>
        <v/>
      </c>
      <c r="C7265" s="73"/>
      <c r="D7265" s="73"/>
      <c r="E7265" s="73"/>
      <c r="F7265" s="73"/>
      <c r="G7265" s="73"/>
    </row>
    <row r="7266" spans="1:7" x14ac:dyDescent="0.25">
      <c r="A7266" s="71" t="str">
        <f>IF(
   SUMPRODUCT(--(Sinduscon!$3:$3=DATE(2013,INT((ROW(A7463)-1)/20)+1,1)))&gt;0,
   DATE(2013,INT((ROW(A7463)-1)/20)+1,1),
   ""
)</f>
        <v/>
      </c>
      <c r="B7266" s="72" t="str">
        <f t="shared" si="312"/>
        <v/>
      </c>
      <c r="C7266" s="73"/>
      <c r="D7266" s="73"/>
      <c r="E7266" s="73"/>
      <c r="F7266" s="73"/>
      <c r="G7266" s="73"/>
    </row>
    <row r="7267" spans="1:7" x14ac:dyDescent="0.25">
      <c r="A7267" s="71" t="str">
        <f>IF(
   SUMPRODUCT(--(Sinduscon!$3:$3=DATE(2013,INT((ROW(A7464)-1)/20)+1,1)))&gt;0,
   DATE(2013,INT((ROW(A7464)-1)/20)+1,1),
   ""
)</f>
        <v/>
      </c>
      <c r="B7267" s="72" t="str">
        <f t="shared" si="312"/>
        <v/>
      </c>
      <c r="C7267" s="73"/>
      <c r="D7267" s="73"/>
      <c r="E7267" s="73"/>
      <c r="F7267" s="73"/>
      <c r="G7267" s="73"/>
    </row>
    <row r="7268" spans="1:7" x14ac:dyDescent="0.25">
      <c r="A7268" s="71" t="str">
        <f>IF(
   SUMPRODUCT(--(Sinduscon!$3:$3=DATE(2013,INT((ROW(A7465)-1)/20)+1,1)))&gt;0,
   DATE(2013,INT((ROW(A7465)-1)/20)+1,1),
   ""
)</f>
        <v/>
      </c>
      <c r="B7268" s="72" t="str">
        <f t="shared" si="312"/>
        <v/>
      </c>
      <c r="C7268" s="73"/>
      <c r="D7268" s="73"/>
      <c r="E7268" s="73"/>
      <c r="F7268" s="73"/>
      <c r="G7268" s="73"/>
    </row>
    <row r="7269" spans="1:7" x14ac:dyDescent="0.25">
      <c r="A7269" s="71" t="str">
        <f>IF(
   SUMPRODUCT(--(Sinduscon!$3:$3=DATE(2013,INT((ROW(A7466)-1)/20)+1,1)))&gt;0,
   DATE(2013,INT((ROW(A7466)-1)/20)+1,1),
   ""
)</f>
        <v/>
      </c>
      <c r="B7269" s="72" t="str">
        <f t="shared" si="312"/>
        <v/>
      </c>
      <c r="C7269" s="73"/>
      <c r="D7269" s="73"/>
      <c r="E7269" s="73"/>
      <c r="F7269" s="73"/>
      <c r="G7269" s="73"/>
    </row>
    <row r="7270" spans="1:7" x14ac:dyDescent="0.25">
      <c r="A7270" s="71" t="str">
        <f>IF(
   SUMPRODUCT(--(Sinduscon!$3:$3=DATE(2013,INT((ROW(A7467)-1)/20)+1,1)))&gt;0,
   DATE(2013,INT((ROW(A7467)-1)/20)+1,1),
   ""
)</f>
        <v/>
      </c>
      <c r="B7270" s="72" t="str">
        <f t="shared" si="312"/>
        <v/>
      </c>
      <c r="C7270" s="73"/>
      <c r="D7270" s="73"/>
      <c r="E7270" s="73"/>
      <c r="F7270" s="73"/>
      <c r="G7270" s="73"/>
    </row>
    <row r="7271" spans="1:7" x14ac:dyDescent="0.25">
      <c r="A7271" s="71" t="str">
        <f>IF(
   SUMPRODUCT(--(Sinduscon!$3:$3=DATE(2013,INT((ROW(A7468)-1)/20)+1,1)))&gt;0,
   DATE(2013,INT((ROW(A7468)-1)/20)+1,1),
   ""
)</f>
        <v/>
      </c>
      <c r="B7271" s="72" t="str">
        <f t="shared" si="312"/>
        <v/>
      </c>
      <c r="C7271" s="73"/>
      <c r="D7271" s="73"/>
      <c r="E7271" s="73"/>
      <c r="F7271" s="73"/>
      <c r="G7271" s="73"/>
    </row>
    <row r="7272" spans="1:7" x14ac:dyDescent="0.25">
      <c r="A7272" s="71" t="str">
        <f>IF(
   SUMPRODUCT(--(Sinduscon!$3:$3=DATE(2013,INT((ROW(A7469)-1)/20)+1,1)))&gt;0,
   DATE(2013,INT((ROW(A7469)-1)/20)+1,1),
   ""
)</f>
        <v/>
      </c>
      <c r="B7272" s="72" t="str">
        <f t="shared" si="312"/>
        <v/>
      </c>
      <c r="C7272" s="73"/>
      <c r="D7272" s="73"/>
      <c r="E7272" s="73"/>
      <c r="F7272" s="73"/>
      <c r="G7272" s="73"/>
    </row>
    <row r="7273" spans="1:7" x14ac:dyDescent="0.25">
      <c r="A7273" s="71" t="str">
        <f>IF(
   SUMPRODUCT(--(Sinduscon!$3:$3=DATE(2013,INT((ROW(A7470)-1)/20)+1,1)))&gt;0,
   DATE(2013,INT((ROW(A7470)-1)/20)+1,1),
   ""
)</f>
        <v/>
      </c>
      <c r="B7273" s="72" t="str">
        <f t="shared" si="312"/>
        <v/>
      </c>
      <c r="C7273" s="73"/>
      <c r="D7273" s="73"/>
      <c r="E7273" s="73"/>
      <c r="F7273" s="73"/>
      <c r="G7273" s="73"/>
    </row>
    <row r="7274" spans="1:7" x14ac:dyDescent="0.25">
      <c r="A7274" s="71" t="str">
        <f>IF(
   SUMPRODUCT(--(Sinduscon!$3:$3=DATE(2013,INT((ROW(A7471)-1)/20)+1,1)))&gt;0,
   DATE(2013,INT((ROW(A7471)-1)/20)+1,1),
   ""
)</f>
        <v/>
      </c>
      <c r="B7274" s="72" t="str">
        <f t="shared" si="312"/>
        <v/>
      </c>
      <c r="C7274" s="73"/>
      <c r="D7274" s="73"/>
      <c r="E7274" s="73"/>
      <c r="F7274" s="73"/>
      <c r="G7274" s="73"/>
    </row>
    <row r="7275" spans="1:7" x14ac:dyDescent="0.25">
      <c r="A7275" s="71" t="str">
        <f>IF(
   SUMPRODUCT(--(Sinduscon!$3:$3=DATE(2013,INT((ROW(A7472)-1)/20)+1,1)))&gt;0,
   DATE(2013,INT((ROW(A7472)-1)/20)+1,1),
   ""
)</f>
        <v/>
      </c>
      <c r="B7275" s="72" t="str">
        <f t="shared" si="312"/>
        <v/>
      </c>
      <c r="C7275" s="73"/>
      <c r="D7275" s="73"/>
      <c r="E7275" s="73"/>
      <c r="F7275" s="73"/>
      <c r="G7275" s="73"/>
    </row>
    <row r="7276" spans="1:7" x14ac:dyDescent="0.25">
      <c r="A7276" s="71" t="str">
        <f>IF(
   SUMPRODUCT(--(Sinduscon!$3:$3=DATE(2013,INT((ROW(A7473)-1)/20)+1,1)))&gt;0,
   DATE(2013,INT((ROW(A7473)-1)/20)+1,1),
   ""
)</f>
        <v/>
      </c>
      <c r="B7276" s="72" t="str">
        <f t="shared" si="312"/>
        <v/>
      </c>
      <c r="C7276" s="73"/>
      <c r="D7276" s="73"/>
      <c r="E7276" s="73"/>
      <c r="F7276" s="73"/>
      <c r="G7276" s="73"/>
    </row>
    <row r="7277" spans="1:7" x14ac:dyDescent="0.25">
      <c r="A7277" s="71" t="str">
        <f>IF(
   SUMPRODUCT(--(Sinduscon!$3:$3=DATE(2013,INT((ROW(A7474)-1)/20)+1,1)))&gt;0,
   DATE(2013,INT((ROW(A7474)-1)/20)+1,1),
   ""
)</f>
        <v/>
      </c>
      <c r="B7277" s="72" t="str">
        <f t="shared" si="312"/>
        <v/>
      </c>
      <c r="C7277" s="73"/>
      <c r="D7277" s="73"/>
      <c r="E7277" s="73"/>
      <c r="F7277" s="73"/>
      <c r="G7277" s="73"/>
    </row>
    <row r="7278" spans="1:7" x14ac:dyDescent="0.25">
      <c r="A7278" s="71" t="str">
        <f>IF(
   SUMPRODUCT(--(Sinduscon!$3:$3=DATE(2013,INT((ROW(A7475)-1)/20)+1,1)))&gt;0,
   DATE(2013,INT((ROW(A7475)-1)/20)+1,1),
   ""
)</f>
        <v/>
      </c>
      <c r="B7278" s="72" t="str">
        <f t="shared" si="312"/>
        <v/>
      </c>
      <c r="C7278" s="73"/>
      <c r="D7278" s="73"/>
      <c r="E7278" s="73"/>
      <c r="F7278" s="73"/>
      <c r="G7278" s="73"/>
    </row>
    <row r="7279" spans="1:7" x14ac:dyDescent="0.25">
      <c r="A7279" s="71" t="str">
        <f>IF(
   SUMPRODUCT(--(Sinduscon!$3:$3=DATE(2013,INT((ROW(A7476)-1)/20)+1,1)))&gt;0,
   DATE(2013,INT((ROW(A7476)-1)/20)+1,1),
   ""
)</f>
        <v/>
      </c>
      <c r="B7279" s="72" t="str">
        <f t="shared" si="312"/>
        <v/>
      </c>
      <c r="C7279" s="73"/>
      <c r="D7279" s="73"/>
      <c r="E7279" s="73"/>
      <c r="F7279" s="73"/>
      <c r="G7279" s="73"/>
    </row>
    <row r="7280" spans="1:7" x14ac:dyDescent="0.25">
      <c r="A7280" s="71" t="str">
        <f>IF(
   SUMPRODUCT(--(Sinduscon!$3:$3=DATE(2013,INT((ROW(A7477)-1)/20)+1,1)))&gt;0,
   DATE(2013,INT((ROW(A7477)-1)/20)+1,1),
   ""
)</f>
        <v/>
      </c>
      <c r="B7280" s="72" t="str">
        <f t="shared" si="312"/>
        <v/>
      </c>
      <c r="C7280" s="73"/>
      <c r="D7280" s="73"/>
      <c r="E7280" s="73"/>
      <c r="F7280" s="73"/>
      <c r="G7280" s="73"/>
    </row>
    <row r="7281" spans="1:7" x14ac:dyDescent="0.25">
      <c r="A7281" s="71" t="str">
        <f>IF(
   SUMPRODUCT(--(Sinduscon!$3:$3=DATE(2013,INT((ROW(A7478)-1)/20)+1,1)))&gt;0,
   DATE(2013,INT((ROW(A7478)-1)/20)+1,1),
   ""
)</f>
        <v/>
      </c>
      <c r="B7281" s="72" t="str">
        <f t="shared" si="312"/>
        <v/>
      </c>
      <c r="C7281" s="73"/>
      <c r="D7281" s="73"/>
      <c r="E7281" s="73"/>
      <c r="F7281" s="73"/>
      <c r="G7281" s="73"/>
    </row>
    <row r="7282" spans="1:7" x14ac:dyDescent="0.25">
      <c r="A7282" s="71" t="str">
        <f>IF(
   SUMPRODUCT(--(Sinduscon!$3:$3=DATE(2013,INT((ROW(A7479)-1)/20)+1,1)))&gt;0,
   DATE(2013,INT((ROW(A7479)-1)/20)+1,1),
   ""
)</f>
        <v/>
      </c>
      <c r="B7282" s="72" t="str">
        <f t="shared" si="312"/>
        <v/>
      </c>
      <c r="C7282" s="73"/>
      <c r="D7282" s="73"/>
      <c r="E7282" s="73"/>
      <c r="F7282" s="73"/>
      <c r="G7282" s="73"/>
    </row>
    <row r="7283" spans="1:7" x14ac:dyDescent="0.25">
      <c r="A7283" s="71" t="str">
        <f>IF(
   SUMPRODUCT(--(Sinduscon!$3:$3=DATE(2013,INT((ROW(A7480)-1)/20)+1,1)))&gt;0,
   DATE(2013,INT((ROW(A7480)-1)/20)+1,1),
   ""
)</f>
        <v/>
      </c>
      <c r="B7283" s="72" t="str">
        <f t="shared" si="312"/>
        <v/>
      </c>
      <c r="C7283" s="73"/>
      <c r="D7283" s="73"/>
      <c r="E7283" s="73"/>
      <c r="F7283" s="73"/>
      <c r="G7283" s="73"/>
    </row>
    <row r="7284" spans="1:7" x14ac:dyDescent="0.25">
      <c r="A7284" s="71" t="str">
        <f>IF(
   SUMPRODUCT(--(Sinduscon!$3:$3=DATE(2013,INT((ROW(A7481)-1)/20)+1,1)))&gt;0,
   DATE(2013,INT((ROW(A7481)-1)/20)+1,1),
   ""
)</f>
        <v/>
      </c>
      <c r="B7284" s="72" t="str">
        <f t="shared" si="312"/>
        <v/>
      </c>
      <c r="C7284" s="73"/>
      <c r="D7284" s="73"/>
      <c r="E7284" s="73"/>
      <c r="F7284" s="73"/>
      <c r="G7284" s="73"/>
    </row>
    <row r="7285" spans="1:7" x14ac:dyDescent="0.25">
      <c r="A7285" s="71" t="str">
        <f>IF(
   SUMPRODUCT(--(Sinduscon!$3:$3=DATE(2013,INT((ROW(A7482)-1)/20)+1,1)))&gt;0,
   DATE(2013,INT((ROW(A7482)-1)/20)+1,1),
   ""
)</f>
        <v/>
      </c>
      <c r="B7285" s="72" t="str">
        <f t="shared" si="312"/>
        <v/>
      </c>
      <c r="C7285" s="73"/>
      <c r="D7285" s="73"/>
      <c r="E7285" s="73"/>
      <c r="F7285" s="73"/>
      <c r="G7285" s="73"/>
    </row>
    <row r="7286" spans="1:7" x14ac:dyDescent="0.25">
      <c r="A7286" s="71" t="str">
        <f>IF(
   SUMPRODUCT(--(Sinduscon!$3:$3=DATE(2013,INT((ROW(A7483)-1)/20)+1,1)))&gt;0,
   DATE(2013,INT((ROW(A7483)-1)/20)+1,1),
   ""
)</f>
        <v/>
      </c>
      <c r="B7286" s="72" t="str">
        <f t="shared" si="312"/>
        <v/>
      </c>
      <c r="C7286" s="73"/>
      <c r="D7286" s="73"/>
      <c r="E7286" s="73"/>
      <c r="F7286" s="73"/>
      <c r="G7286" s="73"/>
    </row>
    <row r="7287" spans="1:7" x14ac:dyDescent="0.25">
      <c r="A7287" s="71" t="str">
        <f>IF(
   SUMPRODUCT(--(Sinduscon!$3:$3=DATE(2013,INT((ROW(A7484)-1)/20)+1,1)))&gt;0,
   DATE(2013,INT((ROW(A7484)-1)/20)+1,1),
   ""
)</f>
        <v/>
      </c>
      <c r="B7287" s="72" t="str">
        <f t="shared" si="312"/>
        <v/>
      </c>
      <c r="C7287" s="73"/>
      <c r="D7287" s="73"/>
      <c r="E7287" s="73"/>
      <c r="F7287" s="73"/>
      <c r="G7287" s="73"/>
    </row>
    <row r="7288" spans="1:7" x14ac:dyDescent="0.25">
      <c r="A7288" s="71" t="str">
        <f>IF(
   SUMPRODUCT(--(Sinduscon!$3:$3=DATE(2013,INT((ROW(A7485)-1)/20)+1,1)))&gt;0,
   DATE(2013,INT((ROW(A7485)-1)/20)+1,1),
   ""
)</f>
        <v/>
      </c>
      <c r="B7288" s="72" t="str">
        <f t="shared" si="312"/>
        <v/>
      </c>
      <c r="C7288" s="73"/>
      <c r="D7288" s="73"/>
      <c r="E7288" s="73"/>
      <c r="F7288" s="73"/>
      <c r="G7288" s="73"/>
    </row>
    <row r="7289" spans="1:7" x14ac:dyDescent="0.25">
      <c r="A7289" s="71" t="str">
        <f>IF(
   SUMPRODUCT(--(Sinduscon!$3:$3=DATE(2013,INT((ROW(A7486)-1)/20)+1,1)))&gt;0,
   DATE(2013,INT((ROW(A7486)-1)/20)+1,1),
   ""
)</f>
        <v/>
      </c>
      <c r="B7289" s="72" t="str">
        <f t="shared" si="312"/>
        <v/>
      </c>
      <c r="C7289" s="73"/>
      <c r="D7289" s="73"/>
      <c r="E7289" s="73"/>
      <c r="F7289" s="73"/>
      <c r="G7289" s="73"/>
    </row>
    <row r="7290" spans="1:7" x14ac:dyDescent="0.25">
      <c r="A7290" s="71" t="str">
        <f>IF(
   SUMPRODUCT(--(Sinduscon!$3:$3=DATE(2013,INT((ROW(A7487)-1)/20)+1,1)))&gt;0,
   DATE(2013,INT((ROW(A7487)-1)/20)+1,1),
   ""
)</f>
        <v/>
      </c>
      <c r="B7290" s="72" t="str">
        <f t="shared" si="312"/>
        <v/>
      </c>
      <c r="C7290" s="73"/>
      <c r="D7290" s="73"/>
      <c r="E7290" s="73"/>
      <c r="F7290" s="73"/>
      <c r="G7290" s="73"/>
    </row>
    <row r="7291" spans="1:7" x14ac:dyDescent="0.25">
      <c r="A7291" s="71" t="str">
        <f>IF(
   SUMPRODUCT(--(Sinduscon!$3:$3=DATE(2013,INT((ROW(A7488)-1)/20)+1,1)))&gt;0,
   DATE(2013,INT((ROW(A7488)-1)/20)+1,1),
   ""
)</f>
        <v/>
      </c>
      <c r="B7291" s="72" t="str">
        <f t="shared" si="312"/>
        <v/>
      </c>
      <c r="C7291" s="73"/>
      <c r="D7291" s="73"/>
      <c r="E7291" s="73"/>
      <c r="F7291" s="73"/>
      <c r="G7291" s="73"/>
    </row>
    <row r="7292" spans="1:7" x14ac:dyDescent="0.25">
      <c r="A7292" s="71" t="str">
        <f>IF(
   SUMPRODUCT(--(Sinduscon!$3:$3=DATE(2013,INT((ROW(A7489)-1)/20)+1,1)))&gt;0,
   DATE(2013,INT((ROW(A7489)-1)/20)+1,1),
   ""
)</f>
        <v/>
      </c>
      <c r="B7292" s="72" t="str">
        <f t="shared" si="312"/>
        <v/>
      </c>
      <c r="C7292" s="73"/>
      <c r="D7292" s="73"/>
      <c r="E7292" s="73"/>
      <c r="F7292" s="73"/>
      <c r="G7292" s="73"/>
    </row>
    <row r="7293" spans="1:7" x14ac:dyDescent="0.25">
      <c r="A7293" s="71" t="str">
        <f>IF(
   SUMPRODUCT(--(Sinduscon!$3:$3=DATE(2013,INT((ROW(A7490)-1)/20)+1,1)))&gt;0,
   DATE(2013,INT((ROW(A7490)-1)/20)+1,1),
   ""
)</f>
        <v/>
      </c>
      <c r="B7293" s="72" t="str">
        <f t="shared" si="312"/>
        <v/>
      </c>
      <c r="C7293" s="73"/>
      <c r="D7293" s="73"/>
      <c r="E7293" s="73"/>
      <c r="F7293" s="73"/>
      <c r="G7293" s="73"/>
    </row>
    <row r="7294" spans="1:7" x14ac:dyDescent="0.25">
      <c r="A7294" s="71" t="str">
        <f>IF(
   SUMPRODUCT(--(Sinduscon!$3:$3=DATE(2013,INT((ROW(A7491)-1)/20)+1,1)))&gt;0,
   DATE(2013,INT((ROW(A7491)-1)/20)+1,1),
   ""
)</f>
        <v/>
      </c>
      <c r="B7294" s="72" t="str">
        <f t="shared" si="312"/>
        <v/>
      </c>
      <c r="C7294" s="73"/>
      <c r="D7294" s="73"/>
      <c r="E7294" s="73"/>
      <c r="F7294" s="73"/>
      <c r="G7294" s="73"/>
    </row>
    <row r="7295" spans="1:7" x14ac:dyDescent="0.25">
      <c r="A7295" s="71" t="str">
        <f>IF(
   SUMPRODUCT(--(Sinduscon!$3:$3=DATE(2013,INT((ROW(A7492)-1)/20)+1,1)))&gt;0,
   DATE(2013,INT((ROW(A7492)-1)/20)+1,1),
   ""
)</f>
        <v/>
      </c>
      <c r="B7295" s="72" t="str">
        <f t="shared" si="312"/>
        <v/>
      </c>
      <c r="C7295" s="73"/>
      <c r="D7295" s="73"/>
      <c r="E7295" s="73"/>
      <c r="F7295" s="73"/>
      <c r="G7295" s="73"/>
    </row>
    <row r="7296" spans="1:7" x14ac:dyDescent="0.25">
      <c r="A7296" s="71" t="str">
        <f>IF(
   SUMPRODUCT(--(Sinduscon!$3:$3=DATE(2013,INT((ROW(A7493)-1)/20)+1,1)))&gt;0,
   DATE(2013,INT((ROW(A7493)-1)/20)+1,1),
   ""
)</f>
        <v/>
      </c>
      <c r="B7296" s="72" t="str">
        <f t="shared" si="312"/>
        <v/>
      </c>
      <c r="C7296" s="73"/>
      <c r="D7296" s="73"/>
      <c r="E7296" s="73"/>
      <c r="F7296" s="73"/>
      <c r="G7296" s="73"/>
    </row>
    <row r="7297" spans="1:7" x14ac:dyDescent="0.25">
      <c r="A7297" s="71" t="str">
        <f>IF(
   SUMPRODUCT(--(Sinduscon!$3:$3=DATE(2013,INT((ROW(A7494)-1)/20)+1,1)))&gt;0,
   DATE(2013,INT((ROW(A7494)-1)/20)+1,1),
   ""
)</f>
        <v/>
      </c>
      <c r="B7297" s="72" t="str">
        <f t="shared" si="312"/>
        <v/>
      </c>
      <c r="C7297" s="73"/>
      <c r="D7297" s="73"/>
      <c r="E7297" s="73"/>
      <c r="F7297" s="73"/>
      <c r="G7297" s="73"/>
    </row>
    <row r="7298" spans="1:7" x14ac:dyDescent="0.25">
      <c r="A7298" s="71" t="str">
        <f>IF(
   SUMPRODUCT(--(Sinduscon!$3:$3=DATE(2013,INT((ROW(A7495)-1)/20)+1,1)))&gt;0,
   DATE(2013,INT((ROW(A7495)-1)/20)+1,1),
   ""
)</f>
        <v/>
      </c>
      <c r="B7298" s="72" t="str">
        <f t="shared" si="312"/>
        <v/>
      </c>
      <c r="C7298" s="73"/>
      <c r="D7298" s="73"/>
      <c r="E7298" s="73"/>
      <c r="F7298" s="73"/>
      <c r="G7298" s="73"/>
    </row>
    <row r="7299" spans="1:7" x14ac:dyDescent="0.25">
      <c r="A7299" s="71" t="str">
        <f>IF(
   SUMPRODUCT(--(Sinduscon!$3:$3=DATE(2013,INT((ROW(A7496)-1)/20)+1,1)))&gt;0,
   DATE(2013,INT((ROW(A7496)-1)/20)+1,1),
   ""
)</f>
        <v/>
      </c>
      <c r="B7299" s="72" t="str">
        <f t="shared" si="312"/>
        <v/>
      </c>
      <c r="C7299" s="73"/>
      <c r="D7299" s="73"/>
      <c r="E7299" s="73"/>
      <c r="F7299" s="73"/>
      <c r="G7299" s="73"/>
    </row>
    <row r="7300" spans="1:7" x14ac:dyDescent="0.25">
      <c r="A7300" s="71" t="str">
        <f>IF(
   SUMPRODUCT(--(Sinduscon!$3:$3=DATE(2013,INT((ROW(A7497)-1)/20)+1,1)))&gt;0,
   DATE(2013,INT((ROW(A7497)-1)/20)+1,1),
   ""
)</f>
        <v/>
      </c>
      <c r="B7300" s="72" t="str">
        <f t="shared" si="312"/>
        <v/>
      </c>
      <c r="C7300" s="73"/>
      <c r="D7300" s="73"/>
      <c r="E7300" s="73"/>
      <c r="F7300" s="73"/>
      <c r="G7300" s="73"/>
    </row>
    <row r="7301" spans="1:7" x14ac:dyDescent="0.25">
      <c r="A7301" s="71" t="str">
        <f>IF(
   SUMPRODUCT(--(Sinduscon!$3:$3=DATE(2013,INT((ROW(A7498)-1)/20)+1,1)))&gt;0,
   DATE(2013,INT((ROW(A7498)-1)/20)+1,1),
   ""
)</f>
        <v/>
      </c>
      <c r="B7301" s="72" t="str">
        <f t="shared" si="312"/>
        <v/>
      </c>
      <c r="C7301" s="73"/>
      <c r="D7301" s="73"/>
      <c r="E7301" s="73"/>
      <c r="F7301" s="73"/>
      <c r="G7301" s="73"/>
    </row>
    <row r="7302" spans="1:7" x14ac:dyDescent="0.25">
      <c r="A7302" s="71" t="str">
        <f>IF(
   SUMPRODUCT(--(Sinduscon!$3:$3=DATE(2013,INT((ROW(A7499)-1)/20)+1,1)))&gt;0,
   DATE(2013,INT((ROW(A7499)-1)/20)+1,1),
   ""
)</f>
        <v/>
      </c>
      <c r="B7302" s="72" t="str">
        <f t="shared" si="312"/>
        <v/>
      </c>
      <c r="C7302" s="73"/>
      <c r="D7302" s="73"/>
      <c r="E7302" s="73"/>
      <c r="F7302" s="73"/>
      <c r="G7302" s="73"/>
    </row>
    <row r="7303" spans="1:7" x14ac:dyDescent="0.25">
      <c r="A7303" s="71" t="str">
        <f>IF(
   SUMPRODUCT(--(Sinduscon!$3:$3=DATE(2013,INT((ROW(A7500)-1)/20)+1,1)))&gt;0,
   DATE(2013,INT((ROW(A7500)-1)/20)+1,1),
   ""
)</f>
        <v/>
      </c>
      <c r="B7303" s="72" t="str">
        <f t="shared" si="312"/>
        <v/>
      </c>
      <c r="C7303" s="73"/>
      <c r="D7303" s="73"/>
      <c r="E7303" s="73"/>
      <c r="F7303" s="73"/>
      <c r="G7303" s="73"/>
    </row>
    <row r="7304" spans="1:7" x14ac:dyDescent="0.25">
      <c r="A7304" s="71" t="str">
        <f>IF(
   SUMPRODUCT(--(Sinduscon!$3:$3=DATE(2013,INT((ROW(A7501)-1)/20)+1,1)))&gt;0,
   DATE(2013,INT((ROW(A7501)-1)/20)+1,1),
   ""
)</f>
        <v/>
      </c>
      <c r="B7304" s="72" t="str">
        <f t="shared" ref="B7304:B7367" si="313">IF(A7304&lt;&gt;"", CHOOSE(MOD(QUOTIENT(ROW()-4,4),5)+1,"R-1","PP-4","R-8","R-16","PIS"), "")</f>
        <v/>
      </c>
      <c r="C7304" s="73"/>
      <c r="D7304" s="73"/>
      <c r="E7304" s="73"/>
      <c r="F7304" s="73"/>
      <c r="G7304" s="73"/>
    </row>
    <row r="7305" spans="1:7" x14ac:dyDescent="0.25">
      <c r="A7305" s="71" t="str">
        <f>IF(
   SUMPRODUCT(--(Sinduscon!$3:$3=DATE(2013,INT((ROW(A7502)-1)/20)+1,1)))&gt;0,
   DATE(2013,INT((ROW(A7502)-1)/20)+1,1),
   ""
)</f>
        <v/>
      </c>
      <c r="B7305" s="72" t="str">
        <f t="shared" si="313"/>
        <v/>
      </c>
      <c r="C7305" s="73"/>
      <c r="D7305" s="73"/>
      <c r="E7305" s="73"/>
      <c r="F7305" s="73"/>
      <c r="G7305" s="73"/>
    </row>
    <row r="7306" spans="1:7" x14ac:dyDescent="0.25">
      <c r="A7306" s="71" t="str">
        <f>IF(
   SUMPRODUCT(--(Sinduscon!$3:$3=DATE(2013,INT((ROW(A7503)-1)/20)+1,1)))&gt;0,
   DATE(2013,INT((ROW(A7503)-1)/20)+1,1),
   ""
)</f>
        <v/>
      </c>
      <c r="B7306" s="72" t="str">
        <f t="shared" si="313"/>
        <v/>
      </c>
      <c r="C7306" s="73"/>
      <c r="D7306" s="73"/>
      <c r="E7306" s="73"/>
      <c r="F7306" s="73"/>
      <c r="G7306" s="73"/>
    </row>
    <row r="7307" spans="1:7" x14ac:dyDescent="0.25">
      <c r="A7307" s="71" t="str">
        <f>IF(
   SUMPRODUCT(--(Sinduscon!$3:$3=DATE(2013,INT((ROW(A7504)-1)/20)+1,1)))&gt;0,
   DATE(2013,INT((ROW(A7504)-1)/20)+1,1),
   ""
)</f>
        <v/>
      </c>
      <c r="B7307" s="72" t="str">
        <f t="shared" si="313"/>
        <v/>
      </c>
      <c r="C7307" s="73"/>
      <c r="D7307" s="73"/>
      <c r="E7307" s="73"/>
      <c r="F7307" s="73"/>
      <c r="G7307" s="73"/>
    </row>
    <row r="7308" spans="1:7" x14ac:dyDescent="0.25">
      <c r="A7308" s="71" t="str">
        <f>IF(
   SUMPRODUCT(--(Sinduscon!$3:$3=DATE(2013,INT((ROW(A7505)-1)/20)+1,1)))&gt;0,
   DATE(2013,INT((ROW(A7505)-1)/20)+1,1),
   ""
)</f>
        <v/>
      </c>
      <c r="B7308" s="72" t="str">
        <f t="shared" si="313"/>
        <v/>
      </c>
      <c r="C7308" s="73"/>
      <c r="D7308" s="73"/>
      <c r="E7308" s="73"/>
      <c r="F7308" s="73"/>
      <c r="G7308" s="73"/>
    </row>
    <row r="7309" spans="1:7" x14ac:dyDescent="0.25">
      <c r="A7309" s="71" t="str">
        <f>IF(
   SUMPRODUCT(--(Sinduscon!$3:$3=DATE(2013,INT((ROW(A7506)-1)/20)+1,1)))&gt;0,
   DATE(2013,INT((ROW(A7506)-1)/20)+1,1),
   ""
)</f>
        <v/>
      </c>
      <c r="B7309" s="72" t="str">
        <f t="shared" si="313"/>
        <v/>
      </c>
      <c r="C7309" s="73"/>
      <c r="D7309" s="73"/>
      <c r="E7309" s="73"/>
      <c r="F7309" s="73"/>
      <c r="G7309" s="73"/>
    </row>
    <row r="7310" spans="1:7" x14ac:dyDescent="0.25">
      <c r="A7310" s="71" t="str">
        <f>IF(
   SUMPRODUCT(--(Sinduscon!$3:$3=DATE(2013,INT((ROW(A7507)-1)/20)+1,1)))&gt;0,
   DATE(2013,INT((ROW(A7507)-1)/20)+1,1),
   ""
)</f>
        <v/>
      </c>
      <c r="B7310" s="72" t="str">
        <f t="shared" si="313"/>
        <v/>
      </c>
      <c r="C7310" s="73"/>
      <c r="D7310" s="73"/>
      <c r="E7310" s="73"/>
      <c r="F7310" s="73"/>
      <c r="G7310" s="73"/>
    </row>
    <row r="7311" spans="1:7" x14ac:dyDescent="0.25">
      <c r="A7311" s="71" t="str">
        <f>IF(
   SUMPRODUCT(--(Sinduscon!$3:$3=DATE(2013,INT((ROW(A7508)-1)/20)+1,1)))&gt;0,
   DATE(2013,INT((ROW(A7508)-1)/20)+1,1),
   ""
)</f>
        <v/>
      </c>
      <c r="B7311" s="72" t="str">
        <f t="shared" si="313"/>
        <v/>
      </c>
      <c r="C7311" s="73"/>
      <c r="D7311" s="73"/>
      <c r="E7311" s="73"/>
      <c r="F7311" s="73"/>
      <c r="G7311" s="73"/>
    </row>
    <row r="7312" spans="1:7" x14ac:dyDescent="0.25">
      <c r="A7312" s="71" t="str">
        <f>IF(
   SUMPRODUCT(--(Sinduscon!$3:$3=DATE(2013,INT((ROW(A7509)-1)/20)+1,1)))&gt;0,
   DATE(2013,INT((ROW(A7509)-1)/20)+1,1),
   ""
)</f>
        <v/>
      </c>
      <c r="B7312" s="72" t="str">
        <f t="shared" si="313"/>
        <v/>
      </c>
      <c r="C7312" s="73"/>
      <c r="D7312" s="73"/>
      <c r="E7312" s="73"/>
      <c r="F7312" s="73"/>
      <c r="G7312" s="73"/>
    </row>
    <row r="7313" spans="1:7" x14ac:dyDescent="0.25">
      <c r="A7313" s="71" t="str">
        <f>IF(
   SUMPRODUCT(--(Sinduscon!$3:$3=DATE(2013,INT((ROW(A7510)-1)/20)+1,1)))&gt;0,
   DATE(2013,INT((ROW(A7510)-1)/20)+1,1),
   ""
)</f>
        <v/>
      </c>
      <c r="B7313" s="72" t="str">
        <f t="shared" si="313"/>
        <v/>
      </c>
      <c r="C7313" s="73"/>
      <c r="D7313" s="73"/>
      <c r="E7313" s="73"/>
      <c r="F7313" s="73"/>
      <c r="G7313" s="73"/>
    </row>
    <row r="7314" spans="1:7" x14ac:dyDescent="0.25">
      <c r="A7314" s="71" t="str">
        <f>IF(
   SUMPRODUCT(--(Sinduscon!$3:$3=DATE(2013,INT((ROW(A7511)-1)/20)+1,1)))&gt;0,
   DATE(2013,INT((ROW(A7511)-1)/20)+1,1),
   ""
)</f>
        <v/>
      </c>
      <c r="B7314" s="72" t="str">
        <f t="shared" si="313"/>
        <v/>
      </c>
      <c r="C7314" s="73"/>
      <c r="D7314" s="73"/>
      <c r="E7314" s="73"/>
      <c r="F7314" s="73"/>
      <c r="G7314" s="73"/>
    </row>
    <row r="7315" spans="1:7" x14ac:dyDescent="0.25">
      <c r="A7315" s="71" t="str">
        <f>IF(
   SUMPRODUCT(--(Sinduscon!$3:$3=DATE(2013,INT((ROW(A7512)-1)/20)+1,1)))&gt;0,
   DATE(2013,INT((ROW(A7512)-1)/20)+1,1),
   ""
)</f>
        <v/>
      </c>
      <c r="B7315" s="72" t="str">
        <f t="shared" si="313"/>
        <v/>
      </c>
      <c r="C7315" s="73"/>
      <c r="D7315" s="73"/>
      <c r="E7315" s="73"/>
      <c r="F7315" s="73"/>
      <c r="G7315" s="73"/>
    </row>
    <row r="7316" spans="1:7" x14ac:dyDescent="0.25">
      <c r="A7316" s="71" t="str">
        <f>IF(
   SUMPRODUCT(--(Sinduscon!$3:$3=DATE(2013,INT((ROW(A7513)-1)/20)+1,1)))&gt;0,
   DATE(2013,INT((ROW(A7513)-1)/20)+1,1),
   ""
)</f>
        <v/>
      </c>
      <c r="B7316" s="72" t="str">
        <f t="shared" si="313"/>
        <v/>
      </c>
      <c r="C7316" s="73"/>
      <c r="D7316" s="73"/>
      <c r="E7316" s="73"/>
      <c r="F7316" s="73"/>
      <c r="G7316" s="73"/>
    </row>
    <row r="7317" spans="1:7" x14ac:dyDescent="0.25">
      <c r="A7317" s="71" t="str">
        <f>IF(
   SUMPRODUCT(--(Sinduscon!$3:$3=DATE(2013,INT((ROW(A7514)-1)/20)+1,1)))&gt;0,
   DATE(2013,INT((ROW(A7514)-1)/20)+1,1),
   ""
)</f>
        <v/>
      </c>
      <c r="B7317" s="72" t="str">
        <f t="shared" si="313"/>
        <v/>
      </c>
      <c r="C7317" s="73"/>
      <c r="D7317" s="73"/>
      <c r="E7317" s="73"/>
      <c r="F7317" s="73"/>
      <c r="G7317" s="73"/>
    </row>
    <row r="7318" spans="1:7" x14ac:dyDescent="0.25">
      <c r="A7318" s="71" t="str">
        <f>IF(
   SUMPRODUCT(--(Sinduscon!$3:$3=DATE(2013,INT((ROW(A7515)-1)/20)+1,1)))&gt;0,
   DATE(2013,INT((ROW(A7515)-1)/20)+1,1),
   ""
)</f>
        <v/>
      </c>
      <c r="B7318" s="72" t="str">
        <f t="shared" si="313"/>
        <v/>
      </c>
      <c r="C7318" s="73"/>
      <c r="D7318" s="73"/>
      <c r="E7318" s="73"/>
      <c r="F7318" s="73"/>
      <c r="G7318" s="73"/>
    </row>
    <row r="7319" spans="1:7" x14ac:dyDescent="0.25">
      <c r="A7319" s="71" t="str">
        <f>IF(
   SUMPRODUCT(--(Sinduscon!$3:$3=DATE(2013,INT((ROW(A7516)-1)/20)+1,1)))&gt;0,
   DATE(2013,INT((ROW(A7516)-1)/20)+1,1),
   ""
)</f>
        <v/>
      </c>
      <c r="B7319" s="72" t="str">
        <f t="shared" si="313"/>
        <v/>
      </c>
      <c r="C7319" s="73"/>
      <c r="D7319" s="73"/>
      <c r="E7319" s="73"/>
      <c r="F7319" s="73"/>
      <c r="G7319" s="73"/>
    </row>
    <row r="7320" spans="1:7" x14ac:dyDescent="0.25">
      <c r="A7320" s="71" t="str">
        <f>IF(
   SUMPRODUCT(--(Sinduscon!$3:$3=DATE(2013,INT((ROW(A7517)-1)/20)+1,1)))&gt;0,
   DATE(2013,INT((ROW(A7517)-1)/20)+1,1),
   ""
)</f>
        <v/>
      </c>
      <c r="B7320" s="72" t="str">
        <f t="shared" si="313"/>
        <v/>
      </c>
      <c r="C7320" s="73"/>
      <c r="D7320" s="73"/>
      <c r="E7320" s="73"/>
      <c r="F7320" s="73"/>
      <c r="G7320" s="73"/>
    </row>
    <row r="7321" spans="1:7" x14ac:dyDescent="0.25">
      <c r="A7321" s="71" t="str">
        <f>IF(
   SUMPRODUCT(--(Sinduscon!$3:$3=DATE(2013,INT((ROW(A7518)-1)/20)+1,1)))&gt;0,
   DATE(2013,INT((ROW(A7518)-1)/20)+1,1),
   ""
)</f>
        <v/>
      </c>
      <c r="B7321" s="72" t="str">
        <f t="shared" si="313"/>
        <v/>
      </c>
      <c r="C7321" s="73"/>
      <c r="D7321" s="73"/>
      <c r="E7321" s="73"/>
      <c r="F7321" s="73"/>
      <c r="G7321" s="73"/>
    </row>
    <row r="7322" spans="1:7" x14ac:dyDescent="0.25">
      <c r="A7322" s="71" t="str">
        <f>IF(
   SUMPRODUCT(--(Sinduscon!$3:$3=DATE(2013,INT((ROW(A7519)-1)/20)+1,1)))&gt;0,
   DATE(2013,INT((ROW(A7519)-1)/20)+1,1),
   ""
)</f>
        <v/>
      </c>
      <c r="B7322" s="72" t="str">
        <f t="shared" si="313"/>
        <v/>
      </c>
      <c r="C7322" s="73"/>
      <c r="D7322" s="73"/>
      <c r="E7322" s="73"/>
      <c r="F7322" s="73"/>
      <c r="G7322" s="73"/>
    </row>
    <row r="7323" spans="1:7" x14ac:dyDescent="0.25">
      <c r="A7323" s="71" t="str">
        <f>IF(
   SUMPRODUCT(--(Sinduscon!$3:$3=DATE(2013,INT((ROW(A7520)-1)/20)+1,1)))&gt;0,
   DATE(2013,INT((ROW(A7520)-1)/20)+1,1),
   ""
)</f>
        <v/>
      </c>
      <c r="B7323" s="72" t="str">
        <f t="shared" si="313"/>
        <v/>
      </c>
      <c r="C7323" s="73"/>
      <c r="D7323" s="73"/>
      <c r="E7323" s="73"/>
      <c r="F7323" s="73"/>
      <c r="G7323" s="73"/>
    </row>
    <row r="7324" spans="1:7" x14ac:dyDescent="0.25">
      <c r="A7324" s="71" t="str">
        <f>IF(
   SUMPRODUCT(--(Sinduscon!$3:$3=DATE(2013,INT((ROW(A7521)-1)/20)+1,1)))&gt;0,
   DATE(2013,INT((ROW(A7521)-1)/20)+1,1),
   ""
)</f>
        <v/>
      </c>
      <c r="B7324" s="72" t="str">
        <f t="shared" si="313"/>
        <v/>
      </c>
      <c r="C7324" s="73"/>
      <c r="D7324" s="73"/>
      <c r="E7324" s="73"/>
      <c r="F7324" s="73"/>
      <c r="G7324" s="73"/>
    </row>
    <row r="7325" spans="1:7" x14ac:dyDescent="0.25">
      <c r="A7325" s="71" t="str">
        <f>IF(
   SUMPRODUCT(--(Sinduscon!$3:$3=DATE(2013,INT((ROW(A7522)-1)/20)+1,1)))&gt;0,
   DATE(2013,INT((ROW(A7522)-1)/20)+1,1),
   ""
)</f>
        <v/>
      </c>
      <c r="B7325" s="72" t="str">
        <f t="shared" si="313"/>
        <v/>
      </c>
      <c r="C7325" s="73"/>
      <c r="D7325" s="73"/>
      <c r="E7325" s="73"/>
      <c r="F7325" s="73"/>
      <c r="G7325" s="73"/>
    </row>
    <row r="7326" spans="1:7" x14ac:dyDescent="0.25">
      <c r="A7326" s="71" t="str">
        <f>IF(
   SUMPRODUCT(--(Sinduscon!$3:$3=DATE(2013,INT((ROW(A7523)-1)/20)+1,1)))&gt;0,
   DATE(2013,INT((ROW(A7523)-1)/20)+1,1),
   ""
)</f>
        <v/>
      </c>
      <c r="B7326" s="72" t="str">
        <f t="shared" si="313"/>
        <v/>
      </c>
      <c r="C7326" s="73"/>
      <c r="D7326" s="73"/>
      <c r="E7326" s="73"/>
      <c r="F7326" s="73"/>
      <c r="G7326" s="73"/>
    </row>
    <row r="7327" spans="1:7" x14ac:dyDescent="0.25">
      <c r="A7327" s="71" t="str">
        <f>IF(
   SUMPRODUCT(--(Sinduscon!$3:$3=DATE(2013,INT((ROW(A7524)-1)/20)+1,1)))&gt;0,
   DATE(2013,INT((ROW(A7524)-1)/20)+1,1),
   ""
)</f>
        <v/>
      </c>
      <c r="B7327" s="72" t="str">
        <f t="shared" si="313"/>
        <v/>
      </c>
      <c r="C7327" s="73"/>
      <c r="D7327" s="73"/>
      <c r="E7327" s="73"/>
      <c r="F7327" s="73"/>
      <c r="G7327" s="73"/>
    </row>
    <row r="7328" spans="1:7" x14ac:dyDescent="0.25">
      <c r="A7328" s="71" t="str">
        <f>IF(
   SUMPRODUCT(--(Sinduscon!$3:$3=DATE(2013,INT((ROW(A7525)-1)/20)+1,1)))&gt;0,
   DATE(2013,INT((ROW(A7525)-1)/20)+1,1),
   ""
)</f>
        <v/>
      </c>
      <c r="B7328" s="72" t="str">
        <f t="shared" si="313"/>
        <v/>
      </c>
      <c r="C7328" s="73"/>
      <c r="D7328" s="73"/>
      <c r="E7328" s="73"/>
      <c r="F7328" s="73"/>
      <c r="G7328" s="73"/>
    </row>
    <row r="7329" spans="1:7" x14ac:dyDescent="0.25">
      <c r="A7329" s="71" t="str">
        <f>IF(
   SUMPRODUCT(--(Sinduscon!$3:$3=DATE(2013,INT((ROW(A7526)-1)/20)+1,1)))&gt;0,
   DATE(2013,INT((ROW(A7526)-1)/20)+1,1),
   ""
)</f>
        <v/>
      </c>
      <c r="B7329" s="72" t="str">
        <f t="shared" si="313"/>
        <v/>
      </c>
      <c r="C7329" s="73"/>
      <c r="D7329" s="73"/>
      <c r="E7329" s="73"/>
      <c r="F7329" s="73"/>
      <c r="G7329" s="73"/>
    </row>
    <row r="7330" spans="1:7" x14ac:dyDescent="0.25">
      <c r="A7330" s="71" t="str">
        <f>IF(
   SUMPRODUCT(--(Sinduscon!$3:$3=DATE(2013,INT((ROW(A7527)-1)/20)+1,1)))&gt;0,
   DATE(2013,INT((ROW(A7527)-1)/20)+1,1),
   ""
)</f>
        <v/>
      </c>
      <c r="B7330" s="72" t="str">
        <f t="shared" si="313"/>
        <v/>
      </c>
      <c r="C7330" s="73"/>
      <c r="D7330" s="73"/>
      <c r="E7330" s="73"/>
      <c r="F7330" s="73"/>
      <c r="G7330" s="73"/>
    </row>
    <row r="7331" spans="1:7" x14ac:dyDescent="0.25">
      <c r="A7331" s="71" t="str">
        <f>IF(
   SUMPRODUCT(--(Sinduscon!$3:$3=DATE(2013,INT((ROW(A7528)-1)/20)+1,1)))&gt;0,
   DATE(2013,INT((ROW(A7528)-1)/20)+1,1),
   ""
)</f>
        <v/>
      </c>
      <c r="B7331" s="72" t="str">
        <f t="shared" si="313"/>
        <v/>
      </c>
      <c r="C7331" s="73"/>
      <c r="D7331" s="73"/>
      <c r="E7331" s="73"/>
      <c r="F7331" s="73"/>
      <c r="G7331" s="73"/>
    </row>
    <row r="7332" spans="1:7" x14ac:dyDescent="0.25">
      <c r="A7332" s="71" t="str">
        <f>IF(
   SUMPRODUCT(--(Sinduscon!$3:$3=DATE(2013,INT((ROW(A7529)-1)/20)+1,1)))&gt;0,
   DATE(2013,INT((ROW(A7529)-1)/20)+1,1),
   ""
)</f>
        <v/>
      </c>
      <c r="B7332" s="72" t="str">
        <f t="shared" si="313"/>
        <v/>
      </c>
      <c r="C7332" s="73"/>
      <c r="D7332" s="73"/>
      <c r="E7332" s="73"/>
      <c r="F7332" s="73"/>
      <c r="G7332" s="73"/>
    </row>
    <row r="7333" spans="1:7" x14ac:dyDescent="0.25">
      <c r="A7333" s="71" t="str">
        <f>IF(
   SUMPRODUCT(--(Sinduscon!$3:$3=DATE(2013,INT((ROW(A7530)-1)/20)+1,1)))&gt;0,
   DATE(2013,INT((ROW(A7530)-1)/20)+1,1),
   ""
)</f>
        <v/>
      </c>
      <c r="B7333" s="72" t="str">
        <f t="shared" si="313"/>
        <v/>
      </c>
      <c r="C7333" s="73"/>
      <c r="D7333" s="73"/>
      <c r="E7333" s="73"/>
      <c r="F7333" s="73"/>
      <c r="G7333" s="73"/>
    </row>
    <row r="7334" spans="1:7" x14ac:dyDescent="0.25">
      <c r="A7334" s="71" t="str">
        <f>IF(
   SUMPRODUCT(--(Sinduscon!$3:$3=DATE(2013,INT((ROW(A7531)-1)/20)+1,1)))&gt;0,
   DATE(2013,INT((ROW(A7531)-1)/20)+1,1),
   ""
)</f>
        <v/>
      </c>
      <c r="B7334" s="72" t="str">
        <f t="shared" si="313"/>
        <v/>
      </c>
      <c r="C7334" s="73"/>
      <c r="D7334" s="73"/>
      <c r="E7334" s="73"/>
      <c r="F7334" s="73"/>
      <c r="G7334" s="73"/>
    </row>
    <row r="7335" spans="1:7" x14ac:dyDescent="0.25">
      <c r="A7335" s="71" t="str">
        <f>IF(
   SUMPRODUCT(--(Sinduscon!$3:$3=DATE(2013,INT((ROW(A7532)-1)/20)+1,1)))&gt;0,
   DATE(2013,INT((ROW(A7532)-1)/20)+1,1),
   ""
)</f>
        <v/>
      </c>
      <c r="B7335" s="72" t="str">
        <f t="shared" si="313"/>
        <v/>
      </c>
      <c r="C7335" s="73"/>
      <c r="D7335" s="73"/>
      <c r="E7335" s="73"/>
      <c r="F7335" s="73"/>
      <c r="G7335" s="73"/>
    </row>
    <row r="7336" spans="1:7" x14ac:dyDescent="0.25">
      <c r="A7336" s="71" t="str">
        <f>IF(
   SUMPRODUCT(--(Sinduscon!$3:$3=DATE(2013,INT((ROW(A7533)-1)/20)+1,1)))&gt;0,
   DATE(2013,INT((ROW(A7533)-1)/20)+1,1),
   ""
)</f>
        <v/>
      </c>
      <c r="B7336" s="72" t="str">
        <f t="shared" si="313"/>
        <v/>
      </c>
      <c r="C7336" s="73"/>
      <c r="D7336" s="73"/>
      <c r="E7336" s="73"/>
      <c r="F7336" s="73"/>
      <c r="G7336" s="73"/>
    </row>
    <row r="7337" spans="1:7" x14ac:dyDescent="0.25">
      <c r="A7337" s="71" t="str">
        <f>IF(
   SUMPRODUCT(--(Sinduscon!$3:$3=DATE(2013,INT((ROW(A7534)-1)/20)+1,1)))&gt;0,
   DATE(2013,INT((ROW(A7534)-1)/20)+1,1),
   ""
)</f>
        <v/>
      </c>
      <c r="B7337" s="72" t="str">
        <f t="shared" si="313"/>
        <v/>
      </c>
      <c r="C7337" s="73"/>
      <c r="D7337" s="73"/>
      <c r="E7337" s="73"/>
      <c r="F7337" s="73"/>
      <c r="G7337" s="73"/>
    </row>
    <row r="7338" spans="1:7" x14ac:dyDescent="0.25">
      <c r="A7338" s="71" t="str">
        <f>IF(
   SUMPRODUCT(--(Sinduscon!$3:$3=DATE(2013,INT((ROW(A7535)-1)/20)+1,1)))&gt;0,
   DATE(2013,INT((ROW(A7535)-1)/20)+1,1),
   ""
)</f>
        <v/>
      </c>
      <c r="B7338" s="72" t="str">
        <f t="shared" si="313"/>
        <v/>
      </c>
      <c r="C7338" s="73"/>
      <c r="D7338" s="73"/>
      <c r="E7338" s="73"/>
      <c r="F7338" s="73"/>
      <c r="G7338" s="73"/>
    </row>
    <row r="7339" spans="1:7" x14ac:dyDescent="0.25">
      <c r="A7339" s="71" t="str">
        <f>IF(
   SUMPRODUCT(--(Sinduscon!$3:$3=DATE(2013,INT((ROW(A7536)-1)/20)+1,1)))&gt;0,
   DATE(2013,INT((ROW(A7536)-1)/20)+1,1),
   ""
)</f>
        <v/>
      </c>
      <c r="B7339" s="72" t="str">
        <f t="shared" si="313"/>
        <v/>
      </c>
      <c r="C7339" s="73"/>
      <c r="D7339" s="73"/>
      <c r="E7339" s="73"/>
      <c r="F7339" s="73"/>
      <c r="G7339" s="73"/>
    </row>
    <row r="7340" spans="1:7" x14ac:dyDescent="0.25">
      <c r="A7340" s="71" t="str">
        <f>IF(
   SUMPRODUCT(--(Sinduscon!$3:$3=DATE(2013,INT((ROW(A7537)-1)/20)+1,1)))&gt;0,
   DATE(2013,INT((ROW(A7537)-1)/20)+1,1),
   ""
)</f>
        <v/>
      </c>
      <c r="B7340" s="72" t="str">
        <f t="shared" si="313"/>
        <v/>
      </c>
      <c r="C7340" s="73"/>
      <c r="D7340" s="73"/>
      <c r="E7340" s="73"/>
      <c r="F7340" s="73"/>
      <c r="G7340" s="73"/>
    </row>
    <row r="7341" spans="1:7" x14ac:dyDescent="0.25">
      <c r="A7341" s="71" t="str">
        <f>IF(
   SUMPRODUCT(--(Sinduscon!$3:$3=DATE(2013,INT((ROW(A7538)-1)/20)+1,1)))&gt;0,
   DATE(2013,INT((ROW(A7538)-1)/20)+1,1),
   ""
)</f>
        <v/>
      </c>
      <c r="B7341" s="72" t="str">
        <f t="shared" si="313"/>
        <v/>
      </c>
      <c r="C7341" s="73"/>
      <c r="D7341" s="73"/>
      <c r="E7341" s="73"/>
      <c r="F7341" s="73"/>
      <c r="G7341" s="73"/>
    </row>
    <row r="7342" spans="1:7" x14ac:dyDescent="0.25">
      <c r="A7342" s="71" t="str">
        <f>IF(
   SUMPRODUCT(--(Sinduscon!$3:$3=DATE(2013,INT((ROW(A7539)-1)/20)+1,1)))&gt;0,
   DATE(2013,INT((ROW(A7539)-1)/20)+1,1),
   ""
)</f>
        <v/>
      </c>
      <c r="B7342" s="72" t="str">
        <f t="shared" si="313"/>
        <v/>
      </c>
      <c r="C7342" s="73"/>
      <c r="D7342" s="73"/>
      <c r="E7342" s="73"/>
      <c r="F7342" s="73"/>
      <c r="G7342" s="73"/>
    </row>
    <row r="7343" spans="1:7" x14ac:dyDescent="0.25">
      <c r="A7343" s="71" t="str">
        <f>IF(
   SUMPRODUCT(--(Sinduscon!$3:$3=DATE(2013,INT((ROW(A7540)-1)/20)+1,1)))&gt;0,
   DATE(2013,INT((ROW(A7540)-1)/20)+1,1),
   ""
)</f>
        <v/>
      </c>
      <c r="B7343" s="72" t="str">
        <f t="shared" si="313"/>
        <v/>
      </c>
      <c r="C7343" s="73"/>
      <c r="D7343" s="73"/>
      <c r="E7343" s="73"/>
      <c r="F7343" s="73"/>
      <c r="G7343" s="73"/>
    </row>
    <row r="7344" spans="1:7" x14ac:dyDescent="0.25">
      <c r="A7344" s="71" t="str">
        <f>IF(
   SUMPRODUCT(--(Sinduscon!$3:$3=DATE(2013,INT((ROW(A7541)-1)/20)+1,1)))&gt;0,
   DATE(2013,INT((ROW(A7541)-1)/20)+1,1),
   ""
)</f>
        <v/>
      </c>
      <c r="B7344" s="72" t="str">
        <f t="shared" si="313"/>
        <v/>
      </c>
      <c r="C7344" s="73"/>
      <c r="D7344" s="73"/>
      <c r="E7344" s="73"/>
      <c r="F7344" s="73"/>
      <c r="G7344" s="73"/>
    </row>
    <row r="7345" spans="1:7" x14ac:dyDescent="0.25">
      <c r="A7345" s="71" t="str">
        <f>IF(
   SUMPRODUCT(--(Sinduscon!$3:$3=DATE(2013,INT((ROW(A7542)-1)/20)+1,1)))&gt;0,
   DATE(2013,INT((ROW(A7542)-1)/20)+1,1),
   ""
)</f>
        <v/>
      </c>
      <c r="B7345" s="72" t="str">
        <f t="shared" si="313"/>
        <v/>
      </c>
      <c r="C7345" s="73"/>
      <c r="D7345" s="73"/>
      <c r="E7345" s="73"/>
      <c r="F7345" s="73"/>
      <c r="G7345" s="73"/>
    </row>
    <row r="7346" spans="1:7" x14ac:dyDescent="0.25">
      <c r="A7346" s="71" t="str">
        <f>IF(
   SUMPRODUCT(--(Sinduscon!$3:$3=DATE(2013,INT((ROW(A7543)-1)/20)+1,1)))&gt;0,
   DATE(2013,INT((ROW(A7543)-1)/20)+1,1),
   ""
)</f>
        <v/>
      </c>
      <c r="B7346" s="72" t="str">
        <f t="shared" si="313"/>
        <v/>
      </c>
      <c r="C7346" s="73"/>
      <c r="D7346" s="73"/>
      <c r="E7346" s="73"/>
      <c r="F7346" s="73"/>
      <c r="G7346" s="73"/>
    </row>
    <row r="7347" spans="1:7" x14ac:dyDescent="0.25">
      <c r="A7347" s="71" t="str">
        <f>IF(
   SUMPRODUCT(--(Sinduscon!$3:$3=DATE(2013,INT((ROW(A7544)-1)/20)+1,1)))&gt;0,
   DATE(2013,INT((ROW(A7544)-1)/20)+1,1),
   ""
)</f>
        <v/>
      </c>
      <c r="B7347" s="72" t="str">
        <f t="shared" si="313"/>
        <v/>
      </c>
      <c r="C7347" s="73"/>
      <c r="D7347" s="73"/>
      <c r="E7347" s="73"/>
      <c r="F7347" s="73"/>
      <c r="G7347" s="73"/>
    </row>
    <row r="7348" spans="1:7" x14ac:dyDescent="0.25">
      <c r="A7348" s="71" t="str">
        <f>IF(
   SUMPRODUCT(--(Sinduscon!$3:$3=DATE(2013,INT((ROW(A7545)-1)/20)+1,1)))&gt;0,
   DATE(2013,INT((ROW(A7545)-1)/20)+1,1),
   ""
)</f>
        <v/>
      </c>
      <c r="B7348" s="72" t="str">
        <f t="shared" si="313"/>
        <v/>
      </c>
      <c r="C7348" s="73"/>
      <c r="D7348" s="73"/>
      <c r="E7348" s="73"/>
      <c r="F7348" s="73"/>
      <c r="G7348" s="73"/>
    </row>
    <row r="7349" spans="1:7" x14ac:dyDescent="0.25">
      <c r="A7349" s="71" t="str">
        <f>IF(
   SUMPRODUCT(--(Sinduscon!$3:$3=DATE(2013,INT((ROW(A7546)-1)/20)+1,1)))&gt;0,
   DATE(2013,INT((ROW(A7546)-1)/20)+1,1),
   ""
)</f>
        <v/>
      </c>
      <c r="B7349" s="72" t="str">
        <f t="shared" si="313"/>
        <v/>
      </c>
      <c r="C7349" s="73"/>
      <c r="D7349" s="73"/>
      <c r="E7349" s="73"/>
      <c r="F7349" s="73"/>
      <c r="G7349" s="73"/>
    </row>
    <row r="7350" spans="1:7" x14ac:dyDescent="0.25">
      <c r="A7350" s="71" t="str">
        <f>IF(
   SUMPRODUCT(--(Sinduscon!$3:$3=DATE(2013,INT((ROW(A7547)-1)/20)+1,1)))&gt;0,
   DATE(2013,INT((ROW(A7547)-1)/20)+1,1),
   ""
)</f>
        <v/>
      </c>
      <c r="B7350" s="72" t="str">
        <f t="shared" si="313"/>
        <v/>
      </c>
      <c r="C7350" s="73"/>
      <c r="D7350" s="73"/>
      <c r="E7350" s="73"/>
      <c r="F7350" s="73"/>
      <c r="G7350" s="73"/>
    </row>
    <row r="7351" spans="1:7" x14ac:dyDescent="0.25">
      <c r="A7351" s="71" t="str">
        <f>IF(
   SUMPRODUCT(--(Sinduscon!$3:$3=DATE(2013,INT((ROW(A7548)-1)/20)+1,1)))&gt;0,
   DATE(2013,INT((ROW(A7548)-1)/20)+1,1),
   ""
)</f>
        <v/>
      </c>
      <c r="B7351" s="72" t="str">
        <f t="shared" si="313"/>
        <v/>
      </c>
      <c r="C7351" s="73"/>
      <c r="D7351" s="73"/>
      <c r="E7351" s="73"/>
      <c r="F7351" s="73"/>
      <c r="G7351" s="73"/>
    </row>
    <row r="7352" spans="1:7" x14ac:dyDescent="0.25">
      <c r="A7352" s="71" t="str">
        <f>IF(
   SUMPRODUCT(--(Sinduscon!$3:$3=DATE(2013,INT((ROW(A7549)-1)/20)+1,1)))&gt;0,
   DATE(2013,INT((ROW(A7549)-1)/20)+1,1),
   ""
)</f>
        <v/>
      </c>
      <c r="B7352" s="72" t="str">
        <f t="shared" si="313"/>
        <v/>
      </c>
      <c r="C7352" s="73"/>
      <c r="D7352" s="73"/>
      <c r="E7352" s="73"/>
      <c r="F7352" s="73"/>
      <c r="G7352" s="73"/>
    </row>
    <row r="7353" spans="1:7" x14ac:dyDescent="0.25">
      <c r="A7353" s="71" t="str">
        <f>IF(
   SUMPRODUCT(--(Sinduscon!$3:$3=DATE(2013,INT((ROW(A7550)-1)/20)+1,1)))&gt;0,
   DATE(2013,INT((ROW(A7550)-1)/20)+1,1),
   ""
)</f>
        <v/>
      </c>
      <c r="B7353" s="72" t="str">
        <f t="shared" si="313"/>
        <v/>
      </c>
      <c r="C7353" s="73"/>
      <c r="D7353" s="73"/>
      <c r="E7353" s="73"/>
      <c r="F7353" s="73"/>
      <c r="G7353" s="73"/>
    </row>
    <row r="7354" spans="1:7" x14ac:dyDescent="0.25">
      <c r="A7354" s="71" t="str">
        <f>IF(
   SUMPRODUCT(--(Sinduscon!$3:$3=DATE(2013,INT((ROW(A7551)-1)/20)+1,1)))&gt;0,
   DATE(2013,INT((ROW(A7551)-1)/20)+1,1),
   ""
)</f>
        <v/>
      </c>
      <c r="B7354" s="72" t="str">
        <f t="shared" si="313"/>
        <v/>
      </c>
      <c r="C7354" s="73"/>
      <c r="D7354" s="73"/>
      <c r="E7354" s="73"/>
      <c r="F7354" s="73"/>
      <c r="G7354" s="73"/>
    </row>
    <row r="7355" spans="1:7" x14ac:dyDescent="0.25">
      <c r="A7355" s="71" t="str">
        <f>IF(
   SUMPRODUCT(--(Sinduscon!$3:$3=DATE(2013,INT((ROW(A7552)-1)/20)+1,1)))&gt;0,
   DATE(2013,INT((ROW(A7552)-1)/20)+1,1),
   ""
)</f>
        <v/>
      </c>
      <c r="B7355" s="72" t="str">
        <f t="shared" si="313"/>
        <v/>
      </c>
      <c r="C7355" s="73"/>
      <c r="D7355" s="73"/>
      <c r="E7355" s="73"/>
      <c r="F7355" s="73"/>
      <c r="G7355" s="73"/>
    </row>
    <row r="7356" spans="1:7" x14ac:dyDescent="0.25">
      <c r="A7356" s="71" t="str">
        <f>IF(
   SUMPRODUCT(--(Sinduscon!$3:$3=DATE(2013,INT((ROW(A7553)-1)/20)+1,1)))&gt;0,
   DATE(2013,INT((ROW(A7553)-1)/20)+1,1),
   ""
)</f>
        <v/>
      </c>
      <c r="B7356" s="72" t="str">
        <f t="shared" si="313"/>
        <v/>
      </c>
      <c r="C7356" s="73"/>
      <c r="D7356" s="73"/>
      <c r="E7356" s="73"/>
      <c r="F7356" s="73"/>
      <c r="G7356" s="73"/>
    </row>
    <row r="7357" spans="1:7" x14ac:dyDescent="0.25">
      <c r="A7357" s="71" t="str">
        <f>IF(
   SUMPRODUCT(--(Sinduscon!$3:$3=DATE(2013,INT((ROW(A7554)-1)/20)+1,1)))&gt;0,
   DATE(2013,INT((ROW(A7554)-1)/20)+1,1),
   ""
)</f>
        <v/>
      </c>
      <c r="B7357" s="72" t="str">
        <f t="shared" si="313"/>
        <v/>
      </c>
      <c r="C7357" s="73"/>
      <c r="D7357" s="73"/>
      <c r="E7357" s="73"/>
      <c r="F7357" s="73"/>
      <c r="G7357" s="73"/>
    </row>
    <row r="7358" spans="1:7" x14ac:dyDescent="0.25">
      <c r="A7358" s="71" t="str">
        <f>IF(
   SUMPRODUCT(--(Sinduscon!$3:$3=DATE(2013,INT((ROW(A7555)-1)/20)+1,1)))&gt;0,
   DATE(2013,INT((ROW(A7555)-1)/20)+1,1),
   ""
)</f>
        <v/>
      </c>
      <c r="B7358" s="72" t="str">
        <f t="shared" si="313"/>
        <v/>
      </c>
      <c r="C7358" s="73"/>
      <c r="D7358" s="73"/>
      <c r="E7358" s="73"/>
      <c r="F7358" s="73"/>
      <c r="G7358" s="73"/>
    </row>
    <row r="7359" spans="1:7" x14ac:dyDescent="0.25">
      <c r="A7359" s="71" t="str">
        <f>IF(
   SUMPRODUCT(--(Sinduscon!$3:$3=DATE(2013,INT((ROW(A7556)-1)/20)+1,1)))&gt;0,
   DATE(2013,INT((ROW(A7556)-1)/20)+1,1),
   ""
)</f>
        <v/>
      </c>
      <c r="B7359" s="72" t="str">
        <f t="shared" si="313"/>
        <v/>
      </c>
      <c r="C7359" s="73"/>
      <c r="D7359" s="73"/>
      <c r="E7359" s="73"/>
      <c r="F7359" s="73"/>
      <c r="G7359" s="73"/>
    </row>
    <row r="7360" spans="1:7" x14ac:dyDescent="0.25">
      <c r="A7360" s="71" t="str">
        <f>IF(
   SUMPRODUCT(--(Sinduscon!$3:$3=DATE(2013,INT((ROW(A7557)-1)/20)+1,1)))&gt;0,
   DATE(2013,INT((ROW(A7557)-1)/20)+1,1),
   ""
)</f>
        <v/>
      </c>
      <c r="B7360" s="72" t="str">
        <f t="shared" si="313"/>
        <v/>
      </c>
      <c r="C7360" s="73"/>
      <c r="D7360" s="73"/>
      <c r="E7360" s="73"/>
      <c r="F7360" s="73"/>
      <c r="G7360" s="73"/>
    </row>
    <row r="7361" spans="1:7" x14ac:dyDescent="0.25">
      <c r="A7361" s="71" t="str">
        <f>IF(
   SUMPRODUCT(--(Sinduscon!$3:$3=DATE(2013,INT((ROW(A7558)-1)/20)+1,1)))&gt;0,
   DATE(2013,INT((ROW(A7558)-1)/20)+1,1),
   ""
)</f>
        <v/>
      </c>
      <c r="B7361" s="72" t="str">
        <f t="shared" si="313"/>
        <v/>
      </c>
      <c r="C7361" s="73"/>
      <c r="D7361" s="73"/>
      <c r="E7361" s="73"/>
      <c r="F7361" s="73"/>
      <c r="G7361" s="73"/>
    </row>
    <row r="7362" spans="1:7" x14ac:dyDescent="0.25">
      <c r="A7362" s="71" t="str">
        <f>IF(
   SUMPRODUCT(--(Sinduscon!$3:$3=DATE(2013,INT((ROW(A7559)-1)/20)+1,1)))&gt;0,
   DATE(2013,INT((ROW(A7559)-1)/20)+1,1),
   ""
)</f>
        <v/>
      </c>
      <c r="B7362" s="72" t="str">
        <f t="shared" si="313"/>
        <v/>
      </c>
      <c r="C7362" s="73"/>
      <c r="D7362" s="73"/>
      <c r="E7362" s="73"/>
      <c r="F7362" s="73"/>
      <c r="G7362" s="73"/>
    </row>
    <row r="7363" spans="1:7" x14ac:dyDescent="0.25">
      <c r="A7363" s="71" t="str">
        <f>IF(
   SUMPRODUCT(--(Sinduscon!$3:$3=DATE(2013,INT((ROW(A7560)-1)/20)+1,1)))&gt;0,
   DATE(2013,INT((ROW(A7560)-1)/20)+1,1),
   ""
)</f>
        <v/>
      </c>
      <c r="B7363" s="72" t="str">
        <f t="shared" si="313"/>
        <v/>
      </c>
      <c r="C7363" s="73"/>
      <c r="D7363" s="73"/>
      <c r="E7363" s="73"/>
      <c r="F7363" s="73"/>
      <c r="G7363" s="73"/>
    </row>
    <row r="7364" spans="1:7" x14ac:dyDescent="0.25">
      <c r="A7364" s="71" t="str">
        <f>IF(
   SUMPRODUCT(--(Sinduscon!$3:$3=DATE(2013,INT((ROW(A7561)-1)/20)+1,1)))&gt;0,
   DATE(2013,INT((ROW(A7561)-1)/20)+1,1),
   ""
)</f>
        <v/>
      </c>
      <c r="B7364" s="72" t="str">
        <f t="shared" si="313"/>
        <v/>
      </c>
      <c r="C7364" s="73"/>
      <c r="D7364" s="73"/>
      <c r="E7364" s="73"/>
      <c r="F7364" s="73"/>
      <c r="G7364" s="73"/>
    </row>
    <row r="7365" spans="1:7" x14ac:dyDescent="0.25">
      <c r="A7365" s="71" t="str">
        <f>IF(
   SUMPRODUCT(--(Sinduscon!$3:$3=DATE(2013,INT((ROW(A7562)-1)/20)+1,1)))&gt;0,
   DATE(2013,INT((ROW(A7562)-1)/20)+1,1),
   ""
)</f>
        <v/>
      </c>
      <c r="B7365" s="72" t="str">
        <f t="shared" si="313"/>
        <v/>
      </c>
      <c r="C7365" s="73"/>
      <c r="D7365" s="73"/>
      <c r="E7365" s="73"/>
      <c r="F7365" s="73"/>
      <c r="G7365" s="73"/>
    </row>
    <row r="7366" spans="1:7" x14ac:dyDescent="0.25">
      <c r="A7366" s="71" t="str">
        <f>IF(
   SUMPRODUCT(--(Sinduscon!$3:$3=DATE(2013,INT((ROW(A7563)-1)/20)+1,1)))&gt;0,
   DATE(2013,INT((ROW(A7563)-1)/20)+1,1),
   ""
)</f>
        <v/>
      </c>
      <c r="B7366" s="72" t="str">
        <f t="shared" si="313"/>
        <v/>
      </c>
      <c r="C7366" s="73"/>
      <c r="D7366" s="73"/>
      <c r="E7366" s="73"/>
      <c r="F7366" s="73"/>
      <c r="G7366" s="73"/>
    </row>
    <row r="7367" spans="1:7" x14ac:dyDescent="0.25">
      <c r="A7367" s="71" t="str">
        <f>IF(
   SUMPRODUCT(--(Sinduscon!$3:$3=DATE(2013,INT((ROW(A7564)-1)/20)+1,1)))&gt;0,
   DATE(2013,INT((ROW(A7564)-1)/20)+1,1),
   ""
)</f>
        <v/>
      </c>
      <c r="B7367" s="72" t="str">
        <f t="shared" si="313"/>
        <v/>
      </c>
      <c r="C7367" s="73"/>
      <c r="D7367" s="73"/>
      <c r="E7367" s="73"/>
      <c r="F7367" s="73"/>
      <c r="G7367" s="73"/>
    </row>
    <row r="7368" spans="1:7" x14ac:dyDescent="0.25">
      <c r="A7368" s="71" t="str">
        <f>IF(
   SUMPRODUCT(--(Sinduscon!$3:$3=DATE(2013,INT((ROW(A7565)-1)/20)+1,1)))&gt;0,
   DATE(2013,INT((ROW(A7565)-1)/20)+1,1),
   ""
)</f>
        <v/>
      </c>
      <c r="B7368" s="72" t="str">
        <f t="shared" ref="B7368:B7431" si="314">IF(A7368&lt;&gt;"", CHOOSE(MOD(QUOTIENT(ROW()-4,4),5)+1,"R-1","PP-4","R-8","R-16","PIS"), "")</f>
        <v/>
      </c>
      <c r="C7368" s="73"/>
      <c r="D7368" s="73"/>
      <c r="E7368" s="73"/>
      <c r="F7368" s="73"/>
      <c r="G7368" s="73"/>
    </row>
    <row r="7369" spans="1:7" x14ac:dyDescent="0.25">
      <c r="A7369" s="71" t="str">
        <f>IF(
   SUMPRODUCT(--(Sinduscon!$3:$3=DATE(2013,INT((ROW(A7566)-1)/20)+1,1)))&gt;0,
   DATE(2013,INT((ROW(A7566)-1)/20)+1,1),
   ""
)</f>
        <v/>
      </c>
      <c r="B7369" s="72" t="str">
        <f t="shared" si="314"/>
        <v/>
      </c>
      <c r="C7369" s="73"/>
      <c r="D7369" s="73"/>
      <c r="E7369" s="73"/>
      <c r="F7369" s="73"/>
      <c r="G7369" s="73"/>
    </row>
    <row r="7370" spans="1:7" x14ac:dyDescent="0.25">
      <c r="A7370" s="71" t="str">
        <f>IF(
   SUMPRODUCT(--(Sinduscon!$3:$3=DATE(2013,INT((ROW(A7567)-1)/20)+1,1)))&gt;0,
   DATE(2013,INT((ROW(A7567)-1)/20)+1,1),
   ""
)</f>
        <v/>
      </c>
      <c r="B7370" s="72" t="str">
        <f t="shared" si="314"/>
        <v/>
      </c>
      <c r="C7370" s="73"/>
      <c r="D7370" s="73"/>
      <c r="E7370" s="73"/>
      <c r="F7370" s="73"/>
      <c r="G7370" s="73"/>
    </row>
    <row r="7371" spans="1:7" x14ac:dyDescent="0.25">
      <c r="A7371" s="71" t="str">
        <f>IF(
   SUMPRODUCT(--(Sinduscon!$3:$3=DATE(2013,INT((ROW(A7568)-1)/20)+1,1)))&gt;0,
   DATE(2013,INT((ROW(A7568)-1)/20)+1,1),
   ""
)</f>
        <v/>
      </c>
      <c r="B7371" s="72" t="str">
        <f t="shared" si="314"/>
        <v/>
      </c>
      <c r="C7371" s="73"/>
      <c r="D7371" s="73"/>
      <c r="E7371" s="73"/>
      <c r="F7371" s="73"/>
      <c r="G7371" s="73"/>
    </row>
    <row r="7372" spans="1:7" x14ac:dyDescent="0.25">
      <c r="A7372" s="71" t="str">
        <f>IF(
   SUMPRODUCT(--(Sinduscon!$3:$3=DATE(2013,INT((ROW(A7569)-1)/20)+1,1)))&gt;0,
   DATE(2013,INT((ROW(A7569)-1)/20)+1,1),
   ""
)</f>
        <v/>
      </c>
      <c r="B7372" s="72" t="str">
        <f t="shared" si="314"/>
        <v/>
      </c>
      <c r="C7372" s="73"/>
      <c r="D7372" s="73"/>
      <c r="E7372" s="73"/>
      <c r="F7372" s="73"/>
      <c r="G7372" s="73"/>
    </row>
    <row r="7373" spans="1:7" x14ac:dyDescent="0.25">
      <c r="A7373" s="71" t="str">
        <f>IF(
   SUMPRODUCT(--(Sinduscon!$3:$3=DATE(2013,INT((ROW(A7570)-1)/20)+1,1)))&gt;0,
   DATE(2013,INT((ROW(A7570)-1)/20)+1,1),
   ""
)</f>
        <v/>
      </c>
      <c r="B7373" s="72" t="str">
        <f t="shared" si="314"/>
        <v/>
      </c>
      <c r="C7373" s="73"/>
      <c r="D7373" s="73"/>
      <c r="E7373" s="73"/>
      <c r="F7373" s="73"/>
      <c r="G7373" s="73"/>
    </row>
    <row r="7374" spans="1:7" x14ac:dyDescent="0.25">
      <c r="A7374" s="71" t="str">
        <f>IF(
   SUMPRODUCT(--(Sinduscon!$3:$3=DATE(2013,INT((ROW(A7571)-1)/20)+1,1)))&gt;0,
   DATE(2013,INT((ROW(A7571)-1)/20)+1,1),
   ""
)</f>
        <v/>
      </c>
      <c r="B7374" s="72" t="str">
        <f t="shared" si="314"/>
        <v/>
      </c>
      <c r="C7374" s="73"/>
      <c r="D7374" s="73"/>
      <c r="E7374" s="73"/>
      <c r="F7374" s="73"/>
      <c r="G7374" s="73"/>
    </row>
    <row r="7375" spans="1:7" x14ac:dyDescent="0.25">
      <c r="A7375" s="71" t="str">
        <f>IF(
   SUMPRODUCT(--(Sinduscon!$3:$3=DATE(2013,INT((ROW(A7572)-1)/20)+1,1)))&gt;0,
   DATE(2013,INT((ROW(A7572)-1)/20)+1,1),
   ""
)</f>
        <v/>
      </c>
      <c r="B7375" s="72" t="str">
        <f t="shared" si="314"/>
        <v/>
      </c>
      <c r="C7375" s="73"/>
      <c r="D7375" s="73"/>
      <c r="E7375" s="73"/>
      <c r="F7375" s="73"/>
      <c r="G7375" s="73"/>
    </row>
    <row r="7376" spans="1:7" x14ac:dyDescent="0.25">
      <c r="A7376" s="71" t="str">
        <f>IF(
   SUMPRODUCT(--(Sinduscon!$3:$3=DATE(2013,INT((ROW(A7573)-1)/20)+1,1)))&gt;0,
   DATE(2013,INT((ROW(A7573)-1)/20)+1,1),
   ""
)</f>
        <v/>
      </c>
      <c r="B7376" s="72" t="str">
        <f t="shared" si="314"/>
        <v/>
      </c>
      <c r="C7376" s="73"/>
      <c r="D7376" s="73"/>
      <c r="E7376" s="73"/>
      <c r="F7376" s="73"/>
      <c r="G7376" s="73"/>
    </row>
    <row r="7377" spans="1:7" x14ac:dyDescent="0.25">
      <c r="A7377" s="71" t="str">
        <f>IF(
   SUMPRODUCT(--(Sinduscon!$3:$3=DATE(2013,INT((ROW(A7574)-1)/20)+1,1)))&gt;0,
   DATE(2013,INT((ROW(A7574)-1)/20)+1,1),
   ""
)</f>
        <v/>
      </c>
      <c r="B7377" s="72" t="str">
        <f t="shared" si="314"/>
        <v/>
      </c>
      <c r="C7377" s="73"/>
      <c r="D7377" s="73"/>
      <c r="E7377" s="73"/>
      <c r="F7377" s="73"/>
      <c r="G7377" s="73"/>
    </row>
    <row r="7378" spans="1:7" x14ac:dyDescent="0.25">
      <c r="A7378" s="71" t="str">
        <f>IF(
   SUMPRODUCT(--(Sinduscon!$3:$3=DATE(2013,INT((ROW(A7575)-1)/20)+1,1)))&gt;0,
   DATE(2013,INT((ROW(A7575)-1)/20)+1,1),
   ""
)</f>
        <v/>
      </c>
      <c r="B7378" s="72" t="str">
        <f t="shared" si="314"/>
        <v/>
      </c>
      <c r="C7378" s="73"/>
      <c r="D7378" s="73"/>
      <c r="E7378" s="73"/>
      <c r="F7378" s="73"/>
      <c r="G7378" s="73"/>
    </row>
    <row r="7379" spans="1:7" x14ac:dyDescent="0.25">
      <c r="A7379" s="71" t="str">
        <f>IF(
   SUMPRODUCT(--(Sinduscon!$3:$3=DATE(2013,INT((ROW(A7576)-1)/20)+1,1)))&gt;0,
   DATE(2013,INT((ROW(A7576)-1)/20)+1,1),
   ""
)</f>
        <v/>
      </c>
      <c r="B7379" s="72" t="str">
        <f t="shared" si="314"/>
        <v/>
      </c>
      <c r="C7379" s="73"/>
      <c r="D7379" s="73"/>
      <c r="E7379" s="73"/>
      <c r="F7379" s="73"/>
      <c r="G7379" s="73"/>
    </row>
    <row r="7380" spans="1:7" x14ac:dyDescent="0.25">
      <c r="A7380" s="71" t="str">
        <f>IF(
   SUMPRODUCT(--(Sinduscon!$3:$3=DATE(2013,INT((ROW(A7577)-1)/20)+1,1)))&gt;0,
   DATE(2013,INT((ROW(A7577)-1)/20)+1,1),
   ""
)</f>
        <v/>
      </c>
      <c r="B7380" s="72" t="str">
        <f t="shared" si="314"/>
        <v/>
      </c>
      <c r="C7380" s="73"/>
      <c r="D7380" s="73"/>
      <c r="E7380" s="73"/>
      <c r="F7380" s="73"/>
      <c r="G7380" s="73"/>
    </row>
    <row r="7381" spans="1:7" x14ac:dyDescent="0.25">
      <c r="A7381" s="71" t="str">
        <f>IF(
   SUMPRODUCT(--(Sinduscon!$3:$3=DATE(2013,INT((ROW(A7578)-1)/20)+1,1)))&gt;0,
   DATE(2013,INT((ROW(A7578)-1)/20)+1,1),
   ""
)</f>
        <v/>
      </c>
      <c r="B7381" s="72" t="str">
        <f t="shared" si="314"/>
        <v/>
      </c>
      <c r="C7381" s="73"/>
      <c r="D7381" s="73"/>
      <c r="E7381" s="73"/>
      <c r="F7381" s="73"/>
      <c r="G7381" s="73"/>
    </row>
    <row r="7382" spans="1:7" x14ac:dyDescent="0.25">
      <c r="A7382" s="71" t="str">
        <f>IF(
   SUMPRODUCT(--(Sinduscon!$3:$3=DATE(2013,INT((ROW(A7579)-1)/20)+1,1)))&gt;0,
   DATE(2013,INT((ROW(A7579)-1)/20)+1,1),
   ""
)</f>
        <v/>
      </c>
      <c r="B7382" s="72" t="str">
        <f t="shared" si="314"/>
        <v/>
      </c>
      <c r="C7382" s="73"/>
      <c r="D7382" s="73"/>
      <c r="E7382" s="73"/>
      <c r="F7382" s="73"/>
      <c r="G7382" s="73"/>
    </row>
    <row r="7383" spans="1:7" x14ac:dyDescent="0.25">
      <c r="A7383" s="71" t="str">
        <f>IF(
   SUMPRODUCT(--(Sinduscon!$3:$3=DATE(2013,INT((ROW(A7580)-1)/20)+1,1)))&gt;0,
   DATE(2013,INT((ROW(A7580)-1)/20)+1,1),
   ""
)</f>
        <v/>
      </c>
      <c r="B7383" s="72" t="str">
        <f t="shared" si="314"/>
        <v/>
      </c>
      <c r="C7383" s="73"/>
      <c r="D7383" s="73"/>
      <c r="E7383" s="73"/>
      <c r="F7383" s="73"/>
      <c r="G7383" s="73"/>
    </row>
    <row r="7384" spans="1:7" x14ac:dyDescent="0.25">
      <c r="A7384" s="71" t="str">
        <f>IF(
   SUMPRODUCT(--(Sinduscon!$3:$3=DATE(2013,INT((ROW(A7581)-1)/20)+1,1)))&gt;0,
   DATE(2013,INT((ROW(A7581)-1)/20)+1,1),
   ""
)</f>
        <v/>
      </c>
      <c r="B7384" s="72" t="str">
        <f t="shared" si="314"/>
        <v/>
      </c>
      <c r="C7384" s="73"/>
      <c r="D7384" s="73"/>
      <c r="E7384" s="73"/>
      <c r="F7384" s="73"/>
      <c r="G7384" s="73"/>
    </row>
    <row r="7385" spans="1:7" x14ac:dyDescent="0.25">
      <c r="A7385" s="71" t="str">
        <f>IF(
   SUMPRODUCT(--(Sinduscon!$3:$3=DATE(2013,INT((ROW(A7582)-1)/20)+1,1)))&gt;0,
   DATE(2013,INT((ROW(A7582)-1)/20)+1,1),
   ""
)</f>
        <v/>
      </c>
      <c r="B7385" s="72" t="str">
        <f t="shared" si="314"/>
        <v/>
      </c>
      <c r="C7385" s="73"/>
      <c r="D7385" s="73"/>
      <c r="E7385" s="73"/>
      <c r="F7385" s="73"/>
      <c r="G7385" s="73"/>
    </row>
    <row r="7386" spans="1:7" x14ac:dyDescent="0.25">
      <c r="A7386" s="71" t="str">
        <f>IF(
   SUMPRODUCT(--(Sinduscon!$3:$3=DATE(2013,INT((ROW(A7583)-1)/20)+1,1)))&gt;0,
   DATE(2013,INT((ROW(A7583)-1)/20)+1,1),
   ""
)</f>
        <v/>
      </c>
      <c r="B7386" s="72" t="str">
        <f t="shared" si="314"/>
        <v/>
      </c>
      <c r="C7386" s="73"/>
      <c r="D7386" s="73"/>
      <c r="E7386" s="73"/>
      <c r="F7386" s="73"/>
      <c r="G7386" s="73"/>
    </row>
    <row r="7387" spans="1:7" x14ac:dyDescent="0.25">
      <c r="A7387" s="71" t="str">
        <f>IF(
   SUMPRODUCT(--(Sinduscon!$3:$3=DATE(2013,INT((ROW(A7584)-1)/20)+1,1)))&gt;0,
   DATE(2013,INT((ROW(A7584)-1)/20)+1,1),
   ""
)</f>
        <v/>
      </c>
      <c r="B7387" s="72" t="str">
        <f t="shared" si="314"/>
        <v/>
      </c>
      <c r="C7387" s="73"/>
      <c r="D7387" s="73"/>
      <c r="E7387" s="73"/>
      <c r="F7387" s="73"/>
      <c r="G7387" s="73"/>
    </row>
    <row r="7388" spans="1:7" x14ac:dyDescent="0.25">
      <c r="A7388" s="71" t="str">
        <f>IF(
   SUMPRODUCT(--(Sinduscon!$3:$3=DATE(2013,INT((ROW(A7585)-1)/20)+1,1)))&gt;0,
   DATE(2013,INT((ROW(A7585)-1)/20)+1,1),
   ""
)</f>
        <v/>
      </c>
      <c r="B7388" s="72" t="str">
        <f t="shared" si="314"/>
        <v/>
      </c>
      <c r="C7388" s="73"/>
      <c r="D7388" s="73"/>
      <c r="E7388" s="73"/>
      <c r="F7388" s="73"/>
      <c r="G7388" s="73"/>
    </row>
    <row r="7389" spans="1:7" x14ac:dyDescent="0.25">
      <c r="A7389" s="71" t="str">
        <f>IF(
   SUMPRODUCT(--(Sinduscon!$3:$3=DATE(2013,INT((ROW(A7586)-1)/20)+1,1)))&gt;0,
   DATE(2013,INT((ROW(A7586)-1)/20)+1,1),
   ""
)</f>
        <v/>
      </c>
      <c r="B7389" s="72" t="str">
        <f t="shared" si="314"/>
        <v/>
      </c>
      <c r="C7389" s="73"/>
      <c r="D7389" s="73"/>
      <c r="E7389" s="73"/>
      <c r="F7389" s="73"/>
      <c r="G7389" s="73"/>
    </row>
    <row r="7390" spans="1:7" x14ac:dyDescent="0.25">
      <c r="A7390" s="71" t="str">
        <f>IF(
   SUMPRODUCT(--(Sinduscon!$3:$3=DATE(2013,INT((ROW(A7587)-1)/20)+1,1)))&gt;0,
   DATE(2013,INT((ROW(A7587)-1)/20)+1,1),
   ""
)</f>
        <v/>
      </c>
      <c r="B7390" s="72" t="str">
        <f t="shared" si="314"/>
        <v/>
      </c>
      <c r="C7390" s="73"/>
      <c r="D7390" s="73"/>
      <c r="E7390" s="73"/>
      <c r="F7390" s="73"/>
      <c r="G7390" s="73"/>
    </row>
    <row r="7391" spans="1:7" x14ac:dyDescent="0.25">
      <c r="A7391" s="71" t="str">
        <f>IF(
   SUMPRODUCT(--(Sinduscon!$3:$3=DATE(2013,INT((ROW(A7588)-1)/20)+1,1)))&gt;0,
   DATE(2013,INT((ROW(A7588)-1)/20)+1,1),
   ""
)</f>
        <v/>
      </c>
      <c r="B7391" s="72" t="str">
        <f t="shared" si="314"/>
        <v/>
      </c>
      <c r="C7391" s="73"/>
      <c r="D7391" s="73"/>
      <c r="E7391" s="73"/>
      <c r="F7391" s="73"/>
      <c r="G7391" s="73"/>
    </row>
    <row r="7392" spans="1:7" x14ac:dyDescent="0.25">
      <c r="A7392" s="71" t="str">
        <f>IF(
   SUMPRODUCT(--(Sinduscon!$3:$3=DATE(2013,INT((ROW(A7589)-1)/20)+1,1)))&gt;0,
   DATE(2013,INT((ROW(A7589)-1)/20)+1,1),
   ""
)</f>
        <v/>
      </c>
      <c r="B7392" s="72" t="str">
        <f t="shared" si="314"/>
        <v/>
      </c>
      <c r="C7392" s="73"/>
      <c r="D7392" s="73"/>
      <c r="E7392" s="73"/>
      <c r="F7392" s="73"/>
      <c r="G7392" s="73"/>
    </row>
    <row r="7393" spans="1:7" x14ac:dyDescent="0.25">
      <c r="A7393" s="71" t="str">
        <f>IF(
   SUMPRODUCT(--(Sinduscon!$3:$3=DATE(2013,INT((ROW(A7590)-1)/20)+1,1)))&gt;0,
   DATE(2013,INT((ROW(A7590)-1)/20)+1,1),
   ""
)</f>
        <v/>
      </c>
      <c r="B7393" s="72" t="str">
        <f t="shared" si="314"/>
        <v/>
      </c>
      <c r="C7393" s="73"/>
      <c r="D7393" s="73"/>
      <c r="E7393" s="73"/>
      <c r="F7393" s="73"/>
      <c r="G7393" s="73"/>
    </row>
    <row r="7394" spans="1:7" x14ac:dyDescent="0.25">
      <c r="A7394" s="71" t="str">
        <f>IF(
   SUMPRODUCT(--(Sinduscon!$3:$3=DATE(2013,INT((ROW(A7591)-1)/20)+1,1)))&gt;0,
   DATE(2013,INT((ROW(A7591)-1)/20)+1,1),
   ""
)</f>
        <v/>
      </c>
      <c r="B7394" s="72" t="str">
        <f t="shared" si="314"/>
        <v/>
      </c>
      <c r="C7394" s="73"/>
      <c r="D7394" s="73"/>
      <c r="E7394" s="73"/>
      <c r="F7394" s="73"/>
      <c r="G7394" s="73"/>
    </row>
    <row r="7395" spans="1:7" x14ac:dyDescent="0.25">
      <c r="A7395" s="71" t="str">
        <f>IF(
   SUMPRODUCT(--(Sinduscon!$3:$3=DATE(2013,INT((ROW(A7592)-1)/20)+1,1)))&gt;0,
   DATE(2013,INT((ROW(A7592)-1)/20)+1,1),
   ""
)</f>
        <v/>
      </c>
      <c r="B7395" s="72" t="str">
        <f t="shared" si="314"/>
        <v/>
      </c>
      <c r="C7395" s="73"/>
      <c r="D7395" s="73"/>
      <c r="E7395" s="73"/>
      <c r="F7395" s="73"/>
      <c r="G7395" s="73"/>
    </row>
    <row r="7396" spans="1:7" x14ac:dyDescent="0.25">
      <c r="A7396" s="71" t="str">
        <f>IF(
   SUMPRODUCT(--(Sinduscon!$3:$3=DATE(2013,INT((ROW(A7593)-1)/20)+1,1)))&gt;0,
   DATE(2013,INT((ROW(A7593)-1)/20)+1,1),
   ""
)</f>
        <v/>
      </c>
      <c r="B7396" s="72" t="str">
        <f t="shared" si="314"/>
        <v/>
      </c>
      <c r="C7396" s="73"/>
      <c r="D7396" s="73"/>
      <c r="E7396" s="73"/>
      <c r="F7396" s="73"/>
      <c r="G7396" s="73"/>
    </row>
    <row r="7397" spans="1:7" x14ac:dyDescent="0.25">
      <c r="A7397" s="71" t="str">
        <f>IF(
   SUMPRODUCT(--(Sinduscon!$3:$3=DATE(2013,INT((ROW(A7594)-1)/20)+1,1)))&gt;0,
   DATE(2013,INT((ROW(A7594)-1)/20)+1,1),
   ""
)</f>
        <v/>
      </c>
      <c r="B7397" s="72" t="str">
        <f t="shared" si="314"/>
        <v/>
      </c>
      <c r="C7397" s="73"/>
      <c r="D7397" s="73"/>
      <c r="E7397" s="73"/>
      <c r="F7397" s="73"/>
      <c r="G7397" s="73"/>
    </row>
    <row r="7398" spans="1:7" x14ac:dyDescent="0.25">
      <c r="A7398" s="71" t="str">
        <f>IF(
   SUMPRODUCT(--(Sinduscon!$3:$3=DATE(2013,INT((ROW(A7595)-1)/20)+1,1)))&gt;0,
   DATE(2013,INT((ROW(A7595)-1)/20)+1,1),
   ""
)</f>
        <v/>
      </c>
      <c r="B7398" s="72" t="str">
        <f t="shared" si="314"/>
        <v/>
      </c>
      <c r="C7398" s="73"/>
      <c r="D7398" s="73"/>
      <c r="E7398" s="73"/>
      <c r="F7398" s="73"/>
      <c r="G7398" s="73"/>
    </row>
    <row r="7399" spans="1:7" x14ac:dyDescent="0.25">
      <c r="A7399" s="71" t="str">
        <f>IF(
   SUMPRODUCT(--(Sinduscon!$3:$3=DATE(2013,INT((ROW(A7596)-1)/20)+1,1)))&gt;0,
   DATE(2013,INT((ROW(A7596)-1)/20)+1,1),
   ""
)</f>
        <v/>
      </c>
      <c r="B7399" s="72" t="str">
        <f t="shared" si="314"/>
        <v/>
      </c>
      <c r="C7399" s="73"/>
      <c r="D7399" s="73"/>
      <c r="E7399" s="73"/>
      <c r="F7399" s="73"/>
      <c r="G7399" s="73"/>
    </row>
    <row r="7400" spans="1:7" x14ac:dyDescent="0.25">
      <c r="A7400" s="71" t="str">
        <f>IF(
   SUMPRODUCT(--(Sinduscon!$3:$3=DATE(2013,INT((ROW(A7597)-1)/20)+1,1)))&gt;0,
   DATE(2013,INT((ROW(A7597)-1)/20)+1,1),
   ""
)</f>
        <v/>
      </c>
      <c r="B7400" s="72" t="str">
        <f t="shared" si="314"/>
        <v/>
      </c>
      <c r="C7400" s="73"/>
      <c r="D7400" s="73"/>
      <c r="E7400" s="73"/>
      <c r="F7400" s="73"/>
      <c r="G7400" s="73"/>
    </row>
    <row r="7401" spans="1:7" x14ac:dyDescent="0.25">
      <c r="A7401" s="71" t="str">
        <f>IF(
   SUMPRODUCT(--(Sinduscon!$3:$3=DATE(2013,INT((ROW(A7598)-1)/20)+1,1)))&gt;0,
   DATE(2013,INT((ROW(A7598)-1)/20)+1,1),
   ""
)</f>
        <v/>
      </c>
      <c r="B7401" s="72" t="str">
        <f t="shared" si="314"/>
        <v/>
      </c>
      <c r="C7401" s="73"/>
      <c r="D7401" s="73"/>
      <c r="E7401" s="73"/>
      <c r="F7401" s="73"/>
      <c r="G7401" s="73"/>
    </row>
    <row r="7402" spans="1:7" x14ac:dyDescent="0.25">
      <c r="A7402" s="71" t="str">
        <f>IF(
   SUMPRODUCT(--(Sinduscon!$3:$3=DATE(2013,INT((ROW(A7599)-1)/20)+1,1)))&gt;0,
   DATE(2013,INT((ROW(A7599)-1)/20)+1,1),
   ""
)</f>
        <v/>
      </c>
      <c r="B7402" s="72" t="str">
        <f t="shared" si="314"/>
        <v/>
      </c>
      <c r="C7402" s="73"/>
      <c r="D7402" s="73"/>
      <c r="E7402" s="73"/>
      <c r="F7402" s="73"/>
      <c r="G7402" s="73"/>
    </row>
    <row r="7403" spans="1:7" x14ac:dyDescent="0.25">
      <c r="A7403" s="71" t="str">
        <f>IF(
   SUMPRODUCT(--(Sinduscon!$3:$3=DATE(2013,INT((ROW(A7600)-1)/20)+1,1)))&gt;0,
   DATE(2013,INT((ROW(A7600)-1)/20)+1,1),
   ""
)</f>
        <v/>
      </c>
      <c r="B7403" s="72" t="str">
        <f t="shared" si="314"/>
        <v/>
      </c>
      <c r="C7403" s="73"/>
      <c r="D7403" s="73"/>
      <c r="E7403" s="73"/>
      <c r="F7403" s="73"/>
      <c r="G7403" s="73"/>
    </row>
    <row r="7404" spans="1:7" x14ac:dyDescent="0.25">
      <c r="A7404" s="71" t="str">
        <f>IF(
   SUMPRODUCT(--(Sinduscon!$3:$3=DATE(2013,INT((ROW(A7601)-1)/20)+1,1)))&gt;0,
   DATE(2013,INT((ROW(A7601)-1)/20)+1,1),
   ""
)</f>
        <v/>
      </c>
      <c r="B7404" s="72" t="str">
        <f t="shared" si="314"/>
        <v/>
      </c>
      <c r="C7404" s="73"/>
      <c r="D7404" s="73"/>
      <c r="E7404" s="73"/>
      <c r="F7404" s="73"/>
      <c r="G7404" s="73"/>
    </row>
    <row r="7405" spans="1:7" x14ac:dyDescent="0.25">
      <c r="A7405" s="71" t="str">
        <f>IF(
   SUMPRODUCT(--(Sinduscon!$3:$3=DATE(2013,INT((ROW(A7602)-1)/20)+1,1)))&gt;0,
   DATE(2013,INT((ROW(A7602)-1)/20)+1,1),
   ""
)</f>
        <v/>
      </c>
      <c r="B7405" s="72" t="str">
        <f t="shared" si="314"/>
        <v/>
      </c>
      <c r="C7405" s="73"/>
      <c r="D7405" s="73"/>
      <c r="E7405" s="73"/>
      <c r="F7405" s="73"/>
      <c r="G7405" s="73"/>
    </row>
    <row r="7406" spans="1:7" x14ac:dyDescent="0.25">
      <c r="A7406" s="71" t="str">
        <f>IF(
   SUMPRODUCT(--(Sinduscon!$3:$3=DATE(2013,INT((ROW(A7603)-1)/20)+1,1)))&gt;0,
   DATE(2013,INT((ROW(A7603)-1)/20)+1,1),
   ""
)</f>
        <v/>
      </c>
      <c r="B7406" s="72" t="str">
        <f t="shared" si="314"/>
        <v/>
      </c>
      <c r="C7406" s="73"/>
      <c r="D7406" s="73"/>
      <c r="E7406" s="73"/>
      <c r="F7406" s="73"/>
      <c r="G7406" s="73"/>
    </row>
    <row r="7407" spans="1:7" x14ac:dyDescent="0.25">
      <c r="A7407" s="71" t="str">
        <f>IF(
   SUMPRODUCT(--(Sinduscon!$3:$3=DATE(2013,INT((ROW(A7604)-1)/20)+1,1)))&gt;0,
   DATE(2013,INT((ROW(A7604)-1)/20)+1,1),
   ""
)</f>
        <v/>
      </c>
      <c r="B7407" s="72" t="str">
        <f t="shared" si="314"/>
        <v/>
      </c>
      <c r="C7407" s="73"/>
      <c r="D7407" s="73"/>
      <c r="E7407" s="73"/>
      <c r="F7407" s="73"/>
      <c r="G7407" s="73"/>
    </row>
    <row r="7408" spans="1:7" x14ac:dyDescent="0.25">
      <c r="A7408" s="71" t="str">
        <f>IF(
   SUMPRODUCT(--(Sinduscon!$3:$3=DATE(2013,INT((ROW(A7605)-1)/20)+1,1)))&gt;0,
   DATE(2013,INT((ROW(A7605)-1)/20)+1,1),
   ""
)</f>
        <v/>
      </c>
      <c r="B7408" s="72" t="str">
        <f t="shared" si="314"/>
        <v/>
      </c>
      <c r="C7408" s="73"/>
      <c r="D7408" s="73"/>
      <c r="E7408" s="73"/>
      <c r="F7408" s="73"/>
      <c r="G7408" s="73"/>
    </row>
    <row r="7409" spans="1:7" x14ac:dyDescent="0.25">
      <c r="A7409" s="71" t="str">
        <f>IF(
   SUMPRODUCT(--(Sinduscon!$3:$3=DATE(2013,INT((ROW(A7606)-1)/20)+1,1)))&gt;0,
   DATE(2013,INT((ROW(A7606)-1)/20)+1,1),
   ""
)</f>
        <v/>
      </c>
      <c r="B7409" s="72" t="str">
        <f t="shared" si="314"/>
        <v/>
      </c>
      <c r="C7409" s="73"/>
      <c r="D7409" s="73"/>
      <c r="E7409" s="73"/>
      <c r="F7409" s="73"/>
      <c r="G7409" s="73"/>
    </row>
    <row r="7410" spans="1:7" x14ac:dyDescent="0.25">
      <c r="A7410" s="71" t="str">
        <f>IF(
   SUMPRODUCT(--(Sinduscon!$3:$3=DATE(2013,INT((ROW(A7607)-1)/20)+1,1)))&gt;0,
   DATE(2013,INT((ROW(A7607)-1)/20)+1,1),
   ""
)</f>
        <v/>
      </c>
      <c r="B7410" s="72" t="str">
        <f t="shared" si="314"/>
        <v/>
      </c>
      <c r="C7410" s="73"/>
      <c r="D7410" s="73"/>
      <c r="E7410" s="73"/>
      <c r="F7410" s="73"/>
      <c r="G7410" s="73"/>
    </row>
    <row r="7411" spans="1:7" x14ac:dyDescent="0.25">
      <c r="A7411" s="71" t="str">
        <f>IF(
   SUMPRODUCT(--(Sinduscon!$3:$3=DATE(2013,INT((ROW(A7608)-1)/20)+1,1)))&gt;0,
   DATE(2013,INT((ROW(A7608)-1)/20)+1,1),
   ""
)</f>
        <v/>
      </c>
      <c r="B7411" s="72" t="str">
        <f t="shared" si="314"/>
        <v/>
      </c>
      <c r="C7411" s="73"/>
      <c r="D7411" s="73"/>
      <c r="E7411" s="73"/>
      <c r="F7411" s="73"/>
      <c r="G7411" s="73"/>
    </row>
    <row r="7412" spans="1:7" x14ac:dyDescent="0.25">
      <c r="A7412" s="71" t="str">
        <f>IF(
   SUMPRODUCT(--(Sinduscon!$3:$3=DATE(2013,INT((ROW(A7609)-1)/20)+1,1)))&gt;0,
   DATE(2013,INT((ROW(A7609)-1)/20)+1,1),
   ""
)</f>
        <v/>
      </c>
      <c r="B7412" s="72" t="str">
        <f t="shared" si="314"/>
        <v/>
      </c>
      <c r="C7412" s="73"/>
      <c r="D7412" s="73"/>
      <c r="E7412" s="73"/>
      <c r="F7412" s="73"/>
      <c r="G7412" s="73"/>
    </row>
    <row r="7413" spans="1:7" x14ac:dyDescent="0.25">
      <c r="A7413" s="71" t="str">
        <f>IF(
   SUMPRODUCT(--(Sinduscon!$3:$3=DATE(2013,INT((ROW(A7610)-1)/20)+1,1)))&gt;0,
   DATE(2013,INT((ROW(A7610)-1)/20)+1,1),
   ""
)</f>
        <v/>
      </c>
      <c r="B7413" s="72" t="str">
        <f t="shared" si="314"/>
        <v/>
      </c>
      <c r="C7413" s="73"/>
      <c r="D7413" s="73"/>
      <c r="E7413" s="73"/>
      <c r="F7413" s="73"/>
      <c r="G7413" s="73"/>
    </row>
    <row r="7414" spans="1:7" x14ac:dyDescent="0.25">
      <c r="A7414" s="71" t="str">
        <f>IF(
   SUMPRODUCT(--(Sinduscon!$3:$3=DATE(2013,INT((ROW(A7611)-1)/20)+1,1)))&gt;0,
   DATE(2013,INT((ROW(A7611)-1)/20)+1,1),
   ""
)</f>
        <v/>
      </c>
      <c r="B7414" s="72" t="str">
        <f t="shared" si="314"/>
        <v/>
      </c>
      <c r="C7414" s="73"/>
      <c r="D7414" s="73"/>
      <c r="E7414" s="73"/>
      <c r="F7414" s="73"/>
      <c r="G7414" s="73"/>
    </row>
    <row r="7415" spans="1:7" x14ac:dyDescent="0.25">
      <c r="A7415" s="71" t="str">
        <f>IF(
   SUMPRODUCT(--(Sinduscon!$3:$3=DATE(2013,INT((ROW(A7612)-1)/20)+1,1)))&gt;0,
   DATE(2013,INT((ROW(A7612)-1)/20)+1,1),
   ""
)</f>
        <v/>
      </c>
      <c r="B7415" s="72" t="str">
        <f t="shared" si="314"/>
        <v/>
      </c>
      <c r="C7415" s="73"/>
      <c r="D7415" s="73"/>
      <c r="E7415" s="73"/>
      <c r="F7415" s="73"/>
      <c r="G7415" s="73"/>
    </row>
    <row r="7416" spans="1:7" x14ac:dyDescent="0.25">
      <c r="A7416" s="71" t="str">
        <f>IF(
   SUMPRODUCT(--(Sinduscon!$3:$3=DATE(2013,INT((ROW(A7613)-1)/20)+1,1)))&gt;0,
   DATE(2013,INT((ROW(A7613)-1)/20)+1,1),
   ""
)</f>
        <v/>
      </c>
      <c r="B7416" s="72" t="str">
        <f t="shared" si="314"/>
        <v/>
      </c>
      <c r="C7416" s="73"/>
      <c r="D7416" s="73"/>
      <c r="E7416" s="73"/>
      <c r="F7416" s="73"/>
      <c r="G7416" s="73"/>
    </row>
    <row r="7417" spans="1:7" x14ac:dyDescent="0.25">
      <c r="A7417" s="71" t="str">
        <f>IF(
   SUMPRODUCT(--(Sinduscon!$3:$3=DATE(2013,INT((ROW(A7614)-1)/20)+1,1)))&gt;0,
   DATE(2013,INT((ROW(A7614)-1)/20)+1,1),
   ""
)</f>
        <v/>
      </c>
      <c r="B7417" s="72" t="str">
        <f t="shared" si="314"/>
        <v/>
      </c>
      <c r="C7417" s="73"/>
      <c r="D7417" s="73"/>
      <c r="E7417" s="73"/>
      <c r="F7417" s="73"/>
      <c r="G7417" s="73"/>
    </row>
    <row r="7418" spans="1:7" x14ac:dyDescent="0.25">
      <c r="A7418" s="71" t="str">
        <f>IF(
   SUMPRODUCT(--(Sinduscon!$3:$3=DATE(2013,INT((ROW(A7615)-1)/20)+1,1)))&gt;0,
   DATE(2013,INT((ROW(A7615)-1)/20)+1,1),
   ""
)</f>
        <v/>
      </c>
      <c r="B7418" s="72" t="str">
        <f t="shared" si="314"/>
        <v/>
      </c>
      <c r="C7418" s="73"/>
      <c r="D7418" s="73"/>
      <c r="E7418" s="73"/>
      <c r="F7418" s="73"/>
      <c r="G7418" s="73"/>
    </row>
    <row r="7419" spans="1:7" x14ac:dyDescent="0.25">
      <c r="A7419" s="71" t="str">
        <f>IF(
   SUMPRODUCT(--(Sinduscon!$3:$3=DATE(2013,INT((ROW(A7616)-1)/20)+1,1)))&gt;0,
   DATE(2013,INT((ROW(A7616)-1)/20)+1,1),
   ""
)</f>
        <v/>
      </c>
      <c r="B7419" s="72" t="str">
        <f t="shared" si="314"/>
        <v/>
      </c>
      <c r="C7419" s="73"/>
      <c r="D7419" s="73"/>
      <c r="E7419" s="73"/>
      <c r="F7419" s="73"/>
      <c r="G7419" s="73"/>
    </row>
    <row r="7420" spans="1:7" x14ac:dyDescent="0.25">
      <c r="A7420" s="71" t="str">
        <f>IF(
   SUMPRODUCT(--(Sinduscon!$3:$3=DATE(2013,INT((ROW(A7617)-1)/20)+1,1)))&gt;0,
   DATE(2013,INT((ROW(A7617)-1)/20)+1,1),
   ""
)</f>
        <v/>
      </c>
      <c r="B7420" s="72" t="str">
        <f t="shared" si="314"/>
        <v/>
      </c>
      <c r="C7420" s="73"/>
      <c r="D7420" s="73"/>
      <c r="E7420" s="73"/>
      <c r="F7420" s="73"/>
      <c r="G7420" s="73"/>
    </row>
    <row r="7421" spans="1:7" x14ac:dyDescent="0.25">
      <c r="A7421" s="71" t="str">
        <f>IF(
   SUMPRODUCT(--(Sinduscon!$3:$3=DATE(2013,INT((ROW(A7618)-1)/20)+1,1)))&gt;0,
   DATE(2013,INT((ROW(A7618)-1)/20)+1,1),
   ""
)</f>
        <v/>
      </c>
      <c r="B7421" s="72" t="str">
        <f t="shared" si="314"/>
        <v/>
      </c>
      <c r="C7421" s="73"/>
      <c r="D7421" s="73"/>
      <c r="E7421" s="73"/>
      <c r="F7421" s="73"/>
      <c r="G7421" s="73"/>
    </row>
    <row r="7422" spans="1:7" x14ac:dyDescent="0.25">
      <c r="A7422" s="71" t="str">
        <f>IF(
   SUMPRODUCT(--(Sinduscon!$3:$3=DATE(2013,INT((ROW(A7619)-1)/20)+1,1)))&gt;0,
   DATE(2013,INT((ROW(A7619)-1)/20)+1,1),
   ""
)</f>
        <v/>
      </c>
      <c r="B7422" s="72" t="str">
        <f t="shared" si="314"/>
        <v/>
      </c>
      <c r="C7422" s="73"/>
      <c r="D7422" s="73"/>
      <c r="E7422" s="73"/>
      <c r="F7422" s="73"/>
      <c r="G7422" s="73"/>
    </row>
    <row r="7423" spans="1:7" x14ac:dyDescent="0.25">
      <c r="A7423" s="71" t="str">
        <f>IF(
   SUMPRODUCT(--(Sinduscon!$3:$3=DATE(2013,INT((ROW(A7620)-1)/20)+1,1)))&gt;0,
   DATE(2013,INT((ROW(A7620)-1)/20)+1,1),
   ""
)</f>
        <v/>
      </c>
      <c r="B7423" s="72" t="str">
        <f t="shared" si="314"/>
        <v/>
      </c>
      <c r="C7423" s="73"/>
      <c r="D7423" s="73"/>
      <c r="E7423" s="73"/>
      <c r="F7423" s="73"/>
      <c r="G7423" s="73"/>
    </row>
    <row r="7424" spans="1:7" x14ac:dyDescent="0.25">
      <c r="A7424" s="71" t="str">
        <f>IF(
   SUMPRODUCT(--(Sinduscon!$3:$3=DATE(2013,INT((ROW(A7621)-1)/20)+1,1)))&gt;0,
   DATE(2013,INT((ROW(A7621)-1)/20)+1,1),
   ""
)</f>
        <v/>
      </c>
      <c r="B7424" s="72" t="str">
        <f t="shared" si="314"/>
        <v/>
      </c>
      <c r="C7424" s="73"/>
      <c r="D7424" s="73"/>
      <c r="E7424" s="73"/>
      <c r="F7424" s="73"/>
      <c r="G7424" s="73"/>
    </row>
    <row r="7425" spans="1:7" x14ac:dyDescent="0.25">
      <c r="A7425" s="71" t="str">
        <f>IF(
   SUMPRODUCT(--(Sinduscon!$3:$3=DATE(2013,INT((ROW(A7622)-1)/20)+1,1)))&gt;0,
   DATE(2013,INT((ROW(A7622)-1)/20)+1,1),
   ""
)</f>
        <v/>
      </c>
      <c r="B7425" s="72" t="str">
        <f t="shared" si="314"/>
        <v/>
      </c>
      <c r="C7425" s="73"/>
      <c r="D7425" s="73"/>
      <c r="E7425" s="73"/>
      <c r="F7425" s="73"/>
      <c r="G7425" s="73"/>
    </row>
    <row r="7426" spans="1:7" x14ac:dyDescent="0.25">
      <c r="A7426" s="71" t="str">
        <f>IF(
   SUMPRODUCT(--(Sinduscon!$3:$3=DATE(2013,INT((ROW(A7623)-1)/20)+1,1)))&gt;0,
   DATE(2013,INT((ROW(A7623)-1)/20)+1,1),
   ""
)</f>
        <v/>
      </c>
      <c r="B7426" s="72" t="str">
        <f t="shared" si="314"/>
        <v/>
      </c>
      <c r="C7426" s="73"/>
      <c r="D7426" s="73"/>
      <c r="E7426" s="73"/>
      <c r="F7426" s="73"/>
      <c r="G7426" s="73"/>
    </row>
    <row r="7427" spans="1:7" x14ac:dyDescent="0.25">
      <c r="A7427" s="71" t="str">
        <f>IF(
   SUMPRODUCT(--(Sinduscon!$3:$3=DATE(2013,INT((ROW(A7624)-1)/20)+1,1)))&gt;0,
   DATE(2013,INT((ROW(A7624)-1)/20)+1,1),
   ""
)</f>
        <v/>
      </c>
      <c r="B7427" s="72" t="str">
        <f t="shared" si="314"/>
        <v/>
      </c>
      <c r="C7427" s="73"/>
      <c r="D7427" s="73"/>
      <c r="E7427" s="73"/>
      <c r="F7427" s="73"/>
      <c r="G7427" s="73"/>
    </row>
    <row r="7428" spans="1:7" x14ac:dyDescent="0.25">
      <c r="A7428" s="71" t="str">
        <f>IF(
   SUMPRODUCT(--(Sinduscon!$3:$3=DATE(2013,INT((ROW(A7625)-1)/20)+1,1)))&gt;0,
   DATE(2013,INT((ROW(A7625)-1)/20)+1,1),
   ""
)</f>
        <v/>
      </c>
      <c r="B7428" s="72" t="str">
        <f t="shared" si="314"/>
        <v/>
      </c>
      <c r="C7428" s="73"/>
      <c r="D7428" s="73"/>
      <c r="E7428" s="73"/>
      <c r="F7428" s="73"/>
      <c r="G7428" s="73"/>
    </row>
    <row r="7429" spans="1:7" x14ac:dyDescent="0.25">
      <c r="A7429" s="71" t="str">
        <f>IF(
   SUMPRODUCT(--(Sinduscon!$3:$3=DATE(2013,INT((ROW(A7626)-1)/20)+1,1)))&gt;0,
   DATE(2013,INT((ROW(A7626)-1)/20)+1,1),
   ""
)</f>
        <v/>
      </c>
      <c r="B7429" s="72" t="str">
        <f t="shared" si="314"/>
        <v/>
      </c>
      <c r="C7429" s="73"/>
      <c r="D7429" s="73"/>
      <c r="E7429" s="73"/>
      <c r="F7429" s="73"/>
      <c r="G7429" s="73"/>
    </row>
    <row r="7430" spans="1:7" x14ac:dyDescent="0.25">
      <c r="A7430" s="71" t="str">
        <f>IF(
   SUMPRODUCT(--(Sinduscon!$3:$3=DATE(2013,INT((ROW(A7627)-1)/20)+1,1)))&gt;0,
   DATE(2013,INT((ROW(A7627)-1)/20)+1,1),
   ""
)</f>
        <v/>
      </c>
      <c r="B7430" s="72" t="str">
        <f t="shared" si="314"/>
        <v/>
      </c>
      <c r="C7430" s="73"/>
      <c r="D7430" s="73"/>
      <c r="E7430" s="73"/>
      <c r="F7430" s="73"/>
      <c r="G7430" s="73"/>
    </row>
    <row r="7431" spans="1:7" x14ac:dyDescent="0.25">
      <c r="A7431" s="71" t="str">
        <f>IF(
   SUMPRODUCT(--(Sinduscon!$3:$3=DATE(2013,INT((ROW(A7628)-1)/20)+1,1)))&gt;0,
   DATE(2013,INT((ROW(A7628)-1)/20)+1,1),
   ""
)</f>
        <v/>
      </c>
      <c r="B7431" s="72" t="str">
        <f t="shared" si="314"/>
        <v/>
      </c>
      <c r="C7431" s="73"/>
      <c r="D7431" s="73"/>
      <c r="E7431" s="73"/>
      <c r="F7431" s="73"/>
      <c r="G7431" s="73"/>
    </row>
    <row r="7432" spans="1:7" x14ac:dyDescent="0.25">
      <c r="A7432" s="71" t="str">
        <f>IF(
   SUMPRODUCT(--(Sinduscon!$3:$3=DATE(2013,INT((ROW(A7629)-1)/20)+1,1)))&gt;0,
   DATE(2013,INT((ROW(A7629)-1)/20)+1,1),
   ""
)</f>
        <v/>
      </c>
      <c r="B7432" s="72" t="str">
        <f t="shared" ref="B7432:B7495" si="315">IF(A7432&lt;&gt;"", CHOOSE(MOD(QUOTIENT(ROW()-4,4),5)+1,"R-1","PP-4","R-8","R-16","PIS"), "")</f>
        <v/>
      </c>
      <c r="C7432" s="73"/>
      <c r="D7432" s="73"/>
      <c r="E7432" s="73"/>
      <c r="F7432" s="73"/>
      <c r="G7432" s="73"/>
    </row>
    <row r="7433" spans="1:7" x14ac:dyDescent="0.25">
      <c r="A7433" s="71" t="str">
        <f>IF(
   SUMPRODUCT(--(Sinduscon!$3:$3=DATE(2013,INT((ROW(A7630)-1)/20)+1,1)))&gt;0,
   DATE(2013,INT((ROW(A7630)-1)/20)+1,1),
   ""
)</f>
        <v/>
      </c>
      <c r="B7433" s="72" t="str">
        <f t="shared" si="315"/>
        <v/>
      </c>
      <c r="C7433" s="73"/>
      <c r="D7433" s="73"/>
      <c r="E7433" s="73"/>
      <c r="F7433" s="73"/>
      <c r="G7433" s="73"/>
    </row>
    <row r="7434" spans="1:7" x14ac:dyDescent="0.25">
      <c r="A7434" s="71" t="str">
        <f>IF(
   SUMPRODUCT(--(Sinduscon!$3:$3=DATE(2013,INT((ROW(A7631)-1)/20)+1,1)))&gt;0,
   DATE(2013,INT((ROW(A7631)-1)/20)+1,1),
   ""
)</f>
        <v/>
      </c>
      <c r="B7434" s="72" t="str">
        <f t="shared" si="315"/>
        <v/>
      </c>
      <c r="C7434" s="73"/>
      <c r="D7434" s="73"/>
      <c r="E7434" s="73"/>
      <c r="F7434" s="73"/>
      <c r="G7434" s="73"/>
    </row>
    <row r="7435" spans="1:7" x14ac:dyDescent="0.25">
      <c r="A7435" s="71" t="str">
        <f>IF(
   SUMPRODUCT(--(Sinduscon!$3:$3=DATE(2013,INT((ROW(A7632)-1)/20)+1,1)))&gt;0,
   DATE(2013,INT((ROW(A7632)-1)/20)+1,1),
   ""
)</f>
        <v/>
      </c>
      <c r="B7435" s="72" t="str">
        <f t="shared" si="315"/>
        <v/>
      </c>
      <c r="C7435" s="73"/>
      <c r="D7435" s="73"/>
      <c r="E7435" s="73"/>
      <c r="F7435" s="73"/>
      <c r="G7435" s="73"/>
    </row>
    <row r="7436" spans="1:7" x14ac:dyDescent="0.25">
      <c r="A7436" s="71" t="str">
        <f>IF(
   SUMPRODUCT(--(Sinduscon!$3:$3=DATE(2013,INT((ROW(A7633)-1)/20)+1,1)))&gt;0,
   DATE(2013,INT((ROW(A7633)-1)/20)+1,1),
   ""
)</f>
        <v/>
      </c>
      <c r="B7436" s="72" t="str">
        <f t="shared" si="315"/>
        <v/>
      </c>
      <c r="C7436" s="73"/>
      <c r="D7436" s="73"/>
      <c r="E7436" s="73"/>
      <c r="F7436" s="73"/>
      <c r="G7436" s="73"/>
    </row>
    <row r="7437" spans="1:7" x14ac:dyDescent="0.25">
      <c r="A7437" s="71" t="str">
        <f>IF(
   SUMPRODUCT(--(Sinduscon!$3:$3=DATE(2013,INT((ROW(A7634)-1)/20)+1,1)))&gt;0,
   DATE(2013,INT((ROW(A7634)-1)/20)+1,1),
   ""
)</f>
        <v/>
      </c>
      <c r="B7437" s="72" t="str">
        <f t="shared" si="315"/>
        <v/>
      </c>
      <c r="C7437" s="73"/>
      <c r="D7437" s="73"/>
      <c r="E7437" s="73"/>
      <c r="F7437" s="73"/>
      <c r="G7437" s="73"/>
    </row>
    <row r="7438" spans="1:7" x14ac:dyDescent="0.25">
      <c r="A7438" s="71" t="str">
        <f>IF(
   SUMPRODUCT(--(Sinduscon!$3:$3=DATE(2013,INT((ROW(A7635)-1)/20)+1,1)))&gt;0,
   DATE(2013,INT((ROW(A7635)-1)/20)+1,1),
   ""
)</f>
        <v/>
      </c>
      <c r="B7438" s="72" t="str">
        <f t="shared" si="315"/>
        <v/>
      </c>
      <c r="C7438" s="73"/>
      <c r="D7438" s="73"/>
      <c r="E7438" s="73"/>
      <c r="F7438" s="73"/>
      <c r="G7438" s="73"/>
    </row>
    <row r="7439" spans="1:7" x14ac:dyDescent="0.25">
      <c r="A7439" s="71" t="str">
        <f>IF(
   SUMPRODUCT(--(Sinduscon!$3:$3=DATE(2013,INT((ROW(A7636)-1)/20)+1,1)))&gt;0,
   DATE(2013,INT((ROW(A7636)-1)/20)+1,1),
   ""
)</f>
        <v/>
      </c>
      <c r="B7439" s="72" t="str">
        <f t="shared" si="315"/>
        <v/>
      </c>
      <c r="C7439" s="73"/>
      <c r="D7439" s="73"/>
      <c r="E7439" s="73"/>
      <c r="F7439" s="73"/>
      <c r="G7439" s="73"/>
    </row>
    <row r="7440" spans="1:7" x14ac:dyDescent="0.25">
      <c r="A7440" s="71" t="str">
        <f>IF(
   SUMPRODUCT(--(Sinduscon!$3:$3=DATE(2013,INT((ROW(A7637)-1)/20)+1,1)))&gt;0,
   DATE(2013,INT((ROW(A7637)-1)/20)+1,1),
   ""
)</f>
        <v/>
      </c>
      <c r="B7440" s="72" t="str">
        <f t="shared" si="315"/>
        <v/>
      </c>
      <c r="C7440" s="73"/>
      <c r="D7440" s="73"/>
      <c r="E7440" s="73"/>
      <c r="F7440" s="73"/>
      <c r="G7440" s="73"/>
    </row>
    <row r="7441" spans="1:7" x14ac:dyDescent="0.25">
      <c r="A7441" s="71" t="str">
        <f>IF(
   SUMPRODUCT(--(Sinduscon!$3:$3=DATE(2013,INT((ROW(A7638)-1)/20)+1,1)))&gt;0,
   DATE(2013,INT((ROW(A7638)-1)/20)+1,1),
   ""
)</f>
        <v/>
      </c>
      <c r="B7441" s="72" t="str">
        <f t="shared" si="315"/>
        <v/>
      </c>
      <c r="C7441" s="73"/>
      <c r="D7441" s="73"/>
      <c r="E7441" s="73"/>
      <c r="F7441" s="73"/>
      <c r="G7441" s="73"/>
    </row>
    <row r="7442" spans="1:7" x14ac:dyDescent="0.25">
      <c r="A7442" s="71" t="str">
        <f>IF(
   SUMPRODUCT(--(Sinduscon!$3:$3=DATE(2013,INT((ROW(A7639)-1)/20)+1,1)))&gt;0,
   DATE(2013,INT((ROW(A7639)-1)/20)+1,1),
   ""
)</f>
        <v/>
      </c>
      <c r="B7442" s="72" t="str">
        <f t="shared" si="315"/>
        <v/>
      </c>
      <c r="C7442" s="73"/>
      <c r="D7442" s="73"/>
      <c r="E7442" s="73"/>
      <c r="F7442" s="73"/>
      <c r="G7442" s="73"/>
    </row>
    <row r="7443" spans="1:7" x14ac:dyDescent="0.25">
      <c r="A7443" s="71" t="str">
        <f>IF(
   SUMPRODUCT(--(Sinduscon!$3:$3=DATE(2013,INT((ROW(A7640)-1)/20)+1,1)))&gt;0,
   DATE(2013,INT((ROW(A7640)-1)/20)+1,1),
   ""
)</f>
        <v/>
      </c>
      <c r="B7443" s="72" t="str">
        <f t="shared" si="315"/>
        <v/>
      </c>
      <c r="C7443" s="73"/>
      <c r="D7443" s="73"/>
      <c r="E7443" s="73"/>
      <c r="F7443" s="73"/>
      <c r="G7443" s="73"/>
    </row>
    <row r="7444" spans="1:7" x14ac:dyDescent="0.25">
      <c r="A7444" s="71" t="str">
        <f>IF(
   SUMPRODUCT(--(Sinduscon!$3:$3=DATE(2013,INT((ROW(A7641)-1)/20)+1,1)))&gt;0,
   DATE(2013,INT((ROW(A7641)-1)/20)+1,1),
   ""
)</f>
        <v/>
      </c>
      <c r="B7444" s="72" t="str">
        <f t="shared" si="315"/>
        <v/>
      </c>
      <c r="C7444" s="73"/>
      <c r="D7444" s="73"/>
      <c r="E7444" s="73"/>
      <c r="F7444" s="73"/>
      <c r="G7444" s="73"/>
    </row>
    <row r="7445" spans="1:7" x14ac:dyDescent="0.25">
      <c r="A7445" s="71" t="str">
        <f>IF(
   SUMPRODUCT(--(Sinduscon!$3:$3=DATE(2013,INT((ROW(A7642)-1)/20)+1,1)))&gt;0,
   DATE(2013,INT((ROW(A7642)-1)/20)+1,1),
   ""
)</f>
        <v/>
      </c>
      <c r="B7445" s="72" t="str">
        <f t="shared" si="315"/>
        <v/>
      </c>
      <c r="C7445" s="73"/>
      <c r="D7445" s="73"/>
      <c r="E7445" s="73"/>
      <c r="F7445" s="73"/>
      <c r="G7445" s="73"/>
    </row>
    <row r="7446" spans="1:7" x14ac:dyDescent="0.25">
      <c r="A7446" s="71" t="str">
        <f>IF(
   SUMPRODUCT(--(Sinduscon!$3:$3=DATE(2013,INT((ROW(A7643)-1)/20)+1,1)))&gt;0,
   DATE(2013,INT((ROW(A7643)-1)/20)+1,1),
   ""
)</f>
        <v/>
      </c>
      <c r="B7446" s="72" t="str">
        <f t="shared" si="315"/>
        <v/>
      </c>
      <c r="C7446" s="73"/>
      <c r="D7446" s="73"/>
      <c r="E7446" s="73"/>
      <c r="F7446" s="73"/>
      <c r="G7446" s="73"/>
    </row>
    <row r="7447" spans="1:7" x14ac:dyDescent="0.25">
      <c r="A7447" s="71" t="str">
        <f>IF(
   SUMPRODUCT(--(Sinduscon!$3:$3=DATE(2013,INT((ROW(A7644)-1)/20)+1,1)))&gt;0,
   DATE(2013,INT((ROW(A7644)-1)/20)+1,1),
   ""
)</f>
        <v/>
      </c>
      <c r="B7447" s="72" t="str">
        <f t="shared" si="315"/>
        <v/>
      </c>
      <c r="C7447" s="73"/>
      <c r="D7447" s="73"/>
      <c r="E7447" s="73"/>
      <c r="F7447" s="73"/>
      <c r="G7447" s="73"/>
    </row>
    <row r="7448" spans="1:7" x14ac:dyDescent="0.25">
      <c r="A7448" s="71" t="str">
        <f>IF(
   SUMPRODUCT(--(Sinduscon!$3:$3=DATE(2013,INT((ROW(A7645)-1)/20)+1,1)))&gt;0,
   DATE(2013,INT((ROW(A7645)-1)/20)+1,1),
   ""
)</f>
        <v/>
      </c>
      <c r="B7448" s="72" t="str">
        <f t="shared" si="315"/>
        <v/>
      </c>
      <c r="C7448" s="73"/>
      <c r="D7448" s="73"/>
      <c r="E7448" s="73"/>
      <c r="F7448" s="73"/>
      <c r="G7448" s="73"/>
    </row>
    <row r="7449" spans="1:7" x14ac:dyDescent="0.25">
      <c r="A7449" s="71" t="str">
        <f>IF(
   SUMPRODUCT(--(Sinduscon!$3:$3=DATE(2013,INT((ROW(A7646)-1)/20)+1,1)))&gt;0,
   DATE(2013,INT((ROW(A7646)-1)/20)+1,1),
   ""
)</f>
        <v/>
      </c>
      <c r="B7449" s="72" t="str">
        <f t="shared" si="315"/>
        <v/>
      </c>
      <c r="C7449" s="73"/>
      <c r="D7449" s="73"/>
      <c r="E7449" s="73"/>
      <c r="F7449" s="73"/>
      <c r="G7449" s="73"/>
    </row>
    <row r="7450" spans="1:7" x14ac:dyDescent="0.25">
      <c r="A7450" s="71" t="str">
        <f>IF(
   SUMPRODUCT(--(Sinduscon!$3:$3=DATE(2013,INT((ROW(A7647)-1)/20)+1,1)))&gt;0,
   DATE(2013,INT((ROW(A7647)-1)/20)+1,1),
   ""
)</f>
        <v/>
      </c>
      <c r="B7450" s="72" t="str">
        <f t="shared" si="315"/>
        <v/>
      </c>
      <c r="C7450" s="73"/>
      <c r="D7450" s="73"/>
      <c r="E7450" s="73"/>
      <c r="F7450" s="73"/>
      <c r="G7450" s="73"/>
    </row>
    <row r="7451" spans="1:7" x14ac:dyDescent="0.25">
      <c r="A7451" s="71" t="str">
        <f>IF(
   SUMPRODUCT(--(Sinduscon!$3:$3=DATE(2013,INT((ROW(A7648)-1)/20)+1,1)))&gt;0,
   DATE(2013,INT((ROW(A7648)-1)/20)+1,1),
   ""
)</f>
        <v/>
      </c>
      <c r="B7451" s="72" t="str">
        <f t="shared" si="315"/>
        <v/>
      </c>
      <c r="C7451" s="73"/>
      <c r="D7451" s="73"/>
      <c r="E7451" s="73"/>
      <c r="F7451" s="73"/>
      <c r="G7451" s="73"/>
    </row>
    <row r="7452" spans="1:7" x14ac:dyDescent="0.25">
      <c r="A7452" s="71" t="str">
        <f>IF(
   SUMPRODUCT(--(Sinduscon!$3:$3=DATE(2013,INT((ROW(A7649)-1)/20)+1,1)))&gt;0,
   DATE(2013,INT((ROW(A7649)-1)/20)+1,1),
   ""
)</f>
        <v/>
      </c>
      <c r="B7452" s="72" t="str">
        <f t="shared" si="315"/>
        <v/>
      </c>
      <c r="C7452" s="73"/>
      <c r="D7452" s="73"/>
      <c r="E7452" s="73"/>
      <c r="F7452" s="73"/>
      <c r="G7452" s="73"/>
    </row>
    <row r="7453" spans="1:7" x14ac:dyDescent="0.25">
      <c r="A7453" s="71" t="str">
        <f>IF(
   SUMPRODUCT(--(Sinduscon!$3:$3=DATE(2013,INT((ROW(A7650)-1)/20)+1,1)))&gt;0,
   DATE(2013,INT((ROW(A7650)-1)/20)+1,1),
   ""
)</f>
        <v/>
      </c>
      <c r="B7453" s="72" t="str">
        <f t="shared" si="315"/>
        <v/>
      </c>
      <c r="C7453" s="73"/>
      <c r="D7453" s="73"/>
      <c r="E7453" s="73"/>
      <c r="F7453" s="73"/>
      <c r="G7453" s="73"/>
    </row>
    <row r="7454" spans="1:7" x14ac:dyDescent="0.25">
      <c r="A7454" s="71" t="str">
        <f>IF(
   SUMPRODUCT(--(Sinduscon!$3:$3=DATE(2013,INT((ROW(A7651)-1)/20)+1,1)))&gt;0,
   DATE(2013,INT((ROW(A7651)-1)/20)+1,1),
   ""
)</f>
        <v/>
      </c>
      <c r="B7454" s="72" t="str">
        <f t="shared" si="315"/>
        <v/>
      </c>
      <c r="C7454" s="73"/>
      <c r="D7454" s="73"/>
      <c r="E7454" s="73"/>
      <c r="F7454" s="73"/>
      <c r="G7454" s="73"/>
    </row>
    <row r="7455" spans="1:7" x14ac:dyDescent="0.25">
      <c r="A7455" s="71" t="str">
        <f>IF(
   SUMPRODUCT(--(Sinduscon!$3:$3=DATE(2013,INT((ROW(A7652)-1)/20)+1,1)))&gt;0,
   DATE(2013,INT((ROW(A7652)-1)/20)+1,1),
   ""
)</f>
        <v/>
      </c>
      <c r="B7455" s="72" t="str">
        <f t="shared" si="315"/>
        <v/>
      </c>
      <c r="C7455" s="73"/>
      <c r="D7455" s="73"/>
      <c r="E7455" s="73"/>
      <c r="F7455" s="73"/>
      <c r="G7455" s="73"/>
    </row>
    <row r="7456" spans="1:7" x14ac:dyDescent="0.25">
      <c r="A7456" s="71" t="str">
        <f>IF(
   SUMPRODUCT(--(Sinduscon!$3:$3=DATE(2013,INT((ROW(A7653)-1)/20)+1,1)))&gt;0,
   DATE(2013,INT((ROW(A7653)-1)/20)+1,1),
   ""
)</f>
        <v/>
      </c>
      <c r="B7456" s="72" t="str">
        <f t="shared" si="315"/>
        <v/>
      </c>
      <c r="C7456" s="73"/>
      <c r="D7456" s="73"/>
      <c r="E7456" s="73"/>
      <c r="F7456" s="73"/>
      <c r="G7456" s="73"/>
    </row>
    <row r="7457" spans="1:7" x14ac:dyDescent="0.25">
      <c r="A7457" s="71" t="str">
        <f>IF(
   SUMPRODUCT(--(Sinduscon!$3:$3=DATE(2013,INT((ROW(A7654)-1)/20)+1,1)))&gt;0,
   DATE(2013,INT((ROW(A7654)-1)/20)+1,1),
   ""
)</f>
        <v/>
      </c>
      <c r="B7457" s="72" t="str">
        <f t="shared" si="315"/>
        <v/>
      </c>
      <c r="C7457" s="73"/>
      <c r="D7457" s="73"/>
      <c r="E7457" s="73"/>
      <c r="F7457" s="73"/>
      <c r="G7457" s="73"/>
    </row>
    <row r="7458" spans="1:7" x14ac:dyDescent="0.25">
      <c r="A7458" s="71" t="str">
        <f>IF(
   SUMPRODUCT(--(Sinduscon!$3:$3=DATE(2013,INT((ROW(A7655)-1)/20)+1,1)))&gt;0,
   DATE(2013,INT((ROW(A7655)-1)/20)+1,1),
   ""
)</f>
        <v/>
      </c>
      <c r="B7458" s="72" t="str">
        <f t="shared" si="315"/>
        <v/>
      </c>
      <c r="C7458" s="73"/>
      <c r="D7458" s="73"/>
      <c r="E7458" s="73"/>
      <c r="F7458" s="73"/>
      <c r="G7458" s="73"/>
    </row>
    <row r="7459" spans="1:7" x14ac:dyDescent="0.25">
      <c r="A7459" s="71" t="str">
        <f>IF(
   SUMPRODUCT(--(Sinduscon!$3:$3=DATE(2013,INT((ROW(A7656)-1)/20)+1,1)))&gt;0,
   DATE(2013,INT((ROW(A7656)-1)/20)+1,1),
   ""
)</f>
        <v/>
      </c>
      <c r="B7459" s="72" t="str">
        <f t="shared" si="315"/>
        <v/>
      </c>
      <c r="C7459" s="73"/>
      <c r="D7459" s="73"/>
      <c r="E7459" s="73"/>
      <c r="F7459" s="73"/>
      <c r="G7459" s="73"/>
    </row>
    <row r="7460" spans="1:7" x14ac:dyDescent="0.25">
      <c r="A7460" s="71" t="str">
        <f>IF(
   SUMPRODUCT(--(Sinduscon!$3:$3=DATE(2013,INT((ROW(A7657)-1)/20)+1,1)))&gt;0,
   DATE(2013,INT((ROW(A7657)-1)/20)+1,1),
   ""
)</f>
        <v/>
      </c>
      <c r="B7460" s="72" t="str">
        <f t="shared" si="315"/>
        <v/>
      </c>
      <c r="C7460" s="73"/>
      <c r="D7460" s="73"/>
      <c r="E7460" s="73"/>
      <c r="F7460" s="73"/>
      <c r="G7460" s="73"/>
    </row>
    <row r="7461" spans="1:7" x14ac:dyDescent="0.25">
      <c r="A7461" s="71" t="str">
        <f>IF(
   SUMPRODUCT(--(Sinduscon!$3:$3=DATE(2013,INT((ROW(A7658)-1)/20)+1,1)))&gt;0,
   DATE(2013,INT((ROW(A7658)-1)/20)+1,1),
   ""
)</f>
        <v/>
      </c>
      <c r="B7461" s="72" t="str">
        <f t="shared" si="315"/>
        <v/>
      </c>
      <c r="C7461" s="73"/>
      <c r="D7461" s="73"/>
      <c r="E7461" s="73"/>
      <c r="F7461" s="73"/>
      <c r="G7461" s="73"/>
    </row>
    <row r="7462" spans="1:7" x14ac:dyDescent="0.25">
      <c r="A7462" s="71" t="str">
        <f>IF(
   SUMPRODUCT(--(Sinduscon!$3:$3=DATE(2013,INT((ROW(A7659)-1)/20)+1,1)))&gt;0,
   DATE(2013,INT((ROW(A7659)-1)/20)+1,1),
   ""
)</f>
        <v/>
      </c>
      <c r="B7462" s="72" t="str">
        <f t="shared" si="315"/>
        <v/>
      </c>
      <c r="C7462" s="73"/>
      <c r="D7462" s="73"/>
      <c r="E7462" s="73"/>
      <c r="F7462" s="73"/>
      <c r="G7462" s="73"/>
    </row>
    <row r="7463" spans="1:7" x14ac:dyDescent="0.25">
      <c r="A7463" s="71" t="str">
        <f>IF(
   SUMPRODUCT(--(Sinduscon!$3:$3=DATE(2013,INT((ROW(A7660)-1)/20)+1,1)))&gt;0,
   DATE(2013,INT((ROW(A7660)-1)/20)+1,1),
   ""
)</f>
        <v/>
      </c>
      <c r="B7463" s="72" t="str">
        <f t="shared" si="315"/>
        <v/>
      </c>
      <c r="C7463" s="73"/>
      <c r="D7463" s="73"/>
      <c r="E7463" s="73"/>
      <c r="F7463" s="73"/>
      <c r="G7463" s="73"/>
    </row>
    <row r="7464" spans="1:7" x14ac:dyDescent="0.25">
      <c r="A7464" s="71" t="str">
        <f>IF(
   SUMPRODUCT(--(Sinduscon!$3:$3=DATE(2013,INT((ROW(A7661)-1)/20)+1,1)))&gt;0,
   DATE(2013,INT((ROW(A7661)-1)/20)+1,1),
   ""
)</f>
        <v/>
      </c>
      <c r="B7464" s="72" t="str">
        <f t="shared" si="315"/>
        <v/>
      </c>
      <c r="C7464" s="73"/>
      <c r="D7464" s="73"/>
      <c r="E7464" s="73"/>
      <c r="F7464" s="73"/>
      <c r="G7464" s="73"/>
    </row>
    <row r="7465" spans="1:7" x14ac:dyDescent="0.25">
      <c r="A7465" s="71" t="str">
        <f>IF(
   SUMPRODUCT(--(Sinduscon!$3:$3=DATE(2013,INT((ROW(A7662)-1)/20)+1,1)))&gt;0,
   DATE(2013,INT((ROW(A7662)-1)/20)+1,1),
   ""
)</f>
        <v/>
      </c>
      <c r="B7465" s="72" t="str">
        <f t="shared" si="315"/>
        <v/>
      </c>
      <c r="C7465" s="73"/>
      <c r="D7465" s="73"/>
      <c r="E7465" s="73"/>
      <c r="F7465" s="73"/>
      <c r="G7465" s="73"/>
    </row>
    <row r="7466" spans="1:7" x14ac:dyDescent="0.25">
      <c r="A7466" s="71" t="str">
        <f>IF(
   SUMPRODUCT(--(Sinduscon!$3:$3=DATE(2013,INT((ROW(A7663)-1)/20)+1,1)))&gt;0,
   DATE(2013,INT((ROW(A7663)-1)/20)+1,1),
   ""
)</f>
        <v/>
      </c>
      <c r="B7466" s="72" t="str">
        <f t="shared" si="315"/>
        <v/>
      </c>
      <c r="C7466" s="73"/>
      <c r="D7466" s="73"/>
      <c r="E7466" s="73"/>
      <c r="F7466" s="73"/>
      <c r="G7466" s="73"/>
    </row>
    <row r="7467" spans="1:7" x14ac:dyDescent="0.25">
      <c r="A7467" s="71" t="str">
        <f>IF(
   SUMPRODUCT(--(Sinduscon!$3:$3=DATE(2013,INT((ROW(A7664)-1)/20)+1,1)))&gt;0,
   DATE(2013,INT((ROW(A7664)-1)/20)+1,1),
   ""
)</f>
        <v/>
      </c>
      <c r="B7467" s="72" t="str">
        <f t="shared" si="315"/>
        <v/>
      </c>
      <c r="C7467" s="73"/>
      <c r="D7467" s="73"/>
      <c r="E7467" s="73"/>
      <c r="F7467" s="73"/>
      <c r="G7467" s="73"/>
    </row>
    <row r="7468" spans="1:7" x14ac:dyDescent="0.25">
      <c r="A7468" s="71" t="str">
        <f>IF(
   SUMPRODUCT(--(Sinduscon!$3:$3=DATE(2013,INT((ROW(A7665)-1)/20)+1,1)))&gt;0,
   DATE(2013,INT((ROW(A7665)-1)/20)+1,1),
   ""
)</f>
        <v/>
      </c>
      <c r="B7468" s="72" t="str">
        <f t="shared" si="315"/>
        <v/>
      </c>
      <c r="C7468" s="73"/>
      <c r="D7468" s="73"/>
      <c r="E7468" s="73"/>
      <c r="F7468" s="73"/>
      <c r="G7468" s="73"/>
    </row>
    <row r="7469" spans="1:7" x14ac:dyDescent="0.25">
      <c r="A7469" s="71" t="str">
        <f>IF(
   SUMPRODUCT(--(Sinduscon!$3:$3=DATE(2013,INT((ROW(A7666)-1)/20)+1,1)))&gt;0,
   DATE(2013,INT((ROW(A7666)-1)/20)+1,1),
   ""
)</f>
        <v/>
      </c>
      <c r="B7469" s="72" t="str">
        <f t="shared" si="315"/>
        <v/>
      </c>
      <c r="C7469" s="73"/>
      <c r="D7469" s="73"/>
      <c r="E7469" s="73"/>
      <c r="F7469" s="73"/>
      <c r="G7469" s="73"/>
    </row>
    <row r="7470" spans="1:7" x14ac:dyDescent="0.25">
      <c r="A7470" s="71" t="str">
        <f>IF(
   SUMPRODUCT(--(Sinduscon!$3:$3=DATE(2013,INT((ROW(A7667)-1)/20)+1,1)))&gt;0,
   DATE(2013,INT((ROW(A7667)-1)/20)+1,1),
   ""
)</f>
        <v/>
      </c>
      <c r="B7470" s="72" t="str">
        <f t="shared" si="315"/>
        <v/>
      </c>
      <c r="C7470" s="73"/>
      <c r="D7470" s="73"/>
      <c r="E7470" s="73"/>
      <c r="F7470" s="73"/>
      <c r="G7470" s="73"/>
    </row>
    <row r="7471" spans="1:7" x14ac:dyDescent="0.25">
      <c r="A7471" s="71" t="str">
        <f>IF(
   SUMPRODUCT(--(Sinduscon!$3:$3=DATE(2013,INT((ROW(A7668)-1)/20)+1,1)))&gt;0,
   DATE(2013,INT((ROW(A7668)-1)/20)+1,1),
   ""
)</f>
        <v/>
      </c>
      <c r="B7471" s="72" t="str">
        <f t="shared" si="315"/>
        <v/>
      </c>
      <c r="C7471" s="73"/>
      <c r="D7471" s="73"/>
      <c r="E7471" s="73"/>
      <c r="F7471" s="73"/>
      <c r="G7471" s="73"/>
    </row>
    <row r="7472" spans="1:7" x14ac:dyDescent="0.25">
      <c r="A7472" s="71" t="str">
        <f>IF(
   SUMPRODUCT(--(Sinduscon!$3:$3=DATE(2013,INT((ROW(A7669)-1)/20)+1,1)))&gt;0,
   DATE(2013,INT((ROW(A7669)-1)/20)+1,1),
   ""
)</f>
        <v/>
      </c>
      <c r="B7472" s="72" t="str">
        <f t="shared" si="315"/>
        <v/>
      </c>
      <c r="C7472" s="73"/>
      <c r="D7472" s="73"/>
      <c r="E7472" s="73"/>
      <c r="F7472" s="73"/>
      <c r="G7472" s="73"/>
    </row>
    <row r="7473" spans="1:7" x14ac:dyDescent="0.25">
      <c r="A7473" s="71" t="str">
        <f>IF(
   SUMPRODUCT(--(Sinduscon!$3:$3=DATE(2013,INT((ROW(A7670)-1)/20)+1,1)))&gt;0,
   DATE(2013,INT((ROW(A7670)-1)/20)+1,1),
   ""
)</f>
        <v/>
      </c>
      <c r="B7473" s="72" t="str">
        <f t="shared" si="315"/>
        <v/>
      </c>
      <c r="C7473" s="73"/>
      <c r="D7473" s="73"/>
      <c r="E7473" s="73"/>
      <c r="F7473" s="73"/>
      <c r="G7473" s="73"/>
    </row>
    <row r="7474" spans="1:7" x14ac:dyDescent="0.25">
      <c r="A7474" s="71" t="str">
        <f>IF(
   SUMPRODUCT(--(Sinduscon!$3:$3=DATE(2013,INT((ROW(A7671)-1)/20)+1,1)))&gt;0,
   DATE(2013,INT((ROW(A7671)-1)/20)+1,1),
   ""
)</f>
        <v/>
      </c>
      <c r="B7474" s="72" t="str">
        <f t="shared" si="315"/>
        <v/>
      </c>
      <c r="C7474" s="73"/>
      <c r="D7474" s="73"/>
      <c r="E7474" s="73"/>
      <c r="F7474" s="73"/>
      <c r="G7474" s="73"/>
    </row>
    <row r="7475" spans="1:7" x14ac:dyDescent="0.25">
      <c r="A7475" s="71" t="str">
        <f>IF(
   SUMPRODUCT(--(Sinduscon!$3:$3=DATE(2013,INT((ROW(A7672)-1)/20)+1,1)))&gt;0,
   DATE(2013,INT((ROW(A7672)-1)/20)+1,1),
   ""
)</f>
        <v/>
      </c>
      <c r="B7475" s="72" t="str">
        <f t="shared" si="315"/>
        <v/>
      </c>
      <c r="C7475" s="73"/>
      <c r="D7475" s="73"/>
      <c r="E7475" s="73"/>
      <c r="F7475" s="73"/>
      <c r="G7475" s="73"/>
    </row>
    <row r="7476" spans="1:7" x14ac:dyDescent="0.25">
      <c r="A7476" s="71" t="str">
        <f>IF(
   SUMPRODUCT(--(Sinduscon!$3:$3=DATE(2013,INT((ROW(A7673)-1)/20)+1,1)))&gt;0,
   DATE(2013,INT((ROW(A7673)-1)/20)+1,1),
   ""
)</f>
        <v/>
      </c>
      <c r="B7476" s="72" t="str">
        <f t="shared" si="315"/>
        <v/>
      </c>
      <c r="C7476" s="73"/>
      <c r="D7476" s="73"/>
      <c r="E7476" s="73"/>
      <c r="F7476" s="73"/>
      <c r="G7476" s="73"/>
    </row>
    <row r="7477" spans="1:7" x14ac:dyDescent="0.25">
      <c r="A7477" s="71" t="str">
        <f>IF(
   SUMPRODUCT(--(Sinduscon!$3:$3=DATE(2013,INT((ROW(A7674)-1)/20)+1,1)))&gt;0,
   DATE(2013,INT((ROW(A7674)-1)/20)+1,1),
   ""
)</f>
        <v/>
      </c>
      <c r="B7477" s="72" t="str">
        <f t="shared" si="315"/>
        <v/>
      </c>
      <c r="C7477" s="73"/>
      <c r="D7477" s="73"/>
      <c r="E7477" s="73"/>
      <c r="F7477" s="73"/>
      <c r="G7477" s="73"/>
    </row>
    <row r="7478" spans="1:7" x14ac:dyDescent="0.25">
      <c r="A7478" s="71" t="str">
        <f>IF(
   SUMPRODUCT(--(Sinduscon!$3:$3=DATE(2013,INT((ROW(A7675)-1)/20)+1,1)))&gt;0,
   DATE(2013,INT((ROW(A7675)-1)/20)+1,1),
   ""
)</f>
        <v/>
      </c>
      <c r="B7478" s="72" t="str">
        <f t="shared" si="315"/>
        <v/>
      </c>
      <c r="C7478" s="73"/>
      <c r="D7478" s="73"/>
      <c r="E7478" s="73"/>
      <c r="F7478" s="73"/>
      <c r="G7478" s="73"/>
    </row>
    <row r="7479" spans="1:7" x14ac:dyDescent="0.25">
      <c r="A7479" s="71" t="str">
        <f>IF(
   SUMPRODUCT(--(Sinduscon!$3:$3=DATE(2013,INT((ROW(A7676)-1)/20)+1,1)))&gt;0,
   DATE(2013,INT((ROW(A7676)-1)/20)+1,1),
   ""
)</f>
        <v/>
      </c>
      <c r="B7479" s="72" t="str">
        <f t="shared" si="315"/>
        <v/>
      </c>
      <c r="C7479" s="73"/>
      <c r="D7479" s="73"/>
      <c r="E7479" s="73"/>
      <c r="F7479" s="73"/>
      <c r="G7479" s="73"/>
    </row>
    <row r="7480" spans="1:7" x14ac:dyDescent="0.25">
      <c r="A7480" s="71" t="str">
        <f>IF(
   SUMPRODUCT(--(Sinduscon!$3:$3=DATE(2013,INT((ROW(A7677)-1)/20)+1,1)))&gt;0,
   DATE(2013,INT((ROW(A7677)-1)/20)+1,1),
   ""
)</f>
        <v/>
      </c>
      <c r="B7480" s="72" t="str">
        <f t="shared" si="315"/>
        <v/>
      </c>
      <c r="C7480" s="73"/>
      <c r="D7480" s="73"/>
      <c r="E7480" s="73"/>
      <c r="F7480" s="73"/>
      <c r="G7480" s="73"/>
    </row>
    <row r="7481" spans="1:7" x14ac:dyDescent="0.25">
      <c r="A7481" s="71" t="str">
        <f>IF(
   SUMPRODUCT(--(Sinduscon!$3:$3=DATE(2013,INT((ROW(A7678)-1)/20)+1,1)))&gt;0,
   DATE(2013,INT((ROW(A7678)-1)/20)+1,1),
   ""
)</f>
        <v/>
      </c>
      <c r="B7481" s="72" t="str">
        <f t="shared" si="315"/>
        <v/>
      </c>
      <c r="C7481" s="73"/>
      <c r="D7481" s="73"/>
      <c r="E7481" s="73"/>
      <c r="F7481" s="73"/>
      <c r="G7481" s="73"/>
    </row>
    <row r="7482" spans="1:7" x14ac:dyDescent="0.25">
      <c r="A7482" s="71" t="str">
        <f>IF(
   SUMPRODUCT(--(Sinduscon!$3:$3=DATE(2013,INT((ROW(A7679)-1)/20)+1,1)))&gt;0,
   DATE(2013,INT((ROW(A7679)-1)/20)+1,1),
   ""
)</f>
        <v/>
      </c>
      <c r="B7482" s="72" t="str">
        <f t="shared" si="315"/>
        <v/>
      </c>
      <c r="C7482" s="73"/>
      <c r="D7482" s="73"/>
      <c r="E7482" s="73"/>
      <c r="F7482" s="73"/>
      <c r="G7482" s="73"/>
    </row>
    <row r="7483" spans="1:7" x14ac:dyDescent="0.25">
      <c r="A7483" s="71" t="str">
        <f>IF(
   SUMPRODUCT(--(Sinduscon!$3:$3=DATE(2013,INT((ROW(A7680)-1)/20)+1,1)))&gt;0,
   DATE(2013,INT((ROW(A7680)-1)/20)+1,1),
   ""
)</f>
        <v/>
      </c>
      <c r="B7483" s="72" t="str">
        <f t="shared" si="315"/>
        <v/>
      </c>
      <c r="C7483" s="73"/>
      <c r="D7483" s="73"/>
      <c r="E7483" s="73"/>
      <c r="F7483" s="73"/>
      <c r="G7483" s="73"/>
    </row>
    <row r="7484" spans="1:7" x14ac:dyDescent="0.25">
      <c r="A7484" s="71" t="str">
        <f>IF(
   SUMPRODUCT(--(Sinduscon!$3:$3=DATE(2013,INT((ROW(A7681)-1)/20)+1,1)))&gt;0,
   DATE(2013,INT((ROW(A7681)-1)/20)+1,1),
   ""
)</f>
        <v/>
      </c>
      <c r="B7484" s="72" t="str">
        <f t="shared" si="315"/>
        <v/>
      </c>
      <c r="C7484" s="73"/>
      <c r="D7484" s="73"/>
      <c r="E7484" s="73"/>
      <c r="F7484" s="73"/>
      <c r="G7484" s="73"/>
    </row>
    <row r="7485" spans="1:7" x14ac:dyDescent="0.25">
      <c r="A7485" s="71" t="str">
        <f>IF(
   SUMPRODUCT(--(Sinduscon!$3:$3=DATE(2013,INT((ROW(A7682)-1)/20)+1,1)))&gt;0,
   DATE(2013,INT((ROW(A7682)-1)/20)+1,1),
   ""
)</f>
        <v/>
      </c>
      <c r="B7485" s="72" t="str">
        <f t="shared" si="315"/>
        <v/>
      </c>
      <c r="C7485" s="73"/>
      <c r="D7485" s="73"/>
      <c r="E7485" s="73"/>
      <c r="F7485" s="73"/>
      <c r="G7485" s="73"/>
    </row>
    <row r="7486" spans="1:7" x14ac:dyDescent="0.25">
      <c r="A7486" s="71" t="str">
        <f>IF(
   SUMPRODUCT(--(Sinduscon!$3:$3=DATE(2013,INT((ROW(A7683)-1)/20)+1,1)))&gt;0,
   DATE(2013,INT((ROW(A7683)-1)/20)+1,1),
   ""
)</f>
        <v/>
      </c>
      <c r="B7486" s="72" t="str">
        <f t="shared" si="315"/>
        <v/>
      </c>
      <c r="C7486" s="73"/>
      <c r="D7486" s="73"/>
      <c r="E7486" s="73"/>
      <c r="F7486" s="73"/>
      <c r="G7486" s="73"/>
    </row>
    <row r="7487" spans="1:7" x14ac:dyDescent="0.25">
      <c r="A7487" s="71" t="str">
        <f>IF(
   SUMPRODUCT(--(Sinduscon!$3:$3=DATE(2013,INT((ROW(A7684)-1)/20)+1,1)))&gt;0,
   DATE(2013,INT((ROW(A7684)-1)/20)+1,1),
   ""
)</f>
        <v/>
      </c>
      <c r="B7487" s="72" t="str">
        <f t="shared" si="315"/>
        <v/>
      </c>
      <c r="C7487" s="73"/>
      <c r="D7487" s="73"/>
      <c r="E7487" s="73"/>
      <c r="F7487" s="73"/>
      <c r="G7487" s="73"/>
    </row>
    <row r="7488" spans="1:7" x14ac:dyDescent="0.25">
      <c r="A7488" s="71" t="str">
        <f>IF(
   SUMPRODUCT(--(Sinduscon!$3:$3=DATE(2013,INT((ROW(A7685)-1)/20)+1,1)))&gt;0,
   DATE(2013,INT((ROW(A7685)-1)/20)+1,1),
   ""
)</f>
        <v/>
      </c>
      <c r="B7488" s="72" t="str">
        <f t="shared" si="315"/>
        <v/>
      </c>
      <c r="C7488" s="73"/>
      <c r="D7488" s="73"/>
      <c r="E7488" s="73"/>
      <c r="F7488" s="73"/>
      <c r="G7488" s="73"/>
    </row>
    <row r="7489" spans="1:7" x14ac:dyDescent="0.25">
      <c r="A7489" s="71" t="str">
        <f>IF(
   SUMPRODUCT(--(Sinduscon!$3:$3=DATE(2013,INT((ROW(A7686)-1)/20)+1,1)))&gt;0,
   DATE(2013,INT((ROW(A7686)-1)/20)+1,1),
   ""
)</f>
        <v/>
      </c>
      <c r="B7489" s="72" t="str">
        <f t="shared" si="315"/>
        <v/>
      </c>
      <c r="C7489" s="73"/>
      <c r="D7489" s="73"/>
      <c r="E7489" s="73"/>
      <c r="F7489" s="73"/>
      <c r="G7489" s="73"/>
    </row>
    <row r="7490" spans="1:7" x14ac:dyDescent="0.25">
      <c r="A7490" s="71" t="str">
        <f>IF(
   SUMPRODUCT(--(Sinduscon!$3:$3=DATE(2013,INT((ROW(A7687)-1)/20)+1,1)))&gt;0,
   DATE(2013,INT((ROW(A7687)-1)/20)+1,1),
   ""
)</f>
        <v/>
      </c>
      <c r="B7490" s="72" t="str">
        <f t="shared" si="315"/>
        <v/>
      </c>
      <c r="C7490" s="73"/>
      <c r="D7490" s="73"/>
      <c r="E7490" s="73"/>
      <c r="F7490" s="73"/>
      <c r="G7490" s="73"/>
    </row>
    <row r="7491" spans="1:7" x14ac:dyDescent="0.25">
      <c r="A7491" s="71" t="str">
        <f>IF(
   SUMPRODUCT(--(Sinduscon!$3:$3=DATE(2013,INT((ROW(A7688)-1)/20)+1,1)))&gt;0,
   DATE(2013,INT((ROW(A7688)-1)/20)+1,1),
   ""
)</f>
        <v/>
      </c>
      <c r="B7491" s="72" t="str">
        <f t="shared" si="315"/>
        <v/>
      </c>
      <c r="C7491" s="73"/>
      <c r="D7491" s="73"/>
      <c r="E7491" s="73"/>
      <c r="F7491" s="73"/>
      <c r="G7491" s="73"/>
    </row>
    <row r="7492" spans="1:7" x14ac:dyDescent="0.25">
      <c r="A7492" s="71" t="str">
        <f>IF(
   SUMPRODUCT(--(Sinduscon!$3:$3=DATE(2013,INT((ROW(A7689)-1)/20)+1,1)))&gt;0,
   DATE(2013,INT((ROW(A7689)-1)/20)+1,1),
   ""
)</f>
        <v/>
      </c>
      <c r="B7492" s="72" t="str">
        <f t="shared" si="315"/>
        <v/>
      </c>
      <c r="C7492" s="73"/>
      <c r="D7492" s="73"/>
      <c r="E7492" s="73"/>
      <c r="F7492" s="73"/>
      <c r="G7492" s="73"/>
    </row>
    <row r="7493" spans="1:7" x14ac:dyDescent="0.25">
      <c r="A7493" s="71" t="str">
        <f>IF(
   SUMPRODUCT(--(Sinduscon!$3:$3=DATE(2013,INT((ROW(A7690)-1)/20)+1,1)))&gt;0,
   DATE(2013,INT((ROW(A7690)-1)/20)+1,1),
   ""
)</f>
        <v/>
      </c>
      <c r="B7493" s="72" t="str">
        <f t="shared" si="315"/>
        <v/>
      </c>
      <c r="C7493" s="73"/>
      <c r="D7493" s="73"/>
      <c r="E7493" s="73"/>
      <c r="F7493" s="73"/>
      <c r="G7493" s="73"/>
    </row>
    <row r="7494" spans="1:7" x14ac:dyDescent="0.25">
      <c r="A7494" s="71" t="str">
        <f>IF(
   SUMPRODUCT(--(Sinduscon!$3:$3=DATE(2013,INT((ROW(A7691)-1)/20)+1,1)))&gt;0,
   DATE(2013,INT((ROW(A7691)-1)/20)+1,1),
   ""
)</f>
        <v/>
      </c>
      <c r="B7494" s="72" t="str">
        <f t="shared" si="315"/>
        <v/>
      </c>
      <c r="C7494" s="73"/>
      <c r="D7494" s="73"/>
      <c r="E7494" s="73"/>
      <c r="F7494" s="73"/>
      <c r="G7494" s="73"/>
    </row>
    <row r="7495" spans="1:7" x14ac:dyDescent="0.25">
      <c r="A7495" s="71" t="str">
        <f>IF(
   SUMPRODUCT(--(Sinduscon!$3:$3=DATE(2013,INT((ROW(A7692)-1)/20)+1,1)))&gt;0,
   DATE(2013,INT((ROW(A7692)-1)/20)+1,1),
   ""
)</f>
        <v/>
      </c>
      <c r="B7495" s="72" t="str">
        <f t="shared" si="315"/>
        <v/>
      </c>
      <c r="C7495" s="73"/>
      <c r="D7495" s="73"/>
      <c r="E7495" s="73"/>
      <c r="F7495" s="73"/>
      <c r="G7495" s="73"/>
    </row>
    <row r="7496" spans="1:7" x14ac:dyDescent="0.25">
      <c r="A7496" s="71" t="str">
        <f>IF(
   SUMPRODUCT(--(Sinduscon!$3:$3=DATE(2013,INT((ROW(A7693)-1)/20)+1,1)))&gt;0,
   DATE(2013,INT((ROW(A7693)-1)/20)+1,1),
   ""
)</f>
        <v/>
      </c>
      <c r="B7496" s="72" t="str">
        <f t="shared" ref="B7496:B7559" si="316">IF(A7496&lt;&gt;"", CHOOSE(MOD(QUOTIENT(ROW()-4,4),5)+1,"R-1","PP-4","R-8","R-16","PIS"), "")</f>
        <v/>
      </c>
      <c r="C7496" s="73"/>
      <c r="D7496" s="73"/>
      <c r="E7496" s="73"/>
      <c r="F7496" s="73"/>
      <c r="G7496" s="73"/>
    </row>
    <row r="7497" spans="1:7" x14ac:dyDescent="0.25">
      <c r="A7497" s="71" t="str">
        <f>IF(
   SUMPRODUCT(--(Sinduscon!$3:$3=DATE(2013,INT((ROW(A7694)-1)/20)+1,1)))&gt;0,
   DATE(2013,INT((ROW(A7694)-1)/20)+1,1),
   ""
)</f>
        <v/>
      </c>
      <c r="B7497" s="72" t="str">
        <f t="shared" si="316"/>
        <v/>
      </c>
      <c r="C7497" s="73"/>
      <c r="D7497" s="73"/>
      <c r="E7497" s="73"/>
      <c r="F7497" s="73"/>
      <c r="G7497" s="73"/>
    </row>
    <row r="7498" spans="1:7" x14ac:dyDescent="0.25">
      <c r="A7498" s="71" t="str">
        <f>IF(
   SUMPRODUCT(--(Sinduscon!$3:$3=DATE(2013,INT((ROW(A7695)-1)/20)+1,1)))&gt;0,
   DATE(2013,INT((ROW(A7695)-1)/20)+1,1),
   ""
)</f>
        <v/>
      </c>
      <c r="B7498" s="72" t="str">
        <f t="shared" si="316"/>
        <v/>
      </c>
      <c r="C7498" s="73"/>
      <c r="D7498" s="73"/>
      <c r="E7498" s="73"/>
      <c r="F7498" s="73"/>
      <c r="G7498" s="73"/>
    </row>
    <row r="7499" spans="1:7" x14ac:dyDescent="0.25">
      <c r="A7499" s="71" t="str">
        <f>IF(
   SUMPRODUCT(--(Sinduscon!$3:$3=DATE(2013,INT((ROW(A7696)-1)/20)+1,1)))&gt;0,
   DATE(2013,INT((ROW(A7696)-1)/20)+1,1),
   ""
)</f>
        <v/>
      </c>
      <c r="B7499" s="72" t="str">
        <f t="shared" si="316"/>
        <v/>
      </c>
      <c r="C7499" s="73"/>
      <c r="D7499" s="73"/>
      <c r="E7499" s="73"/>
      <c r="F7499" s="73"/>
      <c r="G7499" s="73"/>
    </row>
    <row r="7500" spans="1:7" x14ac:dyDescent="0.25">
      <c r="A7500" s="71" t="str">
        <f>IF(
   SUMPRODUCT(--(Sinduscon!$3:$3=DATE(2013,INT((ROW(A7697)-1)/20)+1,1)))&gt;0,
   DATE(2013,INT((ROW(A7697)-1)/20)+1,1),
   ""
)</f>
        <v/>
      </c>
      <c r="B7500" s="72" t="str">
        <f t="shared" si="316"/>
        <v/>
      </c>
      <c r="C7500" s="73"/>
      <c r="D7500" s="73"/>
      <c r="E7500" s="73"/>
      <c r="F7500" s="73"/>
      <c r="G7500" s="73"/>
    </row>
    <row r="7501" spans="1:7" x14ac:dyDescent="0.25">
      <c r="A7501" s="71" t="str">
        <f>IF(
   SUMPRODUCT(--(Sinduscon!$3:$3=DATE(2013,INT((ROW(A7698)-1)/20)+1,1)))&gt;0,
   DATE(2013,INT((ROW(A7698)-1)/20)+1,1),
   ""
)</f>
        <v/>
      </c>
      <c r="B7501" s="72" t="str">
        <f t="shared" si="316"/>
        <v/>
      </c>
      <c r="C7501" s="73"/>
      <c r="D7501" s="73"/>
      <c r="E7501" s="73"/>
      <c r="F7501" s="73"/>
      <c r="G7501" s="73"/>
    </row>
    <row r="7502" spans="1:7" x14ac:dyDescent="0.25">
      <c r="A7502" s="71" t="str">
        <f>IF(
   SUMPRODUCT(--(Sinduscon!$3:$3=DATE(2013,INT((ROW(A7699)-1)/20)+1,1)))&gt;0,
   DATE(2013,INT((ROW(A7699)-1)/20)+1,1),
   ""
)</f>
        <v/>
      </c>
      <c r="B7502" s="72" t="str">
        <f t="shared" si="316"/>
        <v/>
      </c>
      <c r="C7502" s="73"/>
      <c r="D7502" s="73"/>
      <c r="E7502" s="73"/>
      <c r="F7502" s="73"/>
      <c r="G7502" s="73"/>
    </row>
    <row r="7503" spans="1:7" x14ac:dyDescent="0.25">
      <c r="A7503" s="71" t="str">
        <f>IF(
   SUMPRODUCT(--(Sinduscon!$3:$3=DATE(2013,INT((ROW(A7700)-1)/20)+1,1)))&gt;0,
   DATE(2013,INT((ROW(A7700)-1)/20)+1,1),
   ""
)</f>
        <v/>
      </c>
      <c r="B7503" s="72" t="str">
        <f t="shared" si="316"/>
        <v/>
      </c>
      <c r="C7503" s="73"/>
      <c r="D7503" s="73"/>
      <c r="E7503" s="73"/>
      <c r="F7503" s="73"/>
      <c r="G7503" s="73"/>
    </row>
    <row r="7504" spans="1:7" x14ac:dyDescent="0.25">
      <c r="A7504" s="71" t="str">
        <f>IF(
   SUMPRODUCT(--(Sinduscon!$3:$3=DATE(2013,INT((ROW(A7701)-1)/20)+1,1)))&gt;0,
   DATE(2013,INT((ROW(A7701)-1)/20)+1,1),
   ""
)</f>
        <v/>
      </c>
      <c r="B7504" s="72" t="str">
        <f t="shared" si="316"/>
        <v/>
      </c>
      <c r="C7504" s="73"/>
      <c r="D7504" s="73"/>
      <c r="E7504" s="73"/>
      <c r="F7504" s="73"/>
      <c r="G7504" s="73"/>
    </row>
    <row r="7505" spans="1:7" x14ac:dyDescent="0.25">
      <c r="A7505" s="71" t="str">
        <f>IF(
   SUMPRODUCT(--(Sinduscon!$3:$3=DATE(2013,INT((ROW(A7702)-1)/20)+1,1)))&gt;0,
   DATE(2013,INT((ROW(A7702)-1)/20)+1,1),
   ""
)</f>
        <v/>
      </c>
      <c r="B7505" s="72" t="str">
        <f t="shared" si="316"/>
        <v/>
      </c>
      <c r="C7505" s="73"/>
      <c r="D7505" s="73"/>
      <c r="E7505" s="73"/>
      <c r="F7505" s="73"/>
      <c r="G7505" s="73"/>
    </row>
    <row r="7506" spans="1:7" x14ac:dyDescent="0.25">
      <c r="A7506" s="71" t="str">
        <f>IF(
   SUMPRODUCT(--(Sinduscon!$3:$3=DATE(2013,INT((ROW(A7703)-1)/20)+1,1)))&gt;0,
   DATE(2013,INT((ROW(A7703)-1)/20)+1,1),
   ""
)</f>
        <v/>
      </c>
      <c r="B7506" s="72" t="str">
        <f t="shared" si="316"/>
        <v/>
      </c>
      <c r="C7506" s="73"/>
      <c r="D7506" s="73"/>
      <c r="E7506" s="73"/>
      <c r="F7506" s="73"/>
      <c r="G7506" s="73"/>
    </row>
    <row r="7507" spans="1:7" x14ac:dyDescent="0.25">
      <c r="A7507" s="71" t="str">
        <f>IF(
   SUMPRODUCT(--(Sinduscon!$3:$3=DATE(2013,INT((ROW(A7704)-1)/20)+1,1)))&gt;0,
   DATE(2013,INT((ROW(A7704)-1)/20)+1,1),
   ""
)</f>
        <v/>
      </c>
      <c r="B7507" s="72" t="str">
        <f t="shared" si="316"/>
        <v/>
      </c>
      <c r="C7507" s="73"/>
      <c r="D7507" s="73"/>
      <c r="E7507" s="73"/>
      <c r="F7507" s="73"/>
      <c r="G7507" s="73"/>
    </row>
    <row r="7508" spans="1:7" x14ac:dyDescent="0.25">
      <c r="A7508" s="71" t="str">
        <f>IF(
   SUMPRODUCT(--(Sinduscon!$3:$3=DATE(2013,INT((ROW(A7705)-1)/20)+1,1)))&gt;0,
   DATE(2013,INT((ROW(A7705)-1)/20)+1,1),
   ""
)</f>
        <v/>
      </c>
      <c r="B7508" s="72" t="str">
        <f t="shared" si="316"/>
        <v/>
      </c>
      <c r="C7508" s="73"/>
      <c r="D7508" s="73"/>
      <c r="E7508" s="73"/>
      <c r="F7508" s="73"/>
      <c r="G7508" s="73"/>
    </row>
    <row r="7509" spans="1:7" x14ac:dyDescent="0.25">
      <c r="A7509" s="71" t="str">
        <f>IF(
   SUMPRODUCT(--(Sinduscon!$3:$3=DATE(2013,INT((ROW(A7706)-1)/20)+1,1)))&gt;0,
   DATE(2013,INT((ROW(A7706)-1)/20)+1,1),
   ""
)</f>
        <v/>
      </c>
      <c r="B7509" s="72" t="str">
        <f t="shared" si="316"/>
        <v/>
      </c>
      <c r="C7509" s="73"/>
      <c r="D7509" s="73"/>
      <c r="E7509" s="73"/>
      <c r="F7509" s="73"/>
      <c r="G7509" s="73"/>
    </row>
    <row r="7510" spans="1:7" x14ac:dyDescent="0.25">
      <c r="A7510" s="71" t="str">
        <f>IF(
   SUMPRODUCT(--(Sinduscon!$3:$3=DATE(2013,INT((ROW(A7707)-1)/20)+1,1)))&gt;0,
   DATE(2013,INT((ROW(A7707)-1)/20)+1,1),
   ""
)</f>
        <v/>
      </c>
      <c r="B7510" s="72" t="str">
        <f t="shared" si="316"/>
        <v/>
      </c>
      <c r="C7510" s="73"/>
      <c r="D7510" s="73"/>
      <c r="E7510" s="73"/>
      <c r="F7510" s="73"/>
      <c r="G7510" s="73"/>
    </row>
    <row r="7511" spans="1:7" x14ac:dyDescent="0.25">
      <c r="A7511" s="71" t="str">
        <f>IF(
   SUMPRODUCT(--(Sinduscon!$3:$3=DATE(2013,INT((ROW(A7708)-1)/20)+1,1)))&gt;0,
   DATE(2013,INT((ROW(A7708)-1)/20)+1,1),
   ""
)</f>
        <v/>
      </c>
      <c r="B7511" s="72" t="str">
        <f t="shared" si="316"/>
        <v/>
      </c>
      <c r="C7511" s="73"/>
      <c r="D7511" s="73"/>
      <c r="E7511" s="73"/>
      <c r="F7511" s="73"/>
      <c r="G7511" s="73"/>
    </row>
    <row r="7512" spans="1:7" x14ac:dyDescent="0.25">
      <c r="A7512" s="71" t="str">
        <f>IF(
   SUMPRODUCT(--(Sinduscon!$3:$3=DATE(2013,INT((ROW(A7709)-1)/20)+1,1)))&gt;0,
   DATE(2013,INT((ROW(A7709)-1)/20)+1,1),
   ""
)</f>
        <v/>
      </c>
      <c r="B7512" s="72" t="str">
        <f t="shared" si="316"/>
        <v/>
      </c>
      <c r="C7512" s="73"/>
      <c r="D7512" s="73"/>
      <c r="E7512" s="73"/>
      <c r="F7512" s="73"/>
      <c r="G7512" s="73"/>
    </row>
    <row r="7513" spans="1:7" x14ac:dyDescent="0.25">
      <c r="A7513" s="71" t="str">
        <f>IF(
   SUMPRODUCT(--(Sinduscon!$3:$3=DATE(2013,INT((ROW(A7710)-1)/20)+1,1)))&gt;0,
   DATE(2013,INT((ROW(A7710)-1)/20)+1,1),
   ""
)</f>
        <v/>
      </c>
      <c r="B7513" s="72" t="str">
        <f t="shared" si="316"/>
        <v/>
      </c>
      <c r="C7513" s="73"/>
      <c r="D7513" s="73"/>
      <c r="E7513" s="73"/>
      <c r="F7513" s="73"/>
      <c r="G7513" s="73"/>
    </row>
    <row r="7514" spans="1:7" x14ac:dyDescent="0.25">
      <c r="A7514" s="71" t="str">
        <f>IF(
   SUMPRODUCT(--(Sinduscon!$3:$3=DATE(2013,INT((ROW(A7711)-1)/20)+1,1)))&gt;0,
   DATE(2013,INT((ROW(A7711)-1)/20)+1,1),
   ""
)</f>
        <v/>
      </c>
      <c r="B7514" s="72" t="str">
        <f t="shared" si="316"/>
        <v/>
      </c>
      <c r="C7514" s="73"/>
      <c r="D7514" s="73"/>
      <c r="E7514" s="73"/>
      <c r="F7514" s="73"/>
      <c r="G7514" s="73"/>
    </row>
    <row r="7515" spans="1:7" x14ac:dyDescent="0.25">
      <c r="A7515" s="71" t="str">
        <f>IF(
   SUMPRODUCT(--(Sinduscon!$3:$3=DATE(2013,INT((ROW(A7712)-1)/20)+1,1)))&gt;0,
   DATE(2013,INT((ROW(A7712)-1)/20)+1,1),
   ""
)</f>
        <v/>
      </c>
      <c r="B7515" s="72" t="str">
        <f t="shared" si="316"/>
        <v/>
      </c>
      <c r="C7515" s="73"/>
      <c r="D7515" s="73"/>
      <c r="E7515" s="73"/>
      <c r="F7515" s="73"/>
      <c r="G7515" s="73"/>
    </row>
    <row r="7516" spans="1:7" x14ac:dyDescent="0.25">
      <c r="A7516" s="71" t="str">
        <f>IF(
   SUMPRODUCT(--(Sinduscon!$3:$3=DATE(2013,INT((ROW(A7713)-1)/20)+1,1)))&gt;0,
   DATE(2013,INT((ROW(A7713)-1)/20)+1,1),
   ""
)</f>
        <v/>
      </c>
      <c r="B7516" s="72" t="str">
        <f t="shared" si="316"/>
        <v/>
      </c>
      <c r="C7516" s="73"/>
      <c r="D7516" s="73"/>
      <c r="E7516" s="73"/>
      <c r="F7516" s="73"/>
      <c r="G7516" s="73"/>
    </row>
    <row r="7517" spans="1:7" x14ac:dyDescent="0.25">
      <c r="A7517" s="71" t="str">
        <f>IF(
   SUMPRODUCT(--(Sinduscon!$3:$3=DATE(2013,INT((ROW(A7714)-1)/20)+1,1)))&gt;0,
   DATE(2013,INT((ROW(A7714)-1)/20)+1,1),
   ""
)</f>
        <v/>
      </c>
      <c r="B7517" s="72" t="str">
        <f t="shared" si="316"/>
        <v/>
      </c>
      <c r="C7517" s="73"/>
      <c r="D7517" s="73"/>
      <c r="E7517" s="73"/>
      <c r="F7517" s="73"/>
      <c r="G7517" s="73"/>
    </row>
    <row r="7518" spans="1:7" x14ac:dyDescent="0.25">
      <c r="A7518" s="71" t="str">
        <f>IF(
   SUMPRODUCT(--(Sinduscon!$3:$3=DATE(2013,INT((ROW(A7715)-1)/20)+1,1)))&gt;0,
   DATE(2013,INT((ROW(A7715)-1)/20)+1,1),
   ""
)</f>
        <v/>
      </c>
      <c r="B7518" s="72" t="str">
        <f t="shared" si="316"/>
        <v/>
      </c>
      <c r="C7518" s="73"/>
      <c r="D7518" s="73"/>
      <c r="E7518" s="73"/>
      <c r="F7518" s="73"/>
      <c r="G7518" s="73"/>
    </row>
    <row r="7519" spans="1:7" x14ac:dyDescent="0.25">
      <c r="A7519" s="71" t="str">
        <f>IF(
   SUMPRODUCT(--(Sinduscon!$3:$3=DATE(2013,INT((ROW(A7716)-1)/20)+1,1)))&gt;0,
   DATE(2013,INT((ROW(A7716)-1)/20)+1,1),
   ""
)</f>
        <v/>
      </c>
      <c r="B7519" s="72" t="str">
        <f t="shared" si="316"/>
        <v/>
      </c>
      <c r="C7519" s="73"/>
      <c r="D7519" s="73"/>
      <c r="E7519" s="73"/>
      <c r="F7519" s="73"/>
      <c r="G7519" s="73"/>
    </row>
    <row r="7520" spans="1:7" x14ac:dyDescent="0.25">
      <c r="A7520" s="71" t="str">
        <f>IF(
   SUMPRODUCT(--(Sinduscon!$3:$3=DATE(2013,INT((ROW(A7717)-1)/20)+1,1)))&gt;0,
   DATE(2013,INT((ROW(A7717)-1)/20)+1,1),
   ""
)</f>
        <v/>
      </c>
      <c r="B7520" s="72" t="str">
        <f t="shared" si="316"/>
        <v/>
      </c>
      <c r="C7520" s="73"/>
      <c r="D7520" s="73"/>
      <c r="E7520" s="73"/>
      <c r="F7520" s="73"/>
      <c r="G7520" s="73"/>
    </row>
    <row r="7521" spans="1:7" x14ac:dyDescent="0.25">
      <c r="A7521" s="71" t="str">
        <f>IF(
   SUMPRODUCT(--(Sinduscon!$3:$3=DATE(2013,INT((ROW(A7718)-1)/20)+1,1)))&gt;0,
   DATE(2013,INT((ROW(A7718)-1)/20)+1,1),
   ""
)</f>
        <v/>
      </c>
      <c r="B7521" s="72" t="str">
        <f t="shared" si="316"/>
        <v/>
      </c>
      <c r="C7521" s="73"/>
      <c r="D7521" s="73"/>
      <c r="E7521" s="73"/>
      <c r="F7521" s="73"/>
      <c r="G7521" s="73"/>
    </row>
    <row r="7522" spans="1:7" x14ac:dyDescent="0.25">
      <c r="A7522" s="71" t="str">
        <f>IF(
   SUMPRODUCT(--(Sinduscon!$3:$3=DATE(2013,INT((ROW(A7719)-1)/20)+1,1)))&gt;0,
   DATE(2013,INT((ROW(A7719)-1)/20)+1,1),
   ""
)</f>
        <v/>
      </c>
      <c r="B7522" s="72" t="str">
        <f t="shared" si="316"/>
        <v/>
      </c>
      <c r="C7522" s="73"/>
      <c r="D7522" s="73"/>
      <c r="E7522" s="73"/>
      <c r="F7522" s="73"/>
      <c r="G7522" s="73"/>
    </row>
    <row r="7523" spans="1:7" x14ac:dyDescent="0.25">
      <c r="A7523" s="71" t="str">
        <f>IF(
   SUMPRODUCT(--(Sinduscon!$3:$3=DATE(2013,INT((ROW(A7720)-1)/20)+1,1)))&gt;0,
   DATE(2013,INT((ROW(A7720)-1)/20)+1,1),
   ""
)</f>
        <v/>
      </c>
      <c r="B7523" s="72" t="str">
        <f t="shared" si="316"/>
        <v/>
      </c>
      <c r="C7523" s="73"/>
      <c r="D7523" s="73"/>
      <c r="E7523" s="73"/>
      <c r="F7523" s="73"/>
      <c r="G7523" s="73"/>
    </row>
    <row r="7524" spans="1:7" x14ac:dyDescent="0.25">
      <c r="A7524" s="71" t="str">
        <f>IF(
   SUMPRODUCT(--(Sinduscon!$3:$3=DATE(2013,INT((ROW(A7721)-1)/20)+1,1)))&gt;0,
   DATE(2013,INT((ROW(A7721)-1)/20)+1,1),
   ""
)</f>
        <v/>
      </c>
      <c r="B7524" s="72" t="str">
        <f t="shared" si="316"/>
        <v/>
      </c>
      <c r="C7524" s="73"/>
      <c r="D7524" s="73"/>
      <c r="E7524" s="73"/>
      <c r="F7524" s="73"/>
      <c r="G7524" s="73"/>
    </row>
    <row r="7525" spans="1:7" x14ac:dyDescent="0.25">
      <c r="A7525" s="71" t="str">
        <f>IF(
   SUMPRODUCT(--(Sinduscon!$3:$3=DATE(2013,INT((ROW(A7722)-1)/20)+1,1)))&gt;0,
   DATE(2013,INT((ROW(A7722)-1)/20)+1,1),
   ""
)</f>
        <v/>
      </c>
      <c r="B7525" s="72" t="str">
        <f t="shared" si="316"/>
        <v/>
      </c>
      <c r="C7525" s="73"/>
      <c r="D7525" s="73"/>
      <c r="E7525" s="73"/>
      <c r="F7525" s="73"/>
      <c r="G7525" s="73"/>
    </row>
    <row r="7526" spans="1:7" x14ac:dyDescent="0.25">
      <c r="A7526" s="71" t="str">
        <f>IF(
   SUMPRODUCT(--(Sinduscon!$3:$3=DATE(2013,INT((ROW(A7723)-1)/20)+1,1)))&gt;0,
   DATE(2013,INT((ROW(A7723)-1)/20)+1,1),
   ""
)</f>
        <v/>
      </c>
      <c r="B7526" s="72" t="str">
        <f t="shared" si="316"/>
        <v/>
      </c>
      <c r="C7526" s="73"/>
      <c r="D7526" s="73"/>
      <c r="E7526" s="73"/>
      <c r="F7526" s="73"/>
      <c r="G7526" s="73"/>
    </row>
    <row r="7527" spans="1:7" x14ac:dyDescent="0.25">
      <c r="A7527" s="71" t="str">
        <f>IF(
   SUMPRODUCT(--(Sinduscon!$3:$3=DATE(2013,INT((ROW(A7724)-1)/20)+1,1)))&gt;0,
   DATE(2013,INT((ROW(A7724)-1)/20)+1,1),
   ""
)</f>
        <v/>
      </c>
      <c r="B7527" s="72" t="str">
        <f t="shared" si="316"/>
        <v/>
      </c>
      <c r="C7527" s="73"/>
      <c r="D7527" s="73"/>
      <c r="E7527" s="73"/>
      <c r="F7527" s="73"/>
      <c r="G7527" s="73"/>
    </row>
    <row r="7528" spans="1:7" x14ac:dyDescent="0.25">
      <c r="A7528" s="71" t="str">
        <f>IF(
   SUMPRODUCT(--(Sinduscon!$3:$3=DATE(2013,INT((ROW(A7725)-1)/20)+1,1)))&gt;0,
   DATE(2013,INT((ROW(A7725)-1)/20)+1,1),
   ""
)</f>
        <v/>
      </c>
      <c r="B7528" s="72" t="str">
        <f t="shared" si="316"/>
        <v/>
      </c>
      <c r="C7528" s="73"/>
      <c r="D7528" s="73"/>
      <c r="E7528" s="73"/>
      <c r="F7528" s="73"/>
      <c r="G7528" s="73"/>
    </row>
    <row r="7529" spans="1:7" x14ac:dyDescent="0.25">
      <c r="A7529" s="71" t="str">
        <f>IF(
   SUMPRODUCT(--(Sinduscon!$3:$3=DATE(2013,INT((ROW(A7726)-1)/20)+1,1)))&gt;0,
   DATE(2013,INT((ROW(A7726)-1)/20)+1,1),
   ""
)</f>
        <v/>
      </c>
      <c r="B7529" s="72" t="str">
        <f t="shared" si="316"/>
        <v/>
      </c>
      <c r="C7529" s="73"/>
      <c r="D7529" s="73"/>
      <c r="E7529" s="73"/>
      <c r="F7529" s="73"/>
      <c r="G7529" s="73"/>
    </row>
    <row r="7530" spans="1:7" x14ac:dyDescent="0.25">
      <c r="A7530" s="71" t="str">
        <f>IF(
   SUMPRODUCT(--(Sinduscon!$3:$3=DATE(2013,INT((ROW(A7727)-1)/20)+1,1)))&gt;0,
   DATE(2013,INT((ROW(A7727)-1)/20)+1,1),
   ""
)</f>
        <v/>
      </c>
      <c r="B7530" s="72" t="str">
        <f t="shared" si="316"/>
        <v/>
      </c>
      <c r="C7530" s="73"/>
      <c r="D7530" s="73"/>
      <c r="E7530" s="73"/>
      <c r="F7530" s="73"/>
      <c r="G7530" s="73"/>
    </row>
    <row r="7531" spans="1:7" x14ac:dyDescent="0.25">
      <c r="A7531" s="71" t="str">
        <f>IF(
   SUMPRODUCT(--(Sinduscon!$3:$3=DATE(2013,INT((ROW(A7728)-1)/20)+1,1)))&gt;0,
   DATE(2013,INT((ROW(A7728)-1)/20)+1,1),
   ""
)</f>
        <v/>
      </c>
      <c r="B7531" s="72" t="str">
        <f t="shared" si="316"/>
        <v/>
      </c>
      <c r="C7531" s="73"/>
      <c r="D7531" s="73"/>
      <c r="E7531" s="73"/>
      <c r="F7531" s="73"/>
      <c r="G7531" s="73"/>
    </row>
    <row r="7532" spans="1:7" x14ac:dyDescent="0.25">
      <c r="A7532" s="71" t="str">
        <f>IF(
   SUMPRODUCT(--(Sinduscon!$3:$3=DATE(2013,INT((ROW(A7729)-1)/20)+1,1)))&gt;0,
   DATE(2013,INT((ROW(A7729)-1)/20)+1,1),
   ""
)</f>
        <v/>
      </c>
      <c r="B7532" s="72" t="str">
        <f t="shared" si="316"/>
        <v/>
      </c>
      <c r="C7532" s="73"/>
      <c r="D7532" s="73"/>
      <c r="E7532" s="73"/>
      <c r="F7532" s="73"/>
      <c r="G7532" s="73"/>
    </row>
    <row r="7533" spans="1:7" x14ac:dyDescent="0.25">
      <c r="A7533" s="71" t="str">
        <f>IF(
   SUMPRODUCT(--(Sinduscon!$3:$3=DATE(2013,INT((ROW(A7730)-1)/20)+1,1)))&gt;0,
   DATE(2013,INT((ROW(A7730)-1)/20)+1,1),
   ""
)</f>
        <v/>
      </c>
      <c r="B7533" s="72" t="str">
        <f t="shared" si="316"/>
        <v/>
      </c>
      <c r="C7533" s="73"/>
      <c r="D7533" s="73"/>
      <c r="E7533" s="73"/>
      <c r="F7533" s="73"/>
      <c r="G7533" s="73"/>
    </row>
    <row r="7534" spans="1:7" x14ac:dyDescent="0.25">
      <c r="A7534" s="71" t="str">
        <f>IF(
   SUMPRODUCT(--(Sinduscon!$3:$3=DATE(2013,INT((ROW(A7731)-1)/20)+1,1)))&gt;0,
   DATE(2013,INT((ROW(A7731)-1)/20)+1,1),
   ""
)</f>
        <v/>
      </c>
      <c r="B7534" s="72" t="str">
        <f t="shared" si="316"/>
        <v/>
      </c>
      <c r="C7534" s="73"/>
      <c r="D7534" s="73"/>
      <c r="E7534" s="73"/>
      <c r="F7534" s="73"/>
      <c r="G7534" s="73"/>
    </row>
    <row r="7535" spans="1:7" x14ac:dyDescent="0.25">
      <c r="A7535" s="71" t="str">
        <f>IF(
   SUMPRODUCT(--(Sinduscon!$3:$3=DATE(2013,INT((ROW(A7732)-1)/20)+1,1)))&gt;0,
   DATE(2013,INT((ROW(A7732)-1)/20)+1,1),
   ""
)</f>
        <v/>
      </c>
      <c r="B7535" s="72" t="str">
        <f t="shared" si="316"/>
        <v/>
      </c>
      <c r="C7535" s="73"/>
      <c r="D7535" s="73"/>
      <c r="E7535" s="73"/>
      <c r="F7535" s="73"/>
      <c r="G7535" s="73"/>
    </row>
    <row r="7536" spans="1:7" x14ac:dyDescent="0.25">
      <c r="A7536" s="71" t="str">
        <f>IF(
   SUMPRODUCT(--(Sinduscon!$3:$3=DATE(2013,INT((ROW(A7733)-1)/20)+1,1)))&gt;0,
   DATE(2013,INT((ROW(A7733)-1)/20)+1,1),
   ""
)</f>
        <v/>
      </c>
      <c r="B7536" s="72" t="str">
        <f t="shared" si="316"/>
        <v/>
      </c>
      <c r="C7536" s="73"/>
      <c r="D7536" s="73"/>
      <c r="E7536" s="73"/>
      <c r="F7536" s="73"/>
      <c r="G7536" s="73"/>
    </row>
    <row r="7537" spans="1:7" x14ac:dyDescent="0.25">
      <c r="A7537" s="71" t="str">
        <f>IF(
   SUMPRODUCT(--(Sinduscon!$3:$3=DATE(2013,INT((ROW(A7734)-1)/20)+1,1)))&gt;0,
   DATE(2013,INT((ROW(A7734)-1)/20)+1,1),
   ""
)</f>
        <v/>
      </c>
      <c r="B7537" s="72" t="str">
        <f t="shared" si="316"/>
        <v/>
      </c>
      <c r="C7537" s="73"/>
      <c r="D7537" s="73"/>
      <c r="E7537" s="73"/>
      <c r="F7537" s="73"/>
      <c r="G7537" s="73"/>
    </row>
    <row r="7538" spans="1:7" x14ac:dyDescent="0.25">
      <c r="A7538" s="71" t="str">
        <f>IF(
   SUMPRODUCT(--(Sinduscon!$3:$3=DATE(2013,INT((ROW(A7735)-1)/20)+1,1)))&gt;0,
   DATE(2013,INT((ROW(A7735)-1)/20)+1,1),
   ""
)</f>
        <v/>
      </c>
      <c r="B7538" s="72" t="str">
        <f t="shared" si="316"/>
        <v/>
      </c>
      <c r="C7538" s="73"/>
      <c r="D7538" s="73"/>
      <c r="E7538" s="73"/>
      <c r="F7538" s="73"/>
      <c r="G7538" s="73"/>
    </row>
    <row r="7539" spans="1:7" x14ac:dyDescent="0.25">
      <c r="A7539" s="71" t="str">
        <f>IF(
   SUMPRODUCT(--(Sinduscon!$3:$3=DATE(2013,INT((ROW(A7736)-1)/20)+1,1)))&gt;0,
   DATE(2013,INT((ROW(A7736)-1)/20)+1,1),
   ""
)</f>
        <v/>
      </c>
      <c r="B7539" s="72" t="str">
        <f t="shared" si="316"/>
        <v/>
      </c>
      <c r="C7539" s="73"/>
      <c r="D7539" s="73"/>
      <c r="E7539" s="73"/>
      <c r="F7539" s="73"/>
      <c r="G7539" s="73"/>
    </row>
    <row r="7540" spans="1:7" x14ac:dyDescent="0.25">
      <c r="A7540" s="71" t="str">
        <f>IF(
   SUMPRODUCT(--(Sinduscon!$3:$3=DATE(2013,INT((ROW(A7737)-1)/20)+1,1)))&gt;0,
   DATE(2013,INT((ROW(A7737)-1)/20)+1,1),
   ""
)</f>
        <v/>
      </c>
      <c r="B7540" s="72" t="str">
        <f t="shared" si="316"/>
        <v/>
      </c>
      <c r="C7540" s="73"/>
      <c r="D7540" s="73"/>
      <c r="E7540" s="73"/>
      <c r="F7540" s="73"/>
      <c r="G7540" s="73"/>
    </row>
    <row r="7541" spans="1:7" x14ac:dyDescent="0.25">
      <c r="A7541" s="71" t="str">
        <f>IF(
   SUMPRODUCT(--(Sinduscon!$3:$3=DATE(2013,INT((ROW(A7738)-1)/20)+1,1)))&gt;0,
   DATE(2013,INT((ROW(A7738)-1)/20)+1,1),
   ""
)</f>
        <v/>
      </c>
      <c r="B7541" s="72" t="str">
        <f t="shared" si="316"/>
        <v/>
      </c>
      <c r="C7541" s="73"/>
      <c r="D7541" s="73"/>
      <c r="E7541" s="73"/>
      <c r="F7541" s="73"/>
      <c r="G7541" s="73"/>
    </row>
    <row r="7542" spans="1:7" x14ac:dyDescent="0.25">
      <c r="A7542" s="71" t="str">
        <f>IF(
   SUMPRODUCT(--(Sinduscon!$3:$3=DATE(2013,INT((ROW(A7739)-1)/20)+1,1)))&gt;0,
   DATE(2013,INT((ROW(A7739)-1)/20)+1,1),
   ""
)</f>
        <v/>
      </c>
      <c r="B7542" s="72" t="str">
        <f t="shared" si="316"/>
        <v/>
      </c>
      <c r="C7542" s="73"/>
      <c r="D7542" s="73"/>
      <c r="E7542" s="73"/>
      <c r="F7542" s="73"/>
      <c r="G7542" s="73"/>
    </row>
    <row r="7543" spans="1:7" x14ac:dyDescent="0.25">
      <c r="A7543" s="71" t="str">
        <f>IF(
   SUMPRODUCT(--(Sinduscon!$3:$3=DATE(2013,INT((ROW(A7740)-1)/20)+1,1)))&gt;0,
   DATE(2013,INT((ROW(A7740)-1)/20)+1,1),
   ""
)</f>
        <v/>
      </c>
      <c r="B7543" s="72" t="str">
        <f t="shared" si="316"/>
        <v/>
      </c>
      <c r="C7543" s="73"/>
      <c r="D7543" s="73"/>
      <c r="E7543" s="73"/>
      <c r="F7543" s="73"/>
      <c r="G7543" s="73"/>
    </row>
    <row r="7544" spans="1:7" x14ac:dyDescent="0.25">
      <c r="A7544" s="71" t="str">
        <f>IF(
   SUMPRODUCT(--(Sinduscon!$3:$3=DATE(2013,INT((ROW(A7741)-1)/20)+1,1)))&gt;0,
   DATE(2013,INT((ROW(A7741)-1)/20)+1,1),
   ""
)</f>
        <v/>
      </c>
      <c r="B7544" s="72" t="str">
        <f t="shared" si="316"/>
        <v/>
      </c>
      <c r="C7544" s="73"/>
      <c r="D7544" s="73"/>
      <c r="E7544" s="73"/>
      <c r="F7544" s="73"/>
      <c r="G7544" s="73"/>
    </row>
    <row r="7545" spans="1:7" x14ac:dyDescent="0.25">
      <c r="A7545" s="71" t="str">
        <f>IF(
   SUMPRODUCT(--(Sinduscon!$3:$3=DATE(2013,INT((ROW(A7742)-1)/20)+1,1)))&gt;0,
   DATE(2013,INT((ROW(A7742)-1)/20)+1,1),
   ""
)</f>
        <v/>
      </c>
      <c r="B7545" s="72" t="str">
        <f t="shared" si="316"/>
        <v/>
      </c>
      <c r="C7545" s="73"/>
      <c r="D7545" s="73"/>
      <c r="E7545" s="73"/>
      <c r="F7545" s="73"/>
      <c r="G7545" s="73"/>
    </row>
    <row r="7546" spans="1:7" x14ac:dyDescent="0.25">
      <c r="A7546" s="71" t="str">
        <f>IF(
   SUMPRODUCT(--(Sinduscon!$3:$3=DATE(2013,INT((ROW(A7743)-1)/20)+1,1)))&gt;0,
   DATE(2013,INT((ROW(A7743)-1)/20)+1,1),
   ""
)</f>
        <v/>
      </c>
      <c r="B7546" s="72" t="str">
        <f t="shared" si="316"/>
        <v/>
      </c>
      <c r="C7546" s="73"/>
      <c r="D7546" s="73"/>
      <c r="E7546" s="73"/>
      <c r="F7546" s="73"/>
      <c r="G7546" s="73"/>
    </row>
    <row r="7547" spans="1:7" x14ac:dyDescent="0.25">
      <c r="A7547" s="71" t="str">
        <f>IF(
   SUMPRODUCT(--(Sinduscon!$3:$3=DATE(2013,INT((ROW(A7744)-1)/20)+1,1)))&gt;0,
   DATE(2013,INT((ROW(A7744)-1)/20)+1,1),
   ""
)</f>
        <v/>
      </c>
      <c r="B7547" s="72" t="str">
        <f t="shared" si="316"/>
        <v/>
      </c>
      <c r="C7547" s="73"/>
      <c r="D7547" s="73"/>
      <c r="E7547" s="73"/>
      <c r="F7547" s="73"/>
      <c r="G7547" s="73"/>
    </row>
    <row r="7548" spans="1:7" x14ac:dyDescent="0.25">
      <c r="A7548" s="71" t="str">
        <f>IF(
   SUMPRODUCT(--(Sinduscon!$3:$3=DATE(2013,INT((ROW(A7745)-1)/20)+1,1)))&gt;0,
   DATE(2013,INT((ROW(A7745)-1)/20)+1,1),
   ""
)</f>
        <v/>
      </c>
      <c r="B7548" s="72" t="str">
        <f t="shared" si="316"/>
        <v/>
      </c>
      <c r="C7548" s="73"/>
      <c r="D7548" s="73"/>
      <c r="E7548" s="73"/>
      <c r="F7548" s="73"/>
      <c r="G7548" s="73"/>
    </row>
    <row r="7549" spans="1:7" x14ac:dyDescent="0.25">
      <c r="A7549" s="71" t="str">
        <f>IF(
   SUMPRODUCT(--(Sinduscon!$3:$3=DATE(2013,INT((ROW(A7746)-1)/20)+1,1)))&gt;0,
   DATE(2013,INT((ROW(A7746)-1)/20)+1,1),
   ""
)</f>
        <v/>
      </c>
      <c r="B7549" s="72" t="str">
        <f t="shared" si="316"/>
        <v/>
      </c>
      <c r="C7549" s="73"/>
      <c r="D7549" s="73"/>
      <c r="E7549" s="73"/>
      <c r="F7549" s="73"/>
      <c r="G7549" s="73"/>
    </row>
    <row r="7550" spans="1:7" x14ac:dyDescent="0.25">
      <c r="A7550" s="71" t="str">
        <f>IF(
   SUMPRODUCT(--(Sinduscon!$3:$3=DATE(2013,INT((ROW(A7747)-1)/20)+1,1)))&gt;0,
   DATE(2013,INT((ROW(A7747)-1)/20)+1,1),
   ""
)</f>
        <v/>
      </c>
      <c r="B7550" s="72" t="str">
        <f t="shared" si="316"/>
        <v/>
      </c>
      <c r="C7550" s="73"/>
      <c r="D7550" s="73"/>
      <c r="E7550" s="73"/>
      <c r="F7550" s="73"/>
      <c r="G7550" s="73"/>
    </row>
    <row r="7551" spans="1:7" x14ac:dyDescent="0.25">
      <c r="A7551" s="71" t="str">
        <f>IF(
   SUMPRODUCT(--(Sinduscon!$3:$3=DATE(2013,INT((ROW(A7748)-1)/20)+1,1)))&gt;0,
   DATE(2013,INT((ROW(A7748)-1)/20)+1,1),
   ""
)</f>
        <v/>
      </c>
      <c r="B7551" s="72" t="str">
        <f t="shared" si="316"/>
        <v/>
      </c>
      <c r="C7551" s="73"/>
      <c r="D7551" s="73"/>
      <c r="E7551" s="73"/>
      <c r="F7551" s="73"/>
      <c r="G7551" s="73"/>
    </row>
    <row r="7552" spans="1:7" x14ac:dyDescent="0.25">
      <c r="A7552" s="71" t="str">
        <f>IF(
   SUMPRODUCT(--(Sinduscon!$3:$3=DATE(2013,INT((ROW(A7749)-1)/20)+1,1)))&gt;0,
   DATE(2013,INT((ROW(A7749)-1)/20)+1,1),
   ""
)</f>
        <v/>
      </c>
      <c r="B7552" s="72" t="str">
        <f t="shared" si="316"/>
        <v/>
      </c>
      <c r="C7552" s="73"/>
      <c r="D7552" s="73"/>
      <c r="E7552" s="73"/>
      <c r="F7552" s="73"/>
      <c r="G7552" s="73"/>
    </row>
    <row r="7553" spans="1:7" x14ac:dyDescent="0.25">
      <c r="A7553" s="71" t="str">
        <f>IF(
   SUMPRODUCT(--(Sinduscon!$3:$3=DATE(2013,INT((ROW(A7750)-1)/20)+1,1)))&gt;0,
   DATE(2013,INT((ROW(A7750)-1)/20)+1,1),
   ""
)</f>
        <v/>
      </c>
      <c r="B7553" s="72" t="str">
        <f t="shared" si="316"/>
        <v/>
      </c>
      <c r="C7553" s="73"/>
      <c r="D7553" s="73"/>
      <c r="E7553" s="73"/>
      <c r="F7553" s="73"/>
      <c r="G7553" s="73"/>
    </row>
    <row r="7554" spans="1:7" x14ac:dyDescent="0.25">
      <c r="A7554" s="71" t="str">
        <f>IF(
   SUMPRODUCT(--(Sinduscon!$3:$3=DATE(2013,INT((ROW(A7751)-1)/20)+1,1)))&gt;0,
   DATE(2013,INT((ROW(A7751)-1)/20)+1,1),
   ""
)</f>
        <v/>
      </c>
      <c r="B7554" s="72" t="str">
        <f t="shared" si="316"/>
        <v/>
      </c>
      <c r="C7554" s="73"/>
      <c r="D7554" s="73"/>
      <c r="E7554" s="73"/>
      <c r="F7554" s="73"/>
      <c r="G7554" s="73"/>
    </row>
    <row r="7555" spans="1:7" x14ac:dyDescent="0.25">
      <c r="A7555" s="71" t="str">
        <f>IF(
   SUMPRODUCT(--(Sinduscon!$3:$3=DATE(2013,INT((ROW(A7752)-1)/20)+1,1)))&gt;0,
   DATE(2013,INT((ROW(A7752)-1)/20)+1,1),
   ""
)</f>
        <v/>
      </c>
      <c r="B7555" s="72" t="str">
        <f t="shared" si="316"/>
        <v/>
      </c>
      <c r="C7555" s="73"/>
      <c r="D7555" s="73"/>
      <c r="E7555" s="73"/>
      <c r="F7555" s="73"/>
      <c r="G7555" s="73"/>
    </row>
    <row r="7556" spans="1:7" x14ac:dyDescent="0.25">
      <c r="A7556" s="71" t="str">
        <f>IF(
   SUMPRODUCT(--(Sinduscon!$3:$3=DATE(2013,INT((ROW(A7753)-1)/20)+1,1)))&gt;0,
   DATE(2013,INT((ROW(A7753)-1)/20)+1,1),
   ""
)</f>
        <v/>
      </c>
      <c r="B7556" s="72" t="str">
        <f t="shared" si="316"/>
        <v/>
      </c>
      <c r="C7556" s="73"/>
      <c r="D7556" s="73"/>
      <c r="E7556" s="73"/>
      <c r="F7556" s="73"/>
      <c r="G7556" s="73"/>
    </row>
    <row r="7557" spans="1:7" x14ac:dyDescent="0.25">
      <c r="A7557" s="71" t="str">
        <f>IF(
   SUMPRODUCT(--(Sinduscon!$3:$3=DATE(2013,INT((ROW(A7754)-1)/20)+1,1)))&gt;0,
   DATE(2013,INT((ROW(A7754)-1)/20)+1,1),
   ""
)</f>
        <v/>
      </c>
      <c r="B7557" s="72" t="str">
        <f t="shared" si="316"/>
        <v/>
      </c>
      <c r="C7557" s="73"/>
      <c r="D7557" s="73"/>
      <c r="E7557" s="73"/>
      <c r="F7557" s="73"/>
      <c r="G7557" s="73"/>
    </row>
    <row r="7558" spans="1:7" x14ac:dyDescent="0.25">
      <c r="A7558" s="71" t="str">
        <f>IF(
   SUMPRODUCT(--(Sinduscon!$3:$3=DATE(2013,INT((ROW(A7755)-1)/20)+1,1)))&gt;0,
   DATE(2013,INT((ROW(A7755)-1)/20)+1,1),
   ""
)</f>
        <v/>
      </c>
      <c r="B7558" s="72" t="str">
        <f t="shared" si="316"/>
        <v/>
      </c>
      <c r="C7558" s="73"/>
      <c r="D7558" s="73"/>
      <c r="E7558" s="73"/>
      <c r="F7558" s="73"/>
      <c r="G7558" s="73"/>
    </row>
    <row r="7559" spans="1:7" x14ac:dyDescent="0.25">
      <c r="A7559" s="71" t="str">
        <f>IF(
   SUMPRODUCT(--(Sinduscon!$3:$3=DATE(2013,INT((ROW(A7756)-1)/20)+1,1)))&gt;0,
   DATE(2013,INT((ROW(A7756)-1)/20)+1,1),
   ""
)</f>
        <v/>
      </c>
      <c r="B7559" s="72" t="str">
        <f t="shared" si="316"/>
        <v/>
      </c>
      <c r="C7559" s="73"/>
      <c r="D7559" s="73"/>
      <c r="E7559" s="73"/>
      <c r="F7559" s="73"/>
      <c r="G7559" s="73"/>
    </row>
    <row r="7560" spans="1:7" x14ac:dyDescent="0.25">
      <c r="A7560" s="71" t="str">
        <f>IF(
   SUMPRODUCT(--(Sinduscon!$3:$3=DATE(2013,INT((ROW(A7757)-1)/20)+1,1)))&gt;0,
   DATE(2013,INT((ROW(A7757)-1)/20)+1,1),
   ""
)</f>
        <v/>
      </c>
      <c r="B7560" s="72" t="str">
        <f t="shared" ref="B7560:B7623" si="317">IF(A7560&lt;&gt;"", CHOOSE(MOD(QUOTIENT(ROW()-4,4),5)+1,"R-1","PP-4","R-8","R-16","PIS"), "")</f>
        <v/>
      </c>
      <c r="C7560" s="73"/>
      <c r="D7560" s="73"/>
      <c r="E7560" s="73"/>
      <c r="F7560" s="73"/>
      <c r="G7560" s="73"/>
    </row>
    <row r="7561" spans="1:7" x14ac:dyDescent="0.25">
      <c r="A7561" s="71" t="str">
        <f>IF(
   SUMPRODUCT(--(Sinduscon!$3:$3=DATE(2013,INT((ROW(A7758)-1)/20)+1,1)))&gt;0,
   DATE(2013,INT((ROW(A7758)-1)/20)+1,1),
   ""
)</f>
        <v/>
      </c>
      <c r="B7561" s="72" t="str">
        <f t="shared" si="317"/>
        <v/>
      </c>
      <c r="C7561" s="73"/>
      <c r="D7561" s="73"/>
      <c r="E7561" s="73"/>
      <c r="F7561" s="73"/>
      <c r="G7561" s="73"/>
    </row>
    <row r="7562" spans="1:7" x14ac:dyDescent="0.25">
      <c r="A7562" s="71" t="str">
        <f>IF(
   SUMPRODUCT(--(Sinduscon!$3:$3=DATE(2013,INT((ROW(A7759)-1)/20)+1,1)))&gt;0,
   DATE(2013,INT((ROW(A7759)-1)/20)+1,1),
   ""
)</f>
        <v/>
      </c>
      <c r="B7562" s="72" t="str">
        <f t="shared" si="317"/>
        <v/>
      </c>
      <c r="C7562" s="73"/>
      <c r="D7562" s="73"/>
      <c r="E7562" s="73"/>
      <c r="F7562" s="73"/>
      <c r="G7562" s="73"/>
    </row>
    <row r="7563" spans="1:7" x14ac:dyDescent="0.25">
      <c r="A7563" s="71" t="str">
        <f>IF(
   SUMPRODUCT(--(Sinduscon!$3:$3=DATE(2013,INT((ROW(A7760)-1)/20)+1,1)))&gt;0,
   DATE(2013,INT((ROW(A7760)-1)/20)+1,1),
   ""
)</f>
        <v/>
      </c>
      <c r="B7563" s="72" t="str">
        <f t="shared" si="317"/>
        <v/>
      </c>
      <c r="C7563" s="73"/>
      <c r="D7563" s="73"/>
      <c r="E7563" s="73"/>
      <c r="F7563" s="73"/>
      <c r="G7563" s="73"/>
    </row>
    <row r="7564" spans="1:7" x14ac:dyDescent="0.25">
      <c r="A7564" s="71" t="str">
        <f>IF(
   SUMPRODUCT(--(Sinduscon!$3:$3=DATE(2013,INT((ROW(A7761)-1)/20)+1,1)))&gt;0,
   DATE(2013,INT((ROW(A7761)-1)/20)+1,1),
   ""
)</f>
        <v/>
      </c>
      <c r="B7564" s="72" t="str">
        <f t="shared" si="317"/>
        <v/>
      </c>
      <c r="C7564" s="73"/>
      <c r="D7564" s="73"/>
      <c r="E7564" s="73"/>
      <c r="F7564" s="73"/>
      <c r="G7564" s="73"/>
    </row>
    <row r="7565" spans="1:7" x14ac:dyDescent="0.25">
      <c r="A7565" s="71" t="str">
        <f>IF(
   SUMPRODUCT(--(Sinduscon!$3:$3=DATE(2013,INT((ROW(A7762)-1)/20)+1,1)))&gt;0,
   DATE(2013,INT((ROW(A7762)-1)/20)+1,1),
   ""
)</f>
        <v/>
      </c>
      <c r="B7565" s="72" t="str">
        <f t="shared" si="317"/>
        <v/>
      </c>
      <c r="C7565" s="73"/>
      <c r="D7565" s="73"/>
      <c r="E7565" s="73"/>
      <c r="F7565" s="73"/>
      <c r="G7565" s="73"/>
    </row>
    <row r="7566" spans="1:7" x14ac:dyDescent="0.25">
      <c r="A7566" s="71" t="str">
        <f>IF(
   SUMPRODUCT(--(Sinduscon!$3:$3=DATE(2013,INT((ROW(A7763)-1)/20)+1,1)))&gt;0,
   DATE(2013,INT((ROW(A7763)-1)/20)+1,1),
   ""
)</f>
        <v/>
      </c>
      <c r="B7566" s="72" t="str">
        <f t="shared" si="317"/>
        <v/>
      </c>
      <c r="C7566" s="73"/>
      <c r="D7566" s="73"/>
      <c r="E7566" s="73"/>
      <c r="F7566" s="73"/>
      <c r="G7566" s="73"/>
    </row>
    <row r="7567" spans="1:7" x14ac:dyDescent="0.25">
      <c r="A7567" s="71" t="str">
        <f>IF(
   SUMPRODUCT(--(Sinduscon!$3:$3=DATE(2013,INT((ROW(A7764)-1)/20)+1,1)))&gt;0,
   DATE(2013,INT((ROW(A7764)-1)/20)+1,1),
   ""
)</f>
        <v/>
      </c>
      <c r="B7567" s="72" t="str">
        <f t="shared" si="317"/>
        <v/>
      </c>
      <c r="C7567" s="73"/>
      <c r="D7567" s="73"/>
      <c r="E7567" s="73"/>
      <c r="F7567" s="73"/>
      <c r="G7567" s="73"/>
    </row>
    <row r="7568" spans="1:7" x14ac:dyDescent="0.25">
      <c r="A7568" s="71" t="str">
        <f>IF(
   SUMPRODUCT(--(Sinduscon!$3:$3=DATE(2013,INT((ROW(A7765)-1)/20)+1,1)))&gt;0,
   DATE(2013,INT((ROW(A7765)-1)/20)+1,1),
   ""
)</f>
        <v/>
      </c>
      <c r="B7568" s="72" t="str">
        <f t="shared" si="317"/>
        <v/>
      </c>
      <c r="C7568" s="73"/>
      <c r="D7568" s="73"/>
      <c r="E7568" s="73"/>
      <c r="F7568" s="73"/>
      <c r="G7568" s="73"/>
    </row>
    <row r="7569" spans="1:7" x14ac:dyDescent="0.25">
      <c r="A7569" s="71" t="str">
        <f>IF(
   SUMPRODUCT(--(Sinduscon!$3:$3=DATE(2013,INT((ROW(A7766)-1)/20)+1,1)))&gt;0,
   DATE(2013,INT((ROW(A7766)-1)/20)+1,1),
   ""
)</f>
        <v/>
      </c>
      <c r="B7569" s="72" t="str">
        <f t="shared" si="317"/>
        <v/>
      </c>
      <c r="C7569" s="73"/>
      <c r="D7569" s="73"/>
      <c r="E7569" s="73"/>
      <c r="F7569" s="73"/>
      <c r="G7569" s="73"/>
    </row>
    <row r="7570" spans="1:7" x14ac:dyDescent="0.25">
      <c r="A7570" s="71" t="str">
        <f>IF(
   SUMPRODUCT(--(Sinduscon!$3:$3=DATE(2013,INT((ROW(A7767)-1)/20)+1,1)))&gt;0,
   DATE(2013,INT((ROW(A7767)-1)/20)+1,1),
   ""
)</f>
        <v/>
      </c>
      <c r="B7570" s="72" t="str">
        <f t="shared" si="317"/>
        <v/>
      </c>
      <c r="C7570" s="73"/>
      <c r="D7570" s="73"/>
      <c r="E7570" s="73"/>
      <c r="F7570" s="73"/>
      <c r="G7570" s="73"/>
    </row>
    <row r="7571" spans="1:7" x14ac:dyDescent="0.25">
      <c r="A7571" s="71" t="str">
        <f>IF(
   SUMPRODUCT(--(Sinduscon!$3:$3=DATE(2013,INT((ROW(A7768)-1)/20)+1,1)))&gt;0,
   DATE(2013,INT((ROW(A7768)-1)/20)+1,1),
   ""
)</f>
        <v/>
      </c>
      <c r="B7571" s="72" t="str">
        <f t="shared" si="317"/>
        <v/>
      </c>
      <c r="C7571" s="73"/>
      <c r="D7571" s="73"/>
      <c r="E7571" s="73"/>
      <c r="F7571" s="73"/>
      <c r="G7571" s="73"/>
    </row>
    <row r="7572" spans="1:7" x14ac:dyDescent="0.25">
      <c r="A7572" s="71" t="str">
        <f>IF(
   SUMPRODUCT(--(Sinduscon!$3:$3=DATE(2013,INT((ROW(A7769)-1)/20)+1,1)))&gt;0,
   DATE(2013,INT((ROW(A7769)-1)/20)+1,1),
   ""
)</f>
        <v/>
      </c>
      <c r="B7572" s="72" t="str">
        <f t="shared" si="317"/>
        <v/>
      </c>
      <c r="C7572" s="73"/>
      <c r="D7572" s="73"/>
      <c r="E7572" s="73"/>
      <c r="F7572" s="73"/>
      <c r="G7572" s="73"/>
    </row>
    <row r="7573" spans="1:7" x14ac:dyDescent="0.25">
      <c r="A7573" s="71" t="str">
        <f>IF(
   SUMPRODUCT(--(Sinduscon!$3:$3=DATE(2013,INT((ROW(A7770)-1)/20)+1,1)))&gt;0,
   DATE(2013,INT((ROW(A7770)-1)/20)+1,1),
   ""
)</f>
        <v/>
      </c>
      <c r="B7573" s="72" t="str">
        <f t="shared" si="317"/>
        <v/>
      </c>
      <c r="C7573" s="73"/>
      <c r="D7573" s="73"/>
      <c r="E7573" s="73"/>
      <c r="F7573" s="73"/>
      <c r="G7573" s="73"/>
    </row>
    <row r="7574" spans="1:7" x14ac:dyDescent="0.25">
      <c r="A7574" s="71" t="str">
        <f>IF(
   SUMPRODUCT(--(Sinduscon!$3:$3=DATE(2013,INT((ROW(A7771)-1)/20)+1,1)))&gt;0,
   DATE(2013,INT((ROW(A7771)-1)/20)+1,1),
   ""
)</f>
        <v/>
      </c>
      <c r="B7574" s="72" t="str">
        <f t="shared" si="317"/>
        <v/>
      </c>
      <c r="C7574" s="73"/>
      <c r="D7574" s="73"/>
      <c r="E7574" s="73"/>
      <c r="F7574" s="73"/>
      <c r="G7574" s="73"/>
    </row>
    <row r="7575" spans="1:7" x14ac:dyDescent="0.25">
      <c r="A7575" s="71" t="str">
        <f>IF(
   SUMPRODUCT(--(Sinduscon!$3:$3=DATE(2013,INT((ROW(A7772)-1)/20)+1,1)))&gt;0,
   DATE(2013,INT((ROW(A7772)-1)/20)+1,1),
   ""
)</f>
        <v/>
      </c>
      <c r="B7575" s="72" t="str">
        <f t="shared" si="317"/>
        <v/>
      </c>
      <c r="C7575" s="73"/>
      <c r="D7575" s="73"/>
      <c r="E7575" s="73"/>
      <c r="F7575" s="73"/>
      <c r="G7575" s="73"/>
    </row>
    <row r="7576" spans="1:7" x14ac:dyDescent="0.25">
      <c r="A7576" s="71" t="str">
        <f>IF(
   SUMPRODUCT(--(Sinduscon!$3:$3=DATE(2013,INT((ROW(A7773)-1)/20)+1,1)))&gt;0,
   DATE(2013,INT((ROW(A7773)-1)/20)+1,1),
   ""
)</f>
        <v/>
      </c>
      <c r="B7576" s="72" t="str">
        <f t="shared" si="317"/>
        <v/>
      </c>
      <c r="C7576" s="73"/>
      <c r="D7576" s="73"/>
      <c r="E7576" s="73"/>
      <c r="F7576" s="73"/>
      <c r="G7576" s="73"/>
    </row>
    <row r="7577" spans="1:7" x14ac:dyDescent="0.25">
      <c r="A7577" s="71" t="str">
        <f>IF(
   SUMPRODUCT(--(Sinduscon!$3:$3=DATE(2013,INT((ROW(A7774)-1)/20)+1,1)))&gt;0,
   DATE(2013,INT((ROW(A7774)-1)/20)+1,1),
   ""
)</f>
        <v/>
      </c>
      <c r="B7577" s="72" t="str">
        <f t="shared" si="317"/>
        <v/>
      </c>
      <c r="C7577" s="73"/>
      <c r="D7577" s="73"/>
      <c r="E7577" s="73"/>
      <c r="F7577" s="73"/>
      <c r="G7577" s="73"/>
    </row>
    <row r="7578" spans="1:7" x14ac:dyDescent="0.25">
      <c r="A7578" s="71" t="str">
        <f>IF(
   SUMPRODUCT(--(Sinduscon!$3:$3=DATE(2013,INT((ROW(A7775)-1)/20)+1,1)))&gt;0,
   DATE(2013,INT((ROW(A7775)-1)/20)+1,1),
   ""
)</f>
        <v/>
      </c>
      <c r="B7578" s="72" t="str">
        <f t="shared" si="317"/>
        <v/>
      </c>
      <c r="C7578" s="73"/>
      <c r="D7578" s="73"/>
      <c r="E7578" s="73"/>
      <c r="F7578" s="73"/>
      <c r="G7578" s="73"/>
    </row>
    <row r="7579" spans="1:7" x14ac:dyDescent="0.25">
      <c r="A7579" s="71" t="str">
        <f>IF(
   SUMPRODUCT(--(Sinduscon!$3:$3=DATE(2013,INT((ROW(A7776)-1)/20)+1,1)))&gt;0,
   DATE(2013,INT((ROW(A7776)-1)/20)+1,1),
   ""
)</f>
        <v/>
      </c>
      <c r="B7579" s="72" t="str">
        <f t="shared" si="317"/>
        <v/>
      </c>
      <c r="C7579" s="73"/>
      <c r="D7579" s="73"/>
      <c r="E7579" s="73"/>
      <c r="F7579" s="73"/>
      <c r="G7579" s="73"/>
    </row>
    <row r="7580" spans="1:7" x14ac:dyDescent="0.25">
      <c r="A7580" s="71" t="str">
        <f>IF(
   SUMPRODUCT(--(Sinduscon!$3:$3=DATE(2013,INT((ROW(A7777)-1)/20)+1,1)))&gt;0,
   DATE(2013,INT((ROW(A7777)-1)/20)+1,1),
   ""
)</f>
        <v/>
      </c>
      <c r="B7580" s="72" t="str">
        <f t="shared" si="317"/>
        <v/>
      </c>
      <c r="C7580" s="73"/>
      <c r="D7580" s="73"/>
      <c r="E7580" s="73"/>
      <c r="F7580" s="73"/>
      <c r="G7580" s="73"/>
    </row>
    <row r="7581" spans="1:7" x14ac:dyDescent="0.25">
      <c r="A7581" s="71" t="str">
        <f>IF(
   SUMPRODUCT(--(Sinduscon!$3:$3=DATE(2013,INT((ROW(A7778)-1)/20)+1,1)))&gt;0,
   DATE(2013,INT((ROW(A7778)-1)/20)+1,1),
   ""
)</f>
        <v/>
      </c>
      <c r="B7581" s="72" t="str">
        <f t="shared" si="317"/>
        <v/>
      </c>
      <c r="C7581" s="73"/>
      <c r="D7581" s="73"/>
      <c r="E7581" s="73"/>
      <c r="F7581" s="73"/>
      <c r="G7581" s="73"/>
    </row>
    <row r="7582" spans="1:7" x14ac:dyDescent="0.25">
      <c r="A7582" s="71" t="str">
        <f>IF(
   SUMPRODUCT(--(Sinduscon!$3:$3=DATE(2013,INT((ROW(A7779)-1)/20)+1,1)))&gt;0,
   DATE(2013,INT((ROW(A7779)-1)/20)+1,1),
   ""
)</f>
        <v/>
      </c>
      <c r="B7582" s="72" t="str">
        <f t="shared" si="317"/>
        <v/>
      </c>
      <c r="C7582" s="73"/>
      <c r="D7582" s="73"/>
      <c r="E7582" s="73"/>
      <c r="F7582" s="73"/>
      <c r="G7582" s="73"/>
    </row>
    <row r="7583" spans="1:7" x14ac:dyDescent="0.25">
      <c r="A7583" s="71" t="str">
        <f>IF(
   SUMPRODUCT(--(Sinduscon!$3:$3=DATE(2013,INT((ROW(A7780)-1)/20)+1,1)))&gt;0,
   DATE(2013,INT((ROW(A7780)-1)/20)+1,1),
   ""
)</f>
        <v/>
      </c>
      <c r="B7583" s="72" t="str">
        <f t="shared" si="317"/>
        <v/>
      </c>
      <c r="C7583" s="73"/>
      <c r="D7583" s="73"/>
      <c r="E7583" s="73"/>
      <c r="F7583" s="73"/>
      <c r="G7583" s="73"/>
    </row>
    <row r="7584" spans="1:7" x14ac:dyDescent="0.25">
      <c r="A7584" s="71" t="str">
        <f>IF(
   SUMPRODUCT(--(Sinduscon!$3:$3=DATE(2013,INT((ROW(A7781)-1)/20)+1,1)))&gt;0,
   DATE(2013,INT((ROW(A7781)-1)/20)+1,1),
   ""
)</f>
        <v/>
      </c>
      <c r="B7584" s="72" t="str">
        <f t="shared" si="317"/>
        <v/>
      </c>
      <c r="C7584" s="73"/>
      <c r="D7584" s="73"/>
      <c r="E7584" s="73"/>
      <c r="F7584" s="73"/>
      <c r="G7584" s="73"/>
    </row>
    <row r="7585" spans="1:7" x14ac:dyDescent="0.25">
      <c r="A7585" s="71" t="str">
        <f>IF(
   SUMPRODUCT(--(Sinduscon!$3:$3=DATE(2013,INT((ROW(A7782)-1)/20)+1,1)))&gt;0,
   DATE(2013,INT((ROW(A7782)-1)/20)+1,1),
   ""
)</f>
        <v/>
      </c>
      <c r="B7585" s="72" t="str">
        <f t="shared" si="317"/>
        <v/>
      </c>
      <c r="C7585" s="73"/>
      <c r="D7585" s="73"/>
      <c r="E7585" s="73"/>
      <c r="F7585" s="73"/>
      <c r="G7585" s="73"/>
    </row>
    <row r="7586" spans="1:7" x14ac:dyDescent="0.25">
      <c r="A7586" s="71" t="str">
        <f>IF(
   SUMPRODUCT(--(Sinduscon!$3:$3=DATE(2013,INT((ROW(A7783)-1)/20)+1,1)))&gt;0,
   DATE(2013,INT((ROW(A7783)-1)/20)+1,1),
   ""
)</f>
        <v/>
      </c>
      <c r="B7586" s="72" t="str">
        <f t="shared" si="317"/>
        <v/>
      </c>
      <c r="C7586" s="73"/>
      <c r="D7586" s="73"/>
      <c r="E7586" s="73"/>
      <c r="F7586" s="73"/>
      <c r="G7586" s="73"/>
    </row>
    <row r="7587" spans="1:7" x14ac:dyDescent="0.25">
      <c r="A7587" s="71" t="str">
        <f>IF(
   SUMPRODUCT(--(Sinduscon!$3:$3=DATE(2013,INT((ROW(A7784)-1)/20)+1,1)))&gt;0,
   DATE(2013,INT((ROW(A7784)-1)/20)+1,1),
   ""
)</f>
        <v/>
      </c>
      <c r="B7587" s="72" t="str">
        <f t="shared" si="317"/>
        <v/>
      </c>
      <c r="C7587" s="73"/>
      <c r="D7587" s="73"/>
      <c r="E7587" s="73"/>
      <c r="F7587" s="73"/>
      <c r="G7587" s="73"/>
    </row>
    <row r="7588" spans="1:7" x14ac:dyDescent="0.25">
      <c r="A7588" s="71" t="str">
        <f>IF(
   SUMPRODUCT(--(Sinduscon!$3:$3=DATE(2013,INT((ROW(A7785)-1)/20)+1,1)))&gt;0,
   DATE(2013,INT((ROW(A7785)-1)/20)+1,1),
   ""
)</f>
        <v/>
      </c>
      <c r="B7588" s="72" t="str">
        <f t="shared" si="317"/>
        <v/>
      </c>
      <c r="C7588" s="73"/>
      <c r="D7588" s="73"/>
      <c r="E7588" s="73"/>
      <c r="F7588" s="73"/>
      <c r="G7588" s="73"/>
    </row>
    <row r="7589" spans="1:7" x14ac:dyDescent="0.25">
      <c r="A7589" s="71" t="str">
        <f>IF(
   SUMPRODUCT(--(Sinduscon!$3:$3=DATE(2013,INT((ROW(A7786)-1)/20)+1,1)))&gt;0,
   DATE(2013,INT((ROW(A7786)-1)/20)+1,1),
   ""
)</f>
        <v/>
      </c>
      <c r="B7589" s="72" t="str">
        <f t="shared" si="317"/>
        <v/>
      </c>
      <c r="C7589" s="73"/>
      <c r="D7589" s="73"/>
      <c r="E7589" s="73"/>
      <c r="F7589" s="73"/>
      <c r="G7589" s="73"/>
    </row>
    <row r="7590" spans="1:7" x14ac:dyDescent="0.25">
      <c r="A7590" s="71" t="str">
        <f>IF(
   SUMPRODUCT(--(Sinduscon!$3:$3=DATE(2013,INT((ROW(A7787)-1)/20)+1,1)))&gt;0,
   DATE(2013,INT((ROW(A7787)-1)/20)+1,1),
   ""
)</f>
        <v/>
      </c>
      <c r="B7590" s="72" t="str">
        <f t="shared" si="317"/>
        <v/>
      </c>
      <c r="C7590" s="73"/>
      <c r="D7590" s="73"/>
      <c r="E7590" s="73"/>
      <c r="F7590" s="73"/>
      <c r="G7590" s="73"/>
    </row>
    <row r="7591" spans="1:7" x14ac:dyDescent="0.25">
      <c r="A7591" s="71" t="str">
        <f>IF(
   SUMPRODUCT(--(Sinduscon!$3:$3=DATE(2013,INT((ROW(A7788)-1)/20)+1,1)))&gt;0,
   DATE(2013,INT((ROW(A7788)-1)/20)+1,1),
   ""
)</f>
        <v/>
      </c>
      <c r="B7591" s="72" t="str">
        <f t="shared" si="317"/>
        <v/>
      </c>
      <c r="C7591" s="73"/>
      <c r="D7591" s="73"/>
      <c r="E7591" s="73"/>
      <c r="F7591" s="73"/>
      <c r="G7591" s="73"/>
    </row>
    <row r="7592" spans="1:7" x14ac:dyDescent="0.25">
      <c r="A7592" s="71" t="str">
        <f>IF(
   SUMPRODUCT(--(Sinduscon!$3:$3=DATE(2013,INT((ROW(A7789)-1)/20)+1,1)))&gt;0,
   DATE(2013,INT((ROW(A7789)-1)/20)+1,1),
   ""
)</f>
        <v/>
      </c>
      <c r="B7592" s="72" t="str">
        <f t="shared" si="317"/>
        <v/>
      </c>
      <c r="C7592" s="73"/>
      <c r="D7592" s="73"/>
      <c r="E7592" s="73"/>
      <c r="F7592" s="73"/>
      <c r="G7592" s="73"/>
    </row>
    <row r="7593" spans="1:7" x14ac:dyDescent="0.25">
      <c r="A7593" s="71" t="str">
        <f>IF(
   SUMPRODUCT(--(Sinduscon!$3:$3=DATE(2013,INT((ROW(A7790)-1)/20)+1,1)))&gt;0,
   DATE(2013,INT((ROW(A7790)-1)/20)+1,1),
   ""
)</f>
        <v/>
      </c>
      <c r="B7593" s="72" t="str">
        <f t="shared" si="317"/>
        <v/>
      </c>
      <c r="C7593" s="73"/>
      <c r="D7593" s="73"/>
      <c r="E7593" s="73"/>
      <c r="F7593" s="73"/>
      <c r="G7593" s="73"/>
    </row>
    <row r="7594" spans="1:7" x14ac:dyDescent="0.25">
      <c r="A7594" s="71" t="str">
        <f>IF(
   SUMPRODUCT(--(Sinduscon!$3:$3=DATE(2013,INT((ROW(A7791)-1)/20)+1,1)))&gt;0,
   DATE(2013,INT((ROW(A7791)-1)/20)+1,1),
   ""
)</f>
        <v/>
      </c>
      <c r="B7594" s="72" t="str">
        <f t="shared" si="317"/>
        <v/>
      </c>
      <c r="C7594" s="73"/>
      <c r="D7594" s="73"/>
      <c r="E7594" s="73"/>
      <c r="F7594" s="73"/>
      <c r="G7594" s="73"/>
    </row>
    <row r="7595" spans="1:7" x14ac:dyDescent="0.25">
      <c r="A7595" s="71" t="str">
        <f>IF(
   SUMPRODUCT(--(Sinduscon!$3:$3=DATE(2013,INT((ROW(A7792)-1)/20)+1,1)))&gt;0,
   DATE(2013,INT((ROW(A7792)-1)/20)+1,1),
   ""
)</f>
        <v/>
      </c>
      <c r="B7595" s="72" t="str">
        <f t="shared" si="317"/>
        <v/>
      </c>
      <c r="C7595" s="73"/>
      <c r="D7595" s="73"/>
      <c r="E7595" s="73"/>
      <c r="F7595" s="73"/>
      <c r="G7595" s="73"/>
    </row>
    <row r="7596" spans="1:7" x14ac:dyDescent="0.25">
      <c r="A7596" s="71" t="str">
        <f>IF(
   SUMPRODUCT(--(Sinduscon!$3:$3=DATE(2013,INT((ROW(A7793)-1)/20)+1,1)))&gt;0,
   DATE(2013,INT((ROW(A7793)-1)/20)+1,1),
   ""
)</f>
        <v/>
      </c>
      <c r="B7596" s="72" t="str">
        <f t="shared" si="317"/>
        <v/>
      </c>
      <c r="C7596" s="73"/>
      <c r="D7596" s="73"/>
      <c r="E7596" s="73"/>
      <c r="F7596" s="73"/>
      <c r="G7596" s="73"/>
    </row>
    <row r="7597" spans="1:7" x14ac:dyDescent="0.25">
      <c r="A7597" s="71" t="str">
        <f>IF(
   SUMPRODUCT(--(Sinduscon!$3:$3=DATE(2013,INT((ROW(A7794)-1)/20)+1,1)))&gt;0,
   DATE(2013,INT((ROW(A7794)-1)/20)+1,1),
   ""
)</f>
        <v/>
      </c>
      <c r="B7597" s="72" t="str">
        <f t="shared" si="317"/>
        <v/>
      </c>
      <c r="C7597" s="73"/>
      <c r="D7597" s="73"/>
      <c r="E7597" s="73"/>
      <c r="F7597" s="73"/>
      <c r="G7597" s="73"/>
    </row>
    <row r="7598" spans="1:7" x14ac:dyDescent="0.25">
      <c r="A7598" s="71" t="str">
        <f>IF(
   SUMPRODUCT(--(Sinduscon!$3:$3=DATE(2013,INT((ROW(A7795)-1)/20)+1,1)))&gt;0,
   DATE(2013,INT((ROW(A7795)-1)/20)+1,1),
   ""
)</f>
        <v/>
      </c>
      <c r="B7598" s="72" t="str">
        <f t="shared" si="317"/>
        <v/>
      </c>
      <c r="C7598" s="73"/>
      <c r="D7598" s="73"/>
      <c r="E7598" s="73"/>
      <c r="F7598" s="73"/>
      <c r="G7598" s="73"/>
    </row>
    <row r="7599" spans="1:7" x14ac:dyDescent="0.25">
      <c r="A7599" s="71" t="str">
        <f>IF(
   SUMPRODUCT(--(Sinduscon!$3:$3=DATE(2013,INT((ROW(A7796)-1)/20)+1,1)))&gt;0,
   DATE(2013,INT((ROW(A7796)-1)/20)+1,1),
   ""
)</f>
        <v/>
      </c>
      <c r="B7599" s="72" t="str">
        <f t="shared" si="317"/>
        <v/>
      </c>
      <c r="C7599" s="73"/>
      <c r="D7599" s="73"/>
      <c r="E7599" s="73"/>
      <c r="F7599" s="73"/>
      <c r="G7599" s="73"/>
    </row>
    <row r="7600" spans="1:7" x14ac:dyDescent="0.25">
      <c r="A7600" s="71" t="str">
        <f>IF(
   SUMPRODUCT(--(Sinduscon!$3:$3=DATE(2013,INT((ROW(A7797)-1)/20)+1,1)))&gt;0,
   DATE(2013,INT((ROW(A7797)-1)/20)+1,1),
   ""
)</f>
        <v/>
      </c>
      <c r="B7600" s="72" t="str">
        <f t="shared" si="317"/>
        <v/>
      </c>
      <c r="C7600" s="73"/>
      <c r="D7600" s="73"/>
      <c r="E7600" s="73"/>
      <c r="F7600" s="73"/>
      <c r="G7600" s="73"/>
    </row>
    <row r="7601" spans="1:7" x14ac:dyDescent="0.25">
      <c r="A7601" s="71" t="str">
        <f>IF(
   SUMPRODUCT(--(Sinduscon!$3:$3=DATE(2013,INT((ROW(A7798)-1)/20)+1,1)))&gt;0,
   DATE(2013,INT((ROW(A7798)-1)/20)+1,1),
   ""
)</f>
        <v/>
      </c>
      <c r="B7601" s="72" t="str">
        <f t="shared" si="317"/>
        <v/>
      </c>
      <c r="C7601" s="73"/>
      <c r="D7601" s="73"/>
      <c r="E7601" s="73"/>
      <c r="F7601" s="73"/>
      <c r="G7601" s="73"/>
    </row>
    <row r="7602" spans="1:7" x14ac:dyDescent="0.25">
      <c r="A7602" s="71" t="str">
        <f>IF(
   SUMPRODUCT(--(Sinduscon!$3:$3=DATE(2013,INT((ROW(A7799)-1)/20)+1,1)))&gt;0,
   DATE(2013,INT((ROW(A7799)-1)/20)+1,1),
   ""
)</f>
        <v/>
      </c>
      <c r="B7602" s="72" t="str">
        <f t="shared" si="317"/>
        <v/>
      </c>
      <c r="C7602" s="73"/>
      <c r="D7602" s="73"/>
      <c r="E7602" s="73"/>
      <c r="F7602" s="73"/>
      <c r="G7602" s="73"/>
    </row>
    <row r="7603" spans="1:7" x14ac:dyDescent="0.25">
      <c r="A7603" s="71" t="str">
        <f>IF(
   SUMPRODUCT(--(Sinduscon!$3:$3=DATE(2013,INT((ROW(A7800)-1)/20)+1,1)))&gt;0,
   DATE(2013,INT((ROW(A7800)-1)/20)+1,1),
   ""
)</f>
        <v/>
      </c>
      <c r="B7603" s="72" t="str">
        <f t="shared" si="317"/>
        <v/>
      </c>
      <c r="C7603" s="73"/>
      <c r="D7603" s="73"/>
      <c r="E7603" s="73"/>
      <c r="F7603" s="73"/>
      <c r="G7603" s="73"/>
    </row>
    <row r="7604" spans="1:7" x14ac:dyDescent="0.25">
      <c r="A7604" s="71" t="str">
        <f>IF(
   SUMPRODUCT(--(Sinduscon!$3:$3=DATE(2013,INT((ROW(A7801)-1)/20)+1,1)))&gt;0,
   DATE(2013,INT((ROW(A7801)-1)/20)+1,1),
   ""
)</f>
        <v/>
      </c>
      <c r="B7604" s="72" t="str">
        <f t="shared" si="317"/>
        <v/>
      </c>
      <c r="C7604" s="73"/>
      <c r="D7604" s="73"/>
      <c r="E7604" s="73"/>
      <c r="F7604" s="73"/>
      <c r="G7604" s="73"/>
    </row>
    <row r="7605" spans="1:7" x14ac:dyDescent="0.25">
      <c r="A7605" s="71" t="str">
        <f>IF(
   SUMPRODUCT(--(Sinduscon!$3:$3=DATE(2013,INT((ROW(A7802)-1)/20)+1,1)))&gt;0,
   DATE(2013,INT((ROW(A7802)-1)/20)+1,1),
   ""
)</f>
        <v/>
      </c>
      <c r="B7605" s="72" t="str">
        <f t="shared" si="317"/>
        <v/>
      </c>
      <c r="C7605" s="73"/>
      <c r="D7605" s="73"/>
      <c r="E7605" s="73"/>
      <c r="F7605" s="73"/>
      <c r="G7605" s="73"/>
    </row>
    <row r="7606" spans="1:7" x14ac:dyDescent="0.25">
      <c r="A7606" s="71" t="str">
        <f>IF(
   SUMPRODUCT(--(Sinduscon!$3:$3=DATE(2013,INT((ROW(A7803)-1)/20)+1,1)))&gt;0,
   DATE(2013,INT((ROW(A7803)-1)/20)+1,1),
   ""
)</f>
        <v/>
      </c>
      <c r="B7606" s="72" t="str">
        <f t="shared" si="317"/>
        <v/>
      </c>
      <c r="C7606" s="73"/>
      <c r="D7606" s="73"/>
      <c r="E7606" s="73"/>
      <c r="F7606" s="73"/>
      <c r="G7606" s="73"/>
    </row>
    <row r="7607" spans="1:7" x14ac:dyDescent="0.25">
      <c r="A7607" s="71" t="str">
        <f>IF(
   SUMPRODUCT(--(Sinduscon!$3:$3=DATE(2013,INT((ROW(A7804)-1)/20)+1,1)))&gt;0,
   DATE(2013,INT((ROW(A7804)-1)/20)+1,1),
   ""
)</f>
        <v/>
      </c>
      <c r="B7607" s="72" t="str">
        <f t="shared" si="317"/>
        <v/>
      </c>
      <c r="C7607" s="73"/>
      <c r="D7607" s="73"/>
      <c r="E7607" s="73"/>
      <c r="F7607" s="73"/>
      <c r="G7607" s="73"/>
    </row>
    <row r="7608" spans="1:7" x14ac:dyDescent="0.25">
      <c r="A7608" s="71" t="str">
        <f>IF(
   SUMPRODUCT(--(Sinduscon!$3:$3=DATE(2013,INT((ROW(A7805)-1)/20)+1,1)))&gt;0,
   DATE(2013,INT((ROW(A7805)-1)/20)+1,1),
   ""
)</f>
        <v/>
      </c>
      <c r="B7608" s="72" t="str">
        <f t="shared" si="317"/>
        <v/>
      </c>
      <c r="C7608" s="73"/>
      <c r="D7608" s="73"/>
      <c r="E7608" s="73"/>
      <c r="F7608" s="73"/>
      <c r="G7608" s="73"/>
    </row>
    <row r="7609" spans="1:7" x14ac:dyDescent="0.25">
      <c r="A7609" s="71" t="str">
        <f>IF(
   SUMPRODUCT(--(Sinduscon!$3:$3=DATE(2013,INT((ROW(A7806)-1)/20)+1,1)))&gt;0,
   DATE(2013,INT((ROW(A7806)-1)/20)+1,1),
   ""
)</f>
        <v/>
      </c>
      <c r="B7609" s="72" t="str">
        <f t="shared" si="317"/>
        <v/>
      </c>
      <c r="C7609" s="73"/>
      <c r="D7609" s="73"/>
      <c r="E7609" s="73"/>
      <c r="F7609" s="73"/>
      <c r="G7609" s="73"/>
    </row>
    <row r="7610" spans="1:7" x14ac:dyDescent="0.25">
      <c r="A7610" s="71" t="str">
        <f>IF(
   SUMPRODUCT(--(Sinduscon!$3:$3=DATE(2013,INT((ROW(A7807)-1)/20)+1,1)))&gt;0,
   DATE(2013,INT((ROW(A7807)-1)/20)+1,1),
   ""
)</f>
        <v/>
      </c>
      <c r="B7610" s="72" t="str">
        <f t="shared" si="317"/>
        <v/>
      </c>
      <c r="C7610" s="73"/>
      <c r="D7610" s="73"/>
      <c r="E7610" s="73"/>
      <c r="F7610" s="73"/>
      <c r="G7610" s="73"/>
    </row>
    <row r="7611" spans="1:7" x14ac:dyDescent="0.25">
      <c r="A7611" s="71" t="str">
        <f>IF(
   SUMPRODUCT(--(Sinduscon!$3:$3=DATE(2013,INT((ROW(A7808)-1)/20)+1,1)))&gt;0,
   DATE(2013,INT((ROW(A7808)-1)/20)+1,1),
   ""
)</f>
        <v/>
      </c>
      <c r="B7611" s="72" t="str">
        <f t="shared" si="317"/>
        <v/>
      </c>
      <c r="C7611" s="73"/>
      <c r="D7611" s="73"/>
      <c r="E7611" s="73"/>
      <c r="F7611" s="73"/>
      <c r="G7611" s="73"/>
    </row>
    <row r="7612" spans="1:7" x14ac:dyDescent="0.25">
      <c r="A7612" s="71" t="str">
        <f>IF(
   SUMPRODUCT(--(Sinduscon!$3:$3=DATE(2013,INT((ROW(A7809)-1)/20)+1,1)))&gt;0,
   DATE(2013,INT((ROW(A7809)-1)/20)+1,1),
   ""
)</f>
        <v/>
      </c>
      <c r="B7612" s="72" t="str">
        <f t="shared" si="317"/>
        <v/>
      </c>
      <c r="C7612" s="73"/>
      <c r="D7612" s="73"/>
      <c r="E7612" s="73"/>
      <c r="F7612" s="73"/>
      <c r="G7612" s="73"/>
    </row>
    <row r="7613" spans="1:7" x14ac:dyDescent="0.25">
      <c r="A7613" s="71" t="str">
        <f>IF(
   SUMPRODUCT(--(Sinduscon!$3:$3=DATE(2013,INT((ROW(A7810)-1)/20)+1,1)))&gt;0,
   DATE(2013,INT((ROW(A7810)-1)/20)+1,1),
   ""
)</f>
        <v/>
      </c>
      <c r="B7613" s="72" t="str">
        <f t="shared" si="317"/>
        <v/>
      </c>
      <c r="C7613" s="73"/>
      <c r="D7613" s="73"/>
      <c r="E7613" s="73"/>
      <c r="F7613" s="73"/>
      <c r="G7613" s="73"/>
    </row>
    <row r="7614" spans="1:7" x14ac:dyDescent="0.25">
      <c r="A7614" s="71" t="str">
        <f>IF(
   SUMPRODUCT(--(Sinduscon!$3:$3=DATE(2013,INT((ROW(A7811)-1)/20)+1,1)))&gt;0,
   DATE(2013,INT((ROW(A7811)-1)/20)+1,1),
   ""
)</f>
        <v/>
      </c>
      <c r="B7614" s="72" t="str">
        <f t="shared" si="317"/>
        <v/>
      </c>
      <c r="C7614" s="73"/>
      <c r="D7614" s="73"/>
      <c r="E7614" s="73"/>
      <c r="F7614" s="73"/>
      <c r="G7614" s="73"/>
    </row>
    <row r="7615" spans="1:7" x14ac:dyDescent="0.25">
      <c r="A7615" s="71" t="str">
        <f>IF(
   SUMPRODUCT(--(Sinduscon!$3:$3=DATE(2013,INT((ROW(A7812)-1)/20)+1,1)))&gt;0,
   DATE(2013,INT((ROW(A7812)-1)/20)+1,1),
   ""
)</f>
        <v/>
      </c>
      <c r="B7615" s="72" t="str">
        <f t="shared" si="317"/>
        <v/>
      </c>
      <c r="C7615" s="73"/>
      <c r="D7615" s="73"/>
      <c r="E7615" s="73"/>
      <c r="F7615" s="73"/>
      <c r="G7615" s="73"/>
    </row>
    <row r="7616" spans="1:7" x14ac:dyDescent="0.25">
      <c r="A7616" s="71" t="str">
        <f>IF(
   SUMPRODUCT(--(Sinduscon!$3:$3=DATE(2013,INT((ROW(A7813)-1)/20)+1,1)))&gt;0,
   DATE(2013,INT((ROW(A7813)-1)/20)+1,1),
   ""
)</f>
        <v/>
      </c>
      <c r="B7616" s="72" t="str">
        <f t="shared" si="317"/>
        <v/>
      </c>
      <c r="C7616" s="73"/>
      <c r="D7616" s="73"/>
      <c r="E7616" s="73"/>
      <c r="F7616" s="73"/>
      <c r="G7616" s="73"/>
    </row>
    <row r="7617" spans="1:7" x14ac:dyDescent="0.25">
      <c r="A7617" s="71" t="str">
        <f>IF(
   SUMPRODUCT(--(Sinduscon!$3:$3=DATE(2013,INT((ROW(A7814)-1)/20)+1,1)))&gt;0,
   DATE(2013,INT((ROW(A7814)-1)/20)+1,1),
   ""
)</f>
        <v/>
      </c>
      <c r="B7617" s="72" t="str">
        <f t="shared" si="317"/>
        <v/>
      </c>
      <c r="C7617" s="73"/>
      <c r="D7617" s="73"/>
      <c r="E7617" s="73"/>
      <c r="F7617" s="73"/>
      <c r="G7617" s="73"/>
    </row>
    <row r="7618" spans="1:7" x14ac:dyDescent="0.25">
      <c r="A7618" s="71" t="str">
        <f>IF(
   SUMPRODUCT(--(Sinduscon!$3:$3=DATE(2013,INT((ROW(A7815)-1)/20)+1,1)))&gt;0,
   DATE(2013,INT((ROW(A7815)-1)/20)+1,1),
   ""
)</f>
        <v/>
      </c>
      <c r="B7618" s="72" t="str">
        <f t="shared" si="317"/>
        <v/>
      </c>
      <c r="C7618" s="73"/>
      <c r="D7618" s="73"/>
      <c r="E7618" s="73"/>
      <c r="F7618" s="73"/>
      <c r="G7618" s="73"/>
    </row>
    <row r="7619" spans="1:7" x14ac:dyDescent="0.25">
      <c r="A7619" s="71" t="str">
        <f>IF(
   SUMPRODUCT(--(Sinduscon!$3:$3=DATE(2013,INT((ROW(A7816)-1)/20)+1,1)))&gt;0,
   DATE(2013,INT((ROW(A7816)-1)/20)+1,1),
   ""
)</f>
        <v/>
      </c>
      <c r="B7619" s="72" t="str">
        <f t="shared" si="317"/>
        <v/>
      </c>
      <c r="C7619" s="73"/>
      <c r="D7619" s="73"/>
      <c r="E7619" s="73"/>
      <c r="F7619" s="73"/>
      <c r="G7619" s="73"/>
    </row>
    <row r="7620" spans="1:7" x14ac:dyDescent="0.25">
      <c r="A7620" s="71" t="str">
        <f>IF(
   SUMPRODUCT(--(Sinduscon!$3:$3=DATE(2013,INT((ROW(A7817)-1)/20)+1,1)))&gt;0,
   DATE(2013,INT((ROW(A7817)-1)/20)+1,1),
   ""
)</f>
        <v/>
      </c>
      <c r="B7620" s="72" t="str">
        <f t="shared" si="317"/>
        <v/>
      </c>
      <c r="C7620" s="73"/>
      <c r="D7620" s="73"/>
      <c r="E7620" s="73"/>
      <c r="F7620" s="73"/>
      <c r="G7620" s="73"/>
    </row>
    <row r="7621" spans="1:7" x14ac:dyDescent="0.25">
      <c r="A7621" s="71" t="str">
        <f>IF(
   SUMPRODUCT(--(Sinduscon!$3:$3=DATE(2013,INT((ROW(A7818)-1)/20)+1,1)))&gt;0,
   DATE(2013,INT((ROW(A7818)-1)/20)+1,1),
   ""
)</f>
        <v/>
      </c>
      <c r="B7621" s="72" t="str">
        <f t="shared" si="317"/>
        <v/>
      </c>
      <c r="C7621" s="73"/>
      <c r="D7621" s="73"/>
      <c r="E7621" s="73"/>
      <c r="F7621" s="73"/>
      <c r="G7621" s="73"/>
    </row>
    <row r="7622" spans="1:7" x14ac:dyDescent="0.25">
      <c r="A7622" s="71" t="str">
        <f>IF(
   SUMPRODUCT(--(Sinduscon!$3:$3=DATE(2013,INT((ROW(A7819)-1)/20)+1,1)))&gt;0,
   DATE(2013,INT((ROW(A7819)-1)/20)+1,1),
   ""
)</f>
        <v/>
      </c>
      <c r="B7622" s="72" t="str">
        <f t="shared" si="317"/>
        <v/>
      </c>
      <c r="C7622" s="73"/>
      <c r="D7622" s="73"/>
      <c r="E7622" s="73"/>
      <c r="F7622" s="73"/>
      <c r="G7622" s="73"/>
    </row>
    <row r="7623" spans="1:7" x14ac:dyDescent="0.25">
      <c r="A7623" s="71" t="str">
        <f>IF(
   SUMPRODUCT(--(Sinduscon!$3:$3=DATE(2013,INT((ROW(A7820)-1)/20)+1,1)))&gt;0,
   DATE(2013,INT((ROW(A7820)-1)/20)+1,1),
   ""
)</f>
        <v/>
      </c>
      <c r="B7623" s="72" t="str">
        <f t="shared" si="317"/>
        <v/>
      </c>
      <c r="C7623" s="73"/>
      <c r="D7623" s="73"/>
      <c r="E7623" s="73"/>
      <c r="F7623" s="73"/>
      <c r="G7623" s="73"/>
    </row>
    <row r="7624" spans="1:7" x14ac:dyDescent="0.25">
      <c r="A7624" s="71" t="str">
        <f>IF(
   SUMPRODUCT(--(Sinduscon!$3:$3=DATE(2013,INT((ROW(A7821)-1)/20)+1,1)))&gt;0,
   DATE(2013,INT((ROW(A7821)-1)/20)+1,1),
   ""
)</f>
        <v/>
      </c>
      <c r="B7624" s="72" t="str">
        <f t="shared" ref="B7624:B7687" si="318">IF(A7624&lt;&gt;"", CHOOSE(MOD(QUOTIENT(ROW()-4,4),5)+1,"R-1","PP-4","R-8","R-16","PIS"), "")</f>
        <v/>
      </c>
      <c r="C7624" s="73"/>
      <c r="D7624" s="73"/>
      <c r="E7624" s="73"/>
      <c r="F7624" s="73"/>
      <c r="G7624" s="73"/>
    </row>
    <row r="7625" spans="1:7" x14ac:dyDescent="0.25">
      <c r="A7625" s="71" t="str">
        <f>IF(
   SUMPRODUCT(--(Sinduscon!$3:$3=DATE(2013,INT((ROW(A7822)-1)/20)+1,1)))&gt;0,
   DATE(2013,INT((ROW(A7822)-1)/20)+1,1),
   ""
)</f>
        <v/>
      </c>
      <c r="B7625" s="72" t="str">
        <f t="shared" si="318"/>
        <v/>
      </c>
      <c r="C7625" s="73"/>
      <c r="D7625" s="73"/>
      <c r="E7625" s="73"/>
      <c r="F7625" s="73"/>
      <c r="G7625" s="73"/>
    </row>
    <row r="7626" spans="1:7" x14ac:dyDescent="0.25">
      <c r="A7626" s="71" t="str">
        <f>IF(
   SUMPRODUCT(--(Sinduscon!$3:$3=DATE(2013,INT((ROW(A7823)-1)/20)+1,1)))&gt;0,
   DATE(2013,INT((ROW(A7823)-1)/20)+1,1),
   ""
)</f>
        <v/>
      </c>
      <c r="B7626" s="72" t="str">
        <f t="shared" si="318"/>
        <v/>
      </c>
      <c r="C7626" s="73"/>
      <c r="D7626" s="73"/>
      <c r="E7626" s="73"/>
      <c r="F7626" s="73"/>
      <c r="G7626" s="73"/>
    </row>
    <row r="7627" spans="1:7" x14ac:dyDescent="0.25">
      <c r="A7627" s="71" t="str">
        <f>IF(
   SUMPRODUCT(--(Sinduscon!$3:$3=DATE(2013,INT((ROW(A7824)-1)/20)+1,1)))&gt;0,
   DATE(2013,INT((ROW(A7824)-1)/20)+1,1),
   ""
)</f>
        <v/>
      </c>
      <c r="B7627" s="72" t="str">
        <f t="shared" si="318"/>
        <v/>
      </c>
      <c r="C7627" s="73"/>
      <c r="D7627" s="73"/>
      <c r="E7627" s="73"/>
      <c r="F7627" s="73"/>
      <c r="G7627" s="73"/>
    </row>
    <row r="7628" spans="1:7" x14ac:dyDescent="0.25">
      <c r="A7628" s="71" t="str">
        <f>IF(
   SUMPRODUCT(--(Sinduscon!$3:$3=DATE(2013,INT((ROW(A7825)-1)/20)+1,1)))&gt;0,
   DATE(2013,INT((ROW(A7825)-1)/20)+1,1),
   ""
)</f>
        <v/>
      </c>
      <c r="B7628" s="72" t="str">
        <f t="shared" si="318"/>
        <v/>
      </c>
      <c r="C7628" s="73"/>
      <c r="D7628" s="73"/>
      <c r="E7628" s="73"/>
      <c r="F7628" s="73"/>
      <c r="G7628" s="73"/>
    </row>
    <row r="7629" spans="1:7" x14ac:dyDescent="0.25">
      <c r="A7629" s="71" t="str">
        <f>IF(
   SUMPRODUCT(--(Sinduscon!$3:$3=DATE(2013,INT((ROW(A7826)-1)/20)+1,1)))&gt;0,
   DATE(2013,INT((ROW(A7826)-1)/20)+1,1),
   ""
)</f>
        <v/>
      </c>
      <c r="B7629" s="72" t="str">
        <f t="shared" si="318"/>
        <v/>
      </c>
      <c r="C7629" s="73"/>
      <c r="D7629" s="73"/>
      <c r="E7629" s="73"/>
      <c r="F7629" s="73"/>
      <c r="G7629" s="73"/>
    </row>
    <row r="7630" spans="1:7" x14ac:dyDescent="0.25">
      <c r="A7630" s="71" t="str">
        <f>IF(
   SUMPRODUCT(--(Sinduscon!$3:$3=DATE(2013,INT((ROW(A7827)-1)/20)+1,1)))&gt;0,
   DATE(2013,INT((ROW(A7827)-1)/20)+1,1),
   ""
)</f>
        <v/>
      </c>
      <c r="B7630" s="72" t="str">
        <f t="shared" si="318"/>
        <v/>
      </c>
      <c r="C7630" s="73"/>
      <c r="D7630" s="73"/>
      <c r="E7630" s="73"/>
      <c r="F7630" s="73"/>
      <c r="G7630" s="73"/>
    </row>
    <row r="7631" spans="1:7" x14ac:dyDescent="0.25">
      <c r="A7631" s="71" t="str">
        <f>IF(
   SUMPRODUCT(--(Sinduscon!$3:$3=DATE(2013,INT((ROW(A7828)-1)/20)+1,1)))&gt;0,
   DATE(2013,INT((ROW(A7828)-1)/20)+1,1),
   ""
)</f>
        <v/>
      </c>
      <c r="B7631" s="72" t="str">
        <f t="shared" si="318"/>
        <v/>
      </c>
      <c r="C7631" s="73"/>
      <c r="D7631" s="73"/>
      <c r="E7631" s="73"/>
      <c r="F7631" s="73"/>
      <c r="G7631" s="73"/>
    </row>
    <row r="7632" spans="1:7" x14ac:dyDescent="0.25">
      <c r="A7632" s="71" t="str">
        <f>IF(
   SUMPRODUCT(--(Sinduscon!$3:$3=DATE(2013,INT((ROW(A7829)-1)/20)+1,1)))&gt;0,
   DATE(2013,INT((ROW(A7829)-1)/20)+1,1),
   ""
)</f>
        <v/>
      </c>
      <c r="B7632" s="72" t="str">
        <f t="shared" si="318"/>
        <v/>
      </c>
      <c r="C7632" s="73"/>
      <c r="D7632" s="73"/>
      <c r="E7632" s="73"/>
      <c r="F7632" s="73"/>
      <c r="G7632" s="73"/>
    </row>
    <row r="7633" spans="1:7" x14ac:dyDescent="0.25">
      <c r="A7633" s="71" t="str">
        <f>IF(
   SUMPRODUCT(--(Sinduscon!$3:$3=DATE(2013,INT((ROW(A7830)-1)/20)+1,1)))&gt;0,
   DATE(2013,INT((ROW(A7830)-1)/20)+1,1),
   ""
)</f>
        <v/>
      </c>
      <c r="B7633" s="72" t="str">
        <f t="shared" si="318"/>
        <v/>
      </c>
      <c r="C7633" s="73"/>
      <c r="D7633" s="73"/>
      <c r="E7633" s="73"/>
      <c r="F7633" s="73"/>
      <c r="G7633" s="73"/>
    </row>
    <row r="7634" spans="1:7" x14ac:dyDescent="0.25">
      <c r="A7634" s="71" t="str">
        <f>IF(
   SUMPRODUCT(--(Sinduscon!$3:$3=DATE(2013,INT((ROW(A7831)-1)/20)+1,1)))&gt;0,
   DATE(2013,INT((ROW(A7831)-1)/20)+1,1),
   ""
)</f>
        <v/>
      </c>
      <c r="B7634" s="72" t="str">
        <f t="shared" si="318"/>
        <v/>
      </c>
      <c r="C7634" s="73"/>
      <c r="D7634" s="73"/>
      <c r="E7634" s="73"/>
      <c r="F7634" s="73"/>
      <c r="G7634" s="73"/>
    </row>
    <row r="7635" spans="1:7" x14ac:dyDescent="0.25">
      <c r="A7635" s="71" t="str">
        <f>IF(
   SUMPRODUCT(--(Sinduscon!$3:$3=DATE(2013,INT((ROW(A7832)-1)/20)+1,1)))&gt;0,
   DATE(2013,INT((ROW(A7832)-1)/20)+1,1),
   ""
)</f>
        <v/>
      </c>
      <c r="B7635" s="72" t="str">
        <f t="shared" si="318"/>
        <v/>
      </c>
      <c r="C7635" s="73"/>
      <c r="D7635" s="73"/>
      <c r="E7635" s="73"/>
      <c r="F7635" s="73"/>
      <c r="G7635" s="73"/>
    </row>
    <row r="7636" spans="1:7" x14ac:dyDescent="0.25">
      <c r="A7636" s="71" t="str">
        <f>IF(
   SUMPRODUCT(--(Sinduscon!$3:$3=DATE(2013,INT((ROW(A7833)-1)/20)+1,1)))&gt;0,
   DATE(2013,INT((ROW(A7833)-1)/20)+1,1),
   ""
)</f>
        <v/>
      </c>
      <c r="B7636" s="72" t="str">
        <f t="shared" si="318"/>
        <v/>
      </c>
      <c r="C7636" s="73"/>
      <c r="D7636" s="73"/>
      <c r="E7636" s="73"/>
      <c r="F7636" s="73"/>
      <c r="G7636" s="73"/>
    </row>
    <row r="7637" spans="1:7" x14ac:dyDescent="0.25">
      <c r="A7637" s="71" t="str">
        <f>IF(
   SUMPRODUCT(--(Sinduscon!$3:$3=DATE(2013,INT((ROW(A7834)-1)/20)+1,1)))&gt;0,
   DATE(2013,INT((ROW(A7834)-1)/20)+1,1),
   ""
)</f>
        <v/>
      </c>
      <c r="B7637" s="72" t="str">
        <f t="shared" si="318"/>
        <v/>
      </c>
      <c r="C7637" s="73"/>
      <c r="D7637" s="73"/>
      <c r="E7637" s="73"/>
      <c r="F7637" s="73"/>
      <c r="G7637" s="73"/>
    </row>
    <row r="7638" spans="1:7" x14ac:dyDescent="0.25">
      <c r="A7638" s="71" t="str">
        <f>IF(
   SUMPRODUCT(--(Sinduscon!$3:$3=DATE(2013,INT((ROW(A7835)-1)/20)+1,1)))&gt;0,
   DATE(2013,INT((ROW(A7835)-1)/20)+1,1),
   ""
)</f>
        <v/>
      </c>
      <c r="B7638" s="72" t="str">
        <f t="shared" si="318"/>
        <v/>
      </c>
      <c r="C7638" s="73"/>
      <c r="D7638" s="73"/>
      <c r="E7638" s="73"/>
      <c r="F7638" s="73"/>
      <c r="G7638" s="73"/>
    </row>
    <row r="7639" spans="1:7" x14ac:dyDescent="0.25">
      <c r="A7639" s="71" t="str">
        <f>IF(
   SUMPRODUCT(--(Sinduscon!$3:$3=DATE(2013,INT((ROW(A7836)-1)/20)+1,1)))&gt;0,
   DATE(2013,INT((ROW(A7836)-1)/20)+1,1),
   ""
)</f>
        <v/>
      </c>
      <c r="B7639" s="72" t="str">
        <f t="shared" si="318"/>
        <v/>
      </c>
      <c r="C7639" s="73"/>
      <c r="D7639" s="73"/>
      <c r="E7639" s="73"/>
      <c r="F7639" s="73"/>
      <c r="G7639" s="73"/>
    </row>
    <row r="7640" spans="1:7" x14ac:dyDescent="0.25">
      <c r="A7640" s="71" t="str">
        <f>IF(
   SUMPRODUCT(--(Sinduscon!$3:$3=DATE(2013,INT((ROW(A7837)-1)/20)+1,1)))&gt;0,
   DATE(2013,INT((ROW(A7837)-1)/20)+1,1),
   ""
)</f>
        <v/>
      </c>
      <c r="B7640" s="72" t="str">
        <f t="shared" si="318"/>
        <v/>
      </c>
      <c r="C7640" s="73"/>
      <c r="D7640" s="73"/>
      <c r="E7640" s="73"/>
      <c r="F7640" s="73"/>
      <c r="G7640" s="73"/>
    </row>
    <row r="7641" spans="1:7" x14ac:dyDescent="0.25">
      <c r="A7641" s="71" t="str">
        <f>IF(
   SUMPRODUCT(--(Sinduscon!$3:$3=DATE(2013,INT((ROW(A7838)-1)/20)+1,1)))&gt;0,
   DATE(2013,INT((ROW(A7838)-1)/20)+1,1),
   ""
)</f>
        <v/>
      </c>
      <c r="B7641" s="72" t="str">
        <f t="shared" si="318"/>
        <v/>
      </c>
      <c r="C7641" s="73"/>
      <c r="D7641" s="73"/>
      <c r="E7641" s="73"/>
      <c r="F7641" s="73"/>
      <c r="G7641" s="73"/>
    </row>
    <row r="7642" spans="1:7" x14ac:dyDescent="0.25">
      <c r="A7642" s="71" t="str">
        <f>IF(
   SUMPRODUCT(--(Sinduscon!$3:$3=DATE(2013,INT((ROW(A7839)-1)/20)+1,1)))&gt;0,
   DATE(2013,INT((ROW(A7839)-1)/20)+1,1),
   ""
)</f>
        <v/>
      </c>
      <c r="B7642" s="72" t="str">
        <f t="shared" si="318"/>
        <v/>
      </c>
      <c r="C7642" s="73"/>
      <c r="D7642" s="73"/>
      <c r="E7642" s="73"/>
      <c r="F7642" s="73"/>
      <c r="G7642" s="73"/>
    </row>
    <row r="7643" spans="1:7" x14ac:dyDescent="0.25">
      <c r="A7643" s="71" t="str">
        <f>IF(
   SUMPRODUCT(--(Sinduscon!$3:$3=DATE(2013,INT((ROW(A7840)-1)/20)+1,1)))&gt;0,
   DATE(2013,INT((ROW(A7840)-1)/20)+1,1),
   ""
)</f>
        <v/>
      </c>
      <c r="B7643" s="72" t="str">
        <f t="shared" si="318"/>
        <v/>
      </c>
      <c r="C7643" s="73"/>
      <c r="D7643" s="73"/>
      <c r="E7643" s="73"/>
      <c r="F7643" s="73"/>
      <c r="G7643" s="73"/>
    </row>
    <row r="7644" spans="1:7" x14ac:dyDescent="0.25">
      <c r="A7644" s="71" t="str">
        <f>IF(
   SUMPRODUCT(--(Sinduscon!$3:$3=DATE(2013,INT((ROW(A7841)-1)/20)+1,1)))&gt;0,
   DATE(2013,INT((ROW(A7841)-1)/20)+1,1),
   ""
)</f>
        <v/>
      </c>
      <c r="B7644" s="72" t="str">
        <f t="shared" si="318"/>
        <v/>
      </c>
      <c r="C7644" s="73"/>
      <c r="D7644" s="73"/>
      <c r="E7644" s="73"/>
      <c r="F7644" s="73"/>
      <c r="G7644" s="73"/>
    </row>
    <row r="7645" spans="1:7" x14ac:dyDescent="0.25">
      <c r="A7645" s="71" t="str">
        <f>IF(
   SUMPRODUCT(--(Sinduscon!$3:$3=DATE(2013,INT((ROW(A7842)-1)/20)+1,1)))&gt;0,
   DATE(2013,INT((ROW(A7842)-1)/20)+1,1),
   ""
)</f>
        <v/>
      </c>
      <c r="B7645" s="72" t="str">
        <f t="shared" si="318"/>
        <v/>
      </c>
      <c r="C7645" s="73"/>
      <c r="D7645" s="73"/>
      <c r="E7645" s="73"/>
      <c r="F7645" s="73"/>
      <c r="G7645" s="73"/>
    </row>
    <row r="7646" spans="1:7" x14ac:dyDescent="0.25">
      <c r="A7646" s="71" t="str">
        <f>IF(
   SUMPRODUCT(--(Sinduscon!$3:$3=DATE(2013,INT((ROW(A7843)-1)/20)+1,1)))&gt;0,
   DATE(2013,INT((ROW(A7843)-1)/20)+1,1),
   ""
)</f>
        <v/>
      </c>
      <c r="B7646" s="72" t="str">
        <f t="shared" si="318"/>
        <v/>
      </c>
      <c r="C7646" s="73"/>
      <c r="D7646" s="73"/>
      <c r="E7646" s="73"/>
      <c r="F7646" s="73"/>
      <c r="G7646" s="73"/>
    </row>
    <row r="7647" spans="1:7" x14ac:dyDescent="0.25">
      <c r="A7647" s="71" t="str">
        <f>IF(
   SUMPRODUCT(--(Sinduscon!$3:$3=DATE(2013,INT((ROW(A7844)-1)/20)+1,1)))&gt;0,
   DATE(2013,INT((ROW(A7844)-1)/20)+1,1),
   ""
)</f>
        <v/>
      </c>
      <c r="B7647" s="72" t="str">
        <f t="shared" si="318"/>
        <v/>
      </c>
      <c r="C7647" s="73"/>
      <c r="D7647" s="73"/>
      <c r="E7647" s="73"/>
      <c r="F7647" s="73"/>
      <c r="G7647" s="73"/>
    </row>
    <row r="7648" spans="1:7" x14ac:dyDescent="0.25">
      <c r="A7648" s="71" t="str">
        <f>IF(
   SUMPRODUCT(--(Sinduscon!$3:$3=DATE(2013,INT((ROW(A7845)-1)/20)+1,1)))&gt;0,
   DATE(2013,INT((ROW(A7845)-1)/20)+1,1),
   ""
)</f>
        <v/>
      </c>
      <c r="B7648" s="72" t="str">
        <f t="shared" si="318"/>
        <v/>
      </c>
      <c r="C7648" s="73"/>
      <c r="D7648" s="73"/>
      <c r="E7648" s="73"/>
      <c r="F7648" s="73"/>
      <c r="G7648" s="73"/>
    </row>
    <row r="7649" spans="1:7" x14ac:dyDescent="0.25">
      <c r="A7649" s="71" t="str">
        <f>IF(
   SUMPRODUCT(--(Sinduscon!$3:$3=DATE(2013,INT((ROW(A7846)-1)/20)+1,1)))&gt;0,
   DATE(2013,INT((ROW(A7846)-1)/20)+1,1),
   ""
)</f>
        <v/>
      </c>
      <c r="B7649" s="72" t="str">
        <f t="shared" si="318"/>
        <v/>
      </c>
      <c r="C7649" s="73"/>
      <c r="D7649" s="73"/>
      <c r="E7649" s="73"/>
      <c r="F7649" s="73"/>
      <c r="G7649" s="73"/>
    </row>
    <row r="7650" spans="1:7" x14ac:dyDescent="0.25">
      <c r="A7650" s="71" t="str">
        <f>IF(
   SUMPRODUCT(--(Sinduscon!$3:$3=DATE(2013,INT((ROW(A7847)-1)/20)+1,1)))&gt;0,
   DATE(2013,INT((ROW(A7847)-1)/20)+1,1),
   ""
)</f>
        <v/>
      </c>
      <c r="B7650" s="72" t="str">
        <f t="shared" si="318"/>
        <v/>
      </c>
      <c r="C7650" s="73"/>
      <c r="D7650" s="73"/>
      <c r="E7650" s="73"/>
      <c r="F7650" s="73"/>
      <c r="G7650" s="73"/>
    </row>
    <row r="7651" spans="1:7" x14ac:dyDescent="0.25">
      <c r="A7651" s="71" t="str">
        <f>IF(
   SUMPRODUCT(--(Sinduscon!$3:$3=DATE(2013,INT((ROW(A7848)-1)/20)+1,1)))&gt;0,
   DATE(2013,INT((ROW(A7848)-1)/20)+1,1),
   ""
)</f>
        <v/>
      </c>
      <c r="B7651" s="72" t="str">
        <f t="shared" si="318"/>
        <v/>
      </c>
      <c r="C7651" s="73"/>
      <c r="D7651" s="73"/>
      <c r="E7651" s="73"/>
      <c r="F7651" s="73"/>
      <c r="G7651" s="73"/>
    </row>
    <row r="7652" spans="1:7" x14ac:dyDescent="0.25">
      <c r="A7652" s="71" t="str">
        <f>IF(
   SUMPRODUCT(--(Sinduscon!$3:$3=DATE(2013,INT((ROW(A7849)-1)/20)+1,1)))&gt;0,
   DATE(2013,INT((ROW(A7849)-1)/20)+1,1),
   ""
)</f>
        <v/>
      </c>
      <c r="B7652" s="72" t="str">
        <f t="shared" si="318"/>
        <v/>
      </c>
      <c r="C7652" s="73"/>
      <c r="D7652" s="73"/>
      <c r="E7652" s="73"/>
      <c r="F7652" s="73"/>
      <c r="G7652" s="73"/>
    </row>
    <row r="7653" spans="1:7" x14ac:dyDescent="0.25">
      <c r="A7653" s="71" t="str">
        <f>IF(
   SUMPRODUCT(--(Sinduscon!$3:$3=DATE(2013,INT((ROW(A7850)-1)/20)+1,1)))&gt;0,
   DATE(2013,INT((ROW(A7850)-1)/20)+1,1),
   ""
)</f>
        <v/>
      </c>
      <c r="B7653" s="72" t="str">
        <f t="shared" si="318"/>
        <v/>
      </c>
      <c r="C7653" s="73"/>
      <c r="D7653" s="73"/>
      <c r="E7653" s="73"/>
      <c r="F7653" s="73"/>
      <c r="G7653" s="73"/>
    </row>
    <row r="7654" spans="1:7" x14ac:dyDescent="0.25">
      <c r="A7654" s="71" t="str">
        <f>IF(
   SUMPRODUCT(--(Sinduscon!$3:$3=DATE(2013,INT((ROW(A7851)-1)/20)+1,1)))&gt;0,
   DATE(2013,INT((ROW(A7851)-1)/20)+1,1),
   ""
)</f>
        <v/>
      </c>
      <c r="B7654" s="72" t="str">
        <f t="shared" si="318"/>
        <v/>
      </c>
      <c r="C7654" s="73"/>
      <c r="D7654" s="73"/>
      <c r="E7654" s="73"/>
      <c r="F7654" s="73"/>
      <c r="G7654" s="73"/>
    </row>
    <row r="7655" spans="1:7" x14ac:dyDescent="0.25">
      <c r="A7655" s="71" t="str">
        <f>IF(
   SUMPRODUCT(--(Sinduscon!$3:$3=DATE(2013,INT((ROW(A7852)-1)/20)+1,1)))&gt;0,
   DATE(2013,INT((ROW(A7852)-1)/20)+1,1),
   ""
)</f>
        <v/>
      </c>
      <c r="B7655" s="72" t="str">
        <f t="shared" si="318"/>
        <v/>
      </c>
      <c r="C7655" s="73"/>
      <c r="D7655" s="73"/>
      <c r="E7655" s="73"/>
      <c r="F7655" s="73"/>
      <c r="G7655" s="73"/>
    </row>
    <row r="7656" spans="1:7" x14ac:dyDescent="0.25">
      <c r="A7656" s="71" t="str">
        <f>IF(
   SUMPRODUCT(--(Sinduscon!$3:$3=DATE(2013,INT((ROW(A7853)-1)/20)+1,1)))&gt;0,
   DATE(2013,INT((ROW(A7853)-1)/20)+1,1),
   ""
)</f>
        <v/>
      </c>
      <c r="B7656" s="72" t="str">
        <f t="shared" si="318"/>
        <v/>
      </c>
      <c r="C7656" s="73"/>
      <c r="D7656" s="73"/>
      <c r="E7656" s="73"/>
      <c r="F7656" s="73"/>
      <c r="G7656" s="73"/>
    </row>
    <row r="7657" spans="1:7" x14ac:dyDescent="0.25">
      <c r="A7657" s="71" t="str">
        <f>IF(
   SUMPRODUCT(--(Sinduscon!$3:$3=DATE(2013,INT((ROW(A7854)-1)/20)+1,1)))&gt;0,
   DATE(2013,INT((ROW(A7854)-1)/20)+1,1),
   ""
)</f>
        <v/>
      </c>
      <c r="B7657" s="72" t="str">
        <f t="shared" si="318"/>
        <v/>
      </c>
      <c r="C7657" s="73"/>
      <c r="D7657" s="73"/>
      <c r="E7657" s="73"/>
      <c r="F7657" s="73"/>
      <c r="G7657" s="73"/>
    </row>
    <row r="7658" spans="1:7" x14ac:dyDescent="0.25">
      <c r="A7658" s="71" t="str">
        <f>IF(
   SUMPRODUCT(--(Sinduscon!$3:$3=DATE(2013,INT((ROW(A7855)-1)/20)+1,1)))&gt;0,
   DATE(2013,INT((ROW(A7855)-1)/20)+1,1),
   ""
)</f>
        <v/>
      </c>
      <c r="B7658" s="72" t="str">
        <f t="shared" si="318"/>
        <v/>
      </c>
      <c r="C7658" s="73"/>
      <c r="D7658" s="73"/>
      <c r="E7658" s="73"/>
      <c r="F7658" s="73"/>
      <c r="G7658" s="73"/>
    </row>
    <row r="7659" spans="1:7" x14ac:dyDescent="0.25">
      <c r="A7659" s="71" t="str">
        <f>IF(
   SUMPRODUCT(--(Sinduscon!$3:$3=DATE(2013,INT((ROW(A7856)-1)/20)+1,1)))&gt;0,
   DATE(2013,INT((ROW(A7856)-1)/20)+1,1),
   ""
)</f>
        <v/>
      </c>
      <c r="B7659" s="72" t="str">
        <f t="shared" si="318"/>
        <v/>
      </c>
      <c r="C7659" s="73"/>
      <c r="D7659" s="73"/>
      <c r="E7659" s="73"/>
      <c r="F7659" s="73"/>
      <c r="G7659" s="73"/>
    </row>
    <row r="7660" spans="1:7" x14ac:dyDescent="0.25">
      <c r="A7660" s="71" t="str">
        <f>IF(
   SUMPRODUCT(--(Sinduscon!$3:$3=DATE(2013,INT((ROW(A7857)-1)/20)+1,1)))&gt;0,
   DATE(2013,INT((ROW(A7857)-1)/20)+1,1),
   ""
)</f>
        <v/>
      </c>
      <c r="B7660" s="72" t="str">
        <f t="shared" si="318"/>
        <v/>
      </c>
      <c r="C7660" s="73"/>
      <c r="D7660" s="73"/>
      <c r="E7660" s="73"/>
      <c r="F7660" s="73"/>
      <c r="G7660" s="73"/>
    </row>
    <row r="7661" spans="1:7" x14ac:dyDescent="0.25">
      <c r="A7661" s="71" t="str">
        <f>IF(
   SUMPRODUCT(--(Sinduscon!$3:$3=DATE(2013,INT((ROW(A7858)-1)/20)+1,1)))&gt;0,
   DATE(2013,INT((ROW(A7858)-1)/20)+1,1),
   ""
)</f>
        <v/>
      </c>
      <c r="B7661" s="72" t="str">
        <f t="shared" si="318"/>
        <v/>
      </c>
      <c r="C7661" s="73"/>
      <c r="D7661" s="73"/>
      <c r="E7661" s="73"/>
      <c r="F7661" s="73"/>
      <c r="G7661" s="73"/>
    </row>
    <row r="7662" spans="1:7" x14ac:dyDescent="0.25">
      <c r="A7662" s="71" t="str">
        <f>IF(
   SUMPRODUCT(--(Sinduscon!$3:$3=DATE(2013,INT((ROW(A7859)-1)/20)+1,1)))&gt;0,
   DATE(2013,INT((ROW(A7859)-1)/20)+1,1),
   ""
)</f>
        <v/>
      </c>
      <c r="B7662" s="72" t="str">
        <f t="shared" si="318"/>
        <v/>
      </c>
      <c r="C7662" s="73"/>
      <c r="D7662" s="73"/>
      <c r="E7662" s="73"/>
      <c r="F7662" s="73"/>
      <c r="G7662" s="73"/>
    </row>
    <row r="7663" spans="1:7" x14ac:dyDescent="0.25">
      <c r="A7663" s="71" t="str">
        <f>IF(
   SUMPRODUCT(--(Sinduscon!$3:$3=DATE(2013,INT((ROW(A7860)-1)/20)+1,1)))&gt;0,
   DATE(2013,INT((ROW(A7860)-1)/20)+1,1),
   ""
)</f>
        <v/>
      </c>
      <c r="B7663" s="72" t="str">
        <f t="shared" si="318"/>
        <v/>
      </c>
      <c r="C7663" s="73"/>
      <c r="D7663" s="73"/>
      <c r="E7663" s="73"/>
      <c r="F7663" s="73"/>
      <c r="G7663" s="73"/>
    </row>
    <row r="7664" spans="1:7" x14ac:dyDescent="0.25">
      <c r="A7664" s="71" t="str">
        <f>IF(
   SUMPRODUCT(--(Sinduscon!$3:$3=DATE(2013,INT((ROW(A7861)-1)/20)+1,1)))&gt;0,
   DATE(2013,INT((ROW(A7861)-1)/20)+1,1),
   ""
)</f>
        <v/>
      </c>
      <c r="B7664" s="72" t="str">
        <f t="shared" si="318"/>
        <v/>
      </c>
      <c r="C7664" s="73"/>
      <c r="D7664" s="73"/>
      <c r="E7664" s="73"/>
      <c r="F7664" s="73"/>
      <c r="G7664" s="73"/>
    </row>
    <row r="7665" spans="1:7" x14ac:dyDescent="0.25">
      <c r="A7665" s="71" t="str">
        <f>IF(
   SUMPRODUCT(--(Sinduscon!$3:$3=DATE(2013,INT((ROW(A7862)-1)/20)+1,1)))&gt;0,
   DATE(2013,INT((ROW(A7862)-1)/20)+1,1),
   ""
)</f>
        <v/>
      </c>
      <c r="B7665" s="72" t="str">
        <f t="shared" si="318"/>
        <v/>
      </c>
      <c r="C7665" s="73"/>
      <c r="D7665" s="73"/>
      <c r="E7665" s="73"/>
      <c r="F7665" s="73"/>
      <c r="G7665" s="73"/>
    </row>
    <row r="7666" spans="1:7" x14ac:dyDescent="0.25">
      <c r="A7666" s="71" t="str">
        <f>IF(
   SUMPRODUCT(--(Sinduscon!$3:$3=DATE(2013,INT((ROW(A7863)-1)/20)+1,1)))&gt;0,
   DATE(2013,INT((ROW(A7863)-1)/20)+1,1),
   ""
)</f>
        <v/>
      </c>
      <c r="B7666" s="72" t="str">
        <f t="shared" si="318"/>
        <v/>
      </c>
      <c r="C7666" s="73"/>
      <c r="D7666" s="73"/>
      <c r="E7666" s="73"/>
      <c r="F7666" s="73"/>
      <c r="G7666" s="73"/>
    </row>
    <row r="7667" spans="1:7" x14ac:dyDescent="0.25">
      <c r="A7667" s="71" t="str">
        <f>IF(
   SUMPRODUCT(--(Sinduscon!$3:$3=DATE(2013,INT((ROW(A7864)-1)/20)+1,1)))&gt;0,
   DATE(2013,INT((ROW(A7864)-1)/20)+1,1),
   ""
)</f>
        <v/>
      </c>
      <c r="B7667" s="72" t="str">
        <f t="shared" si="318"/>
        <v/>
      </c>
      <c r="C7667" s="73"/>
      <c r="D7667" s="73"/>
      <c r="E7667" s="73"/>
      <c r="F7667" s="73"/>
      <c r="G7667" s="73"/>
    </row>
    <row r="7668" spans="1:7" x14ac:dyDescent="0.25">
      <c r="A7668" s="71" t="str">
        <f>IF(
   SUMPRODUCT(--(Sinduscon!$3:$3=DATE(2013,INT((ROW(A7865)-1)/20)+1,1)))&gt;0,
   DATE(2013,INT((ROW(A7865)-1)/20)+1,1),
   ""
)</f>
        <v/>
      </c>
      <c r="B7668" s="72" t="str">
        <f t="shared" si="318"/>
        <v/>
      </c>
      <c r="C7668" s="73"/>
      <c r="D7668" s="73"/>
      <c r="E7668" s="73"/>
      <c r="F7668" s="73"/>
      <c r="G7668" s="73"/>
    </row>
    <row r="7669" spans="1:7" x14ac:dyDescent="0.25">
      <c r="A7669" s="71" t="str">
        <f>IF(
   SUMPRODUCT(--(Sinduscon!$3:$3=DATE(2013,INT((ROW(A7866)-1)/20)+1,1)))&gt;0,
   DATE(2013,INT((ROW(A7866)-1)/20)+1,1),
   ""
)</f>
        <v/>
      </c>
      <c r="B7669" s="72" t="str">
        <f t="shared" si="318"/>
        <v/>
      </c>
      <c r="C7669" s="73"/>
      <c r="D7669" s="73"/>
      <c r="E7669" s="73"/>
      <c r="F7669" s="73"/>
      <c r="G7669" s="73"/>
    </row>
    <row r="7670" spans="1:7" x14ac:dyDescent="0.25">
      <c r="A7670" s="71" t="str">
        <f>IF(
   SUMPRODUCT(--(Sinduscon!$3:$3=DATE(2013,INT((ROW(A7867)-1)/20)+1,1)))&gt;0,
   DATE(2013,INT((ROW(A7867)-1)/20)+1,1),
   ""
)</f>
        <v/>
      </c>
      <c r="B7670" s="72" t="str">
        <f t="shared" si="318"/>
        <v/>
      </c>
      <c r="C7670" s="73"/>
      <c r="D7670" s="73"/>
      <c r="E7670" s="73"/>
      <c r="F7670" s="73"/>
      <c r="G7670" s="73"/>
    </row>
    <row r="7671" spans="1:7" x14ac:dyDescent="0.25">
      <c r="A7671" s="71" t="str">
        <f>IF(
   SUMPRODUCT(--(Sinduscon!$3:$3=DATE(2013,INT((ROW(A7868)-1)/20)+1,1)))&gt;0,
   DATE(2013,INT((ROW(A7868)-1)/20)+1,1),
   ""
)</f>
        <v/>
      </c>
      <c r="B7671" s="72" t="str">
        <f t="shared" si="318"/>
        <v/>
      </c>
      <c r="C7671" s="73"/>
      <c r="D7671" s="73"/>
      <c r="E7671" s="73"/>
      <c r="F7671" s="73"/>
      <c r="G7671" s="73"/>
    </row>
    <row r="7672" spans="1:7" x14ac:dyDescent="0.25">
      <c r="A7672" s="71" t="str">
        <f>IF(
   SUMPRODUCT(--(Sinduscon!$3:$3=DATE(2013,INT((ROW(A7869)-1)/20)+1,1)))&gt;0,
   DATE(2013,INT((ROW(A7869)-1)/20)+1,1),
   ""
)</f>
        <v/>
      </c>
      <c r="B7672" s="72" t="str">
        <f t="shared" si="318"/>
        <v/>
      </c>
      <c r="C7672" s="73"/>
      <c r="D7672" s="73"/>
      <c r="E7672" s="73"/>
      <c r="F7672" s="73"/>
      <c r="G7672" s="73"/>
    </row>
    <row r="7673" spans="1:7" x14ac:dyDescent="0.25">
      <c r="A7673" s="71" t="str">
        <f>IF(
   SUMPRODUCT(--(Sinduscon!$3:$3=DATE(2013,INT((ROW(A7870)-1)/20)+1,1)))&gt;0,
   DATE(2013,INT((ROW(A7870)-1)/20)+1,1),
   ""
)</f>
        <v/>
      </c>
      <c r="B7673" s="72" t="str">
        <f t="shared" si="318"/>
        <v/>
      </c>
      <c r="C7673" s="73"/>
      <c r="D7673" s="73"/>
      <c r="E7673" s="73"/>
      <c r="F7673" s="73"/>
      <c r="G7673" s="73"/>
    </row>
    <row r="7674" spans="1:7" x14ac:dyDescent="0.25">
      <c r="A7674" s="71" t="str">
        <f>IF(
   SUMPRODUCT(--(Sinduscon!$3:$3=DATE(2013,INT((ROW(A7871)-1)/20)+1,1)))&gt;0,
   DATE(2013,INT((ROW(A7871)-1)/20)+1,1),
   ""
)</f>
        <v/>
      </c>
      <c r="B7674" s="72" t="str">
        <f t="shared" si="318"/>
        <v/>
      </c>
      <c r="C7674" s="73"/>
      <c r="D7674" s="73"/>
      <c r="E7674" s="73"/>
      <c r="F7674" s="73"/>
      <c r="G7674" s="73"/>
    </row>
    <row r="7675" spans="1:7" x14ac:dyDescent="0.25">
      <c r="A7675" s="71" t="str">
        <f>IF(
   SUMPRODUCT(--(Sinduscon!$3:$3=DATE(2013,INT((ROW(A7872)-1)/20)+1,1)))&gt;0,
   DATE(2013,INT((ROW(A7872)-1)/20)+1,1),
   ""
)</f>
        <v/>
      </c>
      <c r="B7675" s="72" t="str">
        <f t="shared" si="318"/>
        <v/>
      </c>
      <c r="C7675" s="73"/>
      <c r="D7675" s="73"/>
      <c r="E7675" s="73"/>
      <c r="F7675" s="73"/>
      <c r="G7675" s="73"/>
    </row>
    <row r="7676" spans="1:7" x14ac:dyDescent="0.25">
      <c r="A7676" s="71" t="str">
        <f>IF(
   SUMPRODUCT(--(Sinduscon!$3:$3=DATE(2013,INT((ROW(A7873)-1)/20)+1,1)))&gt;0,
   DATE(2013,INT((ROW(A7873)-1)/20)+1,1),
   ""
)</f>
        <v/>
      </c>
      <c r="B7676" s="72" t="str">
        <f t="shared" si="318"/>
        <v/>
      </c>
      <c r="C7676" s="73"/>
      <c r="D7676" s="73"/>
      <c r="E7676" s="73"/>
      <c r="F7676" s="73"/>
      <c r="G7676" s="73"/>
    </row>
    <row r="7677" spans="1:7" x14ac:dyDescent="0.25">
      <c r="A7677" s="71" t="str">
        <f>IF(
   SUMPRODUCT(--(Sinduscon!$3:$3=DATE(2013,INT((ROW(A7874)-1)/20)+1,1)))&gt;0,
   DATE(2013,INT((ROW(A7874)-1)/20)+1,1),
   ""
)</f>
        <v/>
      </c>
      <c r="B7677" s="72" t="str">
        <f t="shared" si="318"/>
        <v/>
      </c>
      <c r="C7677" s="73"/>
      <c r="D7677" s="73"/>
      <c r="E7677" s="73"/>
      <c r="F7677" s="73"/>
      <c r="G7677" s="73"/>
    </row>
    <row r="7678" spans="1:7" x14ac:dyDescent="0.25">
      <c r="A7678" s="71" t="str">
        <f>IF(
   SUMPRODUCT(--(Sinduscon!$3:$3=DATE(2013,INT((ROW(A7875)-1)/20)+1,1)))&gt;0,
   DATE(2013,INT((ROW(A7875)-1)/20)+1,1),
   ""
)</f>
        <v/>
      </c>
      <c r="B7678" s="72" t="str">
        <f t="shared" si="318"/>
        <v/>
      </c>
      <c r="C7678" s="73"/>
      <c r="D7678" s="73"/>
      <c r="E7678" s="73"/>
      <c r="F7678" s="73"/>
      <c r="G7678" s="73"/>
    </row>
    <row r="7679" spans="1:7" x14ac:dyDescent="0.25">
      <c r="A7679" s="71" t="str">
        <f>IF(
   SUMPRODUCT(--(Sinduscon!$3:$3=DATE(2013,INT((ROW(A7876)-1)/20)+1,1)))&gt;0,
   DATE(2013,INT((ROW(A7876)-1)/20)+1,1),
   ""
)</f>
        <v/>
      </c>
      <c r="B7679" s="72" t="str">
        <f t="shared" si="318"/>
        <v/>
      </c>
      <c r="C7679" s="73"/>
      <c r="D7679" s="73"/>
      <c r="E7679" s="73"/>
      <c r="F7679" s="73"/>
      <c r="G7679" s="73"/>
    </row>
    <row r="7680" spans="1:7" x14ac:dyDescent="0.25">
      <c r="A7680" s="71" t="str">
        <f>IF(
   SUMPRODUCT(--(Sinduscon!$3:$3=DATE(2013,INT((ROW(A7877)-1)/20)+1,1)))&gt;0,
   DATE(2013,INT((ROW(A7877)-1)/20)+1,1),
   ""
)</f>
        <v/>
      </c>
      <c r="B7680" s="72" t="str">
        <f t="shared" si="318"/>
        <v/>
      </c>
      <c r="C7680" s="73"/>
      <c r="D7680" s="73"/>
      <c r="E7680" s="73"/>
      <c r="F7680" s="73"/>
      <c r="G7680" s="73"/>
    </row>
    <row r="7681" spans="1:7" x14ac:dyDescent="0.25">
      <c r="A7681" s="71" t="str">
        <f>IF(
   SUMPRODUCT(--(Sinduscon!$3:$3=DATE(2013,INT((ROW(A7878)-1)/20)+1,1)))&gt;0,
   DATE(2013,INT((ROW(A7878)-1)/20)+1,1),
   ""
)</f>
        <v/>
      </c>
      <c r="B7681" s="72" t="str">
        <f t="shared" si="318"/>
        <v/>
      </c>
      <c r="C7681" s="73"/>
      <c r="D7681" s="73"/>
      <c r="E7681" s="73"/>
      <c r="F7681" s="73"/>
      <c r="G7681" s="73"/>
    </row>
    <row r="7682" spans="1:7" x14ac:dyDescent="0.25">
      <c r="A7682" s="71" t="str">
        <f>IF(
   SUMPRODUCT(--(Sinduscon!$3:$3=DATE(2013,INT((ROW(A7879)-1)/20)+1,1)))&gt;0,
   DATE(2013,INT((ROW(A7879)-1)/20)+1,1),
   ""
)</f>
        <v/>
      </c>
      <c r="B7682" s="72" t="str">
        <f t="shared" si="318"/>
        <v/>
      </c>
      <c r="C7682" s="73"/>
      <c r="D7682" s="73"/>
      <c r="E7682" s="73"/>
      <c r="F7682" s="73"/>
      <c r="G7682" s="73"/>
    </row>
    <row r="7683" spans="1:7" x14ac:dyDescent="0.25">
      <c r="A7683" s="71" t="str">
        <f>IF(
   SUMPRODUCT(--(Sinduscon!$3:$3=DATE(2013,INT((ROW(A7880)-1)/20)+1,1)))&gt;0,
   DATE(2013,INT((ROW(A7880)-1)/20)+1,1),
   ""
)</f>
        <v/>
      </c>
      <c r="B7683" s="72" t="str">
        <f t="shared" si="318"/>
        <v/>
      </c>
      <c r="C7683" s="73"/>
      <c r="D7683" s="73"/>
      <c r="E7683" s="73"/>
      <c r="F7683" s="73"/>
      <c r="G7683" s="73"/>
    </row>
    <row r="7684" spans="1:7" x14ac:dyDescent="0.25">
      <c r="A7684" s="71" t="str">
        <f>IF(
   SUMPRODUCT(--(Sinduscon!$3:$3=DATE(2013,INT((ROW(A7881)-1)/20)+1,1)))&gt;0,
   DATE(2013,INT((ROW(A7881)-1)/20)+1,1),
   ""
)</f>
        <v/>
      </c>
      <c r="B7684" s="72" t="str">
        <f t="shared" si="318"/>
        <v/>
      </c>
      <c r="C7684" s="73"/>
      <c r="D7684" s="73"/>
      <c r="E7684" s="73"/>
      <c r="F7684" s="73"/>
      <c r="G7684" s="73"/>
    </row>
    <row r="7685" spans="1:7" x14ac:dyDescent="0.25">
      <c r="A7685" s="71" t="str">
        <f>IF(
   SUMPRODUCT(--(Sinduscon!$3:$3=DATE(2013,INT((ROW(A7882)-1)/20)+1,1)))&gt;0,
   DATE(2013,INT((ROW(A7882)-1)/20)+1,1),
   ""
)</f>
        <v/>
      </c>
      <c r="B7685" s="72" t="str">
        <f t="shared" si="318"/>
        <v/>
      </c>
      <c r="C7685" s="73"/>
      <c r="D7685" s="73"/>
      <c r="E7685" s="73"/>
      <c r="F7685" s="73"/>
      <c r="G7685" s="73"/>
    </row>
    <row r="7686" spans="1:7" x14ac:dyDescent="0.25">
      <c r="A7686" s="71" t="str">
        <f>IF(
   SUMPRODUCT(--(Sinduscon!$3:$3=DATE(2013,INT((ROW(A7883)-1)/20)+1,1)))&gt;0,
   DATE(2013,INT((ROW(A7883)-1)/20)+1,1),
   ""
)</f>
        <v/>
      </c>
      <c r="B7686" s="72" t="str">
        <f t="shared" si="318"/>
        <v/>
      </c>
      <c r="C7686" s="73"/>
      <c r="D7686" s="73"/>
      <c r="E7686" s="73"/>
      <c r="F7686" s="73"/>
      <c r="G7686" s="73"/>
    </row>
    <row r="7687" spans="1:7" x14ac:dyDescent="0.25">
      <c r="A7687" s="71" t="str">
        <f>IF(
   SUMPRODUCT(--(Sinduscon!$3:$3=DATE(2013,INT((ROW(A7884)-1)/20)+1,1)))&gt;0,
   DATE(2013,INT((ROW(A7884)-1)/20)+1,1),
   ""
)</f>
        <v/>
      </c>
      <c r="B7687" s="72" t="str">
        <f t="shared" si="318"/>
        <v/>
      </c>
      <c r="C7687" s="73"/>
      <c r="D7687" s="73"/>
      <c r="E7687" s="73"/>
      <c r="F7687" s="73"/>
      <c r="G7687" s="73"/>
    </row>
    <row r="7688" spans="1:7" x14ac:dyDescent="0.25">
      <c r="A7688" s="71" t="str">
        <f>IF(
   SUMPRODUCT(--(Sinduscon!$3:$3=DATE(2013,INT((ROW(A7885)-1)/20)+1,1)))&gt;0,
   DATE(2013,INT((ROW(A7885)-1)/20)+1,1),
   ""
)</f>
        <v/>
      </c>
      <c r="B7688" s="72" t="str">
        <f t="shared" ref="B7688:B7751" si="319">IF(A7688&lt;&gt;"", CHOOSE(MOD(QUOTIENT(ROW()-4,4),5)+1,"R-1","PP-4","R-8","R-16","PIS"), "")</f>
        <v/>
      </c>
      <c r="C7688" s="73"/>
      <c r="D7688" s="73"/>
      <c r="E7688" s="73"/>
      <c r="F7688" s="73"/>
      <c r="G7688" s="73"/>
    </row>
    <row r="7689" spans="1:7" x14ac:dyDescent="0.25">
      <c r="A7689" s="71" t="str">
        <f>IF(
   SUMPRODUCT(--(Sinduscon!$3:$3=DATE(2013,INT((ROW(A7886)-1)/20)+1,1)))&gt;0,
   DATE(2013,INT((ROW(A7886)-1)/20)+1,1),
   ""
)</f>
        <v/>
      </c>
      <c r="B7689" s="72" t="str">
        <f t="shared" si="319"/>
        <v/>
      </c>
      <c r="C7689" s="73"/>
      <c r="D7689" s="73"/>
      <c r="E7689" s="73"/>
      <c r="F7689" s="73"/>
      <c r="G7689" s="73"/>
    </row>
    <row r="7690" spans="1:7" x14ac:dyDescent="0.25">
      <c r="A7690" s="71" t="str">
        <f>IF(
   SUMPRODUCT(--(Sinduscon!$3:$3=DATE(2013,INT((ROW(A7887)-1)/20)+1,1)))&gt;0,
   DATE(2013,INT((ROW(A7887)-1)/20)+1,1),
   ""
)</f>
        <v/>
      </c>
      <c r="B7690" s="72" t="str">
        <f t="shared" si="319"/>
        <v/>
      </c>
      <c r="C7690" s="73"/>
      <c r="D7690" s="73"/>
      <c r="E7690" s="73"/>
      <c r="F7690" s="73"/>
      <c r="G7690" s="73"/>
    </row>
    <row r="7691" spans="1:7" x14ac:dyDescent="0.25">
      <c r="A7691" s="71" t="str">
        <f>IF(
   SUMPRODUCT(--(Sinduscon!$3:$3=DATE(2013,INT((ROW(A7888)-1)/20)+1,1)))&gt;0,
   DATE(2013,INT((ROW(A7888)-1)/20)+1,1),
   ""
)</f>
        <v/>
      </c>
      <c r="B7691" s="72" t="str">
        <f t="shared" si="319"/>
        <v/>
      </c>
      <c r="C7691" s="73"/>
      <c r="D7691" s="73"/>
      <c r="E7691" s="73"/>
      <c r="F7691" s="73"/>
      <c r="G7691" s="73"/>
    </row>
    <row r="7692" spans="1:7" x14ac:dyDescent="0.25">
      <c r="A7692" s="71" t="str">
        <f>IF(
   SUMPRODUCT(--(Sinduscon!$3:$3=DATE(2013,INT((ROW(A7889)-1)/20)+1,1)))&gt;0,
   DATE(2013,INT((ROW(A7889)-1)/20)+1,1),
   ""
)</f>
        <v/>
      </c>
      <c r="B7692" s="72" t="str">
        <f t="shared" si="319"/>
        <v/>
      </c>
      <c r="C7692" s="73"/>
      <c r="D7692" s="73"/>
      <c r="E7692" s="73"/>
      <c r="F7692" s="73"/>
      <c r="G7692" s="73"/>
    </row>
    <row r="7693" spans="1:7" x14ac:dyDescent="0.25">
      <c r="A7693" s="71" t="str">
        <f>IF(
   SUMPRODUCT(--(Sinduscon!$3:$3=DATE(2013,INT((ROW(A7890)-1)/20)+1,1)))&gt;0,
   DATE(2013,INT((ROW(A7890)-1)/20)+1,1),
   ""
)</f>
        <v/>
      </c>
      <c r="B7693" s="72" t="str">
        <f t="shared" si="319"/>
        <v/>
      </c>
      <c r="C7693" s="73"/>
      <c r="D7693" s="73"/>
      <c r="E7693" s="73"/>
      <c r="F7693" s="73"/>
      <c r="G7693" s="73"/>
    </row>
    <row r="7694" spans="1:7" x14ac:dyDescent="0.25">
      <c r="A7694" s="71" t="str">
        <f>IF(
   SUMPRODUCT(--(Sinduscon!$3:$3=DATE(2013,INT((ROW(A7891)-1)/20)+1,1)))&gt;0,
   DATE(2013,INT((ROW(A7891)-1)/20)+1,1),
   ""
)</f>
        <v/>
      </c>
      <c r="B7694" s="72" t="str">
        <f t="shared" si="319"/>
        <v/>
      </c>
      <c r="C7694" s="73"/>
      <c r="D7694" s="73"/>
      <c r="E7694" s="73"/>
      <c r="F7694" s="73"/>
      <c r="G7694" s="73"/>
    </row>
    <row r="7695" spans="1:7" x14ac:dyDescent="0.25">
      <c r="A7695" s="71" t="str">
        <f>IF(
   SUMPRODUCT(--(Sinduscon!$3:$3=DATE(2013,INT((ROW(A7892)-1)/20)+1,1)))&gt;0,
   DATE(2013,INT((ROW(A7892)-1)/20)+1,1),
   ""
)</f>
        <v/>
      </c>
      <c r="B7695" s="72" t="str">
        <f t="shared" si="319"/>
        <v/>
      </c>
      <c r="C7695" s="73"/>
      <c r="D7695" s="73"/>
      <c r="E7695" s="73"/>
      <c r="F7695" s="73"/>
      <c r="G7695" s="73"/>
    </row>
    <row r="7696" spans="1:7" x14ac:dyDescent="0.25">
      <c r="A7696" s="71" t="str">
        <f>IF(
   SUMPRODUCT(--(Sinduscon!$3:$3=DATE(2013,INT((ROW(A7893)-1)/20)+1,1)))&gt;0,
   DATE(2013,INT((ROW(A7893)-1)/20)+1,1),
   ""
)</f>
        <v/>
      </c>
      <c r="B7696" s="72" t="str">
        <f t="shared" si="319"/>
        <v/>
      </c>
      <c r="C7696" s="73"/>
      <c r="D7696" s="73"/>
      <c r="E7696" s="73"/>
      <c r="F7696" s="73"/>
      <c r="G7696" s="73"/>
    </row>
    <row r="7697" spans="1:7" x14ac:dyDescent="0.25">
      <c r="A7697" s="71" t="str">
        <f>IF(
   SUMPRODUCT(--(Sinduscon!$3:$3=DATE(2013,INT((ROW(A7894)-1)/20)+1,1)))&gt;0,
   DATE(2013,INT((ROW(A7894)-1)/20)+1,1),
   ""
)</f>
        <v/>
      </c>
      <c r="B7697" s="72" t="str">
        <f t="shared" si="319"/>
        <v/>
      </c>
      <c r="C7697" s="73"/>
      <c r="D7697" s="73"/>
      <c r="E7697" s="73"/>
      <c r="F7697" s="73"/>
      <c r="G7697" s="73"/>
    </row>
    <row r="7698" spans="1:7" x14ac:dyDescent="0.25">
      <c r="A7698" s="71" t="str">
        <f>IF(
   SUMPRODUCT(--(Sinduscon!$3:$3=DATE(2013,INT((ROW(A7895)-1)/20)+1,1)))&gt;0,
   DATE(2013,INT((ROW(A7895)-1)/20)+1,1),
   ""
)</f>
        <v/>
      </c>
      <c r="B7698" s="72" t="str">
        <f t="shared" si="319"/>
        <v/>
      </c>
      <c r="C7698" s="73"/>
      <c r="D7698" s="73"/>
      <c r="E7698" s="73"/>
      <c r="F7698" s="73"/>
      <c r="G7698" s="73"/>
    </row>
    <row r="7699" spans="1:7" x14ac:dyDescent="0.25">
      <c r="A7699" s="71" t="str">
        <f>IF(
   SUMPRODUCT(--(Sinduscon!$3:$3=DATE(2013,INT((ROW(A7896)-1)/20)+1,1)))&gt;0,
   DATE(2013,INT((ROW(A7896)-1)/20)+1,1),
   ""
)</f>
        <v/>
      </c>
      <c r="B7699" s="72" t="str">
        <f t="shared" si="319"/>
        <v/>
      </c>
      <c r="C7699" s="73"/>
      <c r="D7699" s="73"/>
      <c r="E7699" s="73"/>
      <c r="F7699" s="73"/>
      <c r="G7699" s="73"/>
    </row>
    <row r="7700" spans="1:7" x14ac:dyDescent="0.25">
      <c r="A7700" s="71" t="str">
        <f>IF(
   SUMPRODUCT(--(Sinduscon!$3:$3=DATE(2013,INT((ROW(A7897)-1)/20)+1,1)))&gt;0,
   DATE(2013,INT((ROW(A7897)-1)/20)+1,1),
   ""
)</f>
        <v/>
      </c>
      <c r="B7700" s="72" t="str">
        <f t="shared" si="319"/>
        <v/>
      </c>
      <c r="C7700" s="73"/>
      <c r="D7700" s="73"/>
      <c r="E7700" s="73"/>
      <c r="F7700" s="73"/>
      <c r="G7700" s="73"/>
    </row>
    <row r="7701" spans="1:7" x14ac:dyDescent="0.25">
      <c r="A7701" s="71" t="str">
        <f>IF(
   SUMPRODUCT(--(Sinduscon!$3:$3=DATE(2013,INT((ROW(A7898)-1)/20)+1,1)))&gt;0,
   DATE(2013,INT((ROW(A7898)-1)/20)+1,1),
   ""
)</f>
        <v/>
      </c>
      <c r="B7701" s="72" t="str">
        <f t="shared" si="319"/>
        <v/>
      </c>
      <c r="C7701" s="73"/>
      <c r="D7701" s="73"/>
      <c r="E7701" s="73"/>
      <c r="F7701" s="73"/>
      <c r="G7701" s="73"/>
    </row>
    <row r="7702" spans="1:7" x14ac:dyDescent="0.25">
      <c r="A7702" s="71" t="str">
        <f>IF(
   SUMPRODUCT(--(Sinduscon!$3:$3=DATE(2013,INT((ROW(A7899)-1)/20)+1,1)))&gt;0,
   DATE(2013,INT((ROW(A7899)-1)/20)+1,1),
   ""
)</f>
        <v/>
      </c>
      <c r="B7702" s="72" t="str">
        <f t="shared" si="319"/>
        <v/>
      </c>
      <c r="C7702" s="73"/>
      <c r="D7702" s="73"/>
      <c r="E7702" s="73"/>
      <c r="F7702" s="73"/>
      <c r="G7702" s="73"/>
    </row>
    <row r="7703" spans="1:7" x14ac:dyDescent="0.25">
      <c r="A7703" s="71" t="str">
        <f>IF(
   SUMPRODUCT(--(Sinduscon!$3:$3=DATE(2013,INT((ROW(A7900)-1)/20)+1,1)))&gt;0,
   DATE(2013,INT((ROW(A7900)-1)/20)+1,1),
   ""
)</f>
        <v/>
      </c>
      <c r="B7703" s="72" t="str">
        <f t="shared" si="319"/>
        <v/>
      </c>
      <c r="C7703" s="73"/>
      <c r="D7703" s="73"/>
      <c r="E7703" s="73"/>
      <c r="F7703" s="73"/>
      <c r="G7703" s="73"/>
    </row>
    <row r="7704" spans="1:7" x14ac:dyDescent="0.25">
      <c r="A7704" s="71" t="str">
        <f>IF(
   SUMPRODUCT(--(Sinduscon!$3:$3=DATE(2013,INT((ROW(A7901)-1)/20)+1,1)))&gt;0,
   DATE(2013,INT((ROW(A7901)-1)/20)+1,1),
   ""
)</f>
        <v/>
      </c>
      <c r="B7704" s="72" t="str">
        <f t="shared" si="319"/>
        <v/>
      </c>
      <c r="C7704" s="73"/>
      <c r="D7704" s="73"/>
      <c r="E7704" s="73"/>
      <c r="F7704" s="73"/>
      <c r="G7704" s="73"/>
    </row>
    <row r="7705" spans="1:7" x14ac:dyDescent="0.25">
      <c r="A7705" s="71" t="str">
        <f>IF(
   SUMPRODUCT(--(Sinduscon!$3:$3=DATE(2013,INT((ROW(A7902)-1)/20)+1,1)))&gt;0,
   DATE(2013,INT((ROW(A7902)-1)/20)+1,1),
   ""
)</f>
        <v/>
      </c>
      <c r="B7705" s="72" t="str">
        <f t="shared" si="319"/>
        <v/>
      </c>
      <c r="C7705" s="73"/>
      <c r="D7705" s="73"/>
      <c r="E7705" s="73"/>
      <c r="F7705" s="73"/>
      <c r="G7705" s="73"/>
    </row>
    <row r="7706" spans="1:7" x14ac:dyDescent="0.25">
      <c r="A7706" s="71" t="str">
        <f>IF(
   SUMPRODUCT(--(Sinduscon!$3:$3=DATE(2013,INT((ROW(A7903)-1)/20)+1,1)))&gt;0,
   DATE(2013,INT((ROW(A7903)-1)/20)+1,1),
   ""
)</f>
        <v/>
      </c>
      <c r="B7706" s="72" t="str">
        <f t="shared" si="319"/>
        <v/>
      </c>
      <c r="C7706" s="73"/>
      <c r="D7706" s="73"/>
      <c r="E7706" s="73"/>
      <c r="F7706" s="73"/>
      <c r="G7706" s="73"/>
    </row>
    <row r="7707" spans="1:7" x14ac:dyDescent="0.25">
      <c r="A7707" s="71" t="str">
        <f>IF(
   SUMPRODUCT(--(Sinduscon!$3:$3=DATE(2013,INT((ROW(A7904)-1)/20)+1,1)))&gt;0,
   DATE(2013,INT((ROW(A7904)-1)/20)+1,1),
   ""
)</f>
        <v/>
      </c>
      <c r="B7707" s="72" t="str">
        <f t="shared" si="319"/>
        <v/>
      </c>
      <c r="C7707" s="73"/>
      <c r="D7707" s="73"/>
      <c r="E7707" s="73"/>
      <c r="F7707" s="73"/>
      <c r="G7707" s="73"/>
    </row>
    <row r="7708" spans="1:7" x14ac:dyDescent="0.25">
      <c r="A7708" s="71" t="str">
        <f>IF(
   SUMPRODUCT(--(Sinduscon!$3:$3=DATE(2013,INT((ROW(A7905)-1)/20)+1,1)))&gt;0,
   DATE(2013,INT((ROW(A7905)-1)/20)+1,1),
   ""
)</f>
        <v/>
      </c>
      <c r="B7708" s="72" t="str">
        <f t="shared" si="319"/>
        <v/>
      </c>
      <c r="C7708" s="73"/>
      <c r="D7708" s="73"/>
      <c r="E7708" s="73"/>
      <c r="F7708" s="73"/>
      <c r="G7708" s="73"/>
    </row>
    <row r="7709" spans="1:7" x14ac:dyDescent="0.25">
      <c r="A7709" s="71" t="str">
        <f>IF(
   SUMPRODUCT(--(Sinduscon!$3:$3=DATE(2013,INT((ROW(A7906)-1)/20)+1,1)))&gt;0,
   DATE(2013,INT((ROW(A7906)-1)/20)+1,1),
   ""
)</f>
        <v/>
      </c>
      <c r="B7709" s="72" t="str">
        <f t="shared" si="319"/>
        <v/>
      </c>
      <c r="C7709" s="73"/>
      <c r="D7709" s="73"/>
      <c r="E7709" s="73"/>
      <c r="F7709" s="73"/>
      <c r="G7709" s="73"/>
    </row>
    <row r="7710" spans="1:7" x14ac:dyDescent="0.25">
      <c r="A7710" s="71" t="str">
        <f>IF(
   SUMPRODUCT(--(Sinduscon!$3:$3=DATE(2013,INT((ROW(A7907)-1)/20)+1,1)))&gt;0,
   DATE(2013,INT((ROW(A7907)-1)/20)+1,1),
   ""
)</f>
        <v/>
      </c>
      <c r="B7710" s="72" t="str">
        <f t="shared" si="319"/>
        <v/>
      </c>
      <c r="C7710" s="73"/>
      <c r="D7710" s="73"/>
      <c r="E7710" s="73"/>
      <c r="F7710" s="73"/>
      <c r="G7710" s="73"/>
    </row>
    <row r="7711" spans="1:7" x14ac:dyDescent="0.25">
      <c r="A7711" s="71" t="str">
        <f>IF(
   SUMPRODUCT(--(Sinduscon!$3:$3=DATE(2013,INT((ROW(A7908)-1)/20)+1,1)))&gt;0,
   DATE(2013,INT((ROW(A7908)-1)/20)+1,1),
   ""
)</f>
        <v/>
      </c>
      <c r="B7711" s="72" t="str">
        <f t="shared" si="319"/>
        <v/>
      </c>
      <c r="C7711" s="73"/>
      <c r="D7711" s="73"/>
      <c r="E7711" s="73"/>
      <c r="F7711" s="73"/>
      <c r="G7711" s="73"/>
    </row>
    <row r="7712" spans="1:7" x14ac:dyDescent="0.25">
      <c r="A7712" s="71" t="str">
        <f>IF(
   SUMPRODUCT(--(Sinduscon!$3:$3=DATE(2013,INT((ROW(A7909)-1)/20)+1,1)))&gt;0,
   DATE(2013,INT((ROW(A7909)-1)/20)+1,1),
   ""
)</f>
        <v/>
      </c>
      <c r="B7712" s="72" t="str">
        <f t="shared" si="319"/>
        <v/>
      </c>
      <c r="C7712" s="73"/>
      <c r="D7712" s="73"/>
      <c r="E7712" s="73"/>
      <c r="F7712" s="73"/>
      <c r="G7712" s="73"/>
    </row>
    <row r="7713" spans="1:7" x14ac:dyDescent="0.25">
      <c r="A7713" s="71" t="str">
        <f>IF(
   SUMPRODUCT(--(Sinduscon!$3:$3=DATE(2013,INT((ROW(A7910)-1)/20)+1,1)))&gt;0,
   DATE(2013,INT((ROW(A7910)-1)/20)+1,1),
   ""
)</f>
        <v/>
      </c>
      <c r="B7713" s="72" t="str">
        <f t="shared" si="319"/>
        <v/>
      </c>
      <c r="C7713" s="73"/>
      <c r="D7713" s="73"/>
      <c r="E7713" s="73"/>
      <c r="F7713" s="73"/>
      <c r="G7713" s="73"/>
    </row>
    <row r="7714" spans="1:7" x14ac:dyDescent="0.25">
      <c r="A7714" s="71" t="str">
        <f>IF(
   SUMPRODUCT(--(Sinduscon!$3:$3=DATE(2013,INT((ROW(A7911)-1)/20)+1,1)))&gt;0,
   DATE(2013,INT((ROW(A7911)-1)/20)+1,1),
   ""
)</f>
        <v/>
      </c>
      <c r="B7714" s="72" t="str">
        <f t="shared" si="319"/>
        <v/>
      </c>
      <c r="C7714" s="73"/>
      <c r="D7714" s="73"/>
      <c r="E7714" s="73"/>
      <c r="F7714" s="73"/>
      <c r="G7714" s="73"/>
    </row>
    <row r="7715" spans="1:7" x14ac:dyDescent="0.25">
      <c r="A7715" s="71" t="str">
        <f>IF(
   SUMPRODUCT(--(Sinduscon!$3:$3=DATE(2013,INT((ROW(A7912)-1)/20)+1,1)))&gt;0,
   DATE(2013,INT((ROW(A7912)-1)/20)+1,1),
   ""
)</f>
        <v/>
      </c>
      <c r="B7715" s="72" t="str">
        <f t="shared" si="319"/>
        <v/>
      </c>
      <c r="C7715" s="73"/>
      <c r="D7715" s="73"/>
      <c r="E7715" s="73"/>
      <c r="F7715" s="73"/>
      <c r="G7715" s="73"/>
    </row>
    <row r="7716" spans="1:7" x14ac:dyDescent="0.25">
      <c r="A7716" s="71" t="str">
        <f>IF(
   SUMPRODUCT(--(Sinduscon!$3:$3=DATE(2013,INT((ROW(A7913)-1)/20)+1,1)))&gt;0,
   DATE(2013,INT((ROW(A7913)-1)/20)+1,1),
   ""
)</f>
        <v/>
      </c>
      <c r="B7716" s="72" t="str">
        <f t="shared" si="319"/>
        <v/>
      </c>
      <c r="C7716" s="73"/>
      <c r="D7716" s="73"/>
      <c r="E7716" s="73"/>
      <c r="F7716" s="73"/>
      <c r="G7716" s="73"/>
    </row>
    <row r="7717" spans="1:7" x14ac:dyDescent="0.25">
      <c r="A7717" s="71" t="str">
        <f>IF(
   SUMPRODUCT(--(Sinduscon!$3:$3=DATE(2013,INT((ROW(A7914)-1)/20)+1,1)))&gt;0,
   DATE(2013,INT((ROW(A7914)-1)/20)+1,1),
   ""
)</f>
        <v/>
      </c>
      <c r="B7717" s="72" t="str">
        <f t="shared" si="319"/>
        <v/>
      </c>
      <c r="C7717" s="73"/>
      <c r="D7717" s="73"/>
      <c r="E7717" s="73"/>
      <c r="F7717" s="73"/>
      <c r="G7717" s="73"/>
    </row>
    <row r="7718" spans="1:7" x14ac:dyDescent="0.25">
      <c r="A7718" s="71" t="str">
        <f>IF(
   SUMPRODUCT(--(Sinduscon!$3:$3=DATE(2013,INT((ROW(A7915)-1)/20)+1,1)))&gt;0,
   DATE(2013,INT((ROW(A7915)-1)/20)+1,1),
   ""
)</f>
        <v/>
      </c>
      <c r="B7718" s="72" t="str">
        <f t="shared" si="319"/>
        <v/>
      </c>
      <c r="C7718" s="73"/>
      <c r="D7718" s="73"/>
      <c r="E7718" s="73"/>
      <c r="F7718" s="73"/>
      <c r="G7718" s="73"/>
    </row>
    <row r="7719" spans="1:7" x14ac:dyDescent="0.25">
      <c r="A7719" s="71" t="str">
        <f>IF(
   SUMPRODUCT(--(Sinduscon!$3:$3=DATE(2013,INT((ROW(A7916)-1)/20)+1,1)))&gt;0,
   DATE(2013,INT((ROW(A7916)-1)/20)+1,1),
   ""
)</f>
        <v/>
      </c>
      <c r="B7719" s="72" t="str">
        <f t="shared" si="319"/>
        <v/>
      </c>
      <c r="C7719" s="73"/>
      <c r="D7719" s="73"/>
      <c r="E7719" s="73"/>
      <c r="F7719" s="73"/>
      <c r="G7719" s="73"/>
    </row>
    <row r="7720" spans="1:7" x14ac:dyDescent="0.25">
      <c r="A7720" s="71" t="str">
        <f>IF(
   SUMPRODUCT(--(Sinduscon!$3:$3=DATE(2013,INT((ROW(A7917)-1)/20)+1,1)))&gt;0,
   DATE(2013,INT((ROW(A7917)-1)/20)+1,1),
   ""
)</f>
        <v/>
      </c>
      <c r="B7720" s="72" t="str">
        <f t="shared" si="319"/>
        <v/>
      </c>
      <c r="C7720" s="73"/>
      <c r="D7720" s="73"/>
      <c r="E7720" s="73"/>
      <c r="F7720" s="73"/>
      <c r="G7720" s="73"/>
    </row>
    <row r="7721" spans="1:7" x14ac:dyDescent="0.25">
      <c r="A7721" s="71" t="str">
        <f>IF(
   SUMPRODUCT(--(Sinduscon!$3:$3=DATE(2013,INT((ROW(A7918)-1)/20)+1,1)))&gt;0,
   DATE(2013,INT((ROW(A7918)-1)/20)+1,1),
   ""
)</f>
        <v/>
      </c>
      <c r="B7721" s="72" t="str">
        <f t="shared" si="319"/>
        <v/>
      </c>
      <c r="C7721" s="73"/>
      <c r="D7721" s="73"/>
      <c r="E7721" s="73"/>
      <c r="F7721" s="73"/>
      <c r="G7721" s="73"/>
    </row>
    <row r="7722" spans="1:7" x14ac:dyDescent="0.25">
      <c r="A7722" s="71" t="str">
        <f>IF(
   SUMPRODUCT(--(Sinduscon!$3:$3=DATE(2013,INT((ROW(A7919)-1)/20)+1,1)))&gt;0,
   DATE(2013,INT((ROW(A7919)-1)/20)+1,1),
   ""
)</f>
        <v/>
      </c>
      <c r="B7722" s="72" t="str">
        <f t="shared" si="319"/>
        <v/>
      </c>
      <c r="C7722" s="73"/>
      <c r="D7722" s="73"/>
      <c r="E7722" s="73"/>
      <c r="F7722" s="73"/>
      <c r="G7722" s="73"/>
    </row>
    <row r="7723" spans="1:7" x14ac:dyDescent="0.25">
      <c r="A7723" s="71" t="str">
        <f>IF(
   SUMPRODUCT(--(Sinduscon!$3:$3=DATE(2013,INT((ROW(A7920)-1)/20)+1,1)))&gt;0,
   DATE(2013,INT((ROW(A7920)-1)/20)+1,1),
   ""
)</f>
        <v/>
      </c>
      <c r="B7723" s="72" t="str">
        <f t="shared" si="319"/>
        <v/>
      </c>
      <c r="C7723" s="73"/>
      <c r="D7723" s="73"/>
      <c r="E7723" s="73"/>
      <c r="F7723" s="73"/>
      <c r="G7723" s="73"/>
    </row>
    <row r="7724" spans="1:7" x14ac:dyDescent="0.25">
      <c r="A7724" s="71" t="str">
        <f>IF(
   SUMPRODUCT(--(Sinduscon!$3:$3=DATE(2013,INT((ROW(A7921)-1)/20)+1,1)))&gt;0,
   DATE(2013,INT((ROW(A7921)-1)/20)+1,1),
   ""
)</f>
        <v/>
      </c>
      <c r="B7724" s="72" t="str">
        <f t="shared" si="319"/>
        <v/>
      </c>
      <c r="C7724" s="73"/>
      <c r="D7724" s="73"/>
      <c r="E7724" s="73"/>
      <c r="F7724" s="73"/>
      <c r="G7724" s="73"/>
    </row>
    <row r="7725" spans="1:7" x14ac:dyDescent="0.25">
      <c r="A7725" s="71" t="str">
        <f>IF(
   SUMPRODUCT(--(Sinduscon!$3:$3=DATE(2013,INT((ROW(A7922)-1)/20)+1,1)))&gt;0,
   DATE(2013,INT((ROW(A7922)-1)/20)+1,1),
   ""
)</f>
        <v/>
      </c>
      <c r="B7725" s="72" t="str">
        <f t="shared" si="319"/>
        <v/>
      </c>
      <c r="C7725" s="73"/>
      <c r="D7725" s="73"/>
      <c r="E7725" s="73"/>
      <c r="F7725" s="73"/>
      <c r="G7725" s="73"/>
    </row>
    <row r="7726" spans="1:7" x14ac:dyDescent="0.25">
      <c r="A7726" s="71" t="str">
        <f>IF(
   SUMPRODUCT(--(Sinduscon!$3:$3=DATE(2013,INT((ROW(A7923)-1)/20)+1,1)))&gt;0,
   DATE(2013,INT((ROW(A7923)-1)/20)+1,1),
   ""
)</f>
        <v/>
      </c>
      <c r="B7726" s="72" t="str">
        <f t="shared" si="319"/>
        <v/>
      </c>
      <c r="C7726" s="73"/>
      <c r="D7726" s="73"/>
      <c r="E7726" s="73"/>
      <c r="F7726" s="73"/>
      <c r="G7726" s="73"/>
    </row>
    <row r="7727" spans="1:7" x14ac:dyDescent="0.25">
      <c r="A7727" s="71" t="str">
        <f>IF(
   SUMPRODUCT(--(Sinduscon!$3:$3=DATE(2013,INT((ROW(A7924)-1)/20)+1,1)))&gt;0,
   DATE(2013,INT((ROW(A7924)-1)/20)+1,1),
   ""
)</f>
        <v/>
      </c>
      <c r="B7727" s="72" t="str">
        <f t="shared" si="319"/>
        <v/>
      </c>
      <c r="C7727" s="73"/>
      <c r="D7727" s="73"/>
      <c r="E7727" s="73"/>
      <c r="F7727" s="73"/>
      <c r="G7727" s="73"/>
    </row>
    <row r="7728" spans="1:7" x14ac:dyDescent="0.25">
      <c r="A7728" s="71" t="str">
        <f>IF(
   SUMPRODUCT(--(Sinduscon!$3:$3=DATE(2013,INT((ROW(A7925)-1)/20)+1,1)))&gt;0,
   DATE(2013,INT((ROW(A7925)-1)/20)+1,1),
   ""
)</f>
        <v/>
      </c>
      <c r="B7728" s="72" t="str">
        <f t="shared" si="319"/>
        <v/>
      </c>
      <c r="C7728" s="73"/>
      <c r="D7728" s="73"/>
      <c r="E7728" s="73"/>
      <c r="F7728" s="73"/>
      <c r="G7728" s="73"/>
    </row>
    <row r="7729" spans="1:7" x14ac:dyDescent="0.25">
      <c r="A7729" s="71" t="str">
        <f>IF(
   SUMPRODUCT(--(Sinduscon!$3:$3=DATE(2013,INT((ROW(A7926)-1)/20)+1,1)))&gt;0,
   DATE(2013,INT((ROW(A7926)-1)/20)+1,1),
   ""
)</f>
        <v/>
      </c>
      <c r="B7729" s="72" t="str">
        <f t="shared" si="319"/>
        <v/>
      </c>
      <c r="C7729" s="73"/>
      <c r="D7729" s="73"/>
      <c r="E7729" s="73"/>
      <c r="F7729" s="73"/>
      <c r="G7729" s="73"/>
    </row>
    <row r="7730" spans="1:7" x14ac:dyDescent="0.25">
      <c r="A7730" s="71" t="str">
        <f>IF(
   SUMPRODUCT(--(Sinduscon!$3:$3=DATE(2013,INT((ROW(A7927)-1)/20)+1,1)))&gt;0,
   DATE(2013,INT((ROW(A7927)-1)/20)+1,1),
   ""
)</f>
        <v/>
      </c>
      <c r="B7730" s="72" t="str">
        <f t="shared" si="319"/>
        <v/>
      </c>
      <c r="C7730" s="73"/>
      <c r="D7730" s="73"/>
      <c r="E7730" s="73"/>
      <c r="F7730" s="73"/>
      <c r="G7730" s="73"/>
    </row>
    <row r="7731" spans="1:7" x14ac:dyDescent="0.25">
      <c r="A7731" s="71" t="str">
        <f>IF(
   SUMPRODUCT(--(Sinduscon!$3:$3=DATE(2013,INT((ROW(A7928)-1)/20)+1,1)))&gt;0,
   DATE(2013,INT((ROW(A7928)-1)/20)+1,1),
   ""
)</f>
        <v/>
      </c>
      <c r="B7731" s="72" t="str">
        <f t="shared" si="319"/>
        <v/>
      </c>
      <c r="C7731" s="73"/>
      <c r="D7731" s="73"/>
      <c r="E7731" s="73"/>
      <c r="F7731" s="73"/>
      <c r="G7731" s="73"/>
    </row>
    <row r="7732" spans="1:7" x14ac:dyDescent="0.25">
      <c r="A7732" s="71" t="str">
        <f>IF(
   SUMPRODUCT(--(Sinduscon!$3:$3=DATE(2013,INT((ROW(A7929)-1)/20)+1,1)))&gt;0,
   DATE(2013,INT((ROW(A7929)-1)/20)+1,1),
   ""
)</f>
        <v/>
      </c>
      <c r="B7732" s="72" t="str">
        <f t="shared" si="319"/>
        <v/>
      </c>
      <c r="C7732" s="73"/>
      <c r="D7732" s="73"/>
      <c r="E7732" s="73"/>
      <c r="F7732" s="73"/>
      <c r="G7732" s="73"/>
    </row>
    <row r="7733" spans="1:7" x14ac:dyDescent="0.25">
      <c r="A7733" s="71" t="str">
        <f>IF(
   SUMPRODUCT(--(Sinduscon!$3:$3=DATE(2013,INT((ROW(A7930)-1)/20)+1,1)))&gt;0,
   DATE(2013,INT((ROW(A7930)-1)/20)+1,1),
   ""
)</f>
        <v/>
      </c>
      <c r="B7733" s="72" t="str">
        <f t="shared" si="319"/>
        <v/>
      </c>
      <c r="C7733" s="73"/>
      <c r="D7733" s="73"/>
      <c r="E7733" s="73"/>
      <c r="F7733" s="73"/>
      <c r="G7733" s="73"/>
    </row>
    <row r="7734" spans="1:7" x14ac:dyDescent="0.25">
      <c r="A7734" s="71" t="str">
        <f>IF(
   SUMPRODUCT(--(Sinduscon!$3:$3=DATE(2013,INT((ROW(A7931)-1)/20)+1,1)))&gt;0,
   DATE(2013,INT((ROW(A7931)-1)/20)+1,1),
   ""
)</f>
        <v/>
      </c>
      <c r="B7734" s="72" t="str">
        <f t="shared" si="319"/>
        <v/>
      </c>
      <c r="C7734" s="73"/>
      <c r="D7734" s="73"/>
      <c r="E7734" s="73"/>
      <c r="F7734" s="73"/>
      <c r="G7734" s="73"/>
    </row>
    <row r="7735" spans="1:7" x14ac:dyDescent="0.25">
      <c r="A7735" s="71" t="str">
        <f>IF(
   SUMPRODUCT(--(Sinduscon!$3:$3=DATE(2013,INT((ROW(A7932)-1)/20)+1,1)))&gt;0,
   DATE(2013,INT((ROW(A7932)-1)/20)+1,1),
   ""
)</f>
        <v/>
      </c>
      <c r="B7735" s="72" t="str">
        <f t="shared" si="319"/>
        <v/>
      </c>
      <c r="C7735" s="73"/>
      <c r="D7735" s="73"/>
      <c r="E7735" s="73"/>
      <c r="F7735" s="73"/>
      <c r="G7735" s="73"/>
    </row>
    <row r="7736" spans="1:7" x14ac:dyDescent="0.25">
      <c r="A7736" s="71" t="str">
        <f>IF(
   SUMPRODUCT(--(Sinduscon!$3:$3=DATE(2013,INT((ROW(A7933)-1)/20)+1,1)))&gt;0,
   DATE(2013,INT((ROW(A7933)-1)/20)+1,1),
   ""
)</f>
        <v/>
      </c>
      <c r="B7736" s="72" t="str">
        <f t="shared" si="319"/>
        <v/>
      </c>
      <c r="C7736" s="73"/>
      <c r="D7736" s="73"/>
      <c r="E7736" s="73"/>
      <c r="F7736" s="73"/>
      <c r="G7736" s="73"/>
    </row>
    <row r="7737" spans="1:7" x14ac:dyDescent="0.25">
      <c r="A7737" s="71" t="str">
        <f>IF(
   SUMPRODUCT(--(Sinduscon!$3:$3=DATE(2013,INT((ROW(A7934)-1)/20)+1,1)))&gt;0,
   DATE(2013,INT((ROW(A7934)-1)/20)+1,1),
   ""
)</f>
        <v/>
      </c>
      <c r="B7737" s="72" t="str">
        <f t="shared" si="319"/>
        <v/>
      </c>
      <c r="C7737" s="73"/>
      <c r="D7737" s="73"/>
      <c r="E7737" s="73"/>
      <c r="F7737" s="73"/>
      <c r="G7737" s="73"/>
    </row>
    <row r="7738" spans="1:7" x14ac:dyDescent="0.25">
      <c r="A7738" s="71" t="str">
        <f>IF(
   SUMPRODUCT(--(Sinduscon!$3:$3=DATE(2013,INT((ROW(A7935)-1)/20)+1,1)))&gt;0,
   DATE(2013,INT((ROW(A7935)-1)/20)+1,1),
   ""
)</f>
        <v/>
      </c>
      <c r="B7738" s="72" t="str">
        <f t="shared" si="319"/>
        <v/>
      </c>
      <c r="C7738" s="73"/>
      <c r="D7738" s="73"/>
      <c r="E7738" s="73"/>
      <c r="F7738" s="73"/>
      <c r="G7738" s="73"/>
    </row>
    <row r="7739" spans="1:7" x14ac:dyDescent="0.25">
      <c r="A7739" s="71" t="str">
        <f>IF(
   SUMPRODUCT(--(Sinduscon!$3:$3=DATE(2013,INT((ROW(A7936)-1)/20)+1,1)))&gt;0,
   DATE(2013,INT((ROW(A7936)-1)/20)+1,1),
   ""
)</f>
        <v/>
      </c>
      <c r="B7739" s="72" t="str">
        <f t="shared" si="319"/>
        <v/>
      </c>
      <c r="C7739" s="73"/>
      <c r="D7739" s="73"/>
      <c r="E7739" s="73"/>
      <c r="F7739" s="73"/>
      <c r="G7739" s="73"/>
    </row>
    <row r="7740" spans="1:7" x14ac:dyDescent="0.25">
      <c r="A7740" s="71" t="str">
        <f>IF(
   SUMPRODUCT(--(Sinduscon!$3:$3=DATE(2013,INT((ROW(A7937)-1)/20)+1,1)))&gt;0,
   DATE(2013,INT((ROW(A7937)-1)/20)+1,1),
   ""
)</f>
        <v/>
      </c>
      <c r="B7740" s="72" t="str">
        <f t="shared" si="319"/>
        <v/>
      </c>
      <c r="C7740" s="73"/>
      <c r="D7740" s="73"/>
      <c r="E7740" s="73"/>
      <c r="F7740" s="73"/>
      <c r="G7740" s="73"/>
    </row>
    <row r="7741" spans="1:7" x14ac:dyDescent="0.25">
      <c r="A7741" s="71" t="str">
        <f>IF(
   SUMPRODUCT(--(Sinduscon!$3:$3=DATE(2013,INT((ROW(A7938)-1)/20)+1,1)))&gt;0,
   DATE(2013,INT((ROW(A7938)-1)/20)+1,1),
   ""
)</f>
        <v/>
      </c>
      <c r="B7741" s="72" t="str">
        <f t="shared" si="319"/>
        <v/>
      </c>
      <c r="C7741" s="73"/>
      <c r="D7741" s="73"/>
      <c r="E7741" s="73"/>
      <c r="F7741" s="73"/>
      <c r="G7741" s="73"/>
    </row>
    <row r="7742" spans="1:7" x14ac:dyDescent="0.25">
      <c r="A7742" s="71" t="str">
        <f>IF(
   SUMPRODUCT(--(Sinduscon!$3:$3=DATE(2013,INT((ROW(A7939)-1)/20)+1,1)))&gt;0,
   DATE(2013,INT((ROW(A7939)-1)/20)+1,1),
   ""
)</f>
        <v/>
      </c>
      <c r="B7742" s="72" t="str">
        <f t="shared" si="319"/>
        <v/>
      </c>
      <c r="C7742" s="73"/>
      <c r="D7742" s="73"/>
      <c r="E7742" s="73"/>
      <c r="F7742" s="73"/>
      <c r="G7742" s="73"/>
    </row>
    <row r="7743" spans="1:7" x14ac:dyDescent="0.25">
      <c r="A7743" s="71" t="str">
        <f>IF(
   SUMPRODUCT(--(Sinduscon!$3:$3=DATE(2013,INT((ROW(A7940)-1)/20)+1,1)))&gt;0,
   DATE(2013,INT((ROW(A7940)-1)/20)+1,1),
   ""
)</f>
        <v/>
      </c>
      <c r="B7743" s="72" t="str">
        <f t="shared" si="319"/>
        <v/>
      </c>
      <c r="C7743" s="73"/>
      <c r="D7743" s="73"/>
      <c r="E7743" s="73"/>
      <c r="F7743" s="73"/>
      <c r="G7743" s="73"/>
    </row>
    <row r="7744" spans="1:7" x14ac:dyDescent="0.25">
      <c r="A7744" s="71" t="str">
        <f>IF(
   SUMPRODUCT(--(Sinduscon!$3:$3=DATE(2013,INT((ROW(A7941)-1)/20)+1,1)))&gt;0,
   DATE(2013,INT((ROW(A7941)-1)/20)+1,1),
   ""
)</f>
        <v/>
      </c>
      <c r="B7744" s="72" t="str">
        <f t="shared" si="319"/>
        <v/>
      </c>
      <c r="C7744" s="73"/>
      <c r="D7744" s="73"/>
      <c r="E7744" s="73"/>
      <c r="F7744" s="73"/>
      <c r="G7744" s="73"/>
    </row>
    <row r="7745" spans="1:7" x14ac:dyDescent="0.25">
      <c r="A7745" s="71" t="str">
        <f>IF(
   SUMPRODUCT(--(Sinduscon!$3:$3=DATE(2013,INT((ROW(A7942)-1)/20)+1,1)))&gt;0,
   DATE(2013,INT((ROW(A7942)-1)/20)+1,1),
   ""
)</f>
        <v/>
      </c>
      <c r="B7745" s="72" t="str">
        <f t="shared" si="319"/>
        <v/>
      </c>
      <c r="C7745" s="73"/>
      <c r="D7745" s="73"/>
      <c r="E7745" s="73"/>
      <c r="F7745" s="73"/>
      <c r="G7745" s="73"/>
    </row>
    <row r="7746" spans="1:7" x14ac:dyDescent="0.25">
      <c r="A7746" s="71" t="str">
        <f>IF(
   SUMPRODUCT(--(Sinduscon!$3:$3=DATE(2013,INT((ROW(A7943)-1)/20)+1,1)))&gt;0,
   DATE(2013,INT((ROW(A7943)-1)/20)+1,1),
   ""
)</f>
        <v/>
      </c>
      <c r="B7746" s="72" t="str">
        <f t="shared" si="319"/>
        <v/>
      </c>
      <c r="C7746" s="73"/>
      <c r="D7746" s="73"/>
      <c r="E7746" s="73"/>
      <c r="F7746" s="73"/>
      <c r="G7746" s="73"/>
    </row>
    <row r="7747" spans="1:7" x14ac:dyDescent="0.25">
      <c r="A7747" s="71" t="str">
        <f>IF(
   SUMPRODUCT(--(Sinduscon!$3:$3=DATE(2013,INT((ROW(A7944)-1)/20)+1,1)))&gt;0,
   DATE(2013,INT((ROW(A7944)-1)/20)+1,1),
   ""
)</f>
        <v/>
      </c>
      <c r="B7747" s="72" t="str">
        <f t="shared" si="319"/>
        <v/>
      </c>
      <c r="C7747" s="73"/>
      <c r="D7747" s="73"/>
      <c r="E7747" s="73"/>
      <c r="F7747" s="73"/>
      <c r="G7747" s="73"/>
    </row>
    <row r="7748" spans="1:7" x14ac:dyDescent="0.25">
      <c r="A7748" s="71" t="str">
        <f>IF(
   SUMPRODUCT(--(Sinduscon!$3:$3=DATE(2013,INT((ROW(A7945)-1)/20)+1,1)))&gt;0,
   DATE(2013,INT((ROW(A7945)-1)/20)+1,1),
   ""
)</f>
        <v/>
      </c>
      <c r="B7748" s="72" t="str">
        <f t="shared" si="319"/>
        <v/>
      </c>
      <c r="C7748" s="73"/>
      <c r="D7748" s="73"/>
      <c r="E7748" s="73"/>
      <c r="F7748" s="73"/>
      <c r="G7748" s="73"/>
    </row>
    <row r="7749" spans="1:7" x14ac:dyDescent="0.25">
      <c r="A7749" s="71" t="str">
        <f>IF(
   SUMPRODUCT(--(Sinduscon!$3:$3=DATE(2013,INT((ROW(A7946)-1)/20)+1,1)))&gt;0,
   DATE(2013,INT((ROW(A7946)-1)/20)+1,1),
   ""
)</f>
        <v/>
      </c>
      <c r="B7749" s="72" t="str">
        <f t="shared" si="319"/>
        <v/>
      </c>
      <c r="C7749" s="73"/>
      <c r="D7749" s="73"/>
      <c r="E7749" s="73"/>
      <c r="F7749" s="73"/>
      <c r="G7749" s="73"/>
    </row>
    <row r="7750" spans="1:7" x14ac:dyDescent="0.25">
      <c r="A7750" s="71" t="str">
        <f>IF(
   SUMPRODUCT(--(Sinduscon!$3:$3=DATE(2013,INT((ROW(A7947)-1)/20)+1,1)))&gt;0,
   DATE(2013,INT((ROW(A7947)-1)/20)+1,1),
   ""
)</f>
        <v/>
      </c>
      <c r="B7750" s="72" t="str">
        <f t="shared" si="319"/>
        <v/>
      </c>
      <c r="C7750" s="73"/>
      <c r="D7750" s="73"/>
      <c r="E7750" s="73"/>
      <c r="F7750" s="73"/>
      <c r="G7750" s="73"/>
    </row>
    <row r="7751" spans="1:7" x14ac:dyDescent="0.25">
      <c r="A7751" s="71" t="str">
        <f>IF(
   SUMPRODUCT(--(Sinduscon!$3:$3=DATE(2013,INT((ROW(A7948)-1)/20)+1,1)))&gt;0,
   DATE(2013,INT((ROW(A7948)-1)/20)+1,1),
   ""
)</f>
        <v/>
      </c>
      <c r="B7751" s="72" t="str">
        <f t="shared" si="319"/>
        <v/>
      </c>
      <c r="C7751" s="73"/>
      <c r="D7751" s="73"/>
      <c r="E7751" s="73"/>
      <c r="F7751" s="73"/>
      <c r="G7751" s="73"/>
    </row>
    <row r="7752" spans="1:7" x14ac:dyDescent="0.25">
      <c r="A7752" s="71" t="str">
        <f>IF(
   SUMPRODUCT(--(Sinduscon!$3:$3=DATE(2013,INT((ROW(A7949)-1)/20)+1,1)))&gt;0,
   DATE(2013,INT((ROW(A7949)-1)/20)+1,1),
   ""
)</f>
        <v/>
      </c>
      <c r="B7752" s="72" t="str">
        <f t="shared" ref="B7752:B7815" si="320">IF(A7752&lt;&gt;"", CHOOSE(MOD(QUOTIENT(ROW()-4,4),5)+1,"R-1","PP-4","R-8","R-16","PIS"), "")</f>
        <v/>
      </c>
      <c r="C7752" s="73"/>
      <c r="D7752" s="73"/>
      <c r="E7752" s="73"/>
      <c r="F7752" s="73"/>
      <c r="G7752" s="73"/>
    </row>
    <row r="7753" spans="1:7" x14ac:dyDescent="0.25">
      <c r="A7753" s="71" t="str">
        <f>IF(
   SUMPRODUCT(--(Sinduscon!$3:$3=DATE(2013,INT((ROW(A7950)-1)/20)+1,1)))&gt;0,
   DATE(2013,INT((ROW(A7950)-1)/20)+1,1),
   ""
)</f>
        <v/>
      </c>
      <c r="B7753" s="72" t="str">
        <f t="shared" si="320"/>
        <v/>
      </c>
      <c r="C7753" s="73"/>
      <c r="D7753" s="73"/>
      <c r="E7753" s="73"/>
      <c r="F7753" s="73"/>
      <c r="G7753" s="73"/>
    </row>
    <row r="7754" spans="1:7" x14ac:dyDescent="0.25">
      <c r="A7754" s="71" t="str">
        <f>IF(
   SUMPRODUCT(--(Sinduscon!$3:$3=DATE(2013,INT((ROW(A7951)-1)/20)+1,1)))&gt;0,
   DATE(2013,INT((ROW(A7951)-1)/20)+1,1),
   ""
)</f>
        <v/>
      </c>
      <c r="B7754" s="72" t="str">
        <f t="shared" si="320"/>
        <v/>
      </c>
      <c r="C7754" s="73"/>
      <c r="D7754" s="73"/>
      <c r="E7754" s="73"/>
      <c r="F7754" s="73"/>
      <c r="G7754" s="73"/>
    </row>
    <row r="7755" spans="1:7" x14ac:dyDescent="0.25">
      <c r="A7755" s="71" t="str">
        <f>IF(
   SUMPRODUCT(--(Sinduscon!$3:$3=DATE(2013,INT((ROW(A7952)-1)/20)+1,1)))&gt;0,
   DATE(2013,INT((ROW(A7952)-1)/20)+1,1),
   ""
)</f>
        <v/>
      </c>
      <c r="B7755" s="72" t="str">
        <f t="shared" si="320"/>
        <v/>
      </c>
      <c r="C7755" s="73"/>
      <c r="D7755" s="73"/>
      <c r="E7755" s="73"/>
      <c r="F7755" s="73"/>
      <c r="G7755" s="73"/>
    </row>
    <row r="7756" spans="1:7" x14ac:dyDescent="0.25">
      <c r="A7756" s="71" t="str">
        <f>IF(
   SUMPRODUCT(--(Sinduscon!$3:$3=DATE(2013,INT((ROW(A7953)-1)/20)+1,1)))&gt;0,
   DATE(2013,INT((ROW(A7953)-1)/20)+1,1),
   ""
)</f>
        <v/>
      </c>
      <c r="B7756" s="72" t="str">
        <f t="shared" si="320"/>
        <v/>
      </c>
      <c r="C7756" s="73"/>
      <c r="D7756" s="73"/>
      <c r="E7756" s="73"/>
      <c r="F7756" s="73"/>
      <c r="G7756" s="73"/>
    </row>
    <row r="7757" spans="1:7" x14ac:dyDescent="0.25">
      <c r="A7757" s="71" t="str">
        <f>IF(
   SUMPRODUCT(--(Sinduscon!$3:$3=DATE(2013,INT((ROW(A7954)-1)/20)+1,1)))&gt;0,
   DATE(2013,INT((ROW(A7954)-1)/20)+1,1),
   ""
)</f>
        <v/>
      </c>
      <c r="B7757" s="72" t="str">
        <f t="shared" si="320"/>
        <v/>
      </c>
      <c r="C7757" s="73"/>
      <c r="D7757" s="73"/>
      <c r="E7757" s="73"/>
      <c r="F7757" s="73"/>
      <c r="G7757" s="73"/>
    </row>
    <row r="7758" spans="1:7" x14ac:dyDescent="0.25">
      <c r="A7758" s="71" t="str">
        <f>IF(
   SUMPRODUCT(--(Sinduscon!$3:$3=DATE(2013,INT((ROW(A7955)-1)/20)+1,1)))&gt;0,
   DATE(2013,INT((ROW(A7955)-1)/20)+1,1),
   ""
)</f>
        <v/>
      </c>
      <c r="B7758" s="72" t="str">
        <f t="shared" si="320"/>
        <v/>
      </c>
      <c r="C7758" s="73"/>
      <c r="D7758" s="73"/>
      <c r="E7758" s="73"/>
      <c r="F7758" s="73"/>
      <c r="G7758" s="73"/>
    </row>
    <row r="7759" spans="1:7" x14ac:dyDescent="0.25">
      <c r="A7759" s="71" t="str">
        <f>IF(
   SUMPRODUCT(--(Sinduscon!$3:$3=DATE(2013,INT((ROW(A7956)-1)/20)+1,1)))&gt;0,
   DATE(2013,INT((ROW(A7956)-1)/20)+1,1),
   ""
)</f>
        <v/>
      </c>
      <c r="B7759" s="72" t="str">
        <f t="shared" si="320"/>
        <v/>
      </c>
      <c r="C7759" s="73"/>
      <c r="D7759" s="73"/>
      <c r="E7759" s="73"/>
      <c r="F7759" s="73"/>
      <c r="G7759" s="73"/>
    </row>
    <row r="7760" spans="1:7" x14ac:dyDescent="0.25">
      <c r="A7760" s="71" t="str">
        <f>IF(
   SUMPRODUCT(--(Sinduscon!$3:$3=DATE(2013,INT((ROW(A7957)-1)/20)+1,1)))&gt;0,
   DATE(2013,INT((ROW(A7957)-1)/20)+1,1),
   ""
)</f>
        <v/>
      </c>
      <c r="B7760" s="72" t="str">
        <f t="shared" si="320"/>
        <v/>
      </c>
      <c r="C7760" s="73"/>
      <c r="D7760" s="73"/>
      <c r="E7760" s="73"/>
      <c r="F7760" s="73"/>
      <c r="G7760" s="73"/>
    </row>
    <row r="7761" spans="1:7" x14ac:dyDescent="0.25">
      <c r="A7761" s="71" t="str">
        <f>IF(
   SUMPRODUCT(--(Sinduscon!$3:$3=DATE(2013,INT((ROW(A7958)-1)/20)+1,1)))&gt;0,
   DATE(2013,INT((ROW(A7958)-1)/20)+1,1),
   ""
)</f>
        <v/>
      </c>
      <c r="B7761" s="72" t="str">
        <f t="shared" si="320"/>
        <v/>
      </c>
      <c r="C7761" s="73"/>
      <c r="D7761" s="73"/>
      <c r="E7761" s="73"/>
      <c r="F7761" s="73"/>
      <c r="G7761" s="73"/>
    </row>
    <row r="7762" spans="1:7" x14ac:dyDescent="0.25">
      <c r="A7762" s="71" t="str">
        <f>IF(
   SUMPRODUCT(--(Sinduscon!$3:$3=DATE(2013,INT((ROW(A7959)-1)/20)+1,1)))&gt;0,
   DATE(2013,INT((ROW(A7959)-1)/20)+1,1),
   ""
)</f>
        <v/>
      </c>
      <c r="B7762" s="72" t="str">
        <f t="shared" si="320"/>
        <v/>
      </c>
      <c r="C7762" s="73"/>
      <c r="D7762" s="73"/>
      <c r="E7762" s="73"/>
      <c r="F7762" s="73"/>
      <c r="G7762" s="73"/>
    </row>
    <row r="7763" spans="1:7" x14ac:dyDescent="0.25">
      <c r="A7763" s="71" t="str">
        <f>IF(
   SUMPRODUCT(--(Sinduscon!$3:$3=DATE(2013,INT((ROW(A7960)-1)/20)+1,1)))&gt;0,
   DATE(2013,INT((ROW(A7960)-1)/20)+1,1),
   ""
)</f>
        <v/>
      </c>
      <c r="B7763" s="72" t="str">
        <f t="shared" si="320"/>
        <v/>
      </c>
      <c r="C7763" s="73"/>
      <c r="D7763" s="73"/>
      <c r="E7763" s="73"/>
      <c r="F7763" s="73"/>
      <c r="G7763" s="73"/>
    </row>
    <row r="7764" spans="1:7" x14ac:dyDescent="0.25">
      <c r="A7764" s="71" t="str">
        <f>IF(
   SUMPRODUCT(--(Sinduscon!$3:$3=DATE(2013,INT((ROW(A7961)-1)/20)+1,1)))&gt;0,
   DATE(2013,INT((ROW(A7961)-1)/20)+1,1),
   ""
)</f>
        <v/>
      </c>
      <c r="B7764" s="72" t="str">
        <f t="shared" si="320"/>
        <v/>
      </c>
      <c r="C7764" s="73"/>
      <c r="D7764" s="73"/>
      <c r="E7764" s="73"/>
      <c r="F7764" s="73"/>
      <c r="G7764" s="73"/>
    </row>
    <row r="7765" spans="1:7" x14ac:dyDescent="0.25">
      <c r="A7765" s="71" t="str">
        <f>IF(
   SUMPRODUCT(--(Sinduscon!$3:$3=DATE(2013,INT((ROW(A7962)-1)/20)+1,1)))&gt;0,
   DATE(2013,INT((ROW(A7962)-1)/20)+1,1),
   ""
)</f>
        <v/>
      </c>
      <c r="B7765" s="72" t="str">
        <f t="shared" si="320"/>
        <v/>
      </c>
      <c r="C7765" s="73"/>
      <c r="D7765" s="73"/>
      <c r="E7765" s="73"/>
      <c r="F7765" s="73"/>
      <c r="G7765" s="73"/>
    </row>
    <row r="7766" spans="1:7" x14ac:dyDescent="0.25">
      <c r="A7766" s="71" t="str">
        <f>IF(
   SUMPRODUCT(--(Sinduscon!$3:$3=DATE(2013,INT((ROW(A7963)-1)/20)+1,1)))&gt;0,
   DATE(2013,INT((ROW(A7963)-1)/20)+1,1),
   ""
)</f>
        <v/>
      </c>
      <c r="B7766" s="72" t="str">
        <f t="shared" si="320"/>
        <v/>
      </c>
      <c r="C7766" s="73"/>
      <c r="D7766" s="73"/>
      <c r="E7766" s="73"/>
      <c r="F7766" s="73"/>
      <c r="G7766" s="73"/>
    </row>
    <row r="7767" spans="1:7" x14ac:dyDescent="0.25">
      <c r="A7767" s="71" t="str">
        <f>IF(
   SUMPRODUCT(--(Sinduscon!$3:$3=DATE(2013,INT((ROW(A7964)-1)/20)+1,1)))&gt;0,
   DATE(2013,INT((ROW(A7964)-1)/20)+1,1),
   ""
)</f>
        <v/>
      </c>
      <c r="B7767" s="72" t="str">
        <f t="shared" si="320"/>
        <v/>
      </c>
      <c r="C7767" s="73"/>
      <c r="D7767" s="73"/>
      <c r="E7767" s="73"/>
      <c r="F7767" s="73"/>
      <c r="G7767" s="73"/>
    </row>
    <row r="7768" spans="1:7" x14ac:dyDescent="0.25">
      <c r="A7768" s="71" t="str">
        <f>IF(
   SUMPRODUCT(--(Sinduscon!$3:$3=DATE(2013,INT((ROW(A7965)-1)/20)+1,1)))&gt;0,
   DATE(2013,INT((ROW(A7965)-1)/20)+1,1),
   ""
)</f>
        <v/>
      </c>
      <c r="B7768" s="72" t="str">
        <f t="shared" si="320"/>
        <v/>
      </c>
      <c r="C7768" s="73"/>
      <c r="D7768" s="73"/>
      <c r="E7768" s="73"/>
      <c r="F7768" s="73"/>
      <c r="G7768" s="73"/>
    </row>
    <row r="7769" spans="1:7" x14ac:dyDescent="0.25">
      <c r="A7769" s="71" t="str">
        <f>IF(
   SUMPRODUCT(--(Sinduscon!$3:$3=DATE(2013,INT((ROW(A7966)-1)/20)+1,1)))&gt;0,
   DATE(2013,INT((ROW(A7966)-1)/20)+1,1),
   ""
)</f>
        <v/>
      </c>
      <c r="B7769" s="72" t="str">
        <f t="shared" si="320"/>
        <v/>
      </c>
      <c r="C7769" s="73"/>
      <c r="D7769" s="73"/>
      <c r="E7769" s="73"/>
      <c r="F7769" s="73"/>
      <c r="G7769" s="73"/>
    </row>
    <row r="7770" spans="1:7" x14ac:dyDescent="0.25">
      <c r="A7770" s="71" t="str">
        <f>IF(
   SUMPRODUCT(--(Sinduscon!$3:$3=DATE(2013,INT((ROW(A7967)-1)/20)+1,1)))&gt;0,
   DATE(2013,INT((ROW(A7967)-1)/20)+1,1),
   ""
)</f>
        <v/>
      </c>
      <c r="B7770" s="72" t="str">
        <f t="shared" si="320"/>
        <v/>
      </c>
      <c r="C7770" s="73"/>
      <c r="D7770" s="73"/>
      <c r="E7770" s="73"/>
      <c r="F7770" s="73"/>
      <c r="G7770" s="73"/>
    </row>
    <row r="7771" spans="1:7" x14ac:dyDescent="0.25">
      <c r="A7771" s="71" t="str">
        <f>IF(
   SUMPRODUCT(--(Sinduscon!$3:$3=DATE(2013,INT((ROW(A7968)-1)/20)+1,1)))&gt;0,
   DATE(2013,INT((ROW(A7968)-1)/20)+1,1),
   ""
)</f>
        <v/>
      </c>
      <c r="B7771" s="72" t="str">
        <f t="shared" si="320"/>
        <v/>
      </c>
      <c r="C7771" s="73"/>
      <c r="D7771" s="73"/>
      <c r="E7771" s="73"/>
      <c r="F7771" s="73"/>
      <c r="G7771" s="73"/>
    </row>
    <row r="7772" spans="1:7" x14ac:dyDescent="0.25">
      <c r="A7772" s="71" t="str">
        <f>IF(
   SUMPRODUCT(--(Sinduscon!$3:$3=DATE(2013,INT((ROW(A7969)-1)/20)+1,1)))&gt;0,
   DATE(2013,INT((ROW(A7969)-1)/20)+1,1),
   ""
)</f>
        <v/>
      </c>
      <c r="B7772" s="72" t="str">
        <f t="shared" si="320"/>
        <v/>
      </c>
      <c r="C7772" s="73"/>
      <c r="D7772" s="73"/>
      <c r="E7772" s="73"/>
      <c r="F7772" s="73"/>
      <c r="G7772" s="73"/>
    </row>
    <row r="7773" spans="1:7" x14ac:dyDescent="0.25">
      <c r="A7773" s="71" t="str">
        <f>IF(
   SUMPRODUCT(--(Sinduscon!$3:$3=DATE(2013,INT((ROW(A7970)-1)/20)+1,1)))&gt;0,
   DATE(2013,INT((ROW(A7970)-1)/20)+1,1),
   ""
)</f>
        <v/>
      </c>
      <c r="B7773" s="72" t="str">
        <f t="shared" si="320"/>
        <v/>
      </c>
      <c r="C7773" s="73"/>
      <c r="D7773" s="73"/>
      <c r="E7773" s="73"/>
      <c r="F7773" s="73"/>
      <c r="G7773" s="73"/>
    </row>
    <row r="7774" spans="1:7" x14ac:dyDescent="0.25">
      <c r="A7774" s="71" t="str">
        <f>IF(
   SUMPRODUCT(--(Sinduscon!$3:$3=DATE(2013,INT((ROW(A7971)-1)/20)+1,1)))&gt;0,
   DATE(2013,INT((ROW(A7971)-1)/20)+1,1),
   ""
)</f>
        <v/>
      </c>
      <c r="B7774" s="72" t="str">
        <f t="shared" si="320"/>
        <v/>
      </c>
      <c r="C7774" s="73"/>
      <c r="D7774" s="73"/>
      <c r="E7774" s="73"/>
      <c r="F7774" s="73"/>
      <c r="G7774" s="73"/>
    </row>
    <row r="7775" spans="1:7" x14ac:dyDescent="0.25">
      <c r="A7775" s="71" t="str">
        <f>IF(
   SUMPRODUCT(--(Sinduscon!$3:$3=DATE(2013,INT((ROW(A7972)-1)/20)+1,1)))&gt;0,
   DATE(2013,INT((ROW(A7972)-1)/20)+1,1),
   ""
)</f>
        <v/>
      </c>
      <c r="B7775" s="72" t="str">
        <f t="shared" si="320"/>
        <v/>
      </c>
      <c r="C7775" s="73"/>
      <c r="D7775" s="73"/>
      <c r="E7775" s="73"/>
      <c r="F7775" s="73"/>
      <c r="G7775" s="73"/>
    </row>
    <row r="7776" spans="1:7" x14ac:dyDescent="0.25">
      <c r="A7776" s="71" t="str">
        <f>IF(
   SUMPRODUCT(--(Sinduscon!$3:$3=DATE(2013,INT((ROW(A7973)-1)/20)+1,1)))&gt;0,
   DATE(2013,INT((ROW(A7973)-1)/20)+1,1),
   ""
)</f>
        <v/>
      </c>
      <c r="B7776" s="72" t="str">
        <f t="shared" si="320"/>
        <v/>
      </c>
      <c r="C7776" s="73"/>
      <c r="D7776" s="73"/>
      <c r="E7776" s="73"/>
      <c r="F7776" s="73"/>
      <c r="G7776" s="73"/>
    </row>
    <row r="7777" spans="1:7" x14ac:dyDescent="0.25">
      <c r="A7777" s="71" t="str">
        <f>IF(
   SUMPRODUCT(--(Sinduscon!$3:$3=DATE(2013,INT((ROW(A7974)-1)/20)+1,1)))&gt;0,
   DATE(2013,INT((ROW(A7974)-1)/20)+1,1),
   ""
)</f>
        <v/>
      </c>
      <c r="B7777" s="72" t="str">
        <f t="shared" si="320"/>
        <v/>
      </c>
      <c r="C7777" s="73"/>
      <c r="D7777" s="73"/>
      <c r="E7777" s="73"/>
      <c r="F7777" s="73"/>
      <c r="G7777" s="73"/>
    </row>
    <row r="7778" spans="1:7" x14ac:dyDescent="0.25">
      <c r="A7778" s="71" t="str">
        <f>IF(
   SUMPRODUCT(--(Sinduscon!$3:$3=DATE(2013,INT((ROW(A7975)-1)/20)+1,1)))&gt;0,
   DATE(2013,INT((ROW(A7975)-1)/20)+1,1),
   ""
)</f>
        <v/>
      </c>
      <c r="B7778" s="72" t="str">
        <f t="shared" si="320"/>
        <v/>
      </c>
      <c r="C7778" s="73"/>
      <c r="D7778" s="73"/>
      <c r="E7778" s="73"/>
      <c r="F7778" s="73"/>
      <c r="G7778" s="73"/>
    </row>
    <row r="7779" spans="1:7" x14ac:dyDescent="0.25">
      <c r="A7779" s="71" t="str">
        <f>IF(
   SUMPRODUCT(--(Sinduscon!$3:$3=DATE(2013,INT((ROW(A7976)-1)/20)+1,1)))&gt;0,
   DATE(2013,INT((ROW(A7976)-1)/20)+1,1),
   ""
)</f>
        <v/>
      </c>
      <c r="B7779" s="72" t="str">
        <f t="shared" si="320"/>
        <v/>
      </c>
      <c r="C7779" s="73"/>
      <c r="D7779" s="73"/>
      <c r="E7779" s="73"/>
      <c r="F7779" s="73"/>
      <c r="G7779" s="73"/>
    </row>
    <row r="7780" spans="1:7" x14ac:dyDescent="0.25">
      <c r="A7780" s="71" t="str">
        <f>IF(
   SUMPRODUCT(--(Sinduscon!$3:$3=DATE(2013,INT((ROW(A7977)-1)/20)+1,1)))&gt;0,
   DATE(2013,INT((ROW(A7977)-1)/20)+1,1),
   ""
)</f>
        <v/>
      </c>
      <c r="B7780" s="72" t="str">
        <f t="shared" si="320"/>
        <v/>
      </c>
      <c r="C7780" s="73"/>
      <c r="D7780" s="73"/>
      <c r="E7780" s="73"/>
      <c r="F7780" s="73"/>
      <c r="G7780" s="73"/>
    </row>
    <row r="7781" spans="1:7" x14ac:dyDescent="0.25">
      <c r="A7781" s="71" t="str">
        <f>IF(
   SUMPRODUCT(--(Sinduscon!$3:$3=DATE(2013,INT((ROW(A7978)-1)/20)+1,1)))&gt;0,
   DATE(2013,INT((ROW(A7978)-1)/20)+1,1),
   ""
)</f>
        <v/>
      </c>
      <c r="B7781" s="72" t="str">
        <f t="shared" si="320"/>
        <v/>
      </c>
      <c r="C7781" s="73"/>
      <c r="D7781" s="73"/>
      <c r="E7781" s="73"/>
      <c r="F7781" s="73"/>
      <c r="G7781" s="73"/>
    </row>
    <row r="7782" spans="1:7" x14ac:dyDescent="0.25">
      <c r="A7782" s="71" t="str">
        <f>IF(
   SUMPRODUCT(--(Sinduscon!$3:$3=DATE(2013,INT((ROW(A7979)-1)/20)+1,1)))&gt;0,
   DATE(2013,INT((ROW(A7979)-1)/20)+1,1),
   ""
)</f>
        <v/>
      </c>
      <c r="B7782" s="72" t="str">
        <f t="shared" si="320"/>
        <v/>
      </c>
      <c r="C7782" s="73"/>
      <c r="D7782" s="73"/>
      <c r="E7782" s="73"/>
      <c r="F7782" s="73"/>
      <c r="G7782" s="73"/>
    </row>
    <row r="7783" spans="1:7" x14ac:dyDescent="0.25">
      <c r="A7783" s="71" t="str">
        <f>IF(
   SUMPRODUCT(--(Sinduscon!$3:$3=DATE(2013,INT((ROW(A7980)-1)/20)+1,1)))&gt;0,
   DATE(2013,INT((ROW(A7980)-1)/20)+1,1),
   ""
)</f>
        <v/>
      </c>
      <c r="B7783" s="72" t="str">
        <f t="shared" si="320"/>
        <v/>
      </c>
      <c r="C7783" s="73"/>
      <c r="D7783" s="73"/>
      <c r="E7783" s="73"/>
      <c r="F7783" s="73"/>
      <c r="G7783" s="73"/>
    </row>
    <row r="7784" spans="1:7" x14ac:dyDescent="0.25">
      <c r="A7784" s="71" t="str">
        <f>IF(
   SUMPRODUCT(--(Sinduscon!$3:$3=DATE(2013,INT((ROW(A7981)-1)/20)+1,1)))&gt;0,
   DATE(2013,INT((ROW(A7981)-1)/20)+1,1),
   ""
)</f>
        <v/>
      </c>
      <c r="B7784" s="72" t="str">
        <f t="shared" si="320"/>
        <v/>
      </c>
      <c r="C7784" s="73"/>
      <c r="D7784" s="73"/>
      <c r="E7784" s="73"/>
      <c r="F7784" s="73"/>
      <c r="G7784" s="73"/>
    </row>
    <row r="7785" spans="1:7" x14ac:dyDescent="0.25">
      <c r="A7785" s="71" t="str">
        <f>IF(
   SUMPRODUCT(--(Sinduscon!$3:$3=DATE(2013,INT((ROW(A7982)-1)/20)+1,1)))&gt;0,
   DATE(2013,INT((ROW(A7982)-1)/20)+1,1),
   ""
)</f>
        <v/>
      </c>
      <c r="B7785" s="72" t="str">
        <f t="shared" si="320"/>
        <v/>
      </c>
      <c r="C7785" s="73"/>
      <c r="D7785" s="73"/>
      <c r="E7785" s="73"/>
      <c r="F7785" s="73"/>
      <c r="G7785" s="73"/>
    </row>
    <row r="7786" spans="1:7" x14ac:dyDescent="0.25">
      <c r="A7786" s="71" t="str">
        <f>IF(
   SUMPRODUCT(--(Sinduscon!$3:$3=DATE(2013,INT((ROW(A7983)-1)/20)+1,1)))&gt;0,
   DATE(2013,INT((ROW(A7983)-1)/20)+1,1),
   ""
)</f>
        <v/>
      </c>
      <c r="B7786" s="72" t="str">
        <f t="shared" si="320"/>
        <v/>
      </c>
      <c r="C7786" s="73"/>
      <c r="D7786" s="73"/>
      <c r="E7786" s="73"/>
      <c r="F7786" s="73"/>
      <c r="G7786" s="73"/>
    </row>
    <row r="7787" spans="1:7" x14ac:dyDescent="0.25">
      <c r="A7787" s="71" t="str">
        <f>IF(
   SUMPRODUCT(--(Sinduscon!$3:$3=DATE(2013,INT((ROW(A7984)-1)/20)+1,1)))&gt;0,
   DATE(2013,INT((ROW(A7984)-1)/20)+1,1),
   ""
)</f>
        <v/>
      </c>
      <c r="B7787" s="72" t="str">
        <f t="shared" si="320"/>
        <v/>
      </c>
      <c r="C7787" s="73"/>
      <c r="D7787" s="73"/>
      <c r="E7787" s="73"/>
      <c r="F7787" s="73"/>
      <c r="G7787" s="73"/>
    </row>
    <row r="7788" spans="1:7" x14ac:dyDescent="0.25">
      <c r="A7788" s="71" t="str">
        <f>IF(
   SUMPRODUCT(--(Sinduscon!$3:$3=DATE(2013,INT((ROW(A7985)-1)/20)+1,1)))&gt;0,
   DATE(2013,INT((ROW(A7985)-1)/20)+1,1),
   ""
)</f>
        <v/>
      </c>
      <c r="B7788" s="72" t="str">
        <f t="shared" si="320"/>
        <v/>
      </c>
      <c r="C7788" s="73"/>
      <c r="D7788" s="73"/>
      <c r="E7788" s="73"/>
      <c r="F7788" s="73"/>
      <c r="G7788" s="73"/>
    </row>
    <row r="7789" spans="1:7" x14ac:dyDescent="0.25">
      <c r="A7789" s="71" t="str">
        <f>IF(
   SUMPRODUCT(--(Sinduscon!$3:$3=DATE(2013,INT((ROW(A7986)-1)/20)+1,1)))&gt;0,
   DATE(2013,INT((ROW(A7986)-1)/20)+1,1),
   ""
)</f>
        <v/>
      </c>
      <c r="B7789" s="72" t="str">
        <f t="shared" si="320"/>
        <v/>
      </c>
      <c r="C7789" s="73"/>
      <c r="D7789" s="73"/>
      <c r="E7789" s="73"/>
      <c r="F7789" s="73"/>
      <c r="G7789" s="73"/>
    </row>
    <row r="7790" spans="1:7" x14ac:dyDescent="0.25">
      <c r="A7790" s="71" t="str">
        <f>IF(
   SUMPRODUCT(--(Sinduscon!$3:$3=DATE(2013,INT((ROW(A7987)-1)/20)+1,1)))&gt;0,
   DATE(2013,INT((ROW(A7987)-1)/20)+1,1),
   ""
)</f>
        <v/>
      </c>
      <c r="B7790" s="72" t="str">
        <f t="shared" si="320"/>
        <v/>
      </c>
      <c r="C7790" s="73"/>
      <c r="D7790" s="73"/>
      <c r="E7790" s="73"/>
      <c r="F7790" s="73"/>
      <c r="G7790" s="73"/>
    </row>
    <row r="7791" spans="1:7" x14ac:dyDescent="0.25">
      <c r="A7791" s="71" t="str">
        <f>IF(
   SUMPRODUCT(--(Sinduscon!$3:$3=DATE(2013,INT((ROW(A7988)-1)/20)+1,1)))&gt;0,
   DATE(2013,INT((ROW(A7988)-1)/20)+1,1),
   ""
)</f>
        <v/>
      </c>
      <c r="B7791" s="72" t="str">
        <f t="shared" si="320"/>
        <v/>
      </c>
      <c r="C7791" s="73"/>
      <c r="D7791" s="73"/>
      <c r="E7791" s="73"/>
      <c r="F7791" s="73"/>
      <c r="G7791" s="73"/>
    </row>
    <row r="7792" spans="1:7" x14ac:dyDescent="0.25">
      <c r="A7792" s="71" t="str">
        <f>IF(
   SUMPRODUCT(--(Sinduscon!$3:$3=DATE(2013,INT((ROW(A7989)-1)/20)+1,1)))&gt;0,
   DATE(2013,INT((ROW(A7989)-1)/20)+1,1),
   ""
)</f>
        <v/>
      </c>
      <c r="B7792" s="72" t="str">
        <f t="shared" si="320"/>
        <v/>
      </c>
      <c r="C7792" s="73"/>
      <c r="D7792" s="73"/>
      <c r="E7792" s="73"/>
      <c r="F7792" s="73"/>
      <c r="G7792" s="73"/>
    </row>
    <row r="7793" spans="1:7" x14ac:dyDescent="0.25">
      <c r="A7793" s="71" t="str">
        <f>IF(
   SUMPRODUCT(--(Sinduscon!$3:$3=DATE(2013,INT((ROW(A7990)-1)/20)+1,1)))&gt;0,
   DATE(2013,INT((ROW(A7990)-1)/20)+1,1),
   ""
)</f>
        <v/>
      </c>
      <c r="B7793" s="72" t="str">
        <f t="shared" si="320"/>
        <v/>
      </c>
      <c r="C7793" s="73"/>
      <c r="D7793" s="73"/>
      <c r="E7793" s="73"/>
      <c r="F7793" s="73"/>
      <c r="G7793" s="73"/>
    </row>
    <row r="7794" spans="1:7" x14ac:dyDescent="0.25">
      <c r="A7794" s="71" t="str">
        <f>IF(
   SUMPRODUCT(--(Sinduscon!$3:$3=DATE(2013,INT((ROW(A7991)-1)/20)+1,1)))&gt;0,
   DATE(2013,INT((ROW(A7991)-1)/20)+1,1),
   ""
)</f>
        <v/>
      </c>
      <c r="B7794" s="72" t="str">
        <f t="shared" si="320"/>
        <v/>
      </c>
      <c r="C7794" s="73"/>
      <c r="D7794" s="73"/>
      <c r="E7794" s="73"/>
      <c r="F7794" s="73"/>
      <c r="G7794" s="73"/>
    </row>
    <row r="7795" spans="1:7" x14ac:dyDescent="0.25">
      <c r="A7795" s="71" t="str">
        <f>IF(
   SUMPRODUCT(--(Sinduscon!$3:$3=DATE(2013,INT((ROW(A7992)-1)/20)+1,1)))&gt;0,
   DATE(2013,INT((ROW(A7992)-1)/20)+1,1),
   ""
)</f>
        <v/>
      </c>
      <c r="B7795" s="72" t="str">
        <f t="shared" si="320"/>
        <v/>
      </c>
      <c r="C7795" s="73"/>
      <c r="D7795" s="73"/>
      <c r="E7795" s="73"/>
      <c r="F7795" s="73"/>
      <c r="G7795" s="73"/>
    </row>
    <row r="7796" spans="1:7" x14ac:dyDescent="0.25">
      <c r="A7796" s="71" t="str">
        <f>IF(
   SUMPRODUCT(--(Sinduscon!$3:$3=DATE(2013,INT((ROW(A7993)-1)/20)+1,1)))&gt;0,
   DATE(2013,INT((ROW(A7993)-1)/20)+1,1),
   ""
)</f>
        <v/>
      </c>
      <c r="B7796" s="72" t="str">
        <f t="shared" si="320"/>
        <v/>
      </c>
      <c r="C7796" s="73"/>
      <c r="D7796" s="73"/>
      <c r="E7796" s="73"/>
      <c r="F7796" s="73"/>
      <c r="G7796" s="73"/>
    </row>
    <row r="7797" spans="1:7" x14ac:dyDescent="0.25">
      <c r="A7797" s="71" t="str">
        <f>IF(
   SUMPRODUCT(--(Sinduscon!$3:$3=DATE(2013,INT((ROW(A7994)-1)/20)+1,1)))&gt;0,
   DATE(2013,INT((ROW(A7994)-1)/20)+1,1),
   ""
)</f>
        <v/>
      </c>
      <c r="B7797" s="72" t="str">
        <f t="shared" si="320"/>
        <v/>
      </c>
      <c r="C7797" s="73"/>
      <c r="D7797" s="73"/>
      <c r="E7797" s="73"/>
      <c r="F7797" s="73"/>
      <c r="G7797" s="73"/>
    </row>
    <row r="7798" spans="1:7" x14ac:dyDescent="0.25">
      <c r="A7798" s="71" t="str">
        <f>IF(
   SUMPRODUCT(--(Sinduscon!$3:$3=DATE(2013,INT((ROW(A7995)-1)/20)+1,1)))&gt;0,
   DATE(2013,INT((ROW(A7995)-1)/20)+1,1),
   ""
)</f>
        <v/>
      </c>
      <c r="B7798" s="72" t="str">
        <f t="shared" si="320"/>
        <v/>
      </c>
      <c r="C7798" s="73"/>
      <c r="D7798" s="73"/>
      <c r="E7798" s="73"/>
      <c r="F7798" s="73"/>
      <c r="G7798" s="73"/>
    </row>
    <row r="7799" spans="1:7" x14ac:dyDescent="0.25">
      <c r="A7799" s="71" t="str">
        <f>IF(
   SUMPRODUCT(--(Sinduscon!$3:$3=DATE(2013,INT((ROW(A7996)-1)/20)+1,1)))&gt;0,
   DATE(2013,INT((ROW(A7996)-1)/20)+1,1),
   ""
)</f>
        <v/>
      </c>
      <c r="B7799" s="72" t="str">
        <f t="shared" si="320"/>
        <v/>
      </c>
      <c r="C7799" s="73"/>
      <c r="D7799" s="73"/>
      <c r="E7799" s="73"/>
      <c r="F7799" s="73"/>
      <c r="G7799" s="73"/>
    </row>
    <row r="7800" spans="1:7" x14ac:dyDescent="0.25">
      <c r="A7800" s="71" t="str">
        <f>IF(
   SUMPRODUCT(--(Sinduscon!$3:$3=DATE(2013,INT((ROW(A7997)-1)/20)+1,1)))&gt;0,
   DATE(2013,INT((ROW(A7997)-1)/20)+1,1),
   ""
)</f>
        <v/>
      </c>
      <c r="B7800" s="72" t="str">
        <f t="shared" si="320"/>
        <v/>
      </c>
      <c r="C7800" s="73"/>
      <c r="D7800" s="73"/>
      <c r="E7800" s="73"/>
      <c r="F7800" s="73"/>
      <c r="G7800" s="73"/>
    </row>
    <row r="7801" spans="1:7" x14ac:dyDescent="0.25">
      <c r="A7801" s="71" t="str">
        <f>IF(
   SUMPRODUCT(--(Sinduscon!$3:$3=DATE(2013,INT((ROW(A7998)-1)/20)+1,1)))&gt;0,
   DATE(2013,INT((ROW(A7998)-1)/20)+1,1),
   ""
)</f>
        <v/>
      </c>
      <c r="B7801" s="72" t="str">
        <f t="shared" si="320"/>
        <v/>
      </c>
      <c r="C7801" s="73"/>
      <c r="D7801" s="73"/>
      <c r="E7801" s="73"/>
      <c r="F7801" s="73"/>
      <c r="G7801" s="73"/>
    </row>
    <row r="7802" spans="1:7" x14ac:dyDescent="0.25">
      <c r="A7802" s="71" t="str">
        <f>IF(
   SUMPRODUCT(--(Sinduscon!$3:$3=DATE(2013,INT((ROW(A7999)-1)/20)+1,1)))&gt;0,
   DATE(2013,INT((ROW(A7999)-1)/20)+1,1),
   ""
)</f>
        <v/>
      </c>
      <c r="B7802" s="72" t="str">
        <f t="shared" si="320"/>
        <v/>
      </c>
      <c r="C7802" s="73"/>
      <c r="D7802" s="73"/>
      <c r="E7802" s="73"/>
      <c r="F7802" s="73"/>
      <c r="G7802" s="73"/>
    </row>
    <row r="7803" spans="1:7" x14ac:dyDescent="0.25">
      <c r="A7803" s="71" t="str">
        <f>IF(
   SUMPRODUCT(--(Sinduscon!$3:$3=DATE(2013,INT((ROW(A8000)-1)/20)+1,1)))&gt;0,
   DATE(2013,INT((ROW(A8000)-1)/20)+1,1),
   ""
)</f>
        <v/>
      </c>
      <c r="B7803" s="72" t="str">
        <f t="shared" si="320"/>
        <v/>
      </c>
      <c r="C7803" s="73"/>
      <c r="D7803" s="73"/>
      <c r="E7803" s="73"/>
      <c r="F7803" s="73"/>
      <c r="G7803" s="73"/>
    </row>
    <row r="7804" spans="1:7" x14ac:dyDescent="0.25">
      <c r="A7804" s="71" t="str">
        <f>IF(
   SUMPRODUCT(--(Sinduscon!$3:$3=DATE(2013,INT((ROW(A8001)-1)/20)+1,1)))&gt;0,
   DATE(2013,INT((ROW(A8001)-1)/20)+1,1),
   ""
)</f>
        <v/>
      </c>
      <c r="B7804" s="72" t="str">
        <f t="shared" si="320"/>
        <v/>
      </c>
      <c r="C7804" s="73"/>
      <c r="D7804" s="73"/>
      <c r="E7804" s="73"/>
      <c r="F7804" s="73"/>
      <c r="G7804" s="73"/>
    </row>
    <row r="7805" spans="1:7" x14ac:dyDescent="0.25">
      <c r="A7805" s="71" t="str">
        <f>IF(
   SUMPRODUCT(--(Sinduscon!$3:$3=DATE(2013,INT((ROW(A8002)-1)/20)+1,1)))&gt;0,
   DATE(2013,INT((ROW(A8002)-1)/20)+1,1),
   ""
)</f>
        <v/>
      </c>
      <c r="B7805" s="72" t="str">
        <f t="shared" si="320"/>
        <v/>
      </c>
      <c r="C7805" s="73"/>
      <c r="D7805" s="73"/>
      <c r="E7805" s="73"/>
      <c r="F7805" s="73"/>
      <c r="G7805" s="73"/>
    </row>
    <row r="7806" spans="1:7" x14ac:dyDescent="0.25">
      <c r="A7806" s="71" t="str">
        <f>IF(
   SUMPRODUCT(--(Sinduscon!$3:$3=DATE(2013,INT((ROW(A8003)-1)/20)+1,1)))&gt;0,
   DATE(2013,INT((ROW(A8003)-1)/20)+1,1),
   ""
)</f>
        <v/>
      </c>
      <c r="B7806" s="72" t="str">
        <f t="shared" si="320"/>
        <v/>
      </c>
      <c r="C7806" s="73"/>
      <c r="D7806" s="73"/>
      <c r="E7806" s="73"/>
      <c r="F7806" s="73"/>
      <c r="G7806" s="73"/>
    </row>
    <row r="7807" spans="1:7" x14ac:dyDescent="0.25">
      <c r="A7807" s="71" t="str">
        <f>IF(
   SUMPRODUCT(--(Sinduscon!$3:$3=DATE(2013,INT((ROW(A8004)-1)/20)+1,1)))&gt;0,
   DATE(2013,INT((ROW(A8004)-1)/20)+1,1),
   ""
)</f>
        <v/>
      </c>
      <c r="B7807" s="72" t="str">
        <f t="shared" si="320"/>
        <v/>
      </c>
      <c r="C7807" s="73"/>
      <c r="D7807" s="73"/>
      <c r="E7807" s="73"/>
      <c r="F7807" s="73"/>
      <c r="G7807" s="73"/>
    </row>
    <row r="7808" spans="1:7" x14ac:dyDescent="0.25">
      <c r="A7808" s="71" t="str">
        <f>IF(
   SUMPRODUCT(--(Sinduscon!$3:$3=DATE(2013,INT((ROW(A8005)-1)/20)+1,1)))&gt;0,
   DATE(2013,INT((ROW(A8005)-1)/20)+1,1),
   ""
)</f>
        <v/>
      </c>
      <c r="B7808" s="72" t="str">
        <f t="shared" si="320"/>
        <v/>
      </c>
      <c r="C7808" s="73"/>
      <c r="D7808" s="73"/>
      <c r="E7808" s="73"/>
      <c r="F7808" s="73"/>
      <c r="G7808" s="73"/>
    </row>
    <row r="7809" spans="1:7" x14ac:dyDescent="0.25">
      <c r="A7809" s="71" t="str">
        <f>IF(
   SUMPRODUCT(--(Sinduscon!$3:$3=DATE(2013,INT((ROW(A8006)-1)/20)+1,1)))&gt;0,
   DATE(2013,INT((ROW(A8006)-1)/20)+1,1),
   ""
)</f>
        <v/>
      </c>
      <c r="B7809" s="72" t="str">
        <f t="shared" si="320"/>
        <v/>
      </c>
      <c r="C7809" s="73"/>
      <c r="D7809" s="73"/>
      <c r="E7809" s="73"/>
      <c r="F7809" s="73"/>
      <c r="G7809" s="73"/>
    </row>
    <row r="7810" spans="1:7" x14ac:dyDescent="0.25">
      <c r="A7810" s="71" t="str">
        <f>IF(
   SUMPRODUCT(--(Sinduscon!$3:$3=DATE(2013,INT((ROW(A8007)-1)/20)+1,1)))&gt;0,
   DATE(2013,INT((ROW(A8007)-1)/20)+1,1),
   ""
)</f>
        <v/>
      </c>
      <c r="B7810" s="72" t="str">
        <f t="shared" si="320"/>
        <v/>
      </c>
      <c r="C7810" s="73"/>
      <c r="D7810" s="73"/>
      <c r="E7810" s="73"/>
      <c r="F7810" s="73"/>
      <c r="G7810" s="73"/>
    </row>
    <row r="7811" spans="1:7" x14ac:dyDescent="0.25">
      <c r="A7811" s="71" t="str">
        <f>IF(
   SUMPRODUCT(--(Sinduscon!$3:$3=DATE(2013,INT((ROW(A8008)-1)/20)+1,1)))&gt;0,
   DATE(2013,INT((ROW(A8008)-1)/20)+1,1),
   ""
)</f>
        <v/>
      </c>
      <c r="B7811" s="72" t="str">
        <f t="shared" si="320"/>
        <v/>
      </c>
      <c r="C7811" s="73"/>
      <c r="D7811" s="73"/>
      <c r="E7811" s="73"/>
      <c r="F7811" s="73"/>
      <c r="G7811" s="73"/>
    </row>
    <row r="7812" spans="1:7" x14ac:dyDescent="0.25">
      <c r="A7812" s="71" t="str">
        <f>IF(
   SUMPRODUCT(--(Sinduscon!$3:$3=DATE(2013,INT((ROW(A8009)-1)/20)+1,1)))&gt;0,
   DATE(2013,INT((ROW(A8009)-1)/20)+1,1),
   ""
)</f>
        <v/>
      </c>
      <c r="B7812" s="72" t="str">
        <f t="shared" si="320"/>
        <v/>
      </c>
      <c r="C7812" s="73"/>
      <c r="D7812" s="73"/>
      <c r="E7812" s="73"/>
      <c r="F7812" s="73"/>
      <c r="G7812" s="73"/>
    </row>
    <row r="7813" spans="1:7" x14ac:dyDescent="0.25">
      <c r="A7813" s="71" t="str">
        <f>IF(
   SUMPRODUCT(--(Sinduscon!$3:$3=DATE(2013,INT((ROW(A8010)-1)/20)+1,1)))&gt;0,
   DATE(2013,INT((ROW(A8010)-1)/20)+1,1),
   ""
)</f>
        <v/>
      </c>
      <c r="B7813" s="72" t="str">
        <f t="shared" si="320"/>
        <v/>
      </c>
      <c r="C7813" s="73"/>
      <c r="D7813" s="73"/>
      <c r="E7813" s="73"/>
      <c r="F7813" s="73"/>
      <c r="G7813" s="73"/>
    </row>
    <row r="7814" spans="1:7" x14ac:dyDescent="0.25">
      <c r="A7814" s="71" t="str">
        <f>IF(
   SUMPRODUCT(--(Sinduscon!$3:$3=DATE(2013,INT((ROW(A8011)-1)/20)+1,1)))&gt;0,
   DATE(2013,INT((ROW(A8011)-1)/20)+1,1),
   ""
)</f>
        <v/>
      </c>
      <c r="B7814" s="72" t="str">
        <f t="shared" si="320"/>
        <v/>
      </c>
      <c r="C7814" s="73"/>
      <c r="D7814" s="73"/>
      <c r="E7814" s="73"/>
      <c r="F7814" s="73"/>
      <c r="G7814" s="73"/>
    </row>
    <row r="7815" spans="1:7" x14ac:dyDescent="0.25">
      <c r="A7815" s="71" t="str">
        <f>IF(
   SUMPRODUCT(--(Sinduscon!$3:$3=DATE(2013,INT((ROW(A8012)-1)/20)+1,1)))&gt;0,
   DATE(2013,INT((ROW(A8012)-1)/20)+1,1),
   ""
)</f>
        <v/>
      </c>
      <c r="B7815" s="72" t="str">
        <f t="shared" si="320"/>
        <v/>
      </c>
      <c r="C7815" s="73"/>
      <c r="D7815" s="73"/>
      <c r="E7815" s="73"/>
      <c r="F7815" s="73"/>
      <c r="G7815" s="73"/>
    </row>
    <row r="7816" spans="1:7" x14ac:dyDescent="0.25">
      <c r="A7816" s="71" t="str">
        <f>IF(
   SUMPRODUCT(--(Sinduscon!$3:$3=DATE(2013,INT((ROW(A8013)-1)/20)+1,1)))&gt;0,
   DATE(2013,INT((ROW(A8013)-1)/20)+1,1),
   ""
)</f>
        <v/>
      </c>
      <c r="B7816" s="72" t="str">
        <f t="shared" ref="B7816:B7879" si="321">IF(A7816&lt;&gt;"", CHOOSE(MOD(QUOTIENT(ROW()-4,4),5)+1,"R-1","PP-4","R-8","R-16","PIS"), "")</f>
        <v/>
      </c>
      <c r="C7816" s="73"/>
      <c r="D7816" s="73"/>
      <c r="E7816" s="73"/>
      <c r="F7816" s="73"/>
      <c r="G7816" s="73"/>
    </row>
    <row r="7817" spans="1:7" x14ac:dyDescent="0.25">
      <c r="A7817" s="71" t="str">
        <f>IF(
   SUMPRODUCT(--(Sinduscon!$3:$3=DATE(2013,INT((ROW(A8014)-1)/20)+1,1)))&gt;0,
   DATE(2013,INT((ROW(A8014)-1)/20)+1,1),
   ""
)</f>
        <v/>
      </c>
      <c r="B7817" s="72" t="str">
        <f t="shared" si="321"/>
        <v/>
      </c>
      <c r="C7817" s="73"/>
      <c r="D7817" s="73"/>
      <c r="E7817" s="73"/>
      <c r="F7817" s="73"/>
      <c r="G7817" s="73"/>
    </row>
    <row r="7818" spans="1:7" x14ac:dyDescent="0.25">
      <c r="A7818" s="71" t="str">
        <f>IF(
   SUMPRODUCT(--(Sinduscon!$3:$3=DATE(2013,INT((ROW(A8015)-1)/20)+1,1)))&gt;0,
   DATE(2013,INT((ROW(A8015)-1)/20)+1,1),
   ""
)</f>
        <v/>
      </c>
      <c r="B7818" s="72" t="str">
        <f t="shared" si="321"/>
        <v/>
      </c>
      <c r="C7818" s="73"/>
      <c r="D7818" s="73"/>
      <c r="E7818" s="73"/>
      <c r="F7818" s="73"/>
      <c r="G7818" s="73"/>
    </row>
    <row r="7819" spans="1:7" x14ac:dyDescent="0.25">
      <c r="A7819" s="71" t="str">
        <f>IF(
   SUMPRODUCT(--(Sinduscon!$3:$3=DATE(2013,INT((ROW(A8016)-1)/20)+1,1)))&gt;0,
   DATE(2013,INT((ROW(A8016)-1)/20)+1,1),
   ""
)</f>
        <v/>
      </c>
      <c r="B7819" s="72" t="str">
        <f t="shared" si="321"/>
        <v/>
      </c>
      <c r="C7819" s="73"/>
      <c r="D7819" s="73"/>
      <c r="E7819" s="73"/>
      <c r="F7819" s="73"/>
      <c r="G7819" s="73"/>
    </row>
    <row r="7820" spans="1:7" x14ac:dyDescent="0.25">
      <c r="A7820" s="71" t="str">
        <f>IF(
   SUMPRODUCT(--(Sinduscon!$3:$3=DATE(2013,INT((ROW(A8017)-1)/20)+1,1)))&gt;0,
   DATE(2013,INT((ROW(A8017)-1)/20)+1,1),
   ""
)</f>
        <v/>
      </c>
      <c r="B7820" s="72" t="str">
        <f t="shared" si="321"/>
        <v/>
      </c>
      <c r="C7820" s="73"/>
      <c r="D7820" s="73"/>
      <c r="E7820" s="73"/>
      <c r="F7820" s="73"/>
      <c r="G7820" s="73"/>
    </row>
    <row r="7821" spans="1:7" x14ac:dyDescent="0.25">
      <c r="A7821" s="71" t="str">
        <f>IF(
   SUMPRODUCT(--(Sinduscon!$3:$3=DATE(2013,INT((ROW(A8018)-1)/20)+1,1)))&gt;0,
   DATE(2013,INT((ROW(A8018)-1)/20)+1,1),
   ""
)</f>
        <v/>
      </c>
      <c r="B7821" s="72" t="str">
        <f t="shared" si="321"/>
        <v/>
      </c>
      <c r="C7821" s="73"/>
      <c r="D7821" s="73"/>
      <c r="E7821" s="73"/>
      <c r="F7821" s="73"/>
      <c r="G7821" s="73"/>
    </row>
    <row r="7822" spans="1:7" x14ac:dyDescent="0.25">
      <c r="A7822" s="71" t="str">
        <f>IF(
   SUMPRODUCT(--(Sinduscon!$3:$3=DATE(2013,INT((ROW(A8019)-1)/20)+1,1)))&gt;0,
   DATE(2013,INT((ROW(A8019)-1)/20)+1,1),
   ""
)</f>
        <v/>
      </c>
      <c r="B7822" s="72" t="str">
        <f t="shared" si="321"/>
        <v/>
      </c>
      <c r="C7822" s="73"/>
      <c r="D7822" s="73"/>
      <c r="E7822" s="73"/>
      <c r="F7822" s="73"/>
      <c r="G7822" s="73"/>
    </row>
    <row r="7823" spans="1:7" x14ac:dyDescent="0.25">
      <c r="A7823" s="71" t="str">
        <f>IF(
   SUMPRODUCT(--(Sinduscon!$3:$3=DATE(2013,INT((ROW(A8020)-1)/20)+1,1)))&gt;0,
   DATE(2013,INT((ROW(A8020)-1)/20)+1,1),
   ""
)</f>
        <v/>
      </c>
      <c r="B7823" s="72" t="str">
        <f t="shared" si="321"/>
        <v/>
      </c>
      <c r="C7823" s="73"/>
      <c r="D7823" s="73"/>
      <c r="E7823" s="73"/>
      <c r="F7823" s="73"/>
      <c r="G7823" s="73"/>
    </row>
    <row r="7824" spans="1:7" x14ac:dyDescent="0.25">
      <c r="A7824" s="71" t="str">
        <f>IF(
   SUMPRODUCT(--(Sinduscon!$3:$3=DATE(2013,INT((ROW(A8021)-1)/20)+1,1)))&gt;0,
   DATE(2013,INT((ROW(A8021)-1)/20)+1,1),
   ""
)</f>
        <v/>
      </c>
      <c r="B7824" s="72" t="str">
        <f t="shared" si="321"/>
        <v/>
      </c>
      <c r="C7824" s="73"/>
      <c r="D7824" s="73"/>
      <c r="E7824" s="73"/>
      <c r="F7824" s="73"/>
      <c r="G7824" s="73"/>
    </row>
    <row r="7825" spans="1:7" x14ac:dyDescent="0.25">
      <c r="A7825" s="71" t="str">
        <f>IF(
   SUMPRODUCT(--(Sinduscon!$3:$3=DATE(2013,INT((ROW(A8022)-1)/20)+1,1)))&gt;0,
   DATE(2013,INT((ROW(A8022)-1)/20)+1,1),
   ""
)</f>
        <v/>
      </c>
      <c r="B7825" s="72" t="str">
        <f t="shared" si="321"/>
        <v/>
      </c>
      <c r="C7825" s="73"/>
      <c r="D7825" s="73"/>
      <c r="E7825" s="73"/>
      <c r="F7825" s="73"/>
      <c r="G7825" s="73"/>
    </row>
    <row r="7826" spans="1:7" x14ac:dyDescent="0.25">
      <c r="A7826" s="71" t="str">
        <f>IF(
   SUMPRODUCT(--(Sinduscon!$3:$3=DATE(2013,INT((ROW(A8023)-1)/20)+1,1)))&gt;0,
   DATE(2013,INT((ROW(A8023)-1)/20)+1,1),
   ""
)</f>
        <v/>
      </c>
      <c r="B7826" s="72" t="str">
        <f t="shared" si="321"/>
        <v/>
      </c>
      <c r="C7826" s="73"/>
      <c r="D7826" s="73"/>
      <c r="E7826" s="73"/>
      <c r="F7826" s="73"/>
      <c r="G7826" s="73"/>
    </row>
    <row r="7827" spans="1:7" x14ac:dyDescent="0.25">
      <c r="A7827" s="71" t="str">
        <f>IF(
   SUMPRODUCT(--(Sinduscon!$3:$3=DATE(2013,INT((ROW(A8024)-1)/20)+1,1)))&gt;0,
   DATE(2013,INT((ROW(A8024)-1)/20)+1,1),
   ""
)</f>
        <v/>
      </c>
      <c r="B7827" s="72" t="str">
        <f t="shared" si="321"/>
        <v/>
      </c>
      <c r="C7827" s="73"/>
      <c r="D7827" s="73"/>
      <c r="E7827" s="73"/>
      <c r="F7827" s="73"/>
      <c r="G7827" s="73"/>
    </row>
    <row r="7828" spans="1:7" x14ac:dyDescent="0.25">
      <c r="A7828" s="71" t="str">
        <f>IF(
   SUMPRODUCT(--(Sinduscon!$3:$3=DATE(2013,INT((ROW(A8025)-1)/20)+1,1)))&gt;0,
   DATE(2013,INT((ROW(A8025)-1)/20)+1,1),
   ""
)</f>
        <v/>
      </c>
      <c r="B7828" s="72" t="str">
        <f t="shared" si="321"/>
        <v/>
      </c>
      <c r="C7828" s="73"/>
      <c r="D7828" s="73"/>
      <c r="E7828" s="73"/>
      <c r="F7828" s="73"/>
      <c r="G7828" s="73"/>
    </row>
    <row r="7829" spans="1:7" x14ac:dyDescent="0.25">
      <c r="A7829" s="71" t="str">
        <f>IF(
   SUMPRODUCT(--(Sinduscon!$3:$3=DATE(2013,INT((ROW(A8026)-1)/20)+1,1)))&gt;0,
   DATE(2013,INT((ROW(A8026)-1)/20)+1,1),
   ""
)</f>
        <v/>
      </c>
      <c r="B7829" s="72" t="str">
        <f t="shared" si="321"/>
        <v/>
      </c>
      <c r="C7829" s="73"/>
      <c r="D7829" s="73"/>
      <c r="E7829" s="73"/>
      <c r="F7829" s="73"/>
      <c r="G7829" s="73"/>
    </row>
    <row r="7830" spans="1:7" x14ac:dyDescent="0.25">
      <c r="A7830" s="71" t="str">
        <f>IF(
   SUMPRODUCT(--(Sinduscon!$3:$3=DATE(2013,INT((ROW(A8027)-1)/20)+1,1)))&gt;0,
   DATE(2013,INT((ROW(A8027)-1)/20)+1,1),
   ""
)</f>
        <v/>
      </c>
      <c r="B7830" s="72" t="str">
        <f t="shared" si="321"/>
        <v/>
      </c>
      <c r="C7830" s="73"/>
      <c r="D7830" s="73"/>
      <c r="E7830" s="73"/>
      <c r="F7830" s="73"/>
      <c r="G7830" s="73"/>
    </row>
    <row r="7831" spans="1:7" x14ac:dyDescent="0.25">
      <c r="A7831" s="71" t="str">
        <f>IF(
   SUMPRODUCT(--(Sinduscon!$3:$3=DATE(2013,INT((ROW(A8028)-1)/20)+1,1)))&gt;0,
   DATE(2013,INT((ROW(A8028)-1)/20)+1,1),
   ""
)</f>
        <v/>
      </c>
      <c r="B7831" s="72" t="str">
        <f t="shared" si="321"/>
        <v/>
      </c>
      <c r="C7831" s="73"/>
      <c r="D7831" s="73"/>
      <c r="E7831" s="73"/>
      <c r="F7831" s="73"/>
      <c r="G7831" s="73"/>
    </row>
    <row r="7832" spans="1:7" x14ac:dyDescent="0.25">
      <c r="A7832" s="71" t="str">
        <f>IF(
   SUMPRODUCT(--(Sinduscon!$3:$3=DATE(2013,INT((ROW(A8029)-1)/20)+1,1)))&gt;0,
   DATE(2013,INT((ROW(A8029)-1)/20)+1,1),
   ""
)</f>
        <v/>
      </c>
      <c r="B7832" s="72" t="str">
        <f t="shared" si="321"/>
        <v/>
      </c>
      <c r="C7832" s="73"/>
      <c r="D7832" s="73"/>
      <c r="E7832" s="73"/>
      <c r="F7832" s="73"/>
      <c r="G7832" s="73"/>
    </row>
    <row r="7833" spans="1:7" x14ac:dyDescent="0.25">
      <c r="A7833" s="71" t="str">
        <f>IF(
   SUMPRODUCT(--(Sinduscon!$3:$3=DATE(2013,INT((ROW(A8030)-1)/20)+1,1)))&gt;0,
   DATE(2013,INT((ROW(A8030)-1)/20)+1,1),
   ""
)</f>
        <v/>
      </c>
      <c r="B7833" s="72" t="str">
        <f t="shared" si="321"/>
        <v/>
      </c>
      <c r="C7833" s="73"/>
      <c r="D7833" s="73"/>
      <c r="E7833" s="73"/>
      <c r="F7833" s="73"/>
      <c r="G7833" s="73"/>
    </row>
    <row r="7834" spans="1:7" x14ac:dyDescent="0.25">
      <c r="A7834" s="71" t="str">
        <f>IF(
   SUMPRODUCT(--(Sinduscon!$3:$3=DATE(2013,INT((ROW(A8031)-1)/20)+1,1)))&gt;0,
   DATE(2013,INT((ROW(A8031)-1)/20)+1,1),
   ""
)</f>
        <v/>
      </c>
      <c r="B7834" s="72" t="str">
        <f t="shared" si="321"/>
        <v/>
      </c>
      <c r="C7834" s="73"/>
      <c r="D7834" s="73"/>
      <c r="E7834" s="73"/>
      <c r="F7834" s="73"/>
      <c r="G7834" s="73"/>
    </row>
    <row r="7835" spans="1:7" x14ac:dyDescent="0.25">
      <c r="A7835" s="71" t="str">
        <f>IF(
   SUMPRODUCT(--(Sinduscon!$3:$3=DATE(2013,INT((ROW(A8032)-1)/20)+1,1)))&gt;0,
   DATE(2013,INT((ROW(A8032)-1)/20)+1,1),
   ""
)</f>
        <v/>
      </c>
      <c r="B7835" s="72" t="str">
        <f t="shared" si="321"/>
        <v/>
      </c>
      <c r="C7835" s="73"/>
      <c r="D7835" s="73"/>
      <c r="E7835" s="73"/>
      <c r="F7835" s="73"/>
      <c r="G7835" s="73"/>
    </row>
    <row r="7836" spans="1:7" x14ac:dyDescent="0.25">
      <c r="A7836" s="71" t="str">
        <f>IF(
   SUMPRODUCT(--(Sinduscon!$3:$3=DATE(2013,INT((ROW(A8033)-1)/20)+1,1)))&gt;0,
   DATE(2013,INT((ROW(A8033)-1)/20)+1,1),
   ""
)</f>
        <v/>
      </c>
      <c r="B7836" s="72" t="str">
        <f t="shared" si="321"/>
        <v/>
      </c>
      <c r="C7836" s="73"/>
      <c r="D7836" s="73"/>
      <c r="E7836" s="73"/>
      <c r="F7836" s="73"/>
      <c r="G7836" s="73"/>
    </row>
    <row r="7837" spans="1:7" x14ac:dyDescent="0.25">
      <c r="A7837" s="71" t="str">
        <f>IF(
   SUMPRODUCT(--(Sinduscon!$3:$3=DATE(2013,INT((ROW(A8034)-1)/20)+1,1)))&gt;0,
   DATE(2013,INT((ROW(A8034)-1)/20)+1,1),
   ""
)</f>
        <v/>
      </c>
      <c r="B7837" s="72" t="str">
        <f t="shared" si="321"/>
        <v/>
      </c>
      <c r="C7837" s="73"/>
      <c r="D7837" s="73"/>
      <c r="E7837" s="73"/>
      <c r="F7837" s="73"/>
      <c r="G7837" s="73"/>
    </row>
    <row r="7838" spans="1:7" x14ac:dyDescent="0.25">
      <c r="A7838" s="71" t="str">
        <f>IF(
   SUMPRODUCT(--(Sinduscon!$3:$3=DATE(2013,INT((ROW(A8035)-1)/20)+1,1)))&gt;0,
   DATE(2013,INT((ROW(A8035)-1)/20)+1,1),
   ""
)</f>
        <v/>
      </c>
      <c r="B7838" s="72" t="str">
        <f t="shared" si="321"/>
        <v/>
      </c>
      <c r="C7838" s="73"/>
      <c r="D7838" s="73"/>
      <c r="E7838" s="73"/>
      <c r="F7838" s="73"/>
      <c r="G7838" s="73"/>
    </row>
    <row r="7839" spans="1:7" x14ac:dyDescent="0.25">
      <c r="A7839" s="71" t="str">
        <f>IF(
   SUMPRODUCT(--(Sinduscon!$3:$3=DATE(2013,INT((ROW(A8036)-1)/20)+1,1)))&gt;0,
   DATE(2013,INT((ROW(A8036)-1)/20)+1,1),
   ""
)</f>
        <v/>
      </c>
      <c r="B7839" s="72" t="str">
        <f t="shared" si="321"/>
        <v/>
      </c>
      <c r="C7839" s="73"/>
      <c r="D7839" s="73"/>
      <c r="E7839" s="73"/>
      <c r="F7839" s="73"/>
      <c r="G7839" s="73"/>
    </row>
    <row r="7840" spans="1:7" x14ac:dyDescent="0.25">
      <c r="A7840" s="71" t="str">
        <f>IF(
   SUMPRODUCT(--(Sinduscon!$3:$3=DATE(2013,INT((ROW(A8037)-1)/20)+1,1)))&gt;0,
   DATE(2013,INT((ROW(A8037)-1)/20)+1,1),
   ""
)</f>
        <v/>
      </c>
      <c r="B7840" s="72" t="str">
        <f t="shared" si="321"/>
        <v/>
      </c>
      <c r="C7840" s="73"/>
      <c r="D7840" s="73"/>
      <c r="E7840" s="73"/>
      <c r="F7840" s="73"/>
      <c r="G7840" s="73"/>
    </row>
    <row r="7841" spans="1:7" x14ac:dyDescent="0.25">
      <c r="A7841" s="71" t="str">
        <f>IF(
   SUMPRODUCT(--(Sinduscon!$3:$3=DATE(2013,INT((ROW(A8038)-1)/20)+1,1)))&gt;0,
   DATE(2013,INT((ROW(A8038)-1)/20)+1,1),
   ""
)</f>
        <v/>
      </c>
      <c r="B7841" s="72" t="str">
        <f t="shared" si="321"/>
        <v/>
      </c>
      <c r="C7841" s="73"/>
      <c r="D7841" s="73"/>
      <c r="E7841" s="73"/>
      <c r="F7841" s="73"/>
      <c r="G7841" s="73"/>
    </row>
    <row r="7842" spans="1:7" x14ac:dyDescent="0.25">
      <c r="A7842" s="71" t="str">
        <f>IF(
   SUMPRODUCT(--(Sinduscon!$3:$3=DATE(2013,INT((ROW(A8039)-1)/20)+1,1)))&gt;0,
   DATE(2013,INT((ROW(A8039)-1)/20)+1,1),
   ""
)</f>
        <v/>
      </c>
      <c r="B7842" s="72" t="str">
        <f t="shared" si="321"/>
        <v/>
      </c>
      <c r="C7842" s="73"/>
      <c r="D7842" s="73"/>
      <c r="E7842" s="73"/>
      <c r="F7842" s="73"/>
      <c r="G7842" s="73"/>
    </row>
    <row r="7843" spans="1:7" x14ac:dyDescent="0.25">
      <c r="A7843" s="71" t="str">
        <f>IF(
   SUMPRODUCT(--(Sinduscon!$3:$3=DATE(2013,INT((ROW(A8040)-1)/20)+1,1)))&gt;0,
   DATE(2013,INT((ROW(A8040)-1)/20)+1,1),
   ""
)</f>
        <v/>
      </c>
      <c r="B7843" s="72" t="str">
        <f t="shared" si="321"/>
        <v/>
      </c>
      <c r="C7843" s="73"/>
      <c r="D7843" s="73"/>
      <c r="E7843" s="73"/>
      <c r="F7843" s="73"/>
      <c r="G7843" s="73"/>
    </row>
    <row r="7844" spans="1:7" x14ac:dyDescent="0.25">
      <c r="A7844" s="71" t="str">
        <f>IF(
   SUMPRODUCT(--(Sinduscon!$3:$3=DATE(2013,INT((ROW(A8041)-1)/20)+1,1)))&gt;0,
   DATE(2013,INT((ROW(A8041)-1)/20)+1,1),
   ""
)</f>
        <v/>
      </c>
      <c r="B7844" s="72" t="str">
        <f t="shared" si="321"/>
        <v/>
      </c>
      <c r="C7844" s="73"/>
      <c r="D7844" s="73"/>
      <c r="E7844" s="73"/>
      <c r="F7844" s="73"/>
      <c r="G7844" s="73"/>
    </row>
    <row r="7845" spans="1:7" x14ac:dyDescent="0.25">
      <c r="A7845" s="71" t="str">
        <f>IF(
   SUMPRODUCT(--(Sinduscon!$3:$3=DATE(2013,INT((ROW(A8042)-1)/20)+1,1)))&gt;0,
   DATE(2013,INT((ROW(A8042)-1)/20)+1,1),
   ""
)</f>
        <v/>
      </c>
      <c r="B7845" s="72" t="str">
        <f t="shared" si="321"/>
        <v/>
      </c>
      <c r="C7845" s="73"/>
      <c r="D7845" s="73"/>
      <c r="E7845" s="73"/>
      <c r="F7845" s="73"/>
      <c r="G7845" s="73"/>
    </row>
    <row r="7846" spans="1:7" x14ac:dyDescent="0.25">
      <c r="A7846" s="71" t="str">
        <f>IF(
   SUMPRODUCT(--(Sinduscon!$3:$3=DATE(2013,INT((ROW(A8043)-1)/20)+1,1)))&gt;0,
   DATE(2013,INT((ROW(A8043)-1)/20)+1,1),
   ""
)</f>
        <v/>
      </c>
      <c r="B7846" s="72" t="str">
        <f t="shared" si="321"/>
        <v/>
      </c>
      <c r="C7846" s="73"/>
      <c r="D7846" s="73"/>
      <c r="E7846" s="73"/>
      <c r="F7846" s="73"/>
      <c r="G7846" s="73"/>
    </row>
    <row r="7847" spans="1:7" x14ac:dyDescent="0.25">
      <c r="A7847" s="71" t="str">
        <f>IF(
   SUMPRODUCT(--(Sinduscon!$3:$3=DATE(2013,INT((ROW(A8044)-1)/20)+1,1)))&gt;0,
   DATE(2013,INT((ROW(A8044)-1)/20)+1,1),
   ""
)</f>
        <v/>
      </c>
      <c r="B7847" s="72" t="str">
        <f t="shared" si="321"/>
        <v/>
      </c>
      <c r="C7847" s="73"/>
      <c r="D7847" s="73"/>
      <c r="E7847" s="73"/>
      <c r="F7847" s="73"/>
      <c r="G7847" s="73"/>
    </row>
    <row r="7848" spans="1:7" x14ac:dyDescent="0.25">
      <c r="A7848" s="71" t="str">
        <f>IF(
   SUMPRODUCT(--(Sinduscon!$3:$3=DATE(2013,INT((ROW(A8045)-1)/20)+1,1)))&gt;0,
   DATE(2013,INT((ROW(A8045)-1)/20)+1,1),
   ""
)</f>
        <v/>
      </c>
      <c r="B7848" s="72" t="str">
        <f t="shared" si="321"/>
        <v/>
      </c>
      <c r="C7848" s="73"/>
      <c r="D7848" s="73"/>
      <c r="E7848" s="73"/>
      <c r="F7848" s="73"/>
      <c r="G7848" s="73"/>
    </row>
    <row r="7849" spans="1:7" x14ac:dyDescent="0.25">
      <c r="A7849" s="71" t="str">
        <f>IF(
   SUMPRODUCT(--(Sinduscon!$3:$3=DATE(2013,INT((ROW(A8046)-1)/20)+1,1)))&gt;0,
   DATE(2013,INT((ROW(A8046)-1)/20)+1,1),
   ""
)</f>
        <v/>
      </c>
      <c r="B7849" s="72" t="str">
        <f t="shared" si="321"/>
        <v/>
      </c>
      <c r="C7849" s="73"/>
      <c r="D7849" s="73"/>
      <c r="E7849" s="73"/>
      <c r="F7849" s="73"/>
      <c r="G7849" s="73"/>
    </row>
    <row r="7850" spans="1:7" x14ac:dyDescent="0.25">
      <c r="A7850" s="71" t="str">
        <f>IF(
   SUMPRODUCT(--(Sinduscon!$3:$3=DATE(2013,INT((ROW(A8047)-1)/20)+1,1)))&gt;0,
   DATE(2013,INT((ROW(A8047)-1)/20)+1,1),
   ""
)</f>
        <v/>
      </c>
      <c r="B7850" s="72" t="str">
        <f t="shared" si="321"/>
        <v/>
      </c>
      <c r="C7850" s="73"/>
      <c r="D7850" s="73"/>
      <c r="E7850" s="73"/>
      <c r="F7850" s="73"/>
      <c r="G7850" s="73"/>
    </row>
    <row r="7851" spans="1:7" x14ac:dyDescent="0.25">
      <c r="A7851" s="71" t="str">
        <f>IF(
   SUMPRODUCT(--(Sinduscon!$3:$3=DATE(2013,INT((ROW(A8048)-1)/20)+1,1)))&gt;0,
   DATE(2013,INT((ROW(A8048)-1)/20)+1,1),
   ""
)</f>
        <v/>
      </c>
      <c r="B7851" s="72" t="str">
        <f t="shared" si="321"/>
        <v/>
      </c>
      <c r="C7851" s="73"/>
      <c r="D7851" s="73"/>
      <c r="E7851" s="73"/>
      <c r="F7851" s="73"/>
      <c r="G7851" s="73"/>
    </row>
    <row r="7852" spans="1:7" x14ac:dyDescent="0.25">
      <c r="A7852" s="71" t="str">
        <f>IF(
   SUMPRODUCT(--(Sinduscon!$3:$3=DATE(2013,INT((ROW(A8049)-1)/20)+1,1)))&gt;0,
   DATE(2013,INT((ROW(A8049)-1)/20)+1,1),
   ""
)</f>
        <v/>
      </c>
      <c r="B7852" s="72" t="str">
        <f t="shared" si="321"/>
        <v/>
      </c>
      <c r="C7852" s="73"/>
      <c r="D7852" s="73"/>
      <c r="E7852" s="73"/>
      <c r="F7852" s="73"/>
      <c r="G7852" s="73"/>
    </row>
    <row r="7853" spans="1:7" x14ac:dyDescent="0.25">
      <c r="A7853" s="71" t="str">
        <f>IF(
   SUMPRODUCT(--(Sinduscon!$3:$3=DATE(2013,INT((ROW(A8050)-1)/20)+1,1)))&gt;0,
   DATE(2013,INT((ROW(A8050)-1)/20)+1,1),
   ""
)</f>
        <v/>
      </c>
      <c r="B7853" s="72" t="str">
        <f t="shared" si="321"/>
        <v/>
      </c>
      <c r="C7853" s="73"/>
      <c r="D7853" s="73"/>
      <c r="E7853" s="73"/>
      <c r="F7853" s="73"/>
      <c r="G7853" s="73"/>
    </row>
    <row r="7854" spans="1:7" x14ac:dyDescent="0.25">
      <c r="A7854" s="71" t="str">
        <f>IF(
   SUMPRODUCT(--(Sinduscon!$3:$3=DATE(2013,INT((ROW(A8051)-1)/20)+1,1)))&gt;0,
   DATE(2013,INT((ROW(A8051)-1)/20)+1,1),
   ""
)</f>
        <v/>
      </c>
      <c r="B7854" s="72" t="str">
        <f t="shared" si="321"/>
        <v/>
      </c>
      <c r="C7854" s="73"/>
      <c r="D7854" s="73"/>
      <c r="E7854" s="73"/>
      <c r="F7854" s="73"/>
      <c r="G7854" s="73"/>
    </row>
    <row r="7855" spans="1:7" x14ac:dyDescent="0.25">
      <c r="A7855" s="71" t="str">
        <f>IF(
   SUMPRODUCT(--(Sinduscon!$3:$3=DATE(2013,INT((ROW(A8052)-1)/20)+1,1)))&gt;0,
   DATE(2013,INT((ROW(A8052)-1)/20)+1,1),
   ""
)</f>
        <v/>
      </c>
      <c r="B7855" s="72" t="str">
        <f t="shared" si="321"/>
        <v/>
      </c>
      <c r="C7855" s="73"/>
      <c r="D7855" s="73"/>
      <c r="E7855" s="73"/>
      <c r="F7855" s="73"/>
      <c r="G7855" s="73"/>
    </row>
    <row r="7856" spans="1:7" x14ac:dyDescent="0.25">
      <c r="A7856" s="71" t="str">
        <f>IF(
   SUMPRODUCT(--(Sinduscon!$3:$3=DATE(2013,INT((ROW(A8053)-1)/20)+1,1)))&gt;0,
   DATE(2013,INT((ROW(A8053)-1)/20)+1,1),
   ""
)</f>
        <v/>
      </c>
      <c r="B7856" s="72" t="str">
        <f t="shared" si="321"/>
        <v/>
      </c>
      <c r="C7856" s="73"/>
      <c r="D7856" s="73"/>
      <c r="E7856" s="73"/>
      <c r="F7856" s="73"/>
      <c r="G7856" s="73"/>
    </row>
    <row r="7857" spans="1:7" x14ac:dyDescent="0.25">
      <c r="A7857" s="71" t="str">
        <f>IF(
   SUMPRODUCT(--(Sinduscon!$3:$3=DATE(2013,INT((ROW(A8054)-1)/20)+1,1)))&gt;0,
   DATE(2013,INT((ROW(A8054)-1)/20)+1,1),
   ""
)</f>
        <v/>
      </c>
      <c r="B7857" s="72" t="str">
        <f t="shared" si="321"/>
        <v/>
      </c>
      <c r="C7857" s="73"/>
      <c r="D7857" s="73"/>
      <c r="E7857" s="73"/>
      <c r="F7857" s="73"/>
      <c r="G7857" s="73"/>
    </row>
    <row r="7858" spans="1:7" x14ac:dyDescent="0.25">
      <c r="A7858" s="71" t="str">
        <f>IF(
   SUMPRODUCT(--(Sinduscon!$3:$3=DATE(2013,INT((ROW(A8055)-1)/20)+1,1)))&gt;0,
   DATE(2013,INT((ROW(A8055)-1)/20)+1,1),
   ""
)</f>
        <v/>
      </c>
      <c r="B7858" s="72" t="str">
        <f t="shared" si="321"/>
        <v/>
      </c>
      <c r="C7858" s="73"/>
      <c r="D7858" s="73"/>
      <c r="E7858" s="73"/>
      <c r="F7858" s="73"/>
      <c r="G7858" s="73"/>
    </row>
    <row r="7859" spans="1:7" x14ac:dyDescent="0.25">
      <c r="A7859" s="71" t="str">
        <f>IF(
   SUMPRODUCT(--(Sinduscon!$3:$3=DATE(2013,INT((ROW(A8056)-1)/20)+1,1)))&gt;0,
   DATE(2013,INT((ROW(A8056)-1)/20)+1,1),
   ""
)</f>
        <v/>
      </c>
      <c r="B7859" s="72" t="str">
        <f t="shared" si="321"/>
        <v/>
      </c>
      <c r="C7859" s="73"/>
      <c r="D7859" s="73"/>
      <c r="E7859" s="73"/>
      <c r="F7859" s="73"/>
      <c r="G7859" s="73"/>
    </row>
    <row r="7860" spans="1:7" x14ac:dyDescent="0.25">
      <c r="A7860" s="71" t="str">
        <f>IF(
   SUMPRODUCT(--(Sinduscon!$3:$3=DATE(2013,INT((ROW(A8057)-1)/20)+1,1)))&gt;0,
   DATE(2013,INT((ROW(A8057)-1)/20)+1,1),
   ""
)</f>
        <v/>
      </c>
      <c r="B7860" s="72" t="str">
        <f t="shared" si="321"/>
        <v/>
      </c>
      <c r="C7860" s="73"/>
      <c r="D7860" s="73"/>
      <c r="E7860" s="73"/>
      <c r="F7860" s="73"/>
      <c r="G7860" s="73"/>
    </row>
    <row r="7861" spans="1:7" x14ac:dyDescent="0.25">
      <c r="A7861" s="71" t="str">
        <f>IF(
   SUMPRODUCT(--(Sinduscon!$3:$3=DATE(2013,INT((ROW(A8058)-1)/20)+1,1)))&gt;0,
   DATE(2013,INT((ROW(A8058)-1)/20)+1,1),
   ""
)</f>
        <v/>
      </c>
      <c r="B7861" s="72" t="str">
        <f t="shared" si="321"/>
        <v/>
      </c>
      <c r="C7861" s="73"/>
      <c r="D7861" s="73"/>
      <c r="E7861" s="73"/>
      <c r="F7861" s="73"/>
      <c r="G7861" s="73"/>
    </row>
    <row r="7862" spans="1:7" x14ac:dyDescent="0.25">
      <c r="A7862" s="71" t="str">
        <f>IF(
   SUMPRODUCT(--(Sinduscon!$3:$3=DATE(2013,INT((ROW(A8059)-1)/20)+1,1)))&gt;0,
   DATE(2013,INT((ROW(A8059)-1)/20)+1,1),
   ""
)</f>
        <v/>
      </c>
      <c r="B7862" s="72" t="str">
        <f t="shared" si="321"/>
        <v/>
      </c>
      <c r="C7862" s="73"/>
      <c r="D7862" s="73"/>
      <c r="E7862" s="73"/>
      <c r="F7862" s="73"/>
      <c r="G7862" s="73"/>
    </row>
    <row r="7863" spans="1:7" x14ac:dyDescent="0.25">
      <c r="A7863" s="71" t="str">
        <f>IF(
   SUMPRODUCT(--(Sinduscon!$3:$3=DATE(2013,INT((ROW(A8060)-1)/20)+1,1)))&gt;0,
   DATE(2013,INT((ROW(A8060)-1)/20)+1,1),
   ""
)</f>
        <v/>
      </c>
      <c r="B7863" s="72" t="str">
        <f t="shared" si="321"/>
        <v/>
      </c>
      <c r="C7863" s="73"/>
      <c r="D7863" s="73"/>
      <c r="E7863" s="73"/>
      <c r="F7863" s="73"/>
      <c r="G7863" s="73"/>
    </row>
    <row r="7864" spans="1:7" x14ac:dyDescent="0.25">
      <c r="A7864" s="71" t="str">
        <f>IF(
   SUMPRODUCT(--(Sinduscon!$3:$3=DATE(2013,INT((ROW(A8061)-1)/20)+1,1)))&gt;0,
   DATE(2013,INT((ROW(A8061)-1)/20)+1,1),
   ""
)</f>
        <v/>
      </c>
      <c r="B7864" s="72" t="str">
        <f t="shared" si="321"/>
        <v/>
      </c>
      <c r="C7864" s="73"/>
      <c r="D7864" s="73"/>
      <c r="E7864" s="73"/>
      <c r="F7864" s="73"/>
      <c r="G7864" s="73"/>
    </row>
    <row r="7865" spans="1:7" x14ac:dyDescent="0.25">
      <c r="A7865" s="71" t="str">
        <f>IF(
   SUMPRODUCT(--(Sinduscon!$3:$3=DATE(2013,INT((ROW(A8062)-1)/20)+1,1)))&gt;0,
   DATE(2013,INT((ROW(A8062)-1)/20)+1,1),
   ""
)</f>
        <v/>
      </c>
      <c r="B7865" s="72" t="str">
        <f t="shared" si="321"/>
        <v/>
      </c>
      <c r="C7865" s="73"/>
      <c r="D7865" s="73"/>
      <c r="E7865" s="73"/>
      <c r="F7865" s="73"/>
      <c r="G7865" s="73"/>
    </row>
    <row r="7866" spans="1:7" x14ac:dyDescent="0.25">
      <c r="A7866" s="71" t="str">
        <f>IF(
   SUMPRODUCT(--(Sinduscon!$3:$3=DATE(2013,INT((ROW(A8063)-1)/20)+1,1)))&gt;0,
   DATE(2013,INT((ROW(A8063)-1)/20)+1,1),
   ""
)</f>
        <v/>
      </c>
      <c r="B7866" s="72" t="str">
        <f t="shared" si="321"/>
        <v/>
      </c>
      <c r="C7866" s="73"/>
      <c r="D7866" s="73"/>
      <c r="E7866" s="73"/>
      <c r="F7866" s="73"/>
      <c r="G7866" s="73"/>
    </row>
    <row r="7867" spans="1:7" x14ac:dyDescent="0.25">
      <c r="A7867" s="71" t="str">
        <f>IF(
   SUMPRODUCT(--(Sinduscon!$3:$3=DATE(2013,INT((ROW(A8064)-1)/20)+1,1)))&gt;0,
   DATE(2013,INT((ROW(A8064)-1)/20)+1,1),
   ""
)</f>
        <v/>
      </c>
      <c r="B7867" s="72" t="str">
        <f t="shared" si="321"/>
        <v/>
      </c>
      <c r="C7867" s="73"/>
      <c r="D7867" s="73"/>
      <c r="E7867" s="73"/>
      <c r="F7867" s="73"/>
      <c r="G7867" s="73"/>
    </row>
    <row r="7868" spans="1:7" x14ac:dyDescent="0.25">
      <c r="A7868" s="71" t="str">
        <f>IF(
   SUMPRODUCT(--(Sinduscon!$3:$3=DATE(2013,INT((ROW(A8065)-1)/20)+1,1)))&gt;0,
   DATE(2013,INT((ROW(A8065)-1)/20)+1,1),
   ""
)</f>
        <v/>
      </c>
      <c r="B7868" s="72" t="str">
        <f t="shared" si="321"/>
        <v/>
      </c>
      <c r="C7868" s="73"/>
      <c r="D7868" s="73"/>
      <c r="E7868" s="73"/>
      <c r="F7868" s="73"/>
      <c r="G7868" s="73"/>
    </row>
    <row r="7869" spans="1:7" x14ac:dyDescent="0.25">
      <c r="A7869" s="71" t="str">
        <f>IF(
   SUMPRODUCT(--(Sinduscon!$3:$3=DATE(2013,INT((ROW(A8066)-1)/20)+1,1)))&gt;0,
   DATE(2013,INT((ROW(A8066)-1)/20)+1,1),
   ""
)</f>
        <v/>
      </c>
      <c r="B7869" s="72" t="str">
        <f t="shared" si="321"/>
        <v/>
      </c>
      <c r="C7869" s="73"/>
      <c r="D7869" s="73"/>
      <c r="E7869" s="73"/>
      <c r="F7869" s="73"/>
      <c r="G7869" s="73"/>
    </row>
    <row r="7870" spans="1:7" x14ac:dyDescent="0.25">
      <c r="A7870" s="71" t="str">
        <f>IF(
   SUMPRODUCT(--(Sinduscon!$3:$3=DATE(2013,INT((ROW(A8067)-1)/20)+1,1)))&gt;0,
   DATE(2013,INT((ROW(A8067)-1)/20)+1,1),
   ""
)</f>
        <v/>
      </c>
      <c r="B7870" s="72" t="str">
        <f t="shared" si="321"/>
        <v/>
      </c>
      <c r="C7870" s="73"/>
      <c r="D7870" s="73"/>
      <c r="E7870" s="73"/>
      <c r="F7870" s="73"/>
      <c r="G7870" s="73"/>
    </row>
    <row r="7871" spans="1:7" x14ac:dyDescent="0.25">
      <c r="A7871" s="71" t="str">
        <f>IF(
   SUMPRODUCT(--(Sinduscon!$3:$3=DATE(2013,INT((ROW(A8068)-1)/20)+1,1)))&gt;0,
   DATE(2013,INT((ROW(A8068)-1)/20)+1,1),
   ""
)</f>
        <v/>
      </c>
      <c r="B7871" s="72" t="str">
        <f t="shared" si="321"/>
        <v/>
      </c>
      <c r="C7871" s="73"/>
      <c r="D7871" s="73"/>
      <c r="E7871" s="73"/>
      <c r="F7871" s="73"/>
      <c r="G7871" s="73"/>
    </row>
    <row r="7872" spans="1:7" x14ac:dyDescent="0.25">
      <c r="A7872" s="71" t="str">
        <f>IF(
   SUMPRODUCT(--(Sinduscon!$3:$3=DATE(2013,INT((ROW(A8069)-1)/20)+1,1)))&gt;0,
   DATE(2013,INT((ROW(A8069)-1)/20)+1,1),
   ""
)</f>
        <v/>
      </c>
      <c r="B7872" s="72" t="str">
        <f t="shared" si="321"/>
        <v/>
      </c>
      <c r="C7872" s="73"/>
      <c r="D7872" s="73"/>
      <c r="E7872" s="73"/>
      <c r="F7872" s="73"/>
      <c r="G7872" s="73"/>
    </row>
    <row r="7873" spans="1:7" x14ac:dyDescent="0.25">
      <c r="A7873" s="71" t="str">
        <f>IF(
   SUMPRODUCT(--(Sinduscon!$3:$3=DATE(2013,INT((ROW(A8070)-1)/20)+1,1)))&gt;0,
   DATE(2013,INT((ROW(A8070)-1)/20)+1,1),
   ""
)</f>
        <v/>
      </c>
      <c r="B7873" s="72" t="str">
        <f t="shared" si="321"/>
        <v/>
      </c>
      <c r="C7873" s="73"/>
      <c r="D7873" s="73"/>
      <c r="E7873" s="73"/>
      <c r="F7873" s="73"/>
      <c r="G7873" s="73"/>
    </row>
    <row r="7874" spans="1:7" x14ac:dyDescent="0.25">
      <c r="A7874" s="71" t="str">
        <f>IF(
   SUMPRODUCT(--(Sinduscon!$3:$3=DATE(2013,INT((ROW(A8071)-1)/20)+1,1)))&gt;0,
   DATE(2013,INT((ROW(A8071)-1)/20)+1,1),
   ""
)</f>
        <v/>
      </c>
      <c r="B7874" s="72" t="str">
        <f t="shared" si="321"/>
        <v/>
      </c>
      <c r="C7874" s="73"/>
      <c r="D7874" s="73"/>
      <c r="E7874" s="73"/>
      <c r="F7874" s="73"/>
      <c r="G7874" s="73"/>
    </row>
    <row r="7875" spans="1:7" x14ac:dyDescent="0.25">
      <c r="A7875" s="71" t="str">
        <f>IF(
   SUMPRODUCT(--(Sinduscon!$3:$3=DATE(2013,INT((ROW(A8072)-1)/20)+1,1)))&gt;0,
   DATE(2013,INT((ROW(A8072)-1)/20)+1,1),
   ""
)</f>
        <v/>
      </c>
      <c r="B7875" s="72" t="str">
        <f t="shared" si="321"/>
        <v/>
      </c>
      <c r="C7875" s="73"/>
      <c r="D7875" s="73"/>
      <c r="E7875" s="73"/>
      <c r="F7875" s="73"/>
      <c r="G7875" s="73"/>
    </row>
    <row r="7876" spans="1:7" x14ac:dyDescent="0.25">
      <c r="A7876" s="71" t="str">
        <f>IF(
   SUMPRODUCT(--(Sinduscon!$3:$3=DATE(2013,INT((ROW(A8073)-1)/20)+1,1)))&gt;0,
   DATE(2013,INT((ROW(A8073)-1)/20)+1,1),
   ""
)</f>
        <v/>
      </c>
      <c r="B7876" s="72" t="str">
        <f t="shared" si="321"/>
        <v/>
      </c>
      <c r="C7876" s="73"/>
      <c r="D7876" s="73"/>
      <c r="E7876" s="73"/>
      <c r="F7876" s="73"/>
      <c r="G7876" s="73"/>
    </row>
    <row r="7877" spans="1:7" x14ac:dyDescent="0.25">
      <c r="A7877" s="71" t="str">
        <f>IF(
   SUMPRODUCT(--(Sinduscon!$3:$3=DATE(2013,INT((ROW(A8074)-1)/20)+1,1)))&gt;0,
   DATE(2013,INT((ROW(A8074)-1)/20)+1,1),
   ""
)</f>
        <v/>
      </c>
      <c r="B7877" s="72" t="str">
        <f t="shared" si="321"/>
        <v/>
      </c>
      <c r="C7877" s="73"/>
      <c r="D7877" s="73"/>
      <c r="E7877" s="73"/>
      <c r="F7877" s="73"/>
      <c r="G7877" s="73"/>
    </row>
    <row r="7878" spans="1:7" x14ac:dyDescent="0.25">
      <c r="A7878" s="71" t="str">
        <f>IF(
   SUMPRODUCT(--(Sinduscon!$3:$3=DATE(2013,INT((ROW(A8075)-1)/20)+1,1)))&gt;0,
   DATE(2013,INT((ROW(A8075)-1)/20)+1,1),
   ""
)</f>
        <v/>
      </c>
      <c r="B7878" s="72" t="str">
        <f t="shared" si="321"/>
        <v/>
      </c>
      <c r="C7878" s="73"/>
      <c r="D7878" s="73"/>
      <c r="E7878" s="73"/>
      <c r="F7878" s="73"/>
      <c r="G7878" s="73"/>
    </row>
    <row r="7879" spans="1:7" x14ac:dyDescent="0.25">
      <c r="A7879" s="71" t="str">
        <f>IF(
   SUMPRODUCT(--(Sinduscon!$3:$3=DATE(2013,INT((ROW(A8076)-1)/20)+1,1)))&gt;0,
   DATE(2013,INT((ROW(A8076)-1)/20)+1,1),
   ""
)</f>
        <v/>
      </c>
      <c r="B7879" s="72" t="str">
        <f t="shared" si="321"/>
        <v/>
      </c>
      <c r="C7879" s="73"/>
      <c r="D7879" s="73"/>
      <c r="E7879" s="73"/>
      <c r="F7879" s="73"/>
      <c r="G7879" s="73"/>
    </row>
    <row r="7880" spans="1:7" x14ac:dyDescent="0.25">
      <c r="A7880" s="71" t="str">
        <f>IF(
   SUMPRODUCT(--(Sinduscon!$3:$3=DATE(2013,INT((ROW(A8077)-1)/20)+1,1)))&gt;0,
   DATE(2013,INT((ROW(A8077)-1)/20)+1,1),
   ""
)</f>
        <v/>
      </c>
      <c r="B7880" s="72" t="str">
        <f t="shared" ref="B7880:B7943" si="322">IF(A7880&lt;&gt;"", CHOOSE(MOD(QUOTIENT(ROW()-4,4),5)+1,"R-1","PP-4","R-8","R-16","PIS"), "")</f>
        <v/>
      </c>
      <c r="C7880" s="73"/>
      <c r="D7880" s="73"/>
      <c r="E7880" s="73"/>
      <c r="F7880" s="73"/>
      <c r="G7880" s="73"/>
    </row>
    <row r="7881" spans="1:7" x14ac:dyDescent="0.25">
      <c r="A7881" s="71" t="str">
        <f>IF(
   SUMPRODUCT(--(Sinduscon!$3:$3=DATE(2013,INT((ROW(A8078)-1)/20)+1,1)))&gt;0,
   DATE(2013,INT((ROW(A8078)-1)/20)+1,1),
   ""
)</f>
        <v/>
      </c>
      <c r="B7881" s="72" t="str">
        <f t="shared" si="322"/>
        <v/>
      </c>
      <c r="C7881" s="73"/>
      <c r="D7881" s="73"/>
      <c r="E7881" s="73"/>
      <c r="F7881" s="73"/>
      <c r="G7881" s="73"/>
    </row>
    <row r="7882" spans="1:7" x14ac:dyDescent="0.25">
      <c r="A7882" s="71" t="str">
        <f>IF(
   SUMPRODUCT(--(Sinduscon!$3:$3=DATE(2013,INT((ROW(A8079)-1)/20)+1,1)))&gt;0,
   DATE(2013,INT((ROW(A8079)-1)/20)+1,1),
   ""
)</f>
        <v/>
      </c>
      <c r="B7882" s="72" t="str">
        <f t="shared" si="322"/>
        <v/>
      </c>
      <c r="C7882" s="73"/>
      <c r="D7882" s="73"/>
      <c r="E7882" s="73"/>
      <c r="F7882" s="73"/>
      <c r="G7882" s="73"/>
    </row>
    <row r="7883" spans="1:7" x14ac:dyDescent="0.25">
      <c r="A7883" s="71" t="str">
        <f>IF(
   SUMPRODUCT(--(Sinduscon!$3:$3=DATE(2013,INT((ROW(A8080)-1)/20)+1,1)))&gt;0,
   DATE(2013,INT((ROW(A8080)-1)/20)+1,1),
   ""
)</f>
        <v/>
      </c>
      <c r="B7883" s="72" t="str">
        <f t="shared" si="322"/>
        <v/>
      </c>
      <c r="C7883" s="73"/>
      <c r="D7883" s="73"/>
      <c r="E7883" s="73"/>
      <c r="F7883" s="73"/>
      <c r="G7883" s="73"/>
    </row>
    <row r="7884" spans="1:7" x14ac:dyDescent="0.25">
      <c r="A7884" s="71" t="str">
        <f>IF(
   SUMPRODUCT(--(Sinduscon!$3:$3=DATE(2013,INT((ROW(A8081)-1)/20)+1,1)))&gt;0,
   DATE(2013,INT((ROW(A8081)-1)/20)+1,1),
   ""
)</f>
        <v/>
      </c>
      <c r="B7884" s="72" t="str">
        <f t="shared" si="322"/>
        <v/>
      </c>
      <c r="C7884" s="73"/>
      <c r="D7884" s="73"/>
      <c r="E7884" s="73"/>
      <c r="F7884" s="73"/>
      <c r="G7884" s="73"/>
    </row>
    <row r="7885" spans="1:7" x14ac:dyDescent="0.25">
      <c r="A7885" s="71" t="str">
        <f>IF(
   SUMPRODUCT(--(Sinduscon!$3:$3=DATE(2013,INT((ROW(A8082)-1)/20)+1,1)))&gt;0,
   DATE(2013,INT((ROW(A8082)-1)/20)+1,1),
   ""
)</f>
        <v/>
      </c>
      <c r="B7885" s="72" t="str">
        <f t="shared" si="322"/>
        <v/>
      </c>
      <c r="C7885" s="73"/>
      <c r="D7885" s="73"/>
      <c r="E7885" s="73"/>
      <c r="F7885" s="73"/>
      <c r="G7885" s="73"/>
    </row>
    <row r="7886" spans="1:7" x14ac:dyDescent="0.25">
      <c r="A7886" s="71" t="str">
        <f>IF(
   SUMPRODUCT(--(Sinduscon!$3:$3=DATE(2013,INT((ROW(A8083)-1)/20)+1,1)))&gt;0,
   DATE(2013,INT((ROW(A8083)-1)/20)+1,1),
   ""
)</f>
        <v/>
      </c>
      <c r="B7886" s="72" t="str">
        <f t="shared" si="322"/>
        <v/>
      </c>
      <c r="C7886" s="73"/>
      <c r="D7886" s="73"/>
      <c r="E7886" s="73"/>
      <c r="F7886" s="73"/>
      <c r="G7886" s="73"/>
    </row>
    <row r="7887" spans="1:7" x14ac:dyDescent="0.25">
      <c r="A7887" s="71" t="str">
        <f>IF(
   SUMPRODUCT(--(Sinduscon!$3:$3=DATE(2013,INT((ROW(A8084)-1)/20)+1,1)))&gt;0,
   DATE(2013,INT((ROW(A8084)-1)/20)+1,1),
   ""
)</f>
        <v/>
      </c>
      <c r="B7887" s="72" t="str">
        <f t="shared" si="322"/>
        <v/>
      </c>
      <c r="C7887" s="73"/>
      <c r="D7887" s="73"/>
      <c r="E7887" s="73"/>
      <c r="F7887" s="73"/>
      <c r="G7887" s="73"/>
    </row>
    <row r="7888" spans="1:7" x14ac:dyDescent="0.25">
      <c r="A7888" s="71" t="str">
        <f>IF(
   SUMPRODUCT(--(Sinduscon!$3:$3=DATE(2013,INT((ROW(A8085)-1)/20)+1,1)))&gt;0,
   DATE(2013,INT((ROW(A8085)-1)/20)+1,1),
   ""
)</f>
        <v/>
      </c>
      <c r="B7888" s="72" t="str">
        <f t="shared" si="322"/>
        <v/>
      </c>
      <c r="C7888" s="73"/>
      <c r="D7888" s="73"/>
      <c r="E7888" s="73"/>
      <c r="F7888" s="73"/>
      <c r="G7888" s="73"/>
    </row>
    <row r="7889" spans="1:7" x14ac:dyDescent="0.25">
      <c r="A7889" s="71" t="str">
        <f>IF(
   SUMPRODUCT(--(Sinduscon!$3:$3=DATE(2013,INT((ROW(A8086)-1)/20)+1,1)))&gt;0,
   DATE(2013,INT((ROW(A8086)-1)/20)+1,1),
   ""
)</f>
        <v/>
      </c>
      <c r="B7889" s="72" t="str">
        <f t="shared" si="322"/>
        <v/>
      </c>
      <c r="C7889" s="73"/>
      <c r="D7889" s="73"/>
      <c r="E7889" s="73"/>
      <c r="F7889" s="73"/>
      <c r="G7889" s="73"/>
    </row>
    <row r="7890" spans="1:7" x14ac:dyDescent="0.25">
      <c r="A7890" s="71" t="str">
        <f>IF(
   SUMPRODUCT(--(Sinduscon!$3:$3=DATE(2013,INT((ROW(A8087)-1)/20)+1,1)))&gt;0,
   DATE(2013,INT((ROW(A8087)-1)/20)+1,1),
   ""
)</f>
        <v/>
      </c>
      <c r="B7890" s="72" t="str">
        <f t="shared" si="322"/>
        <v/>
      </c>
      <c r="C7890" s="73"/>
      <c r="D7890" s="73"/>
      <c r="E7890" s="73"/>
      <c r="F7890" s="73"/>
      <c r="G7890" s="73"/>
    </row>
    <row r="7891" spans="1:7" x14ac:dyDescent="0.25">
      <c r="A7891" s="71" t="str">
        <f>IF(
   SUMPRODUCT(--(Sinduscon!$3:$3=DATE(2013,INT((ROW(A8088)-1)/20)+1,1)))&gt;0,
   DATE(2013,INT((ROW(A8088)-1)/20)+1,1),
   ""
)</f>
        <v/>
      </c>
      <c r="B7891" s="72" t="str">
        <f t="shared" si="322"/>
        <v/>
      </c>
      <c r="C7891" s="73"/>
      <c r="D7891" s="73"/>
      <c r="E7891" s="73"/>
      <c r="F7891" s="73"/>
      <c r="G7891" s="73"/>
    </row>
    <row r="7892" spans="1:7" x14ac:dyDescent="0.25">
      <c r="A7892" s="71" t="str">
        <f>IF(
   SUMPRODUCT(--(Sinduscon!$3:$3=DATE(2013,INT((ROW(A8089)-1)/20)+1,1)))&gt;0,
   DATE(2013,INT((ROW(A8089)-1)/20)+1,1),
   ""
)</f>
        <v/>
      </c>
      <c r="B7892" s="72" t="str">
        <f t="shared" si="322"/>
        <v/>
      </c>
      <c r="C7892" s="73"/>
      <c r="D7892" s="73"/>
      <c r="E7892" s="73"/>
      <c r="F7892" s="73"/>
      <c r="G7892" s="73"/>
    </row>
    <row r="7893" spans="1:7" x14ac:dyDescent="0.25">
      <c r="A7893" s="71" t="str">
        <f>IF(
   SUMPRODUCT(--(Sinduscon!$3:$3=DATE(2013,INT((ROW(A8090)-1)/20)+1,1)))&gt;0,
   DATE(2013,INT((ROW(A8090)-1)/20)+1,1),
   ""
)</f>
        <v/>
      </c>
      <c r="B7893" s="72" t="str">
        <f t="shared" si="322"/>
        <v/>
      </c>
      <c r="C7893" s="73"/>
      <c r="D7893" s="73"/>
      <c r="E7893" s="73"/>
      <c r="F7893" s="73"/>
      <c r="G7893" s="73"/>
    </row>
    <row r="7894" spans="1:7" x14ac:dyDescent="0.25">
      <c r="A7894" s="71" t="str">
        <f>IF(
   SUMPRODUCT(--(Sinduscon!$3:$3=DATE(2013,INT((ROW(A8091)-1)/20)+1,1)))&gt;0,
   DATE(2013,INT((ROW(A8091)-1)/20)+1,1),
   ""
)</f>
        <v/>
      </c>
      <c r="B7894" s="72" t="str">
        <f t="shared" si="322"/>
        <v/>
      </c>
      <c r="C7894" s="73"/>
      <c r="D7894" s="73"/>
      <c r="E7894" s="73"/>
      <c r="F7894" s="73"/>
      <c r="G7894" s="73"/>
    </row>
    <row r="7895" spans="1:7" x14ac:dyDescent="0.25">
      <c r="A7895" s="71" t="str">
        <f>IF(
   SUMPRODUCT(--(Sinduscon!$3:$3=DATE(2013,INT((ROW(A8092)-1)/20)+1,1)))&gt;0,
   DATE(2013,INT((ROW(A8092)-1)/20)+1,1),
   ""
)</f>
        <v/>
      </c>
      <c r="B7895" s="72" t="str">
        <f t="shared" si="322"/>
        <v/>
      </c>
      <c r="C7895" s="73"/>
      <c r="D7895" s="73"/>
      <c r="E7895" s="73"/>
      <c r="F7895" s="73"/>
      <c r="G7895" s="73"/>
    </row>
    <row r="7896" spans="1:7" x14ac:dyDescent="0.25">
      <c r="A7896" s="71" t="str">
        <f>IF(
   SUMPRODUCT(--(Sinduscon!$3:$3=DATE(2013,INT((ROW(A8093)-1)/20)+1,1)))&gt;0,
   DATE(2013,INT((ROW(A8093)-1)/20)+1,1),
   ""
)</f>
        <v/>
      </c>
      <c r="B7896" s="72" t="str">
        <f t="shared" si="322"/>
        <v/>
      </c>
      <c r="C7896" s="73"/>
      <c r="D7896" s="73"/>
      <c r="E7896" s="73"/>
      <c r="F7896" s="73"/>
      <c r="G7896" s="73"/>
    </row>
    <row r="7897" spans="1:7" x14ac:dyDescent="0.25">
      <c r="A7897" s="71" t="str">
        <f>IF(
   SUMPRODUCT(--(Sinduscon!$3:$3=DATE(2013,INT((ROW(A8094)-1)/20)+1,1)))&gt;0,
   DATE(2013,INT((ROW(A8094)-1)/20)+1,1),
   ""
)</f>
        <v/>
      </c>
      <c r="B7897" s="72" t="str">
        <f t="shared" si="322"/>
        <v/>
      </c>
      <c r="C7897" s="73"/>
      <c r="D7897" s="73"/>
      <c r="E7897" s="73"/>
      <c r="F7897" s="73"/>
      <c r="G7897" s="73"/>
    </row>
    <row r="7898" spans="1:7" x14ac:dyDescent="0.25">
      <c r="A7898" s="71" t="str">
        <f>IF(
   SUMPRODUCT(--(Sinduscon!$3:$3=DATE(2013,INT((ROW(A8095)-1)/20)+1,1)))&gt;0,
   DATE(2013,INT((ROW(A8095)-1)/20)+1,1),
   ""
)</f>
        <v/>
      </c>
      <c r="B7898" s="72" t="str">
        <f t="shared" si="322"/>
        <v/>
      </c>
      <c r="C7898" s="73"/>
      <c r="D7898" s="73"/>
      <c r="E7898" s="73"/>
      <c r="F7898" s="73"/>
      <c r="G7898" s="73"/>
    </row>
    <row r="7899" spans="1:7" x14ac:dyDescent="0.25">
      <c r="A7899" s="71" t="str">
        <f>IF(
   SUMPRODUCT(--(Sinduscon!$3:$3=DATE(2013,INT((ROW(A8096)-1)/20)+1,1)))&gt;0,
   DATE(2013,INT((ROW(A8096)-1)/20)+1,1),
   ""
)</f>
        <v/>
      </c>
      <c r="B7899" s="72" t="str">
        <f t="shared" si="322"/>
        <v/>
      </c>
      <c r="C7899" s="73"/>
      <c r="D7899" s="73"/>
      <c r="E7899" s="73"/>
      <c r="F7899" s="73"/>
      <c r="G7899" s="73"/>
    </row>
    <row r="7900" spans="1:7" x14ac:dyDescent="0.25">
      <c r="A7900" s="71" t="str">
        <f>IF(
   SUMPRODUCT(--(Sinduscon!$3:$3=DATE(2013,INT((ROW(A8097)-1)/20)+1,1)))&gt;0,
   DATE(2013,INT((ROW(A8097)-1)/20)+1,1),
   ""
)</f>
        <v/>
      </c>
      <c r="B7900" s="72" t="str">
        <f t="shared" si="322"/>
        <v/>
      </c>
      <c r="C7900" s="73"/>
      <c r="D7900" s="73"/>
      <c r="E7900" s="73"/>
      <c r="F7900" s="73"/>
      <c r="G7900" s="73"/>
    </row>
    <row r="7901" spans="1:7" x14ac:dyDescent="0.25">
      <c r="A7901" s="71" t="str">
        <f>IF(
   SUMPRODUCT(--(Sinduscon!$3:$3=DATE(2013,INT((ROW(A8098)-1)/20)+1,1)))&gt;0,
   DATE(2013,INT((ROW(A8098)-1)/20)+1,1),
   ""
)</f>
        <v/>
      </c>
      <c r="B7901" s="72" t="str">
        <f t="shared" si="322"/>
        <v/>
      </c>
      <c r="C7901" s="73"/>
      <c r="D7901" s="73"/>
      <c r="E7901" s="73"/>
      <c r="F7901" s="73"/>
      <c r="G7901" s="73"/>
    </row>
    <row r="7902" spans="1:7" x14ac:dyDescent="0.25">
      <c r="A7902" s="71" t="str">
        <f>IF(
   SUMPRODUCT(--(Sinduscon!$3:$3=DATE(2013,INT((ROW(A8099)-1)/20)+1,1)))&gt;0,
   DATE(2013,INT((ROW(A8099)-1)/20)+1,1),
   ""
)</f>
        <v/>
      </c>
      <c r="B7902" s="72" t="str">
        <f t="shared" si="322"/>
        <v/>
      </c>
      <c r="C7902" s="73"/>
      <c r="D7902" s="73"/>
      <c r="E7902" s="73"/>
      <c r="F7902" s="73"/>
      <c r="G7902" s="73"/>
    </row>
    <row r="7903" spans="1:7" x14ac:dyDescent="0.25">
      <c r="A7903" s="71" t="str">
        <f>IF(
   SUMPRODUCT(--(Sinduscon!$3:$3=DATE(2013,INT((ROW(A8100)-1)/20)+1,1)))&gt;0,
   DATE(2013,INT((ROW(A8100)-1)/20)+1,1),
   ""
)</f>
        <v/>
      </c>
      <c r="B7903" s="72" t="str">
        <f t="shared" si="322"/>
        <v/>
      </c>
      <c r="C7903" s="73"/>
      <c r="D7903" s="73"/>
      <c r="E7903" s="73"/>
      <c r="F7903" s="73"/>
      <c r="G7903" s="73"/>
    </row>
    <row r="7904" spans="1:7" x14ac:dyDescent="0.25">
      <c r="A7904" s="71" t="str">
        <f>IF(
   SUMPRODUCT(--(Sinduscon!$3:$3=DATE(2013,INT((ROW(A8101)-1)/20)+1,1)))&gt;0,
   DATE(2013,INT((ROW(A8101)-1)/20)+1,1),
   ""
)</f>
        <v/>
      </c>
      <c r="B7904" s="72" t="str">
        <f t="shared" si="322"/>
        <v/>
      </c>
      <c r="C7904" s="73"/>
      <c r="D7904" s="73"/>
      <c r="E7904" s="73"/>
      <c r="F7904" s="73"/>
      <c r="G7904" s="73"/>
    </row>
    <row r="7905" spans="1:7" x14ac:dyDescent="0.25">
      <c r="A7905" s="71" t="str">
        <f>IF(
   SUMPRODUCT(--(Sinduscon!$3:$3=DATE(2013,INT((ROW(A8102)-1)/20)+1,1)))&gt;0,
   DATE(2013,INT((ROW(A8102)-1)/20)+1,1),
   ""
)</f>
        <v/>
      </c>
      <c r="B7905" s="72" t="str">
        <f t="shared" si="322"/>
        <v/>
      </c>
      <c r="C7905" s="73"/>
      <c r="D7905" s="73"/>
      <c r="E7905" s="73"/>
      <c r="F7905" s="73"/>
      <c r="G7905" s="73"/>
    </row>
    <row r="7906" spans="1:7" x14ac:dyDescent="0.25">
      <c r="A7906" s="71" t="str">
        <f>IF(
   SUMPRODUCT(--(Sinduscon!$3:$3=DATE(2013,INT((ROW(A8103)-1)/20)+1,1)))&gt;0,
   DATE(2013,INT((ROW(A8103)-1)/20)+1,1),
   ""
)</f>
        <v/>
      </c>
      <c r="B7906" s="72" t="str">
        <f t="shared" si="322"/>
        <v/>
      </c>
      <c r="C7906" s="73"/>
      <c r="D7906" s="73"/>
      <c r="E7906" s="73"/>
      <c r="F7906" s="73"/>
      <c r="G7906" s="73"/>
    </row>
    <row r="7907" spans="1:7" x14ac:dyDescent="0.25">
      <c r="A7907" s="71" t="str">
        <f>IF(
   SUMPRODUCT(--(Sinduscon!$3:$3=DATE(2013,INT((ROW(A8104)-1)/20)+1,1)))&gt;0,
   DATE(2013,INT((ROW(A8104)-1)/20)+1,1),
   ""
)</f>
        <v/>
      </c>
      <c r="B7907" s="72" t="str">
        <f t="shared" si="322"/>
        <v/>
      </c>
      <c r="C7907" s="73"/>
      <c r="D7907" s="73"/>
      <c r="E7907" s="73"/>
      <c r="F7907" s="73"/>
      <c r="G7907" s="73"/>
    </row>
    <row r="7908" spans="1:7" x14ac:dyDescent="0.25">
      <c r="A7908" s="71" t="str">
        <f>IF(
   SUMPRODUCT(--(Sinduscon!$3:$3=DATE(2013,INT((ROW(A8105)-1)/20)+1,1)))&gt;0,
   DATE(2013,INT((ROW(A8105)-1)/20)+1,1),
   ""
)</f>
        <v/>
      </c>
      <c r="B7908" s="72" t="str">
        <f t="shared" si="322"/>
        <v/>
      </c>
      <c r="C7908" s="73"/>
      <c r="D7908" s="73"/>
      <c r="E7908" s="73"/>
      <c r="F7908" s="73"/>
      <c r="G7908" s="73"/>
    </row>
    <row r="7909" spans="1:7" x14ac:dyDescent="0.25">
      <c r="A7909" s="71" t="str">
        <f>IF(
   SUMPRODUCT(--(Sinduscon!$3:$3=DATE(2013,INT((ROW(A8106)-1)/20)+1,1)))&gt;0,
   DATE(2013,INT((ROW(A8106)-1)/20)+1,1),
   ""
)</f>
        <v/>
      </c>
      <c r="B7909" s="72" t="str">
        <f t="shared" si="322"/>
        <v/>
      </c>
      <c r="C7909" s="73"/>
      <c r="D7909" s="73"/>
      <c r="E7909" s="73"/>
      <c r="F7909" s="73"/>
      <c r="G7909" s="73"/>
    </row>
    <row r="7910" spans="1:7" x14ac:dyDescent="0.25">
      <c r="A7910" s="71" t="str">
        <f>IF(
   SUMPRODUCT(--(Sinduscon!$3:$3=DATE(2013,INT((ROW(A8107)-1)/20)+1,1)))&gt;0,
   DATE(2013,INT((ROW(A8107)-1)/20)+1,1),
   ""
)</f>
        <v/>
      </c>
      <c r="B7910" s="72" t="str">
        <f t="shared" si="322"/>
        <v/>
      </c>
      <c r="C7910" s="73"/>
      <c r="D7910" s="73"/>
      <c r="E7910" s="73"/>
      <c r="F7910" s="73"/>
      <c r="G7910" s="73"/>
    </row>
    <row r="7911" spans="1:7" x14ac:dyDescent="0.25">
      <c r="A7911" s="71" t="str">
        <f>IF(
   SUMPRODUCT(--(Sinduscon!$3:$3=DATE(2013,INT((ROW(A8108)-1)/20)+1,1)))&gt;0,
   DATE(2013,INT((ROW(A8108)-1)/20)+1,1),
   ""
)</f>
        <v/>
      </c>
      <c r="B7911" s="72" t="str">
        <f t="shared" si="322"/>
        <v/>
      </c>
      <c r="C7911" s="73"/>
      <c r="D7911" s="73"/>
      <c r="E7911" s="73"/>
      <c r="F7911" s="73"/>
      <c r="G7911" s="73"/>
    </row>
    <row r="7912" spans="1:7" x14ac:dyDescent="0.25">
      <c r="A7912" s="71" t="str">
        <f>IF(
   SUMPRODUCT(--(Sinduscon!$3:$3=DATE(2013,INT((ROW(A8109)-1)/20)+1,1)))&gt;0,
   DATE(2013,INT((ROW(A8109)-1)/20)+1,1),
   ""
)</f>
        <v/>
      </c>
      <c r="B7912" s="72" t="str">
        <f t="shared" si="322"/>
        <v/>
      </c>
      <c r="C7912" s="73"/>
      <c r="D7912" s="73"/>
      <c r="E7912" s="73"/>
      <c r="F7912" s="73"/>
      <c r="G7912" s="73"/>
    </row>
    <row r="7913" spans="1:7" x14ac:dyDescent="0.25">
      <c r="A7913" s="71" t="str">
        <f>IF(
   SUMPRODUCT(--(Sinduscon!$3:$3=DATE(2013,INT((ROW(A8110)-1)/20)+1,1)))&gt;0,
   DATE(2013,INT((ROW(A8110)-1)/20)+1,1),
   ""
)</f>
        <v/>
      </c>
      <c r="B7913" s="72" t="str">
        <f t="shared" si="322"/>
        <v/>
      </c>
      <c r="C7913" s="73"/>
      <c r="D7913" s="73"/>
      <c r="E7913" s="73"/>
      <c r="F7913" s="73"/>
      <c r="G7913" s="73"/>
    </row>
    <row r="7914" spans="1:7" x14ac:dyDescent="0.25">
      <c r="A7914" s="71" t="str">
        <f>IF(
   SUMPRODUCT(--(Sinduscon!$3:$3=DATE(2013,INT((ROW(A8111)-1)/20)+1,1)))&gt;0,
   DATE(2013,INT((ROW(A8111)-1)/20)+1,1),
   ""
)</f>
        <v/>
      </c>
      <c r="B7914" s="72" t="str">
        <f t="shared" si="322"/>
        <v/>
      </c>
      <c r="C7914" s="73"/>
      <c r="D7914" s="73"/>
      <c r="E7914" s="73"/>
      <c r="F7914" s="73"/>
      <c r="G7914" s="73"/>
    </row>
    <row r="7915" spans="1:7" x14ac:dyDescent="0.25">
      <c r="A7915" s="71" t="str">
        <f>IF(
   SUMPRODUCT(--(Sinduscon!$3:$3=DATE(2013,INT((ROW(A8112)-1)/20)+1,1)))&gt;0,
   DATE(2013,INT((ROW(A8112)-1)/20)+1,1),
   ""
)</f>
        <v/>
      </c>
      <c r="B7915" s="72" t="str">
        <f t="shared" si="322"/>
        <v/>
      </c>
      <c r="C7915" s="73"/>
      <c r="D7915" s="73"/>
      <c r="E7915" s="73"/>
      <c r="F7915" s="73"/>
      <c r="G7915" s="73"/>
    </row>
    <row r="7916" spans="1:7" x14ac:dyDescent="0.25">
      <c r="A7916" s="71" t="str">
        <f>IF(
   SUMPRODUCT(--(Sinduscon!$3:$3=DATE(2013,INT((ROW(A8113)-1)/20)+1,1)))&gt;0,
   DATE(2013,INT((ROW(A8113)-1)/20)+1,1),
   ""
)</f>
        <v/>
      </c>
      <c r="B7916" s="72" t="str">
        <f t="shared" si="322"/>
        <v/>
      </c>
      <c r="C7916" s="73"/>
      <c r="D7916" s="73"/>
      <c r="E7916" s="73"/>
      <c r="F7916" s="73"/>
      <c r="G7916" s="73"/>
    </row>
    <row r="7917" spans="1:7" x14ac:dyDescent="0.25">
      <c r="A7917" s="71" t="str">
        <f>IF(
   SUMPRODUCT(--(Sinduscon!$3:$3=DATE(2013,INT((ROW(A8114)-1)/20)+1,1)))&gt;0,
   DATE(2013,INT((ROW(A8114)-1)/20)+1,1),
   ""
)</f>
        <v/>
      </c>
      <c r="B7917" s="72" t="str">
        <f t="shared" si="322"/>
        <v/>
      </c>
      <c r="C7917" s="73"/>
      <c r="D7917" s="73"/>
      <c r="E7917" s="73"/>
      <c r="F7917" s="73"/>
      <c r="G7917" s="73"/>
    </row>
    <row r="7918" spans="1:7" x14ac:dyDescent="0.25">
      <c r="A7918" s="71" t="str">
        <f>IF(
   SUMPRODUCT(--(Sinduscon!$3:$3=DATE(2013,INT((ROW(A8115)-1)/20)+1,1)))&gt;0,
   DATE(2013,INT((ROW(A8115)-1)/20)+1,1),
   ""
)</f>
        <v/>
      </c>
      <c r="B7918" s="72" t="str">
        <f t="shared" si="322"/>
        <v/>
      </c>
      <c r="C7918" s="73"/>
      <c r="D7918" s="73"/>
      <c r="E7918" s="73"/>
      <c r="F7918" s="73"/>
      <c r="G7918" s="73"/>
    </row>
    <row r="7919" spans="1:7" x14ac:dyDescent="0.25">
      <c r="A7919" s="71" t="str">
        <f>IF(
   SUMPRODUCT(--(Sinduscon!$3:$3=DATE(2013,INT((ROW(A8116)-1)/20)+1,1)))&gt;0,
   DATE(2013,INT((ROW(A8116)-1)/20)+1,1),
   ""
)</f>
        <v/>
      </c>
      <c r="B7919" s="72" t="str">
        <f t="shared" si="322"/>
        <v/>
      </c>
      <c r="C7919" s="73"/>
      <c r="D7919" s="73"/>
      <c r="E7919" s="73"/>
      <c r="F7919" s="73"/>
      <c r="G7919" s="73"/>
    </row>
    <row r="7920" spans="1:7" x14ac:dyDescent="0.25">
      <c r="A7920" s="71" t="str">
        <f>IF(
   SUMPRODUCT(--(Sinduscon!$3:$3=DATE(2013,INT((ROW(A8117)-1)/20)+1,1)))&gt;0,
   DATE(2013,INT((ROW(A8117)-1)/20)+1,1),
   ""
)</f>
        <v/>
      </c>
      <c r="B7920" s="72" t="str">
        <f t="shared" si="322"/>
        <v/>
      </c>
      <c r="C7920" s="73"/>
      <c r="D7920" s="73"/>
      <c r="E7920" s="73"/>
      <c r="F7920" s="73"/>
      <c r="G7920" s="73"/>
    </row>
    <row r="7921" spans="1:7" x14ac:dyDescent="0.25">
      <c r="A7921" s="71" t="str">
        <f>IF(
   SUMPRODUCT(--(Sinduscon!$3:$3=DATE(2013,INT((ROW(A8118)-1)/20)+1,1)))&gt;0,
   DATE(2013,INT((ROW(A8118)-1)/20)+1,1),
   ""
)</f>
        <v/>
      </c>
      <c r="B7921" s="72" t="str">
        <f t="shared" si="322"/>
        <v/>
      </c>
      <c r="C7921" s="73"/>
      <c r="D7921" s="73"/>
      <c r="E7921" s="73"/>
      <c r="F7921" s="73"/>
      <c r="G7921" s="73"/>
    </row>
    <row r="7922" spans="1:7" x14ac:dyDescent="0.25">
      <c r="A7922" s="71" t="str">
        <f>IF(
   SUMPRODUCT(--(Sinduscon!$3:$3=DATE(2013,INT((ROW(A8119)-1)/20)+1,1)))&gt;0,
   DATE(2013,INT((ROW(A8119)-1)/20)+1,1),
   ""
)</f>
        <v/>
      </c>
      <c r="B7922" s="72" t="str">
        <f t="shared" si="322"/>
        <v/>
      </c>
      <c r="C7922" s="73"/>
      <c r="D7922" s="73"/>
      <c r="E7922" s="73"/>
      <c r="F7922" s="73"/>
      <c r="G7922" s="73"/>
    </row>
    <row r="7923" spans="1:7" x14ac:dyDescent="0.25">
      <c r="A7923" s="71" t="str">
        <f>IF(
   SUMPRODUCT(--(Sinduscon!$3:$3=DATE(2013,INT((ROW(A8120)-1)/20)+1,1)))&gt;0,
   DATE(2013,INT((ROW(A8120)-1)/20)+1,1),
   ""
)</f>
        <v/>
      </c>
      <c r="B7923" s="72" t="str">
        <f t="shared" si="322"/>
        <v/>
      </c>
      <c r="C7923" s="73"/>
      <c r="D7923" s="73"/>
      <c r="E7923" s="73"/>
      <c r="F7923" s="73"/>
      <c r="G7923" s="73"/>
    </row>
    <row r="7924" spans="1:7" x14ac:dyDescent="0.25">
      <c r="A7924" s="71" t="str">
        <f>IF(
   SUMPRODUCT(--(Sinduscon!$3:$3=DATE(2013,INT((ROW(A8121)-1)/20)+1,1)))&gt;0,
   DATE(2013,INT((ROW(A8121)-1)/20)+1,1),
   ""
)</f>
        <v/>
      </c>
      <c r="B7924" s="72" t="str">
        <f t="shared" si="322"/>
        <v/>
      </c>
      <c r="C7924" s="73"/>
      <c r="D7924" s="73"/>
      <c r="E7924" s="73"/>
      <c r="F7924" s="73"/>
      <c r="G7924" s="73"/>
    </row>
    <row r="7925" spans="1:7" x14ac:dyDescent="0.25">
      <c r="A7925" s="71" t="str">
        <f>IF(
   SUMPRODUCT(--(Sinduscon!$3:$3=DATE(2013,INT((ROW(A8122)-1)/20)+1,1)))&gt;0,
   DATE(2013,INT((ROW(A8122)-1)/20)+1,1),
   ""
)</f>
        <v/>
      </c>
      <c r="B7925" s="72" t="str">
        <f t="shared" si="322"/>
        <v/>
      </c>
      <c r="C7925" s="73"/>
      <c r="D7925" s="73"/>
      <c r="E7925" s="73"/>
      <c r="F7925" s="73"/>
      <c r="G7925" s="73"/>
    </row>
    <row r="7926" spans="1:7" x14ac:dyDescent="0.25">
      <c r="A7926" s="71" t="str">
        <f>IF(
   SUMPRODUCT(--(Sinduscon!$3:$3=DATE(2013,INT((ROW(A8123)-1)/20)+1,1)))&gt;0,
   DATE(2013,INT((ROW(A8123)-1)/20)+1,1),
   ""
)</f>
        <v/>
      </c>
      <c r="B7926" s="72" t="str">
        <f t="shared" si="322"/>
        <v/>
      </c>
      <c r="C7926" s="73"/>
      <c r="D7926" s="73"/>
      <c r="E7926" s="73"/>
      <c r="F7926" s="73"/>
      <c r="G7926" s="73"/>
    </row>
    <row r="7927" spans="1:7" x14ac:dyDescent="0.25">
      <c r="A7927" s="71" t="str">
        <f>IF(
   SUMPRODUCT(--(Sinduscon!$3:$3=DATE(2013,INT((ROW(A8124)-1)/20)+1,1)))&gt;0,
   DATE(2013,INT((ROW(A8124)-1)/20)+1,1),
   ""
)</f>
        <v/>
      </c>
      <c r="B7927" s="72" t="str">
        <f t="shared" si="322"/>
        <v/>
      </c>
      <c r="C7927" s="73"/>
      <c r="D7927" s="73"/>
      <c r="E7927" s="73"/>
      <c r="F7927" s="73"/>
      <c r="G7927" s="73"/>
    </row>
    <row r="7928" spans="1:7" x14ac:dyDescent="0.25">
      <c r="A7928" s="71" t="str">
        <f>IF(
   SUMPRODUCT(--(Sinduscon!$3:$3=DATE(2013,INT((ROW(A8125)-1)/20)+1,1)))&gt;0,
   DATE(2013,INT((ROW(A8125)-1)/20)+1,1),
   ""
)</f>
        <v/>
      </c>
      <c r="B7928" s="72" t="str">
        <f t="shared" si="322"/>
        <v/>
      </c>
      <c r="C7928" s="73"/>
      <c r="D7928" s="73"/>
      <c r="E7928" s="73"/>
      <c r="F7928" s="73"/>
      <c r="G7928" s="73"/>
    </row>
    <row r="7929" spans="1:7" x14ac:dyDescent="0.25">
      <c r="A7929" s="71" t="str">
        <f>IF(
   SUMPRODUCT(--(Sinduscon!$3:$3=DATE(2013,INT((ROW(A8126)-1)/20)+1,1)))&gt;0,
   DATE(2013,INT((ROW(A8126)-1)/20)+1,1),
   ""
)</f>
        <v/>
      </c>
      <c r="B7929" s="72" t="str">
        <f t="shared" si="322"/>
        <v/>
      </c>
      <c r="C7929" s="73"/>
      <c r="D7929" s="73"/>
      <c r="E7929" s="73"/>
      <c r="F7929" s="73"/>
      <c r="G7929" s="73"/>
    </row>
    <row r="7930" spans="1:7" x14ac:dyDescent="0.25">
      <c r="A7930" s="71" t="str">
        <f>IF(
   SUMPRODUCT(--(Sinduscon!$3:$3=DATE(2013,INT((ROW(A8127)-1)/20)+1,1)))&gt;0,
   DATE(2013,INT((ROW(A8127)-1)/20)+1,1),
   ""
)</f>
        <v/>
      </c>
      <c r="B7930" s="72" t="str">
        <f t="shared" si="322"/>
        <v/>
      </c>
      <c r="C7930" s="73"/>
      <c r="D7930" s="73"/>
      <c r="E7930" s="73"/>
      <c r="F7930" s="73"/>
      <c r="G7930" s="73"/>
    </row>
    <row r="7931" spans="1:7" x14ac:dyDescent="0.25">
      <c r="A7931" s="71" t="str">
        <f>IF(
   SUMPRODUCT(--(Sinduscon!$3:$3=DATE(2013,INT((ROW(A8128)-1)/20)+1,1)))&gt;0,
   DATE(2013,INT((ROW(A8128)-1)/20)+1,1),
   ""
)</f>
        <v/>
      </c>
      <c r="B7931" s="72" t="str">
        <f t="shared" si="322"/>
        <v/>
      </c>
      <c r="C7931" s="73"/>
      <c r="D7931" s="73"/>
      <c r="E7931" s="73"/>
      <c r="F7931" s="73"/>
      <c r="G7931" s="73"/>
    </row>
    <row r="7932" spans="1:7" x14ac:dyDescent="0.25">
      <c r="A7932" s="71" t="str">
        <f>IF(
   SUMPRODUCT(--(Sinduscon!$3:$3=DATE(2013,INT((ROW(A8129)-1)/20)+1,1)))&gt;0,
   DATE(2013,INT((ROW(A8129)-1)/20)+1,1),
   ""
)</f>
        <v/>
      </c>
      <c r="B7932" s="72" t="str">
        <f t="shared" si="322"/>
        <v/>
      </c>
      <c r="C7932" s="73"/>
      <c r="D7932" s="73"/>
      <c r="E7932" s="73"/>
      <c r="F7932" s="73"/>
      <c r="G7932" s="73"/>
    </row>
    <row r="7933" spans="1:7" x14ac:dyDescent="0.25">
      <c r="A7933" s="71" t="str">
        <f>IF(
   SUMPRODUCT(--(Sinduscon!$3:$3=DATE(2013,INT((ROW(A8130)-1)/20)+1,1)))&gt;0,
   DATE(2013,INT((ROW(A8130)-1)/20)+1,1),
   ""
)</f>
        <v/>
      </c>
      <c r="B7933" s="72" t="str">
        <f t="shared" si="322"/>
        <v/>
      </c>
      <c r="C7933" s="73"/>
      <c r="D7933" s="73"/>
      <c r="E7933" s="73"/>
      <c r="F7933" s="73"/>
      <c r="G7933" s="73"/>
    </row>
    <row r="7934" spans="1:7" x14ac:dyDescent="0.25">
      <c r="A7934" s="71" t="str">
        <f>IF(
   SUMPRODUCT(--(Sinduscon!$3:$3=DATE(2013,INT((ROW(A8131)-1)/20)+1,1)))&gt;0,
   DATE(2013,INT((ROW(A8131)-1)/20)+1,1),
   ""
)</f>
        <v/>
      </c>
      <c r="B7934" s="72" t="str">
        <f t="shared" si="322"/>
        <v/>
      </c>
      <c r="C7934" s="73"/>
      <c r="D7934" s="73"/>
      <c r="E7934" s="73"/>
      <c r="F7934" s="73"/>
      <c r="G7934" s="73"/>
    </row>
    <row r="7935" spans="1:7" x14ac:dyDescent="0.25">
      <c r="A7935" s="71" t="str">
        <f>IF(
   SUMPRODUCT(--(Sinduscon!$3:$3=DATE(2013,INT((ROW(A8132)-1)/20)+1,1)))&gt;0,
   DATE(2013,INT((ROW(A8132)-1)/20)+1,1),
   ""
)</f>
        <v/>
      </c>
      <c r="B7935" s="72" t="str">
        <f t="shared" si="322"/>
        <v/>
      </c>
      <c r="C7935" s="73"/>
      <c r="D7935" s="73"/>
      <c r="E7935" s="73"/>
      <c r="F7935" s="73"/>
      <c r="G7935" s="73"/>
    </row>
    <row r="7936" spans="1:7" x14ac:dyDescent="0.25">
      <c r="A7936" s="71" t="str">
        <f>IF(
   SUMPRODUCT(--(Sinduscon!$3:$3=DATE(2013,INT((ROW(A8133)-1)/20)+1,1)))&gt;0,
   DATE(2013,INT((ROW(A8133)-1)/20)+1,1),
   ""
)</f>
        <v/>
      </c>
      <c r="B7936" s="72" t="str">
        <f t="shared" si="322"/>
        <v/>
      </c>
      <c r="C7936" s="73"/>
      <c r="D7936" s="73"/>
      <c r="E7936" s="73"/>
      <c r="F7936" s="73"/>
      <c r="G7936" s="73"/>
    </row>
    <row r="7937" spans="1:7" x14ac:dyDescent="0.25">
      <c r="A7937" s="71" t="str">
        <f>IF(
   SUMPRODUCT(--(Sinduscon!$3:$3=DATE(2013,INT((ROW(A8134)-1)/20)+1,1)))&gt;0,
   DATE(2013,INT((ROW(A8134)-1)/20)+1,1),
   ""
)</f>
        <v/>
      </c>
      <c r="B7937" s="72" t="str">
        <f t="shared" si="322"/>
        <v/>
      </c>
      <c r="C7937" s="73"/>
      <c r="D7937" s="73"/>
      <c r="E7937" s="73"/>
      <c r="F7937" s="73"/>
      <c r="G7937" s="73"/>
    </row>
    <row r="7938" spans="1:7" x14ac:dyDescent="0.25">
      <c r="A7938" s="71" t="str">
        <f>IF(
   SUMPRODUCT(--(Sinduscon!$3:$3=DATE(2013,INT((ROW(A8135)-1)/20)+1,1)))&gt;0,
   DATE(2013,INT((ROW(A8135)-1)/20)+1,1),
   ""
)</f>
        <v/>
      </c>
      <c r="B7938" s="72" t="str">
        <f t="shared" si="322"/>
        <v/>
      </c>
      <c r="C7938" s="73"/>
      <c r="D7938" s="73"/>
      <c r="E7938" s="73"/>
      <c r="F7938" s="73"/>
      <c r="G7938" s="73"/>
    </row>
    <row r="7939" spans="1:7" x14ac:dyDescent="0.25">
      <c r="A7939" s="71" t="str">
        <f>IF(
   SUMPRODUCT(--(Sinduscon!$3:$3=DATE(2013,INT((ROW(A8136)-1)/20)+1,1)))&gt;0,
   DATE(2013,INT((ROW(A8136)-1)/20)+1,1),
   ""
)</f>
        <v/>
      </c>
      <c r="B7939" s="72" t="str">
        <f t="shared" si="322"/>
        <v/>
      </c>
      <c r="C7939" s="73"/>
      <c r="D7939" s="73"/>
      <c r="E7939" s="73"/>
      <c r="F7939" s="73"/>
      <c r="G7939" s="73"/>
    </row>
    <row r="7940" spans="1:7" x14ac:dyDescent="0.25">
      <c r="A7940" s="71" t="str">
        <f>IF(
   SUMPRODUCT(--(Sinduscon!$3:$3=DATE(2013,INT((ROW(A8137)-1)/20)+1,1)))&gt;0,
   DATE(2013,INT((ROW(A8137)-1)/20)+1,1),
   ""
)</f>
        <v/>
      </c>
      <c r="B7940" s="72" t="str">
        <f t="shared" si="322"/>
        <v/>
      </c>
      <c r="C7940" s="73"/>
      <c r="D7940" s="73"/>
      <c r="E7940" s="73"/>
      <c r="F7940" s="73"/>
      <c r="G7940" s="73"/>
    </row>
    <row r="7941" spans="1:7" x14ac:dyDescent="0.25">
      <c r="A7941" s="71" t="str">
        <f>IF(
   SUMPRODUCT(--(Sinduscon!$3:$3=DATE(2013,INT((ROW(A8138)-1)/20)+1,1)))&gt;0,
   DATE(2013,INT((ROW(A8138)-1)/20)+1,1),
   ""
)</f>
        <v/>
      </c>
      <c r="B7941" s="72" t="str">
        <f t="shared" si="322"/>
        <v/>
      </c>
      <c r="C7941" s="73"/>
      <c r="D7941" s="73"/>
      <c r="E7941" s="73"/>
      <c r="F7941" s="73"/>
      <c r="G7941" s="73"/>
    </row>
    <row r="7942" spans="1:7" x14ac:dyDescent="0.25">
      <c r="A7942" s="71" t="str">
        <f>IF(
   SUMPRODUCT(--(Sinduscon!$3:$3=DATE(2013,INT((ROW(A8139)-1)/20)+1,1)))&gt;0,
   DATE(2013,INT((ROW(A8139)-1)/20)+1,1),
   ""
)</f>
        <v/>
      </c>
      <c r="B7942" s="72" t="str">
        <f t="shared" si="322"/>
        <v/>
      </c>
      <c r="C7942" s="73"/>
      <c r="D7942" s="73"/>
      <c r="E7942" s="73"/>
      <c r="F7942" s="73"/>
      <c r="G7942" s="73"/>
    </row>
    <row r="7943" spans="1:7" x14ac:dyDescent="0.25">
      <c r="A7943" s="71" t="str">
        <f>IF(
   SUMPRODUCT(--(Sinduscon!$3:$3=DATE(2013,INT((ROW(A8140)-1)/20)+1,1)))&gt;0,
   DATE(2013,INT((ROW(A8140)-1)/20)+1,1),
   ""
)</f>
        <v/>
      </c>
      <c r="B7943" s="72" t="str">
        <f t="shared" si="322"/>
        <v/>
      </c>
      <c r="C7943" s="73"/>
      <c r="D7943" s="73"/>
      <c r="E7943" s="73"/>
      <c r="F7943" s="73"/>
      <c r="G7943" s="73"/>
    </row>
    <row r="7944" spans="1:7" x14ac:dyDescent="0.25">
      <c r="A7944" s="71" t="str">
        <f>IF(
   SUMPRODUCT(--(Sinduscon!$3:$3=DATE(2013,INT((ROW(A8141)-1)/20)+1,1)))&gt;0,
   DATE(2013,INT((ROW(A8141)-1)/20)+1,1),
   ""
)</f>
        <v/>
      </c>
      <c r="B7944" s="72" t="str">
        <f t="shared" ref="B7944:B8007" si="323">IF(A7944&lt;&gt;"", CHOOSE(MOD(QUOTIENT(ROW()-4,4),5)+1,"R-1","PP-4","R-8","R-16","PIS"), "")</f>
        <v/>
      </c>
      <c r="C7944" s="73"/>
      <c r="D7944" s="73"/>
      <c r="E7944" s="73"/>
      <c r="F7944" s="73"/>
      <c r="G7944" s="73"/>
    </row>
    <row r="7945" spans="1:7" x14ac:dyDescent="0.25">
      <c r="A7945" s="71" t="str">
        <f>IF(
   SUMPRODUCT(--(Sinduscon!$3:$3=DATE(2013,INT((ROW(A8142)-1)/20)+1,1)))&gt;0,
   DATE(2013,INT((ROW(A8142)-1)/20)+1,1),
   ""
)</f>
        <v/>
      </c>
      <c r="B7945" s="72" t="str">
        <f t="shared" si="323"/>
        <v/>
      </c>
      <c r="C7945" s="73"/>
      <c r="D7945" s="73"/>
      <c r="E7945" s="73"/>
      <c r="F7945" s="73"/>
      <c r="G7945" s="73"/>
    </row>
    <row r="7946" spans="1:7" x14ac:dyDescent="0.25">
      <c r="A7946" s="71" t="str">
        <f>IF(
   SUMPRODUCT(--(Sinduscon!$3:$3=DATE(2013,INT((ROW(A8143)-1)/20)+1,1)))&gt;0,
   DATE(2013,INT((ROW(A8143)-1)/20)+1,1),
   ""
)</f>
        <v/>
      </c>
      <c r="B7946" s="72" t="str">
        <f t="shared" si="323"/>
        <v/>
      </c>
      <c r="C7946" s="73"/>
      <c r="D7946" s="73"/>
      <c r="E7946" s="73"/>
      <c r="F7946" s="73"/>
      <c r="G7946" s="73"/>
    </row>
    <row r="7947" spans="1:7" x14ac:dyDescent="0.25">
      <c r="A7947" s="71" t="str">
        <f>IF(
   SUMPRODUCT(--(Sinduscon!$3:$3=DATE(2013,INT((ROW(A8144)-1)/20)+1,1)))&gt;0,
   DATE(2013,INT((ROW(A8144)-1)/20)+1,1),
   ""
)</f>
        <v/>
      </c>
      <c r="B7947" s="72" t="str">
        <f t="shared" si="323"/>
        <v/>
      </c>
      <c r="C7947" s="73"/>
      <c r="D7947" s="73"/>
      <c r="E7947" s="73"/>
      <c r="F7947" s="73"/>
      <c r="G7947" s="73"/>
    </row>
    <row r="7948" spans="1:7" x14ac:dyDescent="0.25">
      <c r="A7948" s="71" t="str">
        <f>IF(
   SUMPRODUCT(--(Sinduscon!$3:$3=DATE(2013,INT((ROW(A8145)-1)/20)+1,1)))&gt;0,
   DATE(2013,INT((ROW(A8145)-1)/20)+1,1),
   ""
)</f>
        <v/>
      </c>
      <c r="B7948" s="72" t="str">
        <f t="shared" si="323"/>
        <v/>
      </c>
      <c r="C7948" s="73"/>
      <c r="D7948" s="73"/>
      <c r="E7948" s="73"/>
      <c r="F7948" s="73"/>
      <c r="G7948" s="73"/>
    </row>
    <row r="7949" spans="1:7" x14ac:dyDescent="0.25">
      <c r="A7949" s="71" t="str">
        <f>IF(
   SUMPRODUCT(--(Sinduscon!$3:$3=DATE(2013,INT((ROW(A8146)-1)/20)+1,1)))&gt;0,
   DATE(2013,INT((ROW(A8146)-1)/20)+1,1),
   ""
)</f>
        <v/>
      </c>
      <c r="B7949" s="72" t="str">
        <f t="shared" si="323"/>
        <v/>
      </c>
      <c r="C7949" s="73"/>
      <c r="D7949" s="73"/>
      <c r="E7949" s="73"/>
      <c r="F7949" s="73"/>
      <c r="G7949" s="73"/>
    </row>
    <row r="7950" spans="1:7" x14ac:dyDescent="0.25">
      <c r="A7950" s="71" t="str">
        <f>IF(
   SUMPRODUCT(--(Sinduscon!$3:$3=DATE(2013,INT((ROW(A8147)-1)/20)+1,1)))&gt;0,
   DATE(2013,INT((ROW(A8147)-1)/20)+1,1),
   ""
)</f>
        <v/>
      </c>
      <c r="B7950" s="72" t="str">
        <f t="shared" si="323"/>
        <v/>
      </c>
      <c r="C7950" s="73"/>
      <c r="D7950" s="73"/>
      <c r="E7950" s="73"/>
      <c r="F7950" s="73"/>
      <c r="G7950" s="73"/>
    </row>
    <row r="7951" spans="1:7" x14ac:dyDescent="0.25">
      <c r="A7951" s="71" t="str">
        <f>IF(
   SUMPRODUCT(--(Sinduscon!$3:$3=DATE(2013,INT((ROW(A8148)-1)/20)+1,1)))&gt;0,
   DATE(2013,INT((ROW(A8148)-1)/20)+1,1),
   ""
)</f>
        <v/>
      </c>
      <c r="B7951" s="72" t="str">
        <f t="shared" si="323"/>
        <v/>
      </c>
      <c r="C7951" s="73"/>
      <c r="D7951" s="73"/>
      <c r="E7951" s="73"/>
      <c r="F7951" s="73"/>
      <c r="G7951" s="73"/>
    </row>
    <row r="7952" spans="1:7" x14ac:dyDescent="0.25">
      <c r="A7952" s="71" t="str">
        <f>IF(
   SUMPRODUCT(--(Sinduscon!$3:$3=DATE(2013,INT((ROW(A8149)-1)/20)+1,1)))&gt;0,
   DATE(2013,INT((ROW(A8149)-1)/20)+1,1),
   ""
)</f>
        <v/>
      </c>
      <c r="B7952" s="72" t="str">
        <f t="shared" si="323"/>
        <v/>
      </c>
      <c r="C7952" s="73"/>
      <c r="D7952" s="73"/>
      <c r="E7952" s="73"/>
      <c r="F7952" s="73"/>
      <c r="G7952" s="73"/>
    </row>
    <row r="7953" spans="1:7" x14ac:dyDescent="0.25">
      <c r="A7953" s="71" t="str">
        <f>IF(
   SUMPRODUCT(--(Sinduscon!$3:$3=DATE(2013,INT((ROW(A8150)-1)/20)+1,1)))&gt;0,
   DATE(2013,INT((ROW(A8150)-1)/20)+1,1),
   ""
)</f>
        <v/>
      </c>
      <c r="B7953" s="72" t="str">
        <f t="shared" si="323"/>
        <v/>
      </c>
      <c r="C7953" s="73"/>
      <c r="D7953" s="73"/>
      <c r="E7953" s="73"/>
      <c r="F7953" s="73"/>
      <c r="G7953" s="73"/>
    </row>
    <row r="7954" spans="1:7" x14ac:dyDescent="0.25">
      <c r="A7954" s="71" t="str">
        <f>IF(
   SUMPRODUCT(--(Sinduscon!$3:$3=DATE(2013,INT((ROW(A8151)-1)/20)+1,1)))&gt;0,
   DATE(2013,INT((ROW(A8151)-1)/20)+1,1),
   ""
)</f>
        <v/>
      </c>
      <c r="B7954" s="72" t="str">
        <f t="shared" si="323"/>
        <v/>
      </c>
      <c r="C7954" s="73"/>
      <c r="D7954" s="73"/>
      <c r="E7954" s="73"/>
      <c r="F7954" s="73"/>
      <c r="G7954" s="73"/>
    </row>
    <row r="7955" spans="1:7" x14ac:dyDescent="0.25">
      <c r="A7955" s="71" t="str">
        <f>IF(
   SUMPRODUCT(--(Sinduscon!$3:$3=DATE(2013,INT((ROW(A8152)-1)/20)+1,1)))&gt;0,
   DATE(2013,INT((ROW(A8152)-1)/20)+1,1),
   ""
)</f>
        <v/>
      </c>
      <c r="B7955" s="72" t="str">
        <f t="shared" si="323"/>
        <v/>
      </c>
      <c r="C7955" s="73"/>
      <c r="D7955" s="73"/>
      <c r="E7955" s="73"/>
      <c r="F7955" s="73"/>
      <c r="G7955" s="73"/>
    </row>
    <row r="7956" spans="1:7" x14ac:dyDescent="0.25">
      <c r="A7956" s="71" t="str">
        <f>IF(
   SUMPRODUCT(--(Sinduscon!$3:$3=DATE(2013,INT((ROW(A8153)-1)/20)+1,1)))&gt;0,
   DATE(2013,INT((ROW(A8153)-1)/20)+1,1),
   ""
)</f>
        <v/>
      </c>
      <c r="B7956" s="72" t="str">
        <f t="shared" si="323"/>
        <v/>
      </c>
      <c r="C7956" s="73"/>
      <c r="D7956" s="73"/>
      <c r="E7956" s="73"/>
      <c r="F7956" s="73"/>
      <c r="G7956" s="73"/>
    </row>
    <row r="7957" spans="1:7" x14ac:dyDescent="0.25">
      <c r="A7957" s="71" t="str">
        <f>IF(
   SUMPRODUCT(--(Sinduscon!$3:$3=DATE(2013,INT((ROW(A8154)-1)/20)+1,1)))&gt;0,
   DATE(2013,INT((ROW(A8154)-1)/20)+1,1),
   ""
)</f>
        <v/>
      </c>
      <c r="B7957" s="72" t="str">
        <f t="shared" si="323"/>
        <v/>
      </c>
      <c r="C7957" s="73"/>
      <c r="D7957" s="73"/>
      <c r="E7957" s="73"/>
      <c r="F7957" s="73"/>
      <c r="G7957" s="73"/>
    </row>
    <row r="7958" spans="1:7" x14ac:dyDescent="0.25">
      <c r="A7958" s="71" t="str">
        <f>IF(
   SUMPRODUCT(--(Sinduscon!$3:$3=DATE(2013,INT((ROW(A8155)-1)/20)+1,1)))&gt;0,
   DATE(2013,INT((ROW(A8155)-1)/20)+1,1),
   ""
)</f>
        <v/>
      </c>
      <c r="B7958" s="72" t="str">
        <f t="shared" si="323"/>
        <v/>
      </c>
      <c r="C7958" s="73"/>
      <c r="D7958" s="73"/>
      <c r="E7958" s="73"/>
      <c r="F7958" s="73"/>
      <c r="G7958" s="73"/>
    </row>
    <row r="7959" spans="1:7" x14ac:dyDescent="0.25">
      <c r="A7959" s="71" t="str">
        <f>IF(
   SUMPRODUCT(--(Sinduscon!$3:$3=DATE(2013,INT((ROW(A8156)-1)/20)+1,1)))&gt;0,
   DATE(2013,INT((ROW(A8156)-1)/20)+1,1),
   ""
)</f>
        <v/>
      </c>
      <c r="B7959" s="72" t="str">
        <f t="shared" si="323"/>
        <v/>
      </c>
      <c r="C7959" s="73"/>
      <c r="D7959" s="73"/>
      <c r="E7959" s="73"/>
      <c r="F7959" s="73"/>
      <c r="G7959" s="73"/>
    </row>
    <row r="7960" spans="1:7" x14ac:dyDescent="0.25">
      <c r="A7960" s="71" t="str">
        <f>IF(
   SUMPRODUCT(--(Sinduscon!$3:$3=DATE(2013,INT((ROW(A8157)-1)/20)+1,1)))&gt;0,
   DATE(2013,INT((ROW(A8157)-1)/20)+1,1),
   ""
)</f>
        <v/>
      </c>
      <c r="B7960" s="72" t="str">
        <f t="shared" si="323"/>
        <v/>
      </c>
      <c r="C7960" s="73"/>
      <c r="D7960" s="73"/>
      <c r="E7960" s="73"/>
      <c r="F7960" s="73"/>
      <c r="G7960" s="73"/>
    </row>
    <row r="7961" spans="1:7" x14ac:dyDescent="0.25">
      <c r="A7961" s="71" t="str">
        <f>IF(
   SUMPRODUCT(--(Sinduscon!$3:$3=DATE(2013,INT((ROW(A8158)-1)/20)+1,1)))&gt;0,
   DATE(2013,INT((ROW(A8158)-1)/20)+1,1),
   ""
)</f>
        <v/>
      </c>
      <c r="B7961" s="72" t="str">
        <f t="shared" si="323"/>
        <v/>
      </c>
      <c r="C7961" s="73"/>
      <c r="D7961" s="73"/>
      <c r="E7961" s="73"/>
      <c r="F7961" s="73"/>
      <c r="G7961" s="73"/>
    </row>
    <row r="7962" spans="1:7" x14ac:dyDescent="0.25">
      <c r="A7962" s="71" t="str">
        <f>IF(
   SUMPRODUCT(--(Sinduscon!$3:$3=DATE(2013,INT((ROW(A8159)-1)/20)+1,1)))&gt;0,
   DATE(2013,INT((ROW(A8159)-1)/20)+1,1),
   ""
)</f>
        <v/>
      </c>
      <c r="B7962" s="72" t="str">
        <f t="shared" si="323"/>
        <v/>
      </c>
      <c r="C7962" s="73"/>
      <c r="D7962" s="73"/>
      <c r="E7962" s="73"/>
      <c r="F7962" s="73"/>
      <c r="G7962" s="73"/>
    </row>
    <row r="7963" spans="1:7" x14ac:dyDescent="0.25">
      <c r="A7963" s="71" t="str">
        <f>IF(
   SUMPRODUCT(--(Sinduscon!$3:$3=DATE(2013,INT((ROW(A8160)-1)/20)+1,1)))&gt;0,
   DATE(2013,INT((ROW(A8160)-1)/20)+1,1),
   ""
)</f>
        <v/>
      </c>
      <c r="B7963" s="72" t="str">
        <f t="shared" si="323"/>
        <v/>
      </c>
      <c r="C7963" s="73"/>
      <c r="D7963" s="73"/>
      <c r="E7963" s="73"/>
      <c r="F7963" s="73"/>
      <c r="G7963" s="73"/>
    </row>
    <row r="7964" spans="1:7" x14ac:dyDescent="0.25">
      <c r="A7964" s="71" t="str">
        <f>IF(
   SUMPRODUCT(--(Sinduscon!$3:$3=DATE(2013,INT((ROW(A8161)-1)/20)+1,1)))&gt;0,
   DATE(2013,INT((ROW(A8161)-1)/20)+1,1),
   ""
)</f>
        <v/>
      </c>
      <c r="B7964" s="72" t="str">
        <f t="shared" si="323"/>
        <v/>
      </c>
      <c r="C7964" s="73"/>
      <c r="D7964" s="73"/>
      <c r="E7964" s="73"/>
      <c r="F7964" s="73"/>
      <c r="G7964" s="73"/>
    </row>
    <row r="7965" spans="1:7" x14ac:dyDescent="0.25">
      <c r="A7965" s="71" t="str">
        <f>IF(
   SUMPRODUCT(--(Sinduscon!$3:$3=DATE(2013,INT((ROW(A8162)-1)/20)+1,1)))&gt;0,
   DATE(2013,INT((ROW(A8162)-1)/20)+1,1),
   ""
)</f>
        <v/>
      </c>
      <c r="B7965" s="72" t="str">
        <f t="shared" si="323"/>
        <v/>
      </c>
      <c r="C7965" s="73"/>
      <c r="D7965" s="73"/>
      <c r="E7965" s="73"/>
      <c r="F7965" s="73"/>
      <c r="G7965" s="73"/>
    </row>
    <row r="7966" spans="1:7" x14ac:dyDescent="0.25">
      <c r="A7966" s="71" t="str">
        <f>IF(
   SUMPRODUCT(--(Sinduscon!$3:$3=DATE(2013,INT((ROW(A8163)-1)/20)+1,1)))&gt;0,
   DATE(2013,INT((ROW(A8163)-1)/20)+1,1),
   ""
)</f>
        <v/>
      </c>
      <c r="B7966" s="72" t="str">
        <f t="shared" si="323"/>
        <v/>
      </c>
      <c r="C7966" s="73"/>
      <c r="D7966" s="73"/>
      <c r="E7966" s="73"/>
      <c r="F7966" s="73"/>
      <c r="G7966" s="73"/>
    </row>
    <row r="7967" spans="1:7" x14ac:dyDescent="0.25">
      <c r="A7967" s="71" t="str">
        <f>IF(
   SUMPRODUCT(--(Sinduscon!$3:$3=DATE(2013,INT((ROW(A8164)-1)/20)+1,1)))&gt;0,
   DATE(2013,INT((ROW(A8164)-1)/20)+1,1),
   ""
)</f>
        <v/>
      </c>
      <c r="B7967" s="72" t="str">
        <f t="shared" si="323"/>
        <v/>
      </c>
      <c r="C7967" s="73"/>
      <c r="D7967" s="73"/>
      <c r="E7967" s="73"/>
      <c r="F7967" s="73"/>
      <c r="G7967" s="73"/>
    </row>
    <row r="7968" spans="1:7" x14ac:dyDescent="0.25">
      <c r="A7968" s="71" t="str">
        <f>IF(
   SUMPRODUCT(--(Sinduscon!$3:$3=DATE(2013,INT((ROW(A8165)-1)/20)+1,1)))&gt;0,
   DATE(2013,INT((ROW(A8165)-1)/20)+1,1),
   ""
)</f>
        <v/>
      </c>
      <c r="B7968" s="72" t="str">
        <f t="shared" si="323"/>
        <v/>
      </c>
      <c r="C7968" s="73"/>
      <c r="D7968" s="73"/>
      <c r="E7968" s="73"/>
      <c r="F7968" s="73"/>
      <c r="G7968" s="73"/>
    </row>
    <row r="7969" spans="1:7" x14ac:dyDescent="0.25">
      <c r="A7969" s="71" t="str">
        <f>IF(
   SUMPRODUCT(--(Sinduscon!$3:$3=DATE(2013,INT((ROW(A8166)-1)/20)+1,1)))&gt;0,
   DATE(2013,INT((ROW(A8166)-1)/20)+1,1),
   ""
)</f>
        <v/>
      </c>
      <c r="B7969" s="72" t="str">
        <f t="shared" si="323"/>
        <v/>
      </c>
      <c r="C7969" s="73"/>
      <c r="D7969" s="73"/>
      <c r="E7969" s="73"/>
      <c r="F7969" s="73"/>
      <c r="G7969" s="73"/>
    </row>
    <row r="7970" spans="1:7" x14ac:dyDescent="0.25">
      <c r="A7970" s="71" t="str">
        <f>IF(
   SUMPRODUCT(--(Sinduscon!$3:$3=DATE(2013,INT((ROW(A8167)-1)/20)+1,1)))&gt;0,
   DATE(2013,INT((ROW(A8167)-1)/20)+1,1),
   ""
)</f>
        <v/>
      </c>
      <c r="B7970" s="72" t="str">
        <f t="shared" si="323"/>
        <v/>
      </c>
      <c r="C7970" s="73"/>
      <c r="D7970" s="73"/>
      <c r="E7970" s="73"/>
      <c r="F7970" s="73"/>
      <c r="G7970" s="73"/>
    </row>
    <row r="7971" spans="1:7" x14ac:dyDescent="0.25">
      <c r="A7971" s="71" t="str">
        <f>IF(
   SUMPRODUCT(--(Sinduscon!$3:$3=DATE(2013,INT((ROW(A8168)-1)/20)+1,1)))&gt;0,
   DATE(2013,INT((ROW(A8168)-1)/20)+1,1),
   ""
)</f>
        <v/>
      </c>
      <c r="B7971" s="72" t="str">
        <f t="shared" si="323"/>
        <v/>
      </c>
      <c r="C7971" s="73"/>
      <c r="D7971" s="73"/>
      <c r="E7971" s="73"/>
      <c r="F7971" s="73"/>
      <c r="G7971" s="73"/>
    </row>
    <row r="7972" spans="1:7" x14ac:dyDescent="0.25">
      <c r="A7972" s="71" t="str">
        <f>IF(
   SUMPRODUCT(--(Sinduscon!$3:$3=DATE(2013,INT((ROW(A8169)-1)/20)+1,1)))&gt;0,
   DATE(2013,INT((ROW(A8169)-1)/20)+1,1),
   ""
)</f>
        <v/>
      </c>
      <c r="B7972" s="72" t="str">
        <f t="shared" si="323"/>
        <v/>
      </c>
      <c r="C7972" s="73"/>
      <c r="D7972" s="73"/>
      <c r="E7972" s="73"/>
      <c r="F7972" s="73"/>
      <c r="G7972" s="73"/>
    </row>
    <row r="7973" spans="1:7" x14ac:dyDescent="0.25">
      <c r="A7973" s="71" t="str">
        <f>IF(
   SUMPRODUCT(--(Sinduscon!$3:$3=DATE(2013,INT((ROW(A8170)-1)/20)+1,1)))&gt;0,
   DATE(2013,INT((ROW(A8170)-1)/20)+1,1),
   ""
)</f>
        <v/>
      </c>
      <c r="B7973" s="72" t="str">
        <f t="shared" si="323"/>
        <v/>
      </c>
      <c r="C7973" s="73"/>
      <c r="D7973" s="73"/>
      <c r="E7973" s="73"/>
      <c r="F7973" s="73"/>
      <c r="G7973" s="73"/>
    </row>
    <row r="7974" spans="1:7" x14ac:dyDescent="0.25">
      <c r="A7974" s="71" t="str">
        <f>IF(
   SUMPRODUCT(--(Sinduscon!$3:$3=DATE(2013,INT((ROW(A8171)-1)/20)+1,1)))&gt;0,
   DATE(2013,INT((ROW(A8171)-1)/20)+1,1),
   ""
)</f>
        <v/>
      </c>
      <c r="B7974" s="72" t="str">
        <f t="shared" si="323"/>
        <v/>
      </c>
      <c r="C7974" s="73"/>
      <c r="D7974" s="73"/>
      <c r="E7974" s="73"/>
      <c r="F7974" s="73"/>
      <c r="G7974" s="73"/>
    </row>
    <row r="7975" spans="1:7" x14ac:dyDescent="0.25">
      <c r="A7975" s="71" t="str">
        <f>IF(
   SUMPRODUCT(--(Sinduscon!$3:$3=DATE(2013,INT((ROW(A8172)-1)/20)+1,1)))&gt;0,
   DATE(2013,INT((ROW(A8172)-1)/20)+1,1),
   ""
)</f>
        <v/>
      </c>
      <c r="B7975" s="72" t="str">
        <f t="shared" si="323"/>
        <v/>
      </c>
      <c r="C7975" s="73"/>
      <c r="D7975" s="73"/>
      <c r="E7975" s="73"/>
      <c r="F7975" s="73"/>
      <c r="G7975" s="73"/>
    </row>
    <row r="7976" spans="1:7" x14ac:dyDescent="0.25">
      <c r="A7976" s="71" t="str">
        <f>IF(
   SUMPRODUCT(--(Sinduscon!$3:$3=DATE(2013,INT((ROW(A8173)-1)/20)+1,1)))&gt;0,
   DATE(2013,INT((ROW(A8173)-1)/20)+1,1),
   ""
)</f>
        <v/>
      </c>
      <c r="B7976" s="72" t="str">
        <f t="shared" si="323"/>
        <v/>
      </c>
      <c r="C7976" s="73"/>
      <c r="D7976" s="73"/>
      <c r="E7976" s="73"/>
      <c r="F7976" s="73"/>
      <c r="G7976" s="73"/>
    </row>
    <row r="7977" spans="1:7" x14ac:dyDescent="0.25">
      <c r="A7977" s="71" t="str">
        <f>IF(
   SUMPRODUCT(--(Sinduscon!$3:$3=DATE(2013,INT((ROW(A8174)-1)/20)+1,1)))&gt;0,
   DATE(2013,INT((ROW(A8174)-1)/20)+1,1),
   ""
)</f>
        <v/>
      </c>
      <c r="B7977" s="72" t="str">
        <f t="shared" si="323"/>
        <v/>
      </c>
      <c r="C7977" s="73"/>
      <c r="D7977" s="73"/>
      <c r="E7977" s="73"/>
      <c r="F7977" s="73"/>
      <c r="G7977" s="73"/>
    </row>
    <row r="7978" spans="1:7" x14ac:dyDescent="0.25">
      <c r="A7978" s="71" t="str">
        <f>IF(
   SUMPRODUCT(--(Sinduscon!$3:$3=DATE(2013,INT((ROW(A8175)-1)/20)+1,1)))&gt;0,
   DATE(2013,INT((ROW(A8175)-1)/20)+1,1),
   ""
)</f>
        <v/>
      </c>
      <c r="B7978" s="72" t="str">
        <f t="shared" si="323"/>
        <v/>
      </c>
      <c r="C7978" s="73"/>
      <c r="D7978" s="73"/>
      <c r="E7978" s="73"/>
      <c r="F7978" s="73"/>
      <c r="G7978" s="73"/>
    </row>
    <row r="7979" spans="1:7" x14ac:dyDescent="0.25">
      <c r="A7979" s="71" t="str">
        <f>IF(
   SUMPRODUCT(--(Sinduscon!$3:$3=DATE(2013,INT((ROW(A8176)-1)/20)+1,1)))&gt;0,
   DATE(2013,INT((ROW(A8176)-1)/20)+1,1),
   ""
)</f>
        <v/>
      </c>
      <c r="B7979" s="72" t="str">
        <f t="shared" si="323"/>
        <v/>
      </c>
      <c r="C7979" s="73"/>
      <c r="D7979" s="73"/>
      <c r="E7979" s="73"/>
      <c r="F7979" s="73"/>
      <c r="G7979" s="73"/>
    </row>
    <row r="7980" spans="1:7" x14ac:dyDescent="0.25">
      <c r="A7980" s="71" t="str">
        <f>IF(
   SUMPRODUCT(--(Sinduscon!$3:$3=DATE(2013,INT((ROW(A8177)-1)/20)+1,1)))&gt;0,
   DATE(2013,INT((ROW(A8177)-1)/20)+1,1),
   ""
)</f>
        <v/>
      </c>
      <c r="B7980" s="72" t="str">
        <f t="shared" si="323"/>
        <v/>
      </c>
      <c r="C7980" s="73"/>
      <c r="D7980" s="73"/>
      <c r="E7980" s="73"/>
      <c r="F7980" s="73"/>
      <c r="G7980" s="73"/>
    </row>
    <row r="7981" spans="1:7" x14ac:dyDescent="0.25">
      <c r="A7981" s="71" t="str">
        <f>IF(
   SUMPRODUCT(--(Sinduscon!$3:$3=DATE(2013,INT((ROW(A8178)-1)/20)+1,1)))&gt;0,
   DATE(2013,INT((ROW(A8178)-1)/20)+1,1),
   ""
)</f>
        <v/>
      </c>
      <c r="B7981" s="72" t="str">
        <f t="shared" si="323"/>
        <v/>
      </c>
      <c r="C7981" s="73"/>
      <c r="D7981" s="73"/>
      <c r="E7981" s="73"/>
      <c r="F7981" s="73"/>
      <c r="G7981" s="73"/>
    </row>
    <row r="7982" spans="1:7" x14ac:dyDescent="0.25">
      <c r="A7982" s="71" t="str">
        <f>IF(
   SUMPRODUCT(--(Sinduscon!$3:$3=DATE(2013,INT((ROW(A8179)-1)/20)+1,1)))&gt;0,
   DATE(2013,INT((ROW(A8179)-1)/20)+1,1),
   ""
)</f>
        <v/>
      </c>
      <c r="B7982" s="72" t="str">
        <f t="shared" si="323"/>
        <v/>
      </c>
      <c r="C7982" s="73"/>
      <c r="D7982" s="73"/>
      <c r="E7982" s="73"/>
      <c r="F7982" s="73"/>
      <c r="G7982" s="73"/>
    </row>
    <row r="7983" spans="1:7" x14ac:dyDescent="0.25">
      <c r="A7983" s="71" t="str">
        <f>IF(
   SUMPRODUCT(--(Sinduscon!$3:$3=DATE(2013,INT((ROW(A8180)-1)/20)+1,1)))&gt;0,
   DATE(2013,INT((ROW(A8180)-1)/20)+1,1),
   ""
)</f>
        <v/>
      </c>
      <c r="B7983" s="72" t="str">
        <f t="shared" si="323"/>
        <v/>
      </c>
      <c r="C7983" s="73"/>
      <c r="D7983" s="73"/>
      <c r="E7983" s="73"/>
      <c r="F7983" s="73"/>
      <c r="G7983" s="73"/>
    </row>
    <row r="7984" spans="1:7" x14ac:dyDescent="0.25">
      <c r="A7984" s="71" t="str">
        <f>IF(
   SUMPRODUCT(--(Sinduscon!$3:$3=DATE(2013,INT((ROW(A8181)-1)/20)+1,1)))&gt;0,
   DATE(2013,INT((ROW(A8181)-1)/20)+1,1),
   ""
)</f>
        <v/>
      </c>
      <c r="B7984" s="72" t="str">
        <f t="shared" si="323"/>
        <v/>
      </c>
      <c r="C7984" s="73"/>
      <c r="D7984" s="73"/>
      <c r="E7984" s="73"/>
      <c r="F7984" s="73"/>
      <c r="G7984" s="73"/>
    </row>
    <row r="7985" spans="1:7" x14ac:dyDescent="0.25">
      <c r="A7985" s="71" t="str">
        <f>IF(
   SUMPRODUCT(--(Sinduscon!$3:$3=DATE(2013,INT((ROW(A8182)-1)/20)+1,1)))&gt;0,
   DATE(2013,INT((ROW(A8182)-1)/20)+1,1),
   ""
)</f>
        <v/>
      </c>
      <c r="B7985" s="72" t="str">
        <f t="shared" si="323"/>
        <v/>
      </c>
      <c r="C7985" s="73"/>
      <c r="D7985" s="73"/>
      <c r="E7985" s="73"/>
      <c r="F7985" s="73"/>
      <c r="G7985" s="73"/>
    </row>
    <row r="7986" spans="1:7" x14ac:dyDescent="0.25">
      <c r="A7986" s="71" t="str">
        <f>IF(
   SUMPRODUCT(--(Sinduscon!$3:$3=DATE(2013,INT((ROW(A8183)-1)/20)+1,1)))&gt;0,
   DATE(2013,INT((ROW(A8183)-1)/20)+1,1),
   ""
)</f>
        <v/>
      </c>
      <c r="B7986" s="72" t="str">
        <f t="shared" si="323"/>
        <v/>
      </c>
      <c r="C7986" s="73"/>
      <c r="D7986" s="73"/>
      <c r="E7986" s="73"/>
      <c r="F7986" s="73"/>
      <c r="G7986" s="73"/>
    </row>
    <row r="7987" spans="1:7" x14ac:dyDescent="0.25">
      <c r="A7987" s="71" t="str">
        <f>IF(
   SUMPRODUCT(--(Sinduscon!$3:$3=DATE(2013,INT((ROW(A8184)-1)/20)+1,1)))&gt;0,
   DATE(2013,INT((ROW(A8184)-1)/20)+1,1),
   ""
)</f>
        <v/>
      </c>
      <c r="B7987" s="72" t="str">
        <f t="shared" si="323"/>
        <v/>
      </c>
      <c r="C7987" s="73"/>
      <c r="D7987" s="73"/>
      <c r="E7987" s="73"/>
      <c r="F7987" s="73"/>
      <c r="G7987" s="73"/>
    </row>
    <row r="7988" spans="1:7" x14ac:dyDescent="0.25">
      <c r="A7988" s="71" t="str">
        <f>IF(
   SUMPRODUCT(--(Sinduscon!$3:$3=DATE(2013,INT((ROW(A8185)-1)/20)+1,1)))&gt;0,
   DATE(2013,INT((ROW(A8185)-1)/20)+1,1),
   ""
)</f>
        <v/>
      </c>
      <c r="B7988" s="72" t="str">
        <f t="shared" si="323"/>
        <v/>
      </c>
      <c r="C7988" s="73"/>
      <c r="D7988" s="73"/>
      <c r="E7988" s="73"/>
      <c r="F7988" s="73"/>
      <c r="G7988" s="73"/>
    </row>
    <row r="7989" spans="1:7" x14ac:dyDescent="0.25">
      <c r="A7989" s="71" t="str">
        <f>IF(
   SUMPRODUCT(--(Sinduscon!$3:$3=DATE(2013,INT((ROW(A8186)-1)/20)+1,1)))&gt;0,
   DATE(2013,INT((ROW(A8186)-1)/20)+1,1),
   ""
)</f>
        <v/>
      </c>
      <c r="B7989" s="72" t="str">
        <f t="shared" si="323"/>
        <v/>
      </c>
      <c r="C7989" s="73"/>
      <c r="D7989" s="73"/>
      <c r="E7989" s="73"/>
      <c r="F7989" s="73"/>
      <c r="G7989" s="73"/>
    </row>
    <row r="7990" spans="1:7" x14ac:dyDescent="0.25">
      <c r="A7990" s="71" t="str">
        <f>IF(
   SUMPRODUCT(--(Sinduscon!$3:$3=DATE(2013,INT((ROW(A8187)-1)/20)+1,1)))&gt;0,
   DATE(2013,INT((ROW(A8187)-1)/20)+1,1),
   ""
)</f>
        <v/>
      </c>
      <c r="B7990" s="72" t="str">
        <f t="shared" si="323"/>
        <v/>
      </c>
      <c r="C7990" s="73"/>
      <c r="D7990" s="73"/>
      <c r="E7990" s="73"/>
      <c r="F7990" s="73"/>
      <c r="G7990" s="73"/>
    </row>
    <row r="7991" spans="1:7" x14ac:dyDescent="0.25">
      <c r="A7991" s="71" t="str">
        <f>IF(
   SUMPRODUCT(--(Sinduscon!$3:$3=DATE(2013,INT((ROW(A8188)-1)/20)+1,1)))&gt;0,
   DATE(2013,INT((ROW(A8188)-1)/20)+1,1),
   ""
)</f>
        <v/>
      </c>
      <c r="B7991" s="72" t="str">
        <f t="shared" si="323"/>
        <v/>
      </c>
      <c r="C7991" s="73"/>
      <c r="D7991" s="73"/>
      <c r="E7991" s="73"/>
      <c r="F7991" s="73"/>
      <c r="G7991" s="73"/>
    </row>
    <row r="7992" spans="1:7" x14ac:dyDescent="0.25">
      <c r="A7992" s="71" t="str">
        <f>IF(
   SUMPRODUCT(--(Sinduscon!$3:$3=DATE(2013,INT((ROW(A8189)-1)/20)+1,1)))&gt;0,
   DATE(2013,INT((ROW(A8189)-1)/20)+1,1),
   ""
)</f>
        <v/>
      </c>
      <c r="B7992" s="72" t="str">
        <f t="shared" si="323"/>
        <v/>
      </c>
      <c r="C7992" s="73"/>
      <c r="D7992" s="73"/>
      <c r="E7992" s="73"/>
      <c r="F7992" s="73"/>
      <c r="G7992" s="73"/>
    </row>
    <row r="7993" spans="1:7" x14ac:dyDescent="0.25">
      <c r="A7993" s="71" t="str">
        <f>IF(
   SUMPRODUCT(--(Sinduscon!$3:$3=DATE(2013,INT((ROW(A8190)-1)/20)+1,1)))&gt;0,
   DATE(2013,INT((ROW(A8190)-1)/20)+1,1),
   ""
)</f>
        <v/>
      </c>
      <c r="B7993" s="72" t="str">
        <f t="shared" si="323"/>
        <v/>
      </c>
      <c r="C7993" s="73"/>
      <c r="D7993" s="73"/>
      <c r="E7993" s="73"/>
      <c r="F7993" s="73"/>
      <c r="G7993" s="73"/>
    </row>
    <row r="7994" spans="1:7" x14ac:dyDescent="0.25">
      <c r="A7994" s="71" t="str">
        <f>IF(
   SUMPRODUCT(--(Sinduscon!$3:$3=DATE(2013,INT((ROW(A8191)-1)/20)+1,1)))&gt;0,
   DATE(2013,INT((ROW(A8191)-1)/20)+1,1),
   ""
)</f>
        <v/>
      </c>
      <c r="B7994" s="72" t="str">
        <f t="shared" si="323"/>
        <v/>
      </c>
      <c r="C7994" s="73"/>
      <c r="D7994" s="73"/>
      <c r="E7994" s="73"/>
      <c r="F7994" s="73"/>
      <c r="G7994" s="73"/>
    </row>
    <row r="7995" spans="1:7" x14ac:dyDescent="0.25">
      <c r="A7995" s="71" t="str">
        <f>IF(
   SUMPRODUCT(--(Sinduscon!$3:$3=DATE(2013,INT((ROW(A8192)-1)/20)+1,1)))&gt;0,
   DATE(2013,INT((ROW(A8192)-1)/20)+1,1),
   ""
)</f>
        <v/>
      </c>
      <c r="B7995" s="72" t="str">
        <f t="shared" si="323"/>
        <v/>
      </c>
      <c r="C7995" s="73"/>
      <c r="D7995" s="73"/>
      <c r="E7995" s="73"/>
      <c r="F7995" s="73"/>
      <c r="G7995" s="73"/>
    </row>
    <row r="7996" spans="1:7" x14ac:dyDescent="0.25">
      <c r="A7996" s="71" t="str">
        <f>IF(
   SUMPRODUCT(--(Sinduscon!$3:$3=DATE(2013,INT((ROW(A8193)-1)/20)+1,1)))&gt;0,
   DATE(2013,INT((ROW(A8193)-1)/20)+1,1),
   ""
)</f>
        <v/>
      </c>
      <c r="B7996" s="72" t="str">
        <f t="shared" si="323"/>
        <v/>
      </c>
      <c r="C7996" s="73"/>
      <c r="D7996" s="73"/>
      <c r="E7996" s="73"/>
      <c r="F7996" s="73"/>
      <c r="G7996" s="73"/>
    </row>
    <row r="7997" spans="1:7" x14ac:dyDescent="0.25">
      <c r="A7997" s="71" t="str">
        <f>IF(
   SUMPRODUCT(--(Sinduscon!$3:$3=DATE(2013,INT((ROW(A8194)-1)/20)+1,1)))&gt;0,
   DATE(2013,INT((ROW(A8194)-1)/20)+1,1),
   ""
)</f>
        <v/>
      </c>
      <c r="B7997" s="72" t="str">
        <f t="shared" si="323"/>
        <v/>
      </c>
      <c r="C7997" s="73"/>
      <c r="D7997" s="73"/>
      <c r="E7997" s="73"/>
      <c r="F7997" s="73"/>
      <c r="G7997" s="73"/>
    </row>
    <row r="7998" spans="1:7" x14ac:dyDescent="0.25">
      <c r="A7998" s="71" t="str">
        <f>IF(
   SUMPRODUCT(--(Sinduscon!$3:$3=DATE(2013,INT((ROW(A8195)-1)/20)+1,1)))&gt;0,
   DATE(2013,INT((ROW(A8195)-1)/20)+1,1),
   ""
)</f>
        <v/>
      </c>
      <c r="B7998" s="72" t="str">
        <f t="shared" si="323"/>
        <v/>
      </c>
      <c r="C7998" s="73"/>
      <c r="D7998" s="73"/>
      <c r="E7998" s="73"/>
      <c r="F7998" s="73"/>
      <c r="G7998" s="73"/>
    </row>
    <row r="7999" spans="1:7" x14ac:dyDescent="0.25">
      <c r="A7999" s="71" t="str">
        <f>IF(
   SUMPRODUCT(--(Sinduscon!$3:$3=DATE(2013,INT((ROW(A8196)-1)/20)+1,1)))&gt;0,
   DATE(2013,INT((ROW(A8196)-1)/20)+1,1),
   ""
)</f>
        <v/>
      </c>
      <c r="B7999" s="72" t="str">
        <f t="shared" si="323"/>
        <v/>
      </c>
      <c r="C7999" s="73"/>
      <c r="D7999" s="73"/>
      <c r="E7999" s="73"/>
      <c r="F7999" s="73"/>
      <c r="G7999" s="73"/>
    </row>
    <row r="8000" spans="1:7" x14ac:dyDescent="0.25">
      <c r="A8000" s="71" t="str">
        <f>IF(
   SUMPRODUCT(--(Sinduscon!$3:$3=DATE(2013,INT((ROW(A8197)-1)/20)+1,1)))&gt;0,
   DATE(2013,INT((ROW(A8197)-1)/20)+1,1),
   ""
)</f>
        <v/>
      </c>
      <c r="B8000" s="72" t="str">
        <f t="shared" si="323"/>
        <v/>
      </c>
      <c r="C8000" s="73"/>
      <c r="D8000" s="73"/>
      <c r="E8000" s="73"/>
      <c r="F8000" s="73"/>
      <c r="G8000" s="73"/>
    </row>
    <row r="8001" spans="1:7" x14ac:dyDescent="0.25">
      <c r="A8001" s="71" t="str">
        <f>IF(
   SUMPRODUCT(--(Sinduscon!$3:$3=DATE(2013,INT((ROW(A8198)-1)/20)+1,1)))&gt;0,
   DATE(2013,INT((ROW(A8198)-1)/20)+1,1),
   ""
)</f>
        <v/>
      </c>
      <c r="B8001" s="72" t="str">
        <f t="shared" si="323"/>
        <v/>
      </c>
      <c r="C8001" s="73"/>
      <c r="D8001" s="73"/>
      <c r="E8001" s="73"/>
      <c r="F8001" s="73"/>
      <c r="G8001" s="73"/>
    </row>
    <row r="8002" spans="1:7" x14ac:dyDescent="0.25">
      <c r="A8002" s="71" t="str">
        <f>IF(
   SUMPRODUCT(--(Sinduscon!$3:$3=DATE(2013,INT((ROW(A8199)-1)/20)+1,1)))&gt;0,
   DATE(2013,INT((ROW(A8199)-1)/20)+1,1),
   ""
)</f>
        <v/>
      </c>
      <c r="B8002" s="72" t="str">
        <f t="shared" si="323"/>
        <v/>
      </c>
      <c r="C8002" s="73"/>
      <c r="D8002" s="73"/>
      <c r="E8002" s="73"/>
      <c r="F8002" s="73"/>
      <c r="G8002" s="73"/>
    </row>
    <row r="8003" spans="1:7" x14ac:dyDescent="0.25">
      <c r="A8003" s="71" t="str">
        <f>IF(
   SUMPRODUCT(--(Sinduscon!$3:$3=DATE(2013,INT((ROW(A8200)-1)/20)+1,1)))&gt;0,
   DATE(2013,INT((ROW(A8200)-1)/20)+1,1),
   ""
)</f>
        <v/>
      </c>
      <c r="B8003" s="72" t="str">
        <f t="shared" si="323"/>
        <v/>
      </c>
      <c r="C8003" s="73"/>
      <c r="D8003" s="73"/>
      <c r="E8003" s="73"/>
      <c r="F8003" s="73"/>
      <c r="G8003" s="73"/>
    </row>
    <row r="8004" spans="1:7" x14ac:dyDescent="0.25">
      <c r="A8004" s="71" t="str">
        <f>IF(
   SUMPRODUCT(--(Sinduscon!$3:$3=DATE(2013,INT((ROW(A8201)-1)/20)+1,1)))&gt;0,
   DATE(2013,INT((ROW(A8201)-1)/20)+1,1),
   ""
)</f>
        <v/>
      </c>
      <c r="B8004" s="72" t="str">
        <f t="shared" si="323"/>
        <v/>
      </c>
      <c r="C8004" s="73"/>
      <c r="D8004" s="73"/>
      <c r="E8004" s="73"/>
      <c r="F8004" s="73"/>
      <c r="G8004" s="73"/>
    </row>
    <row r="8005" spans="1:7" x14ac:dyDescent="0.25">
      <c r="A8005" s="71" t="str">
        <f>IF(
   SUMPRODUCT(--(Sinduscon!$3:$3=DATE(2013,INT((ROW(A8202)-1)/20)+1,1)))&gt;0,
   DATE(2013,INT((ROW(A8202)-1)/20)+1,1),
   ""
)</f>
        <v/>
      </c>
      <c r="B8005" s="72" t="str">
        <f t="shared" si="323"/>
        <v/>
      </c>
      <c r="C8005" s="73"/>
      <c r="D8005" s="73"/>
      <c r="E8005" s="73"/>
      <c r="F8005" s="73"/>
      <c r="G8005" s="73"/>
    </row>
    <row r="8006" spans="1:7" x14ac:dyDescent="0.25">
      <c r="A8006" s="71" t="str">
        <f>IF(
   SUMPRODUCT(--(Sinduscon!$3:$3=DATE(2013,INT((ROW(A8203)-1)/20)+1,1)))&gt;0,
   DATE(2013,INT((ROW(A8203)-1)/20)+1,1),
   ""
)</f>
        <v/>
      </c>
      <c r="B8006" s="72" t="str">
        <f t="shared" si="323"/>
        <v/>
      </c>
      <c r="C8006" s="73"/>
      <c r="D8006" s="73"/>
      <c r="E8006" s="73"/>
      <c r="F8006" s="73"/>
      <c r="G8006" s="73"/>
    </row>
    <row r="8007" spans="1:7" x14ac:dyDescent="0.25">
      <c r="A8007" s="71" t="str">
        <f>IF(
   SUMPRODUCT(--(Sinduscon!$3:$3=DATE(2013,INT((ROW(A8204)-1)/20)+1,1)))&gt;0,
   DATE(2013,INT((ROW(A8204)-1)/20)+1,1),
   ""
)</f>
        <v/>
      </c>
      <c r="B8007" s="72" t="str">
        <f t="shared" si="323"/>
        <v/>
      </c>
      <c r="C8007" s="73"/>
      <c r="D8007" s="73"/>
      <c r="E8007" s="73"/>
      <c r="F8007" s="73"/>
      <c r="G8007" s="73"/>
    </row>
    <row r="8008" spans="1:7" x14ac:dyDescent="0.25">
      <c r="A8008" s="71" t="str">
        <f>IF(
   SUMPRODUCT(--(Sinduscon!$3:$3=DATE(2013,INT((ROW(A8205)-1)/20)+1,1)))&gt;0,
   DATE(2013,INT((ROW(A8205)-1)/20)+1,1),
   ""
)</f>
        <v/>
      </c>
      <c r="B8008" s="72" t="str">
        <f t="shared" ref="B8008:B8071" si="324">IF(A8008&lt;&gt;"", CHOOSE(MOD(QUOTIENT(ROW()-4,4),5)+1,"R-1","PP-4","R-8","R-16","PIS"), "")</f>
        <v/>
      </c>
      <c r="C8008" s="73"/>
      <c r="D8008" s="73"/>
      <c r="E8008" s="73"/>
      <c r="F8008" s="73"/>
      <c r="G8008" s="73"/>
    </row>
    <row r="8009" spans="1:7" x14ac:dyDescent="0.25">
      <c r="A8009" s="71" t="str">
        <f>IF(
   SUMPRODUCT(--(Sinduscon!$3:$3=DATE(2013,INT((ROW(A8206)-1)/20)+1,1)))&gt;0,
   DATE(2013,INT((ROW(A8206)-1)/20)+1,1),
   ""
)</f>
        <v/>
      </c>
      <c r="B8009" s="72" t="str">
        <f t="shared" si="324"/>
        <v/>
      </c>
      <c r="C8009" s="73"/>
      <c r="D8009" s="73"/>
      <c r="E8009" s="73"/>
      <c r="F8009" s="73"/>
      <c r="G8009" s="73"/>
    </row>
    <row r="8010" spans="1:7" x14ac:dyDescent="0.25">
      <c r="A8010" s="71" t="str">
        <f>IF(
   SUMPRODUCT(--(Sinduscon!$3:$3=DATE(2013,INT((ROW(A8207)-1)/20)+1,1)))&gt;0,
   DATE(2013,INT((ROW(A8207)-1)/20)+1,1),
   ""
)</f>
        <v/>
      </c>
      <c r="B8010" s="72" t="str">
        <f t="shared" si="324"/>
        <v/>
      </c>
      <c r="C8010" s="73"/>
      <c r="D8010" s="73"/>
      <c r="E8010" s="73"/>
      <c r="F8010" s="73"/>
      <c r="G8010" s="73"/>
    </row>
    <row r="8011" spans="1:7" x14ac:dyDescent="0.25">
      <c r="A8011" s="71" t="str">
        <f>IF(
   SUMPRODUCT(--(Sinduscon!$3:$3=DATE(2013,INT((ROW(A8208)-1)/20)+1,1)))&gt;0,
   DATE(2013,INT((ROW(A8208)-1)/20)+1,1),
   ""
)</f>
        <v/>
      </c>
      <c r="B8011" s="72" t="str">
        <f t="shared" si="324"/>
        <v/>
      </c>
      <c r="C8011" s="73"/>
      <c r="D8011" s="73"/>
      <c r="E8011" s="73"/>
      <c r="F8011" s="73"/>
      <c r="G8011" s="73"/>
    </row>
    <row r="8012" spans="1:7" x14ac:dyDescent="0.25">
      <c r="A8012" s="71" t="str">
        <f>IF(
   SUMPRODUCT(--(Sinduscon!$3:$3=DATE(2013,INT((ROW(A8209)-1)/20)+1,1)))&gt;0,
   DATE(2013,INT((ROW(A8209)-1)/20)+1,1),
   ""
)</f>
        <v/>
      </c>
      <c r="B8012" s="72" t="str">
        <f t="shared" si="324"/>
        <v/>
      </c>
      <c r="C8012" s="73"/>
      <c r="D8012" s="73"/>
      <c r="E8012" s="73"/>
      <c r="F8012" s="73"/>
      <c r="G8012" s="73"/>
    </row>
    <row r="8013" spans="1:7" x14ac:dyDescent="0.25">
      <c r="A8013" s="71" t="str">
        <f>IF(
   SUMPRODUCT(--(Sinduscon!$3:$3=DATE(2013,INT((ROW(A8210)-1)/20)+1,1)))&gt;0,
   DATE(2013,INT((ROW(A8210)-1)/20)+1,1),
   ""
)</f>
        <v/>
      </c>
      <c r="B8013" s="72" t="str">
        <f t="shared" si="324"/>
        <v/>
      </c>
      <c r="C8013" s="73"/>
      <c r="D8013" s="73"/>
      <c r="E8013" s="73"/>
      <c r="F8013" s="73"/>
      <c r="G8013" s="73"/>
    </row>
    <row r="8014" spans="1:7" x14ac:dyDescent="0.25">
      <c r="A8014" s="71" t="str">
        <f>IF(
   SUMPRODUCT(--(Sinduscon!$3:$3=DATE(2013,INT((ROW(A8211)-1)/20)+1,1)))&gt;0,
   DATE(2013,INT((ROW(A8211)-1)/20)+1,1),
   ""
)</f>
        <v/>
      </c>
      <c r="B8014" s="72" t="str">
        <f t="shared" si="324"/>
        <v/>
      </c>
      <c r="C8014" s="73"/>
      <c r="D8014" s="73"/>
      <c r="E8014" s="73"/>
      <c r="F8014" s="73"/>
      <c r="G8014" s="73"/>
    </row>
    <row r="8015" spans="1:7" x14ac:dyDescent="0.25">
      <c r="A8015" s="71" t="str">
        <f>IF(
   SUMPRODUCT(--(Sinduscon!$3:$3=DATE(2013,INT((ROW(A8212)-1)/20)+1,1)))&gt;0,
   DATE(2013,INT((ROW(A8212)-1)/20)+1,1),
   ""
)</f>
        <v/>
      </c>
      <c r="B8015" s="72" t="str">
        <f t="shared" si="324"/>
        <v/>
      </c>
      <c r="C8015" s="73"/>
      <c r="D8015" s="73"/>
      <c r="E8015" s="73"/>
      <c r="F8015" s="73"/>
      <c r="G8015" s="73"/>
    </row>
    <row r="8016" spans="1:7" x14ac:dyDescent="0.25">
      <c r="A8016" s="71" t="str">
        <f>IF(
   SUMPRODUCT(--(Sinduscon!$3:$3=DATE(2013,INT((ROW(A8213)-1)/20)+1,1)))&gt;0,
   DATE(2013,INT((ROW(A8213)-1)/20)+1,1),
   ""
)</f>
        <v/>
      </c>
      <c r="B8016" s="72" t="str">
        <f t="shared" si="324"/>
        <v/>
      </c>
      <c r="C8016" s="73"/>
      <c r="D8016" s="73"/>
      <c r="E8016" s="73"/>
      <c r="F8016" s="73"/>
      <c r="G8016" s="73"/>
    </row>
    <row r="8017" spans="1:7" x14ac:dyDescent="0.25">
      <c r="A8017" s="71" t="str">
        <f>IF(
   SUMPRODUCT(--(Sinduscon!$3:$3=DATE(2013,INT((ROW(A8214)-1)/20)+1,1)))&gt;0,
   DATE(2013,INT((ROW(A8214)-1)/20)+1,1),
   ""
)</f>
        <v/>
      </c>
      <c r="B8017" s="72" t="str">
        <f t="shared" si="324"/>
        <v/>
      </c>
      <c r="C8017" s="73"/>
      <c r="D8017" s="73"/>
      <c r="E8017" s="73"/>
      <c r="F8017" s="73"/>
      <c r="G8017" s="73"/>
    </row>
    <row r="8018" spans="1:7" x14ac:dyDescent="0.25">
      <c r="A8018" s="71" t="str">
        <f>IF(
   SUMPRODUCT(--(Sinduscon!$3:$3=DATE(2013,INT((ROW(A8215)-1)/20)+1,1)))&gt;0,
   DATE(2013,INT((ROW(A8215)-1)/20)+1,1),
   ""
)</f>
        <v/>
      </c>
      <c r="B8018" s="72" t="str">
        <f t="shared" si="324"/>
        <v/>
      </c>
      <c r="C8018" s="73"/>
      <c r="D8018" s="73"/>
      <c r="E8018" s="73"/>
      <c r="F8018" s="73"/>
      <c r="G8018" s="73"/>
    </row>
    <row r="8019" spans="1:7" x14ac:dyDescent="0.25">
      <c r="A8019" s="71" t="str">
        <f>IF(
   SUMPRODUCT(--(Sinduscon!$3:$3=DATE(2013,INT((ROW(A8216)-1)/20)+1,1)))&gt;0,
   DATE(2013,INT((ROW(A8216)-1)/20)+1,1),
   ""
)</f>
        <v/>
      </c>
      <c r="B8019" s="72" t="str">
        <f t="shared" si="324"/>
        <v/>
      </c>
      <c r="C8019" s="73"/>
      <c r="D8019" s="73"/>
      <c r="E8019" s="73"/>
      <c r="F8019" s="73"/>
      <c r="G8019" s="73"/>
    </row>
    <row r="8020" spans="1:7" x14ac:dyDescent="0.25">
      <c r="A8020" s="71" t="str">
        <f>IF(
   SUMPRODUCT(--(Sinduscon!$3:$3=DATE(2013,INT((ROW(A8217)-1)/20)+1,1)))&gt;0,
   DATE(2013,INT((ROW(A8217)-1)/20)+1,1),
   ""
)</f>
        <v/>
      </c>
      <c r="B8020" s="72" t="str">
        <f t="shared" si="324"/>
        <v/>
      </c>
      <c r="C8020" s="73"/>
      <c r="D8020" s="73"/>
      <c r="E8020" s="73"/>
      <c r="F8020" s="73"/>
      <c r="G8020" s="73"/>
    </row>
    <row r="8021" spans="1:7" x14ac:dyDescent="0.25">
      <c r="A8021" s="71" t="str">
        <f>IF(
   SUMPRODUCT(--(Sinduscon!$3:$3=DATE(2013,INT((ROW(A8218)-1)/20)+1,1)))&gt;0,
   DATE(2013,INT((ROW(A8218)-1)/20)+1,1),
   ""
)</f>
        <v/>
      </c>
      <c r="B8021" s="72" t="str">
        <f t="shared" si="324"/>
        <v/>
      </c>
      <c r="C8021" s="73"/>
      <c r="D8021" s="73"/>
      <c r="E8021" s="73"/>
      <c r="F8021" s="73"/>
      <c r="G8021" s="73"/>
    </row>
    <row r="8022" spans="1:7" x14ac:dyDescent="0.25">
      <c r="A8022" s="71" t="str">
        <f>IF(
   SUMPRODUCT(--(Sinduscon!$3:$3=DATE(2013,INT((ROW(A8219)-1)/20)+1,1)))&gt;0,
   DATE(2013,INT((ROW(A8219)-1)/20)+1,1),
   ""
)</f>
        <v/>
      </c>
      <c r="B8022" s="72" t="str">
        <f t="shared" si="324"/>
        <v/>
      </c>
      <c r="C8022" s="73"/>
      <c r="D8022" s="73"/>
      <c r="E8022" s="73"/>
      <c r="F8022" s="73"/>
      <c r="G8022" s="73"/>
    </row>
    <row r="8023" spans="1:7" x14ac:dyDescent="0.25">
      <c r="A8023" s="71" t="str">
        <f>IF(
   SUMPRODUCT(--(Sinduscon!$3:$3=DATE(2013,INT((ROW(A8220)-1)/20)+1,1)))&gt;0,
   DATE(2013,INT((ROW(A8220)-1)/20)+1,1),
   ""
)</f>
        <v/>
      </c>
      <c r="B8023" s="72" t="str">
        <f t="shared" si="324"/>
        <v/>
      </c>
      <c r="C8023" s="73"/>
      <c r="D8023" s="73"/>
      <c r="E8023" s="73"/>
      <c r="F8023" s="73"/>
      <c r="G8023" s="73"/>
    </row>
    <row r="8024" spans="1:7" x14ac:dyDescent="0.25">
      <c r="A8024" s="71" t="str">
        <f>IF(
   SUMPRODUCT(--(Sinduscon!$3:$3=DATE(2013,INT((ROW(A8221)-1)/20)+1,1)))&gt;0,
   DATE(2013,INT((ROW(A8221)-1)/20)+1,1),
   ""
)</f>
        <v/>
      </c>
      <c r="B8024" s="72" t="str">
        <f t="shared" si="324"/>
        <v/>
      </c>
      <c r="C8024" s="73"/>
      <c r="D8024" s="73"/>
      <c r="E8024" s="73"/>
      <c r="F8024" s="73"/>
      <c r="G8024" s="73"/>
    </row>
    <row r="8025" spans="1:7" x14ac:dyDescent="0.25">
      <c r="A8025" s="71" t="str">
        <f>IF(
   SUMPRODUCT(--(Sinduscon!$3:$3=DATE(2013,INT((ROW(A8222)-1)/20)+1,1)))&gt;0,
   DATE(2013,INT((ROW(A8222)-1)/20)+1,1),
   ""
)</f>
        <v/>
      </c>
      <c r="B8025" s="72" t="str">
        <f t="shared" si="324"/>
        <v/>
      </c>
      <c r="C8025" s="73"/>
      <c r="D8025" s="73"/>
      <c r="E8025" s="73"/>
      <c r="F8025" s="73"/>
      <c r="G8025" s="73"/>
    </row>
    <row r="8026" spans="1:7" x14ac:dyDescent="0.25">
      <c r="A8026" s="71" t="str">
        <f>IF(
   SUMPRODUCT(--(Sinduscon!$3:$3=DATE(2013,INT((ROW(A8223)-1)/20)+1,1)))&gt;0,
   DATE(2013,INT((ROW(A8223)-1)/20)+1,1),
   ""
)</f>
        <v/>
      </c>
      <c r="B8026" s="72" t="str">
        <f t="shared" si="324"/>
        <v/>
      </c>
      <c r="C8026" s="73"/>
      <c r="D8026" s="73"/>
      <c r="E8026" s="73"/>
      <c r="F8026" s="73"/>
      <c r="G8026" s="73"/>
    </row>
    <row r="8027" spans="1:7" x14ac:dyDescent="0.25">
      <c r="A8027" s="71" t="str">
        <f>IF(
   SUMPRODUCT(--(Sinduscon!$3:$3=DATE(2013,INT((ROW(A8224)-1)/20)+1,1)))&gt;0,
   DATE(2013,INT((ROW(A8224)-1)/20)+1,1),
   ""
)</f>
        <v/>
      </c>
      <c r="B8027" s="72" t="str">
        <f t="shared" si="324"/>
        <v/>
      </c>
      <c r="C8027" s="73"/>
      <c r="D8027" s="73"/>
      <c r="E8027" s="73"/>
      <c r="F8027" s="73"/>
      <c r="G8027" s="73"/>
    </row>
    <row r="8028" spans="1:7" x14ac:dyDescent="0.25">
      <c r="A8028" s="71" t="str">
        <f>IF(
   SUMPRODUCT(--(Sinduscon!$3:$3=DATE(2013,INT((ROW(A8225)-1)/20)+1,1)))&gt;0,
   DATE(2013,INT((ROW(A8225)-1)/20)+1,1),
   ""
)</f>
        <v/>
      </c>
      <c r="B8028" s="72" t="str">
        <f t="shared" si="324"/>
        <v/>
      </c>
      <c r="C8028" s="73"/>
      <c r="D8028" s="73"/>
      <c r="E8028" s="73"/>
      <c r="F8028" s="73"/>
      <c r="G8028" s="73"/>
    </row>
    <row r="8029" spans="1:7" x14ac:dyDescent="0.25">
      <c r="A8029" s="71" t="str">
        <f>IF(
   SUMPRODUCT(--(Sinduscon!$3:$3=DATE(2013,INT((ROW(A8226)-1)/20)+1,1)))&gt;0,
   DATE(2013,INT((ROW(A8226)-1)/20)+1,1),
   ""
)</f>
        <v/>
      </c>
      <c r="B8029" s="72" t="str">
        <f t="shared" si="324"/>
        <v/>
      </c>
      <c r="C8029" s="73"/>
      <c r="D8029" s="73"/>
      <c r="E8029" s="73"/>
      <c r="F8029" s="73"/>
      <c r="G8029" s="73"/>
    </row>
    <row r="8030" spans="1:7" x14ac:dyDescent="0.25">
      <c r="A8030" s="71" t="str">
        <f>IF(
   SUMPRODUCT(--(Sinduscon!$3:$3=DATE(2013,INT((ROW(A8227)-1)/20)+1,1)))&gt;0,
   DATE(2013,INT((ROW(A8227)-1)/20)+1,1),
   ""
)</f>
        <v/>
      </c>
      <c r="B8030" s="72" t="str">
        <f t="shared" si="324"/>
        <v/>
      </c>
      <c r="C8030" s="73"/>
      <c r="D8030" s="73"/>
      <c r="E8030" s="73"/>
      <c r="F8030" s="73"/>
      <c r="G8030" s="73"/>
    </row>
    <row r="8031" spans="1:7" x14ac:dyDescent="0.25">
      <c r="A8031" s="71" t="str">
        <f>IF(
   SUMPRODUCT(--(Sinduscon!$3:$3=DATE(2013,INT((ROW(A8228)-1)/20)+1,1)))&gt;0,
   DATE(2013,INT((ROW(A8228)-1)/20)+1,1),
   ""
)</f>
        <v/>
      </c>
      <c r="B8031" s="72" t="str">
        <f t="shared" si="324"/>
        <v/>
      </c>
      <c r="C8031" s="73"/>
      <c r="D8031" s="73"/>
      <c r="E8031" s="73"/>
      <c r="F8031" s="73"/>
      <c r="G8031" s="73"/>
    </row>
    <row r="8032" spans="1:7" x14ac:dyDescent="0.25">
      <c r="A8032" s="71" t="str">
        <f>IF(
   SUMPRODUCT(--(Sinduscon!$3:$3=DATE(2013,INT((ROW(A8229)-1)/20)+1,1)))&gt;0,
   DATE(2013,INT((ROW(A8229)-1)/20)+1,1),
   ""
)</f>
        <v/>
      </c>
      <c r="B8032" s="72" t="str">
        <f t="shared" si="324"/>
        <v/>
      </c>
      <c r="C8032" s="73"/>
      <c r="D8032" s="73"/>
      <c r="E8032" s="73"/>
      <c r="F8032" s="73"/>
      <c r="G8032" s="73"/>
    </row>
    <row r="8033" spans="1:7" x14ac:dyDescent="0.25">
      <c r="A8033" s="71" t="str">
        <f>IF(
   SUMPRODUCT(--(Sinduscon!$3:$3=DATE(2013,INT((ROW(A8230)-1)/20)+1,1)))&gt;0,
   DATE(2013,INT((ROW(A8230)-1)/20)+1,1),
   ""
)</f>
        <v/>
      </c>
      <c r="B8033" s="72" t="str">
        <f t="shared" si="324"/>
        <v/>
      </c>
      <c r="C8033" s="73"/>
      <c r="D8033" s="73"/>
      <c r="E8033" s="73"/>
      <c r="F8033" s="73"/>
      <c r="G8033" s="73"/>
    </row>
    <row r="8034" spans="1:7" x14ac:dyDescent="0.25">
      <c r="A8034" s="71" t="str">
        <f>IF(
   SUMPRODUCT(--(Sinduscon!$3:$3=DATE(2013,INT((ROW(A8231)-1)/20)+1,1)))&gt;0,
   DATE(2013,INT((ROW(A8231)-1)/20)+1,1),
   ""
)</f>
        <v/>
      </c>
      <c r="B8034" s="72" t="str">
        <f t="shared" si="324"/>
        <v/>
      </c>
      <c r="C8034" s="73"/>
      <c r="D8034" s="73"/>
      <c r="E8034" s="73"/>
      <c r="F8034" s="73"/>
      <c r="G8034" s="73"/>
    </row>
    <row r="8035" spans="1:7" x14ac:dyDescent="0.25">
      <c r="A8035" s="71" t="str">
        <f>IF(
   SUMPRODUCT(--(Sinduscon!$3:$3=DATE(2013,INT((ROW(A8232)-1)/20)+1,1)))&gt;0,
   DATE(2013,INT((ROW(A8232)-1)/20)+1,1),
   ""
)</f>
        <v/>
      </c>
      <c r="B8035" s="72" t="str">
        <f t="shared" si="324"/>
        <v/>
      </c>
      <c r="C8035" s="73"/>
      <c r="D8035" s="73"/>
      <c r="E8035" s="73"/>
      <c r="F8035" s="73"/>
      <c r="G8035" s="73"/>
    </row>
    <row r="8036" spans="1:7" x14ac:dyDescent="0.25">
      <c r="A8036" s="71" t="str">
        <f>IF(
   SUMPRODUCT(--(Sinduscon!$3:$3=DATE(2013,INT((ROW(A8233)-1)/20)+1,1)))&gt;0,
   DATE(2013,INT((ROW(A8233)-1)/20)+1,1),
   ""
)</f>
        <v/>
      </c>
      <c r="B8036" s="72" t="str">
        <f t="shared" si="324"/>
        <v/>
      </c>
      <c r="C8036" s="73"/>
      <c r="D8036" s="73"/>
      <c r="E8036" s="73"/>
      <c r="F8036" s="73"/>
      <c r="G8036" s="73"/>
    </row>
    <row r="8037" spans="1:7" x14ac:dyDescent="0.25">
      <c r="A8037" s="71" t="str">
        <f>IF(
   SUMPRODUCT(--(Sinduscon!$3:$3=DATE(2013,INT((ROW(A8234)-1)/20)+1,1)))&gt;0,
   DATE(2013,INT((ROW(A8234)-1)/20)+1,1),
   ""
)</f>
        <v/>
      </c>
      <c r="B8037" s="72" t="str">
        <f t="shared" si="324"/>
        <v/>
      </c>
      <c r="C8037" s="73"/>
      <c r="D8037" s="73"/>
      <c r="E8037" s="73"/>
      <c r="F8037" s="73"/>
      <c r="G8037" s="73"/>
    </row>
    <row r="8038" spans="1:7" x14ac:dyDescent="0.25">
      <c r="A8038" s="71" t="str">
        <f>IF(
   SUMPRODUCT(--(Sinduscon!$3:$3=DATE(2013,INT((ROW(A8235)-1)/20)+1,1)))&gt;0,
   DATE(2013,INT((ROW(A8235)-1)/20)+1,1),
   ""
)</f>
        <v/>
      </c>
      <c r="B8038" s="72" t="str">
        <f t="shared" si="324"/>
        <v/>
      </c>
      <c r="C8038" s="73"/>
      <c r="D8038" s="73"/>
      <c r="E8038" s="73"/>
      <c r="F8038" s="73"/>
      <c r="G8038" s="73"/>
    </row>
    <row r="8039" spans="1:7" x14ac:dyDescent="0.25">
      <c r="A8039" s="71" t="str">
        <f>IF(
   SUMPRODUCT(--(Sinduscon!$3:$3=DATE(2013,INT((ROW(A8236)-1)/20)+1,1)))&gt;0,
   DATE(2013,INT((ROW(A8236)-1)/20)+1,1),
   ""
)</f>
        <v/>
      </c>
      <c r="B8039" s="72" t="str">
        <f t="shared" si="324"/>
        <v/>
      </c>
      <c r="C8039" s="73"/>
      <c r="D8039" s="73"/>
      <c r="E8039" s="73"/>
      <c r="F8039" s="73"/>
      <c r="G8039" s="73"/>
    </row>
    <row r="8040" spans="1:7" x14ac:dyDescent="0.25">
      <c r="A8040" s="71" t="str">
        <f>IF(
   SUMPRODUCT(--(Sinduscon!$3:$3=DATE(2013,INT((ROW(A8237)-1)/20)+1,1)))&gt;0,
   DATE(2013,INT((ROW(A8237)-1)/20)+1,1),
   ""
)</f>
        <v/>
      </c>
      <c r="B8040" s="72" t="str">
        <f t="shared" si="324"/>
        <v/>
      </c>
      <c r="C8040" s="73"/>
      <c r="D8040" s="73"/>
      <c r="E8040" s="73"/>
      <c r="F8040" s="73"/>
      <c r="G8040" s="73"/>
    </row>
    <row r="8041" spans="1:7" x14ac:dyDescent="0.25">
      <c r="A8041" s="71" t="str">
        <f>IF(
   SUMPRODUCT(--(Sinduscon!$3:$3=DATE(2013,INT((ROW(A8238)-1)/20)+1,1)))&gt;0,
   DATE(2013,INT((ROW(A8238)-1)/20)+1,1),
   ""
)</f>
        <v/>
      </c>
      <c r="B8041" s="72" t="str">
        <f t="shared" si="324"/>
        <v/>
      </c>
      <c r="C8041" s="73"/>
      <c r="D8041" s="73"/>
      <c r="E8041" s="73"/>
      <c r="F8041" s="73"/>
      <c r="G8041" s="73"/>
    </row>
    <row r="8042" spans="1:7" x14ac:dyDescent="0.25">
      <c r="A8042" s="71" t="str">
        <f>IF(
   SUMPRODUCT(--(Sinduscon!$3:$3=DATE(2013,INT((ROW(A8239)-1)/20)+1,1)))&gt;0,
   DATE(2013,INT((ROW(A8239)-1)/20)+1,1),
   ""
)</f>
        <v/>
      </c>
      <c r="B8042" s="72" t="str">
        <f t="shared" si="324"/>
        <v/>
      </c>
      <c r="C8042" s="73"/>
      <c r="D8042" s="73"/>
      <c r="E8042" s="73"/>
      <c r="F8042" s="73"/>
      <c r="G8042" s="73"/>
    </row>
    <row r="8043" spans="1:7" x14ac:dyDescent="0.25">
      <c r="A8043" s="71" t="str">
        <f>IF(
   SUMPRODUCT(--(Sinduscon!$3:$3=DATE(2013,INT((ROW(A8240)-1)/20)+1,1)))&gt;0,
   DATE(2013,INT((ROW(A8240)-1)/20)+1,1),
   ""
)</f>
        <v/>
      </c>
      <c r="B8043" s="72" t="str">
        <f t="shared" si="324"/>
        <v/>
      </c>
      <c r="C8043" s="73"/>
      <c r="D8043" s="73"/>
      <c r="E8043" s="73"/>
      <c r="F8043" s="73"/>
      <c r="G8043" s="73"/>
    </row>
    <row r="8044" spans="1:7" x14ac:dyDescent="0.25">
      <c r="A8044" s="71" t="str">
        <f>IF(
   SUMPRODUCT(--(Sinduscon!$3:$3=DATE(2013,INT((ROW(A8241)-1)/20)+1,1)))&gt;0,
   DATE(2013,INT((ROW(A8241)-1)/20)+1,1),
   ""
)</f>
        <v/>
      </c>
      <c r="B8044" s="72" t="str">
        <f t="shared" si="324"/>
        <v/>
      </c>
      <c r="C8044" s="73"/>
      <c r="D8044" s="73"/>
      <c r="E8044" s="73"/>
      <c r="F8044" s="73"/>
      <c r="G8044" s="73"/>
    </row>
    <row r="8045" spans="1:7" x14ac:dyDescent="0.25">
      <c r="A8045" s="71" t="str">
        <f>IF(
   SUMPRODUCT(--(Sinduscon!$3:$3=DATE(2013,INT((ROW(A8242)-1)/20)+1,1)))&gt;0,
   DATE(2013,INT((ROW(A8242)-1)/20)+1,1),
   ""
)</f>
        <v/>
      </c>
      <c r="B8045" s="72" t="str">
        <f t="shared" si="324"/>
        <v/>
      </c>
      <c r="C8045" s="73"/>
      <c r="D8045" s="73"/>
      <c r="E8045" s="73"/>
      <c r="F8045" s="73"/>
      <c r="G8045" s="73"/>
    </row>
    <row r="8046" spans="1:7" x14ac:dyDescent="0.25">
      <c r="A8046" s="71" t="str">
        <f>IF(
   SUMPRODUCT(--(Sinduscon!$3:$3=DATE(2013,INT((ROW(A8243)-1)/20)+1,1)))&gt;0,
   DATE(2013,INT((ROW(A8243)-1)/20)+1,1),
   ""
)</f>
        <v/>
      </c>
      <c r="B8046" s="72" t="str">
        <f t="shared" si="324"/>
        <v/>
      </c>
      <c r="C8046" s="73"/>
      <c r="D8046" s="73"/>
      <c r="E8046" s="73"/>
      <c r="F8046" s="73"/>
      <c r="G8046" s="73"/>
    </row>
    <row r="8047" spans="1:7" x14ac:dyDescent="0.25">
      <c r="A8047" s="71" t="str">
        <f>IF(
   SUMPRODUCT(--(Sinduscon!$3:$3=DATE(2013,INT((ROW(A8244)-1)/20)+1,1)))&gt;0,
   DATE(2013,INT((ROW(A8244)-1)/20)+1,1),
   ""
)</f>
        <v/>
      </c>
      <c r="B8047" s="72" t="str">
        <f t="shared" si="324"/>
        <v/>
      </c>
      <c r="C8047" s="73"/>
      <c r="D8047" s="73"/>
      <c r="E8047" s="73"/>
      <c r="F8047" s="73"/>
      <c r="G8047" s="73"/>
    </row>
    <row r="8048" spans="1:7" x14ac:dyDescent="0.25">
      <c r="A8048" s="71" t="str">
        <f>IF(
   SUMPRODUCT(--(Sinduscon!$3:$3=DATE(2013,INT((ROW(A8245)-1)/20)+1,1)))&gt;0,
   DATE(2013,INT((ROW(A8245)-1)/20)+1,1),
   ""
)</f>
        <v/>
      </c>
      <c r="B8048" s="72" t="str">
        <f t="shared" si="324"/>
        <v/>
      </c>
      <c r="C8048" s="73"/>
      <c r="D8048" s="73"/>
      <c r="E8048" s="73"/>
      <c r="F8048" s="73"/>
      <c r="G8048" s="73"/>
    </row>
    <row r="8049" spans="1:7" x14ac:dyDescent="0.25">
      <c r="A8049" s="71" t="str">
        <f>IF(
   SUMPRODUCT(--(Sinduscon!$3:$3=DATE(2013,INT((ROW(A8246)-1)/20)+1,1)))&gt;0,
   DATE(2013,INT((ROW(A8246)-1)/20)+1,1),
   ""
)</f>
        <v/>
      </c>
      <c r="B8049" s="72" t="str">
        <f t="shared" si="324"/>
        <v/>
      </c>
      <c r="C8049" s="73"/>
      <c r="D8049" s="73"/>
      <c r="E8049" s="73"/>
      <c r="F8049" s="73"/>
      <c r="G8049" s="73"/>
    </row>
    <row r="8050" spans="1:7" x14ac:dyDescent="0.25">
      <c r="A8050" s="71" t="str">
        <f>IF(
   SUMPRODUCT(--(Sinduscon!$3:$3=DATE(2013,INT((ROW(A8247)-1)/20)+1,1)))&gt;0,
   DATE(2013,INT((ROW(A8247)-1)/20)+1,1),
   ""
)</f>
        <v/>
      </c>
      <c r="B8050" s="72" t="str">
        <f t="shared" si="324"/>
        <v/>
      </c>
      <c r="C8050" s="73"/>
      <c r="D8050" s="73"/>
      <c r="E8050" s="73"/>
      <c r="F8050" s="73"/>
      <c r="G8050" s="73"/>
    </row>
    <row r="8051" spans="1:7" x14ac:dyDescent="0.25">
      <c r="A8051" s="71" t="str">
        <f>IF(
   SUMPRODUCT(--(Sinduscon!$3:$3=DATE(2013,INT((ROW(A8248)-1)/20)+1,1)))&gt;0,
   DATE(2013,INT((ROW(A8248)-1)/20)+1,1),
   ""
)</f>
        <v/>
      </c>
      <c r="B8051" s="72" t="str">
        <f t="shared" si="324"/>
        <v/>
      </c>
      <c r="C8051" s="73"/>
      <c r="D8051" s="73"/>
      <c r="E8051" s="73"/>
      <c r="F8051" s="73"/>
      <c r="G8051" s="73"/>
    </row>
    <row r="8052" spans="1:7" x14ac:dyDescent="0.25">
      <c r="A8052" s="71" t="str">
        <f>IF(
   SUMPRODUCT(--(Sinduscon!$3:$3=DATE(2013,INT((ROW(A8249)-1)/20)+1,1)))&gt;0,
   DATE(2013,INT((ROW(A8249)-1)/20)+1,1),
   ""
)</f>
        <v/>
      </c>
      <c r="B8052" s="72" t="str">
        <f t="shared" si="324"/>
        <v/>
      </c>
      <c r="C8052" s="73"/>
      <c r="D8052" s="73"/>
      <c r="E8052" s="73"/>
      <c r="F8052" s="73"/>
      <c r="G8052" s="73"/>
    </row>
    <row r="8053" spans="1:7" x14ac:dyDescent="0.25">
      <c r="A8053" s="71" t="str">
        <f>IF(
   SUMPRODUCT(--(Sinduscon!$3:$3=DATE(2013,INT((ROW(A8250)-1)/20)+1,1)))&gt;0,
   DATE(2013,INT((ROW(A8250)-1)/20)+1,1),
   ""
)</f>
        <v/>
      </c>
      <c r="B8053" s="72" t="str">
        <f t="shared" si="324"/>
        <v/>
      </c>
      <c r="C8053" s="73"/>
      <c r="D8053" s="73"/>
      <c r="E8053" s="73"/>
      <c r="F8053" s="73"/>
      <c r="G8053" s="73"/>
    </row>
    <row r="8054" spans="1:7" x14ac:dyDescent="0.25">
      <c r="A8054" s="71" t="str">
        <f>IF(
   SUMPRODUCT(--(Sinduscon!$3:$3=DATE(2013,INT((ROW(A8251)-1)/20)+1,1)))&gt;0,
   DATE(2013,INT((ROW(A8251)-1)/20)+1,1),
   ""
)</f>
        <v/>
      </c>
      <c r="B8054" s="72" t="str">
        <f t="shared" si="324"/>
        <v/>
      </c>
      <c r="C8054" s="73"/>
      <c r="D8054" s="73"/>
      <c r="E8054" s="73"/>
      <c r="F8054" s="73"/>
      <c r="G8054" s="73"/>
    </row>
    <row r="8055" spans="1:7" x14ac:dyDescent="0.25">
      <c r="A8055" s="71" t="str">
        <f>IF(
   SUMPRODUCT(--(Sinduscon!$3:$3=DATE(2013,INT((ROW(A8252)-1)/20)+1,1)))&gt;0,
   DATE(2013,INT((ROW(A8252)-1)/20)+1,1),
   ""
)</f>
        <v/>
      </c>
      <c r="B8055" s="72" t="str">
        <f t="shared" si="324"/>
        <v/>
      </c>
      <c r="C8055" s="73"/>
      <c r="D8055" s="73"/>
      <c r="E8055" s="73"/>
      <c r="F8055" s="73"/>
      <c r="G8055" s="73"/>
    </row>
    <row r="8056" spans="1:7" x14ac:dyDescent="0.25">
      <c r="A8056" s="71" t="str">
        <f>IF(
   SUMPRODUCT(--(Sinduscon!$3:$3=DATE(2013,INT((ROW(A8253)-1)/20)+1,1)))&gt;0,
   DATE(2013,INT((ROW(A8253)-1)/20)+1,1),
   ""
)</f>
        <v/>
      </c>
      <c r="B8056" s="72" t="str">
        <f t="shared" si="324"/>
        <v/>
      </c>
      <c r="C8056" s="73"/>
      <c r="D8056" s="73"/>
      <c r="E8056" s="73"/>
      <c r="F8056" s="73"/>
      <c r="G8056" s="73"/>
    </row>
    <row r="8057" spans="1:7" x14ac:dyDescent="0.25">
      <c r="A8057" s="71" t="str">
        <f>IF(
   SUMPRODUCT(--(Sinduscon!$3:$3=DATE(2013,INT((ROW(A8254)-1)/20)+1,1)))&gt;0,
   DATE(2013,INT((ROW(A8254)-1)/20)+1,1),
   ""
)</f>
        <v/>
      </c>
      <c r="B8057" s="72" t="str">
        <f t="shared" si="324"/>
        <v/>
      </c>
      <c r="C8057" s="73"/>
      <c r="D8057" s="73"/>
      <c r="E8057" s="73"/>
      <c r="F8057" s="73"/>
      <c r="G8057" s="73"/>
    </row>
    <row r="8058" spans="1:7" x14ac:dyDescent="0.25">
      <c r="A8058" s="71" t="str">
        <f>IF(
   SUMPRODUCT(--(Sinduscon!$3:$3=DATE(2013,INT((ROW(A8255)-1)/20)+1,1)))&gt;0,
   DATE(2013,INT((ROW(A8255)-1)/20)+1,1),
   ""
)</f>
        <v/>
      </c>
      <c r="B8058" s="72" t="str">
        <f t="shared" si="324"/>
        <v/>
      </c>
      <c r="C8058" s="73"/>
      <c r="D8058" s="73"/>
      <c r="E8058" s="73"/>
      <c r="F8058" s="73"/>
      <c r="G8058" s="73"/>
    </row>
    <row r="8059" spans="1:7" x14ac:dyDescent="0.25">
      <c r="A8059" s="71" t="str">
        <f>IF(
   SUMPRODUCT(--(Sinduscon!$3:$3=DATE(2013,INT((ROW(A8256)-1)/20)+1,1)))&gt;0,
   DATE(2013,INT((ROW(A8256)-1)/20)+1,1),
   ""
)</f>
        <v/>
      </c>
      <c r="B8059" s="72" t="str">
        <f t="shared" si="324"/>
        <v/>
      </c>
      <c r="C8059" s="73"/>
      <c r="D8059" s="73"/>
      <c r="E8059" s="73"/>
      <c r="F8059" s="73"/>
      <c r="G8059" s="73"/>
    </row>
    <row r="8060" spans="1:7" x14ac:dyDescent="0.25">
      <c r="A8060" s="71" t="str">
        <f>IF(
   SUMPRODUCT(--(Sinduscon!$3:$3=DATE(2013,INT((ROW(A8257)-1)/20)+1,1)))&gt;0,
   DATE(2013,INT((ROW(A8257)-1)/20)+1,1),
   ""
)</f>
        <v/>
      </c>
      <c r="B8060" s="72" t="str">
        <f t="shared" si="324"/>
        <v/>
      </c>
      <c r="C8060" s="73"/>
      <c r="D8060" s="73"/>
      <c r="E8060" s="73"/>
      <c r="F8060" s="73"/>
      <c r="G8060" s="73"/>
    </row>
    <row r="8061" spans="1:7" x14ac:dyDescent="0.25">
      <c r="A8061" s="71" t="str">
        <f>IF(
   SUMPRODUCT(--(Sinduscon!$3:$3=DATE(2013,INT((ROW(A8258)-1)/20)+1,1)))&gt;0,
   DATE(2013,INT((ROW(A8258)-1)/20)+1,1),
   ""
)</f>
        <v/>
      </c>
      <c r="B8061" s="72" t="str">
        <f t="shared" si="324"/>
        <v/>
      </c>
      <c r="C8061" s="73"/>
      <c r="D8061" s="73"/>
      <c r="E8061" s="73"/>
      <c r="F8061" s="73"/>
      <c r="G8061" s="73"/>
    </row>
    <row r="8062" spans="1:7" x14ac:dyDescent="0.25">
      <c r="A8062" s="71" t="str">
        <f>IF(
   SUMPRODUCT(--(Sinduscon!$3:$3=DATE(2013,INT((ROW(A8259)-1)/20)+1,1)))&gt;0,
   DATE(2013,INT((ROW(A8259)-1)/20)+1,1),
   ""
)</f>
        <v/>
      </c>
      <c r="B8062" s="72" t="str">
        <f t="shared" si="324"/>
        <v/>
      </c>
      <c r="C8062" s="73"/>
      <c r="D8062" s="73"/>
      <c r="E8062" s="73"/>
      <c r="F8062" s="73"/>
      <c r="G8062" s="73"/>
    </row>
    <row r="8063" spans="1:7" x14ac:dyDescent="0.25">
      <c r="A8063" s="71" t="str">
        <f>IF(
   SUMPRODUCT(--(Sinduscon!$3:$3=DATE(2013,INT((ROW(A8260)-1)/20)+1,1)))&gt;0,
   DATE(2013,INT((ROW(A8260)-1)/20)+1,1),
   ""
)</f>
        <v/>
      </c>
      <c r="B8063" s="72" t="str">
        <f t="shared" si="324"/>
        <v/>
      </c>
      <c r="C8063" s="73"/>
      <c r="D8063" s="73"/>
      <c r="E8063" s="73"/>
      <c r="F8063" s="73"/>
      <c r="G8063" s="73"/>
    </row>
    <row r="8064" spans="1:7" x14ac:dyDescent="0.25">
      <c r="A8064" s="71" t="str">
        <f>IF(
   SUMPRODUCT(--(Sinduscon!$3:$3=DATE(2013,INT((ROW(A8261)-1)/20)+1,1)))&gt;0,
   DATE(2013,INT((ROW(A8261)-1)/20)+1,1),
   ""
)</f>
        <v/>
      </c>
      <c r="B8064" s="72" t="str">
        <f t="shared" si="324"/>
        <v/>
      </c>
      <c r="C8064" s="73"/>
      <c r="D8064" s="73"/>
      <c r="E8064" s="73"/>
      <c r="F8064" s="73"/>
      <c r="G8064" s="73"/>
    </row>
    <row r="8065" spans="1:7" x14ac:dyDescent="0.25">
      <c r="A8065" s="71" t="str">
        <f>IF(
   SUMPRODUCT(--(Sinduscon!$3:$3=DATE(2013,INT((ROW(A8262)-1)/20)+1,1)))&gt;0,
   DATE(2013,INT((ROW(A8262)-1)/20)+1,1),
   ""
)</f>
        <v/>
      </c>
      <c r="B8065" s="72" t="str">
        <f t="shared" si="324"/>
        <v/>
      </c>
      <c r="C8065" s="73"/>
      <c r="D8065" s="73"/>
      <c r="E8065" s="73"/>
      <c r="F8065" s="73"/>
      <c r="G8065" s="73"/>
    </row>
    <row r="8066" spans="1:7" x14ac:dyDescent="0.25">
      <c r="A8066" s="71" t="str">
        <f>IF(
   SUMPRODUCT(--(Sinduscon!$3:$3=DATE(2013,INT((ROW(A8263)-1)/20)+1,1)))&gt;0,
   DATE(2013,INT((ROW(A8263)-1)/20)+1,1),
   ""
)</f>
        <v/>
      </c>
      <c r="B8066" s="72" t="str">
        <f t="shared" si="324"/>
        <v/>
      </c>
      <c r="C8066" s="73"/>
      <c r="D8066" s="73"/>
      <c r="E8066" s="73"/>
      <c r="F8066" s="73"/>
      <c r="G8066" s="73"/>
    </row>
    <row r="8067" spans="1:7" x14ac:dyDescent="0.25">
      <c r="A8067" s="71" t="str">
        <f>IF(
   SUMPRODUCT(--(Sinduscon!$3:$3=DATE(2013,INT((ROW(A8264)-1)/20)+1,1)))&gt;0,
   DATE(2013,INT((ROW(A8264)-1)/20)+1,1),
   ""
)</f>
        <v/>
      </c>
      <c r="B8067" s="72" t="str">
        <f t="shared" si="324"/>
        <v/>
      </c>
      <c r="C8067" s="73"/>
      <c r="D8067" s="73"/>
      <c r="E8067" s="73"/>
      <c r="F8067" s="73"/>
      <c r="G8067" s="73"/>
    </row>
    <row r="8068" spans="1:7" x14ac:dyDescent="0.25">
      <c r="A8068" s="71" t="str">
        <f>IF(
   SUMPRODUCT(--(Sinduscon!$3:$3=DATE(2013,INT((ROW(A8265)-1)/20)+1,1)))&gt;0,
   DATE(2013,INT((ROW(A8265)-1)/20)+1,1),
   ""
)</f>
        <v/>
      </c>
      <c r="B8068" s="72" t="str">
        <f t="shared" si="324"/>
        <v/>
      </c>
      <c r="C8068" s="73"/>
      <c r="D8068" s="73"/>
      <c r="E8068" s="73"/>
      <c r="F8068" s="73"/>
      <c r="G8068" s="73"/>
    </row>
    <row r="8069" spans="1:7" x14ac:dyDescent="0.25">
      <c r="A8069" s="71" t="str">
        <f>IF(
   SUMPRODUCT(--(Sinduscon!$3:$3=DATE(2013,INT((ROW(A8266)-1)/20)+1,1)))&gt;0,
   DATE(2013,INT((ROW(A8266)-1)/20)+1,1),
   ""
)</f>
        <v/>
      </c>
      <c r="B8069" s="72" t="str">
        <f t="shared" si="324"/>
        <v/>
      </c>
      <c r="C8069" s="73"/>
      <c r="D8069" s="73"/>
      <c r="E8069" s="73"/>
      <c r="F8069" s="73"/>
      <c r="G8069" s="73"/>
    </row>
    <row r="8070" spans="1:7" x14ac:dyDescent="0.25">
      <c r="A8070" s="71" t="str">
        <f>IF(
   SUMPRODUCT(--(Sinduscon!$3:$3=DATE(2013,INT((ROW(A8267)-1)/20)+1,1)))&gt;0,
   DATE(2013,INT((ROW(A8267)-1)/20)+1,1),
   ""
)</f>
        <v/>
      </c>
      <c r="B8070" s="72" t="str">
        <f t="shared" si="324"/>
        <v/>
      </c>
      <c r="C8070" s="73"/>
      <c r="D8070" s="73"/>
      <c r="E8070" s="73"/>
      <c r="F8070" s="73"/>
      <c r="G8070" s="73"/>
    </row>
    <row r="8071" spans="1:7" x14ac:dyDescent="0.25">
      <c r="A8071" s="71" t="str">
        <f>IF(
   SUMPRODUCT(--(Sinduscon!$3:$3=DATE(2013,INT((ROW(A8268)-1)/20)+1,1)))&gt;0,
   DATE(2013,INT((ROW(A8268)-1)/20)+1,1),
   ""
)</f>
        <v/>
      </c>
      <c r="B8071" s="72" t="str">
        <f t="shared" si="324"/>
        <v/>
      </c>
      <c r="C8071" s="73"/>
      <c r="D8071" s="73"/>
      <c r="E8071" s="73"/>
      <c r="F8071" s="73"/>
      <c r="G8071" s="73"/>
    </row>
    <row r="8072" spans="1:7" x14ac:dyDescent="0.25">
      <c r="A8072" s="71" t="str">
        <f>IF(
   SUMPRODUCT(--(Sinduscon!$3:$3=DATE(2013,INT((ROW(A8269)-1)/20)+1,1)))&gt;0,
   DATE(2013,INT((ROW(A8269)-1)/20)+1,1),
   ""
)</f>
        <v/>
      </c>
      <c r="B8072" s="72" t="str">
        <f t="shared" ref="B8072:B8135" si="325">IF(A8072&lt;&gt;"", CHOOSE(MOD(QUOTIENT(ROW()-4,4),5)+1,"R-1","PP-4","R-8","R-16","PIS"), "")</f>
        <v/>
      </c>
      <c r="C8072" s="73"/>
      <c r="D8072" s="73"/>
      <c r="E8072" s="73"/>
      <c r="F8072" s="73"/>
      <c r="G8072" s="73"/>
    </row>
    <row r="8073" spans="1:7" x14ac:dyDescent="0.25">
      <c r="A8073" s="71" t="str">
        <f>IF(
   SUMPRODUCT(--(Sinduscon!$3:$3=DATE(2013,INT((ROW(A8270)-1)/20)+1,1)))&gt;0,
   DATE(2013,INT((ROW(A8270)-1)/20)+1,1),
   ""
)</f>
        <v/>
      </c>
      <c r="B8073" s="72" t="str">
        <f t="shared" si="325"/>
        <v/>
      </c>
      <c r="C8073" s="73"/>
      <c r="D8073" s="73"/>
      <c r="E8073" s="73"/>
      <c r="F8073" s="73"/>
      <c r="G8073" s="73"/>
    </row>
    <row r="8074" spans="1:7" x14ac:dyDescent="0.25">
      <c r="A8074" s="71" t="str">
        <f>IF(
   SUMPRODUCT(--(Sinduscon!$3:$3=DATE(2013,INT((ROW(A8271)-1)/20)+1,1)))&gt;0,
   DATE(2013,INT((ROW(A8271)-1)/20)+1,1),
   ""
)</f>
        <v/>
      </c>
      <c r="B8074" s="72" t="str">
        <f t="shared" si="325"/>
        <v/>
      </c>
      <c r="C8074" s="73"/>
      <c r="D8074" s="73"/>
      <c r="E8074" s="73"/>
      <c r="F8074" s="73"/>
      <c r="G8074" s="73"/>
    </row>
    <row r="8075" spans="1:7" x14ac:dyDescent="0.25">
      <c r="A8075" s="71" t="str">
        <f>IF(
   SUMPRODUCT(--(Sinduscon!$3:$3=DATE(2013,INT((ROW(A8272)-1)/20)+1,1)))&gt;0,
   DATE(2013,INT((ROW(A8272)-1)/20)+1,1),
   ""
)</f>
        <v/>
      </c>
      <c r="B8075" s="72" t="str">
        <f t="shared" si="325"/>
        <v/>
      </c>
      <c r="C8075" s="73"/>
      <c r="D8075" s="73"/>
      <c r="E8075" s="73"/>
      <c r="F8075" s="73"/>
      <c r="G8075" s="73"/>
    </row>
    <row r="8076" spans="1:7" x14ac:dyDescent="0.25">
      <c r="A8076" s="71" t="str">
        <f>IF(
   SUMPRODUCT(--(Sinduscon!$3:$3=DATE(2013,INT((ROW(A8273)-1)/20)+1,1)))&gt;0,
   DATE(2013,INT((ROW(A8273)-1)/20)+1,1),
   ""
)</f>
        <v/>
      </c>
      <c r="B8076" s="72" t="str">
        <f t="shared" si="325"/>
        <v/>
      </c>
      <c r="C8076" s="73"/>
      <c r="D8076" s="73"/>
      <c r="E8076" s="73"/>
      <c r="F8076" s="73"/>
      <c r="G8076" s="73"/>
    </row>
    <row r="8077" spans="1:7" x14ac:dyDescent="0.25">
      <c r="A8077" s="71" t="str">
        <f>IF(
   SUMPRODUCT(--(Sinduscon!$3:$3=DATE(2013,INT((ROW(A8274)-1)/20)+1,1)))&gt;0,
   DATE(2013,INT((ROW(A8274)-1)/20)+1,1),
   ""
)</f>
        <v/>
      </c>
      <c r="B8077" s="72" t="str">
        <f t="shared" si="325"/>
        <v/>
      </c>
      <c r="C8077" s="73"/>
      <c r="D8077" s="73"/>
      <c r="E8077" s="73"/>
      <c r="F8077" s="73"/>
      <c r="G8077" s="73"/>
    </row>
    <row r="8078" spans="1:7" x14ac:dyDescent="0.25">
      <c r="A8078" s="71" t="str">
        <f>IF(
   SUMPRODUCT(--(Sinduscon!$3:$3=DATE(2013,INT((ROW(A8275)-1)/20)+1,1)))&gt;0,
   DATE(2013,INT((ROW(A8275)-1)/20)+1,1),
   ""
)</f>
        <v/>
      </c>
      <c r="B8078" s="72" t="str">
        <f t="shared" si="325"/>
        <v/>
      </c>
      <c r="C8078" s="73"/>
      <c r="D8078" s="73"/>
      <c r="E8078" s="73"/>
      <c r="F8078" s="73"/>
      <c r="G8078" s="73"/>
    </row>
    <row r="8079" spans="1:7" x14ac:dyDescent="0.25">
      <c r="A8079" s="71" t="str">
        <f>IF(
   SUMPRODUCT(--(Sinduscon!$3:$3=DATE(2013,INT((ROW(A8276)-1)/20)+1,1)))&gt;0,
   DATE(2013,INT((ROW(A8276)-1)/20)+1,1),
   ""
)</f>
        <v/>
      </c>
      <c r="B8079" s="72" t="str">
        <f t="shared" si="325"/>
        <v/>
      </c>
      <c r="C8079" s="73"/>
      <c r="D8079" s="73"/>
      <c r="E8079" s="73"/>
      <c r="F8079" s="73"/>
      <c r="G8079" s="73"/>
    </row>
    <row r="8080" spans="1:7" x14ac:dyDescent="0.25">
      <c r="A8080" s="71" t="str">
        <f>IF(
   SUMPRODUCT(--(Sinduscon!$3:$3=DATE(2013,INT((ROW(A8277)-1)/20)+1,1)))&gt;0,
   DATE(2013,INT((ROW(A8277)-1)/20)+1,1),
   ""
)</f>
        <v/>
      </c>
      <c r="B8080" s="72" t="str">
        <f t="shared" si="325"/>
        <v/>
      </c>
      <c r="C8080" s="73"/>
      <c r="D8080" s="73"/>
      <c r="E8080" s="73"/>
      <c r="F8080" s="73"/>
      <c r="G8080" s="73"/>
    </row>
    <row r="8081" spans="1:7" x14ac:dyDescent="0.25">
      <c r="A8081" s="71" t="str">
        <f>IF(
   SUMPRODUCT(--(Sinduscon!$3:$3=DATE(2013,INT((ROW(A8278)-1)/20)+1,1)))&gt;0,
   DATE(2013,INT((ROW(A8278)-1)/20)+1,1),
   ""
)</f>
        <v/>
      </c>
      <c r="B8081" s="72" t="str">
        <f t="shared" si="325"/>
        <v/>
      </c>
      <c r="C8081" s="73"/>
      <c r="D8081" s="73"/>
      <c r="E8081" s="73"/>
      <c r="F8081" s="73"/>
      <c r="G8081" s="73"/>
    </row>
    <row r="8082" spans="1:7" x14ac:dyDescent="0.25">
      <c r="A8082" s="71" t="str">
        <f>IF(
   SUMPRODUCT(--(Sinduscon!$3:$3=DATE(2013,INT((ROW(A8279)-1)/20)+1,1)))&gt;0,
   DATE(2013,INT((ROW(A8279)-1)/20)+1,1),
   ""
)</f>
        <v/>
      </c>
      <c r="B8082" s="72" t="str">
        <f t="shared" si="325"/>
        <v/>
      </c>
      <c r="C8082" s="73"/>
      <c r="D8082" s="73"/>
      <c r="E8082" s="73"/>
      <c r="F8082" s="73"/>
      <c r="G8082" s="73"/>
    </row>
    <row r="8083" spans="1:7" x14ac:dyDescent="0.25">
      <c r="A8083" s="71" t="str">
        <f>IF(
   SUMPRODUCT(--(Sinduscon!$3:$3=DATE(2013,INT((ROW(A8280)-1)/20)+1,1)))&gt;0,
   DATE(2013,INT((ROW(A8280)-1)/20)+1,1),
   ""
)</f>
        <v/>
      </c>
      <c r="B8083" s="72" t="str">
        <f t="shared" si="325"/>
        <v/>
      </c>
      <c r="C8083" s="73"/>
      <c r="D8083" s="73"/>
      <c r="E8083" s="73"/>
      <c r="F8083" s="73"/>
      <c r="G8083" s="73"/>
    </row>
    <row r="8084" spans="1:7" x14ac:dyDescent="0.25">
      <c r="A8084" s="71" t="str">
        <f>IF(
   SUMPRODUCT(--(Sinduscon!$3:$3=DATE(2013,INT((ROW(A8281)-1)/20)+1,1)))&gt;0,
   DATE(2013,INT((ROW(A8281)-1)/20)+1,1),
   ""
)</f>
        <v/>
      </c>
      <c r="B8084" s="72" t="str">
        <f t="shared" si="325"/>
        <v/>
      </c>
      <c r="C8084" s="73"/>
      <c r="D8084" s="73"/>
      <c r="E8084" s="73"/>
      <c r="F8084" s="73"/>
      <c r="G8084" s="73"/>
    </row>
    <row r="8085" spans="1:7" x14ac:dyDescent="0.25">
      <c r="A8085" s="71" t="str">
        <f>IF(
   SUMPRODUCT(--(Sinduscon!$3:$3=DATE(2013,INT((ROW(A8282)-1)/20)+1,1)))&gt;0,
   DATE(2013,INT((ROW(A8282)-1)/20)+1,1),
   ""
)</f>
        <v/>
      </c>
      <c r="B8085" s="72" t="str">
        <f t="shared" si="325"/>
        <v/>
      </c>
      <c r="C8085" s="73"/>
      <c r="D8085" s="73"/>
      <c r="E8085" s="73"/>
      <c r="F8085" s="73"/>
      <c r="G8085" s="73"/>
    </row>
    <row r="8086" spans="1:7" x14ac:dyDescent="0.25">
      <c r="A8086" s="71" t="str">
        <f>IF(
   SUMPRODUCT(--(Sinduscon!$3:$3=DATE(2013,INT((ROW(A8283)-1)/20)+1,1)))&gt;0,
   DATE(2013,INT((ROW(A8283)-1)/20)+1,1),
   ""
)</f>
        <v/>
      </c>
      <c r="B8086" s="72" t="str">
        <f t="shared" si="325"/>
        <v/>
      </c>
      <c r="C8086" s="73"/>
      <c r="D8086" s="73"/>
      <c r="E8086" s="73"/>
      <c r="F8086" s="73"/>
      <c r="G8086" s="73"/>
    </row>
    <row r="8087" spans="1:7" x14ac:dyDescent="0.25">
      <c r="A8087" s="71" t="str">
        <f>IF(
   SUMPRODUCT(--(Sinduscon!$3:$3=DATE(2013,INT((ROW(A8284)-1)/20)+1,1)))&gt;0,
   DATE(2013,INT((ROW(A8284)-1)/20)+1,1),
   ""
)</f>
        <v/>
      </c>
      <c r="B8087" s="72" t="str">
        <f t="shared" si="325"/>
        <v/>
      </c>
      <c r="C8087" s="73"/>
      <c r="D8087" s="73"/>
      <c r="E8087" s="73"/>
      <c r="F8087" s="73"/>
      <c r="G8087" s="73"/>
    </row>
    <row r="8088" spans="1:7" x14ac:dyDescent="0.25">
      <c r="A8088" s="71" t="str">
        <f>IF(
   SUMPRODUCT(--(Sinduscon!$3:$3=DATE(2013,INT((ROW(A8285)-1)/20)+1,1)))&gt;0,
   DATE(2013,INT((ROW(A8285)-1)/20)+1,1),
   ""
)</f>
        <v/>
      </c>
      <c r="B8088" s="72" t="str">
        <f t="shared" si="325"/>
        <v/>
      </c>
      <c r="C8088" s="73"/>
      <c r="D8088" s="73"/>
      <c r="E8088" s="73"/>
      <c r="F8088" s="73"/>
      <c r="G8088" s="73"/>
    </row>
    <row r="8089" spans="1:7" x14ac:dyDescent="0.25">
      <c r="A8089" s="71" t="str">
        <f>IF(
   SUMPRODUCT(--(Sinduscon!$3:$3=DATE(2013,INT((ROW(A8286)-1)/20)+1,1)))&gt;0,
   DATE(2013,INT((ROW(A8286)-1)/20)+1,1),
   ""
)</f>
        <v/>
      </c>
      <c r="B8089" s="72" t="str">
        <f t="shared" si="325"/>
        <v/>
      </c>
      <c r="C8089" s="73"/>
      <c r="D8089" s="73"/>
      <c r="E8089" s="73"/>
      <c r="F8089" s="73"/>
      <c r="G8089" s="73"/>
    </row>
    <row r="8090" spans="1:7" x14ac:dyDescent="0.25">
      <c r="A8090" s="71" t="str">
        <f>IF(
   SUMPRODUCT(--(Sinduscon!$3:$3=DATE(2013,INT((ROW(A8287)-1)/20)+1,1)))&gt;0,
   DATE(2013,INT((ROW(A8287)-1)/20)+1,1),
   ""
)</f>
        <v/>
      </c>
      <c r="B8090" s="72" t="str">
        <f t="shared" si="325"/>
        <v/>
      </c>
      <c r="C8090" s="73"/>
      <c r="D8090" s="73"/>
      <c r="E8090" s="73"/>
      <c r="F8090" s="73"/>
      <c r="G8090" s="73"/>
    </row>
    <row r="8091" spans="1:7" x14ac:dyDescent="0.25">
      <c r="A8091" s="71" t="str">
        <f>IF(
   SUMPRODUCT(--(Sinduscon!$3:$3=DATE(2013,INT((ROW(A8288)-1)/20)+1,1)))&gt;0,
   DATE(2013,INT((ROW(A8288)-1)/20)+1,1),
   ""
)</f>
        <v/>
      </c>
      <c r="B8091" s="72" t="str">
        <f t="shared" si="325"/>
        <v/>
      </c>
      <c r="C8091" s="73"/>
      <c r="D8091" s="73"/>
      <c r="E8091" s="73"/>
      <c r="F8091" s="73"/>
      <c r="G8091" s="73"/>
    </row>
    <row r="8092" spans="1:7" x14ac:dyDescent="0.25">
      <c r="A8092" s="71" t="str">
        <f>IF(
   SUMPRODUCT(--(Sinduscon!$3:$3=DATE(2013,INT((ROW(A8289)-1)/20)+1,1)))&gt;0,
   DATE(2013,INT((ROW(A8289)-1)/20)+1,1),
   ""
)</f>
        <v/>
      </c>
      <c r="B8092" s="72" t="str">
        <f t="shared" si="325"/>
        <v/>
      </c>
      <c r="C8092" s="73"/>
      <c r="D8092" s="73"/>
      <c r="E8092" s="73"/>
      <c r="F8092" s="73"/>
      <c r="G8092" s="73"/>
    </row>
    <row r="8093" spans="1:7" x14ac:dyDescent="0.25">
      <c r="A8093" s="71" t="str">
        <f>IF(
   SUMPRODUCT(--(Sinduscon!$3:$3=DATE(2013,INT((ROW(A8290)-1)/20)+1,1)))&gt;0,
   DATE(2013,INT((ROW(A8290)-1)/20)+1,1),
   ""
)</f>
        <v/>
      </c>
      <c r="B8093" s="72" t="str">
        <f t="shared" si="325"/>
        <v/>
      </c>
      <c r="C8093" s="73"/>
      <c r="D8093" s="73"/>
      <c r="E8093" s="73"/>
      <c r="F8093" s="73"/>
      <c r="G8093" s="73"/>
    </row>
    <row r="8094" spans="1:7" x14ac:dyDescent="0.25">
      <c r="A8094" s="71" t="str">
        <f>IF(
   SUMPRODUCT(--(Sinduscon!$3:$3=DATE(2013,INT((ROW(A8291)-1)/20)+1,1)))&gt;0,
   DATE(2013,INT((ROW(A8291)-1)/20)+1,1),
   ""
)</f>
        <v/>
      </c>
      <c r="B8094" s="72" t="str">
        <f t="shared" si="325"/>
        <v/>
      </c>
      <c r="C8094" s="73"/>
      <c r="D8094" s="73"/>
      <c r="E8094" s="73"/>
      <c r="F8094" s="73"/>
      <c r="G8094" s="73"/>
    </row>
    <row r="8095" spans="1:7" x14ac:dyDescent="0.25">
      <c r="A8095" s="71" t="str">
        <f>IF(
   SUMPRODUCT(--(Sinduscon!$3:$3=DATE(2013,INT((ROW(A8292)-1)/20)+1,1)))&gt;0,
   DATE(2013,INT((ROW(A8292)-1)/20)+1,1),
   ""
)</f>
        <v/>
      </c>
      <c r="B8095" s="72" t="str">
        <f t="shared" si="325"/>
        <v/>
      </c>
      <c r="C8095" s="73"/>
      <c r="D8095" s="73"/>
      <c r="E8095" s="73"/>
      <c r="F8095" s="73"/>
      <c r="G8095" s="73"/>
    </row>
    <row r="8096" spans="1:7" x14ac:dyDescent="0.25">
      <c r="A8096" s="71" t="str">
        <f>IF(
   SUMPRODUCT(--(Sinduscon!$3:$3=DATE(2013,INT((ROW(A8293)-1)/20)+1,1)))&gt;0,
   DATE(2013,INT((ROW(A8293)-1)/20)+1,1),
   ""
)</f>
        <v/>
      </c>
      <c r="B8096" s="72" t="str">
        <f t="shared" si="325"/>
        <v/>
      </c>
      <c r="C8096" s="73"/>
      <c r="D8096" s="73"/>
      <c r="E8096" s="73"/>
      <c r="F8096" s="73"/>
      <c r="G8096" s="73"/>
    </row>
    <row r="8097" spans="1:7" x14ac:dyDescent="0.25">
      <c r="A8097" s="71" t="str">
        <f>IF(
   SUMPRODUCT(--(Sinduscon!$3:$3=DATE(2013,INT((ROW(A8294)-1)/20)+1,1)))&gt;0,
   DATE(2013,INT((ROW(A8294)-1)/20)+1,1),
   ""
)</f>
        <v/>
      </c>
      <c r="B8097" s="72" t="str">
        <f t="shared" si="325"/>
        <v/>
      </c>
      <c r="C8097" s="73"/>
      <c r="D8097" s="73"/>
      <c r="E8097" s="73"/>
      <c r="F8097" s="73"/>
      <c r="G8097" s="73"/>
    </row>
    <row r="8098" spans="1:7" x14ac:dyDescent="0.25">
      <c r="A8098" s="71" t="str">
        <f>IF(
   SUMPRODUCT(--(Sinduscon!$3:$3=DATE(2013,INT((ROW(A8295)-1)/20)+1,1)))&gt;0,
   DATE(2013,INT((ROW(A8295)-1)/20)+1,1),
   ""
)</f>
        <v/>
      </c>
      <c r="B8098" s="72" t="str">
        <f t="shared" si="325"/>
        <v/>
      </c>
      <c r="C8098" s="73"/>
      <c r="D8098" s="73"/>
      <c r="E8098" s="73"/>
      <c r="F8098" s="73"/>
      <c r="G8098" s="73"/>
    </row>
    <row r="8099" spans="1:7" x14ac:dyDescent="0.25">
      <c r="A8099" s="71" t="str">
        <f>IF(
   SUMPRODUCT(--(Sinduscon!$3:$3=DATE(2013,INT((ROW(A8296)-1)/20)+1,1)))&gt;0,
   DATE(2013,INT((ROW(A8296)-1)/20)+1,1),
   ""
)</f>
        <v/>
      </c>
      <c r="B8099" s="72" t="str">
        <f t="shared" si="325"/>
        <v/>
      </c>
      <c r="C8099" s="73"/>
      <c r="D8099" s="73"/>
      <c r="E8099" s="73"/>
      <c r="F8099" s="73"/>
      <c r="G8099" s="73"/>
    </row>
    <row r="8100" spans="1:7" x14ac:dyDescent="0.25">
      <c r="A8100" s="71" t="str">
        <f>IF(
   SUMPRODUCT(--(Sinduscon!$3:$3=DATE(2013,INT((ROW(A8297)-1)/20)+1,1)))&gt;0,
   DATE(2013,INT((ROW(A8297)-1)/20)+1,1),
   ""
)</f>
        <v/>
      </c>
      <c r="B8100" s="72" t="str">
        <f t="shared" si="325"/>
        <v/>
      </c>
      <c r="C8100" s="73"/>
      <c r="D8100" s="73"/>
      <c r="E8100" s="73"/>
      <c r="F8100" s="73"/>
      <c r="G8100" s="73"/>
    </row>
    <row r="8101" spans="1:7" x14ac:dyDescent="0.25">
      <c r="A8101" s="71" t="str">
        <f>IF(
   SUMPRODUCT(--(Sinduscon!$3:$3=DATE(2013,INT((ROW(A8298)-1)/20)+1,1)))&gt;0,
   DATE(2013,INT((ROW(A8298)-1)/20)+1,1),
   ""
)</f>
        <v/>
      </c>
      <c r="B8101" s="72" t="str">
        <f t="shared" si="325"/>
        <v/>
      </c>
      <c r="C8101" s="73"/>
      <c r="D8101" s="73"/>
      <c r="E8101" s="73"/>
      <c r="F8101" s="73"/>
      <c r="G8101" s="73"/>
    </row>
    <row r="8102" spans="1:7" x14ac:dyDescent="0.25">
      <c r="A8102" s="71" t="str">
        <f>IF(
   SUMPRODUCT(--(Sinduscon!$3:$3=DATE(2013,INT((ROW(A8299)-1)/20)+1,1)))&gt;0,
   DATE(2013,INT((ROW(A8299)-1)/20)+1,1),
   ""
)</f>
        <v/>
      </c>
      <c r="B8102" s="72" t="str">
        <f t="shared" si="325"/>
        <v/>
      </c>
      <c r="C8102" s="73"/>
      <c r="D8102" s="73"/>
      <c r="E8102" s="73"/>
      <c r="F8102" s="73"/>
      <c r="G8102" s="73"/>
    </row>
    <row r="8103" spans="1:7" x14ac:dyDescent="0.25">
      <c r="A8103" s="71" t="str">
        <f>IF(
   SUMPRODUCT(--(Sinduscon!$3:$3=DATE(2013,INT((ROW(A8300)-1)/20)+1,1)))&gt;0,
   DATE(2013,INT((ROW(A8300)-1)/20)+1,1),
   ""
)</f>
        <v/>
      </c>
      <c r="B8103" s="72" t="str">
        <f t="shared" si="325"/>
        <v/>
      </c>
      <c r="C8103" s="73"/>
      <c r="D8103" s="73"/>
      <c r="E8103" s="73"/>
      <c r="F8103" s="73"/>
      <c r="G8103" s="73"/>
    </row>
    <row r="8104" spans="1:7" x14ac:dyDescent="0.25">
      <c r="A8104" s="71" t="str">
        <f>IF(
   SUMPRODUCT(--(Sinduscon!$3:$3=DATE(2013,INT((ROW(A8301)-1)/20)+1,1)))&gt;0,
   DATE(2013,INT((ROW(A8301)-1)/20)+1,1),
   ""
)</f>
        <v/>
      </c>
      <c r="B8104" s="72" t="str">
        <f t="shared" si="325"/>
        <v/>
      </c>
      <c r="C8104" s="73"/>
      <c r="D8104" s="73"/>
      <c r="E8104" s="73"/>
      <c r="F8104" s="73"/>
      <c r="G8104" s="73"/>
    </row>
    <row r="8105" spans="1:7" x14ac:dyDescent="0.25">
      <c r="A8105" s="71" t="str">
        <f>IF(
   SUMPRODUCT(--(Sinduscon!$3:$3=DATE(2013,INT((ROW(A8302)-1)/20)+1,1)))&gt;0,
   DATE(2013,INT((ROW(A8302)-1)/20)+1,1),
   ""
)</f>
        <v/>
      </c>
      <c r="B8105" s="72" t="str">
        <f t="shared" si="325"/>
        <v/>
      </c>
      <c r="C8105" s="73"/>
      <c r="D8105" s="73"/>
      <c r="E8105" s="73"/>
      <c r="F8105" s="73"/>
      <c r="G8105" s="73"/>
    </row>
    <row r="8106" spans="1:7" x14ac:dyDescent="0.25">
      <c r="A8106" s="71" t="str">
        <f>IF(
   SUMPRODUCT(--(Sinduscon!$3:$3=DATE(2013,INT((ROW(A8303)-1)/20)+1,1)))&gt;0,
   DATE(2013,INT((ROW(A8303)-1)/20)+1,1),
   ""
)</f>
        <v/>
      </c>
      <c r="B8106" s="72" t="str">
        <f t="shared" si="325"/>
        <v/>
      </c>
      <c r="C8106" s="73"/>
      <c r="D8106" s="73"/>
      <c r="E8106" s="73"/>
      <c r="F8106" s="73"/>
      <c r="G8106" s="73"/>
    </row>
    <row r="8107" spans="1:7" x14ac:dyDescent="0.25">
      <c r="A8107" s="71" t="str">
        <f>IF(
   SUMPRODUCT(--(Sinduscon!$3:$3=DATE(2013,INT((ROW(A8304)-1)/20)+1,1)))&gt;0,
   DATE(2013,INT((ROW(A8304)-1)/20)+1,1),
   ""
)</f>
        <v/>
      </c>
      <c r="B8107" s="72" t="str">
        <f t="shared" si="325"/>
        <v/>
      </c>
      <c r="C8107" s="73"/>
      <c r="D8107" s="73"/>
      <c r="E8107" s="73"/>
      <c r="F8107" s="73"/>
      <c r="G8107" s="73"/>
    </row>
    <row r="8108" spans="1:7" x14ac:dyDescent="0.25">
      <c r="A8108" s="71" t="str">
        <f>IF(
   SUMPRODUCT(--(Sinduscon!$3:$3=DATE(2013,INT((ROW(A8305)-1)/20)+1,1)))&gt;0,
   DATE(2013,INT((ROW(A8305)-1)/20)+1,1),
   ""
)</f>
        <v/>
      </c>
      <c r="B8108" s="72" t="str">
        <f t="shared" si="325"/>
        <v/>
      </c>
      <c r="C8108" s="73"/>
      <c r="D8108" s="73"/>
      <c r="E8108" s="73"/>
      <c r="F8108" s="73"/>
      <c r="G8108" s="73"/>
    </row>
    <row r="8109" spans="1:7" x14ac:dyDescent="0.25">
      <c r="A8109" s="71" t="str">
        <f>IF(
   SUMPRODUCT(--(Sinduscon!$3:$3=DATE(2013,INT((ROW(A8306)-1)/20)+1,1)))&gt;0,
   DATE(2013,INT((ROW(A8306)-1)/20)+1,1),
   ""
)</f>
        <v/>
      </c>
      <c r="B8109" s="72" t="str">
        <f t="shared" si="325"/>
        <v/>
      </c>
      <c r="C8109" s="73"/>
      <c r="D8109" s="73"/>
      <c r="E8109" s="73"/>
      <c r="F8109" s="73"/>
      <c r="G8109" s="73"/>
    </row>
    <row r="8110" spans="1:7" x14ac:dyDescent="0.25">
      <c r="A8110" s="71" t="str">
        <f>IF(
   SUMPRODUCT(--(Sinduscon!$3:$3=DATE(2013,INT((ROW(A8307)-1)/20)+1,1)))&gt;0,
   DATE(2013,INT((ROW(A8307)-1)/20)+1,1),
   ""
)</f>
        <v/>
      </c>
      <c r="B8110" s="72" t="str">
        <f t="shared" si="325"/>
        <v/>
      </c>
      <c r="C8110" s="73"/>
      <c r="D8110" s="73"/>
      <c r="E8110" s="73"/>
      <c r="F8110" s="73"/>
      <c r="G8110" s="73"/>
    </row>
    <row r="8111" spans="1:7" x14ac:dyDescent="0.25">
      <c r="A8111" s="71" t="str">
        <f>IF(
   SUMPRODUCT(--(Sinduscon!$3:$3=DATE(2013,INT((ROW(A8308)-1)/20)+1,1)))&gt;0,
   DATE(2013,INT((ROW(A8308)-1)/20)+1,1),
   ""
)</f>
        <v/>
      </c>
      <c r="B8111" s="72" t="str">
        <f t="shared" si="325"/>
        <v/>
      </c>
      <c r="C8111" s="73"/>
      <c r="D8111" s="73"/>
      <c r="E8111" s="73"/>
      <c r="F8111" s="73"/>
      <c r="G8111" s="73"/>
    </row>
    <row r="8112" spans="1:7" x14ac:dyDescent="0.25">
      <c r="A8112" s="71" t="str">
        <f>IF(
   SUMPRODUCT(--(Sinduscon!$3:$3=DATE(2013,INT((ROW(A8309)-1)/20)+1,1)))&gt;0,
   DATE(2013,INT((ROW(A8309)-1)/20)+1,1),
   ""
)</f>
        <v/>
      </c>
      <c r="B8112" s="72" t="str">
        <f t="shared" si="325"/>
        <v/>
      </c>
      <c r="C8112" s="73"/>
      <c r="D8112" s="73"/>
      <c r="E8112" s="73"/>
      <c r="F8112" s="73"/>
      <c r="G8112" s="73"/>
    </row>
    <row r="8113" spans="1:7" x14ac:dyDescent="0.25">
      <c r="A8113" s="71" t="str">
        <f>IF(
   SUMPRODUCT(--(Sinduscon!$3:$3=DATE(2013,INT((ROW(A8310)-1)/20)+1,1)))&gt;0,
   DATE(2013,INT((ROW(A8310)-1)/20)+1,1),
   ""
)</f>
        <v/>
      </c>
      <c r="B8113" s="72" t="str">
        <f t="shared" si="325"/>
        <v/>
      </c>
      <c r="C8113" s="73"/>
      <c r="D8113" s="73"/>
      <c r="E8113" s="73"/>
      <c r="F8113" s="73"/>
      <c r="G8113" s="73"/>
    </row>
    <row r="8114" spans="1:7" x14ac:dyDescent="0.25">
      <c r="A8114" s="71" t="str">
        <f>IF(
   SUMPRODUCT(--(Sinduscon!$3:$3=DATE(2013,INT((ROW(A8311)-1)/20)+1,1)))&gt;0,
   DATE(2013,INT((ROW(A8311)-1)/20)+1,1),
   ""
)</f>
        <v/>
      </c>
      <c r="B8114" s="72" t="str">
        <f t="shared" si="325"/>
        <v/>
      </c>
      <c r="C8114" s="73"/>
      <c r="D8114" s="73"/>
      <c r="E8114" s="73"/>
      <c r="F8114" s="73"/>
      <c r="G8114" s="73"/>
    </row>
    <row r="8115" spans="1:7" x14ac:dyDescent="0.25">
      <c r="A8115" s="71" t="str">
        <f>IF(
   SUMPRODUCT(--(Sinduscon!$3:$3=DATE(2013,INT((ROW(A8312)-1)/20)+1,1)))&gt;0,
   DATE(2013,INT((ROW(A8312)-1)/20)+1,1),
   ""
)</f>
        <v/>
      </c>
      <c r="B8115" s="72" t="str">
        <f t="shared" si="325"/>
        <v/>
      </c>
      <c r="C8115" s="73"/>
      <c r="D8115" s="73"/>
      <c r="E8115" s="73"/>
      <c r="F8115" s="73"/>
      <c r="G8115" s="73"/>
    </row>
    <row r="8116" spans="1:7" x14ac:dyDescent="0.25">
      <c r="A8116" s="71" t="str">
        <f>IF(
   SUMPRODUCT(--(Sinduscon!$3:$3=DATE(2013,INT((ROW(A8313)-1)/20)+1,1)))&gt;0,
   DATE(2013,INT((ROW(A8313)-1)/20)+1,1),
   ""
)</f>
        <v/>
      </c>
      <c r="B8116" s="72" t="str">
        <f t="shared" si="325"/>
        <v/>
      </c>
      <c r="C8116" s="73"/>
      <c r="D8116" s="73"/>
      <c r="E8116" s="73"/>
      <c r="F8116" s="73"/>
      <c r="G8116" s="73"/>
    </row>
    <row r="8117" spans="1:7" x14ac:dyDescent="0.25">
      <c r="A8117" s="71" t="str">
        <f>IF(
   SUMPRODUCT(--(Sinduscon!$3:$3=DATE(2013,INT((ROW(A8314)-1)/20)+1,1)))&gt;0,
   DATE(2013,INT((ROW(A8314)-1)/20)+1,1),
   ""
)</f>
        <v/>
      </c>
      <c r="B8117" s="72" t="str">
        <f t="shared" si="325"/>
        <v/>
      </c>
      <c r="C8117" s="73"/>
      <c r="D8117" s="73"/>
      <c r="E8117" s="73"/>
      <c r="F8117" s="73"/>
      <c r="G8117" s="73"/>
    </row>
    <row r="8118" spans="1:7" x14ac:dyDescent="0.25">
      <c r="A8118" s="71" t="str">
        <f>IF(
   SUMPRODUCT(--(Sinduscon!$3:$3=DATE(2013,INT((ROW(A8315)-1)/20)+1,1)))&gt;0,
   DATE(2013,INT((ROW(A8315)-1)/20)+1,1),
   ""
)</f>
        <v/>
      </c>
      <c r="B8118" s="72" t="str">
        <f t="shared" si="325"/>
        <v/>
      </c>
      <c r="C8118" s="73"/>
      <c r="D8118" s="73"/>
      <c r="E8118" s="73"/>
      <c r="F8118" s="73"/>
      <c r="G8118" s="73"/>
    </row>
    <row r="8119" spans="1:7" x14ac:dyDescent="0.25">
      <c r="A8119" s="71" t="str">
        <f>IF(
   SUMPRODUCT(--(Sinduscon!$3:$3=DATE(2013,INT((ROW(A8316)-1)/20)+1,1)))&gt;0,
   DATE(2013,INT((ROW(A8316)-1)/20)+1,1),
   ""
)</f>
        <v/>
      </c>
      <c r="B8119" s="72" t="str">
        <f t="shared" si="325"/>
        <v/>
      </c>
      <c r="C8119" s="73"/>
      <c r="D8119" s="73"/>
      <c r="E8119" s="73"/>
      <c r="F8119" s="73"/>
      <c r="G8119" s="73"/>
    </row>
    <row r="8120" spans="1:7" x14ac:dyDescent="0.25">
      <c r="A8120" s="71" t="str">
        <f>IF(
   SUMPRODUCT(--(Sinduscon!$3:$3=DATE(2013,INT((ROW(A8317)-1)/20)+1,1)))&gt;0,
   DATE(2013,INT((ROW(A8317)-1)/20)+1,1),
   ""
)</f>
        <v/>
      </c>
      <c r="B8120" s="72" t="str">
        <f t="shared" si="325"/>
        <v/>
      </c>
      <c r="C8120" s="73"/>
      <c r="D8120" s="73"/>
      <c r="E8120" s="73"/>
      <c r="F8120" s="73"/>
      <c r="G8120" s="73"/>
    </row>
    <row r="8121" spans="1:7" x14ac:dyDescent="0.25">
      <c r="A8121" s="71" t="str">
        <f>IF(
   SUMPRODUCT(--(Sinduscon!$3:$3=DATE(2013,INT((ROW(A8318)-1)/20)+1,1)))&gt;0,
   DATE(2013,INT((ROW(A8318)-1)/20)+1,1),
   ""
)</f>
        <v/>
      </c>
      <c r="B8121" s="72" t="str">
        <f t="shared" si="325"/>
        <v/>
      </c>
      <c r="C8121" s="73"/>
      <c r="D8121" s="73"/>
      <c r="E8121" s="73"/>
      <c r="F8121" s="73"/>
      <c r="G8121" s="73"/>
    </row>
    <row r="8122" spans="1:7" x14ac:dyDescent="0.25">
      <c r="A8122" s="71" t="str">
        <f>IF(
   SUMPRODUCT(--(Sinduscon!$3:$3=DATE(2013,INT((ROW(A8319)-1)/20)+1,1)))&gt;0,
   DATE(2013,INT((ROW(A8319)-1)/20)+1,1),
   ""
)</f>
        <v/>
      </c>
      <c r="B8122" s="72" t="str">
        <f t="shared" si="325"/>
        <v/>
      </c>
      <c r="C8122" s="73"/>
      <c r="D8122" s="73"/>
      <c r="E8122" s="73"/>
      <c r="F8122" s="73"/>
      <c r="G8122" s="73"/>
    </row>
    <row r="8123" spans="1:7" x14ac:dyDescent="0.25">
      <c r="A8123" s="71" t="str">
        <f>IF(
   SUMPRODUCT(--(Sinduscon!$3:$3=DATE(2013,INT((ROW(A8320)-1)/20)+1,1)))&gt;0,
   DATE(2013,INT((ROW(A8320)-1)/20)+1,1),
   ""
)</f>
        <v/>
      </c>
      <c r="B8123" s="72" t="str">
        <f t="shared" si="325"/>
        <v/>
      </c>
      <c r="C8123" s="73"/>
      <c r="D8123" s="73"/>
      <c r="E8123" s="73"/>
      <c r="F8123" s="73"/>
      <c r="G8123" s="73"/>
    </row>
    <row r="8124" spans="1:7" x14ac:dyDescent="0.25">
      <c r="A8124" s="71" t="str">
        <f>IF(
   SUMPRODUCT(--(Sinduscon!$3:$3=DATE(2013,INT((ROW(A8321)-1)/20)+1,1)))&gt;0,
   DATE(2013,INT((ROW(A8321)-1)/20)+1,1),
   ""
)</f>
        <v/>
      </c>
      <c r="B8124" s="72" t="str">
        <f t="shared" si="325"/>
        <v/>
      </c>
      <c r="C8124" s="73"/>
      <c r="D8124" s="73"/>
      <c r="E8124" s="73"/>
      <c r="F8124" s="73"/>
      <c r="G8124" s="73"/>
    </row>
    <row r="8125" spans="1:7" x14ac:dyDescent="0.25">
      <c r="A8125" s="71" t="str">
        <f>IF(
   SUMPRODUCT(--(Sinduscon!$3:$3=DATE(2013,INT((ROW(A8322)-1)/20)+1,1)))&gt;0,
   DATE(2013,INT((ROW(A8322)-1)/20)+1,1),
   ""
)</f>
        <v/>
      </c>
      <c r="B8125" s="72" t="str">
        <f t="shared" si="325"/>
        <v/>
      </c>
      <c r="C8125" s="73"/>
      <c r="D8125" s="73"/>
      <c r="E8125" s="73"/>
      <c r="F8125" s="73"/>
      <c r="G8125" s="73"/>
    </row>
    <row r="8126" spans="1:7" x14ac:dyDescent="0.25">
      <c r="A8126" s="71" t="str">
        <f>IF(
   SUMPRODUCT(--(Sinduscon!$3:$3=DATE(2013,INT((ROW(A8323)-1)/20)+1,1)))&gt;0,
   DATE(2013,INT((ROW(A8323)-1)/20)+1,1),
   ""
)</f>
        <v/>
      </c>
      <c r="B8126" s="72" t="str">
        <f t="shared" si="325"/>
        <v/>
      </c>
      <c r="C8126" s="73"/>
      <c r="D8126" s="73"/>
      <c r="E8126" s="73"/>
      <c r="F8126" s="73"/>
      <c r="G8126" s="73"/>
    </row>
    <row r="8127" spans="1:7" x14ac:dyDescent="0.25">
      <c r="A8127" s="71" t="str">
        <f>IF(
   SUMPRODUCT(--(Sinduscon!$3:$3=DATE(2013,INT((ROW(A8324)-1)/20)+1,1)))&gt;0,
   DATE(2013,INT((ROW(A8324)-1)/20)+1,1),
   ""
)</f>
        <v/>
      </c>
      <c r="B8127" s="72" t="str">
        <f t="shared" si="325"/>
        <v/>
      </c>
      <c r="C8127" s="73"/>
      <c r="D8127" s="73"/>
      <c r="E8127" s="73"/>
      <c r="F8127" s="73"/>
      <c r="G8127" s="73"/>
    </row>
    <row r="8128" spans="1:7" x14ac:dyDescent="0.25">
      <c r="A8128" s="71" t="str">
        <f>IF(
   SUMPRODUCT(--(Sinduscon!$3:$3=DATE(2013,INT((ROW(A8325)-1)/20)+1,1)))&gt;0,
   DATE(2013,INT((ROW(A8325)-1)/20)+1,1),
   ""
)</f>
        <v/>
      </c>
      <c r="B8128" s="72" t="str">
        <f t="shared" si="325"/>
        <v/>
      </c>
      <c r="C8128" s="73"/>
      <c r="D8128" s="73"/>
      <c r="E8128" s="73"/>
      <c r="F8128" s="73"/>
      <c r="G8128" s="73"/>
    </row>
    <row r="8129" spans="1:7" x14ac:dyDescent="0.25">
      <c r="A8129" s="71" t="str">
        <f>IF(
   SUMPRODUCT(--(Sinduscon!$3:$3=DATE(2013,INT((ROW(A8326)-1)/20)+1,1)))&gt;0,
   DATE(2013,INT((ROW(A8326)-1)/20)+1,1),
   ""
)</f>
        <v/>
      </c>
      <c r="B8129" s="72" t="str">
        <f t="shared" si="325"/>
        <v/>
      </c>
      <c r="C8129" s="73"/>
      <c r="D8129" s="73"/>
      <c r="E8129" s="73"/>
      <c r="F8129" s="73"/>
      <c r="G8129" s="73"/>
    </row>
    <row r="8130" spans="1:7" x14ac:dyDescent="0.25">
      <c r="A8130" s="71" t="str">
        <f>IF(
   SUMPRODUCT(--(Sinduscon!$3:$3=DATE(2013,INT((ROW(A8327)-1)/20)+1,1)))&gt;0,
   DATE(2013,INT((ROW(A8327)-1)/20)+1,1),
   ""
)</f>
        <v/>
      </c>
      <c r="B8130" s="72" t="str">
        <f t="shared" si="325"/>
        <v/>
      </c>
      <c r="C8130" s="73"/>
      <c r="D8130" s="73"/>
      <c r="E8130" s="73"/>
      <c r="F8130" s="73"/>
      <c r="G8130" s="73"/>
    </row>
    <row r="8131" spans="1:7" x14ac:dyDescent="0.25">
      <c r="A8131" s="71" t="str">
        <f>IF(
   SUMPRODUCT(--(Sinduscon!$3:$3=DATE(2013,INT((ROW(A8328)-1)/20)+1,1)))&gt;0,
   DATE(2013,INT((ROW(A8328)-1)/20)+1,1),
   ""
)</f>
        <v/>
      </c>
      <c r="B8131" s="72" t="str">
        <f t="shared" si="325"/>
        <v/>
      </c>
      <c r="C8131" s="73"/>
      <c r="D8131" s="73"/>
      <c r="E8131" s="73"/>
      <c r="F8131" s="73"/>
      <c r="G8131" s="73"/>
    </row>
    <row r="8132" spans="1:7" x14ac:dyDescent="0.25">
      <c r="A8132" s="71" t="str">
        <f>IF(
   SUMPRODUCT(--(Sinduscon!$3:$3=DATE(2013,INT((ROW(A8329)-1)/20)+1,1)))&gt;0,
   DATE(2013,INT((ROW(A8329)-1)/20)+1,1),
   ""
)</f>
        <v/>
      </c>
      <c r="B8132" s="72" t="str">
        <f t="shared" si="325"/>
        <v/>
      </c>
      <c r="C8132" s="73"/>
      <c r="D8132" s="73"/>
      <c r="E8132" s="73"/>
      <c r="F8132" s="73"/>
      <c r="G8132" s="73"/>
    </row>
    <row r="8133" spans="1:7" x14ac:dyDescent="0.25">
      <c r="A8133" s="71" t="str">
        <f>IF(
   SUMPRODUCT(--(Sinduscon!$3:$3=DATE(2013,INT((ROW(A8330)-1)/20)+1,1)))&gt;0,
   DATE(2013,INT((ROW(A8330)-1)/20)+1,1),
   ""
)</f>
        <v/>
      </c>
      <c r="B8133" s="72" t="str">
        <f t="shared" si="325"/>
        <v/>
      </c>
      <c r="C8133" s="73"/>
      <c r="D8133" s="73"/>
      <c r="E8133" s="73"/>
      <c r="F8133" s="73"/>
      <c r="G8133" s="73"/>
    </row>
    <row r="8134" spans="1:7" x14ac:dyDescent="0.25">
      <c r="A8134" s="71" t="str">
        <f>IF(
   SUMPRODUCT(--(Sinduscon!$3:$3=DATE(2013,INT((ROW(A8331)-1)/20)+1,1)))&gt;0,
   DATE(2013,INT((ROW(A8331)-1)/20)+1,1),
   ""
)</f>
        <v/>
      </c>
      <c r="B8134" s="72" t="str">
        <f t="shared" si="325"/>
        <v/>
      </c>
      <c r="C8134" s="73"/>
      <c r="D8134" s="73"/>
      <c r="E8134" s="73"/>
      <c r="F8134" s="73"/>
      <c r="G8134" s="73"/>
    </row>
    <row r="8135" spans="1:7" x14ac:dyDescent="0.25">
      <c r="A8135" s="71" t="str">
        <f>IF(
   SUMPRODUCT(--(Sinduscon!$3:$3=DATE(2013,INT((ROW(A8332)-1)/20)+1,1)))&gt;0,
   DATE(2013,INT((ROW(A8332)-1)/20)+1,1),
   ""
)</f>
        <v/>
      </c>
      <c r="B8135" s="72" t="str">
        <f t="shared" si="325"/>
        <v/>
      </c>
      <c r="C8135" s="73"/>
      <c r="D8135" s="73"/>
      <c r="E8135" s="73"/>
      <c r="F8135" s="73"/>
      <c r="G8135" s="73"/>
    </row>
    <row r="8136" spans="1:7" x14ac:dyDescent="0.25">
      <c r="A8136" s="71" t="str">
        <f>IF(
   SUMPRODUCT(--(Sinduscon!$3:$3=DATE(2013,INT((ROW(A8333)-1)/20)+1,1)))&gt;0,
   DATE(2013,INT((ROW(A8333)-1)/20)+1,1),
   ""
)</f>
        <v/>
      </c>
      <c r="B8136" s="72" t="str">
        <f t="shared" ref="B8136:B8199" si="326">IF(A8136&lt;&gt;"", CHOOSE(MOD(QUOTIENT(ROW()-4,4),5)+1,"R-1","PP-4","R-8","R-16","PIS"), "")</f>
        <v/>
      </c>
      <c r="C8136" s="73"/>
      <c r="D8136" s="73"/>
      <c r="E8136" s="73"/>
      <c r="F8136" s="73"/>
      <c r="G8136" s="73"/>
    </row>
    <row r="8137" spans="1:7" x14ac:dyDescent="0.25">
      <c r="A8137" s="71" t="str">
        <f>IF(
   SUMPRODUCT(--(Sinduscon!$3:$3=DATE(2013,INT((ROW(A8334)-1)/20)+1,1)))&gt;0,
   DATE(2013,INT((ROW(A8334)-1)/20)+1,1),
   ""
)</f>
        <v/>
      </c>
      <c r="B8137" s="72" t="str">
        <f t="shared" si="326"/>
        <v/>
      </c>
      <c r="C8137" s="73"/>
      <c r="D8137" s="73"/>
      <c r="E8137" s="73"/>
      <c r="F8137" s="73"/>
      <c r="G8137" s="73"/>
    </row>
    <row r="8138" spans="1:7" x14ac:dyDescent="0.25">
      <c r="A8138" s="71" t="str">
        <f>IF(
   SUMPRODUCT(--(Sinduscon!$3:$3=DATE(2013,INT((ROW(A8335)-1)/20)+1,1)))&gt;0,
   DATE(2013,INT((ROW(A8335)-1)/20)+1,1),
   ""
)</f>
        <v/>
      </c>
      <c r="B8138" s="72" t="str">
        <f t="shared" si="326"/>
        <v/>
      </c>
      <c r="C8138" s="73"/>
      <c r="D8138" s="73"/>
      <c r="E8138" s="73"/>
      <c r="F8138" s="73"/>
      <c r="G8138" s="73"/>
    </row>
    <row r="8139" spans="1:7" x14ac:dyDescent="0.25">
      <c r="A8139" s="71" t="str">
        <f>IF(
   SUMPRODUCT(--(Sinduscon!$3:$3=DATE(2013,INT((ROW(A8336)-1)/20)+1,1)))&gt;0,
   DATE(2013,INT((ROW(A8336)-1)/20)+1,1),
   ""
)</f>
        <v/>
      </c>
      <c r="B8139" s="72" t="str">
        <f t="shared" si="326"/>
        <v/>
      </c>
      <c r="C8139" s="73"/>
      <c r="D8139" s="73"/>
      <c r="E8139" s="73"/>
      <c r="F8139" s="73"/>
      <c r="G8139" s="73"/>
    </row>
    <row r="8140" spans="1:7" x14ac:dyDescent="0.25">
      <c r="A8140" s="71" t="str">
        <f>IF(
   SUMPRODUCT(--(Sinduscon!$3:$3=DATE(2013,INT((ROW(A8337)-1)/20)+1,1)))&gt;0,
   DATE(2013,INT((ROW(A8337)-1)/20)+1,1),
   ""
)</f>
        <v/>
      </c>
      <c r="B8140" s="72" t="str">
        <f t="shared" si="326"/>
        <v/>
      </c>
      <c r="C8140" s="73"/>
      <c r="D8140" s="73"/>
      <c r="E8140" s="73"/>
      <c r="F8140" s="73"/>
      <c r="G8140" s="73"/>
    </row>
    <row r="8141" spans="1:7" x14ac:dyDescent="0.25">
      <c r="A8141" s="71" t="str">
        <f>IF(
   SUMPRODUCT(--(Sinduscon!$3:$3=DATE(2013,INT((ROW(A8338)-1)/20)+1,1)))&gt;0,
   DATE(2013,INT((ROW(A8338)-1)/20)+1,1),
   ""
)</f>
        <v/>
      </c>
      <c r="B8141" s="72" t="str">
        <f t="shared" si="326"/>
        <v/>
      </c>
      <c r="C8141" s="73"/>
      <c r="D8141" s="73"/>
      <c r="E8141" s="73"/>
      <c r="F8141" s="73"/>
      <c r="G8141" s="73"/>
    </row>
    <row r="8142" spans="1:7" x14ac:dyDescent="0.25">
      <c r="A8142" s="71" t="str">
        <f>IF(
   SUMPRODUCT(--(Sinduscon!$3:$3=DATE(2013,INT((ROW(A8339)-1)/20)+1,1)))&gt;0,
   DATE(2013,INT((ROW(A8339)-1)/20)+1,1),
   ""
)</f>
        <v/>
      </c>
      <c r="B8142" s="72" t="str">
        <f t="shared" si="326"/>
        <v/>
      </c>
      <c r="C8142" s="73"/>
      <c r="D8142" s="73"/>
      <c r="E8142" s="73"/>
      <c r="F8142" s="73"/>
      <c r="G8142" s="73"/>
    </row>
    <row r="8143" spans="1:7" x14ac:dyDescent="0.25">
      <c r="A8143" s="71" t="str">
        <f>IF(
   SUMPRODUCT(--(Sinduscon!$3:$3=DATE(2013,INT((ROW(A8340)-1)/20)+1,1)))&gt;0,
   DATE(2013,INT((ROW(A8340)-1)/20)+1,1),
   ""
)</f>
        <v/>
      </c>
      <c r="B8143" s="72" t="str">
        <f t="shared" si="326"/>
        <v/>
      </c>
      <c r="C8143" s="73"/>
      <c r="D8143" s="73"/>
      <c r="E8143" s="73"/>
      <c r="F8143" s="73"/>
      <c r="G8143" s="73"/>
    </row>
    <row r="8144" spans="1:7" x14ac:dyDescent="0.25">
      <c r="A8144" s="71" t="str">
        <f>IF(
   SUMPRODUCT(--(Sinduscon!$3:$3=DATE(2013,INT((ROW(A8341)-1)/20)+1,1)))&gt;0,
   DATE(2013,INT((ROW(A8341)-1)/20)+1,1),
   ""
)</f>
        <v/>
      </c>
      <c r="B8144" s="72" t="str">
        <f t="shared" si="326"/>
        <v/>
      </c>
      <c r="C8144" s="73"/>
      <c r="D8144" s="73"/>
      <c r="E8144" s="73"/>
      <c r="F8144" s="73"/>
      <c r="G8144" s="73"/>
    </row>
    <row r="8145" spans="1:7" x14ac:dyDescent="0.25">
      <c r="A8145" s="71" t="str">
        <f>IF(
   SUMPRODUCT(--(Sinduscon!$3:$3=DATE(2013,INT((ROW(A8342)-1)/20)+1,1)))&gt;0,
   DATE(2013,INT((ROW(A8342)-1)/20)+1,1),
   ""
)</f>
        <v/>
      </c>
      <c r="B8145" s="72" t="str">
        <f t="shared" si="326"/>
        <v/>
      </c>
      <c r="C8145" s="73"/>
      <c r="D8145" s="73"/>
      <c r="E8145" s="73"/>
      <c r="F8145" s="73"/>
      <c r="G8145" s="73"/>
    </row>
    <row r="8146" spans="1:7" x14ac:dyDescent="0.25">
      <c r="A8146" s="71" t="str">
        <f>IF(
   SUMPRODUCT(--(Sinduscon!$3:$3=DATE(2013,INT((ROW(A8343)-1)/20)+1,1)))&gt;0,
   DATE(2013,INT((ROW(A8343)-1)/20)+1,1),
   ""
)</f>
        <v/>
      </c>
      <c r="B8146" s="72" t="str">
        <f t="shared" si="326"/>
        <v/>
      </c>
      <c r="C8146" s="73"/>
      <c r="D8146" s="73"/>
      <c r="E8146" s="73"/>
      <c r="F8146" s="73"/>
      <c r="G8146" s="73"/>
    </row>
    <row r="8147" spans="1:7" x14ac:dyDescent="0.25">
      <c r="A8147" s="71" t="str">
        <f>IF(
   SUMPRODUCT(--(Sinduscon!$3:$3=DATE(2013,INT((ROW(A8344)-1)/20)+1,1)))&gt;0,
   DATE(2013,INT((ROW(A8344)-1)/20)+1,1),
   ""
)</f>
        <v/>
      </c>
      <c r="B8147" s="72" t="str">
        <f t="shared" si="326"/>
        <v/>
      </c>
      <c r="C8147" s="73"/>
      <c r="D8147" s="73"/>
      <c r="E8147" s="73"/>
      <c r="F8147" s="73"/>
      <c r="G8147" s="73"/>
    </row>
    <row r="8148" spans="1:7" x14ac:dyDescent="0.25">
      <c r="A8148" s="71" t="str">
        <f>IF(
   SUMPRODUCT(--(Sinduscon!$3:$3=DATE(2013,INT((ROW(A8345)-1)/20)+1,1)))&gt;0,
   DATE(2013,INT((ROW(A8345)-1)/20)+1,1),
   ""
)</f>
        <v/>
      </c>
      <c r="B8148" s="72" t="str">
        <f t="shared" si="326"/>
        <v/>
      </c>
      <c r="C8148" s="73"/>
      <c r="D8148" s="73"/>
      <c r="E8148" s="73"/>
      <c r="F8148" s="73"/>
      <c r="G8148" s="73"/>
    </row>
    <row r="8149" spans="1:7" x14ac:dyDescent="0.25">
      <c r="A8149" s="71" t="str">
        <f>IF(
   SUMPRODUCT(--(Sinduscon!$3:$3=DATE(2013,INT((ROW(A8346)-1)/20)+1,1)))&gt;0,
   DATE(2013,INT((ROW(A8346)-1)/20)+1,1),
   ""
)</f>
        <v/>
      </c>
      <c r="B8149" s="72" t="str">
        <f t="shared" si="326"/>
        <v/>
      </c>
      <c r="C8149" s="73"/>
      <c r="D8149" s="73"/>
      <c r="E8149" s="73"/>
      <c r="F8149" s="73"/>
      <c r="G8149" s="73"/>
    </row>
    <row r="8150" spans="1:7" x14ac:dyDescent="0.25">
      <c r="A8150" s="71" t="str">
        <f>IF(
   SUMPRODUCT(--(Sinduscon!$3:$3=DATE(2013,INT((ROW(A8347)-1)/20)+1,1)))&gt;0,
   DATE(2013,INT((ROW(A8347)-1)/20)+1,1),
   ""
)</f>
        <v/>
      </c>
      <c r="B8150" s="72" t="str">
        <f t="shared" si="326"/>
        <v/>
      </c>
      <c r="C8150" s="73"/>
      <c r="D8150" s="73"/>
      <c r="E8150" s="73"/>
      <c r="F8150" s="73"/>
      <c r="G8150" s="73"/>
    </row>
    <row r="8151" spans="1:7" x14ac:dyDescent="0.25">
      <c r="A8151" s="71" t="str">
        <f>IF(
   SUMPRODUCT(--(Sinduscon!$3:$3=DATE(2013,INT((ROW(A8348)-1)/20)+1,1)))&gt;0,
   DATE(2013,INT((ROW(A8348)-1)/20)+1,1),
   ""
)</f>
        <v/>
      </c>
      <c r="B8151" s="72" t="str">
        <f t="shared" si="326"/>
        <v/>
      </c>
      <c r="C8151" s="73"/>
      <c r="D8151" s="73"/>
      <c r="E8151" s="73"/>
      <c r="F8151" s="73"/>
      <c r="G8151" s="73"/>
    </row>
    <row r="8152" spans="1:7" x14ac:dyDescent="0.25">
      <c r="A8152" s="71" t="str">
        <f>IF(
   SUMPRODUCT(--(Sinduscon!$3:$3=DATE(2013,INT((ROW(A8349)-1)/20)+1,1)))&gt;0,
   DATE(2013,INT((ROW(A8349)-1)/20)+1,1),
   ""
)</f>
        <v/>
      </c>
      <c r="B8152" s="72" t="str">
        <f t="shared" si="326"/>
        <v/>
      </c>
      <c r="C8152" s="73"/>
      <c r="D8152" s="73"/>
      <c r="E8152" s="73"/>
      <c r="F8152" s="73"/>
      <c r="G8152" s="73"/>
    </row>
    <row r="8153" spans="1:7" x14ac:dyDescent="0.25">
      <c r="A8153" s="71" t="str">
        <f>IF(
   SUMPRODUCT(--(Sinduscon!$3:$3=DATE(2013,INT((ROW(A8350)-1)/20)+1,1)))&gt;0,
   DATE(2013,INT((ROW(A8350)-1)/20)+1,1),
   ""
)</f>
        <v/>
      </c>
      <c r="B8153" s="72" t="str">
        <f t="shared" si="326"/>
        <v/>
      </c>
      <c r="C8153" s="73"/>
      <c r="D8153" s="73"/>
      <c r="E8153" s="73"/>
      <c r="F8153" s="73"/>
      <c r="G8153" s="73"/>
    </row>
    <row r="8154" spans="1:7" x14ac:dyDescent="0.25">
      <c r="A8154" s="71" t="str">
        <f>IF(
   SUMPRODUCT(--(Sinduscon!$3:$3=DATE(2013,INT((ROW(A8351)-1)/20)+1,1)))&gt;0,
   DATE(2013,INT((ROW(A8351)-1)/20)+1,1),
   ""
)</f>
        <v/>
      </c>
      <c r="B8154" s="72" t="str">
        <f t="shared" si="326"/>
        <v/>
      </c>
      <c r="C8154" s="73"/>
      <c r="D8154" s="73"/>
      <c r="E8154" s="73"/>
      <c r="F8154" s="73"/>
      <c r="G8154" s="73"/>
    </row>
    <row r="8155" spans="1:7" x14ac:dyDescent="0.25">
      <c r="A8155" s="71" t="str">
        <f>IF(
   SUMPRODUCT(--(Sinduscon!$3:$3=DATE(2013,INT((ROW(A8352)-1)/20)+1,1)))&gt;0,
   DATE(2013,INT((ROW(A8352)-1)/20)+1,1),
   ""
)</f>
        <v/>
      </c>
      <c r="B8155" s="72" t="str">
        <f t="shared" si="326"/>
        <v/>
      </c>
      <c r="C8155" s="73"/>
      <c r="D8155" s="73"/>
      <c r="E8155" s="73"/>
      <c r="F8155" s="73"/>
      <c r="G8155" s="73"/>
    </row>
    <row r="8156" spans="1:7" x14ac:dyDescent="0.25">
      <c r="A8156" s="71" t="str">
        <f>IF(
   SUMPRODUCT(--(Sinduscon!$3:$3=DATE(2013,INT((ROW(A8353)-1)/20)+1,1)))&gt;0,
   DATE(2013,INT((ROW(A8353)-1)/20)+1,1),
   ""
)</f>
        <v/>
      </c>
      <c r="B8156" s="72" t="str">
        <f t="shared" si="326"/>
        <v/>
      </c>
      <c r="C8156" s="73"/>
      <c r="D8156" s="73"/>
      <c r="E8156" s="73"/>
      <c r="F8156" s="73"/>
      <c r="G8156" s="73"/>
    </row>
    <row r="8157" spans="1:7" x14ac:dyDescent="0.25">
      <c r="A8157" s="71" t="str">
        <f>IF(
   SUMPRODUCT(--(Sinduscon!$3:$3=DATE(2013,INT((ROW(A8354)-1)/20)+1,1)))&gt;0,
   DATE(2013,INT((ROW(A8354)-1)/20)+1,1),
   ""
)</f>
        <v/>
      </c>
      <c r="B8157" s="72" t="str">
        <f t="shared" si="326"/>
        <v/>
      </c>
      <c r="C8157" s="73"/>
      <c r="D8157" s="73"/>
      <c r="E8157" s="73"/>
      <c r="F8157" s="73"/>
      <c r="G8157" s="73"/>
    </row>
    <row r="8158" spans="1:7" x14ac:dyDescent="0.25">
      <c r="A8158" s="71" t="str">
        <f>IF(
   SUMPRODUCT(--(Sinduscon!$3:$3=DATE(2013,INT((ROW(A8355)-1)/20)+1,1)))&gt;0,
   DATE(2013,INT((ROW(A8355)-1)/20)+1,1),
   ""
)</f>
        <v/>
      </c>
      <c r="B8158" s="72" t="str">
        <f t="shared" si="326"/>
        <v/>
      </c>
      <c r="C8158" s="73"/>
      <c r="D8158" s="73"/>
      <c r="E8158" s="73"/>
      <c r="F8158" s="73"/>
      <c r="G8158" s="73"/>
    </row>
    <row r="8159" spans="1:7" x14ac:dyDescent="0.25">
      <c r="A8159" s="71" t="str">
        <f>IF(
   SUMPRODUCT(--(Sinduscon!$3:$3=DATE(2013,INT((ROW(A8356)-1)/20)+1,1)))&gt;0,
   DATE(2013,INT((ROW(A8356)-1)/20)+1,1),
   ""
)</f>
        <v/>
      </c>
      <c r="B8159" s="72" t="str">
        <f t="shared" si="326"/>
        <v/>
      </c>
      <c r="C8159" s="73"/>
      <c r="D8159" s="73"/>
      <c r="E8159" s="73"/>
      <c r="F8159" s="73"/>
      <c r="G8159" s="73"/>
    </row>
    <row r="8160" spans="1:7" x14ac:dyDescent="0.25">
      <c r="A8160" s="71" t="str">
        <f>IF(
   SUMPRODUCT(--(Sinduscon!$3:$3=DATE(2013,INT((ROW(A8357)-1)/20)+1,1)))&gt;0,
   DATE(2013,INT((ROW(A8357)-1)/20)+1,1),
   ""
)</f>
        <v/>
      </c>
      <c r="B8160" s="72" t="str">
        <f t="shared" si="326"/>
        <v/>
      </c>
      <c r="C8160" s="73"/>
      <c r="D8160" s="73"/>
      <c r="E8160" s="73"/>
      <c r="F8160" s="73"/>
      <c r="G8160" s="73"/>
    </row>
    <row r="8161" spans="1:7" x14ac:dyDescent="0.25">
      <c r="A8161" s="71" t="str">
        <f>IF(
   SUMPRODUCT(--(Sinduscon!$3:$3=DATE(2013,INT((ROW(A8358)-1)/20)+1,1)))&gt;0,
   DATE(2013,INT((ROW(A8358)-1)/20)+1,1),
   ""
)</f>
        <v/>
      </c>
      <c r="B8161" s="72" t="str">
        <f t="shared" si="326"/>
        <v/>
      </c>
      <c r="C8161" s="73"/>
      <c r="D8161" s="73"/>
      <c r="E8161" s="73"/>
      <c r="F8161" s="73"/>
      <c r="G8161" s="73"/>
    </row>
    <row r="8162" spans="1:7" x14ac:dyDescent="0.25">
      <c r="A8162" s="71" t="str">
        <f>IF(
   SUMPRODUCT(--(Sinduscon!$3:$3=DATE(2013,INT((ROW(A8359)-1)/20)+1,1)))&gt;0,
   DATE(2013,INT((ROW(A8359)-1)/20)+1,1),
   ""
)</f>
        <v/>
      </c>
      <c r="B8162" s="72" t="str">
        <f t="shared" si="326"/>
        <v/>
      </c>
      <c r="C8162" s="73"/>
      <c r="D8162" s="73"/>
      <c r="E8162" s="73"/>
      <c r="F8162" s="73"/>
      <c r="G8162" s="73"/>
    </row>
    <row r="8163" spans="1:7" x14ac:dyDescent="0.25">
      <c r="A8163" s="71" t="str">
        <f>IF(
   SUMPRODUCT(--(Sinduscon!$3:$3=DATE(2013,INT((ROW(A8360)-1)/20)+1,1)))&gt;0,
   DATE(2013,INT((ROW(A8360)-1)/20)+1,1),
   ""
)</f>
        <v/>
      </c>
      <c r="B8163" s="72" t="str">
        <f t="shared" si="326"/>
        <v/>
      </c>
      <c r="C8163" s="73"/>
      <c r="D8163" s="73"/>
      <c r="E8163" s="73"/>
      <c r="F8163" s="73"/>
      <c r="G8163" s="73"/>
    </row>
    <row r="8164" spans="1:7" x14ac:dyDescent="0.25">
      <c r="A8164" s="71" t="str">
        <f>IF(
   SUMPRODUCT(--(Sinduscon!$3:$3=DATE(2013,INT((ROW(A8361)-1)/20)+1,1)))&gt;0,
   DATE(2013,INT((ROW(A8361)-1)/20)+1,1),
   ""
)</f>
        <v/>
      </c>
      <c r="B8164" s="72" t="str">
        <f t="shared" si="326"/>
        <v/>
      </c>
      <c r="C8164" s="73"/>
      <c r="D8164" s="73"/>
      <c r="E8164" s="73"/>
      <c r="F8164" s="73"/>
      <c r="G8164" s="73"/>
    </row>
    <row r="8165" spans="1:7" x14ac:dyDescent="0.25">
      <c r="A8165" s="71" t="str">
        <f>IF(
   SUMPRODUCT(--(Sinduscon!$3:$3=DATE(2013,INT((ROW(A8362)-1)/20)+1,1)))&gt;0,
   DATE(2013,INT((ROW(A8362)-1)/20)+1,1),
   ""
)</f>
        <v/>
      </c>
      <c r="B8165" s="72" t="str">
        <f t="shared" si="326"/>
        <v/>
      </c>
      <c r="C8165" s="73"/>
      <c r="D8165" s="73"/>
      <c r="E8165" s="73"/>
      <c r="F8165" s="73"/>
      <c r="G8165" s="73"/>
    </row>
    <row r="8166" spans="1:7" x14ac:dyDescent="0.25">
      <c r="A8166" s="71" t="str">
        <f>IF(
   SUMPRODUCT(--(Sinduscon!$3:$3=DATE(2013,INT((ROW(A8363)-1)/20)+1,1)))&gt;0,
   DATE(2013,INT((ROW(A8363)-1)/20)+1,1),
   ""
)</f>
        <v/>
      </c>
      <c r="B8166" s="72" t="str">
        <f t="shared" si="326"/>
        <v/>
      </c>
      <c r="C8166" s="73"/>
      <c r="D8166" s="73"/>
      <c r="E8166" s="73"/>
      <c r="F8166" s="73"/>
      <c r="G8166" s="73"/>
    </row>
    <row r="8167" spans="1:7" x14ac:dyDescent="0.25">
      <c r="A8167" s="71" t="str">
        <f>IF(
   SUMPRODUCT(--(Sinduscon!$3:$3=DATE(2013,INT((ROW(A8364)-1)/20)+1,1)))&gt;0,
   DATE(2013,INT((ROW(A8364)-1)/20)+1,1),
   ""
)</f>
        <v/>
      </c>
      <c r="B8167" s="72" t="str">
        <f t="shared" si="326"/>
        <v/>
      </c>
      <c r="C8167" s="73"/>
      <c r="D8167" s="73"/>
      <c r="E8167" s="73"/>
      <c r="F8167" s="73"/>
      <c r="G8167" s="73"/>
    </row>
    <row r="8168" spans="1:7" x14ac:dyDescent="0.25">
      <c r="A8168" s="71" t="str">
        <f>IF(
   SUMPRODUCT(--(Sinduscon!$3:$3=DATE(2013,INT((ROW(A8365)-1)/20)+1,1)))&gt;0,
   DATE(2013,INT((ROW(A8365)-1)/20)+1,1),
   ""
)</f>
        <v/>
      </c>
      <c r="B8168" s="72" t="str">
        <f t="shared" si="326"/>
        <v/>
      </c>
      <c r="C8168" s="73"/>
      <c r="D8168" s="73"/>
      <c r="E8168" s="73"/>
      <c r="F8168" s="73"/>
      <c r="G8168" s="73"/>
    </row>
    <row r="8169" spans="1:7" x14ac:dyDescent="0.25">
      <c r="A8169" s="71" t="str">
        <f>IF(
   SUMPRODUCT(--(Sinduscon!$3:$3=DATE(2013,INT((ROW(A8366)-1)/20)+1,1)))&gt;0,
   DATE(2013,INT((ROW(A8366)-1)/20)+1,1),
   ""
)</f>
        <v/>
      </c>
      <c r="B8169" s="72" t="str">
        <f t="shared" si="326"/>
        <v/>
      </c>
      <c r="C8169" s="73"/>
      <c r="D8169" s="73"/>
      <c r="E8169" s="73"/>
      <c r="F8169" s="73"/>
      <c r="G8169" s="73"/>
    </row>
    <row r="8170" spans="1:7" x14ac:dyDescent="0.25">
      <c r="A8170" s="71" t="str">
        <f>IF(
   SUMPRODUCT(--(Sinduscon!$3:$3=DATE(2013,INT((ROW(A8367)-1)/20)+1,1)))&gt;0,
   DATE(2013,INT((ROW(A8367)-1)/20)+1,1),
   ""
)</f>
        <v/>
      </c>
      <c r="B8170" s="72" t="str">
        <f t="shared" si="326"/>
        <v/>
      </c>
      <c r="C8170" s="73"/>
      <c r="D8170" s="73"/>
      <c r="E8170" s="73"/>
      <c r="F8170" s="73"/>
      <c r="G8170" s="73"/>
    </row>
    <row r="8171" spans="1:7" x14ac:dyDescent="0.25">
      <c r="A8171" s="71" t="str">
        <f>IF(
   SUMPRODUCT(--(Sinduscon!$3:$3=DATE(2013,INT((ROW(A8368)-1)/20)+1,1)))&gt;0,
   DATE(2013,INT((ROW(A8368)-1)/20)+1,1),
   ""
)</f>
        <v/>
      </c>
      <c r="B8171" s="72" t="str">
        <f t="shared" si="326"/>
        <v/>
      </c>
      <c r="C8171" s="73"/>
      <c r="D8171" s="73"/>
      <c r="E8171" s="73"/>
      <c r="F8171" s="73"/>
      <c r="G8171" s="73"/>
    </row>
    <row r="8172" spans="1:7" x14ac:dyDescent="0.25">
      <c r="A8172" s="71" t="str">
        <f>IF(
   SUMPRODUCT(--(Sinduscon!$3:$3=DATE(2013,INT((ROW(A8369)-1)/20)+1,1)))&gt;0,
   DATE(2013,INT((ROW(A8369)-1)/20)+1,1),
   ""
)</f>
        <v/>
      </c>
      <c r="B8172" s="72" t="str">
        <f t="shared" si="326"/>
        <v/>
      </c>
      <c r="C8172" s="73"/>
      <c r="D8172" s="73"/>
      <c r="E8172" s="73"/>
      <c r="F8172" s="73"/>
      <c r="G8172" s="73"/>
    </row>
    <row r="8173" spans="1:7" x14ac:dyDescent="0.25">
      <c r="A8173" s="71" t="str">
        <f>IF(
   SUMPRODUCT(--(Sinduscon!$3:$3=DATE(2013,INT((ROW(A8370)-1)/20)+1,1)))&gt;0,
   DATE(2013,INT((ROW(A8370)-1)/20)+1,1),
   ""
)</f>
        <v/>
      </c>
      <c r="B8173" s="72" t="str">
        <f t="shared" si="326"/>
        <v/>
      </c>
      <c r="C8173" s="73"/>
      <c r="D8173" s="73"/>
      <c r="E8173" s="73"/>
      <c r="F8173" s="73"/>
      <c r="G8173" s="73"/>
    </row>
    <row r="8174" spans="1:7" x14ac:dyDescent="0.25">
      <c r="A8174" s="71" t="str">
        <f>IF(
   SUMPRODUCT(--(Sinduscon!$3:$3=DATE(2013,INT((ROW(A8371)-1)/20)+1,1)))&gt;0,
   DATE(2013,INT((ROW(A8371)-1)/20)+1,1),
   ""
)</f>
        <v/>
      </c>
      <c r="B8174" s="72" t="str">
        <f t="shared" si="326"/>
        <v/>
      </c>
      <c r="C8174" s="73"/>
      <c r="D8174" s="73"/>
      <c r="E8174" s="73"/>
      <c r="F8174" s="73"/>
      <c r="G8174" s="73"/>
    </row>
    <row r="8175" spans="1:7" x14ac:dyDescent="0.25">
      <c r="A8175" s="71" t="str">
        <f>IF(
   SUMPRODUCT(--(Sinduscon!$3:$3=DATE(2013,INT((ROW(A8372)-1)/20)+1,1)))&gt;0,
   DATE(2013,INT((ROW(A8372)-1)/20)+1,1),
   ""
)</f>
        <v/>
      </c>
      <c r="B8175" s="72" t="str">
        <f t="shared" si="326"/>
        <v/>
      </c>
      <c r="C8175" s="73"/>
      <c r="D8175" s="73"/>
      <c r="E8175" s="73"/>
      <c r="F8175" s="73"/>
      <c r="G8175" s="73"/>
    </row>
    <row r="8176" spans="1:7" x14ac:dyDescent="0.25">
      <c r="A8176" s="71" t="str">
        <f>IF(
   SUMPRODUCT(--(Sinduscon!$3:$3=DATE(2013,INT((ROW(A8373)-1)/20)+1,1)))&gt;0,
   DATE(2013,INT((ROW(A8373)-1)/20)+1,1),
   ""
)</f>
        <v/>
      </c>
      <c r="B8176" s="72" t="str">
        <f t="shared" si="326"/>
        <v/>
      </c>
      <c r="C8176" s="73"/>
      <c r="D8176" s="73"/>
      <c r="E8176" s="73"/>
      <c r="F8176" s="73"/>
      <c r="G8176" s="73"/>
    </row>
    <row r="8177" spans="1:7" x14ac:dyDescent="0.25">
      <c r="A8177" s="71" t="str">
        <f>IF(
   SUMPRODUCT(--(Sinduscon!$3:$3=DATE(2013,INT((ROW(A8374)-1)/20)+1,1)))&gt;0,
   DATE(2013,INT((ROW(A8374)-1)/20)+1,1),
   ""
)</f>
        <v/>
      </c>
      <c r="B8177" s="72" t="str">
        <f t="shared" si="326"/>
        <v/>
      </c>
      <c r="C8177" s="73"/>
      <c r="D8177" s="73"/>
      <c r="E8177" s="73"/>
      <c r="F8177" s="73"/>
      <c r="G8177" s="73"/>
    </row>
    <row r="8178" spans="1:7" x14ac:dyDescent="0.25">
      <c r="A8178" s="71" t="str">
        <f>IF(
   SUMPRODUCT(--(Sinduscon!$3:$3=DATE(2013,INT((ROW(A8375)-1)/20)+1,1)))&gt;0,
   DATE(2013,INT((ROW(A8375)-1)/20)+1,1),
   ""
)</f>
        <v/>
      </c>
      <c r="B8178" s="72" t="str">
        <f t="shared" si="326"/>
        <v/>
      </c>
      <c r="C8178" s="73"/>
      <c r="D8178" s="73"/>
      <c r="E8178" s="73"/>
      <c r="F8178" s="73"/>
      <c r="G8178" s="73"/>
    </row>
    <row r="8179" spans="1:7" x14ac:dyDescent="0.25">
      <c r="A8179" s="71" t="str">
        <f>IF(
   SUMPRODUCT(--(Sinduscon!$3:$3=DATE(2013,INT((ROW(A8376)-1)/20)+1,1)))&gt;0,
   DATE(2013,INT((ROW(A8376)-1)/20)+1,1),
   ""
)</f>
        <v/>
      </c>
      <c r="B8179" s="72" t="str">
        <f t="shared" si="326"/>
        <v/>
      </c>
      <c r="C8179" s="73"/>
      <c r="D8179" s="73"/>
      <c r="E8179" s="73"/>
      <c r="F8179" s="73"/>
      <c r="G8179" s="73"/>
    </row>
    <row r="8180" spans="1:7" x14ac:dyDescent="0.25">
      <c r="A8180" s="71" t="str">
        <f>IF(
   SUMPRODUCT(--(Sinduscon!$3:$3=DATE(2013,INT((ROW(A8377)-1)/20)+1,1)))&gt;0,
   DATE(2013,INT((ROW(A8377)-1)/20)+1,1),
   ""
)</f>
        <v/>
      </c>
      <c r="B8180" s="72" t="str">
        <f t="shared" si="326"/>
        <v/>
      </c>
      <c r="C8180" s="73"/>
      <c r="D8180" s="73"/>
      <c r="E8180" s="73"/>
      <c r="F8180" s="73"/>
      <c r="G8180" s="73"/>
    </row>
    <row r="8181" spans="1:7" x14ac:dyDescent="0.25">
      <c r="A8181" s="71" t="str">
        <f>IF(
   SUMPRODUCT(--(Sinduscon!$3:$3=DATE(2013,INT((ROW(A8378)-1)/20)+1,1)))&gt;0,
   DATE(2013,INT((ROW(A8378)-1)/20)+1,1),
   ""
)</f>
        <v/>
      </c>
      <c r="B8181" s="72" t="str">
        <f t="shared" si="326"/>
        <v/>
      </c>
      <c r="C8181" s="73"/>
      <c r="D8181" s="73"/>
      <c r="E8181" s="73"/>
      <c r="F8181" s="73"/>
      <c r="G8181" s="73"/>
    </row>
    <row r="8182" spans="1:7" x14ac:dyDescent="0.25">
      <c r="A8182" s="71" t="str">
        <f>IF(
   SUMPRODUCT(--(Sinduscon!$3:$3=DATE(2013,INT((ROW(A8379)-1)/20)+1,1)))&gt;0,
   DATE(2013,INT((ROW(A8379)-1)/20)+1,1),
   ""
)</f>
        <v/>
      </c>
      <c r="B8182" s="72" t="str">
        <f t="shared" si="326"/>
        <v/>
      </c>
      <c r="C8182" s="73"/>
      <c r="D8182" s="73"/>
      <c r="E8182" s="73"/>
      <c r="F8182" s="73"/>
      <c r="G8182" s="73"/>
    </row>
    <row r="8183" spans="1:7" x14ac:dyDescent="0.25">
      <c r="A8183" s="71" t="str">
        <f>IF(
   SUMPRODUCT(--(Sinduscon!$3:$3=DATE(2013,INT((ROW(A8380)-1)/20)+1,1)))&gt;0,
   DATE(2013,INT((ROW(A8380)-1)/20)+1,1),
   ""
)</f>
        <v/>
      </c>
      <c r="B8183" s="72" t="str">
        <f t="shared" si="326"/>
        <v/>
      </c>
      <c r="C8183" s="73"/>
      <c r="D8183" s="73"/>
      <c r="E8183" s="73"/>
      <c r="F8183" s="73"/>
      <c r="G8183" s="73"/>
    </row>
    <row r="8184" spans="1:7" x14ac:dyDescent="0.25">
      <c r="A8184" s="71" t="str">
        <f>IF(
   SUMPRODUCT(--(Sinduscon!$3:$3=DATE(2013,INT((ROW(A8381)-1)/20)+1,1)))&gt;0,
   DATE(2013,INT((ROW(A8381)-1)/20)+1,1),
   ""
)</f>
        <v/>
      </c>
      <c r="B8184" s="72" t="str">
        <f t="shared" si="326"/>
        <v/>
      </c>
      <c r="C8184" s="73"/>
      <c r="D8184" s="73"/>
      <c r="E8184" s="73"/>
      <c r="F8184" s="73"/>
      <c r="G8184" s="73"/>
    </row>
    <row r="8185" spans="1:7" x14ac:dyDescent="0.25">
      <c r="A8185" s="71" t="str">
        <f>IF(
   SUMPRODUCT(--(Sinduscon!$3:$3=DATE(2013,INT((ROW(A8382)-1)/20)+1,1)))&gt;0,
   DATE(2013,INT((ROW(A8382)-1)/20)+1,1),
   ""
)</f>
        <v/>
      </c>
      <c r="B8185" s="72" t="str">
        <f t="shared" si="326"/>
        <v/>
      </c>
      <c r="C8185" s="73"/>
      <c r="D8185" s="73"/>
      <c r="E8185" s="73"/>
      <c r="F8185" s="73"/>
      <c r="G8185" s="73"/>
    </row>
    <row r="8186" spans="1:7" x14ac:dyDescent="0.25">
      <c r="A8186" s="71" t="str">
        <f>IF(
   SUMPRODUCT(--(Sinduscon!$3:$3=DATE(2013,INT((ROW(A8383)-1)/20)+1,1)))&gt;0,
   DATE(2013,INT((ROW(A8383)-1)/20)+1,1),
   ""
)</f>
        <v/>
      </c>
      <c r="B8186" s="72" t="str">
        <f t="shared" si="326"/>
        <v/>
      </c>
      <c r="C8186" s="73"/>
      <c r="D8186" s="73"/>
      <c r="E8186" s="73"/>
      <c r="F8186" s="73"/>
      <c r="G8186" s="73"/>
    </row>
    <row r="8187" spans="1:7" x14ac:dyDescent="0.25">
      <c r="A8187" s="71" t="str">
        <f>IF(
   SUMPRODUCT(--(Sinduscon!$3:$3=DATE(2013,INT((ROW(A8384)-1)/20)+1,1)))&gt;0,
   DATE(2013,INT((ROW(A8384)-1)/20)+1,1),
   ""
)</f>
        <v/>
      </c>
      <c r="B8187" s="72" t="str">
        <f t="shared" si="326"/>
        <v/>
      </c>
      <c r="C8187" s="73"/>
      <c r="D8187" s="73"/>
      <c r="E8187" s="73"/>
      <c r="F8187" s="73"/>
      <c r="G8187" s="73"/>
    </row>
    <row r="8188" spans="1:7" x14ac:dyDescent="0.25">
      <c r="A8188" s="71" t="str">
        <f>IF(
   SUMPRODUCT(--(Sinduscon!$3:$3=DATE(2013,INT((ROW(A8385)-1)/20)+1,1)))&gt;0,
   DATE(2013,INT((ROW(A8385)-1)/20)+1,1),
   ""
)</f>
        <v/>
      </c>
      <c r="B8188" s="72" t="str">
        <f t="shared" si="326"/>
        <v/>
      </c>
      <c r="C8188" s="73"/>
      <c r="D8188" s="73"/>
      <c r="E8188" s="73"/>
      <c r="F8188" s="73"/>
      <c r="G8188" s="73"/>
    </row>
    <row r="8189" spans="1:7" x14ac:dyDescent="0.25">
      <c r="A8189" s="71" t="str">
        <f>IF(
   SUMPRODUCT(--(Sinduscon!$3:$3=DATE(2013,INT((ROW(A8386)-1)/20)+1,1)))&gt;0,
   DATE(2013,INT((ROW(A8386)-1)/20)+1,1),
   ""
)</f>
        <v/>
      </c>
      <c r="B8189" s="72" t="str">
        <f t="shared" si="326"/>
        <v/>
      </c>
      <c r="C8189" s="73"/>
      <c r="D8189" s="73"/>
      <c r="E8189" s="73"/>
      <c r="F8189" s="73"/>
      <c r="G8189" s="73"/>
    </row>
    <row r="8190" spans="1:7" x14ac:dyDescent="0.25">
      <c r="A8190" s="71" t="str">
        <f>IF(
   SUMPRODUCT(--(Sinduscon!$3:$3=DATE(2013,INT((ROW(A8387)-1)/20)+1,1)))&gt;0,
   DATE(2013,INT((ROW(A8387)-1)/20)+1,1),
   ""
)</f>
        <v/>
      </c>
      <c r="B8190" s="72" t="str">
        <f t="shared" si="326"/>
        <v/>
      </c>
      <c r="C8190" s="73"/>
      <c r="D8190" s="73"/>
      <c r="E8190" s="73"/>
      <c r="F8190" s="73"/>
      <c r="G8190" s="73"/>
    </row>
    <row r="8191" spans="1:7" x14ac:dyDescent="0.25">
      <c r="A8191" s="71" t="str">
        <f>IF(
   SUMPRODUCT(--(Sinduscon!$3:$3=DATE(2013,INT((ROW(A8388)-1)/20)+1,1)))&gt;0,
   DATE(2013,INT((ROW(A8388)-1)/20)+1,1),
   ""
)</f>
        <v/>
      </c>
      <c r="B8191" s="72" t="str">
        <f t="shared" si="326"/>
        <v/>
      </c>
      <c r="C8191" s="73"/>
      <c r="D8191" s="73"/>
      <c r="E8191" s="73"/>
      <c r="F8191" s="73"/>
      <c r="G8191" s="73"/>
    </row>
    <row r="8192" spans="1:7" x14ac:dyDescent="0.25">
      <c r="A8192" s="71" t="str">
        <f>IF(
   SUMPRODUCT(--(Sinduscon!$3:$3=DATE(2013,INT((ROW(A8389)-1)/20)+1,1)))&gt;0,
   DATE(2013,INT((ROW(A8389)-1)/20)+1,1),
   ""
)</f>
        <v/>
      </c>
      <c r="B8192" s="72" t="str">
        <f t="shared" si="326"/>
        <v/>
      </c>
      <c r="C8192" s="73"/>
      <c r="D8192" s="73"/>
      <c r="E8192" s="73"/>
      <c r="F8192" s="73"/>
      <c r="G8192" s="73"/>
    </row>
    <row r="8193" spans="1:7" x14ac:dyDescent="0.25">
      <c r="A8193" s="71" t="str">
        <f>IF(
   SUMPRODUCT(--(Sinduscon!$3:$3=DATE(2013,INT((ROW(A8390)-1)/20)+1,1)))&gt;0,
   DATE(2013,INT((ROW(A8390)-1)/20)+1,1),
   ""
)</f>
        <v/>
      </c>
      <c r="B8193" s="72" t="str">
        <f t="shared" si="326"/>
        <v/>
      </c>
      <c r="C8193" s="73"/>
      <c r="D8193" s="73"/>
      <c r="E8193" s="73"/>
      <c r="F8193" s="73"/>
      <c r="G8193" s="73"/>
    </row>
    <row r="8194" spans="1:7" x14ac:dyDescent="0.25">
      <c r="A8194" s="71" t="str">
        <f>IF(
   SUMPRODUCT(--(Sinduscon!$3:$3=DATE(2013,INT((ROW(A8391)-1)/20)+1,1)))&gt;0,
   DATE(2013,INT((ROW(A8391)-1)/20)+1,1),
   ""
)</f>
        <v/>
      </c>
      <c r="B8194" s="72" t="str">
        <f t="shared" si="326"/>
        <v/>
      </c>
      <c r="C8194" s="73"/>
      <c r="D8194" s="73"/>
      <c r="E8194" s="73"/>
      <c r="F8194" s="73"/>
      <c r="G8194" s="73"/>
    </row>
    <row r="8195" spans="1:7" x14ac:dyDescent="0.25">
      <c r="A8195" s="71" t="str">
        <f>IF(
   SUMPRODUCT(--(Sinduscon!$3:$3=DATE(2013,INT((ROW(A8392)-1)/20)+1,1)))&gt;0,
   DATE(2013,INT((ROW(A8392)-1)/20)+1,1),
   ""
)</f>
        <v/>
      </c>
      <c r="B8195" s="72" t="str">
        <f t="shared" si="326"/>
        <v/>
      </c>
      <c r="C8195" s="73"/>
      <c r="D8195" s="73"/>
      <c r="E8195" s="73"/>
      <c r="F8195" s="73"/>
      <c r="G8195" s="73"/>
    </row>
    <row r="8196" spans="1:7" x14ac:dyDescent="0.25">
      <c r="A8196" s="71" t="str">
        <f>IF(
   SUMPRODUCT(--(Sinduscon!$3:$3=DATE(2013,INT((ROW(A8393)-1)/20)+1,1)))&gt;0,
   DATE(2013,INT((ROW(A8393)-1)/20)+1,1),
   ""
)</f>
        <v/>
      </c>
      <c r="B8196" s="72" t="str">
        <f t="shared" si="326"/>
        <v/>
      </c>
      <c r="C8196" s="73"/>
      <c r="D8196" s="73"/>
      <c r="E8196" s="73"/>
      <c r="F8196" s="73"/>
      <c r="G8196" s="73"/>
    </row>
    <row r="8197" spans="1:7" x14ac:dyDescent="0.25">
      <c r="A8197" s="71" t="str">
        <f>IF(
   SUMPRODUCT(--(Sinduscon!$3:$3=DATE(2013,INT((ROW(A8394)-1)/20)+1,1)))&gt;0,
   DATE(2013,INT((ROW(A8394)-1)/20)+1,1),
   ""
)</f>
        <v/>
      </c>
      <c r="B8197" s="72" t="str">
        <f t="shared" si="326"/>
        <v/>
      </c>
      <c r="C8197" s="73"/>
      <c r="D8197" s="73"/>
      <c r="E8197" s="73"/>
      <c r="F8197" s="73"/>
      <c r="G8197" s="73"/>
    </row>
    <row r="8198" spans="1:7" x14ac:dyDescent="0.25">
      <c r="A8198" s="71" t="str">
        <f>IF(
   SUMPRODUCT(--(Sinduscon!$3:$3=DATE(2013,INT((ROW(A8395)-1)/20)+1,1)))&gt;0,
   DATE(2013,INT((ROW(A8395)-1)/20)+1,1),
   ""
)</f>
        <v/>
      </c>
      <c r="B8198" s="72" t="str">
        <f t="shared" si="326"/>
        <v/>
      </c>
      <c r="C8198" s="73"/>
      <c r="D8198" s="73"/>
      <c r="E8198" s="73"/>
      <c r="F8198" s="73"/>
      <c r="G8198" s="73"/>
    </row>
    <row r="8199" spans="1:7" x14ac:dyDescent="0.25">
      <c r="A8199" s="71" t="str">
        <f>IF(
   SUMPRODUCT(--(Sinduscon!$3:$3=DATE(2013,INT((ROW(A8396)-1)/20)+1,1)))&gt;0,
   DATE(2013,INT((ROW(A8396)-1)/20)+1,1),
   ""
)</f>
        <v/>
      </c>
      <c r="B8199" s="72" t="str">
        <f t="shared" si="326"/>
        <v/>
      </c>
      <c r="C8199" s="73"/>
      <c r="D8199" s="73"/>
      <c r="E8199" s="73"/>
      <c r="F8199" s="73"/>
      <c r="G8199" s="73"/>
    </row>
    <row r="8200" spans="1:7" x14ac:dyDescent="0.25">
      <c r="A8200" s="71" t="str">
        <f>IF(
   SUMPRODUCT(--(Sinduscon!$3:$3=DATE(2013,INT((ROW(A8397)-1)/20)+1,1)))&gt;0,
   DATE(2013,INT((ROW(A8397)-1)/20)+1,1),
   ""
)</f>
        <v/>
      </c>
      <c r="B8200" s="72" t="str">
        <f t="shared" ref="B8200:B8263" si="327">IF(A8200&lt;&gt;"", CHOOSE(MOD(QUOTIENT(ROW()-4,4),5)+1,"R-1","PP-4","R-8","R-16","PIS"), "")</f>
        <v/>
      </c>
      <c r="C8200" s="73"/>
      <c r="D8200" s="73"/>
      <c r="E8200" s="73"/>
      <c r="F8200" s="73"/>
      <c r="G8200" s="73"/>
    </row>
    <row r="8201" spans="1:7" x14ac:dyDescent="0.25">
      <c r="A8201" s="71" t="str">
        <f>IF(
   SUMPRODUCT(--(Sinduscon!$3:$3=DATE(2013,INT((ROW(A8398)-1)/20)+1,1)))&gt;0,
   DATE(2013,INT((ROW(A8398)-1)/20)+1,1),
   ""
)</f>
        <v/>
      </c>
      <c r="B8201" s="72" t="str">
        <f t="shared" si="327"/>
        <v/>
      </c>
      <c r="C8201" s="73"/>
      <c r="D8201" s="73"/>
      <c r="E8201" s="73"/>
      <c r="F8201" s="73"/>
      <c r="G8201" s="73"/>
    </row>
    <row r="8202" spans="1:7" x14ac:dyDescent="0.25">
      <c r="A8202" s="71" t="str">
        <f>IF(
   SUMPRODUCT(--(Sinduscon!$3:$3=DATE(2013,INT((ROW(A8399)-1)/20)+1,1)))&gt;0,
   DATE(2013,INT((ROW(A8399)-1)/20)+1,1),
   ""
)</f>
        <v/>
      </c>
      <c r="B8202" s="72" t="str">
        <f t="shared" si="327"/>
        <v/>
      </c>
      <c r="C8202" s="73"/>
      <c r="D8202" s="73"/>
      <c r="E8202" s="73"/>
      <c r="F8202" s="73"/>
      <c r="G8202" s="73"/>
    </row>
    <row r="8203" spans="1:7" x14ac:dyDescent="0.25">
      <c r="A8203" s="71" t="str">
        <f>IF(
   SUMPRODUCT(--(Sinduscon!$3:$3=DATE(2013,INT((ROW(A8400)-1)/20)+1,1)))&gt;0,
   DATE(2013,INT((ROW(A8400)-1)/20)+1,1),
   ""
)</f>
        <v/>
      </c>
      <c r="B8203" s="72" t="str">
        <f t="shared" si="327"/>
        <v/>
      </c>
      <c r="C8203" s="73"/>
      <c r="D8203" s="73"/>
      <c r="E8203" s="73"/>
      <c r="F8203" s="73"/>
      <c r="G8203" s="73"/>
    </row>
    <row r="8204" spans="1:7" x14ac:dyDescent="0.25">
      <c r="A8204" s="71" t="str">
        <f>IF(
   SUMPRODUCT(--(Sinduscon!$3:$3=DATE(2013,INT((ROW(A8401)-1)/20)+1,1)))&gt;0,
   DATE(2013,INT((ROW(A8401)-1)/20)+1,1),
   ""
)</f>
        <v/>
      </c>
      <c r="B8204" s="72" t="str">
        <f t="shared" si="327"/>
        <v/>
      </c>
      <c r="C8204" s="73"/>
      <c r="D8204" s="73"/>
      <c r="E8204" s="73"/>
      <c r="F8204" s="73"/>
      <c r="G8204" s="73"/>
    </row>
    <row r="8205" spans="1:7" x14ac:dyDescent="0.25">
      <c r="A8205" s="71" t="str">
        <f>IF(
   SUMPRODUCT(--(Sinduscon!$3:$3=DATE(2013,INT((ROW(A8402)-1)/20)+1,1)))&gt;0,
   DATE(2013,INT((ROW(A8402)-1)/20)+1,1),
   ""
)</f>
        <v/>
      </c>
      <c r="B8205" s="72" t="str">
        <f t="shared" si="327"/>
        <v/>
      </c>
      <c r="C8205" s="73"/>
      <c r="D8205" s="73"/>
      <c r="E8205" s="73"/>
      <c r="F8205" s="73"/>
      <c r="G8205" s="73"/>
    </row>
    <row r="8206" spans="1:7" x14ac:dyDescent="0.25">
      <c r="A8206" s="71" t="str">
        <f>IF(
   SUMPRODUCT(--(Sinduscon!$3:$3=DATE(2013,INT((ROW(A8403)-1)/20)+1,1)))&gt;0,
   DATE(2013,INT((ROW(A8403)-1)/20)+1,1),
   ""
)</f>
        <v/>
      </c>
      <c r="B8206" s="72" t="str">
        <f t="shared" si="327"/>
        <v/>
      </c>
      <c r="C8206" s="73"/>
      <c r="D8206" s="73"/>
      <c r="E8206" s="73"/>
      <c r="F8206" s="73"/>
      <c r="G8206" s="73"/>
    </row>
    <row r="8207" spans="1:7" x14ac:dyDescent="0.25">
      <c r="A8207" s="71" t="str">
        <f>IF(
   SUMPRODUCT(--(Sinduscon!$3:$3=DATE(2013,INT((ROW(A8404)-1)/20)+1,1)))&gt;0,
   DATE(2013,INT((ROW(A8404)-1)/20)+1,1),
   ""
)</f>
        <v/>
      </c>
      <c r="B8207" s="72" t="str">
        <f t="shared" si="327"/>
        <v/>
      </c>
      <c r="C8207" s="73"/>
      <c r="D8207" s="73"/>
      <c r="E8207" s="73"/>
      <c r="F8207" s="73"/>
      <c r="G8207" s="73"/>
    </row>
    <row r="8208" spans="1:7" x14ac:dyDescent="0.25">
      <c r="A8208" s="71" t="str">
        <f>IF(
   SUMPRODUCT(--(Sinduscon!$3:$3=DATE(2013,INT((ROW(A8405)-1)/20)+1,1)))&gt;0,
   DATE(2013,INT((ROW(A8405)-1)/20)+1,1),
   ""
)</f>
        <v/>
      </c>
      <c r="B8208" s="72" t="str">
        <f t="shared" si="327"/>
        <v/>
      </c>
      <c r="C8208" s="73"/>
      <c r="D8208" s="73"/>
      <c r="E8208" s="73"/>
      <c r="F8208" s="73"/>
      <c r="G8208" s="73"/>
    </row>
    <row r="8209" spans="1:7" x14ac:dyDescent="0.25">
      <c r="A8209" s="71" t="str">
        <f>IF(
   SUMPRODUCT(--(Sinduscon!$3:$3=DATE(2013,INT((ROW(A8406)-1)/20)+1,1)))&gt;0,
   DATE(2013,INT((ROW(A8406)-1)/20)+1,1),
   ""
)</f>
        <v/>
      </c>
      <c r="B8209" s="72" t="str">
        <f t="shared" si="327"/>
        <v/>
      </c>
      <c r="C8209" s="73"/>
      <c r="D8209" s="73"/>
      <c r="E8209" s="73"/>
      <c r="F8209" s="73"/>
      <c r="G8209" s="73"/>
    </row>
    <row r="8210" spans="1:7" x14ac:dyDescent="0.25">
      <c r="A8210" s="71" t="str">
        <f>IF(
   SUMPRODUCT(--(Sinduscon!$3:$3=DATE(2013,INT((ROW(A8407)-1)/20)+1,1)))&gt;0,
   DATE(2013,INT((ROW(A8407)-1)/20)+1,1),
   ""
)</f>
        <v/>
      </c>
      <c r="B8210" s="72" t="str">
        <f t="shared" si="327"/>
        <v/>
      </c>
      <c r="C8210" s="73"/>
      <c r="D8210" s="73"/>
      <c r="E8210" s="73"/>
      <c r="F8210" s="73"/>
      <c r="G8210" s="73"/>
    </row>
    <row r="8211" spans="1:7" x14ac:dyDescent="0.25">
      <c r="A8211" s="71" t="str">
        <f>IF(
   SUMPRODUCT(--(Sinduscon!$3:$3=DATE(2013,INT((ROW(A8408)-1)/20)+1,1)))&gt;0,
   DATE(2013,INT((ROW(A8408)-1)/20)+1,1),
   ""
)</f>
        <v/>
      </c>
      <c r="B8211" s="72" t="str">
        <f t="shared" si="327"/>
        <v/>
      </c>
      <c r="C8211" s="73"/>
      <c r="D8211" s="73"/>
      <c r="E8211" s="73"/>
      <c r="F8211" s="73"/>
      <c r="G8211" s="73"/>
    </row>
    <row r="8212" spans="1:7" x14ac:dyDescent="0.25">
      <c r="A8212" s="71" t="str">
        <f>IF(
   SUMPRODUCT(--(Sinduscon!$3:$3=DATE(2013,INT((ROW(A8409)-1)/20)+1,1)))&gt;0,
   DATE(2013,INT((ROW(A8409)-1)/20)+1,1),
   ""
)</f>
        <v/>
      </c>
      <c r="B8212" s="72" t="str">
        <f t="shared" si="327"/>
        <v/>
      </c>
      <c r="C8212" s="73"/>
      <c r="D8212" s="73"/>
      <c r="E8212" s="73"/>
      <c r="F8212" s="73"/>
      <c r="G8212" s="73"/>
    </row>
    <row r="8213" spans="1:7" x14ac:dyDescent="0.25">
      <c r="A8213" s="71" t="str">
        <f>IF(
   SUMPRODUCT(--(Sinduscon!$3:$3=DATE(2013,INT((ROW(A8410)-1)/20)+1,1)))&gt;0,
   DATE(2013,INT((ROW(A8410)-1)/20)+1,1),
   ""
)</f>
        <v/>
      </c>
      <c r="B8213" s="72" t="str">
        <f t="shared" si="327"/>
        <v/>
      </c>
      <c r="C8213" s="73"/>
      <c r="D8213" s="73"/>
      <c r="E8213" s="73"/>
      <c r="F8213" s="73"/>
      <c r="G8213" s="73"/>
    </row>
    <row r="8214" spans="1:7" x14ac:dyDescent="0.25">
      <c r="A8214" s="71" t="str">
        <f>IF(
   SUMPRODUCT(--(Sinduscon!$3:$3=DATE(2013,INT((ROW(A8411)-1)/20)+1,1)))&gt;0,
   DATE(2013,INT((ROW(A8411)-1)/20)+1,1),
   ""
)</f>
        <v/>
      </c>
      <c r="B8214" s="72" t="str">
        <f t="shared" si="327"/>
        <v/>
      </c>
      <c r="C8214" s="73"/>
      <c r="D8214" s="73"/>
      <c r="E8214" s="73"/>
      <c r="F8214" s="73"/>
      <c r="G8214" s="73"/>
    </row>
    <row r="8215" spans="1:7" x14ac:dyDescent="0.25">
      <c r="A8215" s="71" t="str">
        <f>IF(
   SUMPRODUCT(--(Sinduscon!$3:$3=DATE(2013,INT((ROW(A8412)-1)/20)+1,1)))&gt;0,
   DATE(2013,INT((ROW(A8412)-1)/20)+1,1),
   ""
)</f>
        <v/>
      </c>
      <c r="B8215" s="72" t="str">
        <f t="shared" si="327"/>
        <v/>
      </c>
      <c r="C8215" s="73"/>
      <c r="D8215" s="73"/>
      <c r="E8215" s="73"/>
      <c r="F8215" s="73"/>
      <c r="G8215" s="73"/>
    </row>
    <row r="8216" spans="1:7" x14ac:dyDescent="0.25">
      <c r="A8216" s="71" t="str">
        <f>IF(
   SUMPRODUCT(--(Sinduscon!$3:$3=DATE(2013,INT((ROW(A8413)-1)/20)+1,1)))&gt;0,
   DATE(2013,INT((ROW(A8413)-1)/20)+1,1),
   ""
)</f>
        <v/>
      </c>
      <c r="B8216" s="72" t="str">
        <f t="shared" si="327"/>
        <v/>
      </c>
      <c r="C8216" s="73"/>
      <c r="D8216" s="73"/>
      <c r="E8216" s="73"/>
      <c r="F8216" s="73"/>
      <c r="G8216" s="73"/>
    </row>
    <row r="8217" spans="1:7" x14ac:dyDescent="0.25">
      <c r="A8217" s="71" t="str">
        <f>IF(
   SUMPRODUCT(--(Sinduscon!$3:$3=DATE(2013,INT((ROW(A8414)-1)/20)+1,1)))&gt;0,
   DATE(2013,INT((ROW(A8414)-1)/20)+1,1),
   ""
)</f>
        <v/>
      </c>
      <c r="B8217" s="72" t="str">
        <f t="shared" si="327"/>
        <v/>
      </c>
      <c r="C8217" s="73"/>
      <c r="D8217" s="73"/>
      <c r="E8217" s="73"/>
      <c r="F8217" s="73"/>
      <c r="G8217" s="73"/>
    </row>
    <row r="8218" spans="1:7" x14ac:dyDescent="0.25">
      <c r="A8218" s="71" t="str">
        <f>IF(
   SUMPRODUCT(--(Sinduscon!$3:$3=DATE(2013,INT((ROW(A8415)-1)/20)+1,1)))&gt;0,
   DATE(2013,INT((ROW(A8415)-1)/20)+1,1),
   ""
)</f>
        <v/>
      </c>
      <c r="B8218" s="72" t="str">
        <f t="shared" si="327"/>
        <v/>
      </c>
      <c r="C8218" s="73"/>
      <c r="D8218" s="73"/>
      <c r="E8218" s="73"/>
      <c r="F8218" s="73"/>
      <c r="G8218" s="73"/>
    </row>
    <row r="8219" spans="1:7" x14ac:dyDescent="0.25">
      <c r="A8219" s="71" t="str">
        <f>IF(
   SUMPRODUCT(--(Sinduscon!$3:$3=DATE(2013,INT((ROW(A8416)-1)/20)+1,1)))&gt;0,
   DATE(2013,INT((ROW(A8416)-1)/20)+1,1),
   ""
)</f>
        <v/>
      </c>
      <c r="B8219" s="72" t="str">
        <f t="shared" si="327"/>
        <v/>
      </c>
      <c r="C8219" s="73"/>
      <c r="D8219" s="73"/>
      <c r="E8219" s="73"/>
      <c r="F8219" s="73"/>
      <c r="G8219" s="73"/>
    </row>
    <row r="8220" spans="1:7" x14ac:dyDescent="0.25">
      <c r="A8220" s="71" t="str">
        <f>IF(
   SUMPRODUCT(--(Sinduscon!$3:$3=DATE(2013,INT((ROW(A8417)-1)/20)+1,1)))&gt;0,
   DATE(2013,INT((ROW(A8417)-1)/20)+1,1),
   ""
)</f>
        <v/>
      </c>
      <c r="B8220" s="72" t="str">
        <f t="shared" si="327"/>
        <v/>
      </c>
      <c r="C8220" s="73"/>
      <c r="D8220" s="73"/>
      <c r="E8220" s="73"/>
      <c r="F8220" s="73"/>
      <c r="G8220" s="73"/>
    </row>
    <row r="8221" spans="1:7" x14ac:dyDescent="0.25">
      <c r="A8221" s="71" t="str">
        <f>IF(
   SUMPRODUCT(--(Sinduscon!$3:$3=DATE(2013,INT((ROW(A8418)-1)/20)+1,1)))&gt;0,
   DATE(2013,INT((ROW(A8418)-1)/20)+1,1),
   ""
)</f>
        <v/>
      </c>
      <c r="B8221" s="72" t="str">
        <f t="shared" si="327"/>
        <v/>
      </c>
      <c r="C8221" s="73"/>
      <c r="D8221" s="73"/>
      <c r="E8221" s="73"/>
      <c r="F8221" s="73"/>
      <c r="G8221" s="73"/>
    </row>
    <row r="8222" spans="1:7" x14ac:dyDescent="0.25">
      <c r="A8222" s="71" t="str">
        <f>IF(
   SUMPRODUCT(--(Sinduscon!$3:$3=DATE(2013,INT((ROW(A8419)-1)/20)+1,1)))&gt;0,
   DATE(2013,INT((ROW(A8419)-1)/20)+1,1),
   ""
)</f>
        <v/>
      </c>
      <c r="B8222" s="72" t="str">
        <f t="shared" si="327"/>
        <v/>
      </c>
      <c r="C8222" s="73"/>
      <c r="D8222" s="73"/>
      <c r="E8222" s="73"/>
      <c r="F8222" s="73"/>
      <c r="G8222" s="73"/>
    </row>
    <row r="8223" spans="1:7" x14ac:dyDescent="0.25">
      <c r="A8223" s="71" t="str">
        <f>IF(
   SUMPRODUCT(--(Sinduscon!$3:$3=DATE(2013,INT((ROW(A8420)-1)/20)+1,1)))&gt;0,
   DATE(2013,INT((ROW(A8420)-1)/20)+1,1),
   ""
)</f>
        <v/>
      </c>
      <c r="B8223" s="72" t="str">
        <f t="shared" si="327"/>
        <v/>
      </c>
      <c r="C8223" s="73"/>
      <c r="D8223" s="73"/>
      <c r="E8223" s="73"/>
      <c r="F8223" s="73"/>
      <c r="G8223" s="73"/>
    </row>
    <row r="8224" spans="1:7" x14ac:dyDescent="0.25">
      <c r="A8224" s="71" t="str">
        <f>IF(
   SUMPRODUCT(--(Sinduscon!$3:$3=DATE(2013,INT((ROW(A8421)-1)/20)+1,1)))&gt;0,
   DATE(2013,INT((ROW(A8421)-1)/20)+1,1),
   ""
)</f>
        <v/>
      </c>
      <c r="B8224" s="72" t="str">
        <f t="shared" si="327"/>
        <v/>
      </c>
      <c r="C8224" s="73"/>
      <c r="D8224" s="73"/>
      <c r="E8224" s="73"/>
      <c r="F8224" s="73"/>
      <c r="G8224" s="73"/>
    </row>
    <row r="8225" spans="1:7" x14ac:dyDescent="0.25">
      <c r="A8225" s="71" t="str">
        <f>IF(
   SUMPRODUCT(--(Sinduscon!$3:$3=DATE(2013,INT((ROW(A8422)-1)/20)+1,1)))&gt;0,
   DATE(2013,INT((ROW(A8422)-1)/20)+1,1),
   ""
)</f>
        <v/>
      </c>
      <c r="B8225" s="72" t="str">
        <f t="shared" si="327"/>
        <v/>
      </c>
      <c r="C8225" s="73"/>
      <c r="D8225" s="73"/>
      <c r="E8225" s="73"/>
      <c r="F8225" s="73"/>
      <c r="G8225" s="73"/>
    </row>
    <row r="8226" spans="1:7" x14ac:dyDescent="0.25">
      <c r="A8226" s="71" t="str">
        <f>IF(
   SUMPRODUCT(--(Sinduscon!$3:$3=DATE(2013,INT((ROW(A8423)-1)/20)+1,1)))&gt;0,
   DATE(2013,INT((ROW(A8423)-1)/20)+1,1),
   ""
)</f>
        <v/>
      </c>
      <c r="B8226" s="72" t="str">
        <f t="shared" si="327"/>
        <v/>
      </c>
      <c r="C8226" s="73"/>
      <c r="D8226" s="73"/>
      <c r="E8226" s="73"/>
      <c r="F8226" s="73"/>
      <c r="G8226" s="73"/>
    </row>
    <row r="8227" spans="1:7" x14ac:dyDescent="0.25">
      <c r="A8227" s="71" t="str">
        <f>IF(
   SUMPRODUCT(--(Sinduscon!$3:$3=DATE(2013,INT((ROW(A8424)-1)/20)+1,1)))&gt;0,
   DATE(2013,INT((ROW(A8424)-1)/20)+1,1),
   ""
)</f>
        <v/>
      </c>
      <c r="B8227" s="72" t="str">
        <f t="shared" si="327"/>
        <v/>
      </c>
      <c r="C8227" s="73"/>
      <c r="D8227" s="73"/>
      <c r="E8227" s="73"/>
      <c r="F8227" s="73"/>
      <c r="G8227" s="73"/>
    </row>
    <row r="8228" spans="1:7" x14ac:dyDescent="0.25">
      <c r="A8228" s="71" t="str">
        <f>IF(
   SUMPRODUCT(--(Sinduscon!$3:$3=DATE(2013,INT((ROW(A8425)-1)/20)+1,1)))&gt;0,
   DATE(2013,INT((ROW(A8425)-1)/20)+1,1),
   ""
)</f>
        <v/>
      </c>
      <c r="B8228" s="72" t="str">
        <f t="shared" si="327"/>
        <v/>
      </c>
      <c r="C8228" s="73"/>
      <c r="D8228" s="73"/>
      <c r="E8228" s="73"/>
      <c r="F8228" s="73"/>
      <c r="G8228" s="73"/>
    </row>
    <row r="8229" spans="1:7" x14ac:dyDescent="0.25">
      <c r="A8229" s="71" t="str">
        <f>IF(
   SUMPRODUCT(--(Sinduscon!$3:$3=DATE(2013,INT((ROW(A8426)-1)/20)+1,1)))&gt;0,
   DATE(2013,INT((ROW(A8426)-1)/20)+1,1),
   ""
)</f>
        <v/>
      </c>
      <c r="B8229" s="72" t="str">
        <f t="shared" si="327"/>
        <v/>
      </c>
      <c r="C8229" s="73"/>
      <c r="D8229" s="73"/>
      <c r="E8229" s="73"/>
      <c r="F8229" s="73"/>
      <c r="G8229" s="73"/>
    </row>
    <row r="8230" spans="1:7" x14ac:dyDescent="0.25">
      <c r="A8230" s="71" t="str">
        <f>IF(
   SUMPRODUCT(--(Sinduscon!$3:$3=DATE(2013,INT((ROW(A8427)-1)/20)+1,1)))&gt;0,
   DATE(2013,INT((ROW(A8427)-1)/20)+1,1),
   ""
)</f>
        <v/>
      </c>
      <c r="B8230" s="72" t="str">
        <f t="shared" si="327"/>
        <v/>
      </c>
      <c r="C8230" s="73"/>
      <c r="D8230" s="73"/>
      <c r="E8230" s="73"/>
      <c r="F8230" s="73"/>
      <c r="G8230" s="73"/>
    </row>
    <row r="8231" spans="1:7" x14ac:dyDescent="0.25">
      <c r="A8231" s="71" t="str">
        <f>IF(
   SUMPRODUCT(--(Sinduscon!$3:$3=DATE(2013,INT((ROW(A8428)-1)/20)+1,1)))&gt;0,
   DATE(2013,INT((ROW(A8428)-1)/20)+1,1),
   ""
)</f>
        <v/>
      </c>
      <c r="B8231" s="72" t="str">
        <f t="shared" si="327"/>
        <v/>
      </c>
      <c r="C8231" s="73"/>
      <c r="D8231" s="73"/>
      <c r="E8231" s="73"/>
      <c r="F8231" s="73"/>
      <c r="G8231" s="73"/>
    </row>
    <row r="8232" spans="1:7" x14ac:dyDescent="0.25">
      <c r="A8232" s="71" t="str">
        <f>IF(
   SUMPRODUCT(--(Sinduscon!$3:$3=DATE(2013,INT((ROW(A8429)-1)/20)+1,1)))&gt;0,
   DATE(2013,INT((ROW(A8429)-1)/20)+1,1),
   ""
)</f>
        <v/>
      </c>
      <c r="B8232" s="72" t="str">
        <f t="shared" si="327"/>
        <v/>
      </c>
      <c r="C8232" s="73"/>
      <c r="D8232" s="73"/>
      <c r="E8232" s="73"/>
      <c r="F8232" s="73"/>
      <c r="G8232" s="73"/>
    </row>
    <row r="8233" spans="1:7" x14ac:dyDescent="0.25">
      <c r="A8233" s="71" t="str">
        <f>IF(
   SUMPRODUCT(--(Sinduscon!$3:$3=DATE(2013,INT((ROW(A8430)-1)/20)+1,1)))&gt;0,
   DATE(2013,INT((ROW(A8430)-1)/20)+1,1),
   ""
)</f>
        <v/>
      </c>
      <c r="B8233" s="72" t="str">
        <f t="shared" si="327"/>
        <v/>
      </c>
      <c r="C8233" s="73"/>
      <c r="D8233" s="73"/>
      <c r="E8233" s="73"/>
      <c r="F8233" s="73"/>
      <c r="G8233" s="73"/>
    </row>
    <row r="8234" spans="1:7" x14ac:dyDescent="0.25">
      <c r="A8234" s="71" t="str">
        <f>IF(
   SUMPRODUCT(--(Sinduscon!$3:$3=DATE(2013,INT((ROW(A8431)-1)/20)+1,1)))&gt;0,
   DATE(2013,INT((ROW(A8431)-1)/20)+1,1),
   ""
)</f>
        <v/>
      </c>
      <c r="B8234" s="72" t="str">
        <f t="shared" si="327"/>
        <v/>
      </c>
      <c r="C8234" s="73"/>
      <c r="D8234" s="73"/>
      <c r="E8234" s="73"/>
      <c r="F8234" s="73"/>
      <c r="G8234" s="73"/>
    </row>
    <row r="8235" spans="1:7" x14ac:dyDescent="0.25">
      <c r="A8235" s="71" t="str">
        <f>IF(
   SUMPRODUCT(--(Sinduscon!$3:$3=DATE(2013,INT((ROW(A8432)-1)/20)+1,1)))&gt;0,
   DATE(2013,INT((ROW(A8432)-1)/20)+1,1),
   ""
)</f>
        <v/>
      </c>
      <c r="B8235" s="72" t="str">
        <f t="shared" si="327"/>
        <v/>
      </c>
      <c r="C8235" s="73"/>
      <c r="D8235" s="73"/>
      <c r="E8235" s="73"/>
      <c r="F8235" s="73"/>
      <c r="G8235" s="73"/>
    </row>
    <row r="8236" spans="1:7" x14ac:dyDescent="0.25">
      <c r="A8236" s="71" t="str">
        <f>IF(
   SUMPRODUCT(--(Sinduscon!$3:$3=DATE(2013,INT((ROW(A8433)-1)/20)+1,1)))&gt;0,
   DATE(2013,INT((ROW(A8433)-1)/20)+1,1),
   ""
)</f>
        <v/>
      </c>
      <c r="B8236" s="72" t="str">
        <f t="shared" si="327"/>
        <v/>
      </c>
      <c r="C8236" s="73"/>
      <c r="D8236" s="73"/>
      <c r="E8236" s="73"/>
      <c r="F8236" s="73"/>
      <c r="G8236" s="73"/>
    </row>
    <row r="8237" spans="1:7" x14ac:dyDescent="0.25">
      <c r="A8237" s="71" t="str">
        <f>IF(
   SUMPRODUCT(--(Sinduscon!$3:$3=DATE(2013,INT((ROW(A8434)-1)/20)+1,1)))&gt;0,
   DATE(2013,INT((ROW(A8434)-1)/20)+1,1),
   ""
)</f>
        <v/>
      </c>
      <c r="B8237" s="72" t="str">
        <f t="shared" si="327"/>
        <v/>
      </c>
      <c r="C8237" s="73"/>
      <c r="D8237" s="73"/>
      <c r="E8237" s="73"/>
      <c r="F8237" s="73"/>
      <c r="G8237" s="73"/>
    </row>
    <row r="8238" spans="1:7" x14ac:dyDescent="0.25">
      <c r="A8238" s="71" t="str">
        <f>IF(
   SUMPRODUCT(--(Sinduscon!$3:$3=DATE(2013,INT((ROW(A8435)-1)/20)+1,1)))&gt;0,
   DATE(2013,INT((ROW(A8435)-1)/20)+1,1),
   ""
)</f>
        <v/>
      </c>
      <c r="B8238" s="72" t="str">
        <f t="shared" si="327"/>
        <v/>
      </c>
      <c r="C8238" s="73"/>
      <c r="D8238" s="73"/>
      <c r="E8238" s="73"/>
      <c r="F8238" s="73"/>
      <c r="G8238" s="73"/>
    </row>
    <row r="8239" spans="1:7" x14ac:dyDescent="0.25">
      <c r="A8239" s="71" t="str">
        <f>IF(
   SUMPRODUCT(--(Sinduscon!$3:$3=DATE(2013,INT((ROW(A8436)-1)/20)+1,1)))&gt;0,
   DATE(2013,INT((ROW(A8436)-1)/20)+1,1),
   ""
)</f>
        <v/>
      </c>
      <c r="B8239" s="72" t="str">
        <f t="shared" si="327"/>
        <v/>
      </c>
      <c r="C8239" s="73"/>
      <c r="D8239" s="73"/>
      <c r="E8239" s="73"/>
      <c r="F8239" s="73"/>
      <c r="G8239" s="73"/>
    </row>
    <row r="8240" spans="1:7" x14ac:dyDescent="0.25">
      <c r="A8240" s="71" t="str">
        <f>IF(
   SUMPRODUCT(--(Sinduscon!$3:$3=DATE(2013,INT((ROW(A8437)-1)/20)+1,1)))&gt;0,
   DATE(2013,INT((ROW(A8437)-1)/20)+1,1),
   ""
)</f>
        <v/>
      </c>
      <c r="B8240" s="72" t="str">
        <f t="shared" si="327"/>
        <v/>
      </c>
      <c r="C8240" s="73"/>
      <c r="D8240" s="73"/>
      <c r="E8240" s="73"/>
      <c r="F8240" s="73"/>
      <c r="G8240" s="73"/>
    </row>
    <row r="8241" spans="1:7" x14ac:dyDescent="0.25">
      <c r="A8241" s="71" t="str">
        <f>IF(
   SUMPRODUCT(--(Sinduscon!$3:$3=DATE(2013,INT((ROW(A8438)-1)/20)+1,1)))&gt;0,
   DATE(2013,INT((ROW(A8438)-1)/20)+1,1),
   ""
)</f>
        <v/>
      </c>
      <c r="B8241" s="72" t="str">
        <f t="shared" si="327"/>
        <v/>
      </c>
      <c r="C8241" s="73"/>
      <c r="D8241" s="73"/>
      <c r="E8241" s="73"/>
      <c r="F8241" s="73"/>
      <c r="G8241" s="73"/>
    </row>
    <row r="8242" spans="1:7" x14ac:dyDescent="0.25">
      <c r="A8242" s="71" t="str">
        <f>IF(
   SUMPRODUCT(--(Sinduscon!$3:$3=DATE(2013,INT((ROW(A8439)-1)/20)+1,1)))&gt;0,
   DATE(2013,INT((ROW(A8439)-1)/20)+1,1),
   ""
)</f>
        <v/>
      </c>
      <c r="B8242" s="72" t="str">
        <f t="shared" si="327"/>
        <v/>
      </c>
      <c r="C8242" s="73"/>
      <c r="D8242" s="73"/>
      <c r="E8242" s="73"/>
      <c r="F8242" s="73"/>
      <c r="G8242" s="73"/>
    </row>
    <row r="8243" spans="1:7" x14ac:dyDescent="0.25">
      <c r="A8243" s="71" t="str">
        <f>IF(
   SUMPRODUCT(--(Sinduscon!$3:$3=DATE(2013,INT((ROW(A8440)-1)/20)+1,1)))&gt;0,
   DATE(2013,INT((ROW(A8440)-1)/20)+1,1),
   ""
)</f>
        <v/>
      </c>
      <c r="B8243" s="72" t="str">
        <f t="shared" si="327"/>
        <v/>
      </c>
      <c r="C8243" s="73"/>
      <c r="D8243" s="73"/>
      <c r="E8243" s="73"/>
      <c r="F8243" s="73"/>
      <c r="G8243" s="73"/>
    </row>
    <row r="8244" spans="1:7" x14ac:dyDescent="0.25">
      <c r="A8244" s="71" t="str">
        <f>IF(
   SUMPRODUCT(--(Sinduscon!$3:$3=DATE(2013,INT((ROW(A8441)-1)/20)+1,1)))&gt;0,
   DATE(2013,INT((ROW(A8441)-1)/20)+1,1),
   ""
)</f>
        <v/>
      </c>
      <c r="B8244" s="72" t="str">
        <f t="shared" si="327"/>
        <v/>
      </c>
      <c r="C8244" s="73"/>
      <c r="D8244" s="73"/>
      <c r="E8244" s="73"/>
      <c r="F8244" s="73"/>
      <c r="G8244" s="73"/>
    </row>
    <row r="8245" spans="1:7" x14ac:dyDescent="0.25">
      <c r="A8245" s="71" t="str">
        <f>IF(
   SUMPRODUCT(--(Sinduscon!$3:$3=DATE(2013,INT((ROW(A8442)-1)/20)+1,1)))&gt;0,
   DATE(2013,INT((ROW(A8442)-1)/20)+1,1),
   ""
)</f>
        <v/>
      </c>
      <c r="B8245" s="72" t="str">
        <f t="shared" si="327"/>
        <v/>
      </c>
      <c r="C8245" s="73"/>
      <c r="D8245" s="73"/>
      <c r="E8245" s="73"/>
      <c r="F8245" s="73"/>
      <c r="G8245" s="73"/>
    </row>
    <row r="8246" spans="1:7" x14ac:dyDescent="0.25">
      <c r="A8246" s="71" t="str">
        <f>IF(
   SUMPRODUCT(--(Sinduscon!$3:$3=DATE(2013,INT((ROW(A8443)-1)/20)+1,1)))&gt;0,
   DATE(2013,INT((ROW(A8443)-1)/20)+1,1),
   ""
)</f>
        <v/>
      </c>
      <c r="B8246" s="72" t="str">
        <f t="shared" si="327"/>
        <v/>
      </c>
      <c r="C8246" s="73"/>
      <c r="D8246" s="73"/>
      <c r="E8246" s="73"/>
      <c r="F8246" s="73"/>
      <c r="G8246" s="73"/>
    </row>
    <row r="8247" spans="1:7" x14ac:dyDescent="0.25">
      <c r="A8247" s="71" t="str">
        <f>IF(
   SUMPRODUCT(--(Sinduscon!$3:$3=DATE(2013,INT((ROW(A8444)-1)/20)+1,1)))&gt;0,
   DATE(2013,INT((ROW(A8444)-1)/20)+1,1),
   ""
)</f>
        <v/>
      </c>
      <c r="B8247" s="72" t="str">
        <f t="shared" si="327"/>
        <v/>
      </c>
      <c r="C8247" s="73"/>
      <c r="D8247" s="73"/>
      <c r="E8247" s="73"/>
      <c r="F8247" s="73"/>
      <c r="G8247" s="73"/>
    </row>
    <row r="8248" spans="1:7" x14ac:dyDescent="0.25">
      <c r="A8248" s="71" t="str">
        <f>IF(
   SUMPRODUCT(--(Sinduscon!$3:$3=DATE(2013,INT((ROW(A8445)-1)/20)+1,1)))&gt;0,
   DATE(2013,INT((ROW(A8445)-1)/20)+1,1),
   ""
)</f>
        <v/>
      </c>
      <c r="B8248" s="72" t="str">
        <f t="shared" si="327"/>
        <v/>
      </c>
      <c r="C8248" s="73"/>
      <c r="D8248" s="73"/>
      <c r="E8248" s="73"/>
      <c r="F8248" s="73"/>
      <c r="G8248" s="73"/>
    </row>
    <row r="8249" spans="1:7" x14ac:dyDescent="0.25">
      <c r="A8249" s="71" t="str">
        <f>IF(
   SUMPRODUCT(--(Sinduscon!$3:$3=DATE(2013,INT((ROW(A8446)-1)/20)+1,1)))&gt;0,
   DATE(2013,INT((ROW(A8446)-1)/20)+1,1),
   ""
)</f>
        <v/>
      </c>
      <c r="B8249" s="72" t="str">
        <f t="shared" si="327"/>
        <v/>
      </c>
      <c r="C8249" s="73"/>
      <c r="D8249" s="73"/>
      <c r="E8249" s="73"/>
      <c r="F8249" s="73"/>
      <c r="G8249" s="73"/>
    </row>
    <row r="8250" spans="1:7" x14ac:dyDescent="0.25">
      <c r="A8250" s="71" t="str">
        <f>IF(
   SUMPRODUCT(--(Sinduscon!$3:$3=DATE(2013,INT((ROW(A8447)-1)/20)+1,1)))&gt;0,
   DATE(2013,INT((ROW(A8447)-1)/20)+1,1),
   ""
)</f>
        <v/>
      </c>
      <c r="B8250" s="72" t="str">
        <f t="shared" si="327"/>
        <v/>
      </c>
      <c r="C8250" s="73"/>
      <c r="D8250" s="73"/>
      <c r="E8250" s="73"/>
      <c r="F8250" s="73"/>
      <c r="G8250" s="73"/>
    </row>
    <row r="8251" spans="1:7" x14ac:dyDescent="0.25">
      <c r="A8251" s="71" t="str">
        <f>IF(
   SUMPRODUCT(--(Sinduscon!$3:$3=DATE(2013,INT((ROW(A8448)-1)/20)+1,1)))&gt;0,
   DATE(2013,INT((ROW(A8448)-1)/20)+1,1),
   ""
)</f>
        <v/>
      </c>
      <c r="B8251" s="72" t="str">
        <f t="shared" si="327"/>
        <v/>
      </c>
      <c r="C8251" s="73"/>
      <c r="D8251" s="73"/>
      <c r="E8251" s="73"/>
      <c r="F8251" s="73"/>
      <c r="G8251" s="73"/>
    </row>
    <row r="8252" spans="1:7" x14ac:dyDescent="0.25">
      <c r="A8252" s="71" t="str">
        <f>IF(
   SUMPRODUCT(--(Sinduscon!$3:$3=DATE(2013,INT((ROW(A8449)-1)/20)+1,1)))&gt;0,
   DATE(2013,INT((ROW(A8449)-1)/20)+1,1),
   ""
)</f>
        <v/>
      </c>
      <c r="B8252" s="72" t="str">
        <f t="shared" si="327"/>
        <v/>
      </c>
      <c r="C8252" s="73"/>
      <c r="D8252" s="73"/>
      <c r="E8252" s="73"/>
      <c r="F8252" s="73"/>
      <c r="G8252" s="73"/>
    </row>
    <row r="8253" spans="1:7" x14ac:dyDescent="0.25">
      <c r="A8253" s="71" t="str">
        <f>IF(
   SUMPRODUCT(--(Sinduscon!$3:$3=DATE(2013,INT((ROW(A8450)-1)/20)+1,1)))&gt;0,
   DATE(2013,INT((ROW(A8450)-1)/20)+1,1),
   ""
)</f>
        <v/>
      </c>
      <c r="B8253" s="72" t="str">
        <f t="shared" si="327"/>
        <v/>
      </c>
      <c r="C8253" s="73"/>
      <c r="D8253" s="73"/>
      <c r="E8253" s="73"/>
      <c r="F8253" s="73"/>
      <c r="G8253" s="73"/>
    </row>
    <row r="8254" spans="1:7" x14ac:dyDescent="0.25">
      <c r="A8254" s="71" t="str">
        <f>IF(
   SUMPRODUCT(--(Sinduscon!$3:$3=DATE(2013,INT((ROW(A8451)-1)/20)+1,1)))&gt;0,
   DATE(2013,INT((ROW(A8451)-1)/20)+1,1),
   ""
)</f>
        <v/>
      </c>
      <c r="B8254" s="72" t="str">
        <f t="shared" si="327"/>
        <v/>
      </c>
      <c r="C8254" s="73"/>
      <c r="D8254" s="73"/>
      <c r="E8254" s="73"/>
      <c r="F8254" s="73"/>
      <c r="G8254" s="73"/>
    </row>
    <row r="8255" spans="1:7" x14ac:dyDescent="0.25">
      <c r="A8255" s="71" t="str">
        <f>IF(
   SUMPRODUCT(--(Sinduscon!$3:$3=DATE(2013,INT((ROW(A8452)-1)/20)+1,1)))&gt;0,
   DATE(2013,INT((ROW(A8452)-1)/20)+1,1),
   ""
)</f>
        <v/>
      </c>
      <c r="B8255" s="72" t="str">
        <f t="shared" si="327"/>
        <v/>
      </c>
      <c r="C8255" s="73"/>
      <c r="D8255" s="73"/>
      <c r="E8255" s="73"/>
      <c r="F8255" s="73"/>
      <c r="G8255" s="73"/>
    </row>
    <row r="8256" spans="1:7" x14ac:dyDescent="0.25">
      <c r="A8256" s="71" t="str">
        <f>IF(
   SUMPRODUCT(--(Sinduscon!$3:$3=DATE(2013,INT((ROW(A8453)-1)/20)+1,1)))&gt;0,
   DATE(2013,INT((ROW(A8453)-1)/20)+1,1),
   ""
)</f>
        <v/>
      </c>
      <c r="B8256" s="72" t="str">
        <f t="shared" si="327"/>
        <v/>
      </c>
      <c r="C8256" s="73"/>
      <c r="D8256" s="73"/>
      <c r="E8256" s="73"/>
      <c r="F8256" s="73"/>
      <c r="G8256" s="73"/>
    </row>
    <row r="8257" spans="1:7" x14ac:dyDescent="0.25">
      <c r="A8257" s="71" t="str">
        <f>IF(
   SUMPRODUCT(--(Sinduscon!$3:$3=DATE(2013,INT((ROW(A8454)-1)/20)+1,1)))&gt;0,
   DATE(2013,INT((ROW(A8454)-1)/20)+1,1),
   ""
)</f>
        <v/>
      </c>
      <c r="B8257" s="72" t="str">
        <f t="shared" si="327"/>
        <v/>
      </c>
      <c r="C8257" s="73"/>
      <c r="D8257" s="73"/>
      <c r="E8257" s="73"/>
      <c r="F8257" s="73"/>
      <c r="G8257" s="73"/>
    </row>
    <row r="8258" spans="1:7" x14ac:dyDescent="0.25">
      <c r="A8258" s="71" t="str">
        <f>IF(
   SUMPRODUCT(--(Sinduscon!$3:$3=DATE(2013,INT((ROW(A8455)-1)/20)+1,1)))&gt;0,
   DATE(2013,INT((ROW(A8455)-1)/20)+1,1),
   ""
)</f>
        <v/>
      </c>
      <c r="B8258" s="72" t="str">
        <f t="shared" si="327"/>
        <v/>
      </c>
      <c r="C8258" s="73"/>
      <c r="D8258" s="73"/>
      <c r="E8258" s="73"/>
      <c r="F8258" s="73"/>
      <c r="G8258" s="73"/>
    </row>
    <row r="8259" spans="1:7" x14ac:dyDescent="0.25">
      <c r="A8259" s="71" t="str">
        <f>IF(
   SUMPRODUCT(--(Sinduscon!$3:$3=DATE(2013,INT((ROW(A8456)-1)/20)+1,1)))&gt;0,
   DATE(2013,INT((ROW(A8456)-1)/20)+1,1),
   ""
)</f>
        <v/>
      </c>
      <c r="B8259" s="72" t="str">
        <f t="shared" si="327"/>
        <v/>
      </c>
      <c r="C8259" s="73"/>
      <c r="D8259" s="73"/>
      <c r="E8259" s="73"/>
      <c r="F8259" s="73"/>
      <c r="G8259" s="73"/>
    </row>
    <row r="8260" spans="1:7" x14ac:dyDescent="0.25">
      <c r="A8260" s="71" t="str">
        <f>IF(
   SUMPRODUCT(--(Sinduscon!$3:$3=DATE(2013,INT((ROW(A8457)-1)/20)+1,1)))&gt;0,
   DATE(2013,INT((ROW(A8457)-1)/20)+1,1),
   ""
)</f>
        <v/>
      </c>
      <c r="B8260" s="72" t="str">
        <f t="shared" si="327"/>
        <v/>
      </c>
      <c r="C8260" s="73"/>
      <c r="D8260" s="73"/>
      <c r="E8260" s="73"/>
      <c r="F8260" s="73"/>
      <c r="G8260" s="73"/>
    </row>
    <row r="8261" spans="1:7" x14ac:dyDescent="0.25">
      <c r="A8261" s="71" t="str">
        <f>IF(
   SUMPRODUCT(--(Sinduscon!$3:$3=DATE(2013,INT((ROW(A8458)-1)/20)+1,1)))&gt;0,
   DATE(2013,INT((ROW(A8458)-1)/20)+1,1),
   ""
)</f>
        <v/>
      </c>
      <c r="B8261" s="72" t="str">
        <f t="shared" si="327"/>
        <v/>
      </c>
      <c r="C8261" s="73"/>
      <c r="D8261" s="73"/>
      <c r="E8261" s="73"/>
      <c r="F8261" s="73"/>
      <c r="G8261" s="73"/>
    </row>
    <row r="8262" spans="1:7" x14ac:dyDescent="0.25">
      <c r="A8262" s="71" t="str">
        <f>IF(
   SUMPRODUCT(--(Sinduscon!$3:$3=DATE(2013,INT((ROW(A8459)-1)/20)+1,1)))&gt;0,
   DATE(2013,INT((ROW(A8459)-1)/20)+1,1),
   ""
)</f>
        <v/>
      </c>
      <c r="B8262" s="72" t="str">
        <f t="shared" si="327"/>
        <v/>
      </c>
      <c r="C8262" s="73"/>
      <c r="D8262" s="73"/>
      <c r="E8262" s="73"/>
      <c r="F8262" s="73"/>
      <c r="G8262" s="73"/>
    </row>
    <row r="8263" spans="1:7" x14ac:dyDescent="0.25">
      <c r="A8263" s="71" t="str">
        <f>IF(
   SUMPRODUCT(--(Sinduscon!$3:$3=DATE(2013,INT((ROW(A8460)-1)/20)+1,1)))&gt;0,
   DATE(2013,INT((ROW(A8460)-1)/20)+1,1),
   ""
)</f>
        <v/>
      </c>
      <c r="B8263" s="72" t="str">
        <f t="shared" si="327"/>
        <v/>
      </c>
      <c r="C8263" s="73"/>
      <c r="D8263" s="73"/>
      <c r="E8263" s="73"/>
      <c r="F8263" s="73"/>
      <c r="G8263" s="73"/>
    </row>
    <row r="8264" spans="1:7" x14ac:dyDescent="0.25">
      <c r="A8264" s="71" t="str">
        <f>IF(
   SUMPRODUCT(--(Sinduscon!$3:$3=DATE(2013,INT((ROW(A8461)-1)/20)+1,1)))&gt;0,
   DATE(2013,INT((ROW(A8461)-1)/20)+1,1),
   ""
)</f>
        <v/>
      </c>
      <c r="B8264" s="72" t="str">
        <f t="shared" ref="B8264:B8327" si="328">IF(A8264&lt;&gt;"", CHOOSE(MOD(QUOTIENT(ROW()-4,4),5)+1,"R-1","PP-4","R-8","R-16","PIS"), "")</f>
        <v/>
      </c>
      <c r="C8264" s="73"/>
      <c r="D8264" s="73"/>
      <c r="E8264" s="73"/>
      <c r="F8264" s="73"/>
      <c r="G8264" s="73"/>
    </row>
    <row r="8265" spans="1:7" x14ac:dyDescent="0.25">
      <c r="A8265" s="71" t="str">
        <f>IF(
   SUMPRODUCT(--(Sinduscon!$3:$3=DATE(2013,INT((ROW(A8462)-1)/20)+1,1)))&gt;0,
   DATE(2013,INT((ROW(A8462)-1)/20)+1,1),
   ""
)</f>
        <v/>
      </c>
      <c r="B8265" s="72" t="str">
        <f t="shared" si="328"/>
        <v/>
      </c>
      <c r="C8265" s="73"/>
      <c r="D8265" s="73"/>
      <c r="E8265" s="73"/>
      <c r="F8265" s="73"/>
      <c r="G8265" s="73"/>
    </row>
    <row r="8266" spans="1:7" x14ac:dyDescent="0.25">
      <c r="A8266" s="71" t="str">
        <f>IF(
   SUMPRODUCT(--(Sinduscon!$3:$3=DATE(2013,INT((ROW(A8463)-1)/20)+1,1)))&gt;0,
   DATE(2013,INT((ROW(A8463)-1)/20)+1,1),
   ""
)</f>
        <v/>
      </c>
      <c r="B8266" s="72" t="str">
        <f t="shared" si="328"/>
        <v/>
      </c>
      <c r="C8266" s="73"/>
      <c r="D8266" s="73"/>
      <c r="E8266" s="73"/>
      <c r="F8266" s="73"/>
      <c r="G8266" s="73"/>
    </row>
    <row r="8267" spans="1:7" x14ac:dyDescent="0.25">
      <c r="A8267" s="71" t="str">
        <f>IF(
   SUMPRODUCT(--(Sinduscon!$3:$3=DATE(2013,INT((ROW(A8464)-1)/20)+1,1)))&gt;0,
   DATE(2013,INT((ROW(A8464)-1)/20)+1,1),
   ""
)</f>
        <v/>
      </c>
      <c r="B8267" s="72" t="str">
        <f t="shared" si="328"/>
        <v/>
      </c>
      <c r="C8267" s="73"/>
      <c r="D8267" s="73"/>
      <c r="E8267" s="73"/>
      <c r="F8267" s="73"/>
      <c r="G8267" s="73"/>
    </row>
    <row r="8268" spans="1:7" x14ac:dyDescent="0.25">
      <c r="A8268" s="71" t="str">
        <f>IF(
   SUMPRODUCT(--(Sinduscon!$3:$3=DATE(2013,INT((ROW(A8465)-1)/20)+1,1)))&gt;0,
   DATE(2013,INT((ROW(A8465)-1)/20)+1,1),
   ""
)</f>
        <v/>
      </c>
      <c r="B8268" s="72" t="str">
        <f t="shared" si="328"/>
        <v/>
      </c>
      <c r="C8268" s="73"/>
      <c r="D8268" s="73"/>
      <c r="E8268" s="73"/>
      <c r="F8268" s="73"/>
      <c r="G8268" s="73"/>
    </row>
    <row r="8269" spans="1:7" x14ac:dyDescent="0.25">
      <c r="A8269" s="71" t="str">
        <f>IF(
   SUMPRODUCT(--(Sinduscon!$3:$3=DATE(2013,INT((ROW(A8466)-1)/20)+1,1)))&gt;0,
   DATE(2013,INT((ROW(A8466)-1)/20)+1,1),
   ""
)</f>
        <v/>
      </c>
      <c r="B8269" s="72" t="str">
        <f t="shared" si="328"/>
        <v/>
      </c>
      <c r="C8269" s="73"/>
      <c r="D8269" s="73"/>
      <c r="E8269" s="73"/>
      <c r="F8269" s="73"/>
      <c r="G8269" s="73"/>
    </row>
    <row r="8270" spans="1:7" x14ac:dyDescent="0.25">
      <c r="A8270" s="71" t="str">
        <f>IF(
   SUMPRODUCT(--(Sinduscon!$3:$3=DATE(2013,INT((ROW(A8467)-1)/20)+1,1)))&gt;0,
   DATE(2013,INT((ROW(A8467)-1)/20)+1,1),
   ""
)</f>
        <v/>
      </c>
      <c r="B8270" s="72" t="str">
        <f t="shared" si="328"/>
        <v/>
      </c>
      <c r="C8270" s="73"/>
      <c r="D8270" s="73"/>
      <c r="E8270" s="73"/>
      <c r="F8270" s="73"/>
      <c r="G8270" s="73"/>
    </row>
    <row r="8271" spans="1:7" x14ac:dyDescent="0.25">
      <c r="A8271" s="71" t="str">
        <f>IF(
   SUMPRODUCT(--(Sinduscon!$3:$3=DATE(2013,INT((ROW(A8468)-1)/20)+1,1)))&gt;0,
   DATE(2013,INT((ROW(A8468)-1)/20)+1,1),
   ""
)</f>
        <v/>
      </c>
      <c r="B8271" s="72" t="str">
        <f t="shared" si="328"/>
        <v/>
      </c>
      <c r="C8271" s="73"/>
      <c r="D8271" s="73"/>
      <c r="E8271" s="73"/>
      <c r="F8271" s="73"/>
      <c r="G8271" s="73"/>
    </row>
    <row r="8272" spans="1:7" x14ac:dyDescent="0.25">
      <c r="A8272" s="71" t="str">
        <f>IF(
   SUMPRODUCT(--(Sinduscon!$3:$3=DATE(2013,INT((ROW(A8469)-1)/20)+1,1)))&gt;0,
   DATE(2013,INT((ROW(A8469)-1)/20)+1,1),
   ""
)</f>
        <v/>
      </c>
      <c r="B8272" s="72" t="str">
        <f t="shared" si="328"/>
        <v/>
      </c>
      <c r="C8272" s="73"/>
      <c r="D8272" s="73"/>
      <c r="E8272" s="73"/>
      <c r="F8272" s="73"/>
      <c r="G8272" s="73"/>
    </row>
    <row r="8273" spans="1:7" x14ac:dyDescent="0.25">
      <c r="A8273" s="71" t="str">
        <f>IF(
   SUMPRODUCT(--(Sinduscon!$3:$3=DATE(2013,INT((ROW(A8470)-1)/20)+1,1)))&gt;0,
   DATE(2013,INT((ROW(A8470)-1)/20)+1,1),
   ""
)</f>
        <v/>
      </c>
      <c r="B8273" s="72" t="str">
        <f t="shared" si="328"/>
        <v/>
      </c>
      <c r="C8273" s="73"/>
      <c r="D8273" s="73"/>
      <c r="E8273" s="73"/>
      <c r="F8273" s="73"/>
      <c r="G8273" s="73"/>
    </row>
    <row r="8274" spans="1:7" x14ac:dyDescent="0.25">
      <c r="A8274" s="71" t="str">
        <f>IF(
   SUMPRODUCT(--(Sinduscon!$3:$3=DATE(2013,INT((ROW(A8471)-1)/20)+1,1)))&gt;0,
   DATE(2013,INT((ROW(A8471)-1)/20)+1,1),
   ""
)</f>
        <v/>
      </c>
      <c r="B8274" s="72" t="str">
        <f t="shared" si="328"/>
        <v/>
      </c>
      <c r="C8274" s="73"/>
      <c r="D8274" s="73"/>
      <c r="E8274" s="73"/>
      <c r="F8274" s="73"/>
      <c r="G8274" s="73"/>
    </row>
    <row r="8275" spans="1:7" x14ac:dyDescent="0.25">
      <c r="A8275" s="71" t="str">
        <f>IF(
   SUMPRODUCT(--(Sinduscon!$3:$3=DATE(2013,INT((ROW(A8472)-1)/20)+1,1)))&gt;0,
   DATE(2013,INT((ROW(A8472)-1)/20)+1,1),
   ""
)</f>
        <v/>
      </c>
      <c r="B8275" s="72" t="str">
        <f t="shared" si="328"/>
        <v/>
      </c>
      <c r="C8275" s="73"/>
      <c r="D8275" s="73"/>
      <c r="E8275" s="73"/>
      <c r="F8275" s="73"/>
      <c r="G8275" s="73"/>
    </row>
    <row r="8276" spans="1:7" x14ac:dyDescent="0.25">
      <c r="A8276" s="71" t="str">
        <f>IF(
   SUMPRODUCT(--(Sinduscon!$3:$3=DATE(2013,INT((ROW(A8473)-1)/20)+1,1)))&gt;0,
   DATE(2013,INT((ROW(A8473)-1)/20)+1,1),
   ""
)</f>
        <v/>
      </c>
      <c r="B8276" s="72" t="str">
        <f t="shared" si="328"/>
        <v/>
      </c>
      <c r="C8276" s="73"/>
      <c r="D8276" s="73"/>
      <c r="E8276" s="73"/>
      <c r="F8276" s="73"/>
      <c r="G8276" s="73"/>
    </row>
    <row r="8277" spans="1:7" x14ac:dyDescent="0.25">
      <c r="A8277" s="71" t="str">
        <f>IF(
   SUMPRODUCT(--(Sinduscon!$3:$3=DATE(2013,INT((ROW(A8474)-1)/20)+1,1)))&gt;0,
   DATE(2013,INT((ROW(A8474)-1)/20)+1,1),
   ""
)</f>
        <v/>
      </c>
      <c r="B8277" s="72" t="str">
        <f t="shared" si="328"/>
        <v/>
      </c>
      <c r="C8277" s="73"/>
      <c r="D8277" s="73"/>
      <c r="E8277" s="73"/>
      <c r="F8277" s="73"/>
      <c r="G8277" s="73"/>
    </row>
    <row r="8278" spans="1:7" x14ac:dyDescent="0.25">
      <c r="A8278" s="71" t="str">
        <f>IF(
   SUMPRODUCT(--(Sinduscon!$3:$3=DATE(2013,INT((ROW(A8475)-1)/20)+1,1)))&gt;0,
   DATE(2013,INT((ROW(A8475)-1)/20)+1,1),
   ""
)</f>
        <v/>
      </c>
      <c r="B8278" s="72" t="str">
        <f t="shared" si="328"/>
        <v/>
      </c>
      <c r="C8278" s="73"/>
      <c r="D8278" s="73"/>
      <c r="E8278" s="73"/>
      <c r="F8278" s="73"/>
      <c r="G8278" s="73"/>
    </row>
    <row r="8279" spans="1:7" x14ac:dyDescent="0.25">
      <c r="A8279" s="71" t="str">
        <f>IF(
   SUMPRODUCT(--(Sinduscon!$3:$3=DATE(2013,INT((ROW(A8476)-1)/20)+1,1)))&gt;0,
   DATE(2013,INT((ROW(A8476)-1)/20)+1,1),
   ""
)</f>
        <v/>
      </c>
      <c r="B8279" s="72" t="str">
        <f t="shared" si="328"/>
        <v/>
      </c>
      <c r="C8279" s="73"/>
      <c r="D8279" s="73"/>
      <c r="E8279" s="73"/>
      <c r="F8279" s="73"/>
      <c r="G8279" s="73"/>
    </row>
    <row r="8280" spans="1:7" x14ac:dyDescent="0.25">
      <c r="A8280" s="71" t="str">
        <f>IF(
   SUMPRODUCT(--(Sinduscon!$3:$3=DATE(2013,INT((ROW(A8477)-1)/20)+1,1)))&gt;0,
   DATE(2013,INT((ROW(A8477)-1)/20)+1,1),
   ""
)</f>
        <v/>
      </c>
      <c r="B8280" s="72" t="str">
        <f t="shared" si="328"/>
        <v/>
      </c>
      <c r="C8280" s="73"/>
      <c r="D8280" s="73"/>
      <c r="E8280" s="73"/>
      <c r="F8280" s="73"/>
      <c r="G8280" s="73"/>
    </row>
    <row r="8281" spans="1:7" x14ac:dyDescent="0.25">
      <c r="A8281" s="71" t="str">
        <f>IF(
   SUMPRODUCT(--(Sinduscon!$3:$3=DATE(2013,INT((ROW(A8478)-1)/20)+1,1)))&gt;0,
   DATE(2013,INT((ROW(A8478)-1)/20)+1,1),
   ""
)</f>
        <v/>
      </c>
      <c r="B8281" s="72" t="str">
        <f t="shared" si="328"/>
        <v/>
      </c>
      <c r="C8281" s="73"/>
      <c r="D8281" s="73"/>
      <c r="E8281" s="73"/>
      <c r="F8281" s="73"/>
      <c r="G8281" s="73"/>
    </row>
    <row r="8282" spans="1:7" x14ac:dyDescent="0.25">
      <c r="A8282" s="71" t="str">
        <f>IF(
   SUMPRODUCT(--(Sinduscon!$3:$3=DATE(2013,INT((ROW(A8479)-1)/20)+1,1)))&gt;0,
   DATE(2013,INT((ROW(A8479)-1)/20)+1,1),
   ""
)</f>
        <v/>
      </c>
      <c r="B8282" s="72" t="str">
        <f t="shared" si="328"/>
        <v/>
      </c>
      <c r="C8282" s="73"/>
      <c r="D8282" s="73"/>
      <c r="E8282" s="73"/>
      <c r="F8282" s="73"/>
      <c r="G8282" s="73"/>
    </row>
    <row r="8283" spans="1:7" x14ac:dyDescent="0.25">
      <c r="A8283" s="71" t="str">
        <f>IF(
   SUMPRODUCT(--(Sinduscon!$3:$3=DATE(2013,INT((ROW(A8480)-1)/20)+1,1)))&gt;0,
   DATE(2013,INT((ROW(A8480)-1)/20)+1,1),
   ""
)</f>
        <v/>
      </c>
      <c r="B8283" s="72" t="str">
        <f t="shared" si="328"/>
        <v/>
      </c>
      <c r="C8283" s="73"/>
      <c r="D8283" s="73"/>
      <c r="E8283" s="73"/>
      <c r="F8283" s="73"/>
      <c r="G8283" s="73"/>
    </row>
    <row r="8284" spans="1:7" x14ac:dyDescent="0.25">
      <c r="A8284" s="71" t="str">
        <f>IF(
   SUMPRODUCT(--(Sinduscon!$3:$3=DATE(2013,INT((ROW(A8481)-1)/20)+1,1)))&gt;0,
   DATE(2013,INT((ROW(A8481)-1)/20)+1,1),
   ""
)</f>
        <v/>
      </c>
      <c r="B8284" s="72" t="str">
        <f t="shared" si="328"/>
        <v/>
      </c>
      <c r="C8284" s="73"/>
      <c r="D8284" s="73"/>
      <c r="E8284" s="73"/>
      <c r="F8284" s="73"/>
      <c r="G8284" s="73"/>
    </row>
    <row r="8285" spans="1:7" x14ac:dyDescent="0.25">
      <c r="A8285" s="71" t="str">
        <f>IF(
   SUMPRODUCT(--(Sinduscon!$3:$3=DATE(2013,INT((ROW(A8482)-1)/20)+1,1)))&gt;0,
   DATE(2013,INT((ROW(A8482)-1)/20)+1,1),
   ""
)</f>
        <v/>
      </c>
      <c r="B8285" s="72" t="str">
        <f t="shared" si="328"/>
        <v/>
      </c>
      <c r="C8285" s="73"/>
      <c r="D8285" s="73"/>
      <c r="E8285" s="73"/>
      <c r="F8285" s="73"/>
      <c r="G8285" s="73"/>
    </row>
    <row r="8286" spans="1:7" x14ac:dyDescent="0.25">
      <c r="A8286" s="71" t="str">
        <f>IF(
   SUMPRODUCT(--(Sinduscon!$3:$3=DATE(2013,INT((ROW(A8483)-1)/20)+1,1)))&gt;0,
   DATE(2013,INT((ROW(A8483)-1)/20)+1,1),
   ""
)</f>
        <v/>
      </c>
      <c r="B8286" s="72" t="str">
        <f t="shared" si="328"/>
        <v/>
      </c>
      <c r="C8286" s="73"/>
      <c r="D8286" s="73"/>
      <c r="E8286" s="73"/>
      <c r="F8286" s="73"/>
      <c r="G8286" s="73"/>
    </row>
    <row r="8287" spans="1:7" x14ac:dyDescent="0.25">
      <c r="A8287" s="71" t="str">
        <f>IF(
   SUMPRODUCT(--(Sinduscon!$3:$3=DATE(2013,INT((ROW(A8484)-1)/20)+1,1)))&gt;0,
   DATE(2013,INT((ROW(A8484)-1)/20)+1,1),
   ""
)</f>
        <v/>
      </c>
      <c r="B8287" s="72" t="str">
        <f t="shared" si="328"/>
        <v/>
      </c>
      <c r="C8287" s="73"/>
      <c r="D8287" s="73"/>
      <c r="E8287" s="73"/>
      <c r="F8287" s="73"/>
      <c r="G8287" s="73"/>
    </row>
    <row r="8288" spans="1:7" x14ac:dyDescent="0.25">
      <c r="A8288" s="71" t="str">
        <f>IF(
   SUMPRODUCT(--(Sinduscon!$3:$3=DATE(2013,INT((ROW(A8485)-1)/20)+1,1)))&gt;0,
   DATE(2013,INT((ROW(A8485)-1)/20)+1,1),
   ""
)</f>
        <v/>
      </c>
      <c r="B8288" s="72" t="str">
        <f t="shared" si="328"/>
        <v/>
      </c>
      <c r="C8288" s="73"/>
      <c r="D8288" s="73"/>
      <c r="E8288" s="73"/>
      <c r="F8288" s="73"/>
      <c r="G8288" s="73"/>
    </row>
    <row r="8289" spans="1:7" x14ac:dyDescent="0.25">
      <c r="A8289" s="71" t="str">
        <f>IF(
   SUMPRODUCT(--(Sinduscon!$3:$3=DATE(2013,INT((ROW(A8486)-1)/20)+1,1)))&gt;0,
   DATE(2013,INT((ROW(A8486)-1)/20)+1,1),
   ""
)</f>
        <v/>
      </c>
      <c r="B8289" s="72" t="str">
        <f t="shared" si="328"/>
        <v/>
      </c>
      <c r="C8289" s="73"/>
      <c r="D8289" s="73"/>
      <c r="E8289" s="73"/>
      <c r="F8289" s="73"/>
      <c r="G8289" s="73"/>
    </row>
    <row r="8290" spans="1:7" x14ac:dyDescent="0.25">
      <c r="A8290" s="71" t="str">
        <f>IF(
   SUMPRODUCT(--(Sinduscon!$3:$3=DATE(2013,INT((ROW(A8487)-1)/20)+1,1)))&gt;0,
   DATE(2013,INT((ROW(A8487)-1)/20)+1,1),
   ""
)</f>
        <v/>
      </c>
      <c r="B8290" s="72" t="str">
        <f t="shared" si="328"/>
        <v/>
      </c>
      <c r="C8290" s="73"/>
      <c r="D8290" s="73"/>
      <c r="E8290" s="73"/>
      <c r="F8290" s="73"/>
      <c r="G8290" s="73"/>
    </row>
    <row r="8291" spans="1:7" x14ac:dyDescent="0.25">
      <c r="A8291" s="71" t="str">
        <f>IF(
   SUMPRODUCT(--(Sinduscon!$3:$3=DATE(2013,INT((ROW(A8488)-1)/20)+1,1)))&gt;0,
   DATE(2013,INT((ROW(A8488)-1)/20)+1,1),
   ""
)</f>
        <v/>
      </c>
      <c r="B8291" s="72" t="str">
        <f t="shared" si="328"/>
        <v/>
      </c>
      <c r="C8291" s="73"/>
      <c r="D8291" s="73"/>
      <c r="E8291" s="73"/>
      <c r="F8291" s="73"/>
      <c r="G8291" s="73"/>
    </row>
    <row r="8292" spans="1:7" x14ac:dyDescent="0.25">
      <c r="A8292" s="71" t="str">
        <f>IF(
   SUMPRODUCT(--(Sinduscon!$3:$3=DATE(2013,INT((ROW(A8489)-1)/20)+1,1)))&gt;0,
   DATE(2013,INT((ROW(A8489)-1)/20)+1,1),
   ""
)</f>
        <v/>
      </c>
      <c r="B8292" s="72" t="str">
        <f t="shared" si="328"/>
        <v/>
      </c>
      <c r="C8292" s="73"/>
      <c r="D8292" s="73"/>
      <c r="E8292" s="73"/>
      <c r="F8292" s="73"/>
      <c r="G8292" s="73"/>
    </row>
    <row r="8293" spans="1:7" x14ac:dyDescent="0.25">
      <c r="A8293" s="71" t="str">
        <f>IF(
   SUMPRODUCT(--(Sinduscon!$3:$3=DATE(2013,INT((ROW(A8490)-1)/20)+1,1)))&gt;0,
   DATE(2013,INT((ROW(A8490)-1)/20)+1,1),
   ""
)</f>
        <v/>
      </c>
      <c r="B8293" s="72" t="str">
        <f t="shared" si="328"/>
        <v/>
      </c>
      <c r="C8293" s="73"/>
      <c r="D8293" s="73"/>
      <c r="E8293" s="73"/>
      <c r="F8293" s="73"/>
      <c r="G8293" s="73"/>
    </row>
    <row r="8294" spans="1:7" x14ac:dyDescent="0.25">
      <c r="A8294" s="71" t="str">
        <f>IF(
   SUMPRODUCT(--(Sinduscon!$3:$3=DATE(2013,INT((ROW(A8491)-1)/20)+1,1)))&gt;0,
   DATE(2013,INT((ROW(A8491)-1)/20)+1,1),
   ""
)</f>
        <v/>
      </c>
      <c r="B8294" s="72" t="str">
        <f t="shared" si="328"/>
        <v/>
      </c>
      <c r="C8294" s="73"/>
      <c r="D8294" s="73"/>
      <c r="E8294" s="73"/>
      <c r="F8294" s="73"/>
      <c r="G8294" s="73"/>
    </row>
    <row r="8295" spans="1:7" x14ac:dyDescent="0.25">
      <c r="A8295" s="71" t="str">
        <f>IF(
   SUMPRODUCT(--(Sinduscon!$3:$3=DATE(2013,INT((ROW(A8492)-1)/20)+1,1)))&gt;0,
   DATE(2013,INT((ROW(A8492)-1)/20)+1,1),
   ""
)</f>
        <v/>
      </c>
      <c r="B8295" s="72" t="str">
        <f t="shared" si="328"/>
        <v/>
      </c>
      <c r="C8295" s="73"/>
      <c r="D8295" s="73"/>
      <c r="E8295" s="73"/>
      <c r="F8295" s="73"/>
      <c r="G8295" s="73"/>
    </row>
    <row r="8296" spans="1:7" x14ac:dyDescent="0.25">
      <c r="A8296" s="71" t="str">
        <f>IF(
   SUMPRODUCT(--(Sinduscon!$3:$3=DATE(2013,INT((ROW(A8493)-1)/20)+1,1)))&gt;0,
   DATE(2013,INT((ROW(A8493)-1)/20)+1,1),
   ""
)</f>
        <v/>
      </c>
      <c r="B8296" s="72" t="str">
        <f t="shared" si="328"/>
        <v/>
      </c>
      <c r="C8296" s="73"/>
      <c r="D8296" s="73"/>
      <c r="E8296" s="73"/>
      <c r="F8296" s="73"/>
      <c r="G8296" s="73"/>
    </row>
    <row r="8297" spans="1:7" x14ac:dyDescent="0.25">
      <c r="A8297" s="71" t="str">
        <f>IF(
   SUMPRODUCT(--(Sinduscon!$3:$3=DATE(2013,INT((ROW(A8494)-1)/20)+1,1)))&gt;0,
   DATE(2013,INT((ROW(A8494)-1)/20)+1,1),
   ""
)</f>
        <v/>
      </c>
      <c r="B8297" s="72" t="str">
        <f t="shared" si="328"/>
        <v/>
      </c>
      <c r="C8297" s="73"/>
      <c r="D8297" s="73"/>
      <c r="E8297" s="73"/>
      <c r="F8297" s="73"/>
      <c r="G8297" s="73"/>
    </row>
    <row r="8298" spans="1:7" x14ac:dyDescent="0.25">
      <c r="A8298" s="71" t="str">
        <f>IF(
   SUMPRODUCT(--(Sinduscon!$3:$3=DATE(2013,INT((ROW(A8495)-1)/20)+1,1)))&gt;0,
   DATE(2013,INT((ROW(A8495)-1)/20)+1,1),
   ""
)</f>
        <v/>
      </c>
      <c r="B8298" s="72" t="str">
        <f t="shared" si="328"/>
        <v/>
      </c>
      <c r="C8298" s="73"/>
      <c r="D8298" s="73"/>
      <c r="E8298" s="73"/>
      <c r="F8298" s="73"/>
      <c r="G8298" s="73"/>
    </row>
    <row r="8299" spans="1:7" x14ac:dyDescent="0.25">
      <c r="A8299" s="71" t="str">
        <f>IF(
   SUMPRODUCT(--(Sinduscon!$3:$3=DATE(2013,INT((ROW(A8496)-1)/20)+1,1)))&gt;0,
   DATE(2013,INT((ROW(A8496)-1)/20)+1,1),
   ""
)</f>
        <v/>
      </c>
      <c r="B8299" s="72" t="str">
        <f t="shared" si="328"/>
        <v/>
      </c>
      <c r="C8299" s="73"/>
      <c r="D8299" s="73"/>
      <c r="E8299" s="73"/>
      <c r="F8299" s="73"/>
      <c r="G8299" s="73"/>
    </row>
    <row r="8300" spans="1:7" x14ac:dyDescent="0.25">
      <c r="A8300" s="71" t="str">
        <f>IF(
   SUMPRODUCT(--(Sinduscon!$3:$3=DATE(2013,INT((ROW(A8497)-1)/20)+1,1)))&gt;0,
   DATE(2013,INT((ROW(A8497)-1)/20)+1,1),
   ""
)</f>
        <v/>
      </c>
      <c r="B8300" s="72" t="str">
        <f t="shared" si="328"/>
        <v/>
      </c>
      <c r="C8300" s="73"/>
      <c r="D8300" s="73"/>
      <c r="E8300" s="73"/>
      <c r="F8300" s="73"/>
      <c r="G8300" s="73"/>
    </row>
    <row r="8301" spans="1:7" x14ac:dyDescent="0.25">
      <c r="A8301" s="71" t="str">
        <f>IF(
   SUMPRODUCT(--(Sinduscon!$3:$3=DATE(2013,INT((ROW(A8498)-1)/20)+1,1)))&gt;0,
   DATE(2013,INT((ROW(A8498)-1)/20)+1,1),
   ""
)</f>
        <v/>
      </c>
      <c r="B8301" s="72" t="str">
        <f t="shared" si="328"/>
        <v/>
      </c>
      <c r="C8301" s="73"/>
      <c r="D8301" s="73"/>
      <c r="E8301" s="73"/>
      <c r="F8301" s="73"/>
      <c r="G8301" s="73"/>
    </row>
    <row r="8302" spans="1:7" x14ac:dyDescent="0.25">
      <c r="A8302" s="71" t="str">
        <f>IF(
   SUMPRODUCT(--(Sinduscon!$3:$3=DATE(2013,INT((ROW(A8499)-1)/20)+1,1)))&gt;0,
   DATE(2013,INT((ROW(A8499)-1)/20)+1,1),
   ""
)</f>
        <v/>
      </c>
      <c r="B8302" s="72" t="str">
        <f t="shared" si="328"/>
        <v/>
      </c>
      <c r="C8302" s="73"/>
      <c r="D8302" s="73"/>
      <c r="E8302" s="73"/>
      <c r="F8302" s="73"/>
      <c r="G8302" s="73"/>
    </row>
    <row r="8303" spans="1:7" x14ac:dyDescent="0.25">
      <c r="A8303" s="71" t="str">
        <f>IF(
   SUMPRODUCT(--(Sinduscon!$3:$3=DATE(2013,INT((ROW(A8500)-1)/20)+1,1)))&gt;0,
   DATE(2013,INT((ROW(A8500)-1)/20)+1,1),
   ""
)</f>
        <v/>
      </c>
      <c r="B8303" s="72" t="str">
        <f t="shared" si="328"/>
        <v/>
      </c>
      <c r="C8303" s="73"/>
      <c r="D8303" s="73"/>
      <c r="E8303" s="73"/>
      <c r="F8303" s="73"/>
      <c r="G8303" s="73"/>
    </row>
    <row r="8304" spans="1:7" x14ac:dyDescent="0.25">
      <c r="A8304" s="71" t="str">
        <f>IF(
   SUMPRODUCT(--(Sinduscon!$3:$3=DATE(2013,INT((ROW(A8501)-1)/20)+1,1)))&gt;0,
   DATE(2013,INT((ROW(A8501)-1)/20)+1,1),
   ""
)</f>
        <v/>
      </c>
      <c r="B8304" s="72" t="str">
        <f t="shared" si="328"/>
        <v/>
      </c>
      <c r="C8304" s="73"/>
      <c r="D8304" s="73"/>
      <c r="E8304" s="73"/>
      <c r="F8304" s="73"/>
      <c r="G8304" s="73"/>
    </row>
    <row r="8305" spans="1:7" x14ac:dyDescent="0.25">
      <c r="A8305" s="71" t="str">
        <f>IF(
   SUMPRODUCT(--(Sinduscon!$3:$3=DATE(2013,INT((ROW(A8502)-1)/20)+1,1)))&gt;0,
   DATE(2013,INT((ROW(A8502)-1)/20)+1,1),
   ""
)</f>
        <v/>
      </c>
      <c r="B8305" s="72" t="str">
        <f t="shared" si="328"/>
        <v/>
      </c>
      <c r="C8305" s="73"/>
      <c r="D8305" s="73"/>
      <c r="E8305" s="73"/>
      <c r="F8305" s="73"/>
      <c r="G8305" s="73"/>
    </row>
    <row r="8306" spans="1:7" x14ac:dyDescent="0.25">
      <c r="A8306" s="71" t="str">
        <f>IF(
   SUMPRODUCT(--(Sinduscon!$3:$3=DATE(2013,INT((ROW(A8503)-1)/20)+1,1)))&gt;0,
   DATE(2013,INT((ROW(A8503)-1)/20)+1,1),
   ""
)</f>
        <v/>
      </c>
      <c r="B8306" s="72" t="str">
        <f t="shared" si="328"/>
        <v/>
      </c>
      <c r="C8306" s="73"/>
      <c r="D8306" s="73"/>
      <c r="E8306" s="73"/>
      <c r="F8306" s="73"/>
      <c r="G8306" s="73"/>
    </row>
    <row r="8307" spans="1:7" x14ac:dyDescent="0.25">
      <c r="A8307" s="71" t="str">
        <f>IF(
   SUMPRODUCT(--(Sinduscon!$3:$3=DATE(2013,INT((ROW(A8504)-1)/20)+1,1)))&gt;0,
   DATE(2013,INT((ROW(A8504)-1)/20)+1,1),
   ""
)</f>
        <v/>
      </c>
      <c r="B8307" s="72" t="str">
        <f t="shared" si="328"/>
        <v/>
      </c>
      <c r="C8307" s="73"/>
      <c r="D8307" s="73"/>
      <c r="E8307" s="73"/>
      <c r="F8307" s="73"/>
      <c r="G8307" s="73"/>
    </row>
    <row r="8308" spans="1:7" x14ac:dyDescent="0.25">
      <c r="A8308" s="71" t="str">
        <f>IF(
   SUMPRODUCT(--(Sinduscon!$3:$3=DATE(2013,INT((ROW(A8505)-1)/20)+1,1)))&gt;0,
   DATE(2013,INT((ROW(A8505)-1)/20)+1,1),
   ""
)</f>
        <v/>
      </c>
      <c r="B8308" s="72" t="str">
        <f t="shared" si="328"/>
        <v/>
      </c>
      <c r="C8308" s="73"/>
      <c r="D8308" s="73"/>
      <c r="E8308" s="73"/>
      <c r="F8308" s="73"/>
      <c r="G8308" s="73"/>
    </row>
    <row r="8309" spans="1:7" x14ac:dyDescent="0.25">
      <c r="A8309" s="71" t="str">
        <f>IF(
   SUMPRODUCT(--(Sinduscon!$3:$3=DATE(2013,INT((ROW(A8506)-1)/20)+1,1)))&gt;0,
   DATE(2013,INT((ROW(A8506)-1)/20)+1,1),
   ""
)</f>
        <v/>
      </c>
      <c r="B8309" s="72" t="str">
        <f t="shared" si="328"/>
        <v/>
      </c>
      <c r="C8309" s="73"/>
      <c r="D8309" s="73"/>
      <c r="E8309" s="73"/>
      <c r="F8309" s="73"/>
      <c r="G8309" s="73"/>
    </row>
    <row r="8310" spans="1:7" x14ac:dyDescent="0.25">
      <c r="A8310" s="71" t="str">
        <f>IF(
   SUMPRODUCT(--(Sinduscon!$3:$3=DATE(2013,INT((ROW(A8507)-1)/20)+1,1)))&gt;0,
   DATE(2013,INT((ROW(A8507)-1)/20)+1,1),
   ""
)</f>
        <v/>
      </c>
      <c r="B8310" s="72" t="str">
        <f t="shared" si="328"/>
        <v/>
      </c>
      <c r="C8310" s="73"/>
      <c r="D8310" s="73"/>
      <c r="E8310" s="73"/>
      <c r="F8310" s="73"/>
      <c r="G8310" s="73"/>
    </row>
    <row r="8311" spans="1:7" x14ac:dyDescent="0.25">
      <c r="A8311" s="71" t="str">
        <f>IF(
   SUMPRODUCT(--(Sinduscon!$3:$3=DATE(2013,INT((ROW(A8508)-1)/20)+1,1)))&gt;0,
   DATE(2013,INT((ROW(A8508)-1)/20)+1,1),
   ""
)</f>
        <v/>
      </c>
      <c r="B8311" s="72" t="str">
        <f t="shared" si="328"/>
        <v/>
      </c>
      <c r="C8311" s="73"/>
      <c r="D8311" s="73"/>
      <c r="E8311" s="73"/>
      <c r="F8311" s="73"/>
      <c r="G8311" s="73"/>
    </row>
    <row r="8312" spans="1:7" x14ac:dyDescent="0.25">
      <c r="A8312" s="71" t="str">
        <f>IF(
   SUMPRODUCT(--(Sinduscon!$3:$3=DATE(2013,INT((ROW(A8509)-1)/20)+1,1)))&gt;0,
   DATE(2013,INT((ROW(A8509)-1)/20)+1,1),
   ""
)</f>
        <v/>
      </c>
      <c r="B8312" s="72" t="str">
        <f t="shared" si="328"/>
        <v/>
      </c>
      <c r="C8312" s="73"/>
      <c r="D8312" s="73"/>
      <c r="E8312" s="73"/>
      <c r="F8312" s="73"/>
      <c r="G8312" s="73"/>
    </row>
    <row r="8313" spans="1:7" x14ac:dyDescent="0.25">
      <c r="A8313" s="71" t="str">
        <f>IF(
   SUMPRODUCT(--(Sinduscon!$3:$3=DATE(2013,INT((ROW(A8510)-1)/20)+1,1)))&gt;0,
   DATE(2013,INT((ROW(A8510)-1)/20)+1,1),
   ""
)</f>
        <v/>
      </c>
      <c r="B8313" s="72" t="str">
        <f t="shared" si="328"/>
        <v/>
      </c>
      <c r="C8313" s="73"/>
      <c r="D8313" s="73"/>
      <c r="E8313" s="73"/>
      <c r="F8313" s="73"/>
      <c r="G8313" s="73"/>
    </row>
    <row r="8314" spans="1:7" x14ac:dyDescent="0.25">
      <c r="A8314" s="71" t="str">
        <f>IF(
   SUMPRODUCT(--(Sinduscon!$3:$3=DATE(2013,INT((ROW(A8511)-1)/20)+1,1)))&gt;0,
   DATE(2013,INT((ROW(A8511)-1)/20)+1,1),
   ""
)</f>
        <v/>
      </c>
      <c r="B8314" s="72" t="str">
        <f t="shared" si="328"/>
        <v/>
      </c>
      <c r="C8314" s="73"/>
      <c r="D8314" s="73"/>
      <c r="E8314" s="73"/>
      <c r="F8314" s="73"/>
      <c r="G8314" s="73"/>
    </row>
    <row r="8315" spans="1:7" x14ac:dyDescent="0.25">
      <c r="A8315" s="71" t="str">
        <f>IF(
   SUMPRODUCT(--(Sinduscon!$3:$3=DATE(2013,INT((ROW(A8512)-1)/20)+1,1)))&gt;0,
   DATE(2013,INT((ROW(A8512)-1)/20)+1,1),
   ""
)</f>
        <v/>
      </c>
      <c r="B8315" s="72" t="str">
        <f t="shared" si="328"/>
        <v/>
      </c>
      <c r="C8315" s="73"/>
      <c r="D8315" s="73"/>
      <c r="E8315" s="73"/>
      <c r="F8315" s="73"/>
      <c r="G8315" s="73"/>
    </row>
    <row r="8316" spans="1:7" x14ac:dyDescent="0.25">
      <c r="A8316" s="71" t="str">
        <f>IF(
   SUMPRODUCT(--(Sinduscon!$3:$3=DATE(2013,INT((ROW(A8513)-1)/20)+1,1)))&gt;0,
   DATE(2013,INT((ROW(A8513)-1)/20)+1,1),
   ""
)</f>
        <v/>
      </c>
      <c r="B8316" s="72" t="str">
        <f t="shared" si="328"/>
        <v/>
      </c>
      <c r="C8316" s="73"/>
      <c r="D8316" s="73"/>
      <c r="E8316" s="73"/>
      <c r="F8316" s="73"/>
      <c r="G8316" s="73"/>
    </row>
    <row r="8317" spans="1:7" x14ac:dyDescent="0.25">
      <c r="A8317" s="71" t="str">
        <f>IF(
   SUMPRODUCT(--(Sinduscon!$3:$3=DATE(2013,INT((ROW(A8514)-1)/20)+1,1)))&gt;0,
   DATE(2013,INT((ROW(A8514)-1)/20)+1,1),
   ""
)</f>
        <v/>
      </c>
      <c r="B8317" s="72" t="str">
        <f t="shared" si="328"/>
        <v/>
      </c>
      <c r="C8317" s="73"/>
      <c r="D8317" s="73"/>
      <c r="E8317" s="73"/>
      <c r="F8317" s="73"/>
      <c r="G8317" s="73"/>
    </row>
    <row r="8318" spans="1:7" x14ac:dyDescent="0.25">
      <c r="A8318" s="71" t="str">
        <f>IF(
   SUMPRODUCT(--(Sinduscon!$3:$3=DATE(2013,INT((ROW(A8515)-1)/20)+1,1)))&gt;0,
   DATE(2013,INT((ROW(A8515)-1)/20)+1,1),
   ""
)</f>
        <v/>
      </c>
      <c r="B8318" s="72" t="str">
        <f t="shared" si="328"/>
        <v/>
      </c>
      <c r="C8318" s="73"/>
      <c r="D8318" s="73"/>
      <c r="E8318" s="73"/>
      <c r="F8318" s="73"/>
      <c r="G8318" s="73"/>
    </row>
    <row r="8319" spans="1:7" x14ac:dyDescent="0.25">
      <c r="A8319" s="71" t="str">
        <f>IF(
   SUMPRODUCT(--(Sinduscon!$3:$3=DATE(2013,INT((ROW(A8516)-1)/20)+1,1)))&gt;0,
   DATE(2013,INT((ROW(A8516)-1)/20)+1,1),
   ""
)</f>
        <v/>
      </c>
      <c r="B8319" s="72" t="str">
        <f t="shared" si="328"/>
        <v/>
      </c>
      <c r="C8319" s="73"/>
      <c r="D8319" s="73"/>
      <c r="E8319" s="73"/>
      <c r="F8319" s="73"/>
      <c r="G8319" s="73"/>
    </row>
    <row r="8320" spans="1:7" x14ac:dyDescent="0.25">
      <c r="A8320" s="71" t="str">
        <f>IF(
   SUMPRODUCT(--(Sinduscon!$3:$3=DATE(2013,INT((ROW(A8517)-1)/20)+1,1)))&gt;0,
   DATE(2013,INT((ROW(A8517)-1)/20)+1,1),
   ""
)</f>
        <v/>
      </c>
      <c r="B8320" s="72" t="str">
        <f t="shared" si="328"/>
        <v/>
      </c>
      <c r="C8320" s="73"/>
      <c r="D8320" s="73"/>
      <c r="E8320" s="73"/>
      <c r="F8320" s="73"/>
      <c r="G8320" s="73"/>
    </row>
    <row r="8321" spans="1:7" x14ac:dyDescent="0.25">
      <c r="A8321" s="71" t="str">
        <f>IF(
   SUMPRODUCT(--(Sinduscon!$3:$3=DATE(2013,INT((ROW(A8518)-1)/20)+1,1)))&gt;0,
   DATE(2013,INT((ROW(A8518)-1)/20)+1,1),
   ""
)</f>
        <v/>
      </c>
      <c r="B8321" s="72" t="str">
        <f t="shared" si="328"/>
        <v/>
      </c>
      <c r="C8321" s="73"/>
      <c r="D8321" s="73"/>
      <c r="E8321" s="73"/>
      <c r="F8321" s="73"/>
      <c r="G8321" s="73"/>
    </row>
    <row r="8322" spans="1:7" x14ac:dyDescent="0.25">
      <c r="A8322" s="71" t="str">
        <f>IF(
   SUMPRODUCT(--(Sinduscon!$3:$3=DATE(2013,INT((ROW(A8519)-1)/20)+1,1)))&gt;0,
   DATE(2013,INT((ROW(A8519)-1)/20)+1,1),
   ""
)</f>
        <v/>
      </c>
      <c r="B8322" s="72" t="str">
        <f t="shared" si="328"/>
        <v/>
      </c>
      <c r="C8322" s="73"/>
      <c r="D8322" s="73"/>
      <c r="E8322" s="73"/>
      <c r="F8322" s="73"/>
      <c r="G8322" s="73"/>
    </row>
    <row r="8323" spans="1:7" x14ac:dyDescent="0.25">
      <c r="A8323" s="71" t="str">
        <f>IF(
   SUMPRODUCT(--(Sinduscon!$3:$3=DATE(2013,INT((ROW(A8520)-1)/20)+1,1)))&gt;0,
   DATE(2013,INT((ROW(A8520)-1)/20)+1,1),
   ""
)</f>
        <v/>
      </c>
      <c r="B8323" s="72" t="str">
        <f t="shared" si="328"/>
        <v/>
      </c>
      <c r="C8323" s="73"/>
      <c r="D8323" s="73"/>
      <c r="E8323" s="73"/>
      <c r="F8323" s="73"/>
      <c r="G8323" s="73"/>
    </row>
    <row r="8324" spans="1:7" x14ac:dyDescent="0.25">
      <c r="A8324" s="71" t="str">
        <f>IF(
   SUMPRODUCT(--(Sinduscon!$3:$3=DATE(2013,INT((ROW(A8521)-1)/20)+1,1)))&gt;0,
   DATE(2013,INT((ROW(A8521)-1)/20)+1,1),
   ""
)</f>
        <v/>
      </c>
      <c r="B8324" s="72" t="str">
        <f t="shared" si="328"/>
        <v/>
      </c>
      <c r="C8324" s="73"/>
      <c r="D8324" s="73"/>
      <c r="E8324" s="73"/>
      <c r="F8324" s="73"/>
      <c r="G8324" s="73"/>
    </row>
    <row r="8325" spans="1:7" x14ac:dyDescent="0.25">
      <c r="A8325" s="71" t="str">
        <f>IF(
   SUMPRODUCT(--(Sinduscon!$3:$3=DATE(2013,INT((ROW(A8522)-1)/20)+1,1)))&gt;0,
   DATE(2013,INT((ROW(A8522)-1)/20)+1,1),
   ""
)</f>
        <v/>
      </c>
      <c r="B8325" s="72" t="str">
        <f t="shared" si="328"/>
        <v/>
      </c>
      <c r="C8325" s="73"/>
      <c r="D8325" s="73"/>
      <c r="E8325" s="73"/>
      <c r="F8325" s="73"/>
      <c r="G8325" s="73"/>
    </row>
    <row r="8326" spans="1:7" x14ac:dyDescent="0.25">
      <c r="A8326" s="71" t="str">
        <f>IF(
   SUMPRODUCT(--(Sinduscon!$3:$3=DATE(2013,INT((ROW(A8523)-1)/20)+1,1)))&gt;0,
   DATE(2013,INT((ROW(A8523)-1)/20)+1,1),
   ""
)</f>
        <v/>
      </c>
      <c r="B8326" s="72" t="str">
        <f t="shared" si="328"/>
        <v/>
      </c>
      <c r="C8326" s="73"/>
      <c r="D8326" s="73"/>
      <c r="E8326" s="73"/>
      <c r="F8326" s="73"/>
      <c r="G8326" s="73"/>
    </row>
    <row r="8327" spans="1:7" x14ac:dyDescent="0.25">
      <c r="A8327" s="71" t="str">
        <f>IF(
   SUMPRODUCT(--(Sinduscon!$3:$3=DATE(2013,INT((ROW(A8524)-1)/20)+1,1)))&gt;0,
   DATE(2013,INT((ROW(A8524)-1)/20)+1,1),
   ""
)</f>
        <v/>
      </c>
      <c r="B8327" s="72" t="str">
        <f t="shared" si="328"/>
        <v/>
      </c>
      <c r="C8327" s="73"/>
      <c r="D8327" s="73"/>
      <c r="E8327" s="73"/>
      <c r="F8327" s="73"/>
      <c r="G8327" s="73"/>
    </row>
    <row r="8328" spans="1:7" x14ac:dyDescent="0.25">
      <c r="A8328" s="71" t="str">
        <f>IF(
   SUMPRODUCT(--(Sinduscon!$3:$3=DATE(2013,INT((ROW(A8525)-1)/20)+1,1)))&gt;0,
   DATE(2013,INT((ROW(A8525)-1)/20)+1,1),
   ""
)</f>
        <v/>
      </c>
      <c r="B8328" s="72" t="str">
        <f t="shared" ref="B8328:B8391" si="329">IF(A8328&lt;&gt;"", CHOOSE(MOD(QUOTIENT(ROW()-4,4),5)+1,"R-1","PP-4","R-8","R-16","PIS"), "")</f>
        <v/>
      </c>
      <c r="C8328" s="73"/>
      <c r="D8328" s="73"/>
      <c r="E8328" s="73"/>
      <c r="F8328" s="73"/>
      <c r="G8328" s="73"/>
    </row>
    <row r="8329" spans="1:7" x14ac:dyDescent="0.25">
      <c r="A8329" s="71" t="str">
        <f>IF(
   SUMPRODUCT(--(Sinduscon!$3:$3=DATE(2013,INT((ROW(A8526)-1)/20)+1,1)))&gt;0,
   DATE(2013,INT((ROW(A8526)-1)/20)+1,1),
   ""
)</f>
        <v/>
      </c>
      <c r="B8329" s="72" t="str">
        <f t="shared" si="329"/>
        <v/>
      </c>
      <c r="C8329" s="73"/>
      <c r="D8329" s="73"/>
      <c r="E8329" s="73"/>
      <c r="F8329" s="73"/>
      <c r="G8329" s="73"/>
    </row>
    <row r="8330" spans="1:7" x14ac:dyDescent="0.25">
      <c r="A8330" s="71" t="str">
        <f>IF(
   SUMPRODUCT(--(Sinduscon!$3:$3=DATE(2013,INT((ROW(A8527)-1)/20)+1,1)))&gt;0,
   DATE(2013,INT((ROW(A8527)-1)/20)+1,1),
   ""
)</f>
        <v/>
      </c>
      <c r="B8330" s="72" t="str">
        <f t="shared" si="329"/>
        <v/>
      </c>
      <c r="C8330" s="73"/>
      <c r="D8330" s="73"/>
      <c r="E8330" s="73"/>
      <c r="F8330" s="73"/>
      <c r="G8330" s="73"/>
    </row>
    <row r="8331" spans="1:7" x14ac:dyDescent="0.25">
      <c r="A8331" s="71" t="str">
        <f>IF(
   SUMPRODUCT(--(Sinduscon!$3:$3=DATE(2013,INT((ROW(A8528)-1)/20)+1,1)))&gt;0,
   DATE(2013,INT((ROW(A8528)-1)/20)+1,1),
   ""
)</f>
        <v/>
      </c>
      <c r="B8331" s="72" t="str">
        <f t="shared" si="329"/>
        <v/>
      </c>
      <c r="C8331" s="73"/>
      <c r="D8331" s="73"/>
      <c r="E8331" s="73"/>
      <c r="F8331" s="73"/>
      <c r="G8331" s="73"/>
    </row>
    <row r="8332" spans="1:7" x14ac:dyDescent="0.25">
      <c r="A8332" s="71" t="str">
        <f>IF(
   SUMPRODUCT(--(Sinduscon!$3:$3=DATE(2013,INT((ROW(A8529)-1)/20)+1,1)))&gt;0,
   DATE(2013,INT((ROW(A8529)-1)/20)+1,1),
   ""
)</f>
        <v/>
      </c>
      <c r="B8332" s="72" t="str">
        <f t="shared" si="329"/>
        <v/>
      </c>
      <c r="C8332" s="73"/>
      <c r="D8332" s="73"/>
      <c r="E8332" s="73"/>
      <c r="F8332" s="73"/>
      <c r="G8332" s="73"/>
    </row>
    <row r="8333" spans="1:7" x14ac:dyDescent="0.25">
      <c r="A8333" s="71" t="str">
        <f>IF(
   SUMPRODUCT(--(Sinduscon!$3:$3=DATE(2013,INT((ROW(A8530)-1)/20)+1,1)))&gt;0,
   DATE(2013,INT((ROW(A8530)-1)/20)+1,1),
   ""
)</f>
        <v/>
      </c>
      <c r="B8333" s="72" t="str">
        <f t="shared" si="329"/>
        <v/>
      </c>
      <c r="C8333" s="73"/>
      <c r="D8333" s="73"/>
      <c r="E8333" s="73"/>
      <c r="F8333" s="73"/>
      <c r="G8333" s="73"/>
    </row>
    <row r="8334" spans="1:7" x14ac:dyDescent="0.25">
      <c r="A8334" s="71" t="str">
        <f>IF(
   SUMPRODUCT(--(Sinduscon!$3:$3=DATE(2013,INT((ROW(A8531)-1)/20)+1,1)))&gt;0,
   DATE(2013,INT((ROW(A8531)-1)/20)+1,1),
   ""
)</f>
        <v/>
      </c>
      <c r="B8334" s="72" t="str">
        <f t="shared" si="329"/>
        <v/>
      </c>
      <c r="C8334" s="73"/>
      <c r="D8334" s="73"/>
      <c r="E8334" s="73"/>
      <c r="F8334" s="73"/>
      <c r="G8334" s="73"/>
    </row>
    <row r="8335" spans="1:7" x14ac:dyDescent="0.25">
      <c r="A8335" s="71" t="str">
        <f>IF(
   SUMPRODUCT(--(Sinduscon!$3:$3=DATE(2013,INT((ROW(A8532)-1)/20)+1,1)))&gt;0,
   DATE(2013,INT((ROW(A8532)-1)/20)+1,1),
   ""
)</f>
        <v/>
      </c>
      <c r="B8335" s="72" t="str">
        <f t="shared" si="329"/>
        <v/>
      </c>
      <c r="C8335" s="73"/>
      <c r="D8335" s="73"/>
      <c r="E8335" s="73"/>
      <c r="F8335" s="73"/>
      <c r="G8335" s="73"/>
    </row>
    <row r="8336" spans="1:7" x14ac:dyDescent="0.25">
      <c r="A8336" s="71" t="str">
        <f>IF(
   SUMPRODUCT(--(Sinduscon!$3:$3=DATE(2013,INT((ROW(A8533)-1)/20)+1,1)))&gt;0,
   DATE(2013,INT((ROW(A8533)-1)/20)+1,1),
   ""
)</f>
        <v/>
      </c>
      <c r="B8336" s="72" t="str">
        <f t="shared" si="329"/>
        <v/>
      </c>
      <c r="C8336" s="73"/>
      <c r="D8336" s="73"/>
      <c r="E8336" s="73"/>
      <c r="F8336" s="73"/>
      <c r="G8336" s="73"/>
    </row>
    <row r="8337" spans="1:7" x14ac:dyDescent="0.25">
      <c r="A8337" s="71" t="str">
        <f>IF(
   SUMPRODUCT(--(Sinduscon!$3:$3=DATE(2013,INT((ROW(A8534)-1)/20)+1,1)))&gt;0,
   DATE(2013,INT((ROW(A8534)-1)/20)+1,1),
   ""
)</f>
        <v/>
      </c>
      <c r="B8337" s="72" t="str">
        <f t="shared" si="329"/>
        <v/>
      </c>
      <c r="C8337" s="73"/>
      <c r="D8337" s="73"/>
      <c r="E8337" s="73"/>
      <c r="F8337" s="73"/>
      <c r="G8337" s="73"/>
    </row>
    <row r="8338" spans="1:7" x14ac:dyDescent="0.25">
      <c r="A8338" s="71" t="str">
        <f>IF(
   SUMPRODUCT(--(Sinduscon!$3:$3=DATE(2013,INT((ROW(A8535)-1)/20)+1,1)))&gt;0,
   DATE(2013,INT((ROW(A8535)-1)/20)+1,1),
   ""
)</f>
        <v/>
      </c>
      <c r="B8338" s="72" t="str">
        <f t="shared" si="329"/>
        <v/>
      </c>
      <c r="C8338" s="73"/>
      <c r="D8338" s="73"/>
      <c r="E8338" s="73"/>
      <c r="F8338" s="73"/>
      <c r="G8338" s="73"/>
    </row>
    <row r="8339" spans="1:7" x14ac:dyDescent="0.25">
      <c r="A8339" s="71" t="str">
        <f>IF(
   SUMPRODUCT(--(Sinduscon!$3:$3=DATE(2013,INT((ROW(A8536)-1)/20)+1,1)))&gt;0,
   DATE(2013,INT((ROW(A8536)-1)/20)+1,1),
   ""
)</f>
        <v/>
      </c>
      <c r="B8339" s="72" t="str">
        <f t="shared" si="329"/>
        <v/>
      </c>
      <c r="C8339" s="73"/>
      <c r="D8339" s="73"/>
      <c r="E8339" s="73"/>
      <c r="F8339" s="73"/>
      <c r="G8339" s="73"/>
    </row>
    <row r="8340" spans="1:7" x14ac:dyDescent="0.25">
      <c r="A8340" s="71" t="str">
        <f>IF(
   SUMPRODUCT(--(Sinduscon!$3:$3=DATE(2013,INT((ROW(A8537)-1)/20)+1,1)))&gt;0,
   DATE(2013,INT((ROW(A8537)-1)/20)+1,1),
   ""
)</f>
        <v/>
      </c>
      <c r="B8340" s="72" t="str">
        <f t="shared" si="329"/>
        <v/>
      </c>
      <c r="C8340" s="73"/>
      <c r="D8340" s="73"/>
      <c r="E8340" s="73"/>
      <c r="F8340" s="73"/>
      <c r="G8340" s="73"/>
    </row>
    <row r="8341" spans="1:7" x14ac:dyDescent="0.25">
      <c r="A8341" s="71" t="str">
        <f>IF(
   SUMPRODUCT(--(Sinduscon!$3:$3=DATE(2013,INT((ROW(A8538)-1)/20)+1,1)))&gt;0,
   DATE(2013,INT((ROW(A8538)-1)/20)+1,1),
   ""
)</f>
        <v/>
      </c>
      <c r="B8341" s="72" t="str">
        <f t="shared" si="329"/>
        <v/>
      </c>
      <c r="C8341" s="73"/>
      <c r="D8341" s="73"/>
      <c r="E8341" s="73"/>
      <c r="F8341" s="73"/>
      <c r="G8341" s="73"/>
    </row>
    <row r="8342" spans="1:7" x14ac:dyDescent="0.25">
      <c r="A8342" s="71" t="str">
        <f>IF(
   SUMPRODUCT(--(Sinduscon!$3:$3=DATE(2013,INT((ROW(A8539)-1)/20)+1,1)))&gt;0,
   DATE(2013,INT((ROW(A8539)-1)/20)+1,1),
   ""
)</f>
        <v/>
      </c>
      <c r="B8342" s="72" t="str">
        <f t="shared" si="329"/>
        <v/>
      </c>
      <c r="C8342" s="73"/>
      <c r="D8342" s="73"/>
      <c r="E8342" s="73"/>
      <c r="F8342" s="73"/>
      <c r="G8342" s="73"/>
    </row>
    <row r="8343" spans="1:7" x14ac:dyDescent="0.25">
      <c r="A8343" s="71" t="str">
        <f>IF(
   SUMPRODUCT(--(Sinduscon!$3:$3=DATE(2013,INT((ROW(A8540)-1)/20)+1,1)))&gt;0,
   DATE(2013,INT((ROW(A8540)-1)/20)+1,1),
   ""
)</f>
        <v/>
      </c>
      <c r="B8343" s="72" t="str">
        <f t="shared" si="329"/>
        <v/>
      </c>
      <c r="C8343" s="73"/>
      <c r="D8343" s="73"/>
      <c r="E8343" s="73"/>
      <c r="F8343" s="73"/>
      <c r="G8343" s="73"/>
    </row>
    <row r="8344" spans="1:7" x14ac:dyDescent="0.25">
      <c r="A8344" s="71" t="str">
        <f>IF(
   SUMPRODUCT(--(Sinduscon!$3:$3=DATE(2013,INT((ROW(A8541)-1)/20)+1,1)))&gt;0,
   DATE(2013,INT((ROW(A8541)-1)/20)+1,1),
   ""
)</f>
        <v/>
      </c>
      <c r="B8344" s="72" t="str">
        <f t="shared" si="329"/>
        <v/>
      </c>
      <c r="C8344" s="73"/>
      <c r="D8344" s="73"/>
      <c r="E8344" s="73"/>
      <c r="F8344" s="73"/>
      <c r="G8344" s="73"/>
    </row>
    <row r="8345" spans="1:7" x14ac:dyDescent="0.25">
      <c r="A8345" s="71" t="str">
        <f>IF(
   SUMPRODUCT(--(Sinduscon!$3:$3=DATE(2013,INT((ROW(A8542)-1)/20)+1,1)))&gt;0,
   DATE(2013,INT((ROW(A8542)-1)/20)+1,1),
   ""
)</f>
        <v/>
      </c>
      <c r="B8345" s="72" t="str">
        <f t="shared" si="329"/>
        <v/>
      </c>
      <c r="C8345" s="73"/>
      <c r="D8345" s="73"/>
      <c r="E8345" s="73"/>
      <c r="F8345" s="73"/>
      <c r="G8345" s="73"/>
    </row>
    <row r="8346" spans="1:7" x14ac:dyDescent="0.25">
      <c r="A8346" s="71" t="str">
        <f>IF(
   SUMPRODUCT(--(Sinduscon!$3:$3=DATE(2013,INT((ROW(A8543)-1)/20)+1,1)))&gt;0,
   DATE(2013,INT((ROW(A8543)-1)/20)+1,1),
   ""
)</f>
        <v/>
      </c>
      <c r="B8346" s="72" t="str">
        <f t="shared" si="329"/>
        <v/>
      </c>
      <c r="C8346" s="73"/>
      <c r="D8346" s="73"/>
      <c r="E8346" s="73"/>
      <c r="F8346" s="73"/>
      <c r="G8346" s="73"/>
    </row>
    <row r="8347" spans="1:7" x14ac:dyDescent="0.25">
      <c r="A8347" s="71" t="str">
        <f>IF(
   SUMPRODUCT(--(Sinduscon!$3:$3=DATE(2013,INT((ROW(A8544)-1)/20)+1,1)))&gt;0,
   DATE(2013,INT((ROW(A8544)-1)/20)+1,1),
   ""
)</f>
        <v/>
      </c>
      <c r="B8347" s="72" t="str">
        <f t="shared" si="329"/>
        <v/>
      </c>
      <c r="C8347" s="73"/>
      <c r="D8347" s="73"/>
      <c r="E8347" s="73"/>
      <c r="F8347" s="73"/>
      <c r="G8347" s="73"/>
    </row>
    <row r="8348" spans="1:7" x14ac:dyDescent="0.25">
      <c r="A8348" s="71" t="str">
        <f>IF(
   SUMPRODUCT(--(Sinduscon!$3:$3=DATE(2013,INT((ROW(A8545)-1)/20)+1,1)))&gt;0,
   DATE(2013,INT((ROW(A8545)-1)/20)+1,1),
   ""
)</f>
        <v/>
      </c>
      <c r="B8348" s="72" t="str">
        <f t="shared" si="329"/>
        <v/>
      </c>
      <c r="C8348" s="73"/>
      <c r="D8348" s="73"/>
      <c r="E8348" s="73"/>
      <c r="F8348" s="73"/>
      <c r="G8348" s="73"/>
    </row>
    <row r="8349" spans="1:7" x14ac:dyDescent="0.25">
      <c r="A8349" s="71" t="str">
        <f>IF(
   SUMPRODUCT(--(Sinduscon!$3:$3=DATE(2013,INT((ROW(A8546)-1)/20)+1,1)))&gt;0,
   DATE(2013,INT((ROW(A8546)-1)/20)+1,1),
   ""
)</f>
        <v/>
      </c>
      <c r="B8349" s="72" t="str">
        <f t="shared" si="329"/>
        <v/>
      </c>
      <c r="C8349" s="73"/>
      <c r="D8349" s="73"/>
      <c r="E8349" s="73"/>
      <c r="F8349" s="73"/>
      <c r="G8349" s="73"/>
    </row>
    <row r="8350" spans="1:7" x14ac:dyDescent="0.25">
      <c r="A8350" s="71" t="str">
        <f>IF(
   SUMPRODUCT(--(Sinduscon!$3:$3=DATE(2013,INT((ROW(A8547)-1)/20)+1,1)))&gt;0,
   DATE(2013,INT((ROW(A8547)-1)/20)+1,1),
   ""
)</f>
        <v/>
      </c>
      <c r="B8350" s="72" t="str">
        <f t="shared" si="329"/>
        <v/>
      </c>
      <c r="C8350" s="73"/>
      <c r="D8350" s="73"/>
      <c r="E8350" s="73"/>
      <c r="F8350" s="73"/>
      <c r="G8350" s="73"/>
    </row>
    <row r="8351" spans="1:7" x14ac:dyDescent="0.25">
      <c r="A8351" s="71" t="str">
        <f>IF(
   SUMPRODUCT(--(Sinduscon!$3:$3=DATE(2013,INT((ROW(A8548)-1)/20)+1,1)))&gt;0,
   DATE(2013,INT((ROW(A8548)-1)/20)+1,1),
   ""
)</f>
        <v/>
      </c>
      <c r="B8351" s="72" t="str">
        <f t="shared" si="329"/>
        <v/>
      </c>
      <c r="C8351" s="73"/>
      <c r="D8351" s="73"/>
      <c r="E8351" s="73"/>
      <c r="F8351" s="73"/>
      <c r="G8351" s="73"/>
    </row>
    <row r="8352" spans="1:7" x14ac:dyDescent="0.25">
      <c r="A8352" s="71" t="str">
        <f>IF(
   SUMPRODUCT(--(Sinduscon!$3:$3=DATE(2013,INT((ROW(A8549)-1)/20)+1,1)))&gt;0,
   DATE(2013,INT((ROW(A8549)-1)/20)+1,1),
   ""
)</f>
        <v/>
      </c>
      <c r="B8352" s="72" t="str">
        <f t="shared" si="329"/>
        <v/>
      </c>
      <c r="C8352" s="73"/>
      <c r="D8352" s="73"/>
      <c r="E8352" s="73"/>
      <c r="F8352" s="73"/>
      <c r="G8352" s="73"/>
    </row>
    <row r="8353" spans="1:7" x14ac:dyDescent="0.25">
      <c r="A8353" s="71" t="str">
        <f>IF(
   SUMPRODUCT(--(Sinduscon!$3:$3=DATE(2013,INT((ROW(A8550)-1)/20)+1,1)))&gt;0,
   DATE(2013,INT((ROW(A8550)-1)/20)+1,1),
   ""
)</f>
        <v/>
      </c>
      <c r="B8353" s="72" t="str">
        <f t="shared" si="329"/>
        <v/>
      </c>
      <c r="C8353" s="73"/>
      <c r="D8353" s="73"/>
      <c r="E8353" s="73"/>
      <c r="F8353" s="73"/>
      <c r="G8353" s="73"/>
    </row>
    <row r="8354" spans="1:7" x14ac:dyDescent="0.25">
      <c r="A8354" s="71" t="str">
        <f>IF(
   SUMPRODUCT(--(Sinduscon!$3:$3=DATE(2013,INT((ROW(A8551)-1)/20)+1,1)))&gt;0,
   DATE(2013,INT((ROW(A8551)-1)/20)+1,1),
   ""
)</f>
        <v/>
      </c>
      <c r="B8354" s="72" t="str">
        <f t="shared" si="329"/>
        <v/>
      </c>
      <c r="C8354" s="73"/>
      <c r="D8354" s="73"/>
      <c r="E8354" s="73"/>
      <c r="F8354" s="73"/>
      <c r="G8354" s="73"/>
    </row>
    <row r="8355" spans="1:7" x14ac:dyDescent="0.25">
      <c r="A8355" s="71" t="str">
        <f>IF(
   SUMPRODUCT(--(Sinduscon!$3:$3=DATE(2013,INT((ROW(A8552)-1)/20)+1,1)))&gt;0,
   DATE(2013,INT((ROW(A8552)-1)/20)+1,1),
   ""
)</f>
        <v/>
      </c>
      <c r="B8355" s="72" t="str">
        <f t="shared" si="329"/>
        <v/>
      </c>
      <c r="C8355" s="73"/>
      <c r="D8355" s="73"/>
      <c r="E8355" s="73"/>
      <c r="F8355" s="73"/>
      <c r="G8355" s="73"/>
    </row>
    <row r="8356" spans="1:7" x14ac:dyDescent="0.25">
      <c r="A8356" s="71" t="str">
        <f>IF(
   SUMPRODUCT(--(Sinduscon!$3:$3=DATE(2013,INT((ROW(A8553)-1)/20)+1,1)))&gt;0,
   DATE(2013,INT((ROW(A8553)-1)/20)+1,1),
   ""
)</f>
        <v/>
      </c>
      <c r="B8356" s="72" t="str">
        <f t="shared" si="329"/>
        <v/>
      </c>
      <c r="C8356" s="73"/>
      <c r="D8356" s="73"/>
      <c r="E8356" s="73"/>
      <c r="F8356" s="73"/>
      <c r="G8356" s="73"/>
    </row>
    <row r="8357" spans="1:7" x14ac:dyDescent="0.25">
      <c r="A8357" s="71" t="str">
        <f>IF(
   SUMPRODUCT(--(Sinduscon!$3:$3=DATE(2013,INT((ROW(A8554)-1)/20)+1,1)))&gt;0,
   DATE(2013,INT((ROW(A8554)-1)/20)+1,1),
   ""
)</f>
        <v/>
      </c>
      <c r="B8357" s="72" t="str">
        <f t="shared" si="329"/>
        <v/>
      </c>
      <c r="C8357" s="73"/>
      <c r="D8357" s="73"/>
      <c r="E8357" s="73"/>
      <c r="F8357" s="73"/>
      <c r="G8357" s="73"/>
    </row>
    <row r="8358" spans="1:7" x14ac:dyDescent="0.25">
      <c r="A8358" s="71" t="str">
        <f>IF(
   SUMPRODUCT(--(Sinduscon!$3:$3=DATE(2013,INT((ROW(A8555)-1)/20)+1,1)))&gt;0,
   DATE(2013,INT((ROW(A8555)-1)/20)+1,1),
   ""
)</f>
        <v/>
      </c>
      <c r="B8358" s="72" t="str">
        <f t="shared" si="329"/>
        <v/>
      </c>
      <c r="C8358" s="73"/>
      <c r="D8358" s="73"/>
      <c r="E8358" s="73"/>
      <c r="F8358" s="73"/>
      <c r="G8358" s="73"/>
    </row>
    <row r="8359" spans="1:7" x14ac:dyDescent="0.25">
      <c r="A8359" s="71" t="str">
        <f>IF(
   SUMPRODUCT(--(Sinduscon!$3:$3=DATE(2013,INT((ROW(A8556)-1)/20)+1,1)))&gt;0,
   DATE(2013,INT((ROW(A8556)-1)/20)+1,1),
   ""
)</f>
        <v/>
      </c>
      <c r="B8359" s="72" t="str">
        <f t="shared" si="329"/>
        <v/>
      </c>
      <c r="C8359" s="73"/>
      <c r="D8359" s="73"/>
      <c r="E8359" s="73"/>
      <c r="F8359" s="73"/>
      <c r="G8359" s="73"/>
    </row>
    <row r="8360" spans="1:7" x14ac:dyDescent="0.25">
      <c r="A8360" s="71" t="str">
        <f>IF(
   SUMPRODUCT(--(Sinduscon!$3:$3=DATE(2013,INT((ROW(A8557)-1)/20)+1,1)))&gt;0,
   DATE(2013,INT((ROW(A8557)-1)/20)+1,1),
   ""
)</f>
        <v/>
      </c>
      <c r="B8360" s="72" t="str">
        <f t="shared" si="329"/>
        <v/>
      </c>
      <c r="C8360" s="73"/>
      <c r="D8360" s="73"/>
      <c r="E8360" s="73"/>
      <c r="F8360" s="73"/>
      <c r="G8360" s="73"/>
    </row>
    <row r="8361" spans="1:7" x14ac:dyDescent="0.25">
      <c r="A8361" s="71" t="str">
        <f>IF(
   SUMPRODUCT(--(Sinduscon!$3:$3=DATE(2013,INT((ROW(A8558)-1)/20)+1,1)))&gt;0,
   DATE(2013,INT((ROW(A8558)-1)/20)+1,1),
   ""
)</f>
        <v/>
      </c>
      <c r="B8361" s="72" t="str">
        <f t="shared" si="329"/>
        <v/>
      </c>
      <c r="C8361" s="73"/>
      <c r="D8361" s="73"/>
      <c r="E8361" s="73"/>
      <c r="F8361" s="73"/>
      <c r="G8361" s="73"/>
    </row>
    <row r="8362" spans="1:7" x14ac:dyDescent="0.25">
      <c r="A8362" s="71" t="str">
        <f>IF(
   SUMPRODUCT(--(Sinduscon!$3:$3=DATE(2013,INT((ROW(A8559)-1)/20)+1,1)))&gt;0,
   DATE(2013,INT((ROW(A8559)-1)/20)+1,1),
   ""
)</f>
        <v/>
      </c>
      <c r="B8362" s="72" t="str">
        <f t="shared" si="329"/>
        <v/>
      </c>
      <c r="C8362" s="73"/>
      <c r="D8362" s="73"/>
      <c r="E8362" s="73"/>
      <c r="F8362" s="73"/>
      <c r="G8362" s="73"/>
    </row>
    <row r="8363" spans="1:7" x14ac:dyDescent="0.25">
      <c r="A8363" s="71" t="str">
        <f>IF(
   SUMPRODUCT(--(Sinduscon!$3:$3=DATE(2013,INT((ROW(A8560)-1)/20)+1,1)))&gt;0,
   DATE(2013,INT((ROW(A8560)-1)/20)+1,1),
   ""
)</f>
        <v/>
      </c>
      <c r="B8363" s="72" t="str">
        <f t="shared" si="329"/>
        <v/>
      </c>
      <c r="C8363" s="73"/>
      <c r="D8363" s="73"/>
      <c r="E8363" s="73"/>
      <c r="F8363" s="73"/>
      <c r="G8363" s="73"/>
    </row>
    <row r="8364" spans="1:7" x14ac:dyDescent="0.25">
      <c r="A8364" s="71" t="str">
        <f>IF(
   SUMPRODUCT(--(Sinduscon!$3:$3=DATE(2013,INT((ROW(A8561)-1)/20)+1,1)))&gt;0,
   DATE(2013,INT((ROW(A8561)-1)/20)+1,1),
   ""
)</f>
        <v/>
      </c>
      <c r="B8364" s="72" t="str">
        <f t="shared" si="329"/>
        <v/>
      </c>
      <c r="C8364" s="73"/>
      <c r="D8364" s="73"/>
      <c r="E8364" s="73"/>
      <c r="F8364" s="73"/>
      <c r="G8364" s="73"/>
    </row>
    <row r="8365" spans="1:7" x14ac:dyDescent="0.25">
      <c r="A8365" s="71" t="str">
        <f>IF(
   SUMPRODUCT(--(Sinduscon!$3:$3=DATE(2013,INT((ROW(A8562)-1)/20)+1,1)))&gt;0,
   DATE(2013,INT((ROW(A8562)-1)/20)+1,1),
   ""
)</f>
        <v/>
      </c>
      <c r="B8365" s="72" t="str">
        <f t="shared" si="329"/>
        <v/>
      </c>
      <c r="C8365" s="73"/>
      <c r="D8365" s="73"/>
      <c r="E8365" s="73"/>
      <c r="F8365" s="73"/>
      <c r="G8365" s="73"/>
    </row>
    <row r="8366" spans="1:7" x14ac:dyDescent="0.25">
      <c r="A8366" s="71" t="str">
        <f>IF(
   SUMPRODUCT(--(Sinduscon!$3:$3=DATE(2013,INT((ROW(A8563)-1)/20)+1,1)))&gt;0,
   DATE(2013,INT((ROW(A8563)-1)/20)+1,1),
   ""
)</f>
        <v/>
      </c>
      <c r="B8366" s="72" t="str">
        <f t="shared" si="329"/>
        <v/>
      </c>
      <c r="C8366" s="73"/>
      <c r="D8366" s="73"/>
      <c r="E8366" s="73"/>
      <c r="F8366" s="73"/>
      <c r="G8366" s="73"/>
    </row>
    <row r="8367" spans="1:7" x14ac:dyDescent="0.25">
      <c r="A8367" s="71" t="str">
        <f>IF(
   SUMPRODUCT(--(Sinduscon!$3:$3=DATE(2013,INT((ROW(A8564)-1)/20)+1,1)))&gt;0,
   DATE(2013,INT((ROW(A8564)-1)/20)+1,1),
   ""
)</f>
        <v/>
      </c>
      <c r="B8367" s="72" t="str">
        <f t="shared" si="329"/>
        <v/>
      </c>
      <c r="C8367" s="73"/>
      <c r="D8367" s="73"/>
      <c r="E8367" s="73"/>
      <c r="F8367" s="73"/>
      <c r="G8367" s="73"/>
    </row>
    <row r="8368" spans="1:7" x14ac:dyDescent="0.25">
      <c r="A8368" s="71" t="str">
        <f>IF(
   SUMPRODUCT(--(Sinduscon!$3:$3=DATE(2013,INT((ROW(A8565)-1)/20)+1,1)))&gt;0,
   DATE(2013,INT((ROW(A8565)-1)/20)+1,1),
   ""
)</f>
        <v/>
      </c>
      <c r="B8368" s="72" t="str">
        <f t="shared" si="329"/>
        <v/>
      </c>
      <c r="C8368" s="73"/>
      <c r="D8368" s="73"/>
      <c r="E8368" s="73"/>
      <c r="F8368" s="73"/>
      <c r="G8368" s="73"/>
    </row>
    <row r="8369" spans="1:7" x14ac:dyDescent="0.25">
      <c r="A8369" s="71" t="str">
        <f>IF(
   SUMPRODUCT(--(Sinduscon!$3:$3=DATE(2013,INT((ROW(A8566)-1)/20)+1,1)))&gt;0,
   DATE(2013,INT((ROW(A8566)-1)/20)+1,1),
   ""
)</f>
        <v/>
      </c>
      <c r="B8369" s="72" t="str">
        <f t="shared" si="329"/>
        <v/>
      </c>
      <c r="C8369" s="73"/>
      <c r="D8369" s="73"/>
      <c r="E8369" s="73"/>
      <c r="F8369" s="73"/>
      <c r="G8369" s="73"/>
    </row>
    <row r="8370" spans="1:7" x14ac:dyDescent="0.25">
      <c r="A8370" s="71" t="str">
        <f>IF(
   SUMPRODUCT(--(Sinduscon!$3:$3=DATE(2013,INT((ROW(A8567)-1)/20)+1,1)))&gt;0,
   DATE(2013,INT((ROW(A8567)-1)/20)+1,1),
   ""
)</f>
        <v/>
      </c>
      <c r="B8370" s="72" t="str">
        <f t="shared" si="329"/>
        <v/>
      </c>
      <c r="C8370" s="73"/>
      <c r="D8370" s="73"/>
      <c r="E8370" s="73"/>
      <c r="F8370" s="73"/>
      <c r="G8370" s="73"/>
    </row>
    <row r="8371" spans="1:7" x14ac:dyDescent="0.25">
      <c r="A8371" s="71" t="str">
        <f>IF(
   SUMPRODUCT(--(Sinduscon!$3:$3=DATE(2013,INT((ROW(A8568)-1)/20)+1,1)))&gt;0,
   DATE(2013,INT((ROW(A8568)-1)/20)+1,1),
   ""
)</f>
        <v/>
      </c>
      <c r="B8371" s="72" t="str">
        <f t="shared" si="329"/>
        <v/>
      </c>
      <c r="C8371" s="73"/>
      <c r="D8371" s="73"/>
      <c r="E8371" s="73"/>
      <c r="F8371" s="73"/>
      <c r="G8371" s="73"/>
    </row>
    <row r="8372" spans="1:7" x14ac:dyDescent="0.25">
      <c r="A8372" s="71" t="str">
        <f>IF(
   SUMPRODUCT(--(Sinduscon!$3:$3=DATE(2013,INT((ROW(A8569)-1)/20)+1,1)))&gt;0,
   DATE(2013,INT((ROW(A8569)-1)/20)+1,1),
   ""
)</f>
        <v/>
      </c>
      <c r="B8372" s="72" t="str">
        <f t="shared" si="329"/>
        <v/>
      </c>
      <c r="C8372" s="73"/>
      <c r="D8372" s="73"/>
      <c r="E8372" s="73"/>
      <c r="F8372" s="73"/>
      <c r="G8372" s="73"/>
    </row>
    <row r="8373" spans="1:7" x14ac:dyDescent="0.25">
      <c r="A8373" s="71" t="str">
        <f>IF(
   SUMPRODUCT(--(Sinduscon!$3:$3=DATE(2013,INT((ROW(A8570)-1)/20)+1,1)))&gt;0,
   DATE(2013,INT((ROW(A8570)-1)/20)+1,1),
   ""
)</f>
        <v/>
      </c>
      <c r="B8373" s="72" t="str">
        <f t="shared" si="329"/>
        <v/>
      </c>
      <c r="C8373" s="73"/>
      <c r="D8373" s="73"/>
      <c r="E8373" s="73"/>
      <c r="F8373" s="73"/>
      <c r="G8373" s="73"/>
    </row>
    <row r="8374" spans="1:7" x14ac:dyDescent="0.25">
      <c r="A8374" s="71" t="str">
        <f>IF(
   SUMPRODUCT(--(Sinduscon!$3:$3=DATE(2013,INT((ROW(A8571)-1)/20)+1,1)))&gt;0,
   DATE(2013,INT((ROW(A8571)-1)/20)+1,1),
   ""
)</f>
        <v/>
      </c>
      <c r="B8374" s="72" t="str">
        <f t="shared" si="329"/>
        <v/>
      </c>
      <c r="C8374" s="73"/>
      <c r="D8374" s="73"/>
      <c r="E8374" s="73"/>
      <c r="F8374" s="73"/>
      <c r="G8374" s="73"/>
    </row>
    <row r="8375" spans="1:7" x14ac:dyDescent="0.25">
      <c r="A8375" s="71" t="str">
        <f>IF(
   SUMPRODUCT(--(Sinduscon!$3:$3=DATE(2013,INT((ROW(A8572)-1)/20)+1,1)))&gt;0,
   DATE(2013,INT((ROW(A8572)-1)/20)+1,1),
   ""
)</f>
        <v/>
      </c>
      <c r="B8375" s="72" t="str">
        <f t="shared" si="329"/>
        <v/>
      </c>
      <c r="C8375" s="73"/>
      <c r="D8375" s="73"/>
      <c r="E8375" s="73"/>
      <c r="F8375" s="73"/>
      <c r="G8375" s="73"/>
    </row>
    <row r="8376" spans="1:7" x14ac:dyDescent="0.25">
      <c r="A8376" s="71" t="str">
        <f>IF(
   SUMPRODUCT(--(Sinduscon!$3:$3=DATE(2013,INT((ROW(A8573)-1)/20)+1,1)))&gt;0,
   DATE(2013,INT((ROW(A8573)-1)/20)+1,1),
   ""
)</f>
        <v/>
      </c>
      <c r="B8376" s="72" t="str">
        <f t="shared" si="329"/>
        <v/>
      </c>
      <c r="C8376" s="73"/>
      <c r="D8376" s="73"/>
      <c r="E8376" s="73"/>
      <c r="F8376" s="73"/>
      <c r="G8376" s="73"/>
    </row>
    <row r="8377" spans="1:7" x14ac:dyDescent="0.25">
      <c r="A8377" s="71" t="str">
        <f>IF(
   SUMPRODUCT(--(Sinduscon!$3:$3=DATE(2013,INT((ROW(A8574)-1)/20)+1,1)))&gt;0,
   DATE(2013,INT((ROW(A8574)-1)/20)+1,1),
   ""
)</f>
        <v/>
      </c>
      <c r="B8377" s="72" t="str">
        <f t="shared" si="329"/>
        <v/>
      </c>
      <c r="C8377" s="73"/>
      <c r="D8377" s="73"/>
      <c r="E8377" s="73"/>
      <c r="F8377" s="73"/>
      <c r="G8377" s="73"/>
    </row>
    <row r="8378" spans="1:7" x14ac:dyDescent="0.25">
      <c r="A8378" s="71" t="str">
        <f>IF(
   SUMPRODUCT(--(Sinduscon!$3:$3=DATE(2013,INT((ROW(A8575)-1)/20)+1,1)))&gt;0,
   DATE(2013,INT((ROW(A8575)-1)/20)+1,1),
   ""
)</f>
        <v/>
      </c>
      <c r="B8378" s="72" t="str">
        <f t="shared" si="329"/>
        <v/>
      </c>
      <c r="C8378" s="73"/>
      <c r="D8378" s="73"/>
      <c r="E8378" s="73"/>
      <c r="F8378" s="73"/>
      <c r="G8378" s="73"/>
    </row>
    <row r="8379" spans="1:7" x14ac:dyDescent="0.25">
      <c r="A8379" s="71" t="str">
        <f>IF(
   SUMPRODUCT(--(Sinduscon!$3:$3=DATE(2013,INT((ROW(A8576)-1)/20)+1,1)))&gt;0,
   DATE(2013,INT((ROW(A8576)-1)/20)+1,1),
   ""
)</f>
        <v/>
      </c>
      <c r="B8379" s="72" t="str">
        <f t="shared" si="329"/>
        <v/>
      </c>
      <c r="C8379" s="73"/>
      <c r="D8379" s="73"/>
      <c r="E8379" s="73"/>
      <c r="F8379" s="73"/>
      <c r="G8379" s="73"/>
    </row>
    <row r="8380" spans="1:7" x14ac:dyDescent="0.25">
      <c r="A8380" s="71" t="str">
        <f>IF(
   SUMPRODUCT(--(Sinduscon!$3:$3=DATE(2013,INT((ROW(A8577)-1)/20)+1,1)))&gt;0,
   DATE(2013,INT((ROW(A8577)-1)/20)+1,1),
   ""
)</f>
        <v/>
      </c>
      <c r="B8380" s="72" t="str">
        <f t="shared" si="329"/>
        <v/>
      </c>
      <c r="C8380" s="73"/>
      <c r="D8380" s="73"/>
      <c r="E8380" s="73"/>
      <c r="F8380" s="73"/>
      <c r="G8380" s="73"/>
    </row>
    <row r="8381" spans="1:7" x14ac:dyDescent="0.25">
      <c r="A8381" s="71" t="str">
        <f>IF(
   SUMPRODUCT(--(Sinduscon!$3:$3=DATE(2013,INT((ROW(A8578)-1)/20)+1,1)))&gt;0,
   DATE(2013,INT((ROW(A8578)-1)/20)+1,1),
   ""
)</f>
        <v/>
      </c>
      <c r="B8381" s="72" t="str">
        <f t="shared" si="329"/>
        <v/>
      </c>
      <c r="C8381" s="73"/>
      <c r="D8381" s="73"/>
      <c r="E8381" s="73"/>
      <c r="F8381" s="73"/>
      <c r="G8381" s="73"/>
    </row>
    <row r="8382" spans="1:7" x14ac:dyDescent="0.25">
      <c r="A8382" s="71" t="str">
        <f>IF(
   SUMPRODUCT(--(Sinduscon!$3:$3=DATE(2013,INT((ROW(A8579)-1)/20)+1,1)))&gt;0,
   DATE(2013,INT((ROW(A8579)-1)/20)+1,1),
   ""
)</f>
        <v/>
      </c>
      <c r="B8382" s="72" t="str">
        <f t="shared" si="329"/>
        <v/>
      </c>
      <c r="C8382" s="73"/>
      <c r="D8382" s="73"/>
      <c r="E8382" s="73"/>
      <c r="F8382" s="73"/>
      <c r="G8382" s="73"/>
    </row>
    <row r="8383" spans="1:7" x14ac:dyDescent="0.25">
      <c r="A8383" s="71" t="str">
        <f>IF(
   SUMPRODUCT(--(Sinduscon!$3:$3=DATE(2013,INT((ROW(A8580)-1)/20)+1,1)))&gt;0,
   DATE(2013,INT((ROW(A8580)-1)/20)+1,1),
   ""
)</f>
        <v/>
      </c>
      <c r="B8383" s="72" t="str">
        <f t="shared" si="329"/>
        <v/>
      </c>
      <c r="C8383" s="73"/>
      <c r="D8383" s="73"/>
      <c r="E8383" s="73"/>
      <c r="F8383" s="73"/>
      <c r="G8383" s="73"/>
    </row>
    <row r="8384" spans="1:7" x14ac:dyDescent="0.25">
      <c r="A8384" s="71" t="str">
        <f>IF(
   SUMPRODUCT(--(Sinduscon!$3:$3=DATE(2013,INT((ROW(A8581)-1)/20)+1,1)))&gt;0,
   DATE(2013,INT((ROW(A8581)-1)/20)+1,1),
   ""
)</f>
        <v/>
      </c>
      <c r="B8384" s="72" t="str">
        <f t="shared" si="329"/>
        <v/>
      </c>
      <c r="C8384" s="73"/>
      <c r="D8384" s="73"/>
      <c r="E8384" s="73"/>
      <c r="F8384" s="73"/>
      <c r="G8384" s="73"/>
    </row>
    <row r="8385" spans="1:7" x14ac:dyDescent="0.25">
      <c r="A8385" s="71" t="str">
        <f>IF(
   SUMPRODUCT(--(Sinduscon!$3:$3=DATE(2013,INT((ROW(A8582)-1)/20)+1,1)))&gt;0,
   DATE(2013,INT((ROW(A8582)-1)/20)+1,1),
   ""
)</f>
        <v/>
      </c>
      <c r="B8385" s="72" t="str">
        <f t="shared" si="329"/>
        <v/>
      </c>
      <c r="C8385" s="73"/>
      <c r="D8385" s="73"/>
      <c r="E8385" s="73"/>
      <c r="F8385" s="73"/>
      <c r="G8385" s="73"/>
    </row>
    <row r="8386" spans="1:7" x14ac:dyDescent="0.25">
      <c r="A8386" s="71" t="str">
        <f>IF(
   SUMPRODUCT(--(Sinduscon!$3:$3=DATE(2013,INT((ROW(A8583)-1)/20)+1,1)))&gt;0,
   DATE(2013,INT((ROW(A8583)-1)/20)+1,1),
   ""
)</f>
        <v/>
      </c>
      <c r="B8386" s="72" t="str">
        <f t="shared" si="329"/>
        <v/>
      </c>
      <c r="C8386" s="73"/>
      <c r="D8386" s="73"/>
      <c r="E8386" s="73"/>
      <c r="F8386" s="73"/>
      <c r="G8386" s="73"/>
    </row>
    <row r="8387" spans="1:7" x14ac:dyDescent="0.25">
      <c r="A8387" s="71" t="str">
        <f>IF(
   SUMPRODUCT(--(Sinduscon!$3:$3=DATE(2013,INT((ROW(A8584)-1)/20)+1,1)))&gt;0,
   DATE(2013,INT((ROW(A8584)-1)/20)+1,1),
   ""
)</f>
        <v/>
      </c>
      <c r="B8387" s="72" t="str">
        <f t="shared" si="329"/>
        <v/>
      </c>
      <c r="C8387" s="73"/>
      <c r="D8387" s="73"/>
      <c r="E8387" s="73"/>
      <c r="F8387" s="73"/>
      <c r="G8387" s="73"/>
    </row>
    <row r="8388" spans="1:7" x14ac:dyDescent="0.25">
      <c r="A8388" s="71" t="str">
        <f>IF(
   SUMPRODUCT(--(Sinduscon!$3:$3=DATE(2013,INT((ROW(A8585)-1)/20)+1,1)))&gt;0,
   DATE(2013,INT((ROW(A8585)-1)/20)+1,1),
   ""
)</f>
        <v/>
      </c>
      <c r="B8388" s="72" t="str">
        <f t="shared" si="329"/>
        <v/>
      </c>
      <c r="C8388" s="73"/>
      <c r="D8388" s="73"/>
      <c r="E8388" s="73"/>
      <c r="F8388" s="73"/>
      <c r="G8388" s="73"/>
    </row>
    <row r="8389" spans="1:7" x14ac:dyDescent="0.25">
      <c r="A8389" s="71" t="str">
        <f>IF(
   SUMPRODUCT(--(Sinduscon!$3:$3=DATE(2013,INT((ROW(A8586)-1)/20)+1,1)))&gt;0,
   DATE(2013,INT((ROW(A8586)-1)/20)+1,1),
   ""
)</f>
        <v/>
      </c>
      <c r="B8389" s="72" t="str">
        <f t="shared" si="329"/>
        <v/>
      </c>
      <c r="C8389" s="73"/>
      <c r="D8389" s="73"/>
      <c r="E8389" s="73"/>
      <c r="F8389" s="73"/>
      <c r="G8389" s="73"/>
    </row>
    <row r="8390" spans="1:7" x14ac:dyDescent="0.25">
      <c r="A8390" s="71" t="str">
        <f>IF(
   SUMPRODUCT(--(Sinduscon!$3:$3=DATE(2013,INT((ROW(A8587)-1)/20)+1,1)))&gt;0,
   DATE(2013,INT((ROW(A8587)-1)/20)+1,1),
   ""
)</f>
        <v/>
      </c>
      <c r="B8390" s="72" t="str">
        <f t="shared" si="329"/>
        <v/>
      </c>
      <c r="C8390" s="73"/>
      <c r="D8390" s="73"/>
      <c r="E8390" s="73"/>
      <c r="F8390" s="73"/>
      <c r="G8390" s="73"/>
    </row>
    <row r="8391" spans="1:7" x14ac:dyDescent="0.25">
      <c r="A8391" s="71" t="str">
        <f>IF(
   SUMPRODUCT(--(Sinduscon!$3:$3=DATE(2013,INT((ROW(A8588)-1)/20)+1,1)))&gt;0,
   DATE(2013,INT((ROW(A8588)-1)/20)+1,1),
   ""
)</f>
        <v/>
      </c>
      <c r="B8391" s="72" t="str">
        <f t="shared" si="329"/>
        <v/>
      </c>
      <c r="C8391" s="73"/>
      <c r="D8391" s="73"/>
      <c r="E8391" s="73"/>
      <c r="F8391" s="73"/>
      <c r="G8391" s="73"/>
    </row>
    <row r="8392" spans="1:7" x14ac:dyDescent="0.25">
      <c r="A8392" s="71" t="str">
        <f>IF(
   SUMPRODUCT(--(Sinduscon!$3:$3=DATE(2013,INT((ROW(A8589)-1)/20)+1,1)))&gt;0,
   DATE(2013,INT((ROW(A8589)-1)/20)+1,1),
   ""
)</f>
        <v/>
      </c>
      <c r="B8392" s="72" t="str">
        <f t="shared" ref="B8392:B8455" si="330">IF(A8392&lt;&gt;"", CHOOSE(MOD(QUOTIENT(ROW()-4,4),5)+1,"R-1","PP-4","R-8","R-16","PIS"), "")</f>
        <v/>
      </c>
      <c r="C8392" s="73"/>
      <c r="D8392" s="73"/>
      <c r="E8392" s="73"/>
      <c r="F8392" s="73"/>
      <c r="G8392" s="73"/>
    </row>
    <row r="8393" spans="1:7" x14ac:dyDescent="0.25">
      <c r="A8393" s="71" t="str">
        <f>IF(
   SUMPRODUCT(--(Sinduscon!$3:$3=DATE(2013,INT((ROW(A8590)-1)/20)+1,1)))&gt;0,
   DATE(2013,INT((ROW(A8590)-1)/20)+1,1),
   ""
)</f>
        <v/>
      </c>
      <c r="B8393" s="72" t="str">
        <f t="shared" si="330"/>
        <v/>
      </c>
      <c r="C8393" s="73"/>
      <c r="D8393" s="73"/>
      <c r="E8393" s="73"/>
      <c r="F8393" s="73"/>
      <c r="G8393" s="73"/>
    </row>
    <row r="8394" spans="1:7" x14ac:dyDescent="0.25">
      <c r="A8394" s="71" t="str">
        <f>IF(
   SUMPRODUCT(--(Sinduscon!$3:$3=DATE(2013,INT((ROW(A8591)-1)/20)+1,1)))&gt;0,
   DATE(2013,INT((ROW(A8591)-1)/20)+1,1),
   ""
)</f>
        <v/>
      </c>
      <c r="B8394" s="72" t="str">
        <f t="shared" si="330"/>
        <v/>
      </c>
      <c r="C8394" s="73"/>
      <c r="D8394" s="73"/>
      <c r="E8394" s="73"/>
      <c r="F8394" s="73"/>
      <c r="G8394" s="73"/>
    </row>
    <row r="8395" spans="1:7" x14ac:dyDescent="0.25">
      <c r="A8395" s="71" t="str">
        <f>IF(
   SUMPRODUCT(--(Sinduscon!$3:$3=DATE(2013,INT((ROW(A8592)-1)/20)+1,1)))&gt;0,
   DATE(2013,INT((ROW(A8592)-1)/20)+1,1),
   ""
)</f>
        <v/>
      </c>
      <c r="B8395" s="72" t="str">
        <f t="shared" si="330"/>
        <v/>
      </c>
      <c r="C8395" s="73"/>
      <c r="D8395" s="73"/>
      <c r="E8395" s="73"/>
      <c r="F8395" s="73"/>
      <c r="G8395" s="73"/>
    </row>
    <row r="8396" spans="1:7" x14ac:dyDescent="0.25">
      <c r="A8396" s="71" t="str">
        <f>IF(
   SUMPRODUCT(--(Sinduscon!$3:$3=DATE(2013,INT((ROW(A8593)-1)/20)+1,1)))&gt;0,
   DATE(2013,INT((ROW(A8593)-1)/20)+1,1),
   ""
)</f>
        <v/>
      </c>
      <c r="B8396" s="72" t="str">
        <f t="shared" si="330"/>
        <v/>
      </c>
      <c r="C8396" s="73"/>
      <c r="D8396" s="73"/>
      <c r="E8396" s="73"/>
      <c r="F8396" s="73"/>
      <c r="G8396" s="73"/>
    </row>
    <row r="8397" spans="1:7" x14ac:dyDescent="0.25">
      <c r="A8397" s="71" t="str">
        <f>IF(
   SUMPRODUCT(--(Sinduscon!$3:$3=DATE(2013,INT((ROW(A8594)-1)/20)+1,1)))&gt;0,
   DATE(2013,INT((ROW(A8594)-1)/20)+1,1),
   ""
)</f>
        <v/>
      </c>
      <c r="B8397" s="72" t="str">
        <f t="shared" si="330"/>
        <v/>
      </c>
      <c r="C8397" s="73"/>
      <c r="D8397" s="73"/>
      <c r="E8397" s="73"/>
      <c r="F8397" s="73"/>
      <c r="G8397" s="73"/>
    </row>
    <row r="8398" spans="1:7" x14ac:dyDescent="0.25">
      <c r="A8398" s="71" t="str">
        <f>IF(
   SUMPRODUCT(--(Sinduscon!$3:$3=DATE(2013,INT((ROW(A8595)-1)/20)+1,1)))&gt;0,
   DATE(2013,INT((ROW(A8595)-1)/20)+1,1),
   ""
)</f>
        <v/>
      </c>
      <c r="B8398" s="72" t="str">
        <f t="shared" si="330"/>
        <v/>
      </c>
      <c r="C8398" s="73"/>
      <c r="D8398" s="73"/>
      <c r="E8398" s="73"/>
      <c r="F8398" s="73"/>
      <c r="G8398" s="73"/>
    </row>
    <row r="8399" spans="1:7" x14ac:dyDescent="0.25">
      <c r="A8399" s="71" t="str">
        <f>IF(
   SUMPRODUCT(--(Sinduscon!$3:$3=DATE(2013,INT((ROW(A8596)-1)/20)+1,1)))&gt;0,
   DATE(2013,INT((ROW(A8596)-1)/20)+1,1),
   ""
)</f>
        <v/>
      </c>
      <c r="B8399" s="72" t="str">
        <f t="shared" si="330"/>
        <v/>
      </c>
      <c r="C8399" s="73"/>
      <c r="D8399" s="73"/>
      <c r="E8399" s="73"/>
      <c r="F8399" s="73"/>
      <c r="G8399" s="73"/>
    </row>
    <row r="8400" spans="1:7" x14ac:dyDescent="0.25">
      <c r="A8400" s="71" t="str">
        <f>IF(
   SUMPRODUCT(--(Sinduscon!$3:$3=DATE(2013,INT((ROW(A8597)-1)/20)+1,1)))&gt;0,
   DATE(2013,INT((ROW(A8597)-1)/20)+1,1),
   ""
)</f>
        <v/>
      </c>
      <c r="B8400" s="72" t="str">
        <f t="shared" si="330"/>
        <v/>
      </c>
      <c r="C8400" s="73"/>
      <c r="D8400" s="73"/>
      <c r="E8400" s="73"/>
      <c r="F8400" s="73"/>
      <c r="G8400" s="73"/>
    </row>
    <row r="8401" spans="1:7" x14ac:dyDescent="0.25">
      <c r="A8401" s="71" t="str">
        <f>IF(
   SUMPRODUCT(--(Sinduscon!$3:$3=DATE(2013,INT((ROW(A8598)-1)/20)+1,1)))&gt;0,
   DATE(2013,INT((ROW(A8598)-1)/20)+1,1),
   ""
)</f>
        <v/>
      </c>
      <c r="B8401" s="72" t="str">
        <f t="shared" si="330"/>
        <v/>
      </c>
      <c r="C8401" s="73"/>
      <c r="D8401" s="73"/>
      <c r="E8401" s="73"/>
      <c r="F8401" s="73"/>
      <c r="G8401" s="73"/>
    </row>
    <row r="8402" spans="1:7" x14ac:dyDescent="0.25">
      <c r="A8402" s="71" t="str">
        <f>IF(
   SUMPRODUCT(--(Sinduscon!$3:$3=DATE(2013,INT((ROW(A8599)-1)/20)+1,1)))&gt;0,
   DATE(2013,INT((ROW(A8599)-1)/20)+1,1),
   ""
)</f>
        <v/>
      </c>
      <c r="B8402" s="72" t="str">
        <f t="shared" si="330"/>
        <v/>
      </c>
      <c r="C8402" s="73"/>
      <c r="D8402" s="73"/>
      <c r="E8402" s="73"/>
      <c r="F8402" s="73"/>
      <c r="G8402" s="73"/>
    </row>
    <row r="8403" spans="1:7" x14ac:dyDescent="0.25">
      <c r="A8403" s="71" t="str">
        <f>IF(
   SUMPRODUCT(--(Sinduscon!$3:$3=DATE(2013,INT((ROW(A8600)-1)/20)+1,1)))&gt;0,
   DATE(2013,INT((ROW(A8600)-1)/20)+1,1),
   ""
)</f>
        <v/>
      </c>
      <c r="B8403" s="72" t="str">
        <f t="shared" si="330"/>
        <v/>
      </c>
      <c r="C8403" s="73"/>
      <c r="D8403" s="73"/>
      <c r="E8403" s="73"/>
      <c r="F8403" s="73"/>
      <c r="G8403" s="73"/>
    </row>
    <row r="8404" spans="1:7" x14ac:dyDescent="0.25">
      <c r="A8404" s="71" t="str">
        <f>IF(
   SUMPRODUCT(--(Sinduscon!$3:$3=DATE(2013,INT((ROW(A8601)-1)/20)+1,1)))&gt;0,
   DATE(2013,INT((ROW(A8601)-1)/20)+1,1),
   ""
)</f>
        <v/>
      </c>
      <c r="B8404" s="72" t="str">
        <f t="shared" si="330"/>
        <v/>
      </c>
      <c r="C8404" s="73"/>
      <c r="D8404" s="73"/>
      <c r="E8404" s="73"/>
      <c r="F8404" s="73"/>
      <c r="G8404" s="73"/>
    </row>
    <row r="8405" spans="1:7" x14ac:dyDescent="0.25">
      <c r="A8405" s="71" t="str">
        <f>IF(
   SUMPRODUCT(--(Sinduscon!$3:$3=DATE(2013,INT((ROW(A8602)-1)/20)+1,1)))&gt;0,
   DATE(2013,INT((ROW(A8602)-1)/20)+1,1),
   ""
)</f>
        <v/>
      </c>
      <c r="B8405" s="72" t="str">
        <f t="shared" si="330"/>
        <v/>
      </c>
      <c r="C8405" s="73"/>
      <c r="D8405" s="73"/>
      <c r="E8405" s="73"/>
      <c r="F8405" s="73"/>
      <c r="G8405" s="73"/>
    </row>
    <row r="8406" spans="1:7" x14ac:dyDescent="0.25">
      <c r="A8406" s="71" t="str">
        <f>IF(
   SUMPRODUCT(--(Sinduscon!$3:$3=DATE(2013,INT((ROW(A8603)-1)/20)+1,1)))&gt;0,
   DATE(2013,INT((ROW(A8603)-1)/20)+1,1),
   ""
)</f>
        <v/>
      </c>
      <c r="B8406" s="72" t="str">
        <f t="shared" si="330"/>
        <v/>
      </c>
      <c r="C8406" s="73"/>
      <c r="D8406" s="73"/>
      <c r="E8406" s="73"/>
      <c r="F8406" s="73"/>
      <c r="G8406" s="73"/>
    </row>
    <row r="8407" spans="1:7" x14ac:dyDescent="0.25">
      <c r="A8407" s="71" t="str">
        <f>IF(
   SUMPRODUCT(--(Sinduscon!$3:$3=DATE(2013,INT((ROW(A8604)-1)/20)+1,1)))&gt;0,
   DATE(2013,INT((ROW(A8604)-1)/20)+1,1),
   ""
)</f>
        <v/>
      </c>
      <c r="B8407" s="72" t="str">
        <f t="shared" si="330"/>
        <v/>
      </c>
      <c r="C8407" s="73"/>
      <c r="D8407" s="73"/>
      <c r="E8407" s="73"/>
      <c r="F8407" s="73"/>
      <c r="G8407" s="73"/>
    </row>
    <row r="8408" spans="1:7" x14ac:dyDescent="0.25">
      <c r="A8408" s="71" t="str">
        <f>IF(
   SUMPRODUCT(--(Sinduscon!$3:$3=DATE(2013,INT((ROW(A8605)-1)/20)+1,1)))&gt;0,
   DATE(2013,INT((ROW(A8605)-1)/20)+1,1),
   ""
)</f>
        <v/>
      </c>
      <c r="B8408" s="72" t="str">
        <f t="shared" si="330"/>
        <v/>
      </c>
      <c r="C8408" s="73"/>
      <c r="D8408" s="73"/>
      <c r="E8408" s="73"/>
      <c r="F8408" s="73"/>
      <c r="G8408" s="73"/>
    </row>
    <row r="8409" spans="1:7" x14ac:dyDescent="0.25">
      <c r="A8409" s="71" t="str">
        <f>IF(
   SUMPRODUCT(--(Sinduscon!$3:$3=DATE(2013,INT((ROW(A8606)-1)/20)+1,1)))&gt;0,
   DATE(2013,INT((ROW(A8606)-1)/20)+1,1),
   ""
)</f>
        <v/>
      </c>
      <c r="B8409" s="72" t="str">
        <f t="shared" si="330"/>
        <v/>
      </c>
      <c r="C8409" s="73"/>
      <c r="D8409" s="73"/>
      <c r="E8409" s="73"/>
      <c r="F8409" s="73"/>
      <c r="G8409" s="73"/>
    </row>
    <row r="8410" spans="1:7" x14ac:dyDescent="0.25">
      <c r="A8410" s="71" t="str">
        <f>IF(
   SUMPRODUCT(--(Sinduscon!$3:$3=DATE(2013,INT((ROW(A8607)-1)/20)+1,1)))&gt;0,
   DATE(2013,INT((ROW(A8607)-1)/20)+1,1),
   ""
)</f>
        <v/>
      </c>
      <c r="B8410" s="72" t="str">
        <f t="shared" si="330"/>
        <v/>
      </c>
      <c r="C8410" s="73"/>
      <c r="D8410" s="73"/>
      <c r="E8410" s="73"/>
      <c r="F8410" s="73"/>
      <c r="G8410" s="73"/>
    </row>
    <row r="8411" spans="1:7" x14ac:dyDescent="0.25">
      <c r="A8411" s="71" t="str">
        <f>IF(
   SUMPRODUCT(--(Sinduscon!$3:$3=DATE(2013,INT((ROW(A8608)-1)/20)+1,1)))&gt;0,
   DATE(2013,INT((ROW(A8608)-1)/20)+1,1),
   ""
)</f>
        <v/>
      </c>
      <c r="B8411" s="72" t="str">
        <f t="shared" si="330"/>
        <v/>
      </c>
      <c r="C8411" s="73"/>
      <c r="D8411" s="73"/>
      <c r="E8411" s="73"/>
      <c r="F8411" s="73"/>
      <c r="G8411" s="73"/>
    </row>
    <row r="8412" spans="1:7" x14ac:dyDescent="0.25">
      <c r="A8412" s="71" t="str">
        <f>IF(
   SUMPRODUCT(--(Sinduscon!$3:$3=DATE(2013,INT((ROW(A8609)-1)/20)+1,1)))&gt;0,
   DATE(2013,INT((ROW(A8609)-1)/20)+1,1),
   ""
)</f>
        <v/>
      </c>
      <c r="B8412" s="72" t="str">
        <f t="shared" si="330"/>
        <v/>
      </c>
      <c r="C8412" s="73"/>
      <c r="D8412" s="73"/>
      <c r="E8412" s="73"/>
      <c r="F8412" s="73"/>
      <c r="G8412" s="73"/>
    </row>
    <row r="8413" spans="1:7" x14ac:dyDescent="0.25">
      <c r="A8413" s="71" t="str">
        <f>IF(
   SUMPRODUCT(--(Sinduscon!$3:$3=DATE(2013,INT((ROW(A8610)-1)/20)+1,1)))&gt;0,
   DATE(2013,INT((ROW(A8610)-1)/20)+1,1),
   ""
)</f>
        <v/>
      </c>
      <c r="B8413" s="72" t="str">
        <f t="shared" si="330"/>
        <v/>
      </c>
      <c r="C8413" s="73"/>
      <c r="D8413" s="73"/>
      <c r="E8413" s="73"/>
      <c r="F8413" s="73"/>
      <c r="G8413" s="73"/>
    </row>
    <row r="8414" spans="1:7" x14ac:dyDescent="0.25">
      <c r="A8414" s="71" t="str">
        <f>IF(
   SUMPRODUCT(--(Sinduscon!$3:$3=DATE(2013,INT((ROW(A8611)-1)/20)+1,1)))&gt;0,
   DATE(2013,INT((ROW(A8611)-1)/20)+1,1),
   ""
)</f>
        <v/>
      </c>
      <c r="B8414" s="72" t="str">
        <f t="shared" si="330"/>
        <v/>
      </c>
      <c r="C8414" s="73"/>
      <c r="D8414" s="73"/>
      <c r="E8414" s="73"/>
      <c r="F8414" s="73"/>
      <c r="G8414" s="73"/>
    </row>
    <row r="8415" spans="1:7" x14ac:dyDescent="0.25">
      <c r="A8415" s="71" t="str">
        <f>IF(
   SUMPRODUCT(--(Sinduscon!$3:$3=DATE(2013,INT((ROW(A8612)-1)/20)+1,1)))&gt;0,
   DATE(2013,INT((ROW(A8612)-1)/20)+1,1),
   ""
)</f>
        <v/>
      </c>
      <c r="B8415" s="72" t="str">
        <f t="shared" si="330"/>
        <v/>
      </c>
      <c r="C8415" s="73"/>
      <c r="D8415" s="73"/>
      <c r="E8415" s="73"/>
      <c r="F8415" s="73"/>
      <c r="G8415" s="73"/>
    </row>
    <row r="8416" spans="1:7" x14ac:dyDescent="0.25">
      <c r="A8416" s="71" t="str">
        <f>IF(
   SUMPRODUCT(--(Sinduscon!$3:$3=DATE(2013,INT((ROW(A8613)-1)/20)+1,1)))&gt;0,
   DATE(2013,INT((ROW(A8613)-1)/20)+1,1),
   ""
)</f>
        <v/>
      </c>
      <c r="B8416" s="72" t="str">
        <f t="shared" si="330"/>
        <v/>
      </c>
      <c r="C8416" s="73"/>
      <c r="D8416" s="73"/>
      <c r="E8416" s="73"/>
      <c r="F8416" s="73"/>
      <c r="G8416" s="73"/>
    </row>
    <row r="8417" spans="1:7" x14ac:dyDescent="0.25">
      <c r="A8417" s="71" t="str">
        <f>IF(
   SUMPRODUCT(--(Sinduscon!$3:$3=DATE(2013,INT((ROW(A8614)-1)/20)+1,1)))&gt;0,
   DATE(2013,INT((ROW(A8614)-1)/20)+1,1),
   ""
)</f>
        <v/>
      </c>
      <c r="B8417" s="72" t="str">
        <f t="shared" si="330"/>
        <v/>
      </c>
      <c r="C8417" s="73"/>
      <c r="D8417" s="73"/>
      <c r="E8417" s="73"/>
      <c r="F8417" s="73"/>
      <c r="G8417" s="73"/>
    </row>
    <row r="8418" spans="1:7" x14ac:dyDescent="0.25">
      <c r="A8418" s="71" t="str">
        <f>IF(
   SUMPRODUCT(--(Sinduscon!$3:$3=DATE(2013,INT((ROW(A8615)-1)/20)+1,1)))&gt;0,
   DATE(2013,INT((ROW(A8615)-1)/20)+1,1),
   ""
)</f>
        <v/>
      </c>
      <c r="B8418" s="72" t="str">
        <f t="shared" si="330"/>
        <v/>
      </c>
      <c r="C8418" s="73"/>
      <c r="D8418" s="73"/>
      <c r="E8418" s="73"/>
      <c r="F8418" s="73"/>
      <c r="G8418" s="73"/>
    </row>
    <row r="8419" spans="1:7" x14ac:dyDescent="0.25">
      <c r="A8419" s="71" t="str">
        <f>IF(
   SUMPRODUCT(--(Sinduscon!$3:$3=DATE(2013,INT((ROW(A8616)-1)/20)+1,1)))&gt;0,
   DATE(2013,INT((ROW(A8616)-1)/20)+1,1),
   ""
)</f>
        <v/>
      </c>
      <c r="B8419" s="72" t="str">
        <f t="shared" si="330"/>
        <v/>
      </c>
      <c r="C8419" s="73"/>
      <c r="D8419" s="73"/>
      <c r="E8419" s="73"/>
      <c r="F8419" s="73"/>
      <c r="G8419" s="73"/>
    </row>
    <row r="8420" spans="1:7" x14ac:dyDescent="0.25">
      <c r="A8420" s="71" t="str">
        <f>IF(
   SUMPRODUCT(--(Sinduscon!$3:$3=DATE(2013,INT((ROW(A8617)-1)/20)+1,1)))&gt;0,
   DATE(2013,INT((ROW(A8617)-1)/20)+1,1),
   ""
)</f>
        <v/>
      </c>
      <c r="B8420" s="72" t="str">
        <f t="shared" si="330"/>
        <v/>
      </c>
      <c r="C8420" s="73"/>
      <c r="D8420" s="73"/>
      <c r="E8420" s="73"/>
      <c r="F8420" s="73"/>
      <c r="G8420" s="73"/>
    </row>
    <row r="8421" spans="1:7" x14ac:dyDescent="0.25">
      <c r="A8421" s="71" t="str">
        <f>IF(
   SUMPRODUCT(--(Sinduscon!$3:$3=DATE(2013,INT((ROW(A8618)-1)/20)+1,1)))&gt;0,
   DATE(2013,INT((ROW(A8618)-1)/20)+1,1),
   ""
)</f>
        <v/>
      </c>
      <c r="B8421" s="72" t="str">
        <f t="shared" si="330"/>
        <v/>
      </c>
      <c r="C8421" s="73"/>
      <c r="D8421" s="73"/>
      <c r="E8421" s="73"/>
      <c r="F8421" s="73"/>
      <c r="G8421" s="73"/>
    </row>
    <row r="8422" spans="1:7" x14ac:dyDescent="0.25">
      <c r="A8422" s="71" t="str">
        <f>IF(
   SUMPRODUCT(--(Sinduscon!$3:$3=DATE(2013,INT((ROW(A8619)-1)/20)+1,1)))&gt;0,
   DATE(2013,INT((ROW(A8619)-1)/20)+1,1),
   ""
)</f>
        <v/>
      </c>
      <c r="B8422" s="72" t="str">
        <f t="shared" si="330"/>
        <v/>
      </c>
      <c r="C8422" s="73"/>
      <c r="D8422" s="73"/>
      <c r="E8422" s="73"/>
      <c r="F8422" s="73"/>
      <c r="G8422" s="73"/>
    </row>
    <row r="8423" spans="1:7" x14ac:dyDescent="0.25">
      <c r="A8423" s="71" t="str">
        <f>IF(
   SUMPRODUCT(--(Sinduscon!$3:$3=DATE(2013,INT((ROW(A8620)-1)/20)+1,1)))&gt;0,
   DATE(2013,INT((ROW(A8620)-1)/20)+1,1),
   ""
)</f>
        <v/>
      </c>
      <c r="B8423" s="72" t="str">
        <f t="shared" si="330"/>
        <v/>
      </c>
      <c r="C8423" s="73"/>
      <c r="D8423" s="73"/>
      <c r="E8423" s="73"/>
      <c r="F8423" s="73"/>
      <c r="G8423" s="73"/>
    </row>
    <row r="8424" spans="1:7" x14ac:dyDescent="0.25">
      <c r="A8424" s="71" t="str">
        <f>IF(
   SUMPRODUCT(--(Sinduscon!$3:$3=DATE(2013,INT((ROW(A8621)-1)/20)+1,1)))&gt;0,
   DATE(2013,INT((ROW(A8621)-1)/20)+1,1),
   ""
)</f>
        <v/>
      </c>
      <c r="B8424" s="72" t="str">
        <f t="shared" si="330"/>
        <v/>
      </c>
      <c r="C8424" s="73"/>
      <c r="D8424" s="73"/>
      <c r="E8424" s="73"/>
      <c r="F8424" s="73"/>
      <c r="G8424" s="73"/>
    </row>
    <row r="8425" spans="1:7" x14ac:dyDescent="0.25">
      <c r="A8425" s="71" t="str">
        <f>IF(
   SUMPRODUCT(--(Sinduscon!$3:$3=DATE(2013,INT((ROW(A8622)-1)/20)+1,1)))&gt;0,
   DATE(2013,INT((ROW(A8622)-1)/20)+1,1),
   ""
)</f>
        <v/>
      </c>
      <c r="B8425" s="72" t="str">
        <f t="shared" si="330"/>
        <v/>
      </c>
      <c r="C8425" s="73"/>
      <c r="D8425" s="73"/>
      <c r="E8425" s="73"/>
      <c r="F8425" s="73"/>
      <c r="G8425" s="73"/>
    </row>
    <row r="8426" spans="1:7" x14ac:dyDescent="0.25">
      <c r="A8426" s="71" t="str">
        <f>IF(
   SUMPRODUCT(--(Sinduscon!$3:$3=DATE(2013,INT((ROW(A8623)-1)/20)+1,1)))&gt;0,
   DATE(2013,INT((ROW(A8623)-1)/20)+1,1),
   ""
)</f>
        <v/>
      </c>
      <c r="B8426" s="72" t="str">
        <f t="shared" si="330"/>
        <v/>
      </c>
      <c r="C8426" s="73"/>
      <c r="D8426" s="73"/>
      <c r="E8426" s="73"/>
      <c r="F8426" s="73"/>
      <c r="G8426" s="73"/>
    </row>
    <row r="8427" spans="1:7" x14ac:dyDescent="0.25">
      <c r="A8427" s="71" t="str">
        <f>IF(
   SUMPRODUCT(--(Sinduscon!$3:$3=DATE(2013,INT((ROW(A8624)-1)/20)+1,1)))&gt;0,
   DATE(2013,INT((ROW(A8624)-1)/20)+1,1),
   ""
)</f>
        <v/>
      </c>
      <c r="B8427" s="72" t="str">
        <f t="shared" si="330"/>
        <v/>
      </c>
      <c r="C8427" s="73"/>
      <c r="D8427" s="73"/>
      <c r="E8427" s="73"/>
      <c r="F8427" s="73"/>
      <c r="G8427" s="73"/>
    </row>
    <row r="8428" spans="1:7" x14ac:dyDescent="0.25">
      <c r="A8428" s="71" t="str">
        <f>IF(
   SUMPRODUCT(--(Sinduscon!$3:$3=DATE(2013,INT((ROW(A8625)-1)/20)+1,1)))&gt;0,
   DATE(2013,INT((ROW(A8625)-1)/20)+1,1),
   ""
)</f>
        <v/>
      </c>
      <c r="B8428" s="72" t="str">
        <f t="shared" si="330"/>
        <v/>
      </c>
      <c r="C8428" s="73"/>
      <c r="D8428" s="73"/>
      <c r="E8428" s="73"/>
      <c r="F8428" s="73"/>
      <c r="G8428" s="73"/>
    </row>
    <row r="8429" spans="1:7" x14ac:dyDescent="0.25">
      <c r="A8429" s="71" t="str">
        <f>IF(
   SUMPRODUCT(--(Sinduscon!$3:$3=DATE(2013,INT((ROW(A8626)-1)/20)+1,1)))&gt;0,
   DATE(2013,INT((ROW(A8626)-1)/20)+1,1),
   ""
)</f>
        <v/>
      </c>
      <c r="B8429" s="72" t="str">
        <f t="shared" si="330"/>
        <v/>
      </c>
      <c r="C8429" s="73"/>
      <c r="D8429" s="73"/>
      <c r="E8429" s="73"/>
      <c r="F8429" s="73"/>
      <c r="G8429" s="73"/>
    </row>
    <row r="8430" spans="1:7" x14ac:dyDescent="0.25">
      <c r="A8430" s="71" t="str">
        <f>IF(
   SUMPRODUCT(--(Sinduscon!$3:$3=DATE(2013,INT((ROW(A8627)-1)/20)+1,1)))&gt;0,
   DATE(2013,INT((ROW(A8627)-1)/20)+1,1),
   ""
)</f>
        <v/>
      </c>
      <c r="B8430" s="72" t="str">
        <f t="shared" si="330"/>
        <v/>
      </c>
      <c r="C8430" s="73"/>
      <c r="D8430" s="73"/>
      <c r="E8430" s="73"/>
      <c r="F8430" s="73"/>
      <c r="G8430" s="73"/>
    </row>
    <row r="8431" spans="1:7" x14ac:dyDescent="0.25">
      <c r="A8431" s="71" t="str">
        <f>IF(
   SUMPRODUCT(--(Sinduscon!$3:$3=DATE(2013,INT((ROW(A8628)-1)/20)+1,1)))&gt;0,
   DATE(2013,INT((ROW(A8628)-1)/20)+1,1),
   ""
)</f>
        <v/>
      </c>
      <c r="B8431" s="72" t="str">
        <f t="shared" si="330"/>
        <v/>
      </c>
      <c r="C8431" s="73"/>
      <c r="D8431" s="73"/>
      <c r="E8431" s="73"/>
      <c r="F8431" s="73"/>
      <c r="G8431" s="73"/>
    </row>
    <row r="8432" spans="1:7" x14ac:dyDescent="0.25">
      <c r="A8432" s="71" t="str">
        <f>IF(
   SUMPRODUCT(--(Sinduscon!$3:$3=DATE(2013,INT((ROW(A8629)-1)/20)+1,1)))&gt;0,
   DATE(2013,INT((ROW(A8629)-1)/20)+1,1),
   ""
)</f>
        <v/>
      </c>
      <c r="B8432" s="72" t="str">
        <f t="shared" si="330"/>
        <v/>
      </c>
      <c r="C8432" s="73"/>
      <c r="D8432" s="73"/>
      <c r="E8432" s="73"/>
      <c r="F8432" s="73"/>
      <c r="G8432" s="73"/>
    </row>
    <row r="8433" spans="1:7" x14ac:dyDescent="0.25">
      <c r="A8433" s="71" t="str">
        <f>IF(
   SUMPRODUCT(--(Sinduscon!$3:$3=DATE(2013,INT((ROW(A8630)-1)/20)+1,1)))&gt;0,
   DATE(2013,INT((ROW(A8630)-1)/20)+1,1),
   ""
)</f>
        <v/>
      </c>
      <c r="B8433" s="72" t="str">
        <f t="shared" si="330"/>
        <v/>
      </c>
      <c r="C8433" s="73"/>
      <c r="D8433" s="73"/>
      <c r="E8433" s="73"/>
      <c r="F8433" s="73"/>
      <c r="G8433" s="73"/>
    </row>
    <row r="8434" spans="1:7" x14ac:dyDescent="0.25">
      <c r="A8434" s="71" t="str">
        <f>IF(
   SUMPRODUCT(--(Sinduscon!$3:$3=DATE(2013,INT((ROW(A8631)-1)/20)+1,1)))&gt;0,
   DATE(2013,INT((ROW(A8631)-1)/20)+1,1),
   ""
)</f>
        <v/>
      </c>
      <c r="B8434" s="72" t="str">
        <f t="shared" si="330"/>
        <v/>
      </c>
      <c r="C8434" s="73"/>
      <c r="D8434" s="73"/>
      <c r="E8434" s="73"/>
      <c r="F8434" s="73"/>
      <c r="G8434" s="73"/>
    </row>
    <row r="8435" spans="1:7" x14ac:dyDescent="0.25">
      <c r="A8435" s="71" t="str">
        <f>IF(
   SUMPRODUCT(--(Sinduscon!$3:$3=DATE(2013,INT((ROW(A8632)-1)/20)+1,1)))&gt;0,
   DATE(2013,INT((ROW(A8632)-1)/20)+1,1),
   ""
)</f>
        <v/>
      </c>
      <c r="B8435" s="72" t="str">
        <f t="shared" si="330"/>
        <v/>
      </c>
      <c r="C8435" s="73"/>
      <c r="D8435" s="73"/>
      <c r="E8435" s="73"/>
      <c r="F8435" s="73"/>
      <c r="G8435" s="73"/>
    </row>
    <row r="8436" spans="1:7" x14ac:dyDescent="0.25">
      <c r="A8436" s="71" t="str">
        <f>IF(
   SUMPRODUCT(--(Sinduscon!$3:$3=DATE(2013,INT((ROW(A8633)-1)/20)+1,1)))&gt;0,
   DATE(2013,INT((ROW(A8633)-1)/20)+1,1),
   ""
)</f>
        <v/>
      </c>
      <c r="B8436" s="72" t="str">
        <f t="shared" si="330"/>
        <v/>
      </c>
      <c r="C8436" s="73"/>
      <c r="D8436" s="73"/>
      <c r="E8436" s="73"/>
      <c r="F8436" s="73"/>
      <c r="G8436" s="73"/>
    </row>
    <row r="8437" spans="1:7" x14ac:dyDescent="0.25">
      <c r="A8437" s="71" t="str">
        <f>IF(
   SUMPRODUCT(--(Sinduscon!$3:$3=DATE(2013,INT((ROW(A8634)-1)/20)+1,1)))&gt;0,
   DATE(2013,INT((ROW(A8634)-1)/20)+1,1),
   ""
)</f>
        <v/>
      </c>
      <c r="B8437" s="72" t="str">
        <f t="shared" si="330"/>
        <v/>
      </c>
      <c r="C8437" s="73"/>
      <c r="D8437" s="73"/>
      <c r="E8437" s="73"/>
      <c r="F8437" s="73"/>
      <c r="G8437" s="73"/>
    </row>
    <row r="8438" spans="1:7" x14ac:dyDescent="0.25">
      <c r="A8438" s="71" t="str">
        <f>IF(
   SUMPRODUCT(--(Sinduscon!$3:$3=DATE(2013,INT((ROW(A8635)-1)/20)+1,1)))&gt;0,
   DATE(2013,INT((ROW(A8635)-1)/20)+1,1),
   ""
)</f>
        <v/>
      </c>
      <c r="B8438" s="72" t="str">
        <f t="shared" si="330"/>
        <v/>
      </c>
      <c r="C8438" s="73"/>
      <c r="D8438" s="73"/>
      <c r="E8438" s="73"/>
      <c r="F8438" s="73"/>
      <c r="G8438" s="73"/>
    </row>
    <row r="8439" spans="1:7" x14ac:dyDescent="0.25">
      <c r="A8439" s="71" t="str">
        <f>IF(
   SUMPRODUCT(--(Sinduscon!$3:$3=DATE(2013,INT((ROW(A8636)-1)/20)+1,1)))&gt;0,
   DATE(2013,INT((ROW(A8636)-1)/20)+1,1),
   ""
)</f>
        <v/>
      </c>
      <c r="B8439" s="72" t="str">
        <f t="shared" si="330"/>
        <v/>
      </c>
      <c r="C8439" s="73"/>
      <c r="D8439" s="73"/>
      <c r="E8439" s="73"/>
      <c r="F8439" s="73"/>
      <c r="G8439" s="73"/>
    </row>
    <row r="8440" spans="1:7" x14ac:dyDescent="0.25">
      <c r="A8440" s="71" t="str">
        <f>IF(
   SUMPRODUCT(--(Sinduscon!$3:$3=DATE(2013,INT((ROW(A8637)-1)/20)+1,1)))&gt;0,
   DATE(2013,INT((ROW(A8637)-1)/20)+1,1),
   ""
)</f>
        <v/>
      </c>
      <c r="B8440" s="72" t="str">
        <f t="shared" si="330"/>
        <v/>
      </c>
      <c r="C8440" s="73"/>
      <c r="D8440" s="73"/>
      <c r="E8440" s="73"/>
      <c r="F8440" s="73"/>
      <c r="G8440" s="73"/>
    </row>
    <row r="8441" spans="1:7" x14ac:dyDescent="0.25">
      <c r="A8441" s="71" t="str">
        <f>IF(
   SUMPRODUCT(--(Sinduscon!$3:$3=DATE(2013,INT((ROW(A8638)-1)/20)+1,1)))&gt;0,
   DATE(2013,INT((ROW(A8638)-1)/20)+1,1),
   ""
)</f>
        <v/>
      </c>
      <c r="B8441" s="72" t="str">
        <f t="shared" si="330"/>
        <v/>
      </c>
      <c r="C8441" s="73"/>
      <c r="D8441" s="73"/>
      <c r="E8441" s="73"/>
      <c r="F8441" s="73"/>
      <c r="G8441" s="73"/>
    </row>
    <row r="8442" spans="1:7" x14ac:dyDescent="0.25">
      <c r="A8442" s="71" t="str">
        <f>IF(
   SUMPRODUCT(--(Sinduscon!$3:$3=DATE(2013,INT((ROW(A8639)-1)/20)+1,1)))&gt;0,
   DATE(2013,INT((ROW(A8639)-1)/20)+1,1),
   ""
)</f>
        <v/>
      </c>
      <c r="B8442" s="72" t="str">
        <f t="shared" si="330"/>
        <v/>
      </c>
      <c r="C8442" s="73"/>
      <c r="D8442" s="73"/>
      <c r="E8442" s="73"/>
      <c r="F8442" s="73"/>
      <c r="G8442" s="73"/>
    </row>
    <row r="8443" spans="1:7" x14ac:dyDescent="0.25">
      <c r="A8443" s="71" t="str">
        <f>IF(
   SUMPRODUCT(--(Sinduscon!$3:$3=DATE(2013,INT((ROW(A8640)-1)/20)+1,1)))&gt;0,
   DATE(2013,INT((ROW(A8640)-1)/20)+1,1),
   ""
)</f>
        <v/>
      </c>
      <c r="B8443" s="72" t="str">
        <f t="shared" si="330"/>
        <v/>
      </c>
      <c r="C8443" s="73"/>
      <c r="D8443" s="73"/>
      <c r="E8443" s="73"/>
      <c r="F8443" s="73"/>
      <c r="G8443" s="73"/>
    </row>
    <row r="8444" spans="1:7" x14ac:dyDescent="0.25">
      <c r="A8444" s="71" t="str">
        <f>IF(
   SUMPRODUCT(--(Sinduscon!$3:$3=DATE(2013,INT((ROW(A8641)-1)/20)+1,1)))&gt;0,
   DATE(2013,INT((ROW(A8641)-1)/20)+1,1),
   ""
)</f>
        <v/>
      </c>
      <c r="B8444" s="72" t="str">
        <f t="shared" si="330"/>
        <v/>
      </c>
      <c r="C8444" s="73"/>
      <c r="D8444" s="73"/>
      <c r="E8444" s="73"/>
      <c r="F8444" s="73"/>
      <c r="G8444" s="73"/>
    </row>
    <row r="8445" spans="1:7" x14ac:dyDescent="0.25">
      <c r="A8445" s="71" t="str">
        <f>IF(
   SUMPRODUCT(--(Sinduscon!$3:$3=DATE(2013,INT((ROW(A8642)-1)/20)+1,1)))&gt;0,
   DATE(2013,INT((ROW(A8642)-1)/20)+1,1),
   ""
)</f>
        <v/>
      </c>
      <c r="B8445" s="72" t="str">
        <f t="shared" si="330"/>
        <v/>
      </c>
      <c r="C8445" s="73"/>
      <c r="D8445" s="73"/>
      <c r="E8445" s="73"/>
      <c r="F8445" s="73"/>
      <c r="G8445" s="73"/>
    </row>
    <row r="8446" spans="1:7" x14ac:dyDescent="0.25">
      <c r="A8446" s="71" t="str">
        <f>IF(
   SUMPRODUCT(--(Sinduscon!$3:$3=DATE(2013,INT((ROW(A8643)-1)/20)+1,1)))&gt;0,
   DATE(2013,INT((ROW(A8643)-1)/20)+1,1),
   ""
)</f>
        <v/>
      </c>
      <c r="B8446" s="72" t="str">
        <f t="shared" si="330"/>
        <v/>
      </c>
      <c r="C8446" s="73"/>
      <c r="D8446" s="73"/>
      <c r="E8446" s="73"/>
      <c r="F8446" s="73"/>
      <c r="G8446" s="73"/>
    </row>
    <row r="8447" spans="1:7" x14ac:dyDescent="0.25">
      <c r="A8447" s="71" t="str">
        <f>IF(
   SUMPRODUCT(--(Sinduscon!$3:$3=DATE(2013,INT((ROW(A8644)-1)/20)+1,1)))&gt;0,
   DATE(2013,INT((ROW(A8644)-1)/20)+1,1),
   ""
)</f>
        <v/>
      </c>
      <c r="B8447" s="72" t="str">
        <f t="shared" si="330"/>
        <v/>
      </c>
      <c r="C8447" s="73"/>
      <c r="D8447" s="73"/>
      <c r="E8447" s="73"/>
      <c r="F8447" s="73"/>
      <c r="G8447" s="73"/>
    </row>
    <row r="8448" spans="1:7" x14ac:dyDescent="0.25">
      <c r="A8448" s="71" t="str">
        <f>IF(
   SUMPRODUCT(--(Sinduscon!$3:$3=DATE(2013,INT((ROW(A8645)-1)/20)+1,1)))&gt;0,
   DATE(2013,INT((ROW(A8645)-1)/20)+1,1),
   ""
)</f>
        <v/>
      </c>
      <c r="B8448" s="72" t="str">
        <f t="shared" si="330"/>
        <v/>
      </c>
      <c r="C8448" s="73"/>
      <c r="D8448" s="73"/>
      <c r="E8448" s="73"/>
      <c r="F8448" s="73"/>
      <c r="G8448" s="73"/>
    </row>
    <row r="8449" spans="1:7" x14ac:dyDescent="0.25">
      <c r="A8449" s="71" t="str">
        <f>IF(
   SUMPRODUCT(--(Sinduscon!$3:$3=DATE(2013,INT((ROW(A8646)-1)/20)+1,1)))&gt;0,
   DATE(2013,INT((ROW(A8646)-1)/20)+1,1),
   ""
)</f>
        <v/>
      </c>
      <c r="B8449" s="72" t="str">
        <f t="shared" si="330"/>
        <v/>
      </c>
      <c r="C8449" s="73"/>
      <c r="D8449" s="73"/>
      <c r="E8449" s="73"/>
      <c r="F8449" s="73"/>
      <c r="G8449" s="73"/>
    </row>
    <row r="8450" spans="1:7" x14ac:dyDescent="0.25">
      <c r="A8450" s="71" t="str">
        <f>IF(
   SUMPRODUCT(--(Sinduscon!$3:$3=DATE(2013,INT((ROW(A8647)-1)/20)+1,1)))&gt;0,
   DATE(2013,INT((ROW(A8647)-1)/20)+1,1),
   ""
)</f>
        <v/>
      </c>
      <c r="B8450" s="72" t="str">
        <f t="shared" si="330"/>
        <v/>
      </c>
      <c r="C8450" s="73"/>
      <c r="D8450" s="73"/>
      <c r="E8450" s="73"/>
      <c r="F8450" s="73"/>
      <c r="G8450" s="73"/>
    </row>
    <row r="8451" spans="1:7" x14ac:dyDescent="0.25">
      <c r="A8451" s="71" t="str">
        <f>IF(
   SUMPRODUCT(--(Sinduscon!$3:$3=DATE(2013,INT((ROW(A8648)-1)/20)+1,1)))&gt;0,
   DATE(2013,INT((ROW(A8648)-1)/20)+1,1),
   ""
)</f>
        <v/>
      </c>
      <c r="B8451" s="72" t="str">
        <f t="shared" si="330"/>
        <v/>
      </c>
      <c r="C8451" s="73"/>
      <c r="D8451" s="73"/>
      <c r="E8451" s="73"/>
      <c r="F8451" s="73"/>
      <c r="G8451" s="73"/>
    </row>
    <row r="8452" spans="1:7" x14ac:dyDescent="0.25">
      <c r="A8452" s="71" t="str">
        <f>IF(
   SUMPRODUCT(--(Sinduscon!$3:$3=DATE(2013,INT((ROW(A8649)-1)/20)+1,1)))&gt;0,
   DATE(2013,INT((ROW(A8649)-1)/20)+1,1),
   ""
)</f>
        <v/>
      </c>
      <c r="B8452" s="72" t="str">
        <f t="shared" si="330"/>
        <v/>
      </c>
      <c r="C8452" s="73"/>
      <c r="D8452" s="73"/>
      <c r="E8452" s="73"/>
      <c r="F8452" s="73"/>
      <c r="G8452" s="73"/>
    </row>
    <row r="8453" spans="1:7" x14ac:dyDescent="0.25">
      <c r="A8453" s="71" t="str">
        <f>IF(
   SUMPRODUCT(--(Sinduscon!$3:$3=DATE(2013,INT((ROW(A8650)-1)/20)+1,1)))&gt;0,
   DATE(2013,INT((ROW(A8650)-1)/20)+1,1),
   ""
)</f>
        <v/>
      </c>
      <c r="B8453" s="72" t="str">
        <f t="shared" si="330"/>
        <v/>
      </c>
      <c r="C8453" s="73"/>
      <c r="D8453" s="73"/>
      <c r="E8453" s="73"/>
      <c r="F8453" s="73"/>
      <c r="G8453" s="73"/>
    </row>
    <row r="8454" spans="1:7" x14ac:dyDescent="0.25">
      <c r="A8454" s="71" t="str">
        <f>IF(
   SUMPRODUCT(--(Sinduscon!$3:$3=DATE(2013,INT((ROW(A8651)-1)/20)+1,1)))&gt;0,
   DATE(2013,INT((ROW(A8651)-1)/20)+1,1),
   ""
)</f>
        <v/>
      </c>
      <c r="B8454" s="72" t="str">
        <f t="shared" si="330"/>
        <v/>
      </c>
      <c r="C8454" s="73"/>
      <c r="D8454" s="73"/>
      <c r="E8454" s="73"/>
      <c r="F8454" s="73"/>
      <c r="G8454" s="73"/>
    </row>
    <row r="8455" spans="1:7" x14ac:dyDescent="0.25">
      <c r="A8455" s="71" t="str">
        <f>IF(
   SUMPRODUCT(--(Sinduscon!$3:$3=DATE(2013,INT((ROW(A8652)-1)/20)+1,1)))&gt;0,
   DATE(2013,INT((ROW(A8652)-1)/20)+1,1),
   ""
)</f>
        <v/>
      </c>
      <c r="B8455" s="72" t="str">
        <f t="shared" si="330"/>
        <v/>
      </c>
      <c r="C8455" s="73"/>
      <c r="D8455" s="73"/>
      <c r="E8455" s="73"/>
      <c r="F8455" s="73"/>
      <c r="G8455" s="73"/>
    </row>
    <row r="8456" spans="1:7" x14ac:dyDescent="0.25">
      <c r="A8456" s="71" t="str">
        <f>IF(
   SUMPRODUCT(--(Sinduscon!$3:$3=DATE(2013,INT((ROW(A8653)-1)/20)+1,1)))&gt;0,
   DATE(2013,INT((ROW(A8653)-1)/20)+1,1),
   ""
)</f>
        <v/>
      </c>
      <c r="B8456" s="72" t="str">
        <f t="shared" ref="B8456:B8519" si="331">IF(A8456&lt;&gt;"", CHOOSE(MOD(QUOTIENT(ROW()-4,4),5)+1,"R-1","PP-4","R-8","R-16","PIS"), "")</f>
        <v/>
      </c>
      <c r="C8456" s="73"/>
      <c r="D8456" s="73"/>
      <c r="E8456" s="73"/>
      <c r="F8456" s="73"/>
      <c r="G8456" s="73"/>
    </row>
    <row r="8457" spans="1:7" x14ac:dyDescent="0.25">
      <c r="A8457" s="71" t="str">
        <f>IF(
   SUMPRODUCT(--(Sinduscon!$3:$3=DATE(2013,INT((ROW(A8654)-1)/20)+1,1)))&gt;0,
   DATE(2013,INT((ROW(A8654)-1)/20)+1,1),
   ""
)</f>
        <v/>
      </c>
      <c r="B8457" s="72" t="str">
        <f t="shared" si="331"/>
        <v/>
      </c>
      <c r="C8457" s="73"/>
      <c r="D8457" s="73"/>
      <c r="E8457" s="73"/>
      <c r="F8457" s="73"/>
      <c r="G8457" s="73"/>
    </row>
    <row r="8458" spans="1:7" x14ac:dyDescent="0.25">
      <c r="A8458" s="71" t="str">
        <f>IF(
   SUMPRODUCT(--(Sinduscon!$3:$3=DATE(2013,INT((ROW(A8655)-1)/20)+1,1)))&gt;0,
   DATE(2013,INT((ROW(A8655)-1)/20)+1,1),
   ""
)</f>
        <v/>
      </c>
      <c r="B8458" s="72" t="str">
        <f t="shared" si="331"/>
        <v/>
      </c>
      <c r="C8458" s="73"/>
      <c r="D8458" s="73"/>
      <c r="E8458" s="73"/>
      <c r="F8458" s="73"/>
      <c r="G8458" s="73"/>
    </row>
    <row r="8459" spans="1:7" x14ac:dyDescent="0.25">
      <c r="A8459" s="71" t="str">
        <f>IF(
   SUMPRODUCT(--(Sinduscon!$3:$3=DATE(2013,INT((ROW(A8656)-1)/20)+1,1)))&gt;0,
   DATE(2013,INT((ROW(A8656)-1)/20)+1,1),
   ""
)</f>
        <v/>
      </c>
      <c r="B8459" s="72" t="str">
        <f t="shared" si="331"/>
        <v/>
      </c>
      <c r="C8459" s="73"/>
      <c r="D8459" s="73"/>
      <c r="E8459" s="73"/>
      <c r="F8459" s="73"/>
      <c r="G8459" s="73"/>
    </row>
    <row r="8460" spans="1:7" x14ac:dyDescent="0.25">
      <c r="A8460" s="71" t="str">
        <f>IF(
   SUMPRODUCT(--(Sinduscon!$3:$3=DATE(2013,INT((ROW(A8657)-1)/20)+1,1)))&gt;0,
   DATE(2013,INT((ROW(A8657)-1)/20)+1,1),
   ""
)</f>
        <v/>
      </c>
      <c r="B8460" s="72" t="str">
        <f t="shared" si="331"/>
        <v/>
      </c>
      <c r="C8460" s="73"/>
      <c r="D8460" s="73"/>
      <c r="E8460" s="73"/>
      <c r="F8460" s="73"/>
      <c r="G8460" s="73"/>
    </row>
    <row r="8461" spans="1:7" x14ac:dyDescent="0.25">
      <c r="A8461" s="71" t="str">
        <f>IF(
   SUMPRODUCT(--(Sinduscon!$3:$3=DATE(2013,INT((ROW(A8658)-1)/20)+1,1)))&gt;0,
   DATE(2013,INT((ROW(A8658)-1)/20)+1,1),
   ""
)</f>
        <v/>
      </c>
      <c r="B8461" s="72" t="str">
        <f t="shared" si="331"/>
        <v/>
      </c>
      <c r="C8461" s="73"/>
      <c r="D8461" s="73"/>
      <c r="E8461" s="73"/>
      <c r="F8461" s="73"/>
      <c r="G8461" s="73"/>
    </row>
    <row r="8462" spans="1:7" x14ac:dyDescent="0.25">
      <c r="A8462" s="71" t="str">
        <f>IF(
   SUMPRODUCT(--(Sinduscon!$3:$3=DATE(2013,INT((ROW(A8659)-1)/20)+1,1)))&gt;0,
   DATE(2013,INT((ROW(A8659)-1)/20)+1,1),
   ""
)</f>
        <v/>
      </c>
      <c r="B8462" s="72" t="str">
        <f t="shared" si="331"/>
        <v/>
      </c>
      <c r="C8462" s="73"/>
      <c r="D8462" s="73"/>
      <c r="E8462" s="73"/>
      <c r="F8462" s="73"/>
      <c r="G8462" s="73"/>
    </row>
    <row r="8463" spans="1:7" x14ac:dyDescent="0.25">
      <c r="A8463" s="71" t="str">
        <f>IF(
   SUMPRODUCT(--(Sinduscon!$3:$3=DATE(2013,INT((ROW(A8660)-1)/20)+1,1)))&gt;0,
   DATE(2013,INT((ROW(A8660)-1)/20)+1,1),
   ""
)</f>
        <v/>
      </c>
      <c r="B8463" s="72" t="str">
        <f t="shared" si="331"/>
        <v/>
      </c>
      <c r="C8463" s="73"/>
      <c r="D8463" s="73"/>
      <c r="E8463" s="73"/>
      <c r="F8463" s="73"/>
      <c r="G8463" s="73"/>
    </row>
    <row r="8464" spans="1:7" x14ac:dyDescent="0.25">
      <c r="A8464" s="71" t="str">
        <f>IF(
   SUMPRODUCT(--(Sinduscon!$3:$3=DATE(2013,INT((ROW(A8661)-1)/20)+1,1)))&gt;0,
   DATE(2013,INT((ROW(A8661)-1)/20)+1,1),
   ""
)</f>
        <v/>
      </c>
      <c r="B8464" s="72" t="str">
        <f t="shared" si="331"/>
        <v/>
      </c>
      <c r="C8464" s="73"/>
      <c r="D8464" s="73"/>
      <c r="E8464" s="73"/>
      <c r="F8464" s="73"/>
      <c r="G8464" s="73"/>
    </row>
    <row r="8465" spans="1:7" x14ac:dyDescent="0.25">
      <c r="A8465" s="71" t="str">
        <f>IF(
   SUMPRODUCT(--(Sinduscon!$3:$3=DATE(2013,INT((ROW(A8662)-1)/20)+1,1)))&gt;0,
   DATE(2013,INT((ROW(A8662)-1)/20)+1,1),
   ""
)</f>
        <v/>
      </c>
      <c r="B8465" s="72" t="str">
        <f t="shared" si="331"/>
        <v/>
      </c>
      <c r="C8465" s="73"/>
      <c r="D8465" s="73"/>
      <c r="E8465" s="73"/>
      <c r="F8465" s="73"/>
      <c r="G8465" s="73"/>
    </row>
    <row r="8466" spans="1:7" x14ac:dyDescent="0.25">
      <c r="A8466" s="71" t="str">
        <f>IF(
   SUMPRODUCT(--(Sinduscon!$3:$3=DATE(2013,INT((ROW(A8663)-1)/20)+1,1)))&gt;0,
   DATE(2013,INT((ROW(A8663)-1)/20)+1,1),
   ""
)</f>
        <v/>
      </c>
      <c r="B8466" s="72" t="str">
        <f t="shared" si="331"/>
        <v/>
      </c>
      <c r="C8466" s="73"/>
      <c r="D8466" s="73"/>
      <c r="E8466" s="73"/>
      <c r="F8466" s="73"/>
      <c r="G8466" s="73"/>
    </row>
    <row r="8467" spans="1:7" x14ac:dyDescent="0.25">
      <c r="A8467" s="71" t="str">
        <f>IF(
   SUMPRODUCT(--(Sinduscon!$3:$3=DATE(2013,INT((ROW(A8664)-1)/20)+1,1)))&gt;0,
   DATE(2013,INT((ROW(A8664)-1)/20)+1,1),
   ""
)</f>
        <v/>
      </c>
      <c r="B8467" s="72" t="str">
        <f t="shared" si="331"/>
        <v/>
      </c>
      <c r="C8467" s="73"/>
      <c r="D8467" s="73"/>
      <c r="E8467" s="73"/>
      <c r="F8467" s="73"/>
      <c r="G8467" s="73"/>
    </row>
    <row r="8468" spans="1:7" x14ac:dyDescent="0.25">
      <c r="A8468" s="71" t="str">
        <f>IF(
   SUMPRODUCT(--(Sinduscon!$3:$3=DATE(2013,INT((ROW(A8665)-1)/20)+1,1)))&gt;0,
   DATE(2013,INT((ROW(A8665)-1)/20)+1,1),
   ""
)</f>
        <v/>
      </c>
      <c r="B8468" s="72" t="str">
        <f t="shared" si="331"/>
        <v/>
      </c>
      <c r="C8468" s="73"/>
      <c r="D8468" s="73"/>
      <c r="E8468" s="73"/>
      <c r="F8468" s="73"/>
      <c r="G8468" s="73"/>
    </row>
    <row r="8469" spans="1:7" x14ac:dyDescent="0.25">
      <c r="A8469" s="71" t="str">
        <f>IF(
   SUMPRODUCT(--(Sinduscon!$3:$3=DATE(2013,INT((ROW(A8666)-1)/20)+1,1)))&gt;0,
   DATE(2013,INT((ROW(A8666)-1)/20)+1,1),
   ""
)</f>
        <v/>
      </c>
      <c r="B8469" s="72" t="str">
        <f t="shared" si="331"/>
        <v/>
      </c>
      <c r="C8469" s="73"/>
      <c r="D8469" s="73"/>
      <c r="E8469" s="73"/>
      <c r="F8469" s="73"/>
      <c r="G8469" s="73"/>
    </row>
    <row r="8470" spans="1:7" x14ac:dyDescent="0.25">
      <c r="A8470" s="71" t="str">
        <f>IF(
   SUMPRODUCT(--(Sinduscon!$3:$3=DATE(2013,INT((ROW(A8667)-1)/20)+1,1)))&gt;0,
   DATE(2013,INT((ROW(A8667)-1)/20)+1,1),
   ""
)</f>
        <v/>
      </c>
      <c r="B8470" s="72" t="str">
        <f t="shared" si="331"/>
        <v/>
      </c>
      <c r="C8470" s="73"/>
      <c r="D8470" s="73"/>
      <c r="E8470" s="73"/>
      <c r="F8470" s="73"/>
      <c r="G8470" s="73"/>
    </row>
    <row r="8471" spans="1:7" x14ac:dyDescent="0.25">
      <c r="A8471" s="71" t="str">
        <f>IF(
   SUMPRODUCT(--(Sinduscon!$3:$3=DATE(2013,INT((ROW(A8668)-1)/20)+1,1)))&gt;0,
   DATE(2013,INT((ROW(A8668)-1)/20)+1,1),
   ""
)</f>
        <v/>
      </c>
      <c r="B8471" s="72" t="str">
        <f t="shared" si="331"/>
        <v/>
      </c>
      <c r="C8471" s="73"/>
      <c r="D8471" s="73"/>
      <c r="E8471" s="73"/>
      <c r="F8471" s="73"/>
      <c r="G8471" s="73"/>
    </row>
    <row r="8472" spans="1:7" x14ac:dyDescent="0.25">
      <c r="A8472" s="71" t="str">
        <f>IF(
   SUMPRODUCT(--(Sinduscon!$3:$3=DATE(2013,INT((ROW(A8669)-1)/20)+1,1)))&gt;0,
   DATE(2013,INT((ROW(A8669)-1)/20)+1,1),
   ""
)</f>
        <v/>
      </c>
      <c r="B8472" s="72" t="str">
        <f t="shared" si="331"/>
        <v/>
      </c>
      <c r="C8472" s="73"/>
      <c r="D8472" s="73"/>
      <c r="E8472" s="73"/>
      <c r="F8472" s="73"/>
      <c r="G8472" s="73"/>
    </row>
    <row r="8473" spans="1:7" x14ac:dyDescent="0.25">
      <c r="A8473" s="71" t="str">
        <f>IF(
   SUMPRODUCT(--(Sinduscon!$3:$3=DATE(2013,INT((ROW(A8670)-1)/20)+1,1)))&gt;0,
   DATE(2013,INT((ROW(A8670)-1)/20)+1,1),
   ""
)</f>
        <v/>
      </c>
      <c r="B8473" s="72" t="str">
        <f t="shared" si="331"/>
        <v/>
      </c>
      <c r="C8473" s="73"/>
      <c r="D8473" s="73"/>
      <c r="E8473" s="73"/>
      <c r="F8473" s="73"/>
      <c r="G8473" s="73"/>
    </row>
    <row r="8474" spans="1:7" x14ac:dyDescent="0.25">
      <c r="A8474" s="71" t="str">
        <f>IF(
   SUMPRODUCT(--(Sinduscon!$3:$3=DATE(2013,INT((ROW(A8671)-1)/20)+1,1)))&gt;0,
   DATE(2013,INT((ROW(A8671)-1)/20)+1,1),
   ""
)</f>
        <v/>
      </c>
      <c r="B8474" s="72" t="str">
        <f t="shared" si="331"/>
        <v/>
      </c>
      <c r="C8474" s="73"/>
      <c r="D8474" s="73"/>
      <c r="E8474" s="73"/>
      <c r="F8474" s="73"/>
      <c r="G8474" s="73"/>
    </row>
    <row r="8475" spans="1:7" x14ac:dyDescent="0.25">
      <c r="A8475" s="71" t="str">
        <f>IF(
   SUMPRODUCT(--(Sinduscon!$3:$3=DATE(2013,INT((ROW(A8672)-1)/20)+1,1)))&gt;0,
   DATE(2013,INT((ROW(A8672)-1)/20)+1,1),
   ""
)</f>
        <v/>
      </c>
      <c r="B8475" s="72" t="str">
        <f t="shared" si="331"/>
        <v/>
      </c>
      <c r="C8475" s="73"/>
      <c r="D8475" s="73"/>
      <c r="E8475" s="73"/>
      <c r="F8475" s="73"/>
      <c r="G8475" s="73"/>
    </row>
    <row r="8476" spans="1:7" x14ac:dyDescent="0.25">
      <c r="A8476" s="71" t="str">
        <f>IF(
   SUMPRODUCT(--(Sinduscon!$3:$3=DATE(2013,INT((ROW(A8673)-1)/20)+1,1)))&gt;0,
   DATE(2013,INT((ROW(A8673)-1)/20)+1,1),
   ""
)</f>
        <v/>
      </c>
      <c r="B8476" s="72" t="str">
        <f t="shared" si="331"/>
        <v/>
      </c>
      <c r="C8476" s="73"/>
      <c r="D8476" s="73"/>
      <c r="E8476" s="73"/>
      <c r="F8476" s="73"/>
      <c r="G8476" s="73"/>
    </row>
    <row r="8477" spans="1:7" x14ac:dyDescent="0.25">
      <c r="A8477" s="71" t="str">
        <f>IF(
   SUMPRODUCT(--(Sinduscon!$3:$3=DATE(2013,INT((ROW(A8674)-1)/20)+1,1)))&gt;0,
   DATE(2013,INT((ROW(A8674)-1)/20)+1,1),
   ""
)</f>
        <v/>
      </c>
      <c r="B8477" s="72" t="str">
        <f t="shared" si="331"/>
        <v/>
      </c>
      <c r="C8477" s="73"/>
      <c r="D8477" s="73"/>
      <c r="E8477" s="73"/>
      <c r="F8477" s="73"/>
      <c r="G8477" s="73"/>
    </row>
    <row r="8478" spans="1:7" x14ac:dyDescent="0.25">
      <c r="A8478" s="71" t="str">
        <f>IF(
   SUMPRODUCT(--(Sinduscon!$3:$3=DATE(2013,INT((ROW(A8675)-1)/20)+1,1)))&gt;0,
   DATE(2013,INT((ROW(A8675)-1)/20)+1,1),
   ""
)</f>
        <v/>
      </c>
      <c r="B8478" s="72" t="str">
        <f t="shared" si="331"/>
        <v/>
      </c>
      <c r="C8478" s="73"/>
      <c r="D8478" s="73"/>
      <c r="E8478" s="73"/>
      <c r="F8478" s="73"/>
      <c r="G8478" s="73"/>
    </row>
    <row r="8479" spans="1:7" x14ac:dyDescent="0.25">
      <c r="A8479" s="71" t="str">
        <f>IF(
   SUMPRODUCT(--(Sinduscon!$3:$3=DATE(2013,INT((ROW(A8676)-1)/20)+1,1)))&gt;0,
   DATE(2013,INT((ROW(A8676)-1)/20)+1,1),
   ""
)</f>
        <v/>
      </c>
      <c r="B8479" s="72" t="str">
        <f t="shared" si="331"/>
        <v/>
      </c>
      <c r="C8479" s="73"/>
      <c r="D8479" s="73"/>
      <c r="E8479" s="73"/>
      <c r="F8479" s="73"/>
      <c r="G8479" s="73"/>
    </row>
    <row r="8480" spans="1:7" x14ac:dyDescent="0.25">
      <c r="A8480" s="71" t="str">
        <f>IF(
   SUMPRODUCT(--(Sinduscon!$3:$3=DATE(2013,INT((ROW(A8677)-1)/20)+1,1)))&gt;0,
   DATE(2013,INT((ROW(A8677)-1)/20)+1,1),
   ""
)</f>
        <v/>
      </c>
      <c r="B8480" s="72" t="str">
        <f t="shared" si="331"/>
        <v/>
      </c>
      <c r="C8480" s="73"/>
      <c r="D8480" s="73"/>
      <c r="E8480" s="73"/>
      <c r="F8480" s="73"/>
      <c r="G8480" s="73"/>
    </row>
    <row r="8481" spans="1:7" x14ac:dyDescent="0.25">
      <c r="A8481" s="71" t="str">
        <f>IF(
   SUMPRODUCT(--(Sinduscon!$3:$3=DATE(2013,INT((ROW(A8678)-1)/20)+1,1)))&gt;0,
   DATE(2013,INT((ROW(A8678)-1)/20)+1,1),
   ""
)</f>
        <v/>
      </c>
      <c r="B8481" s="72" t="str">
        <f t="shared" si="331"/>
        <v/>
      </c>
      <c r="C8481" s="73"/>
      <c r="D8481" s="73"/>
      <c r="E8481" s="73"/>
      <c r="F8481" s="73"/>
      <c r="G8481" s="73"/>
    </row>
    <row r="8482" spans="1:7" x14ac:dyDescent="0.25">
      <c r="A8482" s="71" t="str">
        <f>IF(
   SUMPRODUCT(--(Sinduscon!$3:$3=DATE(2013,INT((ROW(A8679)-1)/20)+1,1)))&gt;0,
   DATE(2013,INT((ROW(A8679)-1)/20)+1,1),
   ""
)</f>
        <v/>
      </c>
      <c r="B8482" s="72" t="str">
        <f t="shared" si="331"/>
        <v/>
      </c>
      <c r="C8482" s="73"/>
      <c r="D8482" s="73"/>
      <c r="E8482" s="73"/>
      <c r="F8482" s="73"/>
      <c r="G8482" s="73"/>
    </row>
    <row r="8483" spans="1:7" x14ac:dyDescent="0.25">
      <c r="A8483" s="71" t="str">
        <f>IF(
   SUMPRODUCT(--(Sinduscon!$3:$3=DATE(2013,INT((ROW(A8680)-1)/20)+1,1)))&gt;0,
   DATE(2013,INT((ROW(A8680)-1)/20)+1,1),
   ""
)</f>
        <v/>
      </c>
      <c r="B8483" s="72" t="str">
        <f t="shared" si="331"/>
        <v/>
      </c>
      <c r="C8483" s="73"/>
      <c r="D8483" s="73"/>
      <c r="E8483" s="73"/>
      <c r="F8483" s="73"/>
      <c r="G8483" s="73"/>
    </row>
    <row r="8484" spans="1:7" x14ac:dyDescent="0.25">
      <c r="A8484" s="71" t="str">
        <f>IF(
   SUMPRODUCT(--(Sinduscon!$3:$3=DATE(2013,INT((ROW(A8681)-1)/20)+1,1)))&gt;0,
   DATE(2013,INT((ROW(A8681)-1)/20)+1,1),
   ""
)</f>
        <v/>
      </c>
      <c r="B8484" s="72" t="str">
        <f t="shared" si="331"/>
        <v/>
      </c>
      <c r="C8484" s="73"/>
      <c r="D8484" s="73"/>
      <c r="E8484" s="73"/>
      <c r="F8484" s="73"/>
      <c r="G8484" s="73"/>
    </row>
    <row r="8485" spans="1:7" x14ac:dyDescent="0.25">
      <c r="A8485" s="71" t="str">
        <f>IF(
   SUMPRODUCT(--(Sinduscon!$3:$3=DATE(2013,INT((ROW(A8682)-1)/20)+1,1)))&gt;0,
   DATE(2013,INT((ROW(A8682)-1)/20)+1,1),
   ""
)</f>
        <v/>
      </c>
      <c r="B8485" s="72" t="str">
        <f t="shared" si="331"/>
        <v/>
      </c>
      <c r="C8485" s="73"/>
      <c r="D8485" s="73"/>
      <c r="E8485" s="73"/>
      <c r="F8485" s="73"/>
      <c r="G8485" s="73"/>
    </row>
    <row r="8486" spans="1:7" x14ac:dyDescent="0.25">
      <c r="A8486" s="71" t="str">
        <f>IF(
   SUMPRODUCT(--(Sinduscon!$3:$3=DATE(2013,INT((ROW(A8683)-1)/20)+1,1)))&gt;0,
   DATE(2013,INT((ROW(A8683)-1)/20)+1,1),
   ""
)</f>
        <v/>
      </c>
      <c r="B8486" s="72" t="str">
        <f t="shared" si="331"/>
        <v/>
      </c>
      <c r="C8486" s="73"/>
      <c r="D8486" s="73"/>
      <c r="E8486" s="73"/>
      <c r="F8486" s="73"/>
      <c r="G8486" s="73"/>
    </row>
    <row r="8487" spans="1:7" x14ac:dyDescent="0.25">
      <c r="A8487" s="71" t="str">
        <f>IF(
   SUMPRODUCT(--(Sinduscon!$3:$3=DATE(2013,INT((ROW(A8684)-1)/20)+1,1)))&gt;0,
   DATE(2013,INT((ROW(A8684)-1)/20)+1,1),
   ""
)</f>
        <v/>
      </c>
      <c r="B8487" s="72" t="str">
        <f t="shared" si="331"/>
        <v/>
      </c>
      <c r="C8487" s="73"/>
      <c r="D8487" s="73"/>
      <c r="E8487" s="73"/>
      <c r="F8487" s="73"/>
      <c r="G8487" s="73"/>
    </row>
    <row r="8488" spans="1:7" x14ac:dyDescent="0.25">
      <c r="A8488" s="71" t="str">
        <f>IF(
   SUMPRODUCT(--(Sinduscon!$3:$3=DATE(2013,INT((ROW(A8685)-1)/20)+1,1)))&gt;0,
   DATE(2013,INT((ROW(A8685)-1)/20)+1,1),
   ""
)</f>
        <v/>
      </c>
      <c r="B8488" s="72" t="str">
        <f t="shared" si="331"/>
        <v/>
      </c>
      <c r="C8488" s="73"/>
      <c r="D8488" s="73"/>
      <c r="E8488" s="73"/>
      <c r="F8488" s="73"/>
      <c r="G8488" s="73"/>
    </row>
    <row r="8489" spans="1:7" x14ac:dyDescent="0.25">
      <c r="A8489" s="71" t="str">
        <f>IF(
   SUMPRODUCT(--(Sinduscon!$3:$3=DATE(2013,INT((ROW(A8686)-1)/20)+1,1)))&gt;0,
   DATE(2013,INT((ROW(A8686)-1)/20)+1,1),
   ""
)</f>
        <v/>
      </c>
      <c r="B8489" s="72" t="str">
        <f t="shared" si="331"/>
        <v/>
      </c>
      <c r="C8489" s="73"/>
      <c r="D8489" s="73"/>
      <c r="E8489" s="73"/>
      <c r="F8489" s="73"/>
      <c r="G8489" s="73"/>
    </row>
    <row r="8490" spans="1:7" x14ac:dyDescent="0.25">
      <c r="A8490" s="71" t="str">
        <f>IF(
   SUMPRODUCT(--(Sinduscon!$3:$3=DATE(2013,INT((ROW(A8687)-1)/20)+1,1)))&gt;0,
   DATE(2013,INT((ROW(A8687)-1)/20)+1,1),
   ""
)</f>
        <v/>
      </c>
      <c r="B8490" s="72" t="str">
        <f t="shared" si="331"/>
        <v/>
      </c>
      <c r="C8490" s="73"/>
      <c r="D8490" s="73"/>
      <c r="E8490" s="73"/>
      <c r="F8490" s="73"/>
      <c r="G8490" s="73"/>
    </row>
    <row r="8491" spans="1:7" x14ac:dyDescent="0.25">
      <c r="A8491" s="71" t="str">
        <f>IF(
   SUMPRODUCT(--(Sinduscon!$3:$3=DATE(2013,INT((ROW(A8688)-1)/20)+1,1)))&gt;0,
   DATE(2013,INT((ROW(A8688)-1)/20)+1,1),
   ""
)</f>
        <v/>
      </c>
      <c r="B8491" s="72" t="str">
        <f t="shared" si="331"/>
        <v/>
      </c>
      <c r="C8491" s="73"/>
      <c r="D8491" s="73"/>
      <c r="E8491" s="73"/>
      <c r="F8491" s="73"/>
      <c r="G8491" s="73"/>
    </row>
    <row r="8492" spans="1:7" x14ac:dyDescent="0.25">
      <c r="A8492" s="71" t="str">
        <f>IF(
   SUMPRODUCT(--(Sinduscon!$3:$3=DATE(2013,INT((ROW(A8689)-1)/20)+1,1)))&gt;0,
   DATE(2013,INT((ROW(A8689)-1)/20)+1,1),
   ""
)</f>
        <v/>
      </c>
      <c r="B8492" s="72" t="str">
        <f t="shared" si="331"/>
        <v/>
      </c>
      <c r="C8492" s="73"/>
      <c r="D8492" s="73"/>
      <c r="E8492" s="73"/>
      <c r="F8492" s="73"/>
      <c r="G8492" s="73"/>
    </row>
    <row r="8493" spans="1:7" x14ac:dyDescent="0.25">
      <c r="A8493" s="71" t="str">
        <f>IF(
   SUMPRODUCT(--(Sinduscon!$3:$3=DATE(2013,INT((ROW(A8690)-1)/20)+1,1)))&gt;0,
   DATE(2013,INT((ROW(A8690)-1)/20)+1,1),
   ""
)</f>
        <v/>
      </c>
      <c r="B8493" s="72" t="str">
        <f t="shared" si="331"/>
        <v/>
      </c>
      <c r="C8493" s="73"/>
      <c r="D8493" s="73"/>
      <c r="E8493" s="73"/>
      <c r="F8493" s="73"/>
      <c r="G8493" s="73"/>
    </row>
    <row r="8494" spans="1:7" x14ac:dyDescent="0.25">
      <c r="A8494" s="71" t="str">
        <f>IF(
   SUMPRODUCT(--(Sinduscon!$3:$3=DATE(2013,INT((ROW(A8691)-1)/20)+1,1)))&gt;0,
   DATE(2013,INT((ROW(A8691)-1)/20)+1,1),
   ""
)</f>
        <v/>
      </c>
      <c r="B8494" s="72" t="str">
        <f t="shared" si="331"/>
        <v/>
      </c>
      <c r="C8494" s="73"/>
      <c r="D8494" s="73"/>
      <c r="E8494" s="73"/>
      <c r="F8494" s="73"/>
      <c r="G8494" s="73"/>
    </row>
    <row r="8495" spans="1:7" x14ac:dyDescent="0.25">
      <c r="A8495" s="71" t="str">
        <f>IF(
   SUMPRODUCT(--(Sinduscon!$3:$3=DATE(2013,INT((ROW(A8692)-1)/20)+1,1)))&gt;0,
   DATE(2013,INT((ROW(A8692)-1)/20)+1,1),
   ""
)</f>
        <v/>
      </c>
      <c r="B8495" s="72" t="str">
        <f t="shared" si="331"/>
        <v/>
      </c>
      <c r="C8495" s="73"/>
      <c r="D8495" s="73"/>
      <c r="E8495" s="73"/>
      <c r="F8495" s="73"/>
      <c r="G8495" s="73"/>
    </row>
    <row r="8496" spans="1:7" x14ac:dyDescent="0.25">
      <c r="A8496" s="71" t="str">
        <f>IF(
   SUMPRODUCT(--(Sinduscon!$3:$3=DATE(2013,INT((ROW(A8693)-1)/20)+1,1)))&gt;0,
   DATE(2013,INT((ROW(A8693)-1)/20)+1,1),
   ""
)</f>
        <v/>
      </c>
      <c r="B8496" s="72" t="str">
        <f t="shared" si="331"/>
        <v/>
      </c>
      <c r="C8496" s="73"/>
      <c r="D8496" s="73"/>
      <c r="E8496" s="73"/>
      <c r="F8496" s="73"/>
      <c r="G8496" s="73"/>
    </row>
    <row r="8497" spans="1:7" x14ac:dyDescent="0.25">
      <c r="A8497" s="71" t="str">
        <f>IF(
   SUMPRODUCT(--(Sinduscon!$3:$3=DATE(2013,INT((ROW(A8694)-1)/20)+1,1)))&gt;0,
   DATE(2013,INT((ROW(A8694)-1)/20)+1,1),
   ""
)</f>
        <v/>
      </c>
      <c r="B8497" s="72" t="str">
        <f t="shared" si="331"/>
        <v/>
      </c>
      <c r="C8497" s="73"/>
      <c r="D8497" s="73"/>
      <c r="E8497" s="73"/>
      <c r="F8497" s="73"/>
      <c r="G8497" s="73"/>
    </row>
    <row r="8498" spans="1:7" x14ac:dyDescent="0.25">
      <c r="A8498" s="71" t="str">
        <f>IF(
   SUMPRODUCT(--(Sinduscon!$3:$3=DATE(2013,INT((ROW(A8695)-1)/20)+1,1)))&gt;0,
   DATE(2013,INT((ROW(A8695)-1)/20)+1,1),
   ""
)</f>
        <v/>
      </c>
      <c r="B8498" s="72" t="str">
        <f t="shared" si="331"/>
        <v/>
      </c>
      <c r="C8498" s="73"/>
      <c r="D8498" s="73"/>
      <c r="E8498" s="73"/>
      <c r="F8498" s="73"/>
      <c r="G8498" s="73"/>
    </row>
    <row r="8499" spans="1:7" x14ac:dyDescent="0.25">
      <c r="A8499" s="71" t="str">
        <f>IF(
   SUMPRODUCT(--(Sinduscon!$3:$3=DATE(2013,INT((ROW(A8696)-1)/20)+1,1)))&gt;0,
   DATE(2013,INT((ROW(A8696)-1)/20)+1,1),
   ""
)</f>
        <v/>
      </c>
      <c r="B8499" s="72" t="str">
        <f t="shared" si="331"/>
        <v/>
      </c>
      <c r="C8499" s="73"/>
      <c r="D8499" s="73"/>
      <c r="E8499" s="73"/>
      <c r="F8499" s="73"/>
      <c r="G8499" s="73"/>
    </row>
    <row r="8500" spans="1:7" x14ac:dyDescent="0.25">
      <c r="A8500" s="71" t="str">
        <f>IF(
   SUMPRODUCT(--(Sinduscon!$3:$3=DATE(2013,INT((ROW(A8697)-1)/20)+1,1)))&gt;0,
   DATE(2013,INT((ROW(A8697)-1)/20)+1,1),
   ""
)</f>
        <v/>
      </c>
      <c r="B8500" s="72" t="str">
        <f t="shared" si="331"/>
        <v/>
      </c>
      <c r="C8500" s="73"/>
      <c r="D8500" s="73"/>
      <c r="E8500" s="73"/>
      <c r="F8500" s="73"/>
      <c r="G8500" s="73"/>
    </row>
    <row r="8501" spans="1:7" x14ac:dyDescent="0.25">
      <c r="A8501" s="71" t="str">
        <f>IF(
   SUMPRODUCT(--(Sinduscon!$3:$3=DATE(2013,INT((ROW(A8698)-1)/20)+1,1)))&gt;0,
   DATE(2013,INT((ROW(A8698)-1)/20)+1,1),
   ""
)</f>
        <v/>
      </c>
      <c r="B8501" s="72" t="str">
        <f t="shared" si="331"/>
        <v/>
      </c>
      <c r="C8501" s="73"/>
      <c r="D8501" s="73"/>
      <c r="E8501" s="73"/>
      <c r="F8501" s="73"/>
      <c r="G8501" s="73"/>
    </row>
    <row r="8502" spans="1:7" x14ac:dyDescent="0.25">
      <c r="A8502" s="71" t="str">
        <f>IF(
   SUMPRODUCT(--(Sinduscon!$3:$3=DATE(2013,INT((ROW(A8699)-1)/20)+1,1)))&gt;0,
   DATE(2013,INT((ROW(A8699)-1)/20)+1,1),
   ""
)</f>
        <v/>
      </c>
      <c r="B8502" s="72" t="str">
        <f t="shared" si="331"/>
        <v/>
      </c>
      <c r="C8502" s="73"/>
      <c r="D8502" s="73"/>
      <c r="E8502" s="73"/>
      <c r="F8502" s="73"/>
      <c r="G8502" s="73"/>
    </row>
    <row r="8503" spans="1:7" x14ac:dyDescent="0.25">
      <c r="A8503" s="71" t="str">
        <f>IF(
   SUMPRODUCT(--(Sinduscon!$3:$3=DATE(2013,INT((ROW(A8700)-1)/20)+1,1)))&gt;0,
   DATE(2013,INT((ROW(A8700)-1)/20)+1,1),
   ""
)</f>
        <v/>
      </c>
      <c r="B8503" s="72" t="str">
        <f t="shared" si="331"/>
        <v/>
      </c>
      <c r="C8503" s="73"/>
      <c r="D8503" s="73"/>
      <c r="E8503" s="73"/>
      <c r="F8503" s="73"/>
      <c r="G8503" s="73"/>
    </row>
    <row r="8504" spans="1:7" x14ac:dyDescent="0.25">
      <c r="A8504" s="71" t="str">
        <f>IF(
   SUMPRODUCT(--(Sinduscon!$3:$3=DATE(2013,INT((ROW(A8701)-1)/20)+1,1)))&gt;0,
   DATE(2013,INT((ROW(A8701)-1)/20)+1,1),
   ""
)</f>
        <v/>
      </c>
      <c r="B8504" s="72" t="str">
        <f t="shared" si="331"/>
        <v/>
      </c>
      <c r="C8504" s="73"/>
      <c r="D8504" s="73"/>
      <c r="E8504" s="73"/>
      <c r="F8504" s="73"/>
      <c r="G8504" s="73"/>
    </row>
    <row r="8505" spans="1:7" x14ac:dyDescent="0.25">
      <c r="A8505" s="71" t="str">
        <f>IF(
   SUMPRODUCT(--(Sinduscon!$3:$3=DATE(2013,INT((ROW(A8702)-1)/20)+1,1)))&gt;0,
   DATE(2013,INT((ROW(A8702)-1)/20)+1,1),
   ""
)</f>
        <v/>
      </c>
      <c r="B8505" s="72" t="str">
        <f t="shared" si="331"/>
        <v/>
      </c>
      <c r="C8505" s="73"/>
      <c r="D8505" s="73"/>
      <c r="E8505" s="73"/>
      <c r="F8505" s="73"/>
      <c r="G8505" s="73"/>
    </row>
    <row r="8506" spans="1:7" x14ac:dyDescent="0.25">
      <c r="A8506" s="71" t="str">
        <f>IF(
   SUMPRODUCT(--(Sinduscon!$3:$3=DATE(2013,INT((ROW(A8703)-1)/20)+1,1)))&gt;0,
   DATE(2013,INT((ROW(A8703)-1)/20)+1,1),
   ""
)</f>
        <v/>
      </c>
      <c r="B8506" s="72" t="str">
        <f t="shared" si="331"/>
        <v/>
      </c>
      <c r="C8506" s="73"/>
      <c r="D8506" s="73"/>
      <c r="E8506" s="73"/>
      <c r="F8506" s="73"/>
      <c r="G8506" s="73"/>
    </row>
    <row r="8507" spans="1:7" x14ac:dyDescent="0.25">
      <c r="A8507" s="71" t="str">
        <f>IF(
   SUMPRODUCT(--(Sinduscon!$3:$3=DATE(2013,INT((ROW(A8704)-1)/20)+1,1)))&gt;0,
   DATE(2013,INT((ROW(A8704)-1)/20)+1,1),
   ""
)</f>
        <v/>
      </c>
      <c r="B8507" s="72" t="str">
        <f t="shared" si="331"/>
        <v/>
      </c>
      <c r="C8507" s="73"/>
      <c r="D8507" s="73"/>
      <c r="E8507" s="73"/>
      <c r="F8507" s="73"/>
      <c r="G8507" s="73"/>
    </row>
    <row r="8508" spans="1:7" x14ac:dyDescent="0.25">
      <c r="A8508" s="71" t="str">
        <f>IF(
   SUMPRODUCT(--(Sinduscon!$3:$3=DATE(2013,INT((ROW(A8705)-1)/20)+1,1)))&gt;0,
   DATE(2013,INT((ROW(A8705)-1)/20)+1,1),
   ""
)</f>
        <v/>
      </c>
      <c r="B8508" s="72" t="str">
        <f t="shared" si="331"/>
        <v/>
      </c>
      <c r="C8508" s="73"/>
      <c r="D8508" s="73"/>
      <c r="E8508" s="73"/>
      <c r="F8508" s="73"/>
      <c r="G8508" s="73"/>
    </row>
    <row r="8509" spans="1:7" x14ac:dyDescent="0.25">
      <c r="A8509" s="71" t="str">
        <f>IF(
   SUMPRODUCT(--(Sinduscon!$3:$3=DATE(2013,INT((ROW(A8706)-1)/20)+1,1)))&gt;0,
   DATE(2013,INT((ROW(A8706)-1)/20)+1,1),
   ""
)</f>
        <v/>
      </c>
      <c r="B8509" s="72" t="str">
        <f t="shared" si="331"/>
        <v/>
      </c>
      <c r="C8509" s="73"/>
      <c r="D8509" s="73"/>
      <c r="E8509" s="73"/>
      <c r="F8509" s="73"/>
      <c r="G8509" s="73"/>
    </row>
    <row r="8510" spans="1:7" x14ac:dyDescent="0.25">
      <c r="A8510" s="71" t="str">
        <f>IF(
   SUMPRODUCT(--(Sinduscon!$3:$3=DATE(2013,INT((ROW(A8707)-1)/20)+1,1)))&gt;0,
   DATE(2013,INT((ROW(A8707)-1)/20)+1,1),
   ""
)</f>
        <v/>
      </c>
      <c r="B8510" s="72" t="str">
        <f t="shared" si="331"/>
        <v/>
      </c>
      <c r="C8510" s="73"/>
      <c r="D8510" s="73"/>
      <c r="E8510" s="73"/>
      <c r="F8510" s="73"/>
      <c r="G8510" s="73"/>
    </row>
    <row r="8511" spans="1:7" x14ac:dyDescent="0.25">
      <c r="A8511" s="71" t="str">
        <f>IF(
   SUMPRODUCT(--(Sinduscon!$3:$3=DATE(2013,INT((ROW(A8708)-1)/20)+1,1)))&gt;0,
   DATE(2013,INT((ROW(A8708)-1)/20)+1,1),
   ""
)</f>
        <v/>
      </c>
      <c r="B8511" s="72" t="str">
        <f t="shared" si="331"/>
        <v/>
      </c>
      <c r="C8511" s="73"/>
      <c r="D8511" s="73"/>
      <c r="E8511" s="73"/>
      <c r="F8511" s="73"/>
      <c r="G8511" s="73"/>
    </row>
    <row r="8512" spans="1:7" x14ac:dyDescent="0.25">
      <c r="A8512" s="71" t="str">
        <f>IF(
   SUMPRODUCT(--(Sinduscon!$3:$3=DATE(2013,INT((ROW(A8709)-1)/20)+1,1)))&gt;0,
   DATE(2013,INT((ROW(A8709)-1)/20)+1,1),
   ""
)</f>
        <v/>
      </c>
      <c r="B8512" s="72" t="str">
        <f t="shared" si="331"/>
        <v/>
      </c>
      <c r="C8512" s="73"/>
      <c r="D8512" s="73"/>
      <c r="E8512" s="73"/>
      <c r="F8512" s="73"/>
      <c r="G8512" s="73"/>
    </row>
    <row r="8513" spans="1:7" x14ac:dyDescent="0.25">
      <c r="A8513" s="71" t="str">
        <f>IF(
   SUMPRODUCT(--(Sinduscon!$3:$3=DATE(2013,INT((ROW(A8710)-1)/20)+1,1)))&gt;0,
   DATE(2013,INT((ROW(A8710)-1)/20)+1,1),
   ""
)</f>
        <v/>
      </c>
      <c r="B8513" s="72" t="str">
        <f t="shared" si="331"/>
        <v/>
      </c>
      <c r="C8513" s="73"/>
      <c r="D8513" s="73"/>
      <c r="E8513" s="73"/>
      <c r="F8513" s="73"/>
      <c r="G8513" s="73"/>
    </row>
    <row r="8514" spans="1:7" x14ac:dyDescent="0.25">
      <c r="A8514" s="71" t="str">
        <f>IF(
   SUMPRODUCT(--(Sinduscon!$3:$3=DATE(2013,INT((ROW(A8711)-1)/20)+1,1)))&gt;0,
   DATE(2013,INT((ROW(A8711)-1)/20)+1,1),
   ""
)</f>
        <v/>
      </c>
      <c r="B8514" s="72" t="str">
        <f t="shared" si="331"/>
        <v/>
      </c>
      <c r="C8514" s="73"/>
      <c r="D8514" s="73"/>
      <c r="E8514" s="73"/>
      <c r="F8514" s="73"/>
      <c r="G8514" s="73"/>
    </row>
    <row r="8515" spans="1:7" x14ac:dyDescent="0.25">
      <c r="A8515" s="71" t="str">
        <f>IF(
   SUMPRODUCT(--(Sinduscon!$3:$3=DATE(2013,INT((ROW(A8712)-1)/20)+1,1)))&gt;0,
   DATE(2013,INT((ROW(A8712)-1)/20)+1,1),
   ""
)</f>
        <v/>
      </c>
      <c r="B8515" s="72" t="str">
        <f t="shared" si="331"/>
        <v/>
      </c>
      <c r="C8515" s="73"/>
      <c r="D8515" s="73"/>
      <c r="E8515" s="73"/>
      <c r="F8515" s="73"/>
      <c r="G8515" s="73"/>
    </row>
    <row r="8516" spans="1:7" x14ac:dyDescent="0.25">
      <c r="A8516" s="71" t="str">
        <f>IF(
   SUMPRODUCT(--(Sinduscon!$3:$3=DATE(2013,INT((ROW(A8713)-1)/20)+1,1)))&gt;0,
   DATE(2013,INT((ROW(A8713)-1)/20)+1,1),
   ""
)</f>
        <v/>
      </c>
      <c r="B8516" s="72" t="str">
        <f t="shared" si="331"/>
        <v/>
      </c>
      <c r="C8516" s="73"/>
      <c r="D8516" s="73"/>
      <c r="E8516" s="73"/>
      <c r="F8516" s="73"/>
      <c r="G8516" s="73"/>
    </row>
    <row r="8517" spans="1:7" x14ac:dyDescent="0.25">
      <c r="A8517" s="71" t="str">
        <f>IF(
   SUMPRODUCT(--(Sinduscon!$3:$3=DATE(2013,INT((ROW(A8714)-1)/20)+1,1)))&gt;0,
   DATE(2013,INT((ROW(A8714)-1)/20)+1,1),
   ""
)</f>
        <v/>
      </c>
      <c r="B8517" s="72" t="str">
        <f t="shared" si="331"/>
        <v/>
      </c>
      <c r="C8517" s="73"/>
      <c r="D8517" s="73"/>
      <c r="E8517" s="73"/>
      <c r="F8517" s="73"/>
      <c r="G8517" s="73"/>
    </row>
    <row r="8518" spans="1:7" x14ac:dyDescent="0.25">
      <c r="A8518" s="71" t="str">
        <f>IF(
   SUMPRODUCT(--(Sinduscon!$3:$3=DATE(2013,INT((ROW(A8715)-1)/20)+1,1)))&gt;0,
   DATE(2013,INT((ROW(A8715)-1)/20)+1,1),
   ""
)</f>
        <v/>
      </c>
      <c r="B8518" s="72" t="str">
        <f t="shared" si="331"/>
        <v/>
      </c>
      <c r="C8518" s="73"/>
      <c r="D8518" s="73"/>
      <c r="E8518" s="73"/>
      <c r="F8518" s="73"/>
      <c r="G8518" s="73"/>
    </row>
    <row r="8519" spans="1:7" x14ac:dyDescent="0.25">
      <c r="A8519" s="71" t="str">
        <f>IF(
   SUMPRODUCT(--(Sinduscon!$3:$3=DATE(2013,INT((ROW(A8716)-1)/20)+1,1)))&gt;0,
   DATE(2013,INT((ROW(A8716)-1)/20)+1,1),
   ""
)</f>
        <v/>
      </c>
      <c r="B8519" s="72" t="str">
        <f t="shared" si="331"/>
        <v/>
      </c>
      <c r="C8519" s="73"/>
      <c r="D8519" s="73"/>
      <c r="E8519" s="73"/>
      <c r="F8519" s="73"/>
      <c r="G8519" s="73"/>
    </row>
    <row r="8520" spans="1:7" x14ac:dyDescent="0.25">
      <c r="A8520" s="71" t="str">
        <f>IF(
   SUMPRODUCT(--(Sinduscon!$3:$3=DATE(2013,INT((ROW(A8717)-1)/20)+1,1)))&gt;0,
   DATE(2013,INT((ROW(A8717)-1)/20)+1,1),
   ""
)</f>
        <v/>
      </c>
      <c r="B8520" s="72" t="str">
        <f t="shared" ref="B8520:B8583" si="332">IF(A8520&lt;&gt;"", CHOOSE(MOD(QUOTIENT(ROW()-4,4),5)+1,"R-1","PP-4","R-8","R-16","PIS"), "")</f>
        <v/>
      </c>
      <c r="C8520" s="73"/>
      <c r="D8520" s="73"/>
      <c r="E8520" s="73"/>
      <c r="F8520" s="73"/>
      <c r="G8520" s="73"/>
    </row>
    <row r="8521" spans="1:7" x14ac:dyDescent="0.25">
      <c r="A8521" s="71" t="str">
        <f>IF(
   SUMPRODUCT(--(Sinduscon!$3:$3=DATE(2013,INT((ROW(A8718)-1)/20)+1,1)))&gt;0,
   DATE(2013,INT((ROW(A8718)-1)/20)+1,1),
   ""
)</f>
        <v/>
      </c>
      <c r="B8521" s="72" t="str">
        <f t="shared" si="332"/>
        <v/>
      </c>
      <c r="C8521" s="73"/>
      <c r="D8521" s="73"/>
      <c r="E8521" s="73"/>
      <c r="F8521" s="73"/>
      <c r="G8521" s="73"/>
    </row>
    <row r="8522" spans="1:7" x14ac:dyDescent="0.25">
      <c r="A8522" s="71" t="str">
        <f>IF(
   SUMPRODUCT(--(Sinduscon!$3:$3=DATE(2013,INT((ROW(A8719)-1)/20)+1,1)))&gt;0,
   DATE(2013,INT((ROW(A8719)-1)/20)+1,1),
   ""
)</f>
        <v/>
      </c>
      <c r="B8522" s="72" t="str">
        <f t="shared" si="332"/>
        <v/>
      </c>
      <c r="C8522" s="73"/>
      <c r="D8522" s="73"/>
      <c r="E8522" s="73"/>
      <c r="F8522" s="73"/>
      <c r="G8522" s="73"/>
    </row>
    <row r="8523" spans="1:7" x14ac:dyDescent="0.25">
      <c r="A8523" s="71" t="str">
        <f>IF(
   SUMPRODUCT(--(Sinduscon!$3:$3=DATE(2013,INT((ROW(A8720)-1)/20)+1,1)))&gt;0,
   DATE(2013,INT((ROW(A8720)-1)/20)+1,1),
   ""
)</f>
        <v/>
      </c>
      <c r="B8523" s="72" t="str">
        <f t="shared" si="332"/>
        <v/>
      </c>
      <c r="C8523" s="73"/>
      <c r="D8523" s="73"/>
      <c r="E8523" s="73"/>
      <c r="F8523" s="73"/>
      <c r="G8523" s="73"/>
    </row>
    <row r="8524" spans="1:7" x14ac:dyDescent="0.25">
      <c r="A8524" s="71" t="str">
        <f>IF(
   SUMPRODUCT(--(Sinduscon!$3:$3=DATE(2013,INT((ROW(A8721)-1)/20)+1,1)))&gt;0,
   DATE(2013,INT((ROW(A8721)-1)/20)+1,1),
   ""
)</f>
        <v/>
      </c>
      <c r="B8524" s="72" t="str">
        <f t="shared" si="332"/>
        <v/>
      </c>
      <c r="C8524" s="73"/>
      <c r="D8524" s="73"/>
      <c r="E8524" s="73"/>
      <c r="F8524" s="73"/>
      <c r="G8524" s="73"/>
    </row>
    <row r="8525" spans="1:7" x14ac:dyDescent="0.25">
      <c r="A8525" s="71" t="str">
        <f>IF(
   SUMPRODUCT(--(Sinduscon!$3:$3=DATE(2013,INT((ROW(A8722)-1)/20)+1,1)))&gt;0,
   DATE(2013,INT((ROW(A8722)-1)/20)+1,1),
   ""
)</f>
        <v/>
      </c>
      <c r="B8525" s="72" t="str">
        <f t="shared" si="332"/>
        <v/>
      </c>
      <c r="C8525" s="73"/>
      <c r="D8525" s="73"/>
      <c r="E8525" s="73"/>
      <c r="F8525" s="73"/>
      <c r="G8525" s="73"/>
    </row>
    <row r="8526" spans="1:7" x14ac:dyDescent="0.25">
      <c r="A8526" s="71" t="str">
        <f>IF(
   SUMPRODUCT(--(Sinduscon!$3:$3=DATE(2013,INT((ROW(A8723)-1)/20)+1,1)))&gt;0,
   DATE(2013,INT((ROW(A8723)-1)/20)+1,1),
   ""
)</f>
        <v/>
      </c>
      <c r="B8526" s="72" t="str">
        <f t="shared" si="332"/>
        <v/>
      </c>
      <c r="C8526" s="73"/>
      <c r="D8526" s="73"/>
      <c r="E8526" s="73"/>
      <c r="F8526" s="73"/>
      <c r="G8526" s="73"/>
    </row>
    <row r="8527" spans="1:7" x14ac:dyDescent="0.25">
      <c r="A8527" s="71" t="str">
        <f>IF(
   SUMPRODUCT(--(Sinduscon!$3:$3=DATE(2013,INT((ROW(A8724)-1)/20)+1,1)))&gt;0,
   DATE(2013,INT((ROW(A8724)-1)/20)+1,1),
   ""
)</f>
        <v/>
      </c>
      <c r="B8527" s="72" t="str">
        <f t="shared" si="332"/>
        <v/>
      </c>
      <c r="C8527" s="73"/>
      <c r="D8527" s="73"/>
      <c r="E8527" s="73"/>
      <c r="F8527" s="73"/>
      <c r="G8527" s="73"/>
    </row>
    <row r="8528" spans="1:7" x14ac:dyDescent="0.25">
      <c r="A8528" s="71" t="str">
        <f>IF(
   SUMPRODUCT(--(Sinduscon!$3:$3=DATE(2013,INT((ROW(A8725)-1)/20)+1,1)))&gt;0,
   DATE(2013,INT((ROW(A8725)-1)/20)+1,1),
   ""
)</f>
        <v/>
      </c>
      <c r="B8528" s="72" t="str">
        <f t="shared" si="332"/>
        <v/>
      </c>
      <c r="C8528" s="73"/>
      <c r="D8528" s="73"/>
      <c r="E8528" s="73"/>
      <c r="F8528" s="73"/>
      <c r="G8528" s="73"/>
    </row>
    <row r="8529" spans="1:7" x14ac:dyDescent="0.25">
      <c r="A8529" s="71" t="str">
        <f>IF(
   SUMPRODUCT(--(Sinduscon!$3:$3=DATE(2013,INT((ROW(A8726)-1)/20)+1,1)))&gt;0,
   DATE(2013,INT((ROW(A8726)-1)/20)+1,1),
   ""
)</f>
        <v/>
      </c>
      <c r="B8529" s="72" t="str">
        <f t="shared" si="332"/>
        <v/>
      </c>
      <c r="C8529" s="73"/>
      <c r="D8529" s="73"/>
      <c r="E8529" s="73"/>
      <c r="F8529" s="73"/>
      <c r="G8529" s="73"/>
    </row>
    <row r="8530" spans="1:7" x14ac:dyDescent="0.25">
      <c r="A8530" s="71" t="str">
        <f>IF(
   SUMPRODUCT(--(Sinduscon!$3:$3=DATE(2013,INT((ROW(A8727)-1)/20)+1,1)))&gt;0,
   DATE(2013,INT((ROW(A8727)-1)/20)+1,1),
   ""
)</f>
        <v/>
      </c>
      <c r="B8530" s="72" t="str">
        <f t="shared" si="332"/>
        <v/>
      </c>
      <c r="C8530" s="73"/>
      <c r="D8530" s="73"/>
      <c r="E8530" s="73"/>
      <c r="F8530" s="73"/>
      <c r="G8530" s="73"/>
    </row>
    <row r="8531" spans="1:7" x14ac:dyDescent="0.25">
      <c r="A8531" s="71" t="str">
        <f>IF(
   SUMPRODUCT(--(Sinduscon!$3:$3=DATE(2013,INT((ROW(A8728)-1)/20)+1,1)))&gt;0,
   DATE(2013,INT((ROW(A8728)-1)/20)+1,1),
   ""
)</f>
        <v/>
      </c>
      <c r="B8531" s="72" t="str">
        <f t="shared" si="332"/>
        <v/>
      </c>
      <c r="C8531" s="73"/>
      <c r="D8531" s="73"/>
      <c r="E8531" s="73"/>
      <c r="F8531" s="73"/>
      <c r="G8531" s="73"/>
    </row>
    <row r="8532" spans="1:7" x14ac:dyDescent="0.25">
      <c r="A8532" s="71" t="str">
        <f>IF(
   SUMPRODUCT(--(Sinduscon!$3:$3=DATE(2013,INT((ROW(A8729)-1)/20)+1,1)))&gt;0,
   DATE(2013,INT((ROW(A8729)-1)/20)+1,1),
   ""
)</f>
        <v/>
      </c>
      <c r="B8532" s="72" t="str">
        <f t="shared" si="332"/>
        <v/>
      </c>
      <c r="C8532" s="73"/>
      <c r="D8532" s="73"/>
      <c r="E8532" s="73"/>
      <c r="F8532" s="73"/>
      <c r="G8532" s="73"/>
    </row>
    <row r="8533" spans="1:7" x14ac:dyDescent="0.25">
      <c r="A8533" s="71" t="str">
        <f>IF(
   SUMPRODUCT(--(Sinduscon!$3:$3=DATE(2013,INT((ROW(A8730)-1)/20)+1,1)))&gt;0,
   DATE(2013,INT((ROW(A8730)-1)/20)+1,1),
   ""
)</f>
        <v/>
      </c>
      <c r="B8533" s="72" t="str">
        <f t="shared" si="332"/>
        <v/>
      </c>
      <c r="C8533" s="73"/>
      <c r="D8533" s="73"/>
      <c r="E8533" s="73"/>
      <c r="F8533" s="73"/>
      <c r="G8533" s="73"/>
    </row>
    <row r="8534" spans="1:7" x14ac:dyDescent="0.25">
      <c r="A8534" s="71" t="str">
        <f>IF(
   SUMPRODUCT(--(Sinduscon!$3:$3=DATE(2013,INT((ROW(A8731)-1)/20)+1,1)))&gt;0,
   DATE(2013,INT((ROW(A8731)-1)/20)+1,1),
   ""
)</f>
        <v/>
      </c>
      <c r="B8534" s="72" t="str">
        <f t="shared" si="332"/>
        <v/>
      </c>
      <c r="C8534" s="73"/>
      <c r="D8534" s="73"/>
      <c r="E8534" s="73"/>
      <c r="F8534" s="73"/>
      <c r="G8534" s="73"/>
    </row>
    <row r="8535" spans="1:7" x14ac:dyDescent="0.25">
      <c r="A8535" s="71" t="str">
        <f>IF(
   SUMPRODUCT(--(Sinduscon!$3:$3=DATE(2013,INT((ROW(A8732)-1)/20)+1,1)))&gt;0,
   DATE(2013,INT((ROW(A8732)-1)/20)+1,1),
   ""
)</f>
        <v/>
      </c>
      <c r="B8535" s="72" t="str">
        <f t="shared" si="332"/>
        <v/>
      </c>
      <c r="C8535" s="73"/>
      <c r="D8535" s="73"/>
      <c r="E8535" s="73"/>
      <c r="F8535" s="73"/>
      <c r="G8535" s="73"/>
    </row>
    <row r="8536" spans="1:7" x14ac:dyDescent="0.25">
      <c r="A8536" s="71" t="str">
        <f>IF(
   SUMPRODUCT(--(Sinduscon!$3:$3=DATE(2013,INT((ROW(A8733)-1)/20)+1,1)))&gt;0,
   DATE(2013,INT((ROW(A8733)-1)/20)+1,1),
   ""
)</f>
        <v/>
      </c>
      <c r="B8536" s="72" t="str">
        <f t="shared" si="332"/>
        <v/>
      </c>
      <c r="C8536" s="73"/>
      <c r="D8536" s="73"/>
      <c r="E8536" s="73"/>
      <c r="F8536" s="73"/>
      <c r="G8536" s="73"/>
    </row>
    <row r="8537" spans="1:7" x14ac:dyDescent="0.25">
      <c r="A8537" s="71" t="str">
        <f>IF(
   SUMPRODUCT(--(Sinduscon!$3:$3=DATE(2013,INT((ROW(A8734)-1)/20)+1,1)))&gt;0,
   DATE(2013,INT((ROW(A8734)-1)/20)+1,1),
   ""
)</f>
        <v/>
      </c>
      <c r="B8537" s="72" t="str">
        <f t="shared" si="332"/>
        <v/>
      </c>
      <c r="C8537" s="73"/>
      <c r="D8537" s="73"/>
      <c r="E8537" s="73"/>
      <c r="F8537" s="73"/>
      <c r="G8537" s="73"/>
    </row>
    <row r="8538" spans="1:7" x14ac:dyDescent="0.25">
      <c r="A8538" s="71" t="str">
        <f>IF(
   SUMPRODUCT(--(Sinduscon!$3:$3=DATE(2013,INT((ROW(A8735)-1)/20)+1,1)))&gt;0,
   DATE(2013,INT((ROW(A8735)-1)/20)+1,1),
   ""
)</f>
        <v/>
      </c>
      <c r="B8538" s="72" t="str">
        <f t="shared" si="332"/>
        <v/>
      </c>
      <c r="C8538" s="73"/>
      <c r="D8538" s="73"/>
      <c r="E8538" s="73"/>
      <c r="F8538" s="73"/>
      <c r="G8538" s="73"/>
    </row>
    <row r="8539" spans="1:7" x14ac:dyDescent="0.25">
      <c r="A8539" s="71" t="str">
        <f>IF(
   SUMPRODUCT(--(Sinduscon!$3:$3=DATE(2013,INT((ROW(A8736)-1)/20)+1,1)))&gt;0,
   DATE(2013,INT((ROW(A8736)-1)/20)+1,1),
   ""
)</f>
        <v/>
      </c>
      <c r="B8539" s="72" t="str">
        <f t="shared" si="332"/>
        <v/>
      </c>
      <c r="C8539" s="73"/>
      <c r="D8539" s="73"/>
      <c r="E8539" s="73"/>
      <c r="F8539" s="73"/>
      <c r="G8539" s="73"/>
    </row>
    <row r="8540" spans="1:7" x14ac:dyDescent="0.25">
      <c r="A8540" s="71" t="str">
        <f>IF(
   SUMPRODUCT(--(Sinduscon!$3:$3=DATE(2013,INT((ROW(A8737)-1)/20)+1,1)))&gt;0,
   DATE(2013,INT((ROW(A8737)-1)/20)+1,1),
   ""
)</f>
        <v/>
      </c>
      <c r="B8540" s="72" t="str">
        <f t="shared" si="332"/>
        <v/>
      </c>
      <c r="C8540" s="73"/>
      <c r="D8540" s="73"/>
      <c r="E8540" s="73"/>
      <c r="F8540" s="73"/>
      <c r="G8540" s="73"/>
    </row>
    <row r="8541" spans="1:7" x14ac:dyDescent="0.25">
      <c r="A8541" s="71" t="str">
        <f>IF(
   SUMPRODUCT(--(Sinduscon!$3:$3=DATE(2013,INT((ROW(A8738)-1)/20)+1,1)))&gt;0,
   DATE(2013,INT((ROW(A8738)-1)/20)+1,1),
   ""
)</f>
        <v/>
      </c>
      <c r="B8541" s="72" t="str">
        <f t="shared" si="332"/>
        <v/>
      </c>
      <c r="C8541" s="73"/>
      <c r="D8541" s="73"/>
      <c r="E8541" s="73"/>
      <c r="F8541" s="73"/>
      <c r="G8541" s="73"/>
    </row>
    <row r="8542" spans="1:7" x14ac:dyDescent="0.25">
      <c r="A8542" s="71" t="str">
        <f>IF(
   SUMPRODUCT(--(Sinduscon!$3:$3=DATE(2013,INT((ROW(A8739)-1)/20)+1,1)))&gt;0,
   DATE(2013,INT((ROW(A8739)-1)/20)+1,1),
   ""
)</f>
        <v/>
      </c>
      <c r="B8542" s="72" t="str">
        <f t="shared" si="332"/>
        <v/>
      </c>
      <c r="C8542" s="73"/>
      <c r="D8542" s="73"/>
      <c r="E8542" s="73"/>
      <c r="F8542" s="73"/>
      <c r="G8542" s="73"/>
    </row>
    <row r="8543" spans="1:7" x14ac:dyDescent="0.25">
      <c r="A8543" s="71" t="str">
        <f>IF(
   SUMPRODUCT(--(Sinduscon!$3:$3=DATE(2013,INT((ROW(A8740)-1)/20)+1,1)))&gt;0,
   DATE(2013,INT((ROW(A8740)-1)/20)+1,1),
   ""
)</f>
        <v/>
      </c>
      <c r="B8543" s="72" t="str">
        <f t="shared" si="332"/>
        <v/>
      </c>
      <c r="C8543" s="73"/>
      <c r="D8543" s="73"/>
      <c r="E8543" s="73"/>
      <c r="F8543" s="73"/>
      <c r="G8543" s="73"/>
    </row>
    <row r="8544" spans="1:7" x14ac:dyDescent="0.25">
      <c r="A8544" s="71" t="str">
        <f>IF(
   SUMPRODUCT(--(Sinduscon!$3:$3=DATE(2013,INT((ROW(A8741)-1)/20)+1,1)))&gt;0,
   DATE(2013,INT((ROW(A8741)-1)/20)+1,1),
   ""
)</f>
        <v/>
      </c>
      <c r="B8544" s="72" t="str">
        <f t="shared" si="332"/>
        <v/>
      </c>
      <c r="C8544" s="73"/>
      <c r="D8544" s="73"/>
      <c r="E8544" s="73"/>
      <c r="F8544" s="73"/>
      <c r="G8544" s="73"/>
    </row>
    <row r="8545" spans="1:7" x14ac:dyDescent="0.25">
      <c r="A8545" s="71" t="str">
        <f>IF(
   SUMPRODUCT(--(Sinduscon!$3:$3=DATE(2013,INT((ROW(A8742)-1)/20)+1,1)))&gt;0,
   DATE(2013,INT((ROW(A8742)-1)/20)+1,1),
   ""
)</f>
        <v/>
      </c>
      <c r="B8545" s="72" t="str">
        <f t="shared" si="332"/>
        <v/>
      </c>
      <c r="C8545" s="73"/>
      <c r="D8545" s="73"/>
      <c r="E8545" s="73"/>
      <c r="F8545" s="73"/>
      <c r="G8545" s="73"/>
    </row>
    <row r="8546" spans="1:7" x14ac:dyDescent="0.25">
      <c r="A8546" s="71" t="str">
        <f>IF(
   SUMPRODUCT(--(Sinduscon!$3:$3=DATE(2013,INT((ROW(A8743)-1)/20)+1,1)))&gt;0,
   DATE(2013,INT((ROW(A8743)-1)/20)+1,1),
   ""
)</f>
        <v/>
      </c>
      <c r="B8546" s="72" t="str">
        <f t="shared" si="332"/>
        <v/>
      </c>
      <c r="C8546" s="73"/>
      <c r="D8546" s="73"/>
      <c r="E8546" s="73"/>
      <c r="F8546" s="73"/>
      <c r="G8546" s="73"/>
    </row>
    <row r="8547" spans="1:7" x14ac:dyDescent="0.25">
      <c r="A8547" s="71" t="str">
        <f>IF(
   SUMPRODUCT(--(Sinduscon!$3:$3=DATE(2013,INT((ROW(A8744)-1)/20)+1,1)))&gt;0,
   DATE(2013,INT((ROW(A8744)-1)/20)+1,1),
   ""
)</f>
        <v/>
      </c>
      <c r="B8547" s="72" t="str">
        <f t="shared" si="332"/>
        <v/>
      </c>
      <c r="C8547" s="73"/>
      <c r="D8547" s="73"/>
      <c r="E8547" s="73"/>
      <c r="F8547" s="73"/>
      <c r="G8547" s="73"/>
    </row>
    <row r="8548" spans="1:7" x14ac:dyDescent="0.25">
      <c r="A8548" s="71" t="str">
        <f>IF(
   SUMPRODUCT(--(Sinduscon!$3:$3=DATE(2013,INT((ROW(A8745)-1)/20)+1,1)))&gt;0,
   DATE(2013,INT((ROW(A8745)-1)/20)+1,1),
   ""
)</f>
        <v/>
      </c>
      <c r="B8548" s="72" t="str">
        <f t="shared" si="332"/>
        <v/>
      </c>
      <c r="C8548" s="73"/>
      <c r="D8548" s="73"/>
      <c r="E8548" s="73"/>
      <c r="F8548" s="73"/>
      <c r="G8548" s="73"/>
    </row>
    <row r="8549" spans="1:7" x14ac:dyDescent="0.25">
      <c r="A8549" s="71" t="str">
        <f>IF(
   SUMPRODUCT(--(Sinduscon!$3:$3=DATE(2013,INT((ROW(A8746)-1)/20)+1,1)))&gt;0,
   DATE(2013,INT((ROW(A8746)-1)/20)+1,1),
   ""
)</f>
        <v/>
      </c>
      <c r="B8549" s="72" t="str">
        <f t="shared" si="332"/>
        <v/>
      </c>
      <c r="C8549" s="73"/>
      <c r="D8549" s="73"/>
      <c r="E8549" s="73"/>
      <c r="F8549" s="73"/>
      <c r="G8549" s="73"/>
    </row>
    <row r="8550" spans="1:7" x14ac:dyDescent="0.25">
      <c r="A8550" s="71" t="str">
        <f>IF(
   SUMPRODUCT(--(Sinduscon!$3:$3=DATE(2013,INT((ROW(A8747)-1)/20)+1,1)))&gt;0,
   DATE(2013,INT((ROW(A8747)-1)/20)+1,1),
   ""
)</f>
        <v/>
      </c>
      <c r="B8550" s="72" t="str">
        <f t="shared" si="332"/>
        <v/>
      </c>
      <c r="C8550" s="73"/>
      <c r="D8550" s="73"/>
      <c r="E8550" s="73"/>
      <c r="F8550" s="73"/>
      <c r="G8550" s="73"/>
    </row>
    <row r="8551" spans="1:7" x14ac:dyDescent="0.25">
      <c r="A8551" s="71" t="str">
        <f>IF(
   SUMPRODUCT(--(Sinduscon!$3:$3=DATE(2013,INT((ROW(A8748)-1)/20)+1,1)))&gt;0,
   DATE(2013,INT((ROW(A8748)-1)/20)+1,1),
   ""
)</f>
        <v/>
      </c>
      <c r="B8551" s="72" t="str">
        <f t="shared" si="332"/>
        <v/>
      </c>
      <c r="C8551" s="73"/>
      <c r="D8551" s="73"/>
      <c r="E8551" s="73"/>
      <c r="F8551" s="73"/>
      <c r="G8551" s="73"/>
    </row>
    <row r="8552" spans="1:7" x14ac:dyDescent="0.25">
      <c r="A8552" s="71" t="str">
        <f>IF(
   SUMPRODUCT(--(Sinduscon!$3:$3=DATE(2013,INT((ROW(A8749)-1)/20)+1,1)))&gt;0,
   DATE(2013,INT((ROW(A8749)-1)/20)+1,1),
   ""
)</f>
        <v/>
      </c>
      <c r="B8552" s="72" t="str">
        <f t="shared" si="332"/>
        <v/>
      </c>
      <c r="C8552" s="73"/>
      <c r="D8552" s="73"/>
      <c r="E8552" s="73"/>
      <c r="F8552" s="73"/>
      <c r="G8552" s="73"/>
    </row>
    <row r="8553" spans="1:7" x14ac:dyDescent="0.25">
      <c r="A8553" s="71" t="str">
        <f>IF(
   SUMPRODUCT(--(Sinduscon!$3:$3=DATE(2013,INT((ROW(A8750)-1)/20)+1,1)))&gt;0,
   DATE(2013,INT((ROW(A8750)-1)/20)+1,1),
   ""
)</f>
        <v/>
      </c>
      <c r="B8553" s="72" t="str">
        <f t="shared" si="332"/>
        <v/>
      </c>
      <c r="C8553" s="73"/>
      <c r="D8553" s="73"/>
      <c r="E8553" s="73"/>
      <c r="F8553" s="73"/>
      <c r="G8553" s="73"/>
    </row>
    <row r="8554" spans="1:7" x14ac:dyDescent="0.25">
      <c r="A8554" s="71" t="str">
        <f>IF(
   SUMPRODUCT(--(Sinduscon!$3:$3=DATE(2013,INT((ROW(A8751)-1)/20)+1,1)))&gt;0,
   DATE(2013,INT((ROW(A8751)-1)/20)+1,1),
   ""
)</f>
        <v/>
      </c>
      <c r="B8554" s="72" t="str">
        <f t="shared" si="332"/>
        <v/>
      </c>
      <c r="C8554" s="73"/>
      <c r="D8554" s="73"/>
      <c r="E8554" s="73"/>
      <c r="F8554" s="73"/>
      <c r="G8554" s="73"/>
    </row>
    <row r="8555" spans="1:7" x14ac:dyDescent="0.25">
      <c r="A8555" s="71" t="str">
        <f>IF(
   SUMPRODUCT(--(Sinduscon!$3:$3=DATE(2013,INT((ROW(A8752)-1)/20)+1,1)))&gt;0,
   DATE(2013,INT((ROW(A8752)-1)/20)+1,1),
   ""
)</f>
        <v/>
      </c>
      <c r="B8555" s="72" t="str">
        <f t="shared" si="332"/>
        <v/>
      </c>
      <c r="C8555" s="73"/>
      <c r="D8555" s="73"/>
      <c r="E8555" s="73"/>
      <c r="F8555" s="73"/>
      <c r="G8555" s="73"/>
    </row>
    <row r="8556" spans="1:7" x14ac:dyDescent="0.25">
      <c r="A8556" s="71" t="str">
        <f>IF(
   SUMPRODUCT(--(Sinduscon!$3:$3=DATE(2013,INT((ROW(A8753)-1)/20)+1,1)))&gt;0,
   DATE(2013,INT((ROW(A8753)-1)/20)+1,1),
   ""
)</f>
        <v/>
      </c>
      <c r="B8556" s="72" t="str">
        <f t="shared" si="332"/>
        <v/>
      </c>
      <c r="C8556" s="73"/>
      <c r="D8556" s="73"/>
      <c r="E8556" s="73"/>
      <c r="F8556" s="73"/>
      <c r="G8556" s="73"/>
    </row>
    <row r="8557" spans="1:7" x14ac:dyDescent="0.25">
      <c r="A8557" s="71" t="str">
        <f>IF(
   SUMPRODUCT(--(Sinduscon!$3:$3=DATE(2013,INT((ROW(A8754)-1)/20)+1,1)))&gt;0,
   DATE(2013,INT((ROW(A8754)-1)/20)+1,1),
   ""
)</f>
        <v/>
      </c>
      <c r="B8557" s="72" t="str">
        <f t="shared" si="332"/>
        <v/>
      </c>
      <c r="C8557" s="73"/>
      <c r="D8557" s="73"/>
      <c r="E8557" s="73"/>
      <c r="F8557" s="73"/>
      <c r="G8557" s="73"/>
    </row>
    <row r="8558" spans="1:7" x14ac:dyDescent="0.25">
      <c r="A8558" s="71" t="str">
        <f>IF(
   SUMPRODUCT(--(Sinduscon!$3:$3=DATE(2013,INT((ROW(A8755)-1)/20)+1,1)))&gt;0,
   DATE(2013,INT((ROW(A8755)-1)/20)+1,1),
   ""
)</f>
        <v/>
      </c>
      <c r="B8558" s="72" t="str">
        <f t="shared" si="332"/>
        <v/>
      </c>
      <c r="C8558" s="73"/>
      <c r="D8558" s="73"/>
      <c r="E8558" s="73"/>
      <c r="F8558" s="73"/>
      <c r="G8558" s="73"/>
    </row>
    <row r="8559" spans="1:7" x14ac:dyDescent="0.25">
      <c r="A8559" s="71" t="str">
        <f>IF(
   SUMPRODUCT(--(Sinduscon!$3:$3=DATE(2013,INT((ROW(A8756)-1)/20)+1,1)))&gt;0,
   DATE(2013,INT((ROW(A8756)-1)/20)+1,1),
   ""
)</f>
        <v/>
      </c>
      <c r="B8559" s="72" t="str">
        <f t="shared" si="332"/>
        <v/>
      </c>
      <c r="C8559" s="73"/>
      <c r="D8559" s="73"/>
      <c r="E8559" s="73"/>
      <c r="F8559" s="73"/>
      <c r="G8559" s="73"/>
    </row>
    <row r="8560" spans="1:7" x14ac:dyDescent="0.25">
      <c r="A8560" s="71" t="str">
        <f>IF(
   SUMPRODUCT(--(Sinduscon!$3:$3=DATE(2013,INT((ROW(A8757)-1)/20)+1,1)))&gt;0,
   DATE(2013,INT((ROW(A8757)-1)/20)+1,1),
   ""
)</f>
        <v/>
      </c>
      <c r="B8560" s="72" t="str">
        <f t="shared" si="332"/>
        <v/>
      </c>
      <c r="C8560" s="73"/>
      <c r="D8560" s="73"/>
      <c r="E8560" s="73"/>
      <c r="F8560" s="73"/>
      <c r="G8560" s="73"/>
    </row>
    <row r="8561" spans="1:7" x14ac:dyDescent="0.25">
      <c r="A8561" s="71" t="str">
        <f>IF(
   SUMPRODUCT(--(Sinduscon!$3:$3=DATE(2013,INT((ROW(A8758)-1)/20)+1,1)))&gt;0,
   DATE(2013,INT((ROW(A8758)-1)/20)+1,1),
   ""
)</f>
        <v/>
      </c>
      <c r="B8561" s="72" t="str">
        <f t="shared" si="332"/>
        <v/>
      </c>
      <c r="C8561" s="73"/>
      <c r="D8561" s="73"/>
      <c r="E8561" s="73"/>
      <c r="F8561" s="73"/>
      <c r="G8561" s="73"/>
    </row>
    <row r="8562" spans="1:7" x14ac:dyDescent="0.25">
      <c r="A8562" s="71" t="str">
        <f>IF(
   SUMPRODUCT(--(Sinduscon!$3:$3=DATE(2013,INT((ROW(A8759)-1)/20)+1,1)))&gt;0,
   DATE(2013,INT((ROW(A8759)-1)/20)+1,1),
   ""
)</f>
        <v/>
      </c>
      <c r="B8562" s="72" t="str">
        <f t="shared" si="332"/>
        <v/>
      </c>
      <c r="C8562" s="73"/>
      <c r="D8562" s="73"/>
      <c r="E8562" s="73"/>
      <c r="F8562" s="73"/>
      <c r="G8562" s="73"/>
    </row>
    <row r="8563" spans="1:7" x14ac:dyDescent="0.25">
      <c r="A8563" s="71" t="str">
        <f>IF(
   SUMPRODUCT(--(Sinduscon!$3:$3=DATE(2013,INT((ROW(A8760)-1)/20)+1,1)))&gt;0,
   DATE(2013,INT((ROW(A8760)-1)/20)+1,1),
   ""
)</f>
        <v/>
      </c>
      <c r="B8563" s="72" t="str">
        <f t="shared" si="332"/>
        <v/>
      </c>
      <c r="C8563" s="73"/>
      <c r="D8563" s="73"/>
      <c r="E8563" s="73"/>
      <c r="F8563" s="73"/>
      <c r="G8563" s="73"/>
    </row>
    <row r="8564" spans="1:7" x14ac:dyDescent="0.25">
      <c r="A8564" s="71" t="str">
        <f>IF(
   SUMPRODUCT(--(Sinduscon!$3:$3=DATE(2013,INT((ROW(A8761)-1)/20)+1,1)))&gt;0,
   DATE(2013,INT((ROW(A8761)-1)/20)+1,1),
   ""
)</f>
        <v/>
      </c>
      <c r="B8564" s="72" t="str">
        <f t="shared" si="332"/>
        <v/>
      </c>
      <c r="C8564" s="73"/>
      <c r="D8564" s="73"/>
      <c r="E8564" s="73"/>
      <c r="F8564" s="73"/>
      <c r="G8564" s="73"/>
    </row>
    <row r="8565" spans="1:7" x14ac:dyDescent="0.25">
      <c r="A8565" s="71" t="str">
        <f>IF(
   SUMPRODUCT(--(Sinduscon!$3:$3=DATE(2013,INT((ROW(A8762)-1)/20)+1,1)))&gt;0,
   DATE(2013,INT((ROW(A8762)-1)/20)+1,1),
   ""
)</f>
        <v/>
      </c>
      <c r="B8565" s="72" t="str">
        <f t="shared" si="332"/>
        <v/>
      </c>
      <c r="C8565" s="73"/>
      <c r="D8565" s="73"/>
      <c r="E8565" s="73"/>
      <c r="F8565" s="73"/>
      <c r="G8565" s="73"/>
    </row>
    <row r="8566" spans="1:7" x14ac:dyDescent="0.25">
      <c r="A8566" s="71" t="str">
        <f>IF(
   SUMPRODUCT(--(Sinduscon!$3:$3=DATE(2013,INT((ROW(A8763)-1)/20)+1,1)))&gt;0,
   DATE(2013,INT((ROW(A8763)-1)/20)+1,1),
   ""
)</f>
        <v/>
      </c>
      <c r="B8566" s="72" t="str">
        <f t="shared" si="332"/>
        <v/>
      </c>
      <c r="C8566" s="73"/>
      <c r="D8566" s="73"/>
      <c r="E8566" s="73"/>
      <c r="F8566" s="73"/>
      <c r="G8566" s="73"/>
    </row>
    <row r="8567" spans="1:7" x14ac:dyDescent="0.25">
      <c r="A8567" s="71" t="str">
        <f>IF(
   SUMPRODUCT(--(Sinduscon!$3:$3=DATE(2013,INT((ROW(A8764)-1)/20)+1,1)))&gt;0,
   DATE(2013,INT((ROW(A8764)-1)/20)+1,1),
   ""
)</f>
        <v/>
      </c>
      <c r="B8567" s="72" t="str">
        <f t="shared" si="332"/>
        <v/>
      </c>
      <c r="C8567" s="73"/>
      <c r="D8567" s="73"/>
      <c r="E8567" s="73"/>
      <c r="F8567" s="73"/>
      <c r="G8567" s="73"/>
    </row>
    <row r="8568" spans="1:7" x14ac:dyDescent="0.25">
      <c r="A8568" s="71" t="str">
        <f>IF(
   SUMPRODUCT(--(Sinduscon!$3:$3=DATE(2013,INT((ROW(A8765)-1)/20)+1,1)))&gt;0,
   DATE(2013,INT((ROW(A8765)-1)/20)+1,1),
   ""
)</f>
        <v/>
      </c>
      <c r="B8568" s="72" t="str">
        <f t="shared" si="332"/>
        <v/>
      </c>
      <c r="C8568" s="73"/>
      <c r="D8568" s="73"/>
      <c r="E8568" s="73"/>
      <c r="F8568" s="73"/>
      <c r="G8568" s="73"/>
    </row>
    <row r="8569" spans="1:7" x14ac:dyDescent="0.25">
      <c r="A8569" s="71" t="str">
        <f>IF(
   SUMPRODUCT(--(Sinduscon!$3:$3=DATE(2013,INT((ROW(A8766)-1)/20)+1,1)))&gt;0,
   DATE(2013,INT((ROW(A8766)-1)/20)+1,1),
   ""
)</f>
        <v/>
      </c>
      <c r="B8569" s="72" t="str">
        <f t="shared" si="332"/>
        <v/>
      </c>
      <c r="C8569" s="73"/>
      <c r="D8569" s="73"/>
      <c r="E8569" s="73"/>
      <c r="F8569" s="73"/>
      <c r="G8569" s="73"/>
    </row>
    <row r="8570" spans="1:7" x14ac:dyDescent="0.25">
      <c r="A8570" s="71" t="str">
        <f>IF(
   SUMPRODUCT(--(Sinduscon!$3:$3=DATE(2013,INT((ROW(A8767)-1)/20)+1,1)))&gt;0,
   DATE(2013,INT((ROW(A8767)-1)/20)+1,1),
   ""
)</f>
        <v/>
      </c>
      <c r="B8570" s="72" t="str">
        <f t="shared" si="332"/>
        <v/>
      </c>
      <c r="C8570" s="73"/>
      <c r="D8570" s="73"/>
      <c r="E8570" s="73"/>
      <c r="F8570" s="73"/>
      <c r="G8570" s="73"/>
    </row>
    <row r="8571" spans="1:7" x14ac:dyDescent="0.25">
      <c r="A8571" s="71" t="str">
        <f>IF(
   SUMPRODUCT(--(Sinduscon!$3:$3=DATE(2013,INT((ROW(A8768)-1)/20)+1,1)))&gt;0,
   DATE(2013,INT((ROW(A8768)-1)/20)+1,1),
   ""
)</f>
        <v/>
      </c>
      <c r="B8571" s="72" t="str">
        <f t="shared" si="332"/>
        <v/>
      </c>
      <c r="C8571" s="73"/>
      <c r="D8571" s="73"/>
      <c r="E8571" s="73"/>
      <c r="F8571" s="73"/>
      <c r="G8571" s="73"/>
    </row>
    <row r="8572" spans="1:7" x14ac:dyDescent="0.25">
      <c r="A8572" s="71" t="str">
        <f>IF(
   SUMPRODUCT(--(Sinduscon!$3:$3=DATE(2013,INT((ROW(A8769)-1)/20)+1,1)))&gt;0,
   DATE(2013,INT((ROW(A8769)-1)/20)+1,1),
   ""
)</f>
        <v/>
      </c>
      <c r="B8572" s="72" t="str">
        <f t="shared" si="332"/>
        <v/>
      </c>
      <c r="C8572" s="73"/>
      <c r="D8572" s="73"/>
      <c r="E8572" s="73"/>
      <c r="F8572" s="73"/>
      <c r="G8572" s="73"/>
    </row>
    <row r="8573" spans="1:7" x14ac:dyDescent="0.25">
      <c r="A8573" s="71" t="str">
        <f>IF(
   SUMPRODUCT(--(Sinduscon!$3:$3=DATE(2013,INT((ROW(A8770)-1)/20)+1,1)))&gt;0,
   DATE(2013,INT((ROW(A8770)-1)/20)+1,1),
   ""
)</f>
        <v/>
      </c>
      <c r="B8573" s="72" t="str">
        <f t="shared" si="332"/>
        <v/>
      </c>
      <c r="C8573" s="73"/>
      <c r="D8573" s="73"/>
      <c r="E8573" s="73"/>
      <c r="F8573" s="73"/>
      <c r="G8573" s="73"/>
    </row>
    <row r="8574" spans="1:7" x14ac:dyDescent="0.25">
      <c r="A8574" s="71" t="str">
        <f>IF(
   SUMPRODUCT(--(Sinduscon!$3:$3=DATE(2013,INT((ROW(A8771)-1)/20)+1,1)))&gt;0,
   DATE(2013,INT((ROW(A8771)-1)/20)+1,1),
   ""
)</f>
        <v/>
      </c>
      <c r="B8574" s="72" t="str">
        <f t="shared" si="332"/>
        <v/>
      </c>
      <c r="C8574" s="73"/>
      <c r="D8574" s="73"/>
      <c r="E8574" s="73"/>
      <c r="F8574" s="73"/>
      <c r="G8574" s="73"/>
    </row>
    <row r="8575" spans="1:7" x14ac:dyDescent="0.25">
      <c r="A8575" s="71" t="str">
        <f>IF(
   SUMPRODUCT(--(Sinduscon!$3:$3=DATE(2013,INT((ROW(A8772)-1)/20)+1,1)))&gt;0,
   DATE(2013,INT((ROW(A8772)-1)/20)+1,1),
   ""
)</f>
        <v/>
      </c>
      <c r="B8575" s="72" t="str">
        <f t="shared" si="332"/>
        <v/>
      </c>
      <c r="C8575" s="73"/>
      <c r="D8575" s="73"/>
      <c r="E8575" s="73"/>
      <c r="F8575" s="73"/>
      <c r="G8575" s="73"/>
    </row>
    <row r="8576" spans="1:7" x14ac:dyDescent="0.25">
      <c r="A8576" s="71" t="str">
        <f>IF(
   SUMPRODUCT(--(Sinduscon!$3:$3=DATE(2013,INT((ROW(A8773)-1)/20)+1,1)))&gt;0,
   DATE(2013,INT((ROW(A8773)-1)/20)+1,1),
   ""
)</f>
        <v/>
      </c>
      <c r="B8576" s="72" t="str">
        <f t="shared" si="332"/>
        <v/>
      </c>
      <c r="C8576" s="73"/>
      <c r="D8576" s="73"/>
      <c r="E8576" s="73"/>
      <c r="F8576" s="73"/>
      <c r="G8576" s="73"/>
    </row>
    <row r="8577" spans="1:7" x14ac:dyDescent="0.25">
      <c r="A8577" s="71" t="str">
        <f>IF(
   SUMPRODUCT(--(Sinduscon!$3:$3=DATE(2013,INT((ROW(A8774)-1)/20)+1,1)))&gt;0,
   DATE(2013,INT((ROW(A8774)-1)/20)+1,1),
   ""
)</f>
        <v/>
      </c>
      <c r="B8577" s="72" t="str">
        <f t="shared" si="332"/>
        <v/>
      </c>
      <c r="C8577" s="73"/>
      <c r="D8577" s="73"/>
      <c r="E8577" s="73"/>
      <c r="F8577" s="73"/>
      <c r="G8577" s="73"/>
    </row>
    <row r="8578" spans="1:7" x14ac:dyDescent="0.25">
      <c r="A8578" s="71" t="str">
        <f>IF(
   SUMPRODUCT(--(Sinduscon!$3:$3=DATE(2013,INT((ROW(A8775)-1)/20)+1,1)))&gt;0,
   DATE(2013,INT((ROW(A8775)-1)/20)+1,1),
   ""
)</f>
        <v/>
      </c>
      <c r="B8578" s="72" t="str">
        <f t="shared" si="332"/>
        <v/>
      </c>
      <c r="C8578" s="73"/>
      <c r="D8578" s="73"/>
      <c r="E8578" s="73"/>
      <c r="F8578" s="73"/>
      <c r="G8578" s="73"/>
    </row>
    <row r="8579" spans="1:7" x14ac:dyDescent="0.25">
      <c r="A8579" s="71" t="str">
        <f>IF(
   SUMPRODUCT(--(Sinduscon!$3:$3=DATE(2013,INT((ROW(A8776)-1)/20)+1,1)))&gt;0,
   DATE(2013,INT((ROW(A8776)-1)/20)+1,1),
   ""
)</f>
        <v/>
      </c>
      <c r="B8579" s="72" t="str">
        <f t="shared" si="332"/>
        <v/>
      </c>
      <c r="C8579" s="73"/>
      <c r="D8579" s="73"/>
      <c r="E8579" s="73"/>
      <c r="F8579" s="73"/>
      <c r="G8579" s="73"/>
    </row>
    <row r="8580" spans="1:7" x14ac:dyDescent="0.25">
      <c r="A8580" s="71" t="str">
        <f>IF(
   SUMPRODUCT(--(Sinduscon!$3:$3=DATE(2013,INT((ROW(A8777)-1)/20)+1,1)))&gt;0,
   DATE(2013,INT((ROW(A8777)-1)/20)+1,1),
   ""
)</f>
        <v/>
      </c>
      <c r="B8580" s="72" t="str">
        <f t="shared" si="332"/>
        <v/>
      </c>
      <c r="C8580" s="73"/>
      <c r="D8580" s="73"/>
      <c r="E8580" s="73"/>
      <c r="F8580" s="73"/>
      <c r="G8580" s="73"/>
    </row>
    <row r="8581" spans="1:7" x14ac:dyDescent="0.25">
      <c r="A8581" s="71" t="str">
        <f>IF(
   SUMPRODUCT(--(Sinduscon!$3:$3=DATE(2013,INT((ROW(A8778)-1)/20)+1,1)))&gt;0,
   DATE(2013,INT((ROW(A8778)-1)/20)+1,1),
   ""
)</f>
        <v/>
      </c>
      <c r="B8581" s="72" t="str">
        <f t="shared" si="332"/>
        <v/>
      </c>
      <c r="C8581" s="73"/>
      <c r="D8581" s="73"/>
      <c r="E8581" s="73"/>
      <c r="F8581" s="73"/>
      <c r="G8581" s="73"/>
    </row>
    <row r="8582" spans="1:7" x14ac:dyDescent="0.25">
      <c r="A8582" s="71" t="str">
        <f>IF(
   SUMPRODUCT(--(Sinduscon!$3:$3=DATE(2013,INT((ROW(A8779)-1)/20)+1,1)))&gt;0,
   DATE(2013,INT((ROW(A8779)-1)/20)+1,1),
   ""
)</f>
        <v/>
      </c>
      <c r="B8582" s="72" t="str">
        <f t="shared" si="332"/>
        <v/>
      </c>
      <c r="C8582" s="73"/>
      <c r="D8582" s="73"/>
      <c r="E8582" s="73"/>
      <c r="F8582" s="73"/>
      <c r="G8582" s="73"/>
    </row>
    <row r="8583" spans="1:7" x14ac:dyDescent="0.25">
      <c r="A8583" s="71" t="str">
        <f>IF(
   SUMPRODUCT(--(Sinduscon!$3:$3=DATE(2013,INT((ROW(A8780)-1)/20)+1,1)))&gt;0,
   DATE(2013,INT((ROW(A8780)-1)/20)+1,1),
   ""
)</f>
        <v/>
      </c>
      <c r="B8583" s="72" t="str">
        <f t="shared" si="332"/>
        <v/>
      </c>
      <c r="C8583" s="73"/>
      <c r="D8583" s="73"/>
      <c r="E8583" s="73"/>
      <c r="F8583" s="73"/>
      <c r="G8583" s="73"/>
    </row>
    <row r="8584" spans="1:7" x14ac:dyDescent="0.25">
      <c r="A8584" s="71" t="str">
        <f>IF(
   SUMPRODUCT(--(Sinduscon!$3:$3=DATE(2013,INT((ROW(A8781)-1)/20)+1,1)))&gt;0,
   DATE(2013,INT((ROW(A8781)-1)/20)+1,1),
   ""
)</f>
        <v/>
      </c>
      <c r="B8584" s="72" t="str">
        <f t="shared" ref="B8584:B8647" si="333">IF(A8584&lt;&gt;"", CHOOSE(MOD(QUOTIENT(ROW()-4,4),5)+1,"R-1","PP-4","R-8","R-16","PIS"), "")</f>
        <v/>
      </c>
      <c r="C8584" s="73"/>
      <c r="D8584" s="73"/>
      <c r="E8584" s="73"/>
      <c r="F8584" s="73"/>
      <c r="G8584" s="73"/>
    </row>
    <row r="8585" spans="1:7" x14ac:dyDescent="0.25">
      <c r="A8585" s="71" t="str">
        <f>IF(
   SUMPRODUCT(--(Sinduscon!$3:$3=DATE(2013,INT((ROW(A8782)-1)/20)+1,1)))&gt;0,
   DATE(2013,INT((ROW(A8782)-1)/20)+1,1),
   ""
)</f>
        <v/>
      </c>
      <c r="B8585" s="72" t="str">
        <f t="shared" si="333"/>
        <v/>
      </c>
      <c r="C8585" s="73"/>
      <c r="D8585" s="73"/>
      <c r="E8585" s="73"/>
      <c r="F8585" s="73"/>
      <c r="G8585" s="73"/>
    </row>
    <row r="8586" spans="1:7" x14ac:dyDescent="0.25">
      <c r="A8586" s="71" t="str">
        <f>IF(
   SUMPRODUCT(--(Sinduscon!$3:$3=DATE(2013,INT((ROW(A8783)-1)/20)+1,1)))&gt;0,
   DATE(2013,INT((ROW(A8783)-1)/20)+1,1),
   ""
)</f>
        <v/>
      </c>
      <c r="B8586" s="72" t="str">
        <f t="shared" si="333"/>
        <v/>
      </c>
      <c r="C8586" s="73"/>
      <c r="D8586" s="73"/>
      <c r="E8586" s="73"/>
      <c r="F8586" s="73"/>
      <c r="G8586" s="73"/>
    </row>
    <row r="8587" spans="1:7" x14ac:dyDescent="0.25">
      <c r="A8587" s="71" t="str">
        <f>IF(
   SUMPRODUCT(--(Sinduscon!$3:$3=DATE(2013,INT((ROW(A8784)-1)/20)+1,1)))&gt;0,
   DATE(2013,INT((ROW(A8784)-1)/20)+1,1),
   ""
)</f>
        <v/>
      </c>
      <c r="B8587" s="72" t="str">
        <f t="shared" si="333"/>
        <v/>
      </c>
      <c r="C8587" s="73"/>
      <c r="D8587" s="73"/>
      <c r="E8587" s="73"/>
      <c r="F8587" s="73"/>
      <c r="G8587" s="73"/>
    </row>
    <row r="8588" spans="1:7" x14ac:dyDescent="0.25">
      <c r="A8588" s="71" t="str">
        <f>IF(
   SUMPRODUCT(--(Sinduscon!$3:$3=DATE(2013,INT((ROW(A8785)-1)/20)+1,1)))&gt;0,
   DATE(2013,INT((ROW(A8785)-1)/20)+1,1),
   ""
)</f>
        <v/>
      </c>
      <c r="B8588" s="72" t="str">
        <f t="shared" si="333"/>
        <v/>
      </c>
      <c r="C8588" s="73"/>
      <c r="D8588" s="73"/>
      <c r="E8588" s="73"/>
      <c r="F8588" s="73"/>
      <c r="G8588" s="73"/>
    </row>
    <row r="8589" spans="1:7" x14ac:dyDescent="0.25">
      <c r="A8589" s="71" t="str">
        <f>IF(
   SUMPRODUCT(--(Sinduscon!$3:$3=DATE(2013,INT((ROW(A8786)-1)/20)+1,1)))&gt;0,
   DATE(2013,INT((ROW(A8786)-1)/20)+1,1),
   ""
)</f>
        <v/>
      </c>
      <c r="B8589" s="72" t="str">
        <f t="shared" si="333"/>
        <v/>
      </c>
      <c r="C8589" s="73"/>
      <c r="D8589" s="73"/>
      <c r="E8589" s="73"/>
      <c r="F8589" s="73"/>
      <c r="G8589" s="73"/>
    </row>
    <row r="8590" spans="1:7" x14ac:dyDescent="0.25">
      <c r="A8590" s="71" t="str">
        <f>IF(
   SUMPRODUCT(--(Sinduscon!$3:$3=DATE(2013,INT((ROW(A8787)-1)/20)+1,1)))&gt;0,
   DATE(2013,INT((ROW(A8787)-1)/20)+1,1),
   ""
)</f>
        <v/>
      </c>
      <c r="B8590" s="72" t="str">
        <f t="shared" si="333"/>
        <v/>
      </c>
      <c r="C8590" s="73"/>
      <c r="D8590" s="73"/>
      <c r="E8590" s="73"/>
      <c r="F8590" s="73"/>
      <c r="G8590" s="73"/>
    </row>
    <row r="8591" spans="1:7" x14ac:dyDescent="0.25">
      <c r="A8591" s="71" t="str">
        <f>IF(
   SUMPRODUCT(--(Sinduscon!$3:$3=DATE(2013,INT((ROW(A8788)-1)/20)+1,1)))&gt;0,
   DATE(2013,INT((ROW(A8788)-1)/20)+1,1),
   ""
)</f>
        <v/>
      </c>
      <c r="B8591" s="72" t="str">
        <f t="shared" si="333"/>
        <v/>
      </c>
      <c r="C8591" s="73"/>
      <c r="D8591" s="73"/>
      <c r="E8591" s="73"/>
      <c r="F8591" s="73"/>
      <c r="G8591" s="73"/>
    </row>
    <row r="8592" spans="1:7" x14ac:dyDescent="0.25">
      <c r="A8592" s="71" t="str">
        <f>IF(
   SUMPRODUCT(--(Sinduscon!$3:$3=DATE(2013,INT((ROW(A8789)-1)/20)+1,1)))&gt;0,
   DATE(2013,INT((ROW(A8789)-1)/20)+1,1),
   ""
)</f>
        <v/>
      </c>
      <c r="B8592" s="72" t="str">
        <f t="shared" si="333"/>
        <v/>
      </c>
      <c r="C8592" s="73"/>
      <c r="D8592" s="73"/>
      <c r="E8592" s="73"/>
      <c r="F8592" s="73"/>
      <c r="G8592" s="73"/>
    </row>
    <row r="8593" spans="1:7" x14ac:dyDescent="0.25">
      <c r="A8593" s="71" t="str">
        <f>IF(
   SUMPRODUCT(--(Sinduscon!$3:$3=DATE(2013,INT((ROW(A8790)-1)/20)+1,1)))&gt;0,
   DATE(2013,INT((ROW(A8790)-1)/20)+1,1),
   ""
)</f>
        <v/>
      </c>
      <c r="B8593" s="72" t="str">
        <f t="shared" si="333"/>
        <v/>
      </c>
      <c r="C8593" s="73"/>
      <c r="D8593" s="73"/>
      <c r="E8593" s="73"/>
      <c r="F8593" s="73"/>
      <c r="G8593" s="73"/>
    </row>
    <row r="8594" spans="1:7" x14ac:dyDescent="0.25">
      <c r="A8594" s="71" t="str">
        <f>IF(
   SUMPRODUCT(--(Sinduscon!$3:$3=DATE(2013,INT((ROW(A8791)-1)/20)+1,1)))&gt;0,
   DATE(2013,INT((ROW(A8791)-1)/20)+1,1),
   ""
)</f>
        <v/>
      </c>
      <c r="B8594" s="72" t="str">
        <f t="shared" si="333"/>
        <v/>
      </c>
      <c r="C8594" s="73"/>
      <c r="D8594" s="73"/>
      <c r="E8594" s="73"/>
      <c r="F8594" s="73"/>
      <c r="G8594" s="73"/>
    </row>
    <row r="8595" spans="1:7" x14ac:dyDescent="0.25">
      <c r="A8595" s="71" t="str">
        <f>IF(
   SUMPRODUCT(--(Sinduscon!$3:$3=DATE(2013,INT((ROW(A8792)-1)/20)+1,1)))&gt;0,
   DATE(2013,INT((ROW(A8792)-1)/20)+1,1),
   ""
)</f>
        <v/>
      </c>
      <c r="B8595" s="72" t="str">
        <f t="shared" si="333"/>
        <v/>
      </c>
      <c r="C8595" s="73"/>
      <c r="D8595" s="73"/>
      <c r="E8595" s="73"/>
      <c r="F8595" s="73"/>
      <c r="G8595" s="73"/>
    </row>
    <row r="8596" spans="1:7" x14ac:dyDescent="0.25">
      <c r="A8596" s="71" t="str">
        <f>IF(
   SUMPRODUCT(--(Sinduscon!$3:$3=DATE(2013,INT((ROW(A8793)-1)/20)+1,1)))&gt;0,
   DATE(2013,INT((ROW(A8793)-1)/20)+1,1),
   ""
)</f>
        <v/>
      </c>
      <c r="B8596" s="72" t="str">
        <f t="shared" si="333"/>
        <v/>
      </c>
      <c r="C8596" s="73"/>
      <c r="D8596" s="73"/>
      <c r="E8596" s="73"/>
      <c r="F8596" s="73"/>
      <c r="G8596" s="73"/>
    </row>
    <row r="8597" spans="1:7" x14ac:dyDescent="0.25">
      <c r="A8597" s="71" t="str">
        <f>IF(
   SUMPRODUCT(--(Sinduscon!$3:$3=DATE(2013,INT((ROW(A8794)-1)/20)+1,1)))&gt;0,
   DATE(2013,INT((ROW(A8794)-1)/20)+1,1),
   ""
)</f>
        <v/>
      </c>
      <c r="B8597" s="72" t="str">
        <f t="shared" si="333"/>
        <v/>
      </c>
      <c r="C8597" s="73"/>
      <c r="D8597" s="73"/>
      <c r="E8597" s="73"/>
      <c r="F8597" s="73"/>
      <c r="G8597" s="73"/>
    </row>
    <row r="8598" spans="1:7" x14ac:dyDescent="0.25">
      <c r="A8598" s="71" t="str">
        <f>IF(
   SUMPRODUCT(--(Sinduscon!$3:$3=DATE(2013,INT((ROW(A8795)-1)/20)+1,1)))&gt;0,
   DATE(2013,INT((ROW(A8795)-1)/20)+1,1),
   ""
)</f>
        <v/>
      </c>
      <c r="B8598" s="72" t="str">
        <f t="shared" si="333"/>
        <v/>
      </c>
      <c r="C8598" s="73"/>
      <c r="D8598" s="73"/>
      <c r="E8598" s="73"/>
      <c r="F8598" s="73"/>
      <c r="G8598" s="73"/>
    </row>
    <row r="8599" spans="1:7" x14ac:dyDescent="0.25">
      <c r="A8599" s="71" t="str">
        <f>IF(
   SUMPRODUCT(--(Sinduscon!$3:$3=DATE(2013,INT((ROW(A8796)-1)/20)+1,1)))&gt;0,
   DATE(2013,INT((ROW(A8796)-1)/20)+1,1),
   ""
)</f>
        <v/>
      </c>
      <c r="B8599" s="72" t="str">
        <f t="shared" si="333"/>
        <v/>
      </c>
      <c r="C8599" s="73"/>
      <c r="D8599" s="73"/>
      <c r="E8599" s="73"/>
      <c r="F8599" s="73"/>
      <c r="G8599" s="73"/>
    </row>
    <row r="8600" spans="1:7" x14ac:dyDescent="0.25">
      <c r="A8600" s="71" t="str">
        <f>IF(
   SUMPRODUCT(--(Sinduscon!$3:$3=DATE(2013,INT((ROW(A8797)-1)/20)+1,1)))&gt;0,
   DATE(2013,INT((ROW(A8797)-1)/20)+1,1),
   ""
)</f>
        <v/>
      </c>
      <c r="B8600" s="72" t="str">
        <f t="shared" si="333"/>
        <v/>
      </c>
      <c r="C8600" s="73"/>
      <c r="D8600" s="73"/>
      <c r="E8600" s="73"/>
      <c r="F8600" s="73"/>
      <c r="G8600" s="73"/>
    </row>
    <row r="8601" spans="1:7" x14ac:dyDescent="0.25">
      <c r="A8601" s="71" t="str">
        <f>IF(
   SUMPRODUCT(--(Sinduscon!$3:$3=DATE(2013,INT((ROW(A8798)-1)/20)+1,1)))&gt;0,
   DATE(2013,INT((ROW(A8798)-1)/20)+1,1),
   ""
)</f>
        <v/>
      </c>
      <c r="B8601" s="72" t="str">
        <f t="shared" si="333"/>
        <v/>
      </c>
      <c r="C8601" s="73"/>
      <c r="D8601" s="73"/>
      <c r="E8601" s="73"/>
      <c r="F8601" s="73"/>
      <c r="G8601" s="73"/>
    </row>
    <row r="8602" spans="1:7" x14ac:dyDescent="0.25">
      <c r="A8602" s="71" t="str">
        <f>IF(
   SUMPRODUCT(--(Sinduscon!$3:$3=DATE(2013,INT((ROW(A8799)-1)/20)+1,1)))&gt;0,
   DATE(2013,INT((ROW(A8799)-1)/20)+1,1),
   ""
)</f>
        <v/>
      </c>
      <c r="B8602" s="72" t="str">
        <f t="shared" si="333"/>
        <v/>
      </c>
      <c r="C8602" s="73"/>
      <c r="D8602" s="73"/>
      <c r="E8602" s="73"/>
      <c r="F8602" s="73"/>
      <c r="G8602" s="73"/>
    </row>
    <row r="8603" spans="1:7" x14ac:dyDescent="0.25">
      <c r="A8603" s="71" t="str">
        <f>IF(
   SUMPRODUCT(--(Sinduscon!$3:$3=DATE(2013,INT((ROW(A8800)-1)/20)+1,1)))&gt;0,
   DATE(2013,INT((ROW(A8800)-1)/20)+1,1),
   ""
)</f>
        <v/>
      </c>
      <c r="B8603" s="72" t="str">
        <f t="shared" si="333"/>
        <v/>
      </c>
      <c r="C8603" s="73"/>
      <c r="D8603" s="73"/>
      <c r="E8603" s="73"/>
      <c r="F8603" s="73"/>
      <c r="G8603" s="73"/>
    </row>
    <row r="8604" spans="1:7" x14ac:dyDescent="0.25">
      <c r="A8604" s="71" t="str">
        <f>IF(
   SUMPRODUCT(--(Sinduscon!$3:$3=DATE(2013,INT((ROW(A8801)-1)/20)+1,1)))&gt;0,
   DATE(2013,INT((ROW(A8801)-1)/20)+1,1),
   ""
)</f>
        <v/>
      </c>
      <c r="B8604" s="72" t="str">
        <f t="shared" si="333"/>
        <v/>
      </c>
      <c r="C8604" s="73"/>
      <c r="D8604" s="73"/>
      <c r="E8604" s="73"/>
      <c r="F8604" s="73"/>
      <c r="G8604" s="73"/>
    </row>
    <row r="8605" spans="1:7" x14ac:dyDescent="0.25">
      <c r="A8605" s="71" t="str">
        <f>IF(
   SUMPRODUCT(--(Sinduscon!$3:$3=DATE(2013,INT((ROW(A8802)-1)/20)+1,1)))&gt;0,
   DATE(2013,INT((ROW(A8802)-1)/20)+1,1),
   ""
)</f>
        <v/>
      </c>
      <c r="B8605" s="72" t="str">
        <f t="shared" si="333"/>
        <v/>
      </c>
      <c r="C8605" s="73"/>
      <c r="D8605" s="73"/>
      <c r="E8605" s="73"/>
      <c r="F8605" s="73"/>
      <c r="G8605" s="73"/>
    </row>
    <row r="8606" spans="1:7" x14ac:dyDescent="0.25">
      <c r="A8606" s="71" t="str">
        <f>IF(
   SUMPRODUCT(--(Sinduscon!$3:$3=DATE(2013,INT((ROW(A8803)-1)/20)+1,1)))&gt;0,
   DATE(2013,INT((ROW(A8803)-1)/20)+1,1),
   ""
)</f>
        <v/>
      </c>
      <c r="B8606" s="72" t="str">
        <f t="shared" si="333"/>
        <v/>
      </c>
      <c r="C8606" s="73"/>
      <c r="D8606" s="73"/>
      <c r="E8606" s="73"/>
      <c r="F8606" s="73"/>
      <c r="G8606" s="73"/>
    </row>
    <row r="8607" spans="1:7" x14ac:dyDescent="0.25">
      <c r="A8607" s="71" t="str">
        <f>IF(
   SUMPRODUCT(--(Sinduscon!$3:$3=DATE(2013,INT((ROW(A8804)-1)/20)+1,1)))&gt;0,
   DATE(2013,INT((ROW(A8804)-1)/20)+1,1),
   ""
)</f>
        <v/>
      </c>
      <c r="B8607" s="72" t="str">
        <f t="shared" si="333"/>
        <v/>
      </c>
      <c r="C8607" s="73"/>
      <c r="D8607" s="73"/>
      <c r="E8607" s="73"/>
      <c r="F8607" s="73"/>
      <c r="G8607" s="73"/>
    </row>
    <row r="8608" spans="1:7" x14ac:dyDescent="0.25">
      <c r="A8608" s="71" t="str">
        <f>IF(
   SUMPRODUCT(--(Sinduscon!$3:$3=DATE(2013,INT((ROW(A8805)-1)/20)+1,1)))&gt;0,
   DATE(2013,INT((ROW(A8805)-1)/20)+1,1),
   ""
)</f>
        <v/>
      </c>
      <c r="B8608" s="72" t="str">
        <f t="shared" si="333"/>
        <v/>
      </c>
      <c r="C8608" s="73"/>
      <c r="D8608" s="73"/>
      <c r="E8608" s="73"/>
      <c r="F8608" s="73"/>
      <c r="G8608" s="73"/>
    </row>
    <row r="8609" spans="1:7" x14ac:dyDescent="0.25">
      <c r="A8609" s="71" t="str">
        <f>IF(
   SUMPRODUCT(--(Sinduscon!$3:$3=DATE(2013,INT((ROW(A8806)-1)/20)+1,1)))&gt;0,
   DATE(2013,INT((ROW(A8806)-1)/20)+1,1),
   ""
)</f>
        <v/>
      </c>
      <c r="B8609" s="72" t="str">
        <f t="shared" si="333"/>
        <v/>
      </c>
      <c r="C8609" s="73"/>
      <c r="D8609" s="73"/>
      <c r="E8609" s="73"/>
      <c r="F8609" s="73"/>
      <c r="G8609" s="73"/>
    </row>
    <row r="8610" spans="1:7" x14ac:dyDescent="0.25">
      <c r="A8610" s="71" t="str">
        <f>IF(
   SUMPRODUCT(--(Sinduscon!$3:$3=DATE(2013,INT((ROW(A8807)-1)/20)+1,1)))&gt;0,
   DATE(2013,INT((ROW(A8807)-1)/20)+1,1),
   ""
)</f>
        <v/>
      </c>
      <c r="B8610" s="72" t="str">
        <f t="shared" si="333"/>
        <v/>
      </c>
      <c r="C8610" s="73"/>
      <c r="D8610" s="73"/>
      <c r="E8610" s="73"/>
      <c r="F8610" s="73"/>
      <c r="G8610" s="73"/>
    </row>
    <row r="8611" spans="1:7" x14ac:dyDescent="0.25">
      <c r="A8611" s="71" t="str">
        <f>IF(
   SUMPRODUCT(--(Sinduscon!$3:$3=DATE(2013,INT((ROW(A8808)-1)/20)+1,1)))&gt;0,
   DATE(2013,INT((ROW(A8808)-1)/20)+1,1),
   ""
)</f>
        <v/>
      </c>
      <c r="B8611" s="72" t="str">
        <f t="shared" si="333"/>
        <v/>
      </c>
      <c r="C8611" s="73"/>
      <c r="D8611" s="73"/>
      <c r="E8611" s="73"/>
      <c r="F8611" s="73"/>
      <c r="G8611" s="73"/>
    </row>
    <row r="8612" spans="1:7" x14ac:dyDescent="0.25">
      <c r="A8612" s="71" t="str">
        <f>IF(
   SUMPRODUCT(--(Sinduscon!$3:$3=DATE(2013,INT((ROW(A8809)-1)/20)+1,1)))&gt;0,
   DATE(2013,INT((ROW(A8809)-1)/20)+1,1),
   ""
)</f>
        <v/>
      </c>
      <c r="B8612" s="72" t="str">
        <f t="shared" si="333"/>
        <v/>
      </c>
      <c r="C8612" s="73"/>
      <c r="D8612" s="73"/>
      <c r="E8612" s="73"/>
      <c r="F8612" s="73"/>
      <c r="G8612" s="73"/>
    </row>
    <row r="8613" spans="1:7" x14ac:dyDescent="0.25">
      <c r="A8613" s="71" t="str">
        <f>IF(
   SUMPRODUCT(--(Sinduscon!$3:$3=DATE(2013,INT((ROW(A8810)-1)/20)+1,1)))&gt;0,
   DATE(2013,INT((ROW(A8810)-1)/20)+1,1),
   ""
)</f>
        <v/>
      </c>
      <c r="B8613" s="72" t="str">
        <f t="shared" si="333"/>
        <v/>
      </c>
      <c r="C8613" s="73"/>
      <c r="D8613" s="73"/>
      <c r="E8613" s="73"/>
      <c r="F8613" s="73"/>
      <c r="G8613" s="73"/>
    </row>
    <row r="8614" spans="1:7" x14ac:dyDescent="0.25">
      <c r="A8614" s="71" t="str">
        <f>IF(
   SUMPRODUCT(--(Sinduscon!$3:$3=DATE(2013,INT((ROW(A8811)-1)/20)+1,1)))&gt;0,
   DATE(2013,INT((ROW(A8811)-1)/20)+1,1),
   ""
)</f>
        <v/>
      </c>
      <c r="B8614" s="72" t="str">
        <f t="shared" si="333"/>
        <v/>
      </c>
      <c r="C8614" s="73"/>
      <c r="D8614" s="73"/>
      <c r="E8614" s="73"/>
      <c r="F8614" s="73"/>
      <c r="G8614" s="73"/>
    </row>
    <row r="8615" spans="1:7" x14ac:dyDescent="0.25">
      <c r="A8615" s="71" t="str">
        <f>IF(
   SUMPRODUCT(--(Sinduscon!$3:$3=DATE(2013,INT((ROW(A8812)-1)/20)+1,1)))&gt;0,
   DATE(2013,INT((ROW(A8812)-1)/20)+1,1),
   ""
)</f>
        <v/>
      </c>
      <c r="B8615" s="72" t="str">
        <f t="shared" si="333"/>
        <v/>
      </c>
      <c r="C8615" s="73"/>
      <c r="D8615" s="73"/>
      <c r="E8615" s="73"/>
      <c r="F8615" s="73"/>
      <c r="G8615" s="73"/>
    </row>
    <row r="8616" spans="1:7" x14ac:dyDescent="0.25">
      <c r="A8616" s="71" t="str">
        <f>IF(
   SUMPRODUCT(--(Sinduscon!$3:$3=DATE(2013,INT((ROW(A8813)-1)/20)+1,1)))&gt;0,
   DATE(2013,INT((ROW(A8813)-1)/20)+1,1),
   ""
)</f>
        <v/>
      </c>
      <c r="B8616" s="72" t="str">
        <f t="shared" si="333"/>
        <v/>
      </c>
      <c r="C8616" s="73"/>
      <c r="D8616" s="73"/>
      <c r="E8616" s="73"/>
      <c r="F8616" s="73"/>
      <c r="G8616" s="73"/>
    </row>
    <row r="8617" spans="1:7" x14ac:dyDescent="0.25">
      <c r="A8617" s="71" t="str">
        <f>IF(
   SUMPRODUCT(--(Sinduscon!$3:$3=DATE(2013,INT((ROW(A8814)-1)/20)+1,1)))&gt;0,
   DATE(2013,INT((ROW(A8814)-1)/20)+1,1),
   ""
)</f>
        <v/>
      </c>
      <c r="B8617" s="72" t="str">
        <f t="shared" si="333"/>
        <v/>
      </c>
      <c r="C8617" s="73"/>
      <c r="D8617" s="73"/>
      <c r="E8617" s="73"/>
      <c r="F8617" s="73"/>
      <c r="G8617" s="73"/>
    </row>
    <row r="8618" spans="1:7" x14ac:dyDescent="0.25">
      <c r="A8618" s="71" t="str">
        <f>IF(
   SUMPRODUCT(--(Sinduscon!$3:$3=DATE(2013,INT((ROW(A8815)-1)/20)+1,1)))&gt;0,
   DATE(2013,INT((ROW(A8815)-1)/20)+1,1),
   ""
)</f>
        <v/>
      </c>
      <c r="B8618" s="72" t="str">
        <f t="shared" si="333"/>
        <v/>
      </c>
      <c r="C8618" s="73"/>
      <c r="D8618" s="73"/>
      <c r="E8618" s="73"/>
      <c r="F8618" s="73"/>
      <c r="G8618" s="73"/>
    </row>
    <row r="8619" spans="1:7" x14ac:dyDescent="0.25">
      <c r="A8619" s="71" t="str">
        <f>IF(
   SUMPRODUCT(--(Sinduscon!$3:$3=DATE(2013,INT((ROW(A8816)-1)/20)+1,1)))&gt;0,
   DATE(2013,INT((ROW(A8816)-1)/20)+1,1),
   ""
)</f>
        <v/>
      </c>
      <c r="B8619" s="72" t="str">
        <f t="shared" si="333"/>
        <v/>
      </c>
      <c r="C8619" s="73"/>
      <c r="D8619" s="73"/>
      <c r="E8619" s="73"/>
      <c r="F8619" s="73"/>
      <c r="G8619" s="73"/>
    </row>
    <row r="8620" spans="1:7" x14ac:dyDescent="0.25">
      <c r="A8620" s="71" t="str">
        <f>IF(
   SUMPRODUCT(--(Sinduscon!$3:$3=DATE(2013,INT((ROW(A8817)-1)/20)+1,1)))&gt;0,
   DATE(2013,INT((ROW(A8817)-1)/20)+1,1),
   ""
)</f>
        <v/>
      </c>
      <c r="B8620" s="72" t="str">
        <f t="shared" si="333"/>
        <v/>
      </c>
      <c r="C8620" s="73"/>
      <c r="D8620" s="73"/>
      <c r="E8620" s="73"/>
      <c r="F8620" s="73"/>
      <c r="G8620" s="73"/>
    </row>
    <row r="8621" spans="1:7" x14ac:dyDescent="0.25">
      <c r="A8621" s="71" t="str">
        <f>IF(
   SUMPRODUCT(--(Sinduscon!$3:$3=DATE(2013,INT((ROW(A8818)-1)/20)+1,1)))&gt;0,
   DATE(2013,INT((ROW(A8818)-1)/20)+1,1),
   ""
)</f>
        <v/>
      </c>
      <c r="B8621" s="72" t="str">
        <f t="shared" si="333"/>
        <v/>
      </c>
      <c r="C8621" s="73"/>
      <c r="D8621" s="73"/>
      <c r="E8621" s="73"/>
      <c r="F8621" s="73"/>
      <c r="G8621" s="73"/>
    </row>
    <row r="8622" spans="1:7" x14ac:dyDescent="0.25">
      <c r="A8622" s="71" t="str">
        <f>IF(
   SUMPRODUCT(--(Sinduscon!$3:$3=DATE(2013,INT((ROW(A8819)-1)/20)+1,1)))&gt;0,
   DATE(2013,INT((ROW(A8819)-1)/20)+1,1),
   ""
)</f>
        <v/>
      </c>
      <c r="B8622" s="72" t="str">
        <f t="shared" si="333"/>
        <v/>
      </c>
      <c r="C8622" s="73"/>
      <c r="D8622" s="73"/>
      <c r="E8622" s="73"/>
      <c r="F8622" s="73"/>
      <c r="G8622" s="73"/>
    </row>
    <row r="8623" spans="1:7" x14ac:dyDescent="0.25">
      <c r="A8623" s="71" t="str">
        <f>IF(
   SUMPRODUCT(--(Sinduscon!$3:$3=DATE(2013,INT((ROW(A8820)-1)/20)+1,1)))&gt;0,
   DATE(2013,INT((ROW(A8820)-1)/20)+1,1),
   ""
)</f>
        <v/>
      </c>
      <c r="B8623" s="72" t="str">
        <f t="shared" si="333"/>
        <v/>
      </c>
      <c r="C8623" s="73"/>
      <c r="D8623" s="73"/>
      <c r="E8623" s="73"/>
      <c r="F8623" s="73"/>
      <c r="G8623" s="73"/>
    </row>
    <row r="8624" spans="1:7" x14ac:dyDescent="0.25">
      <c r="A8624" s="71" t="str">
        <f>IF(
   SUMPRODUCT(--(Sinduscon!$3:$3=DATE(2013,INT((ROW(A8821)-1)/20)+1,1)))&gt;0,
   DATE(2013,INT((ROW(A8821)-1)/20)+1,1),
   ""
)</f>
        <v/>
      </c>
      <c r="B8624" s="72" t="str">
        <f t="shared" si="333"/>
        <v/>
      </c>
      <c r="C8624" s="73"/>
      <c r="D8624" s="73"/>
      <c r="E8624" s="73"/>
      <c r="F8624" s="73"/>
      <c r="G8624" s="73"/>
    </row>
    <row r="8625" spans="1:7" x14ac:dyDescent="0.25">
      <c r="A8625" s="71" t="str">
        <f>IF(
   SUMPRODUCT(--(Sinduscon!$3:$3=DATE(2013,INT((ROW(A8822)-1)/20)+1,1)))&gt;0,
   DATE(2013,INT((ROW(A8822)-1)/20)+1,1),
   ""
)</f>
        <v/>
      </c>
      <c r="B8625" s="72" t="str">
        <f t="shared" si="333"/>
        <v/>
      </c>
      <c r="C8625" s="73"/>
      <c r="D8625" s="73"/>
      <c r="E8625" s="73"/>
      <c r="F8625" s="73"/>
      <c r="G8625" s="73"/>
    </row>
    <row r="8626" spans="1:7" x14ac:dyDescent="0.25">
      <c r="A8626" s="71" t="str">
        <f>IF(
   SUMPRODUCT(--(Sinduscon!$3:$3=DATE(2013,INT((ROW(A8823)-1)/20)+1,1)))&gt;0,
   DATE(2013,INT((ROW(A8823)-1)/20)+1,1),
   ""
)</f>
        <v/>
      </c>
      <c r="B8626" s="72" t="str">
        <f t="shared" si="333"/>
        <v/>
      </c>
      <c r="C8626" s="73"/>
      <c r="D8626" s="73"/>
      <c r="E8626" s="73"/>
      <c r="F8626" s="73"/>
      <c r="G8626" s="73"/>
    </row>
    <row r="8627" spans="1:7" x14ac:dyDescent="0.25">
      <c r="A8627" s="71" t="str">
        <f>IF(
   SUMPRODUCT(--(Sinduscon!$3:$3=DATE(2013,INT((ROW(A8824)-1)/20)+1,1)))&gt;0,
   DATE(2013,INT((ROW(A8824)-1)/20)+1,1),
   ""
)</f>
        <v/>
      </c>
      <c r="B8627" s="72" t="str">
        <f t="shared" si="333"/>
        <v/>
      </c>
      <c r="C8627" s="73"/>
      <c r="D8627" s="73"/>
      <c r="E8627" s="73"/>
      <c r="F8627" s="73"/>
      <c r="G8627" s="73"/>
    </row>
    <row r="8628" spans="1:7" x14ac:dyDescent="0.25">
      <c r="A8628" s="71" t="str">
        <f>IF(
   SUMPRODUCT(--(Sinduscon!$3:$3=DATE(2013,INT((ROW(A8825)-1)/20)+1,1)))&gt;0,
   DATE(2013,INT((ROW(A8825)-1)/20)+1,1),
   ""
)</f>
        <v/>
      </c>
      <c r="B8628" s="72" t="str">
        <f t="shared" si="333"/>
        <v/>
      </c>
      <c r="C8628" s="73"/>
      <c r="D8628" s="73"/>
      <c r="E8628" s="73"/>
      <c r="F8628" s="73"/>
      <c r="G8628" s="73"/>
    </row>
    <row r="8629" spans="1:7" x14ac:dyDescent="0.25">
      <c r="A8629" s="71" t="str">
        <f>IF(
   SUMPRODUCT(--(Sinduscon!$3:$3=DATE(2013,INT((ROW(A8826)-1)/20)+1,1)))&gt;0,
   DATE(2013,INT((ROW(A8826)-1)/20)+1,1),
   ""
)</f>
        <v/>
      </c>
      <c r="B8629" s="72" t="str">
        <f t="shared" si="333"/>
        <v/>
      </c>
      <c r="C8629" s="73"/>
      <c r="D8629" s="73"/>
      <c r="E8629" s="73"/>
      <c r="F8629" s="73"/>
      <c r="G8629" s="73"/>
    </row>
    <row r="8630" spans="1:7" x14ac:dyDescent="0.25">
      <c r="A8630" s="71" t="str">
        <f>IF(
   SUMPRODUCT(--(Sinduscon!$3:$3=DATE(2013,INT((ROW(A8827)-1)/20)+1,1)))&gt;0,
   DATE(2013,INT((ROW(A8827)-1)/20)+1,1),
   ""
)</f>
        <v/>
      </c>
      <c r="B8630" s="72" t="str">
        <f t="shared" si="333"/>
        <v/>
      </c>
      <c r="C8630" s="73"/>
      <c r="D8630" s="73"/>
      <c r="E8630" s="73"/>
      <c r="F8630" s="73"/>
      <c r="G8630" s="73"/>
    </row>
    <row r="8631" spans="1:7" x14ac:dyDescent="0.25">
      <c r="A8631" s="71" t="str">
        <f>IF(
   SUMPRODUCT(--(Sinduscon!$3:$3=DATE(2013,INT((ROW(A8828)-1)/20)+1,1)))&gt;0,
   DATE(2013,INT((ROW(A8828)-1)/20)+1,1),
   ""
)</f>
        <v/>
      </c>
      <c r="B8631" s="72" t="str">
        <f t="shared" si="333"/>
        <v/>
      </c>
      <c r="C8631" s="73"/>
      <c r="D8631" s="73"/>
      <c r="E8631" s="73"/>
      <c r="F8631" s="73"/>
      <c r="G8631" s="73"/>
    </row>
    <row r="8632" spans="1:7" x14ac:dyDescent="0.25">
      <c r="A8632" s="71" t="str">
        <f>IF(
   SUMPRODUCT(--(Sinduscon!$3:$3=DATE(2013,INT((ROW(A8829)-1)/20)+1,1)))&gt;0,
   DATE(2013,INT((ROW(A8829)-1)/20)+1,1),
   ""
)</f>
        <v/>
      </c>
      <c r="B8632" s="72" t="str">
        <f t="shared" si="333"/>
        <v/>
      </c>
      <c r="C8632" s="73"/>
      <c r="D8632" s="73"/>
      <c r="E8632" s="73"/>
      <c r="F8632" s="73"/>
      <c r="G8632" s="73"/>
    </row>
    <row r="8633" spans="1:7" x14ac:dyDescent="0.25">
      <c r="A8633" s="71" t="str">
        <f>IF(
   SUMPRODUCT(--(Sinduscon!$3:$3=DATE(2013,INT((ROW(A8830)-1)/20)+1,1)))&gt;0,
   DATE(2013,INT((ROW(A8830)-1)/20)+1,1),
   ""
)</f>
        <v/>
      </c>
      <c r="B8633" s="72" t="str">
        <f t="shared" si="333"/>
        <v/>
      </c>
      <c r="C8633" s="73"/>
      <c r="D8633" s="73"/>
      <c r="E8633" s="73"/>
      <c r="F8633" s="73"/>
      <c r="G8633" s="73"/>
    </row>
    <row r="8634" spans="1:7" x14ac:dyDescent="0.25">
      <c r="A8634" s="71" t="str">
        <f>IF(
   SUMPRODUCT(--(Sinduscon!$3:$3=DATE(2013,INT((ROW(A8831)-1)/20)+1,1)))&gt;0,
   DATE(2013,INT((ROW(A8831)-1)/20)+1,1),
   ""
)</f>
        <v/>
      </c>
      <c r="B8634" s="72" t="str">
        <f t="shared" si="333"/>
        <v/>
      </c>
      <c r="C8634" s="73"/>
      <c r="D8634" s="73"/>
      <c r="E8634" s="73"/>
      <c r="F8634" s="73"/>
      <c r="G8634" s="73"/>
    </row>
    <row r="8635" spans="1:7" x14ac:dyDescent="0.25">
      <c r="A8635" s="71" t="str">
        <f>IF(
   SUMPRODUCT(--(Sinduscon!$3:$3=DATE(2013,INT((ROW(A8832)-1)/20)+1,1)))&gt;0,
   DATE(2013,INT((ROW(A8832)-1)/20)+1,1),
   ""
)</f>
        <v/>
      </c>
      <c r="B8635" s="72" t="str">
        <f t="shared" si="333"/>
        <v/>
      </c>
      <c r="C8635" s="73"/>
      <c r="D8635" s="73"/>
      <c r="E8635" s="73"/>
      <c r="F8635" s="73"/>
      <c r="G8635" s="73"/>
    </row>
    <row r="8636" spans="1:7" x14ac:dyDescent="0.25">
      <c r="A8636" s="71" t="str">
        <f>IF(
   SUMPRODUCT(--(Sinduscon!$3:$3=DATE(2013,INT((ROW(A8833)-1)/20)+1,1)))&gt;0,
   DATE(2013,INT((ROW(A8833)-1)/20)+1,1),
   ""
)</f>
        <v/>
      </c>
      <c r="B8636" s="72" t="str">
        <f t="shared" si="333"/>
        <v/>
      </c>
      <c r="C8636" s="73"/>
      <c r="D8636" s="73"/>
      <c r="E8636" s="73"/>
      <c r="F8636" s="73"/>
      <c r="G8636" s="73"/>
    </row>
    <row r="8637" spans="1:7" x14ac:dyDescent="0.25">
      <c r="A8637" s="71" t="str">
        <f>IF(
   SUMPRODUCT(--(Sinduscon!$3:$3=DATE(2013,INT((ROW(A8834)-1)/20)+1,1)))&gt;0,
   DATE(2013,INT((ROW(A8834)-1)/20)+1,1),
   ""
)</f>
        <v/>
      </c>
      <c r="B8637" s="72" t="str">
        <f t="shared" si="333"/>
        <v/>
      </c>
      <c r="C8637" s="73"/>
      <c r="D8637" s="73"/>
      <c r="E8637" s="73"/>
      <c r="F8637" s="73"/>
      <c r="G8637" s="73"/>
    </row>
    <row r="8638" spans="1:7" x14ac:dyDescent="0.25">
      <c r="A8638" s="71" t="str">
        <f>IF(
   SUMPRODUCT(--(Sinduscon!$3:$3=DATE(2013,INT((ROW(A8835)-1)/20)+1,1)))&gt;0,
   DATE(2013,INT((ROW(A8835)-1)/20)+1,1),
   ""
)</f>
        <v/>
      </c>
      <c r="B8638" s="72" t="str">
        <f t="shared" si="333"/>
        <v/>
      </c>
      <c r="C8638" s="73"/>
      <c r="D8638" s="73"/>
      <c r="E8638" s="73"/>
      <c r="F8638" s="73"/>
      <c r="G8638" s="73"/>
    </row>
    <row r="8639" spans="1:7" x14ac:dyDescent="0.25">
      <c r="A8639" s="71" t="str">
        <f>IF(
   SUMPRODUCT(--(Sinduscon!$3:$3=DATE(2013,INT((ROW(A8836)-1)/20)+1,1)))&gt;0,
   DATE(2013,INT((ROW(A8836)-1)/20)+1,1),
   ""
)</f>
        <v/>
      </c>
      <c r="B8639" s="72" t="str">
        <f t="shared" si="333"/>
        <v/>
      </c>
      <c r="C8639" s="73"/>
      <c r="D8639" s="73"/>
      <c r="E8639" s="73"/>
      <c r="F8639" s="73"/>
      <c r="G8639" s="73"/>
    </row>
    <row r="8640" spans="1:7" x14ac:dyDescent="0.25">
      <c r="A8640" s="71" t="str">
        <f>IF(
   SUMPRODUCT(--(Sinduscon!$3:$3=DATE(2013,INT((ROW(A8837)-1)/20)+1,1)))&gt;0,
   DATE(2013,INT((ROW(A8837)-1)/20)+1,1),
   ""
)</f>
        <v/>
      </c>
      <c r="B8640" s="72" t="str">
        <f t="shared" si="333"/>
        <v/>
      </c>
      <c r="C8640" s="73"/>
      <c r="D8640" s="73"/>
      <c r="E8640" s="73"/>
      <c r="F8640" s="73"/>
      <c r="G8640" s="73"/>
    </row>
    <row r="8641" spans="1:7" x14ac:dyDescent="0.25">
      <c r="A8641" s="71" t="str">
        <f>IF(
   SUMPRODUCT(--(Sinduscon!$3:$3=DATE(2013,INT((ROW(A8838)-1)/20)+1,1)))&gt;0,
   DATE(2013,INT((ROW(A8838)-1)/20)+1,1),
   ""
)</f>
        <v/>
      </c>
      <c r="B8641" s="72" t="str">
        <f t="shared" si="333"/>
        <v/>
      </c>
      <c r="C8641" s="73"/>
      <c r="D8641" s="73"/>
      <c r="E8641" s="73"/>
      <c r="F8641" s="73"/>
      <c r="G8641" s="73"/>
    </row>
    <row r="8642" spans="1:7" x14ac:dyDescent="0.25">
      <c r="A8642" s="71" t="str">
        <f>IF(
   SUMPRODUCT(--(Sinduscon!$3:$3=DATE(2013,INT((ROW(A8839)-1)/20)+1,1)))&gt;0,
   DATE(2013,INT((ROW(A8839)-1)/20)+1,1),
   ""
)</f>
        <v/>
      </c>
      <c r="B8642" s="72" t="str">
        <f t="shared" si="333"/>
        <v/>
      </c>
      <c r="C8642" s="73"/>
      <c r="D8642" s="73"/>
      <c r="E8642" s="73"/>
      <c r="F8642" s="73"/>
      <c r="G8642" s="73"/>
    </row>
    <row r="8643" spans="1:7" x14ac:dyDescent="0.25">
      <c r="A8643" s="71" t="str">
        <f>IF(
   SUMPRODUCT(--(Sinduscon!$3:$3=DATE(2013,INT((ROW(A8840)-1)/20)+1,1)))&gt;0,
   DATE(2013,INT((ROW(A8840)-1)/20)+1,1),
   ""
)</f>
        <v/>
      </c>
      <c r="B8643" s="72" t="str">
        <f t="shared" si="333"/>
        <v/>
      </c>
      <c r="C8643" s="73"/>
      <c r="D8643" s="73"/>
      <c r="E8643" s="73"/>
      <c r="F8643" s="73"/>
      <c r="G8643" s="73"/>
    </row>
    <row r="8644" spans="1:7" x14ac:dyDescent="0.25">
      <c r="A8644" s="71" t="str">
        <f>IF(
   SUMPRODUCT(--(Sinduscon!$3:$3=DATE(2013,INT((ROW(A8841)-1)/20)+1,1)))&gt;0,
   DATE(2013,INT((ROW(A8841)-1)/20)+1,1),
   ""
)</f>
        <v/>
      </c>
      <c r="B8644" s="72" t="str">
        <f t="shared" si="333"/>
        <v/>
      </c>
      <c r="C8644" s="73"/>
      <c r="D8644" s="73"/>
      <c r="E8644" s="73"/>
      <c r="F8644" s="73"/>
      <c r="G8644" s="73"/>
    </row>
    <row r="8645" spans="1:7" x14ac:dyDescent="0.25">
      <c r="A8645" s="71" t="str">
        <f>IF(
   SUMPRODUCT(--(Sinduscon!$3:$3=DATE(2013,INT((ROW(A8842)-1)/20)+1,1)))&gt;0,
   DATE(2013,INT((ROW(A8842)-1)/20)+1,1),
   ""
)</f>
        <v/>
      </c>
      <c r="B8645" s="72" t="str">
        <f t="shared" si="333"/>
        <v/>
      </c>
      <c r="C8645" s="73"/>
      <c r="D8645" s="73"/>
      <c r="E8645" s="73"/>
      <c r="F8645" s="73"/>
      <c r="G8645" s="73"/>
    </row>
    <row r="8646" spans="1:7" x14ac:dyDescent="0.25">
      <c r="A8646" s="71" t="str">
        <f>IF(
   SUMPRODUCT(--(Sinduscon!$3:$3=DATE(2013,INT((ROW(A8843)-1)/20)+1,1)))&gt;0,
   DATE(2013,INT((ROW(A8843)-1)/20)+1,1),
   ""
)</f>
        <v/>
      </c>
      <c r="B8646" s="72" t="str">
        <f t="shared" si="333"/>
        <v/>
      </c>
      <c r="C8646" s="73"/>
      <c r="D8646" s="73"/>
      <c r="E8646" s="73"/>
      <c r="F8646" s="73"/>
      <c r="G8646" s="73"/>
    </row>
    <row r="8647" spans="1:7" x14ac:dyDescent="0.25">
      <c r="A8647" s="71" t="str">
        <f>IF(
   SUMPRODUCT(--(Sinduscon!$3:$3=DATE(2013,INT((ROW(A8844)-1)/20)+1,1)))&gt;0,
   DATE(2013,INT((ROW(A8844)-1)/20)+1,1),
   ""
)</f>
        <v/>
      </c>
      <c r="B8647" s="72" t="str">
        <f t="shared" si="333"/>
        <v/>
      </c>
      <c r="C8647" s="73"/>
      <c r="D8647" s="73"/>
      <c r="E8647" s="73"/>
      <c r="F8647" s="73"/>
      <c r="G8647" s="73"/>
    </row>
    <row r="8648" spans="1:7" x14ac:dyDescent="0.25">
      <c r="A8648" s="71" t="str">
        <f>IF(
   SUMPRODUCT(--(Sinduscon!$3:$3=DATE(2013,INT((ROW(A8845)-1)/20)+1,1)))&gt;0,
   DATE(2013,INT((ROW(A8845)-1)/20)+1,1),
   ""
)</f>
        <v/>
      </c>
      <c r="B8648" s="72" t="str">
        <f t="shared" ref="B8648:B8711" si="334">IF(A8648&lt;&gt;"", CHOOSE(MOD(QUOTIENT(ROW()-4,4),5)+1,"R-1","PP-4","R-8","R-16","PIS"), "")</f>
        <v/>
      </c>
      <c r="C8648" s="73"/>
      <c r="D8648" s="73"/>
      <c r="E8648" s="73"/>
      <c r="F8648" s="73"/>
      <c r="G8648" s="73"/>
    </row>
    <row r="8649" spans="1:7" x14ac:dyDescent="0.25">
      <c r="A8649" s="71" t="str">
        <f>IF(
   SUMPRODUCT(--(Sinduscon!$3:$3=DATE(2013,INT((ROW(A8846)-1)/20)+1,1)))&gt;0,
   DATE(2013,INT((ROW(A8846)-1)/20)+1,1),
   ""
)</f>
        <v/>
      </c>
      <c r="B8649" s="72" t="str">
        <f t="shared" si="334"/>
        <v/>
      </c>
      <c r="C8649" s="73"/>
      <c r="D8649" s="73"/>
      <c r="E8649" s="73"/>
      <c r="F8649" s="73"/>
      <c r="G8649" s="73"/>
    </row>
    <row r="8650" spans="1:7" x14ac:dyDescent="0.25">
      <c r="A8650" s="71" t="str">
        <f>IF(
   SUMPRODUCT(--(Sinduscon!$3:$3=DATE(2013,INT((ROW(A8847)-1)/20)+1,1)))&gt;0,
   DATE(2013,INT((ROW(A8847)-1)/20)+1,1),
   ""
)</f>
        <v/>
      </c>
      <c r="B8650" s="72" t="str">
        <f t="shared" si="334"/>
        <v/>
      </c>
      <c r="C8650" s="73"/>
      <c r="D8650" s="73"/>
      <c r="E8650" s="73"/>
      <c r="F8650" s="73"/>
      <c r="G8650" s="73"/>
    </row>
    <row r="8651" spans="1:7" x14ac:dyDescent="0.25">
      <c r="A8651" s="71" t="str">
        <f>IF(
   SUMPRODUCT(--(Sinduscon!$3:$3=DATE(2013,INT((ROW(A8848)-1)/20)+1,1)))&gt;0,
   DATE(2013,INT((ROW(A8848)-1)/20)+1,1),
   ""
)</f>
        <v/>
      </c>
      <c r="B8651" s="72" t="str">
        <f t="shared" si="334"/>
        <v/>
      </c>
      <c r="C8651" s="73"/>
      <c r="D8651" s="73"/>
      <c r="E8651" s="73"/>
      <c r="F8651" s="73"/>
      <c r="G8651" s="73"/>
    </row>
    <row r="8652" spans="1:7" x14ac:dyDescent="0.25">
      <c r="A8652" s="71" t="str">
        <f>IF(
   SUMPRODUCT(--(Sinduscon!$3:$3=DATE(2013,INT((ROW(A8849)-1)/20)+1,1)))&gt;0,
   DATE(2013,INT((ROW(A8849)-1)/20)+1,1),
   ""
)</f>
        <v/>
      </c>
      <c r="B8652" s="72" t="str">
        <f t="shared" si="334"/>
        <v/>
      </c>
      <c r="C8652" s="73"/>
      <c r="D8652" s="73"/>
      <c r="E8652" s="73"/>
      <c r="F8652" s="73"/>
      <c r="G8652" s="73"/>
    </row>
    <row r="8653" spans="1:7" x14ac:dyDescent="0.25">
      <c r="A8653" s="71" t="str">
        <f>IF(
   SUMPRODUCT(--(Sinduscon!$3:$3=DATE(2013,INT((ROW(A8850)-1)/20)+1,1)))&gt;0,
   DATE(2013,INT((ROW(A8850)-1)/20)+1,1),
   ""
)</f>
        <v/>
      </c>
      <c r="B8653" s="72" t="str">
        <f t="shared" si="334"/>
        <v/>
      </c>
      <c r="C8653" s="73"/>
      <c r="D8653" s="73"/>
      <c r="E8653" s="73"/>
      <c r="F8653" s="73"/>
      <c r="G8653" s="73"/>
    </row>
    <row r="8654" spans="1:7" x14ac:dyDescent="0.25">
      <c r="A8654" s="71" t="str">
        <f>IF(
   SUMPRODUCT(--(Sinduscon!$3:$3=DATE(2013,INT((ROW(A8851)-1)/20)+1,1)))&gt;0,
   DATE(2013,INT((ROW(A8851)-1)/20)+1,1),
   ""
)</f>
        <v/>
      </c>
      <c r="B8654" s="72" t="str">
        <f t="shared" si="334"/>
        <v/>
      </c>
      <c r="C8654" s="73"/>
      <c r="D8654" s="73"/>
      <c r="E8654" s="73"/>
      <c r="F8654" s="73"/>
      <c r="G8654" s="73"/>
    </row>
    <row r="8655" spans="1:7" x14ac:dyDescent="0.25">
      <c r="A8655" s="71" t="str">
        <f>IF(
   SUMPRODUCT(--(Sinduscon!$3:$3=DATE(2013,INT((ROW(A8852)-1)/20)+1,1)))&gt;0,
   DATE(2013,INT((ROW(A8852)-1)/20)+1,1),
   ""
)</f>
        <v/>
      </c>
      <c r="B8655" s="72" t="str">
        <f t="shared" si="334"/>
        <v/>
      </c>
      <c r="C8655" s="73"/>
      <c r="D8655" s="73"/>
      <c r="E8655" s="73"/>
      <c r="F8655" s="73"/>
      <c r="G8655" s="73"/>
    </row>
    <row r="8656" spans="1:7" x14ac:dyDescent="0.25">
      <c r="A8656" s="71" t="str">
        <f>IF(
   SUMPRODUCT(--(Sinduscon!$3:$3=DATE(2013,INT((ROW(A8853)-1)/20)+1,1)))&gt;0,
   DATE(2013,INT((ROW(A8853)-1)/20)+1,1),
   ""
)</f>
        <v/>
      </c>
      <c r="B8656" s="72" t="str">
        <f t="shared" si="334"/>
        <v/>
      </c>
      <c r="C8656" s="73"/>
      <c r="D8656" s="73"/>
      <c r="E8656" s="73"/>
      <c r="F8656" s="73"/>
      <c r="G8656" s="73"/>
    </row>
    <row r="8657" spans="1:7" x14ac:dyDescent="0.25">
      <c r="A8657" s="71" t="str">
        <f>IF(
   SUMPRODUCT(--(Sinduscon!$3:$3=DATE(2013,INT((ROW(A8854)-1)/20)+1,1)))&gt;0,
   DATE(2013,INT((ROW(A8854)-1)/20)+1,1),
   ""
)</f>
        <v/>
      </c>
      <c r="B8657" s="72" t="str">
        <f t="shared" si="334"/>
        <v/>
      </c>
      <c r="C8657" s="73"/>
      <c r="D8657" s="73"/>
      <c r="E8657" s="73"/>
      <c r="F8657" s="73"/>
      <c r="G8657" s="73"/>
    </row>
    <row r="8658" spans="1:7" x14ac:dyDescent="0.25">
      <c r="A8658" s="71" t="str">
        <f>IF(
   SUMPRODUCT(--(Sinduscon!$3:$3=DATE(2013,INT((ROW(A8855)-1)/20)+1,1)))&gt;0,
   DATE(2013,INT((ROW(A8855)-1)/20)+1,1),
   ""
)</f>
        <v/>
      </c>
      <c r="B8658" s="72" t="str">
        <f t="shared" si="334"/>
        <v/>
      </c>
      <c r="C8658" s="73"/>
      <c r="D8658" s="73"/>
      <c r="E8658" s="73"/>
      <c r="F8658" s="73"/>
      <c r="G8658" s="73"/>
    </row>
    <row r="8659" spans="1:7" x14ac:dyDescent="0.25">
      <c r="A8659" s="71" t="str">
        <f>IF(
   SUMPRODUCT(--(Sinduscon!$3:$3=DATE(2013,INT((ROW(A8856)-1)/20)+1,1)))&gt;0,
   DATE(2013,INT((ROW(A8856)-1)/20)+1,1),
   ""
)</f>
        <v/>
      </c>
      <c r="B8659" s="72" t="str">
        <f t="shared" si="334"/>
        <v/>
      </c>
      <c r="C8659" s="73"/>
      <c r="D8659" s="73"/>
      <c r="E8659" s="73"/>
      <c r="F8659" s="73"/>
      <c r="G8659" s="73"/>
    </row>
    <row r="8660" spans="1:7" x14ac:dyDescent="0.25">
      <c r="A8660" s="71" t="str">
        <f>IF(
   SUMPRODUCT(--(Sinduscon!$3:$3=DATE(2013,INT((ROW(A8857)-1)/20)+1,1)))&gt;0,
   DATE(2013,INT((ROW(A8857)-1)/20)+1,1),
   ""
)</f>
        <v/>
      </c>
      <c r="B8660" s="72" t="str">
        <f t="shared" si="334"/>
        <v/>
      </c>
      <c r="C8660" s="73"/>
      <c r="D8660" s="73"/>
      <c r="E8660" s="73"/>
      <c r="F8660" s="73"/>
      <c r="G8660" s="73"/>
    </row>
    <row r="8661" spans="1:7" x14ac:dyDescent="0.25">
      <c r="A8661" s="71" t="str">
        <f>IF(
   SUMPRODUCT(--(Sinduscon!$3:$3=DATE(2013,INT((ROW(A8858)-1)/20)+1,1)))&gt;0,
   DATE(2013,INT((ROW(A8858)-1)/20)+1,1),
   ""
)</f>
        <v/>
      </c>
      <c r="B8661" s="72" t="str">
        <f t="shared" si="334"/>
        <v/>
      </c>
      <c r="C8661" s="73"/>
      <c r="D8661" s="73"/>
      <c r="E8661" s="73"/>
      <c r="F8661" s="73"/>
      <c r="G8661" s="73"/>
    </row>
    <row r="8662" spans="1:7" x14ac:dyDescent="0.25">
      <c r="A8662" s="71" t="str">
        <f>IF(
   SUMPRODUCT(--(Sinduscon!$3:$3=DATE(2013,INT((ROW(A8859)-1)/20)+1,1)))&gt;0,
   DATE(2013,INT((ROW(A8859)-1)/20)+1,1),
   ""
)</f>
        <v/>
      </c>
      <c r="B8662" s="72" t="str">
        <f t="shared" si="334"/>
        <v/>
      </c>
      <c r="C8662" s="73"/>
      <c r="D8662" s="73"/>
      <c r="E8662" s="73"/>
      <c r="F8662" s="73"/>
      <c r="G8662" s="73"/>
    </row>
    <row r="8663" spans="1:7" x14ac:dyDescent="0.25">
      <c r="A8663" s="71" t="str">
        <f>IF(
   SUMPRODUCT(--(Sinduscon!$3:$3=DATE(2013,INT((ROW(A8860)-1)/20)+1,1)))&gt;0,
   DATE(2013,INT((ROW(A8860)-1)/20)+1,1),
   ""
)</f>
        <v/>
      </c>
      <c r="B8663" s="72" t="str">
        <f t="shared" si="334"/>
        <v/>
      </c>
      <c r="C8663" s="73"/>
      <c r="D8663" s="73"/>
      <c r="E8663" s="73"/>
      <c r="F8663" s="73"/>
      <c r="G8663" s="73"/>
    </row>
    <row r="8664" spans="1:7" x14ac:dyDescent="0.25">
      <c r="A8664" s="71" t="str">
        <f>IF(
   SUMPRODUCT(--(Sinduscon!$3:$3=DATE(2013,INT((ROW(A8861)-1)/20)+1,1)))&gt;0,
   DATE(2013,INT((ROW(A8861)-1)/20)+1,1),
   ""
)</f>
        <v/>
      </c>
      <c r="B8664" s="72" t="str">
        <f t="shared" si="334"/>
        <v/>
      </c>
      <c r="C8664" s="73"/>
      <c r="D8664" s="73"/>
      <c r="E8664" s="73"/>
      <c r="F8664" s="73"/>
      <c r="G8664" s="73"/>
    </row>
    <row r="8665" spans="1:7" x14ac:dyDescent="0.25">
      <c r="A8665" s="71" t="str">
        <f>IF(
   SUMPRODUCT(--(Sinduscon!$3:$3=DATE(2013,INT((ROW(A8862)-1)/20)+1,1)))&gt;0,
   DATE(2013,INT((ROW(A8862)-1)/20)+1,1),
   ""
)</f>
        <v/>
      </c>
      <c r="B8665" s="72" t="str">
        <f t="shared" si="334"/>
        <v/>
      </c>
      <c r="C8665" s="73"/>
      <c r="D8665" s="73"/>
      <c r="E8665" s="73"/>
      <c r="F8665" s="73"/>
      <c r="G8665" s="73"/>
    </row>
    <row r="8666" spans="1:7" x14ac:dyDescent="0.25">
      <c r="A8666" s="71" t="str">
        <f>IF(
   SUMPRODUCT(--(Sinduscon!$3:$3=DATE(2013,INT((ROW(A8863)-1)/20)+1,1)))&gt;0,
   DATE(2013,INT((ROW(A8863)-1)/20)+1,1),
   ""
)</f>
        <v/>
      </c>
      <c r="B8666" s="72" t="str">
        <f t="shared" si="334"/>
        <v/>
      </c>
      <c r="C8666" s="73"/>
      <c r="D8666" s="73"/>
      <c r="E8666" s="73"/>
      <c r="F8666" s="73"/>
      <c r="G8666" s="73"/>
    </row>
    <row r="8667" spans="1:7" x14ac:dyDescent="0.25">
      <c r="A8667" s="71" t="str">
        <f>IF(
   SUMPRODUCT(--(Sinduscon!$3:$3=DATE(2013,INT((ROW(A8864)-1)/20)+1,1)))&gt;0,
   DATE(2013,INT((ROW(A8864)-1)/20)+1,1),
   ""
)</f>
        <v/>
      </c>
      <c r="B8667" s="72" t="str">
        <f t="shared" si="334"/>
        <v/>
      </c>
      <c r="C8667" s="73"/>
      <c r="D8667" s="73"/>
      <c r="E8667" s="73"/>
      <c r="F8667" s="73"/>
      <c r="G8667" s="73"/>
    </row>
    <row r="8668" spans="1:7" x14ac:dyDescent="0.25">
      <c r="A8668" s="71" t="str">
        <f>IF(
   SUMPRODUCT(--(Sinduscon!$3:$3=DATE(2013,INT((ROW(A8865)-1)/20)+1,1)))&gt;0,
   DATE(2013,INT((ROW(A8865)-1)/20)+1,1),
   ""
)</f>
        <v/>
      </c>
      <c r="B8668" s="72" t="str">
        <f t="shared" si="334"/>
        <v/>
      </c>
      <c r="C8668" s="73"/>
      <c r="D8668" s="73"/>
      <c r="E8668" s="73"/>
      <c r="F8668" s="73"/>
      <c r="G8668" s="73"/>
    </row>
    <row r="8669" spans="1:7" x14ac:dyDescent="0.25">
      <c r="A8669" s="71" t="str">
        <f>IF(
   SUMPRODUCT(--(Sinduscon!$3:$3=DATE(2013,INT((ROW(A8866)-1)/20)+1,1)))&gt;0,
   DATE(2013,INT((ROW(A8866)-1)/20)+1,1),
   ""
)</f>
        <v/>
      </c>
      <c r="B8669" s="72" t="str">
        <f t="shared" si="334"/>
        <v/>
      </c>
      <c r="C8669" s="73"/>
      <c r="D8669" s="73"/>
      <c r="E8669" s="73"/>
      <c r="F8669" s="73"/>
      <c r="G8669" s="73"/>
    </row>
    <row r="8670" spans="1:7" x14ac:dyDescent="0.25">
      <c r="A8670" s="71" t="str">
        <f>IF(
   SUMPRODUCT(--(Sinduscon!$3:$3=DATE(2013,INT((ROW(A8867)-1)/20)+1,1)))&gt;0,
   DATE(2013,INT((ROW(A8867)-1)/20)+1,1),
   ""
)</f>
        <v/>
      </c>
      <c r="B8670" s="72" t="str">
        <f t="shared" si="334"/>
        <v/>
      </c>
      <c r="C8670" s="73"/>
      <c r="D8670" s="73"/>
      <c r="E8670" s="73"/>
      <c r="F8670" s="73"/>
      <c r="G8670" s="73"/>
    </row>
    <row r="8671" spans="1:7" x14ac:dyDescent="0.25">
      <c r="A8671" s="71" t="str">
        <f>IF(
   SUMPRODUCT(--(Sinduscon!$3:$3=DATE(2013,INT((ROW(A8868)-1)/20)+1,1)))&gt;0,
   DATE(2013,INT((ROW(A8868)-1)/20)+1,1),
   ""
)</f>
        <v/>
      </c>
      <c r="B8671" s="72" t="str">
        <f t="shared" si="334"/>
        <v/>
      </c>
      <c r="C8671" s="73"/>
      <c r="D8671" s="73"/>
      <c r="E8671" s="73"/>
      <c r="F8671" s="73"/>
      <c r="G8671" s="73"/>
    </row>
    <row r="8672" spans="1:7" x14ac:dyDescent="0.25">
      <c r="A8672" s="71" t="str">
        <f>IF(
   SUMPRODUCT(--(Sinduscon!$3:$3=DATE(2013,INT((ROW(A8869)-1)/20)+1,1)))&gt;0,
   DATE(2013,INT((ROW(A8869)-1)/20)+1,1),
   ""
)</f>
        <v/>
      </c>
      <c r="B8672" s="72" t="str">
        <f t="shared" si="334"/>
        <v/>
      </c>
      <c r="C8672" s="73"/>
      <c r="D8672" s="73"/>
      <c r="E8672" s="73"/>
      <c r="F8672" s="73"/>
      <c r="G8672" s="73"/>
    </row>
    <row r="8673" spans="1:7" x14ac:dyDescent="0.25">
      <c r="A8673" s="71" t="str">
        <f>IF(
   SUMPRODUCT(--(Sinduscon!$3:$3=DATE(2013,INT((ROW(A8870)-1)/20)+1,1)))&gt;0,
   DATE(2013,INT((ROW(A8870)-1)/20)+1,1),
   ""
)</f>
        <v/>
      </c>
      <c r="B8673" s="72" t="str">
        <f t="shared" si="334"/>
        <v/>
      </c>
      <c r="C8673" s="73"/>
      <c r="D8673" s="73"/>
      <c r="E8673" s="73"/>
      <c r="F8673" s="73"/>
      <c r="G8673" s="73"/>
    </row>
    <row r="8674" spans="1:7" x14ac:dyDescent="0.25">
      <c r="A8674" s="71" t="str">
        <f>IF(
   SUMPRODUCT(--(Sinduscon!$3:$3=DATE(2013,INT((ROW(A8871)-1)/20)+1,1)))&gt;0,
   DATE(2013,INT((ROW(A8871)-1)/20)+1,1),
   ""
)</f>
        <v/>
      </c>
      <c r="B8674" s="72" t="str">
        <f t="shared" si="334"/>
        <v/>
      </c>
      <c r="C8674" s="73"/>
      <c r="D8674" s="73"/>
      <c r="E8674" s="73"/>
      <c r="F8674" s="73"/>
      <c r="G8674" s="73"/>
    </row>
    <row r="8675" spans="1:7" x14ac:dyDescent="0.25">
      <c r="A8675" s="71" t="str">
        <f>IF(
   SUMPRODUCT(--(Sinduscon!$3:$3=DATE(2013,INT((ROW(A8872)-1)/20)+1,1)))&gt;0,
   DATE(2013,INT((ROW(A8872)-1)/20)+1,1),
   ""
)</f>
        <v/>
      </c>
      <c r="B8675" s="72" t="str">
        <f t="shared" si="334"/>
        <v/>
      </c>
      <c r="C8675" s="73"/>
      <c r="D8675" s="73"/>
      <c r="E8675" s="73"/>
      <c r="F8675" s="73"/>
      <c r="G8675" s="73"/>
    </row>
    <row r="8676" spans="1:7" x14ac:dyDescent="0.25">
      <c r="A8676" s="71" t="str">
        <f>IF(
   SUMPRODUCT(--(Sinduscon!$3:$3=DATE(2013,INT((ROW(A8873)-1)/20)+1,1)))&gt;0,
   DATE(2013,INT((ROW(A8873)-1)/20)+1,1),
   ""
)</f>
        <v/>
      </c>
      <c r="B8676" s="72" t="str">
        <f t="shared" si="334"/>
        <v/>
      </c>
      <c r="C8676" s="73"/>
      <c r="D8676" s="73"/>
      <c r="E8676" s="73"/>
      <c r="F8676" s="73"/>
      <c r="G8676" s="73"/>
    </row>
    <row r="8677" spans="1:7" x14ac:dyDescent="0.25">
      <c r="A8677" s="71" t="str">
        <f>IF(
   SUMPRODUCT(--(Sinduscon!$3:$3=DATE(2013,INT((ROW(A8874)-1)/20)+1,1)))&gt;0,
   DATE(2013,INT((ROW(A8874)-1)/20)+1,1),
   ""
)</f>
        <v/>
      </c>
      <c r="B8677" s="72" t="str">
        <f t="shared" si="334"/>
        <v/>
      </c>
      <c r="C8677" s="73"/>
      <c r="D8677" s="73"/>
      <c r="E8677" s="73"/>
      <c r="F8677" s="73"/>
      <c r="G8677" s="73"/>
    </row>
    <row r="8678" spans="1:7" x14ac:dyDescent="0.25">
      <c r="A8678" s="71" t="str">
        <f>IF(
   SUMPRODUCT(--(Sinduscon!$3:$3=DATE(2013,INT((ROW(A8875)-1)/20)+1,1)))&gt;0,
   DATE(2013,INT((ROW(A8875)-1)/20)+1,1),
   ""
)</f>
        <v/>
      </c>
      <c r="B8678" s="72" t="str">
        <f t="shared" si="334"/>
        <v/>
      </c>
      <c r="C8678" s="73"/>
      <c r="D8678" s="73"/>
      <c r="E8678" s="73"/>
      <c r="F8678" s="73"/>
      <c r="G8678" s="73"/>
    </row>
    <row r="8679" spans="1:7" x14ac:dyDescent="0.25">
      <c r="A8679" s="71" t="str">
        <f>IF(
   SUMPRODUCT(--(Sinduscon!$3:$3=DATE(2013,INT((ROW(A8876)-1)/20)+1,1)))&gt;0,
   DATE(2013,INT((ROW(A8876)-1)/20)+1,1),
   ""
)</f>
        <v/>
      </c>
      <c r="B8679" s="72" t="str">
        <f t="shared" si="334"/>
        <v/>
      </c>
      <c r="C8679" s="73"/>
      <c r="D8679" s="73"/>
      <c r="E8679" s="73"/>
      <c r="F8679" s="73"/>
      <c r="G8679" s="73"/>
    </row>
    <row r="8680" spans="1:7" x14ac:dyDescent="0.25">
      <c r="A8680" s="71" t="str">
        <f>IF(
   SUMPRODUCT(--(Sinduscon!$3:$3=DATE(2013,INT((ROW(A8877)-1)/20)+1,1)))&gt;0,
   DATE(2013,INT((ROW(A8877)-1)/20)+1,1),
   ""
)</f>
        <v/>
      </c>
      <c r="B8680" s="72" t="str">
        <f t="shared" si="334"/>
        <v/>
      </c>
      <c r="C8680" s="73"/>
      <c r="D8680" s="73"/>
      <c r="E8680" s="73"/>
      <c r="F8680" s="73"/>
      <c r="G8680" s="73"/>
    </row>
    <row r="8681" spans="1:7" x14ac:dyDescent="0.25">
      <c r="A8681" s="71" t="str">
        <f>IF(
   SUMPRODUCT(--(Sinduscon!$3:$3=DATE(2013,INT((ROW(A8878)-1)/20)+1,1)))&gt;0,
   DATE(2013,INT((ROW(A8878)-1)/20)+1,1),
   ""
)</f>
        <v/>
      </c>
      <c r="B8681" s="72" t="str">
        <f t="shared" si="334"/>
        <v/>
      </c>
      <c r="C8681" s="73"/>
      <c r="D8681" s="73"/>
      <c r="E8681" s="73"/>
      <c r="F8681" s="73"/>
      <c r="G8681" s="73"/>
    </row>
    <row r="8682" spans="1:7" x14ac:dyDescent="0.25">
      <c r="A8682" s="71" t="str">
        <f>IF(
   SUMPRODUCT(--(Sinduscon!$3:$3=DATE(2013,INT((ROW(A8879)-1)/20)+1,1)))&gt;0,
   DATE(2013,INT((ROW(A8879)-1)/20)+1,1),
   ""
)</f>
        <v/>
      </c>
      <c r="B8682" s="72" t="str">
        <f t="shared" si="334"/>
        <v/>
      </c>
      <c r="C8682" s="73"/>
      <c r="D8682" s="73"/>
      <c r="E8682" s="73"/>
      <c r="F8682" s="73"/>
      <c r="G8682" s="73"/>
    </row>
    <row r="8683" spans="1:7" x14ac:dyDescent="0.25">
      <c r="A8683" s="71" t="str">
        <f>IF(
   SUMPRODUCT(--(Sinduscon!$3:$3=DATE(2013,INT((ROW(A8880)-1)/20)+1,1)))&gt;0,
   DATE(2013,INT((ROW(A8880)-1)/20)+1,1),
   ""
)</f>
        <v/>
      </c>
      <c r="B8683" s="72" t="str">
        <f t="shared" si="334"/>
        <v/>
      </c>
      <c r="C8683" s="73"/>
      <c r="D8683" s="73"/>
      <c r="E8683" s="73"/>
      <c r="F8683" s="73"/>
      <c r="G8683" s="73"/>
    </row>
    <row r="8684" spans="1:7" x14ac:dyDescent="0.25">
      <c r="A8684" s="71" t="str">
        <f>IF(
   SUMPRODUCT(--(Sinduscon!$3:$3=DATE(2013,INT((ROW(A8881)-1)/20)+1,1)))&gt;0,
   DATE(2013,INT((ROW(A8881)-1)/20)+1,1),
   ""
)</f>
        <v/>
      </c>
      <c r="B8684" s="72" t="str">
        <f t="shared" si="334"/>
        <v/>
      </c>
      <c r="C8684" s="73"/>
      <c r="D8684" s="73"/>
      <c r="E8684" s="73"/>
      <c r="F8684" s="73"/>
      <c r="G8684" s="73"/>
    </row>
    <row r="8685" spans="1:7" x14ac:dyDescent="0.25">
      <c r="A8685" s="71" t="str">
        <f>IF(
   SUMPRODUCT(--(Sinduscon!$3:$3=DATE(2013,INT((ROW(A8882)-1)/20)+1,1)))&gt;0,
   DATE(2013,INT((ROW(A8882)-1)/20)+1,1),
   ""
)</f>
        <v/>
      </c>
      <c r="B8685" s="72" t="str">
        <f t="shared" si="334"/>
        <v/>
      </c>
      <c r="C8685" s="73"/>
      <c r="D8685" s="73"/>
      <c r="E8685" s="73"/>
      <c r="F8685" s="73"/>
      <c r="G8685" s="73"/>
    </row>
    <row r="8686" spans="1:7" x14ac:dyDescent="0.25">
      <c r="A8686" s="71" t="str">
        <f>IF(
   SUMPRODUCT(--(Sinduscon!$3:$3=DATE(2013,INT((ROW(A8883)-1)/20)+1,1)))&gt;0,
   DATE(2013,INT((ROW(A8883)-1)/20)+1,1),
   ""
)</f>
        <v/>
      </c>
      <c r="B8686" s="72" t="str">
        <f t="shared" si="334"/>
        <v/>
      </c>
      <c r="C8686" s="73"/>
      <c r="D8686" s="73"/>
      <c r="E8686" s="73"/>
      <c r="F8686" s="73"/>
      <c r="G8686" s="73"/>
    </row>
    <row r="8687" spans="1:7" x14ac:dyDescent="0.25">
      <c r="A8687" s="71" t="str">
        <f>IF(
   SUMPRODUCT(--(Sinduscon!$3:$3=DATE(2013,INT((ROW(A8884)-1)/20)+1,1)))&gt;0,
   DATE(2013,INT((ROW(A8884)-1)/20)+1,1),
   ""
)</f>
        <v/>
      </c>
      <c r="B8687" s="72" t="str">
        <f t="shared" si="334"/>
        <v/>
      </c>
      <c r="C8687" s="73"/>
      <c r="D8687" s="73"/>
      <c r="E8687" s="73"/>
      <c r="F8687" s="73"/>
      <c r="G8687" s="73"/>
    </row>
    <row r="8688" spans="1:7" x14ac:dyDescent="0.25">
      <c r="A8688" s="71" t="str">
        <f>IF(
   SUMPRODUCT(--(Sinduscon!$3:$3=DATE(2013,INT((ROW(A8885)-1)/20)+1,1)))&gt;0,
   DATE(2013,INT((ROW(A8885)-1)/20)+1,1),
   ""
)</f>
        <v/>
      </c>
      <c r="B8688" s="72" t="str">
        <f t="shared" si="334"/>
        <v/>
      </c>
      <c r="C8688" s="73"/>
      <c r="D8688" s="73"/>
      <c r="E8688" s="73"/>
      <c r="F8688" s="73"/>
      <c r="G8688" s="73"/>
    </row>
    <row r="8689" spans="1:7" x14ac:dyDescent="0.25">
      <c r="A8689" s="71" t="str">
        <f>IF(
   SUMPRODUCT(--(Sinduscon!$3:$3=DATE(2013,INT((ROW(A8886)-1)/20)+1,1)))&gt;0,
   DATE(2013,INT((ROW(A8886)-1)/20)+1,1),
   ""
)</f>
        <v/>
      </c>
      <c r="B8689" s="72" t="str">
        <f t="shared" si="334"/>
        <v/>
      </c>
      <c r="C8689" s="73"/>
      <c r="D8689" s="73"/>
      <c r="E8689" s="73"/>
      <c r="F8689" s="73"/>
      <c r="G8689" s="73"/>
    </row>
    <row r="8690" spans="1:7" x14ac:dyDescent="0.25">
      <c r="A8690" s="71" t="str">
        <f>IF(
   SUMPRODUCT(--(Sinduscon!$3:$3=DATE(2013,INT((ROW(A8887)-1)/20)+1,1)))&gt;0,
   DATE(2013,INT((ROW(A8887)-1)/20)+1,1),
   ""
)</f>
        <v/>
      </c>
      <c r="B8690" s="72" t="str">
        <f t="shared" si="334"/>
        <v/>
      </c>
      <c r="C8690" s="73"/>
      <c r="D8690" s="73"/>
      <c r="E8690" s="73"/>
      <c r="F8690" s="73"/>
      <c r="G8690" s="73"/>
    </row>
    <row r="8691" spans="1:7" x14ac:dyDescent="0.25">
      <c r="A8691" s="71" t="str">
        <f>IF(
   SUMPRODUCT(--(Sinduscon!$3:$3=DATE(2013,INT((ROW(A8888)-1)/20)+1,1)))&gt;0,
   DATE(2013,INT((ROW(A8888)-1)/20)+1,1),
   ""
)</f>
        <v/>
      </c>
      <c r="B8691" s="72" t="str">
        <f t="shared" si="334"/>
        <v/>
      </c>
      <c r="C8691" s="73"/>
      <c r="D8691" s="73"/>
      <c r="E8691" s="73"/>
      <c r="F8691" s="73"/>
      <c r="G8691" s="73"/>
    </row>
    <row r="8692" spans="1:7" x14ac:dyDescent="0.25">
      <c r="A8692" s="71" t="str">
        <f>IF(
   SUMPRODUCT(--(Sinduscon!$3:$3=DATE(2013,INT((ROW(A8889)-1)/20)+1,1)))&gt;0,
   DATE(2013,INT((ROW(A8889)-1)/20)+1,1),
   ""
)</f>
        <v/>
      </c>
      <c r="B8692" s="72" t="str">
        <f t="shared" si="334"/>
        <v/>
      </c>
      <c r="C8692" s="73"/>
      <c r="D8692" s="73"/>
      <c r="E8692" s="73"/>
      <c r="F8692" s="73"/>
      <c r="G8692" s="73"/>
    </row>
    <row r="8693" spans="1:7" x14ac:dyDescent="0.25">
      <c r="A8693" s="71" t="str">
        <f>IF(
   SUMPRODUCT(--(Sinduscon!$3:$3=DATE(2013,INT((ROW(A8890)-1)/20)+1,1)))&gt;0,
   DATE(2013,INT((ROW(A8890)-1)/20)+1,1),
   ""
)</f>
        <v/>
      </c>
      <c r="B8693" s="72" t="str">
        <f t="shared" si="334"/>
        <v/>
      </c>
      <c r="C8693" s="73"/>
      <c r="D8693" s="73"/>
      <c r="E8693" s="73"/>
      <c r="F8693" s="73"/>
      <c r="G8693" s="73"/>
    </row>
    <row r="8694" spans="1:7" x14ac:dyDescent="0.25">
      <c r="A8694" s="71" t="str">
        <f>IF(
   SUMPRODUCT(--(Sinduscon!$3:$3=DATE(2013,INT((ROW(A8891)-1)/20)+1,1)))&gt;0,
   DATE(2013,INT((ROW(A8891)-1)/20)+1,1),
   ""
)</f>
        <v/>
      </c>
      <c r="B8694" s="72" t="str">
        <f t="shared" si="334"/>
        <v/>
      </c>
      <c r="C8694" s="73"/>
      <c r="D8694" s="73"/>
      <c r="E8694" s="73"/>
      <c r="F8694" s="73"/>
      <c r="G8694" s="73"/>
    </row>
    <row r="8695" spans="1:7" x14ac:dyDescent="0.25">
      <c r="A8695" s="71" t="str">
        <f>IF(
   SUMPRODUCT(--(Sinduscon!$3:$3=DATE(2013,INT((ROW(A8892)-1)/20)+1,1)))&gt;0,
   DATE(2013,INT((ROW(A8892)-1)/20)+1,1),
   ""
)</f>
        <v/>
      </c>
      <c r="B8695" s="72" t="str">
        <f t="shared" si="334"/>
        <v/>
      </c>
      <c r="C8695" s="73"/>
      <c r="D8695" s="73"/>
      <c r="E8695" s="73"/>
      <c r="F8695" s="73"/>
      <c r="G8695" s="73"/>
    </row>
    <row r="8696" spans="1:7" x14ac:dyDescent="0.25">
      <c r="A8696" s="71" t="str">
        <f>IF(
   SUMPRODUCT(--(Sinduscon!$3:$3=DATE(2013,INT((ROW(A8893)-1)/20)+1,1)))&gt;0,
   DATE(2013,INT((ROW(A8893)-1)/20)+1,1),
   ""
)</f>
        <v/>
      </c>
      <c r="B8696" s="72" t="str">
        <f t="shared" si="334"/>
        <v/>
      </c>
      <c r="C8696" s="73"/>
      <c r="D8696" s="73"/>
      <c r="E8696" s="73"/>
      <c r="F8696" s="73"/>
      <c r="G8696" s="73"/>
    </row>
    <row r="8697" spans="1:7" x14ac:dyDescent="0.25">
      <c r="A8697" s="71" t="str">
        <f>IF(
   SUMPRODUCT(--(Sinduscon!$3:$3=DATE(2013,INT((ROW(A8894)-1)/20)+1,1)))&gt;0,
   DATE(2013,INT((ROW(A8894)-1)/20)+1,1),
   ""
)</f>
        <v/>
      </c>
      <c r="B8697" s="72" t="str">
        <f t="shared" si="334"/>
        <v/>
      </c>
      <c r="C8697" s="73"/>
      <c r="D8697" s="73"/>
      <c r="E8697" s="73"/>
      <c r="F8697" s="73"/>
      <c r="G8697" s="73"/>
    </row>
    <row r="8698" spans="1:7" x14ac:dyDescent="0.25">
      <c r="A8698" s="71" t="str">
        <f>IF(
   SUMPRODUCT(--(Sinduscon!$3:$3=DATE(2013,INT((ROW(A8895)-1)/20)+1,1)))&gt;0,
   DATE(2013,INT((ROW(A8895)-1)/20)+1,1),
   ""
)</f>
        <v/>
      </c>
      <c r="B8698" s="72" t="str">
        <f t="shared" si="334"/>
        <v/>
      </c>
      <c r="C8698" s="73"/>
      <c r="D8698" s="73"/>
      <c r="E8698" s="73"/>
      <c r="F8698" s="73"/>
      <c r="G8698" s="73"/>
    </row>
    <row r="8699" spans="1:7" x14ac:dyDescent="0.25">
      <c r="A8699" s="71" t="str">
        <f>IF(
   SUMPRODUCT(--(Sinduscon!$3:$3=DATE(2013,INT((ROW(A8896)-1)/20)+1,1)))&gt;0,
   DATE(2013,INT((ROW(A8896)-1)/20)+1,1),
   ""
)</f>
        <v/>
      </c>
      <c r="B8699" s="72" t="str">
        <f t="shared" si="334"/>
        <v/>
      </c>
      <c r="C8699" s="73"/>
      <c r="D8699" s="73"/>
      <c r="E8699" s="73"/>
      <c r="F8699" s="73"/>
      <c r="G8699" s="73"/>
    </row>
    <row r="8700" spans="1:7" x14ac:dyDescent="0.25">
      <c r="A8700" s="71" t="str">
        <f>IF(
   SUMPRODUCT(--(Sinduscon!$3:$3=DATE(2013,INT((ROW(A8897)-1)/20)+1,1)))&gt;0,
   DATE(2013,INT((ROW(A8897)-1)/20)+1,1),
   ""
)</f>
        <v/>
      </c>
      <c r="B8700" s="72" t="str">
        <f t="shared" si="334"/>
        <v/>
      </c>
      <c r="C8700" s="73"/>
      <c r="D8700" s="73"/>
      <c r="E8700" s="73"/>
      <c r="F8700" s="73"/>
      <c r="G8700" s="73"/>
    </row>
    <row r="8701" spans="1:7" x14ac:dyDescent="0.25">
      <c r="A8701" s="71" t="str">
        <f>IF(
   SUMPRODUCT(--(Sinduscon!$3:$3=DATE(2013,INT((ROW(A8898)-1)/20)+1,1)))&gt;0,
   DATE(2013,INT((ROW(A8898)-1)/20)+1,1),
   ""
)</f>
        <v/>
      </c>
      <c r="B8701" s="72" t="str">
        <f t="shared" si="334"/>
        <v/>
      </c>
      <c r="C8701" s="73"/>
      <c r="D8701" s="73"/>
      <c r="E8701" s="73"/>
      <c r="F8701" s="73"/>
      <c r="G8701" s="73"/>
    </row>
    <row r="8702" spans="1:7" x14ac:dyDescent="0.25">
      <c r="A8702" s="71" t="str">
        <f>IF(
   SUMPRODUCT(--(Sinduscon!$3:$3=DATE(2013,INT((ROW(A8899)-1)/20)+1,1)))&gt;0,
   DATE(2013,INT((ROW(A8899)-1)/20)+1,1),
   ""
)</f>
        <v/>
      </c>
      <c r="B8702" s="72" t="str">
        <f t="shared" si="334"/>
        <v/>
      </c>
      <c r="C8702" s="73"/>
      <c r="D8702" s="73"/>
      <c r="E8702" s="73"/>
      <c r="F8702" s="73"/>
      <c r="G8702" s="73"/>
    </row>
    <row r="8703" spans="1:7" x14ac:dyDescent="0.25">
      <c r="A8703" s="71" t="str">
        <f>IF(
   SUMPRODUCT(--(Sinduscon!$3:$3=DATE(2013,INT((ROW(A8900)-1)/20)+1,1)))&gt;0,
   DATE(2013,INT((ROW(A8900)-1)/20)+1,1),
   ""
)</f>
        <v/>
      </c>
      <c r="B8703" s="72" t="str">
        <f t="shared" si="334"/>
        <v/>
      </c>
      <c r="C8703" s="73"/>
      <c r="D8703" s="73"/>
      <c r="E8703" s="73"/>
      <c r="F8703" s="73"/>
      <c r="G8703" s="73"/>
    </row>
    <row r="8704" spans="1:7" x14ac:dyDescent="0.25">
      <c r="A8704" s="71" t="str">
        <f>IF(
   SUMPRODUCT(--(Sinduscon!$3:$3=DATE(2013,INT((ROW(A8901)-1)/20)+1,1)))&gt;0,
   DATE(2013,INT((ROW(A8901)-1)/20)+1,1),
   ""
)</f>
        <v/>
      </c>
      <c r="B8704" s="72" t="str">
        <f t="shared" si="334"/>
        <v/>
      </c>
      <c r="C8704" s="73"/>
      <c r="D8704" s="73"/>
      <c r="E8704" s="73"/>
      <c r="F8704" s="73"/>
      <c r="G8704" s="73"/>
    </row>
    <row r="8705" spans="1:7" x14ac:dyDescent="0.25">
      <c r="A8705" s="71" t="str">
        <f>IF(
   SUMPRODUCT(--(Sinduscon!$3:$3=DATE(2013,INT((ROW(A8902)-1)/20)+1,1)))&gt;0,
   DATE(2013,INT((ROW(A8902)-1)/20)+1,1),
   ""
)</f>
        <v/>
      </c>
      <c r="B8705" s="72" t="str">
        <f t="shared" si="334"/>
        <v/>
      </c>
      <c r="C8705" s="73"/>
      <c r="D8705" s="73"/>
      <c r="E8705" s="73"/>
      <c r="F8705" s="73"/>
      <c r="G8705" s="73"/>
    </row>
    <row r="8706" spans="1:7" x14ac:dyDescent="0.25">
      <c r="A8706" s="71" t="str">
        <f>IF(
   SUMPRODUCT(--(Sinduscon!$3:$3=DATE(2013,INT((ROW(A8903)-1)/20)+1,1)))&gt;0,
   DATE(2013,INT((ROW(A8903)-1)/20)+1,1),
   ""
)</f>
        <v/>
      </c>
      <c r="B8706" s="72" t="str">
        <f t="shared" si="334"/>
        <v/>
      </c>
      <c r="C8706" s="73"/>
      <c r="D8706" s="73"/>
      <c r="E8706" s="73"/>
      <c r="F8706" s="73"/>
      <c r="G8706" s="73"/>
    </row>
    <row r="8707" spans="1:7" x14ac:dyDescent="0.25">
      <c r="A8707" s="71" t="str">
        <f>IF(
   SUMPRODUCT(--(Sinduscon!$3:$3=DATE(2013,INT((ROW(A8904)-1)/20)+1,1)))&gt;0,
   DATE(2013,INT((ROW(A8904)-1)/20)+1,1),
   ""
)</f>
        <v/>
      </c>
      <c r="B8707" s="72" t="str">
        <f t="shared" si="334"/>
        <v/>
      </c>
      <c r="C8707" s="73"/>
      <c r="D8707" s="73"/>
      <c r="E8707" s="73"/>
      <c r="F8707" s="73"/>
      <c r="G8707" s="73"/>
    </row>
    <row r="8708" spans="1:7" x14ac:dyDescent="0.25">
      <c r="A8708" s="71" t="str">
        <f>IF(
   SUMPRODUCT(--(Sinduscon!$3:$3=DATE(2013,INT((ROW(A8905)-1)/20)+1,1)))&gt;0,
   DATE(2013,INT((ROW(A8905)-1)/20)+1,1),
   ""
)</f>
        <v/>
      </c>
      <c r="B8708" s="72" t="str">
        <f t="shared" si="334"/>
        <v/>
      </c>
      <c r="C8708" s="73"/>
      <c r="D8708" s="73"/>
      <c r="E8708" s="73"/>
      <c r="F8708" s="73"/>
      <c r="G8708" s="73"/>
    </row>
    <row r="8709" spans="1:7" x14ac:dyDescent="0.25">
      <c r="A8709" s="71" t="str">
        <f>IF(
   SUMPRODUCT(--(Sinduscon!$3:$3=DATE(2013,INT((ROW(A8906)-1)/20)+1,1)))&gt;0,
   DATE(2013,INT((ROW(A8906)-1)/20)+1,1),
   ""
)</f>
        <v/>
      </c>
      <c r="B8709" s="72" t="str">
        <f t="shared" si="334"/>
        <v/>
      </c>
      <c r="C8709" s="73"/>
      <c r="D8709" s="73"/>
      <c r="E8709" s="73"/>
      <c r="F8709" s="73"/>
      <c r="G8709" s="73"/>
    </row>
    <row r="8710" spans="1:7" x14ac:dyDescent="0.25">
      <c r="A8710" s="71" t="str">
        <f>IF(
   SUMPRODUCT(--(Sinduscon!$3:$3=DATE(2013,INT((ROW(A8907)-1)/20)+1,1)))&gt;0,
   DATE(2013,INT((ROW(A8907)-1)/20)+1,1),
   ""
)</f>
        <v/>
      </c>
      <c r="B8710" s="72" t="str">
        <f t="shared" si="334"/>
        <v/>
      </c>
      <c r="C8710" s="73"/>
      <c r="D8710" s="73"/>
      <c r="E8710" s="73"/>
      <c r="F8710" s="73"/>
      <c r="G8710" s="73"/>
    </row>
    <row r="8711" spans="1:7" x14ac:dyDescent="0.25">
      <c r="A8711" s="71" t="str">
        <f>IF(
   SUMPRODUCT(--(Sinduscon!$3:$3=DATE(2013,INT((ROW(A8908)-1)/20)+1,1)))&gt;0,
   DATE(2013,INT((ROW(A8908)-1)/20)+1,1),
   ""
)</f>
        <v/>
      </c>
      <c r="B8711" s="72" t="str">
        <f t="shared" si="334"/>
        <v/>
      </c>
      <c r="C8711" s="73"/>
      <c r="D8711" s="73"/>
      <c r="E8711" s="73"/>
      <c r="F8711" s="73"/>
      <c r="G8711" s="73"/>
    </row>
    <row r="8712" spans="1:7" x14ac:dyDescent="0.25">
      <c r="A8712" s="71" t="str">
        <f>IF(
   SUMPRODUCT(--(Sinduscon!$3:$3=DATE(2013,INT((ROW(A8909)-1)/20)+1,1)))&gt;0,
   DATE(2013,INT((ROW(A8909)-1)/20)+1,1),
   ""
)</f>
        <v/>
      </c>
      <c r="B8712" s="72" t="str">
        <f t="shared" ref="B8712:B8775" si="335">IF(A8712&lt;&gt;"", CHOOSE(MOD(QUOTIENT(ROW()-4,4),5)+1,"R-1","PP-4","R-8","R-16","PIS"), "")</f>
        <v/>
      </c>
      <c r="C8712" s="73"/>
      <c r="D8712" s="73"/>
      <c r="E8712" s="73"/>
      <c r="F8712" s="73"/>
      <c r="G8712" s="73"/>
    </row>
    <row r="8713" spans="1:7" x14ac:dyDescent="0.25">
      <c r="A8713" s="71" t="str">
        <f>IF(
   SUMPRODUCT(--(Sinduscon!$3:$3=DATE(2013,INT((ROW(A8910)-1)/20)+1,1)))&gt;0,
   DATE(2013,INT((ROW(A8910)-1)/20)+1,1),
   ""
)</f>
        <v/>
      </c>
      <c r="B8713" s="72" t="str">
        <f t="shared" si="335"/>
        <v/>
      </c>
      <c r="C8713" s="73"/>
      <c r="D8713" s="73"/>
      <c r="E8713" s="73"/>
      <c r="F8713" s="73"/>
      <c r="G8713" s="73"/>
    </row>
    <row r="8714" spans="1:7" x14ac:dyDescent="0.25">
      <c r="A8714" s="71" t="str">
        <f>IF(
   SUMPRODUCT(--(Sinduscon!$3:$3=DATE(2013,INT((ROW(A8911)-1)/20)+1,1)))&gt;0,
   DATE(2013,INT((ROW(A8911)-1)/20)+1,1),
   ""
)</f>
        <v/>
      </c>
      <c r="B8714" s="72" t="str">
        <f t="shared" si="335"/>
        <v/>
      </c>
      <c r="C8714" s="73"/>
      <c r="D8714" s="73"/>
      <c r="E8714" s="73"/>
      <c r="F8714" s="73"/>
      <c r="G8714" s="73"/>
    </row>
    <row r="8715" spans="1:7" x14ac:dyDescent="0.25">
      <c r="A8715" s="71" t="str">
        <f>IF(
   SUMPRODUCT(--(Sinduscon!$3:$3=DATE(2013,INT((ROW(A8912)-1)/20)+1,1)))&gt;0,
   DATE(2013,INT((ROW(A8912)-1)/20)+1,1),
   ""
)</f>
        <v/>
      </c>
      <c r="B8715" s="72" t="str">
        <f t="shared" si="335"/>
        <v/>
      </c>
      <c r="C8715" s="73"/>
      <c r="D8715" s="73"/>
      <c r="E8715" s="73"/>
      <c r="F8715" s="73"/>
      <c r="G8715" s="73"/>
    </row>
    <row r="8716" spans="1:7" x14ac:dyDescent="0.25">
      <c r="A8716" s="71" t="str">
        <f>IF(
   SUMPRODUCT(--(Sinduscon!$3:$3=DATE(2013,INT((ROW(A8913)-1)/20)+1,1)))&gt;0,
   DATE(2013,INT((ROW(A8913)-1)/20)+1,1),
   ""
)</f>
        <v/>
      </c>
      <c r="B8716" s="72" t="str">
        <f t="shared" si="335"/>
        <v/>
      </c>
      <c r="C8716" s="73"/>
      <c r="D8716" s="73"/>
      <c r="E8716" s="73"/>
      <c r="F8716" s="73"/>
      <c r="G8716" s="73"/>
    </row>
    <row r="8717" spans="1:7" x14ac:dyDescent="0.25">
      <c r="A8717" s="71" t="str">
        <f>IF(
   SUMPRODUCT(--(Sinduscon!$3:$3=DATE(2013,INT((ROW(A8914)-1)/20)+1,1)))&gt;0,
   DATE(2013,INT((ROW(A8914)-1)/20)+1,1),
   ""
)</f>
        <v/>
      </c>
      <c r="B8717" s="72" t="str">
        <f t="shared" si="335"/>
        <v/>
      </c>
      <c r="C8717" s="73"/>
      <c r="D8717" s="73"/>
      <c r="E8717" s="73"/>
      <c r="F8717" s="73"/>
      <c r="G8717" s="73"/>
    </row>
    <row r="8718" spans="1:7" x14ac:dyDescent="0.25">
      <c r="A8718" s="71" t="str">
        <f>IF(
   SUMPRODUCT(--(Sinduscon!$3:$3=DATE(2013,INT((ROW(A8915)-1)/20)+1,1)))&gt;0,
   DATE(2013,INT((ROW(A8915)-1)/20)+1,1),
   ""
)</f>
        <v/>
      </c>
      <c r="B8718" s="72" t="str">
        <f t="shared" si="335"/>
        <v/>
      </c>
      <c r="C8718" s="73"/>
      <c r="D8718" s="73"/>
      <c r="E8718" s="73"/>
      <c r="F8718" s="73"/>
      <c r="G8718" s="73"/>
    </row>
    <row r="8719" spans="1:7" x14ac:dyDescent="0.25">
      <c r="A8719" s="71" t="str">
        <f>IF(
   SUMPRODUCT(--(Sinduscon!$3:$3=DATE(2013,INT((ROW(A8916)-1)/20)+1,1)))&gt;0,
   DATE(2013,INT((ROW(A8916)-1)/20)+1,1),
   ""
)</f>
        <v/>
      </c>
      <c r="B8719" s="72" t="str">
        <f t="shared" si="335"/>
        <v/>
      </c>
      <c r="C8719" s="73"/>
      <c r="D8719" s="73"/>
      <c r="E8719" s="73"/>
      <c r="F8719" s="73"/>
      <c r="G8719" s="73"/>
    </row>
    <row r="8720" spans="1:7" x14ac:dyDescent="0.25">
      <c r="A8720" s="71" t="str">
        <f>IF(
   SUMPRODUCT(--(Sinduscon!$3:$3=DATE(2013,INT((ROW(A8917)-1)/20)+1,1)))&gt;0,
   DATE(2013,INT((ROW(A8917)-1)/20)+1,1),
   ""
)</f>
        <v/>
      </c>
      <c r="B8720" s="72" t="str">
        <f t="shared" si="335"/>
        <v/>
      </c>
      <c r="C8720" s="73"/>
      <c r="D8720" s="73"/>
      <c r="E8720" s="73"/>
      <c r="F8720" s="73"/>
      <c r="G8720" s="73"/>
    </row>
    <row r="8721" spans="1:7" x14ac:dyDescent="0.25">
      <c r="A8721" s="71" t="str">
        <f>IF(
   SUMPRODUCT(--(Sinduscon!$3:$3=DATE(2013,INT((ROW(A8918)-1)/20)+1,1)))&gt;0,
   DATE(2013,INT((ROW(A8918)-1)/20)+1,1),
   ""
)</f>
        <v/>
      </c>
      <c r="B8721" s="72" t="str">
        <f t="shared" si="335"/>
        <v/>
      </c>
      <c r="C8721" s="73"/>
      <c r="D8721" s="73"/>
      <c r="E8721" s="73"/>
      <c r="F8721" s="73"/>
      <c r="G8721" s="73"/>
    </row>
    <row r="8722" spans="1:7" x14ac:dyDescent="0.25">
      <c r="A8722" s="71" t="str">
        <f>IF(
   SUMPRODUCT(--(Sinduscon!$3:$3=DATE(2013,INT((ROW(A8919)-1)/20)+1,1)))&gt;0,
   DATE(2013,INT((ROW(A8919)-1)/20)+1,1),
   ""
)</f>
        <v/>
      </c>
      <c r="B8722" s="72" t="str">
        <f t="shared" si="335"/>
        <v/>
      </c>
      <c r="C8722" s="73"/>
      <c r="D8722" s="73"/>
      <c r="E8722" s="73"/>
      <c r="F8722" s="73"/>
      <c r="G8722" s="73"/>
    </row>
    <row r="8723" spans="1:7" x14ac:dyDescent="0.25">
      <c r="A8723" s="71" t="str">
        <f>IF(
   SUMPRODUCT(--(Sinduscon!$3:$3=DATE(2013,INT((ROW(A8920)-1)/20)+1,1)))&gt;0,
   DATE(2013,INT((ROW(A8920)-1)/20)+1,1),
   ""
)</f>
        <v/>
      </c>
      <c r="B8723" s="72" t="str">
        <f t="shared" si="335"/>
        <v/>
      </c>
      <c r="C8723" s="73"/>
      <c r="D8723" s="73"/>
      <c r="E8723" s="73"/>
      <c r="F8723" s="73"/>
      <c r="G8723" s="73"/>
    </row>
    <row r="8724" spans="1:7" x14ac:dyDescent="0.25">
      <c r="A8724" s="71" t="str">
        <f>IF(
   SUMPRODUCT(--(Sinduscon!$3:$3=DATE(2013,INT((ROW(A8921)-1)/20)+1,1)))&gt;0,
   DATE(2013,INT((ROW(A8921)-1)/20)+1,1),
   ""
)</f>
        <v/>
      </c>
      <c r="B8724" s="72" t="str">
        <f t="shared" si="335"/>
        <v/>
      </c>
      <c r="C8724" s="73"/>
      <c r="D8724" s="73"/>
      <c r="E8724" s="73"/>
      <c r="F8724" s="73"/>
      <c r="G8724" s="73"/>
    </row>
    <row r="8725" spans="1:7" x14ac:dyDescent="0.25">
      <c r="A8725" s="71" t="str">
        <f>IF(
   SUMPRODUCT(--(Sinduscon!$3:$3=DATE(2013,INT((ROW(A8922)-1)/20)+1,1)))&gt;0,
   DATE(2013,INT((ROW(A8922)-1)/20)+1,1),
   ""
)</f>
        <v/>
      </c>
      <c r="B8725" s="72" t="str">
        <f t="shared" si="335"/>
        <v/>
      </c>
      <c r="C8725" s="73"/>
      <c r="D8725" s="73"/>
      <c r="E8725" s="73"/>
      <c r="F8725" s="73"/>
      <c r="G8725" s="73"/>
    </row>
    <row r="8726" spans="1:7" x14ac:dyDescent="0.25">
      <c r="A8726" s="71" t="str">
        <f>IF(
   SUMPRODUCT(--(Sinduscon!$3:$3=DATE(2013,INT((ROW(A8923)-1)/20)+1,1)))&gt;0,
   DATE(2013,INT((ROW(A8923)-1)/20)+1,1),
   ""
)</f>
        <v/>
      </c>
      <c r="B8726" s="72" t="str">
        <f t="shared" si="335"/>
        <v/>
      </c>
      <c r="C8726" s="73"/>
      <c r="D8726" s="73"/>
      <c r="E8726" s="73"/>
      <c r="F8726" s="73"/>
      <c r="G8726" s="73"/>
    </row>
    <row r="8727" spans="1:7" x14ac:dyDescent="0.25">
      <c r="A8727" s="71" t="str">
        <f>IF(
   SUMPRODUCT(--(Sinduscon!$3:$3=DATE(2013,INT((ROW(A8924)-1)/20)+1,1)))&gt;0,
   DATE(2013,INT((ROW(A8924)-1)/20)+1,1),
   ""
)</f>
        <v/>
      </c>
      <c r="B8727" s="72" t="str">
        <f t="shared" si="335"/>
        <v/>
      </c>
      <c r="C8727" s="73"/>
      <c r="D8727" s="73"/>
      <c r="E8727" s="73"/>
      <c r="F8727" s="73"/>
      <c r="G8727" s="73"/>
    </row>
    <row r="8728" spans="1:7" x14ac:dyDescent="0.25">
      <c r="A8728" s="71" t="str">
        <f>IF(
   SUMPRODUCT(--(Sinduscon!$3:$3=DATE(2013,INT((ROW(A8925)-1)/20)+1,1)))&gt;0,
   DATE(2013,INT((ROW(A8925)-1)/20)+1,1),
   ""
)</f>
        <v/>
      </c>
      <c r="B8728" s="72" t="str">
        <f t="shared" si="335"/>
        <v/>
      </c>
      <c r="C8728" s="73"/>
      <c r="D8728" s="73"/>
      <c r="E8728" s="73"/>
      <c r="F8728" s="73"/>
      <c r="G8728" s="73"/>
    </row>
    <row r="8729" spans="1:7" x14ac:dyDescent="0.25">
      <c r="A8729" s="71" t="str">
        <f>IF(
   SUMPRODUCT(--(Sinduscon!$3:$3=DATE(2013,INT((ROW(A8926)-1)/20)+1,1)))&gt;0,
   DATE(2013,INT((ROW(A8926)-1)/20)+1,1),
   ""
)</f>
        <v/>
      </c>
      <c r="B8729" s="72" t="str">
        <f t="shared" si="335"/>
        <v/>
      </c>
      <c r="C8729" s="73"/>
      <c r="D8729" s="73"/>
      <c r="E8729" s="73"/>
      <c r="F8729" s="73"/>
      <c r="G8729" s="73"/>
    </row>
    <row r="8730" spans="1:7" x14ac:dyDescent="0.25">
      <c r="A8730" s="71" t="str">
        <f>IF(
   SUMPRODUCT(--(Sinduscon!$3:$3=DATE(2013,INT((ROW(A8927)-1)/20)+1,1)))&gt;0,
   DATE(2013,INT((ROW(A8927)-1)/20)+1,1),
   ""
)</f>
        <v/>
      </c>
      <c r="B8730" s="72" t="str">
        <f t="shared" si="335"/>
        <v/>
      </c>
      <c r="C8730" s="73"/>
      <c r="D8730" s="73"/>
      <c r="E8730" s="73"/>
      <c r="F8730" s="73"/>
      <c r="G8730" s="73"/>
    </row>
    <row r="8731" spans="1:7" x14ac:dyDescent="0.25">
      <c r="A8731" s="71" t="str">
        <f>IF(
   SUMPRODUCT(--(Sinduscon!$3:$3=DATE(2013,INT((ROW(A8928)-1)/20)+1,1)))&gt;0,
   DATE(2013,INT((ROW(A8928)-1)/20)+1,1),
   ""
)</f>
        <v/>
      </c>
      <c r="B8731" s="72" t="str">
        <f t="shared" si="335"/>
        <v/>
      </c>
      <c r="C8731" s="73"/>
      <c r="D8731" s="73"/>
      <c r="E8731" s="73"/>
      <c r="F8731" s="73"/>
      <c r="G8731" s="73"/>
    </row>
    <row r="8732" spans="1:7" x14ac:dyDescent="0.25">
      <c r="A8732" s="71" t="str">
        <f>IF(
   SUMPRODUCT(--(Sinduscon!$3:$3=DATE(2013,INT((ROW(A8929)-1)/20)+1,1)))&gt;0,
   DATE(2013,INT((ROW(A8929)-1)/20)+1,1),
   ""
)</f>
        <v/>
      </c>
      <c r="B8732" s="72" t="str">
        <f t="shared" si="335"/>
        <v/>
      </c>
      <c r="C8732" s="73"/>
      <c r="D8732" s="73"/>
      <c r="E8732" s="73"/>
      <c r="F8732" s="73"/>
      <c r="G8732" s="73"/>
    </row>
    <row r="8733" spans="1:7" x14ac:dyDescent="0.25">
      <c r="A8733" s="71" t="str">
        <f>IF(
   SUMPRODUCT(--(Sinduscon!$3:$3=DATE(2013,INT((ROW(A8930)-1)/20)+1,1)))&gt;0,
   DATE(2013,INT((ROW(A8930)-1)/20)+1,1),
   ""
)</f>
        <v/>
      </c>
      <c r="B8733" s="72" t="str">
        <f t="shared" si="335"/>
        <v/>
      </c>
      <c r="C8733" s="73"/>
      <c r="D8733" s="73"/>
      <c r="E8733" s="73"/>
      <c r="F8733" s="73"/>
      <c r="G8733" s="73"/>
    </row>
    <row r="8734" spans="1:7" x14ac:dyDescent="0.25">
      <c r="A8734" s="71" t="str">
        <f>IF(
   SUMPRODUCT(--(Sinduscon!$3:$3=DATE(2013,INT((ROW(A8931)-1)/20)+1,1)))&gt;0,
   DATE(2013,INT((ROW(A8931)-1)/20)+1,1),
   ""
)</f>
        <v/>
      </c>
      <c r="B8734" s="72" t="str">
        <f t="shared" si="335"/>
        <v/>
      </c>
      <c r="C8734" s="73"/>
      <c r="D8734" s="73"/>
      <c r="E8734" s="73"/>
      <c r="F8734" s="73"/>
      <c r="G8734" s="73"/>
    </row>
    <row r="8735" spans="1:7" x14ac:dyDescent="0.25">
      <c r="A8735" s="71" t="str">
        <f>IF(
   SUMPRODUCT(--(Sinduscon!$3:$3=DATE(2013,INT((ROW(A8932)-1)/20)+1,1)))&gt;0,
   DATE(2013,INT((ROW(A8932)-1)/20)+1,1),
   ""
)</f>
        <v/>
      </c>
      <c r="B8735" s="72" t="str">
        <f t="shared" si="335"/>
        <v/>
      </c>
      <c r="C8735" s="73"/>
      <c r="D8735" s="73"/>
      <c r="E8735" s="73"/>
      <c r="F8735" s="73"/>
      <c r="G8735" s="73"/>
    </row>
    <row r="8736" spans="1:7" x14ac:dyDescent="0.25">
      <c r="A8736" s="71" t="str">
        <f>IF(
   SUMPRODUCT(--(Sinduscon!$3:$3=DATE(2013,INT((ROW(A8933)-1)/20)+1,1)))&gt;0,
   DATE(2013,INT((ROW(A8933)-1)/20)+1,1),
   ""
)</f>
        <v/>
      </c>
      <c r="B8736" s="72" t="str">
        <f t="shared" si="335"/>
        <v/>
      </c>
      <c r="C8736" s="73"/>
      <c r="D8736" s="73"/>
      <c r="E8736" s="73"/>
      <c r="F8736" s="73"/>
      <c r="G8736" s="73"/>
    </row>
    <row r="8737" spans="1:7" x14ac:dyDescent="0.25">
      <c r="A8737" s="71" t="str">
        <f>IF(
   SUMPRODUCT(--(Sinduscon!$3:$3=DATE(2013,INT((ROW(A8934)-1)/20)+1,1)))&gt;0,
   DATE(2013,INT((ROW(A8934)-1)/20)+1,1),
   ""
)</f>
        <v/>
      </c>
      <c r="B8737" s="72" t="str">
        <f t="shared" si="335"/>
        <v/>
      </c>
      <c r="C8737" s="73"/>
      <c r="D8737" s="73"/>
      <c r="E8737" s="73"/>
      <c r="F8737" s="73"/>
      <c r="G8737" s="73"/>
    </row>
    <row r="8738" spans="1:7" x14ac:dyDescent="0.25">
      <c r="A8738" s="71" t="str">
        <f>IF(
   SUMPRODUCT(--(Sinduscon!$3:$3=DATE(2013,INT((ROW(A8935)-1)/20)+1,1)))&gt;0,
   DATE(2013,INT((ROW(A8935)-1)/20)+1,1),
   ""
)</f>
        <v/>
      </c>
      <c r="B8738" s="72" t="str">
        <f t="shared" si="335"/>
        <v/>
      </c>
      <c r="C8738" s="73"/>
      <c r="D8738" s="73"/>
      <c r="E8738" s="73"/>
      <c r="F8738" s="73"/>
      <c r="G8738" s="73"/>
    </row>
    <row r="8739" spans="1:7" x14ac:dyDescent="0.25">
      <c r="A8739" s="71" t="str">
        <f>IF(
   SUMPRODUCT(--(Sinduscon!$3:$3=DATE(2013,INT((ROW(A8936)-1)/20)+1,1)))&gt;0,
   DATE(2013,INT((ROW(A8936)-1)/20)+1,1),
   ""
)</f>
        <v/>
      </c>
      <c r="B8739" s="72" t="str">
        <f t="shared" si="335"/>
        <v/>
      </c>
      <c r="C8739" s="73"/>
      <c r="D8739" s="73"/>
      <c r="E8739" s="73"/>
      <c r="F8739" s="73"/>
      <c r="G8739" s="73"/>
    </row>
    <row r="8740" spans="1:7" x14ac:dyDescent="0.25">
      <c r="A8740" s="71" t="str">
        <f>IF(
   SUMPRODUCT(--(Sinduscon!$3:$3=DATE(2013,INT((ROW(A8937)-1)/20)+1,1)))&gt;0,
   DATE(2013,INT((ROW(A8937)-1)/20)+1,1),
   ""
)</f>
        <v/>
      </c>
      <c r="B8740" s="72" t="str">
        <f t="shared" si="335"/>
        <v/>
      </c>
      <c r="C8740" s="73"/>
      <c r="D8740" s="73"/>
      <c r="E8740" s="73"/>
      <c r="F8740" s="73"/>
      <c r="G8740" s="73"/>
    </row>
    <row r="8741" spans="1:7" x14ac:dyDescent="0.25">
      <c r="A8741" s="71" t="str">
        <f>IF(
   SUMPRODUCT(--(Sinduscon!$3:$3=DATE(2013,INT((ROW(A8938)-1)/20)+1,1)))&gt;0,
   DATE(2013,INT((ROW(A8938)-1)/20)+1,1),
   ""
)</f>
        <v/>
      </c>
      <c r="B8741" s="72" t="str">
        <f t="shared" si="335"/>
        <v/>
      </c>
      <c r="C8741" s="73"/>
      <c r="D8741" s="73"/>
      <c r="E8741" s="73"/>
      <c r="F8741" s="73"/>
      <c r="G8741" s="73"/>
    </row>
    <row r="8742" spans="1:7" x14ac:dyDescent="0.25">
      <c r="A8742" s="71" t="str">
        <f>IF(
   SUMPRODUCT(--(Sinduscon!$3:$3=DATE(2013,INT((ROW(A8939)-1)/20)+1,1)))&gt;0,
   DATE(2013,INT((ROW(A8939)-1)/20)+1,1),
   ""
)</f>
        <v/>
      </c>
      <c r="B8742" s="72" t="str">
        <f t="shared" si="335"/>
        <v/>
      </c>
      <c r="C8742" s="73"/>
      <c r="D8742" s="73"/>
      <c r="E8742" s="73"/>
      <c r="F8742" s="73"/>
      <c r="G8742" s="73"/>
    </row>
    <row r="8743" spans="1:7" x14ac:dyDescent="0.25">
      <c r="A8743" s="71" t="str">
        <f>IF(
   SUMPRODUCT(--(Sinduscon!$3:$3=DATE(2013,INT((ROW(A8940)-1)/20)+1,1)))&gt;0,
   DATE(2013,INT((ROW(A8940)-1)/20)+1,1),
   ""
)</f>
        <v/>
      </c>
      <c r="B8743" s="72" t="str">
        <f t="shared" si="335"/>
        <v/>
      </c>
      <c r="C8743" s="73"/>
      <c r="D8743" s="73"/>
      <c r="E8743" s="73"/>
      <c r="F8743" s="73"/>
      <c r="G8743" s="73"/>
    </row>
    <row r="8744" spans="1:7" x14ac:dyDescent="0.25">
      <c r="A8744" s="71" t="str">
        <f>IF(
   SUMPRODUCT(--(Sinduscon!$3:$3=DATE(2013,INT((ROW(A8941)-1)/20)+1,1)))&gt;0,
   DATE(2013,INT((ROW(A8941)-1)/20)+1,1),
   ""
)</f>
        <v/>
      </c>
      <c r="B8744" s="72" t="str">
        <f t="shared" si="335"/>
        <v/>
      </c>
      <c r="C8744" s="73"/>
      <c r="D8744" s="73"/>
      <c r="E8744" s="73"/>
      <c r="F8744" s="73"/>
      <c r="G8744" s="73"/>
    </row>
    <row r="8745" spans="1:7" x14ac:dyDescent="0.25">
      <c r="A8745" s="71" t="str">
        <f>IF(
   SUMPRODUCT(--(Sinduscon!$3:$3=DATE(2013,INT((ROW(A8942)-1)/20)+1,1)))&gt;0,
   DATE(2013,INT((ROW(A8942)-1)/20)+1,1),
   ""
)</f>
        <v/>
      </c>
      <c r="B8745" s="72" t="str">
        <f t="shared" si="335"/>
        <v/>
      </c>
      <c r="C8745" s="73"/>
      <c r="D8745" s="73"/>
      <c r="E8745" s="73"/>
      <c r="F8745" s="73"/>
      <c r="G8745" s="73"/>
    </row>
    <row r="8746" spans="1:7" x14ac:dyDescent="0.25">
      <c r="A8746" s="71" t="str">
        <f>IF(
   SUMPRODUCT(--(Sinduscon!$3:$3=DATE(2013,INT((ROW(A8943)-1)/20)+1,1)))&gt;0,
   DATE(2013,INT((ROW(A8943)-1)/20)+1,1),
   ""
)</f>
        <v/>
      </c>
      <c r="B8746" s="72" t="str">
        <f t="shared" si="335"/>
        <v/>
      </c>
      <c r="C8746" s="73"/>
      <c r="D8746" s="73"/>
      <c r="E8746" s="73"/>
      <c r="F8746" s="73"/>
      <c r="G8746" s="73"/>
    </row>
    <row r="8747" spans="1:7" x14ac:dyDescent="0.25">
      <c r="A8747" s="71" t="str">
        <f>IF(
   SUMPRODUCT(--(Sinduscon!$3:$3=DATE(2013,INT((ROW(A8944)-1)/20)+1,1)))&gt;0,
   DATE(2013,INT((ROW(A8944)-1)/20)+1,1),
   ""
)</f>
        <v/>
      </c>
      <c r="B8747" s="72" t="str">
        <f t="shared" si="335"/>
        <v/>
      </c>
      <c r="C8747" s="73"/>
      <c r="D8747" s="73"/>
      <c r="E8747" s="73"/>
      <c r="F8747" s="73"/>
      <c r="G8747" s="73"/>
    </row>
    <row r="8748" spans="1:7" x14ac:dyDescent="0.25">
      <c r="A8748" s="71" t="str">
        <f>IF(
   SUMPRODUCT(--(Sinduscon!$3:$3=DATE(2013,INT((ROW(A8945)-1)/20)+1,1)))&gt;0,
   DATE(2013,INT((ROW(A8945)-1)/20)+1,1),
   ""
)</f>
        <v/>
      </c>
      <c r="B8748" s="72" t="str">
        <f t="shared" si="335"/>
        <v/>
      </c>
      <c r="C8748" s="73"/>
      <c r="D8748" s="73"/>
      <c r="E8748" s="73"/>
      <c r="F8748" s="73"/>
      <c r="G8748" s="73"/>
    </row>
    <row r="8749" spans="1:7" x14ac:dyDescent="0.25">
      <c r="A8749" s="71" t="str">
        <f>IF(
   SUMPRODUCT(--(Sinduscon!$3:$3=DATE(2013,INT((ROW(A8946)-1)/20)+1,1)))&gt;0,
   DATE(2013,INT((ROW(A8946)-1)/20)+1,1),
   ""
)</f>
        <v/>
      </c>
      <c r="B8749" s="72" t="str">
        <f t="shared" si="335"/>
        <v/>
      </c>
      <c r="C8749" s="73"/>
      <c r="D8749" s="73"/>
      <c r="E8749" s="73"/>
      <c r="F8749" s="73"/>
      <c r="G8749" s="73"/>
    </row>
    <row r="8750" spans="1:7" x14ac:dyDescent="0.25">
      <c r="A8750" s="71" t="str">
        <f>IF(
   SUMPRODUCT(--(Sinduscon!$3:$3=DATE(2013,INT((ROW(A8947)-1)/20)+1,1)))&gt;0,
   DATE(2013,INT((ROW(A8947)-1)/20)+1,1),
   ""
)</f>
        <v/>
      </c>
      <c r="B8750" s="72" t="str">
        <f t="shared" si="335"/>
        <v/>
      </c>
      <c r="C8750" s="73"/>
      <c r="D8750" s="73"/>
      <c r="E8750" s="73"/>
      <c r="F8750" s="73"/>
      <c r="G8750" s="73"/>
    </row>
    <row r="8751" spans="1:7" x14ac:dyDescent="0.25">
      <c r="A8751" s="71" t="str">
        <f>IF(
   SUMPRODUCT(--(Sinduscon!$3:$3=DATE(2013,INT((ROW(A8948)-1)/20)+1,1)))&gt;0,
   DATE(2013,INT((ROW(A8948)-1)/20)+1,1),
   ""
)</f>
        <v/>
      </c>
      <c r="B8751" s="72" t="str">
        <f t="shared" si="335"/>
        <v/>
      </c>
      <c r="C8751" s="73"/>
      <c r="D8751" s="73"/>
      <c r="E8751" s="73"/>
      <c r="F8751" s="73"/>
      <c r="G8751" s="73"/>
    </row>
    <row r="8752" spans="1:7" x14ac:dyDescent="0.25">
      <c r="A8752" s="71" t="str">
        <f>IF(
   SUMPRODUCT(--(Sinduscon!$3:$3=DATE(2013,INT((ROW(A8949)-1)/20)+1,1)))&gt;0,
   DATE(2013,INT((ROW(A8949)-1)/20)+1,1),
   ""
)</f>
        <v/>
      </c>
      <c r="B8752" s="72" t="str">
        <f t="shared" si="335"/>
        <v/>
      </c>
      <c r="C8752" s="73"/>
      <c r="D8752" s="73"/>
      <c r="E8752" s="73"/>
      <c r="F8752" s="73"/>
      <c r="G8752" s="73"/>
    </row>
    <row r="8753" spans="1:7" x14ac:dyDescent="0.25">
      <c r="A8753" s="71" t="str">
        <f>IF(
   SUMPRODUCT(--(Sinduscon!$3:$3=DATE(2013,INT((ROW(A8950)-1)/20)+1,1)))&gt;0,
   DATE(2013,INT((ROW(A8950)-1)/20)+1,1),
   ""
)</f>
        <v/>
      </c>
      <c r="B8753" s="72" t="str">
        <f t="shared" si="335"/>
        <v/>
      </c>
      <c r="C8753" s="73"/>
      <c r="D8753" s="73"/>
      <c r="E8753" s="73"/>
      <c r="F8753" s="73"/>
      <c r="G8753" s="73"/>
    </row>
    <row r="8754" spans="1:7" x14ac:dyDescent="0.25">
      <c r="A8754" s="71" t="str">
        <f>IF(
   SUMPRODUCT(--(Sinduscon!$3:$3=DATE(2013,INT((ROW(A8951)-1)/20)+1,1)))&gt;0,
   DATE(2013,INT((ROW(A8951)-1)/20)+1,1),
   ""
)</f>
        <v/>
      </c>
      <c r="B8754" s="72" t="str">
        <f t="shared" si="335"/>
        <v/>
      </c>
      <c r="C8754" s="73"/>
      <c r="D8754" s="73"/>
      <c r="E8754" s="73"/>
      <c r="F8754" s="73"/>
      <c r="G8754" s="73"/>
    </row>
    <row r="8755" spans="1:7" x14ac:dyDescent="0.25">
      <c r="A8755" s="71" t="str">
        <f>IF(
   SUMPRODUCT(--(Sinduscon!$3:$3=DATE(2013,INT((ROW(A8952)-1)/20)+1,1)))&gt;0,
   DATE(2013,INT((ROW(A8952)-1)/20)+1,1),
   ""
)</f>
        <v/>
      </c>
      <c r="B8755" s="72" t="str">
        <f t="shared" si="335"/>
        <v/>
      </c>
      <c r="C8755" s="73"/>
      <c r="D8755" s="73"/>
      <c r="E8755" s="73"/>
      <c r="F8755" s="73"/>
      <c r="G8755" s="73"/>
    </row>
    <row r="8756" spans="1:7" x14ac:dyDescent="0.25">
      <c r="A8756" s="71" t="str">
        <f>IF(
   SUMPRODUCT(--(Sinduscon!$3:$3=DATE(2013,INT((ROW(A8953)-1)/20)+1,1)))&gt;0,
   DATE(2013,INT((ROW(A8953)-1)/20)+1,1),
   ""
)</f>
        <v/>
      </c>
      <c r="B8756" s="72" t="str">
        <f t="shared" si="335"/>
        <v/>
      </c>
      <c r="C8756" s="73"/>
      <c r="D8756" s="73"/>
      <c r="E8756" s="73"/>
      <c r="F8756" s="73"/>
      <c r="G8756" s="73"/>
    </row>
    <row r="8757" spans="1:7" x14ac:dyDescent="0.25">
      <c r="A8757" s="71" t="str">
        <f>IF(
   SUMPRODUCT(--(Sinduscon!$3:$3=DATE(2013,INT((ROW(A8954)-1)/20)+1,1)))&gt;0,
   DATE(2013,INT((ROW(A8954)-1)/20)+1,1),
   ""
)</f>
        <v/>
      </c>
      <c r="B8757" s="72" t="str">
        <f t="shared" si="335"/>
        <v/>
      </c>
      <c r="C8757" s="73"/>
      <c r="D8757" s="73"/>
      <c r="E8757" s="73"/>
      <c r="F8757" s="73"/>
      <c r="G8757" s="73"/>
    </row>
    <row r="8758" spans="1:7" x14ac:dyDescent="0.25">
      <c r="A8758" s="71" t="str">
        <f>IF(
   SUMPRODUCT(--(Sinduscon!$3:$3=DATE(2013,INT((ROW(A8955)-1)/20)+1,1)))&gt;0,
   DATE(2013,INT((ROW(A8955)-1)/20)+1,1),
   ""
)</f>
        <v/>
      </c>
      <c r="B8758" s="72" t="str">
        <f t="shared" si="335"/>
        <v/>
      </c>
      <c r="C8758" s="73"/>
      <c r="D8758" s="73"/>
      <c r="E8758" s="73"/>
      <c r="F8758" s="73"/>
      <c r="G8758" s="73"/>
    </row>
    <row r="8759" spans="1:7" x14ac:dyDescent="0.25">
      <c r="A8759" s="71" t="str">
        <f>IF(
   SUMPRODUCT(--(Sinduscon!$3:$3=DATE(2013,INT((ROW(A8956)-1)/20)+1,1)))&gt;0,
   DATE(2013,INT((ROW(A8956)-1)/20)+1,1),
   ""
)</f>
        <v/>
      </c>
      <c r="B8759" s="72" t="str">
        <f t="shared" si="335"/>
        <v/>
      </c>
      <c r="C8759" s="73"/>
      <c r="D8759" s="73"/>
      <c r="E8759" s="73"/>
      <c r="F8759" s="73"/>
      <c r="G8759" s="73"/>
    </row>
    <row r="8760" spans="1:7" x14ac:dyDescent="0.25">
      <c r="A8760" s="71" t="str">
        <f>IF(
   SUMPRODUCT(--(Sinduscon!$3:$3=DATE(2013,INT((ROW(A8957)-1)/20)+1,1)))&gt;0,
   DATE(2013,INT((ROW(A8957)-1)/20)+1,1),
   ""
)</f>
        <v/>
      </c>
      <c r="B8760" s="72" t="str">
        <f t="shared" si="335"/>
        <v/>
      </c>
      <c r="C8760" s="73"/>
      <c r="D8760" s="73"/>
      <c r="E8760" s="73"/>
      <c r="F8760" s="73"/>
      <c r="G8760" s="73"/>
    </row>
    <row r="8761" spans="1:7" x14ac:dyDescent="0.25">
      <c r="A8761" s="71" t="str">
        <f>IF(
   SUMPRODUCT(--(Sinduscon!$3:$3=DATE(2013,INT((ROW(A8958)-1)/20)+1,1)))&gt;0,
   DATE(2013,INT((ROW(A8958)-1)/20)+1,1),
   ""
)</f>
        <v/>
      </c>
      <c r="B8761" s="72" t="str">
        <f t="shared" si="335"/>
        <v/>
      </c>
      <c r="C8761" s="73"/>
      <c r="D8761" s="73"/>
      <c r="E8761" s="73"/>
      <c r="F8761" s="73"/>
      <c r="G8761" s="73"/>
    </row>
    <row r="8762" spans="1:7" x14ac:dyDescent="0.25">
      <c r="A8762" s="71" t="str">
        <f>IF(
   SUMPRODUCT(--(Sinduscon!$3:$3=DATE(2013,INT((ROW(A8959)-1)/20)+1,1)))&gt;0,
   DATE(2013,INT((ROW(A8959)-1)/20)+1,1),
   ""
)</f>
        <v/>
      </c>
      <c r="B8762" s="72" t="str">
        <f t="shared" si="335"/>
        <v/>
      </c>
      <c r="C8762" s="73"/>
      <c r="D8762" s="73"/>
      <c r="E8762" s="73"/>
      <c r="F8762" s="73"/>
      <c r="G8762" s="73"/>
    </row>
    <row r="8763" spans="1:7" x14ac:dyDescent="0.25">
      <c r="A8763" s="71" t="str">
        <f>IF(
   SUMPRODUCT(--(Sinduscon!$3:$3=DATE(2013,INT((ROW(A8960)-1)/20)+1,1)))&gt;0,
   DATE(2013,INT((ROW(A8960)-1)/20)+1,1),
   ""
)</f>
        <v/>
      </c>
      <c r="B8763" s="72" t="str">
        <f t="shared" si="335"/>
        <v/>
      </c>
      <c r="C8763" s="73"/>
      <c r="D8763" s="73"/>
      <c r="E8763" s="73"/>
      <c r="F8763" s="73"/>
      <c r="G8763" s="73"/>
    </row>
    <row r="8764" spans="1:7" x14ac:dyDescent="0.25">
      <c r="A8764" s="71" t="str">
        <f>IF(
   SUMPRODUCT(--(Sinduscon!$3:$3=DATE(2013,INT((ROW(A8961)-1)/20)+1,1)))&gt;0,
   DATE(2013,INT((ROW(A8961)-1)/20)+1,1),
   ""
)</f>
        <v/>
      </c>
      <c r="B8764" s="72" t="str">
        <f t="shared" si="335"/>
        <v/>
      </c>
      <c r="C8764" s="73"/>
      <c r="D8764" s="73"/>
      <c r="E8764" s="73"/>
      <c r="F8764" s="73"/>
      <c r="G8764" s="73"/>
    </row>
    <row r="8765" spans="1:7" x14ac:dyDescent="0.25">
      <c r="A8765" s="71" t="str">
        <f>IF(
   SUMPRODUCT(--(Sinduscon!$3:$3=DATE(2013,INT((ROW(A8962)-1)/20)+1,1)))&gt;0,
   DATE(2013,INT((ROW(A8962)-1)/20)+1,1),
   ""
)</f>
        <v/>
      </c>
      <c r="B8765" s="72" t="str">
        <f t="shared" si="335"/>
        <v/>
      </c>
      <c r="C8765" s="73"/>
      <c r="D8765" s="73"/>
      <c r="E8765" s="73"/>
      <c r="F8765" s="73"/>
      <c r="G8765" s="73"/>
    </row>
    <row r="8766" spans="1:7" x14ac:dyDescent="0.25">
      <c r="A8766" s="71" t="str">
        <f>IF(
   SUMPRODUCT(--(Sinduscon!$3:$3=DATE(2013,INT((ROW(A8963)-1)/20)+1,1)))&gt;0,
   DATE(2013,INT((ROW(A8963)-1)/20)+1,1),
   ""
)</f>
        <v/>
      </c>
      <c r="B8766" s="72" t="str">
        <f t="shared" si="335"/>
        <v/>
      </c>
      <c r="C8766" s="73"/>
      <c r="D8766" s="73"/>
      <c r="E8766" s="73"/>
      <c r="F8766" s="73"/>
      <c r="G8766" s="73"/>
    </row>
    <row r="8767" spans="1:7" x14ac:dyDescent="0.25">
      <c r="A8767" s="71" t="str">
        <f>IF(
   SUMPRODUCT(--(Sinduscon!$3:$3=DATE(2013,INT((ROW(A8964)-1)/20)+1,1)))&gt;0,
   DATE(2013,INT((ROW(A8964)-1)/20)+1,1),
   ""
)</f>
        <v/>
      </c>
      <c r="B8767" s="72" t="str">
        <f t="shared" si="335"/>
        <v/>
      </c>
      <c r="C8767" s="73"/>
      <c r="D8767" s="73"/>
      <c r="E8767" s="73"/>
      <c r="F8767" s="73"/>
      <c r="G8767" s="73"/>
    </row>
    <row r="8768" spans="1:7" x14ac:dyDescent="0.25">
      <c r="A8768" s="71" t="str">
        <f>IF(
   SUMPRODUCT(--(Sinduscon!$3:$3=DATE(2013,INT((ROW(A8965)-1)/20)+1,1)))&gt;0,
   DATE(2013,INT((ROW(A8965)-1)/20)+1,1),
   ""
)</f>
        <v/>
      </c>
      <c r="B8768" s="72" t="str">
        <f t="shared" si="335"/>
        <v/>
      </c>
      <c r="C8768" s="73"/>
      <c r="D8768" s="73"/>
      <c r="E8768" s="73"/>
      <c r="F8768" s="73"/>
      <c r="G8768" s="73"/>
    </row>
    <row r="8769" spans="1:7" x14ac:dyDescent="0.25">
      <c r="A8769" s="71" t="str">
        <f>IF(
   SUMPRODUCT(--(Sinduscon!$3:$3=DATE(2013,INT((ROW(A8966)-1)/20)+1,1)))&gt;0,
   DATE(2013,INT((ROW(A8966)-1)/20)+1,1),
   ""
)</f>
        <v/>
      </c>
      <c r="B8769" s="72" t="str">
        <f t="shared" si="335"/>
        <v/>
      </c>
      <c r="C8769" s="73"/>
      <c r="D8769" s="73"/>
      <c r="E8769" s="73"/>
      <c r="F8769" s="73"/>
      <c r="G8769" s="73"/>
    </row>
    <row r="8770" spans="1:7" x14ac:dyDescent="0.25">
      <c r="A8770" s="71" t="str">
        <f>IF(
   SUMPRODUCT(--(Sinduscon!$3:$3=DATE(2013,INT((ROW(A8967)-1)/20)+1,1)))&gt;0,
   DATE(2013,INT((ROW(A8967)-1)/20)+1,1),
   ""
)</f>
        <v/>
      </c>
      <c r="B8770" s="72" t="str">
        <f t="shared" si="335"/>
        <v/>
      </c>
      <c r="C8770" s="73"/>
      <c r="D8770" s="73"/>
      <c r="E8770" s="73"/>
      <c r="F8770" s="73"/>
      <c r="G8770" s="73"/>
    </row>
    <row r="8771" spans="1:7" x14ac:dyDescent="0.25">
      <c r="A8771" s="71" t="str">
        <f>IF(
   SUMPRODUCT(--(Sinduscon!$3:$3=DATE(2013,INT((ROW(A8968)-1)/20)+1,1)))&gt;0,
   DATE(2013,INT((ROW(A8968)-1)/20)+1,1),
   ""
)</f>
        <v/>
      </c>
      <c r="B8771" s="72" t="str">
        <f t="shared" si="335"/>
        <v/>
      </c>
      <c r="C8771" s="73"/>
      <c r="D8771" s="73"/>
      <c r="E8771" s="73"/>
      <c r="F8771" s="73"/>
      <c r="G8771" s="73"/>
    </row>
    <row r="8772" spans="1:7" x14ac:dyDescent="0.25">
      <c r="A8772" s="71" t="str">
        <f>IF(
   SUMPRODUCT(--(Sinduscon!$3:$3=DATE(2013,INT((ROW(A8969)-1)/20)+1,1)))&gt;0,
   DATE(2013,INT((ROW(A8969)-1)/20)+1,1),
   ""
)</f>
        <v/>
      </c>
      <c r="B8772" s="72" t="str">
        <f t="shared" si="335"/>
        <v/>
      </c>
      <c r="C8772" s="73"/>
      <c r="D8772" s="73"/>
      <c r="E8772" s="73"/>
      <c r="F8772" s="73"/>
      <c r="G8772" s="73"/>
    </row>
    <row r="8773" spans="1:7" x14ac:dyDescent="0.25">
      <c r="A8773" s="71" t="str">
        <f>IF(
   SUMPRODUCT(--(Sinduscon!$3:$3=DATE(2013,INT((ROW(A8970)-1)/20)+1,1)))&gt;0,
   DATE(2013,INT((ROW(A8970)-1)/20)+1,1),
   ""
)</f>
        <v/>
      </c>
      <c r="B8773" s="72" t="str">
        <f t="shared" si="335"/>
        <v/>
      </c>
      <c r="C8773" s="73"/>
      <c r="D8773" s="73"/>
      <c r="E8773" s="73"/>
      <c r="F8773" s="73"/>
      <c r="G8773" s="73"/>
    </row>
    <row r="8774" spans="1:7" x14ac:dyDescent="0.25">
      <c r="A8774" s="71" t="str">
        <f>IF(
   SUMPRODUCT(--(Sinduscon!$3:$3=DATE(2013,INT((ROW(A8971)-1)/20)+1,1)))&gt;0,
   DATE(2013,INT((ROW(A8971)-1)/20)+1,1),
   ""
)</f>
        <v/>
      </c>
      <c r="B8774" s="72" t="str">
        <f t="shared" si="335"/>
        <v/>
      </c>
      <c r="C8774" s="73"/>
      <c r="D8774" s="73"/>
      <c r="E8774" s="73"/>
      <c r="F8774" s="73"/>
      <c r="G8774" s="73"/>
    </row>
    <row r="8775" spans="1:7" x14ac:dyDescent="0.25">
      <c r="A8775" s="71" t="str">
        <f>IF(
   SUMPRODUCT(--(Sinduscon!$3:$3=DATE(2013,INT((ROW(A8972)-1)/20)+1,1)))&gt;0,
   DATE(2013,INT((ROW(A8972)-1)/20)+1,1),
   ""
)</f>
        <v/>
      </c>
      <c r="B8775" s="72" t="str">
        <f t="shared" si="335"/>
        <v/>
      </c>
      <c r="C8775" s="73"/>
      <c r="D8775" s="73"/>
      <c r="E8775" s="73"/>
      <c r="F8775" s="73"/>
      <c r="G8775" s="73"/>
    </row>
    <row r="8776" spans="1:7" x14ac:dyDescent="0.25">
      <c r="A8776" s="71" t="str">
        <f>IF(
   SUMPRODUCT(--(Sinduscon!$3:$3=DATE(2013,INT((ROW(A8973)-1)/20)+1,1)))&gt;0,
   DATE(2013,INT((ROW(A8973)-1)/20)+1,1),
   ""
)</f>
        <v/>
      </c>
      <c r="B8776" s="72" t="str">
        <f t="shared" ref="B8776:B8839" si="336">IF(A8776&lt;&gt;"", CHOOSE(MOD(QUOTIENT(ROW()-4,4),5)+1,"R-1","PP-4","R-8","R-16","PIS"), "")</f>
        <v/>
      </c>
      <c r="C8776" s="73"/>
      <c r="D8776" s="73"/>
      <c r="E8776" s="73"/>
      <c r="F8776" s="73"/>
      <c r="G8776" s="73"/>
    </row>
    <row r="8777" spans="1:7" x14ac:dyDescent="0.25">
      <c r="A8777" s="71" t="str">
        <f>IF(
   SUMPRODUCT(--(Sinduscon!$3:$3=DATE(2013,INT((ROW(A8974)-1)/20)+1,1)))&gt;0,
   DATE(2013,INT((ROW(A8974)-1)/20)+1,1),
   ""
)</f>
        <v/>
      </c>
      <c r="B8777" s="72" t="str">
        <f t="shared" si="336"/>
        <v/>
      </c>
      <c r="C8777" s="73"/>
      <c r="D8777" s="73"/>
      <c r="E8777" s="73"/>
      <c r="F8777" s="73"/>
      <c r="G8777" s="73"/>
    </row>
    <row r="8778" spans="1:7" x14ac:dyDescent="0.25">
      <c r="A8778" s="71" t="str">
        <f>IF(
   SUMPRODUCT(--(Sinduscon!$3:$3=DATE(2013,INT((ROW(A8975)-1)/20)+1,1)))&gt;0,
   DATE(2013,INT((ROW(A8975)-1)/20)+1,1),
   ""
)</f>
        <v/>
      </c>
      <c r="B8778" s="72" t="str">
        <f t="shared" si="336"/>
        <v/>
      </c>
      <c r="C8778" s="73"/>
      <c r="D8778" s="73"/>
      <c r="E8778" s="73"/>
      <c r="F8778" s="73"/>
      <c r="G8778" s="73"/>
    </row>
    <row r="8779" spans="1:7" x14ac:dyDescent="0.25">
      <c r="A8779" s="71" t="str">
        <f>IF(
   SUMPRODUCT(--(Sinduscon!$3:$3=DATE(2013,INT((ROW(A8976)-1)/20)+1,1)))&gt;0,
   DATE(2013,INT((ROW(A8976)-1)/20)+1,1),
   ""
)</f>
        <v/>
      </c>
      <c r="B8779" s="72" t="str">
        <f t="shared" si="336"/>
        <v/>
      </c>
      <c r="C8779" s="73"/>
      <c r="D8779" s="73"/>
      <c r="E8779" s="73"/>
      <c r="F8779" s="73"/>
      <c r="G8779" s="73"/>
    </row>
    <row r="8780" spans="1:7" x14ac:dyDescent="0.25">
      <c r="A8780" s="71" t="str">
        <f>IF(
   SUMPRODUCT(--(Sinduscon!$3:$3=DATE(2013,INT((ROW(A8977)-1)/20)+1,1)))&gt;0,
   DATE(2013,INT((ROW(A8977)-1)/20)+1,1),
   ""
)</f>
        <v/>
      </c>
      <c r="B8780" s="72" t="str">
        <f t="shared" si="336"/>
        <v/>
      </c>
      <c r="C8780" s="73"/>
      <c r="D8780" s="73"/>
      <c r="E8780" s="73"/>
      <c r="F8780" s="73"/>
      <c r="G8780" s="73"/>
    </row>
    <row r="8781" spans="1:7" x14ac:dyDescent="0.25">
      <c r="A8781" s="71" t="str">
        <f>IF(
   SUMPRODUCT(--(Sinduscon!$3:$3=DATE(2013,INT((ROW(A8978)-1)/20)+1,1)))&gt;0,
   DATE(2013,INT((ROW(A8978)-1)/20)+1,1),
   ""
)</f>
        <v/>
      </c>
      <c r="B8781" s="72" t="str">
        <f t="shared" si="336"/>
        <v/>
      </c>
      <c r="C8781" s="73"/>
      <c r="D8781" s="73"/>
      <c r="E8781" s="73"/>
      <c r="F8781" s="73"/>
      <c r="G8781" s="73"/>
    </row>
    <row r="8782" spans="1:7" x14ac:dyDescent="0.25">
      <c r="A8782" s="71" t="str">
        <f>IF(
   SUMPRODUCT(--(Sinduscon!$3:$3=DATE(2013,INT((ROW(A8979)-1)/20)+1,1)))&gt;0,
   DATE(2013,INT((ROW(A8979)-1)/20)+1,1),
   ""
)</f>
        <v/>
      </c>
      <c r="B8782" s="72" t="str">
        <f t="shared" si="336"/>
        <v/>
      </c>
      <c r="C8782" s="73"/>
      <c r="D8782" s="73"/>
      <c r="E8782" s="73"/>
      <c r="F8782" s="73"/>
      <c r="G8782" s="73"/>
    </row>
    <row r="8783" spans="1:7" x14ac:dyDescent="0.25">
      <c r="A8783" s="71" t="str">
        <f>IF(
   SUMPRODUCT(--(Sinduscon!$3:$3=DATE(2013,INT((ROW(A8980)-1)/20)+1,1)))&gt;0,
   DATE(2013,INT((ROW(A8980)-1)/20)+1,1),
   ""
)</f>
        <v/>
      </c>
      <c r="B8783" s="72" t="str">
        <f t="shared" si="336"/>
        <v/>
      </c>
      <c r="C8783" s="73"/>
      <c r="D8783" s="73"/>
      <c r="E8783" s="73"/>
      <c r="F8783" s="73"/>
      <c r="G8783" s="73"/>
    </row>
    <row r="8784" spans="1:7" x14ac:dyDescent="0.25">
      <c r="A8784" s="71" t="str">
        <f>IF(
   SUMPRODUCT(--(Sinduscon!$3:$3=DATE(2013,INT((ROW(A8981)-1)/20)+1,1)))&gt;0,
   DATE(2013,INT((ROW(A8981)-1)/20)+1,1),
   ""
)</f>
        <v/>
      </c>
      <c r="B8784" s="72" t="str">
        <f t="shared" si="336"/>
        <v/>
      </c>
      <c r="C8784" s="73"/>
      <c r="D8784" s="73"/>
      <c r="E8784" s="73"/>
      <c r="F8784" s="73"/>
      <c r="G8784" s="73"/>
    </row>
    <row r="8785" spans="1:7" x14ac:dyDescent="0.25">
      <c r="A8785" s="71" t="str">
        <f>IF(
   SUMPRODUCT(--(Sinduscon!$3:$3=DATE(2013,INT((ROW(A8982)-1)/20)+1,1)))&gt;0,
   DATE(2013,INT((ROW(A8982)-1)/20)+1,1),
   ""
)</f>
        <v/>
      </c>
      <c r="B8785" s="72" t="str">
        <f t="shared" si="336"/>
        <v/>
      </c>
      <c r="C8785" s="73"/>
      <c r="D8785" s="73"/>
      <c r="E8785" s="73"/>
      <c r="F8785" s="73"/>
      <c r="G8785" s="73"/>
    </row>
    <row r="8786" spans="1:7" x14ac:dyDescent="0.25">
      <c r="A8786" s="71" t="str">
        <f>IF(
   SUMPRODUCT(--(Sinduscon!$3:$3=DATE(2013,INT((ROW(A8983)-1)/20)+1,1)))&gt;0,
   DATE(2013,INT((ROW(A8983)-1)/20)+1,1),
   ""
)</f>
        <v/>
      </c>
      <c r="B8786" s="72" t="str">
        <f t="shared" si="336"/>
        <v/>
      </c>
      <c r="C8786" s="73"/>
      <c r="D8786" s="73"/>
      <c r="E8786" s="73"/>
      <c r="F8786" s="73"/>
      <c r="G8786" s="73"/>
    </row>
    <row r="8787" spans="1:7" x14ac:dyDescent="0.25">
      <c r="A8787" s="71" t="str">
        <f>IF(
   SUMPRODUCT(--(Sinduscon!$3:$3=DATE(2013,INT((ROW(A8984)-1)/20)+1,1)))&gt;0,
   DATE(2013,INT((ROW(A8984)-1)/20)+1,1),
   ""
)</f>
        <v/>
      </c>
      <c r="B8787" s="72" t="str">
        <f t="shared" si="336"/>
        <v/>
      </c>
      <c r="C8787" s="73"/>
      <c r="D8787" s="73"/>
      <c r="E8787" s="73"/>
      <c r="F8787" s="73"/>
      <c r="G8787" s="73"/>
    </row>
    <row r="8788" spans="1:7" x14ac:dyDescent="0.25">
      <c r="A8788" s="71" t="str">
        <f>IF(
   SUMPRODUCT(--(Sinduscon!$3:$3=DATE(2013,INT((ROW(A8985)-1)/20)+1,1)))&gt;0,
   DATE(2013,INT((ROW(A8985)-1)/20)+1,1),
   ""
)</f>
        <v/>
      </c>
      <c r="B8788" s="72" t="str">
        <f t="shared" si="336"/>
        <v/>
      </c>
      <c r="C8788" s="73"/>
      <c r="D8788" s="73"/>
      <c r="E8788" s="73"/>
      <c r="F8788" s="73"/>
      <c r="G8788" s="73"/>
    </row>
    <row r="8789" spans="1:7" x14ac:dyDescent="0.25">
      <c r="A8789" s="71" t="str">
        <f>IF(
   SUMPRODUCT(--(Sinduscon!$3:$3=DATE(2013,INT((ROW(A8986)-1)/20)+1,1)))&gt;0,
   DATE(2013,INT((ROW(A8986)-1)/20)+1,1),
   ""
)</f>
        <v/>
      </c>
      <c r="B8789" s="72" t="str">
        <f t="shared" si="336"/>
        <v/>
      </c>
      <c r="C8789" s="73"/>
      <c r="D8789" s="73"/>
      <c r="E8789" s="73"/>
      <c r="F8789" s="73"/>
      <c r="G8789" s="73"/>
    </row>
    <row r="8790" spans="1:7" x14ac:dyDescent="0.25">
      <c r="A8790" s="71" t="str">
        <f>IF(
   SUMPRODUCT(--(Sinduscon!$3:$3=DATE(2013,INT((ROW(A8987)-1)/20)+1,1)))&gt;0,
   DATE(2013,INT((ROW(A8987)-1)/20)+1,1),
   ""
)</f>
        <v/>
      </c>
      <c r="B8790" s="72" t="str">
        <f t="shared" si="336"/>
        <v/>
      </c>
      <c r="C8790" s="73"/>
      <c r="D8790" s="73"/>
      <c r="E8790" s="73"/>
      <c r="F8790" s="73"/>
      <c r="G8790" s="73"/>
    </row>
    <row r="8791" spans="1:7" x14ac:dyDescent="0.25">
      <c r="A8791" s="71" t="str">
        <f>IF(
   SUMPRODUCT(--(Sinduscon!$3:$3=DATE(2013,INT((ROW(A8988)-1)/20)+1,1)))&gt;0,
   DATE(2013,INT((ROW(A8988)-1)/20)+1,1),
   ""
)</f>
        <v/>
      </c>
      <c r="B8791" s="72" t="str">
        <f t="shared" si="336"/>
        <v/>
      </c>
      <c r="C8791" s="73"/>
      <c r="D8791" s="73"/>
      <c r="E8791" s="73"/>
      <c r="F8791" s="73"/>
      <c r="G8791" s="73"/>
    </row>
    <row r="8792" spans="1:7" x14ac:dyDescent="0.25">
      <c r="A8792" s="71" t="str">
        <f>IF(
   SUMPRODUCT(--(Sinduscon!$3:$3=DATE(2013,INT((ROW(A8989)-1)/20)+1,1)))&gt;0,
   DATE(2013,INT((ROW(A8989)-1)/20)+1,1),
   ""
)</f>
        <v/>
      </c>
      <c r="B8792" s="72" t="str">
        <f t="shared" si="336"/>
        <v/>
      </c>
      <c r="C8792" s="73"/>
      <c r="D8792" s="73"/>
      <c r="E8792" s="73"/>
      <c r="F8792" s="73"/>
      <c r="G8792" s="73"/>
    </row>
    <row r="8793" spans="1:7" x14ac:dyDescent="0.25">
      <c r="A8793" s="71" t="str">
        <f>IF(
   SUMPRODUCT(--(Sinduscon!$3:$3=DATE(2013,INT((ROW(A8990)-1)/20)+1,1)))&gt;0,
   DATE(2013,INT((ROW(A8990)-1)/20)+1,1),
   ""
)</f>
        <v/>
      </c>
      <c r="B8793" s="72" t="str">
        <f t="shared" si="336"/>
        <v/>
      </c>
      <c r="C8793" s="73"/>
      <c r="D8793" s="73"/>
      <c r="E8793" s="73"/>
      <c r="F8793" s="73"/>
      <c r="G8793" s="73"/>
    </row>
    <row r="8794" spans="1:7" x14ac:dyDescent="0.25">
      <c r="A8794" s="71" t="str">
        <f>IF(
   SUMPRODUCT(--(Sinduscon!$3:$3=DATE(2013,INT((ROW(A8991)-1)/20)+1,1)))&gt;0,
   DATE(2013,INT((ROW(A8991)-1)/20)+1,1),
   ""
)</f>
        <v/>
      </c>
      <c r="B8794" s="72" t="str">
        <f t="shared" si="336"/>
        <v/>
      </c>
      <c r="C8794" s="73"/>
      <c r="D8794" s="73"/>
      <c r="E8794" s="73"/>
      <c r="F8794" s="73"/>
      <c r="G8794" s="73"/>
    </row>
    <row r="8795" spans="1:7" x14ac:dyDescent="0.25">
      <c r="A8795" s="71" t="str">
        <f>IF(
   SUMPRODUCT(--(Sinduscon!$3:$3=DATE(2013,INT((ROW(A8992)-1)/20)+1,1)))&gt;0,
   DATE(2013,INT((ROW(A8992)-1)/20)+1,1),
   ""
)</f>
        <v/>
      </c>
      <c r="B8795" s="72" t="str">
        <f t="shared" si="336"/>
        <v/>
      </c>
      <c r="C8795" s="73"/>
      <c r="D8795" s="73"/>
      <c r="E8795" s="73"/>
      <c r="F8795" s="73"/>
      <c r="G8795" s="73"/>
    </row>
    <row r="8796" spans="1:7" x14ac:dyDescent="0.25">
      <c r="A8796" s="71" t="str">
        <f>IF(
   SUMPRODUCT(--(Sinduscon!$3:$3=DATE(2013,INT((ROW(A8993)-1)/20)+1,1)))&gt;0,
   DATE(2013,INT((ROW(A8993)-1)/20)+1,1),
   ""
)</f>
        <v/>
      </c>
      <c r="B8796" s="72" t="str">
        <f t="shared" si="336"/>
        <v/>
      </c>
      <c r="C8796" s="73"/>
      <c r="D8796" s="73"/>
      <c r="E8796" s="73"/>
      <c r="F8796" s="73"/>
      <c r="G8796" s="73"/>
    </row>
    <row r="8797" spans="1:7" x14ac:dyDescent="0.25">
      <c r="A8797" s="71" t="str">
        <f>IF(
   SUMPRODUCT(--(Sinduscon!$3:$3=DATE(2013,INT((ROW(A8994)-1)/20)+1,1)))&gt;0,
   DATE(2013,INT((ROW(A8994)-1)/20)+1,1),
   ""
)</f>
        <v/>
      </c>
      <c r="B8797" s="72" t="str">
        <f t="shared" si="336"/>
        <v/>
      </c>
      <c r="C8797" s="73"/>
      <c r="D8797" s="73"/>
      <c r="E8797" s="73"/>
      <c r="F8797" s="73"/>
      <c r="G8797" s="73"/>
    </row>
    <row r="8798" spans="1:7" x14ac:dyDescent="0.25">
      <c r="A8798" s="71" t="str">
        <f>IF(
   SUMPRODUCT(--(Sinduscon!$3:$3=DATE(2013,INT((ROW(A8995)-1)/20)+1,1)))&gt;0,
   DATE(2013,INT((ROW(A8995)-1)/20)+1,1),
   ""
)</f>
        <v/>
      </c>
      <c r="B8798" s="72" t="str">
        <f t="shared" si="336"/>
        <v/>
      </c>
      <c r="C8798" s="73"/>
      <c r="D8798" s="73"/>
      <c r="E8798" s="73"/>
      <c r="F8798" s="73"/>
      <c r="G8798" s="73"/>
    </row>
    <row r="8799" spans="1:7" x14ac:dyDescent="0.25">
      <c r="A8799" s="71" t="str">
        <f>IF(
   SUMPRODUCT(--(Sinduscon!$3:$3=DATE(2013,INT((ROW(A8996)-1)/20)+1,1)))&gt;0,
   DATE(2013,INT((ROW(A8996)-1)/20)+1,1),
   ""
)</f>
        <v/>
      </c>
      <c r="B8799" s="72" t="str">
        <f t="shared" si="336"/>
        <v/>
      </c>
      <c r="C8799" s="73"/>
      <c r="D8799" s="73"/>
      <c r="E8799" s="73"/>
      <c r="F8799" s="73"/>
      <c r="G8799" s="73"/>
    </row>
    <row r="8800" spans="1:7" x14ac:dyDescent="0.25">
      <c r="A8800" s="71" t="str">
        <f>IF(
   SUMPRODUCT(--(Sinduscon!$3:$3=DATE(2013,INT((ROW(A8997)-1)/20)+1,1)))&gt;0,
   DATE(2013,INT((ROW(A8997)-1)/20)+1,1),
   ""
)</f>
        <v/>
      </c>
      <c r="B8800" s="72" t="str">
        <f t="shared" si="336"/>
        <v/>
      </c>
      <c r="C8800" s="73"/>
      <c r="D8800" s="73"/>
      <c r="E8800" s="73"/>
      <c r="F8800" s="73"/>
      <c r="G8800" s="73"/>
    </row>
    <row r="8801" spans="1:7" x14ac:dyDescent="0.25">
      <c r="A8801" s="71" t="str">
        <f>IF(
   SUMPRODUCT(--(Sinduscon!$3:$3=DATE(2013,INT((ROW(A8998)-1)/20)+1,1)))&gt;0,
   DATE(2013,INT((ROW(A8998)-1)/20)+1,1),
   ""
)</f>
        <v/>
      </c>
      <c r="B8801" s="72" t="str">
        <f t="shared" si="336"/>
        <v/>
      </c>
      <c r="C8801" s="73"/>
      <c r="D8801" s="73"/>
      <c r="E8801" s="73"/>
      <c r="F8801" s="73"/>
      <c r="G8801" s="73"/>
    </row>
    <row r="8802" spans="1:7" x14ac:dyDescent="0.25">
      <c r="A8802" s="71" t="str">
        <f>IF(
   SUMPRODUCT(--(Sinduscon!$3:$3=DATE(2013,INT((ROW(A8999)-1)/20)+1,1)))&gt;0,
   DATE(2013,INT((ROW(A8999)-1)/20)+1,1),
   ""
)</f>
        <v/>
      </c>
      <c r="B8802" s="72" t="str">
        <f t="shared" si="336"/>
        <v/>
      </c>
      <c r="C8802" s="73"/>
      <c r="D8802" s="73"/>
      <c r="E8802" s="73"/>
      <c r="F8802" s="73"/>
      <c r="G8802" s="73"/>
    </row>
    <row r="8803" spans="1:7" x14ac:dyDescent="0.25">
      <c r="A8803" s="71" t="str">
        <f>IF(
   SUMPRODUCT(--(Sinduscon!$3:$3=DATE(2013,INT((ROW(A9000)-1)/20)+1,1)))&gt;0,
   DATE(2013,INT((ROW(A9000)-1)/20)+1,1),
   ""
)</f>
        <v/>
      </c>
      <c r="B8803" s="72" t="str">
        <f t="shared" si="336"/>
        <v/>
      </c>
      <c r="C8803" s="73"/>
      <c r="D8803" s="73"/>
      <c r="E8803" s="73"/>
      <c r="F8803" s="73"/>
      <c r="G8803" s="73"/>
    </row>
    <row r="8804" spans="1:7" x14ac:dyDescent="0.25">
      <c r="A8804" s="71" t="str">
        <f>IF(
   SUMPRODUCT(--(Sinduscon!$3:$3=DATE(2013,INT((ROW(A9001)-1)/20)+1,1)))&gt;0,
   DATE(2013,INT((ROW(A9001)-1)/20)+1,1),
   ""
)</f>
        <v/>
      </c>
      <c r="B8804" s="72" t="str">
        <f t="shared" si="336"/>
        <v/>
      </c>
      <c r="C8804" s="73"/>
      <c r="D8804" s="73"/>
      <c r="E8804" s="73"/>
      <c r="F8804" s="73"/>
      <c r="G8804" s="73"/>
    </row>
    <row r="8805" spans="1:7" x14ac:dyDescent="0.25">
      <c r="A8805" s="71" t="str">
        <f>IF(
   SUMPRODUCT(--(Sinduscon!$3:$3=DATE(2013,INT((ROW(A9002)-1)/20)+1,1)))&gt;0,
   DATE(2013,INT((ROW(A9002)-1)/20)+1,1),
   ""
)</f>
        <v/>
      </c>
      <c r="B8805" s="72" t="str">
        <f t="shared" si="336"/>
        <v/>
      </c>
      <c r="C8805" s="73"/>
      <c r="D8805" s="73"/>
      <c r="E8805" s="73"/>
      <c r="F8805" s="73"/>
      <c r="G8805" s="73"/>
    </row>
    <row r="8806" spans="1:7" x14ac:dyDescent="0.25">
      <c r="A8806" s="71" t="str">
        <f>IF(
   SUMPRODUCT(--(Sinduscon!$3:$3=DATE(2013,INT((ROW(A9003)-1)/20)+1,1)))&gt;0,
   DATE(2013,INT((ROW(A9003)-1)/20)+1,1),
   ""
)</f>
        <v/>
      </c>
      <c r="B8806" s="72" t="str">
        <f t="shared" si="336"/>
        <v/>
      </c>
      <c r="C8806" s="73"/>
      <c r="D8806" s="73"/>
      <c r="E8806" s="73"/>
      <c r="F8806" s="73"/>
      <c r="G8806" s="73"/>
    </row>
    <row r="8807" spans="1:7" x14ac:dyDescent="0.25">
      <c r="A8807" s="71" t="str">
        <f>IF(
   SUMPRODUCT(--(Sinduscon!$3:$3=DATE(2013,INT((ROW(A9004)-1)/20)+1,1)))&gt;0,
   DATE(2013,INT((ROW(A9004)-1)/20)+1,1),
   ""
)</f>
        <v/>
      </c>
      <c r="B8807" s="72" t="str">
        <f t="shared" si="336"/>
        <v/>
      </c>
      <c r="C8807" s="73"/>
      <c r="D8807" s="73"/>
      <c r="E8807" s="73"/>
      <c r="F8807" s="73"/>
      <c r="G8807" s="73"/>
    </row>
    <row r="8808" spans="1:7" x14ac:dyDescent="0.25">
      <c r="A8808" s="71" t="str">
        <f>IF(
   SUMPRODUCT(--(Sinduscon!$3:$3=DATE(2013,INT((ROW(A9005)-1)/20)+1,1)))&gt;0,
   DATE(2013,INT((ROW(A9005)-1)/20)+1,1),
   ""
)</f>
        <v/>
      </c>
      <c r="B8808" s="72" t="str">
        <f t="shared" si="336"/>
        <v/>
      </c>
      <c r="C8808" s="73"/>
      <c r="D8808" s="73"/>
      <c r="E8808" s="73"/>
      <c r="F8808" s="73"/>
      <c r="G8808" s="73"/>
    </row>
    <row r="8809" spans="1:7" x14ac:dyDescent="0.25">
      <c r="A8809" s="71" t="str">
        <f>IF(
   SUMPRODUCT(--(Sinduscon!$3:$3=DATE(2013,INT((ROW(A9006)-1)/20)+1,1)))&gt;0,
   DATE(2013,INT((ROW(A9006)-1)/20)+1,1),
   ""
)</f>
        <v/>
      </c>
      <c r="B8809" s="72" t="str">
        <f t="shared" si="336"/>
        <v/>
      </c>
      <c r="C8809" s="73"/>
      <c r="D8809" s="73"/>
      <c r="E8809" s="73"/>
      <c r="F8809" s="73"/>
      <c r="G8809" s="73"/>
    </row>
    <row r="8810" spans="1:7" x14ac:dyDescent="0.25">
      <c r="A8810" s="71" t="str">
        <f>IF(
   SUMPRODUCT(--(Sinduscon!$3:$3=DATE(2013,INT((ROW(A9007)-1)/20)+1,1)))&gt;0,
   DATE(2013,INT((ROW(A9007)-1)/20)+1,1),
   ""
)</f>
        <v/>
      </c>
      <c r="B8810" s="72" t="str">
        <f t="shared" si="336"/>
        <v/>
      </c>
      <c r="C8810" s="73"/>
      <c r="D8810" s="73"/>
      <c r="E8810" s="73"/>
      <c r="F8810" s="73"/>
      <c r="G8810" s="73"/>
    </row>
    <row r="8811" spans="1:7" x14ac:dyDescent="0.25">
      <c r="A8811" s="71" t="str">
        <f>IF(
   SUMPRODUCT(--(Sinduscon!$3:$3=DATE(2013,INT((ROW(A9008)-1)/20)+1,1)))&gt;0,
   DATE(2013,INT((ROW(A9008)-1)/20)+1,1),
   ""
)</f>
        <v/>
      </c>
      <c r="B8811" s="72" t="str">
        <f t="shared" si="336"/>
        <v/>
      </c>
      <c r="C8811" s="73"/>
      <c r="D8811" s="73"/>
      <c r="E8811" s="73"/>
      <c r="F8811" s="73"/>
      <c r="G8811" s="73"/>
    </row>
    <row r="8812" spans="1:7" x14ac:dyDescent="0.25">
      <c r="A8812" s="71" t="str">
        <f>IF(
   SUMPRODUCT(--(Sinduscon!$3:$3=DATE(2013,INT((ROW(A9009)-1)/20)+1,1)))&gt;0,
   DATE(2013,INT((ROW(A9009)-1)/20)+1,1),
   ""
)</f>
        <v/>
      </c>
      <c r="B8812" s="72" t="str">
        <f t="shared" si="336"/>
        <v/>
      </c>
      <c r="C8812" s="73"/>
      <c r="D8812" s="73"/>
      <c r="E8812" s="73"/>
      <c r="F8812" s="73"/>
      <c r="G8812" s="73"/>
    </row>
    <row r="8813" spans="1:7" x14ac:dyDescent="0.25">
      <c r="A8813" s="71" t="str">
        <f>IF(
   SUMPRODUCT(--(Sinduscon!$3:$3=DATE(2013,INT((ROW(A9010)-1)/20)+1,1)))&gt;0,
   DATE(2013,INT((ROW(A9010)-1)/20)+1,1),
   ""
)</f>
        <v/>
      </c>
      <c r="B8813" s="72" t="str">
        <f t="shared" si="336"/>
        <v/>
      </c>
      <c r="C8813" s="73"/>
      <c r="D8813" s="73"/>
      <c r="E8813" s="73"/>
      <c r="F8813" s="73"/>
      <c r="G8813" s="73"/>
    </row>
    <row r="8814" spans="1:7" x14ac:dyDescent="0.25">
      <c r="A8814" s="71" t="str">
        <f>IF(
   SUMPRODUCT(--(Sinduscon!$3:$3=DATE(2013,INT((ROW(A9011)-1)/20)+1,1)))&gt;0,
   DATE(2013,INT((ROW(A9011)-1)/20)+1,1),
   ""
)</f>
        <v/>
      </c>
      <c r="B8814" s="72" t="str">
        <f t="shared" si="336"/>
        <v/>
      </c>
      <c r="C8814" s="73"/>
      <c r="D8814" s="73"/>
      <c r="E8814" s="73"/>
      <c r="F8814" s="73"/>
      <c r="G8814" s="73"/>
    </row>
    <row r="8815" spans="1:7" x14ac:dyDescent="0.25">
      <c r="A8815" s="71" t="str">
        <f>IF(
   SUMPRODUCT(--(Sinduscon!$3:$3=DATE(2013,INT((ROW(A9012)-1)/20)+1,1)))&gt;0,
   DATE(2013,INT((ROW(A9012)-1)/20)+1,1),
   ""
)</f>
        <v/>
      </c>
      <c r="B8815" s="72" t="str">
        <f t="shared" si="336"/>
        <v/>
      </c>
      <c r="C8815" s="73"/>
      <c r="D8815" s="73"/>
      <c r="E8815" s="73"/>
      <c r="F8815" s="73"/>
      <c r="G8815" s="73"/>
    </row>
    <row r="8816" spans="1:7" x14ac:dyDescent="0.25">
      <c r="A8816" s="71" t="str">
        <f>IF(
   SUMPRODUCT(--(Sinduscon!$3:$3=DATE(2013,INT((ROW(A9013)-1)/20)+1,1)))&gt;0,
   DATE(2013,INT((ROW(A9013)-1)/20)+1,1),
   ""
)</f>
        <v/>
      </c>
      <c r="B8816" s="72" t="str">
        <f t="shared" si="336"/>
        <v/>
      </c>
      <c r="C8816" s="73"/>
      <c r="D8816" s="73"/>
      <c r="E8816" s="73"/>
      <c r="F8816" s="73"/>
      <c r="G8816" s="73"/>
    </row>
    <row r="8817" spans="1:7" x14ac:dyDescent="0.25">
      <c r="A8817" s="71" t="str">
        <f>IF(
   SUMPRODUCT(--(Sinduscon!$3:$3=DATE(2013,INT((ROW(A9014)-1)/20)+1,1)))&gt;0,
   DATE(2013,INT((ROW(A9014)-1)/20)+1,1),
   ""
)</f>
        <v/>
      </c>
      <c r="B8817" s="72" t="str">
        <f t="shared" si="336"/>
        <v/>
      </c>
      <c r="C8817" s="73"/>
      <c r="D8817" s="73"/>
      <c r="E8817" s="73"/>
      <c r="F8817" s="73"/>
      <c r="G8817" s="73"/>
    </row>
    <row r="8818" spans="1:7" x14ac:dyDescent="0.25">
      <c r="A8818" s="71" t="str">
        <f>IF(
   SUMPRODUCT(--(Sinduscon!$3:$3=DATE(2013,INT((ROW(A9015)-1)/20)+1,1)))&gt;0,
   DATE(2013,INT((ROW(A9015)-1)/20)+1,1),
   ""
)</f>
        <v/>
      </c>
      <c r="B8818" s="72" t="str">
        <f t="shared" si="336"/>
        <v/>
      </c>
      <c r="C8818" s="73"/>
      <c r="D8818" s="73"/>
      <c r="E8818" s="73"/>
      <c r="F8818" s="73"/>
      <c r="G8818" s="73"/>
    </row>
    <row r="8819" spans="1:7" x14ac:dyDescent="0.25">
      <c r="A8819" s="71" t="str">
        <f>IF(
   SUMPRODUCT(--(Sinduscon!$3:$3=DATE(2013,INT((ROW(A9016)-1)/20)+1,1)))&gt;0,
   DATE(2013,INT((ROW(A9016)-1)/20)+1,1),
   ""
)</f>
        <v/>
      </c>
      <c r="B8819" s="72" t="str">
        <f t="shared" si="336"/>
        <v/>
      </c>
      <c r="C8819" s="73"/>
      <c r="D8819" s="73"/>
      <c r="E8819" s="73"/>
      <c r="F8819" s="73"/>
      <c r="G8819" s="73"/>
    </row>
    <row r="8820" spans="1:7" x14ac:dyDescent="0.25">
      <c r="A8820" s="71" t="str">
        <f>IF(
   SUMPRODUCT(--(Sinduscon!$3:$3=DATE(2013,INT((ROW(A9017)-1)/20)+1,1)))&gt;0,
   DATE(2013,INT((ROW(A9017)-1)/20)+1,1),
   ""
)</f>
        <v/>
      </c>
      <c r="B8820" s="72" t="str">
        <f t="shared" si="336"/>
        <v/>
      </c>
      <c r="C8820" s="73"/>
      <c r="D8820" s="73"/>
      <c r="E8820" s="73"/>
      <c r="F8820" s="73"/>
      <c r="G8820" s="73"/>
    </row>
    <row r="8821" spans="1:7" x14ac:dyDescent="0.25">
      <c r="A8821" s="71" t="str">
        <f>IF(
   SUMPRODUCT(--(Sinduscon!$3:$3=DATE(2013,INT((ROW(A9018)-1)/20)+1,1)))&gt;0,
   DATE(2013,INT((ROW(A9018)-1)/20)+1,1),
   ""
)</f>
        <v/>
      </c>
      <c r="B8821" s="72" t="str">
        <f t="shared" si="336"/>
        <v/>
      </c>
      <c r="C8821" s="73"/>
      <c r="D8821" s="73"/>
      <c r="E8821" s="73"/>
      <c r="F8821" s="73"/>
      <c r="G8821" s="73"/>
    </row>
    <row r="8822" spans="1:7" x14ac:dyDescent="0.25">
      <c r="A8822" s="71" t="str">
        <f>IF(
   SUMPRODUCT(--(Sinduscon!$3:$3=DATE(2013,INT((ROW(A9019)-1)/20)+1,1)))&gt;0,
   DATE(2013,INT((ROW(A9019)-1)/20)+1,1),
   ""
)</f>
        <v/>
      </c>
      <c r="B8822" s="72" t="str">
        <f t="shared" si="336"/>
        <v/>
      </c>
      <c r="C8822" s="73"/>
      <c r="D8822" s="73"/>
      <c r="E8822" s="73"/>
      <c r="F8822" s="73"/>
      <c r="G8822" s="73"/>
    </row>
    <row r="8823" spans="1:7" x14ac:dyDescent="0.25">
      <c r="A8823" s="71" t="str">
        <f>IF(
   SUMPRODUCT(--(Sinduscon!$3:$3=DATE(2013,INT((ROW(A9020)-1)/20)+1,1)))&gt;0,
   DATE(2013,INT((ROW(A9020)-1)/20)+1,1),
   ""
)</f>
        <v/>
      </c>
      <c r="B8823" s="72" t="str">
        <f t="shared" si="336"/>
        <v/>
      </c>
      <c r="C8823" s="73"/>
      <c r="D8823" s="73"/>
      <c r="E8823" s="73"/>
      <c r="F8823" s="73"/>
      <c r="G8823" s="73"/>
    </row>
    <row r="8824" spans="1:7" x14ac:dyDescent="0.25">
      <c r="A8824" s="71" t="str">
        <f>IF(
   SUMPRODUCT(--(Sinduscon!$3:$3=DATE(2013,INT((ROW(A9021)-1)/20)+1,1)))&gt;0,
   DATE(2013,INT((ROW(A9021)-1)/20)+1,1),
   ""
)</f>
        <v/>
      </c>
      <c r="B8824" s="72" t="str">
        <f t="shared" si="336"/>
        <v/>
      </c>
      <c r="C8824" s="73"/>
      <c r="D8824" s="73"/>
      <c r="E8824" s="73"/>
      <c r="F8824" s="73"/>
      <c r="G8824" s="73"/>
    </row>
    <row r="8825" spans="1:7" x14ac:dyDescent="0.25">
      <c r="A8825" s="71" t="str">
        <f>IF(
   SUMPRODUCT(--(Sinduscon!$3:$3=DATE(2013,INT((ROW(A9022)-1)/20)+1,1)))&gt;0,
   DATE(2013,INT((ROW(A9022)-1)/20)+1,1),
   ""
)</f>
        <v/>
      </c>
      <c r="B8825" s="72" t="str">
        <f t="shared" si="336"/>
        <v/>
      </c>
      <c r="C8825" s="73"/>
      <c r="D8825" s="73"/>
      <c r="E8825" s="73"/>
      <c r="F8825" s="73"/>
      <c r="G8825" s="73"/>
    </row>
    <row r="8826" spans="1:7" x14ac:dyDescent="0.25">
      <c r="A8826" s="71" t="str">
        <f>IF(
   SUMPRODUCT(--(Sinduscon!$3:$3=DATE(2013,INT((ROW(A9023)-1)/20)+1,1)))&gt;0,
   DATE(2013,INT((ROW(A9023)-1)/20)+1,1),
   ""
)</f>
        <v/>
      </c>
      <c r="B8826" s="72" t="str">
        <f t="shared" si="336"/>
        <v/>
      </c>
      <c r="C8826" s="73"/>
      <c r="D8826" s="73"/>
      <c r="E8826" s="73"/>
      <c r="F8826" s="73"/>
      <c r="G8826" s="73"/>
    </row>
    <row r="8827" spans="1:7" x14ac:dyDescent="0.25">
      <c r="A8827" s="71" t="str">
        <f>IF(
   SUMPRODUCT(--(Sinduscon!$3:$3=DATE(2013,INT((ROW(A9024)-1)/20)+1,1)))&gt;0,
   DATE(2013,INT((ROW(A9024)-1)/20)+1,1),
   ""
)</f>
        <v/>
      </c>
      <c r="B8827" s="72" t="str">
        <f t="shared" si="336"/>
        <v/>
      </c>
      <c r="C8827" s="73"/>
      <c r="D8827" s="73"/>
      <c r="E8827" s="73"/>
      <c r="F8827" s="73"/>
      <c r="G8827" s="73"/>
    </row>
    <row r="8828" spans="1:7" x14ac:dyDescent="0.25">
      <c r="A8828" s="71" t="str">
        <f>IF(
   SUMPRODUCT(--(Sinduscon!$3:$3=DATE(2013,INT((ROW(A9025)-1)/20)+1,1)))&gt;0,
   DATE(2013,INT((ROW(A9025)-1)/20)+1,1),
   ""
)</f>
        <v/>
      </c>
      <c r="B8828" s="72" t="str">
        <f t="shared" si="336"/>
        <v/>
      </c>
      <c r="C8828" s="73"/>
      <c r="D8828" s="73"/>
      <c r="E8828" s="73"/>
      <c r="F8828" s="73"/>
      <c r="G8828" s="73"/>
    </row>
    <row r="8829" spans="1:7" x14ac:dyDescent="0.25">
      <c r="A8829" s="71" t="str">
        <f>IF(
   SUMPRODUCT(--(Sinduscon!$3:$3=DATE(2013,INT((ROW(A9026)-1)/20)+1,1)))&gt;0,
   DATE(2013,INT((ROW(A9026)-1)/20)+1,1),
   ""
)</f>
        <v/>
      </c>
      <c r="B8829" s="72" t="str">
        <f t="shared" si="336"/>
        <v/>
      </c>
      <c r="C8829" s="73"/>
      <c r="D8829" s="73"/>
      <c r="E8829" s="73"/>
      <c r="F8829" s="73"/>
      <c r="G8829" s="73"/>
    </row>
    <row r="8830" spans="1:7" x14ac:dyDescent="0.25">
      <c r="A8830" s="71" t="str">
        <f>IF(
   SUMPRODUCT(--(Sinduscon!$3:$3=DATE(2013,INT((ROW(A9027)-1)/20)+1,1)))&gt;0,
   DATE(2013,INT((ROW(A9027)-1)/20)+1,1),
   ""
)</f>
        <v/>
      </c>
      <c r="B8830" s="72" t="str">
        <f t="shared" si="336"/>
        <v/>
      </c>
      <c r="C8830" s="73"/>
      <c r="D8830" s="73"/>
      <c r="E8830" s="73"/>
      <c r="F8830" s="73"/>
      <c r="G8830" s="73"/>
    </row>
    <row r="8831" spans="1:7" x14ac:dyDescent="0.25">
      <c r="A8831" s="71" t="str">
        <f>IF(
   SUMPRODUCT(--(Sinduscon!$3:$3=DATE(2013,INT((ROW(A9028)-1)/20)+1,1)))&gt;0,
   DATE(2013,INT((ROW(A9028)-1)/20)+1,1),
   ""
)</f>
        <v/>
      </c>
      <c r="B8831" s="72" t="str">
        <f t="shared" si="336"/>
        <v/>
      </c>
      <c r="C8831" s="73"/>
      <c r="D8831" s="73"/>
      <c r="E8831" s="73"/>
      <c r="F8831" s="73"/>
      <c r="G8831" s="73"/>
    </row>
    <row r="8832" spans="1:7" x14ac:dyDescent="0.25">
      <c r="A8832" s="71" t="str">
        <f>IF(
   SUMPRODUCT(--(Sinduscon!$3:$3=DATE(2013,INT((ROW(A9029)-1)/20)+1,1)))&gt;0,
   DATE(2013,INT((ROW(A9029)-1)/20)+1,1),
   ""
)</f>
        <v/>
      </c>
      <c r="B8832" s="72" t="str">
        <f t="shared" si="336"/>
        <v/>
      </c>
      <c r="C8832" s="73"/>
      <c r="D8832" s="73"/>
      <c r="E8832" s="73"/>
      <c r="F8832" s="73"/>
      <c r="G8832" s="73"/>
    </row>
    <row r="8833" spans="1:7" x14ac:dyDescent="0.25">
      <c r="A8833" s="71" t="str">
        <f>IF(
   SUMPRODUCT(--(Sinduscon!$3:$3=DATE(2013,INT((ROW(A9030)-1)/20)+1,1)))&gt;0,
   DATE(2013,INT((ROW(A9030)-1)/20)+1,1),
   ""
)</f>
        <v/>
      </c>
      <c r="B8833" s="72" t="str">
        <f t="shared" si="336"/>
        <v/>
      </c>
      <c r="C8833" s="73"/>
      <c r="D8833" s="73"/>
      <c r="E8833" s="73"/>
      <c r="F8833" s="73"/>
      <c r="G8833" s="73"/>
    </row>
    <row r="8834" spans="1:7" x14ac:dyDescent="0.25">
      <c r="A8834" s="71" t="str">
        <f>IF(
   SUMPRODUCT(--(Sinduscon!$3:$3=DATE(2013,INT((ROW(A9031)-1)/20)+1,1)))&gt;0,
   DATE(2013,INT((ROW(A9031)-1)/20)+1,1),
   ""
)</f>
        <v/>
      </c>
      <c r="B8834" s="72" t="str">
        <f t="shared" si="336"/>
        <v/>
      </c>
      <c r="C8834" s="73"/>
      <c r="D8834" s="73"/>
      <c r="E8834" s="73"/>
      <c r="F8834" s="73"/>
      <c r="G8834" s="73"/>
    </row>
    <row r="8835" spans="1:7" x14ac:dyDescent="0.25">
      <c r="A8835" s="71" t="str">
        <f>IF(
   SUMPRODUCT(--(Sinduscon!$3:$3=DATE(2013,INT((ROW(A9032)-1)/20)+1,1)))&gt;0,
   DATE(2013,INT((ROW(A9032)-1)/20)+1,1),
   ""
)</f>
        <v/>
      </c>
      <c r="B8835" s="72" t="str">
        <f t="shared" si="336"/>
        <v/>
      </c>
      <c r="C8835" s="73"/>
      <c r="D8835" s="73"/>
      <c r="E8835" s="73"/>
      <c r="F8835" s="73"/>
      <c r="G8835" s="73"/>
    </row>
    <row r="8836" spans="1:7" x14ac:dyDescent="0.25">
      <c r="A8836" s="71" t="str">
        <f>IF(
   SUMPRODUCT(--(Sinduscon!$3:$3=DATE(2013,INT((ROW(A9033)-1)/20)+1,1)))&gt;0,
   DATE(2013,INT((ROW(A9033)-1)/20)+1,1),
   ""
)</f>
        <v/>
      </c>
      <c r="B8836" s="72" t="str">
        <f t="shared" si="336"/>
        <v/>
      </c>
      <c r="C8836" s="73"/>
      <c r="D8836" s="73"/>
      <c r="E8836" s="73"/>
      <c r="F8836" s="73"/>
      <c r="G8836" s="73"/>
    </row>
    <row r="8837" spans="1:7" x14ac:dyDescent="0.25">
      <c r="A8837" s="71" t="str">
        <f>IF(
   SUMPRODUCT(--(Sinduscon!$3:$3=DATE(2013,INT((ROW(A9034)-1)/20)+1,1)))&gt;0,
   DATE(2013,INT((ROW(A9034)-1)/20)+1,1),
   ""
)</f>
        <v/>
      </c>
      <c r="B8837" s="72" t="str">
        <f t="shared" si="336"/>
        <v/>
      </c>
      <c r="C8837" s="73"/>
      <c r="D8837" s="73"/>
      <c r="E8837" s="73"/>
      <c r="F8837" s="73"/>
      <c r="G8837" s="73"/>
    </row>
    <row r="8838" spans="1:7" x14ac:dyDescent="0.25">
      <c r="A8838" s="71" t="str">
        <f>IF(
   SUMPRODUCT(--(Sinduscon!$3:$3=DATE(2013,INT((ROW(A9035)-1)/20)+1,1)))&gt;0,
   DATE(2013,INT((ROW(A9035)-1)/20)+1,1),
   ""
)</f>
        <v/>
      </c>
      <c r="B8838" s="72" t="str">
        <f t="shared" si="336"/>
        <v/>
      </c>
      <c r="C8838" s="73"/>
      <c r="D8838" s="73"/>
      <c r="E8838" s="73"/>
      <c r="F8838" s="73"/>
      <c r="G8838" s="73"/>
    </row>
    <row r="8839" spans="1:7" x14ac:dyDescent="0.25">
      <c r="A8839" s="71" t="str">
        <f>IF(
   SUMPRODUCT(--(Sinduscon!$3:$3=DATE(2013,INT((ROW(A9036)-1)/20)+1,1)))&gt;0,
   DATE(2013,INT((ROW(A9036)-1)/20)+1,1),
   ""
)</f>
        <v/>
      </c>
      <c r="B8839" s="72" t="str">
        <f t="shared" si="336"/>
        <v/>
      </c>
      <c r="C8839" s="73"/>
      <c r="D8839" s="73"/>
      <c r="E8839" s="73"/>
      <c r="F8839" s="73"/>
      <c r="G8839" s="73"/>
    </row>
    <row r="8840" spans="1:7" x14ac:dyDescent="0.25">
      <c r="A8840" s="71" t="str">
        <f>IF(
   SUMPRODUCT(--(Sinduscon!$3:$3=DATE(2013,INT((ROW(A9037)-1)/20)+1,1)))&gt;0,
   DATE(2013,INT((ROW(A9037)-1)/20)+1,1),
   ""
)</f>
        <v/>
      </c>
      <c r="B8840" s="72" t="str">
        <f t="shared" ref="B8840:B8903" si="337">IF(A8840&lt;&gt;"", CHOOSE(MOD(QUOTIENT(ROW()-4,4),5)+1,"R-1","PP-4","R-8","R-16","PIS"), "")</f>
        <v/>
      </c>
      <c r="C8840" s="73"/>
      <c r="D8840" s="73"/>
      <c r="E8840" s="73"/>
      <c r="F8840" s="73"/>
      <c r="G8840" s="73"/>
    </row>
    <row r="8841" spans="1:7" x14ac:dyDescent="0.25">
      <c r="A8841" s="71" t="str">
        <f>IF(
   SUMPRODUCT(--(Sinduscon!$3:$3=DATE(2013,INT((ROW(A9038)-1)/20)+1,1)))&gt;0,
   DATE(2013,INT((ROW(A9038)-1)/20)+1,1),
   ""
)</f>
        <v/>
      </c>
      <c r="B8841" s="72" t="str">
        <f t="shared" si="337"/>
        <v/>
      </c>
      <c r="C8841" s="73"/>
      <c r="D8841" s="73"/>
      <c r="E8841" s="73"/>
      <c r="F8841" s="73"/>
      <c r="G8841" s="73"/>
    </row>
    <row r="8842" spans="1:7" x14ac:dyDescent="0.25">
      <c r="A8842" s="71" t="str">
        <f>IF(
   SUMPRODUCT(--(Sinduscon!$3:$3=DATE(2013,INT((ROW(A9039)-1)/20)+1,1)))&gt;0,
   DATE(2013,INT((ROW(A9039)-1)/20)+1,1),
   ""
)</f>
        <v/>
      </c>
      <c r="B8842" s="72" t="str">
        <f t="shared" si="337"/>
        <v/>
      </c>
      <c r="C8842" s="73"/>
      <c r="D8842" s="73"/>
      <c r="E8842" s="73"/>
      <c r="F8842" s="73"/>
      <c r="G8842" s="73"/>
    </row>
    <row r="8843" spans="1:7" x14ac:dyDescent="0.25">
      <c r="A8843" s="71" t="str">
        <f>IF(
   SUMPRODUCT(--(Sinduscon!$3:$3=DATE(2013,INT((ROW(A9040)-1)/20)+1,1)))&gt;0,
   DATE(2013,INT((ROW(A9040)-1)/20)+1,1),
   ""
)</f>
        <v/>
      </c>
      <c r="B8843" s="72" t="str">
        <f t="shared" si="337"/>
        <v/>
      </c>
      <c r="C8843" s="73"/>
      <c r="D8843" s="73"/>
      <c r="E8843" s="73"/>
      <c r="F8843" s="73"/>
      <c r="G8843" s="73"/>
    </row>
    <row r="8844" spans="1:7" x14ac:dyDescent="0.25">
      <c r="A8844" s="71" t="str">
        <f>IF(
   SUMPRODUCT(--(Sinduscon!$3:$3=DATE(2013,INT((ROW(A9041)-1)/20)+1,1)))&gt;0,
   DATE(2013,INT((ROW(A9041)-1)/20)+1,1),
   ""
)</f>
        <v/>
      </c>
      <c r="B8844" s="72" t="str">
        <f t="shared" si="337"/>
        <v/>
      </c>
      <c r="C8844" s="73"/>
      <c r="D8844" s="73"/>
      <c r="E8844" s="73"/>
      <c r="F8844" s="73"/>
      <c r="G8844" s="73"/>
    </row>
    <row r="8845" spans="1:7" x14ac:dyDescent="0.25">
      <c r="A8845" s="71" t="str">
        <f>IF(
   SUMPRODUCT(--(Sinduscon!$3:$3=DATE(2013,INT((ROW(A9042)-1)/20)+1,1)))&gt;0,
   DATE(2013,INT((ROW(A9042)-1)/20)+1,1),
   ""
)</f>
        <v/>
      </c>
      <c r="B8845" s="72" t="str">
        <f t="shared" si="337"/>
        <v/>
      </c>
      <c r="C8845" s="73"/>
      <c r="D8845" s="73"/>
      <c r="E8845" s="73"/>
      <c r="F8845" s="73"/>
      <c r="G8845" s="73"/>
    </row>
    <row r="8846" spans="1:7" x14ac:dyDescent="0.25">
      <c r="A8846" s="71" t="str">
        <f>IF(
   SUMPRODUCT(--(Sinduscon!$3:$3=DATE(2013,INT((ROW(A9043)-1)/20)+1,1)))&gt;0,
   DATE(2013,INT((ROW(A9043)-1)/20)+1,1),
   ""
)</f>
        <v/>
      </c>
      <c r="B8846" s="72" t="str">
        <f t="shared" si="337"/>
        <v/>
      </c>
      <c r="C8846" s="73"/>
      <c r="D8846" s="73"/>
      <c r="E8846" s="73"/>
      <c r="F8846" s="73"/>
      <c r="G8846" s="73"/>
    </row>
    <row r="8847" spans="1:7" x14ac:dyDescent="0.25">
      <c r="A8847" s="71" t="str">
        <f>IF(
   SUMPRODUCT(--(Sinduscon!$3:$3=DATE(2013,INT((ROW(A9044)-1)/20)+1,1)))&gt;0,
   DATE(2013,INT((ROW(A9044)-1)/20)+1,1),
   ""
)</f>
        <v/>
      </c>
      <c r="B8847" s="72" t="str">
        <f t="shared" si="337"/>
        <v/>
      </c>
      <c r="C8847" s="73"/>
      <c r="D8847" s="73"/>
      <c r="E8847" s="73"/>
      <c r="F8847" s="73"/>
      <c r="G8847" s="73"/>
    </row>
    <row r="8848" spans="1:7" x14ac:dyDescent="0.25">
      <c r="A8848" s="71" t="str">
        <f>IF(
   SUMPRODUCT(--(Sinduscon!$3:$3=DATE(2013,INT((ROW(A9045)-1)/20)+1,1)))&gt;0,
   DATE(2013,INT((ROW(A9045)-1)/20)+1,1),
   ""
)</f>
        <v/>
      </c>
      <c r="B8848" s="72" t="str">
        <f t="shared" si="337"/>
        <v/>
      </c>
      <c r="C8848" s="73"/>
      <c r="D8848" s="73"/>
      <c r="E8848" s="73"/>
      <c r="F8848" s="73"/>
      <c r="G8848" s="73"/>
    </row>
    <row r="8849" spans="1:7" x14ac:dyDescent="0.25">
      <c r="A8849" s="71" t="str">
        <f>IF(
   SUMPRODUCT(--(Sinduscon!$3:$3=DATE(2013,INT((ROW(A9046)-1)/20)+1,1)))&gt;0,
   DATE(2013,INT((ROW(A9046)-1)/20)+1,1),
   ""
)</f>
        <v/>
      </c>
      <c r="B8849" s="72" t="str">
        <f t="shared" si="337"/>
        <v/>
      </c>
      <c r="C8849" s="73"/>
      <c r="D8849" s="73"/>
      <c r="E8849" s="73"/>
      <c r="F8849" s="73"/>
      <c r="G8849" s="73"/>
    </row>
    <row r="8850" spans="1:7" x14ac:dyDescent="0.25">
      <c r="A8850" s="71" t="str">
        <f>IF(
   SUMPRODUCT(--(Sinduscon!$3:$3=DATE(2013,INT((ROW(A9047)-1)/20)+1,1)))&gt;0,
   DATE(2013,INT((ROW(A9047)-1)/20)+1,1),
   ""
)</f>
        <v/>
      </c>
      <c r="B8850" s="72" t="str">
        <f t="shared" si="337"/>
        <v/>
      </c>
      <c r="C8850" s="73"/>
      <c r="D8850" s="73"/>
      <c r="E8850" s="73"/>
      <c r="F8850" s="73"/>
      <c r="G8850" s="73"/>
    </row>
    <row r="8851" spans="1:7" x14ac:dyDescent="0.25">
      <c r="A8851" s="71" t="str">
        <f>IF(
   SUMPRODUCT(--(Sinduscon!$3:$3=DATE(2013,INT((ROW(A9048)-1)/20)+1,1)))&gt;0,
   DATE(2013,INT((ROW(A9048)-1)/20)+1,1),
   ""
)</f>
        <v/>
      </c>
      <c r="B8851" s="72" t="str">
        <f t="shared" si="337"/>
        <v/>
      </c>
      <c r="C8851" s="73"/>
      <c r="D8851" s="73"/>
      <c r="E8851" s="73"/>
      <c r="F8851" s="73"/>
      <c r="G8851" s="73"/>
    </row>
    <row r="8852" spans="1:7" x14ac:dyDescent="0.25">
      <c r="A8852" s="71" t="str">
        <f>IF(
   SUMPRODUCT(--(Sinduscon!$3:$3=DATE(2013,INT((ROW(A9049)-1)/20)+1,1)))&gt;0,
   DATE(2013,INT((ROW(A9049)-1)/20)+1,1),
   ""
)</f>
        <v/>
      </c>
      <c r="B8852" s="72" t="str">
        <f t="shared" si="337"/>
        <v/>
      </c>
      <c r="C8852" s="73"/>
      <c r="D8852" s="73"/>
      <c r="E8852" s="73"/>
      <c r="F8852" s="73"/>
      <c r="G8852" s="73"/>
    </row>
    <row r="8853" spans="1:7" x14ac:dyDescent="0.25">
      <c r="A8853" s="71" t="str">
        <f>IF(
   SUMPRODUCT(--(Sinduscon!$3:$3=DATE(2013,INT((ROW(A9050)-1)/20)+1,1)))&gt;0,
   DATE(2013,INT((ROW(A9050)-1)/20)+1,1),
   ""
)</f>
        <v/>
      </c>
      <c r="B8853" s="72" t="str">
        <f t="shared" si="337"/>
        <v/>
      </c>
      <c r="C8853" s="73"/>
      <c r="D8853" s="73"/>
      <c r="E8853" s="73"/>
      <c r="F8853" s="73"/>
      <c r="G8853" s="73"/>
    </row>
    <row r="8854" spans="1:7" x14ac:dyDescent="0.25">
      <c r="A8854" s="71" t="str">
        <f>IF(
   SUMPRODUCT(--(Sinduscon!$3:$3=DATE(2013,INT((ROW(A9051)-1)/20)+1,1)))&gt;0,
   DATE(2013,INT((ROW(A9051)-1)/20)+1,1),
   ""
)</f>
        <v/>
      </c>
      <c r="B8854" s="72" t="str">
        <f t="shared" si="337"/>
        <v/>
      </c>
      <c r="C8854" s="73"/>
      <c r="D8854" s="73"/>
      <c r="E8854" s="73"/>
      <c r="F8854" s="73"/>
      <c r="G8854" s="73"/>
    </row>
    <row r="8855" spans="1:7" x14ac:dyDescent="0.25">
      <c r="A8855" s="71" t="str">
        <f>IF(
   SUMPRODUCT(--(Sinduscon!$3:$3=DATE(2013,INT((ROW(A9052)-1)/20)+1,1)))&gt;0,
   DATE(2013,INT((ROW(A9052)-1)/20)+1,1),
   ""
)</f>
        <v/>
      </c>
      <c r="B8855" s="72" t="str">
        <f t="shared" si="337"/>
        <v/>
      </c>
      <c r="C8855" s="73"/>
      <c r="D8855" s="73"/>
      <c r="E8855" s="73"/>
      <c r="F8855" s="73"/>
      <c r="G8855" s="73"/>
    </row>
    <row r="8856" spans="1:7" x14ac:dyDescent="0.25">
      <c r="A8856" s="71" t="str">
        <f>IF(
   SUMPRODUCT(--(Sinduscon!$3:$3=DATE(2013,INT((ROW(A9053)-1)/20)+1,1)))&gt;0,
   DATE(2013,INT((ROW(A9053)-1)/20)+1,1),
   ""
)</f>
        <v/>
      </c>
      <c r="B8856" s="72" t="str">
        <f t="shared" si="337"/>
        <v/>
      </c>
      <c r="C8856" s="73"/>
      <c r="D8856" s="73"/>
      <c r="E8856" s="73"/>
      <c r="F8856" s="73"/>
      <c r="G8856" s="73"/>
    </row>
    <row r="8857" spans="1:7" x14ac:dyDescent="0.25">
      <c r="A8857" s="71" t="str">
        <f>IF(
   SUMPRODUCT(--(Sinduscon!$3:$3=DATE(2013,INT((ROW(A9054)-1)/20)+1,1)))&gt;0,
   DATE(2013,INT((ROW(A9054)-1)/20)+1,1),
   ""
)</f>
        <v/>
      </c>
      <c r="B8857" s="72" t="str">
        <f t="shared" si="337"/>
        <v/>
      </c>
      <c r="C8857" s="73"/>
      <c r="D8857" s="73"/>
      <c r="E8857" s="73"/>
      <c r="F8857" s="73"/>
      <c r="G8857" s="73"/>
    </row>
    <row r="8858" spans="1:7" x14ac:dyDescent="0.25">
      <c r="A8858" s="71" t="str">
        <f>IF(
   SUMPRODUCT(--(Sinduscon!$3:$3=DATE(2013,INT((ROW(A9055)-1)/20)+1,1)))&gt;0,
   DATE(2013,INT((ROW(A9055)-1)/20)+1,1),
   ""
)</f>
        <v/>
      </c>
      <c r="B8858" s="72" t="str">
        <f t="shared" si="337"/>
        <v/>
      </c>
      <c r="C8858" s="73"/>
      <c r="D8858" s="73"/>
      <c r="E8858" s="73"/>
      <c r="F8858" s="73"/>
      <c r="G8858" s="73"/>
    </row>
    <row r="8859" spans="1:7" x14ac:dyDescent="0.25">
      <c r="A8859" s="71" t="str">
        <f>IF(
   SUMPRODUCT(--(Sinduscon!$3:$3=DATE(2013,INT((ROW(A9056)-1)/20)+1,1)))&gt;0,
   DATE(2013,INT((ROW(A9056)-1)/20)+1,1),
   ""
)</f>
        <v/>
      </c>
      <c r="B8859" s="72" t="str">
        <f t="shared" si="337"/>
        <v/>
      </c>
      <c r="C8859" s="73"/>
      <c r="D8859" s="73"/>
      <c r="E8859" s="73"/>
      <c r="F8859" s="73"/>
      <c r="G8859" s="73"/>
    </row>
    <row r="8860" spans="1:7" x14ac:dyDescent="0.25">
      <c r="A8860" s="71" t="str">
        <f>IF(
   SUMPRODUCT(--(Sinduscon!$3:$3=DATE(2013,INT((ROW(A9057)-1)/20)+1,1)))&gt;0,
   DATE(2013,INT((ROW(A9057)-1)/20)+1,1),
   ""
)</f>
        <v/>
      </c>
      <c r="B8860" s="72" t="str">
        <f t="shared" si="337"/>
        <v/>
      </c>
      <c r="C8860" s="73"/>
      <c r="D8860" s="73"/>
      <c r="E8860" s="73"/>
      <c r="F8860" s="73"/>
      <c r="G8860" s="73"/>
    </row>
    <row r="8861" spans="1:7" x14ac:dyDescent="0.25">
      <c r="A8861" s="71" t="str">
        <f>IF(
   SUMPRODUCT(--(Sinduscon!$3:$3=DATE(2013,INT((ROW(A9058)-1)/20)+1,1)))&gt;0,
   DATE(2013,INT((ROW(A9058)-1)/20)+1,1),
   ""
)</f>
        <v/>
      </c>
      <c r="B8861" s="72" t="str">
        <f t="shared" si="337"/>
        <v/>
      </c>
      <c r="C8861" s="73"/>
      <c r="D8861" s="73"/>
      <c r="E8861" s="73"/>
      <c r="F8861" s="73"/>
      <c r="G8861" s="73"/>
    </row>
    <row r="8862" spans="1:7" x14ac:dyDescent="0.25">
      <c r="A8862" s="71" t="str">
        <f>IF(
   SUMPRODUCT(--(Sinduscon!$3:$3=DATE(2013,INT((ROW(A9059)-1)/20)+1,1)))&gt;0,
   DATE(2013,INT((ROW(A9059)-1)/20)+1,1),
   ""
)</f>
        <v/>
      </c>
      <c r="B8862" s="72" t="str">
        <f t="shared" si="337"/>
        <v/>
      </c>
      <c r="C8862" s="73"/>
      <c r="D8862" s="73"/>
      <c r="E8862" s="73"/>
      <c r="F8862" s="73"/>
      <c r="G8862" s="73"/>
    </row>
    <row r="8863" spans="1:7" x14ac:dyDescent="0.25">
      <c r="A8863" s="71" t="str">
        <f>IF(
   SUMPRODUCT(--(Sinduscon!$3:$3=DATE(2013,INT((ROW(A9060)-1)/20)+1,1)))&gt;0,
   DATE(2013,INT((ROW(A9060)-1)/20)+1,1),
   ""
)</f>
        <v/>
      </c>
      <c r="B8863" s="72" t="str">
        <f t="shared" si="337"/>
        <v/>
      </c>
      <c r="C8863" s="73"/>
      <c r="D8863" s="73"/>
      <c r="E8863" s="73"/>
      <c r="F8863" s="73"/>
      <c r="G8863" s="73"/>
    </row>
    <row r="8864" spans="1:7" x14ac:dyDescent="0.25">
      <c r="A8864" s="71" t="str">
        <f>IF(
   SUMPRODUCT(--(Sinduscon!$3:$3=DATE(2013,INT((ROW(A9061)-1)/20)+1,1)))&gt;0,
   DATE(2013,INT((ROW(A9061)-1)/20)+1,1),
   ""
)</f>
        <v/>
      </c>
      <c r="B8864" s="72" t="str">
        <f t="shared" si="337"/>
        <v/>
      </c>
      <c r="C8864" s="73"/>
      <c r="D8864" s="73"/>
      <c r="E8864" s="73"/>
      <c r="F8864" s="73"/>
      <c r="G8864" s="73"/>
    </row>
    <row r="8865" spans="1:7" x14ac:dyDescent="0.25">
      <c r="A8865" s="71" t="str">
        <f>IF(
   SUMPRODUCT(--(Sinduscon!$3:$3=DATE(2013,INT((ROW(A9062)-1)/20)+1,1)))&gt;0,
   DATE(2013,INT((ROW(A9062)-1)/20)+1,1),
   ""
)</f>
        <v/>
      </c>
      <c r="B8865" s="72" t="str">
        <f t="shared" si="337"/>
        <v/>
      </c>
      <c r="C8865" s="73"/>
      <c r="D8865" s="73"/>
      <c r="E8865" s="73"/>
      <c r="F8865" s="73"/>
      <c r="G8865" s="73"/>
    </row>
    <row r="8866" spans="1:7" x14ac:dyDescent="0.25">
      <c r="A8866" s="71" t="str">
        <f>IF(
   SUMPRODUCT(--(Sinduscon!$3:$3=DATE(2013,INT((ROW(A9063)-1)/20)+1,1)))&gt;0,
   DATE(2013,INT((ROW(A9063)-1)/20)+1,1),
   ""
)</f>
        <v/>
      </c>
      <c r="B8866" s="72" t="str">
        <f t="shared" si="337"/>
        <v/>
      </c>
      <c r="C8866" s="73"/>
      <c r="D8866" s="73"/>
      <c r="E8866" s="73"/>
      <c r="F8866" s="73"/>
      <c r="G8866" s="73"/>
    </row>
    <row r="8867" spans="1:7" x14ac:dyDescent="0.25">
      <c r="A8867" s="71" t="str">
        <f>IF(
   SUMPRODUCT(--(Sinduscon!$3:$3=DATE(2013,INT((ROW(A9064)-1)/20)+1,1)))&gt;0,
   DATE(2013,INT((ROW(A9064)-1)/20)+1,1),
   ""
)</f>
        <v/>
      </c>
      <c r="B8867" s="72" t="str">
        <f t="shared" si="337"/>
        <v/>
      </c>
      <c r="C8867" s="73"/>
      <c r="D8867" s="73"/>
      <c r="E8867" s="73"/>
      <c r="F8867" s="73"/>
      <c r="G8867" s="73"/>
    </row>
    <row r="8868" spans="1:7" x14ac:dyDescent="0.25">
      <c r="A8868" s="71" t="str">
        <f>IF(
   SUMPRODUCT(--(Sinduscon!$3:$3=DATE(2013,INT((ROW(A9065)-1)/20)+1,1)))&gt;0,
   DATE(2013,INT((ROW(A9065)-1)/20)+1,1),
   ""
)</f>
        <v/>
      </c>
      <c r="B8868" s="72" t="str">
        <f t="shared" si="337"/>
        <v/>
      </c>
      <c r="C8868" s="73"/>
      <c r="D8868" s="73"/>
      <c r="E8868" s="73"/>
      <c r="F8868" s="73"/>
      <c r="G8868" s="73"/>
    </row>
    <row r="8869" spans="1:7" x14ac:dyDescent="0.25">
      <c r="A8869" s="71" t="str">
        <f>IF(
   SUMPRODUCT(--(Sinduscon!$3:$3=DATE(2013,INT((ROW(A9066)-1)/20)+1,1)))&gt;0,
   DATE(2013,INT((ROW(A9066)-1)/20)+1,1),
   ""
)</f>
        <v/>
      </c>
      <c r="B8869" s="72" t="str">
        <f t="shared" si="337"/>
        <v/>
      </c>
      <c r="C8869" s="73"/>
      <c r="D8869" s="73"/>
      <c r="E8869" s="73"/>
      <c r="F8869" s="73"/>
      <c r="G8869" s="73"/>
    </row>
    <row r="8870" spans="1:7" x14ac:dyDescent="0.25">
      <c r="A8870" s="71" t="str">
        <f>IF(
   SUMPRODUCT(--(Sinduscon!$3:$3=DATE(2013,INT((ROW(A9067)-1)/20)+1,1)))&gt;0,
   DATE(2013,INT((ROW(A9067)-1)/20)+1,1),
   ""
)</f>
        <v/>
      </c>
      <c r="B8870" s="72" t="str">
        <f t="shared" si="337"/>
        <v/>
      </c>
      <c r="C8870" s="73"/>
      <c r="D8870" s="73"/>
      <c r="E8870" s="73"/>
      <c r="F8870" s="73"/>
      <c r="G8870" s="73"/>
    </row>
    <row r="8871" spans="1:7" x14ac:dyDescent="0.25">
      <c r="A8871" s="71" t="str">
        <f>IF(
   SUMPRODUCT(--(Sinduscon!$3:$3=DATE(2013,INT((ROW(A9068)-1)/20)+1,1)))&gt;0,
   DATE(2013,INT((ROW(A9068)-1)/20)+1,1),
   ""
)</f>
        <v/>
      </c>
      <c r="B8871" s="72" t="str">
        <f t="shared" si="337"/>
        <v/>
      </c>
      <c r="C8871" s="73"/>
      <c r="D8871" s="73"/>
      <c r="E8871" s="73"/>
      <c r="F8871" s="73"/>
      <c r="G8871" s="73"/>
    </row>
    <row r="8872" spans="1:7" x14ac:dyDescent="0.25">
      <c r="A8872" s="71" t="str">
        <f>IF(
   SUMPRODUCT(--(Sinduscon!$3:$3=DATE(2013,INT((ROW(A9069)-1)/20)+1,1)))&gt;0,
   DATE(2013,INT((ROW(A9069)-1)/20)+1,1),
   ""
)</f>
        <v/>
      </c>
      <c r="B8872" s="72" t="str">
        <f t="shared" si="337"/>
        <v/>
      </c>
      <c r="C8872" s="73"/>
      <c r="D8872" s="73"/>
      <c r="E8872" s="73"/>
      <c r="F8872" s="73"/>
      <c r="G8872" s="73"/>
    </row>
    <row r="8873" spans="1:7" x14ac:dyDescent="0.25">
      <c r="A8873" s="71" t="str">
        <f>IF(
   SUMPRODUCT(--(Sinduscon!$3:$3=DATE(2013,INT((ROW(A9070)-1)/20)+1,1)))&gt;0,
   DATE(2013,INT((ROW(A9070)-1)/20)+1,1),
   ""
)</f>
        <v/>
      </c>
      <c r="B8873" s="72" t="str">
        <f t="shared" si="337"/>
        <v/>
      </c>
      <c r="C8873" s="73"/>
      <c r="D8873" s="73"/>
      <c r="E8873" s="73"/>
      <c r="F8873" s="73"/>
      <c r="G8873" s="73"/>
    </row>
    <row r="8874" spans="1:7" x14ac:dyDescent="0.25">
      <c r="A8874" s="71" t="str">
        <f>IF(
   SUMPRODUCT(--(Sinduscon!$3:$3=DATE(2013,INT((ROW(A9071)-1)/20)+1,1)))&gt;0,
   DATE(2013,INT((ROW(A9071)-1)/20)+1,1),
   ""
)</f>
        <v/>
      </c>
      <c r="B8874" s="72" t="str">
        <f t="shared" si="337"/>
        <v/>
      </c>
      <c r="C8874" s="73"/>
      <c r="D8874" s="73"/>
      <c r="E8874" s="73"/>
      <c r="F8874" s="73"/>
      <c r="G8874" s="73"/>
    </row>
    <row r="8875" spans="1:7" x14ac:dyDescent="0.25">
      <c r="A8875" s="71" t="str">
        <f>IF(
   SUMPRODUCT(--(Sinduscon!$3:$3=DATE(2013,INT((ROW(A9072)-1)/20)+1,1)))&gt;0,
   DATE(2013,INT((ROW(A9072)-1)/20)+1,1),
   ""
)</f>
        <v/>
      </c>
      <c r="B8875" s="72" t="str">
        <f t="shared" si="337"/>
        <v/>
      </c>
      <c r="C8875" s="73"/>
      <c r="D8875" s="73"/>
      <c r="E8875" s="73"/>
      <c r="F8875" s="73"/>
      <c r="G8875" s="73"/>
    </row>
    <row r="8876" spans="1:7" x14ac:dyDescent="0.25">
      <c r="A8876" s="71" t="str">
        <f>IF(
   SUMPRODUCT(--(Sinduscon!$3:$3=DATE(2013,INT((ROW(A9073)-1)/20)+1,1)))&gt;0,
   DATE(2013,INT((ROW(A9073)-1)/20)+1,1),
   ""
)</f>
        <v/>
      </c>
      <c r="B8876" s="72" t="str">
        <f t="shared" si="337"/>
        <v/>
      </c>
      <c r="C8876" s="73"/>
      <c r="D8876" s="73"/>
      <c r="E8876" s="73"/>
      <c r="F8876" s="73"/>
      <c r="G8876" s="73"/>
    </row>
    <row r="8877" spans="1:7" x14ac:dyDescent="0.25">
      <c r="A8877" s="71" t="str">
        <f>IF(
   SUMPRODUCT(--(Sinduscon!$3:$3=DATE(2013,INT((ROW(A9074)-1)/20)+1,1)))&gt;0,
   DATE(2013,INT((ROW(A9074)-1)/20)+1,1),
   ""
)</f>
        <v/>
      </c>
      <c r="B8877" s="72" t="str">
        <f t="shared" si="337"/>
        <v/>
      </c>
      <c r="C8877" s="73"/>
      <c r="D8877" s="73"/>
      <c r="E8877" s="73"/>
      <c r="F8877" s="73"/>
      <c r="G8877" s="73"/>
    </row>
    <row r="8878" spans="1:7" x14ac:dyDescent="0.25">
      <c r="A8878" s="71" t="str">
        <f>IF(
   SUMPRODUCT(--(Sinduscon!$3:$3=DATE(2013,INT((ROW(A9075)-1)/20)+1,1)))&gt;0,
   DATE(2013,INT((ROW(A9075)-1)/20)+1,1),
   ""
)</f>
        <v/>
      </c>
      <c r="B8878" s="72" t="str">
        <f t="shared" si="337"/>
        <v/>
      </c>
      <c r="C8878" s="73"/>
      <c r="D8878" s="73"/>
      <c r="E8878" s="73"/>
      <c r="F8878" s="73"/>
      <c r="G8878" s="73"/>
    </row>
    <row r="8879" spans="1:7" x14ac:dyDescent="0.25">
      <c r="A8879" s="71" t="str">
        <f>IF(
   SUMPRODUCT(--(Sinduscon!$3:$3=DATE(2013,INT((ROW(A9076)-1)/20)+1,1)))&gt;0,
   DATE(2013,INT((ROW(A9076)-1)/20)+1,1),
   ""
)</f>
        <v/>
      </c>
      <c r="B8879" s="72" t="str">
        <f t="shared" si="337"/>
        <v/>
      </c>
      <c r="C8879" s="73"/>
      <c r="D8879" s="73"/>
      <c r="E8879" s="73"/>
      <c r="F8879" s="73"/>
      <c r="G8879" s="73"/>
    </row>
    <row r="8880" spans="1:7" x14ac:dyDescent="0.25">
      <c r="A8880" s="71" t="str">
        <f>IF(
   SUMPRODUCT(--(Sinduscon!$3:$3=DATE(2013,INT((ROW(A9077)-1)/20)+1,1)))&gt;0,
   DATE(2013,INT((ROW(A9077)-1)/20)+1,1),
   ""
)</f>
        <v/>
      </c>
      <c r="B8880" s="72" t="str">
        <f t="shared" si="337"/>
        <v/>
      </c>
      <c r="C8880" s="73"/>
      <c r="D8880" s="73"/>
      <c r="E8880" s="73"/>
      <c r="F8880" s="73"/>
      <c r="G8880" s="73"/>
    </row>
    <row r="8881" spans="1:7" x14ac:dyDescent="0.25">
      <c r="A8881" s="71" t="str">
        <f>IF(
   SUMPRODUCT(--(Sinduscon!$3:$3=DATE(2013,INT((ROW(A9078)-1)/20)+1,1)))&gt;0,
   DATE(2013,INT((ROW(A9078)-1)/20)+1,1),
   ""
)</f>
        <v/>
      </c>
      <c r="B8881" s="72" t="str">
        <f t="shared" si="337"/>
        <v/>
      </c>
      <c r="C8881" s="73"/>
      <c r="D8881" s="73"/>
      <c r="E8881" s="73"/>
      <c r="F8881" s="73"/>
      <c r="G8881" s="73"/>
    </row>
    <row r="8882" spans="1:7" x14ac:dyDescent="0.25">
      <c r="A8882" s="71" t="str">
        <f>IF(
   SUMPRODUCT(--(Sinduscon!$3:$3=DATE(2013,INT((ROW(A9079)-1)/20)+1,1)))&gt;0,
   DATE(2013,INT((ROW(A9079)-1)/20)+1,1),
   ""
)</f>
        <v/>
      </c>
      <c r="B8882" s="72" t="str">
        <f t="shared" si="337"/>
        <v/>
      </c>
      <c r="C8882" s="73"/>
      <c r="D8882" s="73"/>
      <c r="E8882" s="73"/>
      <c r="F8882" s="73"/>
      <c r="G8882" s="73"/>
    </row>
    <row r="8883" spans="1:7" x14ac:dyDescent="0.25">
      <c r="A8883" s="71" t="str">
        <f>IF(
   SUMPRODUCT(--(Sinduscon!$3:$3=DATE(2013,INT((ROW(A9080)-1)/20)+1,1)))&gt;0,
   DATE(2013,INT((ROW(A9080)-1)/20)+1,1),
   ""
)</f>
        <v/>
      </c>
      <c r="B8883" s="72" t="str">
        <f t="shared" si="337"/>
        <v/>
      </c>
      <c r="C8883" s="73"/>
      <c r="D8883" s="73"/>
      <c r="E8883" s="73"/>
      <c r="F8883" s="73"/>
      <c r="G8883" s="73"/>
    </row>
    <row r="8884" spans="1:7" x14ac:dyDescent="0.25">
      <c r="A8884" s="71" t="str">
        <f>IF(
   SUMPRODUCT(--(Sinduscon!$3:$3=DATE(2013,INT((ROW(A9081)-1)/20)+1,1)))&gt;0,
   DATE(2013,INT((ROW(A9081)-1)/20)+1,1),
   ""
)</f>
        <v/>
      </c>
      <c r="B8884" s="72" t="str">
        <f t="shared" si="337"/>
        <v/>
      </c>
      <c r="C8884" s="73"/>
      <c r="D8884" s="73"/>
      <c r="E8884" s="73"/>
      <c r="F8884" s="73"/>
      <c r="G8884" s="73"/>
    </row>
    <row r="8885" spans="1:7" x14ac:dyDescent="0.25">
      <c r="A8885" s="71" t="str">
        <f>IF(
   SUMPRODUCT(--(Sinduscon!$3:$3=DATE(2013,INT((ROW(A9082)-1)/20)+1,1)))&gt;0,
   DATE(2013,INT((ROW(A9082)-1)/20)+1,1),
   ""
)</f>
        <v/>
      </c>
      <c r="B8885" s="72" t="str">
        <f t="shared" si="337"/>
        <v/>
      </c>
      <c r="C8885" s="73"/>
      <c r="D8885" s="73"/>
      <c r="E8885" s="73"/>
      <c r="F8885" s="73"/>
      <c r="G8885" s="73"/>
    </row>
    <row r="8886" spans="1:7" x14ac:dyDescent="0.25">
      <c r="A8886" s="71" t="str">
        <f>IF(
   SUMPRODUCT(--(Sinduscon!$3:$3=DATE(2013,INT((ROW(A9083)-1)/20)+1,1)))&gt;0,
   DATE(2013,INT((ROW(A9083)-1)/20)+1,1),
   ""
)</f>
        <v/>
      </c>
      <c r="B8886" s="72" t="str">
        <f t="shared" si="337"/>
        <v/>
      </c>
      <c r="C8886" s="73"/>
      <c r="D8886" s="73"/>
      <c r="E8886" s="73"/>
      <c r="F8886" s="73"/>
      <c r="G8886" s="73"/>
    </row>
    <row r="8887" spans="1:7" x14ac:dyDescent="0.25">
      <c r="A8887" s="71" t="str">
        <f>IF(
   SUMPRODUCT(--(Sinduscon!$3:$3=DATE(2013,INT((ROW(A9084)-1)/20)+1,1)))&gt;0,
   DATE(2013,INT((ROW(A9084)-1)/20)+1,1),
   ""
)</f>
        <v/>
      </c>
      <c r="B8887" s="72" t="str">
        <f t="shared" si="337"/>
        <v/>
      </c>
      <c r="C8887" s="73"/>
      <c r="D8887" s="73"/>
      <c r="E8887" s="73"/>
      <c r="F8887" s="73"/>
      <c r="G8887" s="73"/>
    </row>
    <row r="8888" spans="1:7" x14ac:dyDescent="0.25">
      <c r="A8888" s="71" t="str">
        <f>IF(
   SUMPRODUCT(--(Sinduscon!$3:$3=DATE(2013,INT((ROW(A9085)-1)/20)+1,1)))&gt;0,
   DATE(2013,INT((ROW(A9085)-1)/20)+1,1),
   ""
)</f>
        <v/>
      </c>
      <c r="B8888" s="72" t="str">
        <f t="shared" si="337"/>
        <v/>
      </c>
      <c r="C8888" s="73"/>
      <c r="D8888" s="73"/>
      <c r="E8888" s="73"/>
      <c r="F8888" s="73"/>
      <c r="G8888" s="73"/>
    </row>
    <row r="8889" spans="1:7" x14ac:dyDescent="0.25">
      <c r="A8889" s="71" t="str">
        <f>IF(
   SUMPRODUCT(--(Sinduscon!$3:$3=DATE(2013,INT((ROW(A9086)-1)/20)+1,1)))&gt;0,
   DATE(2013,INT((ROW(A9086)-1)/20)+1,1),
   ""
)</f>
        <v/>
      </c>
      <c r="B8889" s="72" t="str">
        <f t="shared" si="337"/>
        <v/>
      </c>
      <c r="C8889" s="73"/>
      <c r="D8889" s="73"/>
      <c r="E8889" s="73"/>
      <c r="F8889" s="73"/>
      <c r="G8889" s="73"/>
    </row>
    <row r="8890" spans="1:7" x14ac:dyDescent="0.25">
      <c r="A8890" s="71" t="str">
        <f>IF(
   SUMPRODUCT(--(Sinduscon!$3:$3=DATE(2013,INT((ROW(A9087)-1)/20)+1,1)))&gt;0,
   DATE(2013,INT((ROW(A9087)-1)/20)+1,1),
   ""
)</f>
        <v/>
      </c>
      <c r="B8890" s="72" t="str">
        <f t="shared" si="337"/>
        <v/>
      </c>
      <c r="C8890" s="73"/>
      <c r="D8890" s="73"/>
      <c r="E8890" s="73"/>
      <c r="F8890" s="73"/>
      <c r="G8890" s="73"/>
    </row>
    <row r="8891" spans="1:7" x14ac:dyDescent="0.25">
      <c r="A8891" s="71" t="str">
        <f>IF(
   SUMPRODUCT(--(Sinduscon!$3:$3=DATE(2013,INT((ROW(A9088)-1)/20)+1,1)))&gt;0,
   DATE(2013,INT((ROW(A9088)-1)/20)+1,1),
   ""
)</f>
        <v/>
      </c>
      <c r="B8891" s="72" t="str">
        <f t="shared" si="337"/>
        <v/>
      </c>
      <c r="C8891" s="73"/>
      <c r="D8891" s="73"/>
      <c r="E8891" s="73"/>
      <c r="F8891" s="73"/>
      <c r="G8891" s="73"/>
    </row>
    <row r="8892" spans="1:7" x14ac:dyDescent="0.25">
      <c r="A8892" s="71" t="str">
        <f>IF(
   SUMPRODUCT(--(Sinduscon!$3:$3=DATE(2013,INT((ROW(A9089)-1)/20)+1,1)))&gt;0,
   DATE(2013,INT((ROW(A9089)-1)/20)+1,1),
   ""
)</f>
        <v/>
      </c>
      <c r="B8892" s="72" t="str">
        <f t="shared" si="337"/>
        <v/>
      </c>
      <c r="C8892" s="73"/>
      <c r="D8892" s="73"/>
      <c r="E8892" s="73"/>
      <c r="F8892" s="73"/>
      <c r="G8892" s="73"/>
    </row>
    <row r="8893" spans="1:7" x14ac:dyDescent="0.25">
      <c r="A8893" s="71" t="str">
        <f>IF(
   SUMPRODUCT(--(Sinduscon!$3:$3=DATE(2013,INT((ROW(A9090)-1)/20)+1,1)))&gt;0,
   DATE(2013,INT((ROW(A9090)-1)/20)+1,1),
   ""
)</f>
        <v/>
      </c>
      <c r="B8893" s="72" t="str">
        <f t="shared" si="337"/>
        <v/>
      </c>
      <c r="C8893" s="73"/>
      <c r="D8893" s="73"/>
      <c r="E8893" s="73"/>
      <c r="F8893" s="73"/>
      <c r="G8893" s="73"/>
    </row>
    <row r="8894" spans="1:7" x14ac:dyDescent="0.25">
      <c r="A8894" s="71" t="str">
        <f>IF(
   SUMPRODUCT(--(Sinduscon!$3:$3=DATE(2013,INT((ROW(A9091)-1)/20)+1,1)))&gt;0,
   DATE(2013,INT((ROW(A9091)-1)/20)+1,1),
   ""
)</f>
        <v/>
      </c>
      <c r="B8894" s="72" t="str">
        <f t="shared" si="337"/>
        <v/>
      </c>
      <c r="C8894" s="73"/>
      <c r="D8894" s="73"/>
      <c r="E8894" s="73"/>
      <c r="F8894" s="73"/>
      <c r="G8894" s="73"/>
    </row>
    <row r="8895" spans="1:7" x14ac:dyDescent="0.25">
      <c r="A8895" s="71" t="str">
        <f>IF(
   SUMPRODUCT(--(Sinduscon!$3:$3=DATE(2013,INT((ROW(A9092)-1)/20)+1,1)))&gt;0,
   DATE(2013,INT((ROW(A9092)-1)/20)+1,1),
   ""
)</f>
        <v/>
      </c>
      <c r="B8895" s="72" t="str">
        <f t="shared" si="337"/>
        <v/>
      </c>
      <c r="C8895" s="73"/>
      <c r="D8895" s="73"/>
      <c r="E8895" s="73"/>
      <c r="F8895" s="73"/>
      <c r="G8895" s="73"/>
    </row>
    <row r="8896" spans="1:7" x14ac:dyDescent="0.25">
      <c r="A8896" s="71" t="str">
        <f>IF(
   SUMPRODUCT(--(Sinduscon!$3:$3=DATE(2013,INT((ROW(A9093)-1)/20)+1,1)))&gt;0,
   DATE(2013,INT((ROW(A9093)-1)/20)+1,1),
   ""
)</f>
        <v/>
      </c>
      <c r="B8896" s="72" t="str">
        <f t="shared" si="337"/>
        <v/>
      </c>
      <c r="C8896" s="73"/>
      <c r="D8896" s="73"/>
      <c r="E8896" s="73"/>
      <c r="F8896" s="73"/>
      <c r="G8896" s="73"/>
    </row>
    <row r="8897" spans="1:7" x14ac:dyDescent="0.25">
      <c r="A8897" s="71" t="str">
        <f>IF(
   SUMPRODUCT(--(Sinduscon!$3:$3=DATE(2013,INT((ROW(A9094)-1)/20)+1,1)))&gt;0,
   DATE(2013,INT((ROW(A9094)-1)/20)+1,1),
   ""
)</f>
        <v/>
      </c>
      <c r="B8897" s="72" t="str">
        <f t="shared" si="337"/>
        <v/>
      </c>
      <c r="C8897" s="73"/>
      <c r="D8897" s="73"/>
      <c r="E8897" s="73"/>
      <c r="F8897" s="73"/>
      <c r="G8897" s="73"/>
    </row>
    <row r="8898" spans="1:7" x14ac:dyDescent="0.25">
      <c r="A8898" s="71" t="str">
        <f>IF(
   SUMPRODUCT(--(Sinduscon!$3:$3=DATE(2013,INT((ROW(A9095)-1)/20)+1,1)))&gt;0,
   DATE(2013,INT((ROW(A9095)-1)/20)+1,1),
   ""
)</f>
        <v/>
      </c>
      <c r="B8898" s="72" t="str">
        <f t="shared" si="337"/>
        <v/>
      </c>
      <c r="C8898" s="73"/>
      <c r="D8898" s="73"/>
      <c r="E8898" s="73"/>
      <c r="F8898" s="73"/>
      <c r="G8898" s="73"/>
    </row>
    <row r="8899" spans="1:7" x14ac:dyDescent="0.25">
      <c r="A8899" s="71" t="str">
        <f>IF(
   SUMPRODUCT(--(Sinduscon!$3:$3=DATE(2013,INT((ROW(A9096)-1)/20)+1,1)))&gt;0,
   DATE(2013,INT((ROW(A9096)-1)/20)+1,1),
   ""
)</f>
        <v/>
      </c>
      <c r="B8899" s="72" t="str">
        <f t="shared" si="337"/>
        <v/>
      </c>
      <c r="C8899" s="73"/>
      <c r="D8899" s="73"/>
      <c r="E8899" s="73"/>
      <c r="F8899" s="73"/>
      <c r="G8899" s="73"/>
    </row>
    <row r="8900" spans="1:7" x14ac:dyDescent="0.25">
      <c r="A8900" s="71" t="str">
        <f>IF(
   SUMPRODUCT(--(Sinduscon!$3:$3=DATE(2013,INT((ROW(A9097)-1)/20)+1,1)))&gt;0,
   DATE(2013,INT((ROW(A9097)-1)/20)+1,1),
   ""
)</f>
        <v/>
      </c>
      <c r="B8900" s="72" t="str">
        <f t="shared" si="337"/>
        <v/>
      </c>
      <c r="C8900" s="73"/>
      <c r="D8900" s="73"/>
      <c r="E8900" s="73"/>
      <c r="F8900" s="73"/>
      <c r="G8900" s="73"/>
    </row>
    <row r="8901" spans="1:7" x14ac:dyDescent="0.25">
      <c r="A8901" s="71" t="str">
        <f>IF(
   SUMPRODUCT(--(Sinduscon!$3:$3=DATE(2013,INT((ROW(A9098)-1)/20)+1,1)))&gt;0,
   DATE(2013,INT((ROW(A9098)-1)/20)+1,1),
   ""
)</f>
        <v/>
      </c>
      <c r="B8901" s="72" t="str">
        <f t="shared" si="337"/>
        <v/>
      </c>
      <c r="C8901" s="73"/>
      <c r="D8901" s="73"/>
      <c r="E8901" s="73"/>
      <c r="F8901" s="73"/>
      <c r="G8901" s="73"/>
    </row>
    <row r="8902" spans="1:7" x14ac:dyDescent="0.25">
      <c r="A8902" s="71" t="str">
        <f>IF(
   SUMPRODUCT(--(Sinduscon!$3:$3=DATE(2013,INT((ROW(A9099)-1)/20)+1,1)))&gt;0,
   DATE(2013,INT((ROW(A9099)-1)/20)+1,1),
   ""
)</f>
        <v/>
      </c>
      <c r="B8902" s="72" t="str">
        <f t="shared" si="337"/>
        <v/>
      </c>
      <c r="C8902" s="73"/>
      <c r="D8902" s="73"/>
      <c r="E8902" s="73"/>
      <c r="F8902" s="73"/>
      <c r="G8902" s="73"/>
    </row>
    <row r="8903" spans="1:7" x14ac:dyDescent="0.25">
      <c r="A8903" s="71" t="str">
        <f>IF(
   SUMPRODUCT(--(Sinduscon!$3:$3=DATE(2013,INT((ROW(A9100)-1)/20)+1,1)))&gt;0,
   DATE(2013,INT((ROW(A9100)-1)/20)+1,1),
   ""
)</f>
        <v/>
      </c>
      <c r="B8903" s="72" t="str">
        <f t="shared" si="337"/>
        <v/>
      </c>
      <c r="C8903" s="73"/>
      <c r="D8903" s="73"/>
      <c r="E8903" s="73"/>
      <c r="F8903" s="73"/>
      <c r="G8903" s="73"/>
    </row>
    <row r="8904" spans="1:7" x14ac:dyDescent="0.25">
      <c r="A8904" s="71" t="str">
        <f>IF(
   SUMPRODUCT(--(Sinduscon!$3:$3=DATE(2013,INT((ROW(A9101)-1)/20)+1,1)))&gt;0,
   DATE(2013,INT((ROW(A9101)-1)/20)+1,1),
   ""
)</f>
        <v/>
      </c>
      <c r="B8904" s="72" t="str">
        <f t="shared" ref="B8904:B8967" si="338">IF(A8904&lt;&gt;"", CHOOSE(MOD(QUOTIENT(ROW()-4,4),5)+1,"R-1","PP-4","R-8","R-16","PIS"), "")</f>
        <v/>
      </c>
      <c r="C8904" s="73"/>
      <c r="D8904" s="73"/>
      <c r="E8904" s="73"/>
      <c r="F8904" s="73"/>
      <c r="G8904" s="73"/>
    </row>
    <row r="8905" spans="1:7" x14ac:dyDescent="0.25">
      <c r="A8905" s="71" t="str">
        <f>IF(
   SUMPRODUCT(--(Sinduscon!$3:$3=DATE(2013,INT((ROW(A9102)-1)/20)+1,1)))&gt;0,
   DATE(2013,INT((ROW(A9102)-1)/20)+1,1),
   ""
)</f>
        <v/>
      </c>
      <c r="B8905" s="72" t="str">
        <f t="shared" si="338"/>
        <v/>
      </c>
      <c r="C8905" s="73"/>
      <c r="D8905" s="73"/>
      <c r="E8905" s="73"/>
      <c r="F8905" s="73"/>
      <c r="G8905" s="73"/>
    </row>
    <row r="8906" spans="1:7" x14ac:dyDescent="0.25">
      <c r="A8906" s="71" t="str">
        <f>IF(
   SUMPRODUCT(--(Sinduscon!$3:$3=DATE(2013,INT((ROW(A9103)-1)/20)+1,1)))&gt;0,
   DATE(2013,INT((ROW(A9103)-1)/20)+1,1),
   ""
)</f>
        <v/>
      </c>
      <c r="B8906" s="72" t="str">
        <f t="shared" si="338"/>
        <v/>
      </c>
      <c r="C8906" s="73"/>
      <c r="D8906" s="73"/>
      <c r="E8906" s="73"/>
      <c r="F8906" s="73"/>
      <c r="G8906" s="73"/>
    </row>
    <row r="8907" spans="1:7" x14ac:dyDescent="0.25">
      <c r="A8907" s="71" t="str">
        <f>IF(
   SUMPRODUCT(--(Sinduscon!$3:$3=DATE(2013,INT((ROW(A9104)-1)/20)+1,1)))&gt;0,
   DATE(2013,INT((ROW(A9104)-1)/20)+1,1),
   ""
)</f>
        <v/>
      </c>
      <c r="B8907" s="72" t="str">
        <f t="shared" si="338"/>
        <v/>
      </c>
      <c r="C8907" s="73"/>
      <c r="D8907" s="73"/>
      <c r="E8907" s="73"/>
      <c r="F8907" s="73"/>
      <c r="G8907" s="73"/>
    </row>
    <row r="8908" spans="1:7" x14ac:dyDescent="0.25">
      <c r="A8908" s="71" t="str">
        <f>IF(
   SUMPRODUCT(--(Sinduscon!$3:$3=DATE(2013,INT((ROW(A9105)-1)/20)+1,1)))&gt;0,
   DATE(2013,INT((ROW(A9105)-1)/20)+1,1),
   ""
)</f>
        <v/>
      </c>
      <c r="B8908" s="72" t="str">
        <f t="shared" si="338"/>
        <v/>
      </c>
      <c r="C8908" s="73"/>
      <c r="D8908" s="73"/>
      <c r="E8908" s="73"/>
      <c r="F8908" s="73"/>
      <c r="G8908" s="73"/>
    </row>
    <row r="8909" spans="1:7" x14ac:dyDescent="0.25">
      <c r="A8909" s="71" t="str">
        <f>IF(
   SUMPRODUCT(--(Sinduscon!$3:$3=DATE(2013,INT((ROW(A9106)-1)/20)+1,1)))&gt;0,
   DATE(2013,INT((ROW(A9106)-1)/20)+1,1),
   ""
)</f>
        <v/>
      </c>
      <c r="B8909" s="72" t="str">
        <f t="shared" si="338"/>
        <v/>
      </c>
      <c r="C8909" s="73"/>
      <c r="D8909" s="73"/>
      <c r="E8909" s="73"/>
      <c r="F8909" s="73"/>
      <c r="G8909" s="73"/>
    </row>
    <row r="8910" spans="1:7" x14ac:dyDescent="0.25">
      <c r="A8910" s="71" t="str">
        <f>IF(
   SUMPRODUCT(--(Sinduscon!$3:$3=DATE(2013,INT((ROW(A9107)-1)/20)+1,1)))&gt;0,
   DATE(2013,INT((ROW(A9107)-1)/20)+1,1),
   ""
)</f>
        <v/>
      </c>
      <c r="B8910" s="72" t="str">
        <f t="shared" si="338"/>
        <v/>
      </c>
      <c r="C8910" s="73"/>
      <c r="D8910" s="73"/>
      <c r="E8910" s="73"/>
      <c r="F8910" s="73"/>
      <c r="G8910" s="73"/>
    </row>
    <row r="8911" spans="1:7" x14ac:dyDescent="0.25">
      <c r="A8911" s="71" t="str">
        <f>IF(
   SUMPRODUCT(--(Sinduscon!$3:$3=DATE(2013,INT((ROW(A9108)-1)/20)+1,1)))&gt;0,
   DATE(2013,INT((ROW(A9108)-1)/20)+1,1),
   ""
)</f>
        <v/>
      </c>
      <c r="B8911" s="72" t="str">
        <f t="shared" si="338"/>
        <v/>
      </c>
      <c r="C8911" s="73"/>
      <c r="D8911" s="73"/>
      <c r="E8911" s="73"/>
      <c r="F8911" s="73"/>
      <c r="G8911" s="73"/>
    </row>
    <row r="8912" spans="1:7" x14ac:dyDescent="0.25">
      <c r="A8912" s="71" t="str">
        <f>IF(
   SUMPRODUCT(--(Sinduscon!$3:$3=DATE(2013,INT((ROW(A9109)-1)/20)+1,1)))&gt;0,
   DATE(2013,INT((ROW(A9109)-1)/20)+1,1),
   ""
)</f>
        <v/>
      </c>
      <c r="B8912" s="72" t="str">
        <f t="shared" si="338"/>
        <v/>
      </c>
      <c r="C8912" s="73"/>
      <c r="D8912" s="73"/>
      <c r="E8912" s="73"/>
      <c r="F8912" s="73"/>
      <c r="G8912" s="73"/>
    </row>
    <row r="8913" spans="1:7" x14ac:dyDescent="0.25">
      <c r="A8913" s="71" t="str">
        <f>IF(
   SUMPRODUCT(--(Sinduscon!$3:$3=DATE(2013,INT((ROW(A9110)-1)/20)+1,1)))&gt;0,
   DATE(2013,INT((ROW(A9110)-1)/20)+1,1),
   ""
)</f>
        <v/>
      </c>
      <c r="B8913" s="72" t="str">
        <f t="shared" si="338"/>
        <v/>
      </c>
      <c r="C8913" s="73"/>
      <c r="D8913" s="73"/>
      <c r="E8913" s="73"/>
      <c r="F8913" s="73"/>
      <c r="G8913" s="73"/>
    </row>
    <row r="8914" spans="1:7" x14ac:dyDescent="0.25">
      <c r="A8914" s="71" t="str">
        <f>IF(
   SUMPRODUCT(--(Sinduscon!$3:$3=DATE(2013,INT((ROW(A9111)-1)/20)+1,1)))&gt;0,
   DATE(2013,INT((ROW(A9111)-1)/20)+1,1),
   ""
)</f>
        <v/>
      </c>
      <c r="B8914" s="72" t="str">
        <f t="shared" si="338"/>
        <v/>
      </c>
      <c r="C8914" s="73"/>
      <c r="D8914" s="73"/>
      <c r="E8914" s="73"/>
      <c r="F8914" s="73"/>
      <c r="G8914" s="73"/>
    </row>
    <row r="8915" spans="1:7" x14ac:dyDescent="0.25">
      <c r="A8915" s="71" t="str">
        <f>IF(
   SUMPRODUCT(--(Sinduscon!$3:$3=DATE(2013,INT((ROW(A9112)-1)/20)+1,1)))&gt;0,
   DATE(2013,INT((ROW(A9112)-1)/20)+1,1),
   ""
)</f>
        <v/>
      </c>
      <c r="B8915" s="72" t="str">
        <f t="shared" si="338"/>
        <v/>
      </c>
      <c r="C8915" s="73"/>
      <c r="D8915" s="73"/>
      <c r="E8915" s="73"/>
      <c r="F8915" s="73"/>
      <c r="G8915" s="73"/>
    </row>
    <row r="8916" spans="1:7" x14ac:dyDescent="0.25">
      <c r="A8916" s="71" t="str">
        <f>IF(
   SUMPRODUCT(--(Sinduscon!$3:$3=DATE(2013,INT((ROW(A9113)-1)/20)+1,1)))&gt;0,
   DATE(2013,INT((ROW(A9113)-1)/20)+1,1),
   ""
)</f>
        <v/>
      </c>
      <c r="B8916" s="72" t="str">
        <f t="shared" si="338"/>
        <v/>
      </c>
      <c r="C8916" s="73"/>
      <c r="D8916" s="73"/>
      <c r="E8916" s="73"/>
      <c r="F8916" s="73"/>
      <c r="G8916" s="73"/>
    </row>
    <row r="8917" spans="1:7" x14ac:dyDescent="0.25">
      <c r="A8917" s="71" t="str">
        <f>IF(
   SUMPRODUCT(--(Sinduscon!$3:$3=DATE(2013,INT((ROW(A9114)-1)/20)+1,1)))&gt;0,
   DATE(2013,INT((ROW(A9114)-1)/20)+1,1),
   ""
)</f>
        <v/>
      </c>
      <c r="B8917" s="72" t="str">
        <f t="shared" si="338"/>
        <v/>
      </c>
      <c r="C8917" s="73"/>
      <c r="D8917" s="73"/>
      <c r="E8917" s="73"/>
      <c r="F8917" s="73"/>
      <c r="G8917" s="73"/>
    </row>
    <row r="8918" spans="1:7" x14ac:dyDescent="0.25">
      <c r="A8918" s="71" t="str">
        <f>IF(
   SUMPRODUCT(--(Sinduscon!$3:$3=DATE(2013,INT((ROW(A9115)-1)/20)+1,1)))&gt;0,
   DATE(2013,INT((ROW(A9115)-1)/20)+1,1),
   ""
)</f>
        <v/>
      </c>
      <c r="B8918" s="72" t="str">
        <f t="shared" si="338"/>
        <v/>
      </c>
      <c r="C8918" s="73"/>
      <c r="D8918" s="73"/>
      <c r="E8918" s="73"/>
      <c r="F8918" s="73"/>
      <c r="G8918" s="73"/>
    </row>
    <row r="8919" spans="1:7" x14ac:dyDescent="0.25">
      <c r="A8919" s="71" t="str">
        <f>IF(
   SUMPRODUCT(--(Sinduscon!$3:$3=DATE(2013,INT((ROW(A9116)-1)/20)+1,1)))&gt;0,
   DATE(2013,INT((ROW(A9116)-1)/20)+1,1),
   ""
)</f>
        <v/>
      </c>
      <c r="B8919" s="72" t="str">
        <f t="shared" si="338"/>
        <v/>
      </c>
      <c r="C8919" s="73"/>
      <c r="D8919" s="73"/>
      <c r="E8919" s="73"/>
      <c r="F8919" s="73"/>
      <c r="G8919" s="73"/>
    </row>
    <row r="8920" spans="1:7" x14ac:dyDescent="0.25">
      <c r="A8920" s="71" t="str">
        <f>IF(
   SUMPRODUCT(--(Sinduscon!$3:$3=DATE(2013,INT((ROW(A9117)-1)/20)+1,1)))&gt;0,
   DATE(2013,INT((ROW(A9117)-1)/20)+1,1),
   ""
)</f>
        <v/>
      </c>
      <c r="B8920" s="72" t="str">
        <f t="shared" si="338"/>
        <v/>
      </c>
      <c r="C8920" s="73"/>
      <c r="D8920" s="73"/>
      <c r="E8920" s="73"/>
      <c r="F8920" s="73"/>
      <c r="G8920" s="73"/>
    </row>
    <row r="8921" spans="1:7" x14ac:dyDescent="0.25">
      <c r="A8921" s="71" t="str">
        <f>IF(
   SUMPRODUCT(--(Sinduscon!$3:$3=DATE(2013,INT((ROW(A9118)-1)/20)+1,1)))&gt;0,
   DATE(2013,INT((ROW(A9118)-1)/20)+1,1),
   ""
)</f>
        <v/>
      </c>
      <c r="B8921" s="72" t="str">
        <f t="shared" si="338"/>
        <v/>
      </c>
      <c r="C8921" s="73"/>
      <c r="D8921" s="73"/>
      <c r="E8921" s="73"/>
      <c r="F8921" s="73"/>
      <c r="G8921" s="73"/>
    </row>
    <row r="8922" spans="1:7" x14ac:dyDescent="0.25">
      <c r="A8922" s="71" t="str">
        <f>IF(
   SUMPRODUCT(--(Sinduscon!$3:$3=DATE(2013,INT((ROW(A9119)-1)/20)+1,1)))&gt;0,
   DATE(2013,INT((ROW(A9119)-1)/20)+1,1),
   ""
)</f>
        <v/>
      </c>
      <c r="B8922" s="72" t="str">
        <f t="shared" si="338"/>
        <v/>
      </c>
      <c r="C8922" s="73"/>
      <c r="D8922" s="73"/>
      <c r="E8922" s="73"/>
      <c r="F8922" s="73"/>
      <c r="G8922" s="73"/>
    </row>
    <row r="8923" spans="1:7" x14ac:dyDescent="0.25">
      <c r="A8923" s="71" t="str">
        <f>IF(
   SUMPRODUCT(--(Sinduscon!$3:$3=DATE(2013,INT((ROW(A9120)-1)/20)+1,1)))&gt;0,
   DATE(2013,INT((ROW(A9120)-1)/20)+1,1),
   ""
)</f>
        <v/>
      </c>
      <c r="B8923" s="72" t="str">
        <f t="shared" si="338"/>
        <v/>
      </c>
      <c r="C8923" s="73"/>
      <c r="D8923" s="73"/>
      <c r="E8923" s="73"/>
      <c r="F8923" s="73"/>
      <c r="G8923" s="73"/>
    </row>
    <row r="8924" spans="1:7" x14ac:dyDescent="0.25">
      <c r="A8924" s="71" t="str">
        <f>IF(
   SUMPRODUCT(--(Sinduscon!$3:$3=DATE(2013,INT((ROW(A9121)-1)/20)+1,1)))&gt;0,
   DATE(2013,INT((ROW(A9121)-1)/20)+1,1),
   ""
)</f>
        <v/>
      </c>
      <c r="B8924" s="72" t="str">
        <f t="shared" si="338"/>
        <v/>
      </c>
      <c r="C8924" s="73"/>
      <c r="D8924" s="73"/>
      <c r="E8924" s="73"/>
      <c r="F8924" s="73"/>
      <c r="G8924" s="73"/>
    </row>
    <row r="8925" spans="1:7" x14ac:dyDescent="0.25">
      <c r="A8925" s="71" t="str">
        <f>IF(
   SUMPRODUCT(--(Sinduscon!$3:$3=DATE(2013,INT((ROW(A9122)-1)/20)+1,1)))&gt;0,
   DATE(2013,INT((ROW(A9122)-1)/20)+1,1),
   ""
)</f>
        <v/>
      </c>
      <c r="B8925" s="72" t="str">
        <f t="shared" si="338"/>
        <v/>
      </c>
      <c r="C8925" s="73"/>
      <c r="D8925" s="73"/>
      <c r="E8925" s="73"/>
      <c r="F8925" s="73"/>
      <c r="G8925" s="73"/>
    </row>
    <row r="8926" spans="1:7" x14ac:dyDescent="0.25">
      <c r="A8926" s="71" t="str">
        <f>IF(
   SUMPRODUCT(--(Sinduscon!$3:$3=DATE(2013,INT((ROW(A9123)-1)/20)+1,1)))&gt;0,
   DATE(2013,INT((ROW(A9123)-1)/20)+1,1),
   ""
)</f>
        <v/>
      </c>
      <c r="B8926" s="72" t="str">
        <f t="shared" si="338"/>
        <v/>
      </c>
      <c r="C8926" s="73"/>
      <c r="D8926" s="73"/>
      <c r="E8926" s="73"/>
      <c r="F8926" s="73"/>
      <c r="G8926" s="73"/>
    </row>
    <row r="8927" spans="1:7" x14ac:dyDescent="0.25">
      <c r="A8927" s="71" t="str">
        <f>IF(
   SUMPRODUCT(--(Sinduscon!$3:$3=DATE(2013,INT((ROW(A9124)-1)/20)+1,1)))&gt;0,
   DATE(2013,INT((ROW(A9124)-1)/20)+1,1),
   ""
)</f>
        <v/>
      </c>
      <c r="B8927" s="72" t="str">
        <f t="shared" si="338"/>
        <v/>
      </c>
      <c r="C8927" s="73"/>
      <c r="D8927" s="73"/>
      <c r="E8927" s="73"/>
      <c r="F8927" s="73"/>
      <c r="G8927" s="73"/>
    </row>
    <row r="8928" spans="1:7" x14ac:dyDescent="0.25">
      <c r="A8928" s="71" t="str">
        <f>IF(
   SUMPRODUCT(--(Sinduscon!$3:$3=DATE(2013,INT((ROW(A9125)-1)/20)+1,1)))&gt;0,
   DATE(2013,INT((ROW(A9125)-1)/20)+1,1),
   ""
)</f>
        <v/>
      </c>
      <c r="B8928" s="72" t="str">
        <f t="shared" si="338"/>
        <v/>
      </c>
      <c r="C8928" s="73"/>
      <c r="D8928" s="73"/>
      <c r="E8928" s="73"/>
      <c r="F8928" s="73"/>
      <c r="G8928" s="73"/>
    </row>
    <row r="8929" spans="1:7" x14ac:dyDescent="0.25">
      <c r="A8929" s="71" t="str">
        <f>IF(
   SUMPRODUCT(--(Sinduscon!$3:$3=DATE(2013,INT((ROW(A9126)-1)/20)+1,1)))&gt;0,
   DATE(2013,INT((ROW(A9126)-1)/20)+1,1),
   ""
)</f>
        <v/>
      </c>
      <c r="B8929" s="72" t="str">
        <f t="shared" si="338"/>
        <v/>
      </c>
      <c r="C8929" s="73"/>
      <c r="D8929" s="73"/>
      <c r="E8929" s="73"/>
      <c r="F8929" s="73"/>
      <c r="G8929" s="73"/>
    </row>
    <row r="8930" spans="1:7" x14ac:dyDescent="0.25">
      <c r="A8930" s="71" t="str">
        <f>IF(
   SUMPRODUCT(--(Sinduscon!$3:$3=DATE(2013,INT((ROW(A9127)-1)/20)+1,1)))&gt;0,
   DATE(2013,INT((ROW(A9127)-1)/20)+1,1),
   ""
)</f>
        <v/>
      </c>
      <c r="B8930" s="72" t="str">
        <f t="shared" si="338"/>
        <v/>
      </c>
      <c r="C8930" s="73"/>
      <c r="D8930" s="73"/>
      <c r="E8930" s="73"/>
      <c r="F8930" s="73"/>
      <c r="G8930" s="73"/>
    </row>
    <row r="8931" spans="1:7" x14ac:dyDescent="0.25">
      <c r="A8931" s="71" t="str">
        <f>IF(
   SUMPRODUCT(--(Sinduscon!$3:$3=DATE(2013,INT((ROW(A9128)-1)/20)+1,1)))&gt;0,
   DATE(2013,INT((ROW(A9128)-1)/20)+1,1),
   ""
)</f>
        <v/>
      </c>
      <c r="B8931" s="72" t="str">
        <f t="shared" si="338"/>
        <v/>
      </c>
      <c r="C8931" s="73"/>
      <c r="D8931" s="73"/>
      <c r="E8931" s="73"/>
      <c r="F8931" s="73"/>
      <c r="G8931" s="73"/>
    </row>
    <row r="8932" spans="1:7" x14ac:dyDescent="0.25">
      <c r="A8932" s="71" t="str">
        <f>IF(
   SUMPRODUCT(--(Sinduscon!$3:$3=DATE(2013,INT((ROW(A9129)-1)/20)+1,1)))&gt;0,
   DATE(2013,INT((ROW(A9129)-1)/20)+1,1),
   ""
)</f>
        <v/>
      </c>
      <c r="B8932" s="72" t="str">
        <f t="shared" si="338"/>
        <v/>
      </c>
      <c r="C8932" s="73"/>
      <c r="D8932" s="73"/>
      <c r="E8932" s="73"/>
      <c r="F8932" s="73"/>
      <c r="G8932" s="73"/>
    </row>
    <row r="8933" spans="1:7" x14ac:dyDescent="0.25">
      <c r="A8933" s="71" t="str">
        <f>IF(
   SUMPRODUCT(--(Sinduscon!$3:$3=DATE(2013,INT((ROW(A9130)-1)/20)+1,1)))&gt;0,
   DATE(2013,INT((ROW(A9130)-1)/20)+1,1),
   ""
)</f>
        <v/>
      </c>
      <c r="B8933" s="72" t="str">
        <f t="shared" si="338"/>
        <v/>
      </c>
      <c r="C8933" s="73"/>
      <c r="D8933" s="73"/>
      <c r="E8933" s="73"/>
      <c r="F8933" s="73"/>
      <c r="G8933" s="73"/>
    </row>
    <row r="8934" spans="1:7" x14ac:dyDescent="0.25">
      <c r="A8934" s="71" t="str">
        <f>IF(
   SUMPRODUCT(--(Sinduscon!$3:$3=DATE(2013,INT((ROW(A9131)-1)/20)+1,1)))&gt;0,
   DATE(2013,INT((ROW(A9131)-1)/20)+1,1),
   ""
)</f>
        <v/>
      </c>
      <c r="B8934" s="72" t="str">
        <f t="shared" si="338"/>
        <v/>
      </c>
      <c r="C8934" s="73"/>
      <c r="D8934" s="73"/>
      <c r="E8934" s="73"/>
      <c r="F8934" s="73"/>
      <c r="G8934" s="73"/>
    </row>
    <row r="8935" spans="1:7" x14ac:dyDescent="0.25">
      <c r="A8935" s="71" t="str">
        <f>IF(
   SUMPRODUCT(--(Sinduscon!$3:$3=DATE(2013,INT((ROW(A9132)-1)/20)+1,1)))&gt;0,
   DATE(2013,INT((ROW(A9132)-1)/20)+1,1),
   ""
)</f>
        <v/>
      </c>
      <c r="B8935" s="72" t="str">
        <f t="shared" si="338"/>
        <v/>
      </c>
      <c r="C8935" s="73"/>
      <c r="D8935" s="73"/>
      <c r="E8935" s="73"/>
      <c r="F8935" s="73"/>
      <c r="G8935" s="73"/>
    </row>
    <row r="8936" spans="1:7" x14ac:dyDescent="0.25">
      <c r="A8936" s="71" t="str">
        <f>IF(
   SUMPRODUCT(--(Sinduscon!$3:$3=DATE(2013,INT((ROW(A9133)-1)/20)+1,1)))&gt;0,
   DATE(2013,INT((ROW(A9133)-1)/20)+1,1),
   ""
)</f>
        <v/>
      </c>
      <c r="B8936" s="72" t="str">
        <f t="shared" si="338"/>
        <v/>
      </c>
      <c r="C8936" s="73"/>
      <c r="D8936" s="73"/>
      <c r="E8936" s="73"/>
      <c r="F8936" s="73"/>
      <c r="G8936" s="73"/>
    </row>
    <row r="8937" spans="1:7" x14ac:dyDescent="0.25">
      <c r="A8937" s="71" t="str">
        <f>IF(
   SUMPRODUCT(--(Sinduscon!$3:$3=DATE(2013,INT((ROW(A9134)-1)/20)+1,1)))&gt;0,
   DATE(2013,INT((ROW(A9134)-1)/20)+1,1),
   ""
)</f>
        <v/>
      </c>
      <c r="B8937" s="72" t="str">
        <f t="shared" si="338"/>
        <v/>
      </c>
      <c r="C8937" s="73"/>
      <c r="D8937" s="73"/>
      <c r="E8937" s="73"/>
      <c r="F8937" s="73"/>
      <c r="G8937" s="73"/>
    </row>
    <row r="8938" spans="1:7" x14ac:dyDescent="0.25">
      <c r="A8938" s="71" t="str">
        <f>IF(
   SUMPRODUCT(--(Sinduscon!$3:$3=DATE(2013,INT((ROW(A9135)-1)/20)+1,1)))&gt;0,
   DATE(2013,INT((ROW(A9135)-1)/20)+1,1),
   ""
)</f>
        <v/>
      </c>
      <c r="B8938" s="72" t="str">
        <f t="shared" si="338"/>
        <v/>
      </c>
      <c r="C8938" s="73"/>
      <c r="D8938" s="73"/>
      <c r="E8938" s="73"/>
      <c r="F8938" s="73"/>
      <c r="G8938" s="73"/>
    </row>
    <row r="8939" spans="1:7" x14ac:dyDescent="0.25">
      <c r="A8939" s="71" t="str">
        <f>IF(
   SUMPRODUCT(--(Sinduscon!$3:$3=DATE(2013,INT((ROW(A9136)-1)/20)+1,1)))&gt;0,
   DATE(2013,INT((ROW(A9136)-1)/20)+1,1),
   ""
)</f>
        <v/>
      </c>
      <c r="B8939" s="72" t="str">
        <f t="shared" si="338"/>
        <v/>
      </c>
      <c r="C8939" s="73"/>
      <c r="D8939" s="73"/>
      <c r="E8939" s="73"/>
      <c r="F8939" s="73"/>
      <c r="G8939" s="73"/>
    </row>
    <row r="8940" spans="1:7" x14ac:dyDescent="0.25">
      <c r="A8940" s="71" t="str">
        <f>IF(
   SUMPRODUCT(--(Sinduscon!$3:$3=DATE(2013,INT((ROW(A9137)-1)/20)+1,1)))&gt;0,
   DATE(2013,INT((ROW(A9137)-1)/20)+1,1),
   ""
)</f>
        <v/>
      </c>
      <c r="B8940" s="72" t="str">
        <f t="shared" si="338"/>
        <v/>
      </c>
      <c r="C8940" s="73"/>
      <c r="D8940" s="73"/>
      <c r="E8940" s="73"/>
      <c r="F8940" s="73"/>
      <c r="G8940" s="73"/>
    </row>
    <row r="8941" spans="1:7" x14ac:dyDescent="0.25">
      <c r="A8941" s="71" t="str">
        <f>IF(
   SUMPRODUCT(--(Sinduscon!$3:$3=DATE(2013,INT((ROW(A9138)-1)/20)+1,1)))&gt;0,
   DATE(2013,INT((ROW(A9138)-1)/20)+1,1),
   ""
)</f>
        <v/>
      </c>
      <c r="B8941" s="72" t="str">
        <f t="shared" si="338"/>
        <v/>
      </c>
      <c r="C8941" s="73"/>
      <c r="D8941" s="73"/>
      <c r="E8941" s="73"/>
      <c r="F8941" s="73"/>
      <c r="G8941" s="73"/>
    </row>
    <row r="8942" spans="1:7" x14ac:dyDescent="0.25">
      <c r="A8942" s="71" t="str">
        <f>IF(
   SUMPRODUCT(--(Sinduscon!$3:$3=DATE(2013,INT((ROW(A9139)-1)/20)+1,1)))&gt;0,
   DATE(2013,INT((ROW(A9139)-1)/20)+1,1),
   ""
)</f>
        <v/>
      </c>
      <c r="B8942" s="72" t="str">
        <f t="shared" si="338"/>
        <v/>
      </c>
      <c r="C8942" s="73"/>
      <c r="D8942" s="73"/>
      <c r="E8942" s="73"/>
      <c r="F8942" s="73"/>
      <c r="G8942" s="73"/>
    </row>
    <row r="8943" spans="1:7" x14ac:dyDescent="0.25">
      <c r="A8943" s="71" t="str">
        <f>IF(
   SUMPRODUCT(--(Sinduscon!$3:$3=DATE(2013,INT((ROW(A9140)-1)/20)+1,1)))&gt;0,
   DATE(2013,INT((ROW(A9140)-1)/20)+1,1),
   ""
)</f>
        <v/>
      </c>
      <c r="B8943" s="72" t="str">
        <f t="shared" si="338"/>
        <v/>
      </c>
      <c r="C8943" s="73"/>
      <c r="D8943" s="73"/>
      <c r="E8943" s="73"/>
      <c r="F8943" s="73"/>
      <c r="G8943" s="73"/>
    </row>
    <row r="8944" spans="1:7" x14ac:dyDescent="0.25">
      <c r="A8944" s="71" t="str">
        <f>IF(
   SUMPRODUCT(--(Sinduscon!$3:$3=DATE(2013,INT((ROW(A9141)-1)/20)+1,1)))&gt;0,
   DATE(2013,INT((ROW(A9141)-1)/20)+1,1),
   ""
)</f>
        <v/>
      </c>
      <c r="B8944" s="72" t="str">
        <f t="shared" si="338"/>
        <v/>
      </c>
      <c r="C8944" s="73"/>
      <c r="D8944" s="73"/>
      <c r="E8944" s="73"/>
      <c r="F8944" s="73"/>
      <c r="G8944" s="73"/>
    </row>
    <row r="8945" spans="1:7" x14ac:dyDescent="0.25">
      <c r="A8945" s="71" t="str">
        <f>IF(
   SUMPRODUCT(--(Sinduscon!$3:$3=DATE(2013,INT((ROW(A9142)-1)/20)+1,1)))&gt;0,
   DATE(2013,INT((ROW(A9142)-1)/20)+1,1),
   ""
)</f>
        <v/>
      </c>
      <c r="B8945" s="72" t="str">
        <f t="shared" si="338"/>
        <v/>
      </c>
      <c r="C8945" s="73"/>
      <c r="D8945" s="73"/>
      <c r="E8945" s="73"/>
      <c r="F8945" s="73"/>
      <c r="G8945" s="73"/>
    </row>
    <row r="8946" spans="1:7" x14ac:dyDescent="0.25">
      <c r="A8946" s="71" t="str">
        <f>IF(
   SUMPRODUCT(--(Sinduscon!$3:$3=DATE(2013,INT((ROW(A9143)-1)/20)+1,1)))&gt;0,
   DATE(2013,INT((ROW(A9143)-1)/20)+1,1),
   ""
)</f>
        <v/>
      </c>
      <c r="B8946" s="72" t="str">
        <f t="shared" si="338"/>
        <v/>
      </c>
      <c r="C8946" s="73"/>
      <c r="D8946" s="73"/>
      <c r="E8946" s="73"/>
      <c r="F8946" s="73"/>
      <c r="G8946" s="73"/>
    </row>
    <row r="8947" spans="1:7" x14ac:dyDescent="0.25">
      <c r="A8947" s="71" t="str">
        <f>IF(
   SUMPRODUCT(--(Sinduscon!$3:$3=DATE(2013,INT((ROW(A9144)-1)/20)+1,1)))&gt;0,
   DATE(2013,INT((ROW(A9144)-1)/20)+1,1),
   ""
)</f>
        <v/>
      </c>
      <c r="B8947" s="72" t="str">
        <f t="shared" si="338"/>
        <v/>
      </c>
      <c r="C8947" s="73"/>
      <c r="D8947" s="73"/>
      <c r="E8947" s="73"/>
      <c r="F8947" s="73"/>
      <c r="G8947" s="73"/>
    </row>
    <row r="8948" spans="1:7" x14ac:dyDescent="0.25">
      <c r="A8948" s="71" t="str">
        <f>IF(
   SUMPRODUCT(--(Sinduscon!$3:$3=DATE(2013,INT((ROW(A9145)-1)/20)+1,1)))&gt;0,
   DATE(2013,INT((ROW(A9145)-1)/20)+1,1),
   ""
)</f>
        <v/>
      </c>
      <c r="B8948" s="72" t="str">
        <f t="shared" si="338"/>
        <v/>
      </c>
      <c r="C8948" s="73"/>
      <c r="D8948" s="73"/>
      <c r="E8948" s="73"/>
      <c r="F8948" s="73"/>
      <c r="G8948" s="73"/>
    </row>
    <row r="8949" spans="1:7" x14ac:dyDescent="0.25">
      <c r="A8949" s="71" t="str">
        <f>IF(
   SUMPRODUCT(--(Sinduscon!$3:$3=DATE(2013,INT((ROW(A9146)-1)/20)+1,1)))&gt;0,
   DATE(2013,INT((ROW(A9146)-1)/20)+1,1),
   ""
)</f>
        <v/>
      </c>
      <c r="B8949" s="72" t="str">
        <f t="shared" si="338"/>
        <v/>
      </c>
      <c r="C8949" s="73"/>
      <c r="D8949" s="73"/>
      <c r="E8949" s="73"/>
      <c r="F8949" s="73"/>
      <c r="G8949" s="73"/>
    </row>
    <row r="8950" spans="1:7" x14ac:dyDescent="0.25">
      <c r="A8950" s="71" t="str">
        <f>IF(
   SUMPRODUCT(--(Sinduscon!$3:$3=DATE(2013,INT((ROW(A9147)-1)/20)+1,1)))&gt;0,
   DATE(2013,INT((ROW(A9147)-1)/20)+1,1),
   ""
)</f>
        <v/>
      </c>
      <c r="B8950" s="72" t="str">
        <f t="shared" si="338"/>
        <v/>
      </c>
      <c r="C8950" s="73"/>
      <c r="D8950" s="73"/>
      <c r="E8950" s="73"/>
      <c r="F8950" s="73"/>
      <c r="G8950" s="73"/>
    </row>
    <row r="8951" spans="1:7" x14ac:dyDescent="0.25">
      <c r="A8951" s="71" t="str">
        <f>IF(
   SUMPRODUCT(--(Sinduscon!$3:$3=DATE(2013,INT((ROW(A9148)-1)/20)+1,1)))&gt;0,
   DATE(2013,INT((ROW(A9148)-1)/20)+1,1),
   ""
)</f>
        <v/>
      </c>
      <c r="B8951" s="72" t="str">
        <f t="shared" si="338"/>
        <v/>
      </c>
      <c r="C8951" s="73"/>
      <c r="D8951" s="73"/>
      <c r="E8951" s="73"/>
      <c r="F8951" s="73"/>
      <c r="G8951" s="73"/>
    </row>
    <row r="8952" spans="1:7" x14ac:dyDescent="0.25">
      <c r="A8952" s="71" t="str">
        <f>IF(
   SUMPRODUCT(--(Sinduscon!$3:$3=DATE(2013,INT((ROW(A9149)-1)/20)+1,1)))&gt;0,
   DATE(2013,INT((ROW(A9149)-1)/20)+1,1),
   ""
)</f>
        <v/>
      </c>
      <c r="B8952" s="72" t="str">
        <f t="shared" si="338"/>
        <v/>
      </c>
      <c r="C8952" s="73"/>
      <c r="D8952" s="73"/>
      <c r="E8952" s="73"/>
      <c r="F8952" s="73"/>
      <c r="G8952" s="73"/>
    </row>
    <row r="8953" spans="1:7" x14ac:dyDescent="0.25">
      <c r="A8953" s="71" t="str">
        <f>IF(
   SUMPRODUCT(--(Sinduscon!$3:$3=DATE(2013,INT((ROW(A9150)-1)/20)+1,1)))&gt;0,
   DATE(2013,INT((ROW(A9150)-1)/20)+1,1),
   ""
)</f>
        <v/>
      </c>
      <c r="B8953" s="72" t="str">
        <f t="shared" si="338"/>
        <v/>
      </c>
      <c r="C8953" s="73"/>
      <c r="D8953" s="73"/>
      <c r="E8953" s="73"/>
      <c r="F8953" s="73"/>
      <c r="G8953" s="73"/>
    </row>
    <row r="8954" spans="1:7" x14ac:dyDescent="0.25">
      <c r="A8954" s="71" t="str">
        <f>IF(
   SUMPRODUCT(--(Sinduscon!$3:$3=DATE(2013,INT((ROW(A9151)-1)/20)+1,1)))&gt;0,
   DATE(2013,INT((ROW(A9151)-1)/20)+1,1),
   ""
)</f>
        <v/>
      </c>
      <c r="B8954" s="72" t="str">
        <f t="shared" si="338"/>
        <v/>
      </c>
      <c r="C8954" s="73"/>
      <c r="D8954" s="73"/>
      <c r="E8954" s="73"/>
      <c r="F8954" s="73"/>
      <c r="G8954" s="73"/>
    </row>
    <row r="8955" spans="1:7" x14ac:dyDescent="0.25">
      <c r="A8955" s="71" t="str">
        <f>IF(
   SUMPRODUCT(--(Sinduscon!$3:$3=DATE(2013,INT((ROW(A9152)-1)/20)+1,1)))&gt;0,
   DATE(2013,INT((ROW(A9152)-1)/20)+1,1),
   ""
)</f>
        <v/>
      </c>
      <c r="B8955" s="72" t="str">
        <f t="shared" si="338"/>
        <v/>
      </c>
      <c r="C8955" s="73"/>
      <c r="D8955" s="73"/>
      <c r="E8955" s="73"/>
      <c r="F8955" s="73"/>
      <c r="G8955" s="73"/>
    </row>
    <row r="8956" spans="1:7" x14ac:dyDescent="0.25">
      <c r="A8956" s="71" t="str">
        <f>IF(
   SUMPRODUCT(--(Sinduscon!$3:$3=DATE(2013,INT((ROW(A9153)-1)/20)+1,1)))&gt;0,
   DATE(2013,INT((ROW(A9153)-1)/20)+1,1),
   ""
)</f>
        <v/>
      </c>
      <c r="B8956" s="72" t="str">
        <f t="shared" si="338"/>
        <v/>
      </c>
      <c r="C8956" s="73"/>
      <c r="D8956" s="73"/>
      <c r="E8956" s="73"/>
      <c r="F8956" s="73"/>
      <c r="G8956" s="73"/>
    </row>
    <row r="8957" spans="1:7" x14ac:dyDescent="0.25">
      <c r="A8957" s="71" t="str">
        <f>IF(
   SUMPRODUCT(--(Sinduscon!$3:$3=DATE(2013,INT((ROW(A9154)-1)/20)+1,1)))&gt;0,
   DATE(2013,INT((ROW(A9154)-1)/20)+1,1),
   ""
)</f>
        <v/>
      </c>
      <c r="B8957" s="72" t="str">
        <f t="shared" si="338"/>
        <v/>
      </c>
      <c r="C8957" s="73"/>
      <c r="D8957" s="73"/>
      <c r="E8957" s="73"/>
      <c r="F8957" s="73"/>
      <c r="G8957" s="73"/>
    </row>
    <row r="8958" spans="1:7" x14ac:dyDescent="0.25">
      <c r="A8958" s="71" t="str">
        <f>IF(
   SUMPRODUCT(--(Sinduscon!$3:$3=DATE(2013,INT((ROW(A9155)-1)/20)+1,1)))&gt;0,
   DATE(2013,INT((ROW(A9155)-1)/20)+1,1),
   ""
)</f>
        <v/>
      </c>
      <c r="B8958" s="72" t="str">
        <f t="shared" si="338"/>
        <v/>
      </c>
      <c r="C8958" s="73"/>
      <c r="D8958" s="73"/>
      <c r="E8958" s="73"/>
      <c r="F8958" s="73"/>
      <c r="G8958" s="73"/>
    </row>
    <row r="8959" spans="1:7" x14ac:dyDescent="0.25">
      <c r="A8959" s="71" t="str">
        <f>IF(
   SUMPRODUCT(--(Sinduscon!$3:$3=DATE(2013,INT((ROW(A9156)-1)/20)+1,1)))&gt;0,
   DATE(2013,INT((ROW(A9156)-1)/20)+1,1),
   ""
)</f>
        <v/>
      </c>
      <c r="B8959" s="72" t="str">
        <f t="shared" si="338"/>
        <v/>
      </c>
      <c r="C8959" s="73"/>
      <c r="D8959" s="73"/>
      <c r="E8959" s="73"/>
      <c r="F8959" s="73"/>
      <c r="G8959" s="73"/>
    </row>
    <row r="8960" spans="1:7" x14ac:dyDescent="0.25">
      <c r="A8960" s="71" t="str">
        <f>IF(
   SUMPRODUCT(--(Sinduscon!$3:$3=DATE(2013,INT((ROW(A9157)-1)/20)+1,1)))&gt;0,
   DATE(2013,INT((ROW(A9157)-1)/20)+1,1),
   ""
)</f>
        <v/>
      </c>
      <c r="B8960" s="72" t="str">
        <f t="shared" si="338"/>
        <v/>
      </c>
      <c r="C8960" s="73"/>
      <c r="D8960" s="73"/>
      <c r="E8960" s="73"/>
      <c r="F8960" s="73"/>
      <c r="G8960" s="73"/>
    </row>
    <row r="8961" spans="1:7" x14ac:dyDescent="0.25">
      <c r="A8961" s="71" t="str">
        <f>IF(
   SUMPRODUCT(--(Sinduscon!$3:$3=DATE(2013,INT((ROW(A9158)-1)/20)+1,1)))&gt;0,
   DATE(2013,INT((ROW(A9158)-1)/20)+1,1),
   ""
)</f>
        <v/>
      </c>
      <c r="B8961" s="72" t="str">
        <f t="shared" si="338"/>
        <v/>
      </c>
      <c r="C8961" s="73"/>
      <c r="D8961" s="73"/>
      <c r="E8961" s="73"/>
      <c r="F8961" s="73"/>
      <c r="G8961" s="73"/>
    </row>
    <row r="8962" spans="1:7" x14ac:dyDescent="0.25">
      <c r="A8962" s="71" t="str">
        <f>IF(
   SUMPRODUCT(--(Sinduscon!$3:$3=DATE(2013,INT((ROW(A9159)-1)/20)+1,1)))&gt;0,
   DATE(2013,INT((ROW(A9159)-1)/20)+1,1),
   ""
)</f>
        <v/>
      </c>
      <c r="B8962" s="72" t="str">
        <f t="shared" si="338"/>
        <v/>
      </c>
      <c r="C8962" s="73"/>
      <c r="D8962" s="73"/>
      <c r="E8962" s="73"/>
      <c r="F8962" s="73"/>
      <c r="G8962" s="73"/>
    </row>
    <row r="8963" spans="1:7" x14ac:dyDescent="0.25">
      <c r="A8963" s="71" t="str">
        <f>IF(
   SUMPRODUCT(--(Sinduscon!$3:$3=DATE(2013,INT((ROW(A9160)-1)/20)+1,1)))&gt;0,
   DATE(2013,INT((ROW(A9160)-1)/20)+1,1),
   ""
)</f>
        <v/>
      </c>
      <c r="B8963" s="72" t="str">
        <f t="shared" si="338"/>
        <v/>
      </c>
      <c r="C8963" s="73"/>
      <c r="D8963" s="73"/>
      <c r="E8963" s="73"/>
      <c r="F8963" s="73"/>
      <c r="G8963" s="73"/>
    </row>
    <row r="8964" spans="1:7" x14ac:dyDescent="0.25">
      <c r="A8964" s="71" t="str">
        <f>IF(
   SUMPRODUCT(--(Sinduscon!$3:$3=DATE(2013,INT((ROW(A9161)-1)/20)+1,1)))&gt;0,
   DATE(2013,INT((ROW(A9161)-1)/20)+1,1),
   ""
)</f>
        <v/>
      </c>
      <c r="B8964" s="72" t="str">
        <f t="shared" si="338"/>
        <v/>
      </c>
      <c r="C8964" s="73"/>
      <c r="D8964" s="73"/>
      <c r="E8964" s="73"/>
      <c r="F8964" s="73"/>
      <c r="G8964" s="73"/>
    </row>
    <row r="8965" spans="1:7" x14ac:dyDescent="0.25">
      <c r="A8965" s="71" t="str">
        <f>IF(
   SUMPRODUCT(--(Sinduscon!$3:$3=DATE(2013,INT((ROW(A9162)-1)/20)+1,1)))&gt;0,
   DATE(2013,INT((ROW(A9162)-1)/20)+1,1),
   ""
)</f>
        <v/>
      </c>
      <c r="B8965" s="72" t="str">
        <f t="shared" si="338"/>
        <v/>
      </c>
      <c r="C8965" s="73"/>
      <c r="D8965" s="73"/>
      <c r="E8965" s="73"/>
      <c r="F8965" s="73"/>
      <c r="G8965" s="73"/>
    </row>
    <row r="8966" spans="1:7" x14ac:dyDescent="0.25">
      <c r="A8966" s="71" t="str">
        <f>IF(
   SUMPRODUCT(--(Sinduscon!$3:$3=DATE(2013,INT((ROW(A9163)-1)/20)+1,1)))&gt;0,
   DATE(2013,INT((ROW(A9163)-1)/20)+1,1),
   ""
)</f>
        <v/>
      </c>
      <c r="B8966" s="72" t="str">
        <f t="shared" si="338"/>
        <v/>
      </c>
      <c r="C8966" s="73"/>
      <c r="D8966" s="73"/>
      <c r="E8966" s="73"/>
      <c r="F8966" s="73"/>
      <c r="G8966" s="73"/>
    </row>
    <row r="8967" spans="1:7" x14ac:dyDescent="0.25">
      <c r="A8967" s="71" t="str">
        <f>IF(
   SUMPRODUCT(--(Sinduscon!$3:$3=DATE(2013,INT((ROW(A9164)-1)/20)+1,1)))&gt;0,
   DATE(2013,INT((ROW(A9164)-1)/20)+1,1),
   ""
)</f>
        <v/>
      </c>
      <c r="B8967" s="72" t="str">
        <f t="shared" si="338"/>
        <v/>
      </c>
      <c r="C8967" s="73"/>
      <c r="D8967" s="73"/>
      <c r="E8967" s="73"/>
      <c r="F8967" s="73"/>
      <c r="G8967" s="73"/>
    </row>
    <row r="8968" spans="1:7" x14ac:dyDescent="0.25">
      <c r="A8968" s="71" t="str">
        <f>IF(
   SUMPRODUCT(--(Sinduscon!$3:$3=DATE(2013,INT((ROW(A9165)-1)/20)+1,1)))&gt;0,
   DATE(2013,INT((ROW(A9165)-1)/20)+1,1),
   ""
)</f>
        <v/>
      </c>
      <c r="B8968" s="72" t="str">
        <f t="shared" ref="B8968:B9031" si="339">IF(A8968&lt;&gt;"", CHOOSE(MOD(QUOTIENT(ROW()-4,4),5)+1,"R-1","PP-4","R-8","R-16","PIS"), "")</f>
        <v/>
      </c>
      <c r="C8968" s="73"/>
      <c r="D8968" s="73"/>
      <c r="E8968" s="73"/>
      <c r="F8968" s="73"/>
      <c r="G8968" s="73"/>
    </row>
    <row r="8969" spans="1:7" x14ac:dyDescent="0.25">
      <c r="A8969" s="71" t="str">
        <f>IF(
   SUMPRODUCT(--(Sinduscon!$3:$3=DATE(2013,INT((ROW(A9166)-1)/20)+1,1)))&gt;0,
   DATE(2013,INT((ROW(A9166)-1)/20)+1,1),
   ""
)</f>
        <v/>
      </c>
      <c r="B8969" s="72" t="str">
        <f t="shared" si="339"/>
        <v/>
      </c>
      <c r="C8969" s="73"/>
      <c r="D8969" s="73"/>
      <c r="E8969" s="73"/>
      <c r="F8969" s="73"/>
      <c r="G8969" s="73"/>
    </row>
    <row r="8970" spans="1:7" x14ac:dyDescent="0.25">
      <c r="A8970" s="71" t="str">
        <f>IF(
   SUMPRODUCT(--(Sinduscon!$3:$3=DATE(2013,INT((ROW(A9167)-1)/20)+1,1)))&gt;0,
   DATE(2013,INT((ROW(A9167)-1)/20)+1,1),
   ""
)</f>
        <v/>
      </c>
      <c r="B8970" s="72" t="str">
        <f t="shared" si="339"/>
        <v/>
      </c>
      <c r="C8970" s="73"/>
      <c r="D8970" s="73"/>
      <c r="E8970" s="73"/>
      <c r="F8970" s="73"/>
      <c r="G8970" s="73"/>
    </row>
    <row r="8971" spans="1:7" x14ac:dyDescent="0.25">
      <c r="A8971" s="71" t="str">
        <f>IF(
   SUMPRODUCT(--(Sinduscon!$3:$3=DATE(2013,INT((ROW(A9168)-1)/20)+1,1)))&gt;0,
   DATE(2013,INT((ROW(A9168)-1)/20)+1,1),
   ""
)</f>
        <v/>
      </c>
      <c r="B8971" s="72" t="str">
        <f t="shared" si="339"/>
        <v/>
      </c>
      <c r="C8971" s="73"/>
      <c r="D8971" s="73"/>
      <c r="E8971" s="73"/>
      <c r="F8971" s="73"/>
      <c r="G8971" s="73"/>
    </row>
    <row r="8972" spans="1:7" x14ac:dyDescent="0.25">
      <c r="A8972" s="71" t="str">
        <f>IF(
   SUMPRODUCT(--(Sinduscon!$3:$3=DATE(2013,INT((ROW(A9169)-1)/20)+1,1)))&gt;0,
   DATE(2013,INT((ROW(A9169)-1)/20)+1,1),
   ""
)</f>
        <v/>
      </c>
      <c r="B8972" s="72" t="str">
        <f t="shared" si="339"/>
        <v/>
      </c>
      <c r="C8972" s="73"/>
      <c r="D8972" s="73"/>
      <c r="E8972" s="73"/>
      <c r="F8972" s="73"/>
      <c r="G8972" s="73"/>
    </row>
    <row r="8973" spans="1:7" x14ac:dyDescent="0.25">
      <c r="A8973" s="71" t="str">
        <f>IF(
   SUMPRODUCT(--(Sinduscon!$3:$3=DATE(2013,INT((ROW(A9170)-1)/20)+1,1)))&gt;0,
   DATE(2013,INT((ROW(A9170)-1)/20)+1,1),
   ""
)</f>
        <v/>
      </c>
      <c r="B8973" s="72" t="str">
        <f t="shared" si="339"/>
        <v/>
      </c>
      <c r="C8973" s="73"/>
      <c r="D8973" s="73"/>
      <c r="E8973" s="73"/>
      <c r="F8973" s="73"/>
      <c r="G8973" s="73"/>
    </row>
    <row r="8974" spans="1:7" x14ac:dyDescent="0.25">
      <c r="A8974" s="71" t="str">
        <f>IF(
   SUMPRODUCT(--(Sinduscon!$3:$3=DATE(2013,INT((ROW(A9171)-1)/20)+1,1)))&gt;0,
   DATE(2013,INT((ROW(A9171)-1)/20)+1,1),
   ""
)</f>
        <v/>
      </c>
      <c r="B8974" s="72" t="str">
        <f t="shared" si="339"/>
        <v/>
      </c>
      <c r="C8974" s="73"/>
      <c r="D8974" s="73"/>
      <c r="E8974" s="73"/>
      <c r="F8974" s="73"/>
      <c r="G8974" s="73"/>
    </row>
    <row r="8975" spans="1:7" x14ac:dyDescent="0.25">
      <c r="A8975" s="71" t="str">
        <f>IF(
   SUMPRODUCT(--(Sinduscon!$3:$3=DATE(2013,INT((ROW(A9172)-1)/20)+1,1)))&gt;0,
   DATE(2013,INT((ROW(A9172)-1)/20)+1,1),
   ""
)</f>
        <v/>
      </c>
      <c r="B8975" s="72" t="str">
        <f t="shared" si="339"/>
        <v/>
      </c>
      <c r="C8975" s="73"/>
      <c r="D8975" s="73"/>
      <c r="E8975" s="73"/>
      <c r="F8975" s="73"/>
      <c r="G8975" s="73"/>
    </row>
    <row r="8976" spans="1:7" x14ac:dyDescent="0.25">
      <c r="A8976" s="71" t="str">
        <f>IF(
   SUMPRODUCT(--(Sinduscon!$3:$3=DATE(2013,INT((ROW(A9173)-1)/20)+1,1)))&gt;0,
   DATE(2013,INT((ROW(A9173)-1)/20)+1,1),
   ""
)</f>
        <v/>
      </c>
      <c r="B8976" s="72" t="str">
        <f t="shared" si="339"/>
        <v/>
      </c>
      <c r="C8976" s="73"/>
      <c r="D8976" s="73"/>
      <c r="E8976" s="73"/>
      <c r="F8976" s="73"/>
      <c r="G8976" s="73"/>
    </row>
    <row r="8977" spans="1:7" x14ac:dyDescent="0.25">
      <c r="A8977" s="71" t="str">
        <f>IF(
   SUMPRODUCT(--(Sinduscon!$3:$3=DATE(2013,INT((ROW(A9174)-1)/20)+1,1)))&gt;0,
   DATE(2013,INT((ROW(A9174)-1)/20)+1,1),
   ""
)</f>
        <v/>
      </c>
      <c r="B8977" s="72" t="str">
        <f t="shared" si="339"/>
        <v/>
      </c>
      <c r="C8977" s="73"/>
      <c r="D8977" s="73"/>
      <c r="E8977" s="73"/>
      <c r="F8977" s="73"/>
      <c r="G8977" s="73"/>
    </row>
    <row r="8978" spans="1:7" x14ac:dyDescent="0.25">
      <c r="A8978" s="71" t="str">
        <f>IF(
   SUMPRODUCT(--(Sinduscon!$3:$3=DATE(2013,INT((ROW(A9175)-1)/20)+1,1)))&gt;0,
   DATE(2013,INT((ROW(A9175)-1)/20)+1,1),
   ""
)</f>
        <v/>
      </c>
      <c r="B8978" s="72" t="str">
        <f t="shared" si="339"/>
        <v/>
      </c>
      <c r="C8978" s="73"/>
      <c r="D8978" s="73"/>
      <c r="E8978" s="73"/>
      <c r="F8978" s="73"/>
      <c r="G8978" s="73"/>
    </row>
    <row r="8979" spans="1:7" x14ac:dyDescent="0.25">
      <c r="A8979" s="71" t="str">
        <f>IF(
   SUMPRODUCT(--(Sinduscon!$3:$3=DATE(2013,INT((ROW(A9176)-1)/20)+1,1)))&gt;0,
   DATE(2013,INT((ROW(A9176)-1)/20)+1,1),
   ""
)</f>
        <v/>
      </c>
      <c r="B8979" s="72" t="str">
        <f t="shared" si="339"/>
        <v/>
      </c>
      <c r="C8979" s="73"/>
      <c r="D8979" s="73"/>
      <c r="E8979" s="73"/>
      <c r="F8979" s="73"/>
      <c r="G8979" s="73"/>
    </row>
    <row r="8980" spans="1:7" x14ac:dyDescent="0.25">
      <c r="A8980" s="71" t="str">
        <f>IF(
   SUMPRODUCT(--(Sinduscon!$3:$3=DATE(2013,INT((ROW(A9177)-1)/20)+1,1)))&gt;0,
   DATE(2013,INT((ROW(A9177)-1)/20)+1,1),
   ""
)</f>
        <v/>
      </c>
      <c r="B8980" s="72" t="str">
        <f t="shared" si="339"/>
        <v/>
      </c>
      <c r="C8980" s="73"/>
      <c r="D8980" s="73"/>
      <c r="E8980" s="73"/>
      <c r="F8980" s="73"/>
      <c r="G8980" s="73"/>
    </row>
    <row r="8981" spans="1:7" x14ac:dyDescent="0.25">
      <c r="A8981" s="71" t="str">
        <f>IF(
   SUMPRODUCT(--(Sinduscon!$3:$3=DATE(2013,INT((ROW(A9178)-1)/20)+1,1)))&gt;0,
   DATE(2013,INT((ROW(A9178)-1)/20)+1,1),
   ""
)</f>
        <v/>
      </c>
      <c r="B8981" s="72" t="str">
        <f t="shared" si="339"/>
        <v/>
      </c>
      <c r="C8981" s="73"/>
      <c r="D8981" s="73"/>
      <c r="E8981" s="73"/>
      <c r="F8981" s="73"/>
      <c r="G8981" s="73"/>
    </row>
    <row r="8982" spans="1:7" x14ac:dyDescent="0.25">
      <c r="A8982" s="71" t="str">
        <f>IF(
   SUMPRODUCT(--(Sinduscon!$3:$3=DATE(2013,INT((ROW(A9179)-1)/20)+1,1)))&gt;0,
   DATE(2013,INT((ROW(A9179)-1)/20)+1,1),
   ""
)</f>
        <v/>
      </c>
      <c r="B8982" s="72" t="str">
        <f t="shared" si="339"/>
        <v/>
      </c>
      <c r="C8982" s="73"/>
      <c r="D8982" s="73"/>
      <c r="E8982" s="73"/>
      <c r="F8982" s="73"/>
      <c r="G8982" s="73"/>
    </row>
    <row r="8983" spans="1:7" x14ac:dyDescent="0.25">
      <c r="A8983" s="71" t="str">
        <f>IF(
   SUMPRODUCT(--(Sinduscon!$3:$3=DATE(2013,INT((ROW(A9180)-1)/20)+1,1)))&gt;0,
   DATE(2013,INT((ROW(A9180)-1)/20)+1,1),
   ""
)</f>
        <v/>
      </c>
      <c r="B8983" s="72" t="str">
        <f t="shared" si="339"/>
        <v/>
      </c>
      <c r="C8983" s="73"/>
      <c r="D8983" s="73"/>
      <c r="E8983" s="73"/>
      <c r="F8983" s="73"/>
      <c r="G8983" s="73"/>
    </row>
    <row r="8984" spans="1:7" x14ac:dyDescent="0.25">
      <c r="A8984" s="71" t="str">
        <f>IF(
   SUMPRODUCT(--(Sinduscon!$3:$3=DATE(2013,INT((ROW(A9181)-1)/20)+1,1)))&gt;0,
   DATE(2013,INT((ROW(A9181)-1)/20)+1,1),
   ""
)</f>
        <v/>
      </c>
      <c r="B8984" s="72" t="str">
        <f t="shared" si="339"/>
        <v/>
      </c>
      <c r="C8984" s="73"/>
      <c r="D8984" s="73"/>
      <c r="E8984" s="73"/>
      <c r="F8984" s="73"/>
      <c r="G8984" s="73"/>
    </row>
    <row r="8985" spans="1:7" x14ac:dyDescent="0.25">
      <c r="A8985" s="71" t="str">
        <f>IF(
   SUMPRODUCT(--(Sinduscon!$3:$3=DATE(2013,INT((ROW(A9182)-1)/20)+1,1)))&gt;0,
   DATE(2013,INT((ROW(A9182)-1)/20)+1,1),
   ""
)</f>
        <v/>
      </c>
      <c r="B8985" s="72" t="str">
        <f t="shared" si="339"/>
        <v/>
      </c>
      <c r="C8985" s="73"/>
      <c r="D8985" s="73"/>
      <c r="E8985" s="73"/>
      <c r="F8985" s="73"/>
      <c r="G8985" s="73"/>
    </row>
    <row r="8986" spans="1:7" x14ac:dyDescent="0.25">
      <c r="A8986" s="71" t="str">
        <f>IF(
   SUMPRODUCT(--(Sinduscon!$3:$3=DATE(2013,INT((ROW(A9183)-1)/20)+1,1)))&gt;0,
   DATE(2013,INT((ROW(A9183)-1)/20)+1,1),
   ""
)</f>
        <v/>
      </c>
      <c r="B8986" s="72" t="str">
        <f t="shared" si="339"/>
        <v/>
      </c>
      <c r="C8986" s="73"/>
      <c r="D8986" s="73"/>
      <c r="E8986" s="73"/>
      <c r="F8986" s="73"/>
      <c r="G8986" s="73"/>
    </row>
    <row r="8987" spans="1:7" x14ac:dyDescent="0.25">
      <c r="A8987" s="71" t="str">
        <f>IF(
   SUMPRODUCT(--(Sinduscon!$3:$3=DATE(2013,INT((ROW(A9184)-1)/20)+1,1)))&gt;0,
   DATE(2013,INT((ROW(A9184)-1)/20)+1,1),
   ""
)</f>
        <v/>
      </c>
      <c r="B8987" s="72" t="str">
        <f t="shared" si="339"/>
        <v/>
      </c>
      <c r="C8987" s="73"/>
      <c r="D8987" s="73"/>
      <c r="E8987" s="73"/>
      <c r="F8987" s="73"/>
      <c r="G8987" s="73"/>
    </row>
    <row r="8988" spans="1:7" x14ac:dyDescent="0.25">
      <c r="A8988" s="71" t="str">
        <f>IF(
   SUMPRODUCT(--(Sinduscon!$3:$3=DATE(2013,INT((ROW(A9185)-1)/20)+1,1)))&gt;0,
   DATE(2013,INT((ROW(A9185)-1)/20)+1,1),
   ""
)</f>
        <v/>
      </c>
      <c r="B8988" s="72" t="str">
        <f t="shared" si="339"/>
        <v/>
      </c>
      <c r="C8988" s="73"/>
      <c r="D8988" s="73"/>
      <c r="E8988" s="73"/>
      <c r="F8988" s="73"/>
      <c r="G8988" s="73"/>
    </row>
    <row r="8989" spans="1:7" x14ac:dyDescent="0.25">
      <c r="A8989" s="71" t="str">
        <f>IF(
   SUMPRODUCT(--(Sinduscon!$3:$3=DATE(2013,INT((ROW(A9186)-1)/20)+1,1)))&gt;0,
   DATE(2013,INT((ROW(A9186)-1)/20)+1,1),
   ""
)</f>
        <v/>
      </c>
      <c r="B8989" s="72" t="str">
        <f t="shared" si="339"/>
        <v/>
      </c>
      <c r="C8989" s="73"/>
      <c r="D8989" s="73"/>
      <c r="E8989" s="73"/>
      <c r="F8989" s="73"/>
      <c r="G8989" s="73"/>
    </row>
    <row r="8990" spans="1:7" x14ac:dyDescent="0.25">
      <c r="A8990" s="71" t="str">
        <f>IF(
   SUMPRODUCT(--(Sinduscon!$3:$3=DATE(2013,INT((ROW(A9187)-1)/20)+1,1)))&gt;0,
   DATE(2013,INT((ROW(A9187)-1)/20)+1,1),
   ""
)</f>
        <v/>
      </c>
      <c r="B8990" s="72" t="str">
        <f t="shared" si="339"/>
        <v/>
      </c>
      <c r="C8990" s="73"/>
      <c r="D8990" s="73"/>
      <c r="E8990" s="73"/>
      <c r="F8990" s="73"/>
      <c r="G8990" s="73"/>
    </row>
    <row r="8991" spans="1:7" x14ac:dyDescent="0.25">
      <c r="A8991" s="71" t="str">
        <f>IF(
   SUMPRODUCT(--(Sinduscon!$3:$3=DATE(2013,INT((ROW(A9188)-1)/20)+1,1)))&gt;0,
   DATE(2013,INT((ROW(A9188)-1)/20)+1,1),
   ""
)</f>
        <v/>
      </c>
      <c r="B8991" s="72" t="str">
        <f t="shared" si="339"/>
        <v/>
      </c>
      <c r="C8991" s="73"/>
      <c r="D8991" s="73"/>
      <c r="E8991" s="73"/>
      <c r="F8991" s="73"/>
      <c r="G8991" s="73"/>
    </row>
    <row r="8992" spans="1:7" x14ac:dyDescent="0.25">
      <c r="A8992" s="71" t="str">
        <f>IF(
   SUMPRODUCT(--(Sinduscon!$3:$3=DATE(2013,INT((ROW(A9189)-1)/20)+1,1)))&gt;0,
   DATE(2013,INT((ROW(A9189)-1)/20)+1,1),
   ""
)</f>
        <v/>
      </c>
      <c r="B8992" s="72" t="str">
        <f t="shared" si="339"/>
        <v/>
      </c>
      <c r="C8992" s="73"/>
      <c r="D8992" s="73"/>
      <c r="E8992" s="73"/>
      <c r="F8992" s="73"/>
      <c r="G8992" s="73"/>
    </row>
    <row r="8993" spans="1:7" x14ac:dyDescent="0.25">
      <c r="A8993" s="71" t="str">
        <f>IF(
   SUMPRODUCT(--(Sinduscon!$3:$3=DATE(2013,INT((ROW(A9190)-1)/20)+1,1)))&gt;0,
   DATE(2013,INT((ROW(A9190)-1)/20)+1,1),
   ""
)</f>
        <v/>
      </c>
      <c r="B8993" s="72" t="str">
        <f t="shared" si="339"/>
        <v/>
      </c>
      <c r="C8993" s="73"/>
      <c r="D8993" s="73"/>
      <c r="E8993" s="73"/>
      <c r="F8993" s="73"/>
      <c r="G8993" s="73"/>
    </row>
    <row r="8994" spans="1:7" x14ac:dyDescent="0.25">
      <c r="A8994" s="71" t="str">
        <f>IF(
   SUMPRODUCT(--(Sinduscon!$3:$3=DATE(2013,INT((ROW(A9191)-1)/20)+1,1)))&gt;0,
   DATE(2013,INT((ROW(A9191)-1)/20)+1,1),
   ""
)</f>
        <v/>
      </c>
      <c r="B8994" s="72" t="str">
        <f t="shared" si="339"/>
        <v/>
      </c>
      <c r="C8994" s="73"/>
      <c r="D8994" s="73"/>
      <c r="E8994" s="73"/>
      <c r="F8994" s="73"/>
      <c r="G8994" s="73"/>
    </row>
    <row r="8995" spans="1:7" x14ac:dyDescent="0.25">
      <c r="A8995" s="71" t="str">
        <f>IF(
   SUMPRODUCT(--(Sinduscon!$3:$3=DATE(2013,INT((ROW(A9192)-1)/20)+1,1)))&gt;0,
   DATE(2013,INT((ROW(A9192)-1)/20)+1,1),
   ""
)</f>
        <v/>
      </c>
      <c r="B8995" s="72" t="str">
        <f t="shared" si="339"/>
        <v/>
      </c>
      <c r="C8995" s="73"/>
      <c r="D8995" s="73"/>
      <c r="E8995" s="73"/>
      <c r="F8995" s="73"/>
      <c r="G8995" s="73"/>
    </row>
    <row r="8996" spans="1:7" x14ac:dyDescent="0.25">
      <c r="A8996" s="71" t="str">
        <f>IF(
   SUMPRODUCT(--(Sinduscon!$3:$3=DATE(2013,INT((ROW(A9193)-1)/20)+1,1)))&gt;0,
   DATE(2013,INT((ROW(A9193)-1)/20)+1,1),
   ""
)</f>
        <v/>
      </c>
      <c r="B8996" s="72" t="str">
        <f t="shared" si="339"/>
        <v/>
      </c>
      <c r="C8996" s="73"/>
      <c r="D8996" s="73"/>
      <c r="E8996" s="73"/>
      <c r="F8996" s="73"/>
      <c r="G8996" s="73"/>
    </row>
    <row r="8997" spans="1:7" x14ac:dyDescent="0.25">
      <c r="A8997" s="71" t="str">
        <f>IF(
   SUMPRODUCT(--(Sinduscon!$3:$3=DATE(2013,INT((ROW(A9194)-1)/20)+1,1)))&gt;0,
   DATE(2013,INT((ROW(A9194)-1)/20)+1,1),
   ""
)</f>
        <v/>
      </c>
      <c r="B8997" s="72" t="str">
        <f t="shared" si="339"/>
        <v/>
      </c>
      <c r="C8997" s="73"/>
      <c r="D8997" s="73"/>
      <c r="E8997" s="73"/>
      <c r="F8997" s="73"/>
      <c r="G8997" s="73"/>
    </row>
    <row r="8998" spans="1:7" x14ac:dyDescent="0.25">
      <c r="A8998" s="71" t="str">
        <f>IF(
   SUMPRODUCT(--(Sinduscon!$3:$3=DATE(2013,INT((ROW(A9195)-1)/20)+1,1)))&gt;0,
   DATE(2013,INT((ROW(A9195)-1)/20)+1,1),
   ""
)</f>
        <v/>
      </c>
      <c r="B8998" s="72" t="str">
        <f t="shared" si="339"/>
        <v/>
      </c>
      <c r="C8998" s="73"/>
      <c r="D8998" s="73"/>
      <c r="E8998" s="73"/>
      <c r="F8998" s="73"/>
      <c r="G8998" s="73"/>
    </row>
    <row r="8999" spans="1:7" x14ac:dyDescent="0.25">
      <c r="A8999" s="71" t="str">
        <f>IF(
   SUMPRODUCT(--(Sinduscon!$3:$3=DATE(2013,INT((ROW(A9196)-1)/20)+1,1)))&gt;0,
   DATE(2013,INT((ROW(A9196)-1)/20)+1,1),
   ""
)</f>
        <v/>
      </c>
      <c r="B8999" s="72" t="str">
        <f t="shared" si="339"/>
        <v/>
      </c>
      <c r="C8999" s="73"/>
      <c r="D8999" s="73"/>
      <c r="E8999" s="73"/>
      <c r="F8999" s="73"/>
      <c r="G8999" s="73"/>
    </row>
    <row r="9000" spans="1:7" x14ac:dyDescent="0.25">
      <c r="A9000" s="71" t="str">
        <f>IF(
   SUMPRODUCT(--(Sinduscon!$3:$3=DATE(2013,INT((ROW(A9197)-1)/20)+1,1)))&gt;0,
   DATE(2013,INT((ROW(A9197)-1)/20)+1,1),
   ""
)</f>
        <v/>
      </c>
      <c r="B9000" s="72" t="str">
        <f t="shared" si="339"/>
        <v/>
      </c>
      <c r="C9000" s="73"/>
      <c r="D9000" s="73"/>
      <c r="E9000" s="73"/>
      <c r="F9000" s="73"/>
      <c r="G9000" s="73"/>
    </row>
    <row r="9001" spans="1:7" x14ac:dyDescent="0.25">
      <c r="A9001" s="71" t="str">
        <f>IF(
   SUMPRODUCT(--(Sinduscon!$3:$3=DATE(2013,INT((ROW(A9198)-1)/20)+1,1)))&gt;0,
   DATE(2013,INT((ROW(A9198)-1)/20)+1,1),
   ""
)</f>
        <v/>
      </c>
      <c r="B9001" s="72" t="str">
        <f t="shared" si="339"/>
        <v/>
      </c>
      <c r="C9001" s="73"/>
      <c r="D9001" s="73"/>
      <c r="E9001" s="73"/>
      <c r="F9001" s="73"/>
      <c r="G9001" s="73"/>
    </row>
    <row r="9002" spans="1:7" x14ac:dyDescent="0.25">
      <c r="A9002" s="71" t="str">
        <f>IF(
   SUMPRODUCT(--(Sinduscon!$3:$3=DATE(2013,INT((ROW(A9199)-1)/20)+1,1)))&gt;0,
   DATE(2013,INT((ROW(A9199)-1)/20)+1,1),
   ""
)</f>
        <v/>
      </c>
      <c r="B9002" s="72" t="str">
        <f t="shared" si="339"/>
        <v/>
      </c>
      <c r="C9002" s="73"/>
      <c r="D9002" s="73"/>
      <c r="E9002" s="73"/>
      <c r="F9002" s="73"/>
      <c r="G9002" s="73"/>
    </row>
    <row r="9003" spans="1:7" x14ac:dyDescent="0.25">
      <c r="A9003" s="71" t="str">
        <f>IF(
   SUMPRODUCT(--(Sinduscon!$3:$3=DATE(2013,INT((ROW(A9200)-1)/20)+1,1)))&gt;0,
   DATE(2013,INT((ROW(A9200)-1)/20)+1,1),
   ""
)</f>
        <v/>
      </c>
      <c r="B9003" s="72" t="str">
        <f t="shared" si="339"/>
        <v/>
      </c>
      <c r="C9003" s="73"/>
      <c r="D9003" s="73"/>
      <c r="E9003" s="73"/>
      <c r="F9003" s="73"/>
      <c r="G9003" s="73"/>
    </row>
    <row r="9004" spans="1:7" x14ac:dyDescent="0.25">
      <c r="A9004" s="71" t="str">
        <f>IF(
   SUMPRODUCT(--(Sinduscon!$3:$3=DATE(2013,INT((ROW(A9201)-1)/20)+1,1)))&gt;0,
   DATE(2013,INT((ROW(A9201)-1)/20)+1,1),
   ""
)</f>
        <v/>
      </c>
      <c r="B9004" s="72" t="str">
        <f t="shared" si="339"/>
        <v/>
      </c>
      <c r="C9004" s="73"/>
      <c r="D9004" s="73"/>
      <c r="E9004" s="73"/>
      <c r="F9004" s="73"/>
      <c r="G9004" s="73"/>
    </row>
    <row r="9005" spans="1:7" x14ac:dyDescent="0.25">
      <c r="A9005" s="71" t="str">
        <f>IF(
   SUMPRODUCT(--(Sinduscon!$3:$3=DATE(2013,INT((ROW(A9202)-1)/20)+1,1)))&gt;0,
   DATE(2013,INT((ROW(A9202)-1)/20)+1,1),
   ""
)</f>
        <v/>
      </c>
      <c r="B9005" s="72" t="str">
        <f t="shared" si="339"/>
        <v/>
      </c>
      <c r="C9005" s="73"/>
      <c r="D9005" s="73"/>
      <c r="E9005" s="73"/>
      <c r="F9005" s="73"/>
      <c r="G9005" s="73"/>
    </row>
    <row r="9006" spans="1:7" x14ac:dyDescent="0.25">
      <c r="A9006" s="71" t="str">
        <f>IF(
   SUMPRODUCT(--(Sinduscon!$3:$3=DATE(2013,INT((ROW(A9203)-1)/20)+1,1)))&gt;0,
   DATE(2013,INT((ROW(A9203)-1)/20)+1,1),
   ""
)</f>
        <v/>
      </c>
      <c r="B9006" s="72" t="str">
        <f t="shared" si="339"/>
        <v/>
      </c>
      <c r="C9006" s="73"/>
      <c r="D9006" s="73"/>
      <c r="E9006" s="73"/>
      <c r="F9006" s="73"/>
      <c r="G9006" s="73"/>
    </row>
    <row r="9007" spans="1:7" x14ac:dyDescent="0.25">
      <c r="A9007" s="71" t="str">
        <f>IF(
   SUMPRODUCT(--(Sinduscon!$3:$3=DATE(2013,INT((ROW(A9204)-1)/20)+1,1)))&gt;0,
   DATE(2013,INT((ROW(A9204)-1)/20)+1,1),
   ""
)</f>
        <v/>
      </c>
      <c r="B9007" s="72" t="str">
        <f t="shared" si="339"/>
        <v/>
      </c>
      <c r="C9007" s="73"/>
      <c r="D9007" s="73"/>
      <c r="E9007" s="73"/>
      <c r="F9007" s="73"/>
      <c r="G9007" s="73"/>
    </row>
    <row r="9008" spans="1:7" x14ac:dyDescent="0.25">
      <c r="A9008" s="71" t="str">
        <f>IF(
   SUMPRODUCT(--(Sinduscon!$3:$3=DATE(2013,INT((ROW(A9205)-1)/20)+1,1)))&gt;0,
   DATE(2013,INT((ROW(A9205)-1)/20)+1,1),
   ""
)</f>
        <v/>
      </c>
      <c r="B9008" s="72" t="str">
        <f t="shared" si="339"/>
        <v/>
      </c>
      <c r="C9008" s="73"/>
      <c r="D9008" s="73"/>
      <c r="E9008" s="73"/>
      <c r="F9008" s="73"/>
      <c r="G9008" s="73"/>
    </row>
    <row r="9009" spans="1:7" x14ac:dyDescent="0.25">
      <c r="A9009" s="71" t="str">
        <f>IF(
   SUMPRODUCT(--(Sinduscon!$3:$3=DATE(2013,INT((ROW(A9206)-1)/20)+1,1)))&gt;0,
   DATE(2013,INT((ROW(A9206)-1)/20)+1,1),
   ""
)</f>
        <v/>
      </c>
      <c r="B9009" s="72" t="str">
        <f t="shared" si="339"/>
        <v/>
      </c>
      <c r="C9009" s="73"/>
      <c r="D9009" s="73"/>
      <c r="E9009" s="73"/>
      <c r="F9009" s="73"/>
      <c r="G9009" s="73"/>
    </row>
    <row r="9010" spans="1:7" x14ac:dyDescent="0.25">
      <c r="A9010" s="71" t="str">
        <f>IF(
   SUMPRODUCT(--(Sinduscon!$3:$3=DATE(2013,INT((ROW(A9207)-1)/20)+1,1)))&gt;0,
   DATE(2013,INT((ROW(A9207)-1)/20)+1,1),
   ""
)</f>
        <v/>
      </c>
      <c r="B9010" s="72" t="str">
        <f t="shared" si="339"/>
        <v/>
      </c>
      <c r="C9010" s="73"/>
      <c r="D9010" s="73"/>
      <c r="E9010" s="73"/>
      <c r="F9010" s="73"/>
      <c r="G9010" s="73"/>
    </row>
    <row r="9011" spans="1:7" x14ac:dyDescent="0.25">
      <c r="A9011" s="71" t="str">
        <f>IF(
   SUMPRODUCT(--(Sinduscon!$3:$3=DATE(2013,INT((ROW(A9208)-1)/20)+1,1)))&gt;0,
   DATE(2013,INT((ROW(A9208)-1)/20)+1,1),
   ""
)</f>
        <v/>
      </c>
      <c r="B9011" s="72" t="str">
        <f t="shared" si="339"/>
        <v/>
      </c>
      <c r="C9011" s="73"/>
      <c r="D9011" s="73"/>
      <c r="E9011" s="73"/>
      <c r="F9011" s="73"/>
      <c r="G9011" s="73"/>
    </row>
    <row r="9012" spans="1:7" x14ac:dyDescent="0.25">
      <c r="A9012" s="71" t="str">
        <f>IF(
   SUMPRODUCT(--(Sinduscon!$3:$3=DATE(2013,INT((ROW(A9209)-1)/20)+1,1)))&gt;0,
   DATE(2013,INT((ROW(A9209)-1)/20)+1,1),
   ""
)</f>
        <v/>
      </c>
      <c r="B9012" s="72" t="str">
        <f t="shared" si="339"/>
        <v/>
      </c>
      <c r="C9012" s="73"/>
      <c r="D9012" s="73"/>
      <c r="E9012" s="73"/>
      <c r="F9012" s="73"/>
      <c r="G9012" s="73"/>
    </row>
    <row r="9013" spans="1:7" x14ac:dyDescent="0.25">
      <c r="A9013" s="71" t="str">
        <f>IF(
   SUMPRODUCT(--(Sinduscon!$3:$3=DATE(2013,INT((ROW(A9210)-1)/20)+1,1)))&gt;0,
   DATE(2013,INT((ROW(A9210)-1)/20)+1,1),
   ""
)</f>
        <v/>
      </c>
      <c r="B9013" s="72" t="str">
        <f t="shared" si="339"/>
        <v/>
      </c>
      <c r="C9013" s="73"/>
      <c r="D9013" s="73"/>
      <c r="E9013" s="73"/>
      <c r="F9013" s="73"/>
      <c r="G9013" s="73"/>
    </row>
    <row r="9014" spans="1:7" x14ac:dyDescent="0.25">
      <c r="A9014" s="71" t="str">
        <f>IF(
   SUMPRODUCT(--(Sinduscon!$3:$3=DATE(2013,INT((ROW(A9211)-1)/20)+1,1)))&gt;0,
   DATE(2013,INT((ROW(A9211)-1)/20)+1,1),
   ""
)</f>
        <v/>
      </c>
      <c r="B9014" s="72" t="str">
        <f t="shared" si="339"/>
        <v/>
      </c>
      <c r="C9014" s="73"/>
      <c r="D9014" s="73"/>
      <c r="E9014" s="73"/>
      <c r="F9014" s="73"/>
      <c r="G9014" s="73"/>
    </row>
    <row r="9015" spans="1:7" x14ac:dyDescent="0.25">
      <c r="A9015" s="71" t="str">
        <f>IF(
   SUMPRODUCT(--(Sinduscon!$3:$3=DATE(2013,INT((ROW(A9212)-1)/20)+1,1)))&gt;0,
   DATE(2013,INT((ROW(A9212)-1)/20)+1,1),
   ""
)</f>
        <v/>
      </c>
      <c r="B9015" s="72" t="str">
        <f t="shared" si="339"/>
        <v/>
      </c>
      <c r="C9015" s="73"/>
      <c r="D9015" s="73"/>
      <c r="E9015" s="73"/>
      <c r="F9015" s="73"/>
      <c r="G9015" s="73"/>
    </row>
    <row r="9016" spans="1:7" x14ac:dyDescent="0.25">
      <c r="A9016" s="71" t="str">
        <f>IF(
   SUMPRODUCT(--(Sinduscon!$3:$3=DATE(2013,INT((ROW(A9213)-1)/20)+1,1)))&gt;0,
   DATE(2013,INT((ROW(A9213)-1)/20)+1,1),
   ""
)</f>
        <v/>
      </c>
      <c r="B9016" s="72" t="str">
        <f t="shared" si="339"/>
        <v/>
      </c>
      <c r="C9016" s="73"/>
      <c r="D9016" s="73"/>
      <c r="E9016" s="73"/>
      <c r="F9016" s="73"/>
      <c r="G9016" s="73"/>
    </row>
    <row r="9017" spans="1:7" x14ac:dyDescent="0.25">
      <c r="A9017" s="71" t="str">
        <f>IF(
   SUMPRODUCT(--(Sinduscon!$3:$3=DATE(2013,INT((ROW(A9214)-1)/20)+1,1)))&gt;0,
   DATE(2013,INT((ROW(A9214)-1)/20)+1,1),
   ""
)</f>
        <v/>
      </c>
      <c r="B9017" s="72" t="str">
        <f t="shared" si="339"/>
        <v/>
      </c>
      <c r="C9017" s="73"/>
      <c r="D9017" s="73"/>
      <c r="E9017" s="73"/>
      <c r="F9017" s="73"/>
      <c r="G9017" s="73"/>
    </row>
    <row r="9018" spans="1:7" x14ac:dyDescent="0.25">
      <c r="A9018" s="71" t="str">
        <f>IF(
   SUMPRODUCT(--(Sinduscon!$3:$3=DATE(2013,INT((ROW(A9215)-1)/20)+1,1)))&gt;0,
   DATE(2013,INT((ROW(A9215)-1)/20)+1,1),
   ""
)</f>
        <v/>
      </c>
      <c r="B9018" s="72" t="str">
        <f t="shared" si="339"/>
        <v/>
      </c>
      <c r="C9018" s="73"/>
      <c r="D9018" s="73"/>
      <c r="E9018" s="73"/>
      <c r="F9018" s="73"/>
      <c r="G9018" s="73"/>
    </row>
    <row r="9019" spans="1:7" x14ac:dyDescent="0.25">
      <c r="A9019" s="71" t="str">
        <f>IF(
   SUMPRODUCT(--(Sinduscon!$3:$3=DATE(2013,INT((ROW(A9216)-1)/20)+1,1)))&gt;0,
   DATE(2013,INT((ROW(A9216)-1)/20)+1,1),
   ""
)</f>
        <v/>
      </c>
      <c r="B9019" s="72" t="str">
        <f t="shared" si="339"/>
        <v/>
      </c>
      <c r="C9019" s="73"/>
      <c r="D9019" s="73"/>
      <c r="E9019" s="73"/>
      <c r="F9019" s="73"/>
      <c r="G9019" s="73"/>
    </row>
    <row r="9020" spans="1:7" x14ac:dyDescent="0.25">
      <c r="A9020" s="71" t="str">
        <f>IF(
   SUMPRODUCT(--(Sinduscon!$3:$3=DATE(2013,INT((ROW(A9217)-1)/20)+1,1)))&gt;0,
   DATE(2013,INT((ROW(A9217)-1)/20)+1,1),
   ""
)</f>
        <v/>
      </c>
      <c r="B9020" s="72" t="str">
        <f t="shared" si="339"/>
        <v/>
      </c>
      <c r="C9020" s="73"/>
      <c r="D9020" s="73"/>
      <c r="E9020" s="73"/>
      <c r="F9020" s="73"/>
      <c r="G9020" s="73"/>
    </row>
    <row r="9021" spans="1:7" x14ac:dyDescent="0.25">
      <c r="A9021" s="71" t="str">
        <f>IF(
   SUMPRODUCT(--(Sinduscon!$3:$3=DATE(2013,INT((ROW(A9218)-1)/20)+1,1)))&gt;0,
   DATE(2013,INT((ROW(A9218)-1)/20)+1,1),
   ""
)</f>
        <v/>
      </c>
      <c r="B9021" s="72" t="str">
        <f t="shared" si="339"/>
        <v/>
      </c>
      <c r="C9021" s="73"/>
      <c r="D9021" s="73"/>
      <c r="E9021" s="73"/>
      <c r="F9021" s="73"/>
      <c r="G9021" s="73"/>
    </row>
    <row r="9022" spans="1:7" x14ac:dyDescent="0.25">
      <c r="A9022" s="71" t="str">
        <f>IF(
   SUMPRODUCT(--(Sinduscon!$3:$3=DATE(2013,INT((ROW(A9219)-1)/20)+1,1)))&gt;0,
   DATE(2013,INT((ROW(A9219)-1)/20)+1,1),
   ""
)</f>
        <v/>
      </c>
      <c r="B9022" s="72" t="str">
        <f t="shared" si="339"/>
        <v/>
      </c>
      <c r="C9022" s="73"/>
      <c r="D9022" s="73"/>
      <c r="E9022" s="73"/>
      <c r="F9022" s="73"/>
      <c r="G9022" s="73"/>
    </row>
    <row r="9023" spans="1:7" x14ac:dyDescent="0.25">
      <c r="A9023" s="71" t="str">
        <f>IF(
   SUMPRODUCT(--(Sinduscon!$3:$3=DATE(2013,INT((ROW(A9220)-1)/20)+1,1)))&gt;0,
   DATE(2013,INT((ROW(A9220)-1)/20)+1,1),
   ""
)</f>
        <v/>
      </c>
      <c r="B9023" s="72" t="str">
        <f t="shared" si="339"/>
        <v/>
      </c>
      <c r="C9023" s="73"/>
      <c r="D9023" s="73"/>
      <c r="E9023" s="73"/>
      <c r="F9023" s="73"/>
      <c r="G9023" s="73"/>
    </row>
    <row r="9024" spans="1:7" x14ac:dyDescent="0.25">
      <c r="A9024" s="71" t="str">
        <f>IF(
   SUMPRODUCT(--(Sinduscon!$3:$3=DATE(2013,INT((ROW(A9221)-1)/20)+1,1)))&gt;0,
   DATE(2013,INT((ROW(A9221)-1)/20)+1,1),
   ""
)</f>
        <v/>
      </c>
      <c r="B9024" s="72" t="str">
        <f t="shared" si="339"/>
        <v/>
      </c>
      <c r="C9024" s="73"/>
      <c r="D9024" s="73"/>
      <c r="E9024" s="73"/>
      <c r="F9024" s="73"/>
      <c r="G9024" s="73"/>
    </row>
    <row r="9025" spans="1:7" x14ac:dyDescent="0.25">
      <c r="A9025" s="71" t="str">
        <f>IF(
   SUMPRODUCT(--(Sinduscon!$3:$3=DATE(2013,INT((ROW(A9222)-1)/20)+1,1)))&gt;0,
   DATE(2013,INT((ROW(A9222)-1)/20)+1,1),
   ""
)</f>
        <v/>
      </c>
      <c r="B9025" s="72" t="str">
        <f t="shared" si="339"/>
        <v/>
      </c>
      <c r="C9025" s="73"/>
      <c r="D9025" s="73"/>
      <c r="E9025" s="73"/>
      <c r="F9025" s="73"/>
      <c r="G9025" s="73"/>
    </row>
    <row r="9026" spans="1:7" x14ac:dyDescent="0.25">
      <c r="A9026" s="71" t="str">
        <f>IF(
   SUMPRODUCT(--(Sinduscon!$3:$3=DATE(2013,INT((ROW(A9223)-1)/20)+1,1)))&gt;0,
   DATE(2013,INT((ROW(A9223)-1)/20)+1,1),
   ""
)</f>
        <v/>
      </c>
      <c r="B9026" s="72" t="str">
        <f t="shared" si="339"/>
        <v/>
      </c>
      <c r="C9026" s="73"/>
      <c r="D9026" s="73"/>
      <c r="E9026" s="73"/>
      <c r="F9026" s="73"/>
      <c r="G9026" s="73"/>
    </row>
    <row r="9027" spans="1:7" x14ac:dyDescent="0.25">
      <c r="A9027" s="71" t="str">
        <f>IF(
   SUMPRODUCT(--(Sinduscon!$3:$3=DATE(2013,INT((ROW(A9224)-1)/20)+1,1)))&gt;0,
   DATE(2013,INT((ROW(A9224)-1)/20)+1,1),
   ""
)</f>
        <v/>
      </c>
      <c r="B9027" s="72" t="str">
        <f t="shared" si="339"/>
        <v/>
      </c>
      <c r="C9027" s="73"/>
      <c r="D9027" s="73"/>
      <c r="E9027" s="73"/>
      <c r="F9027" s="73"/>
      <c r="G9027" s="73"/>
    </row>
    <row r="9028" spans="1:7" x14ac:dyDescent="0.25">
      <c r="A9028" s="71" t="str">
        <f>IF(
   SUMPRODUCT(--(Sinduscon!$3:$3=DATE(2013,INT((ROW(A9225)-1)/20)+1,1)))&gt;0,
   DATE(2013,INT((ROW(A9225)-1)/20)+1,1),
   ""
)</f>
        <v/>
      </c>
      <c r="B9028" s="72" t="str">
        <f t="shared" si="339"/>
        <v/>
      </c>
      <c r="C9028" s="73"/>
      <c r="D9028" s="73"/>
      <c r="E9028" s="73"/>
      <c r="F9028" s="73"/>
      <c r="G9028" s="73"/>
    </row>
    <row r="9029" spans="1:7" x14ac:dyDescent="0.25">
      <c r="A9029" s="71" t="str">
        <f>IF(
   SUMPRODUCT(--(Sinduscon!$3:$3=DATE(2013,INT((ROW(A9226)-1)/20)+1,1)))&gt;0,
   DATE(2013,INT((ROW(A9226)-1)/20)+1,1),
   ""
)</f>
        <v/>
      </c>
      <c r="B9029" s="72" t="str">
        <f t="shared" si="339"/>
        <v/>
      </c>
      <c r="C9029" s="73"/>
      <c r="D9029" s="73"/>
      <c r="E9029" s="73"/>
      <c r="F9029" s="73"/>
      <c r="G9029" s="73"/>
    </row>
    <row r="9030" spans="1:7" x14ac:dyDescent="0.25">
      <c r="A9030" s="71" t="str">
        <f>IF(
   SUMPRODUCT(--(Sinduscon!$3:$3=DATE(2013,INT((ROW(A9227)-1)/20)+1,1)))&gt;0,
   DATE(2013,INT((ROW(A9227)-1)/20)+1,1),
   ""
)</f>
        <v/>
      </c>
      <c r="B9030" s="72" t="str">
        <f t="shared" si="339"/>
        <v/>
      </c>
      <c r="C9030" s="73"/>
      <c r="D9030" s="73"/>
      <c r="E9030" s="73"/>
      <c r="F9030" s="73"/>
      <c r="G9030" s="73"/>
    </row>
    <row r="9031" spans="1:7" x14ac:dyDescent="0.25">
      <c r="A9031" s="71" t="str">
        <f>IF(
   SUMPRODUCT(--(Sinduscon!$3:$3=DATE(2013,INT((ROW(A9228)-1)/20)+1,1)))&gt;0,
   DATE(2013,INT((ROW(A9228)-1)/20)+1,1),
   ""
)</f>
        <v/>
      </c>
      <c r="B9031" s="72" t="str">
        <f t="shared" si="339"/>
        <v/>
      </c>
      <c r="C9031" s="73"/>
      <c r="D9031" s="73"/>
      <c r="E9031" s="73"/>
      <c r="F9031" s="73"/>
      <c r="G9031" s="73"/>
    </row>
    <row r="9032" spans="1:7" x14ac:dyDescent="0.25">
      <c r="A9032" s="71" t="str">
        <f>IF(
   SUMPRODUCT(--(Sinduscon!$3:$3=DATE(2013,INT((ROW(A9229)-1)/20)+1,1)))&gt;0,
   DATE(2013,INT((ROW(A9229)-1)/20)+1,1),
   ""
)</f>
        <v/>
      </c>
      <c r="B9032" s="72" t="str">
        <f t="shared" ref="B9032:B9095" si="340">IF(A9032&lt;&gt;"", CHOOSE(MOD(QUOTIENT(ROW()-4,4),5)+1,"R-1","PP-4","R-8","R-16","PIS"), "")</f>
        <v/>
      </c>
      <c r="C9032" s="73"/>
      <c r="D9032" s="73"/>
      <c r="E9032" s="73"/>
      <c r="F9032" s="73"/>
      <c r="G9032" s="73"/>
    </row>
    <row r="9033" spans="1:7" x14ac:dyDescent="0.25">
      <c r="A9033" s="71" t="str">
        <f>IF(
   SUMPRODUCT(--(Sinduscon!$3:$3=DATE(2013,INT((ROW(A9230)-1)/20)+1,1)))&gt;0,
   DATE(2013,INT((ROW(A9230)-1)/20)+1,1),
   ""
)</f>
        <v/>
      </c>
      <c r="B9033" s="72" t="str">
        <f t="shared" si="340"/>
        <v/>
      </c>
      <c r="C9033" s="73"/>
      <c r="D9033" s="73"/>
      <c r="E9033" s="73"/>
      <c r="F9033" s="73"/>
      <c r="G9033" s="73"/>
    </row>
    <row r="9034" spans="1:7" x14ac:dyDescent="0.25">
      <c r="A9034" s="71" t="str">
        <f>IF(
   SUMPRODUCT(--(Sinduscon!$3:$3=DATE(2013,INT((ROW(A9231)-1)/20)+1,1)))&gt;0,
   DATE(2013,INT((ROW(A9231)-1)/20)+1,1),
   ""
)</f>
        <v/>
      </c>
      <c r="B9034" s="72" t="str">
        <f t="shared" si="340"/>
        <v/>
      </c>
      <c r="C9034" s="73"/>
      <c r="D9034" s="73"/>
      <c r="E9034" s="73"/>
      <c r="F9034" s="73"/>
      <c r="G9034" s="73"/>
    </row>
    <row r="9035" spans="1:7" x14ac:dyDescent="0.25">
      <c r="A9035" s="71" t="str">
        <f>IF(
   SUMPRODUCT(--(Sinduscon!$3:$3=DATE(2013,INT((ROW(A9232)-1)/20)+1,1)))&gt;0,
   DATE(2013,INT((ROW(A9232)-1)/20)+1,1),
   ""
)</f>
        <v/>
      </c>
      <c r="B9035" s="72" t="str">
        <f t="shared" si="340"/>
        <v/>
      </c>
      <c r="C9035" s="73"/>
      <c r="D9035" s="73"/>
      <c r="E9035" s="73"/>
      <c r="F9035" s="73"/>
      <c r="G9035" s="73"/>
    </row>
    <row r="9036" spans="1:7" x14ac:dyDescent="0.25">
      <c r="A9036" s="71" t="str">
        <f>IF(
   SUMPRODUCT(--(Sinduscon!$3:$3=DATE(2013,INT((ROW(A9233)-1)/20)+1,1)))&gt;0,
   DATE(2013,INT((ROW(A9233)-1)/20)+1,1),
   ""
)</f>
        <v/>
      </c>
      <c r="B9036" s="72" t="str">
        <f t="shared" si="340"/>
        <v/>
      </c>
      <c r="C9036" s="73"/>
      <c r="D9036" s="73"/>
      <c r="E9036" s="73"/>
      <c r="F9036" s="73"/>
      <c r="G9036" s="73"/>
    </row>
    <row r="9037" spans="1:7" x14ac:dyDescent="0.25">
      <c r="A9037" s="71" t="str">
        <f>IF(
   SUMPRODUCT(--(Sinduscon!$3:$3=DATE(2013,INT((ROW(A9234)-1)/20)+1,1)))&gt;0,
   DATE(2013,INT((ROW(A9234)-1)/20)+1,1),
   ""
)</f>
        <v/>
      </c>
      <c r="B9037" s="72" t="str">
        <f t="shared" si="340"/>
        <v/>
      </c>
      <c r="C9037" s="73"/>
      <c r="D9037" s="73"/>
      <c r="E9037" s="73"/>
      <c r="F9037" s="73"/>
      <c r="G9037" s="73"/>
    </row>
    <row r="9038" spans="1:7" x14ac:dyDescent="0.25">
      <c r="A9038" s="71" t="str">
        <f>IF(
   SUMPRODUCT(--(Sinduscon!$3:$3=DATE(2013,INT((ROW(A9235)-1)/20)+1,1)))&gt;0,
   DATE(2013,INT((ROW(A9235)-1)/20)+1,1),
   ""
)</f>
        <v/>
      </c>
      <c r="B9038" s="72" t="str">
        <f t="shared" si="340"/>
        <v/>
      </c>
      <c r="C9038" s="73"/>
      <c r="D9038" s="73"/>
      <c r="E9038" s="73"/>
      <c r="F9038" s="73"/>
      <c r="G9038" s="73"/>
    </row>
    <row r="9039" spans="1:7" x14ac:dyDescent="0.25">
      <c r="A9039" s="71" t="str">
        <f>IF(
   SUMPRODUCT(--(Sinduscon!$3:$3=DATE(2013,INT((ROW(A9236)-1)/20)+1,1)))&gt;0,
   DATE(2013,INT((ROW(A9236)-1)/20)+1,1),
   ""
)</f>
        <v/>
      </c>
      <c r="B9039" s="72" t="str">
        <f t="shared" si="340"/>
        <v/>
      </c>
      <c r="C9039" s="73"/>
      <c r="D9039" s="73"/>
      <c r="E9039" s="73"/>
      <c r="F9039" s="73"/>
      <c r="G9039" s="73"/>
    </row>
    <row r="9040" spans="1:7" x14ac:dyDescent="0.25">
      <c r="A9040" s="71" t="str">
        <f>IF(
   SUMPRODUCT(--(Sinduscon!$3:$3=DATE(2013,INT((ROW(A9237)-1)/20)+1,1)))&gt;0,
   DATE(2013,INT((ROW(A9237)-1)/20)+1,1),
   ""
)</f>
        <v/>
      </c>
      <c r="B9040" s="72" t="str">
        <f t="shared" si="340"/>
        <v/>
      </c>
      <c r="C9040" s="73"/>
      <c r="D9040" s="73"/>
      <c r="E9040" s="73"/>
      <c r="F9040" s="73"/>
      <c r="G9040" s="73"/>
    </row>
    <row r="9041" spans="1:7" x14ac:dyDescent="0.25">
      <c r="A9041" s="71" t="str">
        <f>IF(
   SUMPRODUCT(--(Sinduscon!$3:$3=DATE(2013,INT((ROW(A9238)-1)/20)+1,1)))&gt;0,
   DATE(2013,INT((ROW(A9238)-1)/20)+1,1),
   ""
)</f>
        <v/>
      </c>
      <c r="B9041" s="72" t="str">
        <f t="shared" si="340"/>
        <v/>
      </c>
      <c r="C9041" s="73"/>
      <c r="D9041" s="73"/>
      <c r="E9041" s="73"/>
      <c r="F9041" s="73"/>
      <c r="G9041" s="73"/>
    </row>
    <row r="9042" spans="1:7" x14ac:dyDescent="0.25">
      <c r="A9042" s="71" t="str">
        <f>IF(
   SUMPRODUCT(--(Sinduscon!$3:$3=DATE(2013,INT((ROW(A9239)-1)/20)+1,1)))&gt;0,
   DATE(2013,INT((ROW(A9239)-1)/20)+1,1),
   ""
)</f>
        <v/>
      </c>
      <c r="B9042" s="72" t="str">
        <f t="shared" si="340"/>
        <v/>
      </c>
      <c r="C9042" s="73"/>
      <c r="D9042" s="73"/>
      <c r="E9042" s="73"/>
      <c r="F9042" s="73"/>
      <c r="G9042" s="73"/>
    </row>
    <row r="9043" spans="1:7" x14ac:dyDescent="0.25">
      <c r="A9043" s="71" t="str">
        <f>IF(
   SUMPRODUCT(--(Sinduscon!$3:$3=DATE(2013,INT((ROW(A9240)-1)/20)+1,1)))&gt;0,
   DATE(2013,INT((ROW(A9240)-1)/20)+1,1),
   ""
)</f>
        <v/>
      </c>
      <c r="B9043" s="72" t="str">
        <f t="shared" si="340"/>
        <v/>
      </c>
      <c r="C9043" s="73"/>
      <c r="D9043" s="73"/>
      <c r="E9043" s="73"/>
      <c r="F9043" s="73"/>
      <c r="G9043" s="73"/>
    </row>
    <row r="9044" spans="1:7" x14ac:dyDescent="0.25">
      <c r="A9044" s="71" t="str">
        <f>IF(
   SUMPRODUCT(--(Sinduscon!$3:$3=DATE(2013,INT((ROW(A9241)-1)/20)+1,1)))&gt;0,
   DATE(2013,INT((ROW(A9241)-1)/20)+1,1),
   ""
)</f>
        <v/>
      </c>
      <c r="B9044" s="72" t="str">
        <f t="shared" si="340"/>
        <v/>
      </c>
      <c r="C9044" s="73"/>
      <c r="D9044" s="73"/>
      <c r="E9044" s="73"/>
      <c r="F9044" s="73"/>
      <c r="G9044" s="73"/>
    </row>
    <row r="9045" spans="1:7" x14ac:dyDescent="0.25">
      <c r="A9045" s="71" t="str">
        <f>IF(
   SUMPRODUCT(--(Sinduscon!$3:$3=DATE(2013,INT((ROW(A9242)-1)/20)+1,1)))&gt;0,
   DATE(2013,INT((ROW(A9242)-1)/20)+1,1),
   ""
)</f>
        <v/>
      </c>
      <c r="B9045" s="72" t="str">
        <f t="shared" si="340"/>
        <v/>
      </c>
      <c r="C9045" s="73"/>
      <c r="D9045" s="73"/>
      <c r="E9045" s="73"/>
      <c r="F9045" s="73"/>
      <c r="G9045" s="73"/>
    </row>
    <row r="9046" spans="1:7" x14ac:dyDescent="0.25">
      <c r="A9046" s="71" t="str">
        <f>IF(
   SUMPRODUCT(--(Sinduscon!$3:$3=DATE(2013,INT((ROW(A9243)-1)/20)+1,1)))&gt;0,
   DATE(2013,INT((ROW(A9243)-1)/20)+1,1),
   ""
)</f>
        <v/>
      </c>
      <c r="B9046" s="72" t="str">
        <f t="shared" si="340"/>
        <v/>
      </c>
      <c r="C9046" s="73"/>
      <c r="D9046" s="73"/>
      <c r="E9046" s="73"/>
      <c r="F9046" s="73"/>
      <c r="G9046" s="73"/>
    </row>
    <row r="9047" spans="1:7" x14ac:dyDescent="0.25">
      <c r="A9047" s="71" t="str">
        <f>IF(
   SUMPRODUCT(--(Sinduscon!$3:$3=DATE(2013,INT((ROW(A9244)-1)/20)+1,1)))&gt;0,
   DATE(2013,INT((ROW(A9244)-1)/20)+1,1),
   ""
)</f>
        <v/>
      </c>
      <c r="B9047" s="72" t="str">
        <f t="shared" si="340"/>
        <v/>
      </c>
      <c r="C9047" s="73"/>
      <c r="D9047" s="73"/>
      <c r="E9047" s="73"/>
      <c r="F9047" s="73"/>
      <c r="G9047" s="73"/>
    </row>
    <row r="9048" spans="1:7" x14ac:dyDescent="0.25">
      <c r="A9048" s="71" t="str">
        <f>IF(
   SUMPRODUCT(--(Sinduscon!$3:$3=DATE(2013,INT((ROW(A9245)-1)/20)+1,1)))&gt;0,
   DATE(2013,INT((ROW(A9245)-1)/20)+1,1),
   ""
)</f>
        <v/>
      </c>
      <c r="B9048" s="72" t="str">
        <f t="shared" si="340"/>
        <v/>
      </c>
      <c r="C9048" s="73"/>
      <c r="D9048" s="73"/>
      <c r="E9048" s="73"/>
      <c r="F9048" s="73"/>
      <c r="G9048" s="73"/>
    </row>
    <row r="9049" spans="1:7" x14ac:dyDescent="0.25">
      <c r="A9049" s="71" t="str">
        <f>IF(
   SUMPRODUCT(--(Sinduscon!$3:$3=DATE(2013,INT((ROW(A9246)-1)/20)+1,1)))&gt;0,
   DATE(2013,INT((ROW(A9246)-1)/20)+1,1),
   ""
)</f>
        <v/>
      </c>
      <c r="B9049" s="72" t="str">
        <f t="shared" si="340"/>
        <v/>
      </c>
      <c r="C9049" s="73"/>
      <c r="D9049" s="73"/>
      <c r="E9049" s="73"/>
      <c r="F9049" s="73"/>
      <c r="G9049" s="73"/>
    </row>
    <row r="9050" spans="1:7" x14ac:dyDescent="0.25">
      <c r="A9050" s="71" t="str">
        <f>IF(
   SUMPRODUCT(--(Sinduscon!$3:$3=DATE(2013,INT((ROW(A9247)-1)/20)+1,1)))&gt;0,
   DATE(2013,INT((ROW(A9247)-1)/20)+1,1),
   ""
)</f>
        <v/>
      </c>
      <c r="B9050" s="72" t="str">
        <f t="shared" si="340"/>
        <v/>
      </c>
      <c r="C9050" s="73"/>
      <c r="D9050" s="73"/>
      <c r="E9050" s="73"/>
      <c r="F9050" s="73"/>
      <c r="G9050" s="73"/>
    </row>
    <row r="9051" spans="1:7" x14ac:dyDescent="0.25">
      <c r="A9051" s="71" t="str">
        <f>IF(
   SUMPRODUCT(--(Sinduscon!$3:$3=DATE(2013,INT((ROW(A9248)-1)/20)+1,1)))&gt;0,
   DATE(2013,INT((ROW(A9248)-1)/20)+1,1),
   ""
)</f>
        <v/>
      </c>
      <c r="B9051" s="72" t="str">
        <f t="shared" si="340"/>
        <v/>
      </c>
      <c r="C9051" s="73"/>
      <c r="D9051" s="73"/>
      <c r="E9051" s="73"/>
      <c r="F9051" s="73"/>
      <c r="G9051" s="73"/>
    </row>
    <row r="9052" spans="1:7" x14ac:dyDescent="0.25">
      <c r="A9052" s="71" t="str">
        <f>IF(
   SUMPRODUCT(--(Sinduscon!$3:$3=DATE(2013,INT((ROW(A9249)-1)/20)+1,1)))&gt;0,
   DATE(2013,INT((ROW(A9249)-1)/20)+1,1),
   ""
)</f>
        <v/>
      </c>
      <c r="B9052" s="72" t="str">
        <f t="shared" si="340"/>
        <v/>
      </c>
      <c r="C9052" s="73"/>
      <c r="D9052" s="73"/>
      <c r="E9052" s="73"/>
      <c r="F9052" s="73"/>
      <c r="G9052" s="73"/>
    </row>
    <row r="9053" spans="1:7" x14ac:dyDescent="0.25">
      <c r="A9053" s="71" t="str">
        <f>IF(
   SUMPRODUCT(--(Sinduscon!$3:$3=DATE(2013,INT((ROW(A9250)-1)/20)+1,1)))&gt;0,
   DATE(2013,INT((ROW(A9250)-1)/20)+1,1),
   ""
)</f>
        <v/>
      </c>
      <c r="B9053" s="72" t="str">
        <f t="shared" si="340"/>
        <v/>
      </c>
      <c r="C9053" s="73"/>
      <c r="D9053" s="73"/>
      <c r="E9053" s="73"/>
      <c r="F9053" s="73"/>
      <c r="G9053" s="73"/>
    </row>
    <row r="9054" spans="1:7" x14ac:dyDescent="0.25">
      <c r="A9054" s="71" t="str">
        <f>IF(
   SUMPRODUCT(--(Sinduscon!$3:$3=DATE(2013,INT((ROW(A9251)-1)/20)+1,1)))&gt;0,
   DATE(2013,INT((ROW(A9251)-1)/20)+1,1),
   ""
)</f>
        <v/>
      </c>
      <c r="B9054" s="72" t="str">
        <f t="shared" si="340"/>
        <v/>
      </c>
      <c r="C9054" s="73"/>
      <c r="D9054" s="73"/>
      <c r="E9054" s="73"/>
      <c r="F9054" s="73"/>
      <c r="G9054" s="73"/>
    </row>
    <row r="9055" spans="1:7" x14ac:dyDescent="0.25">
      <c r="A9055" s="71" t="str">
        <f>IF(
   SUMPRODUCT(--(Sinduscon!$3:$3=DATE(2013,INT((ROW(A9252)-1)/20)+1,1)))&gt;0,
   DATE(2013,INT((ROW(A9252)-1)/20)+1,1),
   ""
)</f>
        <v/>
      </c>
      <c r="B9055" s="72" t="str">
        <f t="shared" si="340"/>
        <v/>
      </c>
      <c r="C9055" s="73"/>
      <c r="D9055" s="73"/>
      <c r="E9055" s="73"/>
      <c r="F9055" s="73"/>
      <c r="G9055" s="73"/>
    </row>
    <row r="9056" spans="1:7" x14ac:dyDescent="0.25">
      <c r="A9056" s="71" t="str">
        <f>IF(
   SUMPRODUCT(--(Sinduscon!$3:$3=DATE(2013,INT((ROW(A9253)-1)/20)+1,1)))&gt;0,
   DATE(2013,INT((ROW(A9253)-1)/20)+1,1),
   ""
)</f>
        <v/>
      </c>
      <c r="B9056" s="72" t="str">
        <f t="shared" si="340"/>
        <v/>
      </c>
      <c r="C9056" s="73"/>
      <c r="D9056" s="73"/>
      <c r="E9056" s="73"/>
      <c r="F9056" s="73"/>
      <c r="G9056" s="73"/>
    </row>
    <row r="9057" spans="1:7" x14ac:dyDescent="0.25">
      <c r="A9057" s="71" t="str">
        <f>IF(
   SUMPRODUCT(--(Sinduscon!$3:$3=DATE(2013,INT((ROW(A9254)-1)/20)+1,1)))&gt;0,
   DATE(2013,INT((ROW(A9254)-1)/20)+1,1),
   ""
)</f>
        <v/>
      </c>
      <c r="B9057" s="72" t="str">
        <f t="shared" si="340"/>
        <v/>
      </c>
      <c r="C9057" s="73"/>
      <c r="D9057" s="73"/>
      <c r="E9057" s="73"/>
      <c r="F9057" s="73"/>
      <c r="G9057" s="73"/>
    </row>
    <row r="9058" spans="1:7" x14ac:dyDescent="0.25">
      <c r="A9058" s="71" t="str">
        <f>IF(
   SUMPRODUCT(--(Sinduscon!$3:$3=DATE(2013,INT((ROW(A9255)-1)/20)+1,1)))&gt;0,
   DATE(2013,INT((ROW(A9255)-1)/20)+1,1),
   ""
)</f>
        <v/>
      </c>
      <c r="B9058" s="72" t="str">
        <f t="shared" si="340"/>
        <v/>
      </c>
      <c r="C9058" s="73"/>
      <c r="D9058" s="73"/>
      <c r="E9058" s="73"/>
      <c r="F9058" s="73"/>
      <c r="G9058" s="73"/>
    </row>
    <row r="9059" spans="1:7" x14ac:dyDescent="0.25">
      <c r="A9059" s="71" t="str">
        <f>IF(
   SUMPRODUCT(--(Sinduscon!$3:$3=DATE(2013,INT((ROW(A9256)-1)/20)+1,1)))&gt;0,
   DATE(2013,INT((ROW(A9256)-1)/20)+1,1),
   ""
)</f>
        <v/>
      </c>
      <c r="B9059" s="72" t="str">
        <f t="shared" si="340"/>
        <v/>
      </c>
      <c r="C9059" s="73"/>
      <c r="D9059" s="73"/>
      <c r="E9059" s="73"/>
      <c r="F9059" s="73"/>
      <c r="G9059" s="73"/>
    </row>
    <row r="9060" spans="1:7" x14ac:dyDescent="0.25">
      <c r="A9060" s="71" t="str">
        <f>IF(
   SUMPRODUCT(--(Sinduscon!$3:$3=DATE(2013,INT((ROW(A9257)-1)/20)+1,1)))&gt;0,
   DATE(2013,INT((ROW(A9257)-1)/20)+1,1),
   ""
)</f>
        <v/>
      </c>
      <c r="B9060" s="72" t="str">
        <f t="shared" si="340"/>
        <v/>
      </c>
      <c r="C9060" s="73"/>
      <c r="D9060" s="73"/>
      <c r="E9060" s="73"/>
      <c r="F9060" s="73"/>
      <c r="G9060" s="73"/>
    </row>
    <row r="9061" spans="1:7" x14ac:dyDescent="0.25">
      <c r="A9061" s="71" t="str">
        <f>IF(
   SUMPRODUCT(--(Sinduscon!$3:$3=DATE(2013,INT((ROW(A9258)-1)/20)+1,1)))&gt;0,
   DATE(2013,INT((ROW(A9258)-1)/20)+1,1),
   ""
)</f>
        <v/>
      </c>
      <c r="B9061" s="72" t="str">
        <f t="shared" si="340"/>
        <v/>
      </c>
      <c r="C9061" s="73"/>
      <c r="D9061" s="73"/>
      <c r="E9061" s="73"/>
      <c r="F9061" s="73"/>
      <c r="G9061" s="73"/>
    </row>
    <row r="9062" spans="1:7" x14ac:dyDescent="0.25">
      <c r="A9062" s="71" t="str">
        <f>IF(
   SUMPRODUCT(--(Sinduscon!$3:$3=DATE(2013,INT((ROW(A9259)-1)/20)+1,1)))&gt;0,
   DATE(2013,INT((ROW(A9259)-1)/20)+1,1),
   ""
)</f>
        <v/>
      </c>
      <c r="B9062" s="72" t="str">
        <f t="shared" si="340"/>
        <v/>
      </c>
      <c r="C9062" s="73"/>
      <c r="D9062" s="73"/>
      <c r="E9062" s="73"/>
      <c r="F9062" s="73"/>
      <c r="G9062" s="73"/>
    </row>
    <row r="9063" spans="1:7" x14ac:dyDescent="0.25">
      <c r="A9063" s="71" t="str">
        <f>IF(
   SUMPRODUCT(--(Sinduscon!$3:$3=DATE(2013,INT((ROW(A9260)-1)/20)+1,1)))&gt;0,
   DATE(2013,INT((ROW(A9260)-1)/20)+1,1),
   ""
)</f>
        <v/>
      </c>
      <c r="B9063" s="72" t="str">
        <f t="shared" si="340"/>
        <v/>
      </c>
      <c r="C9063" s="73"/>
      <c r="D9063" s="73"/>
      <c r="E9063" s="73"/>
      <c r="F9063" s="73"/>
      <c r="G9063" s="73"/>
    </row>
    <row r="9064" spans="1:7" x14ac:dyDescent="0.25">
      <c r="A9064" s="71" t="str">
        <f>IF(
   SUMPRODUCT(--(Sinduscon!$3:$3=DATE(2013,INT((ROW(A9261)-1)/20)+1,1)))&gt;0,
   DATE(2013,INT((ROW(A9261)-1)/20)+1,1),
   ""
)</f>
        <v/>
      </c>
      <c r="B9064" s="72" t="str">
        <f t="shared" si="340"/>
        <v/>
      </c>
      <c r="C9064" s="73"/>
      <c r="D9064" s="73"/>
      <c r="E9064" s="73"/>
      <c r="F9064" s="73"/>
      <c r="G9064" s="73"/>
    </row>
    <row r="9065" spans="1:7" x14ac:dyDescent="0.25">
      <c r="A9065" s="71" t="str">
        <f>IF(
   SUMPRODUCT(--(Sinduscon!$3:$3=DATE(2013,INT((ROW(A9262)-1)/20)+1,1)))&gt;0,
   DATE(2013,INT((ROW(A9262)-1)/20)+1,1),
   ""
)</f>
        <v/>
      </c>
      <c r="B9065" s="72" t="str">
        <f t="shared" si="340"/>
        <v/>
      </c>
      <c r="C9065" s="73"/>
      <c r="D9065" s="73"/>
      <c r="E9065" s="73"/>
      <c r="F9065" s="73"/>
      <c r="G9065" s="73"/>
    </row>
    <row r="9066" spans="1:7" x14ac:dyDescent="0.25">
      <c r="A9066" s="71" t="str">
        <f>IF(
   SUMPRODUCT(--(Sinduscon!$3:$3=DATE(2013,INT((ROW(A9263)-1)/20)+1,1)))&gt;0,
   DATE(2013,INT((ROW(A9263)-1)/20)+1,1),
   ""
)</f>
        <v/>
      </c>
      <c r="B9066" s="72" t="str">
        <f t="shared" si="340"/>
        <v/>
      </c>
      <c r="C9066" s="73"/>
      <c r="D9066" s="73"/>
      <c r="E9066" s="73"/>
      <c r="F9066" s="73"/>
      <c r="G9066" s="73"/>
    </row>
    <row r="9067" spans="1:7" x14ac:dyDescent="0.25">
      <c r="A9067" s="71" t="str">
        <f>IF(
   SUMPRODUCT(--(Sinduscon!$3:$3=DATE(2013,INT((ROW(A9264)-1)/20)+1,1)))&gt;0,
   DATE(2013,INT((ROW(A9264)-1)/20)+1,1),
   ""
)</f>
        <v/>
      </c>
      <c r="B9067" s="72" t="str">
        <f t="shared" si="340"/>
        <v/>
      </c>
      <c r="C9067" s="73"/>
      <c r="D9067" s="73"/>
      <c r="E9067" s="73"/>
      <c r="F9067" s="73"/>
      <c r="G9067" s="73"/>
    </row>
    <row r="9068" spans="1:7" x14ac:dyDescent="0.25">
      <c r="A9068" s="71" t="str">
        <f>IF(
   SUMPRODUCT(--(Sinduscon!$3:$3=DATE(2013,INT((ROW(A9265)-1)/20)+1,1)))&gt;0,
   DATE(2013,INT((ROW(A9265)-1)/20)+1,1),
   ""
)</f>
        <v/>
      </c>
      <c r="B9068" s="72" t="str">
        <f t="shared" si="340"/>
        <v/>
      </c>
      <c r="C9068" s="73"/>
      <c r="D9068" s="73"/>
      <c r="E9068" s="73"/>
      <c r="F9068" s="73"/>
      <c r="G9068" s="73"/>
    </row>
    <row r="9069" spans="1:7" x14ac:dyDescent="0.25">
      <c r="A9069" s="71" t="str">
        <f>IF(
   SUMPRODUCT(--(Sinduscon!$3:$3=DATE(2013,INT((ROW(A9266)-1)/20)+1,1)))&gt;0,
   DATE(2013,INT((ROW(A9266)-1)/20)+1,1),
   ""
)</f>
        <v/>
      </c>
      <c r="B9069" s="72" t="str">
        <f t="shared" si="340"/>
        <v/>
      </c>
      <c r="C9069" s="73"/>
      <c r="D9069" s="73"/>
      <c r="E9069" s="73"/>
      <c r="F9069" s="73"/>
      <c r="G9069" s="73"/>
    </row>
    <row r="9070" spans="1:7" x14ac:dyDescent="0.25">
      <c r="A9070" s="71" t="str">
        <f>IF(
   SUMPRODUCT(--(Sinduscon!$3:$3=DATE(2013,INT((ROW(A9267)-1)/20)+1,1)))&gt;0,
   DATE(2013,INT((ROW(A9267)-1)/20)+1,1),
   ""
)</f>
        <v/>
      </c>
      <c r="B9070" s="72" t="str">
        <f t="shared" si="340"/>
        <v/>
      </c>
      <c r="C9070" s="73"/>
      <c r="D9070" s="73"/>
      <c r="E9070" s="73"/>
      <c r="F9070" s="73"/>
      <c r="G9070" s="73"/>
    </row>
    <row r="9071" spans="1:7" x14ac:dyDescent="0.25">
      <c r="A9071" s="71" t="str">
        <f>IF(
   SUMPRODUCT(--(Sinduscon!$3:$3=DATE(2013,INT((ROW(A9268)-1)/20)+1,1)))&gt;0,
   DATE(2013,INT((ROW(A9268)-1)/20)+1,1),
   ""
)</f>
        <v/>
      </c>
      <c r="B9071" s="72" t="str">
        <f t="shared" si="340"/>
        <v/>
      </c>
      <c r="C9071" s="73"/>
      <c r="D9071" s="73"/>
      <c r="E9071" s="73"/>
      <c r="F9071" s="73"/>
      <c r="G9071" s="73"/>
    </row>
    <row r="9072" spans="1:7" x14ac:dyDescent="0.25">
      <c r="A9072" s="71" t="str">
        <f>IF(
   SUMPRODUCT(--(Sinduscon!$3:$3=DATE(2013,INT((ROW(A9269)-1)/20)+1,1)))&gt;0,
   DATE(2013,INT((ROW(A9269)-1)/20)+1,1),
   ""
)</f>
        <v/>
      </c>
      <c r="B9072" s="72" t="str">
        <f t="shared" si="340"/>
        <v/>
      </c>
      <c r="C9072" s="73"/>
      <c r="D9072" s="73"/>
      <c r="E9072" s="73"/>
      <c r="F9072" s="73"/>
      <c r="G9072" s="73"/>
    </row>
    <row r="9073" spans="1:7" x14ac:dyDescent="0.25">
      <c r="A9073" s="71" t="str">
        <f>IF(
   SUMPRODUCT(--(Sinduscon!$3:$3=DATE(2013,INT((ROW(A9270)-1)/20)+1,1)))&gt;0,
   DATE(2013,INT((ROW(A9270)-1)/20)+1,1),
   ""
)</f>
        <v/>
      </c>
      <c r="B9073" s="72" t="str">
        <f t="shared" si="340"/>
        <v/>
      </c>
      <c r="C9073" s="73"/>
      <c r="D9073" s="73"/>
      <c r="E9073" s="73"/>
      <c r="F9073" s="73"/>
      <c r="G9073" s="73"/>
    </row>
    <row r="9074" spans="1:7" x14ac:dyDescent="0.25">
      <c r="A9074" s="71" t="str">
        <f>IF(
   SUMPRODUCT(--(Sinduscon!$3:$3=DATE(2013,INT((ROW(A9271)-1)/20)+1,1)))&gt;0,
   DATE(2013,INT((ROW(A9271)-1)/20)+1,1),
   ""
)</f>
        <v/>
      </c>
      <c r="B9074" s="72" t="str">
        <f t="shared" si="340"/>
        <v/>
      </c>
      <c r="C9074" s="73"/>
      <c r="D9074" s="73"/>
      <c r="E9074" s="73"/>
      <c r="F9074" s="73"/>
      <c r="G9074" s="73"/>
    </row>
    <row r="9075" spans="1:7" x14ac:dyDescent="0.25">
      <c r="A9075" s="71" t="str">
        <f>IF(
   SUMPRODUCT(--(Sinduscon!$3:$3=DATE(2013,INT((ROW(A9272)-1)/20)+1,1)))&gt;0,
   DATE(2013,INT((ROW(A9272)-1)/20)+1,1),
   ""
)</f>
        <v/>
      </c>
      <c r="B9075" s="72" t="str">
        <f t="shared" si="340"/>
        <v/>
      </c>
      <c r="C9075" s="73"/>
      <c r="D9075" s="73"/>
      <c r="E9075" s="73"/>
      <c r="F9075" s="73"/>
      <c r="G9075" s="73"/>
    </row>
    <row r="9076" spans="1:7" x14ac:dyDescent="0.25">
      <c r="A9076" s="71" t="str">
        <f>IF(
   SUMPRODUCT(--(Sinduscon!$3:$3=DATE(2013,INT((ROW(A9273)-1)/20)+1,1)))&gt;0,
   DATE(2013,INT((ROW(A9273)-1)/20)+1,1),
   ""
)</f>
        <v/>
      </c>
      <c r="B9076" s="72" t="str">
        <f t="shared" si="340"/>
        <v/>
      </c>
      <c r="C9076" s="73"/>
      <c r="D9076" s="73"/>
      <c r="E9076" s="73"/>
      <c r="F9076" s="73"/>
      <c r="G9076" s="73"/>
    </row>
    <row r="9077" spans="1:7" x14ac:dyDescent="0.25">
      <c r="A9077" s="71" t="str">
        <f>IF(
   SUMPRODUCT(--(Sinduscon!$3:$3=DATE(2013,INT((ROW(A9274)-1)/20)+1,1)))&gt;0,
   DATE(2013,INT((ROW(A9274)-1)/20)+1,1),
   ""
)</f>
        <v/>
      </c>
      <c r="B9077" s="72" t="str">
        <f t="shared" si="340"/>
        <v/>
      </c>
      <c r="C9077" s="73"/>
      <c r="D9077" s="73"/>
      <c r="E9077" s="73"/>
      <c r="F9077" s="73"/>
      <c r="G9077" s="73"/>
    </row>
    <row r="9078" spans="1:7" x14ac:dyDescent="0.25">
      <c r="A9078" s="71" t="str">
        <f>IF(
   SUMPRODUCT(--(Sinduscon!$3:$3=DATE(2013,INT((ROW(A9275)-1)/20)+1,1)))&gt;0,
   DATE(2013,INT((ROW(A9275)-1)/20)+1,1),
   ""
)</f>
        <v/>
      </c>
      <c r="B9078" s="72" t="str">
        <f t="shared" si="340"/>
        <v/>
      </c>
      <c r="C9078" s="73"/>
      <c r="D9078" s="73"/>
      <c r="E9078" s="73"/>
      <c r="F9078" s="73"/>
      <c r="G9078" s="73"/>
    </row>
    <row r="9079" spans="1:7" x14ac:dyDescent="0.25">
      <c r="A9079" s="71" t="str">
        <f>IF(
   SUMPRODUCT(--(Sinduscon!$3:$3=DATE(2013,INT((ROW(A9276)-1)/20)+1,1)))&gt;0,
   DATE(2013,INT((ROW(A9276)-1)/20)+1,1),
   ""
)</f>
        <v/>
      </c>
      <c r="B9079" s="72" t="str">
        <f t="shared" si="340"/>
        <v/>
      </c>
      <c r="C9079" s="73"/>
      <c r="D9079" s="73"/>
      <c r="E9079" s="73"/>
      <c r="F9079" s="73"/>
      <c r="G9079" s="73"/>
    </row>
    <row r="9080" spans="1:7" x14ac:dyDescent="0.25">
      <c r="A9080" s="71" t="str">
        <f>IF(
   SUMPRODUCT(--(Sinduscon!$3:$3=DATE(2013,INT((ROW(A9277)-1)/20)+1,1)))&gt;0,
   DATE(2013,INT((ROW(A9277)-1)/20)+1,1),
   ""
)</f>
        <v/>
      </c>
      <c r="B9080" s="72" t="str">
        <f t="shared" si="340"/>
        <v/>
      </c>
      <c r="C9080" s="73"/>
      <c r="D9080" s="73"/>
      <c r="E9080" s="73"/>
      <c r="F9080" s="73"/>
      <c r="G9080" s="73"/>
    </row>
    <row r="9081" spans="1:7" x14ac:dyDescent="0.25">
      <c r="A9081" s="71" t="str">
        <f>IF(
   SUMPRODUCT(--(Sinduscon!$3:$3=DATE(2013,INT((ROW(A9278)-1)/20)+1,1)))&gt;0,
   DATE(2013,INT((ROW(A9278)-1)/20)+1,1),
   ""
)</f>
        <v/>
      </c>
      <c r="B9081" s="72" t="str">
        <f t="shared" si="340"/>
        <v/>
      </c>
      <c r="C9081" s="73"/>
      <c r="D9081" s="73"/>
      <c r="E9081" s="73"/>
      <c r="F9081" s="73"/>
      <c r="G9081" s="73"/>
    </row>
    <row r="9082" spans="1:7" x14ac:dyDescent="0.25">
      <c r="A9082" s="71" t="str">
        <f>IF(
   SUMPRODUCT(--(Sinduscon!$3:$3=DATE(2013,INT((ROW(A9279)-1)/20)+1,1)))&gt;0,
   DATE(2013,INT((ROW(A9279)-1)/20)+1,1),
   ""
)</f>
        <v/>
      </c>
      <c r="B9082" s="72" t="str">
        <f t="shared" si="340"/>
        <v/>
      </c>
      <c r="C9082" s="73"/>
      <c r="D9082" s="73"/>
      <c r="E9082" s="73"/>
      <c r="F9082" s="73"/>
      <c r="G9082" s="73"/>
    </row>
    <row r="9083" spans="1:7" x14ac:dyDescent="0.25">
      <c r="A9083" s="71" t="str">
        <f>IF(
   SUMPRODUCT(--(Sinduscon!$3:$3=DATE(2013,INT((ROW(A9280)-1)/20)+1,1)))&gt;0,
   DATE(2013,INT((ROW(A9280)-1)/20)+1,1),
   ""
)</f>
        <v/>
      </c>
      <c r="B9083" s="72" t="str">
        <f t="shared" si="340"/>
        <v/>
      </c>
      <c r="C9083" s="73"/>
      <c r="D9083" s="73"/>
      <c r="E9083" s="73"/>
      <c r="F9083" s="73"/>
      <c r="G9083" s="73"/>
    </row>
    <row r="9084" spans="1:7" x14ac:dyDescent="0.25">
      <c r="A9084" s="71" t="str">
        <f>IF(
   SUMPRODUCT(--(Sinduscon!$3:$3=DATE(2013,INT((ROW(A9281)-1)/20)+1,1)))&gt;0,
   DATE(2013,INT((ROW(A9281)-1)/20)+1,1),
   ""
)</f>
        <v/>
      </c>
      <c r="B9084" s="72" t="str">
        <f t="shared" si="340"/>
        <v/>
      </c>
      <c r="C9084" s="73"/>
      <c r="D9084" s="73"/>
      <c r="E9084" s="73"/>
      <c r="F9084" s="73"/>
      <c r="G9084" s="73"/>
    </row>
    <row r="9085" spans="1:7" x14ac:dyDescent="0.25">
      <c r="A9085" s="71" t="str">
        <f>IF(
   SUMPRODUCT(--(Sinduscon!$3:$3=DATE(2013,INT((ROW(A9282)-1)/20)+1,1)))&gt;0,
   DATE(2013,INT((ROW(A9282)-1)/20)+1,1),
   ""
)</f>
        <v/>
      </c>
      <c r="B9085" s="72" t="str">
        <f t="shared" si="340"/>
        <v/>
      </c>
      <c r="C9085" s="73"/>
      <c r="D9085" s="73"/>
      <c r="E9085" s="73"/>
      <c r="F9085" s="73"/>
      <c r="G9085" s="73"/>
    </row>
    <row r="9086" spans="1:7" x14ac:dyDescent="0.25">
      <c r="A9086" s="71" t="str">
        <f>IF(
   SUMPRODUCT(--(Sinduscon!$3:$3=DATE(2013,INT((ROW(A9283)-1)/20)+1,1)))&gt;0,
   DATE(2013,INT((ROW(A9283)-1)/20)+1,1),
   ""
)</f>
        <v/>
      </c>
      <c r="B9086" s="72" t="str">
        <f t="shared" si="340"/>
        <v/>
      </c>
      <c r="C9086" s="73"/>
      <c r="D9086" s="73"/>
      <c r="E9086" s="73"/>
      <c r="F9086" s="73"/>
      <c r="G9086" s="73"/>
    </row>
    <row r="9087" spans="1:7" x14ac:dyDescent="0.25">
      <c r="A9087" s="71" t="str">
        <f>IF(
   SUMPRODUCT(--(Sinduscon!$3:$3=DATE(2013,INT((ROW(A9284)-1)/20)+1,1)))&gt;0,
   DATE(2013,INT((ROW(A9284)-1)/20)+1,1),
   ""
)</f>
        <v/>
      </c>
      <c r="B9087" s="72" t="str">
        <f t="shared" si="340"/>
        <v/>
      </c>
      <c r="C9087" s="73"/>
      <c r="D9087" s="73"/>
      <c r="E9087" s="73"/>
      <c r="F9087" s="73"/>
      <c r="G9087" s="73"/>
    </row>
    <row r="9088" spans="1:7" x14ac:dyDescent="0.25">
      <c r="A9088" s="71" t="str">
        <f>IF(
   SUMPRODUCT(--(Sinduscon!$3:$3=DATE(2013,INT((ROW(A9285)-1)/20)+1,1)))&gt;0,
   DATE(2013,INT((ROW(A9285)-1)/20)+1,1),
   ""
)</f>
        <v/>
      </c>
      <c r="B9088" s="72" t="str">
        <f t="shared" si="340"/>
        <v/>
      </c>
      <c r="C9088" s="73"/>
      <c r="D9088" s="73"/>
      <c r="E9088" s="73"/>
      <c r="F9088" s="73"/>
      <c r="G9088" s="73"/>
    </row>
    <row r="9089" spans="1:7" x14ac:dyDescent="0.25">
      <c r="A9089" s="71" t="str">
        <f>IF(
   SUMPRODUCT(--(Sinduscon!$3:$3=DATE(2013,INT((ROW(A9286)-1)/20)+1,1)))&gt;0,
   DATE(2013,INT((ROW(A9286)-1)/20)+1,1),
   ""
)</f>
        <v/>
      </c>
      <c r="B9089" s="72" t="str">
        <f t="shared" si="340"/>
        <v/>
      </c>
      <c r="C9089" s="73"/>
      <c r="D9089" s="73"/>
      <c r="E9089" s="73"/>
      <c r="F9089" s="73"/>
      <c r="G9089" s="73"/>
    </row>
    <row r="9090" spans="1:7" x14ac:dyDescent="0.25">
      <c r="A9090" s="71" t="str">
        <f>IF(
   SUMPRODUCT(--(Sinduscon!$3:$3=DATE(2013,INT((ROW(A9287)-1)/20)+1,1)))&gt;0,
   DATE(2013,INT((ROW(A9287)-1)/20)+1,1),
   ""
)</f>
        <v/>
      </c>
      <c r="B9090" s="72" t="str">
        <f t="shared" si="340"/>
        <v/>
      </c>
      <c r="C9090" s="73"/>
      <c r="D9090" s="73"/>
      <c r="E9090" s="73"/>
      <c r="F9090" s="73"/>
      <c r="G9090" s="73"/>
    </row>
    <row r="9091" spans="1:7" x14ac:dyDescent="0.25">
      <c r="A9091" s="71" t="str">
        <f>IF(
   SUMPRODUCT(--(Sinduscon!$3:$3=DATE(2013,INT((ROW(A9288)-1)/20)+1,1)))&gt;0,
   DATE(2013,INT((ROW(A9288)-1)/20)+1,1),
   ""
)</f>
        <v/>
      </c>
      <c r="B9091" s="72" t="str">
        <f t="shared" si="340"/>
        <v/>
      </c>
      <c r="C9091" s="73"/>
      <c r="D9091" s="73"/>
      <c r="E9091" s="73"/>
      <c r="F9091" s="73"/>
      <c r="G9091" s="73"/>
    </row>
    <row r="9092" spans="1:7" x14ac:dyDescent="0.25">
      <c r="A9092" s="71" t="str">
        <f>IF(
   SUMPRODUCT(--(Sinduscon!$3:$3=DATE(2013,INT((ROW(A9289)-1)/20)+1,1)))&gt;0,
   DATE(2013,INT((ROW(A9289)-1)/20)+1,1),
   ""
)</f>
        <v/>
      </c>
      <c r="B9092" s="72" t="str">
        <f t="shared" si="340"/>
        <v/>
      </c>
      <c r="C9092" s="73"/>
      <c r="D9092" s="73"/>
      <c r="E9092" s="73"/>
      <c r="F9092" s="73"/>
      <c r="G9092" s="73"/>
    </row>
    <row r="9093" spans="1:7" x14ac:dyDescent="0.25">
      <c r="A9093" s="71" t="str">
        <f>IF(
   SUMPRODUCT(--(Sinduscon!$3:$3=DATE(2013,INT((ROW(A9290)-1)/20)+1,1)))&gt;0,
   DATE(2013,INT((ROW(A9290)-1)/20)+1,1),
   ""
)</f>
        <v/>
      </c>
      <c r="B9093" s="72" t="str">
        <f t="shared" si="340"/>
        <v/>
      </c>
      <c r="C9093" s="73"/>
      <c r="D9093" s="73"/>
      <c r="E9093" s="73"/>
      <c r="F9093" s="73"/>
      <c r="G9093" s="73"/>
    </row>
    <row r="9094" spans="1:7" x14ac:dyDescent="0.25">
      <c r="A9094" s="71" t="str">
        <f>IF(
   SUMPRODUCT(--(Sinduscon!$3:$3=DATE(2013,INT((ROW(A9291)-1)/20)+1,1)))&gt;0,
   DATE(2013,INT((ROW(A9291)-1)/20)+1,1),
   ""
)</f>
        <v/>
      </c>
      <c r="B9094" s="72" t="str">
        <f t="shared" si="340"/>
        <v/>
      </c>
      <c r="C9094" s="73"/>
      <c r="D9094" s="73"/>
      <c r="E9094" s="73"/>
      <c r="F9094" s="73"/>
      <c r="G9094" s="73"/>
    </row>
    <row r="9095" spans="1:7" x14ac:dyDescent="0.25">
      <c r="A9095" s="71" t="str">
        <f>IF(
   SUMPRODUCT(--(Sinduscon!$3:$3=DATE(2013,INT((ROW(A9292)-1)/20)+1,1)))&gt;0,
   DATE(2013,INT((ROW(A9292)-1)/20)+1,1),
   ""
)</f>
        <v/>
      </c>
      <c r="B9095" s="72" t="str">
        <f t="shared" si="340"/>
        <v/>
      </c>
      <c r="C9095" s="73"/>
      <c r="D9095" s="73"/>
      <c r="E9095" s="73"/>
      <c r="F9095" s="73"/>
      <c r="G9095" s="73"/>
    </row>
    <row r="9096" spans="1:7" x14ac:dyDescent="0.25">
      <c r="A9096" s="71" t="str">
        <f>IF(
   SUMPRODUCT(--(Sinduscon!$3:$3=DATE(2013,INT((ROW(A9293)-1)/20)+1,1)))&gt;0,
   DATE(2013,INT((ROW(A9293)-1)/20)+1,1),
   ""
)</f>
        <v/>
      </c>
      <c r="B9096" s="72" t="str">
        <f t="shared" ref="B9096:B9159" si="341">IF(A9096&lt;&gt;"", CHOOSE(MOD(QUOTIENT(ROW()-4,4),5)+1,"R-1","PP-4","R-8","R-16","PIS"), "")</f>
        <v/>
      </c>
      <c r="C9096" s="73"/>
      <c r="D9096" s="73"/>
      <c r="E9096" s="73"/>
      <c r="F9096" s="73"/>
      <c r="G9096" s="73"/>
    </row>
    <row r="9097" spans="1:7" x14ac:dyDescent="0.25">
      <c r="A9097" s="71" t="str">
        <f>IF(
   SUMPRODUCT(--(Sinduscon!$3:$3=DATE(2013,INT((ROW(A9294)-1)/20)+1,1)))&gt;0,
   DATE(2013,INT((ROW(A9294)-1)/20)+1,1),
   ""
)</f>
        <v/>
      </c>
      <c r="B9097" s="72" t="str">
        <f t="shared" si="341"/>
        <v/>
      </c>
      <c r="C9097" s="73"/>
      <c r="D9097" s="73"/>
      <c r="E9097" s="73"/>
      <c r="F9097" s="73"/>
      <c r="G9097" s="73"/>
    </row>
    <row r="9098" spans="1:7" x14ac:dyDescent="0.25">
      <c r="A9098" s="71" t="str">
        <f>IF(
   SUMPRODUCT(--(Sinduscon!$3:$3=DATE(2013,INT((ROW(A9295)-1)/20)+1,1)))&gt;0,
   DATE(2013,INT((ROW(A9295)-1)/20)+1,1),
   ""
)</f>
        <v/>
      </c>
      <c r="B9098" s="72" t="str">
        <f t="shared" si="341"/>
        <v/>
      </c>
      <c r="C9098" s="73"/>
      <c r="D9098" s="73"/>
      <c r="E9098" s="73"/>
      <c r="F9098" s="73"/>
      <c r="G9098" s="73"/>
    </row>
    <row r="9099" spans="1:7" x14ac:dyDescent="0.25">
      <c r="A9099" s="71" t="str">
        <f>IF(
   SUMPRODUCT(--(Sinduscon!$3:$3=DATE(2013,INT((ROW(A9296)-1)/20)+1,1)))&gt;0,
   DATE(2013,INT((ROW(A9296)-1)/20)+1,1),
   ""
)</f>
        <v/>
      </c>
      <c r="B9099" s="72" t="str">
        <f t="shared" si="341"/>
        <v/>
      </c>
      <c r="C9099" s="73"/>
      <c r="D9099" s="73"/>
      <c r="E9099" s="73"/>
      <c r="F9099" s="73"/>
      <c r="G9099" s="73"/>
    </row>
    <row r="9100" spans="1:7" x14ac:dyDescent="0.25">
      <c r="A9100" s="71" t="str">
        <f>IF(
   SUMPRODUCT(--(Sinduscon!$3:$3=DATE(2013,INT((ROW(A9297)-1)/20)+1,1)))&gt;0,
   DATE(2013,INT((ROW(A9297)-1)/20)+1,1),
   ""
)</f>
        <v/>
      </c>
      <c r="B9100" s="72" t="str">
        <f t="shared" si="341"/>
        <v/>
      </c>
      <c r="C9100" s="73"/>
      <c r="D9100" s="73"/>
      <c r="E9100" s="73"/>
      <c r="F9100" s="73"/>
      <c r="G9100" s="73"/>
    </row>
    <row r="9101" spans="1:7" x14ac:dyDescent="0.25">
      <c r="A9101" s="71" t="str">
        <f>IF(
   SUMPRODUCT(--(Sinduscon!$3:$3=DATE(2013,INT((ROW(A9298)-1)/20)+1,1)))&gt;0,
   DATE(2013,INT((ROW(A9298)-1)/20)+1,1),
   ""
)</f>
        <v/>
      </c>
      <c r="B9101" s="72" t="str">
        <f t="shared" si="341"/>
        <v/>
      </c>
      <c r="C9101" s="73"/>
      <c r="D9101" s="73"/>
      <c r="E9101" s="73"/>
      <c r="F9101" s="73"/>
      <c r="G9101" s="73"/>
    </row>
    <row r="9102" spans="1:7" x14ac:dyDescent="0.25">
      <c r="A9102" s="71" t="str">
        <f>IF(
   SUMPRODUCT(--(Sinduscon!$3:$3=DATE(2013,INT((ROW(A9299)-1)/20)+1,1)))&gt;0,
   DATE(2013,INT((ROW(A9299)-1)/20)+1,1),
   ""
)</f>
        <v/>
      </c>
      <c r="B9102" s="72" t="str">
        <f t="shared" si="341"/>
        <v/>
      </c>
      <c r="C9102" s="73"/>
      <c r="D9102" s="73"/>
      <c r="E9102" s="73"/>
      <c r="F9102" s="73"/>
      <c r="G9102" s="73"/>
    </row>
    <row r="9103" spans="1:7" x14ac:dyDescent="0.25">
      <c r="A9103" s="71" t="str">
        <f>IF(
   SUMPRODUCT(--(Sinduscon!$3:$3=DATE(2013,INT((ROW(A9300)-1)/20)+1,1)))&gt;0,
   DATE(2013,INT((ROW(A9300)-1)/20)+1,1),
   ""
)</f>
        <v/>
      </c>
      <c r="B9103" s="72" t="str">
        <f t="shared" si="341"/>
        <v/>
      </c>
      <c r="C9103" s="73"/>
      <c r="D9103" s="73"/>
      <c r="E9103" s="73"/>
      <c r="F9103" s="73"/>
      <c r="G9103" s="73"/>
    </row>
    <row r="9104" spans="1:7" x14ac:dyDescent="0.25">
      <c r="A9104" s="71" t="str">
        <f>IF(
   SUMPRODUCT(--(Sinduscon!$3:$3=DATE(2013,INT((ROW(A9301)-1)/20)+1,1)))&gt;0,
   DATE(2013,INT((ROW(A9301)-1)/20)+1,1),
   ""
)</f>
        <v/>
      </c>
      <c r="B9104" s="72" t="str">
        <f t="shared" si="341"/>
        <v/>
      </c>
      <c r="C9104" s="73"/>
      <c r="D9104" s="73"/>
      <c r="E9104" s="73"/>
      <c r="F9104" s="73"/>
      <c r="G9104" s="73"/>
    </row>
    <row r="9105" spans="1:7" x14ac:dyDescent="0.25">
      <c r="A9105" s="71" t="str">
        <f>IF(
   SUMPRODUCT(--(Sinduscon!$3:$3=DATE(2013,INT((ROW(A9302)-1)/20)+1,1)))&gt;0,
   DATE(2013,INT((ROW(A9302)-1)/20)+1,1),
   ""
)</f>
        <v/>
      </c>
      <c r="B9105" s="72" t="str">
        <f t="shared" si="341"/>
        <v/>
      </c>
      <c r="C9105" s="73"/>
      <c r="D9105" s="73"/>
      <c r="E9105" s="73"/>
      <c r="F9105" s="73"/>
      <c r="G9105" s="73"/>
    </row>
    <row r="9106" spans="1:7" x14ac:dyDescent="0.25">
      <c r="A9106" s="71" t="str">
        <f>IF(
   SUMPRODUCT(--(Sinduscon!$3:$3=DATE(2013,INT((ROW(A9303)-1)/20)+1,1)))&gt;0,
   DATE(2013,INT((ROW(A9303)-1)/20)+1,1),
   ""
)</f>
        <v/>
      </c>
      <c r="B9106" s="72" t="str">
        <f t="shared" si="341"/>
        <v/>
      </c>
      <c r="C9106" s="73"/>
      <c r="D9106" s="73"/>
      <c r="E9106" s="73"/>
      <c r="F9106" s="73"/>
      <c r="G9106" s="73"/>
    </row>
    <row r="9107" spans="1:7" x14ac:dyDescent="0.25">
      <c r="A9107" s="71" t="str">
        <f>IF(
   SUMPRODUCT(--(Sinduscon!$3:$3=DATE(2013,INT((ROW(A9304)-1)/20)+1,1)))&gt;0,
   DATE(2013,INT((ROW(A9304)-1)/20)+1,1),
   ""
)</f>
        <v/>
      </c>
      <c r="B9107" s="72" t="str">
        <f t="shared" si="341"/>
        <v/>
      </c>
      <c r="C9107" s="73"/>
      <c r="D9107" s="73"/>
      <c r="E9107" s="73"/>
      <c r="F9107" s="73"/>
      <c r="G9107" s="73"/>
    </row>
    <row r="9108" spans="1:7" x14ac:dyDescent="0.25">
      <c r="A9108" s="71" t="str">
        <f>IF(
   SUMPRODUCT(--(Sinduscon!$3:$3=DATE(2013,INT((ROW(A9305)-1)/20)+1,1)))&gt;0,
   DATE(2013,INT((ROW(A9305)-1)/20)+1,1),
   ""
)</f>
        <v/>
      </c>
      <c r="B9108" s="72" t="str">
        <f t="shared" si="341"/>
        <v/>
      </c>
      <c r="C9108" s="73"/>
      <c r="D9108" s="73"/>
      <c r="E9108" s="73"/>
      <c r="F9108" s="73"/>
      <c r="G9108" s="73"/>
    </row>
    <row r="9109" spans="1:7" x14ac:dyDescent="0.25">
      <c r="A9109" s="71" t="str">
        <f>IF(
   SUMPRODUCT(--(Sinduscon!$3:$3=DATE(2013,INT((ROW(A9306)-1)/20)+1,1)))&gt;0,
   DATE(2013,INT((ROW(A9306)-1)/20)+1,1),
   ""
)</f>
        <v/>
      </c>
      <c r="B9109" s="72" t="str">
        <f t="shared" si="341"/>
        <v/>
      </c>
      <c r="C9109" s="73"/>
      <c r="D9109" s="73"/>
      <c r="E9109" s="73"/>
      <c r="F9109" s="73"/>
      <c r="G9109" s="73"/>
    </row>
    <row r="9110" spans="1:7" x14ac:dyDescent="0.25">
      <c r="A9110" s="71" t="str">
        <f>IF(
   SUMPRODUCT(--(Sinduscon!$3:$3=DATE(2013,INT((ROW(A9307)-1)/20)+1,1)))&gt;0,
   DATE(2013,INT((ROW(A9307)-1)/20)+1,1),
   ""
)</f>
        <v/>
      </c>
      <c r="B9110" s="72" t="str">
        <f t="shared" si="341"/>
        <v/>
      </c>
      <c r="C9110" s="73"/>
      <c r="D9110" s="73"/>
      <c r="E9110" s="73"/>
      <c r="F9110" s="73"/>
      <c r="G9110" s="73"/>
    </row>
    <row r="9111" spans="1:7" x14ac:dyDescent="0.25">
      <c r="A9111" s="71" t="str">
        <f>IF(
   SUMPRODUCT(--(Sinduscon!$3:$3=DATE(2013,INT((ROW(A9308)-1)/20)+1,1)))&gt;0,
   DATE(2013,INT((ROW(A9308)-1)/20)+1,1),
   ""
)</f>
        <v/>
      </c>
      <c r="B9111" s="72" t="str">
        <f t="shared" si="341"/>
        <v/>
      </c>
      <c r="C9111" s="73"/>
      <c r="D9111" s="73"/>
      <c r="E9111" s="73"/>
      <c r="F9111" s="73"/>
      <c r="G9111" s="73"/>
    </row>
    <row r="9112" spans="1:7" x14ac:dyDescent="0.25">
      <c r="A9112" s="71" t="str">
        <f>IF(
   SUMPRODUCT(--(Sinduscon!$3:$3=DATE(2013,INT((ROW(A9309)-1)/20)+1,1)))&gt;0,
   DATE(2013,INT((ROW(A9309)-1)/20)+1,1),
   ""
)</f>
        <v/>
      </c>
      <c r="B9112" s="72" t="str">
        <f t="shared" si="341"/>
        <v/>
      </c>
      <c r="C9112" s="73"/>
      <c r="D9112" s="73"/>
      <c r="E9112" s="73"/>
      <c r="F9112" s="73"/>
      <c r="G9112" s="73"/>
    </row>
    <row r="9113" spans="1:7" x14ac:dyDescent="0.25">
      <c r="A9113" s="71" t="str">
        <f>IF(
   SUMPRODUCT(--(Sinduscon!$3:$3=DATE(2013,INT((ROW(A9310)-1)/20)+1,1)))&gt;0,
   DATE(2013,INT((ROW(A9310)-1)/20)+1,1),
   ""
)</f>
        <v/>
      </c>
      <c r="B9113" s="72" t="str">
        <f t="shared" si="341"/>
        <v/>
      </c>
      <c r="C9113" s="73"/>
      <c r="D9113" s="73"/>
      <c r="E9113" s="73"/>
      <c r="F9113" s="73"/>
      <c r="G9113" s="73"/>
    </row>
    <row r="9114" spans="1:7" x14ac:dyDescent="0.25">
      <c r="A9114" s="71" t="str">
        <f>IF(
   SUMPRODUCT(--(Sinduscon!$3:$3=DATE(2013,INT((ROW(A9311)-1)/20)+1,1)))&gt;0,
   DATE(2013,INT((ROW(A9311)-1)/20)+1,1),
   ""
)</f>
        <v/>
      </c>
      <c r="B9114" s="72" t="str">
        <f t="shared" si="341"/>
        <v/>
      </c>
      <c r="C9114" s="73"/>
      <c r="D9114" s="73"/>
      <c r="E9114" s="73"/>
      <c r="F9114" s="73"/>
      <c r="G9114" s="73"/>
    </row>
    <row r="9115" spans="1:7" x14ac:dyDescent="0.25">
      <c r="A9115" s="71" t="str">
        <f>IF(
   SUMPRODUCT(--(Sinduscon!$3:$3=DATE(2013,INT((ROW(A9312)-1)/20)+1,1)))&gt;0,
   DATE(2013,INT((ROW(A9312)-1)/20)+1,1),
   ""
)</f>
        <v/>
      </c>
      <c r="B9115" s="72" t="str">
        <f t="shared" si="341"/>
        <v/>
      </c>
      <c r="C9115" s="73"/>
      <c r="D9115" s="73"/>
      <c r="E9115" s="73"/>
      <c r="F9115" s="73"/>
      <c r="G9115" s="73"/>
    </row>
    <row r="9116" spans="1:7" x14ac:dyDescent="0.25">
      <c r="A9116" s="71" t="str">
        <f>IF(
   SUMPRODUCT(--(Sinduscon!$3:$3=DATE(2013,INT((ROW(A9313)-1)/20)+1,1)))&gt;0,
   DATE(2013,INT((ROW(A9313)-1)/20)+1,1),
   ""
)</f>
        <v/>
      </c>
      <c r="B9116" s="72" t="str">
        <f t="shared" si="341"/>
        <v/>
      </c>
      <c r="C9116" s="73"/>
      <c r="D9116" s="73"/>
      <c r="E9116" s="73"/>
      <c r="F9116" s="73"/>
      <c r="G9116" s="73"/>
    </row>
    <row r="9117" spans="1:7" x14ac:dyDescent="0.25">
      <c r="A9117" s="71" t="str">
        <f>IF(
   SUMPRODUCT(--(Sinduscon!$3:$3=DATE(2013,INT((ROW(A9314)-1)/20)+1,1)))&gt;0,
   DATE(2013,INT((ROW(A9314)-1)/20)+1,1),
   ""
)</f>
        <v/>
      </c>
      <c r="B9117" s="72" t="str">
        <f t="shared" si="341"/>
        <v/>
      </c>
      <c r="C9117" s="73"/>
      <c r="D9117" s="73"/>
      <c r="E9117" s="73"/>
      <c r="F9117" s="73"/>
      <c r="G9117" s="73"/>
    </row>
    <row r="9118" spans="1:7" x14ac:dyDescent="0.25">
      <c r="A9118" s="71" t="str">
        <f>IF(
   SUMPRODUCT(--(Sinduscon!$3:$3=DATE(2013,INT((ROW(A9315)-1)/20)+1,1)))&gt;0,
   DATE(2013,INT((ROW(A9315)-1)/20)+1,1),
   ""
)</f>
        <v/>
      </c>
      <c r="B9118" s="72" t="str">
        <f t="shared" si="341"/>
        <v/>
      </c>
      <c r="C9118" s="73"/>
      <c r="D9118" s="73"/>
      <c r="E9118" s="73"/>
      <c r="F9118" s="73"/>
      <c r="G9118" s="73"/>
    </row>
    <row r="9119" spans="1:7" x14ac:dyDescent="0.25">
      <c r="A9119" s="71" t="str">
        <f>IF(
   SUMPRODUCT(--(Sinduscon!$3:$3=DATE(2013,INT((ROW(A9316)-1)/20)+1,1)))&gt;0,
   DATE(2013,INT((ROW(A9316)-1)/20)+1,1),
   ""
)</f>
        <v/>
      </c>
      <c r="B9119" s="72" t="str">
        <f t="shared" si="341"/>
        <v/>
      </c>
      <c r="C9119" s="73"/>
      <c r="D9119" s="73"/>
      <c r="E9119" s="73"/>
      <c r="F9119" s="73"/>
      <c r="G9119" s="73"/>
    </row>
    <row r="9120" spans="1:7" x14ac:dyDescent="0.25">
      <c r="A9120" s="71" t="str">
        <f>IF(
   SUMPRODUCT(--(Sinduscon!$3:$3=DATE(2013,INT((ROW(A9317)-1)/20)+1,1)))&gt;0,
   DATE(2013,INT((ROW(A9317)-1)/20)+1,1),
   ""
)</f>
        <v/>
      </c>
      <c r="B9120" s="72" t="str">
        <f t="shared" si="341"/>
        <v/>
      </c>
      <c r="C9120" s="73"/>
      <c r="D9120" s="73"/>
      <c r="E9120" s="73"/>
      <c r="F9120" s="73"/>
      <c r="G9120" s="73"/>
    </row>
    <row r="9121" spans="1:7" x14ac:dyDescent="0.25">
      <c r="A9121" s="71" t="str">
        <f>IF(
   SUMPRODUCT(--(Sinduscon!$3:$3=DATE(2013,INT((ROW(A9318)-1)/20)+1,1)))&gt;0,
   DATE(2013,INT((ROW(A9318)-1)/20)+1,1),
   ""
)</f>
        <v/>
      </c>
      <c r="B9121" s="72" t="str">
        <f t="shared" si="341"/>
        <v/>
      </c>
      <c r="C9121" s="73"/>
      <c r="D9121" s="73"/>
      <c r="E9121" s="73"/>
      <c r="F9121" s="73"/>
      <c r="G9121" s="73"/>
    </row>
    <row r="9122" spans="1:7" x14ac:dyDescent="0.25">
      <c r="A9122" s="71" t="str">
        <f>IF(
   SUMPRODUCT(--(Sinduscon!$3:$3=DATE(2013,INT((ROW(A9319)-1)/20)+1,1)))&gt;0,
   DATE(2013,INT((ROW(A9319)-1)/20)+1,1),
   ""
)</f>
        <v/>
      </c>
      <c r="B9122" s="72" t="str">
        <f t="shared" si="341"/>
        <v/>
      </c>
      <c r="C9122" s="73"/>
      <c r="D9122" s="73"/>
      <c r="E9122" s="73"/>
      <c r="F9122" s="73"/>
      <c r="G9122" s="73"/>
    </row>
    <row r="9123" spans="1:7" x14ac:dyDescent="0.25">
      <c r="A9123" s="71" t="str">
        <f>IF(
   SUMPRODUCT(--(Sinduscon!$3:$3=DATE(2013,INT((ROW(A9320)-1)/20)+1,1)))&gt;0,
   DATE(2013,INT((ROW(A9320)-1)/20)+1,1),
   ""
)</f>
        <v/>
      </c>
      <c r="B9123" s="72" t="str">
        <f t="shared" si="341"/>
        <v/>
      </c>
      <c r="C9123" s="73"/>
      <c r="D9123" s="73"/>
      <c r="E9123" s="73"/>
      <c r="F9123" s="73"/>
      <c r="G9123" s="73"/>
    </row>
    <row r="9124" spans="1:7" x14ac:dyDescent="0.25">
      <c r="A9124" s="71" t="str">
        <f>IF(
   SUMPRODUCT(--(Sinduscon!$3:$3=DATE(2013,INT((ROW(A9321)-1)/20)+1,1)))&gt;0,
   DATE(2013,INT((ROW(A9321)-1)/20)+1,1),
   ""
)</f>
        <v/>
      </c>
      <c r="B9124" s="72" t="str">
        <f t="shared" si="341"/>
        <v/>
      </c>
      <c r="C9124" s="73"/>
      <c r="D9124" s="73"/>
      <c r="E9124" s="73"/>
      <c r="F9124" s="73"/>
      <c r="G9124" s="73"/>
    </row>
    <row r="9125" spans="1:7" x14ac:dyDescent="0.25">
      <c r="A9125" s="71" t="str">
        <f>IF(
   SUMPRODUCT(--(Sinduscon!$3:$3=DATE(2013,INT((ROW(A9322)-1)/20)+1,1)))&gt;0,
   DATE(2013,INT((ROW(A9322)-1)/20)+1,1),
   ""
)</f>
        <v/>
      </c>
      <c r="B9125" s="72" t="str">
        <f t="shared" si="341"/>
        <v/>
      </c>
      <c r="C9125" s="73"/>
      <c r="D9125" s="73"/>
      <c r="E9125" s="73"/>
      <c r="F9125" s="73"/>
      <c r="G9125" s="73"/>
    </row>
    <row r="9126" spans="1:7" x14ac:dyDescent="0.25">
      <c r="A9126" s="71" t="str">
        <f>IF(
   SUMPRODUCT(--(Sinduscon!$3:$3=DATE(2013,INT((ROW(A9323)-1)/20)+1,1)))&gt;0,
   DATE(2013,INT((ROW(A9323)-1)/20)+1,1),
   ""
)</f>
        <v/>
      </c>
      <c r="B9126" s="72" t="str">
        <f t="shared" si="341"/>
        <v/>
      </c>
      <c r="C9126" s="73"/>
      <c r="D9126" s="73"/>
      <c r="E9126" s="73"/>
      <c r="F9126" s="73"/>
      <c r="G9126" s="73"/>
    </row>
    <row r="9127" spans="1:7" x14ac:dyDescent="0.25">
      <c r="A9127" s="71" t="str">
        <f>IF(
   SUMPRODUCT(--(Sinduscon!$3:$3=DATE(2013,INT((ROW(A9324)-1)/20)+1,1)))&gt;0,
   DATE(2013,INT((ROW(A9324)-1)/20)+1,1),
   ""
)</f>
        <v/>
      </c>
      <c r="B9127" s="72" t="str">
        <f t="shared" si="341"/>
        <v/>
      </c>
      <c r="C9127" s="73"/>
      <c r="D9127" s="73"/>
      <c r="E9127" s="73"/>
      <c r="F9127" s="73"/>
      <c r="G9127" s="73"/>
    </row>
    <row r="9128" spans="1:7" x14ac:dyDescent="0.25">
      <c r="A9128" s="71" t="str">
        <f>IF(
   SUMPRODUCT(--(Sinduscon!$3:$3=DATE(2013,INT((ROW(A9325)-1)/20)+1,1)))&gt;0,
   DATE(2013,INT((ROW(A9325)-1)/20)+1,1),
   ""
)</f>
        <v/>
      </c>
      <c r="B9128" s="72" t="str">
        <f t="shared" si="341"/>
        <v/>
      </c>
      <c r="C9128" s="73"/>
      <c r="D9128" s="73"/>
      <c r="E9128" s="73"/>
      <c r="F9128" s="73"/>
      <c r="G9128" s="73"/>
    </row>
    <row r="9129" spans="1:7" x14ac:dyDescent="0.25">
      <c r="A9129" s="71" t="str">
        <f>IF(
   SUMPRODUCT(--(Sinduscon!$3:$3=DATE(2013,INT((ROW(A9326)-1)/20)+1,1)))&gt;0,
   DATE(2013,INT((ROW(A9326)-1)/20)+1,1),
   ""
)</f>
        <v/>
      </c>
      <c r="B9129" s="72" t="str">
        <f t="shared" si="341"/>
        <v/>
      </c>
      <c r="C9129" s="73"/>
      <c r="D9129" s="73"/>
      <c r="E9129" s="73"/>
      <c r="F9129" s="73"/>
      <c r="G9129" s="73"/>
    </row>
    <row r="9130" spans="1:7" x14ac:dyDescent="0.25">
      <c r="A9130" s="71" t="str">
        <f>IF(
   SUMPRODUCT(--(Sinduscon!$3:$3=DATE(2013,INT((ROW(A9327)-1)/20)+1,1)))&gt;0,
   DATE(2013,INT((ROW(A9327)-1)/20)+1,1),
   ""
)</f>
        <v/>
      </c>
      <c r="B9130" s="72" t="str">
        <f t="shared" si="341"/>
        <v/>
      </c>
      <c r="C9130" s="73"/>
      <c r="D9130" s="73"/>
      <c r="E9130" s="73"/>
      <c r="F9130" s="73"/>
      <c r="G9130" s="73"/>
    </row>
    <row r="9131" spans="1:7" x14ac:dyDescent="0.25">
      <c r="A9131" s="71" t="str">
        <f>IF(
   SUMPRODUCT(--(Sinduscon!$3:$3=DATE(2013,INT((ROW(A9328)-1)/20)+1,1)))&gt;0,
   DATE(2013,INT((ROW(A9328)-1)/20)+1,1),
   ""
)</f>
        <v/>
      </c>
      <c r="B9131" s="72" t="str">
        <f t="shared" si="341"/>
        <v/>
      </c>
      <c r="C9131" s="73"/>
      <c r="D9131" s="73"/>
      <c r="E9131" s="73"/>
      <c r="F9131" s="73"/>
      <c r="G9131" s="73"/>
    </row>
    <row r="9132" spans="1:7" x14ac:dyDescent="0.25">
      <c r="A9132" s="71" t="str">
        <f>IF(
   SUMPRODUCT(--(Sinduscon!$3:$3=DATE(2013,INT((ROW(A9329)-1)/20)+1,1)))&gt;0,
   DATE(2013,INT((ROW(A9329)-1)/20)+1,1),
   ""
)</f>
        <v/>
      </c>
      <c r="B9132" s="72" t="str">
        <f t="shared" si="341"/>
        <v/>
      </c>
      <c r="C9132" s="73"/>
      <c r="D9132" s="73"/>
      <c r="E9132" s="73"/>
      <c r="F9132" s="73"/>
      <c r="G9132" s="73"/>
    </row>
    <row r="9133" spans="1:7" x14ac:dyDescent="0.25">
      <c r="A9133" s="71" t="str">
        <f>IF(
   SUMPRODUCT(--(Sinduscon!$3:$3=DATE(2013,INT((ROW(A9330)-1)/20)+1,1)))&gt;0,
   DATE(2013,INT((ROW(A9330)-1)/20)+1,1),
   ""
)</f>
        <v/>
      </c>
      <c r="B9133" s="72" t="str">
        <f t="shared" si="341"/>
        <v/>
      </c>
      <c r="C9133" s="73"/>
      <c r="D9133" s="73"/>
      <c r="E9133" s="73"/>
      <c r="F9133" s="73"/>
      <c r="G9133" s="73"/>
    </row>
    <row r="9134" spans="1:7" x14ac:dyDescent="0.25">
      <c r="A9134" s="71" t="str">
        <f>IF(
   SUMPRODUCT(--(Sinduscon!$3:$3=DATE(2013,INT((ROW(A9331)-1)/20)+1,1)))&gt;0,
   DATE(2013,INT((ROW(A9331)-1)/20)+1,1),
   ""
)</f>
        <v/>
      </c>
      <c r="B9134" s="72" t="str">
        <f t="shared" si="341"/>
        <v/>
      </c>
      <c r="C9134" s="73"/>
      <c r="D9134" s="73"/>
      <c r="E9134" s="73"/>
      <c r="F9134" s="73"/>
      <c r="G9134" s="73"/>
    </row>
    <row r="9135" spans="1:7" x14ac:dyDescent="0.25">
      <c r="A9135" s="71" t="str">
        <f>IF(
   SUMPRODUCT(--(Sinduscon!$3:$3=DATE(2013,INT((ROW(A9332)-1)/20)+1,1)))&gt;0,
   DATE(2013,INT((ROW(A9332)-1)/20)+1,1),
   ""
)</f>
        <v/>
      </c>
      <c r="B9135" s="72" t="str">
        <f t="shared" si="341"/>
        <v/>
      </c>
      <c r="C9135" s="73"/>
      <c r="D9135" s="73"/>
      <c r="E9135" s="73"/>
      <c r="F9135" s="73"/>
      <c r="G9135" s="73"/>
    </row>
    <row r="9136" spans="1:7" x14ac:dyDescent="0.25">
      <c r="A9136" s="71" t="str">
        <f>IF(
   SUMPRODUCT(--(Sinduscon!$3:$3=DATE(2013,INT((ROW(A9333)-1)/20)+1,1)))&gt;0,
   DATE(2013,INT((ROW(A9333)-1)/20)+1,1),
   ""
)</f>
        <v/>
      </c>
      <c r="B9136" s="72" t="str">
        <f t="shared" si="341"/>
        <v/>
      </c>
      <c r="C9136" s="73"/>
      <c r="D9136" s="73"/>
      <c r="E9136" s="73"/>
      <c r="F9136" s="73"/>
      <c r="G9136" s="73"/>
    </row>
    <row r="9137" spans="1:7" x14ac:dyDescent="0.25">
      <c r="A9137" s="71" t="str">
        <f>IF(
   SUMPRODUCT(--(Sinduscon!$3:$3=DATE(2013,INT((ROW(A9334)-1)/20)+1,1)))&gt;0,
   DATE(2013,INT((ROW(A9334)-1)/20)+1,1),
   ""
)</f>
        <v/>
      </c>
      <c r="B9137" s="72" t="str">
        <f t="shared" si="341"/>
        <v/>
      </c>
      <c r="C9137" s="73"/>
      <c r="D9137" s="73"/>
      <c r="E9137" s="73"/>
      <c r="F9137" s="73"/>
      <c r="G9137" s="73"/>
    </row>
    <row r="9138" spans="1:7" x14ac:dyDescent="0.25">
      <c r="A9138" s="71" t="str">
        <f>IF(
   SUMPRODUCT(--(Sinduscon!$3:$3=DATE(2013,INT((ROW(A9335)-1)/20)+1,1)))&gt;0,
   DATE(2013,INT((ROW(A9335)-1)/20)+1,1),
   ""
)</f>
        <v/>
      </c>
      <c r="B9138" s="72" t="str">
        <f t="shared" si="341"/>
        <v/>
      </c>
      <c r="C9138" s="73"/>
      <c r="D9138" s="73"/>
      <c r="E9138" s="73"/>
      <c r="F9138" s="73"/>
      <c r="G9138" s="73"/>
    </row>
    <row r="9139" spans="1:7" x14ac:dyDescent="0.25">
      <c r="A9139" s="71" t="str">
        <f>IF(
   SUMPRODUCT(--(Sinduscon!$3:$3=DATE(2013,INT((ROW(A9336)-1)/20)+1,1)))&gt;0,
   DATE(2013,INT((ROW(A9336)-1)/20)+1,1),
   ""
)</f>
        <v/>
      </c>
      <c r="B9139" s="72" t="str">
        <f t="shared" si="341"/>
        <v/>
      </c>
      <c r="C9139" s="73"/>
      <c r="D9139" s="73"/>
      <c r="E9139" s="73"/>
      <c r="F9139" s="73"/>
      <c r="G9139" s="73"/>
    </row>
    <row r="9140" spans="1:7" x14ac:dyDescent="0.25">
      <c r="A9140" s="71" t="str">
        <f>IF(
   SUMPRODUCT(--(Sinduscon!$3:$3=DATE(2013,INT((ROW(A9337)-1)/20)+1,1)))&gt;0,
   DATE(2013,INT((ROW(A9337)-1)/20)+1,1),
   ""
)</f>
        <v/>
      </c>
      <c r="B9140" s="72" t="str">
        <f t="shared" si="341"/>
        <v/>
      </c>
      <c r="C9140" s="73"/>
      <c r="D9140" s="73"/>
      <c r="E9140" s="73"/>
      <c r="F9140" s="73"/>
      <c r="G9140" s="73"/>
    </row>
    <row r="9141" spans="1:7" x14ac:dyDescent="0.25">
      <c r="A9141" s="71" t="str">
        <f>IF(
   SUMPRODUCT(--(Sinduscon!$3:$3=DATE(2013,INT((ROW(A9338)-1)/20)+1,1)))&gt;0,
   DATE(2013,INT((ROW(A9338)-1)/20)+1,1),
   ""
)</f>
        <v/>
      </c>
      <c r="B9141" s="72" t="str">
        <f t="shared" si="341"/>
        <v/>
      </c>
      <c r="C9141" s="73"/>
      <c r="D9141" s="73"/>
      <c r="E9141" s="73"/>
      <c r="F9141" s="73"/>
      <c r="G9141" s="73"/>
    </row>
    <row r="9142" spans="1:7" x14ac:dyDescent="0.25">
      <c r="A9142" s="71" t="str">
        <f>IF(
   SUMPRODUCT(--(Sinduscon!$3:$3=DATE(2013,INT((ROW(A9339)-1)/20)+1,1)))&gt;0,
   DATE(2013,INT((ROW(A9339)-1)/20)+1,1),
   ""
)</f>
        <v/>
      </c>
      <c r="B9142" s="72" t="str">
        <f t="shared" si="341"/>
        <v/>
      </c>
      <c r="C9142" s="73"/>
      <c r="D9142" s="73"/>
      <c r="E9142" s="73"/>
      <c r="F9142" s="73"/>
      <c r="G9142" s="73"/>
    </row>
    <row r="9143" spans="1:7" x14ac:dyDescent="0.25">
      <c r="A9143" s="71" t="str">
        <f>IF(
   SUMPRODUCT(--(Sinduscon!$3:$3=DATE(2013,INT((ROW(A9340)-1)/20)+1,1)))&gt;0,
   DATE(2013,INT((ROW(A9340)-1)/20)+1,1),
   ""
)</f>
        <v/>
      </c>
      <c r="B9143" s="72" t="str">
        <f t="shared" si="341"/>
        <v/>
      </c>
      <c r="C9143" s="73"/>
      <c r="D9143" s="73"/>
      <c r="E9143" s="73"/>
      <c r="F9143" s="73"/>
      <c r="G9143" s="73"/>
    </row>
    <row r="9144" spans="1:7" x14ac:dyDescent="0.25">
      <c r="A9144" s="71" t="str">
        <f>IF(
   SUMPRODUCT(--(Sinduscon!$3:$3=DATE(2013,INT((ROW(A9341)-1)/20)+1,1)))&gt;0,
   DATE(2013,INT((ROW(A9341)-1)/20)+1,1),
   ""
)</f>
        <v/>
      </c>
      <c r="B9144" s="72" t="str">
        <f t="shared" si="341"/>
        <v/>
      </c>
      <c r="C9144" s="73"/>
      <c r="D9144" s="73"/>
      <c r="E9144" s="73"/>
      <c r="F9144" s="73"/>
      <c r="G9144" s="73"/>
    </row>
    <row r="9145" spans="1:7" x14ac:dyDescent="0.25">
      <c r="A9145" s="71" t="str">
        <f>IF(
   SUMPRODUCT(--(Sinduscon!$3:$3=DATE(2013,INT((ROW(A9342)-1)/20)+1,1)))&gt;0,
   DATE(2013,INT((ROW(A9342)-1)/20)+1,1),
   ""
)</f>
        <v/>
      </c>
      <c r="B9145" s="72" t="str">
        <f t="shared" si="341"/>
        <v/>
      </c>
      <c r="C9145" s="73"/>
      <c r="D9145" s="73"/>
      <c r="E9145" s="73"/>
      <c r="F9145" s="73"/>
      <c r="G9145" s="73"/>
    </row>
    <row r="9146" spans="1:7" x14ac:dyDescent="0.25">
      <c r="A9146" s="71" t="str">
        <f>IF(
   SUMPRODUCT(--(Sinduscon!$3:$3=DATE(2013,INT((ROW(A9343)-1)/20)+1,1)))&gt;0,
   DATE(2013,INT((ROW(A9343)-1)/20)+1,1),
   ""
)</f>
        <v/>
      </c>
      <c r="B9146" s="72" t="str">
        <f t="shared" si="341"/>
        <v/>
      </c>
      <c r="C9146" s="73"/>
      <c r="D9146" s="73"/>
      <c r="E9146" s="73"/>
      <c r="F9146" s="73"/>
      <c r="G9146" s="73"/>
    </row>
    <row r="9147" spans="1:7" x14ac:dyDescent="0.25">
      <c r="A9147" s="71" t="str">
        <f>IF(
   SUMPRODUCT(--(Sinduscon!$3:$3=DATE(2013,INT((ROW(A9344)-1)/20)+1,1)))&gt;0,
   DATE(2013,INT((ROW(A9344)-1)/20)+1,1),
   ""
)</f>
        <v/>
      </c>
      <c r="B9147" s="72" t="str">
        <f t="shared" si="341"/>
        <v/>
      </c>
      <c r="C9147" s="73"/>
      <c r="D9147" s="73"/>
      <c r="E9147" s="73"/>
      <c r="F9147" s="73"/>
      <c r="G9147" s="73"/>
    </row>
    <row r="9148" spans="1:7" x14ac:dyDescent="0.25">
      <c r="A9148" s="71" t="str">
        <f>IF(
   SUMPRODUCT(--(Sinduscon!$3:$3=DATE(2013,INT((ROW(A9345)-1)/20)+1,1)))&gt;0,
   DATE(2013,INT((ROW(A9345)-1)/20)+1,1),
   ""
)</f>
        <v/>
      </c>
      <c r="B9148" s="72" t="str">
        <f t="shared" si="341"/>
        <v/>
      </c>
      <c r="C9148" s="73"/>
      <c r="D9148" s="73"/>
      <c r="E9148" s="73"/>
      <c r="F9148" s="73"/>
      <c r="G9148" s="73"/>
    </row>
    <row r="9149" spans="1:7" x14ac:dyDescent="0.25">
      <c r="A9149" s="71" t="str">
        <f>IF(
   SUMPRODUCT(--(Sinduscon!$3:$3=DATE(2013,INT((ROW(A9346)-1)/20)+1,1)))&gt;0,
   DATE(2013,INT((ROW(A9346)-1)/20)+1,1),
   ""
)</f>
        <v/>
      </c>
      <c r="B9149" s="72" t="str">
        <f t="shared" si="341"/>
        <v/>
      </c>
      <c r="C9149" s="73"/>
      <c r="D9149" s="73"/>
      <c r="E9149" s="73"/>
      <c r="F9149" s="73"/>
      <c r="G9149" s="73"/>
    </row>
    <row r="9150" spans="1:7" x14ac:dyDescent="0.25">
      <c r="A9150" s="71" t="str">
        <f>IF(
   SUMPRODUCT(--(Sinduscon!$3:$3=DATE(2013,INT((ROW(A9347)-1)/20)+1,1)))&gt;0,
   DATE(2013,INT((ROW(A9347)-1)/20)+1,1),
   ""
)</f>
        <v/>
      </c>
      <c r="B9150" s="72" t="str">
        <f t="shared" si="341"/>
        <v/>
      </c>
      <c r="C9150" s="73"/>
      <c r="D9150" s="73"/>
      <c r="E9150" s="73"/>
      <c r="F9150" s="73"/>
      <c r="G9150" s="73"/>
    </row>
    <row r="9151" spans="1:7" x14ac:dyDescent="0.25">
      <c r="A9151" s="71" t="str">
        <f>IF(
   SUMPRODUCT(--(Sinduscon!$3:$3=DATE(2013,INT((ROW(A9348)-1)/20)+1,1)))&gt;0,
   DATE(2013,INT((ROW(A9348)-1)/20)+1,1),
   ""
)</f>
        <v/>
      </c>
      <c r="B9151" s="72" t="str">
        <f t="shared" si="341"/>
        <v/>
      </c>
      <c r="C9151" s="73"/>
      <c r="D9151" s="73"/>
      <c r="E9151" s="73"/>
      <c r="F9151" s="73"/>
      <c r="G9151" s="73"/>
    </row>
    <row r="9152" spans="1:7" x14ac:dyDescent="0.25">
      <c r="A9152" s="71" t="str">
        <f>IF(
   SUMPRODUCT(--(Sinduscon!$3:$3=DATE(2013,INT((ROW(A9349)-1)/20)+1,1)))&gt;0,
   DATE(2013,INT((ROW(A9349)-1)/20)+1,1),
   ""
)</f>
        <v/>
      </c>
      <c r="B9152" s="72" t="str">
        <f t="shared" si="341"/>
        <v/>
      </c>
      <c r="C9152" s="73"/>
      <c r="D9152" s="73"/>
      <c r="E9152" s="73"/>
      <c r="F9152" s="73"/>
      <c r="G9152" s="73"/>
    </row>
    <row r="9153" spans="1:7" x14ac:dyDescent="0.25">
      <c r="A9153" s="71" t="str">
        <f>IF(
   SUMPRODUCT(--(Sinduscon!$3:$3=DATE(2013,INT((ROW(A9350)-1)/20)+1,1)))&gt;0,
   DATE(2013,INT((ROW(A9350)-1)/20)+1,1),
   ""
)</f>
        <v/>
      </c>
      <c r="B9153" s="72" t="str">
        <f t="shared" si="341"/>
        <v/>
      </c>
      <c r="C9153" s="73"/>
      <c r="D9153" s="73"/>
      <c r="E9153" s="73"/>
      <c r="F9153" s="73"/>
      <c r="G9153" s="73"/>
    </row>
    <row r="9154" spans="1:7" x14ac:dyDescent="0.25">
      <c r="A9154" s="71" t="str">
        <f>IF(
   SUMPRODUCT(--(Sinduscon!$3:$3=DATE(2013,INT((ROW(A9351)-1)/20)+1,1)))&gt;0,
   DATE(2013,INT((ROW(A9351)-1)/20)+1,1),
   ""
)</f>
        <v/>
      </c>
      <c r="B9154" s="72" t="str">
        <f t="shared" si="341"/>
        <v/>
      </c>
      <c r="C9154" s="73"/>
      <c r="D9154" s="73"/>
      <c r="E9154" s="73"/>
      <c r="F9154" s="73"/>
      <c r="G9154" s="73"/>
    </row>
    <row r="9155" spans="1:7" x14ac:dyDescent="0.25">
      <c r="A9155" s="71" t="str">
        <f>IF(
   SUMPRODUCT(--(Sinduscon!$3:$3=DATE(2013,INT((ROW(A9352)-1)/20)+1,1)))&gt;0,
   DATE(2013,INT((ROW(A9352)-1)/20)+1,1),
   ""
)</f>
        <v/>
      </c>
      <c r="B9155" s="72" t="str">
        <f t="shared" si="341"/>
        <v/>
      </c>
      <c r="C9155" s="73"/>
      <c r="D9155" s="73"/>
      <c r="E9155" s="73"/>
      <c r="F9155" s="73"/>
      <c r="G9155" s="73"/>
    </row>
    <row r="9156" spans="1:7" x14ac:dyDescent="0.25">
      <c r="A9156" s="71" t="str">
        <f>IF(
   SUMPRODUCT(--(Sinduscon!$3:$3=DATE(2013,INT((ROW(A9353)-1)/20)+1,1)))&gt;0,
   DATE(2013,INT((ROW(A9353)-1)/20)+1,1),
   ""
)</f>
        <v/>
      </c>
      <c r="B9156" s="72" t="str">
        <f t="shared" si="341"/>
        <v/>
      </c>
      <c r="C9156" s="73"/>
      <c r="D9156" s="73"/>
      <c r="E9156" s="73"/>
      <c r="F9156" s="73"/>
      <c r="G9156" s="73"/>
    </row>
    <row r="9157" spans="1:7" x14ac:dyDescent="0.25">
      <c r="A9157" s="71" t="str">
        <f>IF(
   SUMPRODUCT(--(Sinduscon!$3:$3=DATE(2013,INT((ROW(A9354)-1)/20)+1,1)))&gt;0,
   DATE(2013,INT((ROW(A9354)-1)/20)+1,1),
   ""
)</f>
        <v/>
      </c>
      <c r="B9157" s="72" t="str">
        <f t="shared" si="341"/>
        <v/>
      </c>
      <c r="C9157" s="73"/>
      <c r="D9157" s="73"/>
      <c r="E9157" s="73"/>
      <c r="F9157" s="73"/>
      <c r="G9157" s="73"/>
    </row>
    <row r="9158" spans="1:7" x14ac:dyDescent="0.25">
      <c r="A9158" s="71" t="str">
        <f>IF(
   SUMPRODUCT(--(Sinduscon!$3:$3=DATE(2013,INT((ROW(A9355)-1)/20)+1,1)))&gt;0,
   DATE(2013,INT((ROW(A9355)-1)/20)+1,1),
   ""
)</f>
        <v/>
      </c>
      <c r="B9158" s="72" t="str">
        <f t="shared" si="341"/>
        <v/>
      </c>
      <c r="C9158" s="73"/>
      <c r="D9158" s="73"/>
      <c r="E9158" s="73"/>
      <c r="F9158" s="73"/>
      <c r="G9158" s="73"/>
    </row>
    <row r="9159" spans="1:7" x14ac:dyDescent="0.25">
      <c r="A9159" s="71" t="str">
        <f>IF(
   SUMPRODUCT(--(Sinduscon!$3:$3=DATE(2013,INT((ROW(A9356)-1)/20)+1,1)))&gt;0,
   DATE(2013,INT((ROW(A9356)-1)/20)+1,1),
   ""
)</f>
        <v/>
      </c>
      <c r="B9159" s="72" t="str">
        <f t="shared" si="341"/>
        <v/>
      </c>
      <c r="C9159" s="73"/>
      <c r="D9159" s="73"/>
      <c r="E9159" s="73"/>
      <c r="F9159" s="73"/>
      <c r="G9159" s="73"/>
    </row>
    <row r="9160" spans="1:7" x14ac:dyDescent="0.25">
      <c r="A9160" s="71" t="str">
        <f>IF(
   SUMPRODUCT(--(Sinduscon!$3:$3=DATE(2013,INT((ROW(A9357)-1)/20)+1,1)))&gt;0,
   DATE(2013,INT((ROW(A9357)-1)/20)+1,1),
   ""
)</f>
        <v/>
      </c>
      <c r="B9160" s="72" t="str">
        <f t="shared" ref="B9160:B9223" si="342">IF(A9160&lt;&gt;"", CHOOSE(MOD(QUOTIENT(ROW()-4,4),5)+1,"R-1","PP-4","R-8","R-16","PIS"), "")</f>
        <v/>
      </c>
      <c r="C9160" s="73"/>
      <c r="D9160" s="73"/>
      <c r="E9160" s="73"/>
      <c r="F9160" s="73"/>
      <c r="G9160" s="73"/>
    </row>
    <row r="9161" spans="1:7" x14ac:dyDescent="0.25">
      <c r="A9161" s="71" t="str">
        <f>IF(
   SUMPRODUCT(--(Sinduscon!$3:$3=DATE(2013,INT((ROW(A9358)-1)/20)+1,1)))&gt;0,
   DATE(2013,INT((ROW(A9358)-1)/20)+1,1),
   ""
)</f>
        <v/>
      </c>
      <c r="B9161" s="72" t="str">
        <f t="shared" si="342"/>
        <v/>
      </c>
      <c r="C9161" s="73"/>
      <c r="D9161" s="73"/>
      <c r="E9161" s="73"/>
      <c r="F9161" s="73"/>
      <c r="G9161" s="73"/>
    </row>
    <row r="9162" spans="1:7" x14ac:dyDescent="0.25">
      <c r="A9162" s="71" t="str">
        <f>IF(
   SUMPRODUCT(--(Sinduscon!$3:$3=DATE(2013,INT((ROW(A9359)-1)/20)+1,1)))&gt;0,
   DATE(2013,INT((ROW(A9359)-1)/20)+1,1),
   ""
)</f>
        <v/>
      </c>
      <c r="B9162" s="72" t="str">
        <f t="shared" si="342"/>
        <v/>
      </c>
      <c r="C9162" s="73"/>
      <c r="D9162" s="73"/>
      <c r="E9162" s="73"/>
      <c r="F9162" s="73"/>
      <c r="G9162" s="73"/>
    </row>
    <row r="9163" spans="1:7" x14ac:dyDescent="0.25">
      <c r="A9163" s="71" t="str">
        <f>IF(
   SUMPRODUCT(--(Sinduscon!$3:$3=DATE(2013,INT((ROW(A9360)-1)/20)+1,1)))&gt;0,
   DATE(2013,INT((ROW(A9360)-1)/20)+1,1),
   ""
)</f>
        <v/>
      </c>
      <c r="B9163" s="72" t="str">
        <f t="shared" si="342"/>
        <v/>
      </c>
      <c r="C9163" s="73"/>
      <c r="D9163" s="73"/>
      <c r="E9163" s="73"/>
      <c r="F9163" s="73"/>
      <c r="G9163" s="73"/>
    </row>
    <row r="9164" spans="1:7" x14ac:dyDescent="0.25">
      <c r="A9164" s="71" t="str">
        <f>IF(
   SUMPRODUCT(--(Sinduscon!$3:$3=DATE(2013,INT((ROW(A9361)-1)/20)+1,1)))&gt;0,
   DATE(2013,INT((ROW(A9361)-1)/20)+1,1),
   ""
)</f>
        <v/>
      </c>
      <c r="B9164" s="72" t="str">
        <f t="shared" si="342"/>
        <v/>
      </c>
      <c r="C9164" s="73"/>
      <c r="D9164" s="73"/>
      <c r="E9164" s="73"/>
      <c r="F9164" s="73"/>
      <c r="G9164" s="73"/>
    </row>
    <row r="9165" spans="1:7" x14ac:dyDescent="0.25">
      <c r="A9165" s="71" t="str">
        <f>IF(
   SUMPRODUCT(--(Sinduscon!$3:$3=DATE(2013,INT((ROW(A9362)-1)/20)+1,1)))&gt;0,
   DATE(2013,INT((ROW(A9362)-1)/20)+1,1),
   ""
)</f>
        <v/>
      </c>
      <c r="B9165" s="72" t="str">
        <f t="shared" si="342"/>
        <v/>
      </c>
      <c r="C9165" s="73"/>
      <c r="D9165" s="73"/>
      <c r="E9165" s="73"/>
      <c r="F9165" s="73"/>
      <c r="G9165" s="73"/>
    </row>
    <row r="9166" spans="1:7" x14ac:dyDescent="0.25">
      <c r="A9166" s="71" t="str">
        <f>IF(
   SUMPRODUCT(--(Sinduscon!$3:$3=DATE(2013,INT((ROW(A9363)-1)/20)+1,1)))&gt;0,
   DATE(2013,INT((ROW(A9363)-1)/20)+1,1),
   ""
)</f>
        <v/>
      </c>
      <c r="B9166" s="72" t="str">
        <f t="shared" si="342"/>
        <v/>
      </c>
      <c r="C9166" s="73"/>
      <c r="D9166" s="73"/>
      <c r="E9166" s="73"/>
      <c r="F9166" s="73"/>
      <c r="G9166" s="73"/>
    </row>
    <row r="9167" spans="1:7" x14ac:dyDescent="0.25">
      <c r="A9167" s="71" t="str">
        <f>IF(
   SUMPRODUCT(--(Sinduscon!$3:$3=DATE(2013,INT((ROW(A9364)-1)/20)+1,1)))&gt;0,
   DATE(2013,INT((ROW(A9364)-1)/20)+1,1),
   ""
)</f>
        <v/>
      </c>
      <c r="B9167" s="72" t="str">
        <f t="shared" si="342"/>
        <v/>
      </c>
      <c r="C9167" s="73"/>
      <c r="D9167" s="73"/>
      <c r="E9167" s="73"/>
      <c r="F9167" s="73"/>
      <c r="G9167" s="73"/>
    </row>
    <row r="9168" spans="1:7" x14ac:dyDescent="0.25">
      <c r="A9168" s="71" t="str">
        <f>IF(
   SUMPRODUCT(--(Sinduscon!$3:$3=DATE(2013,INT((ROW(A9365)-1)/20)+1,1)))&gt;0,
   DATE(2013,INT((ROW(A9365)-1)/20)+1,1),
   ""
)</f>
        <v/>
      </c>
      <c r="B9168" s="72" t="str">
        <f t="shared" si="342"/>
        <v/>
      </c>
      <c r="C9168" s="73"/>
      <c r="D9168" s="73"/>
      <c r="E9168" s="73"/>
      <c r="F9168" s="73"/>
      <c r="G9168" s="73"/>
    </row>
    <row r="9169" spans="1:7" x14ac:dyDescent="0.25">
      <c r="A9169" s="71" t="str">
        <f>IF(
   SUMPRODUCT(--(Sinduscon!$3:$3=DATE(2013,INT((ROW(A9366)-1)/20)+1,1)))&gt;0,
   DATE(2013,INT((ROW(A9366)-1)/20)+1,1),
   ""
)</f>
        <v/>
      </c>
      <c r="B9169" s="72" t="str">
        <f t="shared" si="342"/>
        <v/>
      </c>
      <c r="C9169" s="73"/>
      <c r="D9169" s="73"/>
      <c r="E9169" s="73"/>
      <c r="F9169" s="73"/>
      <c r="G9169" s="73"/>
    </row>
    <row r="9170" spans="1:7" x14ac:dyDescent="0.25">
      <c r="A9170" s="71" t="str">
        <f>IF(
   SUMPRODUCT(--(Sinduscon!$3:$3=DATE(2013,INT((ROW(A9367)-1)/20)+1,1)))&gt;0,
   DATE(2013,INT((ROW(A9367)-1)/20)+1,1),
   ""
)</f>
        <v/>
      </c>
      <c r="B9170" s="72" t="str">
        <f t="shared" si="342"/>
        <v/>
      </c>
      <c r="C9170" s="73"/>
      <c r="D9170" s="73"/>
      <c r="E9170" s="73"/>
      <c r="F9170" s="73"/>
      <c r="G9170" s="73"/>
    </row>
    <row r="9171" spans="1:7" x14ac:dyDescent="0.25">
      <c r="A9171" s="71" t="str">
        <f>IF(
   SUMPRODUCT(--(Sinduscon!$3:$3=DATE(2013,INT((ROW(A9368)-1)/20)+1,1)))&gt;0,
   DATE(2013,INT((ROW(A9368)-1)/20)+1,1),
   ""
)</f>
        <v/>
      </c>
      <c r="B9171" s="72" t="str">
        <f t="shared" si="342"/>
        <v/>
      </c>
      <c r="C9171" s="73"/>
      <c r="D9171" s="73"/>
      <c r="E9171" s="73"/>
      <c r="F9171" s="73"/>
      <c r="G9171" s="73"/>
    </row>
    <row r="9172" spans="1:7" x14ac:dyDescent="0.25">
      <c r="A9172" s="71" t="str">
        <f>IF(
   SUMPRODUCT(--(Sinduscon!$3:$3=DATE(2013,INT((ROW(A9369)-1)/20)+1,1)))&gt;0,
   DATE(2013,INT((ROW(A9369)-1)/20)+1,1),
   ""
)</f>
        <v/>
      </c>
      <c r="B9172" s="72" t="str">
        <f t="shared" si="342"/>
        <v/>
      </c>
      <c r="C9172" s="73"/>
      <c r="D9172" s="73"/>
      <c r="E9172" s="73"/>
      <c r="F9172" s="73"/>
      <c r="G9172" s="73"/>
    </row>
    <row r="9173" spans="1:7" x14ac:dyDescent="0.25">
      <c r="A9173" s="71" t="str">
        <f>IF(
   SUMPRODUCT(--(Sinduscon!$3:$3=DATE(2013,INT((ROW(A9370)-1)/20)+1,1)))&gt;0,
   DATE(2013,INT((ROW(A9370)-1)/20)+1,1),
   ""
)</f>
        <v/>
      </c>
      <c r="B9173" s="72" t="str">
        <f t="shared" si="342"/>
        <v/>
      </c>
      <c r="C9173" s="73"/>
      <c r="D9173" s="73"/>
      <c r="E9173" s="73"/>
      <c r="F9173" s="73"/>
      <c r="G9173" s="73"/>
    </row>
    <row r="9174" spans="1:7" x14ac:dyDescent="0.25">
      <c r="A9174" s="71" t="str">
        <f>IF(
   SUMPRODUCT(--(Sinduscon!$3:$3=DATE(2013,INT((ROW(A9371)-1)/20)+1,1)))&gt;0,
   DATE(2013,INT((ROW(A9371)-1)/20)+1,1),
   ""
)</f>
        <v/>
      </c>
      <c r="B9174" s="72" t="str">
        <f t="shared" si="342"/>
        <v/>
      </c>
      <c r="C9174" s="73"/>
      <c r="D9174" s="73"/>
      <c r="E9174" s="73"/>
      <c r="F9174" s="73"/>
      <c r="G9174" s="73"/>
    </row>
    <row r="9175" spans="1:7" x14ac:dyDescent="0.25">
      <c r="A9175" s="71" t="str">
        <f>IF(
   SUMPRODUCT(--(Sinduscon!$3:$3=DATE(2013,INT((ROW(A9372)-1)/20)+1,1)))&gt;0,
   DATE(2013,INT((ROW(A9372)-1)/20)+1,1),
   ""
)</f>
        <v/>
      </c>
      <c r="B9175" s="72" t="str">
        <f t="shared" si="342"/>
        <v/>
      </c>
      <c r="C9175" s="73"/>
      <c r="D9175" s="73"/>
      <c r="E9175" s="73"/>
      <c r="F9175" s="73"/>
      <c r="G9175" s="73"/>
    </row>
    <row r="9176" spans="1:7" x14ac:dyDescent="0.25">
      <c r="A9176" s="71" t="str">
        <f>IF(
   SUMPRODUCT(--(Sinduscon!$3:$3=DATE(2013,INT((ROW(A9373)-1)/20)+1,1)))&gt;0,
   DATE(2013,INT((ROW(A9373)-1)/20)+1,1),
   ""
)</f>
        <v/>
      </c>
      <c r="B9176" s="72" t="str">
        <f t="shared" si="342"/>
        <v/>
      </c>
      <c r="C9176" s="73"/>
      <c r="D9176" s="73"/>
      <c r="E9176" s="73"/>
      <c r="F9176" s="73"/>
      <c r="G9176" s="73"/>
    </row>
    <row r="9177" spans="1:7" x14ac:dyDescent="0.25">
      <c r="A9177" s="71" t="str">
        <f>IF(
   SUMPRODUCT(--(Sinduscon!$3:$3=DATE(2013,INT((ROW(A9374)-1)/20)+1,1)))&gt;0,
   DATE(2013,INT((ROW(A9374)-1)/20)+1,1),
   ""
)</f>
        <v/>
      </c>
      <c r="B9177" s="72" t="str">
        <f t="shared" si="342"/>
        <v/>
      </c>
      <c r="C9177" s="73"/>
      <c r="D9177" s="73"/>
      <c r="E9177" s="73"/>
      <c r="F9177" s="73"/>
      <c r="G9177" s="73"/>
    </row>
    <row r="9178" spans="1:7" x14ac:dyDescent="0.25">
      <c r="A9178" s="71" t="str">
        <f>IF(
   SUMPRODUCT(--(Sinduscon!$3:$3=DATE(2013,INT((ROW(A9375)-1)/20)+1,1)))&gt;0,
   DATE(2013,INT((ROW(A9375)-1)/20)+1,1),
   ""
)</f>
        <v/>
      </c>
      <c r="B9178" s="72" t="str">
        <f t="shared" si="342"/>
        <v/>
      </c>
      <c r="C9178" s="73"/>
      <c r="D9178" s="73"/>
      <c r="E9178" s="73"/>
      <c r="F9178" s="73"/>
      <c r="G9178" s="73"/>
    </row>
    <row r="9179" spans="1:7" x14ac:dyDescent="0.25">
      <c r="A9179" s="71" t="str">
        <f>IF(
   SUMPRODUCT(--(Sinduscon!$3:$3=DATE(2013,INT((ROW(A9376)-1)/20)+1,1)))&gt;0,
   DATE(2013,INT((ROW(A9376)-1)/20)+1,1),
   ""
)</f>
        <v/>
      </c>
      <c r="B9179" s="72" t="str">
        <f t="shared" si="342"/>
        <v/>
      </c>
      <c r="C9179" s="73"/>
      <c r="D9179" s="73"/>
      <c r="E9179" s="73"/>
      <c r="F9179" s="73"/>
      <c r="G9179" s="73"/>
    </row>
    <row r="9180" spans="1:7" x14ac:dyDescent="0.25">
      <c r="A9180" s="71" t="str">
        <f>IF(
   SUMPRODUCT(--(Sinduscon!$3:$3=DATE(2013,INT((ROW(A9377)-1)/20)+1,1)))&gt;0,
   DATE(2013,INT((ROW(A9377)-1)/20)+1,1),
   ""
)</f>
        <v/>
      </c>
      <c r="B9180" s="72" t="str">
        <f t="shared" si="342"/>
        <v/>
      </c>
      <c r="C9180" s="73"/>
      <c r="D9180" s="73"/>
      <c r="E9180" s="73"/>
      <c r="F9180" s="73"/>
      <c r="G9180" s="73"/>
    </row>
    <row r="9181" spans="1:7" x14ac:dyDescent="0.25">
      <c r="A9181" s="71" t="str">
        <f>IF(
   SUMPRODUCT(--(Sinduscon!$3:$3=DATE(2013,INT((ROW(A9378)-1)/20)+1,1)))&gt;0,
   DATE(2013,INT((ROW(A9378)-1)/20)+1,1),
   ""
)</f>
        <v/>
      </c>
      <c r="B9181" s="72" t="str">
        <f t="shared" si="342"/>
        <v/>
      </c>
      <c r="C9181" s="73"/>
      <c r="D9181" s="73"/>
      <c r="E9181" s="73"/>
      <c r="F9181" s="73"/>
      <c r="G9181" s="73"/>
    </row>
    <row r="9182" spans="1:7" x14ac:dyDescent="0.25">
      <c r="A9182" s="71" t="str">
        <f>IF(
   SUMPRODUCT(--(Sinduscon!$3:$3=DATE(2013,INT((ROW(A9379)-1)/20)+1,1)))&gt;0,
   DATE(2013,INT((ROW(A9379)-1)/20)+1,1),
   ""
)</f>
        <v/>
      </c>
      <c r="B9182" s="72" t="str">
        <f t="shared" si="342"/>
        <v/>
      </c>
      <c r="C9182" s="73"/>
      <c r="D9182" s="73"/>
      <c r="E9182" s="73"/>
      <c r="F9182" s="73"/>
      <c r="G9182" s="73"/>
    </row>
    <row r="9183" spans="1:7" x14ac:dyDescent="0.25">
      <c r="A9183" s="71" t="str">
        <f>IF(
   SUMPRODUCT(--(Sinduscon!$3:$3=DATE(2013,INT((ROW(A9380)-1)/20)+1,1)))&gt;0,
   DATE(2013,INT((ROW(A9380)-1)/20)+1,1),
   ""
)</f>
        <v/>
      </c>
      <c r="B9183" s="72" t="str">
        <f t="shared" si="342"/>
        <v/>
      </c>
      <c r="C9183" s="73"/>
      <c r="D9183" s="73"/>
      <c r="E9183" s="73"/>
      <c r="F9183" s="73"/>
      <c r="G9183" s="73"/>
    </row>
    <row r="9184" spans="1:7" x14ac:dyDescent="0.25">
      <c r="A9184" s="71" t="str">
        <f>IF(
   SUMPRODUCT(--(Sinduscon!$3:$3=DATE(2013,INT((ROW(A9381)-1)/20)+1,1)))&gt;0,
   DATE(2013,INT((ROW(A9381)-1)/20)+1,1),
   ""
)</f>
        <v/>
      </c>
      <c r="B9184" s="72" t="str">
        <f t="shared" si="342"/>
        <v/>
      </c>
      <c r="C9184" s="73"/>
      <c r="D9184" s="73"/>
      <c r="E9184" s="73"/>
      <c r="F9184" s="73"/>
      <c r="G9184" s="73"/>
    </row>
    <row r="9185" spans="1:7" x14ac:dyDescent="0.25">
      <c r="A9185" s="71" t="str">
        <f>IF(
   SUMPRODUCT(--(Sinduscon!$3:$3=DATE(2013,INT((ROW(A9382)-1)/20)+1,1)))&gt;0,
   DATE(2013,INT((ROW(A9382)-1)/20)+1,1),
   ""
)</f>
        <v/>
      </c>
      <c r="B9185" s="72" t="str">
        <f t="shared" si="342"/>
        <v/>
      </c>
      <c r="C9185" s="73"/>
      <c r="D9185" s="73"/>
      <c r="E9185" s="73"/>
      <c r="F9185" s="73"/>
      <c r="G9185" s="73"/>
    </row>
    <row r="9186" spans="1:7" x14ac:dyDescent="0.25">
      <c r="A9186" s="71" t="str">
        <f>IF(
   SUMPRODUCT(--(Sinduscon!$3:$3=DATE(2013,INT((ROW(A9383)-1)/20)+1,1)))&gt;0,
   DATE(2013,INT((ROW(A9383)-1)/20)+1,1),
   ""
)</f>
        <v/>
      </c>
      <c r="B9186" s="72" t="str">
        <f t="shared" si="342"/>
        <v/>
      </c>
      <c r="C9186" s="73"/>
      <c r="D9186" s="73"/>
      <c r="E9186" s="73"/>
      <c r="F9186" s="73"/>
      <c r="G9186" s="73"/>
    </row>
    <row r="9187" spans="1:7" x14ac:dyDescent="0.25">
      <c r="A9187" s="71" t="str">
        <f>IF(
   SUMPRODUCT(--(Sinduscon!$3:$3=DATE(2013,INT((ROW(A9384)-1)/20)+1,1)))&gt;0,
   DATE(2013,INT((ROW(A9384)-1)/20)+1,1),
   ""
)</f>
        <v/>
      </c>
      <c r="B9187" s="72" t="str">
        <f t="shared" si="342"/>
        <v/>
      </c>
      <c r="C9187" s="73"/>
      <c r="D9187" s="73"/>
      <c r="E9187" s="73"/>
      <c r="F9187" s="73"/>
      <c r="G9187" s="73"/>
    </row>
    <row r="9188" spans="1:7" x14ac:dyDescent="0.25">
      <c r="A9188" s="71" t="str">
        <f>IF(
   SUMPRODUCT(--(Sinduscon!$3:$3=DATE(2013,INT((ROW(A9385)-1)/20)+1,1)))&gt;0,
   DATE(2013,INT((ROW(A9385)-1)/20)+1,1),
   ""
)</f>
        <v/>
      </c>
      <c r="B9188" s="72" t="str">
        <f t="shared" si="342"/>
        <v/>
      </c>
      <c r="C9188" s="73"/>
      <c r="D9188" s="73"/>
      <c r="E9188" s="73"/>
      <c r="F9188" s="73"/>
      <c r="G9188" s="73"/>
    </row>
    <row r="9189" spans="1:7" x14ac:dyDescent="0.25">
      <c r="A9189" s="71" t="str">
        <f>IF(
   SUMPRODUCT(--(Sinduscon!$3:$3=DATE(2013,INT((ROW(A9386)-1)/20)+1,1)))&gt;0,
   DATE(2013,INT((ROW(A9386)-1)/20)+1,1),
   ""
)</f>
        <v/>
      </c>
      <c r="B9189" s="72" t="str">
        <f t="shared" si="342"/>
        <v/>
      </c>
      <c r="C9189" s="73"/>
      <c r="D9189" s="73"/>
      <c r="E9189" s="73"/>
      <c r="F9189" s="73"/>
      <c r="G9189" s="73"/>
    </row>
    <row r="9190" spans="1:7" x14ac:dyDescent="0.25">
      <c r="A9190" s="71" t="str">
        <f>IF(
   SUMPRODUCT(--(Sinduscon!$3:$3=DATE(2013,INT((ROW(A9387)-1)/20)+1,1)))&gt;0,
   DATE(2013,INT((ROW(A9387)-1)/20)+1,1),
   ""
)</f>
        <v/>
      </c>
      <c r="B9190" s="72" t="str">
        <f t="shared" si="342"/>
        <v/>
      </c>
      <c r="C9190" s="73"/>
      <c r="D9190" s="73"/>
      <c r="E9190" s="73"/>
      <c r="F9190" s="73"/>
      <c r="G9190" s="73"/>
    </row>
    <row r="9191" spans="1:7" x14ac:dyDescent="0.25">
      <c r="A9191" s="71" t="str">
        <f>IF(
   SUMPRODUCT(--(Sinduscon!$3:$3=DATE(2013,INT((ROW(A9388)-1)/20)+1,1)))&gt;0,
   DATE(2013,INT((ROW(A9388)-1)/20)+1,1),
   ""
)</f>
        <v/>
      </c>
      <c r="B9191" s="72" t="str">
        <f t="shared" si="342"/>
        <v/>
      </c>
      <c r="C9191" s="73"/>
      <c r="D9191" s="73"/>
      <c r="E9191" s="73"/>
      <c r="F9191" s="73"/>
      <c r="G9191" s="73"/>
    </row>
    <row r="9192" spans="1:7" x14ac:dyDescent="0.25">
      <c r="A9192" s="71" t="str">
        <f>IF(
   SUMPRODUCT(--(Sinduscon!$3:$3=DATE(2013,INT((ROW(A9389)-1)/20)+1,1)))&gt;0,
   DATE(2013,INT((ROW(A9389)-1)/20)+1,1),
   ""
)</f>
        <v/>
      </c>
      <c r="B9192" s="72" t="str">
        <f t="shared" si="342"/>
        <v/>
      </c>
      <c r="C9192" s="73"/>
      <c r="D9192" s="73"/>
      <c r="E9192" s="73"/>
      <c r="F9192" s="73"/>
      <c r="G9192" s="73"/>
    </row>
    <row r="9193" spans="1:7" x14ac:dyDescent="0.25">
      <c r="A9193" s="71" t="str">
        <f>IF(
   SUMPRODUCT(--(Sinduscon!$3:$3=DATE(2013,INT((ROW(A9390)-1)/20)+1,1)))&gt;0,
   DATE(2013,INT((ROW(A9390)-1)/20)+1,1),
   ""
)</f>
        <v/>
      </c>
      <c r="B9193" s="72" t="str">
        <f t="shared" si="342"/>
        <v/>
      </c>
      <c r="C9193" s="73"/>
      <c r="D9193" s="73"/>
      <c r="E9193" s="73"/>
      <c r="F9193" s="73"/>
      <c r="G9193" s="73"/>
    </row>
    <row r="9194" spans="1:7" x14ac:dyDescent="0.25">
      <c r="A9194" s="71" t="str">
        <f>IF(
   SUMPRODUCT(--(Sinduscon!$3:$3=DATE(2013,INT((ROW(A9391)-1)/20)+1,1)))&gt;0,
   DATE(2013,INT((ROW(A9391)-1)/20)+1,1),
   ""
)</f>
        <v/>
      </c>
      <c r="B9194" s="72" t="str">
        <f t="shared" si="342"/>
        <v/>
      </c>
      <c r="C9194" s="73"/>
      <c r="D9194" s="73"/>
      <c r="E9194" s="73"/>
      <c r="F9194" s="73"/>
      <c r="G9194" s="73"/>
    </row>
    <row r="9195" spans="1:7" x14ac:dyDescent="0.25">
      <c r="A9195" s="71" t="str">
        <f>IF(
   SUMPRODUCT(--(Sinduscon!$3:$3=DATE(2013,INT((ROW(A9392)-1)/20)+1,1)))&gt;0,
   DATE(2013,INT((ROW(A9392)-1)/20)+1,1),
   ""
)</f>
        <v/>
      </c>
      <c r="B9195" s="72" t="str">
        <f t="shared" si="342"/>
        <v/>
      </c>
      <c r="C9195" s="73"/>
      <c r="D9195" s="73"/>
      <c r="E9195" s="73"/>
      <c r="F9195" s="73"/>
      <c r="G9195" s="73"/>
    </row>
    <row r="9196" spans="1:7" x14ac:dyDescent="0.25">
      <c r="A9196" s="71" t="str">
        <f>IF(
   SUMPRODUCT(--(Sinduscon!$3:$3=DATE(2013,INT((ROW(A9393)-1)/20)+1,1)))&gt;0,
   DATE(2013,INT((ROW(A9393)-1)/20)+1,1),
   ""
)</f>
        <v/>
      </c>
      <c r="B9196" s="72" t="str">
        <f t="shared" si="342"/>
        <v/>
      </c>
      <c r="C9196" s="73"/>
      <c r="D9196" s="73"/>
      <c r="E9196" s="73"/>
      <c r="F9196" s="73"/>
      <c r="G9196" s="73"/>
    </row>
    <row r="9197" spans="1:7" x14ac:dyDescent="0.25">
      <c r="A9197" s="71" t="str">
        <f>IF(
   SUMPRODUCT(--(Sinduscon!$3:$3=DATE(2013,INT((ROW(A9394)-1)/20)+1,1)))&gt;0,
   DATE(2013,INT((ROW(A9394)-1)/20)+1,1),
   ""
)</f>
        <v/>
      </c>
      <c r="B9197" s="72" t="str">
        <f t="shared" si="342"/>
        <v/>
      </c>
      <c r="C9197" s="73"/>
      <c r="D9197" s="73"/>
      <c r="E9197" s="73"/>
      <c r="F9197" s="73"/>
      <c r="G9197" s="73"/>
    </row>
    <row r="9198" spans="1:7" x14ac:dyDescent="0.25">
      <c r="A9198" s="71" t="str">
        <f>IF(
   SUMPRODUCT(--(Sinduscon!$3:$3=DATE(2013,INT((ROW(A9395)-1)/20)+1,1)))&gt;0,
   DATE(2013,INT((ROW(A9395)-1)/20)+1,1),
   ""
)</f>
        <v/>
      </c>
      <c r="B9198" s="72" t="str">
        <f t="shared" si="342"/>
        <v/>
      </c>
      <c r="C9198" s="73"/>
      <c r="D9198" s="73"/>
      <c r="E9198" s="73"/>
      <c r="F9198" s="73"/>
      <c r="G9198" s="73"/>
    </row>
    <row r="9199" spans="1:7" x14ac:dyDescent="0.25">
      <c r="A9199" s="71" t="str">
        <f>IF(
   SUMPRODUCT(--(Sinduscon!$3:$3=DATE(2013,INT((ROW(A9396)-1)/20)+1,1)))&gt;0,
   DATE(2013,INT((ROW(A9396)-1)/20)+1,1),
   ""
)</f>
        <v/>
      </c>
      <c r="B9199" s="72" t="str">
        <f t="shared" si="342"/>
        <v/>
      </c>
      <c r="C9199" s="73"/>
      <c r="D9199" s="73"/>
      <c r="E9199" s="73"/>
      <c r="F9199" s="73"/>
      <c r="G9199" s="73"/>
    </row>
    <row r="9200" spans="1:7" x14ac:dyDescent="0.25">
      <c r="A9200" s="71" t="str">
        <f>IF(
   SUMPRODUCT(--(Sinduscon!$3:$3=DATE(2013,INT((ROW(A9397)-1)/20)+1,1)))&gt;0,
   DATE(2013,INT((ROW(A9397)-1)/20)+1,1),
   ""
)</f>
        <v/>
      </c>
      <c r="B9200" s="72" t="str">
        <f t="shared" si="342"/>
        <v/>
      </c>
      <c r="C9200" s="73"/>
      <c r="D9200" s="73"/>
      <c r="E9200" s="73"/>
      <c r="F9200" s="73"/>
      <c r="G9200" s="73"/>
    </row>
    <row r="9201" spans="1:7" x14ac:dyDescent="0.25">
      <c r="A9201" s="71" t="str">
        <f>IF(
   SUMPRODUCT(--(Sinduscon!$3:$3=DATE(2013,INT((ROW(A9398)-1)/20)+1,1)))&gt;0,
   DATE(2013,INT((ROW(A9398)-1)/20)+1,1),
   ""
)</f>
        <v/>
      </c>
      <c r="B9201" s="72" t="str">
        <f t="shared" si="342"/>
        <v/>
      </c>
      <c r="C9201" s="73"/>
      <c r="D9201" s="73"/>
      <c r="E9201" s="73"/>
      <c r="F9201" s="73"/>
      <c r="G9201" s="73"/>
    </row>
    <row r="9202" spans="1:7" x14ac:dyDescent="0.25">
      <c r="A9202" s="71" t="str">
        <f>IF(
   SUMPRODUCT(--(Sinduscon!$3:$3=DATE(2013,INT((ROW(A9399)-1)/20)+1,1)))&gt;0,
   DATE(2013,INT((ROW(A9399)-1)/20)+1,1),
   ""
)</f>
        <v/>
      </c>
      <c r="B9202" s="72" t="str">
        <f t="shared" si="342"/>
        <v/>
      </c>
      <c r="C9202" s="73"/>
      <c r="D9202" s="73"/>
      <c r="E9202" s="73"/>
      <c r="F9202" s="73"/>
      <c r="G9202" s="73"/>
    </row>
    <row r="9203" spans="1:7" x14ac:dyDescent="0.25">
      <c r="A9203" s="71" t="str">
        <f>IF(
   SUMPRODUCT(--(Sinduscon!$3:$3=DATE(2013,INT((ROW(A9400)-1)/20)+1,1)))&gt;0,
   DATE(2013,INT((ROW(A9400)-1)/20)+1,1),
   ""
)</f>
        <v/>
      </c>
      <c r="B9203" s="72" t="str">
        <f t="shared" si="342"/>
        <v/>
      </c>
      <c r="C9203" s="73"/>
      <c r="D9203" s="73"/>
      <c r="E9203" s="73"/>
      <c r="F9203" s="73"/>
      <c r="G9203" s="73"/>
    </row>
    <row r="9204" spans="1:7" x14ac:dyDescent="0.25">
      <c r="A9204" s="71" t="str">
        <f>IF(
   SUMPRODUCT(--(Sinduscon!$3:$3=DATE(2013,INT((ROW(A9401)-1)/20)+1,1)))&gt;0,
   DATE(2013,INT((ROW(A9401)-1)/20)+1,1),
   ""
)</f>
        <v/>
      </c>
      <c r="B9204" s="72" t="str">
        <f t="shared" si="342"/>
        <v/>
      </c>
      <c r="C9204" s="73"/>
      <c r="D9204" s="73"/>
      <c r="E9204" s="73"/>
      <c r="F9204" s="73"/>
      <c r="G9204" s="73"/>
    </row>
    <row r="9205" spans="1:7" x14ac:dyDescent="0.25">
      <c r="A9205" s="71" t="str">
        <f>IF(
   SUMPRODUCT(--(Sinduscon!$3:$3=DATE(2013,INT((ROW(A9402)-1)/20)+1,1)))&gt;0,
   DATE(2013,INT((ROW(A9402)-1)/20)+1,1),
   ""
)</f>
        <v/>
      </c>
      <c r="B9205" s="72" t="str">
        <f t="shared" si="342"/>
        <v/>
      </c>
      <c r="C9205" s="73"/>
      <c r="D9205" s="73"/>
      <c r="E9205" s="73"/>
      <c r="F9205" s="73"/>
      <c r="G9205" s="73"/>
    </row>
    <row r="9206" spans="1:7" x14ac:dyDescent="0.25">
      <c r="A9206" s="71" t="str">
        <f>IF(
   SUMPRODUCT(--(Sinduscon!$3:$3=DATE(2013,INT((ROW(A9403)-1)/20)+1,1)))&gt;0,
   DATE(2013,INT((ROW(A9403)-1)/20)+1,1),
   ""
)</f>
        <v/>
      </c>
      <c r="B9206" s="72" t="str">
        <f t="shared" si="342"/>
        <v/>
      </c>
      <c r="C9206" s="73"/>
      <c r="D9206" s="73"/>
      <c r="E9206" s="73"/>
      <c r="F9206" s="73"/>
      <c r="G9206" s="73"/>
    </row>
    <row r="9207" spans="1:7" x14ac:dyDescent="0.25">
      <c r="A9207" s="71" t="str">
        <f>IF(
   SUMPRODUCT(--(Sinduscon!$3:$3=DATE(2013,INT((ROW(A9404)-1)/20)+1,1)))&gt;0,
   DATE(2013,INT((ROW(A9404)-1)/20)+1,1),
   ""
)</f>
        <v/>
      </c>
      <c r="B9207" s="72" t="str">
        <f t="shared" si="342"/>
        <v/>
      </c>
      <c r="C9207" s="73"/>
      <c r="D9207" s="73"/>
      <c r="E9207" s="73"/>
      <c r="F9207" s="73"/>
      <c r="G9207" s="73"/>
    </row>
    <row r="9208" spans="1:7" x14ac:dyDescent="0.25">
      <c r="A9208" s="71" t="str">
        <f>IF(
   SUMPRODUCT(--(Sinduscon!$3:$3=DATE(2013,INT((ROW(A9405)-1)/20)+1,1)))&gt;0,
   DATE(2013,INT((ROW(A9405)-1)/20)+1,1),
   ""
)</f>
        <v/>
      </c>
      <c r="B9208" s="72" t="str">
        <f t="shared" si="342"/>
        <v/>
      </c>
      <c r="C9208" s="73"/>
      <c r="D9208" s="73"/>
      <c r="E9208" s="73"/>
      <c r="F9208" s="73"/>
      <c r="G9208" s="73"/>
    </row>
    <row r="9209" spans="1:7" x14ac:dyDescent="0.25">
      <c r="A9209" s="71" t="str">
        <f>IF(
   SUMPRODUCT(--(Sinduscon!$3:$3=DATE(2013,INT((ROW(A9406)-1)/20)+1,1)))&gt;0,
   DATE(2013,INT((ROW(A9406)-1)/20)+1,1),
   ""
)</f>
        <v/>
      </c>
      <c r="B9209" s="72" t="str">
        <f t="shared" si="342"/>
        <v/>
      </c>
      <c r="C9209" s="73"/>
      <c r="D9209" s="73"/>
      <c r="E9209" s="73"/>
      <c r="F9209" s="73"/>
      <c r="G9209" s="73"/>
    </row>
    <row r="9210" spans="1:7" x14ac:dyDescent="0.25">
      <c r="A9210" s="71" t="str">
        <f>IF(
   SUMPRODUCT(--(Sinduscon!$3:$3=DATE(2013,INT((ROW(A9407)-1)/20)+1,1)))&gt;0,
   DATE(2013,INT((ROW(A9407)-1)/20)+1,1),
   ""
)</f>
        <v/>
      </c>
      <c r="B9210" s="72" t="str">
        <f t="shared" si="342"/>
        <v/>
      </c>
      <c r="C9210" s="73"/>
      <c r="D9210" s="73"/>
      <c r="E9210" s="73"/>
      <c r="F9210" s="73"/>
      <c r="G9210" s="73"/>
    </row>
    <row r="9211" spans="1:7" x14ac:dyDescent="0.25">
      <c r="A9211" s="71" t="str">
        <f>IF(
   SUMPRODUCT(--(Sinduscon!$3:$3=DATE(2013,INT((ROW(A9408)-1)/20)+1,1)))&gt;0,
   DATE(2013,INT((ROW(A9408)-1)/20)+1,1),
   ""
)</f>
        <v/>
      </c>
      <c r="B9211" s="72" t="str">
        <f t="shared" si="342"/>
        <v/>
      </c>
      <c r="C9211" s="73"/>
      <c r="D9211" s="73"/>
      <c r="E9211" s="73"/>
      <c r="F9211" s="73"/>
      <c r="G9211" s="73"/>
    </row>
    <row r="9212" spans="1:7" x14ac:dyDescent="0.25">
      <c r="A9212" s="71" t="str">
        <f>IF(
   SUMPRODUCT(--(Sinduscon!$3:$3=DATE(2013,INT((ROW(A9409)-1)/20)+1,1)))&gt;0,
   DATE(2013,INT((ROW(A9409)-1)/20)+1,1),
   ""
)</f>
        <v/>
      </c>
      <c r="B9212" s="72" t="str">
        <f t="shared" si="342"/>
        <v/>
      </c>
      <c r="C9212" s="73"/>
      <c r="D9212" s="73"/>
      <c r="E9212" s="73"/>
      <c r="F9212" s="73"/>
      <c r="G9212" s="73"/>
    </row>
    <row r="9213" spans="1:7" x14ac:dyDescent="0.25">
      <c r="A9213" s="71" t="str">
        <f>IF(
   SUMPRODUCT(--(Sinduscon!$3:$3=DATE(2013,INT((ROW(A9410)-1)/20)+1,1)))&gt;0,
   DATE(2013,INT((ROW(A9410)-1)/20)+1,1),
   ""
)</f>
        <v/>
      </c>
      <c r="B9213" s="72" t="str">
        <f t="shared" si="342"/>
        <v/>
      </c>
      <c r="C9213" s="73"/>
      <c r="D9213" s="73"/>
      <c r="E9213" s="73"/>
      <c r="F9213" s="73"/>
      <c r="G9213" s="73"/>
    </row>
    <row r="9214" spans="1:7" x14ac:dyDescent="0.25">
      <c r="A9214" s="71" t="str">
        <f>IF(
   SUMPRODUCT(--(Sinduscon!$3:$3=DATE(2013,INT((ROW(A9411)-1)/20)+1,1)))&gt;0,
   DATE(2013,INT((ROW(A9411)-1)/20)+1,1),
   ""
)</f>
        <v/>
      </c>
      <c r="B9214" s="72" t="str">
        <f t="shared" si="342"/>
        <v/>
      </c>
      <c r="C9214" s="73"/>
      <c r="D9214" s="73"/>
      <c r="E9214" s="73"/>
      <c r="F9214" s="73"/>
      <c r="G9214" s="73"/>
    </row>
    <row r="9215" spans="1:7" x14ac:dyDescent="0.25">
      <c r="A9215" s="71" t="str">
        <f>IF(
   SUMPRODUCT(--(Sinduscon!$3:$3=DATE(2013,INT((ROW(A9412)-1)/20)+1,1)))&gt;0,
   DATE(2013,INT((ROW(A9412)-1)/20)+1,1),
   ""
)</f>
        <v/>
      </c>
      <c r="B9215" s="72" t="str">
        <f t="shared" si="342"/>
        <v/>
      </c>
      <c r="C9215" s="73"/>
      <c r="D9215" s="73"/>
      <c r="E9215" s="73"/>
      <c r="F9215" s="73"/>
      <c r="G9215" s="73"/>
    </row>
    <row r="9216" spans="1:7" x14ac:dyDescent="0.25">
      <c r="A9216" s="71" t="str">
        <f>IF(
   SUMPRODUCT(--(Sinduscon!$3:$3=DATE(2013,INT((ROW(A9413)-1)/20)+1,1)))&gt;0,
   DATE(2013,INT((ROW(A9413)-1)/20)+1,1),
   ""
)</f>
        <v/>
      </c>
      <c r="B9216" s="72" t="str">
        <f t="shared" si="342"/>
        <v/>
      </c>
      <c r="C9216" s="73"/>
      <c r="D9216" s="73"/>
      <c r="E9216" s="73"/>
      <c r="F9216" s="73"/>
      <c r="G9216" s="73"/>
    </row>
    <row r="9217" spans="1:7" x14ac:dyDescent="0.25">
      <c r="A9217" s="71" t="str">
        <f>IF(
   SUMPRODUCT(--(Sinduscon!$3:$3=DATE(2013,INT((ROW(A9414)-1)/20)+1,1)))&gt;0,
   DATE(2013,INT((ROW(A9414)-1)/20)+1,1),
   ""
)</f>
        <v/>
      </c>
      <c r="B9217" s="72" t="str">
        <f t="shared" si="342"/>
        <v/>
      </c>
      <c r="C9217" s="73"/>
      <c r="D9217" s="73"/>
      <c r="E9217" s="73"/>
      <c r="F9217" s="73"/>
      <c r="G9217" s="73"/>
    </row>
    <row r="9218" spans="1:7" x14ac:dyDescent="0.25">
      <c r="A9218" s="71" t="str">
        <f>IF(
   SUMPRODUCT(--(Sinduscon!$3:$3=DATE(2013,INT((ROW(A9415)-1)/20)+1,1)))&gt;0,
   DATE(2013,INT((ROW(A9415)-1)/20)+1,1),
   ""
)</f>
        <v/>
      </c>
      <c r="B9218" s="72" t="str">
        <f t="shared" si="342"/>
        <v/>
      </c>
      <c r="C9218" s="73"/>
      <c r="D9218" s="73"/>
      <c r="E9218" s="73"/>
      <c r="F9218" s="73"/>
      <c r="G9218" s="73"/>
    </row>
    <row r="9219" spans="1:7" x14ac:dyDescent="0.25">
      <c r="A9219" s="71" t="str">
        <f>IF(
   SUMPRODUCT(--(Sinduscon!$3:$3=DATE(2013,INT((ROW(A9416)-1)/20)+1,1)))&gt;0,
   DATE(2013,INT((ROW(A9416)-1)/20)+1,1),
   ""
)</f>
        <v/>
      </c>
      <c r="B9219" s="72" t="str">
        <f t="shared" si="342"/>
        <v/>
      </c>
      <c r="C9219" s="73"/>
      <c r="D9219" s="73"/>
      <c r="E9219" s="73"/>
      <c r="F9219" s="73"/>
      <c r="G9219" s="73"/>
    </row>
    <row r="9220" spans="1:7" x14ac:dyDescent="0.25">
      <c r="A9220" s="71" t="str">
        <f>IF(
   SUMPRODUCT(--(Sinduscon!$3:$3=DATE(2013,INT((ROW(A9417)-1)/20)+1,1)))&gt;0,
   DATE(2013,INT((ROW(A9417)-1)/20)+1,1),
   ""
)</f>
        <v/>
      </c>
      <c r="B9220" s="72" t="str">
        <f t="shared" si="342"/>
        <v/>
      </c>
      <c r="C9220" s="73"/>
      <c r="D9220" s="73"/>
      <c r="E9220" s="73"/>
      <c r="F9220" s="73"/>
      <c r="G9220" s="73"/>
    </row>
    <row r="9221" spans="1:7" x14ac:dyDescent="0.25">
      <c r="A9221" s="71" t="str">
        <f>IF(
   SUMPRODUCT(--(Sinduscon!$3:$3=DATE(2013,INT((ROW(A9418)-1)/20)+1,1)))&gt;0,
   DATE(2013,INT((ROW(A9418)-1)/20)+1,1),
   ""
)</f>
        <v/>
      </c>
      <c r="B9221" s="72" t="str">
        <f t="shared" si="342"/>
        <v/>
      </c>
      <c r="C9221" s="73"/>
      <c r="D9221" s="73"/>
      <c r="E9221" s="73"/>
      <c r="F9221" s="73"/>
      <c r="G9221" s="73"/>
    </row>
    <row r="9222" spans="1:7" x14ac:dyDescent="0.25">
      <c r="A9222" s="71" t="str">
        <f>IF(
   SUMPRODUCT(--(Sinduscon!$3:$3=DATE(2013,INT((ROW(A9419)-1)/20)+1,1)))&gt;0,
   DATE(2013,INT((ROW(A9419)-1)/20)+1,1),
   ""
)</f>
        <v/>
      </c>
      <c r="B9222" s="72" t="str">
        <f t="shared" si="342"/>
        <v/>
      </c>
      <c r="C9222" s="73"/>
      <c r="D9222" s="73"/>
      <c r="E9222" s="73"/>
      <c r="F9222" s="73"/>
      <c r="G9222" s="73"/>
    </row>
    <row r="9223" spans="1:7" x14ac:dyDescent="0.25">
      <c r="A9223" s="71" t="str">
        <f>IF(
   SUMPRODUCT(--(Sinduscon!$3:$3=DATE(2013,INT((ROW(A9420)-1)/20)+1,1)))&gt;0,
   DATE(2013,INT((ROW(A9420)-1)/20)+1,1),
   ""
)</f>
        <v/>
      </c>
      <c r="B9223" s="72" t="str">
        <f t="shared" si="342"/>
        <v/>
      </c>
      <c r="C9223" s="73"/>
      <c r="D9223" s="73"/>
      <c r="E9223" s="73"/>
      <c r="F9223" s="73"/>
      <c r="G9223" s="73"/>
    </row>
    <row r="9224" spans="1:7" x14ac:dyDescent="0.25">
      <c r="A9224" s="71" t="str">
        <f>IF(
   SUMPRODUCT(--(Sinduscon!$3:$3=DATE(2013,INT((ROW(A9421)-1)/20)+1,1)))&gt;0,
   DATE(2013,INT((ROW(A9421)-1)/20)+1,1),
   ""
)</f>
        <v/>
      </c>
      <c r="B9224" s="72" t="str">
        <f t="shared" ref="B9224:B9287" si="343">IF(A9224&lt;&gt;"", CHOOSE(MOD(QUOTIENT(ROW()-4,4),5)+1,"R-1","PP-4","R-8","R-16","PIS"), "")</f>
        <v/>
      </c>
      <c r="C9224" s="73"/>
      <c r="D9224" s="73"/>
      <c r="E9224" s="73"/>
      <c r="F9224" s="73"/>
      <c r="G9224" s="73"/>
    </row>
    <row r="9225" spans="1:7" x14ac:dyDescent="0.25">
      <c r="A9225" s="71" t="str">
        <f>IF(
   SUMPRODUCT(--(Sinduscon!$3:$3=DATE(2013,INT((ROW(A9422)-1)/20)+1,1)))&gt;0,
   DATE(2013,INT((ROW(A9422)-1)/20)+1,1),
   ""
)</f>
        <v/>
      </c>
      <c r="B9225" s="72" t="str">
        <f t="shared" si="343"/>
        <v/>
      </c>
      <c r="C9225" s="73"/>
      <c r="D9225" s="73"/>
      <c r="E9225" s="73"/>
      <c r="F9225" s="73"/>
      <c r="G9225" s="73"/>
    </row>
    <row r="9226" spans="1:7" x14ac:dyDescent="0.25">
      <c r="A9226" s="71" t="str">
        <f>IF(
   SUMPRODUCT(--(Sinduscon!$3:$3=DATE(2013,INT((ROW(A9423)-1)/20)+1,1)))&gt;0,
   DATE(2013,INT((ROW(A9423)-1)/20)+1,1),
   ""
)</f>
        <v/>
      </c>
      <c r="B9226" s="72" t="str">
        <f t="shared" si="343"/>
        <v/>
      </c>
      <c r="C9226" s="73"/>
      <c r="D9226" s="73"/>
      <c r="E9226" s="73"/>
      <c r="F9226" s="73"/>
      <c r="G9226" s="73"/>
    </row>
    <row r="9227" spans="1:7" x14ac:dyDescent="0.25">
      <c r="A9227" s="71" t="str">
        <f>IF(
   SUMPRODUCT(--(Sinduscon!$3:$3=DATE(2013,INT((ROW(A9424)-1)/20)+1,1)))&gt;0,
   DATE(2013,INT((ROW(A9424)-1)/20)+1,1),
   ""
)</f>
        <v/>
      </c>
      <c r="B9227" s="72" t="str">
        <f t="shared" si="343"/>
        <v/>
      </c>
      <c r="C9227" s="73"/>
      <c r="D9227" s="73"/>
      <c r="E9227" s="73"/>
      <c r="F9227" s="73"/>
      <c r="G9227" s="73"/>
    </row>
    <row r="9228" spans="1:7" x14ac:dyDescent="0.25">
      <c r="A9228" s="71" t="str">
        <f>IF(
   SUMPRODUCT(--(Sinduscon!$3:$3=DATE(2013,INT((ROW(A9425)-1)/20)+1,1)))&gt;0,
   DATE(2013,INT((ROW(A9425)-1)/20)+1,1),
   ""
)</f>
        <v/>
      </c>
      <c r="B9228" s="72" t="str">
        <f t="shared" si="343"/>
        <v/>
      </c>
      <c r="C9228" s="73"/>
      <c r="D9228" s="73"/>
      <c r="E9228" s="73"/>
      <c r="F9228" s="73"/>
      <c r="G9228" s="73"/>
    </row>
    <row r="9229" spans="1:7" x14ac:dyDescent="0.25">
      <c r="A9229" s="71" t="str">
        <f>IF(
   SUMPRODUCT(--(Sinduscon!$3:$3=DATE(2013,INT((ROW(A9426)-1)/20)+1,1)))&gt;0,
   DATE(2013,INT((ROW(A9426)-1)/20)+1,1),
   ""
)</f>
        <v/>
      </c>
      <c r="B9229" s="72" t="str">
        <f t="shared" si="343"/>
        <v/>
      </c>
      <c r="C9229" s="73"/>
      <c r="D9229" s="73"/>
      <c r="E9229" s="73"/>
      <c r="F9229" s="73"/>
      <c r="G9229" s="73"/>
    </row>
    <row r="9230" spans="1:7" x14ac:dyDescent="0.25">
      <c r="A9230" s="71" t="str">
        <f>IF(
   SUMPRODUCT(--(Sinduscon!$3:$3=DATE(2013,INT((ROW(A9427)-1)/20)+1,1)))&gt;0,
   DATE(2013,INT((ROW(A9427)-1)/20)+1,1),
   ""
)</f>
        <v/>
      </c>
      <c r="B9230" s="72" t="str">
        <f t="shared" si="343"/>
        <v/>
      </c>
      <c r="C9230" s="73"/>
      <c r="D9230" s="73"/>
      <c r="E9230" s="73"/>
      <c r="F9230" s="73"/>
      <c r="G9230" s="73"/>
    </row>
    <row r="9231" spans="1:7" x14ac:dyDescent="0.25">
      <c r="A9231" s="71" t="str">
        <f>IF(
   SUMPRODUCT(--(Sinduscon!$3:$3=DATE(2013,INT((ROW(A9428)-1)/20)+1,1)))&gt;0,
   DATE(2013,INT((ROW(A9428)-1)/20)+1,1),
   ""
)</f>
        <v/>
      </c>
      <c r="B9231" s="72" t="str">
        <f t="shared" si="343"/>
        <v/>
      </c>
      <c r="C9231" s="73"/>
      <c r="D9231" s="73"/>
      <c r="E9231" s="73"/>
      <c r="F9231" s="73"/>
      <c r="G9231" s="73"/>
    </row>
    <row r="9232" spans="1:7" x14ac:dyDescent="0.25">
      <c r="A9232" s="71" t="str">
        <f>IF(
   SUMPRODUCT(--(Sinduscon!$3:$3=DATE(2013,INT((ROW(A9429)-1)/20)+1,1)))&gt;0,
   DATE(2013,INT((ROW(A9429)-1)/20)+1,1),
   ""
)</f>
        <v/>
      </c>
      <c r="B9232" s="72" t="str">
        <f t="shared" si="343"/>
        <v/>
      </c>
      <c r="C9232" s="73"/>
      <c r="D9232" s="73"/>
      <c r="E9232" s="73"/>
      <c r="F9232" s="73"/>
      <c r="G9232" s="73"/>
    </row>
    <row r="9233" spans="1:7" x14ac:dyDescent="0.25">
      <c r="A9233" s="71" t="str">
        <f>IF(
   SUMPRODUCT(--(Sinduscon!$3:$3=DATE(2013,INT((ROW(A9430)-1)/20)+1,1)))&gt;0,
   DATE(2013,INT((ROW(A9430)-1)/20)+1,1),
   ""
)</f>
        <v/>
      </c>
      <c r="B9233" s="72" t="str">
        <f t="shared" si="343"/>
        <v/>
      </c>
      <c r="C9233" s="73"/>
      <c r="D9233" s="73"/>
      <c r="E9233" s="73"/>
      <c r="F9233" s="73"/>
      <c r="G9233" s="73"/>
    </row>
    <row r="9234" spans="1:7" x14ac:dyDescent="0.25">
      <c r="A9234" s="71" t="str">
        <f>IF(
   SUMPRODUCT(--(Sinduscon!$3:$3=DATE(2013,INT((ROW(A9431)-1)/20)+1,1)))&gt;0,
   DATE(2013,INT((ROW(A9431)-1)/20)+1,1),
   ""
)</f>
        <v/>
      </c>
      <c r="B9234" s="72" t="str">
        <f t="shared" si="343"/>
        <v/>
      </c>
      <c r="C9234" s="73"/>
      <c r="D9234" s="73"/>
      <c r="E9234" s="73"/>
      <c r="F9234" s="73"/>
      <c r="G9234" s="73"/>
    </row>
    <row r="9235" spans="1:7" x14ac:dyDescent="0.25">
      <c r="A9235" s="71" t="str">
        <f>IF(
   SUMPRODUCT(--(Sinduscon!$3:$3=DATE(2013,INT((ROW(A9432)-1)/20)+1,1)))&gt;0,
   DATE(2013,INT((ROW(A9432)-1)/20)+1,1),
   ""
)</f>
        <v/>
      </c>
      <c r="B9235" s="72" t="str">
        <f t="shared" si="343"/>
        <v/>
      </c>
      <c r="C9235" s="73"/>
      <c r="D9235" s="73"/>
      <c r="E9235" s="73"/>
      <c r="F9235" s="73"/>
      <c r="G9235" s="73"/>
    </row>
    <row r="9236" spans="1:7" x14ac:dyDescent="0.25">
      <c r="A9236" s="71" t="str">
        <f>IF(
   SUMPRODUCT(--(Sinduscon!$3:$3=DATE(2013,INT((ROW(A9433)-1)/20)+1,1)))&gt;0,
   DATE(2013,INT((ROW(A9433)-1)/20)+1,1),
   ""
)</f>
        <v/>
      </c>
      <c r="B9236" s="72" t="str">
        <f t="shared" si="343"/>
        <v/>
      </c>
      <c r="C9236" s="73"/>
      <c r="D9236" s="73"/>
      <c r="E9236" s="73"/>
      <c r="F9236" s="73"/>
      <c r="G9236" s="73"/>
    </row>
    <row r="9237" spans="1:7" x14ac:dyDescent="0.25">
      <c r="A9237" s="71" t="str">
        <f>IF(
   SUMPRODUCT(--(Sinduscon!$3:$3=DATE(2013,INT((ROW(A9434)-1)/20)+1,1)))&gt;0,
   DATE(2013,INT((ROW(A9434)-1)/20)+1,1),
   ""
)</f>
        <v/>
      </c>
      <c r="B9237" s="72" t="str">
        <f t="shared" si="343"/>
        <v/>
      </c>
      <c r="C9237" s="73"/>
      <c r="D9237" s="73"/>
      <c r="E9237" s="73"/>
      <c r="F9237" s="73"/>
      <c r="G9237" s="73"/>
    </row>
    <row r="9238" spans="1:7" x14ac:dyDescent="0.25">
      <c r="A9238" s="71" t="str">
        <f>IF(
   SUMPRODUCT(--(Sinduscon!$3:$3=DATE(2013,INT((ROW(A9435)-1)/20)+1,1)))&gt;0,
   DATE(2013,INT((ROW(A9435)-1)/20)+1,1),
   ""
)</f>
        <v/>
      </c>
      <c r="B9238" s="72" t="str">
        <f t="shared" si="343"/>
        <v/>
      </c>
      <c r="C9238" s="73"/>
      <c r="D9238" s="73"/>
      <c r="E9238" s="73"/>
      <c r="F9238" s="73"/>
      <c r="G9238" s="73"/>
    </row>
    <row r="9239" spans="1:7" x14ac:dyDescent="0.25">
      <c r="A9239" s="71" t="str">
        <f>IF(
   SUMPRODUCT(--(Sinduscon!$3:$3=DATE(2013,INT((ROW(A9436)-1)/20)+1,1)))&gt;0,
   DATE(2013,INT((ROW(A9436)-1)/20)+1,1),
   ""
)</f>
        <v/>
      </c>
      <c r="B9239" s="72" t="str">
        <f t="shared" si="343"/>
        <v/>
      </c>
      <c r="C9239" s="73"/>
      <c r="D9239" s="73"/>
      <c r="E9239" s="73"/>
      <c r="F9239" s="73"/>
      <c r="G9239" s="73"/>
    </row>
    <row r="9240" spans="1:7" x14ac:dyDescent="0.25">
      <c r="A9240" s="71" t="str">
        <f>IF(
   SUMPRODUCT(--(Sinduscon!$3:$3=DATE(2013,INT((ROW(A9437)-1)/20)+1,1)))&gt;0,
   DATE(2013,INT((ROW(A9437)-1)/20)+1,1),
   ""
)</f>
        <v/>
      </c>
      <c r="B9240" s="72" t="str">
        <f t="shared" si="343"/>
        <v/>
      </c>
      <c r="C9240" s="73"/>
      <c r="D9240" s="73"/>
      <c r="E9240" s="73"/>
      <c r="F9240" s="73"/>
      <c r="G9240" s="73"/>
    </row>
    <row r="9241" spans="1:7" x14ac:dyDescent="0.25">
      <c r="A9241" s="71" t="str">
        <f>IF(
   SUMPRODUCT(--(Sinduscon!$3:$3=DATE(2013,INT((ROW(A9438)-1)/20)+1,1)))&gt;0,
   DATE(2013,INT((ROW(A9438)-1)/20)+1,1),
   ""
)</f>
        <v/>
      </c>
      <c r="B9241" s="72" t="str">
        <f t="shared" si="343"/>
        <v/>
      </c>
      <c r="C9241" s="73"/>
      <c r="D9241" s="73"/>
      <c r="E9241" s="73"/>
      <c r="F9241" s="73"/>
      <c r="G9241" s="73"/>
    </row>
    <row r="9242" spans="1:7" x14ac:dyDescent="0.25">
      <c r="A9242" s="71" t="str">
        <f>IF(
   SUMPRODUCT(--(Sinduscon!$3:$3=DATE(2013,INT((ROW(A9439)-1)/20)+1,1)))&gt;0,
   DATE(2013,INT((ROW(A9439)-1)/20)+1,1),
   ""
)</f>
        <v/>
      </c>
      <c r="B9242" s="72" t="str">
        <f t="shared" si="343"/>
        <v/>
      </c>
      <c r="C9242" s="73"/>
      <c r="D9242" s="73"/>
      <c r="E9242" s="73"/>
      <c r="F9242" s="73"/>
      <c r="G9242" s="73"/>
    </row>
    <row r="9243" spans="1:7" x14ac:dyDescent="0.25">
      <c r="A9243" s="71" t="str">
        <f>IF(
   SUMPRODUCT(--(Sinduscon!$3:$3=DATE(2013,INT((ROW(A9440)-1)/20)+1,1)))&gt;0,
   DATE(2013,INT((ROW(A9440)-1)/20)+1,1),
   ""
)</f>
        <v/>
      </c>
      <c r="B9243" s="72" t="str">
        <f t="shared" si="343"/>
        <v/>
      </c>
      <c r="C9243" s="73"/>
      <c r="D9243" s="73"/>
      <c r="E9243" s="73"/>
      <c r="F9243" s="73"/>
      <c r="G9243" s="73"/>
    </row>
    <row r="9244" spans="1:7" x14ac:dyDescent="0.25">
      <c r="A9244" s="71" t="str">
        <f>IF(
   SUMPRODUCT(--(Sinduscon!$3:$3=DATE(2013,INT((ROW(A9441)-1)/20)+1,1)))&gt;0,
   DATE(2013,INT((ROW(A9441)-1)/20)+1,1),
   ""
)</f>
        <v/>
      </c>
      <c r="B9244" s="72" t="str">
        <f t="shared" si="343"/>
        <v/>
      </c>
      <c r="C9244" s="73"/>
      <c r="D9244" s="73"/>
      <c r="E9244" s="73"/>
      <c r="F9244" s="73"/>
      <c r="G9244" s="73"/>
    </row>
    <row r="9245" spans="1:7" x14ac:dyDescent="0.25">
      <c r="A9245" s="71" t="str">
        <f>IF(
   SUMPRODUCT(--(Sinduscon!$3:$3=DATE(2013,INT((ROW(A9442)-1)/20)+1,1)))&gt;0,
   DATE(2013,INT((ROW(A9442)-1)/20)+1,1),
   ""
)</f>
        <v/>
      </c>
      <c r="B9245" s="72" t="str">
        <f t="shared" si="343"/>
        <v/>
      </c>
      <c r="C9245" s="73"/>
      <c r="D9245" s="73"/>
      <c r="E9245" s="73"/>
      <c r="F9245" s="73"/>
      <c r="G9245" s="73"/>
    </row>
    <row r="9246" spans="1:7" x14ac:dyDescent="0.25">
      <c r="A9246" s="71" t="str">
        <f>IF(
   SUMPRODUCT(--(Sinduscon!$3:$3=DATE(2013,INT((ROW(A9443)-1)/20)+1,1)))&gt;0,
   DATE(2013,INT((ROW(A9443)-1)/20)+1,1),
   ""
)</f>
        <v/>
      </c>
      <c r="B9246" s="72" t="str">
        <f t="shared" si="343"/>
        <v/>
      </c>
      <c r="C9246" s="73"/>
      <c r="D9246" s="73"/>
      <c r="E9246" s="73"/>
      <c r="F9246" s="73"/>
      <c r="G9246" s="73"/>
    </row>
    <row r="9247" spans="1:7" x14ac:dyDescent="0.25">
      <c r="A9247" s="71" t="str">
        <f>IF(
   SUMPRODUCT(--(Sinduscon!$3:$3=DATE(2013,INT((ROW(A9444)-1)/20)+1,1)))&gt;0,
   DATE(2013,INT((ROW(A9444)-1)/20)+1,1),
   ""
)</f>
        <v/>
      </c>
      <c r="B9247" s="72" t="str">
        <f t="shared" si="343"/>
        <v/>
      </c>
      <c r="C9247" s="73"/>
      <c r="D9247" s="73"/>
      <c r="E9247" s="73"/>
      <c r="F9247" s="73"/>
      <c r="G9247" s="73"/>
    </row>
    <row r="9248" spans="1:7" x14ac:dyDescent="0.25">
      <c r="A9248" s="71" t="str">
        <f>IF(
   SUMPRODUCT(--(Sinduscon!$3:$3=DATE(2013,INT((ROW(A9445)-1)/20)+1,1)))&gt;0,
   DATE(2013,INT((ROW(A9445)-1)/20)+1,1),
   ""
)</f>
        <v/>
      </c>
      <c r="B9248" s="72" t="str">
        <f t="shared" si="343"/>
        <v/>
      </c>
      <c r="C9248" s="73"/>
      <c r="D9248" s="73"/>
      <c r="E9248" s="73"/>
      <c r="F9248" s="73"/>
      <c r="G9248" s="73"/>
    </row>
    <row r="9249" spans="1:7" x14ac:dyDescent="0.25">
      <c r="A9249" s="71" t="str">
        <f>IF(
   SUMPRODUCT(--(Sinduscon!$3:$3=DATE(2013,INT((ROW(A9446)-1)/20)+1,1)))&gt;0,
   DATE(2013,INT((ROW(A9446)-1)/20)+1,1),
   ""
)</f>
        <v/>
      </c>
      <c r="B9249" s="72" t="str">
        <f t="shared" si="343"/>
        <v/>
      </c>
      <c r="C9249" s="73"/>
      <c r="D9249" s="73"/>
      <c r="E9249" s="73"/>
      <c r="F9249" s="73"/>
      <c r="G9249" s="73"/>
    </row>
    <row r="9250" spans="1:7" x14ac:dyDescent="0.25">
      <c r="A9250" s="71" t="str">
        <f>IF(
   SUMPRODUCT(--(Sinduscon!$3:$3=DATE(2013,INT((ROW(A9447)-1)/20)+1,1)))&gt;0,
   DATE(2013,INT((ROW(A9447)-1)/20)+1,1),
   ""
)</f>
        <v/>
      </c>
      <c r="B9250" s="72" t="str">
        <f t="shared" si="343"/>
        <v/>
      </c>
      <c r="C9250" s="73"/>
      <c r="D9250" s="73"/>
      <c r="E9250" s="73"/>
      <c r="F9250" s="73"/>
      <c r="G9250" s="73"/>
    </row>
    <row r="9251" spans="1:7" x14ac:dyDescent="0.25">
      <c r="A9251" s="71" t="str">
        <f>IF(
   SUMPRODUCT(--(Sinduscon!$3:$3=DATE(2013,INT((ROW(A9448)-1)/20)+1,1)))&gt;0,
   DATE(2013,INT((ROW(A9448)-1)/20)+1,1),
   ""
)</f>
        <v/>
      </c>
      <c r="B9251" s="72" t="str">
        <f t="shared" si="343"/>
        <v/>
      </c>
      <c r="C9251" s="73"/>
      <c r="D9251" s="73"/>
      <c r="E9251" s="73"/>
      <c r="F9251" s="73"/>
      <c r="G9251" s="73"/>
    </row>
    <row r="9252" spans="1:7" x14ac:dyDescent="0.25">
      <c r="A9252" s="71" t="str">
        <f>IF(
   SUMPRODUCT(--(Sinduscon!$3:$3=DATE(2013,INT((ROW(A9449)-1)/20)+1,1)))&gt;0,
   DATE(2013,INT((ROW(A9449)-1)/20)+1,1),
   ""
)</f>
        <v/>
      </c>
      <c r="B9252" s="72" t="str">
        <f t="shared" si="343"/>
        <v/>
      </c>
      <c r="C9252" s="73"/>
      <c r="D9252" s="73"/>
      <c r="E9252" s="73"/>
      <c r="F9252" s="73"/>
      <c r="G9252" s="73"/>
    </row>
    <row r="9253" spans="1:7" x14ac:dyDescent="0.25">
      <c r="A9253" s="71" t="str">
        <f>IF(
   SUMPRODUCT(--(Sinduscon!$3:$3=DATE(2013,INT((ROW(A9450)-1)/20)+1,1)))&gt;0,
   DATE(2013,INT((ROW(A9450)-1)/20)+1,1),
   ""
)</f>
        <v/>
      </c>
      <c r="B9253" s="72" t="str">
        <f t="shared" si="343"/>
        <v/>
      </c>
      <c r="C9253" s="73"/>
      <c r="D9253" s="73"/>
      <c r="E9253" s="73"/>
      <c r="F9253" s="73"/>
      <c r="G9253" s="73"/>
    </row>
    <row r="9254" spans="1:7" x14ac:dyDescent="0.25">
      <c r="A9254" s="71" t="str">
        <f>IF(
   SUMPRODUCT(--(Sinduscon!$3:$3=DATE(2013,INT((ROW(A9451)-1)/20)+1,1)))&gt;0,
   DATE(2013,INT((ROW(A9451)-1)/20)+1,1),
   ""
)</f>
        <v/>
      </c>
      <c r="B9254" s="72" t="str">
        <f t="shared" si="343"/>
        <v/>
      </c>
      <c r="C9254" s="73"/>
      <c r="D9254" s="73"/>
      <c r="E9254" s="73"/>
      <c r="F9254" s="73"/>
      <c r="G9254" s="73"/>
    </row>
    <row r="9255" spans="1:7" x14ac:dyDescent="0.25">
      <c r="A9255" s="71" t="str">
        <f>IF(
   SUMPRODUCT(--(Sinduscon!$3:$3=DATE(2013,INT((ROW(A9452)-1)/20)+1,1)))&gt;0,
   DATE(2013,INT((ROW(A9452)-1)/20)+1,1),
   ""
)</f>
        <v/>
      </c>
      <c r="B9255" s="72" t="str">
        <f t="shared" si="343"/>
        <v/>
      </c>
      <c r="C9255" s="73"/>
      <c r="D9255" s="73"/>
      <c r="E9255" s="73"/>
      <c r="F9255" s="73"/>
      <c r="G9255" s="73"/>
    </row>
    <row r="9256" spans="1:7" x14ac:dyDescent="0.25">
      <c r="A9256" s="71" t="str">
        <f>IF(
   SUMPRODUCT(--(Sinduscon!$3:$3=DATE(2013,INT((ROW(A9453)-1)/20)+1,1)))&gt;0,
   DATE(2013,INT((ROW(A9453)-1)/20)+1,1),
   ""
)</f>
        <v/>
      </c>
      <c r="B9256" s="72" t="str">
        <f t="shared" si="343"/>
        <v/>
      </c>
      <c r="C9256" s="73"/>
      <c r="D9256" s="73"/>
      <c r="E9256" s="73"/>
      <c r="F9256" s="73"/>
      <c r="G9256" s="73"/>
    </row>
    <row r="9257" spans="1:7" x14ac:dyDescent="0.25">
      <c r="A9257" s="71" t="str">
        <f>IF(
   SUMPRODUCT(--(Sinduscon!$3:$3=DATE(2013,INT((ROW(A9454)-1)/20)+1,1)))&gt;0,
   DATE(2013,INT((ROW(A9454)-1)/20)+1,1),
   ""
)</f>
        <v/>
      </c>
      <c r="B9257" s="72" t="str">
        <f t="shared" si="343"/>
        <v/>
      </c>
      <c r="C9257" s="73"/>
      <c r="D9257" s="73"/>
      <c r="E9257" s="73"/>
      <c r="F9257" s="73"/>
      <c r="G9257" s="73"/>
    </row>
    <row r="9258" spans="1:7" x14ac:dyDescent="0.25">
      <c r="A9258" s="71" t="str">
        <f>IF(
   SUMPRODUCT(--(Sinduscon!$3:$3=DATE(2013,INT((ROW(A9455)-1)/20)+1,1)))&gt;0,
   DATE(2013,INT((ROW(A9455)-1)/20)+1,1),
   ""
)</f>
        <v/>
      </c>
      <c r="B9258" s="72" t="str">
        <f t="shared" si="343"/>
        <v/>
      </c>
      <c r="C9258" s="73"/>
      <c r="D9258" s="73"/>
      <c r="E9258" s="73"/>
      <c r="F9258" s="73"/>
      <c r="G9258" s="73"/>
    </row>
    <row r="9259" spans="1:7" x14ac:dyDescent="0.25">
      <c r="A9259" s="71" t="str">
        <f>IF(
   SUMPRODUCT(--(Sinduscon!$3:$3=DATE(2013,INT((ROW(A9456)-1)/20)+1,1)))&gt;0,
   DATE(2013,INT((ROW(A9456)-1)/20)+1,1),
   ""
)</f>
        <v/>
      </c>
      <c r="B9259" s="72" t="str">
        <f t="shared" si="343"/>
        <v/>
      </c>
      <c r="C9259" s="73"/>
      <c r="D9259" s="73"/>
      <c r="E9259" s="73"/>
      <c r="F9259" s="73"/>
      <c r="G9259" s="73"/>
    </row>
    <row r="9260" spans="1:7" x14ac:dyDescent="0.25">
      <c r="A9260" s="71" t="str">
        <f>IF(
   SUMPRODUCT(--(Sinduscon!$3:$3=DATE(2013,INT((ROW(A9457)-1)/20)+1,1)))&gt;0,
   DATE(2013,INT((ROW(A9457)-1)/20)+1,1),
   ""
)</f>
        <v/>
      </c>
      <c r="B9260" s="72" t="str">
        <f t="shared" si="343"/>
        <v/>
      </c>
      <c r="C9260" s="73"/>
      <c r="D9260" s="73"/>
      <c r="E9260" s="73"/>
      <c r="F9260" s="73"/>
      <c r="G9260" s="73"/>
    </row>
    <row r="9261" spans="1:7" x14ac:dyDescent="0.25">
      <c r="A9261" s="71" t="str">
        <f>IF(
   SUMPRODUCT(--(Sinduscon!$3:$3=DATE(2013,INT((ROW(A9458)-1)/20)+1,1)))&gt;0,
   DATE(2013,INT((ROW(A9458)-1)/20)+1,1),
   ""
)</f>
        <v/>
      </c>
      <c r="B9261" s="72" t="str">
        <f t="shared" si="343"/>
        <v/>
      </c>
      <c r="C9261" s="73"/>
      <c r="D9261" s="73"/>
      <c r="E9261" s="73"/>
      <c r="F9261" s="73"/>
      <c r="G9261" s="73"/>
    </row>
    <row r="9262" spans="1:7" x14ac:dyDescent="0.25">
      <c r="A9262" s="71" t="str">
        <f>IF(
   SUMPRODUCT(--(Sinduscon!$3:$3=DATE(2013,INT((ROW(A9459)-1)/20)+1,1)))&gt;0,
   DATE(2013,INT((ROW(A9459)-1)/20)+1,1),
   ""
)</f>
        <v/>
      </c>
      <c r="B9262" s="72" t="str">
        <f t="shared" si="343"/>
        <v/>
      </c>
      <c r="C9262" s="73"/>
      <c r="D9262" s="73"/>
      <c r="E9262" s="73"/>
      <c r="F9262" s="73"/>
      <c r="G9262" s="73"/>
    </row>
    <row r="9263" spans="1:7" x14ac:dyDescent="0.25">
      <c r="A9263" s="71" t="str">
        <f>IF(
   SUMPRODUCT(--(Sinduscon!$3:$3=DATE(2013,INT((ROW(A9460)-1)/20)+1,1)))&gt;0,
   DATE(2013,INT((ROW(A9460)-1)/20)+1,1),
   ""
)</f>
        <v/>
      </c>
      <c r="B9263" s="72" t="str">
        <f t="shared" si="343"/>
        <v/>
      </c>
      <c r="C9263" s="73"/>
      <c r="D9263" s="73"/>
      <c r="E9263" s="73"/>
      <c r="F9263" s="73"/>
      <c r="G9263" s="73"/>
    </row>
    <row r="9264" spans="1:7" x14ac:dyDescent="0.25">
      <c r="A9264" s="71" t="str">
        <f>IF(
   SUMPRODUCT(--(Sinduscon!$3:$3=DATE(2013,INT((ROW(A9461)-1)/20)+1,1)))&gt;0,
   DATE(2013,INT((ROW(A9461)-1)/20)+1,1),
   ""
)</f>
        <v/>
      </c>
      <c r="B9264" s="72" t="str">
        <f t="shared" si="343"/>
        <v/>
      </c>
      <c r="C9264" s="73"/>
      <c r="D9264" s="73"/>
      <c r="E9264" s="73"/>
      <c r="F9264" s="73"/>
      <c r="G9264" s="73"/>
    </row>
    <row r="9265" spans="1:7" x14ac:dyDescent="0.25">
      <c r="A9265" s="71" t="str">
        <f>IF(
   SUMPRODUCT(--(Sinduscon!$3:$3=DATE(2013,INT((ROW(A9462)-1)/20)+1,1)))&gt;0,
   DATE(2013,INT((ROW(A9462)-1)/20)+1,1),
   ""
)</f>
        <v/>
      </c>
      <c r="B9265" s="72" t="str">
        <f t="shared" si="343"/>
        <v/>
      </c>
      <c r="C9265" s="73"/>
      <c r="D9265" s="73"/>
      <c r="E9265" s="73"/>
      <c r="F9265" s="73"/>
      <c r="G9265" s="73"/>
    </row>
    <row r="9266" spans="1:7" x14ac:dyDescent="0.25">
      <c r="A9266" s="71" t="str">
        <f>IF(
   SUMPRODUCT(--(Sinduscon!$3:$3=DATE(2013,INT((ROW(A9463)-1)/20)+1,1)))&gt;0,
   DATE(2013,INT((ROW(A9463)-1)/20)+1,1),
   ""
)</f>
        <v/>
      </c>
      <c r="B9266" s="72" t="str">
        <f t="shared" si="343"/>
        <v/>
      </c>
      <c r="C9266" s="73"/>
      <c r="D9266" s="73"/>
      <c r="E9266" s="73"/>
      <c r="F9266" s="73"/>
      <c r="G9266" s="73"/>
    </row>
    <row r="9267" spans="1:7" x14ac:dyDescent="0.25">
      <c r="A9267" s="71" t="str">
        <f>IF(
   SUMPRODUCT(--(Sinduscon!$3:$3=DATE(2013,INT((ROW(A9464)-1)/20)+1,1)))&gt;0,
   DATE(2013,INT((ROW(A9464)-1)/20)+1,1),
   ""
)</f>
        <v/>
      </c>
      <c r="B9267" s="72" t="str">
        <f t="shared" si="343"/>
        <v/>
      </c>
      <c r="C9267" s="73"/>
      <c r="D9267" s="73"/>
      <c r="E9267" s="73"/>
      <c r="F9267" s="73"/>
      <c r="G9267" s="73"/>
    </row>
    <row r="9268" spans="1:7" x14ac:dyDescent="0.25">
      <c r="A9268" s="71" t="str">
        <f>IF(
   SUMPRODUCT(--(Sinduscon!$3:$3=DATE(2013,INT((ROW(A9465)-1)/20)+1,1)))&gt;0,
   DATE(2013,INT((ROW(A9465)-1)/20)+1,1),
   ""
)</f>
        <v/>
      </c>
      <c r="B9268" s="72" t="str">
        <f t="shared" si="343"/>
        <v/>
      </c>
      <c r="C9268" s="73"/>
      <c r="D9268" s="73"/>
      <c r="E9268" s="73"/>
      <c r="F9268" s="73"/>
      <c r="G9268" s="73"/>
    </row>
    <row r="9269" spans="1:7" x14ac:dyDescent="0.25">
      <c r="A9269" s="71" t="str">
        <f>IF(
   SUMPRODUCT(--(Sinduscon!$3:$3=DATE(2013,INT((ROW(A9466)-1)/20)+1,1)))&gt;0,
   DATE(2013,INT((ROW(A9466)-1)/20)+1,1),
   ""
)</f>
        <v/>
      </c>
      <c r="B9269" s="72" t="str">
        <f t="shared" si="343"/>
        <v/>
      </c>
      <c r="C9269" s="73"/>
      <c r="D9269" s="73"/>
      <c r="E9269" s="73"/>
      <c r="F9269" s="73"/>
      <c r="G9269" s="73"/>
    </row>
    <row r="9270" spans="1:7" x14ac:dyDescent="0.25">
      <c r="A9270" s="71" t="str">
        <f>IF(
   SUMPRODUCT(--(Sinduscon!$3:$3=DATE(2013,INT((ROW(A9467)-1)/20)+1,1)))&gt;0,
   DATE(2013,INT((ROW(A9467)-1)/20)+1,1),
   ""
)</f>
        <v/>
      </c>
      <c r="B9270" s="72" t="str">
        <f t="shared" si="343"/>
        <v/>
      </c>
      <c r="C9270" s="73"/>
      <c r="D9270" s="73"/>
      <c r="E9270" s="73"/>
      <c r="F9270" s="73"/>
      <c r="G9270" s="73"/>
    </row>
    <row r="9271" spans="1:7" x14ac:dyDescent="0.25">
      <c r="A9271" s="71" t="str">
        <f>IF(
   SUMPRODUCT(--(Sinduscon!$3:$3=DATE(2013,INT((ROW(A9468)-1)/20)+1,1)))&gt;0,
   DATE(2013,INT((ROW(A9468)-1)/20)+1,1),
   ""
)</f>
        <v/>
      </c>
      <c r="B9271" s="72" t="str">
        <f t="shared" si="343"/>
        <v/>
      </c>
      <c r="C9271" s="73"/>
      <c r="D9271" s="73"/>
      <c r="E9271" s="73"/>
      <c r="F9271" s="73"/>
      <c r="G9271" s="73"/>
    </row>
    <row r="9272" spans="1:7" x14ac:dyDescent="0.25">
      <c r="A9272" s="71" t="str">
        <f>IF(
   SUMPRODUCT(--(Sinduscon!$3:$3=DATE(2013,INT((ROW(A9469)-1)/20)+1,1)))&gt;0,
   DATE(2013,INT((ROW(A9469)-1)/20)+1,1),
   ""
)</f>
        <v/>
      </c>
      <c r="B9272" s="72" t="str">
        <f t="shared" si="343"/>
        <v/>
      </c>
      <c r="C9272" s="73"/>
      <c r="D9272" s="73"/>
      <c r="E9272" s="73"/>
      <c r="F9272" s="73"/>
      <c r="G9272" s="73"/>
    </row>
    <row r="9273" spans="1:7" x14ac:dyDescent="0.25">
      <c r="A9273" s="71" t="str">
        <f>IF(
   SUMPRODUCT(--(Sinduscon!$3:$3=DATE(2013,INT((ROW(A9470)-1)/20)+1,1)))&gt;0,
   DATE(2013,INT((ROW(A9470)-1)/20)+1,1),
   ""
)</f>
        <v/>
      </c>
      <c r="B9273" s="72" t="str">
        <f t="shared" si="343"/>
        <v/>
      </c>
      <c r="C9273" s="73"/>
      <c r="D9273" s="73"/>
      <c r="E9273" s="73"/>
      <c r="F9273" s="73"/>
      <c r="G9273" s="73"/>
    </row>
    <row r="9274" spans="1:7" x14ac:dyDescent="0.25">
      <c r="A9274" s="71" t="str">
        <f>IF(
   SUMPRODUCT(--(Sinduscon!$3:$3=DATE(2013,INT((ROW(A9471)-1)/20)+1,1)))&gt;0,
   DATE(2013,INT((ROW(A9471)-1)/20)+1,1),
   ""
)</f>
        <v/>
      </c>
      <c r="B9274" s="72" t="str">
        <f t="shared" si="343"/>
        <v/>
      </c>
      <c r="C9274" s="73"/>
      <c r="D9274" s="73"/>
      <c r="E9274" s="73"/>
      <c r="F9274" s="73"/>
      <c r="G9274" s="73"/>
    </row>
    <row r="9275" spans="1:7" x14ac:dyDescent="0.25">
      <c r="A9275" s="71" t="str">
        <f>IF(
   SUMPRODUCT(--(Sinduscon!$3:$3=DATE(2013,INT((ROW(A9472)-1)/20)+1,1)))&gt;0,
   DATE(2013,INT((ROW(A9472)-1)/20)+1,1),
   ""
)</f>
        <v/>
      </c>
      <c r="B9275" s="72" t="str">
        <f t="shared" si="343"/>
        <v/>
      </c>
      <c r="C9275" s="73"/>
      <c r="D9275" s="73"/>
      <c r="E9275" s="73"/>
      <c r="F9275" s="73"/>
      <c r="G9275" s="73"/>
    </row>
    <row r="9276" spans="1:7" x14ac:dyDescent="0.25">
      <c r="A9276" s="71" t="str">
        <f>IF(
   SUMPRODUCT(--(Sinduscon!$3:$3=DATE(2013,INT((ROW(A9473)-1)/20)+1,1)))&gt;0,
   DATE(2013,INT((ROW(A9473)-1)/20)+1,1),
   ""
)</f>
        <v/>
      </c>
      <c r="B9276" s="72" t="str">
        <f t="shared" si="343"/>
        <v/>
      </c>
      <c r="C9276" s="73"/>
      <c r="D9276" s="73"/>
      <c r="E9276" s="73"/>
      <c r="F9276" s="73"/>
      <c r="G9276" s="73"/>
    </row>
    <row r="9277" spans="1:7" x14ac:dyDescent="0.25">
      <c r="A9277" s="71" t="str">
        <f>IF(
   SUMPRODUCT(--(Sinduscon!$3:$3=DATE(2013,INT((ROW(A9474)-1)/20)+1,1)))&gt;0,
   DATE(2013,INT((ROW(A9474)-1)/20)+1,1),
   ""
)</f>
        <v/>
      </c>
      <c r="B9277" s="72" t="str">
        <f t="shared" si="343"/>
        <v/>
      </c>
      <c r="C9277" s="73"/>
      <c r="D9277" s="73"/>
      <c r="E9277" s="73"/>
      <c r="F9277" s="73"/>
      <c r="G9277" s="73"/>
    </row>
    <row r="9278" spans="1:7" x14ac:dyDescent="0.25">
      <c r="A9278" s="71" t="str">
        <f>IF(
   SUMPRODUCT(--(Sinduscon!$3:$3=DATE(2013,INT((ROW(A9475)-1)/20)+1,1)))&gt;0,
   DATE(2013,INT((ROW(A9475)-1)/20)+1,1),
   ""
)</f>
        <v/>
      </c>
      <c r="B9278" s="72" t="str">
        <f t="shared" si="343"/>
        <v/>
      </c>
      <c r="C9278" s="73"/>
      <c r="D9278" s="73"/>
      <c r="E9278" s="73"/>
      <c r="F9278" s="73"/>
      <c r="G9278" s="73"/>
    </row>
    <row r="9279" spans="1:7" x14ac:dyDescent="0.25">
      <c r="A9279" s="71" t="str">
        <f>IF(
   SUMPRODUCT(--(Sinduscon!$3:$3=DATE(2013,INT((ROW(A9476)-1)/20)+1,1)))&gt;0,
   DATE(2013,INT((ROW(A9476)-1)/20)+1,1),
   ""
)</f>
        <v/>
      </c>
      <c r="B9279" s="72" t="str">
        <f t="shared" si="343"/>
        <v/>
      </c>
      <c r="C9279" s="73"/>
      <c r="D9279" s="73"/>
      <c r="E9279" s="73"/>
      <c r="F9279" s="73"/>
      <c r="G9279" s="73"/>
    </row>
    <row r="9280" spans="1:7" x14ac:dyDescent="0.25">
      <c r="A9280" s="71" t="str">
        <f>IF(
   SUMPRODUCT(--(Sinduscon!$3:$3=DATE(2013,INT((ROW(A9477)-1)/20)+1,1)))&gt;0,
   DATE(2013,INT((ROW(A9477)-1)/20)+1,1),
   ""
)</f>
        <v/>
      </c>
      <c r="B9280" s="72" t="str">
        <f t="shared" si="343"/>
        <v/>
      </c>
      <c r="C9280" s="73"/>
      <c r="D9280" s="73"/>
      <c r="E9280" s="73"/>
      <c r="F9280" s="73"/>
      <c r="G9280" s="73"/>
    </row>
    <row r="9281" spans="1:7" x14ac:dyDescent="0.25">
      <c r="A9281" s="71" t="str">
        <f>IF(
   SUMPRODUCT(--(Sinduscon!$3:$3=DATE(2013,INT((ROW(A9478)-1)/20)+1,1)))&gt;0,
   DATE(2013,INT((ROW(A9478)-1)/20)+1,1),
   ""
)</f>
        <v/>
      </c>
      <c r="B9281" s="72" t="str">
        <f t="shared" si="343"/>
        <v/>
      </c>
      <c r="C9281" s="73"/>
      <c r="D9281" s="73"/>
      <c r="E9281" s="73"/>
      <c r="F9281" s="73"/>
      <c r="G9281" s="73"/>
    </row>
    <row r="9282" spans="1:7" x14ac:dyDescent="0.25">
      <c r="A9282" s="71" t="str">
        <f>IF(
   SUMPRODUCT(--(Sinduscon!$3:$3=DATE(2013,INT((ROW(A9479)-1)/20)+1,1)))&gt;0,
   DATE(2013,INT((ROW(A9479)-1)/20)+1,1),
   ""
)</f>
        <v/>
      </c>
      <c r="B9282" s="72" t="str">
        <f t="shared" si="343"/>
        <v/>
      </c>
      <c r="C9282" s="73"/>
      <c r="D9282" s="73"/>
      <c r="E9282" s="73"/>
      <c r="F9282" s="73"/>
      <c r="G9282" s="73"/>
    </row>
    <row r="9283" spans="1:7" x14ac:dyDescent="0.25">
      <c r="A9283" s="71" t="str">
        <f>IF(
   SUMPRODUCT(--(Sinduscon!$3:$3=DATE(2013,INT((ROW(A9480)-1)/20)+1,1)))&gt;0,
   DATE(2013,INT((ROW(A9480)-1)/20)+1,1),
   ""
)</f>
        <v/>
      </c>
      <c r="B9283" s="72" t="str">
        <f t="shared" si="343"/>
        <v/>
      </c>
      <c r="C9283" s="73"/>
      <c r="D9283" s="73"/>
      <c r="E9283" s="73"/>
      <c r="F9283" s="73"/>
      <c r="G9283" s="73"/>
    </row>
    <row r="9284" spans="1:7" x14ac:dyDescent="0.25">
      <c r="A9284" s="71" t="str">
        <f>IF(
   SUMPRODUCT(--(Sinduscon!$3:$3=DATE(2013,INT((ROW(A9481)-1)/20)+1,1)))&gt;0,
   DATE(2013,INT((ROW(A9481)-1)/20)+1,1),
   ""
)</f>
        <v/>
      </c>
      <c r="B9284" s="72" t="str">
        <f t="shared" si="343"/>
        <v/>
      </c>
      <c r="C9284" s="73"/>
      <c r="D9284" s="73"/>
      <c r="E9284" s="73"/>
      <c r="F9284" s="73"/>
      <c r="G9284" s="73"/>
    </row>
    <row r="9285" spans="1:7" x14ac:dyDescent="0.25">
      <c r="A9285" s="71" t="str">
        <f>IF(
   SUMPRODUCT(--(Sinduscon!$3:$3=DATE(2013,INT((ROW(A9482)-1)/20)+1,1)))&gt;0,
   DATE(2013,INT((ROW(A9482)-1)/20)+1,1),
   ""
)</f>
        <v/>
      </c>
      <c r="B9285" s="72" t="str">
        <f t="shared" si="343"/>
        <v/>
      </c>
      <c r="C9285" s="73"/>
      <c r="D9285" s="73"/>
      <c r="E9285" s="73"/>
      <c r="F9285" s="73"/>
      <c r="G9285" s="73"/>
    </row>
    <row r="9286" spans="1:7" x14ac:dyDescent="0.25">
      <c r="A9286" s="71" t="str">
        <f>IF(
   SUMPRODUCT(--(Sinduscon!$3:$3=DATE(2013,INT((ROW(A9483)-1)/20)+1,1)))&gt;0,
   DATE(2013,INT((ROW(A9483)-1)/20)+1,1),
   ""
)</f>
        <v/>
      </c>
      <c r="B9286" s="72" t="str">
        <f t="shared" si="343"/>
        <v/>
      </c>
      <c r="C9286" s="73"/>
      <c r="D9286" s="73"/>
      <c r="E9286" s="73"/>
      <c r="F9286" s="73"/>
      <c r="G9286" s="73"/>
    </row>
    <row r="9287" spans="1:7" x14ac:dyDescent="0.25">
      <c r="A9287" s="71" t="str">
        <f>IF(
   SUMPRODUCT(--(Sinduscon!$3:$3=DATE(2013,INT((ROW(A9484)-1)/20)+1,1)))&gt;0,
   DATE(2013,INT((ROW(A9484)-1)/20)+1,1),
   ""
)</f>
        <v/>
      </c>
      <c r="B9287" s="72" t="str">
        <f t="shared" si="343"/>
        <v/>
      </c>
      <c r="C9287" s="73"/>
      <c r="D9287" s="73"/>
      <c r="E9287" s="73"/>
      <c r="F9287" s="73"/>
      <c r="G9287" s="73"/>
    </row>
    <row r="9288" spans="1:7" x14ac:dyDescent="0.25">
      <c r="A9288" s="71" t="str">
        <f>IF(
   SUMPRODUCT(--(Sinduscon!$3:$3=DATE(2013,INT((ROW(A9485)-1)/20)+1,1)))&gt;0,
   DATE(2013,INT((ROW(A9485)-1)/20)+1,1),
   ""
)</f>
        <v/>
      </c>
      <c r="B9288" s="72" t="str">
        <f t="shared" ref="B9288:B9351" si="344">IF(A9288&lt;&gt;"", CHOOSE(MOD(QUOTIENT(ROW()-4,4),5)+1,"R-1","PP-4","R-8","R-16","PIS"), "")</f>
        <v/>
      </c>
      <c r="C9288" s="73"/>
      <c r="D9288" s="73"/>
      <c r="E9288" s="73"/>
      <c r="F9288" s="73"/>
      <c r="G9288" s="73"/>
    </row>
    <row r="9289" spans="1:7" x14ac:dyDescent="0.25">
      <c r="A9289" s="71" t="str">
        <f>IF(
   SUMPRODUCT(--(Sinduscon!$3:$3=DATE(2013,INT((ROW(A9486)-1)/20)+1,1)))&gt;0,
   DATE(2013,INT((ROW(A9486)-1)/20)+1,1),
   ""
)</f>
        <v/>
      </c>
      <c r="B9289" s="72" t="str">
        <f t="shared" si="344"/>
        <v/>
      </c>
      <c r="C9289" s="73"/>
      <c r="D9289" s="73"/>
      <c r="E9289" s="73"/>
      <c r="F9289" s="73"/>
      <c r="G9289" s="73"/>
    </row>
    <row r="9290" spans="1:7" x14ac:dyDescent="0.25">
      <c r="A9290" s="71" t="str">
        <f>IF(
   SUMPRODUCT(--(Sinduscon!$3:$3=DATE(2013,INT((ROW(A9487)-1)/20)+1,1)))&gt;0,
   DATE(2013,INT((ROW(A9487)-1)/20)+1,1),
   ""
)</f>
        <v/>
      </c>
      <c r="B9290" s="72" t="str">
        <f t="shared" si="344"/>
        <v/>
      </c>
      <c r="C9290" s="73"/>
      <c r="D9290" s="73"/>
      <c r="E9290" s="73"/>
      <c r="F9290" s="73"/>
      <c r="G9290" s="73"/>
    </row>
    <row r="9291" spans="1:7" x14ac:dyDescent="0.25">
      <c r="A9291" s="71" t="str">
        <f>IF(
   SUMPRODUCT(--(Sinduscon!$3:$3=DATE(2013,INT((ROW(A9488)-1)/20)+1,1)))&gt;0,
   DATE(2013,INT((ROW(A9488)-1)/20)+1,1),
   ""
)</f>
        <v/>
      </c>
      <c r="B9291" s="72" t="str">
        <f t="shared" si="344"/>
        <v/>
      </c>
      <c r="C9291" s="73"/>
      <c r="D9291" s="73"/>
      <c r="E9291" s="73"/>
      <c r="F9291" s="73"/>
      <c r="G9291" s="73"/>
    </row>
    <row r="9292" spans="1:7" x14ac:dyDescent="0.25">
      <c r="A9292" s="71" t="str">
        <f>IF(
   SUMPRODUCT(--(Sinduscon!$3:$3=DATE(2013,INT((ROW(A9489)-1)/20)+1,1)))&gt;0,
   DATE(2013,INT((ROW(A9489)-1)/20)+1,1),
   ""
)</f>
        <v/>
      </c>
      <c r="B9292" s="72" t="str">
        <f t="shared" si="344"/>
        <v/>
      </c>
      <c r="C9292" s="73"/>
      <c r="D9292" s="73"/>
      <c r="E9292" s="73"/>
      <c r="F9292" s="73"/>
      <c r="G9292" s="73"/>
    </row>
    <row r="9293" spans="1:7" x14ac:dyDescent="0.25">
      <c r="A9293" s="71" t="str">
        <f>IF(
   SUMPRODUCT(--(Sinduscon!$3:$3=DATE(2013,INT((ROW(A9490)-1)/20)+1,1)))&gt;0,
   DATE(2013,INT((ROW(A9490)-1)/20)+1,1),
   ""
)</f>
        <v/>
      </c>
      <c r="B9293" s="72" t="str">
        <f t="shared" si="344"/>
        <v/>
      </c>
      <c r="C9293" s="73"/>
      <c r="D9293" s="73"/>
      <c r="E9293" s="73"/>
      <c r="F9293" s="73"/>
      <c r="G9293" s="73"/>
    </row>
    <row r="9294" spans="1:7" x14ac:dyDescent="0.25">
      <c r="A9294" s="71" t="str">
        <f>IF(
   SUMPRODUCT(--(Sinduscon!$3:$3=DATE(2013,INT((ROW(A9491)-1)/20)+1,1)))&gt;0,
   DATE(2013,INT((ROW(A9491)-1)/20)+1,1),
   ""
)</f>
        <v/>
      </c>
      <c r="B9294" s="72" t="str">
        <f t="shared" si="344"/>
        <v/>
      </c>
      <c r="C9294" s="73"/>
      <c r="D9294" s="73"/>
      <c r="E9294" s="73"/>
      <c r="F9294" s="73"/>
      <c r="G9294" s="73"/>
    </row>
    <row r="9295" spans="1:7" x14ac:dyDescent="0.25">
      <c r="A9295" s="71" t="str">
        <f>IF(
   SUMPRODUCT(--(Sinduscon!$3:$3=DATE(2013,INT((ROW(A9492)-1)/20)+1,1)))&gt;0,
   DATE(2013,INT((ROW(A9492)-1)/20)+1,1),
   ""
)</f>
        <v/>
      </c>
      <c r="B9295" s="72" t="str">
        <f t="shared" si="344"/>
        <v/>
      </c>
      <c r="C9295" s="73"/>
      <c r="D9295" s="73"/>
      <c r="E9295" s="73"/>
      <c r="F9295" s="73"/>
      <c r="G9295" s="73"/>
    </row>
    <row r="9296" spans="1:7" x14ac:dyDescent="0.25">
      <c r="A9296" s="71" t="str">
        <f>IF(
   SUMPRODUCT(--(Sinduscon!$3:$3=DATE(2013,INT((ROW(A9493)-1)/20)+1,1)))&gt;0,
   DATE(2013,INT((ROW(A9493)-1)/20)+1,1),
   ""
)</f>
        <v/>
      </c>
      <c r="B9296" s="72" t="str">
        <f t="shared" si="344"/>
        <v/>
      </c>
      <c r="C9296" s="73"/>
      <c r="D9296" s="73"/>
      <c r="E9296" s="73"/>
      <c r="F9296" s="73"/>
      <c r="G9296" s="73"/>
    </row>
    <row r="9297" spans="1:7" x14ac:dyDescent="0.25">
      <c r="A9297" s="71" t="str">
        <f>IF(
   SUMPRODUCT(--(Sinduscon!$3:$3=DATE(2013,INT((ROW(A9494)-1)/20)+1,1)))&gt;0,
   DATE(2013,INT((ROW(A9494)-1)/20)+1,1),
   ""
)</f>
        <v/>
      </c>
      <c r="B9297" s="72" t="str">
        <f t="shared" si="344"/>
        <v/>
      </c>
      <c r="C9297" s="73"/>
      <c r="D9297" s="73"/>
      <c r="E9297" s="73"/>
      <c r="F9297" s="73"/>
      <c r="G9297" s="73"/>
    </row>
    <row r="9298" spans="1:7" x14ac:dyDescent="0.25">
      <c r="A9298" s="71" t="str">
        <f>IF(
   SUMPRODUCT(--(Sinduscon!$3:$3=DATE(2013,INT((ROW(A9495)-1)/20)+1,1)))&gt;0,
   DATE(2013,INT((ROW(A9495)-1)/20)+1,1),
   ""
)</f>
        <v/>
      </c>
      <c r="B9298" s="72" t="str">
        <f t="shared" si="344"/>
        <v/>
      </c>
      <c r="C9298" s="73"/>
      <c r="D9298" s="73"/>
      <c r="E9298" s="73"/>
      <c r="F9298" s="73"/>
      <c r="G9298" s="73"/>
    </row>
    <row r="9299" spans="1:7" x14ac:dyDescent="0.25">
      <c r="A9299" s="71" t="str">
        <f>IF(
   SUMPRODUCT(--(Sinduscon!$3:$3=DATE(2013,INT((ROW(A9496)-1)/20)+1,1)))&gt;0,
   DATE(2013,INT((ROW(A9496)-1)/20)+1,1),
   ""
)</f>
        <v/>
      </c>
      <c r="B9299" s="72" t="str">
        <f t="shared" si="344"/>
        <v/>
      </c>
      <c r="C9299" s="73"/>
      <c r="D9299" s="73"/>
      <c r="E9299" s="73"/>
      <c r="F9299" s="73"/>
      <c r="G9299" s="73"/>
    </row>
    <row r="9300" spans="1:7" x14ac:dyDescent="0.25">
      <c r="A9300" s="71" t="str">
        <f>IF(
   SUMPRODUCT(--(Sinduscon!$3:$3=DATE(2013,INT((ROW(A9497)-1)/20)+1,1)))&gt;0,
   DATE(2013,INT((ROW(A9497)-1)/20)+1,1),
   ""
)</f>
        <v/>
      </c>
      <c r="B9300" s="72" t="str">
        <f t="shared" si="344"/>
        <v/>
      </c>
      <c r="C9300" s="73"/>
      <c r="D9300" s="73"/>
      <c r="E9300" s="73"/>
      <c r="F9300" s="73"/>
      <c r="G9300" s="73"/>
    </row>
    <row r="9301" spans="1:7" x14ac:dyDescent="0.25">
      <c r="A9301" s="71" t="str">
        <f>IF(
   SUMPRODUCT(--(Sinduscon!$3:$3=DATE(2013,INT((ROW(A9498)-1)/20)+1,1)))&gt;0,
   DATE(2013,INT((ROW(A9498)-1)/20)+1,1),
   ""
)</f>
        <v/>
      </c>
      <c r="B9301" s="72" t="str">
        <f t="shared" si="344"/>
        <v/>
      </c>
      <c r="C9301" s="73"/>
      <c r="D9301" s="73"/>
      <c r="E9301" s="73"/>
      <c r="F9301" s="73"/>
      <c r="G9301" s="73"/>
    </row>
    <row r="9302" spans="1:7" x14ac:dyDescent="0.25">
      <c r="A9302" s="71" t="str">
        <f>IF(
   SUMPRODUCT(--(Sinduscon!$3:$3=DATE(2013,INT((ROW(A9499)-1)/20)+1,1)))&gt;0,
   DATE(2013,INT((ROW(A9499)-1)/20)+1,1),
   ""
)</f>
        <v/>
      </c>
      <c r="B9302" s="72" t="str">
        <f t="shared" si="344"/>
        <v/>
      </c>
      <c r="C9302" s="73"/>
      <c r="D9302" s="73"/>
      <c r="E9302" s="73"/>
      <c r="F9302" s="73"/>
      <c r="G9302" s="73"/>
    </row>
    <row r="9303" spans="1:7" x14ac:dyDescent="0.25">
      <c r="A9303" s="71" t="str">
        <f>IF(
   SUMPRODUCT(--(Sinduscon!$3:$3=DATE(2013,INT((ROW(A9500)-1)/20)+1,1)))&gt;0,
   DATE(2013,INT((ROW(A9500)-1)/20)+1,1),
   ""
)</f>
        <v/>
      </c>
      <c r="B9303" s="72" t="str">
        <f t="shared" si="344"/>
        <v/>
      </c>
      <c r="C9303" s="73"/>
      <c r="D9303" s="73"/>
      <c r="E9303" s="73"/>
      <c r="F9303" s="73"/>
      <c r="G9303" s="73"/>
    </row>
    <row r="9304" spans="1:7" x14ac:dyDescent="0.25">
      <c r="A9304" s="71" t="str">
        <f>IF(
   SUMPRODUCT(--(Sinduscon!$3:$3=DATE(2013,INT((ROW(A9501)-1)/20)+1,1)))&gt;0,
   DATE(2013,INT((ROW(A9501)-1)/20)+1,1),
   ""
)</f>
        <v/>
      </c>
      <c r="B9304" s="72" t="str">
        <f t="shared" si="344"/>
        <v/>
      </c>
      <c r="C9304" s="73"/>
      <c r="D9304" s="73"/>
      <c r="E9304" s="73"/>
      <c r="F9304" s="73"/>
      <c r="G9304" s="73"/>
    </row>
    <row r="9305" spans="1:7" x14ac:dyDescent="0.25">
      <c r="A9305" s="71" t="str">
        <f>IF(
   SUMPRODUCT(--(Sinduscon!$3:$3=DATE(2013,INT((ROW(A9502)-1)/20)+1,1)))&gt;0,
   DATE(2013,INT((ROW(A9502)-1)/20)+1,1),
   ""
)</f>
        <v/>
      </c>
      <c r="B9305" s="72" t="str">
        <f t="shared" si="344"/>
        <v/>
      </c>
      <c r="C9305" s="73"/>
      <c r="D9305" s="73"/>
      <c r="E9305" s="73"/>
      <c r="F9305" s="73"/>
      <c r="G9305" s="73"/>
    </row>
    <row r="9306" spans="1:7" x14ac:dyDescent="0.25">
      <c r="A9306" s="71" t="str">
        <f>IF(
   SUMPRODUCT(--(Sinduscon!$3:$3=DATE(2013,INT((ROW(A9503)-1)/20)+1,1)))&gt;0,
   DATE(2013,INT((ROW(A9503)-1)/20)+1,1),
   ""
)</f>
        <v/>
      </c>
      <c r="B9306" s="72" t="str">
        <f t="shared" si="344"/>
        <v/>
      </c>
      <c r="C9306" s="73"/>
      <c r="D9306" s="73"/>
      <c r="E9306" s="73"/>
      <c r="F9306" s="73"/>
      <c r="G9306" s="73"/>
    </row>
    <row r="9307" spans="1:7" x14ac:dyDescent="0.25">
      <c r="A9307" s="71" t="str">
        <f>IF(
   SUMPRODUCT(--(Sinduscon!$3:$3=DATE(2013,INT((ROW(A9504)-1)/20)+1,1)))&gt;0,
   DATE(2013,INT((ROW(A9504)-1)/20)+1,1),
   ""
)</f>
        <v/>
      </c>
      <c r="B9307" s="72" t="str">
        <f t="shared" si="344"/>
        <v/>
      </c>
      <c r="C9307" s="73"/>
      <c r="D9307" s="73"/>
      <c r="E9307" s="73"/>
      <c r="F9307" s="73"/>
      <c r="G9307" s="73"/>
    </row>
    <row r="9308" spans="1:7" x14ac:dyDescent="0.25">
      <c r="A9308" s="71" t="str">
        <f>IF(
   SUMPRODUCT(--(Sinduscon!$3:$3=DATE(2013,INT((ROW(A9505)-1)/20)+1,1)))&gt;0,
   DATE(2013,INT((ROW(A9505)-1)/20)+1,1),
   ""
)</f>
        <v/>
      </c>
      <c r="B9308" s="72" t="str">
        <f t="shared" si="344"/>
        <v/>
      </c>
      <c r="C9308" s="73"/>
      <c r="D9308" s="73"/>
      <c r="E9308" s="73"/>
      <c r="F9308" s="73"/>
      <c r="G9308" s="73"/>
    </row>
    <row r="9309" spans="1:7" x14ac:dyDescent="0.25">
      <c r="A9309" s="71" t="str">
        <f>IF(
   SUMPRODUCT(--(Sinduscon!$3:$3=DATE(2013,INT((ROW(A9506)-1)/20)+1,1)))&gt;0,
   DATE(2013,INT((ROW(A9506)-1)/20)+1,1),
   ""
)</f>
        <v/>
      </c>
      <c r="B9309" s="72" t="str">
        <f t="shared" si="344"/>
        <v/>
      </c>
      <c r="C9309" s="73"/>
      <c r="D9309" s="73"/>
      <c r="E9309" s="73"/>
      <c r="F9309" s="73"/>
      <c r="G9309" s="73"/>
    </row>
    <row r="9310" spans="1:7" x14ac:dyDescent="0.25">
      <c r="A9310" s="71" t="str">
        <f>IF(
   SUMPRODUCT(--(Sinduscon!$3:$3=DATE(2013,INT((ROW(A9507)-1)/20)+1,1)))&gt;0,
   DATE(2013,INT((ROW(A9507)-1)/20)+1,1),
   ""
)</f>
        <v/>
      </c>
      <c r="B9310" s="72" t="str">
        <f t="shared" si="344"/>
        <v/>
      </c>
      <c r="C9310" s="73"/>
      <c r="D9310" s="73"/>
      <c r="E9310" s="73"/>
      <c r="F9310" s="73"/>
      <c r="G9310" s="73"/>
    </row>
    <row r="9311" spans="1:7" x14ac:dyDescent="0.25">
      <c r="A9311" s="71" t="str">
        <f>IF(
   SUMPRODUCT(--(Sinduscon!$3:$3=DATE(2013,INT((ROW(A9508)-1)/20)+1,1)))&gt;0,
   DATE(2013,INT((ROW(A9508)-1)/20)+1,1),
   ""
)</f>
        <v/>
      </c>
      <c r="B9311" s="72" t="str">
        <f t="shared" si="344"/>
        <v/>
      </c>
      <c r="C9311" s="73"/>
      <c r="D9311" s="73"/>
      <c r="E9311" s="73"/>
      <c r="F9311" s="73"/>
      <c r="G9311" s="73"/>
    </row>
    <row r="9312" spans="1:7" x14ac:dyDescent="0.25">
      <c r="A9312" s="71" t="str">
        <f>IF(
   SUMPRODUCT(--(Sinduscon!$3:$3=DATE(2013,INT((ROW(A9509)-1)/20)+1,1)))&gt;0,
   DATE(2013,INT((ROW(A9509)-1)/20)+1,1),
   ""
)</f>
        <v/>
      </c>
      <c r="B9312" s="72" t="str">
        <f t="shared" si="344"/>
        <v/>
      </c>
      <c r="C9312" s="73"/>
      <c r="D9312" s="73"/>
      <c r="E9312" s="73"/>
      <c r="F9312" s="73"/>
      <c r="G9312" s="73"/>
    </row>
    <row r="9313" spans="1:7" x14ac:dyDescent="0.25">
      <c r="A9313" s="71" t="str">
        <f>IF(
   SUMPRODUCT(--(Sinduscon!$3:$3=DATE(2013,INT((ROW(A9510)-1)/20)+1,1)))&gt;0,
   DATE(2013,INT((ROW(A9510)-1)/20)+1,1),
   ""
)</f>
        <v/>
      </c>
      <c r="B9313" s="72" t="str">
        <f t="shared" si="344"/>
        <v/>
      </c>
      <c r="C9313" s="73"/>
      <c r="D9313" s="73"/>
      <c r="E9313" s="73"/>
      <c r="F9313" s="73"/>
      <c r="G9313" s="73"/>
    </row>
    <row r="9314" spans="1:7" x14ac:dyDescent="0.25">
      <c r="A9314" s="71" t="str">
        <f>IF(
   SUMPRODUCT(--(Sinduscon!$3:$3=DATE(2013,INT((ROW(A9511)-1)/20)+1,1)))&gt;0,
   DATE(2013,INT((ROW(A9511)-1)/20)+1,1),
   ""
)</f>
        <v/>
      </c>
      <c r="B9314" s="72" t="str">
        <f t="shared" si="344"/>
        <v/>
      </c>
      <c r="C9314" s="73"/>
      <c r="D9314" s="73"/>
      <c r="E9314" s="73"/>
      <c r="F9314" s="73"/>
      <c r="G9314" s="73"/>
    </row>
    <row r="9315" spans="1:7" x14ac:dyDescent="0.25">
      <c r="A9315" s="71" t="str">
        <f>IF(
   SUMPRODUCT(--(Sinduscon!$3:$3=DATE(2013,INT((ROW(A9512)-1)/20)+1,1)))&gt;0,
   DATE(2013,INT((ROW(A9512)-1)/20)+1,1),
   ""
)</f>
        <v/>
      </c>
      <c r="B9315" s="72" t="str">
        <f t="shared" si="344"/>
        <v/>
      </c>
      <c r="C9315" s="73"/>
      <c r="D9315" s="73"/>
      <c r="E9315" s="73"/>
      <c r="F9315" s="73"/>
      <c r="G9315" s="73"/>
    </row>
    <row r="9316" spans="1:7" x14ac:dyDescent="0.25">
      <c r="A9316" s="71" t="str">
        <f>IF(
   SUMPRODUCT(--(Sinduscon!$3:$3=DATE(2013,INT((ROW(A9513)-1)/20)+1,1)))&gt;0,
   DATE(2013,INT((ROW(A9513)-1)/20)+1,1),
   ""
)</f>
        <v/>
      </c>
      <c r="B9316" s="72" t="str">
        <f t="shared" si="344"/>
        <v/>
      </c>
      <c r="C9316" s="73"/>
      <c r="D9316" s="73"/>
      <c r="E9316" s="73"/>
      <c r="F9316" s="73"/>
      <c r="G9316" s="73"/>
    </row>
    <row r="9317" spans="1:7" x14ac:dyDescent="0.25">
      <c r="A9317" s="71" t="str">
        <f>IF(
   SUMPRODUCT(--(Sinduscon!$3:$3=DATE(2013,INT((ROW(A9514)-1)/20)+1,1)))&gt;0,
   DATE(2013,INT((ROW(A9514)-1)/20)+1,1),
   ""
)</f>
        <v/>
      </c>
      <c r="B9317" s="72" t="str">
        <f t="shared" si="344"/>
        <v/>
      </c>
      <c r="C9317" s="73"/>
      <c r="D9317" s="73"/>
      <c r="E9317" s="73"/>
      <c r="F9317" s="73"/>
      <c r="G9317" s="73"/>
    </row>
    <row r="9318" spans="1:7" x14ac:dyDescent="0.25">
      <c r="A9318" s="71" t="str">
        <f>IF(
   SUMPRODUCT(--(Sinduscon!$3:$3=DATE(2013,INT((ROW(A9515)-1)/20)+1,1)))&gt;0,
   DATE(2013,INT((ROW(A9515)-1)/20)+1,1),
   ""
)</f>
        <v/>
      </c>
      <c r="B9318" s="72" t="str">
        <f t="shared" si="344"/>
        <v/>
      </c>
      <c r="C9318" s="73"/>
      <c r="D9318" s="73"/>
      <c r="E9318" s="73"/>
      <c r="F9318" s="73"/>
      <c r="G9318" s="73"/>
    </row>
    <row r="9319" spans="1:7" x14ac:dyDescent="0.25">
      <c r="A9319" s="71" t="str">
        <f>IF(
   SUMPRODUCT(--(Sinduscon!$3:$3=DATE(2013,INT((ROW(A9516)-1)/20)+1,1)))&gt;0,
   DATE(2013,INT((ROW(A9516)-1)/20)+1,1),
   ""
)</f>
        <v/>
      </c>
      <c r="B9319" s="72" t="str">
        <f t="shared" si="344"/>
        <v/>
      </c>
      <c r="C9319" s="73"/>
      <c r="D9319" s="73"/>
      <c r="E9319" s="73"/>
      <c r="F9319" s="73"/>
      <c r="G9319" s="73"/>
    </row>
    <row r="9320" spans="1:7" x14ac:dyDescent="0.25">
      <c r="A9320" s="71" t="str">
        <f>IF(
   SUMPRODUCT(--(Sinduscon!$3:$3=DATE(2013,INT((ROW(A9517)-1)/20)+1,1)))&gt;0,
   DATE(2013,INT((ROW(A9517)-1)/20)+1,1),
   ""
)</f>
        <v/>
      </c>
      <c r="B9320" s="72" t="str">
        <f t="shared" si="344"/>
        <v/>
      </c>
      <c r="C9320" s="73"/>
      <c r="D9320" s="73"/>
      <c r="E9320" s="73"/>
      <c r="F9320" s="73"/>
      <c r="G9320" s="73"/>
    </row>
    <row r="9321" spans="1:7" x14ac:dyDescent="0.25">
      <c r="A9321" s="71" t="str">
        <f>IF(
   SUMPRODUCT(--(Sinduscon!$3:$3=DATE(2013,INT((ROW(A9518)-1)/20)+1,1)))&gt;0,
   DATE(2013,INT((ROW(A9518)-1)/20)+1,1),
   ""
)</f>
        <v/>
      </c>
      <c r="B9321" s="72" t="str">
        <f t="shared" si="344"/>
        <v/>
      </c>
      <c r="C9321" s="73"/>
      <c r="D9321" s="73"/>
      <c r="E9321" s="73"/>
      <c r="F9321" s="73"/>
      <c r="G9321" s="73"/>
    </row>
    <row r="9322" spans="1:7" x14ac:dyDescent="0.25">
      <c r="A9322" s="71" t="str">
        <f>IF(
   SUMPRODUCT(--(Sinduscon!$3:$3=DATE(2013,INT((ROW(A9519)-1)/20)+1,1)))&gt;0,
   DATE(2013,INT((ROW(A9519)-1)/20)+1,1),
   ""
)</f>
        <v/>
      </c>
      <c r="B9322" s="72" t="str">
        <f t="shared" si="344"/>
        <v/>
      </c>
      <c r="C9322" s="73"/>
      <c r="D9322" s="73"/>
      <c r="E9322" s="73"/>
      <c r="F9322" s="73"/>
      <c r="G9322" s="73"/>
    </row>
    <row r="9323" spans="1:7" x14ac:dyDescent="0.25">
      <c r="A9323" s="71" t="str">
        <f>IF(
   SUMPRODUCT(--(Sinduscon!$3:$3=DATE(2013,INT((ROW(A9520)-1)/20)+1,1)))&gt;0,
   DATE(2013,INT((ROW(A9520)-1)/20)+1,1),
   ""
)</f>
        <v/>
      </c>
      <c r="B9323" s="72" t="str">
        <f t="shared" si="344"/>
        <v/>
      </c>
      <c r="C9323" s="73"/>
      <c r="D9323" s="73"/>
      <c r="E9323" s="73"/>
      <c r="F9323" s="73"/>
      <c r="G9323" s="73"/>
    </row>
    <row r="9324" spans="1:7" x14ac:dyDescent="0.25">
      <c r="A9324" s="71" t="str">
        <f>IF(
   SUMPRODUCT(--(Sinduscon!$3:$3=DATE(2013,INT((ROW(A9521)-1)/20)+1,1)))&gt;0,
   DATE(2013,INT((ROW(A9521)-1)/20)+1,1),
   ""
)</f>
        <v/>
      </c>
      <c r="B9324" s="72" t="str">
        <f t="shared" si="344"/>
        <v/>
      </c>
      <c r="C9324" s="73"/>
      <c r="D9324" s="73"/>
      <c r="E9324" s="73"/>
      <c r="F9324" s="73"/>
      <c r="G9324" s="73"/>
    </row>
    <row r="9325" spans="1:7" x14ac:dyDescent="0.25">
      <c r="A9325" s="71" t="str">
        <f>IF(
   SUMPRODUCT(--(Sinduscon!$3:$3=DATE(2013,INT((ROW(A9522)-1)/20)+1,1)))&gt;0,
   DATE(2013,INT((ROW(A9522)-1)/20)+1,1),
   ""
)</f>
        <v/>
      </c>
      <c r="B9325" s="72" t="str">
        <f t="shared" si="344"/>
        <v/>
      </c>
      <c r="C9325" s="73"/>
      <c r="D9325" s="73"/>
      <c r="E9325" s="73"/>
      <c r="F9325" s="73"/>
      <c r="G9325" s="73"/>
    </row>
    <row r="9326" spans="1:7" x14ac:dyDescent="0.25">
      <c r="A9326" s="71" t="str">
        <f>IF(
   SUMPRODUCT(--(Sinduscon!$3:$3=DATE(2013,INT((ROW(A9523)-1)/20)+1,1)))&gt;0,
   DATE(2013,INT((ROW(A9523)-1)/20)+1,1),
   ""
)</f>
        <v/>
      </c>
      <c r="B9326" s="72" t="str">
        <f t="shared" si="344"/>
        <v/>
      </c>
      <c r="C9326" s="73"/>
      <c r="D9326" s="73"/>
      <c r="E9326" s="73"/>
      <c r="F9326" s="73"/>
      <c r="G9326" s="73"/>
    </row>
    <row r="9327" spans="1:7" x14ac:dyDescent="0.25">
      <c r="A9327" s="71" t="str">
        <f>IF(
   SUMPRODUCT(--(Sinduscon!$3:$3=DATE(2013,INT((ROW(A9524)-1)/20)+1,1)))&gt;0,
   DATE(2013,INT((ROW(A9524)-1)/20)+1,1),
   ""
)</f>
        <v/>
      </c>
      <c r="B9327" s="72" t="str">
        <f t="shared" si="344"/>
        <v/>
      </c>
      <c r="C9327" s="73"/>
      <c r="D9327" s="73"/>
      <c r="E9327" s="73"/>
      <c r="F9327" s="73"/>
      <c r="G9327" s="73"/>
    </row>
    <row r="9328" spans="1:7" x14ac:dyDescent="0.25">
      <c r="A9328" s="71" t="str">
        <f>IF(
   SUMPRODUCT(--(Sinduscon!$3:$3=DATE(2013,INT((ROW(A9525)-1)/20)+1,1)))&gt;0,
   DATE(2013,INT((ROW(A9525)-1)/20)+1,1),
   ""
)</f>
        <v/>
      </c>
      <c r="B9328" s="72" t="str">
        <f t="shared" si="344"/>
        <v/>
      </c>
      <c r="C9328" s="73"/>
      <c r="D9328" s="73"/>
      <c r="E9328" s="73"/>
      <c r="F9328" s="73"/>
      <c r="G9328" s="73"/>
    </row>
    <row r="9329" spans="1:7" x14ac:dyDescent="0.25">
      <c r="A9329" s="71" t="str">
        <f>IF(
   SUMPRODUCT(--(Sinduscon!$3:$3=DATE(2013,INT((ROW(A9526)-1)/20)+1,1)))&gt;0,
   DATE(2013,INT((ROW(A9526)-1)/20)+1,1),
   ""
)</f>
        <v/>
      </c>
      <c r="B9329" s="72" t="str">
        <f t="shared" si="344"/>
        <v/>
      </c>
      <c r="C9329" s="73"/>
      <c r="D9329" s="73"/>
      <c r="E9329" s="73"/>
      <c r="F9329" s="73"/>
      <c r="G9329" s="73"/>
    </row>
    <row r="9330" spans="1:7" x14ac:dyDescent="0.25">
      <c r="A9330" s="71" t="str">
        <f>IF(
   SUMPRODUCT(--(Sinduscon!$3:$3=DATE(2013,INT((ROW(A9527)-1)/20)+1,1)))&gt;0,
   DATE(2013,INT((ROW(A9527)-1)/20)+1,1),
   ""
)</f>
        <v/>
      </c>
      <c r="B9330" s="72" t="str">
        <f t="shared" si="344"/>
        <v/>
      </c>
      <c r="C9330" s="73"/>
      <c r="D9330" s="73"/>
      <c r="E9330" s="73"/>
      <c r="F9330" s="73"/>
      <c r="G9330" s="73"/>
    </row>
    <row r="9331" spans="1:7" x14ac:dyDescent="0.25">
      <c r="A9331" s="71" t="str">
        <f>IF(
   SUMPRODUCT(--(Sinduscon!$3:$3=DATE(2013,INT((ROW(A9528)-1)/20)+1,1)))&gt;0,
   DATE(2013,INT((ROW(A9528)-1)/20)+1,1),
   ""
)</f>
        <v/>
      </c>
      <c r="B9331" s="72" t="str">
        <f t="shared" si="344"/>
        <v/>
      </c>
      <c r="C9331" s="73"/>
      <c r="D9331" s="73"/>
      <c r="E9331" s="73"/>
      <c r="F9331" s="73"/>
      <c r="G9331" s="73"/>
    </row>
    <row r="9332" spans="1:7" x14ac:dyDescent="0.25">
      <c r="A9332" s="71" t="str">
        <f>IF(
   SUMPRODUCT(--(Sinduscon!$3:$3=DATE(2013,INT((ROW(A9529)-1)/20)+1,1)))&gt;0,
   DATE(2013,INT((ROW(A9529)-1)/20)+1,1),
   ""
)</f>
        <v/>
      </c>
      <c r="B9332" s="72" t="str">
        <f t="shared" si="344"/>
        <v/>
      </c>
      <c r="C9332" s="73"/>
      <c r="D9332" s="73"/>
      <c r="E9332" s="73"/>
      <c r="F9332" s="73"/>
      <c r="G9332" s="73"/>
    </row>
    <row r="9333" spans="1:7" x14ac:dyDescent="0.25">
      <c r="A9333" s="71" t="str">
        <f>IF(
   SUMPRODUCT(--(Sinduscon!$3:$3=DATE(2013,INT((ROW(A9530)-1)/20)+1,1)))&gt;0,
   DATE(2013,INT((ROW(A9530)-1)/20)+1,1),
   ""
)</f>
        <v/>
      </c>
      <c r="B9333" s="72" t="str">
        <f t="shared" si="344"/>
        <v/>
      </c>
      <c r="C9333" s="73"/>
      <c r="D9333" s="73"/>
      <c r="E9333" s="73"/>
      <c r="F9333" s="73"/>
      <c r="G9333" s="73"/>
    </row>
    <row r="9334" spans="1:7" x14ac:dyDescent="0.25">
      <c r="A9334" s="71" t="str">
        <f>IF(
   SUMPRODUCT(--(Sinduscon!$3:$3=DATE(2013,INT((ROW(A9531)-1)/20)+1,1)))&gt;0,
   DATE(2013,INT((ROW(A9531)-1)/20)+1,1),
   ""
)</f>
        <v/>
      </c>
      <c r="B9334" s="72" t="str">
        <f t="shared" si="344"/>
        <v/>
      </c>
      <c r="C9334" s="73"/>
      <c r="D9334" s="73"/>
      <c r="E9334" s="73"/>
      <c r="F9334" s="73"/>
      <c r="G9334" s="73"/>
    </row>
    <row r="9335" spans="1:7" x14ac:dyDescent="0.25">
      <c r="A9335" s="71" t="str">
        <f>IF(
   SUMPRODUCT(--(Sinduscon!$3:$3=DATE(2013,INT((ROW(A9532)-1)/20)+1,1)))&gt;0,
   DATE(2013,INT((ROW(A9532)-1)/20)+1,1),
   ""
)</f>
        <v/>
      </c>
      <c r="B9335" s="72" t="str">
        <f t="shared" si="344"/>
        <v/>
      </c>
      <c r="C9335" s="73"/>
      <c r="D9335" s="73"/>
      <c r="E9335" s="73"/>
      <c r="F9335" s="73"/>
      <c r="G9335" s="73"/>
    </row>
    <row r="9336" spans="1:7" x14ac:dyDescent="0.25">
      <c r="A9336" s="71" t="str">
        <f>IF(
   SUMPRODUCT(--(Sinduscon!$3:$3=DATE(2013,INT((ROW(A9533)-1)/20)+1,1)))&gt;0,
   DATE(2013,INT((ROW(A9533)-1)/20)+1,1),
   ""
)</f>
        <v/>
      </c>
      <c r="B9336" s="72" t="str">
        <f t="shared" si="344"/>
        <v/>
      </c>
      <c r="C9336" s="73"/>
      <c r="D9336" s="73"/>
      <c r="E9336" s="73"/>
      <c r="F9336" s="73"/>
      <c r="G9336" s="73"/>
    </row>
    <row r="9337" spans="1:7" x14ac:dyDescent="0.25">
      <c r="A9337" s="71" t="str">
        <f>IF(
   SUMPRODUCT(--(Sinduscon!$3:$3=DATE(2013,INT((ROW(A9534)-1)/20)+1,1)))&gt;0,
   DATE(2013,INT((ROW(A9534)-1)/20)+1,1),
   ""
)</f>
        <v/>
      </c>
      <c r="B9337" s="72" t="str">
        <f t="shared" si="344"/>
        <v/>
      </c>
      <c r="C9337" s="73"/>
      <c r="D9337" s="73"/>
      <c r="E9337" s="73"/>
      <c r="F9337" s="73"/>
      <c r="G9337" s="73"/>
    </row>
    <row r="9338" spans="1:7" x14ac:dyDescent="0.25">
      <c r="A9338" s="71" t="str">
        <f>IF(
   SUMPRODUCT(--(Sinduscon!$3:$3=DATE(2013,INT((ROW(A9535)-1)/20)+1,1)))&gt;0,
   DATE(2013,INT((ROW(A9535)-1)/20)+1,1),
   ""
)</f>
        <v/>
      </c>
      <c r="B9338" s="72" t="str">
        <f t="shared" si="344"/>
        <v/>
      </c>
      <c r="C9338" s="73"/>
      <c r="D9338" s="73"/>
      <c r="E9338" s="73"/>
      <c r="F9338" s="73"/>
      <c r="G9338" s="73"/>
    </row>
    <row r="9339" spans="1:7" x14ac:dyDescent="0.25">
      <c r="A9339" s="71" t="str">
        <f>IF(
   SUMPRODUCT(--(Sinduscon!$3:$3=DATE(2013,INT((ROW(A9536)-1)/20)+1,1)))&gt;0,
   DATE(2013,INT((ROW(A9536)-1)/20)+1,1),
   ""
)</f>
        <v/>
      </c>
      <c r="B9339" s="72" t="str">
        <f t="shared" si="344"/>
        <v/>
      </c>
      <c r="C9339" s="73"/>
      <c r="D9339" s="73"/>
      <c r="E9339" s="73"/>
      <c r="F9339" s="73"/>
      <c r="G9339" s="73"/>
    </row>
    <row r="9340" spans="1:7" x14ac:dyDescent="0.25">
      <c r="A9340" s="71" t="str">
        <f>IF(
   SUMPRODUCT(--(Sinduscon!$3:$3=DATE(2013,INT((ROW(A9537)-1)/20)+1,1)))&gt;0,
   DATE(2013,INT((ROW(A9537)-1)/20)+1,1),
   ""
)</f>
        <v/>
      </c>
      <c r="B9340" s="72" t="str">
        <f t="shared" si="344"/>
        <v/>
      </c>
      <c r="C9340" s="73"/>
      <c r="D9340" s="73"/>
      <c r="E9340" s="73"/>
      <c r="F9340" s="73"/>
      <c r="G9340" s="73"/>
    </row>
    <row r="9341" spans="1:7" x14ac:dyDescent="0.25">
      <c r="A9341" s="71" t="str">
        <f>IF(
   SUMPRODUCT(--(Sinduscon!$3:$3=DATE(2013,INT((ROW(A9538)-1)/20)+1,1)))&gt;0,
   DATE(2013,INT((ROW(A9538)-1)/20)+1,1),
   ""
)</f>
        <v/>
      </c>
      <c r="B9341" s="72" t="str">
        <f t="shared" si="344"/>
        <v/>
      </c>
      <c r="C9341" s="73"/>
      <c r="D9341" s="73"/>
      <c r="E9341" s="73"/>
      <c r="F9341" s="73"/>
      <c r="G9341" s="73"/>
    </row>
    <row r="9342" spans="1:7" x14ac:dyDescent="0.25">
      <c r="A9342" s="71" t="str">
        <f>IF(
   SUMPRODUCT(--(Sinduscon!$3:$3=DATE(2013,INT((ROW(A9539)-1)/20)+1,1)))&gt;0,
   DATE(2013,INT((ROW(A9539)-1)/20)+1,1),
   ""
)</f>
        <v/>
      </c>
      <c r="B9342" s="72" t="str">
        <f t="shared" si="344"/>
        <v/>
      </c>
      <c r="C9342" s="73"/>
      <c r="D9342" s="73"/>
      <c r="E9342" s="73"/>
      <c r="F9342" s="73"/>
      <c r="G9342" s="73"/>
    </row>
    <row r="9343" spans="1:7" x14ac:dyDescent="0.25">
      <c r="A9343" s="71" t="str">
        <f>IF(
   SUMPRODUCT(--(Sinduscon!$3:$3=DATE(2013,INT((ROW(A9540)-1)/20)+1,1)))&gt;0,
   DATE(2013,INT((ROW(A9540)-1)/20)+1,1),
   ""
)</f>
        <v/>
      </c>
      <c r="B9343" s="72" t="str">
        <f t="shared" si="344"/>
        <v/>
      </c>
      <c r="C9343" s="73"/>
      <c r="D9343" s="73"/>
      <c r="E9343" s="73"/>
      <c r="F9343" s="73"/>
      <c r="G9343" s="73"/>
    </row>
    <row r="9344" spans="1:7" x14ac:dyDescent="0.25">
      <c r="A9344" s="71" t="str">
        <f>IF(
   SUMPRODUCT(--(Sinduscon!$3:$3=DATE(2013,INT((ROW(A9541)-1)/20)+1,1)))&gt;0,
   DATE(2013,INT((ROW(A9541)-1)/20)+1,1),
   ""
)</f>
        <v/>
      </c>
      <c r="B9344" s="72" t="str">
        <f t="shared" si="344"/>
        <v/>
      </c>
      <c r="C9344" s="73"/>
      <c r="D9344" s="73"/>
      <c r="E9344" s="73"/>
      <c r="F9344" s="73"/>
      <c r="G9344" s="73"/>
    </row>
    <row r="9345" spans="1:7" x14ac:dyDescent="0.25">
      <c r="A9345" s="71" t="str">
        <f>IF(
   SUMPRODUCT(--(Sinduscon!$3:$3=DATE(2013,INT((ROW(A9542)-1)/20)+1,1)))&gt;0,
   DATE(2013,INT((ROW(A9542)-1)/20)+1,1),
   ""
)</f>
        <v/>
      </c>
      <c r="B9345" s="72" t="str">
        <f t="shared" si="344"/>
        <v/>
      </c>
      <c r="C9345" s="73"/>
      <c r="D9345" s="73"/>
      <c r="E9345" s="73"/>
      <c r="F9345" s="73"/>
      <c r="G9345" s="73"/>
    </row>
    <row r="9346" spans="1:7" x14ac:dyDescent="0.25">
      <c r="A9346" s="71" t="str">
        <f>IF(
   SUMPRODUCT(--(Sinduscon!$3:$3=DATE(2013,INT((ROW(A9543)-1)/20)+1,1)))&gt;0,
   DATE(2013,INT((ROW(A9543)-1)/20)+1,1),
   ""
)</f>
        <v/>
      </c>
      <c r="B9346" s="72" t="str">
        <f t="shared" si="344"/>
        <v/>
      </c>
      <c r="C9346" s="73"/>
      <c r="D9346" s="73"/>
      <c r="E9346" s="73"/>
      <c r="F9346" s="73"/>
      <c r="G9346" s="73"/>
    </row>
    <row r="9347" spans="1:7" x14ac:dyDescent="0.25">
      <c r="A9347" s="71" t="str">
        <f>IF(
   SUMPRODUCT(--(Sinduscon!$3:$3=DATE(2013,INT((ROW(A9544)-1)/20)+1,1)))&gt;0,
   DATE(2013,INT((ROW(A9544)-1)/20)+1,1),
   ""
)</f>
        <v/>
      </c>
      <c r="B9347" s="72" t="str">
        <f t="shared" si="344"/>
        <v/>
      </c>
      <c r="C9347" s="73"/>
      <c r="D9347" s="73"/>
      <c r="E9347" s="73"/>
      <c r="F9347" s="73"/>
      <c r="G9347" s="73"/>
    </row>
    <row r="9348" spans="1:7" x14ac:dyDescent="0.25">
      <c r="A9348" s="71" t="str">
        <f>IF(
   SUMPRODUCT(--(Sinduscon!$3:$3=DATE(2013,INT((ROW(A9545)-1)/20)+1,1)))&gt;0,
   DATE(2013,INT((ROW(A9545)-1)/20)+1,1),
   ""
)</f>
        <v/>
      </c>
      <c r="B9348" s="72" t="str">
        <f t="shared" si="344"/>
        <v/>
      </c>
      <c r="C9348" s="73"/>
      <c r="D9348" s="73"/>
      <c r="E9348" s="73"/>
      <c r="F9348" s="73"/>
      <c r="G9348" s="73"/>
    </row>
    <row r="9349" spans="1:7" x14ac:dyDescent="0.25">
      <c r="A9349" s="71" t="str">
        <f>IF(
   SUMPRODUCT(--(Sinduscon!$3:$3=DATE(2013,INT((ROW(A9546)-1)/20)+1,1)))&gt;0,
   DATE(2013,INT((ROW(A9546)-1)/20)+1,1),
   ""
)</f>
        <v/>
      </c>
      <c r="B9349" s="72" t="str">
        <f t="shared" si="344"/>
        <v/>
      </c>
      <c r="C9349" s="73"/>
      <c r="D9349" s="73"/>
      <c r="E9349" s="73"/>
      <c r="F9349" s="73"/>
      <c r="G9349" s="73"/>
    </row>
    <row r="9350" spans="1:7" x14ac:dyDescent="0.25">
      <c r="A9350" s="71" t="str">
        <f>IF(
   SUMPRODUCT(--(Sinduscon!$3:$3=DATE(2013,INT((ROW(A9547)-1)/20)+1,1)))&gt;0,
   DATE(2013,INT((ROW(A9547)-1)/20)+1,1),
   ""
)</f>
        <v/>
      </c>
      <c r="B9350" s="72" t="str">
        <f t="shared" si="344"/>
        <v/>
      </c>
      <c r="C9350" s="73"/>
      <c r="D9350" s="73"/>
      <c r="E9350" s="73"/>
      <c r="F9350" s="73"/>
      <c r="G9350" s="73"/>
    </row>
    <row r="9351" spans="1:7" x14ac:dyDescent="0.25">
      <c r="A9351" s="71" t="str">
        <f>IF(
   SUMPRODUCT(--(Sinduscon!$3:$3=DATE(2013,INT((ROW(A9548)-1)/20)+1,1)))&gt;0,
   DATE(2013,INT((ROW(A9548)-1)/20)+1,1),
   ""
)</f>
        <v/>
      </c>
      <c r="B9351" s="72" t="str">
        <f t="shared" si="344"/>
        <v/>
      </c>
      <c r="C9351" s="73"/>
      <c r="D9351" s="73"/>
      <c r="E9351" s="73"/>
      <c r="F9351" s="73"/>
      <c r="G9351" s="73"/>
    </row>
    <row r="9352" spans="1:7" x14ac:dyDescent="0.25">
      <c r="A9352" s="71" t="str">
        <f>IF(
   SUMPRODUCT(--(Sinduscon!$3:$3=DATE(2013,INT((ROW(A9549)-1)/20)+1,1)))&gt;0,
   DATE(2013,INT((ROW(A9549)-1)/20)+1,1),
   ""
)</f>
        <v/>
      </c>
      <c r="B9352" s="72" t="str">
        <f t="shared" ref="B9352:B9415" si="345">IF(A9352&lt;&gt;"", CHOOSE(MOD(QUOTIENT(ROW()-4,4),5)+1,"R-1","PP-4","R-8","R-16","PIS"), "")</f>
        <v/>
      </c>
      <c r="C9352" s="73"/>
      <c r="D9352" s="73"/>
      <c r="E9352" s="73"/>
      <c r="F9352" s="73"/>
      <c r="G9352" s="73"/>
    </row>
    <row r="9353" spans="1:7" x14ac:dyDescent="0.25">
      <c r="A9353" s="71" t="str">
        <f>IF(
   SUMPRODUCT(--(Sinduscon!$3:$3=DATE(2013,INT((ROW(A9550)-1)/20)+1,1)))&gt;0,
   DATE(2013,INT((ROW(A9550)-1)/20)+1,1),
   ""
)</f>
        <v/>
      </c>
      <c r="B9353" s="72" t="str">
        <f t="shared" si="345"/>
        <v/>
      </c>
      <c r="C9353" s="73"/>
      <c r="D9353" s="73"/>
      <c r="E9353" s="73"/>
      <c r="F9353" s="73"/>
      <c r="G9353" s="73"/>
    </row>
    <row r="9354" spans="1:7" x14ac:dyDescent="0.25">
      <c r="A9354" s="71" t="str">
        <f>IF(
   SUMPRODUCT(--(Sinduscon!$3:$3=DATE(2013,INT((ROW(A9551)-1)/20)+1,1)))&gt;0,
   DATE(2013,INT((ROW(A9551)-1)/20)+1,1),
   ""
)</f>
        <v/>
      </c>
      <c r="B9354" s="72" t="str">
        <f t="shared" si="345"/>
        <v/>
      </c>
      <c r="C9354" s="73"/>
      <c r="D9354" s="73"/>
      <c r="E9354" s="73"/>
      <c r="F9354" s="73"/>
      <c r="G9354" s="73"/>
    </row>
    <row r="9355" spans="1:7" x14ac:dyDescent="0.25">
      <c r="A9355" s="71" t="str">
        <f>IF(
   SUMPRODUCT(--(Sinduscon!$3:$3=DATE(2013,INT((ROW(A9552)-1)/20)+1,1)))&gt;0,
   DATE(2013,INT((ROW(A9552)-1)/20)+1,1),
   ""
)</f>
        <v/>
      </c>
      <c r="B9355" s="72" t="str">
        <f t="shared" si="345"/>
        <v/>
      </c>
      <c r="C9355" s="73"/>
      <c r="D9355" s="73"/>
      <c r="E9355" s="73"/>
      <c r="F9355" s="73"/>
      <c r="G9355" s="73"/>
    </row>
    <row r="9356" spans="1:7" x14ac:dyDescent="0.25">
      <c r="A9356" s="71" t="str">
        <f>IF(
   SUMPRODUCT(--(Sinduscon!$3:$3=DATE(2013,INT((ROW(A9553)-1)/20)+1,1)))&gt;0,
   DATE(2013,INT((ROW(A9553)-1)/20)+1,1),
   ""
)</f>
        <v/>
      </c>
      <c r="B9356" s="72" t="str">
        <f t="shared" si="345"/>
        <v/>
      </c>
      <c r="C9356" s="73"/>
      <c r="D9356" s="73"/>
      <c r="E9356" s="73"/>
      <c r="F9356" s="73"/>
      <c r="G9356" s="73"/>
    </row>
    <row r="9357" spans="1:7" x14ac:dyDescent="0.25">
      <c r="A9357" s="71" t="str">
        <f>IF(
   SUMPRODUCT(--(Sinduscon!$3:$3=DATE(2013,INT((ROW(A9554)-1)/20)+1,1)))&gt;0,
   DATE(2013,INT((ROW(A9554)-1)/20)+1,1),
   ""
)</f>
        <v/>
      </c>
      <c r="B9357" s="72" t="str">
        <f t="shared" si="345"/>
        <v/>
      </c>
      <c r="C9357" s="73"/>
      <c r="D9357" s="73"/>
      <c r="E9357" s="73"/>
      <c r="F9357" s="73"/>
      <c r="G9357" s="73"/>
    </row>
    <row r="9358" spans="1:7" x14ac:dyDescent="0.25">
      <c r="A9358" s="71" t="str">
        <f>IF(
   SUMPRODUCT(--(Sinduscon!$3:$3=DATE(2013,INT((ROW(A9555)-1)/20)+1,1)))&gt;0,
   DATE(2013,INT((ROW(A9555)-1)/20)+1,1),
   ""
)</f>
        <v/>
      </c>
      <c r="B9358" s="72" t="str">
        <f t="shared" si="345"/>
        <v/>
      </c>
      <c r="C9358" s="73"/>
      <c r="D9358" s="73"/>
      <c r="E9358" s="73"/>
      <c r="F9358" s="73"/>
      <c r="G9358" s="73"/>
    </row>
    <row r="9359" spans="1:7" x14ac:dyDescent="0.25">
      <c r="A9359" s="71" t="str">
        <f>IF(
   SUMPRODUCT(--(Sinduscon!$3:$3=DATE(2013,INT((ROW(A9556)-1)/20)+1,1)))&gt;0,
   DATE(2013,INT((ROW(A9556)-1)/20)+1,1),
   ""
)</f>
        <v/>
      </c>
      <c r="B9359" s="72" t="str">
        <f t="shared" si="345"/>
        <v/>
      </c>
      <c r="C9359" s="73"/>
      <c r="D9359" s="73"/>
      <c r="E9359" s="73"/>
      <c r="F9359" s="73"/>
      <c r="G9359" s="73"/>
    </row>
    <row r="9360" spans="1:7" x14ac:dyDescent="0.25">
      <c r="A9360" s="71" t="str">
        <f>IF(
   SUMPRODUCT(--(Sinduscon!$3:$3=DATE(2013,INT((ROW(A9557)-1)/20)+1,1)))&gt;0,
   DATE(2013,INT((ROW(A9557)-1)/20)+1,1),
   ""
)</f>
        <v/>
      </c>
      <c r="B9360" s="72" t="str">
        <f t="shared" si="345"/>
        <v/>
      </c>
      <c r="C9360" s="73"/>
      <c r="D9360" s="73"/>
      <c r="E9360" s="73"/>
      <c r="F9360" s="73"/>
      <c r="G9360" s="73"/>
    </row>
    <row r="9361" spans="1:7" x14ac:dyDescent="0.25">
      <c r="A9361" s="71" t="str">
        <f>IF(
   SUMPRODUCT(--(Sinduscon!$3:$3=DATE(2013,INT((ROW(A9558)-1)/20)+1,1)))&gt;0,
   DATE(2013,INT((ROW(A9558)-1)/20)+1,1),
   ""
)</f>
        <v/>
      </c>
      <c r="B9361" s="72" t="str">
        <f t="shared" si="345"/>
        <v/>
      </c>
      <c r="C9361" s="73"/>
      <c r="D9361" s="73"/>
      <c r="E9361" s="73"/>
      <c r="F9361" s="73"/>
      <c r="G9361" s="73"/>
    </row>
    <row r="9362" spans="1:7" x14ac:dyDescent="0.25">
      <c r="A9362" s="71" t="str">
        <f>IF(
   SUMPRODUCT(--(Sinduscon!$3:$3=DATE(2013,INT((ROW(A9559)-1)/20)+1,1)))&gt;0,
   DATE(2013,INT((ROW(A9559)-1)/20)+1,1),
   ""
)</f>
        <v/>
      </c>
      <c r="B9362" s="72" t="str">
        <f t="shared" si="345"/>
        <v/>
      </c>
      <c r="C9362" s="73"/>
      <c r="D9362" s="73"/>
      <c r="E9362" s="73"/>
      <c r="F9362" s="73"/>
      <c r="G9362" s="73"/>
    </row>
    <row r="9363" spans="1:7" x14ac:dyDescent="0.25">
      <c r="A9363" s="71" t="str">
        <f>IF(
   SUMPRODUCT(--(Sinduscon!$3:$3=DATE(2013,INT((ROW(A9560)-1)/20)+1,1)))&gt;0,
   DATE(2013,INT((ROW(A9560)-1)/20)+1,1),
   ""
)</f>
        <v/>
      </c>
      <c r="B9363" s="72" t="str">
        <f t="shared" si="345"/>
        <v/>
      </c>
      <c r="C9363" s="73"/>
      <c r="D9363" s="73"/>
      <c r="E9363" s="73"/>
      <c r="F9363" s="73"/>
      <c r="G9363" s="73"/>
    </row>
    <row r="9364" spans="1:7" x14ac:dyDescent="0.25">
      <c r="A9364" s="71" t="str">
        <f>IF(
   SUMPRODUCT(--(Sinduscon!$3:$3=DATE(2013,INT((ROW(A9561)-1)/20)+1,1)))&gt;0,
   DATE(2013,INT((ROW(A9561)-1)/20)+1,1),
   ""
)</f>
        <v/>
      </c>
      <c r="B9364" s="72" t="str">
        <f t="shared" si="345"/>
        <v/>
      </c>
      <c r="C9364" s="73"/>
      <c r="D9364" s="73"/>
      <c r="E9364" s="73"/>
      <c r="F9364" s="73"/>
      <c r="G9364" s="73"/>
    </row>
    <row r="9365" spans="1:7" x14ac:dyDescent="0.25">
      <c r="A9365" s="71" t="str">
        <f>IF(
   SUMPRODUCT(--(Sinduscon!$3:$3=DATE(2013,INT((ROW(A9562)-1)/20)+1,1)))&gt;0,
   DATE(2013,INT((ROW(A9562)-1)/20)+1,1),
   ""
)</f>
        <v/>
      </c>
      <c r="B9365" s="72" t="str">
        <f t="shared" si="345"/>
        <v/>
      </c>
      <c r="C9365" s="73"/>
      <c r="D9365" s="73"/>
      <c r="E9365" s="73"/>
      <c r="F9365" s="73"/>
      <c r="G9365" s="73"/>
    </row>
    <row r="9366" spans="1:7" x14ac:dyDescent="0.25">
      <c r="A9366" s="71" t="str">
        <f>IF(
   SUMPRODUCT(--(Sinduscon!$3:$3=DATE(2013,INT((ROW(A9563)-1)/20)+1,1)))&gt;0,
   DATE(2013,INT((ROW(A9563)-1)/20)+1,1),
   ""
)</f>
        <v/>
      </c>
      <c r="B9366" s="72" t="str">
        <f t="shared" si="345"/>
        <v/>
      </c>
      <c r="C9366" s="73"/>
      <c r="D9366" s="73"/>
      <c r="E9366" s="73"/>
      <c r="F9366" s="73"/>
      <c r="G9366" s="73"/>
    </row>
    <row r="9367" spans="1:7" x14ac:dyDescent="0.25">
      <c r="A9367" s="71" t="str">
        <f>IF(
   SUMPRODUCT(--(Sinduscon!$3:$3=DATE(2013,INT((ROW(A9564)-1)/20)+1,1)))&gt;0,
   DATE(2013,INT((ROW(A9564)-1)/20)+1,1),
   ""
)</f>
        <v/>
      </c>
      <c r="B9367" s="72" t="str">
        <f t="shared" si="345"/>
        <v/>
      </c>
      <c r="C9367" s="73"/>
      <c r="D9367" s="73"/>
      <c r="E9367" s="73"/>
      <c r="F9367" s="73"/>
      <c r="G9367" s="73"/>
    </row>
    <row r="9368" spans="1:7" x14ac:dyDescent="0.25">
      <c r="A9368" s="71" t="str">
        <f>IF(
   SUMPRODUCT(--(Sinduscon!$3:$3=DATE(2013,INT((ROW(A9565)-1)/20)+1,1)))&gt;0,
   DATE(2013,INT((ROW(A9565)-1)/20)+1,1),
   ""
)</f>
        <v/>
      </c>
      <c r="B9368" s="72" t="str">
        <f t="shared" si="345"/>
        <v/>
      </c>
      <c r="C9368" s="73"/>
      <c r="D9368" s="73"/>
      <c r="E9368" s="73"/>
      <c r="F9368" s="73"/>
      <c r="G9368" s="73"/>
    </row>
    <row r="9369" spans="1:7" x14ac:dyDescent="0.25">
      <c r="A9369" s="71" t="str">
        <f>IF(
   SUMPRODUCT(--(Sinduscon!$3:$3=DATE(2013,INT((ROW(A9566)-1)/20)+1,1)))&gt;0,
   DATE(2013,INT((ROW(A9566)-1)/20)+1,1),
   ""
)</f>
        <v/>
      </c>
      <c r="B9369" s="72" t="str">
        <f t="shared" si="345"/>
        <v/>
      </c>
      <c r="C9369" s="73"/>
      <c r="D9369" s="73"/>
      <c r="E9369" s="73"/>
      <c r="F9369" s="73"/>
      <c r="G9369" s="73"/>
    </row>
    <row r="9370" spans="1:7" x14ac:dyDescent="0.25">
      <c r="A9370" s="71" t="str">
        <f>IF(
   SUMPRODUCT(--(Sinduscon!$3:$3=DATE(2013,INT((ROW(A9567)-1)/20)+1,1)))&gt;0,
   DATE(2013,INT((ROW(A9567)-1)/20)+1,1),
   ""
)</f>
        <v/>
      </c>
      <c r="B9370" s="72" t="str">
        <f t="shared" si="345"/>
        <v/>
      </c>
      <c r="C9370" s="73"/>
      <c r="D9370" s="73"/>
      <c r="E9370" s="73"/>
      <c r="F9370" s="73"/>
      <c r="G9370" s="73"/>
    </row>
    <row r="9371" spans="1:7" x14ac:dyDescent="0.25">
      <c r="A9371" s="71" t="str">
        <f>IF(
   SUMPRODUCT(--(Sinduscon!$3:$3=DATE(2013,INT((ROW(A9568)-1)/20)+1,1)))&gt;0,
   DATE(2013,INT((ROW(A9568)-1)/20)+1,1),
   ""
)</f>
        <v/>
      </c>
      <c r="B9371" s="72" t="str">
        <f t="shared" si="345"/>
        <v/>
      </c>
      <c r="C9371" s="73"/>
      <c r="D9371" s="73"/>
      <c r="E9371" s="73"/>
      <c r="F9371" s="73"/>
      <c r="G9371" s="73"/>
    </row>
    <row r="9372" spans="1:7" x14ac:dyDescent="0.25">
      <c r="A9372" s="71" t="str">
        <f>IF(
   SUMPRODUCT(--(Sinduscon!$3:$3=DATE(2013,INT((ROW(A9569)-1)/20)+1,1)))&gt;0,
   DATE(2013,INT((ROW(A9569)-1)/20)+1,1),
   ""
)</f>
        <v/>
      </c>
      <c r="B9372" s="72" t="str">
        <f t="shared" si="345"/>
        <v/>
      </c>
      <c r="C9372" s="73"/>
      <c r="D9372" s="73"/>
      <c r="E9372" s="73"/>
      <c r="F9372" s="73"/>
      <c r="G9372" s="73"/>
    </row>
    <row r="9373" spans="1:7" x14ac:dyDescent="0.25">
      <c r="A9373" s="71" t="str">
        <f>IF(
   SUMPRODUCT(--(Sinduscon!$3:$3=DATE(2013,INT((ROW(A9570)-1)/20)+1,1)))&gt;0,
   DATE(2013,INT((ROW(A9570)-1)/20)+1,1),
   ""
)</f>
        <v/>
      </c>
      <c r="B9373" s="72" t="str">
        <f t="shared" si="345"/>
        <v/>
      </c>
      <c r="C9373" s="73"/>
      <c r="D9373" s="73"/>
      <c r="E9373" s="73"/>
      <c r="F9373" s="73"/>
      <c r="G9373" s="73"/>
    </row>
    <row r="9374" spans="1:7" x14ac:dyDescent="0.25">
      <c r="A9374" s="71" t="str">
        <f>IF(
   SUMPRODUCT(--(Sinduscon!$3:$3=DATE(2013,INT((ROW(A9571)-1)/20)+1,1)))&gt;0,
   DATE(2013,INT((ROW(A9571)-1)/20)+1,1),
   ""
)</f>
        <v/>
      </c>
      <c r="B9374" s="72" t="str">
        <f t="shared" si="345"/>
        <v/>
      </c>
      <c r="C9374" s="73"/>
      <c r="D9374" s="73"/>
      <c r="E9374" s="73"/>
      <c r="F9374" s="73"/>
      <c r="G9374" s="73"/>
    </row>
    <row r="9375" spans="1:7" x14ac:dyDescent="0.25">
      <c r="A9375" s="71" t="str">
        <f>IF(
   SUMPRODUCT(--(Sinduscon!$3:$3=DATE(2013,INT((ROW(A9572)-1)/20)+1,1)))&gt;0,
   DATE(2013,INT((ROW(A9572)-1)/20)+1,1),
   ""
)</f>
        <v/>
      </c>
      <c r="B9375" s="72" t="str">
        <f t="shared" si="345"/>
        <v/>
      </c>
      <c r="C9375" s="73"/>
      <c r="D9375" s="73"/>
      <c r="E9375" s="73"/>
      <c r="F9375" s="73"/>
      <c r="G9375" s="73"/>
    </row>
    <row r="9376" spans="1:7" x14ac:dyDescent="0.25">
      <c r="A9376" s="71" t="str">
        <f>IF(
   SUMPRODUCT(--(Sinduscon!$3:$3=DATE(2013,INT((ROW(A9573)-1)/20)+1,1)))&gt;0,
   DATE(2013,INT((ROW(A9573)-1)/20)+1,1),
   ""
)</f>
        <v/>
      </c>
      <c r="B9376" s="72" t="str">
        <f t="shared" si="345"/>
        <v/>
      </c>
      <c r="C9376" s="73"/>
      <c r="D9376" s="73"/>
      <c r="E9376" s="73"/>
      <c r="F9376" s="73"/>
      <c r="G9376" s="73"/>
    </row>
    <row r="9377" spans="1:7" x14ac:dyDescent="0.25">
      <c r="A9377" s="71" t="str">
        <f>IF(
   SUMPRODUCT(--(Sinduscon!$3:$3=DATE(2013,INT((ROW(A9574)-1)/20)+1,1)))&gt;0,
   DATE(2013,INT((ROW(A9574)-1)/20)+1,1),
   ""
)</f>
        <v/>
      </c>
      <c r="B9377" s="72" t="str">
        <f t="shared" si="345"/>
        <v/>
      </c>
      <c r="C9377" s="73"/>
      <c r="D9377" s="73"/>
      <c r="E9377" s="73"/>
      <c r="F9377" s="73"/>
      <c r="G9377" s="73"/>
    </row>
    <row r="9378" spans="1:7" x14ac:dyDescent="0.25">
      <c r="A9378" s="71" t="str">
        <f>IF(
   SUMPRODUCT(--(Sinduscon!$3:$3=DATE(2013,INT((ROW(A9575)-1)/20)+1,1)))&gt;0,
   DATE(2013,INT((ROW(A9575)-1)/20)+1,1),
   ""
)</f>
        <v/>
      </c>
      <c r="B9378" s="72" t="str">
        <f t="shared" si="345"/>
        <v/>
      </c>
      <c r="C9378" s="73"/>
      <c r="D9378" s="73"/>
      <c r="E9378" s="73"/>
      <c r="F9378" s="73"/>
      <c r="G9378" s="73"/>
    </row>
    <row r="9379" spans="1:7" x14ac:dyDescent="0.25">
      <c r="A9379" s="71" t="str">
        <f>IF(
   SUMPRODUCT(--(Sinduscon!$3:$3=DATE(2013,INT((ROW(A9576)-1)/20)+1,1)))&gt;0,
   DATE(2013,INT((ROW(A9576)-1)/20)+1,1),
   ""
)</f>
        <v/>
      </c>
      <c r="B9379" s="72" t="str">
        <f t="shared" si="345"/>
        <v/>
      </c>
      <c r="C9379" s="73"/>
      <c r="D9379" s="73"/>
      <c r="E9379" s="73"/>
      <c r="F9379" s="73"/>
      <c r="G9379" s="73"/>
    </row>
    <row r="9380" spans="1:7" x14ac:dyDescent="0.25">
      <c r="A9380" s="71" t="str">
        <f>IF(
   SUMPRODUCT(--(Sinduscon!$3:$3=DATE(2013,INT((ROW(A9577)-1)/20)+1,1)))&gt;0,
   DATE(2013,INT((ROW(A9577)-1)/20)+1,1),
   ""
)</f>
        <v/>
      </c>
      <c r="B9380" s="72" t="str">
        <f t="shared" si="345"/>
        <v/>
      </c>
      <c r="C9380" s="73"/>
      <c r="D9380" s="73"/>
      <c r="E9380" s="73"/>
      <c r="F9380" s="73"/>
      <c r="G9380" s="73"/>
    </row>
    <row r="9381" spans="1:7" x14ac:dyDescent="0.25">
      <c r="A9381" s="71" t="str">
        <f>IF(
   SUMPRODUCT(--(Sinduscon!$3:$3=DATE(2013,INT((ROW(A9578)-1)/20)+1,1)))&gt;0,
   DATE(2013,INT((ROW(A9578)-1)/20)+1,1),
   ""
)</f>
        <v/>
      </c>
      <c r="B9381" s="72" t="str">
        <f t="shared" si="345"/>
        <v/>
      </c>
      <c r="C9381" s="73"/>
      <c r="D9381" s="73"/>
      <c r="E9381" s="73"/>
      <c r="F9381" s="73"/>
      <c r="G9381" s="73"/>
    </row>
    <row r="9382" spans="1:7" x14ac:dyDescent="0.25">
      <c r="A9382" s="71" t="str">
        <f>IF(
   SUMPRODUCT(--(Sinduscon!$3:$3=DATE(2013,INT((ROW(A9579)-1)/20)+1,1)))&gt;0,
   DATE(2013,INT((ROW(A9579)-1)/20)+1,1),
   ""
)</f>
        <v/>
      </c>
      <c r="B9382" s="72" t="str">
        <f t="shared" si="345"/>
        <v/>
      </c>
      <c r="C9382" s="73"/>
      <c r="D9382" s="73"/>
      <c r="E9382" s="73"/>
      <c r="F9382" s="73"/>
      <c r="G9382" s="73"/>
    </row>
    <row r="9383" spans="1:7" x14ac:dyDescent="0.25">
      <c r="A9383" s="71" t="str">
        <f>IF(
   SUMPRODUCT(--(Sinduscon!$3:$3=DATE(2013,INT((ROW(A9580)-1)/20)+1,1)))&gt;0,
   DATE(2013,INT((ROW(A9580)-1)/20)+1,1),
   ""
)</f>
        <v/>
      </c>
      <c r="B9383" s="72" t="str">
        <f t="shared" si="345"/>
        <v/>
      </c>
      <c r="C9383" s="73"/>
      <c r="D9383" s="73"/>
      <c r="E9383" s="73"/>
      <c r="F9383" s="73"/>
      <c r="G9383" s="73"/>
    </row>
    <row r="9384" spans="1:7" x14ac:dyDescent="0.25">
      <c r="A9384" s="71" t="str">
        <f>IF(
   SUMPRODUCT(--(Sinduscon!$3:$3=DATE(2013,INT((ROW(A9581)-1)/20)+1,1)))&gt;0,
   DATE(2013,INT((ROW(A9581)-1)/20)+1,1),
   ""
)</f>
        <v/>
      </c>
      <c r="B9384" s="72" t="str">
        <f t="shared" si="345"/>
        <v/>
      </c>
      <c r="C9384" s="73"/>
      <c r="D9384" s="73"/>
      <c r="E9384" s="73"/>
      <c r="F9384" s="73"/>
      <c r="G9384" s="73"/>
    </row>
    <row r="9385" spans="1:7" x14ac:dyDescent="0.25">
      <c r="A9385" s="71" t="str">
        <f>IF(
   SUMPRODUCT(--(Sinduscon!$3:$3=DATE(2013,INT((ROW(A9582)-1)/20)+1,1)))&gt;0,
   DATE(2013,INT((ROW(A9582)-1)/20)+1,1),
   ""
)</f>
        <v/>
      </c>
      <c r="B9385" s="72" t="str">
        <f t="shared" si="345"/>
        <v/>
      </c>
      <c r="C9385" s="73"/>
      <c r="D9385" s="73"/>
      <c r="E9385" s="73"/>
      <c r="F9385" s="73"/>
      <c r="G9385" s="73"/>
    </row>
    <row r="9386" spans="1:7" x14ac:dyDescent="0.25">
      <c r="A9386" s="71" t="str">
        <f>IF(
   SUMPRODUCT(--(Sinduscon!$3:$3=DATE(2013,INT((ROW(A9583)-1)/20)+1,1)))&gt;0,
   DATE(2013,INT((ROW(A9583)-1)/20)+1,1),
   ""
)</f>
        <v/>
      </c>
      <c r="B9386" s="72" t="str">
        <f t="shared" si="345"/>
        <v/>
      </c>
      <c r="C9386" s="73"/>
      <c r="D9386" s="73"/>
      <c r="E9386" s="73"/>
      <c r="F9386" s="73"/>
      <c r="G9386" s="73"/>
    </row>
    <row r="9387" spans="1:7" x14ac:dyDescent="0.25">
      <c r="A9387" s="71" t="str">
        <f>IF(
   SUMPRODUCT(--(Sinduscon!$3:$3=DATE(2013,INT((ROW(A9584)-1)/20)+1,1)))&gt;0,
   DATE(2013,INT((ROW(A9584)-1)/20)+1,1),
   ""
)</f>
        <v/>
      </c>
      <c r="B9387" s="72" t="str">
        <f t="shared" si="345"/>
        <v/>
      </c>
      <c r="C9387" s="73"/>
      <c r="D9387" s="73"/>
      <c r="E9387" s="73"/>
      <c r="F9387" s="73"/>
      <c r="G9387" s="73"/>
    </row>
    <row r="9388" spans="1:7" x14ac:dyDescent="0.25">
      <c r="A9388" s="71" t="str">
        <f>IF(
   SUMPRODUCT(--(Sinduscon!$3:$3=DATE(2013,INT((ROW(A9585)-1)/20)+1,1)))&gt;0,
   DATE(2013,INT((ROW(A9585)-1)/20)+1,1),
   ""
)</f>
        <v/>
      </c>
      <c r="B9388" s="72" t="str">
        <f t="shared" si="345"/>
        <v/>
      </c>
      <c r="C9388" s="73"/>
      <c r="D9388" s="73"/>
      <c r="E9388" s="73"/>
      <c r="F9388" s="73"/>
      <c r="G9388" s="73"/>
    </row>
    <row r="9389" spans="1:7" x14ac:dyDescent="0.25">
      <c r="A9389" s="71" t="str">
        <f>IF(
   SUMPRODUCT(--(Sinduscon!$3:$3=DATE(2013,INT((ROW(A9586)-1)/20)+1,1)))&gt;0,
   DATE(2013,INT((ROW(A9586)-1)/20)+1,1),
   ""
)</f>
        <v/>
      </c>
      <c r="B9389" s="72" t="str">
        <f t="shared" si="345"/>
        <v/>
      </c>
      <c r="C9389" s="73"/>
      <c r="D9389" s="73"/>
      <c r="E9389" s="73"/>
      <c r="F9389" s="73"/>
      <c r="G9389" s="73"/>
    </row>
    <row r="9390" spans="1:7" x14ac:dyDescent="0.25">
      <c r="A9390" s="71" t="str">
        <f>IF(
   SUMPRODUCT(--(Sinduscon!$3:$3=DATE(2013,INT((ROW(A9587)-1)/20)+1,1)))&gt;0,
   DATE(2013,INT((ROW(A9587)-1)/20)+1,1),
   ""
)</f>
        <v/>
      </c>
      <c r="B9390" s="72" t="str">
        <f t="shared" si="345"/>
        <v/>
      </c>
      <c r="C9390" s="73"/>
      <c r="D9390" s="73"/>
      <c r="E9390" s="73"/>
      <c r="F9390" s="73"/>
      <c r="G9390" s="73"/>
    </row>
    <row r="9391" spans="1:7" x14ac:dyDescent="0.25">
      <c r="A9391" s="71" t="str">
        <f>IF(
   SUMPRODUCT(--(Sinduscon!$3:$3=DATE(2013,INT((ROW(A9588)-1)/20)+1,1)))&gt;0,
   DATE(2013,INT((ROW(A9588)-1)/20)+1,1),
   ""
)</f>
        <v/>
      </c>
      <c r="B9391" s="72" t="str">
        <f t="shared" si="345"/>
        <v/>
      </c>
      <c r="C9391" s="73"/>
      <c r="D9391" s="73"/>
      <c r="E9391" s="73"/>
      <c r="F9391" s="73"/>
      <c r="G9391" s="73"/>
    </row>
    <row r="9392" spans="1:7" x14ac:dyDescent="0.25">
      <c r="A9392" s="71" t="str">
        <f>IF(
   SUMPRODUCT(--(Sinduscon!$3:$3=DATE(2013,INT((ROW(A9589)-1)/20)+1,1)))&gt;0,
   DATE(2013,INT((ROW(A9589)-1)/20)+1,1),
   ""
)</f>
        <v/>
      </c>
      <c r="B9392" s="72" t="str">
        <f t="shared" si="345"/>
        <v/>
      </c>
      <c r="C9392" s="73"/>
      <c r="D9392" s="73"/>
      <c r="E9392" s="73"/>
      <c r="F9392" s="73"/>
      <c r="G9392" s="73"/>
    </row>
    <row r="9393" spans="1:7" x14ac:dyDescent="0.25">
      <c r="A9393" s="71" t="str">
        <f>IF(
   SUMPRODUCT(--(Sinduscon!$3:$3=DATE(2013,INT((ROW(A9590)-1)/20)+1,1)))&gt;0,
   DATE(2013,INT((ROW(A9590)-1)/20)+1,1),
   ""
)</f>
        <v/>
      </c>
      <c r="B9393" s="72" t="str">
        <f t="shared" si="345"/>
        <v/>
      </c>
      <c r="C9393" s="73"/>
      <c r="D9393" s="73"/>
      <c r="E9393" s="73"/>
      <c r="F9393" s="73"/>
      <c r="G9393" s="73"/>
    </row>
    <row r="9394" spans="1:7" x14ac:dyDescent="0.25">
      <c r="A9394" s="71" t="str">
        <f>IF(
   SUMPRODUCT(--(Sinduscon!$3:$3=DATE(2013,INT((ROW(A9591)-1)/20)+1,1)))&gt;0,
   DATE(2013,INT((ROW(A9591)-1)/20)+1,1),
   ""
)</f>
        <v/>
      </c>
      <c r="B9394" s="72" t="str">
        <f t="shared" si="345"/>
        <v/>
      </c>
      <c r="C9394" s="73"/>
      <c r="D9394" s="73"/>
      <c r="E9394" s="73"/>
      <c r="F9394" s="73"/>
      <c r="G9394" s="73"/>
    </row>
    <row r="9395" spans="1:7" x14ac:dyDescent="0.25">
      <c r="A9395" s="71" t="str">
        <f>IF(
   SUMPRODUCT(--(Sinduscon!$3:$3=DATE(2013,INT((ROW(A9592)-1)/20)+1,1)))&gt;0,
   DATE(2013,INT((ROW(A9592)-1)/20)+1,1),
   ""
)</f>
        <v/>
      </c>
      <c r="B9395" s="72" t="str">
        <f t="shared" si="345"/>
        <v/>
      </c>
      <c r="C9395" s="73"/>
      <c r="D9395" s="73"/>
      <c r="E9395" s="73"/>
      <c r="F9395" s="73"/>
      <c r="G9395" s="73"/>
    </row>
    <row r="9396" spans="1:7" x14ac:dyDescent="0.25">
      <c r="A9396" s="71" t="str">
        <f>IF(
   SUMPRODUCT(--(Sinduscon!$3:$3=DATE(2013,INT((ROW(A9593)-1)/20)+1,1)))&gt;0,
   DATE(2013,INT((ROW(A9593)-1)/20)+1,1),
   ""
)</f>
        <v/>
      </c>
      <c r="B9396" s="72" t="str">
        <f t="shared" si="345"/>
        <v/>
      </c>
      <c r="C9396" s="73"/>
      <c r="D9396" s="73"/>
      <c r="E9396" s="73"/>
      <c r="F9396" s="73"/>
      <c r="G9396" s="73"/>
    </row>
    <row r="9397" spans="1:7" x14ac:dyDescent="0.25">
      <c r="A9397" s="71" t="str">
        <f>IF(
   SUMPRODUCT(--(Sinduscon!$3:$3=DATE(2013,INT((ROW(A9594)-1)/20)+1,1)))&gt;0,
   DATE(2013,INT((ROW(A9594)-1)/20)+1,1),
   ""
)</f>
        <v/>
      </c>
      <c r="B9397" s="72" t="str">
        <f t="shared" si="345"/>
        <v/>
      </c>
      <c r="C9397" s="73"/>
      <c r="D9397" s="73"/>
      <c r="E9397" s="73"/>
      <c r="F9397" s="73"/>
      <c r="G9397" s="73"/>
    </row>
    <row r="9398" spans="1:7" x14ac:dyDescent="0.25">
      <c r="A9398" s="71" t="str">
        <f>IF(
   SUMPRODUCT(--(Sinduscon!$3:$3=DATE(2013,INT((ROW(A9595)-1)/20)+1,1)))&gt;0,
   DATE(2013,INT((ROW(A9595)-1)/20)+1,1),
   ""
)</f>
        <v/>
      </c>
      <c r="B9398" s="72" t="str">
        <f t="shared" si="345"/>
        <v/>
      </c>
      <c r="C9398" s="73"/>
      <c r="D9398" s="73"/>
      <c r="E9398" s="73"/>
      <c r="F9398" s="73"/>
      <c r="G9398" s="73"/>
    </row>
    <row r="9399" spans="1:7" x14ac:dyDescent="0.25">
      <c r="A9399" s="71" t="str">
        <f>IF(
   SUMPRODUCT(--(Sinduscon!$3:$3=DATE(2013,INT((ROW(A9596)-1)/20)+1,1)))&gt;0,
   DATE(2013,INT((ROW(A9596)-1)/20)+1,1),
   ""
)</f>
        <v/>
      </c>
      <c r="B9399" s="72" t="str">
        <f t="shared" si="345"/>
        <v/>
      </c>
      <c r="C9399" s="73"/>
      <c r="D9399" s="73"/>
      <c r="E9399" s="73"/>
      <c r="F9399" s="73"/>
      <c r="G9399" s="73"/>
    </row>
    <row r="9400" spans="1:7" x14ac:dyDescent="0.25">
      <c r="A9400" s="71" t="str">
        <f>IF(
   SUMPRODUCT(--(Sinduscon!$3:$3=DATE(2013,INT((ROW(A9597)-1)/20)+1,1)))&gt;0,
   DATE(2013,INT((ROW(A9597)-1)/20)+1,1),
   ""
)</f>
        <v/>
      </c>
      <c r="B9400" s="72" t="str">
        <f t="shared" si="345"/>
        <v/>
      </c>
      <c r="C9400" s="73"/>
      <c r="D9400" s="73"/>
      <c r="E9400" s="73"/>
      <c r="F9400" s="73"/>
      <c r="G9400" s="73"/>
    </row>
    <row r="9401" spans="1:7" x14ac:dyDescent="0.25">
      <c r="A9401" s="71" t="str">
        <f>IF(
   SUMPRODUCT(--(Sinduscon!$3:$3=DATE(2013,INT((ROW(A9598)-1)/20)+1,1)))&gt;0,
   DATE(2013,INT((ROW(A9598)-1)/20)+1,1),
   ""
)</f>
        <v/>
      </c>
      <c r="B9401" s="72" t="str">
        <f t="shared" si="345"/>
        <v/>
      </c>
      <c r="C9401" s="73"/>
      <c r="D9401" s="73"/>
      <c r="E9401" s="73"/>
      <c r="F9401" s="73"/>
      <c r="G9401" s="73"/>
    </row>
    <row r="9402" spans="1:7" x14ac:dyDescent="0.25">
      <c r="A9402" s="71" t="str">
        <f>IF(
   SUMPRODUCT(--(Sinduscon!$3:$3=DATE(2013,INT((ROW(A9599)-1)/20)+1,1)))&gt;0,
   DATE(2013,INT((ROW(A9599)-1)/20)+1,1),
   ""
)</f>
        <v/>
      </c>
      <c r="B9402" s="72" t="str">
        <f t="shared" si="345"/>
        <v/>
      </c>
      <c r="C9402" s="73"/>
      <c r="D9402" s="73"/>
      <c r="E9402" s="73"/>
      <c r="F9402" s="73"/>
      <c r="G9402" s="73"/>
    </row>
    <row r="9403" spans="1:7" x14ac:dyDescent="0.25">
      <c r="A9403" s="71" t="str">
        <f>IF(
   SUMPRODUCT(--(Sinduscon!$3:$3=DATE(2013,INT((ROW(A9600)-1)/20)+1,1)))&gt;0,
   DATE(2013,INT((ROW(A9600)-1)/20)+1,1),
   ""
)</f>
        <v/>
      </c>
      <c r="B9403" s="72" t="str">
        <f t="shared" si="345"/>
        <v/>
      </c>
      <c r="C9403" s="73"/>
      <c r="D9403" s="73"/>
      <c r="E9403" s="73"/>
      <c r="F9403" s="73"/>
      <c r="G9403" s="73"/>
    </row>
    <row r="9404" spans="1:7" x14ac:dyDescent="0.25">
      <c r="A9404" s="71" t="str">
        <f>IF(
   SUMPRODUCT(--(Sinduscon!$3:$3=DATE(2013,INT((ROW(A9601)-1)/20)+1,1)))&gt;0,
   DATE(2013,INT((ROW(A9601)-1)/20)+1,1),
   ""
)</f>
        <v/>
      </c>
      <c r="B9404" s="72" t="str">
        <f t="shared" si="345"/>
        <v/>
      </c>
      <c r="C9404" s="73"/>
      <c r="D9404" s="73"/>
      <c r="E9404" s="73"/>
      <c r="F9404" s="73"/>
      <c r="G9404" s="73"/>
    </row>
    <row r="9405" spans="1:7" x14ac:dyDescent="0.25">
      <c r="A9405" s="71" t="str">
        <f>IF(
   SUMPRODUCT(--(Sinduscon!$3:$3=DATE(2013,INT((ROW(A9602)-1)/20)+1,1)))&gt;0,
   DATE(2013,INT((ROW(A9602)-1)/20)+1,1),
   ""
)</f>
        <v/>
      </c>
      <c r="B9405" s="72" t="str">
        <f t="shared" si="345"/>
        <v/>
      </c>
      <c r="C9405" s="73"/>
      <c r="D9405" s="73"/>
      <c r="E9405" s="73"/>
      <c r="F9405" s="73"/>
      <c r="G9405" s="73"/>
    </row>
    <row r="9406" spans="1:7" x14ac:dyDescent="0.25">
      <c r="A9406" s="71" t="str">
        <f>IF(
   SUMPRODUCT(--(Sinduscon!$3:$3=DATE(2013,INT((ROW(A9603)-1)/20)+1,1)))&gt;0,
   DATE(2013,INT((ROW(A9603)-1)/20)+1,1),
   ""
)</f>
        <v/>
      </c>
      <c r="B9406" s="72" t="str">
        <f t="shared" si="345"/>
        <v/>
      </c>
      <c r="C9406" s="73"/>
      <c r="D9406" s="73"/>
      <c r="E9406" s="73"/>
      <c r="F9406" s="73"/>
      <c r="G9406" s="73"/>
    </row>
    <row r="9407" spans="1:7" x14ac:dyDescent="0.25">
      <c r="A9407" s="71" t="str">
        <f>IF(
   SUMPRODUCT(--(Sinduscon!$3:$3=DATE(2013,INT((ROW(A9604)-1)/20)+1,1)))&gt;0,
   DATE(2013,INT((ROW(A9604)-1)/20)+1,1),
   ""
)</f>
        <v/>
      </c>
      <c r="B9407" s="72" t="str">
        <f t="shared" si="345"/>
        <v/>
      </c>
      <c r="C9407" s="73"/>
      <c r="D9407" s="73"/>
      <c r="E9407" s="73"/>
      <c r="F9407" s="73"/>
      <c r="G9407" s="73"/>
    </row>
    <row r="9408" spans="1:7" x14ac:dyDescent="0.25">
      <c r="A9408" s="71" t="str">
        <f>IF(
   SUMPRODUCT(--(Sinduscon!$3:$3=DATE(2013,INT((ROW(A9605)-1)/20)+1,1)))&gt;0,
   DATE(2013,INT((ROW(A9605)-1)/20)+1,1),
   ""
)</f>
        <v/>
      </c>
      <c r="B9408" s="72" t="str">
        <f t="shared" si="345"/>
        <v/>
      </c>
      <c r="C9408" s="73"/>
      <c r="D9408" s="73"/>
      <c r="E9408" s="73"/>
      <c r="F9408" s="73"/>
      <c r="G9408" s="73"/>
    </row>
    <row r="9409" spans="1:7" x14ac:dyDescent="0.25">
      <c r="A9409" s="71" t="str">
        <f>IF(
   SUMPRODUCT(--(Sinduscon!$3:$3=DATE(2013,INT((ROW(A9606)-1)/20)+1,1)))&gt;0,
   DATE(2013,INT((ROW(A9606)-1)/20)+1,1),
   ""
)</f>
        <v/>
      </c>
      <c r="B9409" s="72" t="str">
        <f t="shared" si="345"/>
        <v/>
      </c>
      <c r="C9409" s="73"/>
      <c r="D9409" s="73"/>
      <c r="E9409" s="73"/>
      <c r="F9409" s="73"/>
      <c r="G9409" s="73"/>
    </row>
    <row r="9410" spans="1:7" x14ac:dyDescent="0.25">
      <c r="A9410" s="71" t="str">
        <f>IF(
   SUMPRODUCT(--(Sinduscon!$3:$3=DATE(2013,INT((ROW(A9607)-1)/20)+1,1)))&gt;0,
   DATE(2013,INT((ROW(A9607)-1)/20)+1,1),
   ""
)</f>
        <v/>
      </c>
      <c r="B9410" s="72" t="str">
        <f t="shared" si="345"/>
        <v/>
      </c>
      <c r="C9410" s="73"/>
      <c r="D9410" s="73"/>
      <c r="E9410" s="73"/>
      <c r="F9410" s="73"/>
      <c r="G9410" s="73"/>
    </row>
    <row r="9411" spans="1:7" x14ac:dyDescent="0.25">
      <c r="A9411" s="71" t="str">
        <f>IF(
   SUMPRODUCT(--(Sinduscon!$3:$3=DATE(2013,INT((ROW(A9608)-1)/20)+1,1)))&gt;0,
   DATE(2013,INT((ROW(A9608)-1)/20)+1,1),
   ""
)</f>
        <v/>
      </c>
      <c r="B9411" s="72" t="str">
        <f t="shared" si="345"/>
        <v/>
      </c>
      <c r="C9411" s="73"/>
      <c r="D9411" s="73"/>
      <c r="E9411" s="73"/>
      <c r="F9411" s="73"/>
      <c r="G9411" s="73"/>
    </row>
    <row r="9412" spans="1:7" x14ac:dyDescent="0.25">
      <c r="A9412" s="71" t="str">
        <f>IF(
   SUMPRODUCT(--(Sinduscon!$3:$3=DATE(2013,INT((ROW(A9609)-1)/20)+1,1)))&gt;0,
   DATE(2013,INT((ROW(A9609)-1)/20)+1,1),
   ""
)</f>
        <v/>
      </c>
      <c r="B9412" s="72" t="str">
        <f t="shared" si="345"/>
        <v/>
      </c>
      <c r="C9412" s="73"/>
      <c r="D9412" s="73"/>
      <c r="E9412" s="73"/>
      <c r="F9412" s="73"/>
      <c r="G9412" s="73"/>
    </row>
    <row r="9413" spans="1:7" x14ac:dyDescent="0.25">
      <c r="A9413" s="71" t="str">
        <f>IF(
   SUMPRODUCT(--(Sinduscon!$3:$3=DATE(2013,INT((ROW(A9610)-1)/20)+1,1)))&gt;0,
   DATE(2013,INT((ROW(A9610)-1)/20)+1,1),
   ""
)</f>
        <v/>
      </c>
      <c r="B9413" s="72" t="str">
        <f t="shared" si="345"/>
        <v/>
      </c>
      <c r="C9413" s="73"/>
      <c r="D9413" s="73"/>
      <c r="E9413" s="73"/>
      <c r="F9413" s="73"/>
      <c r="G9413" s="73"/>
    </row>
    <row r="9414" spans="1:7" x14ac:dyDescent="0.25">
      <c r="A9414" s="71" t="str">
        <f>IF(
   SUMPRODUCT(--(Sinduscon!$3:$3=DATE(2013,INT((ROW(A9611)-1)/20)+1,1)))&gt;0,
   DATE(2013,INT((ROW(A9611)-1)/20)+1,1),
   ""
)</f>
        <v/>
      </c>
      <c r="B9414" s="72" t="str">
        <f t="shared" si="345"/>
        <v/>
      </c>
      <c r="C9414" s="73"/>
      <c r="D9414" s="73"/>
      <c r="E9414" s="73"/>
      <c r="F9414" s="73"/>
      <c r="G9414" s="73"/>
    </row>
    <row r="9415" spans="1:7" x14ac:dyDescent="0.25">
      <c r="A9415" s="71" t="str">
        <f>IF(
   SUMPRODUCT(--(Sinduscon!$3:$3=DATE(2013,INT((ROW(A9612)-1)/20)+1,1)))&gt;0,
   DATE(2013,INT((ROW(A9612)-1)/20)+1,1),
   ""
)</f>
        <v/>
      </c>
      <c r="B9415" s="72" t="str">
        <f t="shared" si="345"/>
        <v/>
      </c>
      <c r="C9415" s="73"/>
      <c r="D9415" s="73"/>
      <c r="E9415" s="73"/>
      <c r="F9415" s="73"/>
      <c r="G9415" s="73"/>
    </row>
    <row r="9416" spans="1:7" x14ac:dyDescent="0.25">
      <c r="A9416" s="71" t="str">
        <f>IF(
   SUMPRODUCT(--(Sinduscon!$3:$3=DATE(2013,INT((ROW(A9613)-1)/20)+1,1)))&gt;0,
   DATE(2013,INT((ROW(A9613)-1)/20)+1,1),
   ""
)</f>
        <v/>
      </c>
      <c r="B9416" s="72" t="str">
        <f t="shared" ref="B9416:B9479" si="346">IF(A9416&lt;&gt;"", CHOOSE(MOD(QUOTIENT(ROW()-4,4),5)+1,"R-1","PP-4","R-8","R-16","PIS"), "")</f>
        <v/>
      </c>
      <c r="C9416" s="73"/>
      <c r="D9416" s="73"/>
      <c r="E9416" s="73"/>
      <c r="F9416" s="73"/>
      <c r="G9416" s="73"/>
    </row>
    <row r="9417" spans="1:7" x14ac:dyDescent="0.25">
      <c r="A9417" s="71" t="str">
        <f>IF(
   SUMPRODUCT(--(Sinduscon!$3:$3=DATE(2013,INT((ROW(A9614)-1)/20)+1,1)))&gt;0,
   DATE(2013,INT((ROW(A9614)-1)/20)+1,1),
   ""
)</f>
        <v/>
      </c>
      <c r="B9417" s="72" t="str">
        <f t="shared" si="346"/>
        <v/>
      </c>
      <c r="C9417" s="73"/>
      <c r="D9417" s="73"/>
      <c r="E9417" s="73"/>
      <c r="F9417" s="73"/>
      <c r="G9417" s="73"/>
    </row>
    <row r="9418" spans="1:7" x14ac:dyDescent="0.25">
      <c r="A9418" s="71" t="str">
        <f>IF(
   SUMPRODUCT(--(Sinduscon!$3:$3=DATE(2013,INT((ROW(A9615)-1)/20)+1,1)))&gt;0,
   DATE(2013,INT((ROW(A9615)-1)/20)+1,1),
   ""
)</f>
        <v/>
      </c>
      <c r="B9418" s="72" t="str">
        <f t="shared" si="346"/>
        <v/>
      </c>
      <c r="C9418" s="73"/>
      <c r="D9418" s="73"/>
      <c r="E9418" s="73"/>
      <c r="F9418" s="73"/>
      <c r="G9418" s="73"/>
    </row>
    <row r="9419" spans="1:7" x14ac:dyDescent="0.25">
      <c r="A9419" s="71" t="str">
        <f>IF(
   SUMPRODUCT(--(Sinduscon!$3:$3=DATE(2013,INT((ROW(A9616)-1)/20)+1,1)))&gt;0,
   DATE(2013,INT((ROW(A9616)-1)/20)+1,1),
   ""
)</f>
        <v/>
      </c>
      <c r="B9419" s="72" t="str">
        <f t="shared" si="346"/>
        <v/>
      </c>
      <c r="C9419" s="73"/>
      <c r="D9419" s="73"/>
      <c r="E9419" s="73"/>
      <c r="F9419" s="73"/>
      <c r="G9419" s="73"/>
    </row>
    <row r="9420" spans="1:7" x14ac:dyDescent="0.25">
      <c r="A9420" s="71" t="str">
        <f>IF(
   SUMPRODUCT(--(Sinduscon!$3:$3=DATE(2013,INT((ROW(A9617)-1)/20)+1,1)))&gt;0,
   DATE(2013,INT((ROW(A9617)-1)/20)+1,1),
   ""
)</f>
        <v/>
      </c>
      <c r="B9420" s="72" t="str">
        <f t="shared" si="346"/>
        <v/>
      </c>
      <c r="C9420" s="73"/>
      <c r="D9420" s="73"/>
      <c r="E9420" s="73"/>
      <c r="F9420" s="73"/>
      <c r="G9420" s="73"/>
    </row>
    <row r="9421" spans="1:7" x14ac:dyDescent="0.25">
      <c r="A9421" s="71" t="str">
        <f>IF(
   SUMPRODUCT(--(Sinduscon!$3:$3=DATE(2013,INT((ROW(A9618)-1)/20)+1,1)))&gt;0,
   DATE(2013,INT((ROW(A9618)-1)/20)+1,1),
   ""
)</f>
        <v/>
      </c>
      <c r="B9421" s="72" t="str">
        <f t="shared" si="346"/>
        <v/>
      </c>
      <c r="C9421" s="73"/>
      <c r="D9421" s="73"/>
      <c r="E9421" s="73"/>
      <c r="F9421" s="73"/>
      <c r="G9421" s="73"/>
    </row>
    <row r="9422" spans="1:7" x14ac:dyDescent="0.25">
      <c r="A9422" s="71" t="str">
        <f>IF(
   SUMPRODUCT(--(Sinduscon!$3:$3=DATE(2013,INT((ROW(A9619)-1)/20)+1,1)))&gt;0,
   DATE(2013,INT((ROW(A9619)-1)/20)+1,1),
   ""
)</f>
        <v/>
      </c>
      <c r="B9422" s="72" t="str">
        <f t="shared" si="346"/>
        <v/>
      </c>
      <c r="C9422" s="73"/>
      <c r="D9422" s="73"/>
      <c r="E9422" s="73"/>
      <c r="F9422" s="73"/>
      <c r="G9422" s="73"/>
    </row>
    <row r="9423" spans="1:7" x14ac:dyDescent="0.25">
      <c r="A9423" s="71" t="str">
        <f>IF(
   SUMPRODUCT(--(Sinduscon!$3:$3=DATE(2013,INT((ROW(A9620)-1)/20)+1,1)))&gt;0,
   DATE(2013,INT((ROW(A9620)-1)/20)+1,1),
   ""
)</f>
        <v/>
      </c>
      <c r="B9423" s="72" t="str">
        <f t="shared" si="346"/>
        <v/>
      </c>
      <c r="C9423" s="73"/>
      <c r="D9423" s="73"/>
      <c r="E9423" s="73"/>
      <c r="F9423" s="73"/>
      <c r="G9423" s="73"/>
    </row>
    <row r="9424" spans="1:7" x14ac:dyDescent="0.25">
      <c r="A9424" s="71" t="str">
        <f>IF(
   SUMPRODUCT(--(Sinduscon!$3:$3=DATE(2013,INT((ROW(A9621)-1)/20)+1,1)))&gt;0,
   DATE(2013,INT((ROW(A9621)-1)/20)+1,1),
   ""
)</f>
        <v/>
      </c>
      <c r="B9424" s="72" t="str">
        <f t="shared" si="346"/>
        <v/>
      </c>
      <c r="C9424" s="73"/>
      <c r="D9424" s="73"/>
      <c r="E9424" s="73"/>
      <c r="F9424" s="73"/>
      <c r="G9424" s="73"/>
    </row>
    <row r="9425" spans="1:7" x14ac:dyDescent="0.25">
      <c r="A9425" s="71" t="str">
        <f>IF(
   SUMPRODUCT(--(Sinduscon!$3:$3=DATE(2013,INT((ROW(A9622)-1)/20)+1,1)))&gt;0,
   DATE(2013,INT((ROW(A9622)-1)/20)+1,1),
   ""
)</f>
        <v/>
      </c>
      <c r="B9425" s="72" t="str">
        <f t="shared" si="346"/>
        <v/>
      </c>
      <c r="C9425" s="73"/>
      <c r="D9425" s="73"/>
      <c r="E9425" s="73"/>
      <c r="F9425" s="73"/>
      <c r="G9425" s="73"/>
    </row>
    <row r="9426" spans="1:7" x14ac:dyDescent="0.25">
      <c r="A9426" s="71" t="str">
        <f>IF(
   SUMPRODUCT(--(Sinduscon!$3:$3=DATE(2013,INT((ROW(A9623)-1)/20)+1,1)))&gt;0,
   DATE(2013,INT((ROW(A9623)-1)/20)+1,1),
   ""
)</f>
        <v/>
      </c>
      <c r="B9426" s="72" t="str">
        <f t="shared" si="346"/>
        <v/>
      </c>
      <c r="C9426" s="73"/>
      <c r="D9426" s="73"/>
      <c r="E9426" s="73"/>
      <c r="F9426" s="73"/>
      <c r="G9426" s="73"/>
    </row>
    <row r="9427" spans="1:7" x14ac:dyDescent="0.25">
      <c r="A9427" s="71" t="str">
        <f>IF(
   SUMPRODUCT(--(Sinduscon!$3:$3=DATE(2013,INT((ROW(A9624)-1)/20)+1,1)))&gt;0,
   DATE(2013,INT((ROW(A9624)-1)/20)+1,1),
   ""
)</f>
        <v/>
      </c>
      <c r="B9427" s="72" t="str">
        <f t="shared" si="346"/>
        <v/>
      </c>
      <c r="C9427" s="73"/>
      <c r="D9427" s="73"/>
      <c r="E9427" s="73"/>
      <c r="F9427" s="73"/>
      <c r="G9427" s="73"/>
    </row>
    <row r="9428" spans="1:7" x14ac:dyDescent="0.25">
      <c r="A9428" s="71" t="str">
        <f>IF(
   SUMPRODUCT(--(Sinduscon!$3:$3=DATE(2013,INT((ROW(A9625)-1)/20)+1,1)))&gt;0,
   DATE(2013,INT((ROW(A9625)-1)/20)+1,1),
   ""
)</f>
        <v/>
      </c>
      <c r="B9428" s="72" t="str">
        <f t="shared" si="346"/>
        <v/>
      </c>
      <c r="C9428" s="73"/>
      <c r="D9428" s="73"/>
      <c r="E9428" s="73"/>
      <c r="F9428" s="73"/>
      <c r="G9428" s="73"/>
    </row>
    <row r="9429" spans="1:7" x14ac:dyDescent="0.25">
      <c r="A9429" s="71" t="str">
        <f>IF(
   SUMPRODUCT(--(Sinduscon!$3:$3=DATE(2013,INT((ROW(A9626)-1)/20)+1,1)))&gt;0,
   DATE(2013,INT((ROW(A9626)-1)/20)+1,1),
   ""
)</f>
        <v/>
      </c>
      <c r="B9429" s="72" t="str">
        <f t="shared" si="346"/>
        <v/>
      </c>
      <c r="C9429" s="73"/>
      <c r="D9429" s="73"/>
      <c r="E9429" s="73"/>
      <c r="F9429" s="73"/>
      <c r="G9429" s="73"/>
    </row>
    <row r="9430" spans="1:7" x14ac:dyDescent="0.25">
      <c r="A9430" s="71" t="str">
        <f>IF(
   SUMPRODUCT(--(Sinduscon!$3:$3=DATE(2013,INT((ROW(A9627)-1)/20)+1,1)))&gt;0,
   DATE(2013,INT((ROW(A9627)-1)/20)+1,1),
   ""
)</f>
        <v/>
      </c>
      <c r="B9430" s="72" t="str">
        <f t="shared" si="346"/>
        <v/>
      </c>
      <c r="C9430" s="73"/>
      <c r="D9430" s="73"/>
      <c r="E9430" s="73"/>
      <c r="F9430" s="73"/>
      <c r="G9430" s="73"/>
    </row>
    <row r="9431" spans="1:7" x14ac:dyDescent="0.25">
      <c r="A9431" s="71" t="str">
        <f>IF(
   SUMPRODUCT(--(Sinduscon!$3:$3=DATE(2013,INT((ROW(A9628)-1)/20)+1,1)))&gt;0,
   DATE(2013,INT((ROW(A9628)-1)/20)+1,1),
   ""
)</f>
        <v/>
      </c>
      <c r="B9431" s="72" t="str">
        <f t="shared" si="346"/>
        <v/>
      </c>
      <c r="C9431" s="73"/>
      <c r="D9431" s="73"/>
      <c r="E9431" s="73"/>
      <c r="F9431" s="73"/>
      <c r="G9431" s="73"/>
    </row>
    <row r="9432" spans="1:7" x14ac:dyDescent="0.25">
      <c r="A9432" s="71" t="str">
        <f>IF(
   SUMPRODUCT(--(Sinduscon!$3:$3=DATE(2013,INT((ROW(A9629)-1)/20)+1,1)))&gt;0,
   DATE(2013,INT((ROW(A9629)-1)/20)+1,1),
   ""
)</f>
        <v/>
      </c>
      <c r="B9432" s="72" t="str">
        <f t="shared" si="346"/>
        <v/>
      </c>
      <c r="C9432" s="73"/>
      <c r="D9432" s="73"/>
      <c r="E9432" s="73"/>
      <c r="F9432" s="73"/>
      <c r="G9432" s="73"/>
    </row>
    <row r="9433" spans="1:7" x14ac:dyDescent="0.25">
      <c r="A9433" s="71" t="str">
        <f>IF(
   SUMPRODUCT(--(Sinduscon!$3:$3=DATE(2013,INT((ROW(A9630)-1)/20)+1,1)))&gt;0,
   DATE(2013,INT((ROW(A9630)-1)/20)+1,1),
   ""
)</f>
        <v/>
      </c>
      <c r="B9433" s="72" t="str">
        <f t="shared" si="346"/>
        <v/>
      </c>
      <c r="C9433" s="73"/>
      <c r="D9433" s="73"/>
      <c r="E9433" s="73"/>
      <c r="F9433" s="73"/>
      <c r="G9433" s="73"/>
    </row>
    <row r="9434" spans="1:7" x14ac:dyDescent="0.25">
      <c r="A9434" s="71" t="str">
        <f>IF(
   SUMPRODUCT(--(Sinduscon!$3:$3=DATE(2013,INT((ROW(A9631)-1)/20)+1,1)))&gt;0,
   DATE(2013,INT((ROW(A9631)-1)/20)+1,1),
   ""
)</f>
        <v/>
      </c>
      <c r="B9434" s="72" t="str">
        <f t="shared" si="346"/>
        <v/>
      </c>
      <c r="C9434" s="73"/>
      <c r="D9434" s="73"/>
      <c r="E9434" s="73"/>
      <c r="F9434" s="73"/>
      <c r="G9434" s="73"/>
    </row>
    <row r="9435" spans="1:7" x14ac:dyDescent="0.25">
      <c r="A9435" s="71" t="str">
        <f>IF(
   SUMPRODUCT(--(Sinduscon!$3:$3=DATE(2013,INT((ROW(A9632)-1)/20)+1,1)))&gt;0,
   DATE(2013,INT((ROW(A9632)-1)/20)+1,1),
   ""
)</f>
        <v/>
      </c>
      <c r="B9435" s="72" t="str">
        <f t="shared" si="346"/>
        <v/>
      </c>
      <c r="C9435" s="73"/>
      <c r="D9435" s="73"/>
      <c r="E9435" s="73"/>
      <c r="F9435" s="73"/>
      <c r="G9435" s="73"/>
    </row>
    <row r="9436" spans="1:7" x14ac:dyDescent="0.25">
      <c r="A9436" s="71" t="str">
        <f>IF(
   SUMPRODUCT(--(Sinduscon!$3:$3=DATE(2013,INT((ROW(A9633)-1)/20)+1,1)))&gt;0,
   DATE(2013,INT((ROW(A9633)-1)/20)+1,1),
   ""
)</f>
        <v/>
      </c>
      <c r="B9436" s="72" t="str">
        <f t="shared" si="346"/>
        <v/>
      </c>
      <c r="C9436" s="73"/>
      <c r="D9436" s="73"/>
      <c r="E9436" s="73"/>
      <c r="F9436" s="73"/>
      <c r="G9436" s="73"/>
    </row>
    <row r="9437" spans="1:7" x14ac:dyDescent="0.25">
      <c r="A9437" s="71" t="str">
        <f>IF(
   SUMPRODUCT(--(Sinduscon!$3:$3=DATE(2013,INT((ROW(A9634)-1)/20)+1,1)))&gt;0,
   DATE(2013,INT((ROW(A9634)-1)/20)+1,1),
   ""
)</f>
        <v/>
      </c>
      <c r="B9437" s="72" t="str">
        <f t="shared" si="346"/>
        <v/>
      </c>
      <c r="C9437" s="73"/>
      <c r="D9437" s="73"/>
      <c r="E9437" s="73"/>
      <c r="F9437" s="73"/>
      <c r="G9437" s="73"/>
    </row>
    <row r="9438" spans="1:7" x14ac:dyDescent="0.25">
      <c r="A9438" s="71" t="str">
        <f>IF(
   SUMPRODUCT(--(Sinduscon!$3:$3=DATE(2013,INT((ROW(A9635)-1)/20)+1,1)))&gt;0,
   DATE(2013,INT((ROW(A9635)-1)/20)+1,1),
   ""
)</f>
        <v/>
      </c>
      <c r="B9438" s="72" t="str">
        <f t="shared" si="346"/>
        <v/>
      </c>
      <c r="C9438" s="73"/>
      <c r="D9438" s="73"/>
      <c r="E9438" s="73"/>
      <c r="F9438" s="73"/>
      <c r="G9438" s="73"/>
    </row>
    <row r="9439" spans="1:7" x14ac:dyDescent="0.25">
      <c r="A9439" s="71" t="str">
        <f>IF(
   SUMPRODUCT(--(Sinduscon!$3:$3=DATE(2013,INT((ROW(A9636)-1)/20)+1,1)))&gt;0,
   DATE(2013,INT((ROW(A9636)-1)/20)+1,1),
   ""
)</f>
        <v/>
      </c>
      <c r="B9439" s="72" t="str">
        <f t="shared" si="346"/>
        <v/>
      </c>
      <c r="C9439" s="73"/>
      <c r="D9439" s="73"/>
      <c r="E9439" s="73"/>
      <c r="F9439" s="73"/>
      <c r="G9439" s="73"/>
    </row>
    <row r="9440" spans="1:7" x14ac:dyDescent="0.25">
      <c r="A9440" s="71" t="str">
        <f>IF(
   SUMPRODUCT(--(Sinduscon!$3:$3=DATE(2013,INT((ROW(A9637)-1)/20)+1,1)))&gt;0,
   DATE(2013,INT((ROW(A9637)-1)/20)+1,1),
   ""
)</f>
        <v/>
      </c>
      <c r="B9440" s="72" t="str">
        <f t="shared" si="346"/>
        <v/>
      </c>
      <c r="C9440" s="73"/>
      <c r="D9440" s="73"/>
      <c r="E9440" s="73"/>
      <c r="F9440" s="73"/>
      <c r="G9440" s="73"/>
    </row>
    <row r="9441" spans="1:7" x14ac:dyDescent="0.25">
      <c r="A9441" s="71" t="str">
        <f>IF(
   SUMPRODUCT(--(Sinduscon!$3:$3=DATE(2013,INT((ROW(A9638)-1)/20)+1,1)))&gt;0,
   DATE(2013,INT((ROW(A9638)-1)/20)+1,1),
   ""
)</f>
        <v/>
      </c>
      <c r="B9441" s="72" t="str">
        <f t="shared" si="346"/>
        <v/>
      </c>
      <c r="C9441" s="73"/>
      <c r="D9441" s="73"/>
      <c r="E9441" s="73"/>
      <c r="F9441" s="73"/>
      <c r="G9441" s="73"/>
    </row>
    <row r="9442" spans="1:7" x14ac:dyDescent="0.25">
      <c r="A9442" s="71" t="str">
        <f>IF(
   SUMPRODUCT(--(Sinduscon!$3:$3=DATE(2013,INT((ROW(A9639)-1)/20)+1,1)))&gt;0,
   DATE(2013,INT((ROW(A9639)-1)/20)+1,1),
   ""
)</f>
        <v/>
      </c>
      <c r="B9442" s="72" t="str">
        <f t="shared" si="346"/>
        <v/>
      </c>
      <c r="C9442" s="73"/>
      <c r="D9442" s="73"/>
      <c r="E9442" s="73"/>
      <c r="F9442" s="73"/>
      <c r="G9442" s="73"/>
    </row>
    <row r="9443" spans="1:7" x14ac:dyDescent="0.25">
      <c r="A9443" s="71" t="str">
        <f>IF(
   SUMPRODUCT(--(Sinduscon!$3:$3=DATE(2013,INT((ROW(A9640)-1)/20)+1,1)))&gt;0,
   DATE(2013,INT((ROW(A9640)-1)/20)+1,1),
   ""
)</f>
        <v/>
      </c>
      <c r="B9443" s="72" t="str">
        <f t="shared" si="346"/>
        <v/>
      </c>
      <c r="C9443" s="73"/>
      <c r="D9443" s="73"/>
      <c r="E9443" s="73"/>
      <c r="F9443" s="73"/>
      <c r="G9443" s="73"/>
    </row>
    <row r="9444" spans="1:7" x14ac:dyDescent="0.25">
      <c r="A9444" s="71" t="str">
        <f>IF(
   SUMPRODUCT(--(Sinduscon!$3:$3=DATE(2013,INT((ROW(A9641)-1)/20)+1,1)))&gt;0,
   DATE(2013,INT((ROW(A9641)-1)/20)+1,1),
   ""
)</f>
        <v/>
      </c>
      <c r="B9444" s="72" t="str">
        <f t="shared" si="346"/>
        <v/>
      </c>
      <c r="C9444" s="73"/>
      <c r="D9444" s="73"/>
      <c r="E9444" s="73"/>
      <c r="F9444" s="73"/>
      <c r="G9444" s="73"/>
    </row>
    <row r="9445" spans="1:7" x14ac:dyDescent="0.25">
      <c r="A9445" s="71" t="str">
        <f>IF(
   SUMPRODUCT(--(Sinduscon!$3:$3=DATE(2013,INT((ROW(A9642)-1)/20)+1,1)))&gt;0,
   DATE(2013,INT((ROW(A9642)-1)/20)+1,1),
   ""
)</f>
        <v/>
      </c>
      <c r="B9445" s="72" t="str">
        <f t="shared" si="346"/>
        <v/>
      </c>
      <c r="C9445" s="73"/>
      <c r="D9445" s="73"/>
      <c r="E9445" s="73"/>
      <c r="F9445" s="73"/>
      <c r="G9445" s="73"/>
    </row>
    <row r="9446" spans="1:7" x14ac:dyDescent="0.25">
      <c r="A9446" s="71" t="str">
        <f>IF(
   SUMPRODUCT(--(Sinduscon!$3:$3=DATE(2013,INT((ROW(A9643)-1)/20)+1,1)))&gt;0,
   DATE(2013,INT((ROW(A9643)-1)/20)+1,1),
   ""
)</f>
        <v/>
      </c>
      <c r="B9446" s="72" t="str">
        <f t="shared" si="346"/>
        <v/>
      </c>
      <c r="C9446" s="73"/>
      <c r="D9446" s="73"/>
      <c r="E9446" s="73"/>
      <c r="F9446" s="73"/>
      <c r="G9446" s="73"/>
    </row>
    <row r="9447" spans="1:7" x14ac:dyDescent="0.25">
      <c r="A9447" s="71" t="str">
        <f>IF(
   SUMPRODUCT(--(Sinduscon!$3:$3=DATE(2013,INT((ROW(A9644)-1)/20)+1,1)))&gt;0,
   DATE(2013,INT((ROW(A9644)-1)/20)+1,1),
   ""
)</f>
        <v/>
      </c>
      <c r="B9447" s="72" t="str">
        <f t="shared" si="346"/>
        <v/>
      </c>
      <c r="C9447" s="73"/>
      <c r="D9447" s="73"/>
      <c r="E9447" s="73"/>
      <c r="F9447" s="73"/>
      <c r="G9447" s="73"/>
    </row>
    <row r="9448" spans="1:7" x14ac:dyDescent="0.25">
      <c r="A9448" s="71" t="str">
        <f>IF(
   SUMPRODUCT(--(Sinduscon!$3:$3=DATE(2013,INT((ROW(A9645)-1)/20)+1,1)))&gt;0,
   DATE(2013,INT((ROW(A9645)-1)/20)+1,1),
   ""
)</f>
        <v/>
      </c>
      <c r="B9448" s="72" t="str">
        <f t="shared" si="346"/>
        <v/>
      </c>
      <c r="C9448" s="73"/>
      <c r="D9448" s="73"/>
      <c r="E9448" s="73"/>
      <c r="F9448" s="73"/>
      <c r="G9448" s="73"/>
    </row>
    <row r="9449" spans="1:7" x14ac:dyDescent="0.25">
      <c r="A9449" s="71" t="str">
        <f>IF(
   SUMPRODUCT(--(Sinduscon!$3:$3=DATE(2013,INT((ROW(A9646)-1)/20)+1,1)))&gt;0,
   DATE(2013,INT((ROW(A9646)-1)/20)+1,1),
   ""
)</f>
        <v/>
      </c>
      <c r="B9449" s="72" t="str">
        <f t="shared" si="346"/>
        <v/>
      </c>
      <c r="C9449" s="73"/>
      <c r="D9449" s="73"/>
      <c r="E9449" s="73"/>
      <c r="F9449" s="73"/>
      <c r="G9449" s="73"/>
    </row>
    <row r="9450" spans="1:7" x14ac:dyDescent="0.25">
      <c r="A9450" s="71" t="str">
        <f>IF(
   SUMPRODUCT(--(Sinduscon!$3:$3=DATE(2013,INT((ROW(A9647)-1)/20)+1,1)))&gt;0,
   DATE(2013,INT((ROW(A9647)-1)/20)+1,1),
   ""
)</f>
        <v/>
      </c>
      <c r="B9450" s="72" t="str">
        <f t="shared" si="346"/>
        <v/>
      </c>
      <c r="C9450" s="73"/>
      <c r="D9450" s="73"/>
      <c r="E9450" s="73"/>
      <c r="F9450" s="73"/>
      <c r="G9450" s="73"/>
    </row>
    <row r="9451" spans="1:7" x14ac:dyDescent="0.25">
      <c r="A9451" s="71" t="str">
        <f>IF(
   SUMPRODUCT(--(Sinduscon!$3:$3=DATE(2013,INT((ROW(A9648)-1)/20)+1,1)))&gt;0,
   DATE(2013,INT((ROW(A9648)-1)/20)+1,1),
   ""
)</f>
        <v/>
      </c>
      <c r="B9451" s="72" t="str">
        <f t="shared" si="346"/>
        <v/>
      </c>
      <c r="C9451" s="73"/>
      <c r="D9451" s="73"/>
      <c r="E9451" s="73"/>
      <c r="F9451" s="73"/>
      <c r="G9451" s="73"/>
    </row>
    <row r="9452" spans="1:7" x14ac:dyDescent="0.25">
      <c r="A9452" s="71" t="str">
        <f>IF(
   SUMPRODUCT(--(Sinduscon!$3:$3=DATE(2013,INT((ROW(A9649)-1)/20)+1,1)))&gt;0,
   DATE(2013,INT((ROW(A9649)-1)/20)+1,1),
   ""
)</f>
        <v/>
      </c>
      <c r="B9452" s="72" t="str">
        <f t="shared" si="346"/>
        <v/>
      </c>
      <c r="C9452" s="73"/>
      <c r="D9452" s="73"/>
      <c r="E9452" s="73"/>
      <c r="F9452" s="73"/>
      <c r="G9452" s="73"/>
    </row>
    <row r="9453" spans="1:7" x14ac:dyDescent="0.25">
      <c r="A9453" s="71" t="str">
        <f>IF(
   SUMPRODUCT(--(Sinduscon!$3:$3=DATE(2013,INT((ROW(A9650)-1)/20)+1,1)))&gt;0,
   DATE(2013,INT((ROW(A9650)-1)/20)+1,1),
   ""
)</f>
        <v/>
      </c>
      <c r="B9453" s="72" t="str">
        <f t="shared" si="346"/>
        <v/>
      </c>
      <c r="C9453" s="73"/>
      <c r="D9453" s="73"/>
      <c r="E9453" s="73"/>
      <c r="F9453" s="73"/>
      <c r="G9453" s="73"/>
    </row>
    <row r="9454" spans="1:7" x14ac:dyDescent="0.25">
      <c r="A9454" s="71" t="str">
        <f>IF(
   SUMPRODUCT(--(Sinduscon!$3:$3=DATE(2013,INT((ROW(A9651)-1)/20)+1,1)))&gt;0,
   DATE(2013,INT((ROW(A9651)-1)/20)+1,1),
   ""
)</f>
        <v/>
      </c>
      <c r="B9454" s="72" t="str">
        <f t="shared" si="346"/>
        <v/>
      </c>
      <c r="C9454" s="73"/>
      <c r="D9454" s="73"/>
      <c r="E9454" s="73"/>
      <c r="F9454" s="73"/>
      <c r="G9454" s="73"/>
    </row>
    <row r="9455" spans="1:7" x14ac:dyDescent="0.25">
      <c r="A9455" s="71" t="str">
        <f>IF(
   SUMPRODUCT(--(Sinduscon!$3:$3=DATE(2013,INT((ROW(A9652)-1)/20)+1,1)))&gt;0,
   DATE(2013,INT((ROW(A9652)-1)/20)+1,1),
   ""
)</f>
        <v/>
      </c>
      <c r="B9455" s="72" t="str">
        <f t="shared" si="346"/>
        <v/>
      </c>
      <c r="C9455" s="73"/>
      <c r="D9455" s="73"/>
      <c r="E9455" s="73"/>
      <c r="F9455" s="73"/>
      <c r="G9455" s="73"/>
    </row>
    <row r="9456" spans="1:7" x14ac:dyDescent="0.25">
      <c r="A9456" s="71" t="str">
        <f>IF(
   SUMPRODUCT(--(Sinduscon!$3:$3=DATE(2013,INT((ROW(A9653)-1)/20)+1,1)))&gt;0,
   DATE(2013,INT((ROW(A9653)-1)/20)+1,1),
   ""
)</f>
        <v/>
      </c>
      <c r="B9456" s="72" t="str">
        <f t="shared" si="346"/>
        <v/>
      </c>
      <c r="C9456" s="73"/>
      <c r="D9456" s="73"/>
      <c r="E9456" s="73"/>
      <c r="F9456" s="73"/>
      <c r="G9456" s="73"/>
    </row>
    <row r="9457" spans="1:7" x14ac:dyDescent="0.25">
      <c r="A9457" s="71" t="str">
        <f>IF(
   SUMPRODUCT(--(Sinduscon!$3:$3=DATE(2013,INT((ROW(A9654)-1)/20)+1,1)))&gt;0,
   DATE(2013,INT((ROW(A9654)-1)/20)+1,1),
   ""
)</f>
        <v/>
      </c>
      <c r="B9457" s="72" t="str">
        <f t="shared" si="346"/>
        <v/>
      </c>
      <c r="C9457" s="73"/>
      <c r="D9457" s="73"/>
      <c r="E9457" s="73"/>
      <c r="F9457" s="73"/>
      <c r="G9457" s="73"/>
    </row>
    <row r="9458" spans="1:7" x14ac:dyDescent="0.25">
      <c r="A9458" s="71" t="str">
        <f>IF(
   SUMPRODUCT(--(Sinduscon!$3:$3=DATE(2013,INT((ROW(A9655)-1)/20)+1,1)))&gt;0,
   DATE(2013,INT((ROW(A9655)-1)/20)+1,1),
   ""
)</f>
        <v/>
      </c>
      <c r="B9458" s="72" t="str">
        <f t="shared" si="346"/>
        <v/>
      </c>
      <c r="C9458" s="73"/>
      <c r="D9458" s="73"/>
      <c r="E9458" s="73"/>
      <c r="F9458" s="73"/>
      <c r="G9458" s="73"/>
    </row>
    <row r="9459" spans="1:7" x14ac:dyDescent="0.25">
      <c r="A9459" s="71" t="str">
        <f>IF(
   SUMPRODUCT(--(Sinduscon!$3:$3=DATE(2013,INT((ROW(A9656)-1)/20)+1,1)))&gt;0,
   DATE(2013,INT((ROW(A9656)-1)/20)+1,1),
   ""
)</f>
        <v/>
      </c>
      <c r="B9459" s="72" t="str">
        <f t="shared" si="346"/>
        <v/>
      </c>
      <c r="C9459" s="73"/>
      <c r="D9459" s="73"/>
      <c r="E9459" s="73"/>
      <c r="F9459" s="73"/>
      <c r="G9459" s="73"/>
    </row>
    <row r="9460" spans="1:7" x14ac:dyDescent="0.25">
      <c r="A9460" s="71" t="str">
        <f>IF(
   SUMPRODUCT(--(Sinduscon!$3:$3=DATE(2013,INT((ROW(A9657)-1)/20)+1,1)))&gt;0,
   DATE(2013,INT((ROW(A9657)-1)/20)+1,1),
   ""
)</f>
        <v/>
      </c>
      <c r="B9460" s="72" t="str">
        <f t="shared" si="346"/>
        <v/>
      </c>
      <c r="C9460" s="73"/>
      <c r="D9460" s="73"/>
      <c r="E9460" s="73"/>
      <c r="F9460" s="73"/>
      <c r="G9460" s="73"/>
    </row>
    <row r="9461" spans="1:7" x14ac:dyDescent="0.25">
      <c r="A9461" s="71" t="str">
        <f>IF(
   SUMPRODUCT(--(Sinduscon!$3:$3=DATE(2013,INT((ROW(A9658)-1)/20)+1,1)))&gt;0,
   DATE(2013,INT((ROW(A9658)-1)/20)+1,1),
   ""
)</f>
        <v/>
      </c>
      <c r="B9461" s="72" t="str">
        <f t="shared" si="346"/>
        <v/>
      </c>
      <c r="C9461" s="73"/>
      <c r="D9461" s="73"/>
      <c r="E9461" s="73"/>
      <c r="F9461" s="73"/>
      <c r="G9461" s="73"/>
    </row>
    <row r="9462" spans="1:7" x14ac:dyDescent="0.25">
      <c r="A9462" s="71" t="str">
        <f>IF(
   SUMPRODUCT(--(Sinduscon!$3:$3=DATE(2013,INT((ROW(A9659)-1)/20)+1,1)))&gt;0,
   DATE(2013,INT((ROW(A9659)-1)/20)+1,1),
   ""
)</f>
        <v/>
      </c>
      <c r="B9462" s="72" t="str">
        <f t="shared" si="346"/>
        <v/>
      </c>
      <c r="C9462" s="73"/>
      <c r="D9462" s="73"/>
      <c r="E9462" s="73"/>
      <c r="F9462" s="73"/>
      <c r="G9462" s="73"/>
    </row>
    <row r="9463" spans="1:7" x14ac:dyDescent="0.25">
      <c r="A9463" s="71" t="str">
        <f>IF(
   SUMPRODUCT(--(Sinduscon!$3:$3=DATE(2013,INT((ROW(A9660)-1)/20)+1,1)))&gt;0,
   DATE(2013,INT((ROW(A9660)-1)/20)+1,1),
   ""
)</f>
        <v/>
      </c>
      <c r="B9463" s="72" t="str">
        <f t="shared" si="346"/>
        <v/>
      </c>
      <c r="C9463" s="73"/>
      <c r="D9463" s="73"/>
      <c r="E9463" s="73"/>
      <c r="F9463" s="73"/>
      <c r="G9463" s="73"/>
    </row>
    <row r="9464" spans="1:7" x14ac:dyDescent="0.25">
      <c r="A9464" s="71" t="str">
        <f>IF(
   SUMPRODUCT(--(Sinduscon!$3:$3=DATE(2013,INT((ROW(A9661)-1)/20)+1,1)))&gt;0,
   DATE(2013,INT((ROW(A9661)-1)/20)+1,1),
   ""
)</f>
        <v/>
      </c>
      <c r="B9464" s="72" t="str">
        <f t="shared" si="346"/>
        <v/>
      </c>
      <c r="C9464" s="73"/>
      <c r="D9464" s="73"/>
      <c r="E9464" s="73"/>
      <c r="F9464" s="73"/>
      <c r="G9464" s="73"/>
    </row>
    <row r="9465" spans="1:7" x14ac:dyDescent="0.25">
      <c r="A9465" s="71" t="str">
        <f>IF(
   SUMPRODUCT(--(Sinduscon!$3:$3=DATE(2013,INT((ROW(A9662)-1)/20)+1,1)))&gt;0,
   DATE(2013,INT((ROW(A9662)-1)/20)+1,1),
   ""
)</f>
        <v/>
      </c>
      <c r="B9465" s="72" t="str">
        <f t="shared" si="346"/>
        <v/>
      </c>
      <c r="C9465" s="73"/>
      <c r="D9465" s="73"/>
      <c r="E9465" s="73"/>
      <c r="F9465" s="73"/>
      <c r="G9465" s="73"/>
    </row>
    <row r="9466" spans="1:7" x14ac:dyDescent="0.25">
      <c r="A9466" s="71" t="str">
        <f>IF(
   SUMPRODUCT(--(Sinduscon!$3:$3=DATE(2013,INT((ROW(A9663)-1)/20)+1,1)))&gt;0,
   DATE(2013,INT((ROW(A9663)-1)/20)+1,1),
   ""
)</f>
        <v/>
      </c>
      <c r="B9466" s="72" t="str">
        <f t="shared" si="346"/>
        <v/>
      </c>
      <c r="C9466" s="73"/>
      <c r="D9466" s="73"/>
      <c r="E9466" s="73"/>
      <c r="F9466" s="73"/>
      <c r="G9466" s="73"/>
    </row>
    <row r="9467" spans="1:7" x14ac:dyDescent="0.25">
      <c r="A9467" s="71" t="str">
        <f>IF(
   SUMPRODUCT(--(Sinduscon!$3:$3=DATE(2013,INT((ROW(A9664)-1)/20)+1,1)))&gt;0,
   DATE(2013,INT((ROW(A9664)-1)/20)+1,1),
   ""
)</f>
        <v/>
      </c>
      <c r="B9467" s="72" t="str">
        <f t="shared" si="346"/>
        <v/>
      </c>
      <c r="C9467" s="73"/>
      <c r="D9467" s="73"/>
      <c r="E9467" s="73"/>
      <c r="F9467" s="73"/>
      <c r="G9467" s="73"/>
    </row>
    <row r="9468" spans="1:7" x14ac:dyDescent="0.25">
      <c r="A9468" s="71" t="str">
        <f>IF(
   SUMPRODUCT(--(Sinduscon!$3:$3=DATE(2013,INT((ROW(A9665)-1)/20)+1,1)))&gt;0,
   DATE(2013,INT((ROW(A9665)-1)/20)+1,1),
   ""
)</f>
        <v/>
      </c>
      <c r="B9468" s="72" t="str">
        <f t="shared" si="346"/>
        <v/>
      </c>
      <c r="C9468" s="73"/>
      <c r="D9468" s="73"/>
      <c r="E9468" s="73"/>
      <c r="F9468" s="73"/>
      <c r="G9468" s="73"/>
    </row>
    <row r="9469" spans="1:7" x14ac:dyDescent="0.25">
      <c r="A9469" s="71" t="str">
        <f>IF(
   SUMPRODUCT(--(Sinduscon!$3:$3=DATE(2013,INT((ROW(A9666)-1)/20)+1,1)))&gt;0,
   DATE(2013,INT((ROW(A9666)-1)/20)+1,1),
   ""
)</f>
        <v/>
      </c>
      <c r="B9469" s="72" t="str">
        <f t="shared" si="346"/>
        <v/>
      </c>
      <c r="C9469" s="73"/>
      <c r="D9469" s="73"/>
      <c r="E9469" s="73"/>
      <c r="F9469" s="73"/>
      <c r="G9469" s="73"/>
    </row>
    <row r="9470" spans="1:7" x14ac:dyDescent="0.25">
      <c r="A9470" s="71" t="str">
        <f>IF(
   SUMPRODUCT(--(Sinduscon!$3:$3=DATE(2013,INT((ROW(A9667)-1)/20)+1,1)))&gt;0,
   DATE(2013,INT((ROW(A9667)-1)/20)+1,1),
   ""
)</f>
        <v/>
      </c>
      <c r="B9470" s="72" t="str">
        <f t="shared" si="346"/>
        <v/>
      </c>
      <c r="C9470" s="73"/>
      <c r="D9470" s="73"/>
      <c r="E9470" s="73"/>
      <c r="F9470" s="73"/>
      <c r="G9470" s="73"/>
    </row>
    <row r="9471" spans="1:7" x14ac:dyDescent="0.25">
      <c r="A9471" s="71" t="str">
        <f>IF(
   SUMPRODUCT(--(Sinduscon!$3:$3=DATE(2013,INT((ROW(A9668)-1)/20)+1,1)))&gt;0,
   DATE(2013,INT((ROW(A9668)-1)/20)+1,1),
   ""
)</f>
        <v/>
      </c>
      <c r="B9471" s="72" t="str">
        <f t="shared" si="346"/>
        <v/>
      </c>
      <c r="C9471" s="73"/>
      <c r="D9471" s="73"/>
      <c r="E9471" s="73"/>
      <c r="F9471" s="73"/>
      <c r="G9471" s="73"/>
    </row>
    <row r="9472" spans="1:7" x14ac:dyDescent="0.25">
      <c r="A9472" s="71" t="str">
        <f>IF(
   SUMPRODUCT(--(Sinduscon!$3:$3=DATE(2013,INT((ROW(A9669)-1)/20)+1,1)))&gt;0,
   DATE(2013,INT((ROW(A9669)-1)/20)+1,1),
   ""
)</f>
        <v/>
      </c>
      <c r="B9472" s="72" t="str">
        <f t="shared" si="346"/>
        <v/>
      </c>
      <c r="C9472" s="73"/>
      <c r="D9472" s="73"/>
      <c r="E9472" s="73"/>
      <c r="F9472" s="73"/>
      <c r="G9472" s="73"/>
    </row>
    <row r="9473" spans="1:7" x14ac:dyDescent="0.25">
      <c r="A9473" s="71" t="str">
        <f>IF(
   SUMPRODUCT(--(Sinduscon!$3:$3=DATE(2013,INT((ROW(A9670)-1)/20)+1,1)))&gt;0,
   DATE(2013,INT((ROW(A9670)-1)/20)+1,1),
   ""
)</f>
        <v/>
      </c>
      <c r="B9473" s="72" t="str">
        <f t="shared" si="346"/>
        <v/>
      </c>
      <c r="C9473" s="73"/>
      <c r="D9473" s="73"/>
      <c r="E9473" s="73"/>
      <c r="F9473" s="73"/>
      <c r="G9473" s="73"/>
    </row>
    <row r="9474" spans="1:7" x14ac:dyDescent="0.25">
      <c r="A9474" s="71" t="str">
        <f>IF(
   SUMPRODUCT(--(Sinduscon!$3:$3=DATE(2013,INT((ROW(A9671)-1)/20)+1,1)))&gt;0,
   DATE(2013,INT((ROW(A9671)-1)/20)+1,1),
   ""
)</f>
        <v/>
      </c>
      <c r="B9474" s="72" t="str">
        <f t="shared" si="346"/>
        <v/>
      </c>
      <c r="C9474" s="73"/>
      <c r="D9474" s="73"/>
      <c r="E9474" s="73"/>
      <c r="F9474" s="73"/>
      <c r="G9474" s="73"/>
    </row>
    <row r="9475" spans="1:7" x14ac:dyDescent="0.25">
      <c r="A9475" s="71" t="str">
        <f>IF(
   SUMPRODUCT(--(Sinduscon!$3:$3=DATE(2013,INT((ROW(A9672)-1)/20)+1,1)))&gt;0,
   DATE(2013,INT((ROW(A9672)-1)/20)+1,1),
   ""
)</f>
        <v/>
      </c>
      <c r="B9475" s="72" t="str">
        <f t="shared" si="346"/>
        <v/>
      </c>
      <c r="C9475" s="73"/>
      <c r="D9475" s="73"/>
      <c r="E9475" s="73"/>
      <c r="F9475" s="73"/>
      <c r="G9475" s="73"/>
    </row>
    <row r="9476" spans="1:7" x14ac:dyDescent="0.25">
      <c r="A9476" s="71" t="str">
        <f>IF(
   SUMPRODUCT(--(Sinduscon!$3:$3=DATE(2013,INT((ROW(A9673)-1)/20)+1,1)))&gt;0,
   DATE(2013,INT((ROW(A9673)-1)/20)+1,1),
   ""
)</f>
        <v/>
      </c>
      <c r="B9476" s="72" t="str">
        <f t="shared" si="346"/>
        <v/>
      </c>
      <c r="C9476" s="73"/>
      <c r="D9476" s="73"/>
      <c r="E9476" s="73"/>
      <c r="F9476" s="73"/>
      <c r="G9476" s="73"/>
    </row>
    <row r="9477" spans="1:7" x14ac:dyDescent="0.25">
      <c r="A9477" s="71" t="str">
        <f>IF(
   SUMPRODUCT(--(Sinduscon!$3:$3=DATE(2013,INT((ROW(A9674)-1)/20)+1,1)))&gt;0,
   DATE(2013,INT((ROW(A9674)-1)/20)+1,1),
   ""
)</f>
        <v/>
      </c>
      <c r="B9477" s="72" t="str">
        <f t="shared" si="346"/>
        <v/>
      </c>
      <c r="C9477" s="73"/>
      <c r="D9477" s="73"/>
      <c r="E9477" s="73"/>
      <c r="F9477" s="73"/>
      <c r="G9477" s="73"/>
    </row>
    <row r="9478" spans="1:7" x14ac:dyDescent="0.25">
      <c r="A9478" s="71" t="str">
        <f>IF(
   SUMPRODUCT(--(Sinduscon!$3:$3=DATE(2013,INT((ROW(A9675)-1)/20)+1,1)))&gt;0,
   DATE(2013,INT((ROW(A9675)-1)/20)+1,1),
   ""
)</f>
        <v/>
      </c>
      <c r="B9478" s="72" t="str">
        <f t="shared" si="346"/>
        <v/>
      </c>
      <c r="C9478" s="73"/>
      <c r="D9478" s="73"/>
      <c r="E9478" s="73"/>
      <c r="F9478" s="73"/>
      <c r="G9478" s="73"/>
    </row>
    <row r="9479" spans="1:7" x14ac:dyDescent="0.25">
      <c r="A9479" s="71" t="str">
        <f>IF(
   SUMPRODUCT(--(Sinduscon!$3:$3=DATE(2013,INT((ROW(A9676)-1)/20)+1,1)))&gt;0,
   DATE(2013,INT((ROW(A9676)-1)/20)+1,1),
   ""
)</f>
        <v/>
      </c>
      <c r="B9479" s="72" t="str">
        <f t="shared" si="346"/>
        <v/>
      </c>
      <c r="C9479" s="73"/>
      <c r="D9479" s="73"/>
      <c r="E9479" s="73"/>
      <c r="F9479" s="73"/>
      <c r="G9479" s="73"/>
    </row>
    <row r="9480" spans="1:7" x14ac:dyDescent="0.25">
      <c r="A9480" s="71" t="str">
        <f>IF(
   SUMPRODUCT(--(Sinduscon!$3:$3=DATE(2013,INT((ROW(A9677)-1)/20)+1,1)))&gt;0,
   DATE(2013,INT((ROW(A9677)-1)/20)+1,1),
   ""
)</f>
        <v/>
      </c>
      <c r="B9480" s="72" t="str">
        <f t="shared" ref="B9480:B9543" si="347">IF(A9480&lt;&gt;"", CHOOSE(MOD(QUOTIENT(ROW()-4,4),5)+1,"R-1","PP-4","R-8","R-16","PIS"), "")</f>
        <v/>
      </c>
      <c r="C9480" s="73"/>
      <c r="D9480" s="73"/>
      <c r="E9480" s="73"/>
      <c r="F9480" s="73"/>
      <c r="G9480" s="73"/>
    </row>
    <row r="9481" spans="1:7" x14ac:dyDescent="0.25">
      <c r="A9481" s="71" t="str">
        <f>IF(
   SUMPRODUCT(--(Sinduscon!$3:$3=DATE(2013,INT((ROW(A9678)-1)/20)+1,1)))&gt;0,
   DATE(2013,INT((ROW(A9678)-1)/20)+1,1),
   ""
)</f>
        <v/>
      </c>
      <c r="B9481" s="72" t="str">
        <f t="shared" si="347"/>
        <v/>
      </c>
      <c r="C9481" s="73"/>
      <c r="D9481" s="73"/>
      <c r="E9481" s="73"/>
      <c r="F9481" s="73"/>
      <c r="G9481" s="73"/>
    </row>
    <row r="9482" spans="1:7" x14ac:dyDescent="0.25">
      <c r="A9482" s="71" t="str">
        <f>IF(
   SUMPRODUCT(--(Sinduscon!$3:$3=DATE(2013,INT((ROW(A9679)-1)/20)+1,1)))&gt;0,
   DATE(2013,INT((ROW(A9679)-1)/20)+1,1),
   ""
)</f>
        <v/>
      </c>
      <c r="B9482" s="72" t="str">
        <f t="shared" si="347"/>
        <v/>
      </c>
      <c r="C9482" s="73"/>
      <c r="D9482" s="73"/>
      <c r="E9482" s="73"/>
      <c r="F9482" s="73"/>
      <c r="G9482" s="73"/>
    </row>
    <row r="9483" spans="1:7" x14ac:dyDescent="0.25">
      <c r="A9483" s="71" t="str">
        <f>IF(
   SUMPRODUCT(--(Sinduscon!$3:$3=DATE(2013,INT((ROW(A9680)-1)/20)+1,1)))&gt;0,
   DATE(2013,INT((ROW(A9680)-1)/20)+1,1),
   ""
)</f>
        <v/>
      </c>
      <c r="B9483" s="72" t="str">
        <f t="shared" si="347"/>
        <v/>
      </c>
      <c r="C9483" s="73"/>
      <c r="D9483" s="73"/>
      <c r="E9483" s="73"/>
      <c r="F9483" s="73"/>
      <c r="G9483" s="73"/>
    </row>
    <row r="9484" spans="1:7" x14ac:dyDescent="0.25">
      <c r="A9484" s="71" t="str">
        <f>IF(
   SUMPRODUCT(--(Sinduscon!$3:$3=DATE(2013,INT((ROW(A9681)-1)/20)+1,1)))&gt;0,
   DATE(2013,INT((ROW(A9681)-1)/20)+1,1),
   ""
)</f>
        <v/>
      </c>
      <c r="B9484" s="72" t="str">
        <f t="shared" si="347"/>
        <v/>
      </c>
      <c r="C9484" s="73"/>
      <c r="D9484" s="73"/>
      <c r="E9484" s="73"/>
      <c r="F9484" s="73"/>
      <c r="G9484" s="73"/>
    </row>
    <row r="9485" spans="1:7" x14ac:dyDescent="0.25">
      <c r="A9485" s="71" t="str">
        <f>IF(
   SUMPRODUCT(--(Sinduscon!$3:$3=DATE(2013,INT((ROW(A9682)-1)/20)+1,1)))&gt;0,
   DATE(2013,INT((ROW(A9682)-1)/20)+1,1),
   ""
)</f>
        <v/>
      </c>
      <c r="B9485" s="72" t="str">
        <f t="shared" si="347"/>
        <v/>
      </c>
      <c r="C9485" s="73"/>
      <c r="D9485" s="73"/>
      <c r="E9485" s="73"/>
      <c r="F9485" s="73"/>
      <c r="G9485" s="73"/>
    </row>
    <row r="9486" spans="1:7" x14ac:dyDescent="0.25">
      <c r="A9486" s="71" t="str">
        <f>IF(
   SUMPRODUCT(--(Sinduscon!$3:$3=DATE(2013,INT((ROW(A9683)-1)/20)+1,1)))&gt;0,
   DATE(2013,INT((ROW(A9683)-1)/20)+1,1),
   ""
)</f>
        <v/>
      </c>
      <c r="B9486" s="72" t="str">
        <f t="shared" si="347"/>
        <v/>
      </c>
      <c r="C9486" s="73"/>
      <c r="D9486" s="73"/>
      <c r="E9486" s="73"/>
      <c r="F9486" s="73"/>
      <c r="G9486" s="73"/>
    </row>
    <row r="9487" spans="1:7" x14ac:dyDescent="0.25">
      <c r="A9487" s="71" t="str">
        <f>IF(
   SUMPRODUCT(--(Sinduscon!$3:$3=DATE(2013,INT((ROW(A9684)-1)/20)+1,1)))&gt;0,
   DATE(2013,INT((ROW(A9684)-1)/20)+1,1),
   ""
)</f>
        <v/>
      </c>
      <c r="B9487" s="72" t="str">
        <f t="shared" si="347"/>
        <v/>
      </c>
      <c r="C9487" s="73"/>
      <c r="D9487" s="73"/>
      <c r="E9487" s="73"/>
      <c r="F9487" s="73"/>
      <c r="G9487" s="73"/>
    </row>
    <row r="9488" spans="1:7" x14ac:dyDescent="0.25">
      <c r="A9488" s="71" t="str">
        <f>IF(
   SUMPRODUCT(--(Sinduscon!$3:$3=DATE(2013,INT((ROW(A9685)-1)/20)+1,1)))&gt;0,
   DATE(2013,INT((ROW(A9685)-1)/20)+1,1),
   ""
)</f>
        <v/>
      </c>
      <c r="B9488" s="72" t="str">
        <f t="shared" si="347"/>
        <v/>
      </c>
      <c r="C9488" s="73"/>
      <c r="D9488" s="73"/>
      <c r="E9488" s="73"/>
      <c r="F9488" s="73"/>
      <c r="G9488" s="73"/>
    </row>
    <row r="9489" spans="1:7" x14ac:dyDescent="0.25">
      <c r="A9489" s="71" t="str">
        <f>IF(
   SUMPRODUCT(--(Sinduscon!$3:$3=DATE(2013,INT((ROW(A9686)-1)/20)+1,1)))&gt;0,
   DATE(2013,INT((ROW(A9686)-1)/20)+1,1),
   ""
)</f>
        <v/>
      </c>
      <c r="B9489" s="72" t="str">
        <f t="shared" si="347"/>
        <v/>
      </c>
      <c r="C9489" s="73"/>
      <c r="D9489" s="73"/>
      <c r="E9489" s="73"/>
      <c r="F9489" s="73"/>
      <c r="G9489" s="73"/>
    </row>
    <row r="9490" spans="1:7" x14ac:dyDescent="0.25">
      <c r="A9490" s="71" t="str">
        <f>IF(
   SUMPRODUCT(--(Sinduscon!$3:$3=DATE(2013,INT((ROW(A9687)-1)/20)+1,1)))&gt;0,
   DATE(2013,INT((ROW(A9687)-1)/20)+1,1),
   ""
)</f>
        <v/>
      </c>
      <c r="B9490" s="72" t="str">
        <f t="shared" si="347"/>
        <v/>
      </c>
      <c r="C9490" s="73"/>
      <c r="D9490" s="73"/>
      <c r="E9490" s="73"/>
      <c r="F9490" s="73"/>
      <c r="G9490" s="73"/>
    </row>
    <row r="9491" spans="1:7" x14ac:dyDescent="0.25">
      <c r="A9491" s="71" t="str">
        <f>IF(
   SUMPRODUCT(--(Sinduscon!$3:$3=DATE(2013,INT((ROW(A9688)-1)/20)+1,1)))&gt;0,
   DATE(2013,INT((ROW(A9688)-1)/20)+1,1),
   ""
)</f>
        <v/>
      </c>
      <c r="B9491" s="72" t="str">
        <f t="shared" si="347"/>
        <v/>
      </c>
      <c r="C9491" s="73"/>
      <c r="D9491" s="73"/>
      <c r="E9491" s="73"/>
      <c r="F9491" s="73"/>
      <c r="G9491" s="73"/>
    </row>
    <row r="9492" spans="1:7" x14ac:dyDescent="0.25">
      <c r="A9492" s="71" t="str">
        <f>IF(
   SUMPRODUCT(--(Sinduscon!$3:$3=DATE(2013,INT((ROW(A9689)-1)/20)+1,1)))&gt;0,
   DATE(2013,INT((ROW(A9689)-1)/20)+1,1),
   ""
)</f>
        <v/>
      </c>
      <c r="B9492" s="72" t="str">
        <f t="shared" si="347"/>
        <v/>
      </c>
      <c r="C9492" s="73"/>
      <c r="D9492" s="73"/>
      <c r="E9492" s="73"/>
      <c r="F9492" s="73"/>
      <c r="G9492" s="73"/>
    </row>
    <row r="9493" spans="1:7" x14ac:dyDescent="0.25">
      <c r="A9493" s="71" t="str">
        <f>IF(
   SUMPRODUCT(--(Sinduscon!$3:$3=DATE(2013,INT((ROW(A9690)-1)/20)+1,1)))&gt;0,
   DATE(2013,INT((ROW(A9690)-1)/20)+1,1),
   ""
)</f>
        <v/>
      </c>
      <c r="B9493" s="72" t="str">
        <f t="shared" si="347"/>
        <v/>
      </c>
      <c r="C9493" s="73"/>
      <c r="D9493" s="73"/>
      <c r="E9493" s="73"/>
      <c r="F9493" s="73"/>
      <c r="G9493" s="73"/>
    </row>
    <row r="9494" spans="1:7" x14ac:dyDescent="0.25">
      <c r="A9494" s="71" t="str">
        <f>IF(
   SUMPRODUCT(--(Sinduscon!$3:$3=DATE(2013,INT((ROW(A9691)-1)/20)+1,1)))&gt;0,
   DATE(2013,INT((ROW(A9691)-1)/20)+1,1),
   ""
)</f>
        <v/>
      </c>
      <c r="B9494" s="72" t="str">
        <f t="shared" si="347"/>
        <v/>
      </c>
      <c r="C9494" s="73"/>
      <c r="D9494" s="73"/>
      <c r="E9494" s="73"/>
      <c r="F9494" s="73"/>
      <c r="G9494" s="73"/>
    </row>
    <row r="9495" spans="1:7" x14ac:dyDescent="0.25">
      <c r="A9495" s="71" t="str">
        <f>IF(
   SUMPRODUCT(--(Sinduscon!$3:$3=DATE(2013,INT((ROW(A9692)-1)/20)+1,1)))&gt;0,
   DATE(2013,INT((ROW(A9692)-1)/20)+1,1),
   ""
)</f>
        <v/>
      </c>
      <c r="B9495" s="72" t="str">
        <f t="shared" si="347"/>
        <v/>
      </c>
      <c r="C9495" s="73"/>
      <c r="D9495" s="73"/>
      <c r="E9495" s="73"/>
      <c r="F9495" s="73"/>
      <c r="G9495" s="73"/>
    </row>
    <row r="9496" spans="1:7" x14ac:dyDescent="0.25">
      <c r="A9496" s="71" t="str">
        <f>IF(
   SUMPRODUCT(--(Sinduscon!$3:$3=DATE(2013,INT((ROW(A9693)-1)/20)+1,1)))&gt;0,
   DATE(2013,INT((ROW(A9693)-1)/20)+1,1),
   ""
)</f>
        <v/>
      </c>
      <c r="B9496" s="72" t="str">
        <f t="shared" si="347"/>
        <v/>
      </c>
      <c r="C9496" s="73"/>
      <c r="D9496" s="73"/>
      <c r="E9496" s="73"/>
      <c r="F9496" s="73"/>
      <c r="G9496" s="73"/>
    </row>
    <row r="9497" spans="1:7" x14ac:dyDescent="0.25">
      <c r="A9497" s="71" t="str">
        <f>IF(
   SUMPRODUCT(--(Sinduscon!$3:$3=DATE(2013,INT((ROW(A9694)-1)/20)+1,1)))&gt;0,
   DATE(2013,INT((ROW(A9694)-1)/20)+1,1),
   ""
)</f>
        <v/>
      </c>
      <c r="B9497" s="72" t="str">
        <f t="shared" si="347"/>
        <v/>
      </c>
      <c r="C9497" s="73"/>
      <c r="D9497" s="73"/>
      <c r="E9497" s="73"/>
      <c r="F9497" s="73"/>
      <c r="G9497" s="73"/>
    </row>
    <row r="9498" spans="1:7" x14ac:dyDescent="0.25">
      <c r="A9498" s="71" t="str">
        <f>IF(
   SUMPRODUCT(--(Sinduscon!$3:$3=DATE(2013,INT((ROW(A9695)-1)/20)+1,1)))&gt;0,
   DATE(2013,INT((ROW(A9695)-1)/20)+1,1),
   ""
)</f>
        <v/>
      </c>
      <c r="B9498" s="72" t="str">
        <f t="shared" si="347"/>
        <v/>
      </c>
      <c r="C9498" s="73"/>
      <c r="D9498" s="73"/>
      <c r="E9498" s="73"/>
      <c r="F9498" s="73"/>
      <c r="G9498" s="73"/>
    </row>
    <row r="9499" spans="1:7" x14ac:dyDescent="0.25">
      <c r="A9499" s="71" t="str">
        <f>IF(
   SUMPRODUCT(--(Sinduscon!$3:$3=DATE(2013,INT((ROW(A9696)-1)/20)+1,1)))&gt;0,
   DATE(2013,INT((ROW(A9696)-1)/20)+1,1),
   ""
)</f>
        <v/>
      </c>
      <c r="B9499" s="72" t="str">
        <f t="shared" si="347"/>
        <v/>
      </c>
      <c r="C9499" s="73"/>
      <c r="D9499" s="73"/>
      <c r="E9499" s="73"/>
      <c r="F9499" s="73"/>
      <c r="G9499" s="73"/>
    </row>
    <row r="9500" spans="1:7" x14ac:dyDescent="0.25">
      <c r="A9500" s="71" t="str">
        <f>IF(
   SUMPRODUCT(--(Sinduscon!$3:$3=DATE(2013,INT((ROW(A9697)-1)/20)+1,1)))&gt;0,
   DATE(2013,INT((ROW(A9697)-1)/20)+1,1),
   ""
)</f>
        <v/>
      </c>
      <c r="B9500" s="72" t="str">
        <f t="shared" si="347"/>
        <v/>
      </c>
      <c r="C9500" s="73"/>
      <c r="D9500" s="73"/>
      <c r="E9500" s="73"/>
      <c r="F9500" s="73"/>
      <c r="G9500" s="73"/>
    </row>
    <row r="9501" spans="1:7" x14ac:dyDescent="0.25">
      <c r="A9501" s="71" t="str">
        <f>IF(
   SUMPRODUCT(--(Sinduscon!$3:$3=DATE(2013,INT((ROW(A9698)-1)/20)+1,1)))&gt;0,
   DATE(2013,INT((ROW(A9698)-1)/20)+1,1),
   ""
)</f>
        <v/>
      </c>
      <c r="B9501" s="72" t="str">
        <f t="shared" si="347"/>
        <v/>
      </c>
      <c r="C9501" s="73"/>
      <c r="D9501" s="73"/>
      <c r="E9501" s="73"/>
      <c r="F9501" s="73"/>
      <c r="G9501" s="73"/>
    </row>
    <row r="9502" spans="1:7" x14ac:dyDescent="0.25">
      <c r="A9502" s="71" t="str">
        <f>IF(
   SUMPRODUCT(--(Sinduscon!$3:$3=DATE(2013,INT((ROW(A9699)-1)/20)+1,1)))&gt;0,
   DATE(2013,INT((ROW(A9699)-1)/20)+1,1),
   ""
)</f>
        <v/>
      </c>
      <c r="B9502" s="72" t="str">
        <f t="shared" si="347"/>
        <v/>
      </c>
      <c r="C9502" s="73"/>
      <c r="D9502" s="73"/>
      <c r="E9502" s="73"/>
      <c r="F9502" s="73"/>
      <c r="G9502" s="73"/>
    </row>
    <row r="9503" spans="1:7" x14ac:dyDescent="0.25">
      <c r="A9503" s="71" t="str">
        <f>IF(
   SUMPRODUCT(--(Sinduscon!$3:$3=DATE(2013,INT((ROW(A9700)-1)/20)+1,1)))&gt;0,
   DATE(2013,INT((ROW(A9700)-1)/20)+1,1),
   ""
)</f>
        <v/>
      </c>
      <c r="B9503" s="72" t="str">
        <f t="shared" si="347"/>
        <v/>
      </c>
      <c r="C9503" s="73"/>
      <c r="D9503" s="73"/>
      <c r="E9503" s="73"/>
      <c r="F9503" s="73"/>
      <c r="G9503" s="73"/>
    </row>
    <row r="9504" spans="1:7" x14ac:dyDescent="0.25">
      <c r="A9504" s="71" t="str">
        <f>IF(
   SUMPRODUCT(--(Sinduscon!$3:$3=DATE(2013,INT((ROW(A9701)-1)/20)+1,1)))&gt;0,
   DATE(2013,INT((ROW(A9701)-1)/20)+1,1),
   ""
)</f>
        <v/>
      </c>
      <c r="B9504" s="72" t="str">
        <f t="shared" si="347"/>
        <v/>
      </c>
      <c r="C9504" s="73"/>
      <c r="D9504" s="73"/>
      <c r="E9504" s="73"/>
      <c r="F9504" s="73"/>
      <c r="G9504" s="73"/>
    </row>
    <row r="9505" spans="1:7" x14ac:dyDescent="0.25">
      <c r="A9505" s="71" t="str">
        <f>IF(
   SUMPRODUCT(--(Sinduscon!$3:$3=DATE(2013,INT((ROW(A9702)-1)/20)+1,1)))&gt;0,
   DATE(2013,INT((ROW(A9702)-1)/20)+1,1),
   ""
)</f>
        <v/>
      </c>
      <c r="B9505" s="72" t="str">
        <f t="shared" si="347"/>
        <v/>
      </c>
      <c r="C9505" s="73"/>
      <c r="D9505" s="73"/>
      <c r="E9505" s="73"/>
      <c r="F9505" s="73"/>
      <c r="G9505" s="73"/>
    </row>
    <row r="9506" spans="1:7" x14ac:dyDescent="0.25">
      <c r="A9506" s="71" t="str">
        <f>IF(
   SUMPRODUCT(--(Sinduscon!$3:$3=DATE(2013,INT((ROW(A9703)-1)/20)+1,1)))&gt;0,
   DATE(2013,INT((ROW(A9703)-1)/20)+1,1),
   ""
)</f>
        <v/>
      </c>
      <c r="B9506" s="72" t="str">
        <f t="shared" si="347"/>
        <v/>
      </c>
      <c r="C9506" s="73"/>
      <c r="D9506" s="73"/>
      <c r="E9506" s="73"/>
      <c r="F9506" s="73"/>
      <c r="G9506" s="73"/>
    </row>
    <row r="9507" spans="1:7" x14ac:dyDescent="0.25">
      <c r="A9507" s="71" t="str">
        <f>IF(
   SUMPRODUCT(--(Sinduscon!$3:$3=DATE(2013,INT((ROW(A9704)-1)/20)+1,1)))&gt;0,
   DATE(2013,INT((ROW(A9704)-1)/20)+1,1),
   ""
)</f>
        <v/>
      </c>
      <c r="B9507" s="72" t="str">
        <f t="shared" si="347"/>
        <v/>
      </c>
      <c r="C9507" s="73"/>
      <c r="D9507" s="73"/>
      <c r="E9507" s="73"/>
      <c r="F9507" s="73"/>
      <c r="G9507" s="73"/>
    </row>
    <row r="9508" spans="1:7" x14ac:dyDescent="0.25">
      <c r="A9508" s="71" t="str">
        <f>IF(
   SUMPRODUCT(--(Sinduscon!$3:$3=DATE(2013,INT((ROW(A9705)-1)/20)+1,1)))&gt;0,
   DATE(2013,INT((ROW(A9705)-1)/20)+1,1),
   ""
)</f>
        <v/>
      </c>
      <c r="B9508" s="72" t="str">
        <f t="shared" si="347"/>
        <v/>
      </c>
      <c r="C9508" s="73"/>
      <c r="D9508" s="73"/>
      <c r="E9508" s="73"/>
      <c r="F9508" s="73"/>
      <c r="G9508" s="73"/>
    </row>
    <row r="9509" spans="1:7" x14ac:dyDescent="0.25">
      <c r="A9509" s="71" t="str">
        <f>IF(
   SUMPRODUCT(--(Sinduscon!$3:$3=DATE(2013,INT((ROW(A9706)-1)/20)+1,1)))&gt;0,
   DATE(2013,INT((ROW(A9706)-1)/20)+1,1),
   ""
)</f>
        <v/>
      </c>
      <c r="B9509" s="72" t="str">
        <f t="shared" si="347"/>
        <v/>
      </c>
      <c r="C9509" s="73"/>
      <c r="D9509" s="73"/>
      <c r="E9509" s="73"/>
      <c r="F9509" s="73"/>
      <c r="G9509" s="73"/>
    </row>
    <row r="9510" spans="1:7" x14ac:dyDescent="0.25">
      <c r="A9510" s="71" t="str">
        <f>IF(
   SUMPRODUCT(--(Sinduscon!$3:$3=DATE(2013,INT((ROW(A9707)-1)/20)+1,1)))&gt;0,
   DATE(2013,INT((ROW(A9707)-1)/20)+1,1),
   ""
)</f>
        <v/>
      </c>
      <c r="B9510" s="72" t="str">
        <f t="shared" si="347"/>
        <v/>
      </c>
      <c r="C9510" s="73"/>
      <c r="D9510" s="73"/>
      <c r="E9510" s="73"/>
      <c r="F9510" s="73"/>
      <c r="G9510" s="73"/>
    </row>
    <row r="9511" spans="1:7" x14ac:dyDescent="0.25">
      <c r="A9511" s="71" t="str">
        <f>IF(
   SUMPRODUCT(--(Sinduscon!$3:$3=DATE(2013,INT((ROW(A9708)-1)/20)+1,1)))&gt;0,
   DATE(2013,INT((ROW(A9708)-1)/20)+1,1),
   ""
)</f>
        <v/>
      </c>
      <c r="B9511" s="72" t="str">
        <f t="shared" si="347"/>
        <v/>
      </c>
      <c r="C9511" s="73"/>
      <c r="D9511" s="73"/>
      <c r="E9511" s="73"/>
      <c r="F9511" s="73"/>
      <c r="G9511" s="73"/>
    </row>
    <row r="9512" spans="1:7" x14ac:dyDescent="0.25">
      <c r="A9512" s="71" t="str">
        <f>IF(
   SUMPRODUCT(--(Sinduscon!$3:$3=DATE(2013,INT((ROW(A9709)-1)/20)+1,1)))&gt;0,
   DATE(2013,INT((ROW(A9709)-1)/20)+1,1),
   ""
)</f>
        <v/>
      </c>
      <c r="B9512" s="72" t="str">
        <f t="shared" si="347"/>
        <v/>
      </c>
      <c r="C9512" s="73"/>
      <c r="D9512" s="73"/>
      <c r="E9512" s="73"/>
      <c r="F9512" s="73"/>
      <c r="G9512" s="73"/>
    </row>
    <row r="9513" spans="1:7" x14ac:dyDescent="0.25">
      <c r="A9513" s="71" t="str">
        <f>IF(
   SUMPRODUCT(--(Sinduscon!$3:$3=DATE(2013,INT((ROW(A9710)-1)/20)+1,1)))&gt;0,
   DATE(2013,INT((ROW(A9710)-1)/20)+1,1),
   ""
)</f>
        <v/>
      </c>
      <c r="B9513" s="72" t="str">
        <f t="shared" si="347"/>
        <v/>
      </c>
      <c r="C9513" s="73"/>
      <c r="D9513" s="73"/>
      <c r="E9513" s="73"/>
      <c r="F9513" s="73"/>
      <c r="G9513" s="73"/>
    </row>
    <row r="9514" spans="1:7" x14ac:dyDescent="0.25">
      <c r="A9514" s="71" t="str">
        <f>IF(
   SUMPRODUCT(--(Sinduscon!$3:$3=DATE(2013,INT((ROW(A9711)-1)/20)+1,1)))&gt;0,
   DATE(2013,INT((ROW(A9711)-1)/20)+1,1),
   ""
)</f>
        <v/>
      </c>
      <c r="B9514" s="72" t="str">
        <f t="shared" si="347"/>
        <v/>
      </c>
      <c r="C9514" s="73"/>
      <c r="D9514" s="73"/>
      <c r="E9514" s="73"/>
      <c r="F9514" s="73"/>
      <c r="G9514" s="73"/>
    </row>
    <row r="9515" spans="1:7" x14ac:dyDescent="0.25">
      <c r="A9515" s="71" t="str">
        <f>IF(
   SUMPRODUCT(--(Sinduscon!$3:$3=DATE(2013,INT((ROW(A9712)-1)/20)+1,1)))&gt;0,
   DATE(2013,INT((ROW(A9712)-1)/20)+1,1),
   ""
)</f>
        <v/>
      </c>
      <c r="B9515" s="72" t="str">
        <f t="shared" si="347"/>
        <v/>
      </c>
      <c r="C9515" s="73"/>
      <c r="D9515" s="73"/>
      <c r="E9515" s="73"/>
      <c r="F9515" s="73"/>
      <c r="G9515" s="73"/>
    </row>
    <row r="9516" spans="1:7" x14ac:dyDescent="0.25">
      <c r="A9516" s="71" t="str">
        <f>IF(
   SUMPRODUCT(--(Sinduscon!$3:$3=DATE(2013,INT((ROW(A9713)-1)/20)+1,1)))&gt;0,
   DATE(2013,INT((ROW(A9713)-1)/20)+1,1),
   ""
)</f>
        <v/>
      </c>
      <c r="B9516" s="72" t="str">
        <f t="shared" si="347"/>
        <v/>
      </c>
      <c r="C9516" s="73"/>
      <c r="D9516" s="73"/>
      <c r="E9516" s="73"/>
      <c r="F9516" s="73"/>
      <c r="G9516" s="73"/>
    </row>
    <row r="9517" spans="1:7" x14ac:dyDescent="0.25">
      <c r="A9517" s="71" t="str">
        <f>IF(
   SUMPRODUCT(--(Sinduscon!$3:$3=DATE(2013,INT((ROW(A9714)-1)/20)+1,1)))&gt;0,
   DATE(2013,INT((ROW(A9714)-1)/20)+1,1),
   ""
)</f>
        <v/>
      </c>
      <c r="B9517" s="72" t="str">
        <f t="shared" si="347"/>
        <v/>
      </c>
      <c r="C9517" s="73"/>
      <c r="D9517" s="73"/>
      <c r="E9517" s="73"/>
      <c r="F9517" s="73"/>
      <c r="G9517" s="73"/>
    </row>
    <row r="9518" spans="1:7" x14ac:dyDescent="0.25">
      <c r="A9518" s="71" t="str">
        <f>IF(
   SUMPRODUCT(--(Sinduscon!$3:$3=DATE(2013,INT((ROW(A9715)-1)/20)+1,1)))&gt;0,
   DATE(2013,INT((ROW(A9715)-1)/20)+1,1),
   ""
)</f>
        <v/>
      </c>
      <c r="B9518" s="72" t="str">
        <f t="shared" si="347"/>
        <v/>
      </c>
      <c r="C9518" s="73"/>
      <c r="D9518" s="73"/>
      <c r="E9518" s="73"/>
      <c r="F9518" s="73"/>
      <c r="G9518" s="73"/>
    </row>
    <row r="9519" spans="1:7" x14ac:dyDescent="0.25">
      <c r="A9519" s="71" t="str">
        <f>IF(
   SUMPRODUCT(--(Sinduscon!$3:$3=DATE(2013,INT((ROW(A9716)-1)/20)+1,1)))&gt;0,
   DATE(2013,INT((ROW(A9716)-1)/20)+1,1),
   ""
)</f>
        <v/>
      </c>
      <c r="B9519" s="72" t="str">
        <f t="shared" si="347"/>
        <v/>
      </c>
      <c r="C9519" s="73"/>
      <c r="D9519" s="73"/>
      <c r="E9519" s="73"/>
      <c r="F9519" s="73"/>
      <c r="G9519" s="73"/>
    </row>
    <row r="9520" spans="1:7" x14ac:dyDescent="0.25">
      <c r="A9520" s="71" t="str">
        <f>IF(
   SUMPRODUCT(--(Sinduscon!$3:$3=DATE(2013,INT((ROW(A9717)-1)/20)+1,1)))&gt;0,
   DATE(2013,INT((ROW(A9717)-1)/20)+1,1),
   ""
)</f>
        <v/>
      </c>
      <c r="B9520" s="72" t="str">
        <f t="shared" si="347"/>
        <v/>
      </c>
      <c r="C9520" s="73"/>
      <c r="D9520" s="73"/>
      <c r="E9520" s="73"/>
      <c r="F9520" s="73"/>
      <c r="G9520" s="73"/>
    </row>
    <row r="9521" spans="1:7" x14ac:dyDescent="0.25">
      <c r="A9521" s="71" t="str">
        <f>IF(
   SUMPRODUCT(--(Sinduscon!$3:$3=DATE(2013,INT((ROW(A9718)-1)/20)+1,1)))&gt;0,
   DATE(2013,INT((ROW(A9718)-1)/20)+1,1),
   ""
)</f>
        <v/>
      </c>
      <c r="B9521" s="72" t="str">
        <f t="shared" si="347"/>
        <v/>
      </c>
      <c r="C9521" s="73"/>
      <c r="D9521" s="73"/>
      <c r="E9521" s="73"/>
      <c r="F9521" s="73"/>
      <c r="G9521" s="73"/>
    </row>
    <row r="9522" spans="1:7" x14ac:dyDescent="0.25">
      <c r="A9522" s="71" t="str">
        <f>IF(
   SUMPRODUCT(--(Sinduscon!$3:$3=DATE(2013,INT((ROW(A9719)-1)/20)+1,1)))&gt;0,
   DATE(2013,INT((ROW(A9719)-1)/20)+1,1),
   ""
)</f>
        <v/>
      </c>
      <c r="B9522" s="72" t="str">
        <f t="shared" si="347"/>
        <v/>
      </c>
      <c r="C9522" s="73"/>
      <c r="D9522" s="73"/>
      <c r="E9522" s="73"/>
      <c r="F9522" s="73"/>
      <c r="G9522" s="73"/>
    </row>
    <row r="9523" spans="1:7" x14ac:dyDescent="0.25">
      <c r="A9523" s="71" t="str">
        <f>IF(
   SUMPRODUCT(--(Sinduscon!$3:$3=DATE(2013,INT((ROW(A9720)-1)/20)+1,1)))&gt;0,
   DATE(2013,INT((ROW(A9720)-1)/20)+1,1),
   ""
)</f>
        <v/>
      </c>
      <c r="B9523" s="72" t="str">
        <f t="shared" si="347"/>
        <v/>
      </c>
      <c r="C9523" s="73"/>
      <c r="D9523" s="73"/>
      <c r="E9523" s="73"/>
      <c r="F9523" s="73"/>
      <c r="G9523" s="73"/>
    </row>
    <row r="9524" spans="1:7" x14ac:dyDescent="0.25">
      <c r="A9524" s="71" t="str">
        <f>IF(
   SUMPRODUCT(--(Sinduscon!$3:$3=DATE(2013,INT((ROW(A9721)-1)/20)+1,1)))&gt;0,
   DATE(2013,INT((ROW(A9721)-1)/20)+1,1),
   ""
)</f>
        <v/>
      </c>
      <c r="B9524" s="72" t="str">
        <f t="shared" si="347"/>
        <v/>
      </c>
      <c r="C9524" s="73"/>
      <c r="D9524" s="73"/>
      <c r="E9524" s="73"/>
      <c r="F9524" s="73"/>
      <c r="G9524" s="73"/>
    </row>
    <row r="9525" spans="1:7" x14ac:dyDescent="0.25">
      <c r="A9525" s="71" t="str">
        <f>IF(
   SUMPRODUCT(--(Sinduscon!$3:$3=DATE(2013,INT((ROW(A9722)-1)/20)+1,1)))&gt;0,
   DATE(2013,INT((ROW(A9722)-1)/20)+1,1),
   ""
)</f>
        <v/>
      </c>
      <c r="B9525" s="72" t="str">
        <f t="shared" si="347"/>
        <v/>
      </c>
      <c r="C9525" s="73"/>
      <c r="D9525" s="73"/>
      <c r="E9525" s="73"/>
      <c r="F9525" s="73"/>
      <c r="G9525" s="73"/>
    </row>
    <row r="9526" spans="1:7" x14ac:dyDescent="0.25">
      <c r="A9526" s="71" t="str">
        <f>IF(
   SUMPRODUCT(--(Sinduscon!$3:$3=DATE(2013,INT((ROW(A9723)-1)/20)+1,1)))&gt;0,
   DATE(2013,INT((ROW(A9723)-1)/20)+1,1),
   ""
)</f>
        <v/>
      </c>
      <c r="B9526" s="72" t="str">
        <f t="shared" si="347"/>
        <v/>
      </c>
      <c r="C9526" s="73"/>
      <c r="D9526" s="73"/>
      <c r="E9526" s="73"/>
      <c r="F9526" s="73"/>
      <c r="G9526" s="73"/>
    </row>
    <row r="9527" spans="1:7" x14ac:dyDescent="0.25">
      <c r="A9527" s="71" t="str">
        <f>IF(
   SUMPRODUCT(--(Sinduscon!$3:$3=DATE(2013,INT((ROW(A9724)-1)/20)+1,1)))&gt;0,
   DATE(2013,INT((ROW(A9724)-1)/20)+1,1),
   ""
)</f>
        <v/>
      </c>
      <c r="B9527" s="72" t="str">
        <f t="shared" si="347"/>
        <v/>
      </c>
      <c r="C9527" s="73"/>
      <c r="D9527" s="73"/>
      <c r="E9527" s="73"/>
      <c r="F9527" s="73"/>
      <c r="G9527" s="73"/>
    </row>
    <row r="9528" spans="1:7" x14ac:dyDescent="0.25">
      <c r="A9528" s="71" t="str">
        <f>IF(
   SUMPRODUCT(--(Sinduscon!$3:$3=DATE(2013,INT((ROW(A9725)-1)/20)+1,1)))&gt;0,
   DATE(2013,INT((ROW(A9725)-1)/20)+1,1),
   ""
)</f>
        <v/>
      </c>
      <c r="B9528" s="72" t="str">
        <f t="shared" si="347"/>
        <v/>
      </c>
      <c r="C9528" s="73"/>
      <c r="D9528" s="73"/>
      <c r="E9528" s="73"/>
      <c r="F9528" s="73"/>
      <c r="G9528" s="73"/>
    </row>
    <row r="9529" spans="1:7" x14ac:dyDescent="0.25">
      <c r="A9529" s="71" t="str">
        <f>IF(
   SUMPRODUCT(--(Sinduscon!$3:$3=DATE(2013,INT((ROW(A9726)-1)/20)+1,1)))&gt;0,
   DATE(2013,INT((ROW(A9726)-1)/20)+1,1),
   ""
)</f>
        <v/>
      </c>
      <c r="B9529" s="72" t="str">
        <f t="shared" si="347"/>
        <v/>
      </c>
      <c r="C9529" s="73"/>
      <c r="D9529" s="73"/>
      <c r="E9529" s="73"/>
      <c r="F9529" s="73"/>
      <c r="G9529" s="73"/>
    </row>
    <row r="9530" spans="1:7" x14ac:dyDescent="0.25">
      <c r="A9530" s="71" t="str">
        <f>IF(
   SUMPRODUCT(--(Sinduscon!$3:$3=DATE(2013,INT((ROW(A9727)-1)/20)+1,1)))&gt;0,
   DATE(2013,INT((ROW(A9727)-1)/20)+1,1),
   ""
)</f>
        <v/>
      </c>
      <c r="B9530" s="72" t="str">
        <f t="shared" si="347"/>
        <v/>
      </c>
      <c r="C9530" s="73"/>
      <c r="D9530" s="73"/>
      <c r="E9530" s="73"/>
      <c r="F9530" s="73"/>
      <c r="G9530" s="73"/>
    </row>
    <row r="9531" spans="1:7" x14ac:dyDescent="0.25">
      <c r="A9531" s="71" t="str">
        <f>IF(
   SUMPRODUCT(--(Sinduscon!$3:$3=DATE(2013,INT((ROW(A9728)-1)/20)+1,1)))&gt;0,
   DATE(2013,INT((ROW(A9728)-1)/20)+1,1),
   ""
)</f>
        <v/>
      </c>
      <c r="B9531" s="72" t="str">
        <f t="shared" si="347"/>
        <v/>
      </c>
      <c r="C9531" s="73"/>
      <c r="D9531" s="73"/>
      <c r="E9531" s="73"/>
      <c r="F9531" s="73"/>
      <c r="G9531" s="73"/>
    </row>
    <row r="9532" spans="1:7" x14ac:dyDescent="0.25">
      <c r="A9532" s="71" t="str">
        <f>IF(
   SUMPRODUCT(--(Sinduscon!$3:$3=DATE(2013,INT((ROW(A9729)-1)/20)+1,1)))&gt;0,
   DATE(2013,INT((ROW(A9729)-1)/20)+1,1),
   ""
)</f>
        <v/>
      </c>
      <c r="B9532" s="72" t="str">
        <f t="shared" si="347"/>
        <v/>
      </c>
      <c r="C9532" s="73"/>
      <c r="D9532" s="73"/>
      <c r="E9532" s="73"/>
      <c r="F9532" s="73"/>
      <c r="G9532" s="73"/>
    </row>
    <row r="9533" spans="1:7" x14ac:dyDescent="0.25">
      <c r="A9533" s="71" t="str">
        <f>IF(
   SUMPRODUCT(--(Sinduscon!$3:$3=DATE(2013,INT((ROW(A9730)-1)/20)+1,1)))&gt;0,
   DATE(2013,INT((ROW(A9730)-1)/20)+1,1),
   ""
)</f>
        <v/>
      </c>
      <c r="B9533" s="72" t="str">
        <f t="shared" si="347"/>
        <v/>
      </c>
      <c r="C9533" s="73"/>
      <c r="D9533" s="73"/>
      <c r="E9533" s="73"/>
      <c r="F9533" s="73"/>
      <c r="G9533" s="73"/>
    </row>
    <row r="9534" spans="1:7" x14ac:dyDescent="0.25">
      <c r="A9534" s="71" t="str">
        <f>IF(
   SUMPRODUCT(--(Sinduscon!$3:$3=DATE(2013,INT((ROW(A9731)-1)/20)+1,1)))&gt;0,
   DATE(2013,INT((ROW(A9731)-1)/20)+1,1),
   ""
)</f>
        <v/>
      </c>
      <c r="B9534" s="72" t="str">
        <f t="shared" si="347"/>
        <v/>
      </c>
      <c r="C9534" s="73"/>
      <c r="D9534" s="73"/>
      <c r="E9534" s="73"/>
      <c r="F9534" s="73"/>
      <c r="G9534" s="73"/>
    </row>
    <row r="9535" spans="1:7" x14ac:dyDescent="0.25">
      <c r="A9535" s="71" t="str">
        <f>IF(
   SUMPRODUCT(--(Sinduscon!$3:$3=DATE(2013,INT((ROW(A9732)-1)/20)+1,1)))&gt;0,
   DATE(2013,INT((ROW(A9732)-1)/20)+1,1),
   ""
)</f>
        <v/>
      </c>
      <c r="B9535" s="72" t="str">
        <f t="shared" si="347"/>
        <v/>
      </c>
      <c r="C9535" s="73"/>
      <c r="D9535" s="73"/>
      <c r="E9535" s="73"/>
      <c r="F9535" s="73"/>
      <c r="G9535" s="73"/>
    </row>
    <row r="9536" spans="1:7" x14ac:dyDescent="0.25">
      <c r="A9536" s="71" t="str">
        <f>IF(
   SUMPRODUCT(--(Sinduscon!$3:$3=DATE(2013,INT((ROW(A9733)-1)/20)+1,1)))&gt;0,
   DATE(2013,INT((ROW(A9733)-1)/20)+1,1),
   ""
)</f>
        <v/>
      </c>
      <c r="B9536" s="72" t="str">
        <f t="shared" si="347"/>
        <v/>
      </c>
      <c r="C9536" s="73"/>
      <c r="D9536" s="73"/>
      <c r="E9536" s="73"/>
      <c r="F9536" s="73"/>
      <c r="G9536" s="73"/>
    </row>
    <row r="9537" spans="1:7" x14ac:dyDescent="0.25">
      <c r="A9537" s="71" t="str">
        <f>IF(
   SUMPRODUCT(--(Sinduscon!$3:$3=DATE(2013,INT((ROW(A9734)-1)/20)+1,1)))&gt;0,
   DATE(2013,INT((ROW(A9734)-1)/20)+1,1),
   ""
)</f>
        <v/>
      </c>
      <c r="B9537" s="72" t="str">
        <f t="shared" si="347"/>
        <v/>
      </c>
      <c r="C9537" s="73"/>
      <c r="D9537" s="73"/>
      <c r="E9537" s="73"/>
      <c r="F9537" s="73"/>
      <c r="G9537" s="73"/>
    </row>
    <row r="9538" spans="1:7" x14ac:dyDescent="0.25">
      <c r="A9538" s="71" t="str">
        <f>IF(
   SUMPRODUCT(--(Sinduscon!$3:$3=DATE(2013,INT((ROW(A9735)-1)/20)+1,1)))&gt;0,
   DATE(2013,INT((ROW(A9735)-1)/20)+1,1),
   ""
)</f>
        <v/>
      </c>
      <c r="B9538" s="72" t="str">
        <f t="shared" si="347"/>
        <v/>
      </c>
      <c r="C9538" s="73"/>
      <c r="D9538" s="73"/>
      <c r="E9538" s="73"/>
      <c r="F9538" s="73"/>
      <c r="G9538" s="73"/>
    </row>
    <row r="9539" spans="1:7" x14ac:dyDescent="0.25">
      <c r="A9539" s="71" t="str">
        <f>IF(
   SUMPRODUCT(--(Sinduscon!$3:$3=DATE(2013,INT((ROW(A9736)-1)/20)+1,1)))&gt;0,
   DATE(2013,INT((ROW(A9736)-1)/20)+1,1),
   ""
)</f>
        <v/>
      </c>
      <c r="B9539" s="72" t="str">
        <f t="shared" si="347"/>
        <v/>
      </c>
      <c r="C9539" s="73"/>
      <c r="D9539" s="73"/>
      <c r="E9539" s="73"/>
      <c r="F9539" s="73"/>
      <c r="G9539" s="73"/>
    </row>
    <row r="9540" spans="1:7" x14ac:dyDescent="0.25">
      <c r="A9540" s="71" t="str">
        <f>IF(
   SUMPRODUCT(--(Sinduscon!$3:$3=DATE(2013,INT((ROW(A9737)-1)/20)+1,1)))&gt;0,
   DATE(2013,INT((ROW(A9737)-1)/20)+1,1),
   ""
)</f>
        <v/>
      </c>
      <c r="B9540" s="72" t="str">
        <f t="shared" si="347"/>
        <v/>
      </c>
      <c r="C9540" s="73"/>
      <c r="D9540" s="73"/>
      <c r="E9540" s="73"/>
      <c r="F9540" s="73"/>
      <c r="G9540" s="73"/>
    </row>
    <row r="9541" spans="1:7" x14ac:dyDescent="0.25">
      <c r="A9541" s="71" t="str">
        <f>IF(
   SUMPRODUCT(--(Sinduscon!$3:$3=DATE(2013,INT((ROW(A9738)-1)/20)+1,1)))&gt;0,
   DATE(2013,INT((ROW(A9738)-1)/20)+1,1),
   ""
)</f>
        <v/>
      </c>
      <c r="B9541" s="72" t="str">
        <f t="shared" si="347"/>
        <v/>
      </c>
      <c r="C9541" s="73"/>
      <c r="D9541" s="73"/>
      <c r="E9541" s="73"/>
      <c r="F9541" s="73"/>
      <c r="G9541" s="73"/>
    </row>
    <row r="9542" spans="1:7" x14ac:dyDescent="0.25">
      <c r="A9542" s="71" t="str">
        <f>IF(
   SUMPRODUCT(--(Sinduscon!$3:$3=DATE(2013,INT((ROW(A9739)-1)/20)+1,1)))&gt;0,
   DATE(2013,INT((ROW(A9739)-1)/20)+1,1),
   ""
)</f>
        <v/>
      </c>
      <c r="B9542" s="72" t="str">
        <f t="shared" si="347"/>
        <v/>
      </c>
      <c r="C9542" s="73"/>
      <c r="D9542" s="73"/>
      <c r="E9542" s="73"/>
      <c r="F9542" s="73"/>
      <c r="G9542" s="73"/>
    </row>
    <row r="9543" spans="1:7" x14ac:dyDescent="0.25">
      <c r="A9543" s="71" t="str">
        <f>IF(
   SUMPRODUCT(--(Sinduscon!$3:$3=DATE(2013,INT((ROW(A9740)-1)/20)+1,1)))&gt;0,
   DATE(2013,INT((ROW(A9740)-1)/20)+1,1),
   ""
)</f>
        <v/>
      </c>
      <c r="B9543" s="72" t="str">
        <f t="shared" si="347"/>
        <v/>
      </c>
      <c r="C9543" s="73"/>
      <c r="D9543" s="73"/>
      <c r="E9543" s="73"/>
      <c r="F9543" s="73"/>
      <c r="G9543" s="73"/>
    </row>
    <row r="9544" spans="1:7" x14ac:dyDescent="0.25">
      <c r="A9544" s="71" t="str">
        <f>IF(
   SUMPRODUCT(--(Sinduscon!$3:$3=DATE(2013,INT((ROW(A9741)-1)/20)+1,1)))&gt;0,
   DATE(2013,INT((ROW(A9741)-1)/20)+1,1),
   ""
)</f>
        <v/>
      </c>
      <c r="B9544" s="72" t="str">
        <f t="shared" ref="B9544:B9607" si="348">IF(A9544&lt;&gt;"", CHOOSE(MOD(QUOTIENT(ROW()-4,4),5)+1,"R-1","PP-4","R-8","R-16","PIS"), "")</f>
        <v/>
      </c>
      <c r="C9544" s="73"/>
      <c r="D9544" s="73"/>
      <c r="E9544" s="73"/>
      <c r="F9544" s="73"/>
      <c r="G9544" s="73"/>
    </row>
    <row r="9545" spans="1:7" x14ac:dyDescent="0.25">
      <c r="A9545" s="71" t="str">
        <f>IF(
   SUMPRODUCT(--(Sinduscon!$3:$3=DATE(2013,INT((ROW(A9742)-1)/20)+1,1)))&gt;0,
   DATE(2013,INT((ROW(A9742)-1)/20)+1,1),
   ""
)</f>
        <v/>
      </c>
      <c r="B9545" s="72" t="str">
        <f t="shared" si="348"/>
        <v/>
      </c>
      <c r="C9545" s="73"/>
      <c r="D9545" s="73"/>
      <c r="E9545" s="73"/>
      <c r="F9545" s="73"/>
      <c r="G9545" s="73"/>
    </row>
    <row r="9546" spans="1:7" x14ac:dyDescent="0.25">
      <c r="A9546" s="71" t="str">
        <f>IF(
   SUMPRODUCT(--(Sinduscon!$3:$3=DATE(2013,INT((ROW(A9743)-1)/20)+1,1)))&gt;0,
   DATE(2013,INT((ROW(A9743)-1)/20)+1,1),
   ""
)</f>
        <v/>
      </c>
      <c r="B9546" s="72" t="str">
        <f t="shared" si="348"/>
        <v/>
      </c>
      <c r="C9546" s="73"/>
      <c r="D9546" s="73"/>
      <c r="E9546" s="73"/>
      <c r="F9546" s="73"/>
      <c r="G9546" s="73"/>
    </row>
    <row r="9547" spans="1:7" x14ac:dyDescent="0.25">
      <c r="A9547" s="71" t="str">
        <f>IF(
   SUMPRODUCT(--(Sinduscon!$3:$3=DATE(2013,INT((ROW(A9744)-1)/20)+1,1)))&gt;0,
   DATE(2013,INT((ROW(A9744)-1)/20)+1,1),
   ""
)</f>
        <v/>
      </c>
      <c r="B9547" s="72" t="str">
        <f t="shared" si="348"/>
        <v/>
      </c>
      <c r="C9547" s="73"/>
      <c r="D9547" s="73"/>
      <c r="E9547" s="73"/>
      <c r="F9547" s="73"/>
      <c r="G9547" s="73"/>
    </row>
    <row r="9548" spans="1:7" x14ac:dyDescent="0.25">
      <c r="A9548" s="71" t="str">
        <f>IF(
   SUMPRODUCT(--(Sinduscon!$3:$3=DATE(2013,INT((ROW(A9745)-1)/20)+1,1)))&gt;0,
   DATE(2013,INT((ROW(A9745)-1)/20)+1,1),
   ""
)</f>
        <v/>
      </c>
      <c r="B9548" s="72" t="str">
        <f t="shared" si="348"/>
        <v/>
      </c>
      <c r="C9548" s="73"/>
      <c r="D9548" s="73"/>
      <c r="E9548" s="73"/>
      <c r="F9548" s="73"/>
      <c r="G9548" s="73"/>
    </row>
    <row r="9549" spans="1:7" x14ac:dyDescent="0.25">
      <c r="A9549" s="71" t="str">
        <f>IF(
   SUMPRODUCT(--(Sinduscon!$3:$3=DATE(2013,INT((ROW(A9746)-1)/20)+1,1)))&gt;0,
   DATE(2013,INT((ROW(A9746)-1)/20)+1,1),
   ""
)</f>
        <v/>
      </c>
      <c r="B9549" s="72" t="str">
        <f t="shared" si="348"/>
        <v/>
      </c>
      <c r="C9549" s="73"/>
      <c r="D9549" s="73"/>
      <c r="E9549" s="73"/>
      <c r="F9549" s="73"/>
      <c r="G9549" s="73"/>
    </row>
    <row r="9550" spans="1:7" x14ac:dyDescent="0.25">
      <c r="A9550" s="71" t="str">
        <f>IF(
   SUMPRODUCT(--(Sinduscon!$3:$3=DATE(2013,INT((ROW(A9747)-1)/20)+1,1)))&gt;0,
   DATE(2013,INT((ROW(A9747)-1)/20)+1,1),
   ""
)</f>
        <v/>
      </c>
      <c r="B9550" s="72" t="str">
        <f t="shared" si="348"/>
        <v/>
      </c>
      <c r="C9550" s="73"/>
      <c r="D9550" s="73"/>
      <c r="E9550" s="73"/>
      <c r="F9550" s="73"/>
      <c r="G9550" s="73"/>
    </row>
    <row r="9551" spans="1:7" x14ac:dyDescent="0.25">
      <c r="A9551" s="71" t="str">
        <f>IF(
   SUMPRODUCT(--(Sinduscon!$3:$3=DATE(2013,INT((ROW(A9748)-1)/20)+1,1)))&gt;0,
   DATE(2013,INT((ROW(A9748)-1)/20)+1,1),
   ""
)</f>
        <v/>
      </c>
      <c r="B9551" s="72" t="str">
        <f t="shared" si="348"/>
        <v/>
      </c>
      <c r="C9551" s="73"/>
      <c r="D9551" s="73"/>
      <c r="E9551" s="73"/>
      <c r="F9551" s="73"/>
      <c r="G9551" s="73"/>
    </row>
    <row r="9552" spans="1:7" x14ac:dyDescent="0.25">
      <c r="A9552" s="71" t="str">
        <f>IF(
   SUMPRODUCT(--(Sinduscon!$3:$3=DATE(2013,INT((ROW(A9749)-1)/20)+1,1)))&gt;0,
   DATE(2013,INT((ROW(A9749)-1)/20)+1,1),
   ""
)</f>
        <v/>
      </c>
      <c r="B9552" s="72" t="str">
        <f t="shared" si="348"/>
        <v/>
      </c>
      <c r="C9552" s="73"/>
      <c r="D9552" s="73"/>
      <c r="E9552" s="73"/>
      <c r="F9552" s="73"/>
      <c r="G9552" s="73"/>
    </row>
    <row r="9553" spans="1:7" x14ac:dyDescent="0.25">
      <c r="A9553" s="71" t="str">
        <f>IF(
   SUMPRODUCT(--(Sinduscon!$3:$3=DATE(2013,INT((ROW(A9750)-1)/20)+1,1)))&gt;0,
   DATE(2013,INT((ROW(A9750)-1)/20)+1,1),
   ""
)</f>
        <v/>
      </c>
      <c r="B9553" s="72" t="str">
        <f t="shared" si="348"/>
        <v/>
      </c>
      <c r="C9553" s="73"/>
      <c r="D9553" s="73"/>
      <c r="E9553" s="73"/>
      <c r="F9553" s="73"/>
      <c r="G9553" s="73"/>
    </row>
    <row r="9554" spans="1:7" x14ac:dyDescent="0.25">
      <c r="A9554" s="71" t="str">
        <f>IF(
   SUMPRODUCT(--(Sinduscon!$3:$3=DATE(2013,INT((ROW(A9751)-1)/20)+1,1)))&gt;0,
   DATE(2013,INT((ROW(A9751)-1)/20)+1,1),
   ""
)</f>
        <v/>
      </c>
      <c r="B9554" s="72" t="str">
        <f t="shared" si="348"/>
        <v/>
      </c>
      <c r="C9554" s="73"/>
      <c r="D9554" s="73"/>
      <c r="E9554" s="73"/>
      <c r="F9554" s="73"/>
      <c r="G9554" s="73"/>
    </row>
    <row r="9555" spans="1:7" x14ac:dyDescent="0.25">
      <c r="A9555" s="71" t="str">
        <f>IF(
   SUMPRODUCT(--(Sinduscon!$3:$3=DATE(2013,INT((ROW(A9752)-1)/20)+1,1)))&gt;0,
   DATE(2013,INT((ROW(A9752)-1)/20)+1,1),
   ""
)</f>
        <v/>
      </c>
      <c r="B9555" s="72" t="str">
        <f t="shared" si="348"/>
        <v/>
      </c>
      <c r="C9555" s="73"/>
      <c r="D9555" s="73"/>
      <c r="E9555" s="73"/>
      <c r="F9555" s="73"/>
      <c r="G9555" s="73"/>
    </row>
    <row r="9556" spans="1:7" x14ac:dyDescent="0.25">
      <c r="A9556" s="71" t="str">
        <f>IF(
   SUMPRODUCT(--(Sinduscon!$3:$3=DATE(2013,INT((ROW(A9753)-1)/20)+1,1)))&gt;0,
   DATE(2013,INT((ROW(A9753)-1)/20)+1,1),
   ""
)</f>
        <v/>
      </c>
      <c r="B9556" s="72" t="str">
        <f t="shared" si="348"/>
        <v/>
      </c>
      <c r="C9556" s="73"/>
      <c r="D9556" s="73"/>
      <c r="E9556" s="73"/>
      <c r="F9556" s="73"/>
      <c r="G9556" s="73"/>
    </row>
    <row r="9557" spans="1:7" x14ac:dyDescent="0.25">
      <c r="A9557" s="71" t="str">
        <f>IF(
   SUMPRODUCT(--(Sinduscon!$3:$3=DATE(2013,INT((ROW(A9754)-1)/20)+1,1)))&gt;0,
   DATE(2013,INT((ROW(A9754)-1)/20)+1,1),
   ""
)</f>
        <v/>
      </c>
      <c r="B9557" s="72" t="str">
        <f t="shared" si="348"/>
        <v/>
      </c>
      <c r="C9557" s="73"/>
      <c r="D9557" s="73"/>
      <c r="E9557" s="73"/>
      <c r="F9557" s="73"/>
      <c r="G9557" s="73"/>
    </row>
    <row r="9558" spans="1:7" x14ac:dyDescent="0.25">
      <c r="A9558" s="71" t="str">
        <f>IF(
   SUMPRODUCT(--(Sinduscon!$3:$3=DATE(2013,INT((ROW(A9755)-1)/20)+1,1)))&gt;0,
   DATE(2013,INT((ROW(A9755)-1)/20)+1,1),
   ""
)</f>
        <v/>
      </c>
      <c r="B9558" s="72" t="str">
        <f t="shared" si="348"/>
        <v/>
      </c>
      <c r="C9558" s="73"/>
      <c r="D9558" s="73"/>
      <c r="E9558" s="73"/>
      <c r="F9558" s="73"/>
      <c r="G9558" s="73"/>
    </row>
    <row r="9559" spans="1:7" x14ac:dyDescent="0.25">
      <c r="A9559" s="71" t="str">
        <f>IF(
   SUMPRODUCT(--(Sinduscon!$3:$3=DATE(2013,INT((ROW(A9756)-1)/20)+1,1)))&gt;0,
   DATE(2013,INT((ROW(A9756)-1)/20)+1,1),
   ""
)</f>
        <v/>
      </c>
      <c r="B9559" s="72" t="str">
        <f t="shared" si="348"/>
        <v/>
      </c>
      <c r="C9559" s="73"/>
      <c r="D9559" s="73"/>
      <c r="E9559" s="73"/>
      <c r="F9559" s="73"/>
      <c r="G9559" s="73"/>
    </row>
    <row r="9560" spans="1:7" x14ac:dyDescent="0.25">
      <c r="A9560" s="71" t="str">
        <f>IF(
   SUMPRODUCT(--(Sinduscon!$3:$3=DATE(2013,INT((ROW(A9757)-1)/20)+1,1)))&gt;0,
   DATE(2013,INT((ROW(A9757)-1)/20)+1,1),
   ""
)</f>
        <v/>
      </c>
      <c r="B9560" s="72" t="str">
        <f t="shared" si="348"/>
        <v/>
      </c>
      <c r="C9560" s="73"/>
      <c r="D9560" s="73"/>
      <c r="E9560" s="73"/>
      <c r="F9560" s="73"/>
      <c r="G9560" s="73"/>
    </row>
    <row r="9561" spans="1:7" x14ac:dyDescent="0.25">
      <c r="A9561" s="71" t="str">
        <f>IF(
   SUMPRODUCT(--(Sinduscon!$3:$3=DATE(2013,INT((ROW(A9758)-1)/20)+1,1)))&gt;0,
   DATE(2013,INT((ROW(A9758)-1)/20)+1,1),
   ""
)</f>
        <v/>
      </c>
      <c r="B9561" s="72" t="str">
        <f t="shared" si="348"/>
        <v/>
      </c>
      <c r="C9561" s="73"/>
      <c r="D9561" s="73"/>
      <c r="E9561" s="73"/>
      <c r="F9561" s="73"/>
      <c r="G9561" s="73"/>
    </row>
    <row r="9562" spans="1:7" x14ac:dyDescent="0.25">
      <c r="A9562" s="71" t="str">
        <f>IF(
   SUMPRODUCT(--(Sinduscon!$3:$3=DATE(2013,INT((ROW(A9759)-1)/20)+1,1)))&gt;0,
   DATE(2013,INT((ROW(A9759)-1)/20)+1,1),
   ""
)</f>
        <v/>
      </c>
      <c r="B9562" s="72" t="str">
        <f t="shared" si="348"/>
        <v/>
      </c>
      <c r="C9562" s="73"/>
      <c r="D9562" s="73"/>
      <c r="E9562" s="73"/>
      <c r="F9562" s="73"/>
      <c r="G9562" s="73"/>
    </row>
    <row r="9563" spans="1:7" x14ac:dyDescent="0.25">
      <c r="A9563" s="71" t="str">
        <f>IF(
   SUMPRODUCT(--(Sinduscon!$3:$3=DATE(2013,INT((ROW(A9760)-1)/20)+1,1)))&gt;0,
   DATE(2013,INT((ROW(A9760)-1)/20)+1,1),
   ""
)</f>
        <v/>
      </c>
      <c r="B9563" s="72" t="str">
        <f t="shared" si="348"/>
        <v/>
      </c>
      <c r="C9563" s="73"/>
      <c r="D9563" s="73"/>
      <c r="E9563" s="73"/>
      <c r="F9563" s="73"/>
      <c r="G9563" s="73"/>
    </row>
    <row r="9564" spans="1:7" x14ac:dyDescent="0.25">
      <c r="A9564" s="71" t="str">
        <f>IF(
   SUMPRODUCT(--(Sinduscon!$3:$3=DATE(2013,INT((ROW(A9761)-1)/20)+1,1)))&gt;0,
   DATE(2013,INT((ROW(A9761)-1)/20)+1,1),
   ""
)</f>
        <v/>
      </c>
      <c r="B9564" s="72" t="str">
        <f t="shared" si="348"/>
        <v/>
      </c>
      <c r="C9564" s="73"/>
      <c r="D9564" s="73"/>
      <c r="E9564" s="73"/>
      <c r="F9564" s="73"/>
      <c r="G9564" s="73"/>
    </row>
    <row r="9565" spans="1:7" x14ac:dyDescent="0.25">
      <c r="A9565" s="71" t="str">
        <f>IF(
   SUMPRODUCT(--(Sinduscon!$3:$3=DATE(2013,INT((ROW(A9762)-1)/20)+1,1)))&gt;0,
   DATE(2013,INT((ROW(A9762)-1)/20)+1,1),
   ""
)</f>
        <v/>
      </c>
      <c r="B9565" s="72" t="str">
        <f t="shared" si="348"/>
        <v/>
      </c>
      <c r="C9565" s="73"/>
      <c r="D9565" s="73"/>
      <c r="E9565" s="73"/>
      <c r="F9565" s="73"/>
      <c r="G9565" s="73"/>
    </row>
    <row r="9566" spans="1:7" x14ac:dyDescent="0.25">
      <c r="A9566" s="71" t="str">
        <f>IF(
   SUMPRODUCT(--(Sinduscon!$3:$3=DATE(2013,INT((ROW(A9763)-1)/20)+1,1)))&gt;0,
   DATE(2013,INT((ROW(A9763)-1)/20)+1,1),
   ""
)</f>
        <v/>
      </c>
      <c r="B9566" s="72" t="str">
        <f t="shared" si="348"/>
        <v/>
      </c>
      <c r="C9566" s="73"/>
      <c r="D9566" s="73"/>
      <c r="E9566" s="73"/>
      <c r="F9566" s="73"/>
      <c r="G9566" s="73"/>
    </row>
    <row r="9567" spans="1:7" x14ac:dyDescent="0.25">
      <c r="A9567" s="71" t="str">
        <f>IF(
   SUMPRODUCT(--(Sinduscon!$3:$3=DATE(2013,INT((ROW(A9764)-1)/20)+1,1)))&gt;0,
   DATE(2013,INT((ROW(A9764)-1)/20)+1,1),
   ""
)</f>
        <v/>
      </c>
      <c r="B9567" s="72" t="str">
        <f t="shared" si="348"/>
        <v/>
      </c>
      <c r="C9567" s="73"/>
      <c r="D9567" s="73"/>
      <c r="E9567" s="73"/>
      <c r="F9567" s="73"/>
      <c r="G9567" s="73"/>
    </row>
    <row r="9568" spans="1:7" x14ac:dyDescent="0.25">
      <c r="A9568" s="71" t="str">
        <f>IF(
   SUMPRODUCT(--(Sinduscon!$3:$3=DATE(2013,INT((ROW(A9765)-1)/20)+1,1)))&gt;0,
   DATE(2013,INT((ROW(A9765)-1)/20)+1,1),
   ""
)</f>
        <v/>
      </c>
      <c r="B9568" s="72" t="str">
        <f t="shared" si="348"/>
        <v/>
      </c>
      <c r="C9568" s="73"/>
      <c r="D9568" s="73"/>
      <c r="E9568" s="73"/>
      <c r="F9568" s="73"/>
      <c r="G9568" s="73"/>
    </row>
    <row r="9569" spans="1:7" x14ac:dyDescent="0.25">
      <c r="A9569" s="71" t="str">
        <f>IF(
   SUMPRODUCT(--(Sinduscon!$3:$3=DATE(2013,INT((ROW(A9766)-1)/20)+1,1)))&gt;0,
   DATE(2013,INT((ROW(A9766)-1)/20)+1,1),
   ""
)</f>
        <v/>
      </c>
      <c r="B9569" s="72" t="str">
        <f t="shared" si="348"/>
        <v/>
      </c>
      <c r="C9569" s="73"/>
      <c r="D9569" s="73"/>
      <c r="E9569" s="73"/>
      <c r="F9569" s="73"/>
      <c r="G9569" s="73"/>
    </row>
    <row r="9570" spans="1:7" x14ac:dyDescent="0.25">
      <c r="A9570" s="71" t="str">
        <f>IF(
   SUMPRODUCT(--(Sinduscon!$3:$3=DATE(2013,INT((ROW(A9767)-1)/20)+1,1)))&gt;0,
   DATE(2013,INT((ROW(A9767)-1)/20)+1,1),
   ""
)</f>
        <v/>
      </c>
      <c r="B9570" s="72" t="str">
        <f t="shared" si="348"/>
        <v/>
      </c>
      <c r="C9570" s="73"/>
      <c r="D9570" s="73"/>
      <c r="E9570" s="73"/>
      <c r="F9570" s="73"/>
      <c r="G9570" s="73"/>
    </row>
    <row r="9571" spans="1:7" x14ac:dyDescent="0.25">
      <c r="A9571" s="71" t="str">
        <f>IF(
   SUMPRODUCT(--(Sinduscon!$3:$3=DATE(2013,INT((ROW(A9768)-1)/20)+1,1)))&gt;0,
   DATE(2013,INT((ROW(A9768)-1)/20)+1,1),
   ""
)</f>
        <v/>
      </c>
      <c r="B9571" s="72" t="str">
        <f t="shared" si="348"/>
        <v/>
      </c>
      <c r="C9571" s="73"/>
      <c r="D9571" s="73"/>
      <c r="E9571" s="73"/>
      <c r="F9571" s="73"/>
      <c r="G9571" s="73"/>
    </row>
    <row r="9572" spans="1:7" x14ac:dyDescent="0.25">
      <c r="A9572" s="71" t="str">
        <f>IF(
   SUMPRODUCT(--(Sinduscon!$3:$3=DATE(2013,INT((ROW(A9769)-1)/20)+1,1)))&gt;0,
   DATE(2013,INT((ROW(A9769)-1)/20)+1,1),
   ""
)</f>
        <v/>
      </c>
      <c r="B9572" s="72" t="str">
        <f t="shared" si="348"/>
        <v/>
      </c>
      <c r="C9572" s="73"/>
      <c r="D9572" s="73"/>
      <c r="E9572" s="73"/>
      <c r="F9572" s="73"/>
      <c r="G9572" s="73"/>
    </row>
    <row r="9573" spans="1:7" x14ac:dyDescent="0.25">
      <c r="A9573" s="71" t="str">
        <f>IF(
   SUMPRODUCT(--(Sinduscon!$3:$3=DATE(2013,INT((ROW(A9770)-1)/20)+1,1)))&gt;0,
   DATE(2013,INT((ROW(A9770)-1)/20)+1,1),
   ""
)</f>
        <v/>
      </c>
      <c r="B9573" s="72" t="str">
        <f t="shared" si="348"/>
        <v/>
      </c>
      <c r="C9573" s="73"/>
      <c r="D9573" s="73"/>
      <c r="E9573" s="73"/>
      <c r="F9573" s="73"/>
      <c r="G9573" s="73"/>
    </row>
    <row r="9574" spans="1:7" x14ac:dyDescent="0.25">
      <c r="A9574" s="71" t="str">
        <f>IF(
   SUMPRODUCT(--(Sinduscon!$3:$3=DATE(2013,INT((ROW(A9771)-1)/20)+1,1)))&gt;0,
   DATE(2013,INT((ROW(A9771)-1)/20)+1,1),
   ""
)</f>
        <v/>
      </c>
      <c r="B9574" s="72" t="str">
        <f t="shared" si="348"/>
        <v/>
      </c>
      <c r="C9574" s="73"/>
      <c r="D9574" s="73"/>
      <c r="E9574" s="73"/>
      <c r="F9574" s="73"/>
      <c r="G9574" s="73"/>
    </row>
    <row r="9575" spans="1:7" x14ac:dyDescent="0.25">
      <c r="A9575" s="71" t="str">
        <f>IF(
   SUMPRODUCT(--(Sinduscon!$3:$3=DATE(2013,INT((ROW(A9772)-1)/20)+1,1)))&gt;0,
   DATE(2013,INT((ROW(A9772)-1)/20)+1,1),
   ""
)</f>
        <v/>
      </c>
      <c r="B9575" s="72" t="str">
        <f t="shared" si="348"/>
        <v/>
      </c>
      <c r="C9575" s="73"/>
      <c r="D9575" s="73"/>
      <c r="E9575" s="73"/>
      <c r="F9575" s="73"/>
      <c r="G9575" s="73"/>
    </row>
    <row r="9576" spans="1:7" x14ac:dyDescent="0.25">
      <c r="A9576" s="71" t="str">
        <f>IF(
   SUMPRODUCT(--(Sinduscon!$3:$3=DATE(2013,INT((ROW(A9773)-1)/20)+1,1)))&gt;0,
   DATE(2013,INT((ROW(A9773)-1)/20)+1,1),
   ""
)</f>
        <v/>
      </c>
      <c r="B9576" s="72" t="str">
        <f t="shared" si="348"/>
        <v/>
      </c>
      <c r="C9576" s="73"/>
      <c r="D9576" s="73"/>
      <c r="E9576" s="73"/>
      <c r="F9576" s="73"/>
      <c r="G9576" s="73"/>
    </row>
    <row r="9577" spans="1:7" x14ac:dyDescent="0.25">
      <c r="A9577" s="71" t="str">
        <f>IF(
   SUMPRODUCT(--(Sinduscon!$3:$3=DATE(2013,INT((ROW(A9774)-1)/20)+1,1)))&gt;0,
   DATE(2013,INT((ROW(A9774)-1)/20)+1,1),
   ""
)</f>
        <v/>
      </c>
      <c r="B9577" s="72" t="str">
        <f t="shared" si="348"/>
        <v/>
      </c>
      <c r="C9577" s="73"/>
      <c r="D9577" s="73"/>
      <c r="E9577" s="73"/>
      <c r="F9577" s="73"/>
      <c r="G9577" s="73"/>
    </row>
    <row r="9578" spans="1:7" x14ac:dyDescent="0.25">
      <c r="A9578" s="71" t="str">
        <f>IF(
   SUMPRODUCT(--(Sinduscon!$3:$3=DATE(2013,INT((ROW(A9775)-1)/20)+1,1)))&gt;0,
   DATE(2013,INT((ROW(A9775)-1)/20)+1,1),
   ""
)</f>
        <v/>
      </c>
      <c r="B9578" s="72" t="str">
        <f t="shared" si="348"/>
        <v/>
      </c>
      <c r="C9578" s="73"/>
      <c r="D9578" s="73"/>
      <c r="E9578" s="73"/>
      <c r="F9578" s="73"/>
      <c r="G9578" s="73"/>
    </row>
    <row r="9579" spans="1:7" x14ac:dyDescent="0.25">
      <c r="A9579" s="71" t="str">
        <f>IF(
   SUMPRODUCT(--(Sinduscon!$3:$3=DATE(2013,INT((ROW(A9776)-1)/20)+1,1)))&gt;0,
   DATE(2013,INT((ROW(A9776)-1)/20)+1,1),
   ""
)</f>
        <v/>
      </c>
      <c r="B9579" s="72" t="str">
        <f t="shared" si="348"/>
        <v/>
      </c>
      <c r="C9579" s="73"/>
      <c r="D9579" s="73"/>
      <c r="E9579" s="73"/>
      <c r="F9579" s="73"/>
      <c r="G9579" s="73"/>
    </row>
    <row r="9580" spans="1:7" x14ac:dyDescent="0.25">
      <c r="A9580" s="71" t="str">
        <f>IF(
   SUMPRODUCT(--(Sinduscon!$3:$3=DATE(2013,INT((ROW(A9777)-1)/20)+1,1)))&gt;0,
   DATE(2013,INT((ROW(A9777)-1)/20)+1,1),
   ""
)</f>
        <v/>
      </c>
      <c r="B9580" s="72" t="str">
        <f t="shared" si="348"/>
        <v/>
      </c>
      <c r="C9580" s="73"/>
      <c r="D9580" s="73"/>
      <c r="E9580" s="73"/>
      <c r="F9580" s="73"/>
      <c r="G9580" s="73"/>
    </row>
    <row r="9581" spans="1:7" x14ac:dyDescent="0.25">
      <c r="A9581" s="71" t="str">
        <f>IF(
   SUMPRODUCT(--(Sinduscon!$3:$3=DATE(2013,INT((ROW(A9778)-1)/20)+1,1)))&gt;0,
   DATE(2013,INT((ROW(A9778)-1)/20)+1,1),
   ""
)</f>
        <v/>
      </c>
      <c r="B9581" s="72" t="str">
        <f t="shared" si="348"/>
        <v/>
      </c>
      <c r="C9581" s="73"/>
      <c r="D9581" s="73"/>
      <c r="E9581" s="73"/>
      <c r="F9581" s="73"/>
      <c r="G9581" s="73"/>
    </row>
    <row r="9582" spans="1:7" x14ac:dyDescent="0.25">
      <c r="A9582" s="71" t="str">
        <f>IF(
   SUMPRODUCT(--(Sinduscon!$3:$3=DATE(2013,INT((ROW(A9779)-1)/20)+1,1)))&gt;0,
   DATE(2013,INT((ROW(A9779)-1)/20)+1,1),
   ""
)</f>
        <v/>
      </c>
      <c r="B9582" s="72" t="str">
        <f t="shared" si="348"/>
        <v/>
      </c>
      <c r="C9582" s="73"/>
      <c r="D9582" s="73"/>
      <c r="E9582" s="73"/>
      <c r="F9582" s="73"/>
      <c r="G9582" s="73"/>
    </row>
    <row r="9583" spans="1:7" x14ac:dyDescent="0.25">
      <c r="A9583" s="71" t="str">
        <f>IF(
   SUMPRODUCT(--(Sinduscon!$3:$3=DATE(2013,INT((ROW(A9780)-1)/20)+1,1)))&gt;0,
   DATE(2013,INT((ROW(A9780)-1)/20)+1,1),
   ""
)</f>
        <v/>
      </c>
      <c r="B9583" s="72" t="str">
        <f t="shared" si="348"/>
        <v/>
      </c>
      <c r="C9583" s="73"/>
      <c r="D9583" s="73"/>
      <c r="E9583" s="73"/>
      <c r="F9583" s="73"/>
      <c r="G9583" s="73"/>
    </row>
    <row r="9584" spans="1:7" x14ac:dyDescent="0.25">
      <c r="A9584" s="71" t="str">
        <f>IF(
   SUMPRODUCT(--(Sinduscon!$3:$3=DATE(2013,INT((ROW(A9781)-1)/20)+1,1)))&gt;0,
   DATE(2013,INT((ROW(A9781)-1)/20)+1,1),
   ""
)</f>
        <v/>
      </c>
      <c r="B9584" s="72" t="str">
        <f t="shared" si="348"/>
        <v/>
      </c>
      <c r="C9584" s="73"/>
      <c r="D9584" s="73"/>
      <c r="E9584" s="73"/>
      <c r="F9584" s="73"/>
      <c r="G9584" s="73"/>
    </row>
    <row r="9585" spans="1:7" x14ac:dyDescent="0.25">
      <c r="A9585" s="71" t="str">
        <f>IF(
   SUMPRODUCT(--(Sinduscon!$3:$3=DATE(2013,INT((ROW(A9782)-1)/20)+1,1)))&gt;0,
   DATE(2013,INT((ROW(A9782)-1)/20)+1,1),
   ""
)</f>
        <v/>
      </c>
      <c r="B9585" s="72" t="str">
        <f t="shared" si="348"/>
        <v/>
      </c>
      <c r="C9585" s="73"/>
      <c r="D9585" s="73"/>
      <c r="E9585" s="73"/>
      <c r="F9585" s="73"/>
      <c r="G9585" s="73"/>
    </row>
    <row r="9586" spans="1:7" x14ac:dyDescent="0.25">
      <c r="A9586" s="71" t="str">
        <f>IF(
   SUMPRODUCT(--(Sinduscon!$3:$3=DATE(2013,INT((ROW(A9783)-1)/20)+1,1)))&gt;0,
   DATE(2013,INT((ROW(A9783)-1)/20)+1,1),
   ""
)</f>
        <v/>
      </c>
      <c r="B9586" s="72" t="str">
        <f t="shared" si="348"/>
        <v/>
      </c>
      <c r="C9586" s="73"/>
      <c r="D9586" s="73"/>
      <c r="E9586" s="73"/>
      <c r="F9586" s="73"/>
      <c r="G9586" s="73"/>
    </row>
    <row r="9587" spans="1:7" x14ac:dyDescent="0.25">
      <c r="A9587" s="71" t="str">
        <f>IF(
   SUMPRODUCT(--(Sinduscon!$3:$3=DATE(2013,INT((ROW(A9784)-1)/20)+1,1)))&gt;0,
   DATE(2013,INT((ROW(A9784)-1)/20)+1,1),
   ""
)</f>
        <v/>
      </c>
      <c r="B9587" s="72" t="str">
        <f t="shared" si="348"/>
        <v/>
      </c>
      <c r="C9587" s="73"/>
      <c r="D9587" s="73"/>
      <c r="E9587" s="73"/>
      <c r="F9587" s="73"/>
      <c r="G9587" s="73"/>
    </row>
    <row r="9588" spans="1:7" x14ac:dyDescent="0.25">
      <c r="A9588" s="71" t="str">
        <f>IF(
   SUMPRODUCT(--(Sinduscon!$3:$3=DATE(2013,INT((ROW(A9785)-1)/20)+1,1)))&gt;0,
   DATE(2013,INT((ROW(A9785)-1)/20)+1,1),
   ""
)</f>
        <v/>
      </c>
      <c r="B9588" s="72" t="str">
        <f t="shared" si="348"/>
        <v/>
      </c>
      <c r="C9588" s="73"/>
      <c r="D9588" s="73"/>
      <c r="E9588" s="73"/>
      <c r="F9588" s="73"/>
      <c r="G9588" s="73"/>
    </row>
    <row r="9589" spans="1:7" x14ac:dyDescent="0.25">
      <c r="A9589" s="71" t="str">
        <f>IF(
   SUMPRODUCT(--(Sinduscon!$3:$3=DATE(2013,INT((ROW(A9786)-1)/20)+1,1)))&gt;0,
   DATE(2013,INT((ROW(A9786)-1)/20)+1,1),
   ""
)</f>
        <v/>
      </c>
      <c r="B9589" s="72" t="str">
        <f t="shared" si="348"/>
        <v/>
      </c>
      <c r="C9589" s="73"/>
      <c r="D9589" s="73"/>
      <c r="E9589" s="73"/>
      <c r="F9589" s="73"/>
      <c r="G9589" s="73"/>
    </row>
    <row r="9590" spans="1:7" x14ac:dyDescent="0.25">
      <c r="A9590" s="71" t="str">
        <f>IF(
   SUMPRODUCT(--(Sinduscon!$3:$3=DATE(2013,INT((ROW(A9787)-1)/20)+1,1)))&gt;0,
   DATE(2013,INT((ROW(A9787)-1)/20)+1,1),
   ""
)</f>
        <v/>
      </c>
      <c r="B9590" s="72" t="str">
        <f t="shared" si="348"/>
        <v/>
      </c>
      <c r="C9590" s="73"/>
      <c r="D9590" s="73"/>
      <c r="E9590" s="73"/>
      <c r="F9590" s="73"/>
      <c r="G9590" s="73"/>
    </row>
    <row r="9591" spans="1:7" x14ac:dyDescent="0.25">
      <c r="A9591" s="71" t="str">
        <f>IF(
   SUMPRODUCT(--(Sinduscon!$3:$3=DATE(2013,INT((ROW(A9788)-1)/20)+1,1)))&gt;0,
   DATE(2013,INT((ROW(A9788)-1)/20)+1,1),
   ""
)</f>
        <v/>
      </c>
      <c r="B9591" s="72" t="str">
        <f t="shared" si="348"/>
        <v/>
      </c>
      <c r="C9591" s="73"/>
      <c r="D9591" s="73"/>
      <c r="E9591" s="73"/>
      <c r="F9591" s="73"/>
      <c r="G9591" s="73"/>
    </row>
    <row r="9592" spans="1:7" x14ac:dyDescent="0.25">
      <c r="A9592" s="71" t="str">
        <f>IF(
   SUMPRODUCT(--(Sinduscon!$3:$3=DATE(2013,INT((ROW(A9789)-1)/20)+1,1)))&gt;0,
   DATE(2013,INT((ROW(A9789)-1)/20)+1,1),
   ""
)</f>
        <v/>
      </c>
      <c r="B9592" s="72" t="str">
        <f t="shared" si="348"/>
        <v/>
      </c>
      <c r="C9592" s="73"/>
      <c r="D9592" s="73"/>
      <c r="E9592" s="73"/>
      <c r="F9592" s="73"/>
      <c r="G9592" s="73"/>
    </row>
    <row r="9593" spans="1:7" x14ac:dyDescent="0.25">
      <c r="A9593" s="71" t="str">
        <f>IF(
   SUMPRODUCT(--(Sinduscon!$3:$3=DATE(2013,INT((ROW(A9790)-1)/20)+1,1)))&gt;0,
   DATE(2013,INT((ROW(A9790)-1)/20)+1,1),
   ""
)</f>
        <v/>
      </c>
      <c r="B9593" s="72" t="str">
        <f t="shared" si="348"/>
        <v/>
      </c>
      <c r="C9593" s="73"/>
      <c r="D9593" s="73"/>
      <c r="E9593" s="73"/>
      <c r="F9593" s="73"/>
      <c r="G9593" s="73"/>
    </row>
    <row r="9594" spans="1:7" x14ac:dyDescent="0.25">
      <c r="A9594" s="71" t="str">
        <f>IF(
   SUMPRODUCT(--(Sinduscon!$3:$3=DATE(2013,INT((ROW(A9791)-1)/20)+1,1)))&gt;0,
   DATE(2013,INT((ROW(A9791)-1)/20)+1,1),
   ""
)</f>
        <v/>
      </c>
      <c r="B9594" s="72" t="str">
        <f t="shared" si="348"/>
        <v/>
      </c>
      <c r="C9594" s="73"/>
      <c r="D9594" s="73"/>
      <c r="E9594" s="73"/>
      <c r="F9594" s="73"/>
      <c r="G9594" s="73"/>
    </row>
    <row r="9595" spans="1:7" x14ac:dyDescent="0.25">
      <c r="A9595" s="71" t="str">
        <f>IF(
   SUMPRODUCT(--(Sinduscon!$3:$3=DATE(2013,INT((ROW(A9792)-1)/20)+1,1)))&gt;0,
   DATE(2013,INT((ROW(A9792)-1)/20)+1,1),
   ""
)</f>
        <v/>
      </c>
      <c r="B9595" s="72" t="str">
        <f t="shared" si="348"/>
        <v/>
      </c>
      <c r="C9595" s="73"/>
      <c r="D9595" s="73"/>
      <c r="E9595" s="73"/>
      <c r="F9595" s="73"/>
      <c r="G9595" s="73"/>
    </row>
    <row r="9596" spans="1:7" x14ac:dyDescent="0.25">
      <c r="A9596" s="71" t="str">
        <f>IF(
   SUMPRODUCT(--(Sinduscon!$3:$3=DATE(2013,INT((ROW(A9793)-1)/20)+1,1)))&gt;0,
   DATE(2013,INT((ROW(A9793)-1)/20)+1,1),
   ""
)</f>
        <v/>
      </c>
      <c r="B9596" s="72" t="str">
        <f t="shared" si="348"/>
        <v/>
      </c>
      <c r="C9596" s="73"/>
      <c r="D9596" s="73"/>
      <c r="E9596" s="73"/>
      <c r="F9596" s="73"/>
      <c r="G9596" s="73"/>
    </row>
    <row r="9597" spans="1:7" x14ac:dyDescent="0.25">
      <c r="A9597" s="71" t="str">
        <f>IF(
   SUMPRODUCT(--(Sinduscon!$3:$3=DATE(2013,INT((ROW(A9794)-1)/20)+1,1)))&gt;0,
   DATE(2013,INT((ROW(A9794)-1)/20)+1,1),
   ""
)</f>
        <v/>
      </c>
      <c r="B9597" s="72" t="str">
        <f t="shared" si="348"/>
        <v/>
      </c>
      <c r="C9597" s="73"/>
      <c r="D9597" s="73"/>
      <c r="E9597" s="73"/>
      <c r="F9597" s="73"/>
      <c r="G9597" s="73"/>
    </row>
    <row r="9598" spans="1:7" x14ac:dyDescent="0.25">
      <c r="A9598" s="71" t="str">
        <f>IF(
   SUMPRODUCT(--(Sinduscon!$3:$3=DATE(2013,INT((ROW(A9795)-1)/20)+1,1)))&gt;0,
   DATE(2013,INT((ROW(A9795)-1)/20)+1,1),
   ""
)</f>
        <v/>
      </c>
      <c r="B9598" s="72" t="str">
        <f t="shared" si="348"/>
        <v/>
      </c>
      <c r="C9598" s="73"/>
      <c r="D9598" s="73"/>
      <c r="E9598" s="73"/>
      <c r="F9598" s="73"/>
      <c r="G9598" s="73"/>
    </row>
    <row r="9599" spans="1:7" x14ac:dyDescent="0.25">
      <c r="A9599" s="71" t="str">
        <f>IF(
   SUMPRODUCT(--(Sinduscon!$3:$3=DATE(2013,INT((ROW(A9796)-1)/20)+1,1)))&gt;0,
   DATE(2013,INT((ROW(A9796)-1)/20)+1,1),
   ""
)</f>
        <v/>
      </c>
      <c r="B9599" s="72" t="str">
        <f t="shared" si="348"/>
        <v/>
      </c>
      <c r="C9599" s="73"/>
      <c r="D9599" s="73"/>
      <c r="E9599" s="73"/>
      <c r="F9599" s="73"/>
      <c r="G9599" s="73"/>
    </row>
    <row r="9600" spans="1:7" x14ac:dyDescent="0.25">
      <c r="A9600" s="71" t="str">
        <f>IF(
   SUMPRODUCT(--(Sinduscon!$3:$3=DATE(2013,INT((ROW(A9797)-1)/20)+1,1)))&gt;0,
   DATE(2013,INT((ROW(A9797)-1)/20)+1,1),
   ""
)</f>
        <v/>
      </c>
      <c r="B9600" s="72" t="str">
        <f t="shared" si="348"/>
        <v/>
      </c>
      <c r="C9600" s="73"/>
      <c r="D9600" s="73"/>
      <c r="E9600" s="73"/>
      <c r="F9600" s="73"/>
      <c r="G9600" s="73"/>
    </row>
    <row r="9601" spans="1:7" x14ac:dyDescent="0.25">
      <c r="A9601" s="71" t="str">
        <f>IF(
   SUMPRODUCT(--(Sinduscon!$3:$3=DATE(2013,INT((ROW(A9798)-1)/20)+1,1)))&gt;0,
   DATE(2013,INT((ROW(A9798)-1)/20)+1,1),
   ""
)</f>
        <v/>
      </c>
      <c r="B9601" s="72" t="str">
        <f t="shared" si="348"/>
        <v/>
      </c>
      <c r="C9601" s="73"/>
      <c r="D9601" s="73"/>
      <c r="E9601" s="73"/>
      <c r="F9601" s="73"/>
      <c r="G9601" s="73"/>
    </row>
    <row r="9602" spans="1:7" x14ac:dyDescent="0.25">
      <c r="A9602" s="71" t="str">
        <f>IF(
   SUMPRODUCT(--(Sinduscon!$3:$3=DATE(2013,INT((ROW(A9799)-1)/20)+1,1)))&gt;0,
   DATE(2013,INT((ROW(A9799)-1)/20)+1,1),
   ""
)</f>
        <v/>
      </c>
      <c r="B9602" s="72" t="str">
        <f t="shared" si="348"/>
        <v/>
      </c>
      <c r="C9602" s="73"/>
      <c r="D9602" s="73"/>
      <c r="E9602" s="73"/>
      <c r="F9602" s="73"/>
      <c r="G9602" s="73"/>
    </row>
    <row r="9603" spans="1:7" x14ac:dyDescent="0.25">
      <c r="A9603" s="71" t="str">
        <f>IF(
   SUMPRODUCT(--(Sinduscon!$3:$3=DATE(2013,INT((ROW(A9800)-1)/20)+1,1)))&gt;0,
   DATE(2013,INT((ROW(A9800)-1)/20)+1,1),
   ""
)</f>
        <v/>
      </c>
      <c r="B9603" s="72" t="str">
        <f t="shared" si="348"/>
        <v/>
      </c>
      <c r="C9603" s="73"/>
      <c r="D9603" s="73"/>
      <c r="E9603" s="73"/>
      <c r="F9603" s="73"/>
      <c r="G9603" s="73"/>
    </row>
    <row r="9604" spans="1:7" x14ac:dyDescent="0.25">
      <c r="A9604" s="71" t="str">
        <f>IF(
   SUMPRODUCT(--(Sinduscon!$3:$3=DATE(2013,INT((ROW(A9801)-1)/20)+1,1)))&gt;0,
   DATE(2013,INT((ROW(A9801)-1)/20)+1,1),
   ""
)</f>
        <v/>
      </c>
      <c r="B9604" s="72" t="str">
        <f t="shared" si="348"/>
        <v/>
      </c>
      <c r="C9604" s="73"/>
      <c r="D9604" s="73"/>
      <c r="E9604" s="73"/>
      <c r="F9604" s="73"/>
      <c r="G9604" s="73"/>
    </row>
    <row r="9605" spans="1:7" x14ac:dyDescent="0.25">
      <c r="A9605" s="71" t="str">
        <f>IF(
   SUMPRODUCT(--(Sinduscon!$3:$3=DATE(2013,INT((ROW(A9802)-1)/20)+1,1)))&gt;0,
   DATE(2013,INT((ROW(A9802)-1)/20)+1,1),
   ""
)</f>
        <v/>
      </c>
      <c r="B9605" s="72" t="str">
        <f t="shared" si="348"/>
        <v/>
      </c>
      <c r="C9605" s="73"/>
      <c r="D9605" s="73"/>
      <c r="E9605" s="73"/>
      <c r="F9605" s="73"/>
      <c r="G9605" s="73"/>
    </row>
    <row r="9606" spans="1:7" x14ac:dyDescent="0.25">
      <c r="A9606" s="71" t="str">
        <f>IF(
   SUMPRODUCT(--(Sinduscon!$3:$3=DATE(2013,INT((ROW(A9803)-1)/20)+1,1)))&gt;0,
   DATE(2013,INT((ROW(A9803)-1)/20)+1,1),
   ""
)</f>
        <v/>
      </c>
      <c r="B9606" s="72" t="str">
        <f t="shared" si="348"/>
        <v/>
      </c>
      <c r="C9606" s="73"/>
      <c r="D9606" s="73"/>
      <c r="E9606" s="73"/>
      <c r="F9606" s="73"/>
      <c r="G9606" s="73"/>
    </row>
    <row r="9607" spans="1:7" x14ac:dyDescent="0.25">
      <c r="A9607" s="71" t="str">
        <f>IF(
   SUMPRODUCT(--(Sinduscon!$3:$3=DATE(2013,INT((ROW(A9804)-1)/20)+1,1)))&gt;0,
   DATE(2013,INT((ROW(A9804)-1)/20)+1,1),
   ""
)</f>
        <v/>
      </c>
      <c r="B9607" s="72" t="str">
        <f t="shared" si="348"/>
        <v/>
      </c>
      <c r="C9607" s="73"/>
      <c r="D9607" s="73"/>
      <c r="E9607" s="73"/>
      <c r="F9607" s="73"/>
      <c r="G9607" s="73"/>
    </row>
    <row r="9608" spans="1:7" x14ac:dyDescent="0.25">
      <c r="A9608" s="71" t="str">
        <f>IF(
   SUMPRODUCT(--(Sinduscon!$3:$3=DATE(2013,INT((ROW(A9805)-1)/20)+1,1)))&gt;0,
   DATE(2013,INT((ROW(A9805)-1)/20)+1,1),
   ""
)</f>
        <v/>
      </c>
      <c r="B9608" s="72" t="str">
        <f t="shared" ref="B9608:B9671" si="349">IF(A9608&lt;&gt;"", CHOOSE(MOD(QUOTIENT(ROW()-4,4),5)+1,"R-1","PP-4","R-8","R-16","PIS"), "")</f>
        <v/>
      </c>
      <c r="C9608" s="73"/>
      <c r="D9608" s="73"/>
      <c r="E9608" s="73"/>
      <c r="F9608" s="73"/>
      <c r="G9608" s="73"/>
    </row>
    <row r="9609" spans="1:7" x14ac:dyDescent="0.25">
      <c r="A9609" s="71" t="str">
        <f>IF(
   SUMPRODUCT(--(Sinduscon!$3:$3=DATE(2013,INT((ROW(A9806)-1)/20)+1,1)))&gt;0,
   DATE(2013,INT((ROW(A9806)-1)/20)+1,1),
   ""
)</f>
        <v/>
      </c>
      <c r="B9609" s="72" t="str">
        <f t="shared" si="349"/>
        <v/>
      </c>
      <c r="C9609" s="73"/>
      <c r="D9609" s="73"/>
      <c r="E9609" s="73"/>
      <c r="F9609" s="73"/>
      <c r="G9609" s="73"/>
    </row>
    <row r="9610" spans="1:7" x14ac:dyDescent="0.25">
      <c r="A9610" s="71" t="str">
        <f>IF(
   SUMPRODUCT(--(Sinduscon!$3:$3=DATE(2013,INT((ROW(A9807)-1)/20)+1,1)))&gt;0,
   DATE(2013,INT((ROW(A9807)-1)/20)+1,1),
   ""
)</f>
        <v/>
      </c>
      <c r="B9610" s="72" t="str">
        <f t="shared" si="349"/>
        <v/>
      </c>
      <c r="C9610" s="73"/>
      <c r="D9610" s="73"/>
      <c r="E9610" s="73"/>
      <c r="F9610" s="73"/>
      <c r="G9610" s="73"/>
    </row>
    <row r="9611" spans="1:7" x14ac:dyDescent="0.25">
      <c r="A9611" s="71" t="str">
        <f>IF(
   SUMPRODUCT(--(Sinduscon!$3:$3=DATE(2013,INT((ROW(A9808)-1)/20)+1,1)))&gt;0,
   DATE(2013,INT((ROW(A9808)-1)/20)+1,1),
   ""
)</f>
        <v/>
      </c>
      <c r="B9611" s="72" t="str">
        <f t="shared" si="349"/>
        <v/>
      </c>
      <c r="C9611" s="73"/>
      <c r="D9611" s="73"/>
      <c r="E9611" s="73"/>
      <c r="F9611" s="73"/>
      <c r="G9611" s="73"/>
    </row>
    <row r="9612" spans="1:7" x14ac:dyDescent="0.25">
      <c r="A9612" s="71" t="str">
        <f>IF(
   SUMPRODUCT(--(Sinduscon!$3:$3=DATE(2013,INT((ROW(A9809)-1)/20)+1,1)))&gt;0,
   DATE(2013,INT((ROW(A9809)-1)/20)+1,1),
   ""
)</f>
        <v/>
      </c>
      <c r="B9612" s="72" t="str">
        <f t="shared" si="349"/>
        <v/>
      </c>
      <c r="C9612" s="73"/>
      <c r="D9612" s="73"/>
      <c r="E9612" s="73"/>
      <c r="F9612" s="73"/>
      <c r="G9612" s="73"/>
    </row>
    <row r="9613" spans="1:7" x14ac:dyDescent="0.25">
      <c r="A9613" s="71" t="str">
        <f>IF(
   SUMPRODUCT(--(Sinduscon!$3:$3=DATE(2013,INT((ROW(A9810)-1)/20)+1,1)))&gt;0,
   DATE(2013,INT((ROW(A9810)-1)/20)+1,1),
   ""
)</f>
        <v/>
      </c>
      <c r="B9613" s="72" t="str">
        <f t="shared" si="349"/>
        <v/>
      </c>
      <c r="C9613" s="73"/>
      <c r="D9613" s="73"/>
      <c r="E9613" s="73"/>
      <c r="F9613" s="73"/>
      <c r="G9613" s="73"/>
    </row>
    <row r="9614" spans="1:7" x14ac:dyDescent="0.25">
      <c r="A9614" s="71" t="str">
        <f>IF(
   SUMPRODUCT(--(Sinduscon!$3:$3=DATE(2013,INT((ROW(A9811)-1)/20)+1,1)))&gt;0,
   DATE(2013,INT((ROW(A9811)-1)/20)+1,1),
   ""
)</f>
        <v/>
      </c>
      <c r="B9614" s="72" t="str">
        <f t="shared" si="349"/>
        <v/>
      </c>
      <c r="C9614" s="73"/>
      <c r="D9614" s="73"/>
      <c r="E9614" s="73"/>
      <c r="F9614" s="73"/>
      <c r="G9614" s="73"/>
    </row>
    <row r="9615" spans="1:7" x14ac:dyDescent="0.25">
      <c r="A9615" s="71" t="str">
        <f>IF(
   SUMPRODUCT(--(Sinduscon!$3:$3=DATE(2013,INT((ROW(A9812)-1)/20)+1,1)))&gt;0,
   DATE(2013,INT((ROW(A9812)-1)/20)+1,1),
   ""
)</f>
        <v/>
      </c>
      <c r="B9615" s="72" t="str">
        <f t="shared" si="349"/>
        <v/>
      </c>
      <c r="C9615" s="73"/>
      <c r="D9615" s="73"/>
      <c r="E9615" s="73"/>
      <c r="F9615" s="73"/>
      <c r="G9615" s="73"/>
    </row>
    <row r="9616" spans="1:7" x14ac:dyDescent="0.25">
      <c r="A9616" s="71" t="str">
        <f>IF(
   SUMPRODUCT(--(Sinduscon!$3:$3=DATE(2013,INT((ROW(A9813)-1)/20)+1,1)))&gt;0,
   DATE(2013,INT((ROW(A9813)-1)/20)+1,1),
   ""
)</f>
        <v/>
      </c>
      <c r="B9616" s="72" t="str">
        <f t="shared" si="349"/>
        <v/>
      </c>
      <c r="C9616" s="73"/>
      <c r="D9616" s="73"/>
      <c r="E9616" s="73"/>
      <c r="F9616" s="73"/>
      <c r="G9616" s="73"/>
    </row>
    <row r="9617" spans="1:7" x14ac:dyDescent="0.25">
      <c r="A9617" s="71" t="str">
        <f>IF(
   SUMPRODUCT(--(Sinduscon!$3:$3=DATE(2013,INT((ROW(A9814)-1)/20)+1,1)))&gt;0,
   DATE(2013,INT((ROW(A9814)-1)/20)+1,1),
   ""
)</f>
        <v/>
      </c>
      <c r="B9617" s="72" t="str">
        <f t="shared" si="349"/>
        <v/>
      </c>
      <c r="C9617" s="73"/>
      <c r="D9617" s="73"/>
      <c r="E9617" s="73"/>
      <c r="F9617" s="73"/>
      <c r="G9617" s="73"/>
    </row>
    <row r="9618" spans="1:7" x14ac:dyDescent="0.25">
      <c r="A9618" s="71" t="str">
        <f>IF(
   SUMPRODUCT(--(Sinduscon!$3:$3=DATE(2013,INT((ROW(A9815)-1)/20)+1,1)))&gt;0,
   DATE(2013,INT((ROW(A9815)-1)/20)+1,1),
   ""
)</f>
        <v/>
      </c>
      <c r="B9618" s="72" t="str">
        <f t="shared" si="349"/>
        <v/>
      </c>
      <c r="C9618" s="73"/>
      <c r="D9618" s="73"/>
      <c r="E9618" s="73"/>
      <c r="F9618" s="73"/>
      <c r="G9618" s="73"/>
    </row>
    <row r="9619" spans="1:7" x14ac:dyDescent="0.25">
      <c r="A9619" s="71" t="str">
        <f>IF(
   SUMPRODUCT(--(Sinduscon!$3:$3=DATE(2013,INT((ROW(A9816)-1)/20)+1,1)))&gt;0,
   DATE(2013,INT((ROW(A9816)-1)/20)+1,1),
   ""
)</f>
        <v/>
      </c>
      <c r="B9619" s="72" t="str">
        <f t="shared" si="349"/>
        <v/>
      </c>
      <c r="C9619" s="73"/>
      <c r="D9619" s="73"/>
      <c r="E9619" s="73"/>
      <c r="F9619" s="73"/>
      <c r="G9619" s="73"/>
    </row>
    <row r="9620" spans="1:7" x14ac:dyDescent="0.25">
      <c r="A9620" s="71" t="str">
        <f>IF(
   SUMPRODUCT(--(Sinduscon!$3:$3=DATE(2013,INT((ROW(A9817)-1)/20)+1,1)))&gt;0,
   DATE(2013,INT((ROW(A9817)-1)/20)+1,1),
   ""
)</f>
        <v/>
      </c>
      <c r="B9620" s="72" t="str">
        <f t="shared" si="349"/>
        <v/>
      </c>
      <c r="C9620" s="73"/>
      <c r="D9620" s="73"/>
      <c r="E9620" s="73"/>
      <c r="F9620" s="73"/>
      <c r="G9620" s="73"/>
    </row>
    <row r="9621" spans="1:7" x14ac:dyDescent="0.25">
      <c r="A9621" s="71" t="str">
        <f>IF(
   SUMPRODUCT(--(Sinduscon!$3:$3=DATE(2013,INT((ROW(A9818)-1)/20)+1,1)))&gt;0,
   DATE(2013,INT((ROW(A9818)-1)/20)+1,1),
   ""
)</f>
        <v/>
      </c>
      <c r="B9621" s="72" t="str">
        <f t="shared" si="349"/>
        <v/>
      </c>
      <c r="C9621" s="73"/>
      <c r="D9621" s="73"/>
      <c r="E9621" s="73"/>
      <c r="F9621" s="73"/>
      <c r="G9621" s="73"/>
    </row>
    <row r="9622" spans="1:7" x14ac:dyDescent="0.25">
      <c r="A9622" s="71" t="str">
        <f>IF(
   SUMPRODUCT(--(Sinduscon!$3:$3=DATE(2013,INT((ROW(A9819)-1)/20)+1,1)))&gt;0,
   DATE(2013,INT((ROW(A9819)-1)/20)+1,1),
   ""
)</f>
        <v/>
      </c>
      <c r="B9622" s="72" t="str">
        <f t="shared" si="349"/>
        <v/>
      </c>
      <c r="C9622" s="73"/>
      <c r="D9622" s="73"/>
      <c r="E9622" s="73"/>
      <c r="F9622" s="73"/>
      <c r="G9622" s="73"/>
    </row>
    <row r="9623" spans="1:7" x14ac:dyDescent="0.25">
      <c r="A9623" s="71" t="str">
        <f>IF(
   SUMPRODUCT(--(Sinduscon!$3:$3=DATE(2013,INT((ROW(A9820)-1)/20)+1,1)))&gt;0,
   DATE(2013,INT((ROW(A9820)-1)/20)+1,1),
   ""
)</f>
        <v/>
      </c>
      <c r="B9623" s="72" t="str">
        <f t="shared" si="349"/>
        <v/>
      </c>
      <c r="C9623" s="73"/>
      <c r="D9623" s="73"/>
      <c r="E9623" s="73"/>
      <c r="F9623" s="73"/>
      <c r="G9623" s="73"/>
    </row>
    <row r="9624" spans="1:7" x14ac:dyDescent="0.25">
      <c r="A9624" s="71" t="str">
        <f>IF(
   SUMPRODUCT(--(Sinduscon!$3:$3=DATE(2013,INT((ROW(A9821)-1)/20)+1,1)))&gt;0,
   DATE(2013,INT((ROW(A9821)-1)/20)+1,1),
   ""
)</f>
        <v/>
      </c>
      <c r="B9624" s="72" t="str">
        <f t="shared" si="349"/>
        <v/>
      </c>
      <c r="C9624" s="73"/>
      <c r="D9624" s="73"/>
      <c r="E9624" s="73"/>
      <c r="F9624" s="73"/>
      <c r="G9624" s="73"/>
    </row>
    <row r="9625" spans="1:7" x14ac:dyDescent="0.25">
      <c r="A9625" s="71" t="str">
        <f>IF(
   SUMPRODUCT(--(Sinduscon!$3:$3=DATE(2013,INT((ROW(A9822)-1)/20)+1,1)))&gt;0,
   DATE(2013,INT((ROW(A9822)-1)/20)+1,1),
   ""
)</f>
        <v/>
      </c>
      <c r="B9625" s="72" t="str">
        <f t="shared" si="349"/>
        <v/>
      </c>
      <c r="C9625" s="73"/>
      <c r="D9625" s="73"/>
      <c r="E9625" s="73"/>
      <c r="F9625" s="73"/>
      <c r="G9625" s="73"/>
    </row>
    <row r="9626" spans="1:7" x14ac:dyDescent="0.25">
      <c r="A9626" s="71" t="str">
        <f>IF(
   SUMPRODUCT(--(Sinduscon!$3:$3=DATE(2013,INT((ROW(A9823)-1)/20)+1,1)))&gt;0,
   DATE(2013,INT((ROW(A9823)-1)/20)+1,1),
   ""
)</f>
        <v/>
      </c>
      <c r="B9626" s="72" t="str">
        <f t="shared" si="349"/>
        <v/>
      </c>
      <c r="C9626" s="73"/>
      <c r="D9626" s="73"/>
      <c r="E9626" s="73"/>
      <c r="F9626" s="73"/>
      <c r="G9626" s="73"/>
    </row>
    <row r="9627" spans="1:7" x14ac:dyDescent="0.25">
      <c r="A9627" s="71" t="str">
        <f>IF(
   SUMPRODUCT(--(Sinduscon!$3:$3=DATE(2013,INT((ROW(A9824)-1)/20)+1,1)))&gt;0,
   DATE(2013,INT((ROW(A9824)-1)/20)+1,1),
   ""
)</f>
        <v/>
      </c>
      <c r="B9627" s="72" t="str">
        <f t="shared" si="349"/>
        <v/>
      </c>
      <c r="C9627" s="73"/>
      <c r="D9627" s="73"/>
      <c r="E9627" s="73"/>
      <c r="F9627" s="73"/>
      <c r="G9627" s="73"/>
    </row>
    <row r="9628" spans="1:7" x14ac:dyDescent="0.25">
      <c r="A9628" s="71" t="str">
        <f>IF(
   SUMPRODUCT(--(Sinduscon!$3:$3=DATE(2013,INT((ROW(A9825)-1)/20)+1,1)))&gt;0,
   DATE(2013,INT((ROW(A9825)-1)/20)+1,1),
   ""
)</f>
        <v/>
      </c>
      <c r="B9628" s="72" t="str">
        <f t="shared" si="349"/>
        <v/>
      </c>
      <c r="C9628" s="73"/>
      <c r="D9628" s="73"/>
      <c r="E9628" s="73"/>
      <c r="F9628" s="73"/>
      <c r="G9628" s="73"/>
    </row>
    <row r="9629" spans="1:7" x14ac:dyDescent="0.25">
      <c r="A9629" s="71" t="str">
        <f>IF(
   SUMPRODUCT(--(Sinduscon!$3:$3=DATE(2013,INT((ROW(A9826)-1)/20)+1,1)))&gt;0,
   DATE(2013,INT((ROW(A9826)-1)/20)+1,1),
   ""
)</f>
        <v/>
      </c>
      <c r="B9629" s="72" t="str">
        <f t="shared" si="349"/>
        <v/>
      </c>
      <c r="C9629" s="73"/>
      <c r="D9629" s="73"/>
      <c r="E9629" s="73"/>
      <c r="F9629" s="73"/>
      <c r="G9629" s="73"/>
    </row>
    <row r="9630" spans="1:7" x14ac:dyDescent="0.25">
      <c r="A9630" s="71" t="str">
        <f>IF(
   SUMPRODUCT(--(Sinduscon!$3:$3=DATE(2013,INT((ROW(A9827)-1)/20)+1,1)))&gt;0,
   DATE(2013,INT((ROW(A9827)-1)/20)+1,1),
   ""
)</f>
        <v/>
      </c>
      <c r="B9630" s="72" t="str">
        <f t="shared" si="349"/>
        <v/>
      </c>
      <c r="C9630" s="73"/>
      <c r="D9630" s="73"/>
      <c r="E9630" s="73"/>
      <c r="F9630" s="73"/>
      <c r="G9630" s="73"/>
    </row>
    <row r="9631" spans="1:7" x14ac:dyDescent="0.25">
      <c r="A9631" s="71" t="str">
        <f>IF(
   SUMPRODUCT(--(Sinduscon!$3:$3=DATE(2013,INT((ROW(A9828)-1)/20)+1,1)))&gt;0,
   DATE(2013,INT((ROW(A9828)-1)/20)+1,1),
   ""
)</f>
        <v/>
      </c>
      <c r="B9631" s="72" t="str">
        <f t="shared" si="349"/>
        <v/>
      </c>
      <c r="C9631" s="73"/>
      <c r="D9631" s="73"/>
      <c r="E9631" s="73"/>
      <c r="F9631" s="73"/>
      <c r="G9631" s="73"/>
    </row>
    <row r="9632" spans="1:7" x14ac:dyDescent="0.25">
      <c r="A9632" s="71" t="str">
        <f>IF(
   SUMPRODUCT(--(Sinduscon!$3:$3=DATE(2013,INT((ROW(A9829)-1)/20)+1,1)))&gt;0,
   DATE(2013,INT((ROW(A9829)-1)/20)+1,1),
   ""
)</f>
        <v/>
      </c>
      <c r="B9632" s="72" t="str">
        <f t="shared" si="349"/>
        <v/>
      </c>
      <c r="C9632" s="73"/>
      <c r="D9632" s="73"/>
      <c r="E9632" s="73"/>
      <c r="F9632" s="73"/>
      <c r="G9632" s="73"/>
    </row>
    <row r="9633" spans="1:7" x14ac:dyDescent="0.25">
      <c r="A9633" s="71" t="str">
        <f>IF(
   SUMPRODUCT(--(Sinduscon!$3:$3=DATE(2013,INT((ROW(A9830)-1)/20)+1,1)))&gt;0,
   DATE(2013,INT((ROW(A9830)-1)/20)+1,1),
   ""
)</f>
        <v/>
      </c>
      <c r="B9633" s="72" t="str">
        <f t="shared" si="349"/>
        <v/>
      </c>
      <c r="C9633" s="73"/>
      <c r="D9633" s="73"/>
      <c r="E9633" s="73"/>
      <c r="F9633" s="73"/>
      <c r="G9633" s="73"/>
    </row>
    <row r="9634" spans="1:7" x14ac:dyDescent="0.25">
      <c r="A9634" s="71" t="str">
        <f>IF(
   SUMPRODUCT(--(Sinduscon!$3:$3=DATE(2013,INT((ROW(A9831)-1)/20)+1,1)))&gt;0,
   DATE(2013,INT((ROW(A9831)-1)/20)+1,1),
   ""
)</f>
        <v/>
      </c>
      <c r="B9634" s="72" t="str">
        <f t="shared" si="349"/>
        <v/>
      </c>
      <c r="C9634" s="73"/>
      <c r="D9634" s="73"/>
      <c r="E9634" s="73"/>
      <c r="F9634" s="73"/>
      <c r="G9634" s="73"/>
    </row>
    <row r="9635" spans="1:7" x14ac:dyDescent="0.25">
      <c r="A9635" s="71" t="str">
        <f>IF(
   SUMPRODUCT(--(Sinduscon!$3:$3=DATE(2013,INT((ROW(A9832)-1)/20)+1,1)))&gt;0,
   DATE(2013,INT((ROW(A9832)-1)/20)+1,1),
   ""
)</f>
        <v/>
      </c>
      <c r="B9635" s="72" t="str">
        <f t="shared" si="349"/>
        <v/>
      </c>
      <c r="C9635" s="73"/>
      <c r="D9635" s="73"/>
      <c r="E9635" s="73"/>
      <c r="F9635" s="73"/>
      <c r="G9635" s="73"/>
    </row>
    <row r="9636" spans="1:7" x14ac:dyDescent="0.25">
      <c r="A9636" s="71" t="str">
        <f>IF(
   SUMPRODUCT(--(Sinduscon!$3:$3=DATE(2013,INT((ROW(A9833)-1)/20)+1,1)))&gt;0,
   DATE(2013,INT((ROW(A9833)-1)/20)+1,1),
   ""
)</f>
        <v/>
      </c>
      <c r="B9636" s="72" t="str">
        <f t="shared" si="349"/>
        <v/>
      </c>
      <c r="C9636" s="73"/>
      <c r="D9636" s="73"/>
      <c r="E9636" s="73"/>
      <c r="F9636" s="73"/>
      <c r="G9636" s="73"/>
    </row>
    <row r="9637" spans="1:7" x14ac:dyDescent="0.25">
      <c r="A9637" s="71" t="str">
        <f>IF(
   SUMPRODUCT(--(Sinduscon!$3:$3=DATE(2013,INT((ROW(A9834)-1)/20)+1,1)))&gt;0,
   DATE(2013,INT((ROW(A9834)-1)/20)+1,1),
   ""
)</f>
        <v/>
      </c>
      <c r="B9637" s="72" t="str">
        <f t="shared" si="349"/>
        <v/>
      </c>
      <c r="C9637" s="73"/>
      <c r="D9637" s="73"/>
      <c r="E9637" s="73"/>
      <c r="F9637" s="73"/>
      <c r="G9637" s="73"/>
    </row>
    <row r="9638" spans="1:7" x14ac:dyDescent="0.25">
      <c r="A9638" s="71" t="str">
        <f>IF(
   SUMPRODUCT(--(Sinduscon!$3:$3=DATE(2013,INT((ROW(A9835)-1)/20)+1,1)))&gt;0,
   DATE(2013,INT((ROW(A9835)-1)/20)+1,1),
   ""
)</f>
        <v/>
      </c>
      <c r="B9638" s="72" t="str">
        <f t="shared" si="349"/>
        <v/>
      </c>
      <c r="C9638" s="73"/>
      <c r="D9638" s="73"/>
      <c r="E9638" s="73"/>
      <c r="F9638" s="73"/>
      <c r="G9638" s="73"/>
    </row>
    <row r="9639" spans="1:7" x14ac:dyDescent="0.25">
      <c r="A9639" s="71" t="str">
        <f>IF(
   SUMPRODUCT(--(Sinduscon!$3:$3=DATE(2013,INT((ROW(A9836)-1)/20)+1,1)))&gt;0,
   DATE(2013,INT((ROW(A9836)-1)/20)+1,1),
   ""
)</f>
        <v/>
      </c>
      <c r="B9639" s="72" t="str">
        <f t="shared" si="349"/>
        <v/>
      </c>
      <c r="C9639" s="73"/>
      <c r="D9639" s="73"/>
      <c r="E9639" s="73"/>
      <c r="F9639" s="73"/>
      <c r="G9639" s="73"/>
    </row>
    <row r="9640" spans="1:7" x14ac:dyDescent="0.25">
      <c r="A9640" s="71" t="str">
        <f>IF(
   SUMPRODUCT(--(Sinduscon!$3:$3=DATE(2013,INT((ROW(A9837)-1)/20)+1,1)))&gt;0,
   DATE(2013,INT((ROW(A9837)-1)/20)+1,1),
   ""
)</f>
        <v/>
      </c>
      <c r="B9640" s="72" t="str">
        <f t="shared" si="349"/>
        <v/>
      </c>
      <c r="C9640" s="73"/>
      <c r="D9640" s="73"/>
      <c r="E9640" s="73"/>
      <c r="F9640" s="73"/>
      <c r="G9640" s="73"/>
    </row>
    <row r="9641" spans="1:7" x14ac:dyDescent="0.25">
      <c r="A9641" s="71" t="str">
        <f>IF(
   SUMPRODUCT(--(Sinduscon!$3:$3=DATE(2013,INT((ROW(A9838)-1)/20)+1,1)))&gt;0,
   DATE(2013,INT((ROW(A9838)-1)/20)+1,1),
   ""
)</f>
        <v/>
      </c>
      <c r="B9641" s="72" t="str">
        <f t="shared" si="349"/>
        <v/>
      </c>
      <c r="C9641" s="73"/>
      <c r="D9641" s="73"/>
      <c r="E9641" s="73"/>
      <c r="F9641" s="73"/>
      <c r="G9641" s="73"/>
    </row>
    <row r="9642" spans="1:7" x14ac:dyDescent="0.25">
      <c r="A9642" s="71" t="str">
        <f>IF(
   SUMPRODUCT(--(Sinduscon!$3:$3=DATE(2013,INT((ROW(A9839)-1)/20)+1,1)))&gt;0,
   DATE(2013,INT((ROW(A9839)-1)/20)+1,1),
   ""
)</f>
        <v/>
      </c>
      <c r="B9642" s="72" t="str">
        <f t="shared" si="349"/>
        <v/>
      </c>
      <c r="C9642" s="73"/>
      <c r="D9642" s="73"/>
      <c r="E9642" s="73"/>
      <c r="F9642" s="73"/>
      <c r="G9642" s="73"/>
    </row>
    <row r="9643" spans="1:7" x14ac:dyDescent="0.25">
      <c r="A9643" s="71" t="str">
        <f>IF(
   SUMPRODUCT(--(Sinduscon!$3:$3=DATE(2013,INT((ROW(A9840)-1)/20)+1,1)))&gt;0,
   DATE(2013,INT((ROW(A9840)-1)/20)+1,1),
   ""
)</f>
        <v/>
      </c>
      <c r="B9643" s="72" t="str">
        <f t="shared" si="349"/>
        <v/>
      </c>
      <c r="C9643" s="73"/>
      <c r="D9643" s="73"/>
      <c r="E9643" s="73"/>
      <c r="F9643" s="73"/>
      <c r="G9643" s="73"/>
    </row>
    <row r="9644" spans="1:7" x14ac:dyDescent="0.25">
      <c r="A9644" s="71" t="str">
        <f>IF(
   SUMPRODUCT(--(Sinduscon!$3:$3=DATE(2013,INT((ROW(A9841)-1)/20)+1,1)))&gt;0,
   DATE(2013,INT((ROW(A9841)-1)/20)+1,1),
   ""
)</f>
        <v/>
      </c>
      <c r="B9644" s="72" t="str">
        <f t="shared" si="349"/>
        <v/>
      </c>
      <c r="C9644" s="73"/>
      <c r="D9644" s="73"/>
      <c r="E9644" s="73"/>
      <c r="F9644" s="73"/>
      <c r="G9644" s="73"/>
    </row>
    <row r="9645" spans="1:7" x14ac:dyDescent="0.25">
      <c r="A9645" s="71" t="str">
        <f>IF(
   SUMPRODUCT(--(Sinduscon!$3:$3=DATE(2013,INT((ROW(A9842)-1)/20)+1,1)))&gt;0,
   DATE(2013,INT((ROW(A9842)-1)/20)+1,1),
   ""
)</f>
        <v/>
      </c>
      <c r="B9645" s="72" t="str">
        <f t="shared" si="349"/>
        <v/>
      </c>
      <c r="C9645" s="73"/>
      <c r="D9645" s="73"/>
      <c r="E9645" s="73"/>
      <c r="F9645" s="73"/>
      <c r="G9645" s="73"/>
    </row>
    <row r="9646" spans="1:7" x14ac:dyDescent="0.25">
      <c r="A9646" s="71" t="str">
        <f>IF(
   SUMPRODUCT(--(Sinduscon!$3:$3=DATE(2013,INT((ROW(A9843)-1)/20)+1,1)))&gt;0,
   DATE(2013,INT((ROW(A9843)-1)/20)+1,1),
   ""
)</f>
        <v/>
      </c>
      <c r="B9646" s="72" t="str">
        <f t="shared" si="349"/>
        <v/>
      </c>
      <c r="C9646" s="73"/>
      <c r="D9646" s="73"/>
      <c r="E9646" s="73"/>
      <c r="F9646" s="73"/>
      <c r="G9646" s="73"/>
    </row>
    <row r="9647" spans="1:7" x14ac:dyDescent="0.25">
      <c r="A9647" s="71" t="str">
        <f>IF(
   SUMPRODUCT(--(Sinduscon!$3:$3=DATE(2013,INT((ROW(A9844)-1)/20)+1,1)))&gt;0,
   DATE(2013,INT((ROW(A9844)-1)/20)+1,1),
   ""
)</f>
        <v/>
      </c>
      <c r="B9647" s="72" t="str">
        <f t="shared" si="349"/>
        <v/>
      </c>
      <c r="C9647" s="73"/>
      <c r="D9647" s="73"/>
      <c r="E9647" s="73"/>
      <c r="F9647" s="73"/>
      <c r="G9647" s="73"/>
    </row>
    <row r="9648" spans="1:7" x14ac:dyDescent="0.25">
      <c r="A9648" s="71" t="str">
        <f>IF(
   SUMPRODUCT(--(Sinduscon!$3:$3=DATE(2013,INT((ROW(A9845)-1)/20)+1,1)))&gt;0,
   DATE(2013,INT((ROW(A9845)-1)/20)+1,1),
   ""
)</f>
        <v/>
      </c>
      <c r="B9648" s="72" t="str">
        <f t="shared" si="349"/>
        <v/>
      </c>
      <c r="C9648" s="73"/>
      <c r="D9648" s="73"/>
      <c r="E9648" s="73"/>
      <c r="F9648" s="73"/>
      <c r="G9648" s="73"/>
    </row>
    <row r="9649" spans="1:7" x14ac:dyDescent="0.25">
      <c r="A9649" s="71" t="str">
        <f>IF(
   SUMPRODUCT(--(Sinduscon!$3:$3=DATE(2013,INT((ROW(A9846)-1)/20)+1,1)))&gt;0,
   DATE(2013,INT((ROW(A9846)-1)/20)+1,1),
   ""
)</f>
        <v/>
      </c>
      <c r="B9649" s="72" t="str">
        <f t="shared" si="349"/>
        <v/>
      </c>
      <c r="C9649" s="73"/>
      <c r="D9649" s="73"/>
      <c r="E9649" s="73"/>
      <c r="F9649" s="73"/>
      <c r="G9649" s="73"/>
    </row>
    <row r="9650" spans="1:7" x14ac:dyDescent="0.25">
      <c r="A9650" s="71" t="str">
        <f>IF(
   SUMPRODUCT(--(Sinduscon!$3:$3=DATE(2013,INT((ROW(A9847)-1)/20)+1,1)))&gt;0,
   DATE(2013,INT((ROW(A9847)-1)/20)+1,1),
   ""
)</f>
        <v/>
      </c>
      <c r="B9650" s="72" t="str">
        <f t="shared" si="349"/>
        <v/>
      </c>
      <c r="C9650" s="73"/>
      <c r="D9650" s="73"/>
      <c r="E9650" s="73"/>
      <c r="F9650" s="73"/>
      <c r="G9650" s="73"/>
    </row>
    <row r="9651" spans="1:7" x14ac:dyDescent="0.25">
      <c r="A9651" s="71" t="str">
        <f>IF(
   SUMPRODUCT(--(Sinduscon!$3:$3=DATE(2013,INT((ROW(A9848)-1)/20)+1,1)))&gt;0,
   DATE(2013,INT((ROW(A9848)-1)/20)+1,1),
   ""
)</f>
        <v/>
      </c>
      <c r="B9651" s="72" t="str">
        <f t="shared" si="349"/>
        <v/>
      </c>
      <c r="C9651" s="73"/>
      <c r="D9651" s="73"/>
      <c r="E9651" s="73"/>
      <c r="F9651" s="73"/>
      <c r="G9651" s="73"/>
    </row>
    <row r="9652" spans="1:7" x14ac:dyDescent="0.25">
      <c r="A9652" s="71" t="str">
        <f>IF(
   SUMPRODUCT(--(Sinduscon!$3:$3=DATE(2013,INT((ROW(A9849)-1)/20)+1,1)))&gt;0,
   DATE(2013,INT((ROW(A9849)-1)/20)+1,1),
   ""
)</f>
        <v/>
      </c>
      <c r="B9652" s="72" t="str">
        <f t="shared" si="349"/>
        <v/>
      </c>
      <c r="C9652" s="73"/>
      <c r="D9652" s="73"/>
      <c r="E9652" s="73"/>
      <c r="F9652" s="73"/>
      <c r="G9652" s="73"/>
    </row>
    <row r="9653" spans="1:7" x14ac:dyDescent="0.25">
      <c r="A9653" s="71" t="str">
        <f>IF(
   SUMPRODUCT(--(Sinduscon!$3:$3=DATE(2013,INT((ROW(A9850)-1)/20)+1,1)))&gt;0,
   DATE(2013,INT((ROW(A9850)-1)/20)+1,1),
   ""
)</f>
        <v/>
      </c>
      <c r="B9653" s="72" t="str">
        <f t="shared" si="349"/>
        <v/>
      </c>
      <c r="C9653" s="73"/>
      <c r="D9653" s="73"/>
      <c r="E9653" s="73"/>
      <c r="F9653" s="73"/>
      <c r="G9653" s="73"/>
    </row>
    <row r="9654" spans="1:7" x14ac:dyDescent="0.25">
      <c r="A9654" s="71" t="str">
        <f>IF(
   SUMPRODUCT(--(Sinduscon!$3:$3=DATE(2013,INT((ROW(A9851)-1)/20)+1,1)))&gt;0,
   DATE(2013,INT((ROW(A9851)-1)/20)+1,1),
   ""
)</f>
        <v/>
      </c>
      <c r="B9654" s="72" t="str">
        <f t="shared" si="349"/>
        <v/>
      </c>
      <c r="C9654" s="73"/>
      <c r="D9654" s="73"/>
      <c r="E9654" s="73"/>
      <c r="F9654" s="73"/>
      <c r="G9654" s="73"/>
    </row>
    <row r="9655" spans="1:7" x14ac:dyDescent="0.25">
      <c r="A9655" s="71" t="str">
        <f>IF(
   SUMPRODUCT(--(Sinduscon!$3:$3=DATE(2013,INT((ROW(A9852)-1)/20)+1,1)))&gt;0,
   DATE(2013,INT((ROW(A9852)-1)/20)+1,1),
   ""
)</f>
        <v/>
      </c>
      <c r="B9655" s="72" t="str">
        <f t="shared" si="349"/>
        <v/>
      </c>
      <c r="C9655" s="73"/>
      <c r="D9655" s="73"/>
      <c r="E9655" s="73"/>
      <c r="F9655" s="73"/>
      <c r="G9655" s="73"/>
    </row>
    <row r="9656" spans="1:7" x14ac:dyDescent="0.25">
      <c r="A9656" s="71" t="str">
        <f>IF(
   SUMPRODUCT(--(Sinduscon!$3:$3=DATE(2013,INT((ROW(A9853)-1)/20)+1,1)))&gt;0,
   DATE(2013,INT((ROW(A9853)-1)/20)+1,1),
   ""
)</f>
        <v/>
      </c>
      <c r="B9656" s="72" t="str">
        <f t="shared" si="349"/>
        <v/>
      </c>
      <c r="C9656" s="73"/>
      <c r="D9656" s="73"/>
      <c r="E9656" s="73"/>
      <c r="F9656" s="73"/>
      <c r="G9656" s="73"/>
    </row>
    <row r="9657" spans="1:7" x14ac:dyDescent="0.25">
      <c r="A9657" s="71" t="str">
        <f>IF(
   SUMPRODUCT(--(Sinduscon!$3:$3=DATE(2013,INT((ROW(A9854)-1)/20)+1,1)))&gt;0,
   DATE(2013,INT((ROW(A9854)-1)/20)+1,1),
   ""
)</f>
        <v/>
      </c>
      <c r="B9657" s="72" t="str">
        <f t="shared" si="349"/>
        <v/>
      </c>
      <c r="C9657" s="73"/>
      <c r="D9657" s="73"/>
      <c r="E9657" s="73"/>
      <c r="F9657" s="73"/>
      <c r="G9657" s="73"/>
    </row>
    <row r="9658" spans="1:7" x14ac:dyDescent="0.25">
      <c r="A9658" s="71" t="str">
        <f>IF(
   SUMPRODUCT(--(Sinduscon!$3:$3=DATE(2013,INT((ROW(A9855)-1)/20)+1,1)))&gt;0,
   DATE(2013,INT((ROW(A9855)-1)/20)+1,1),
   ""
)</f>
        <v/>
      </c>
      <c r="B9658" s="72" t="str">
        <f t="shared" si="349"/>
        <v/>
      </c>
      <c r="C9658" s="73"/>
      <c r="D9658" s="73"/>
      <c r="E9658" s="73"/>
      <c r="F9658" s="73"/>
      <c r="G9658" s="73"/>
    </row>
    <row r="9659" spans="1:7" x14ac:dyDescent="0.25">
      <c r="A9659" s="71" t="str">
        <f>IF(
   SUMPRODUCT(--(Sinduscon!$3:$3=DATE(2013,INT((ROW(A9856)-1)/20)+1,1)))&gt;0,
   DATE(2013,INT((ROW(A9856)-1)/20)+1,1),
   ""
)</f>
        <v/>
      </c>
      <c r="B9659" s="72" t="str">
        <f t="shared" si="349"/>
        <v/>
      </c>
      <c r="C9659" s="73"/>
      <c r="D9659" s="73"/>
      <c r="E9659" s="73"/>
      <c r="F9659" s="73"/>
      <c r="G9659" s="73"/>
    </row>
    <row r="9660" spans="1:7" x14ac:dyDescent="0.25">
      <c r="A9660" s="71" t="str">
        <f>IF(
   SUMPRODUCT(--(Sinduscon!$3:$3=DATE(2013,INT((ROW(A9857)-1)/20)+1,1)))&gt;0,
   DATE(2013,INT((ROW(A9857)-1)/20)+1,1),
   ""
)</f>
        <v/>
      </c>
      <c r="B9660" s="72" t="str">
        <f t="shared" si="349"/>
        <v/>
      </c>
      <c r="C9660" s="73"/>
      <c r="D9660" s="73"/>
      <c r="E9660" s="73"/>
      <c r="F9660" s="73"/>
      <c r="G9660" s="73"/>
    </row>
    <row r="9661" spans="1:7" x14ac:dyDescent="0.25">
      <c r="A9661" s="71" t="str">
        <f>IF(
   SUMPRODUCT(--(Sinduscon!$3:$3=DATE(2013,INT((ROW(A9858)-1)/20)+1,1)))&gt;0,
   DATE(2013,INT((ROW(A9858)-1)/20)+1,1),
   ""
)</f>
        <v/>
      </c>
      <c r="B9661" s="72" t="str">
        <f t="shared" si="349"/>
        <v/>
      </c>
      <c r="C9661" s="73"/>
      <c r="D9661" s="73"/>
      <c r="E9661" s="73"/>
      <c r="F9661" s="73"/>
      <c r="G9661" s="73"/>
    </row>
    <row r="9662" spans="1:7" x14ac:dyDescent="0.25">
      <c r="A9662" s="71" t="str">
        <f>IF(
   SUMPRODUCT(--(Sinduscon!$3:$3=DATE(2013,INT((ROW(A9859)-1)/20)+1,1)))&gt;0,
   DATE(2013,INT((ROW(A9859)-1)/20)+1,1),
   ""
)</f>
        <v/>
      </c>
      <c r="B9662" s="72" t="str">
        <f t="shared" si="349"/>
        <v/>
      </c>
      <c r="C9662" s="73"/>
      <c r="D9662" s="73"/>
      <c r="E9662" s="73"/>
      <c r="F9662" s="73"/>
      <c r="G9662" s="73"/>
    </row>
    <row r="9663" spans="1:7" x14ac:dyDescent="0.25">
      <c r="A9663" s="71" t="str">
        <f>IF(
   SUMPRODUCT(--(Sinduscon!$3:$3=DATE(2013,INT((ROW(A9860)-1)/20)+1,1)))&gt;0,
   DATE(2013,INT((ROW(A9860)-1)/20)+1,1),
   ""
)</f>
        <v/>
      </c>
      <c r="B9663" s="72" t="str">
        <f t="shared" si="349"/>
        <v/>
      </c>
      <c r="C9663" s="73"/>
      <c r="D9663" s="73"/>
      <c r="E9663" s="73"/>
      <c r="F9663" s="73"/>
      <c r="G9663" s="73"/>
    </row>
    <row r="9664" spans="1:7" x14ac:dyDescent="0.25">
      <c r="A9664" s="71" t="str">
        <f>IF(
   SUMPRODUCT(--(Sinduscon!$3:$3=DATE(2013,INT((ROW(A9861)-1)/20)+1,1)))&gt;0,
   DATE(2013,INT((ROW(A9861)-1)/20)+1,1),
   ""
)</f>
        <v/>
      </c>
      <c r="B9664" s="72" t="str">
        <f t="shared" si="349"/>
        <v/>
      </c>
      <c r="C9664" s="73"/>
      <c r="D9664" s="73"/>
      <c r="E9664" s="73"/>
      <c r="F9664" s="73"/>
      <c r="G9664" s="73"/>
    </row>
    <row r="9665" spans="1:7" x14ac:dyDescent="0.25">
      <c r="A9665" s="71" t="str">
        <f>IF(
   SUMPRODUCT(--(Sinduscon!$3:$3=DATE(2013,INT((ROW(A9862)-1)/20)+1,1)))&gt;0,
   DATE(2013,INT((ROW(A9862)-1)/20)+1,1),
   ""
)</f>
        <v/>
      </c>
      <c r="B9665" s="72" t="str">
        <f t="shared" si="349"/>
        <v/>
      </c>
      <c r="C9665" s="73"/>
      <c r="D9665" s="73"/>
      <c r="E9665" s="73"/>
      <c r="F9665" s="73"/>
      <c r="G9665" s="73"/>
    </row>
    <row r="9666" spans="1:7" x14ac:dyDescent="0.25">
      <c r="A9666" s="71" t="str">
        <f>IF(
   SUMPRODUCT(--(Sinduscon!$3:$3=DATE(2013,INT((ROW(A9863)-1)/20)+1,1)))&gt;0,
   DATE(2013,INT((ROW(A9863)-1)/20)+1,1),
   ""
)</f>
        <v/>
      </c>
      <c r="B9666" s="72" t="str">
        <f t="shared" si="349"/>
        <v/>
      </c>
      <c r="C9666" s="73"/>
      <c r="D9666" s="73"/>
      <c r="E9666" s="73"/>
      <c r="F9666" s="73"/>
      <c r="G9666" s="73"/>
    </row>
    <row r="9667" spans="1:7" x14ac:dyDescent="0.25">
      <c r="A9667" s="71" t="str">
        <f>IF(
   SUMPRODUCT(--(Sinduscon!$3:$3=DATE(2013,INT((ROW(A9864)-1)/20)+1,1)))&gt;0,
   DATE(2013,INT((ROW(A9864)-1)/20)+1,1),
   ""
)</f>
        <v/>
      </c>
      <c r="B9667" s="72" t="str">
        <f t="shared" si="349"/>
        <v/>
      </c>
      <c r="C9667" s="73"/>
      <c r="D9667" s="73"/>
      <c r="E9667" s="73"/>
      <c r="F9667" s="73"/>
      <c r="G9667" s="73"/>
    </row>
    <row r="9668" spans="1:7" x14ac:dyDescent="0.25">
      <c r="A9668" s="71" t="str">
        <f>IF(
   SUMPRODUCT(--(Sinduscon!$3:$3=DATE(2013,INT((ROW(A9865)-1)/20)+1,1)))&gt;0,
   DATE(2013,INT((ROW(A9865)-1)/20)+1,1),
   ""
)</f>
        <v/>
      </c>
      <c r="B9668" s="72" t="str">
        <f t="shared" si="349"/>
        <v/>
      </c>
      <c r="C9668" s="73"/>
      <c r="D9668" s="73"/>
      <c r="E9668" s="73"/>
      <c r="F9668" s="73"/>
      <c r="G9668" s="73"/>
    </row>
    <row r="9669" spans="1:7" x14ac:dyDescent="0.25">
      <c r="A9669" s="71" t="str">
        <f>IF(
   SUMPRODUCT(--(Sinduscon!$3:$3=DATE(2013,INT((ROW(A9866)-1)/20)+1,1)))&gt;0,
   DATE(2013,INT((ROW(A9866)-1)/20)+1,1),
   ""
)</f>
        <v/>
      </c>
      <c r="B9669" s="72" t="str">
        <f t="shared" si="349"/>
        <v/>
      </c>
      <c r="C9669" s="73"/>
      <c r="D9669" s="73"/>
      <c r="E9669" s="73"/>
      <c r="F9669" s="73"/>
      <c r="G9669" s="73"/>
    </row>
    <row r="9670" spans="1:7" x14ac:dyDescent="0.25">
      <c r="A9670" s="71" t="str">
        <f>IF(
   SUMPRODUCT(--(Sinduscon!$3:$3=DATE(2013,INT((ROW(A9867)-1)/20)+1,1)))&gt;0,
   DATE(2013,INT((ROW(A9867)-1)/20)+1,1),
   ""
)</f>
        <v/>
      </c>
      <c r="B9670" s="72" t="str">
        <f t="shared" si="349"/>
        <v/>
      </c>
      <c r="C9670" s="73"/>
      <c r="D9670" s="73"/>
      <c r="E9670" s="73"/>
      <c r="F9670" s="73"/>
      <c r="G9670" s="73"/>
    </row>
    <row r="9671" spans="1:7" x14ac:dyDescent="0.25">
      <c r="A9671" s="71" t="str">
        <f>IF(
   SUMPRODUCT(--(Sinduscon!$3:$3=DATE(2013,INT((ROW(A9868)-1)/20)+1,1)))&gt;0,
   DATE(2013,INT((ROW(A9868)-1)/20)+1,1),
   ""
)</f>
        <v/>
      </c>
      <c r="B9671" s="72" t="str">
        <f t="shared" si="349"/>
        <v/>
      </c>
      <c r="C9671" s="73"/>
      <c r="D9671" s="73"/>
      <c r="E9671" s="73"/>
      <c r="F9671" s="73"/>
      <c r="G9671" s="73"/>
    </row>
    <row r="9672" spans="1:7" x14ac:dyDescent="0.25">
      <c r="A9672" s="71" t="str">
        <f>IF(
   SUMPRODUCT(--(Sinduscon!$3:$3=DATE(2013,INT((ROW(A9869)-1)/20)+1,1)))&gt;0,
   DATE(2013,INT((ROW(A9869)-1)/20)+1,1),
   ""
)</f>
        <v/>
      </c>
      <c r="B9672" s="72" t="str">
        <f t="shared" ref="B9672:B9735" si="350">IF(A9672&lt;&gt;"", CHOOSE(MOD(QUOTIENT(ROW()-4,4),5)+1,"R-1","PP-4","R-8","R-16","PIS"), "")</f>
        <v/>
      </c>
      <c r="C9672" s="73"/>
      <c r="D9672" s="73"/>
      <c r="E9672" s="73"/>
      <c r="F9672" s="73"/>
      <c r="G9672" s="73"/>
    </row>
    <row r="9673" spans="1:7" x14ac:dyDescent="0.25">
      <c r="A9673" s="71" t="str">
        <f>IF(
   SUMPRODUCT(--(Sinduscon!$3:$3=DATE(2013,INT((ROW(A9870)-1)/20)+1,1)))&gt;0,
   DATE(2013,INT((ROW(A9870)-1)/20)+1,1),
   ""
)</f>
        <v/>
      </c>
      <c r="B9673" s="72" t="str">
        <f t="shared" si="350"/>
        <v/>
      </c>
      <c r="C9673" s="73"/>
      <c r="D9673" s="73"/>
      <c r="E9673" s="73"/>
      <c r="F9673" s="73"/>
      <c r="G9673" s="73"/>
    </row>
    <row r="9674" spans="1:7" x14ac:dyDescent="0.25">
      <c r="A9674" s="71" t="str">
        <f>IF(
   SUMPRODUCT(--(Sinduscon!$3:$3=DATE(2013,INT((ROW(A9871)-1)/20)+1,1)))&gt;0,
   DATE(2013,INT((ROW(A9871)-1)/20)+1,1),
   ""
)</f>
        <v/>
      </c>
      <c r="B9674" s="72" t="str">
        <f t="shared" si="350"/>
        <v/>
      </c>
      <c r="C9674" s="73"/>
      <c r="D9674" s="73"/>
      <c r="E9674" s="73"/>
      <c r="F9674" s="73"/>
      <c r="G9674" s="73"/>
    </row>
    <row r="9675" spans="1:7" x14ac:dyDescent="0.25">
      <c r="A9675" s="71" t="str">
        <f>IF(
   SUMPRODUCT(--(Sinduscon!$3:$3=DATE(2013,INT((ROW(A9872)-1)/20)+1,1)))&gt;0,
   DATE(2013,INT((ROW(A9872)-1)/20)+1,1),
   ""
)</f>
        <v/>
      </c>
      <c r="B9675" s="72" t="str">
        <f t="shared" si="350"/>
        <v/>
      </c>
      <c r="C9675" s="73"/>
      <c r="D9675" s="73"/>
      <c r="E9675" s="73"/>
      <c r="F9675" s="73"/>
      <c r="G9675" s="73"/>
    </row>
    <row r="9676" spans="1:7" x14ac:dyDescent="0.25">
      <c r="A9676" s="71" t="str">
        <f>IF(
   SUMPRODUCT(--(Sinduscon!$3:$3=DATE(2013,INT((ROW(A9873)-1)/20)+1,1)))&gt;0,
   DATE(2013,INT((ROW(A9873)-1)/20)+1,1),
   ""
)</f>
        <v/>
      </c>
      <c r="B9676" s="72" t="str">
        <f t="shared" si="350"/>
        <v/>
      </c>
      <c r="C9676" s="73"/>
      <c r="D9676" s="73"/>
      <c r="E9676" s="73"/>
      <c r="F9676" s="73"/>
      <c r="G9676" s="73"/>
    </row>
    <row r="9677" spans="1:7" x14ac:dyDescent="0.25">
      <c r="A9677" s="71" t="str">
        <f>IF(
   SUMPRODUCT(--(Sinduscon!$3:$3=DATE(2013,INT((ROW(A9874)-1)/20)+1,1)))&gt;0,
   DATE(2013,INT((ROW(A9874)-1)/20)+1,1),
   ""
)</f>
        <v/>
      </c>
      <c r="B9677" s="72" t="str">
        <f t="shared" si="350"/>
        <v/>
      </c>
      <c r="C9677" s="73"/>
      <c r="D9677" s="73"/>
      <c r="E9677" s="73"/>
      <c r="F9677" s="73"/>
      <c r="G9677" s="73"/>
    </row>
    <row r="9678" spans="1:7" x14ac:dyDescent="0.25">
      <c r="A9678" s="71" t="str">
        <f>IF(
   SUMPRODUCT(--(Sinduscon!$3:$3=DATE(2013,INT((ROW(A9875)-1)/20)+1,1)))&gt;0,
   DATE(2013,INT((ROW(A9875)-1)/20)+1,1),
   ""
)</f>
        <v/>
      </c>
      <c r="B9678" s="72" t="str">
        <f t="shared" si="350"/>
        <v/>
      </c>
      <c r="C9678" s="73"/>
      <c r="D9678" s="73"/>
      <c r="E9678" s="73"/>
      <c r="F9678" s="73"/>
      <c r="G9678" s="73"/>
    </row>
    <row r="9679" spans="1:7" x14ac:dyDescent="0.25">
      <c r="A9679" s="71" t="str">
        <f>IF(
   SUMPRODUCT(--(Sinduscon!$3:$3=DATE(2013,INT((ROW(A9876)-1)/20)+1,1)))&gt;0,
   DATE(2013,INT((ROW(A9876)-1)/20)+1,1),
   ""
)</f>
        <v/>
      </c>
      <c r="B9679" s="72" t="str">
        <f t="shared" si="350"/>
        <v/>
      </c>
      <c r="C9679" s="73"/>
      <c r="D9679" s="73"/>
      <c r="E9679" s="73"/>
      <c r="F9679" s="73"/>
      <c r="G9679" s="73"/>
    </row>
    <row r="9680" spans="1:7" x14ac:dyDescent="0.25">
      <c r="A9680" s="71" t="str">
        <f>IF(
   SUMPRODUCT(--(Sinduscon!$3:$3=DATE(2013,INT((ROW(A9877)-1)/20)+1,1)))&gt;0,
   DATE(2013,INT((ROW(A9877)-1)/20)+1,1),
   ""
)</f>
        <v/>
      </c>
      <c r="B9680" s="72" t="str">
        <f t="shared" si="350"/>
        <v/>
      </c>
      <c r="C9680" s="73"/>
      <c r="D9680" s="73"/>
      <c r="E9680" s="73"/>
      <c r="F9680" s="73"/>
      <c r="G9680" s="73"/>
    </row>
    <row r="9681" spans="1:7" x14ac:dyDescent="0.25">
      <c r="A9681" s="71" t="str">
        <f>IF(
   SUMPRODUCT(--(Sinduscon!$3:$3=DATE(2013,INT((ROW(A9878)-1)/20)+1,1)))&gt;0,
   DATE(2013,INT((ROW(A9878)-1)/20)+1,1),
   ""
)</f>
        <v/>
      </c>
      <c r="B9681" s="72" t="str">
        <f t="shared" si="350"/>
        <v/>
      </c>
      <c r="C9681" s="73"/>
      <c r="D9681" s="73"/>
      <c r="E9681" s="73"/>
      <c r="F9681" s="73"/>
      <c r="G9681" s="73"/>
    </row>
    <row r="9682" spans="1:7" x14ac:dyDescent="0.25">
      <c r="A9682" s="71" t="str">
        <f>IF(
   SUMPRODUCT(--(Sinduscon!$3:$3=DATE(2013,INT((ROW(A9879)-1)/20)+1,1)))&gt;0,
   DATE(2013,INT((ROW(A9879)-1)/20)+1,1),
   ""
)</f>
        <v/>
      </c>
      <c r="B9682" s="72" t="str">
        <f t="shared" si="350"/>
        <v/>
      </c>
      <c r="C9682" s="73"/>
      <c r="D9682" s="73"/>
      <c r="E9682" s="73"/>
      <c r="F9682" s="73"/>
      <c r="G9682" s="73"/>
    </row>
    <row r="9683" spans="1:7" x14ac:dyDescent="0.25">
      <c r="A9683" s="71" t="str">
        <f>IF(
   SUMPRODUCT(--(Sinduscon!$3:$3=DATE(2013,INT((ROW(A9880)-1)/20)+1,1)))&gt;0,
   DATE(2013,INT((ROW(A9880)-1)/20)+1,1),
   ""
)</f>
        <v/>
      </c>
      <c r="B9683" s="72" t="str">
        <f t="shared" si="350"/>
        <v/>
      </c>
      <c r="C9683" s="73"/>
      <c r="D9683" s="73"/>
      <c r="E9683" s="73"/>
      <c r="F9683" s="73"/>
      <c r="G9683" s="73"/>
    </row>
    <row r="9684" spans="1:7" x14ac:dyDescent="0.25">
      <c r="A9684" s="71" t="str">
        <f>IF(
   SUMPRODUCT(--(Sinduscon!$3:$3=DATE(2013,INT((ROW(A9881)-1)/20)+1,1)))&gt;0,
   DATE(2013,INT((ROW(A9881)-1)/20)+1,1),
   ""
)</f>
        <v/>
      </c>
      <c r="B9684" s="72" t="str">
        <f t="shared" si="350"/>
        <v/>
      </c>
      <c r="C9684" s="73"/>
      <c r="D9684" s="73"/>
      <c r="E9684" s="73"/>
      <c r="F9684" s="73"/>
      <c r="G9684" s="73"/>
    </row>
    <row r="9685" spans="1:7" x14ac:dyDescent="0.25">
      <c r="A9685" s="71" t="str">
        <f>IF(
   SUMPRODUCT(--(Sinduscon!$3:$3=DATE(2013,INT((ROW(A9882)-1)/20)+1,1)))&gt;0,
   DATE(2013,INT((ROW(A9882)-1)/20)+1,1),
   ""
)</f>
        <v/>
      </c>
      <c r="B9685" s="72" t="str">
        <f t="shared" si="350"/>
        <v/>
      </c>
      <c r="C9685" s="73"/>
      <c r="D9685" s="73"/>
      <c r="E9685" s="73"/>
      <c r="F9685" s="73"/>
      <c r="G9685" s="73"/>
    </row>
    <row r="9686" spans="1:7" x14ac:dyDescent="0.25">
      <c r="A9686" s="71" t="str">
        <f>IF(
   SUMPRODUCT(--(Sinduscon!$3:$3=DATE(2013,INT((ROW(A9883)-1)/20)+1,1)))&gt;0,
   DATE(2013,INT((ROW(A9883)-1)/20)+1,1),
   ""
)</f>
        <v/>
      </c>
      <c r="B9686" s="72" t="str">
        <f t="shared" si="350"/>
        <v/>
      </c>
      <c r="C9686" s="73"/>
      <c r="D9686" s="73"/>
      <c r="E9686" s="73"/>
      <c r="F9686" s="73"/>
      <c r="G9686" s="73"/>
    </row>
    <row r="9687" spans="1:7" x14ac:dyDescent="0.25">
      <c r="A9687" s="71" t="str">
        <f>IF(
   SUMPRODUCT(--(Sinduscon!$3:$3=DATE(2013,INT((ROW(A9884)-1)/20)+1,1)))&gt;0,
   DATE(2013,INT((ROW(A9884)-1)/20)+1,1),
   ""
)</f>
        <v/>
      </c>
      <c r="B9687" s="72" t="str">
        <f t="shared" si="350"/>
        <v/>
      </c>
      <c r="C9687" s="73"/>
      <c r="D9687" s="73"/>
      <c r="E9687" s="73"/>
      <c r="F9687" s="73"/>
      <c r="G9687" s="73"/>
    </row>
    <row r="9688" spans="1:7" x14ac:dyDescent="0.25">
      <c r="A9688" s="71" t="str">
        <f>IF(
   SUMPRODUCT(--(Sinduscon!$3:$3=DATE(2013,INT((ROW(A9885)-1)/20)+1,1)))&gt;0,
   DATE(2013,INT((ROW(A9885)-1)/20)+1,1),
   ""
)</f>
        <v/>
      </c>
      <c r="B9688" s="72" t="str">
        <f t="shared" si="350"/>
        <v/>
      </c>
      <c r="C9688" s="73"/>
      <c r="D9688" s="73"/>
      <c r="E9688" s="73"/>
      <c r="F9688" s="73"/>
      <c r="G9688" s="73"/>
    </row>
    <row r="9689" spans="1:7" x14ac:dyDescent="0.25">
      <c r="A9689" s="71" t="str">
        <f>IF(
   SUMPRODUCT(--(Sinduscon!$3:$3=DATE(2013,INT((ROW(A9886)-1)/20)+1,1)))&gt;0,
   DATE(2013,INT((ROW(A9886)-1)/20)+1,1),
   ""
)</f>
        <v/>
      </c>
      <c r="B9689" s="72" t="str">
        <f t="shared" si="350"/>
        <v/>
      </c>
      <c r="C9689" s="73"/>
      <c r="D9689" s="73"/>
      <c r="E9689" s="73"/>
      <c r="F9689" s="73"/>
      <c r="G9689" s="73"/>
    </row>
    <row r="9690" spans="1:7" x14ac:dyDescent="0.25">
      <c r="A9690" s="71" t="str">
        <f>IF(
   SUMPRODUCT(--(Sinduscon!$3:$3=DATE(2013,INT((ROW(A9887)-1)/20)+1,1)))&gt;0,
   DATE(2013,INT((ROW(A9887)-1)/20)+1,1),
   ""
)</f>
        <v/>
      </c>
      <c r="B9690" s="72" t="str">
        <f t="shared" si="350"/>
        <v/>
      </c>
      <c r="C9690" s="73"/>
      <c r="D9690" s="73"/>
      <c r="E9690" s="73"/>
      <c r="F9690" s="73"/>
      <c r="G9690" s="73"/>
    </row>
    <row r="9691" spans="1:7" x14ac:dyDescent="0.25">
      <c r="A9691" s="71" t="str">
        <f>IF(
   SUMPRODUCT(--(Sinduscon!$3:$3=DATE(2013,INT((ROW(A9888)-1)/20)+1,1)))&gt;0,
   DATE(2013,INT((ROW(A9888)-1)/20)+1,1),
   ""
)</f>
        <v/>
      </c>
      <c r="B9691" s="72" t="str">
        <f t="shared" si="350"/>
        <v/>
      </c>
      <c r="C9691" s="73"/>
      <c r="D9691" s="73"/>
      <c r="E9691" s="73"/>
      <c r="F9691" s="73"/>
      <c r="G9691" s="73"/>
    </row>
    <row r="9692" spans="1:7" x14ac:dyDescent="0.25">
      <c r="A9692" s="71" t="str">
        <f>IF(
   SUMPRODUCT(--(Sinduscon!$3:$3=DATE(2013,INT((ROW(A9889)-1)/20)+1,1)))&gt;0,
   DATE(2013,INT((ROW(A9889)-1)/20)+1,1),
   ""
)</f>
        <v/>
      </c>
      <c r="B9692" s="72" t="str">
        <f t="shared" si="350"/>
        <v/>
      </c>
      <c r="C9692" s="73"/>
      <c r="D9692" s="73"/>
      <c r="E9692" s="73"/>
      <c r="F9692" s="73"/>
      <c r="G9692" s="73"/>
    </row>
    <row r="9693" spans="1:7" x14ac:dyDescent="0.25">
      <c r="A9693" s="71" t="str">
        <f>IF(
   SUMPRODUCT(--(Sinduscon!$3:$3=DATE(2013,INT((ROW(A9890)-1)/20)+1,1)))&gt;0,
   DATE(2013,INT((ROW(A9890)-1)/20)+1,1),
   ""
)</f>
        <v/>
      </c>
      <c r="B9693" s="72" t="str">
        <f t="shared" si="350"/>
        <v/>
      </c>
      <c r="C9693" s="73"/>
      <c r="D9693" s="73"/>
      <c r="E9693" s="73"/>
      <c r="F9693" s="73"/>
      <c r="G9693" s="73"/>
    </row>
    <row r="9694" spans="1:7" x14ac:dyDescent="0.25">
      <c r="A9694" s="71" t="str">
        <f>IF(
   SUMPRODUCT(--(Sinduscon!$3:$3=DATE(2013,INT((ROW(A9891)-1)/20)+1,1)))&gt;0,
   DATE(2013,INT((ROW(A9891)-1)/20)+1,1),
   ""
)</f>
        <v/>
      </c>
      <c r="B9694" s="72" t="str">
        <f t="shared" si="350"/>
        <v/>
      </c>
      <c r="C9694" s="73"/>
      <c r="D9694" s="73"/>
      <c r="E9694" s="73"/>
      <c r="F9694" s="73"/>
      <c r="G9694" s="73"/>
    </row>
    <row r="9695" spans="1:7" x14ac:dyDescent="0.25">
      <c r="A9695" s="71" t="str">
        <f>IF(
   SUMPRODUCT(--(Sinduscon!$3:$3=DATE(2013,INT((ROW(A9892)-1)/20)+1,1)))&gt;0,
   DATE(2013,INT((ROW(A9892)-1)/20)+1,1),
   ""
)</f>
        <v/>
      </c>
      <c r="B9695" s="72" t="str">
        <f t="shared" si="350"/>
        <v/>
      </c>
      <c r="C9695" s="73"/>
      <c r="D9695" s="73"/>
      <c r="E9695" s="73"/>
      <c r="F9695" s="73"/>
      <c r="G9695" s="73"/>
    </row>
    <row r="9696" spans="1:7" x14ac:dyDescent="0.25">
      <c r="A9696" s="71" t="str">
        <f>IF(
   SUMPRODUCT(--(Sinduscon!$3:$3=DATE(2013,INT((ROW(A9893)-1)/20)+1,1)))&gt;0,
   DATE(2013,INT((ROW(A9893)-1)/20)+1,1),
   ""
)</f>
        <v/>
      </c>
      <c r="B9696" s="72" t="str">
        <f t="shared" si="350"/>
        <v/>
      </c>
      <c r="C9696" s="73"/>
      <c r="D9696" s="73"/>
      <c r="E9696" s="73"/>
      <c r="F9696" s="73"/>
      <c r="G9696" s="73"/>
    </row>
    <row r="9697" spans="1:7" x14ac:dyDescent="0.25">
      <c r="A9697" s="71" t="str">
        <f>IF(
   SUMPRODUCT(--(Sinduscon!$3:$3=DATE(2013,INT((ROW(A9894)-1)/20)+1,1)))&gt;0,
   DATE(2013,INT((ROW(A9894)-1)/20)+1,1),
   ""
)</f>
        <v/>
      </c>
      <c r="B9697" s="72" t="str">
        <f t="shared" si="350"/>
        <v/>
      </c>
      <c r="C9697" s="73"/>
      <c r="D9697" s="73"/>
      <c r="E9697" s="73"/>
      <c r="F9697" s="73"/>
      <c r="G9697" s="73"/>
    </row>
    <row r="9698" spans="1:7" x14ac:dyDescent="0.25">
      <c r="A9698" s="71" t="str">
        <f>IF(
   SUMPRODUCT(--(Sinduscon!$3:$3=DATE(2013,INT((ROW(A9895)-1)/20)+1,1)))&gt;0,
   DATE(2013,INT((ROW(A9895)-1)/20)+1,1),
   ""
)</f>
        <v/>
      </c>
      <c r="B9698" s="72" t="str">
        <f t="shared" si="350"/>
        <v/>
      </c>
      <c r="C9698" s="73"/>
      <c r="D9698" s="73"/>
      <c r="E9698" s="73"/>
      <c r="F9698" s="73"/>
      <c r="G9698" s="73"/>
    </row>
    <row r="9699" spans="1:7" x14ac:dyDescent="0.25">
      <c r="A9699" s="71" t="str">
        <f>IF(
   SUMPRODUCT(--(Sinduscon!$3:$3=DATE(2013,INT((ROW(A9896)-1)/20)+1,1)))&gt;0,
   DATE(2013,INT((ROW(A9896)-1)/20)+1,1),
   ""
)</f>
        <v/>
      </c>
      <c r="B9699" s="72" t="str">
        <f t="shared" si="350"/>
        <v/>
      </c>
      <c r="C9699" s="73"/>
      <c r="D9699" s="73"/>
      <c r="E9699" s="73"/>
      <c r="F9699" s="73"/>
      <c r="G9699" s="73"/>
    </row>
    <row r="9700" spans="1:7" x14ac:dyDescent="0.25">
      <c r="A9700" s="71" t="str">
        <f>IF(
   SUMPRODUCT(--(Sinduscon!$3:$3=DATE(2013,INT((ROW(A9897)-1)/20)+1,1)))&gt;0,
   DATE(2013,INT((ROW(A9897)-1)/20)+1,1),
   ""
)</f>
        <v/>
      </c>
      <c r="B9700" s="72" t="str">
        <f t="shared" si="350"/>
        <v/>
      </c>
      <c r="C9700" s="73"/>
      <c r="D9700" s="73"/>
      <c r="E9700" s="73"/>
      <c r="F9700" s="73"/>
      <c r="G9700" s="73"/>
    </row>
    <row r="9701" spans="1:7" x14ac:dyDescent="0.25">
      <c r="A9701" s="71" t="str">
        <f>IF(
   SUMPRODUCT(--(Sinduscon!$3:$3=DATE(2013,INT((ROW(A9898)-1)/20)+1,1)))&gt;0,
   DATE(2013,INT((ROW(A9898)-1)/20)+1,1),
   ""
)</f>
        <v/>
      </c>
      <c r="B9701" s="72" t="str">
        <f t="shared" si="350"/>
        <v/>
      </c>
      <c r="C9701" s="73"/>
      <c r="D9701" s="73"/>
      <c r="E9701" s="73"/>
      <c r="F9701" s="73"/>
      <c r="G9701" s="73"/>
    </row>
    <row r="9702" spans="1:7" x14ac:dyDescent="0.25">
      <c r="A9702" s="71" t="str">
        <f>IF(
   SUMPRODUCT(--(Sinduscon!$3:$3=DATE(2013,INT((ROW(A9899)-1)/20)+1,1)))&gt;0,
   DATE(2013,INT((ROW(A9899)-1)/20)+1,1),
   ""
)</f>
        <v/>
      </c>
      <c r="B9702" s="72" t="str">
        <f t="shared" si="350"/>
        <v/>
      </c>
      <c r="C9702" s="73"/>
      <c r="D9702" s="73"/>
      <c r="E9702" s="73"/>
      <c r="F9702" s="73"/>
      <c r="G9702" s="73"/>
    </row>
    <row r="9703" spans="1:7" x14ac:dyDescent="0.25">
      <c r="A9703" s="71" t="str">
        <f>IF(
   SUMPRODUCT(--(Sinduscon!$3:$3=DATE(2013,INT((ROW(A9900)-1)/20)+1,1)))&gt;0,
   DATE(2013,INT((ROW(A9900)-1)/20)+1,1),
   ""
)</f>
        <v/>
      </c>
      <c r="B9703" s="72" t="str">
        <f t="shared" si="350"/>
        <v/>
      </c>
      <c r="C9703" s="73"/>
      <c r="D9703" s="73"/>
      <c r="E9703" s="73"/>
      <c r="F9703" s="73"/>
      <c r="G9703" s="73"/>
    </row>
    <row r="9704" spans="1:7" x14ac:dyDescent="0.25">
      <c r="A9704" s="71" t="str">
        <f>IF(
   SUMPRODUCT(--(Sinduscon!$3:$3=DATE(2013,INT((ROW(A9901)-1)/20)+1,1)))&gt;0,
   DATE(2013,INT((ROW(A9901)-1)/20)+1,1),
   ""
)</f>
        <v/>
      </c>
      <c r="B9704" s="72" t="str">
        <f t="shared" si="350"/>
        <v/>
      </c>
      <c r="C9704" s="73"/>
      <c r="D9704" s="73"/>
      <c r="E9704" s="73"/>
      <c r="F9704" s="73"/>
      <c r="G9704" s="73"/>
    </row>
    <row r="9705" spans="1:7" x14ac:dyDescent="0.25">
      <c r="A9705" s="71" t="str">
        <f>IF(
   SUMPRODUCT(--(Sinduscon!$3:$3=DATE(2013,INT((ROW(A9902)-1)/20)+1,1)))&gt;0,
   DATE(2013,INT((ROW(A9902)-1)/20)+1,1),
   ""
)</f>
        <v/>
      </c>
      <c r="B9705" s="72" t="str">
        <f t="shared" si="350"/>
        <v/>
      </c>
      <c r="C9705" s="73"/>
      <c r="D9705" s="73"/>
      <c r="E9705" s="73"/>
      <c r="F9705" s="73"/>
      <c r="G9705" s="73"/>
    </row>
    <row r="9706" spans="1:7" x14ac:dyDescent="0.25">
      <c r="A9706" s="71" t="str">
        <f>IF(
   SUMPRODUCT(--(Sinduscon!$3:$3=DATE(2013,INT((ROW(A9903)-1)/20)+1,1)))&gt;0,
   DATE(2013,INT((ROW(A9903)-1)/20)+1,1),
   ""
)</f>
        <v/>
      </c>
      <c r="B9706" s="72" t="str">
        <f t="shared" si="350"/>
        <v/>
      </c>
      <c r="C9706" s="73"/>
      <c r="D9706" s="73"/>
      <c r="E9706" s="73"/>
      <c r="F9706" s="73"/>
      <c r="G9706" s="73"/>
    </row>
    <row r="9707" spans="1:7" x14ac:dyDescent="0.25">
      <c r="A9707" s="71" t="str">
        <f>IF(
   SUMPRODUCT(--(Sinduscon!$3:$3=DATE(2013,INT((ROW(A9904)-1)/20)+1,1)))&gt;0,
   DATE(2013,INT((ROW(A9904)-1)/20)+1,1),
   ""
)</f>
        <v/>
      </c>
      <c r="B9707" s="72" t="str">
        <f t="shared" si="350"/>
        <v/>
      </c>
      <c r="C9707" s="73"/>
      <c r="D9707" s="73"/>
      <c r="E9707" s="73"/>
      <c r="F9707" s="73"/>
      <c r="G9707" s="73"/>
    </row>
    <row r="9708" spans="1:7" x14ac:dyDescent="0.25">
      <c r="A9708" s="71" t="str">
        <f>IF(
   SUMPRODUCT(--(Sinduscon!$3:$3=DATE(2013,INT((ROW(A9905)-1)/20)+1,1)))&gt;0,
   DATE(2013,INT((ROW(A9905)-1)/20)+1,1),
   ""
)</f>
        <v/>
      </c>
      <c r="B9708" s="72" t="str">
        <f t="shared" si="350"/>
        <v/>
      </c>
      <c r="C9708" s="73"/>
      <c r="D9708" s="73"/>
      <c r="E9708" s="73"/>
      <c r="F9708" s="73"/>
      <c r="G9708" s="73"/>
    </row>
    <row r="9709" spans="1:7" x14ac:dyDescent="0.25">
      <c r="A9709" s="71" t="str">
        <f>IF(
   SUMPRODUCT(--(Sinduscon!$3:$3=DATE(2013,INT((ROW(A9906)-1)/20)+1,1)))&gt;0,
   DATE(2013,INT((ROW(A9906)-1)/20)+1,1),
   ""
)</f>
        <v/>
      </c>
      <c r="B9709" s="72" t="str">
        <f t="shared" si="350"/>
        <v/>
      </c>
      <c r="C9709" s="73"/>
      <c r="D9709" s="73"/>
      <c r="E9709" s="73"/>
      <c r="F9709" s="73"/>
      <c r="G9709" s="73"/>
    </row>
    <row r="9710" spans="1:7" x14ac:dyDescent="0.25">
      <c r="A9710" s="71" t="str">
        <f>IF(
   SUMPRODUCT(--(Sinduscon!$3:$3=DATE(2013,INT((ROW(A9907)-1)/20)+1,1)))&gt;0,
   DATE(2013,INT((ROW(A9907)-1)/20)+1,1),
   ""
)</f>
        <v/>
      </c>
      <c r="B9710" s="72" t="str">
        <f t="shared" si="350"/>
        <v/>
      </c>
      <c r="C9710" s="73"/>
      <c r="D9710" s="73"/>
      <c r="E9710" s="73"/>
      <c r="F9710" s="73"/>
      <c r="G9710" s="73"/>
    </row>
    <row r="9711" spans="1:7" x14ac:dyDescent="0.25">
      <c r="A9711" s="71" t="str">
        <f>IF(
   SUMPRODUCT(--(Sinduscon!$3:$3=DATE(2013,INT((ROW(A9908)-1)/20)+1,1)))&gt;0,
   DATE(2013,INT((ROW(A9908)-1)/20)+1,1),
   ""
)</f>
        <v/>
      </c>
      <c r="B9711" s="72" t="str">
        <f t="shared" si="350"/>
        <v/>
      </c>
      <c r="C9711" s="73"/>
      <c r="D9711" s="73"/>
      <c r="E9711" s="73"/>
      <c r="F9711" s="73"/>
      <c r="G9711" s="73"/>
    </row>
    <row r="9712" spans="1:7" x14ac:dyDescent="0.25">
      <c r="A9712" s="71" t="str">
        <f>IF(
   SUMPRODUCT(--(Sinduscon!$3:$3=DATE(2013,INT((ROW(A9909)-1)/20)+1,1)))&gt;0,
   DATE(2013,INT((ROW(A9909)-1)/20)+1,1),
   ""
)</f>
        <v/>
      </c>
      <c r="B9712" s="72" t="str">
        <f t="shared" si="350"/>
        <v/>
      </c>
      <c r="C9712" s="73"/>
      <c r="D9712" s="73"/>
      <c r="E9712" s="73"/>
      <c r="F9712" s="73"/>
      <c r="G9712" s="73"/>
    </row>
    <row r="9713" spans="1:7" x14ac:dyDescent="0.25">
      <c r="A9713" s="71" t="str">
        <f>IF(
   SUMPRODUCT(--(Sinduscon!$3:$3=DATE(2013,INT((ROW(A9910)-1)/20)+1,1)))&gt;0,
   DATE(2013,INT((ROW(A9910)-1)/20)+1,1),
   ""
)</f>
        <v/>
      </c>
      <c r="B9713" s="72" t="str">
        <f t="shared" si="350"/>
        <v/>
      </c>
      <c r="C9713" s="73"/>
      <c r="D9713" s="73"/>
      <c r="E9713" s="73"/>
      <c r="F9713" s="73"/>
      <c r="G9713" s="73"/>
    </row>
    <row r="9714" spans="1:7" x14ac:dyDescent="0.25">
      <c r="A9714" s="71" t="str">
        <f>IF(
   SUMPRODUCT(--(Sinduscon!$3:$3=DATE(2013,INT((ROW(A9911)-1)/20)+1,1)))&gt;0,
   DATE(2013,INT((ROW(A9911)-1)/20)+1,1),
   ""
)</f>
        <v/>
      </c>
      <c r="B9714" s="72" t="str">
        <f t="shared" si="350"/>
        <v/>
      </c>
      <c r="C9714" s="73"/>
      <c r="D9714" s="73"/>
      <c r="E9714" s="73"/>
      <c r="F9714" s="73"/>
      <c r="G9714" s="73"/>
    </row>
    <row r="9715" spans="1:7" x14ac:dyDescent="0.25">
      <c r="A9715" s="71" t="str">
        <f>IF(
   SUMPRODUCT(--(Sinduscon!$3:$3=DATE(2013,INT((ROW(A9912)-1)/20)+1,1)))&gt;0,
   DATE(2013,INT((ROW(A9912)-1)/20)+1,1),
   ""
)</f>
        <v/>
      </c>
      <c r="B9715" s="72" t="str">
        <f t="shared" si="350"/>
        <v/>
      </c>
      <c r="C9715" s="73"/>
      <c r="D9715" s="73"/>
      <c r="E9715" s="73"/>
      <c r="F9715" s="73"/>
      <c r="G9715" s="73"/>
    </row>
    <row r="9716" spans="1:7" x14ac:dyDescent="0.25">
      <c r="A9716" s="71" t="str">
        <f>IF(
   SUMPRODUCT(--(Sinduscon!$3:$3=DATE(2013,INT((ROW(A9913)-1)/20)+1,1)))&gt;0,
   DATE(2013,INT((ROW(A9913)-1)/20)+1,1),
   ""
)</f>
        <v/>
      </c>
      <c r="B9716" s="72" t="str">
        <f t="shared" si="350"/>
        <v/>
      </c>
      <c r="C9716" s="73"/>
      <c r="D9716" s="73"/>
      <c r="E9716" s="73"/>
      <c r="F9716" s="73"/>
      <c r="G9716" s="73"/>
    </row>
    <row r="9717" spans="1:7" x14ac:dyDescent="0.25">
      <c r="A9717" s="71" t="str">
        <f>IF(
   SUMPRODUCT(--(Sinduscon!$3:$3=DATE(2013,INT((ROW(A9914)-1)/20)+1,1)))&gt;0,
   DATE(2013,INT((ROW(A9914)-1)/20)+1,1),
   ""
)</f>
        <v/>
      </c>
      <c r="B9717" s="72" t="str">
        <f t="shared" si="350"/>
        <v/>
      </c>
      <c r="C9717" s="73"/>
      <c r="D9717" s="73"/>
      <c r="E9717" s="73"/>
      <c r="F9717" s="73"/>
      <c r="G9717" s="73"/>
    </row>
    <row r="9718" spans="1:7" x14ac:dyDescent="0.25">
      <c r="A9718" s="71" t="str">
        <f>IF(
   SUMPRODUCT(--(Sinduscon!$3:$3=DATE(2013,INT((ROW(A9915)-1)/20)+1,1)))&gt;0,
   DATE(2013,INT((ROW(A9915)-1)/20)+1,1),
   ""
)</f>
        <v/>
      </c>
      <c r="B9718" s="72" t="str">
        <f t="shared" si="350"/>
        <v/>
      </c>
      <c r="C9718" s="73"/>
      <c r="D9718" s="73"/>
      <c r="E9718" s="73"/>
      <c r="F9718" s="73"/>
      <c r="G9718" s="73"/>
    </row>
    <row r="9719" spans="1:7" x14ac:dyDescent="0.25">
      <c r="A9719" s="71" t="str">
        <f>IF(
   SUMPRODUCT(--(Sinduscon!$3:$3=DATE(2013,INT((ROW(A9916)-1)/20)+1,1)))&gt;0,
   DATE(2013,INT((ROW(A9916)-1)/20)+1,1),
   ""
)</f>
        <v/>
      </c>
      <c r="B9719" s="72" t="str">
        <f t="shared" si="350"/>
        <v/>
      </c>
      <c r="C9719" s="73"/>
      <c r="D9719" s="73"/>
      <c r="E9719" s="73"/>
      <c r="F9719" s="73"/>
      <c r="G9719" s="73"/>
    </row>
    <row r="9720" spans="1:7" x14ac:dyDescent="0.25">
      <c r="A9720" s="71" t="str">
        <f>IF(
   SUMPRODUCT(--(Sinduscon!$3:$3=DATE(2013,INT((ROW(A9917)-1)/20)+1,1)))&gt;0,
   DATE(2013,INT((ROW(A9917)-1)/20)+1,1),
   ""
)</f>
        <v/>
      </c>
      <c r="B9720" s="72" t="str">
        <f t="shared" si="350"/>
        <v/>
      </c>
      <c r="C9720" s="73"/>
      <c r="D9720" s="73"/>
      <c r="E9720" s="73"/>
      <c r="F9720" s="73"/>
      <c r="G9720" s="73"/>
    </row>
    <row r="9721" spans="1:7" x14ac:dyDescent="0.25">
      <c r="A9721" s="71" t="str">
        <f>IF(
   SUMPRODUCT(--(Sinduscon!$3:$3=DATE(2013,INT((ROW(A9918)-1)/20)+1,1)))&gt;0,
   DATE(2013,INT((ROW(A9918)-1)/20)+1,1),
   ""
)</f>
        <v/>
      </c>
      <c r="B9721" s="72" t="str">
        <f t="shared" si="350"/>
        <v/>
      </c>
      <c r="C9721" s="73"/>
      <c r="D9721" s="73"/>
      <c r="E9721" s="73"/>
      <c r="F9721" s="73"/>
      <c r="G9721" s="73"/>
    </row>
    <row r="9722" spans="1:7" x14ac:dyDescent="0.25">
      <c r="A9722" s="71" t="str">
        <f>IF(
   SUMPRODUCT(--(Sinduscon!$3:$3=DATE(2013,INT((ROW(A9919)-1)/20)+1,1)))&gt;0,
   DATE(2013,INT((ROW(A9919)-1)/20)+1,1),
   ""
)</f>
        <v/>
      </c>
      <c r="B9722" s="72" t="str">
        <f t="shared" si="350"/>
        <v/>
      </c>
      <c r="C9722" s="73"/>
      <c r="D9722" s="73"/>
      <c r="E9722" s="73"/>
      <c r="F9722" s="73"/>
      <c r="G9722" s="73"/>
    </row>
    <row r="9723" spans="1:7" x14ac:dyDescent="0.25">
      <c r="A9723" s="71" t="str">
        <f>IF(
   SUMPRODUCT(--(Sinduscon!$3:$3=DATE(2013,INT((ROW(A9920)-1)/20)+1,1)))&gt;0,
   DATE(2013,INT((ROW(A9920)-1)/20)+1,1),
   ""
)</f>
        <v/>
      </c>
      <c r="B9723" s="72" t="str">
        <f t="shared" si="350"/>
        <v/>
      </c>
      <c r="C9723" s="73"/>
      <c r="D9723" s="73"/>
      <c r="E9723" s="73"/>
      <c r="F9723" s="73"/>
      <c r="G9723" s="73"/>
    </row>
    <row r="9724" spans="1:7" x14ac:dyDescent="0.25">
      <c r="A9724" s="71" t="str">
        <f>IF(
   SUMPRODUCT(--(Sinduscon!$3:$3=DATE(2013,INT((ROW(A9921)-1)/20)+1,1)))&gt;0,
   DATE(2013,INT((ROW(A9921)-1)/20)+1,1),
   ""
)</f>
        <v/>
      </c>
      <c r="B9724" s="72" t="str">
        <f t="shared" si="350"/>
        <v/>
      </c>
      <c r="C9724" s="73"/>
      <c r="D9724" s="73"/>
      <c r="E9724" s="73"/>
      <c r="F9724" s="73"/>
      <c r="G9724" s="73"/>
    </row>
    <row r="9725" spans="1:7" x14ac:dyDescent="0.25">
      <c r="A9725" s="71" t="str">
        <f>IF(
   SUMPRODUCT(--(Sinduscon!$3:$3=DATE(2013,INT((ROW(A9922)-1)/20)+1,1)))&gt;0,
   DATE(2013,INT((ROW(A9922)-1)/20)+1,1),
   ""
)</f>
        <v/>
      </c>
      <c r="B9725" s="72" t="str">
        <f t="shared" si="350"/>
        <v/>
      </c>
      <c r="C9725" s="73"/>
      <c r="D9725" s="73"/>
      <c r="E9725" s="73"/>
      <c r="F9725" s="73"/>
      <c r="G9725" s="73"/>
    </row>
    <row r="9726" spans="1:7" x14ac:dyDescent="0.25">
      <c r="A9726" s="71" t="str">
        <f>IF(
   SUMPRODUCT(--(Sinduscon!$3:$3=DATE(2013,INT((ROW(A9923)-1)/20)+1,1)))&gt;0,
   DATE(2013,INT((ROW(A9923)-1)/20)+1,1),
   ""
)</f>
        <v/>
      </c>
      <c r="B9726" s="72" t="str">
        <f t="shared" si="350"/>
        <v/>
      </c>
      <c r="C9726" s="73"/>
      <c r="D9726" s="73"/>
      <c r="E9726" s="73"/>
      <c r="F9726" s="73"/>
      <c r="G9726" s="73"/>
    </row>
    <row r="9727" spans="1:7" x14ac:dyDescent="0.25">
      <c r="A9727" s="71" t="str">
        <f>IF(
   SUMPRODUCT(--(Sinduscon!$3:$3=DATE(2013,INT((ROW(A9924)-1)/20)+1,1)))&gt;0,
   DATE(2013,INT((ROW(A9924)-1)/20)+1,1),
   ""
)</f>
        <v/>
      </c>
      <c r="B9727" s="72" t="str">
        <f t="shared" si="350"/>
        <v/>
      </c>
      <c r="C9727" s="73"/>
      <c r="D9727" s="73"/>
      <c r="E9727" s="73"/>
      <c r="F9727" s="73"/>
      <c r="G9727" s="73"/>
    </row>
    <row r="9728" spans="1:7" x14ac:dyDescent="0.25">
      <c r="A9728" s="71" t="str">
        <f>IF(
   SUMPRODUCT(--(Sinduscon!$3:$3=DATE(2013,INT((ROW(A9925)-1)/20)+1,1)))&gt;0,
   DATE(2013,INT((ROW(A9925)-1)/20)+1,1),
   ""
)</f>
        <v/>
      </c>
      <c r="B9728" s="72" t="str">
        <f t="shared" si="350"/>
        <v/>
      </c>
      <c r="C9728" s="73"/>
      <c r="D9728" s="73"/>
      <c r="E9728" s="73"/>
      <c r="F9728" s="73"/>
      <c r="G9728" s="73"/>
    </row>
    <row r="9729" spans="1:7" x14ac:dyDescent="0.25">
      <c r="A9729" s="71" t="str">
        <f>IF(
   SUMPRODUCT(--(Sinduscon!$3:$3=DATE(2013,INT((ROW(A9926)-1)/20)+1,1)))&gt;0,
   DATE(2013,INT((ROW(A9926)-1)/20)+1,1),
   ""
)</f>
        <v/>
      </c>
      <c r="B9729" s="72" t="str">
        <f t="shared" si="350"/>
        <v/>
      </c>
      <c r="C9729" s="73"/>
      <c r="D9729" s="73"/>
      <c r="E9729" s="73"/>
      <c r="F9729" s="73"/>
      <c r="G9729" s="73"/>
    </row>
    <row r="9730" spans="1:7" x14ac:dyDescent="0.25">
      <c r="A9730" s="71" t="str">
        <f>IF(
   SUMPRODUCT(--(Sinduscon!$3:$3=DATE(2013,INT((ROW(A9927)-1)/20)+1,1)))&gt;0,
   DATE(2013,INT((ROW(A9927)-1)/20)+1,1),
   ""
)</f>
        <v/>
      </c>
      <c r="B9730" s="72" t="str">
        <f t="shared" si="350"/>
        <v/>
      </c>
      <c r="C9730" s="73"/>
      <c r="D9730" s="73"/>
      <c r="E9730" s="73"/>
      <c r="F9730" s="73"/>
      <c r="G9730" s="73"/>
    </row>
    <row r="9731" spans="1:7" x14ac:dyDescent="0.25">
      <c r="A9731" s="71" t="str">
        <f>IF(
   SUMPRODUCT(--(Sinduscon!$3:$3=DATE(2013,INT((ROW(A9928)-1)/20)+1,1)))&gt;0,
   DATE(2013,INT((ROW(A9928)-1)/20)+1,1),
   ""
)</f>
        <v/>
      </c>
      <c r="B9731" s="72" t="str">
        <f t="shared" si="350"/>
        <v/>
      </c>
      <c r="C9731" s="73"/>
      <c r="D9731" s="73"/>
      <c r="E9731" s="73"/>
      <c r="F9731" s="73"/>
      <c r="G9731" s="73"/>
    </row>
    <row r="9732" spans="1:7" x14ac:dyDescent="0.25">
      <c r="A9732" s="71" t="str">
        <f>IF(
   SUMPRODUCT(--(Sinduscon!$3:$3=DATE(2013,INT((ROW(A9929)-1)/20)+1,1)))&gt;0,
   DATE(2013,INT((ROW(A9929)-1)/20)+1,1),
   ""
)</f>
        <v/>
      </c>
      <c r="B9732" s="72" t="str">
        <f t="shared" si="350"/>
        <v/>
      </c>
      <c r="C9732" s="73"/>
      <c r="D9732" s="73"/>
      <c r="E9732" s="73"/>
      <c r="F9732" s="73"/>
      <c r="G9732" s="73"/>
    </row>
    <row r="9733" spans="1:7" x14ac:dyDescent="0.25">
      <c r="A9733" s="71" t="str">
        <f>IF(
   SUMPRODUCT(--(Sinduscon!$3:$3=DATE(2013,INT((ROW(A9930)-1)/20)+1,1)))&gt;0,
   DATE(2013,INT((ROW(A9930)-1)/20)+1,1),
   ""
)</f>
        <v/>
      </c>
      <c r="B9733" s="72" t="str">
        <f t="shared" si="350"/>
        <v/>
      </c>
      <c r="C9733" s="73"/>
      <c r="D9733" s="73"/>
      <c r="E9733" s="73"/>
      <c r="F9733" s="73"/>
      <c r="G9733" s="73"/>
    </row>
    <row r="9734" spans="1:7" x14ac:dyDescent="0.25">
      <c r="A9734" s="71" t="str">
        <f>IF(
   SUMPRODUCT(--(Sinduscon!$3:$3=DATE(2013,INT((ROW(A9931)-1)/20)+1,1)))&gt;0,
   DATE(2013,INT((ROW(A9931)-1)/20)+1,1),
   ""
)</f>
        <v/>
      </c>
      <c r="B9734" s="72" t="str">
        <f t="shared" si="350"/>
        <v/>
      </c>
      <c r="C9734" s="73"/>
      <c r="D9734" s="73"/>
      <c r="E9734" s="73"/>
      <c r="F9734" s="73"/>
      <c r="G9734" s="73"/>
    </row>
    <row r="9735" spans="1:7" x14ac:dyDescent="0.25">
      <c r="A9735" s="71" t="str">
        <f>IF(
   SUMPRODUCT(--(Sinduscon!$3:$3=DATE(2013,INT((ROW(A9932)-1)/20)+1,1)))&gt;0,
   DATE(2013,INT((ROW(A9932)-1)/20)+1,1),
   ""
)</f>
        <v/>
      </c>
      <c r="B9735" s="72" t="str">
        <f t="shared" si="350"/>
        <v/>
      </c>
      <c r="C9735" s="73"/>
      <c r="D9735" s="73"/>
      <c r="E9735" s="73"/>
      <c r="F9735" s="73"/>
      <c r="G9735" s="73"/>
    </row>
    <row r="9736" spans="1:7" x14ac:dyDescent="0.25">
      <c r="A9736" s="71" t="str">
        <f>IF(
   SUMPRODUCT(--(Sinduscon!$3:$3=DATE(2013,INT((ROW(A9933)-1)/20)+1,1)))&gt;0,
   DATE(2013,INT((ROW(A9933)-1)/20)+1,1),
   ""
)</f>
        <v/>
      </c>
      <c r="B9736" s="72" t="str">
        <f t="shared" ref="B9736:B9799" si="351">IF(A9736&lt;&gt;"", CHOOSE(MOD(QUOTIENT(ROW()-4,4),5)+1,"R-1","PP-4","R-8","R-16","PIS"), "")</f>
        <v/>
      </c>
      <c r="C9736" s="73"/>
      <c r="D9736" s="73"/>
      <c r="E9736" s="73"/>
      <c r="F9736" s="73"/>
      <c r="G9736" s="73"/>
    </row>
    <row r="9737" spans="1:7" x14ac:dyDescent="0.25">
      <c r="A9737" s="71" t="str">
        <f>IF(
   SUMPRODUCT(--(Sinduscon!$3:$3=DATE(2013,INT((ROW(A9934)-1)/20)+1,1)))&gt;0,
   DATE(2013,INT((ROW(A9934)-1)/20)+1,1),
   ""
)</f>
        <v/>
      </c>
      <c r="B9737" s="72" t="str">
        <f t="shared" si="351"/>
        <v/>
      </c>
      <c r="C9737" s="73"/>
      <c r="D9737" s="73"/>
      <c r="E9737" s="73"/>
      <c r="F9737" s="73"/>
      <c r="G9737" s="73"/>
    </row>
    <row r="9738" spans="1:7" x14ac:dyDescent="0.25">
      <c r="A9738" s="71" t="str">
        <f>IF(
   SUMPRODUCT(--(Sinduscon!$3:$3=DATE(2013,INT((ROW(A9935)-1)/20)+1,1)))&gt;0,
   DATE(2013,INT((ROW(A9935)-1)/20)+1,1),
   ""
)</f>
        <v/>
      </c>
      <c r="B9738" s="72" t="str">
        <f t="shared" si="351"/>
        <v/>
      </c>
      <c r="C9738" s="73"/>
      <c r="D9738" s="73"/>
      <c r="E9738" s="73"/>
      <c r="F9738" s="73"/>
      <c r="G9738" s="73"/>
    </row>
    <row r="9739" spans="1:7" x14ac:dyDescent="0.25">
      <c r="A9739" s="71" t="str">
        <f>IF(
   SUMPRODUCT(--(Sinduscon!$3:$3=DATE(2013,INT((ROW(A9936)-1)/20)+1,1)))&gt;0,
   DATE(2013,INT((ROW(A9936)-1)/20)+1,1),
   ""
)</f>
        <v/>
      </c>
      <c r="B9739" s="72" t="str">
        <f t="shared" si="351"/>
        <v/>
      </c>
      <c r="C9739" s="73"/>
      <c r="D9739" s="73"/>
      <c r="E9739" s="73"/>
      <c r="F9739" s="73"/>
      <c r="G9739" s="73"/>
    </row>
    <row r="9740" spans="1:7" x14ac:dyDescent="0.25">
      <c r="A9740" s="71" t="str">
        <f>IF(
   SUMPRODUCT(--(Sinduscon!$3:$3=DATE(2013,INT((ROW(A9937)-1)/20)+1,1)))&gt;0,
   DATE(2013,INT((ROW(A9937)-1)/20)+1,1),
   ""
)</f>
        <v/>
      </c>
      <c r="B9740" s="72" t="str">
        <f t="shared" si="351"/>
        <v/>
      </c>
      <c r="C9740" s="73"/>
      <c r="D9740" s="73"/>
      <c r="E9740" s="73"/>
      <c r="F9740" s="73"/>
      <c r="G9740" s="73"/>
    </row>
    <row r="9741" spans="1:7" x14ac:dyDescent="0.25">
      <c r="A9741" s="71" t="str">
        <f>IF(
   SUMPRODUCT(--(Sinduscon!$3:$3=DATE(2013,INT((ROW(A9938)-1)/20)+1,1)))&gt;0,
   DATE(2013,INT((ROW(A9938)-1)/20)+1,1),
   ""
)</f>
        <v/>
      </c>
      <c r="B9741" s="72" t="str">
        <f t="shared" si="351"/>
        <v/>
      </c>
      <c r="C9741" s="73"/>
      <c r="D9741" s="73"/>
      <c r="E9741" s="73"/>
      <c r="F9741" s="73"/>
      <c r="G9741" s="73"/>
    </row>
    <row r="9742" spans="1:7" x14ac:dyDescent="0.25">
      <c r="A9742" s="71" t="str">
        <f>IF(
   SUMPRODUCT(--(Sinduscon!$3:$3=DATE(2013,INT((ROW(A9939)-1)/20)+1,1)))&gt;0,
   DATE(2013,INT((ROW(A9939)-1)/20)+1,1),
   ""
)</f>
        <v/>
      </c>
      <c r="B9742" s="72" t="str">
        <f t="shared" si="351"/>
        <v/>
      </c>
      <c r="C9742" s="73"/>
      <c r="D9742" s="73"/>
      <c r="E9742" s="73"/>
      <c r="F9742" s="73"/>
      <c r="G9742" s="73"/>
    </row>
    <row r="9743" spans="1:7" x14ac:dyDescent="0.25">
      <c r="A9743" s="71" t="str">
        <f>IF(
   SUMPRODUCT(--(Sinduscon!$3:$3=DATE(2013,INT((ROW(A9940)-1)/20)+1,1)))&gt;0,
   DATE(2013,INT((ROW(A9940)-1)/20)+1,1),
   ""
)</f>
        <v/>
      </c>
      <c r="B9743" s="72" t="str">
        <f t="shared" si="351"/>
        <v/>
      </c>
      <c r="C9743" s="73"/>
      <c r="D9743" s="73"/>
      <c r="E9743" s="73"/>
      <c r="F9743" s="73"/>
      <c r="G9743" s="73"/>
    </row>
    <row r="9744" spans="1:7" x14ac:dyDescent="0.25">
      <c r="A9744" s="71" t="str">
        <f>IF(
   SUMPRODUCT(--(Sinduscon!$3:$3=DATE(2013,INT((ROW(A9941)-1)/20)+1,1)))&gt;0,
   DATE(2013,INT((ROW(A9941)-1)/20)+1,1),
   ""
)</f>
        <v/>
      </c>
      <c r="B9744" s="72" t="str">
        <f t="shared" si="351"/>
        <v/>
      </c>
      <c r="C9744" s="73"/>
      <c r="D9744" s="73"/>
      <c r="E9744" s="73"/>
      <c r="F9744" s="73"/>
      <c r="G9744" s="73"/>
    </row>
    <row r="9745" spans="1:7" x14ac:dyDescent="0.25">
      <c r="A9745" s="71" t="str">
        <f>IF(
   SUMPRODUCT(--(Sinduscon!$3:$3=DATE(2013,INT((ROW(A9942)-1)/20)+1,1)))&gt;0,
   DATE(2013,INT((ROW(A9942)-1)/20)+1,1),
   ""
)</f>
        <v/>
      </c>
      <c r="B9745" s="72" t="str">
        <f t="shared" si="351"/>
        <v/>
      </c>
      <c r="C9745" s="73"/>
      <c r="D9745" s="73"/>
      <c r="E9745" s="73"/>
      <c r="F9745" s="73"/>
      <c r="G9745" s="73"/>
    </row>
    <row r="9746" spans="1:7" x14ac:dyDescent="0.25">
      <c r="A9746" s="71" t="str">
        <f>IF(
   SUMPRODUCT(--(Sinduscon!$3:$3=DATE(2013,INT((ROW(A9943)-1)/20)+1,1)))&gt;0,
   DATE(2013,INT((ROW(A9943)-1)/20)+1,1),
   ""
)</f>
        <v/>
      </c>
      <c r="B9746" s="72" t="str">
        <f t="shared" si="351"/>
        <v/>
      </c>
      <c r="C9746" s="73"/>
      <c r="D9746" s="73"/>
      <c r="E9746" s="73"/>
      <c r="F9746" s="73"/>
      <c r="G9746" s="73"/>
    </row>
    <row r="9747" spans="1:7" x14ac:dyDescent="0.25">
      <c r="A9747" s="71" t="str">
        <f>IF(
   SUMPRODUCT(--(Sinduscon!$3:$3=DATE(2013,INT((ROW(A9944)-1)/20)+1,1)))&gt;0,
   DATE(2013,INT((ROW(A9944)-1)/20)+1,1),
   ""
)</f>
        <v/>
      </c>
      <c r="B9747" s="72" t="str">
        <f t="shared" si="351"/>
        <v/>
      </c>
      <c r="C9747" s="73"/>
      <c r="D9747" s="73"/>
      <c r="E9747" s="73"/>
      <c r="F9747" s="73"/>
      <c r="G9747" s="73"/>
    </row>
    <row r="9748" spans="1:7" x14ac:dyDescent="0.25">
      <c r="A9748" s="71" t="str">
        <f>IF(
   SUMPRODUCT(--(Sinduscon!$3:$3=DATE(2013,INT((ROW(A9945)-1)/20)+1,1)))&gt;0,
   DATE(2013,INT((ROW(A9945)-1)/20)+1,1),
   ""
)</f>
        <v/>
      </c>
      <c r="B9748" s="72" t="str">
        <f t="shared" si="351"/>
        <v/>
      </c>
      <c r="C9748" s="73"/>
      <c r="D9748" s="73"/>
      <c r="E9748" s="73"/>
      <c r="F9748" s="73"/>
      <c r="G9748" s="73"/>
    </row>
    <row r="9749" spans="1:7" x14ac:dyDescent="0.25">
      <c r="A9749" s="71" t="str">
        <f>IF(
   SUMPRODUCT(--(Sinduscon!$3:$3=DATE(2013,INT((ROW(A9946)-1)/20)+1,1)))&gt;0,
   DATE(2013,INT((ROW(A9946)-1)/20)+1,1),
   ""
)</f>
        <v/>
      </c>
      <c r="B9749" s="72" t="str">
        <f t="shared" si="351"/>
        <v/>
      </c>
      <c r="C9749" s="73"/>
      <c r="D9749" s="73"/>
      <c r="E9749" s="73"/>
      <c r="F9749" s="73"/>
      <c r="G9749" s="73"/>
    </row>
    <row r="9750" spans="1:7" x14ac:dyDescent="0.25">
      <c r="A9750" s="71" t="str">
        <f>IF(
   SUMPRODUCT(--(Sinduscon!$3:$3=DATE(2013,INT((ROW(A9947)-1)/20)+1,1)))&gt;0,
   DATE(2013,INT((ROW(A9947)-1)/20)+1,1),
   ""
)</f>
        <v/>
      </c>
      <c r="B9750" s="72" t="str">
        <f t="shared" si="351"/>
        <v/>
      </c>
      <c r="C9750" s="73"/>
      <c r="D9750" s="73"/>
      <c r="E9750" s="73"/>
      <c r="F9750" s="73"/>
      <c r="G9750" s="73"/>
    </row>
    <row r="9751" spans="1:7" x14ac:dyDescent="0.25">
      <c r="A9751" s="71" t="str">
        <f>IF(
   SUMPRODUCT(--(Sinduscon!$3:$3=DATE(2013,INT((ROW(A9948)-1)/20)+1,1)))&gt;0,
   DATE(2013,INT((ROW(A9948)-1)/20)+1,1),
   ""
)</f>
        <v/>
      </c>
      <c r="B9751" s="72" t="str">
        <f t="shared" si="351"/>
        <v/>
      </c>
      <c r="C9751" s="73"/>
      <c r="D9751" s="73"/>
      <c r="E9751" s="73"/>
      <c r="F9751" s="73"/>
      <c r="G9751" s="73"/>
    </row>
    <row r="9752" spans="1:7" x14ac:dyDescent="0.25">
      <c r="A9752" s="71" t="str">
        <f>IF(
   SUMPRODUCT(--(Sinduscon!$3:$3=DATE(2013,INT((ROW(A9949)-1)/20)+1,1)))&gt;0,
   DATE(2013,INT((ROW(A9949)-1)/20)+1,1),
   ""
)</f>
        <v/>
      </c>
      <c r="B9752" s="72" t="str">
        <f t="shared" si="351"/>
        <v/>
      </c>
      <c r="C9752" s="73"/>
      <c r="D9752" s="73"/>
      <c r="E9752" s="73"/>
      <c r="F9752" s="73"/>
      <c r="G9752" s="73"/>
    </row>
    <row r="9753" spans="1:7" x14ac:dyDescent="0.25">
      <c r="A9753" s="71" t="str">
        <f>IF(
   SUMPRODUCT(--(Sinduscon!$3:$3=DATE(2013,INT((ROW(A9950)-1)/20)+1,1)))&gt;0,
   DATE(2013,INT((ROW(A9950)-1)/20)+1,1),
   ""
)</f>
        <v/>
      </c>
      <c r="B9753" s="72" t="str">
        <f t="shared" si="351"/>
        <v/>
      </c>
      <c r="C9753" s="73"/>
      <c r="D9753" s="73"/>
      <c r="E9753" s="73"/>
      <c r="F9753" s="73"/>
      <c r="G9753" s="73"/>
    </row>
    <row r="9754" spans="1:7" x14ac:dyDescent="0.25">
      <c r="A9754" s="71" t="str">
        <f>IF(
   SUMPRODUCT(--(Sinduscon!$3:$3=DATE(2013,INT((ROW(A9951)-1)/20)+1,1)))&gt;0,
   DATE(2013,INT((ROW(A9951)-1)/20)+1,1),
   ""
)</f>
        <v/>
      </c>
      <c r="B9754" s="72" t="str">
        <f t="shared" si="351"/>
        <v/>
      </c>
      <c r="C9754" s="73"/>
      <c r="D9754" s="73"/>
      <c r="E9754" s="73"/>
      <c r="F9754" s="73"/>
      <c r="G9754" s="73"/>
    </row>
    <row r="9755" spans="1:7" x14ac:dyDescent="0.25">
      <c r="A9755" s="71" t="str">
        <f>IF(
   SUMPRODUCT(--(Sinduscon!$3:$3=DATE(2013,INT((ROW(A9952)-1)/20)+1,1)))&gt;0,
   DATE(2013,INT((ROW(A9952)-1)/20)+1,1),
   ""
)</f>
        <v/>
      </c>
      <c r="B9755" s="72" t="str">
        <f t="shared" si="351"/>
        <v/>
      </c>
      <c r="C9755" s="73"/>
      <c r="D9755" s="73"/>
      <c r="E9755" s="73"/>
      <c r="F9755" s="73"/>
      <c r="G9755" s="73"/>
    </row>
    <row r="9756" spans="1:7" x14ac:dyDescent="0.25">
      <c r="A9756" s="71" t="str">
        <f>IF(
   SUMPRODUCT(--(Sinduscon!$3:$3=DATE(2013,INT((ROW(A9953)-1)/20)+1,1)))&gt;0,
   DATE(2013,INT((ROW(A9953)-1)/20)+1,1),
   ""
)</f>
        <v/>
      </c>
      <c r="B9756" s="72" t="str">
        <f t="shared" si="351"/>
        <v/>
      </c>
      <c r="C9756" s="73"/>
      <c r="D9756" s="73"/>
      <c r="E9756" s="73"/>
      <c r="F9756" s="73"/>
      <c r="G9756" s="73"/>
    </row>
    <row r="9757" spans="1:7" x14ac:dyDescent="0.25">
      <c r="A9757" s="71" t="str">
        <f>IF(
   SUMPRODUCT(--(Sinduscon!$3:$3=DATE(2013,INT((ROW(A9954)-1)/20)+1,1)))&gt;0,
   DATE(2013,INT((ROW(A9954)-1)/20)+1,1),
   ""
)</f>
        <v/>
      </c>
      <c r="B9757" s="72" t="str">
        <f t="shared" si="351"/>
        <v/>
      </c>
      <c r="C9757" s="73"/>
      <c r="D9757" s="73"/>
      <c r="E9757" s="73"/>
      <c r="F9757" s="73"/>
      <c r="G9757" s="73"/>
    </row>
    <row r="9758" spans="1:7" x14ac:dyDescent="0.25">
      <c r="A9758" s="71" t="str">
        <f>IF(
   SUMPRODUCT(--(Sinduscon!$3:$3=DATE(2013,INT((ROW(A9955)-1)/20)+1,1)))&gt;0,
   DATE(2013,INT((ROW(A9955)-1)/20)+1,1),
   ""
)</f>
        <v/>
      </c>
      <c r="B9758" s="72" t="str">
        <f t="shared" si="351"/>
        <v/>
      </c>
      <c r="C9758" s="73"/>
      <c r="D9758" s="73"/>
      <c r="E9758" s="73"/>
      <c r="F9758" s="73"/>
      <c r="G9758" s="73"/>
    </row>
    <row r="9759" spans="1:7" x14ac:dyDescent="0.25">
      <c r="A9759" s="71" t="str">
        <f>IF(
   SUMPRODUCT(--(Sinduscon!$3:$3=DATE(2013,INT((ROW(A9956)-1)/20)+1,1)))&gt;0,
   DATE(2013,INT((ROW(A9956)-1)/20)+1,1),
   ""
)</f>
        <v/>
      </c>
      <c r="B9759" s="72" t="str">
        <f t="shared" si="351"/>
        <v/>
      </c>
      <c r="C9759" s="73"/>
      <c r="D9759" s="73"/>
      <c r="E9759" s="73"/>
      <c r="F9759" s="73"/>
      <c r="G9759" s="73"/>
    </row>
    <row r="9760" spans="1:7" x14ac:dyDescent="0.25">
      <c r="A9760" s="71" t="str">
        <f>IF(
   SUMPRODUCT(--(Sinduscon!$3:$3=DATE(2013,INT((ROW(A9957)-1)/20)+1,1)))&gt;0,
   DATE(2013,INT((ROW(A9957)-1)/20)+1,1),
   ""
)</f>
        <v/>
      </c>
      <c r="B9760" s="72" t="str">
        <f t="shared" si="351"/>
        <v/>
      </c>
      <c r="C9760" s="73"/>
      <c r="D9760" s="73"/>
      <c r="E9760" s="73"/>
      <c r="F9760" s="73"/>
      <c r="G9760" s="73"/>
    </row>
    <row r="9761" spans="1:7" x14ac:dyDescent="0.25">
      <c r="A9761" s="71" t="str">
        <f>IF(
   SUMPRODUCT(--(Sinduscon!$3:$3=DATE(2013,INT((ROW(A9958)-1)/20)+1,1)))&gt;0,
   DATE(2013,INT((ROW(A9958)-1)/20)+1,1),
   ""
)</f>
        <v/>
      </c>
      <c r="B9761" s="72" t="str">
        <f t="shared" si="351"/>
        <v/>
      </c>
      <c r="C9761" s="73"/>
      <c r="D9761" s="73"/>
      <c r="E9761" s="73"/>
      <c r="F9761" s="73"/>
      <c r="G9761" s="73"/>
    </row>
    <row r="9762" spans="1:7" x14ac:dyDescent="0.25">
      <c r="A9762" s="71" t="str">
        <f>IF(
   SUMPRODUCT(--(Sinduscon!$3:$3=DATE(2013,INT((ROW(A9959)-1)/20)+1,1)))&gt;0,
   DATE(2013,INT((ROW(A9959)-1)/20)+1,1),
   ""
)</f>
        <v/>
      </c>
      <c r="B9762" s="72" t="str">
        <f t="shared" si="351"/>
        <v/>
      </c>
      <c r="C9762" s="73"/>
      <c r="D9762" s="73"/>
      <c r="E9762" s="73"/>
      <c r="F9762" s="73"/>
      <c r="G9762" s="73"/>
    </row>
    <row r="9763" spans="1:7" x14ac:dyDescent="0.25">
      <c r="A9763" s="71" t="str">
        <f>IF(
   SUMPRODUCT(--(Sinduscon!$3:$3=DATE(2013,INT((ROW(A9960)-1)/20)+1,1)))&gt;0,
   DATE(2013,INT((ROW(A9960)-1)/20)+1,1),
   ""
)</f>
        <v/>
      </c>
      <c r="B9763" s="72" t="str">
        <f t="shared" si="351"/>
        <v/>
      </c>
      <c r="C9763" s="73"/>
      <c r="D9763" s="73"/>
      <c r="E9763" s="73"/>
      <c r="F9763" s="73"/>
      <c r="G9763" s="73"/>
    </row>
    <row r="9764" spans="1:7" x14ac:dyDescent="0.25">
      <c r="A9764" s="71" t="str">
        <f>IF(
   SUMPRODUCT(--(Sinduscon!$3:$3=DATE(2013,INT((ROW(A9961)-1)/20)+1,1)))&gt;0,
   DATE(2013,INT((ROW(A9961)-1)/20)+1,1),
   ""
)</f>
        <v/>
      </c>
      <c r="B9764" s="72" t="str">
        <f t="shared" si="351"/>
        <v/>
      </c>
      <c r="C9764" s="73"/>
      <c r="D9764" s="73"/>
      <c r="E9764" s="73"/>
      <c r="F9764" s="73"/>
      <c r="G9764" s="73"/>
    </row>
    <row r="9765" spans="1:7" x14ac:dyDescent="0.25">
      <c r="A9765" s="71" t="str">
        <f>IF(
   SUMPRODUCT(--(Sinduscon!$3:$3=DATE(2013,INT((ROW(A9962)-1)/20)+1,1)))&gt;0,
   DATE(2013,INT((ROW(A9962)-1)/20)+1,1),
   ""
)</f>
        <v/>
      </c>
      <c r="B9765" s="72" t="str">
        <f t="shared" si="351"/>
        <v/>
      </c>
      <c r="C9765" s="73"/>
      <c r="D9765" s="73"/>
      <c r="E9765" s="73"/>
      <c r="F9765" s="73"/>
      <c r="G9765" s="73"/>
    </row>
    <row r="9766" spans="1:7" x14ac:dyDescent="0.25">
      <c r="A9766" s="71" t="str">
        <f>IF(
   SUMPRODUCT(--(Sinduscon!$3:$3=DATE(2013,INT((ROW(A9963)-1)/20)+1,1)))&gt;0,
   DATE(2013,INT((ROW(A9963)-1)/20)+1,1),
   ""
)</f>
        <v/>
      </c>
      <c r="B9766" s="72" t="str">
        <f t="shared" si="351"/>
        <v/>
      </c>
      <c r="C9766" s="73"/>
      <c r="D9766" s="73"/>
      <c r="E9766" s="73"/>
      <c r="F9766" s="73"/>
      <c r="G9766" s="73"/>
    </row>
    <row r="9767" spans="1:7" x14ac:dyDescent="0.25">
      <c r="A9767" s="71" t="str">
        <f>IF(
   SUMPRODUCT(--(Sinduscon!$3:$3=DATE(2013,INT((ROW(A9964)-1)/20)+1,1)))&gt;0,
   DATE(2013,INT((ROW(A9964)-1)/20)+1,1),
   ""
)</f>
        <v/>
      </c>
      <c r="B9767" s="72" t="str">
        <f t="shared" si="351"/>
        <v/>
      </c>
      <c r="C9767" s="73"/>
      <c r="D9767" s="73"/>
      <c r="E9767" s="73"/>
      <c r="F9767" s="73"/>
      <c r="G9767" s="73"/>
    </row>
    <row r="9768" spans="1:7" x14ac:dyDescent="0.25">
      <c r="A9768" s="71" t="str">
        <f>IF(
   SUMPRODUCT(--(Sinduscon!$3:$3=DATE(2013,INT((ROW(A9965)-1)/20)+1,1)))&gt;0,
   DATE(2013,INT((ROW(A9965)-1)/20)+1,1),
   ""
)</f>
        <v/>
      </c>
      <c r="B9768" s="72" t="str">
        <f t="shared" si="351"/>
        <v/>
      </c>
      <c r="C9768" s="73"/>
      <c r="D9768" s="73"/>
      <c r="E9768" s="73"/>
      <c r="F9768" s="73"/>
      <c r="G9768" s="73"/>
    </row>
    <row r="9769" spans="1:7" x14ac:dyDescent="0.25">
      <c r="A9769" s="71" t="str">
        <f>IF(
   SUMPRODUCT(--(Sinduscon!$3:$3=DATE(2013,INT((ROW(A9966)-1)/20)+1,1)))&gt;0,
   DATE(2013,INT((ROW(A9966)-1)/20)+1,1),
   ""
)</f>
        <v/>
      </c>
      <c r="B9769" s="72" t="str">
        <f t="shared" si="351"/>
        <v/>
      </c>
      <c r="C9769" s="73"/>
      <c r="D9769" s="73"/>
      <c r="E9769" s="73"/>
      <c r="F9769" s="73"/>
      <c r="G9769" s="73"/>
    </row>
    <row r="9770" spans="1:7" x14ac:dyDescent="0.25">
      <c r="A9770" s="71" t="str">
        <f>IF(
   SUMPRODUCT(--(Sinduscon!$3:$3=DATE(2013,INT((ROW(A9967)-1)/20)+1,1)))&gt;0,
   DATE(2013,INT((ROW(A9967)-1)/20)+1,1),
   ""
)</f>
        <v/>
      </c>
      <c r="B9770" s="72" t="str">
        <f t="shared" si="351"/>
        <v/>
      </c>
      <c r="C9770" s="73"/>
      <c r="D9770" s="73"/>
      <c r="E9770" s="73"/>
      <c r="F9770" s="73"/>
      <c r="G9770" s="73"/>
    </row>
    <row r="9771" spans="1:7" x14ac:dyDescent="0.25">
      <c r="A9771" s="71" t="str">
        <f>IF(
   SUMPRODUCT(--(Sinduscon!$3:$3=DATE(2013,INT((ROW(A9968)-1)/20)+1,1)))&gt;0,
   DATE(2013,INT((ROW(A9968)-1)/20)+1,1),
   ""
)</f>
        <v/>
      </c>
      <c r="B9771" s="72" t="str">
        <f t="shared" si="351"/>
        <v/>
      </c>
      <c r="C9771" s="73"/>
      <c r="D9771" s="73"/>
      <c r="E9771" s="73"/>
      <c r="F9771" s="73"/>
      <c r="G9771" s="73"/>
    </row>
    <row r="9772" spans="1:7" x14ac:dyDescent="0.25">
      <c r="A9772" s="71" t="str">
        <f>IF(
   SUMPRODUCT(--(Sinduscon!$3:$3=DATE(2013,INT((ROW(A9969)-1)/20)+1,1)))&gt;0,
   DATE(2013,INT((ROW(A9969)-1)/20)+1,1),
   ""
)</f>
        <v/>
      </c>
      <c r="B9772" s="72" t="str">
        <f t="shared" si="351"/>
        <v/>
      </c>
      <c r="C9772" s="73"/>
      <c r="D9772" s="73"/>
      <c r="E9772" s="73"/>
      <c r="F9772" s="73"/>
      <c r="G9772" s="73"/>
    </row>
    <row r="9773" spans="1:7" x14ac:dyDescent="0.25">
      <c r="A9773" s="71" t="str">
        <f>IF(
   SUMPRODUCT(--(Sinduscon!$3:$3=DATE(2013,INT((ROW(A9970)-1)/20)+1,1)))&gt;0,
   DATE(2013,INT((ROW(A9970)-1)/20)+1,1),
   ""
)</f>
        <v/>
      </c>
      <c r="B9773" s="72" t="str">
        <f t="shared" si="351"/>
        <v/>
      </c>
      <c r="C9773" s="73"/>
      <c r="D9773" s="73"/>
      <c r="E9773" s="73"/>
      <c r="F9773" s="73"/>
      <c r="G9773" s="73"/>
    </row>
    <row r="9774" spans="1:7" x14ac:dyDescent="0.25">
      <c r="A9774" s="71" t="str">
        <f>IF(
   SUMPRODUCT(--(Sinduscon!$3:$3=DATE(2013,INT((ROW(A9971)-1)/20)+1,1)))&gt;0,
   DATE(2013,INT((ROW(A9971)-1)/20)+1,1),
   ""
)</f>
        <v/>
      </c>
      <c r="B9774" s="72" t="str">
        <f t="shared" si="351"/>
        <v/>
      </c>
      <c r="C9774" s="73"/>
      <c r="D9774" s="73"/>
      <c r="E9774" s="73"/>
      <c r="F9774" s="73"/>
      <c r="G9774" s="73"/>
    </row>
    <row r="9775" spans="1:7" x14ac:dyDescent="0.25">
      <c r="A9775" s="71" t="str">
        <f>IF(
   SUMPRODUCT(--(Sinduscon!$3:$3=DATE(2013,INT((ROW(A9972)-1)/20)+1,1)))&gt;0,
   DATE(2013,INT((ROW(A9972)-1)/20)+1,1),
   ""
)</f>
        <v/>
      </c>
      <c r="B9775" s="72" t="str">
        <f t="shared" si="351"/>
        <v/>
      </c>
      <c r="C9775" s="73"/>
      <c r="D9775" s="73"/>
      <c r="E9775" s="73"/>
      <c r="F9775" s="73"/>
      <c r="G9775" s="73"/>
    </row>
    <row r="9776" spans="1:7" x14ac:dyDescent="0.25">
      <c r="A9776" s="71" t="str">
        <f>IF(
   SUMPRODUCT(--(Sinduscon!$3:$3=DATE(2013,INT((ROW(A9973)-1)/20)+1,1)))&gt;0,
   DATE(2013,INT((ROW(A9973)-1)/20)+1,1),
   ""
)</f>
        <v/>
      </c>
      <c r="B9776" s="72" t="str">
        <f t="shared" si="351"/>
        <v/>
      </c>
      <c r="C9776" s="73"/>
      <c r="D9776" s="73"/>
      <c r="E9776" s="73"/>
      <c r="F9776" s="73"/>
      <c r="G9776" s="73"/>
    </row>
    <row r="9777" spans="1:7" x14ac:dyDescent="0.25">
      <c r="A9777" s="71" t="str">
        <f>IF(
   SUMPRODUCT(--(Sinduscon!$3:$3=DATE(2013,INT((ROW(A9974)-1)/20)+1,1)))&gt;0,
   DATE(2013,INT((ROW(A9974)-1)/20)+1,1),
   ""
)</f>
        <v/>
      </c>
      <c r="B9777" s="72" t="str">
        <f t="shared" si="351"/>
        <v/>
      </c>
      <c r="C9777" s="73"/>
      <c r="D9777" s="73"/>
      <c r="E9777" s="73"/>
      <c r="F9777" s="73"/>
      <c r="G9777" s="73"/>
    </row>
    <row r="9778" spans="1:7" x14ac:dyDescent="0.25">
      <c r="A9778" s="71" t="str">
        <f>IF(
   SUMPRODUCT(--(Sinduscon!$3:$3=DATE(2013,INT((ROW(A9975)-1)/20)+1,1)))&gt;0,
   DATE(2013,INT((ROW(A9975)-1)/20)+1,1),
   ""
)</f>
        <v/>
      </c>
      <c r="B9778" s="72" t="str">
        <f t="shared" si="351"/>
        <v/>
      </c>
      <c r="C9778" s="73"/>
      <c r="D9778" s="73"/>
      <c r="E9778" s="73"/>
      <c r="F9778" s="73"/>
      <c r="G9778" s="73"/>
    </row>
    <row r="9779" spans="1:7" x14ac:dyDescent="0.25">
      <c r="A9779" s="71" t="str">
        <f>IF(
   SUMPRODUCT(--(Sinduscon!$3:$3=DATE(2013,INT((ROW(A9976)-1)/20)+1,1)))&gt;0,
   DATE(2013,INT((ROW(A9976)-1)/20)+1,1),
   ""
)</f>
        <v/>
      </c>
      <c r="B9779" s="72" t="str">
        <f t="shared" si="351"/>
        <v/>
      </c>
      <c r="C9779" s="73"/>
      <c r="D9779" s="73"/>
      <c r="E9779" s="73"/>
      <c r="F9779" s="73"/>
      <c r="G9779" s="73"/>
    </row>
    <row r="9780" spans="1:7" x14ac:dyDescent="0.25">
      <c r="A9780" s="71" t="str">
        <f>IF(
   SUMPRODUCT(--(Sinduscon!$3:$3=DATE(2013,INT((ROW(A9977)-1)/20)+1,1)))&gt;0,
   DATE(2013,INT((ROW(A9977)-1)/20)+1,1),
   ""
)</f>
        <v/>
      </c>
      <c r="B9780" s="72" t="str">
        <f t="shared" si="351"/>
        <v/>
      </c>
      <c r="C9780" s="73"/>
      <c r="D9780" s="73"/>
      <c r="E9780" s="73"/>
      <c r="F9780" s="73"/>
      <c r="G9780" s="73"/>
    </row>
    <row r="9781" spans="1:7" x14ac:dyDescent="0.25">
      <c r="A9781" s="71" t="str">
        <f>IF(
   SUMPRODUCT(--(Sinduscon!$3:$3=DATE(2013,INT((ROW(A9978)-1)/20)+1,1)))&gt;0,
   DATE(2013,INT((ROW(A9978)-1)/20)+1,1),
   ""
)</f>
        <v/>
      </c>
      <c r="B9781" s="72" t="str">
        <f t="shared" si="351"/>
        <v/>
      </c>
      <c r="C9781" s="73"/>
      <c r="D9781" s="73"/>
      <c r="E9781" s="73"/>
      <c r="F9781" s="73"/>
      <c r="G9781" s="73"/>
    </row>
    <row r="9782" spans="1:7" x14ac:dyDescent="0.25">
      <c r="A9782" s="71" t="str">
        <f>IF(
   SUMPRODUCT(--(Sinduscon!$3:$3=DATE(2013,INT((ROW(A9979)-1)/20)+1,1)))&gt;0,
   DATE(2013,INT((ROW(A9979)-1)/20)+1,1),
   ""
)</f>
        <v/>
      </c>
      <c r="B9782" s="72" t="str">
        <f t="shared" si="351"/>
        <v/>
      </c>
      <c r="C9782" s="73"/>
      <c r="D9782" s="73"/>
      <c r="E9782" s="73"/>
      <c r="F9782" s="73"/>
      <c r="G9782" s="73"/>
    </row>
    <row r="9783" spans="1:7" x14ac:dyDescent="0.25">
      <c r="A9783" s="71" t="str">
        <f>IF(
   SUMPRODUCT(--(Sinduscon!$3:$3=DATE(2013,INT((ROW(A9980)-1)/20)+1,1)))&gt;0,
   DATE(2013,INT((ROW(A9980)-1)/20)+1,1),
   ""
)</f>
        <v/>
      </c>
      <c r="B9783" s="72" t="str">
        <f t="shared" si="351"/>
        <v/>
      </c>
      <c r="C9783" s="73"/>
      <c r="D9783" s="73"/>
      <c r="E9783" s="73"/>
      <c r="F9783" s="73"/>
      <c r="G9783" s="73"/>
    </row>
    <row r="9784" spans="1:7" x14ac:dyDescent="0.25">
      <c r="A9784" s="71" t="str">
        <f>IF(
   SUMPRODUCT(--(Sinduscon!$3:$3=DATE(2013,INT((ROW(A9981)-1)/20)+1,1)))&gt;0,
   DATE(2013,INT((ROW(A9981)-1)/20)+1,1),
   ""
)</f>
        <v/>
      </c>
      <c r="B9784" s="72" t="str">
        <f t="shared" si="351"/>
        <v/>
      </c>
      <c r="C9784" s="73"/>
      <c r="D9784" s="73"/>
      <c r="E9784" s="73"/>
      <c r="F9784" s="73"/>
      <c r="G9784" s="73"/>
    </row>
    <row r="9785" spans="1:7" x14ac:dyDescent="0.25">
      <c r="A9785" s="71" t="str">
        <f>IF(
   SUMPRODUCT(--(Sinduscon!$3:$3=DATE(2013,INT((ROW(A9982)-1)/20)+1,1)))&gt;0,
   DATE(2013,INT((ROW(A9982)-1)/20)+1,1),
   ""
)</f>
        <v/>
      </c>
      <c r="B9785" s="72" t="str">
        <f t="shared" si="351"/>
        <v/>
      </c>
      <c r="C9785" s="73"/>
      <c r="D9785" s="73"/>
      <c r="E9785" s="73"/>
      <c r="F9785" s="73"/>
      <c r="G9785" s="73"/>
    </row>
    <row r="9786" spans="1:7" x14ac:dyDescent="0.25">
      <c r="A9786" s="71" t="str">
        <f>IF(
   SUMPRODUCT(--(Sinduscon!$3:$3=DATE(2013,INT((ROW(A9983)-1)/20)+1,1)))&gt;0,
   DATE(2013,INT((ROW(A9983)-1)/20)+1,1),
   ""
)</f>
        <v/>
      </c>
      <c r="B9786" s="72" t="str">
        <f t="shared" si="351"/>
        <v/>
      </c>
      <c r="C9786" s="73"/>
      <c r="D9786" s="73"/>
      <c r="E9786" s="73"/>
      <c r="F9786" s="73"/>
      <c r="G9786" s="73"/>
    </row>
    <row r="9787" spans="1:7" x14ac:dyDescent="0.25">
      <c r="A9787" s="71" t="str">
        <f>IF(
   SUMPRODUCT(--(Sinduscon!$3:$3=DATE(2013,INT((ROW(A9984)-1)/20)+1,1)))&gt;0,
   DATE(2013,INT((ROW(A9984)-1)/20)+1,1),
   ""
)</f>
        <v/>
      </c>
      <c r="B9787" s="72" t="str">
        <f t="shared" si="351"/>
        <v/>
      </c>
      <c r="C9787" s="73"/>
      <c r="D9787" s="73"/>
      <c r="E9787" s="73"/>
      <c r="F9787" s="73"/>
      <c r="G9787" s="73"/>
    </row>
    <row r="9788" spans="1:7" x14ac:dyDescent="0.25">
      <c r="A9788" s="71" t="str">
        <f>IF(
   SUMPRODUCT(--(Sinduscon!$3:$3=DATE(2013,INT((ROW(A9985)-1)/20)+1,1)))&gt;0,
   DATE(2013,INT((ROW(A9985)-1)/20)+1,1),
   ""
)</f>
        <v/>
      </c>
      <c r="B9788" s="72" t="str">
        <f t="shared" si="351"/>
        <v/>
      </c>
      <c r="C9788" s="73"/>
      <c r="D9788" s="73"/>
      <c r="E9788" s="73"/>
      <c r="F9788" s="73"/>
      <c r="G9788" s="73"/>
    </row>
    <row r="9789" spans="1:7" x14ac:dyDescent="0.25">
      <c r="A9789" s="71" t="str">
        <f>IF(
   SUMPRODUCT(--(Sinduscon!$3:$3=DATE(2013,INT((ROW(A9986)-1)/20)+1,1)))&gt;0,
   DATE(2013,INT((ROW(A9986)-1)/20)+1,1),
   ""
)</f>
        <v/>
      </c>
      <c r="B9789" s="72" t="str">
        <f t="shared" si="351"/>
        <v/>
      </c>
      <c r="C9789" s="73"/>
      <c r="D9789" s="73"/>
      <c r="E9789" s="73"/>
      <c r="F9789" s="73"/>
      <c r="G9789" s="73"/>
    </row>
    <row r="9790" spans="1:7" x14ac:dyDescent="0.25">
      <c r="A9790" s="71" t="str">
        <f>IF(
   SUMPRODUCT(--(Sinduscon!$3:$3=DATE(2013,INT((ROW(A9987)-1)/20)+1,1)))&gt;0,
   DATE(2013,INT((ROW(A9987)-1)/20)+1,1),
   ""
)</f>
        <v/>
      </c>
      <c r="B9790" s="72" t="str">
        <f t="shared" si="351"/>
        <v/>
      </c>
      <c r="C9790" s="73"/>
      <c r="D9790" s="73"/>
      <c r="E9790" s="73"/>
      <c r="F9790" s="73"/>
      <c r="G9790" s="73"/>
    </row>
    <row r="9791" spans="1:7" x14ac:dyDescent="0.25">
      <c r="A9791" s="71" t="str">
        <f>IF(
   SUMPRODUCT(--(Sinduscon!$3:$3=DATE(2013,INT((ROW(A9988)-1)/20)+1,1)))&gt;0,
   DATE(2013,INT((ROW(A9988)-1)/20)+1,1),
   ""
)</f>
        <v/>
      </c>
      <c r="B9791" s="72" t="str">
        <f t="shared" si="351"/>
        <v/>
      </c>
      <c r="C9791" s="73"/>
      <c r="D9791" s="73"/>
      <c r="E9791" s="73"/>
      <c r="F9791" s="73"/>
      <c r="G9791" s="73"/>
    </row>
    <row r="9792" spans="1:7" x14ac:dyDescent="0.25">
      <c r="A9792" s="71" t="str">
        <f>IF(
   SUMPRODUCT(--(Sinduscon!$3:$3=DATE(2013,INT((ROW(A9989)-1)/20)+1,1)))&gt;0,
   DATE(2013,INT((ROW(A9989)-1)/20)+1,1),
   ""
)</f>
        <v/>
      </c>
      <c r="B9792" s="72" t="str">
        <f t="shared" si="351"/>
        <v/>
      </c>
      <c r="C9792" s="73"/>
      <c r="D9792" s="73"/>
      <c r="E9792" s="73"/>
      <c r="F9792" s="73"/>
      <c r="G9792" s="73"/>
    </row>
    <row r="9793" spans="1:7" x14ac:dyDescent="0.25">
      <c r="A9793" s="71" t="str">
        <f>IF(
   SUMPRODUCT(--(Sinduscon!$3:$3=DATE(2013,INT((ROW(A9990)-1)/20)+1,1)))&gt;0,
   DATE(2013,INT((ROW(A9990)-1)/20)+1,1),
   ""
)</f>
        <v/>
      </c>
      <c r="B9793" s="72" t="str">
        <f t="shared" si="351"/>
        <v/>
      </c>
      <c r="C9793" s="73"/>
      <c r="D9793" s="73"/>
      <c r="E9793" s="73"/>
      <c r="F9793" s="73"/>
      <c r="G9793" s="73"/>
    </row>
    <row r="9794" spans="1:7" x14ac:dyDescent="0.25">
      <c r="A9794" s="71" t="str">
        <f>IF(
   SUMPRODUCT(--(Sinduscon!$3:$3=DATE(2013,INT((ROW(A9991)-1)/20)+1,1)))&gt;0,
   DATE(2013,INT((ROW(A9991)-1)/20)+1,1),
   ""
)</f>
        <v/>
      </c>
      <c r="B9794" s="72" t="str">
        <f t="shared" si="351"/>
        <v/>
      </c>
      <c r="C9794" s="73"/>
      <c r="D9794" s="73"/>
      <c r="E9794" s="73"/>
      <c r="F9794" s="73"/>
      <c r="G9794" s="73"/>
    </row>
    <row r="9795" spans="1:7" x14ac:dyDescent="0.25">
      <c r="A9795" s="71" t="str">
        <f>IF(
   SUMPRODUCT(--(Sinduscon!$3:$3=DATE(2013,INT((ROW(A9992)-1)/20)+1,1)))&gt;0,
   DATE(2013,INT((ROW(A9992)-1)/20)+1,1),
   ""
)</f>
        <v/>
      </c>
      <c r="B9795" s="72" t="str">
        <f t="shared" si="351"/>
        <v/>
      </c>
      <c r="C9795" s="73"/>
      <c r="D9795" s="73"/>
      <c r="E9795" s="73"/>
      <c r="F9795" s="73"/>
      <c r="G9795" s="73"/>
    </row>
    <row r="9796" spans="1:7" x14ac:dyDescent="0.25">
      <c r="A9796" s="71" t="str">
        <f>IF(
   SUMPRODUCT(--(Sinduscon!$3:$3=DATE(2013,INT((ROW(A9993)-1)/20)+1,1)))&gt;0,
   DATE(2013,INT((ROW(A9993)-1)/20)+1,1),
   ""
)</f>
        <v/>
      </c>
      <c r="B9796" s="72" t="str">
        <f t="shared" si="351"/>
        <v/>
      </c>
      <c r="C9796" s="73"/>
      <c r="D9796" s="73"/>
      <c r="E9796" s="73"/>
      <c r="F9796" s="73"/>
      <c r="G9796" s="73"/>
    </row>
    <row r="9797" spans="1:7" x14ac:dyDescent="0.25">
      <c r="A9797" s="71" t="str">
        <f>IF(
   SUMPRODUCT(--(Sinduscon!$3:$3=DATE(2013,INT((ROW(A9994)-1)/20)+1,1)))&gt;0,
   DATE(2013,INT((ROW(A9994)-1)/20)+1,1),
   ""
)</f>
        <v/>
      </c>
      <c r="B9797" s="72" t="str">
        <f t="shared" si="351"/>
        <v/>
      </c>
      <c r="C9797" s="73"/>
      <c r="D9797" s="73"/>
      <c r="E9797" s="73"/>
      <c r="F9797" s="73"/>
      <c r="G9797" s="73"/>
    </row>
    <row r="9798" spans="1:7" x14ac:dyDescent="0.25">
      <c r="A9798" s="71" t="str">
        <f>IF(
   SUMPRODUCT(--(Sinduscon!$3:$3=DATE(2013,INT((ROW(A9995)-1)/20)+1,1)))&gt;0,
   DATE(2013,INT((ROW(A9995)-1)/20)+1,1),
   ""
)</f>
        <v/>
      </c>
      <c r="B9798" s="72" t="str">
        <f t="shared" si="351"/>
        <v/>
      </c>
      <c r="C9798" s="73"/>
      <c r="D9798" s="73"/>
      <c r="E9798" s="73"/>
      <c r="F9798" s="73"/>
      <c r="G9798" s="73"/>
    </row>
    <row r="9799" spans="1:7" x14ac:dyDescent="0.25">
      <c r="A9799" s="71" t="str">
        <f>IF(
   SUMPRODUCT(--(Sinduscon!$3:$3=DATE(2013,INT((ROW(A9996)-1)/20)+1,1)))&gt;0,
   DATE(2013,INT((ROW(A9996)-1)/20)+1,1),
   ""
)</f>
        <v/>
      </c>
      <c r="B9799" s="72" t="str">
        <f t="shared" si="351"/>
        <v/>
      </c>
      <c r="C9799" s="73"/>
      <c r="D9799" s="73"/>
      <c r="E9799" s="73"/>
      <c r="F9799" s="73"/>
      <c r="G9799" s="73"/>
    </row>
    <row r="9800" spans="1:7" x14ac:dyDescent="0.25">
      <c r="A9800" s="71" t="str">
        <f>IF(
   SUMPRODUCT(--(Sinduscon!$3:$3=DATE(2013,INT((ROW(A9997)-1)/20)+1,1)))&gt;0,
   DATE(2013,INT((ROW(A9997)-1)/20)+1,1),
   ""
)</f>
        <v/>
      </c>
      <c r="B9800" s="72" t="str">
        <f t="shared" ref="B9800:B9863" si="352">IF(A9800&lt;&gt;"", CHOOSE(MOD(QUOTIENT(ROW()-4,4),5)+1,"R-1","PP-4","R-8","R-16","PIS"), "")</f>
        <v/>
      </c>
      <c r="C9800" s="73"/>
      <c r="D9800" s="73"/>
      <c r="E9800" s="73"/>
      <c r="F9800" s="73"/>
      <c r="G9800" s="73"/>
    </row>
    <row r="9801" spans="1:7" x14ac:dyDescent="0.25">
      <c r="A9801" s="71" t="str">
        <f>IF(
   SUMPRODUCT(--(Sinduscon!$3:$3=DATE(2013,INT((ROW(A9998)-1)/20)+1,1)))&gt;0,
   DATE(2013,INT((ROW(A9998)-1)/20)+1,1),
   ""
)</f>
        <v/>
      </c>
      <c r="B9801" s="72" t="str">
        <f t="shared" si="352"/>
        <v/>
      </c>
      <c r="C9801" s="73"/>
      <c r="D9801" s="73"/>
      <c r="E9801" s="73"/>
      <c r="F9801" s="73"/>
      <c r="G9801" s="73"/>
    </row>
    <row r="9802" spans="1:7" x14ac:dyDescent="0.25">
      <c r="A9802" s="71" t="str">
        <f>IF(
   SUMPRODUCT(--(Sinduscon!$3:$3=DATE(2013,INT((ROW(A9999)-1)/20)+1,1)))&gt;0,
   DATE(2013,INT((ROW(A9999)-1)/20)+1,1),
   ""
)</f>
        <v/>
      </c>
      <c r="B9802" s="72" t="str">
        <f t="shared" si="352"/>
        <v/>
      </c>
      <c r="C9802" s="73"/>
      <c r="D9802" s="73"/>
      <c r="E9802" s="73"/>
      <c r="F9802" s="73"/>
      <c r="G9802" s="73"/>
    </row>
    <row r="9803" spans="1:7" x14ac:dyDescent="0.25">
      <c r="A9803" s="71" t="str">
        <f>IF(
   SUMPRODUCT(--(Sinduscon!$3:$3=DATE(2013,INT((ROW(A10000)-1)/20)+1,1)))&gt;0,
   DATE(2013,INT((ROW(A10000)-1)/20)+1,1),
   ""
)</f>
        <v/>
      </c>
      <c r="B9803" s="72" t="str">
        <f t="shared" si="352"/>
        <v/>
      </c>
      <c r="C9803" s="73"/>
      <c r="D9803" s="73"/>
      <c r="E9803" s="73"/>
      <c r="F9803" s="73"/>
      <c r="G9803" s="73"/>
    </row>
    <row r="9804" spans="1:7" x14ac:dyDescent="0.25">
      <c r="A9804" s="71" t="str">
        <f>IF(
   SUMPRODUCT(--(Sinduscon!$3:$3=DATE(2013,INT((ROW(A10001)-1)/20)+1,1)))&gt;0,
   DATE(2013,INT((ROW(A10001)-1)/20)+1,1),
   ""
)</f>
        <v/>
      </c>
      <c r="B9804" s="72" t="str">
        <f t="shared" si="352"/>
        <v/>
      </c>
      <c r="C9804" s="73"/>
      <c r="D9804" s="73"/>
      <c r="E9804" s="73"/>
      <c r="F9804" s="73"/>
      <c r="G9804" s="73"/>
    </row>
    <row r="9805" spans="1:7" x14ac:dyDescent="0.25">
      <c r="A9805" s="71" t="str">
        <f>IF(
   SUMPRODUCT(--(Sinduscon!$3:$3=DATE(2013,INT((ROW(A10002)-1)/20)+1,1)))&gt;0,
   DATE(2013,INT((ROW(A10002)-1)/20)+1,1),
   ""
)</f>
        <v/>
      </c>
      <c r="B9805" s="72" t="str">
        <f t="shared" si="352"/>
        <v/>
      </c>
      <c r="C9805" s="73"/>
      <c r="D9805" s="73"/>
      <c r="E9805" s="73"/>
      <c r="F9805" s="73"/>
      <c r="G9805" s="73"/>
    </row>
    <row r="9806" spans="1:7" x14ac:dyDescent="0.25">
      <c r="A9806" s="71" t="str">
        <f>IF(
   SUMPRODUCT(--(Sinduscon!$3:$3=DATE(2013,INT((ROW(A10003)-1)/20)+1,1)))&gt;0,
   DATE(2013,INT((ROW(A10003)-1)/20)+1,1),
   ""
)</f>
        <v/>
      </c>
      <c r="B9806" s="72" t="str">
        <f t="shared" si="352"/>
        <v/>
      </c>
      <c r="C9806" s="73"/>
      <c r="D9806" s="73"/>
      <c r="E9806" s="73"/>
      <c r="F9806" s="73"/>
      <c r="G9806" s="73"/>
    </row>
    <row r="9807" spans="1:7" x14ac:dyDescent="0.25">
      <c r="A9807" s="71" t="str">
        <f>IF(
   SUMPRODUCT(--(Sinduscon!$3:$3=DATE(2013,INT((ROW(A10004)-1)/20)+1,1)))&gt;0,
   DATE(2013,INT((ROW(A10004)-1)/20)+1,1),
   ""
)</f>
        <v/>
      </c>
      <c r="B9807" s="72" t="str">
        <f t="shared" si="352"/>
        <v/>
      </c>
      <c r="C9807" s="73"/>
      <c r="D9807" s="73"/>
      <c r="E9807" s="73"/>
      <c r="F9807" s="73"/>
      <c r="G9807" s="73"/>
    </row>
    <row r="9808" spans="1:7" x14ac:dyDescent="0.25">
      <c r="A9808" s="71" t="str">
        <f>IF(
   SUMPRODUCT(--(Sinduscon!$3:$3=DATE(2013,INT((ROW(A10005)-1)/20)+1,1)))&gt;0,
   DATE(2013,INT((ROW(A10005)-1)/20)+1,1),
   ""
)</f>
        <v/>
      </c>
      <c r="B9808" s="72" t="str">
        <f t="shared" si="352"/>
        <v/>
      </c>
      <c r="C9808" s="73"/>
      <c r="D9808" s="73"/>
      <c r="E9808" s="73"/>
      <c r="F9808" s="73"/>
      <c r="G9808" s="73"/>
    </row>
    <row r="9809" spans="1:7" x14ac:dyDescent="0.25">
      <c r="A9809" s="71" t="str">
        <f>IF(
   SUMPRODUCT(--(Sinduscon!$3:$3=DATE(2013,INT((ROW(A10006)-1)/20)+1,1)))&gt;0,
   DATE(2013,INT((ROW(A10006)-1)/20)+1,1),
   ""
)</f>
        <v/>
      </c>
      <c r="B9809" s="72" t="str">
        <f t="shared" si="352"/>
        <v/>
      </c>
      <c r="C9809" s="73"/>
      <c r="D9809" s="73"/>
      <c r="E9809" s="73"/>
      <c r="F9809" s="73"/>
      <c r="G9809" s="73"/>
    </row>
    <row r="9810" spans="1:7" x14ac:dyDescent="0.25">
      <c r="A9810" s="71" t="str">
        <f>IF(
   SUMPRODUCT(--(Sinduscon!$3:$3=DATE(2013,INT((ROW(A10007)-1)/20)+1,1)))&gt;0,
   DATE(2013,INT((ROW(A10007)-1)/20)+1,1),
   ""
)</f>
        <v/>
      </c>
      <c r="B9810" s="72" t="str">
        <f t="shared" si="352"/>
        <v/>
      </c>
      <c r="C9810" s="73"/>
      <c r="D9810" s="73"/>
      <c r="E9810" s="73"/>
      <c r="F9810" s="73"/>
      <c r="G9810" s="73"/>
    </row>
    <row r="9811" spans="1:7" x14ac:dyDescent="0.25">
      <c r="A9811" s="71" t="str">
        <f>IF(
   SUMPRODUCT(--(Sinduscon!$3:$3=DATE(2013,INT((ROW(A10008)-1)/20)+1,1)))&gt;0,
   DATE(2013,INT((ROW(A10008)-1)/20)+1,1),
   ""
)</f>
        <v/>
      </c>
      <c r="B9811" s="72" t="str">
        <f t="shared" si="352"/>
        <v/>
      </c>
      <c r="C9811" s="73"/>
      <c r="D9811" s="73"/>
      <c r="E9811" s="73"/>
      <c r="F9811" s="73"/>
      <c r="G9811" s="73"/>
    </row>
    <row r="9812" spans="1:7" x14ac:dyDescent="0.25">
      <c r="A9812" s="71" t="str">
        <f>IF(
   SUMPRODUCT(--(Sinduscon!$3:$3=DATE(2013,INT((ROW(A10009)-1)/20)+1,1)))&gt;0,
   DATE(2013,INT((ROW(A10009)-1)/20)+1,1),
   ""
)</f>
        <v/>
      </c>
      <c r="B9812" s="72" t="str">
        <f t="shared" si="352"/>
        <v/>
      </c>
      <c r="C9812" s="73"/>
      <c r="D9812" s="73"/>
      <c r="E9812" s="73"/>
      <c r="F9812" s="73"/>
      <c r="G9812" s="73"/>
    </row>
    <row r="9813" spans="1:7" x14ac:dyDescent="0.25">
      <c r="A9813" s="71" t="str">
        <f>IF(
   SUMPRODUCT(--(Sinduscon!$3:$3=DATE(2013,INT((ROW(A10010)-1)/20)+1,1)))&gt;0,
   DATE(2013,INT((ROW(A10010)-1)/20)+1,1),
   ""
)</f>
        <v/>
      </c>
      <c r="B9813" s="72" t="str">
        <f t="shared" si="352"/>
        <v/>
      </c>
      <c r="C9813" s="73"/>
      <c r="D9813" s="73"/>
      <c r="E9813" s="73"/>
      <c r="F9813" s="73"/>
      <c r="G9813" s="73"/>
    </row>
    <row r="9814" spans="1:7" x14ac:dyDescent="0.25">
      <c r="A9814" s="71" t="str">
        <f>IF(
   SUMPRODUCT(--(Sinduscon!$3:$3=DATE(2013,INT((ROW(A10011)-1)/20)+1,1)))&gt;0,
   DATE(2013,INT((ROW(A10011)-1)/20)+1,1),
   ""
)</f>
        <v/>
      </c>
      <c r="B9814" s="72" t="str">
        <f t="shared" si="352"/>
        <v/>
      </c>
      <c r="C9814" s="73"/>
      <c r="D9814" s="73"/>
      <c r="E9814" s="73"/>
      <c r="F9814" s="73"/>
      <c r="G9814" s="73"/>
    </row>
    <row r="9815" spans="1:7" x14ac:dyDescent="0.25">
      <c r="A9815" s="71" t="str">
        <f>IF(
   SUMPRODUCT(--(Sinduscon!$3:$3=DATE(2013,INT((ROW(A10012)-1)/20)+1,1)))&gt;0,
   DATE(2013,INT((ROW(A10012)-1)/20)+1,1),
   ""
)</f>
        <v/>
      </c>
      <c r="B9815" s="72" t="str">
        <f t="shared" si="352"/>
        <v/>
      </c>
      <c r="C9815" s="73"/>
      <c r="D9815" s="73"/>
      <c r="E9815" s="73"/>
      <c r="F9815" s="73"/>
      <c r="G9815" s="73"/>
    </row>
    <row r="9816" spans="1:7" x14ac:dyDescent="0.25">
      <c r="A9816" s="71" t="str">
        <f>IF(
   SUMPRODUCT(--(Sinduscon!$3:$3=DATE(2013,INT((ROW(A10013)-1)/20)+1,1)))&gt;0,
   DATE(2013,INT((ROW(A10013)-1)/20)+1,1),
   ""
)</f>
        <v/>
      </c>
      <c r="B9816" s="72" t="str">
        <f t="shared" si="352"/>
        <v/>
      </c>
      <c r="C9816" s="73"/>
      <c r="D9816" s="73"/>
      <c r="E9816" s="73"/>
      <c r="F9816" s="73"/>
      <c r="G9816" s="73"/>
    </row>
    <row r="9817" spans="1:7" x14ac:dyDescent="0.25">
      <c r="A9817" s="71" t="str">
        <f>IF(
   SUMPRODUCT(--(Sinduscon!$3:$3=DATE(2013,INT((ROW(A10014)-1)/20)+1,1)))&gt;0,
   DATE(2013,INT((ROW(A10014)-1)/20)+1,1),
   ""
)</f>
        <v/>
      </c>
      <c r="B9817" s="72" t="str">
        <f t="shared" si="352"/>
        <v/>
      </c>
      <c r="C9817" s="73"/>
      <c r="D9817" s="73"/>
      <c r="E9817" s="73"/>
      <c r="F9817" s="73"/>
      <c r="G9817" s="73"/>
    </row>
    <row r="9818" spans="1:7" x14ac:dyDescent="0.25">
      <c r="A9818" s="71" t="str">
        <f>IF(
   SUMPRODUCT(--(Sinduscon!$3:$3=DATE(2013,INT((ROW(A10015)-1)/20)+1,1)))&gt;0,
   DATE(2013,INT((ROW(A10015)-1)/20)+1,1),
   ""
)</f>
        <v/>
      </c>
      <c r="B9818" s="72" t="str">
        <f t="shared" si="352"/>
        <v/>
      </c>
      <c r="C9818" s="73"/>
      <c r="D9818" s="73"/>
      <c r="E9818" s="73"/>
      <c r="F9818" s="73"/>
      <c r="G9818" s="73"/>
    </row>
    <row r="9819" spans="1:7" x14ac:dyDescent="0.25">
      <c r="A9819" s="71" t="str">
        <f>IF(
   SUMPRODUCT(--(Sinduscon!$3:$3=DATE(2013,INT((ROW(A10016)-1)/20)+1,1)))&gt;0,
   DATE(2013,INT((ROW(A10016)-1)/20)+1,1),
   ""
)</f>
        <v/>
      </c>
      <c r="B9819" s="72" t="str">
        <f t="shared" si="352"/>
        <v/>
      </c>
      <c r="C9819" s="73"/>
      <c r="D9819" s="73"/>
      <c r="E9819" s="73"/>
      <c r="F9819" s="73"/>
      <c r="G9819" s="73"/>
    </row>
    <row r="9820" spans="1:7" x14ac:dyDescent="0.25">
      <c r="A9820" s="71" t="str">
        <f>IF(
   SUMPRODUCT(--(Sinduscon!$3:$3=DATE(2013,INT((ROW(A10017)-1)/20)+1,1)))&gt;0,
   DATE(2013,INT((ROW(A10017)-1)/20)+1,1),
   ""
)</f>
        <v/>
      </c>
      <c r="B9820" s="72" t="str">
        <f t="shared" si="352"/>
        <v/>
      </c>
      <c r="C9820" s="73"/>
      <c r="D9820" s="73"/>
      <c r="E9820" s="73"/>
      <c r="F9820" s="73"/>
      <c r="G9820" s="73"/>
    </row>
    <row r="9821" spans="1:7" x14ac:dyDescent="0.25">
      <c r="A9821" s="71" t="str">
        <f>IF(
   SUMPRODUCT(--(Sinduscon!$3:$3=DATE(2013,INT((ROW(A10018)-1)/20)+1,1)))&gt;0,
   DATE(2013,INT((ROW(A10018)-1)/20)+1,1),
   ""
)</f>
        <v/>
      </c>
      <c r="B9821" s="72" t="str">
        <f t="shared" si="352"/>
        <v/>
      </c>
      <c r="C9821" s="73"/>
      <c r="D9821" s="73"/>
      <c r="E9821" s="73"/>
      <c r="F9821" s="73"/>
      <c r="G9821" s="73"/>
    </row>
    <row r="9822" spans="1:7" x14ac:dyDescent="0.25">
      <c r="A9822" s="71" t="str">
        <f>IF(
   SUMPRODUCT(--(Sinduscon!$3:$3=DATE(2013,INT((ROW(A10019)-1)/20)+1,1)))&gt;0,
   DATE(2013,INT((ROW(A10019)-1)/20)+1,1),
   ""
)</f>
        <v/>
      </c>
      <c r="B9822" s="72" t="str">
        <f t="shared" si="352"/>
        <v/>
      </c>
      <c r="C9822" s="73"/>
      <c r="D9822" s="73"/>
      <c r="E9822" s="73"/>
      <c r="F9822" s="73"/>
      <c r="G9822" s="73"/>
    </row>
    <row r="9823" spans="1:7" x14ac:dyDescent="0.25">
      <c r="A9823" s="71" t="str">
        <f>IF(
   SUMPRODUCT(--(Sinduscon!$3:$3=DATE(2013,INT((ROW(A10020)-1)/20)+1,1)))&gt;0,
   DATE(2013,INT((ROW(A10020)-1)/20)+1,1),
   ""
)</f>
        <v/>
      </c>
      <c r="B9823" s="72" t="str">
        <f t="shared" si="352"/>
        <v/>
      </c>
      <c r="C9823" s="73"/>
      <c r="D9823" s="73"/>
      <c r="E9823" s="73"/>
      <c r="F9823" s="73"/>
      <c r="G9823" s="73"/>
    </row>
    <row r="9824" spans="1:7" x14ac:dyDescent="0.25">
      <c r="A9824" s="71" t="str">
        <f>IF(
   SUMPRODUCT(--(Sinduscon!$3:$3=DATE(2013,INT((ROW(A10021)-1)/20)+1,1)))&gt;0,
   DATE(2013,INT((ROW(A10021)-1)/20)+1,1),
   ""
)</f>
        <v/>
      </c>
      <c r="B9824" s="72" t="str">
        <f t="shared" si="352"/>
        <v/>
      </c>
      <c r="C9824" s="73"/>
      <c r="D9824" s="73"/>
      <c r="E9824" s="73"/>
      <c r="F9824" s="73"/>
      <c r="G9824" s="73"/>
    </row>
    <row r="9825" spans="1:7" x14ac:dyDescent="0.25">
      <c r="A9825" s="71" t="str">
        <f>IF(
   SUMPRODUCT(--(Sinduscon!$3:$3=DATE(2013,INT((ROW(A10022)-1)/20)+1,1)))&gt;0,
   DATE(2013,INT((ROW(A10022)-1)/20)+1,1),
   ""
)</f>
        <v/>
      </c>
      <c r="B9825" s="72" t="str">
        <f t="shared" si="352"/>
        <v/>
      </c>
      <c r="C9825" s="73"/>
      <c r="D9825" s="73"/>
      <c r="E9825" s="73"/>
      <c r="F9825" s="73"/>
      <c r="G9825" s="73"/>
    </row>
    <row r="9826" spans="1:7" x14ac:dyDescent="0.25">
      <c r="A9826" s="71" t="str">
        <f>IF(
   SUMPRODUCT(--(Sinduscon!$3:$3=DATE(2013,INT((ROW(A10023)-1)/20)+1,1)))&gt;0,
   DATE(2013,INT((ROW(A10023)-1)/20)+1,1),
   ""
)</f>
        <v/>
      </c>
      <c r="B9826" s="72" t="str">
        <f t="shared" si="352"/>
        <v/>
      </c>
      <c r="C9826" s="73"/>
      <c r="D9826" s="73"/>
      <c r="E9826" s="73"/>
      <c r="F9826" s="73"/>
      <c r="G9826" s="73"/>
    </row>
    <row r="9827" spans="1:7" x14ac:dyDescent="0.25">
      <c r="A9827" s="71" t="str">
        <f>IF(
   SUMPRODUCT(--(Sinduscon!$3:$3=DATE(2013,INT((ROW(A10024)-1)/20)+1,1)))&gt;0,
   DATE(2013,INT((ROW(A10024)-1)/20)+1,1),
   ""
)</f>
        <v/>
      </c>
      <c r="B9827" s="72" t="str">
        <f t="shared" si="352"/>
        <v/>
      </c>
      <c r="C9827" s="73"/>
      <c r="D9827" s="73"/>
      <c r="E9827" s="73"/>
      <c r="F9827" s="73"/>
      <c r="G9827" s="73"/>
    </row>
    <row r="9828" spans="1:7" x14ac:dyDescent="0.25">
      <c r="A9828" s="71" t="str">
        <f>IF(
   SUMPRODUCT(--(Sinduscon!$3:$3=DATE(2013,INT((ROW(A10025)-1)/20)+1,1)))&gt;0,
   DATE(2013,INT((ROW(A10025)-1)/20)+1,1),
   ""
)</f>
        <v/>
      </c>
      <c r="B9828" s="72" t="str">
        <f t="shared" si="352"/>
        <v/>
      </c>
      <c r="C9828" s="73"/>
      <c r="D9828" s="73"/>
      <c r="E9828" s="73"/>
      <c r="F9828" s="73"/>
      <c r="G9828" s="73"/>
    </row>
    <row r="9829" spans="1:7" x14ac:dyDescent="0.25">
      <c r="A9829" s="71" t="str">
        <f>IF(
   SUMPRODUCT(--(Sinduscon!$3:$3=DATE(2013,INT((ROW(A10026)-1)/20)+1,1)))&gt;0,
   DATE(2013,INT((ROW(A10026)-1)/20)+1,1),
   ""
)</f>
        <v/>
      </c>
      <c r="B9829" s="72" t="str">
        <f t="shared" si="352"/>
        <v/>
      </c>
      <c r="C9829" s="73"/>
      <c r="D9829" s="73"/>
      <c r="E9829" s="73"/>
      <c r="F9829" s="73"/>
      <c r="G9829" s="73"/>
    </row>
    <row r="9830" spans="1:7" x14ac:dyDescent="0.25">
      <c r="A9830" s="71" t="str">
        <f>IF(
   SUMPRODUCT(--(Sinduscon!$3:$3=DATE(2013,INT((ROW(A10027)-1)/20)+1,1)))&gt;0,
   DATE(2013,INT((ROW(A10027)-1)/20)+1,1),
   ""
)</f>
        <v/>
      </c>
      <c r="B9830" s="72" t="str">
        <f t="shared" si="352"/>
        <v/>
      </c>
      <c r="C9830" s="73"/>
      <c r="D9830" s="73"/>
      <c r="E9830" s="73"/>
      <c r="F9830" s="73"/>
      <c r="G9830" s="73"/>
    </row>
    <row r="9831" spans="1:7" x14ac:dyDescent="0.25">
      <c r="A9831" s="71" t="str">
        <f>IF(
   SUMPRODUCT(--(Sinduscon!$3:$3=DATE(2013,INT((ROW(A10028)-1)/20)+1,1)))&gt;0,
   DATE(2013,INT((ROW(A10028)-1)/20)+1,1),
   ""
)</f>
        <v/>
      </c>
      <c r="B9831" s="72" t="str">
        <f t="shared" si="352"/>
        <v/>
      </c>
      <c r="C9831" s="73"/>
      <c r="D9831" s="73"/>
      <c r="E9831" s="73"/>
      <c r="F9831" s="73"/>
      <c r="G9831" s="73"/>
    </row>
    <row r="9832" spans="1:7" x14ac:dyDescent="0.25">
      <c r="A9832" s="71" t="str">
        <f>IF(
   SUMPRODUCT(--(Sinduscon!$3:$3=DATE(2013,INT((ROW(A10029)-1)/20)+1,1)))&gt;0,
   DATE(2013,INT((ROW(A10029)-1)/20)+1,1),
   ""
)</f>
        <v/>
      </c>
      <c r="B9832" s="72" t="str">
        <f t="shared" si="352"/>
        <v/>
      </c>
      <c r="C9832" s="73"/>
      <c r="D9832" s="73"/>
      <c r="E9832" s="73"/>
      <c r="F9832" s="73"/>
      <c r="G9832" s="73"/>
    </row>
    <row r="9833" spans="1:7" x14ac:dyDescent="0.25">
      <c r="A9833" s="71" t="str">
        <f>IF(
   SUMPRODUCT(--(Sinduscon!$3:$3=DATE(2013,INT((ROW(A10030)-1)/20)+1,1)))&gt;0,
   DATE(2013,INT((ROW(A10030)-1)/20)+1,1),
   ""
)</f>
        <v/>
      </c>
      <c r="B9833" s="72" t="str">
        <f t="shared" si="352"/>
        <v/>
      </c>
      <c r="C9833" s="73"/>
      <c r="D9833" s="73"/>
      <c r="E9833" s="73"/>
      <c r="F9833" s="73"/>
      <c r="G9833" s="73"/>
    </row>
    <row r="9834" spans="1:7" x14ac:dyDescent="0.25">
      <c r="A9834" s="71" t="str">
        <f>IF(
   SUMPRODUCT(--(Sinduscon!$3:$3=DATE(2013,INT((ROW(A10031)-1)/20)+1,1)))&gt;0,
   DATE(2013,INT((ROW(A10031)-1)/20)+1,1),
   ""
)</f>
        <v/>
      </c>
      <c r="B9834" s="72" t="str">
        <f t="shared" si="352"/>
        <v/>
      </c>
      <c r="C9834" s="73"/>
      <c r="D9834" s="73"/>
      <c r="E9834" s="73"/>
      <c r="F9834" s="73"/>
      <c r="G9834" s="73"/>
    </row>
    <row r="9835" spans="1:7" x14ac:dyDescent="0.25">
      <c r="A9835" s="71" t="str">
        <f>IF(
   SUMPRODUCT(--(Sinduscon!$3:$3=DATE(2013,INT((ROW(A10032)-1)/20)+1,1)))&gt;0,
   DATE(2013,INT((ROW(A10032)-1)/20)+1,1),
   ""
)</f>
        <v/>
      </c>
      <c r="B9835" s="72" t="str">
        <f t="shared" si="352"/>
        <v/>
      </c>
      <c r="C9835" s="73"/>
      <c r="D9835" s="73"/>
      <c r="E9835" s="73"/>
      <c r="F9835" s="73"/>
      <c r="G9835" s="73"/>
    </row>
    <row r="9836" spans="1:7" x14ac:dyDescent="0.25">
      <c r="A9836" s="71" t="str">
        <f>IF(
   SUMPRODUCT(--(Sinduscon!$3:$3=DATE(2013,INT((ROW(A10033)-1)/20)+1,1)))&gt;0,
   DATE(2013,INT((ROW(A10033)-1)/20)+1,1),
   ""
)</f>
        <v/>
      </c>
      <c r="B9836" s="72" t="str">
        <f t="shared" si="352"/>
        <v/>
      </c>
      <c r="C9836" s="73"/>
      <c r="D9836" s="73"/>
      <c r="E9836" s="73"/>
      <c r="F9836" s="73"/>
      <c r="G9836" s="73"/>
    </row>
    <row r="9837" spans="1:7" x14ac:dyDescent="0.25">
      <c r="A9837" s="71" t="str">
        <f>IF(
   SUMPRODUCT(--(Sinduscon!$3:$3=DATE(2013,INT((ROW(A10034)-1)/20)+1,1)))&gt;0,
   DATE(2013,INT((ROW(A10034)-1)/20)+1,1),
   ""
)</f>
        <v/>
      </c>
      <c r="B9837" s="72" t="str">
        <f t="shared" si="352"/>
        <v/>
      </c>
      <c r="C9837" s="73"/>
      <c r="D9837" s="73"/>
      <c r="E9837" s="73"/>
      <c r="F9837" s="73"/>
      <c r="G9837" s="73"/>
    </row>
    <row r="9838" spans="1:7" x14ac:dyDescent="0.25">
      <c r="A9838" s="71" t="str">
        <f>IF(
   SUMPRODUCT(--(Sinduscon!$3:$3=DATE(2013,INT((ROW(A10035)-1)/20)+1,1)))&gt;0,
   DATE(2013,INT((ROW(A10035)-1)/20)+1,1),
   ""
)</f>
        <v/>
      </c>
      <c r="B9838" s="72" t="str">
        <f t="shared" si="352"/>
        <v/>
      </c>
      <c r="C9838" s="73"/>
      <c r="D9838" s="73"/>
      <c r="E9838" s="73"/>
      <c r="F9838" s="73"/>
      <c r="G9838" s="73"/>
    </row>
    <row r="9839" spans="1:7" x14ac:dyDescent="0.25">
      <c r="A9839" s="71" t="str">
        <f>IF(
   SUMPRODUCT(--(Sinduscon!$3:$3=DATE(2013,INT((ROW(A10036)-1)/20)+1,1)))&gt;0,
   DATE(2013,INT((ROW(A10036)-1)/20)+1,1),
   ""
)</f>
        <v/>
      </c>
      <c r="B9839" s="72" t="str">
        <f t="shared" si="352"/>
        <v/>
      </c>
      <c r="C9839" s="73"/>
      <c r="D9839" s="73"/>
      <c r="E9839" s="73"/>
      <c r="F9839" s="73"/>
      <c r="G9839" s="73"/>
    </row>
    <row r="9840" spans="1:7" x14ac:dyDescent="0.25">
      <c r="A9840" s="71" t="str">
        <f>IF(
   SUMPRODUCT(--(Sinduscon!$3:$3=DATE(2013,INT((ROW(A10037)-1)/20)+1,1)))&gt;0,
   DATE(2013,INT((ROW(A10037)-1)/20)+1,1),
   ""
)</f>
        <v/>
      </c>
      <c r="B9840" s="72" t="str">
        <f t="shared" si="352"/>
        <v/>
      </c>
      <c r="C9840" s="73"/>
      <c r="D9840" s="73"/>
      <c r="E9840" s="73"/>
      <c r="F9840" s="73"/>
      <c r="G9840" s="73"/>
    </row>
    <row r="9841" spans="1:7" x14ac:dyDescent="0.25">
      <c r="A9841" s="71" t="str">
        <f>IF(
   SUMPRODUCT(--(Sinduscon!$3:$3=DATE(2013,INT((ROW(A10038)-1)/20)+1,1)))&gt;0,
   DATE(2013,INT((ROW(A10038)-1)/20)+1,1),
   ""
)</f>
        <v/>
      </c>
      <c r="B9841" s="72" t="str">
        <f t="shared" si="352"/>
        <v/>
      </c>
      <c r="C9841" s="73"/>
      <c r="D9841" s="73"/>
      <c r="E9841" s="73"/>
      <c r="F9841" s="73"/>
      <c r="G9841" s="73"/>
    </row>
    <row r="9842" spans="1:7" x14ac:dyDescent="0.25">
      <c r="A9842" s="71" t="str">
        <f>IF(
   SUMPRODUCT(--(Sinduscon!$3:$3=DATE(2013,INT((ROW(A10039)-1)/20)+1,1)))&gt;0,
   DATE(2013,INT((ROW(A10039)-1)/20)+1,1),
   ""
)</f>
        <v/>
      </c>
      <c r="B9842" s="72" t="str">
        <f t="shared" si="352"/>
        <v/>
      </c>
      <c r="C9842" s="73"/>
      <c r="D9842" s="73"/>
      <c r="E9842" s="73"/>
      <c r="F9842" s="73"/>
      <c r="G9842" s="73"/>
    </row>
    <row r="9843" spans="1:7" x14ac:dyDescent="0.25">
      <c r="A9843" s="71" t="str">
        <f>IF(
   SUMPRODUCT(--(Sinduscon!$3:$3=DATE(2013,INT((ROW(A10040)-1)/20)+1,1)))&gt;0,
   DATE(2013,INT((ROW(A10040)-1)/20)+1,1),
   ""
)</f>
        <v/>
      </c>
      <c r="B9843" s="72" t="str">
        <f t="shared" si="352"/>
        <v/>
      </c>
      <c r="C9843" s="73"/>
      <c r="D9843" s="73"/>
      <c r="E9843" s="73"/>
      <c r="F9843" s="73"/>
      <c r="G9843" s="73"/>
    </row>
    <row r="9844" spans="1:7" x14ac:dyDescent="0.25">
      <c r="A9844" s="71" t="str">
        <f>IF(
   SUMPRODUCT(--(Sinduscon!$3:$3=DATE(2013,INT((ROW(A10041)-1)/20)+1,1)))&gt;0,
   DATE(2013,INT((ROW(A10041)-1)/20)+1,1),
   ""
)</f>
        <v/>
      </c>
      <c r="B9844" s="72" t="str">
        <f t="shared" si="352"/>
        <v/>
      </c>
      <c r="C9844" s="73"/>
      <c r="D9844" s="73"/>
      <c r="E9844" s="73"/>
      <c r="F9844" s="73"/>
      <c r="G9844" s="73"/>
    </row>
    <row r="9845" spans="1:7" x14ac:dyDescent="0.25">
      <c r="A9845" s="71" t="str">
        <f>IF(
   SUMPRODUCT(--(Sinduscon!$3:$3=DATE(2013,INT((ROW(A10042)-1)/20)+1,1)))&gt;0,
   DATE(2013,INT((ROW(A10042)-1)/20)+1,1),
   ""
)</f>
        <v/>
      </c>
      <c r="B9845" s="72" t="str">
        <f t="shared" si="352"/>
        <v/>
      </c>
      <c r="C9845" s="73"/>
      <c r="D9845" s="73"/>
      <c r="E9845" s="73"/>
      <c r="F9845" s="73"/>
      <c r="G9845" s="73"/>
    </row>
    <row r="9846" spans="1:7" x14ac:dyDescent="0.25">
      <c r="A9846" s="71" t="str">
        <f>IF(
   SUMPRODUCT(--(Sinduscon!$3:$3=DATE(2013,INT((ROW(A10043)-1)/20)+1,1)))&gt;0,
   DATE(2013,INT((ROW(A10043)-1)/20)+1,1),
   ""
)</f>
        <v/>
      </c>
      <c r="B9846" s="72" t="str">
        <f t="shared" si="352"/>
        <v/>
      </c>
      <c r="C9846" s="73"/>
      <c r="D9846" s="73"/>
      <c r="E9846" s="73"/>
      <c r="F9846" s="73"/>
      <c r="G9846" s="73"/>
    </row>
    <row r="9847" spans="1:7" x14ac:dyDescent="0.25">
      <c r="A9847" s="71" t="str">
        <f>IF(
   SUMPRODUCT(--(Sinduscon!$3:$3=DATE(2013,INT((ROW(A10044)-1)/20)+1,1)))&gt;0,
   DATE(2013,INT((ROW(A10044)-1)/20)+1,1),
   ""
)</f>
        <v/>
      </c>
      <c r="B9847" s="72" t="str">
        <f t="shared" si="352"/>
        <v/>
      </c>
      <c r="C9847" s="73"/>
      <c r="D9847" s="73"/>
      <c r="E9847" s="73"/>
      <c r="F9847" s="73"/>
      <c r="G9847" s="73"/>
    </row>
    <row r="9848" spans="1:7" x14ac:dyDescent="0.25">
      <c r="A9848" s="71" t="str">
        <f>IF(
   SUMPRODUCT(--(Sinduscon!$3:$3=DATE(2013,INT((ROW(A10045)-1)/20)+1,1)))&gt;0,
   DATE(2013,INT((ROW(A10045)-1)/20)+1,1),
   ""
)</f>
        <v/>
      </c>
      <c r="B9848" s="72" t="str">
        <f t="shared" si="352"/>
        <v/>
      </c>
      <c r="C9848" s="73"/>
      <c r="D9848" s="73"/>
      <c r="E9848" s="73"/>
      <c r="F9848" s="73"/>
      <c r="G9848" s="73"/>
    </row>
    <row r="9849" spans="1:7" x14ac:dyDescent="0.25">
      <c r="A9849" s="71" t="str">
        <f>IF(
   SUMPRODUCT(--(Sinduscon!$3:$3=DATE(2013,INT((ROW(A10046)-1)/20)+1,1)))&gt;0,
   DATE(2013,INT((ROW(A10046)-1)/20)+1,1),
   ""
)</f>
        <v/>
      </c>
      <c r="B9849" s="72" t="str">
        <f t="shared" si="352"/>
        <v/>
      </c>
      <c r="C9849" s="73"/>
      <c r="D9849" s="73"/>
      <c r="E9849" s="73"/>
      <c r="F9849" s="73"/>
      <c r="G9849" s="73"/>
    </row>
    <row r="9850" spans="1:7" x14ac:dyDescent="0.25">
      <c r="A9850" s="71" t="str">
        <f>IF(
   SUMPRODUCT(--(Sinduscon!$3:$3=DATE(2013,INT((ROW(A10047)-1)/20)+1,1)))&gt;0,
   DATE(2013,INT((ROW(A10047)-1)/20)+1,1),
   ""
)</f>
        <v/>
      </c>
      <c r="B9850" s="72" t="str">
        <f t="shared" si="352"/>
        <v/>
      </c>
      <c r="C9850" s="73"/>
      <c r="D9850" s="73"/>
      <c r="E9850" s="73"/>
      <c r="F9850" s="73"/>
      <c r="G9850" s="73"/>
    </row>
    <row r="9851" spans="1:7" x14ac:dyDescent="0.25">
      <c r="A9851" s="71" t="str">
        <f>IF(
   SUMPRODUCT(--(Sinduscon!$3:$3=DATE(2013,INT((ROW(A10048)-1)/20)+1,1)))&gt;0,
   DATE(2013,INT((ROW(A10048)-1)/20)+1,1),
   ""
)</f>
        <v/>
      </c>
      <c r="B9851" s="72" t="str">
        <f t="shared" si="352"/>
        <v/>
      </c>
      <c r="C9851" s="73"/>
      <c r="D9851" s="73"/>
      <c r="E9851" s="73"/>
      <c r="F9851" s="73"/>
      <c r="G9851" s="73"/>
    </row>
    <row r="9852" spans="1:7" x14ac:dyDescent="0.25">
      <c r="A9852" s="71" t="str">
        <f>IF(
   SUMPRODUCT(--(Sinduscon!$3:$3=DATE(2013,INT((ROW(A10049)-1)/20)+1,1)))&gt;0,
   DATE(2013,INT((ROW(A10049)-1)/20)+1,1),
   ""
)</f>
        <v/>
      </c>
      <c r="B9852" s="72" t="str">
        <f t="shared" si="352"/>
        <v/>
      </c>
      <c r="C9852" s="73"/>
      <c r="D9852" s="73"/>
      <c r="E9852" s="73"/>
      <c r="F9852" s="73"/>
      <c r="G9852" s="73"/>
    </row>
    <row r="9853" spans="1:7" x14ac:dyDescent="0.25">
      <c r="A9853" s="71" t="str">
        <f>IF(
   SUMPRODUCT(--(Sinduscon!$3:$3=DATE(2013,INT((ROW(A10050)-1)/20)+1,1)))&gt;0,
   DATE(2013,INT((ROW(A10050)-1)/20)+1,1),
   ""
)</f>
        <v/>
      </c>
      <c r="B9853" s="72" t="str">
        <f t="shared" si="352"/>
        <v/>
      </c>
      <c r="C9853" s="73"/>
      <c r="D9853" s="73"/>
      <c r="E9853" s="73"/>
      <c r="F9853" s="73"/>
      <c r="G9853" s="73"/>
    </row>
    <row r="9854" spans="1:7" x14ac:dyDescent="0.25">
      <c r="A9854" s="71" t="str">
        <f>IF(
   SUMPRODUCT(--(Sinduscon!$3:$3=DATE(2013,INT((ROW(A10051)-1)/20)+1,1)))&gt;0,
   DATE(2013,INT((ROW(A10051)-1)/20)+1,1),
   ""
)</f>
        <v/>
      </c>
      <c r="B9854" s="72" t="str">
        <f t="shared" si="352"/>
        <v/>
      </c>
      <c r="C9854" s="73"/>
      <c r="D9854" s="73"/>
      <c r="E9854" s="73"/>
      <c r="F9854" s="73"/>
      <c r="G9854" s="73"/>
    </row>
    <row r="9855" spans="1:7" x14ac:dyDescent="0.25">
      <c r="A9855" s="71" t="str">
        <f>IF(
   SUMPRODUCT(--(Sinduscon!$3:$3=DATE(2013,INT((ROW(A10052)-1)/20)+1,1)))&gt;0,
   DATE(2013,INT((ROW(A10052)-1)/20)+1,1),
   ""
)</f>
        <v/>
      </c>
      <c r="B9855" s="72" t="str">
        <f t="shared" si="352"/>
        <v/>
      </c>
      <c r="C9855" s="73"/>
      <c r="D9855" s="73"/>
      <c r="E9855" s="73"/>
      <c r="F9855" s="73"/>
      <c r="G9855" s="73"/>
    </row>
    <row r="9856" spans="1:7" x14ac:dyDescent="0.25">
      <c r="A9856" s="71" t="str">
        <f>IF(
   SUMPRODUCT(--(Sinduscon!$3:$3=DATE(2013,INT((ROW(A10053)-1)/20)+1,1)))&gt;0,
   DATE(2013,INT((ROW(A10053)-1)/20)+1,1),
   ""
)</f>
        <v/>
      </c>
      <c r="B9856" s="72" t="str">
        <f t="shared" si="352"/>
        <v/>
      </c>
      <c r="C9856" s="73"/>
      <c r="D9856" s="73"/>
      <c r="E9856" s="73"/>
      <c r="F9856" s="73"/>
      <c r="G9856" s="73"/>
    </row>
    <row r="9857" spans="1:7" x14ac:dyDescent="0.25">
      <c r="A9857" s="71" t="str">
        <f>IF(
   SUMPRODUCT(--(Sinduscon!$3:$3=DATE(2013,INT((ROW(A10054)-1)/20)+1,1)))&gt;0,
   DATE(2013,INT((ROW(A10054)-1)/20)+1,1),
   ""
)</f>
        <v/>
      </c>
      <c r="B9857" s="72" t="str">
        <f t="shared" si="352"/>
        <v/>
      </c>
      <c r="C9857" s="73"/>
      <c r="D9857" s="73"/>
      <c r="E9857" s="73"/>
      <c r="F9857" s="73"/>
      <c r="G9857" s="73"/>
    </row>
    <row r="9858" spans="1:7" x14ac:dyDescent="0.25">
      <c r="A9858" s="71" t="str">
        <f>IF(
   SUMPRODUCT(--(Sinduscon!$3:$3=DATE(2013,INT((ROW(A10055)-1)/20)+1,1)))&gt;0,
   DATE(2013,INT((ROW(A10055)-1)/20)+1,1),
   ""
)</f>
        <v/>
      </c>
      <c r="B9858" s="72" t="str">
        <f t="shared" si="352"/>
        <v/>
      </c>
      <c r="C9858" s="73"/>
      <c r="D9858" s="73"/>
      <c r="E9858" s="73"/>
      <c r="F9858" s="73"/>
      <c r="G9858" s="73"/>
    </row>
    <row r="9859" spans="1:7" x14ac:dyDescent="0.25">
      <c r="A9859" s="71" t="str">
        <f>IF(
   SUMPRODUCT(--(Sinduscon!$3:$3=DATE(2013,INT((ROW(A10056)-1)/20)+1,1)))&gt;0,
   DATE(2013,INT((ROW(A10056)-1)/20)+1,1),
   ""
)</f>
        <v/>
      </c>
      <c r="B9859" s="72" t="str">
        <f t="shared" si="352"/>
        <v/>
      </c>
      <c r="C9859" s="73"/>
      <c r="D9859" s="73"/>
      <c r="E9859" s="73"/>
      <c r="F9859" s="73"/>
      <c r="G9859" s="73"/>
    </row>
    <row r="9860" spans="1:7" x14ac:dyDescent="0.25">
      <c r="A9860" s="71" t="str">
        <f>IF(
   SUMPRODUCT(--(Sinduscon!$3:$3=DATE(2013,INT((ROW(A10057)-1)/20)+1,1)))&gt;0,
   DATE(2013,INT((ROW(A10057)-1)/20)+1,1),
   ""
)</f>
        <v/>
      </c>
      <c r="B9860" s="72" t="str">
        <f t="shared" si="352"/>
        <v/>
      </c>
      <c r="C9860" s="73"/>
      <c r="D9860" s="73"/>
      <c r="E9860" s="73"/>
      <c r="F9860" s="73"/>
      <c r="G9860" s="73"/>
    </row>
    <row r="9861" spans="1:7" x14ac:dyDescent="0.25">
      <c r="A9861" s="71" t="str">
        <f>IF(
   SUMPRODUCT(--(Sinduscon!$3:$3=DATE(2013,INT((ROW(A10058)-1)/20)+1,1)))&gt;0,
   DATE(2013,INT((ROW(A10058)-1)/20)+1,1),
   ""
)</f>
        <v/>
      </c>
      <c r="B9861" s="72" t="str">
        <f t="shared" si="352"/>
        <v/>
      </c>
      <c r="C9861" s="73"/>
      <c r="D9861" s="73"/>
      <c r="E9861" s="73"/>
      <c r="F9861" s="73"/>
      <c r="G9861" s="73"/>
    </row>
    <row r="9862" spans="1:7" x14ac:dyDescent="0.25">
      <c r="A9862" s="71" t="str">
        <f>IF(
   SUMPRODUCT(--(Sinduscon!$3:$3=DATE(2013,INT((ROW(A10059)-1)/20)+1,1)))&gt;0,
   DATE(2013,INT((ROW(A10059)-1)/20)+1,1),
   ""
)</f>
        <v/>
      </c>
      <c r="B9862" s="72" t="str">
        <f t="shared" si="352"/>
        <v/>
      </c>
      <c r="C9862" s="73"/>
      <c r="D9862" s="73"/>
      <c r="E9862" s="73"/>
      <c r="F9862" s="73"/>
      <c r="G9862" s="73"/>
    </row>
    <row r="9863" spans="1:7" x14ac:dyDescent="0.25">
      <c r="A9863" s="71" t="str">
        <f>IF(
   SUMPRODUCT(--(Sinduscon!$3:$3=DATE(2013,INT((ROW(A10060)-1)/20)+1,1)))&gt;0,
   DATE(2013,INT((ROW(A10060)-1)/20)+1,1),
   ""
)</f>
        <v/>
      </c>
      <c r="B9863" s="72" t="str">
        <f t="shared" si="352"/>
        <v/>
      </c>
      <c r="C9863" s="73"/>
      <c r="D9863" s="73"/>
      <c r="E9863" s="73"/>
      <c r="F9863" s="73"/>
      <c r="G9863" s="73"/>
    </row>
    <row r="9864" spans="1:7" x14ac:dyDescent="0.25">
      <c r="A9864" s="71" t="str">
        <f>IF(
   SUMPRODUCT(--(Sinduscon!$3:$3=DATE(2013,INT((ROW(A10061)-1)/20)+1,1)))&gt;0,
   DATE(2013,INT((ROW(A10061)-1)/20)+1,1),
   ""
)</f>
        <v/>
      </c>
      <c r="B9864" s="72" t="str">
        <f t="shared" ref="B9864:B9927" si="353">IF(A9864&lt;&gt;"", CHOOSE(MOD(QUOTIENT(ROW()-4,4),5)+1,"R-1","PP-4","R-8","R-16","PIS"), "")</f>
        <v/>
      </c>
      <c r="C9864" s="73"/>
      <c r="D9864" s="73"/>
      <c r="E9864" s="73"/>
      <c r="F9864" s="73"/>
      <c r="G9864" s="73"/>
    </row>
    <row r="9865" spans="1:7" x14ac:dyDescent="0.25">
      <c r="A9865" s="71" t="str">
        <f>IF(
   SUMPRODUCT(--(Sinduscon!$3:$3=DATE(2013,INT((ROW(A10062)-1)/20)+1,1)))&gt;0,
   DATE(2013,INT((ROW(A10062)-1)/20)+1,1),
   ""
)</f>
        <v/>
      </c>
      <c r="B9865" s="72" t="str">
        <f t="shared" si="353"/>
        <v/>
      </c>
      <c r="C9865" s="73"/>
      <c r="D9865" s="73"/>
      <c r="E9865" s="73"/>
      <c r="F9865" s="73"/>
      <c r="G9865" s="73"/>
    </row>
    <row r="9866" spans="1:7" x14ac:dyDescent="0.25">
      <c r="A9866" s="71" t="str">
        <f>IF(
   SUMPRODUCT(--(Sinduscon!$3:$3=DATE(2013,INT((ROW(A10063)-1)/20)+1,1)))&gt;0,
   DATE(2013,INT((ROW(A10063)-1)/20)+1,1),
   ""
)</f>
        <v/>
      </c>
      <c r="B9866" s="72" t="str">
        <f t="shared" si="353"/>
        <v/>
      </c>
      <c r="C9866" s="73"/>
      <c r="D9866" s="73"/>
      <c r="E9866" s="73"/>
      <c r="F9866" s="73"/>
      <c r="G9866" s="73"/>
    </row>
    <row r="9867" spans="1:7" x14ac:dyDescent="0.25">
      <c r="A9867" s="71" t="str">
        <f>IF(
   SUMPRODUCT(--(Sinduscon!$3:$3=DATE(2013,INT((ROW(A10064)-1)/20)+1,1)))&gt;0,
   DATE(2013,INT((ROW(A10064)-1)/20)+1,1),
   ""
)</f>
        <v/>
      </c>
      <c r="B9867" s="72" t="str">
        <f t="shared" si="353"/>
        <v/>
      </c>
      <c r="C9867" s="73"/>
      <c r="D9867" s="73"/>
      <c r="E9867" s="73"/>
      <c r="F9867" s="73"/>
      <c r="G9867" s="73"/>
    </row>
    <row r="9868" spans="1:7" x14ac:dyDescent="0.25">
      <c r="A9868" s="71" t="str">
        <f>IF(
   SUMPRODUCT(--(Sinduscon!$3:$3=DATE(2013,INT((ROW(A10065)-1)/20)+1,1)))&gt;0,
   DATE(2013,INT((ROW(A10065)-1)/20)+1,1),
   ""
)</f>
        <v/>
      </c>
      <c r="B9868" s="72" t="str">
        <f t="shared" si="353"/>
        <v/>
      </c>
      <c r="C9868" s="73"/>
      <c r="D9868" s="73"/>
      <c r="E9868" s="73"/>
      <c r="F9868" s="73"/>
      <c r="G9868" s="73"/>
    </row>
    <row r="9869" spans="1:7" x14ac:dyDescent="0.25">
      <c r="A9869" s="71" t="str">
        <f>IF(
   SUMPRODUCT(--(Sinduscon!$3:$3=DATE(2013,INT((ROW(A10066)-1)/20)+1,1)))&gt;0,
   DATE(2013,INT((ROW(A10066)-1)/20)+1,1),
   ""
)</f>
        <v/>
      </c>
      <c r="B9869" s="72" t="str">
        <f t="shared" si="353"/>
        <v/>
      </c>
      <c r="C9869" s="73"/>
      <c r="D9869" s="73"/>
      <c r="E9869" s="73"/>
      <c r="F9869" s="73"/>
      <c r="G9869" s="73"/>
    </row>
    <row r="9870" spans="1:7" x14ac:dyDescent="0.25">
      <c r="A9870" s="71" t="str">
        <f>IF(
   SUMPRODUCT(--(Sinduscon!$3:$3=DATE(2013,INT((ROW(A10067)-1)/20)+1,1)))&gt;0,
   DATE(2013,INT((ROW(A10067)-1)/20)+1,1),
   ""
)</f>
        <v/>
      </c>
      <c r="B9870" s="72" t="str">
        <f t="shared" si="353"/>
        <v/>
      </c>
      <c r="C9870" s="73"/>
      <c r="D9870" s="73"/>
      <c r="E9870" s="73"/>
      <c r="F9870" s="73"/>
      <c r="G9870" s="73"/>
    </row>
    <row r="9871" spans="1:7" x14ac:dyDescent="0.25">
      <c r="A9871" s="71" t="str">
        <f>IF(
   SUMPRODUCT(--(Sinduscon!$3:$3=DATE(2013,INT((ROW(A10068)-1)/20)+1,1)))&gt;0,
   DATE(2013,INT((ROW(A10068)-1)/20)+1,1),
   ""
)</f>
        <v/>
      </c>
      <c r="B9871" s="72" t="str">
        <f t="shared" si="353"/>
        <v/>
      </c>
      <c r="C9871" s="73"/>
      <c r="D9871" s="73"/>
      <c r="E9871" s="73"/>
      <c r="F9871" s="73"/>
      <c r="G9871" s="73"/>
    </row>
    <row r="9872" spans="1:7" x14ac:dyDescent="0.25">
      <c r="A9872" s="71" t="str">
        <f>IF(
   SUMPRODUCT(--(Sinduscon!$3:$3=DATE(2013,INT((ROW(A10069)-1)/20)+1,1)))&gt;0,
   DATE(2013,INT((ROW(A10069)-1)/20)+1,1),
   ""
)</f>
        <v/>
      </c>
      <c r="B9872" s="72" t="str">
        <f t="shared" si="353"/>
        <v/>
      </c>
      <c r="C9872" s="73"/>
      <c r="D9872" s="73"/>
      <c r="E9872" s="73"/>
      <c r="F9872" s="73"/>
      <c r="G9872" s="73"/>
    </row>
    <row r="9873" spans="1:7" x14ac:dyDescent="0.25">
      <c r="A9873" s="71" t="str">
        <f>IF(
   SUMPRODUCT(--(Sinduscon!$3:$3=DATE(2013,INT((ROW(A10070)-1)/20)+1,1)))&gt;0,
   DATE(2013,INT((ROW(A10070)-1)/20)+1,1),
   ""
)</f>
        <v/>
      </c>
      <c r="B9873" s="72" t="str">
        <f t="shared" si="353"/>
        <v/>
      </c>
      <c r="C9873" s="73"/>
      <c r="D9873" s="73"/>
      <c r="E9873" s="73"/>
      <c r="F9873" s="73"/>
      <c r="G9873" s="73"/>
    </row>
    <row r="9874" spans="1:7" x14ac:dyDescent="0.25">
      <c r="A9874" s="71" t="str">
        <f>IF(
   SUMPRODUCT(--(Sinduscon!$3:$3=DATE(2013,INT((ROW(A10071)-1)/20)+1,1)))&gt;0,
   DATE(2013,INT((ROW(A10071)-1)/20)+1,1),
   ""
)</f>
        <v/>
      </c>
      <c r="B9874" s="72" t="str">
        <f t="shared" si="353"/>
        <v/>
      </c>
      <c r="C9874" s="73"/>
      <c r="D9874" s="73"/>
      <c r="E9874" s="73"/>
      <c r="F9874" s="73"/>
      <c r="G9874" s="73"/>
    </row>
    <row r="9875" spans="1:7" x14ac:dyDescent="0.25">
      <c r="A9875" s="71" t="str">
        <f>IF(
   SUMPRODUCT(--(Sinduscon!$3:$3=DATE(2013,INT((ROW(A10072)-1)/20)+1,1)))&gt;0,
   DATE(2013,INT((ROW(A10072)-1)/20)+1,1),
   ""
)</f>
        <v/>
      </c>
      <c r="B9875" s="72" t="str">
        <f t="shared" si="353"/>
        <v/>
      </c>
      <c r="C9875" s="73"/>
      <c r="D9875" s="73"/>
      <c r="E9875" s="73"/>
      <c r="F9875" s="73"/>
      <c r="G9875" s="73"/>
    </row>
    <row r="9876" spans="1:7" x14ac:dyDescent="0.25">
      <c r="A9876" s="71" t="str">
        <f>IF(
   SUMPRODUCT(--(Sinduscon!$3:$3=DATE(2013,INT((ROW(A10073)-1)/20)+1,1)))&gt;0,
   DATE(2013,INT((ROW(A10073)-1)/20)+1,1),
   ""
)</f>
        <v/>
      </c>
      <c r="B9876" s="72" t="str">
        <f t="shared" si="353"/>
        <v/>
      </c>
      <c r="C9876" s="73"/>
      <c r="D9876" s="73"/>
      <c r="E9876" s="73"/>
      <c r="F9876" s="73"/>
      <c r="G9876" s="73"/>
    </row>
    <row r="9877" spans="1:7" x14ac:dyDescent="0.25">
      <c r="A9877" s="71" t="str">
        <f>IF(
   SUMPRODUCT(--(Sinduscon!$3:$3=DATE(2013,INT((ROW(A10074)-1)/20)+1,1)))&gt;0,
   DATE(2013,INT((ROW(A10074)-1)/20)+1,1),
   ""
)</f>
        <v/>
      </c>
      <c r="B9877" s="72" t="str">
        <f t="shared" si="353"/>
        <v/>
      </c>
      <c r="C9877" s="73"/>
      <c r="D9877" s="73"/>
      <c r="E9877" s="73"/>
      <c r="F9877" s="73"/>
      <c r="G9877" s="73"/>
    </row>
    <row r="9878" spans="1:7" x14ac:dyDescent="0.25">
      <c r="A9878" s="71" t="str">
        <f>IF(
   SUMPRODUCT(--(Sinduscon!$3:$3=DATE(2013,INT((ROW(A10075)-1)/20)+1,1)))&gt;0,
   DATE(2013,INT((ROW(A10075)-1)/20)+1,1),
   ""
)</f>
        <v/>
      </c>
      <c r="B9878" s="72" t="str">
        <f t="shared" si="353"/>
        <v/>
      </c>
      <c r="C9878" s="73"/>
      <c r="D9878" s="73"/>
      <c r="E9878" s="73"/>
      <c r="F9878" s="73"/>
      <c r="G9878" s="73"/>
    </row>
    <row r="9879" spans="1:7" x14ac:dyDescent="0.25">
      <c r="A9879" s="71" t="str">
        <f>IF(
   SUMPRODUCT(--(Sinduscon!$3:$3=DATE(2013,INT((ROW(A10076)-1)/20)+1,1)))&gt;0,
   DATE(2013,INT((ROW(A10076)-1)/20)+1,1),
   ""
)</f>
        <v/>
      </c>
      <c r="B9879" s="72" t="str">
        <f t="shared" si="353"/>
        <v/>
      </c>
      <c r="C9879" s="73"/>
      <c r="D9879" s="73"/>
      <c r="E9879" s="73"/>
      <c r="F9879" s="73"/>
      <c r="G9879" s="73"/>
    </row>
    <row r="9880" spans="1:7" x14ac:dyDescent="0.25">
      <c r="A9880" s="71" t="str">
        <f>IF(
   SUMPRODUCT(--(Sinduscon!$3:$3=DATE(2013,INT((ROW(A10077)-1)/20)+1,1)))&gt;0,
   DATE(2013,INT((ROW(A10077)-1)/20)+1,1),
   ""
)</f>
        <v/>
      </c>
      <c r="B9880" s="72" t="str">
        <f t="shared" si="353"/>
        <v/>
      </c>
      <c r="C9880" s="73"/>
      <c r="D9880" s="73"/>
      <c r="E9880" s="73"/>
      <c r="F9880" s="73"/>
      <c r="G9880" s="73"/>
    </row>
    <row r="9881" spans="1:7" x14ac:dyDescent="0.25">
      <c r="A9881" s="71" t="str">
        <f>IF(
   SUMPRODUCT(--(Sinduscon!$3:$3=DATE(2013,INT((ROW(A10078)-1)/20)+1,1)))&gt;0,
   DATE(2013,INT((ROW(A10078)-1)/20)+1,1),
   ""
)</f>
        <v/>
      </c>
      <c r="B9881" s="72" t="str">
        <f t="shared" si="353"/>
        <v/>
      </c>
      <c r="C9881" s="73"/>
      <c r="D9881" s="73"/>
      <c r="E9881" s="73"/>
      <c r="F9881" s="73"/>
      <c r="G9881" s="73"/>
    </row>
    <row r="9882" spans="1:7" x14ac:dyDescent="0.25">
      <c r="A9882" s="71" t="str">
        <f>IF(
   SUMPRODUCT(--(Sinduscon!$3:$3=DATE(2013,INT((ROW(A10079)-1)/20)+1,1)))&gt;0,
   DATE(2013,INT((ROW(A10079)-1)/20)+1,1),
   ""
)</f>
        <v/>
      </c>
      <c r="B9882" s="72" t="str">
        <f t="shared" si="353"/>
        <v/>
      </c>
      <c r="C9882" s="73"/>
      <c r="D9882" s="73"/>
      <c r="E9882" s="73"/>
      <c r="F9882" s="73"/>
      <c r="G9882" s="73"/>
    </row>
    <row r="9883" spans="1:7" x14ac:dyDescent="0.25">
      <c r="A9883" s="71" t="str">
        <f>IF(
   SUMPRODUCT(--(Sinduscon!$3:$3=DATE(2013,INT((ROW(A10080)-1)/20)+1,1)))&gt;0,
   DATE(2013,INT((ROW(A10080)-1)/20)+1,1),
   ""
)</f>
        <v/>
      </c>
      <c r="B9883" s="72" t="str">
        <f t="shared" si="353"/>
        <v/>
      </c>
      <c r="C9883" s="73"/>
      <c r="D9883" s="73"/>
      <c r="E9883" s="73"/>
      <c r="F9883" s="73"/>
      <c r="G9883" s="73"/>
    </row>
    <row r="9884" spans="1:7" x14ac:dyDescent="0.25">
      <c r="A9884" s="71" t="str">
        <f>IF(
   SUMPRODUCT(--(Sinduscon!$3:$3=DATE(2013,INT((ROW(A10081)-1)/20)+1,1)))&gt;0,
   DATE(2013,INT((ROW(A10081)-1)/20)+1,1),
   ""
)</f>
        <v/>
      </c>
      <c r="B9884" s="72" t="str">
        <f t="shared" si="353"/>
        <v/>
      </c>
      <c r="C9884" s="73"/>
      <c r="D9884" s="73"/>
      <c r="E9884" s="73"/>
      <c r="F9884" s="73"/>
      <c r="G9884" s="73"/>
    </row>
    <row r="9885" spans="1:7" x14ac:dyDescent="0.25">
      <c r="A9885" s="71" t="str">
        <f>IF(
   SUMPRODUCT(--(Sinduscon!$3:$3=DATE(2013,INT((ROW(A10082)-1)/20)+1,1)))&gt;0,
   DATE(2013,INT((ROW(A10082)-1)/20)+1,1),
   ""
)</f>
        <v/>
      </c>
      <c r="B9885" s="72" t="str">
        <f t="shared" si="353"/>
        <v/>
      </c>
      <c r="C9885" s="73"/>
      <c r="D9885" s="73"/>
      <c r="E9885" s="73"/>
      <c r="F9885" s="73"/>
      <c r="G9885" s="73"/>
    </row>
    <row r="9886" spans="1:7" x14ac:dyDescent="0.25">
      <c r="A9886" s="71" t="str">
        <f>IF(
   SUMPRODUCT(--(Sinduscon!$3:$3=DATE(2013,INT((ROW(A10083)-1)/20)+1,1)))&gt;0,
   DATE(2013,INT((ROW(A10083)-1)/20)+1,1),
   ""
)</f>
        <v/>
      </c>
      <c r="B9886" s="72" t="str">
        <f t="shared" si="353"/>
        <v/>
      </c>
      <c r="C9886" s="73"/>
      <c r="D9886" s="73"/>
      <c r="E9886" s="73"/>
      <c r="F9886" s="73"/>
      <c r="G9886" s="73"/>
    </row>
    <row r="9887" spans="1:7" x14ac:dyDescent="0.25">
      <c r="A9887" s="71" t="str">
        <f>IF(
   SUMPRODUCT(--(Sinduscon!$3:$3=DATE(2013,INT((ROW(A10084)-1)/20)+1,1)))&gt;0,
   DATE(2013,INT((ROW(A10084)-1)/20)+1,1),
   ""
)</f>
        <v/>
      </c>
      <c r="B9887" s="72" t="str">
        <f t="shared" si="353"/>
        <v/>
      </c>
      <c r="C9887" s="73"/>
      <c r="D9887" s="73"/>
      <c r="E9887" s="73"/>
      <c r="F9887" s="73"/>
      <c r="G9887" s="73"/>
    </row>
    <row r="9888" spans="1:7" x14ac:dyDescent="0.25">
      <c r="A9888" s="71" t="str">
        <f>IF(
   SUMPRODUCT(--(Sinduscon!$3:$3=DATE(2013,INT((ROW(A10085)-1)/20)+1,1)))&gt;0,
   DATE(2013,INT((ROW(A10085)-1)/20)+1,1),
   ""
)</f>
        <v/>
      </c>
      <c r="B9888" s="72" t="str">
        <f t="shared" si="353"/>
        <v/>
      </c>
      <c r="C9888" s="73"/>
      <c r="D9888" s="73"/>
      <c r="E9888" s="73"/>
      <c r="F9888" s="73"/>
      <c r="G9888" s="73"/>
    </row>
    <row r="9889" spans="1:7" x14ac:dyDescent="0.25">
      <c r="A9889" s="71" t="str">
        <f>IF(
   SUMPRODUCT(--(Sinduscon!$3:$3=DATE(2013,INT((ROW(A10086)-1)/20)+1,1)))&gt;0,
   DATE(2013,INT((ROW(A10086)-1)/20)+1,1),
   ""
)</f>
        <v/>
      </c>
      <c r="B9889" s="72" t="str">
        <f t="shared" si="353"/>
        <v/>
      </c>
      <c r="C9889" s="73"/>
      <c r="D9889" s="73"/>
      <c r="E9889" s="73"/>
      <c r="F9889" s="73"/>
      <c r="G9889" s="73"/>
    </row>
    <row r="9890" spans="1:7" x14ac:dyDescent="0.25">
      <c r="A9890" s="71" t="str">
        <f>IF(
   SUMPRODUCT(--(Sinduscon!$3:$3=DATE(2013,INT((ROW(A10087)-1)/20)+1,1)))&gt;0,
   DATE(2013,INT((ROW(A10087)-1)/20)+1,1),
   ""
)</f>
        <v/>
      </c>
      <c r="B9890" s="72" t="str">
        <f t="shared" si="353"/>
        <v/>
      </c>
      <c r="C9890" s="73"/>
      <c r="D9890" s="73"/>
      <c r="E9890" s="73"/>
      <c r="F9890" s="73"/>
      <c r="G9890" s="73"/>
    </row>
    <row r="9891" spans="1:7" x14ac:dyDescent="0.25">
      <c r="A9891" s="71" t="str">
        <f>IF(
   SUMPRODUCT(--(Sinduscon!$3:$3=DATE(2013,INT((ROW(A10088)-1)/20)+1,1)))&gt;0,
   DATE(2013,INT((ROW(A10088)-1)/20)+1,1),
   ""
)</f>
        <v/>
      </c>
      <c r="B9891" s="72" t="str">
        <f t="shared" si="353"/>
        <v/>
      </c>
      <c r="C9891" s="73"/>
      <c r="D9891" s="73"/>
      <c r="E9891" s="73"/>
      <c r="F9891" s="73"/>
      <c r="G9891" s="73"/>
    </row>
    <row r="9892" spans="1:7" x14ac:dyDescent="0.25">
      <c r="A9892" s="71" t="str">
        <f>IF(
   SUMPRODUCT(--(Sinduscon!$3:$3=DATE(2013,INT((ROW(A10089)-1)/20)+1,1)))&gt;0,
   DATE(2013,INT((ROW(A10089)-1)/20)+1,1),
   ""
)</f>
        <v/>
      </c>
      <c r="B9892" s="72" t="str">
        <f t="shared" si="353"/>
        <v/>
      </c>
      <c r="C9892" s="73"/>
      <c r="D9892" s="73"/>
      <c r="E9892" s="73"/>
      <c r="F9892" s="73"/>
      <c r="G9892" s="73"/>
    </row>
    <row r="9893" spans="1:7" x14ac:dyDescent="0.25">
      <c r="A9893" s="71" t="str">
        <f>IF(
   SUMPRODUCT(--(Sinduscon!$3:$3=DATE(2013,INT((ROW(A10090)-1)/20)+1,1)))&gt;0,
   DATE(2013,INT((ROW(A10090)-1)/20)+1,1),
   ""
)</f>
        <v/>
      </c>
      <c r="B9893" s="72" t="str">
        <f t="shared" si="353"/>
        <v/>
      </c>
      <c r="C9893" s="73"/>
      <c r="D9893" s="73"/>
      <c r="E9893" s="73"/>
      <c r="F9893" s="73"/>
      <c r="G9893" s="73"/>
    </row>
    <row r="9894" spans="1:7" x14ac:dyDescent="0.25">
      <c r="A9894" s="71" t="str">
        <f>IF(
   SUMPRODUCT(--(Sinduscon!$3:$3=DATE(2013,INT((ROW(A10091)-1)/20)+1,1)))&gt;0,
   DATE(2013,INT((ROW(A10091)-1)/20)+1,1),
   ""
)</f>
        <v/>
      </c>
      <c r="B9894" s="72" t="str">
        <f t="shared" si="353"/>
        <v/>
      </c>
      <c r="C9894" s="73"/>
      <c r="D9894" s="73"/>
      <c r="E9894" s="73"/>
      <c r="F9894" s="73"/>
      <c r="G9894" s="73"/>
    </row>
    <row r="9895" spans="1:7" x14ac:dyDescent="0.25">
      <c r="A9895" s="71" t="str">
        <f>IF(
   SUMPRODUCT(--(Sinduscon!$3:$3=DATE(2013,INT((ROW(A10092)-1)/20)+1,1)))&gt;0,
   DATE(2013,INT((ROW(A10092)-1)/20)+1,1),
   ""
)</f>
        <v/>
      </c>
      <c r="B9895" s="72" t="str">
        <f t="shared" si="353"/>
        <v/>
      </c>
      <c r="C9895" s="73"/>
      <c r="D9895" s="73"/>
      <c r="E9895" s="73"/>
      <c r="F9895" s="73"/>
      <c r="G9895" s="73"/>
    </row>
    <row r="9896" spans="1:7" x14ac:dyDescent="0.25">
      <c r="A9896" s="71" t="str">
        <f>IF(
   SUMPRODUCT(--(Sinduscon!$3:$3=DATE(2013,INT((ROW(A10093)-1)/20)+1,1)))&gt;0,
   DATE(2013,INT((ROW(A10093)-1)/20)+1,1),
   ""
)</f>
        <v/>
      </c>
      <c r="B9896" s="72" t="str">
        <f t="shared" si="353"/>
        <v/>
      </c>
      <c r="C9896" s="73"/>
      <c r="D9896" s="73"/>
      <c r="E9896" s="73"/>
      <c r="F9896" s="73"/>
      <c r="G9896" s="73"/>
    </row>
    <row r="9897" spans="1:7" x14ac:dyDescent="0.25">
      <c r="A9897" s="71" t="str">
        <f>IF(
   SUMPRODUCT(--(Sinduscon!$3:$3=DATE(2013,INT((ROW(A10094)-1)/20)+1,1)))&gt;0,
   DATE(2013,INT((ROW(A10094)-1)/20)+1,1),
   ""
)</f>
        <v/>
      </c>
      <c r="B9897" s="72" t="str">
        <f t="shared" si="353"/>
        <v/>
      </c>
      <c r="C9897" s="73"/>
      <c r="D9897" s="73"/>
      <c r="E9897" s="73"/>
      <c r="F9897" s="73"/>
      <c r="G9897" s="73"/>
    </row>
    <row r="9898" spans="1:7" x14ac:dyDescent="0.25">
      <c r="A9898" s="71" t="str">
        <f>IF(
   SUMPRODUCT(--(Sinduscon!$3:$3=DATE(2013,INT((ROW(A10095)-1)/20)+1,1)))&gt;0,
   DATE(2013,INT((ROW(A10095)-1)/20)+1,1),
   ""
)</f>
        <v/>
      </c>
      <c r="B9898" s="72" t="str">
        <f t="shared" si="353"/>
        <v/>
      </c>
      <c r="C9898" s="73"/>
      <c r="D9898" s="73"/>
      <c r="E9898" s="73"/>
      <c r="F9898" s="73"/>
      <c r="G9898" s="73"/>
    </row>
    <row r="9899" spans="1:7" x14ac:dyDescent="0.25">
      <c r="A9899" s="71" t="str">
        <f>IF(
   SUMPRODUCT(--(Sinduscon!$3:$3=DATE(2013,INT((ROW(A10096)-1)/20)+1,1)))&gt;0,
   DATE(2013,INT((ROW(A10096)-1)/20)+1,1),
   ""
)</f>
        <v/>
      </c>
      <c r="B9899" s="72" t="str">
        <f t="shared" si="353"/>
        <v/>
      </c>
      <c r="C9899" s="73"/>
      <c r="D9899" s="73"/>
      <c r="E9899" s="73"/>
      <c r="F9899" s="73"/>
      <c r="G9899" s="73"/>
    </row>
    <row r="9900" spans="1:7" x14ac:dyDescent="0.25">
      <c r="A9900" s="71" t="str">
        <f>IF(
   SUMPRODUCT(--(Sinduscon!$3:$3=DATE(2013,INT((ROW(A10097)-1)/20)+1,1)))&gt;0,
   DATE(2013,INT((ROW(A10097)-1)/20)+1,1),
   ""
)</f>
        <v/>
      </c>
      <c r="B9900" s="72" t="str">
        <f t="shared" si="353"/>
        <v/>
      </c>
      <c r="C9900" s="73"/>
      <c r="D9900" s="73"/>
      <c r="E9900" s="73"/>
      <c r="F9900" s="73"/>
      <c r="G9900" s="73"/>
    </row>
    <row r="9901" spans="1:7" x14ac:dyDescent="0.25">
      <c r="A9901" s="71" t="str">
        <f>IF(
   SUMPRODUCT(--(Sinduscon!$3:$3=DATE(2013,INT((ROW(A10098)-1)/20)+1,1)))&gt;0,
   DATE(2013,INT((ROW(A10098)-1)/20)+1,1),
   ""
)</f>
        <v/>
      </c>
      <c r="B9901" s="72" t="str">
        <f t="shared" si="353"/>
        <v/>
      </c>
      <c r="C9901" s="73"/>
      <c r="D9901" s="73"/>
      <c r="E9901" s="73"/>
      <c r="F9901" s="73"/>
      <c r="G9901" s="73"/>
    </row>
    <row r="9902" spans="1:7" x14ac:dyDescent="0.25">
      <c r="A9902" s="71" t="str">
        <f>IF(
   SUMPRODUCT(--(Sinduscon!$3:$3=DATE(2013,INT((ROW(A10099)-1)/20)+1,1)))&gt;0,
   DATE(2013,INT((ROW(A10099)-1)/20)+1,1),
   ""
)</f>
        <v/>
      </c>
      <c r="B9902" s="72" t="str">
        <f t="shared" si="353"/>
        <v/>
      </c>
      <c r="C9902" s="73"/>
      <c r="D9902" s="73"/>
      <c r="E9902" s="73"/>
      <c r="F9902" s="73"/>
      <c r="G9902" s="73"/>
    </row>
    <row r="9903" spans="1:7" x14ac:dyDescent="0.25">
      <c r="A9903" s="71" t="str">
        <f>IF(
   SUMPRODUCT(--(Sinduscon!$3:$3=DATE(2013,INT((ROW(A10100)-1)/20)+1,1)))&gt;0,
   DATE(2013,INT((ROW(A10100)-1)/20)+1,1),
   ""
)</f>
        <v/>
      </c>
      <c r="B9903" s="72" t="str">
        <f t="shared" si="353"/>
        <v/>
      </c>
      <c r="C9903" s="73"/>
      <c r="D9903" s="73"/>
      <c r="E9903" s="73"/>
      <c r="F9903" s="73"/>
      <c r="G9903" s="73"/>
    </row>
    <row r="9904" spans="1:7" x14ac:dyDescent="0.25">
      <c r="A9904" s="71" t="str">
        <f>IF(
   SUMPRODUCT(--(Sinduscon!$3:$3=DATE(2013,INT((ROW(A10101)-1)/20)+1,1)))&gt;0,
   DATE(2013,INT((ROW(A10101)-1)/20)+1,1),
   ""
)</f>
        <v/>
      </c>
      <c r="B9904" s="72" t="str">
        <f t="shared" si="353"/>
        <v/>
      </c>
      <c r="C9904" s="73"/>
      <c r="D9904" s="73"/>
      <c r="E9904" s="73"/>
      <c r="F9904" s="73"/>
      <c r="G9904" s="73"/>
    </row>
    <row r="9905" spans="1:7" x14ac:dyDescent="0.25">
      <c r="A9905" s="71" t="str">
        <f>IF(
   SUMPRODUCT(--(Sinduscon!$3:$3=DATE(2013,INT((ROW(A10102)-1)/20)+1,1)))&gt;0,
   DATE(2013,INT((ROW(A10102)-1)/20)+1,1),
   ""
)</f>
        <v/>
      </c>
      <c r="B9905" s="72" t="str">
        <f t="shared" si="353"/>
        <v/>
      </c>
      <c r="C9905" s="73"/>
      <c r="D9905" s="73"/>
      <c r="E9905" s="73"/>
      <c r="F9905" s="73"/>
      <c r="G9905" s="73"/>
    </row>
    <row r="9906" spans="1:7" x14ac:dyDescent="0.25">
      <c r="A9906" s="71" t="str">
        <f>IF(
   SUMPRODUCT(--(Sinduscon!$3:$3=DATE(2013,INT((ROW(A10103)-1)/20)+1,1)))&gt;0,
   DATE(2013,INT((ROW(A10103)-1)/20)+1,1),
   ""
)</f>
        <v/>
      </c>
      <c r="B9906" s="72" t="str">
        <f t="shared" si="353"/>
        <v/>
      </c>
      <c r="C9906" s="73"/>
      <c r="D9906" s="73"/>
      <c r="E9906" s="73"/>
      <c r="F9906" s="73"/>
      <c r="G9906" s="73"/>
    </row>
    <row r="9907" spans="1:7" x14ac:dyDescent="0.25">
      <c r="A9907" s="71" t="str">
        <f>IF(
   SUMPRODUCT(--(Sinduscon!$3:$3=DATE(2013,INT((ROW(A10104)-1)/20)+1,1)))&gt;0,
   DATE(2013,INT((ROW(A10104)-1)/20)+1,1),
   ""
)</f>
        <v/>
      </c>
      <c r="B9907" s="72" t="str">
        <f t="shared" si="353"/>
        <v/>
      </c>
      <c r="C9907" s="73"/>
      <c r="D9907" s="73"/>
      <c r="E9907" s="73"/>
      <c r="F9907" s="73"/>
      <c r="G9907" s="73"/>
    </row>
    <row r="9908" spans="1:7" x14ac:dyDescent="0.25">
      <c r="A9908" s="71" t="str">
        <f>IF(
   SUMPRODUCT(--(Sinduscon!$3:$3=DATE(2013,INT((ROW(A10105)-1)/20)+1,1)))&gt;0,
   DATE(2013,INT((ROW(A10105)-1)/20)+1,1),
   ""
)</f>
        <v/>
      </c>
      <c r="B9908" s="72" t="str">
        <f t="shared" si="353"/>
        <v/>
      </c>
      <c r="C9908" s="73"/>
      <c r="D9908" s="73"/>
      <c r="E9908" s="73"/>
      <c r="F9908" s="73"/>
      <c r="G9908" s="73"/>
    </row>
    <row r="9909" spans="1:7" x14ac:dyDescent="0.25">
      <c r="A9909" s="71" t="str">
        <f>IF(
   SUMPRODUCT(--(Sinduscon!$3:$3=DATE(2013,INT((ROW(A10106)-1)/20)+1,1)))&gt;0,
   DATE(2013,INT((ROW(A10106)-1)/20)+1,1),
   ""
)</f>
        <v/>
      </c>
      <c r="B9909" s="72" t="str">
        <f t="shared" si="353"/>
        <v/>
      </c>
      <c r="C9909" s="73"/>
      <c r="D9909" s="73"/>
      <c r="E9909" s="73"/>
      <c r="F9909" s="73"/>
      <c r="G9909" s="73"/>
    </row>
    <row r="9910" spans="1:7" x14ac:dyDescent="0.25">
      <c r="A9910" s="71" t="str">
        <f>IF(
   SUMPRODUCT(--(Sinduscon!$3:$3=DATE(2013,INT((ROW(A10107)-1)/20)+1,1)))&gt;0,
   DATE(2013,INT((ROW(A10107)-1)/20)+1,1),
   ""
)</f>
        <v/>
      </c>
      <c r="B9910" s="72" t="str">
        <f t="shared" si="353"/>
        <v/>
      </c>
      <c r="C9910" s="73"/>
      <c r="D9910" s="73"/>
      <c r="E9910" s="73"/>
      <c r="F9910" s="73"/>
      <c r="G9910" s="73"/>
    </row>
    <row r="9911" spans="1:7" x14ac:dyDescent="0.25">
      <c r="A9911" s="71" t="str">
        <f>IF(
   SUMPRODUCT(--(Sinduscon!$3:$3=DATE(2013,INT((ROW(A10108)-1)/20)+1,1)))&gt;0,
   DATE(2013,INT((ROW(A10108)-1)/20)+1,1),
   ""
)</f>
        <v/>
      </c>
      <c r="B9911" s="72" t="str">
        <f t="shared" si="353"/>
        <v/>
      </c>
      <c r="C9911" s="73"/>
      <c r="D9911" s="73"/>
      <c r="E9911" s="73"/>
      <c r="F9911" s="73"/>
      <c r="G9911" s="73"/>
    </row>
    <row r="9912" spans="1:7" x14ac:dyDescent="0.25">
      <c r="A9912" s="71" t="str">
        <f>IF(
   SUMPRODUCT(--(Sinduscon!$3:$3=DATE(2013,INT((ROW(A10109)-1)/20)+1,1)))&gt;0,
   DATE(2013,INT((ROW(A10109)-1)/20)+1,1),
   ""
)</f>
        <v/>
      </c>
      <c r="B9912" s="72" t="str">
        <f t="shared" si="353"/>
        <v/>
      </c>
      <c r="C9912" s="73"/>
      <c r="D9912" s="73"/>
      <c r="E9912" s="73"/>
      <c r="F9912" s="73"/>
      <c r="G9912" s="73"/>
    </row>
    <row r="9913" spans="1:7" x14ac:dyDescent="0.25">
      <c r="A9913" s="71" t="str">
        <f>IF(
   SUMPRODUCT(--(Sinduscon!$3:$3=DATE(2013,INT((ROW(A10110)-1)/20)+1,1)))&gt;0,
   DATE(2013,INT((ROW(A10110)-1)/20)+1,1),
   ""
)</f>
        <v/>
      </c>
      <c r="B9913" s="72" t="str">
        <f t="shared" si="353"/>
        <v/>
      </c>
      <c r="C9913" s="73"/>
      <c r="D9913" s="73"/>
      <c r="E9913" s="73"/>
      <c r="F9913" s="73"/>
      <c r="G9913" s="73"/>
    </row>
    <row r="9914" spans="1:7" x14ac:dyDescent="0.25">
      <c r="A9914" s="71" t="str">
        <f>IF(
   SUMPRODUCT(--(Sinduscon!$3:$3=DATE(2013,INT((ROW(A10111)-1)/20)+1,1)))&gt;0,
   DATE(2013,INT((ROW(A10111)-1)/20)+1,1),
   ""
)</f>
        <v/>
      </c>
      <c r="B9914" s="72" t="str">
        <f t="shared" si="353"/>
        <v/>
      </c>
      <c r="C9914" s="73"/>
      <c r="D9914" s="73"/>
      <c r="E9914" s="73"/>
      <c r="F9914" s="73"/>
      <c r="G9914" s="73"/>
    </row>
    <row r="9915" spans="1:7" x14ac:dyDescent="0.25">
      <c r="A9915" s="71" t="str">
        <f>IF(
   SUMPRODUCT(--(Sinduscon!$3:$3=DATE(2013,INT((ROW(A10112)-1)/20)+1,1)))&gt;0,
   DATE(2013,INT((ROW(A10112)-1)/20)+1,1),
   ""
)</f>
        <v/>
      </c>
      <c r="B9915" s="72" t="str">
        <f t="shared" si="353"/>
        <v/>
      </c>
      <c r="C9915" s="73"/>
      <c r="D9915" s="73"/>
      <c r="E9915" s="73"/>
      <c r="F9915" s="73"/>
      <c r="G9915" s="73"/>
    </row>
    <row r="9916" spans="1:7" x14ac:dyDescent="0.25">
      <c r="A9916" s="71" t="str">
        <f>IF(
   SUMPRODUCT(--(Sinduscon!$3:$3=DATE(2013,INT((ROW(A10113)-1)/20)+1,1)))&gt;0,
   DATE(2013,INT((ROW(A10113)-1)/20)+1,1),
   ""
)</f>
        <v/>
      </c>
      <c r="B9916" s="72" t="str">
        <f t="shared" si="353"/>
        <v/>
      </c>
      <c r="C9916" s="73"/>
      <c r="D9916" s="73"/>
      <c r="E9916" s="73"/>
      <c r="F9916" s="73"/>
      <c r="G9916" s="73"/>
    </row>
    <row r="9917" spans="1:7" x14ac:dyDescent="0.25">
      <c r="A9917" s="71" t="str">
        <f>IF(
   SUMPRODUCT(--(Sinduscon!$3:$3=DATE(2013,INT((ROW(A10114)-1)/20)+1,1)))&gt;0,
   DATE(2013,INT((ROW(A10114)-1)/20)+1,1),
   ""
)</f>
        <v/>
      </c>
      <c r="B9917" s="72" t="str">
        <f t="shared" si="353"/>
        <v/>
      </c>
      <c r="C9917" s="73"/>
      <c r="D9917" s="73"/>
      <c r="E9917" s="73"/>
      <c r="F9917" s="73"/>
      <c r="G9917" s="73"/>
    </row>
    <row r="9918" spans="1:7" x14ac:dyDescent="0.25">
      <c r="A9918" s="71" t="str">
        <f>IF(
   SUMPRODUCT(--(Sinduscon!$3:$3=DATE(2013,INT((ROW(A10115)-1)/20)+1,1)))&gt;0,
   DATE(2013,INT((ROW(A10115)-1)/20)+1,1),
   ""
)</f>
        <v/>
      </c>
      <c r="B9918" s="72" t="str">
        <f t="shared" si="353"/>
        <v/>
      </c>
      <c r="C9918" s="73"/>
      <c r="D9918" s="73"/>
      <c r="E9918" s="73"/>
      <c r="F9918" s="73"/>
      <c r="G9918" s="73"/>
    </row>
    <row r="9919" spans="1:7" x14ac:dyDescent="0.25">
      <c r="A9919" s="71" t="str">
        <f>IF(
   SUMPRODUCT(--(Sinduscon!$3:$3=DATE(2013,INT((ROW(A10116)-1)/20)+1,1)))&gt;0,
   DATE(2013,INT((ROW(A10116)-1)/20)+1,1),
   ""
)</f>
        <v/>
      </c>
      <c r="B9919" s="72" t="str">
        <f t="shared" si="353"/>
        <v/>
      </c>
      <c r="C9919" s="73"/>
      <c r="D9919" s="73"/>
      <c r="E9919" s="73"/>
      <c r="F9919" s="73"/>
      <c r="G9919" s="73"/>
    </row>
    <row r="9920" spans="1:7" x14ac:dyDescent="0.25">
      <c r="A9920" s="71" t="str">
        <f>IF(
   SUMPRODUCT(--(Sinduscon!$3:$3=DATE(2013,INT((ROW(A10117)-1)/20)+1,1)))&gt;0,
   DATE(2013,INT((ROW(A10117)-1)/20)+1,1),
   ""
)</f>
        <v/>
      </c>
      <c r="B9920" s="72" t="str">
        <f t="shared" si="353"/>
        <v/>
      </c>
      <c r="C9920" s="73"/>
      <c r="D9920" s="73"/>
      <c r="E9920" s="73"/>
      <c r="F9920" s="73"/>
      <c r="G9920" s="73"/>
    </row>
    <row r="9921" spans="1:7" x14ac:dyDescent="0.25">
      <c r="A9921" s="71" t="str">
        <f>IF(
   SUMPRODUCT(--(Sinduscon!$3:$3=DATE(2013,INT((ROW(A10118)-1)/20)+1,1)))&gt;0,
   DATE(2013,INT((ROW(A10118)-1)/20)+1,1),
   ""
)</f>
        <v/>
      </c>
      <c r="B9921" s="72" t="str">
        <f t="shared" si="353"/>
        <v/>
      </c>
      <c r="C9921" s="73"/>
      <c r="D9921" s="73"/>
      <c r="E9921" s="73"/>
      <c r="F9921" s="73"/>
      <c r="G9921" s="73"/>
    </row>
    <row r="9922" spans="1:7" x14ac:dyDescent="0.25">
      <c r="A9922" s="71" t="str">
        <f>IF(
   SUMPRODUCT(--(Sinduscon!$3:$3=DATE(2013,INT((ROW(A10119)-1)/20)+1,1)))&gt;0,
   DATE(2013,INT((ROW(A10119)-1)/20)+1,1),
   ""
)</f>
        <v/>
      </c>
      <c r="B9922" s="72" t="str">
        <f t="shared" si="353"/>
        <v/>
      </c>
      <c r="C9922" s="73"/>
      <c r="D9922" s="73"/>
      <c r="E9922" s="73"/>
      <c r="F9922" s="73"/>
      <c r="G9922" s="73"/>
    </row>
    <row r="9923" spans="1:7" x14ac:dyDescent="0.25">
      <c r="A9923" s="71" t="str">
        <f>IF(
   SUMPRODUCT(--(Sinduscon!$3:$3=DATE(2013,INT((ROW(A10120)-1)/20)+1,1)))&gt;0,
   DATE(2013,INT((ROW(A10120)-1)/20)+1,1),
   ""
)</f>
        <v/>
      </c>
      <c r="B9923" s="72" t="str">
        <f t="shared" si="353"/>
        <v/>
      </c>
      <c r="C9923" s="73"/>
      <c r="D9923" s="73"/>
      <c r="E9923" s="73"/>
      <c r="F9923" s="73"/>
      <c r="G9923" s="73"/>
    </row>
    <row r="9924" spans="1:7" x14ac:dyDescent="0.25">
      <c r="A9924" s="71" t="str">
        <f>IF(
   SUMPRODUCT(--(Sinduscon!$3:$3=DATE(2013,INT((ROW(A10121)-1)/20)+1,1)))&gt;0,
   DATE(2013,INT((ROW(A10121)-1)/20)+1,1),
   ""
)</f>
        <v/>
      </c>
      <c r="B9924" s="72" t="str">
        <f t="shared" si="353"/>
        <v/>
      </c>
      <c r="C9924" s="73"/>
      <c r="D9924" s="73"/>
      <c r="E9924" s="73"/>
      <c r="F9924" s="73"/>
      <c r="G9924" s="73"/>
    </row>
    <row r="9925" spans="1:7" x14ac:dyDescent="0.25">
      <c r="A9925" s="71" t="str">
        <f>IF(
   SUMPRODUCT(--(Sinduscon!$3:$3=DATE(2013,INT((ROW(A10122)-1)/20)+1,1)))&gt;0,
   DATE(2013,INT((ROW(A10122)-1)/20)+1,1),
   ""
)</f>
        <v/>
      </c>
      <c r="B9925" s="72" t="str">
        <f t="shared" si="353"/>
        <v/>
      </c>
      <c r="C9925" s="73"/>
      <c r="D9925" s="73"/>
      <c r="E9925" s="73"/>
      <c r="F9925" s="73"/>
      <c r="G9925" s="73"/>
    </row>
    <row r="9926" spans="1:7" x14ac:dyDescent="0.25">
      <c r="A9926" s="71" t="str">
        <f>IF(
   SUMPRODUCT(--(Sinduscon!$3:$3=DATE(2013,INT((ROW(A10123)-1)/20)+1,1)))&gt;0,
   DATE(2013,INT((ROW(A10123)-1)/20)+1,1),
   ""
)</f>
        <v/>
      </c>
      <c r="B9926" s="72" t="str">
        <f t="shared" si="353"/>
        <v/>
      </c>
      <c r="C9926" s="73"/>
      <c r="D9926" s="73"/>
      <c r="E9926" s="73"/>
      <c r="F9926" s="73"/>
      <c r="G9926" s="73"/>
    </row>
    <row r="9927" spans="1:7" x14ac:dyDescent="0.25">
      <c r="A9927" s="71" t="str">
        <f>IF(
   SUMPRODUCT(--(Sinduscon!$3:$3=DATE(2013,INT((ROW(A10124)-1)/20)+1,1)))&gt;0,
   DATE(2013,INT((ROW(A10124)-1)/20)+1,1),
   ""
)</f>
        <v/>
      </c>
      <c r="B9927" s="72" t="str">
        <f t="shared" si="353"/>
        <v/>
      </c>
      <c r="C9927" s="73"/>
      <c r="D9927" s="73"/>
      <c r="E9927" s="73"/>
      <c r="F9927" s="73"/>
      <c r="G9927" s="73"/>
    </row>
    <row r="9928" spans="1:7" x14ac:dyDescent="0.25">
      <c r="A9928" s="71" t="str">
        <f>IF(
   SUMPRODUCT(--(Sinduscon!$3:$3=DATE(2013,INT((ROW(A10125)-1)/20)+1,1)))&gt;0,
   DATE(2013,INT((ROW(A10125)-1)/20)+1,1),
   ""
)</f>
        <v/>
      </c>
      <c r="B9928" s="72" t="str">
        <f t="shared" ref="B9928:B9991" si="354">IF(A9928&lt;&gt;"", CHOOSE(MOD(QUOTIENT(ROW()-4,4),5)+1,"R-1","PP-4","R-8","R-16","PIS"), "")</f>
        <v/>
      </c>
      <c r="C9928" s="73"/>
      <c r="D9928" s="73"/>
      <c r="E9928" s="73"/>
      <c r="F9928" s="73"/>
      <c r="G9928" s="73"/>
    </row>
    <row r="9929" spans="1:7" x14ac:dyDescent="0.25">
      <c r="A9929" s="71" t="str">
        <f>IF(
   SUMPRODUCT(--(Sinduscon!$3:$3=DATE(2013,INT((ROW(A10126)-1)/20)+1,1)))&gt;0,
   DATE(2013,INT((ROW(A10126)-1)/20)+1,1),
   ""
)</f>
        <v/>
      </c>
      <c r="B9929" s="72" t="str">
        <f t="shared" si="354"/>
        <v/>
      </c>
      <c r="C9929" s="73"/>
      <c r="D9929" s="73"/>
      <c r="E9929" s="73"/>
      <c r="F9929" s="73"/>
      <c r="G9929" s="73"/>
    </row>
    <row r="9930" spans="1:7" x14ac:dyDescent="0.25">
      <c r="A9930" s="71" t="str">
        <f>IF(
   SUMPRODUCT(--(Sinduscon!$3:$3=DATE(2013,INT((ROW(A10127)-1)/20)+1,1)))&gt;0,
   DATE(2013,INT((ROW(A10127)-1)/20)+1,1),
   ""
)</f>
        <v/>
      </c>
      <c r="B9930" s="72" t="str">
        <f t="shared" si="354"/>
        <v/>
      </c>
      <c r="C9930" s="73"/>
      <c r="D9930" s="73"/>
      <c r="E9930" s="73"/>
      <c r="F9930" s="73"/>
      <c r="G9930" s="73"/>
    </row>
    <row r="9931" spans="1:7" x14ac:dyDescent="0.25">
      <c r="A9931" s="71" t="str">
        <f>IF(
   SUMPRODUCT(--(Sinduscon!$3:$3=DATE(2013,INT((ROW(A10128)-1)/20)+1,1)))&gt;0,
   DATE(2013,INT((ROW(A10128)-1)/20)+1,1),
   ""
)</f>
        <v/>
      </c>
      <c r="B9931" s="72" t="str">
        <f t="shared" si="354"/>
        <v/>
      </c>
      <c r="C9931" s="73"/>
      <c r="D9931" s="73"/>
      <c r="E9931" s="73"/>
      <c r="F9931" s="73"/>
      <c r="G9931" s="73"/>
    </row>
    <row r="9932" spans="1:7" x14ac:dyDescent="0.25">
      <c r="A9932" s="71" t="str">
        <f>IF(
   SUMPRODUCT(--(Sinduscon!$3:$3=DATE(2013,INT((ROW(A10129)-1)/20)+1,1)))&gt;0,
   DATE(2013,INT((ROW(A10129)-1)/20)+1,1),
   ""
)</f>
        <v/>
      </c>
      <c r="B9932" s="72" t="str">
        <f t="shared" si="354"/>
        <v/>
      </c>
      <c r="C9932" s="73"/>
      <c r="D9932" s="73"/>
      <c r="E9932" s="73"/>
      <c r="F9932" s="73"/>
      <c r="G9932" s="73"/>
    </row>
    <row r="9933" spans="1:7" x14ac:dyDescent="0.25">
      <c r="A9933" s="71" t="str">
        <f>IF(
   SUMPRODUCT(--(Sinduscon!$3:$3=DATE(2013,INT((ROW(A10130)-1)/20)+1,1)))&gt;0,
   DATE(2013,INT((ROW(A10130)-1)/20)+1,1),
   ""
)</f>
        <v/>
      </c>
      <c r="B9933" s="72" t="str">
        <f t="shared" si="354"/>
        <v/>
      </c>
      <c r="C9933" s="73"/>
      <c r="D9933" s="73"/>
      <c r="E9933" s="73"/>
      <c r="F9933" s="73"/>
      <c r="G9933" s="73"/>
    </row>
    <row r="9934" spans="1:7" x14ac:dyDescent="0.25">
      <c r="A9934" s="71" t="str">
        <f>IF(
   SUMPRODUCT(--(Sinduscon!$3:$3=DATE(2013,INT((ROW(A10131)-1)/20)+1,1)))&gt;0,
   DATE(2013,INT((ROW(A10131)-1)/20)+1,1),
   ""
)</f>
        <v/>
      </c>
      <c r="B9934" s="72" t="str">
        <f t="shared" si="354"/>
        <v/>
      </c>
      <c r="C9934" s="73"/>
      <c r="D9934" s="73"/>
      <c r="E9934" s="73"/>
      <c r="F9934" s="73"/>
      <c r="G9934" s="73"/>
    </row>
    <row r="9935" spans="1:7" x14ac:dyDescent="0.25">
      <c r="A9935" s="71" t="str">
        <f>IF(
   SUMPRODUCT(--(Sinduscon!$3:$3=DATE(2013,INT((ROW(A10132)-1)/20)+1,1)))&gt;0,
   DATE(2013,INT((ROW(A10132)-1)/20)+1,1),
   ""
)</f>
        <v/>
      </c>
      <c r="B9935" s="72" t="str">
        <f t="shared" si="354"/>
        <v/>
      </c>
      <c r="C9935" s="73"/>
      <c r="D9935" s="73"/>
      <c r="E9935" s="73"/>
      <c r="F9935" s="73"/>
      <c r="G9935" s="73"/>
    </row>
    <row r="9936" spans="1:7" x14ac:dyDescent="0.25">
      <c r="A9936" s="71" t="str">
        <f>IF(
   SUMPRODUCT(--(Sinduscon!$3:$3=DATE(2013,INT((ROW(A10133)-1)/20)+1,1)))&gt;0,
   DATE(2013,INT((ROW(A10133)-1)/20)+1,1),
   ""
)</f>
        <v/>
      </c>
      <c r="B9936" s="72" t="str">
        <f t="shared" si="354"/>
        <v/>
      </c>
      <c r="C9936" s="73"/>
      <c r="D9936" s="73"/>
      <c r="E9936" s="73"/>
      <c r="F9936" s="73"/>
      <c r="G9936" s="73"/>
    </row>
    <row r="9937" spans="1:7" x14ac:dyDescent="0.25">
      <c r="A9937" s="71" t="str">
        <f>IF(
   SUMPRODUCT(--(Sinduscon!$3:$3=DATE(2013,INT((ROW(A10134)-1)/20)+1,1)))&gt;0,
   DATE(2013,INT((ROW(A10134)-1)/20)+1,1),
   ""
)</f>
        <v/>
      </c>
      <c r="B9937" s="72" t="str">
        <f t="shared" si="354"/>
        <v/>
      </c>
      <c r="C9937" s="73"/>
      <c r="D9937" s="73"/>
      <c r="E9937" s="73"/>
      <c r="F9937" s="73"/>
      <c r="G9937" s="73"/>
    </row>
    <row r="9938" spans="1:7" x14ac:dyDescent="0.25">
      <c r="A9938" s="71" t="str">
        <f>IF(
   SUMPRODUCT(--(Sinduscon!$3:$3=DATE(2013,INT((ROW(A10135)-1)/20)+1,1)))&gt;0,
   DATE(2013,INT((ROW(A10135)-1)/20)+1,1),
   ""
)</f>
        <v/>
      </c>
      <c r="B9938" s="72" t="str">
        <f t="shared" si="354"/>
        <v/>
      </c>
      <c r="C9938" s="73"/>
      <c r="D9938" s="73"/>
      <c r="E9938" s="73"/>
      <c r="F9938" s="73"/>
      <c r="G9938" s="73"/>
    </row>
    <row r="9939" spans="1:7" x14ac:dyDescent="0.25">
      <c r="A9939" s="71" t="str">
        <f>IF(
   SUMPRODUCT(--(Sinduscon!$3:$3=DATE(2013,INT((ROW(A10136)-1)/20)+1,1)))&gt;0,
   DATE(2013,INT((ROW(A10136)-1)/20)+1,1),
   ""
)</f>
        <v/>
      </c>
      <c r="B9939" s="72" t="str">
        <f t="shared" si="354"/>
        <v/>
      </c>
      <c r="C9939" s="73"/>
      <c r="D9939" s="73"/>
      <c r="E9939" s="73"/>
      <c r="F9939" s="73"/>
      <c r="G9939" s="73"/>
    </row>
    <row r="9940" spans="1:7" x14ac:dyDescent="0.25">
      <c r="A9940" s="71" t="str">
        <f>IF(
   SUMPRODUCT(--(Sinduscon!$3:$3=DATE(2013,INT((ROW(A10137)-1)/20)+1,1)))&gt;0,
   DATE(2013,INT((ROW(A10137)-1)/20)+1,1),
   ""
)</f>
        <v/>
      </c>
      <c r="B9940" s="72" t="str">
        <f t="shared" si="354"/>
        <v/>
      </c>
      <c r="C9940" s="73"/>
      <c r="D9940" s="73"/>
      <c r="E9940" s="73"/>
      <c r="F9940" s="73"/>
      <c r="G9940" s="73"/>
    </row>
    <row r="9941" spans="1:7" x14ac:dyDescent="0.25">
      <c r="A9941" s="71" t="str">
        <f>IF(
   SUMPRODUCT(--(Sinduscon!$3:$3=DATE(2013,INT((ROW(A10138)-1)/20)+1,1)))&gt;0,
   DATE(2013,INT((ROW(A10138)-1)/20)+1,1),
   ""
)</f>
        <v/>
      </c>
      <c r="B9941" s="72" t="str">
        <f t="shared" si="354"/>
        <v/>
      </c>
      <c r="C9941" s="73"/>
      <c r="D9941" s="73"/>
      <c r="E9941" s="73"/>
      <c r="F9941" s="73"/>
      <c r="G9941" s="73"/>
    </row>
    <row r="9942" spans="1:7" x14ac:dyDescent="0.25">
      <c r="A9942" s="71" t="str">
        <f>IF(
   SUMPRODUCT(--(Sinduscon!$3:$3=DATE(2013,INT((ROW(A10139)-1)/20)+1,1)))&gt;0,
   DATE(2013,INT((ROW(A10139)-1)/20)+1,1),
   ""
)</f>
        <v/>
      </c>
      <c r="B9942" s="72" t="str">
        <f t="shared" si="354"/>
        <v/>
      </c>
      <c r="C9942" s="73"/>
      <c r="D9942" s="73"/>
      <c r="E9942" s="73"/>
      <c r="F9942" s="73"/>
      <c r="G9942" s="73"/>
    </row>
    <row r="9943" spans="1:7" x14ac:dyDescent="0.25">
      <c r="A9943" s="71" t="str">
        <f>IF(
   SUMPRODUCT(--(Sinduscon!$3:$3=DATE(2013,INT((ROW(A10140)-1)/20)+1,1)))&gt;0,
   DATE(2013,INT((ROW(A10140)-1)/20)+1,1),
   ""
)</f>
        <v/>
      </c>
      <c r="B9943" s="72" t="str">
        <f t="shared" si="354"/>
        <v/>
      </c>
      <c r="C9943" s="73"/>
      <c r="D9943" s="73"/>
      <c r="E9943" s="73"/>
      <c r="F9943" s="73"/>
      <c r="G9943" s="73"/>
    </row>
    <row r="9944" spans="1:7" x14ac:dyDescent="0.25">
      <c r="A9944" s="71" t="str">
        <f>IF(
   SUMPRODUCT(--(Sinduscon!$3:$3=DATE(2013,INT((ROW(A10141)-1)/20)+1,1)))&gt;0,
   DATE(2013,INT((ROW(A10141)-1)/20)+1,1),
   ""
)</f>
        <v/>
      </c>
      <c r="B9944" s="72" t="str">
        <f t="shared" si="354"/>
        <v/>
      </c>
      <c r="C9944" s="73"/>
      <c r="D9944" s="73"/>
      <c r="E9944" s="73"/>
      <c r="F9944" s="73"/>
      <c r="G9944" s="73"/>
    </row>
    <row r="9945" spans="1:7" x14ac:dyDescent="0.25">
      <c r="A9945" s="71" t="str">
        <f>IF(
   SUMPRODUCT(--(Sinduscon!$3:$3=DATE(2013,INT((ROW(A10142)-1)/20)+1,1)))&gt;0,
   DATE(2013,INT((ROW(A10142)-1)/20)+1,1),
   ""
)</f>
        <v/>
      </c>
      <c r="B9945" s="72" t="str">
        <f t="shared" si="354"/>
        <v/>
      </c>
      <c r="C9945" s="73"/>
      <c r="D9945" s="73"/>
      <c r="E9945" s="73"/>
      <c r="F9945" s="73"/>
      <c r="G9945" s="73"/>
    </row>
    <row r="9946" spans="1:7" x14ac:dyDescent="0.25">
      <c r="A9946" s="71" t="str">
        <f>IF(
   SUMPRODUCT(--(Sinduscon!$3:$3=DATE(2013,INT((ROW(A10143)-1)/20)+1,1)))&gt;0,
   DATE(2013,INT((ROW(A10143)-1)/20)+1,1),
   ""
)</f>
        <v/>
      </c>
      <c r="B9946" s="72" t="str">
        <f t="shared" si="354"/>
        <v/>
      </c>
      <c r="C9946" s="73"/>
      <c r="D9946" s="73"/>
      <c r="E9946" s="73"/>
      <c r="F9946" s="73"/>
      <c r="G9946" s="73"/>
    </row>
    <row r="9947" spans="1:7" x14ac:dyDescent="0.25">
      <c r="A9947" s="71" t="str">
        <f>IF(
   SUMPRODUCT(--(Sinduscon!$3:$3=DATE(2013,INT((ROW(A10144)-1)/20)+1,1)))&gt;0,
   DATE(2013,INT((ROW(A10144)-1)/20)+1,1),
   ""
)</f>
        <v/>
      </c>
      <c r="B9947" s="72" t="str">
        <f t="shared" si="354"/>
        <v/>
      </c>
      <c r="C9947" s="73"/>
      <c r="D9947" s="73"/>
      <c r="E9947" s="73"/>
      <c r="F9947" s="73"/>
      <c r="G9947" s="73"/>
    </row>
    <row r="9948" spans="1:7" x14ac:dyDescent="0.25">
      <c r="A9948" s="71" t="str">
        <f>IF(
   SUMPRODUCT(--(Sinduscon!$3:$3=DATE(2013,INT((ROW(A10145)-1)/20)+1,1)))&gt;0,
   DATE(2013,INT((ROW(A10145)-1)/20)+1,1),
   ""
)</f>
        <v/>
      </c>
      <c r="B9948" s="72" t="str">
        <f t="shared" si="354"/>
        <v/>
      </c>
      <c r="C9948" s="73"/>
      <c r="D9948" s="73"/>
      <c r="E9948" s="73"/>
      <c r="F9948" s="73"/>
      <c r="G9948" s="73"/>
    </row>
    <row r="9949" spans="1:7" x14ac:dyDescent="0.25">
      <c r="A9949" s="71" t="str">
        <f>IF(
   SUMPRODUCT(--(Sinduscon!$3:$3=DATE(2013,INT((ROW(A10146)-1)/20)+1,1)))&gt;0,
   DATE(2013,INT((ROW(A10146)-1)/20)+1,1),
   ""
)</f>
        <v/>
      </c>
      <c r="B9949" s="72" t="str">
        <f t="shared" si="354"/>
        <v/>
      </c>
      <c r="C9949" s="73"/>
      <c r="D9949" s="73"/>
      <c r="E9949" s="73"/>
      <c r="F9949" s="73"/>
      <c r="G9949" s="73"/>
    </row>
    <row r="9950" spans="1:7" x14ac:dyDescent="0.25">
      <c r="A9950" s="71" t="str">
        <f>IF(
   SUMPRODUCT(--(Sinduscon!$3:$3=DATE(2013,INT((ROW(A10147)-1)/20)+1,1)))&gt;0,
   DATE(2013,INT((ROW(A10147)-1)/20)+1,1),
   ""
)</f>
        <v/>
      </c>
      <c r="B9950" s="72" t="str">
        <f t="shared" si="354"/>
        <v/>
      </c>
      <c r="C9950" s="73"/>
      <c r="D9950" s="73"/>
      <c r="E9950" s="73"/>
      <c r="F9950" s="73"/>
      <c r="G9950" s="73"/>
    </row>
    <row r="9951" spans="1:7" x14ac:dyDescent="0.25">
      <c r="A9951" s="71" t="str">
        <f>IF(
   SUMPRODUCT(--(Sinduscon!$3:$3=DATE(2013,INT((ROW(A10148)-1)/20)+1,1)))&gt;0,
   DATE(2013,INT((ROW(A10148)-1)/20)+1,1),
   ""
)</f>
        <v/>
      </c>
      <c r="B9951" s="72" t="str">
        <f t="shared" si="354"/>
        <v/>
      </c>
      <c r="C9951" s="73"/>
      <c r="D9951" s="73"/>
      <c r="E9951" s="73"/>
      <c r="F9951" s="73"/>
      <c r="G9951" s="73"/>
    </row>
    <row r="9952" spans="1:7" x14ac:dyDescent="0.25">
      <c r="A9952" s="71" t="str">
        <f>IF(
   SUMPRODUCT(--(Sinduscon!$3:$3=DATE(2013,INT((ROW(A10149)-1)/20)+1,1)))&gt;0,
   DATE(2013,INT((ROW(A10149)-1)/20)+1,1),
   ""
)</f>
        <v/>
      </c>
      <c r="B9952" s="72" t="str">
        <f t="shared" si="354"/>
        <v/>
      </c>
      <c r="C9952" s="73"/>
      <c r="D9952" s="73"/>
      <c r="E9952" s="73"/>
      <c r="F9952" s="73"/>
      <c r="G9952" s="73"/>
    </row>
    <row r="9953" spans="1:7" x14ac:dyDescent="0.25">
      <c r="A9953" s="71" t="str">
        <f>IF(
   SUMPRODUCT(--(Sinduscon!$3:$3=DATE(2013,INT((ROW(A10150)-1)/20)+1,1)))&gt;0,
   DATE(2013,INT((ROW(A10150)-1)/20)+1,1),
   ""
)</f>
        <v/>
      </c>
      <c r="B9953" s="72" t="str">
        <f t="shared" si="354"/>
        <v/>
      </c>
      <c r="C9953" s="73"/>
      <c r="D9953" s="73"/>
      <c r="E9953" s="73"/>
      <c r="F9953" s="73"/>
      <c r="G9953" s="73"/>
    </row>
    <row r="9954" spans="1:7" x14ac:dyDescent="0.25">
      <c r="A9954" s="71" t="str">
        <f>IF(
   SUMPRODUCT(--(Sinduscon!$3:$3=DATE(2013,INT((ROW(A10151)-1)/20)+1,1)))&gt;0,
   DATE(2013,INT((ROW(A10151)-1)/20)+1,1),
   ""
)</f>
        <v/>
      </c>
      <c r="B9954" s="72" t="str">
        <f t="shared" si="354"/>
        <v/>
      </c>
      <c r="C9954" s="73"/>
      <c r="D9954" s="73"/>
      <c r="E9954" s="73"/>
      <c r="F9954" s="73"/>
      <c r="G9954" s="73"/>
    </row>
    <row r="9955" spans="1:7" x14ac:dyDescent="0.25">
      <c r="A9955" s="71" t="str">
        <f>IF(
   SUMPRODUCT(--(Sinduscon!$3:$3=DATE(2013,INT((ROW(A10152)-1)/20)+1,1)))&gt;0,
   DATE(2013,INT((ROW(A10152)-1)/20)+1,1),
   ""
)</f>
        <v/>
      </c>
      <c r="B9955" s="72" t="str">
        <f t="shared" si="354"/>
        <v/>
      </c>
      <c r="C9955" s="73"/>
      <c r="D9955" s="73"/>
      <c r="E9955" s="73"/>
      <c r="F9955" s="73"/>
      <c r="G9955" s="73"/>
    </row>
    <row r="9956" spans="1:7" x14ac:dyDescent="0.25">
      <c r="A9956" s="71" t="str">
        <f>IF(
   SUMPRODUCT(--(Sinduscon!$3:$3=DATE(2013,INT((ROW(A10153)-1)/20)+1,1)))&gt;0,
   DATE(2013,INT((ROW(A10153)-1)/20)+1,1),
   ""
)</f>
        <v/>
      </c>
      <c r="B9956" s="72" t="str">
        <f t="shared" si="354"/>
        <v/>
      </c>
      <c r="C9956" s="73"/>
      <c r="D9956" s="73"/>
      <c r="E9956" s="73"/>
      <c r="F9956" s="73"/>
      <c r="G9956" s="73"/>
    </row>
    <row r="9957" spans="1:7" x14ac:dyDescent="0.25">
      <c r="A9957" s="71" t="str">
        <f>IF(
   SUMPRODUCT(--(Sinduscon!$3:$3=DATE(2013,INT((ROW(A10154)-1)/20)+1,1)))&gt;0,
   DATE(2013,INT((ROW(A10154)-1)/20)+1,1),
   ""
)</f>
        <v/>
      </c>
      <c r="B9957" s="72" t="str">
        <f t="shared" si="354"/>
        <v/>
      </c>
      <c r="C9957" s="73"/>
      <c r="D9957" s="73"/>
      <c r="E9957" s="73"/>
      <c r="F9957" s="73"/>
      <c r="G9957" s="73"/>
    </row>
    <row r="9958" spans="1:7" x14ac:dyDescent="0.25">
      <c r="A9958" s="71" t="str">
        <f>IF(
   SUMPRODUCT(--(Sinduscon!$3:$3=DATE(2013,INT((ROW(A10155)-1)/20)+1,1)))&gt;0,
   DATE(2013,INT((ROW(A10155)-1)/20)+1,1),
   ""
)</f>
        <v/>
      </c>
      <c r="B9958" s="72" t="str">
        <f t="shared" si="354"/>
        <v/>
      </c>
      <c r="C9958" s="73"/>
      <c r="D9958" s="73"/>
      <c r="E9958" s="73"/>
      <c r="F9958" s="73"/>
      <c r="G9958" s="73"/>
    </row>
    <row r="9959" spans="1:7" x14ac:dyDescent="0.25">
      <c r="A9959" s="71" t="str">
        <f>IF(
   SUMPRODUCT(--(Sinduscon!$3:$3=DATE(2013,INT((ROW(A10156)-1)/20)+1,1)))&gt;0,
   DATE(2013,INT((ROW(A10156)-1)/20)+1,1),
   ""
)</f>
        <v/>
      </c>
      <c r="B9959" s="72" t="str">
        <f t="shared" si="354"/>
        <v/>
      </c>
      <c r="C9959" s="73"/>
      <c r="D9959" s="73"/>
      <c r="E9959" s="73"/>
      <c r="F9959" s="73"/>
      <c r="G9959" s="73"/>
    </row>
    <row r="9960" spans="1:7" x14ac:dyDescent="0.25">
      <c r="A9960" s="71" t="str">
        <f>IF(
   SUMPRODUCT(--(Sinduscon!$3:$3=DATE(2013,INT((ROW(A10157)-1)/20)+1,1)))&gt;0,
   DATE(2013,INT((ROW(A10157)-1)/20)+1,1),
   ""
)</f>
        <v/>
      </c>
      <c r="B9960" s="72" t="str">
        <f t="shared" si="354"/>
        <v/>
      </c>
      <c r="C9960" s="73"/>
      <c r="D9960" s="73"/>
      <c r="E9960" s="73"/>
      <c r="F9960" s="73"/>
      <c r="G9960" s="73"/>
    </row>
    <row r="9961" spans="1:7" x14ac:dyDescent="0.25">
      <c r="A9961" s="71" t="str">
        <f>IF(
   SUMPRODUCT(--(Sinduscon!$3:$3=DATE(2013,INT((ROW(A10158)-1)/20)+1,1)))&gt;0,
   DATE(2013,INT((ROW(A10158)-1)/20)+1,1),
   ""
)</f>
        <v/>
      </c>
      <c r="B9961" s="72" t="str">
        <f t="shared" si="354"/>
        <v/>
      </c>
      <c r="C9961" s="73"/>
      <c r="D9961" s="73"/>
      <c r="E9961" s="73"/>
      <c r="F9961" s="73"/>
      <c r="G9961" s="73"/>
    </row>
    <row r="9962" spans="1:7" x14ac:dyDescent="0.25">
      <c r="A9962" s="71" t="str">
        <f>IF(
   SUMPRODUCT(--(Sinduscon!$3:$3=DATE(2013,INT((ROW(A10159)-1)/20)+1,1)))&gt;0,
   DATE(2013,INT((ROW(A10159)-1)/20)+1,1),
   ""
)</f>
        <v/>
      </c>
      <c r="B9962" s="72" t="str">
        <f t="shared" si="354"/>
        <v/>
      </c>
      <c r="C9962" s="73"/>
      <c r="D9962" s="73"/>
      <c r="E9962" s="73"/>
      <c r="F9962" s="73"/>
      <c r="G9962" s="73"/>
    </row>
    <row r="9963" spans="1:7" x14ac:dyDescent="0.25">
      <c r="A9963" s="71" t="str">
        <f>IF(
   SUMPRODUCT(--(Sinduscon!$3:$3=DATE(2013,INT((ROW(A10160)-1)/20)+1,1)))&gt;0,
   DATE(2013,INT((ROW(A10160)-1)/20)+1,1),
   ""
)</f>
        <v/>
      </c>
      <c r="B9963" s="72" t="str">
        <f t="shared" si="354"/>
        <v/>
      </c>
      <c r="C9963" s="73"/>
      <c r="D9963" s="73"/>
      <c r="E9963" s="73"/>
      <c r="F9963" s="73"/>
      <c r="G9963" s="73"/>
    </row>
    <row r="9964" spans="1:7" x14ac:dyDescent="0.25">
      <c r="A9964" s="71" t="str">
        <f>IF(
   SUMPRODUCT(--(Sinduscon!$3:$3=DATE(2013,INT((ROW(A10161)-1)/20)+1,1)))&gt;0,
   DATE(2013,INT((ROW(A10161)-1)/20)+1,1),
   ""
)</f>
        <v/>
      </c>
      <c r="B9964" s="72" t="str">
        <f t="shared" si="354"/>
        <v/>
      </c>
      <c r="C9964" s="73"/>
      <c r="D9964" s="73"/>
      <c r="E9964" s="73"/>
      <c r="F9964" s="73"/>
      <c r="G9964" s="73"/>
    </row>
    <row r="9965" spans="1:7" x14ac:dyDescent="0.25">
      <c r="A9965" s="71" t="str">
        <f>IF(
   SUMPRODUCT(--(Sinduscon!$3:$3=DATE(2013,INT((ROW(A10162)-1)/20)+1,1)))&gt;0,
   DATE(2013,INT((ROW(A10162)-1)/20)+1,1),
   ""
)</f>
        <v/>
      </c>
      <c r="B9965" s="72" t="str">
        <f t="shared" si="354"/>
        <v/>
      </c>
      <c r="C9965" s="73"/>
      <c r="D9965" s="73"/>
      <c r="E9965" s="73"/>
      <c r="F9965" s="73"/>
      <c r="G9965" s="73"/>
    </row>
    <row r="9966" spans="1:7" x14ac:dyDescent="0.25">
      <c r="A9966" s="71" t="str">
        <f>IF(
   SUMPRODUCT(--(Sinduscon!$3:$3=DATE(2013,INT((ROW(A10163)-1)/20)+1,1)))&gt;0,
   DATE(2013,INT((ROW(A10163)-1)/20)+1,1),
   ""
)</f>
        <v/>
      </c>
      <c r="B9966" s="72" t="str">
        <f t="shared" si="354"/>
        <v/>
      </c>
      <c r="C9966" s="73"/>
      <c r="D9966" s="73"/>
      <c r="E9966" s="73"/>
      <c r="F9966" s="73"/>
      <c r="G9966" s="73"/>
    </row>
    <row r="9967" spans="1:7" x14ac:dyDescent="0.25">
      <c r="A9967" s="71" t="str">
        <f>IF(
   SUMPRODUCT(--(Sinduscon!$3:$3=DATE(2013,INT((ROW(A10164)-1)/20)+1,1)))&gt;0,
   DATE(2013,INT((ROW(A10164)-1)/20)+1,1),
   ""
)</f>
        <v/>
      </c>
      <c r="B9967" s="72" t="str">
        <f t="shared" si="354"/>
        <v/>
      </c>
      <c r="C9967" s="73"/>
      <c r="D9967" s="73"/>
      <c r="E9967" s="73"/>
      <c r="F9967" s="73"/>
      <c r="G9967" s="73"/>
    </row>
    <row r="9968" spans="1:7" x14ac:dyDescent="0.25">
      <c r="A9968" s="71" t="str">
        <f>IF(
   SUMPRODUCT(--(Sinduscon!$3:$3=DATE(2013,INT((ROW(A10165)-1)/20)+1,1)))&gt;0,
   DATE(2013,INT((ROW(A10165)-1)/20)+1,1),
   ""
)</f>
        <v/>
      </c>
      <c r="B9968" s="72" t="str">
        <f t="shared" si="354"/>
        <v/>
      </c>
      <c r="C9968" s="73"/>
      <c r="D9968" s="73"/>
      <c r="E9968" s="73"/>
      <c r="F9968" s="73"/>
      <c r="G9968" s="73"/>
    </row>
    <row r="9969" spans="1:7" x14ac:dyDescent="0.25">
      <c r="A9969" s="71" t="str">
        <f>IF(
   SUMPRODUCT(--(Sinduscon!$3:$3=DATE(2013,INT((ROW(A10166)-1)/20)+1,1)))&gt;0,
   DATE(2013,INT((ROW(A10166)-1)/20)+1,1),
   ""
)</f>
        <v/>
      </c>
      <c r="B9969" s="72" t="str">
        <f t="shared" si="354"/>
        <v/>
      </c>
      <c r="C9969" s="73"/>
      <c r="D9969" s="73"/>
      <c r="E9969" s="73"/>
      <c r="F9969" s="73"/>
      <c r="G9969" s="73"/>
    </row>
    <row r="9970" spans="1:7" x14ac:dyDescent="0.25">
      <c r="A9970" s="71" t="str">
        <f>IF(
   SUMPRODUCT(--(Sinduscon!$3:$3=DATE(2013,INT((ROW(A10167)-1)/20)+1,1)))&gt;0,
   DATE(2013,INT((ROW(A10167)-1)/20)+1,1),
   ""
)</f>
        <v/>
      </c>
      <c r="B9970" s="72" t="str">
        <f t="shared" si="354"/>
        <v/>
      </c>
      <c r="C9970" s="73"/>
      <c r="D9970" s="73"/>
      <c r="E9970" s="73"/>
      <c r="F9970" s="73"/>
      <c r="G9970" s="73"/>
    </row>
    <row r="9971" spans="1:7" x14ac:dyDescent="0.25">
      <c r="A9971" s="71" t="str">
        <f>IF(
   SUMPRODUCT(--(Sinduscon!$3:$3=DATE(2013,INT((ROW(A10168)-1)/20)+1,1)))&gt;0,
   DATE(2013,INT((ROW(A10168)-1)/20)+1,1),
   ""
)</f>
        <v/>
      </c>
      <c r="B9971" s="72" t="str">
        <f t="shared" si="354"/>
        <v/>
      </c>
      <c r="C9971" s="73"/>
      <c r="D9971" s="73"/>
      <c r="E9971" s="73"/>
      <c r="F9971" s="73"/>
      <c r="G9971" s="73"/>
    </row>
    <row r="9972" spans="1:7" x14ac:dyDescent="0.25">
      <c r="A9972" s="71" t="str">
        <f>IF(
   SUMPRODUCT(--(Sinduscon!$3:$3=DATE(2013,INT((ROW(A10169)-1)/20)+1,1)))&gt;0,
   DATE(2013,INT((ROW(A10169)-1)/20)+1,1),
   ""
)</f>
        <v/>
      </c>
      <c r="B9972" s="72" t="str">
        <f t="shared" si="354"/>
        <v/>
      </c>
      <c r="C9972" s="73"/>
      <c r="D9972" s="73"/>
      <c r="E9972" s="73"/>
      <c r="F9972" s="73"/>
      <c r="G9972" s="73"/>
    </row>
    <row r="9973" spans="1:7" x14ac:dyDescent="0.25">
      <c r="A9973" s="71" t="str">
        <f>IF(
   SUMPRODUCT(--(Sinduscon!$3:$3=DATE(2013,INT((ROW(A10170)-1)/20)+1,1)))&gt;0,
   DATE(2013,INT((ROW(A10170)-1)/20)+1,1),
   ""
)</f>
        <v/>
      </c>
      <c r="B9973" s="72" t="str">
        <f t="shared" si="354"/>
        <v/>
      </c>
      <c r="C9973" s="73"/>
      <c r="D9973" s="73"/>
      <c r="E9973" s="73"/>
      <c r="F9973" s="73"/>
      <c r="G9973" s="73"/>
    </row>
    <row r="9974" spans="1:7" x14ac:dyDescent="0.25">
      <c r="A9974" s="71" t="str">
        <f>IF(
   SUMPRODUCT(--(Sinduscon!$3:$3=DATE(2013,INT((ROW(A10171)-1)/20)+1,1)))&gt;0,
   DATE(2013,INT((ROW(A10171)-1)/20)+1,1),
   ""
)</f>
        <v/>
      </c>
      <c r="B9974" s="72" t="str">
        <f t="shared" si="354"/>
        <v/>
      </c>
      <c r="C9974" s="73"/>
      <c r="D9974" s="73"/>
      <c r="E9974" s="73"/>
      <c r="F9974" s="73"/>
      <c r="G9974" s="73"/>
    </row>
    <row r="9975" spans="1:7" x14ac:dyDescent="0.25">
      <c r="A9975" s="71" t="str">
        <f>IF(
   SUMPRODUCT(--(Sinduscon!$3:$3=DATE(2013,INT((ROW(A10172)-1)/20)+1,1)))&gt;0,
   DATE(2013,INT((ROW(A10172)-1)/20)+1,1),
   ""
)</f>
        <v/>
      </c>
      <c r="B9975" s="72" t="str">
        <f t="shared" si="354"/>
        <v/>
      </c>
      <c r="C9975" s="73"/>
      <c r="D9975" s="73"/>
      <c r="E9975" s="73"/>
      <c r="F9975" s="73"/>
      <c r="G9975" s="73"/>
    </row>
    <row r="9976" spans="1:7" x14ac:dyDescent="0.25">
      <c r="A9976" s="71" t="str">
        <f>IF(
   SUMPRODUCT(--(Sinduscon!$3:$3=DATE(2013,INT((ROW(A10173)-1)/20)+1,1)))&gt;0,
   DATE(2013,INT((ROW(A10173)-1)/20)+1,1),
   ""
)</f>
        <v/>
      </c>
      <c r="B9976" s="72" t="str">
        <f t="shared" si="354"/>
        <v/>
      </c>
      <c r="C9976" s="73"/>
      <c r="D9976" s="73"/>
      <c r="E9976" s="73"/>
      <c r="F9976" s="73"/>
      <c r="G9976" s="73"/>
    </row>
    <row r="9977" spans="1:7" x14ac:dyDescent="0.25">
      <c r="A9977" s="71" t="str">
        <f>IF(
   SUMPRODUCT(--(Sinduscon!$3:$3=DATE(2013,INT((ROW(A10174)-1)/20)+1,1)))&gt;0,
   DATE(2013,INT((ROW(A10174)-1)/20)+1,1),
   ""
)</f>
        <v/>
      </c>
      <c r="B9977" s="72" t="str">
        <f t="shared" si="354"/>
        <v/>
      </c>
      <c r="C9977" s="73"/>
      <c r="D9977" s="73"/>
      <c r="E9977" s="73"/>
      <c r="F9977" s="73"/>
      <c r="G9977" s="73"/>
    </row>
    <row r="9978" spans="1:7" x14ac:dyDescent="0.25">
      <c r="A9978" s="71" t="str">
        <f>IF(
   SUMPRODUCT(--(Sinduscon!$3:$3=DATE(2013,INT((ROW(A10175)-1)/20)+1,1)))&gt;0,
   DATE(2013,INT((ROW(A10175)-1)/20)+1,1),
   ""
)</f>
        <v/>
      </c>
      <c r="B9978" s="72" t="str">
        <f t="shared" si="354"/>
        <v/>
      </c>
      <c r="C9978" s="73"/>
      <c r="D9978" s="73"/>
      <c r="E9978" s="73"/>
      <c r="F9978" s="73"/>
      <c r="G9978" s="73"/>
    </row>
    <row r="9979" spans="1:7" x14ac:dyDescent="0.25">
      <c r="A9979" s="71" t="str">
        <f>IF(
   SUMPRODUCT(--(Sinduscon!$3:$3=DATE(2013,INT((ROW(A10176)-1)/20)+1,1)))&gt;0,
   DATE(2013,INT((ROW(A10176)-1)/20)+1,1),
   ""
)</f>
        <v/>
      </c>
      <c r="B9979" s="72" t="str">
        <f t="shared" si="354"/>
        <v/>
      </c>
      <c r="C9979" s="73"/>
      <c r="D9979" s="73"/>
      <c r="E9979" s="73"/>
      <c r="F9979" s="73"/>
      <c r="G9979" s="73"/>
    </row>
    <row r="9980" spans="1:7" x14ac:dyDescent="0.25">
      <c r="A9980" s="71" t="str">
        <f>IF(
   SUMPRODUCT(--(Sinduscon!$3:$3=DATE(2013,INT((ROW(A10177)-1)/20)+1,1)))&gt;0,
   DATE(2013,INT((ROW(A10177)-1)/20)+1,1),
   ""
)</f>
        <v/>
      </c>
      <c r="B9980" s="72" t="str">
        <f t="shared" si="354"/>
        <v/>
      </c>
      <c r="C9980" s="73"/>
      <c r="D9980" s="73"/>
      <c r="E9980" s="73"/>
      <c r="F9980" s="73"/>
      <c r="G9980" s="73"/>
    </row>
    <row r="9981" spans="1:7" x14ac:dyDescent="0.25">
      <c r="A9981" s="71" t="str">
        <f>IF(
   SUMPRODUCT(--(Sinduscon!$3:$3=DATE(2013,INT((ROW(A10178)-1)/20)+1,1)))&gt;0,
   DATE(2013,INT((ROW(A10178)-1)/20)+1,1),
   ""
)</f>
        <v/>
      </c>
      <c r="B9981" s="72" t="str">
        <f t="shared" si="354"/>
        <v/>
      </c>
      <c r="C9981" s="73"/>
      <c r="D9981" s="73"/>
      <c r="E9981" s="73"/>
      <c r="F9981" s="73"/>
      <c r="G9981" s="73"/>
    </row>
    <row r="9982" spans="1:7" x14ac:dyDescent="0.25">
      <c r="A9982" s="71" t="str">
        <f>IF(
   SUMPRODUCT(--(Sinduscon!$3:$3=DATE(2013,INT((ROW(A10179)-1)/20)+1,1)))&gt;0,
   DATE(2013,INT((ROW(A10179)-1)/20)+1,1),
   ""
)</f>
        <v/>
      </c>
      <c r="B9982" s="72" t="str">
        <f t="shared" si="354"/>
        <v/>
      </c>
      <c r="C9982" s="73"/>
      <c r="D9982" s="73"/>
      <c r="E9982" s="73"/>
      <c r="F9982" s="73"/>
      <c r="G9982" s="73"/>
    </row>
    <row r="9983" spans="1:7" x14ac:dyDescent="0.25">
      <c r="A9983" s="71" t="str">
        <f>IF(
   SUMPRODUCT(--(Sinduscon!$3:$3=DATE(2013,INT((ROW(A10180)-1)/20)+1,1)))&gt;0,
   DATE(2013,INT((ROW(A10180)-1)/20)+1,1),
   ""
)</f>
        <v/>
      </c>
      <c r="B9983" s="72" t="str">
        <f t="shared" si="354"/>
        <v/>
      </c>
      <c r="C9983" s="73"/>
      <c r="D9983" s="73"/>
      <c r="E9983" s="73"/>
      <c r="F9983" s="73"/>
      <c r="G9983" s="73"/>
    </row>
    <row r="9984" spans="1:7" x14ac:dyDescent="0.25">
      <c r="A9984" s="71" t="str">
        <f>IF(
   SUMPRODUCT(--(Sinduscon!$3:$3=DATE(2013,INT((ROW(A10181)-1)/20)+1,1)))&gt;0,
   DATE(2013,INT((ROW(A10181)-1)/20)+1,1),
   ""
)</f>
        <v/>
      </c>
      <c r="B9984" s="72" t="str">
        <f t="shared" si="354"/>
        <v/>
      </c>
      <c r="C9984" s="73"/>
      <c r="D9984" s="73"/>
      <c r="E9984" s="73"/>
      <c r="F9984" s="73"/>
      <c r="G9984" s="73"/>
    </row>
    <row r="9985" spans="1:7" x14ac:dyDescent="0.25">
      <c r="A9985" s="71" t="str">
        <f>IF(
   SUMPRODUCT(--(Sinduscon!$3:$3=DATE(2013,INT((ROW(A10182)-1)/20)+1,1)))&gt;0,
   DATE(2013,INT((ROW(A10182)-1)/20)+1,1),
   ""
)</f>
        <v/>
      </c>
      <c r="B9985" s="72" t="str">
        <f t="shared" si="354"/>
        <v/>
      </c>
      <c r="C9985" s="73"/>
      <c r="D9985" s="73"/>
      <c r="E9985" s="73"/>
      <c r="F9985" s="73"/>
      <c r="G9985" s="73"/>
    </row>
    <row r="9986" spans="1:7" x14ac:dyDescent="0.25">
      <c r="A9986" s="71" t="str">
        <f>IF(
   SUMPRODUCT(--(Sinduscon!$3:$3=DATE(2013,INT((ROW(A10183)-1)/20)+1,1)))&gt;0,
   DATE(2013,INT((ROW(A10183)-1)/20)+1,1),
   ""
)</f>
        <v/>
      </c>
      <c r="B9986" s="72" t="str">
        <f t="shared" si="354"/>
        <v/>
      </c>
      <c r="C9986" s="73"/>
      <c r="D9986" s="73"/>
      <c r="E9986" s="73"/>
      <c r="F9986" s="73"/>
      <c r="G9986" s="73"/>
    </row>
    <row r="9987" spans="1:7" x14ac:dyDescent="0.25">
      <c r="A9987" s="71" t="str">
        <f>IF(
   SUMPRODUCT(--(Sinduscon!$3:$3=DATE(2013,INT((ROW(A10184)-1)/20)+1,1)))&gt;0,
   DATE(2013,INT((ROW(A10184)-1)/20)+1,1),
   ""
)</f>
        <v/>
      </c>
      <c r="B9987" s="72" t="str">
        <f t="shared" si="354"/>
        <v/>
      </c>
      <c r="C9987" s="73"/>
      <c r="D9987" s="73"/>
      <c r="E9987" s="73"/>
      <c r="F9987" s="73"/>
      <c r="G9987" s="73"/>
    </row>
    <row r="9988" spans="1:7" x14ac:dyDescent="0.25">
      <c r="A9988" s="71" t="str">
        <f>IF(
   SUMPRODUCT(--(Sinduscon!$3:$3=DATE(2013,INT((ROW(A10185)-1)/20)+1,1)))&gt;0,
   DATE(2013,INT((ROW(A10185)-1)/20)+1,1),
   ""
)</f>
        <v/>
      </c>
      <c r="B9988" s="72" t="str">
        <f t="shared" si="354"/>
        <v/>
      </c>
      <c r="C9988" s="73"/>
      <c r="D9988" s="73"/>
      <c r="E9988" s="73"/>
      <c r="F9988" s="73"/>
      <c r="G9988" s="73"/>
    </row>
    <row r="9989" spans="1:7" x14ac:dyDescent="0.25">
      <c r="A9989" s="71" t="str">
        <f>IF(
   SUMPRODUCT(--(Sinduscon!$3:$3=DATE(2013,INT((ROW(A10186)-1)/20)+1,1)))&gt;0,
   DATE(2013,INT((ROW(A10186)-1)/20)+1,1),
   ""
)</f>
        <v/>
      </c>
      <c r="B9989" s="72" t="str">
        <f t="shared" si="354"/>
        <v/>
      </c>
      <c r="C9989" s="73"/>
      <c r="D9989" s="73"/>
      <c r="E9989" s="73"/>
      <c r="F9989" s="73"/>
      <c r="G9989" s="73"/>
    </row>
    <row r="9990" spans="1:7" x14ac:dyDescent="0.25">
      <c r="A9990" s="71" t="str">
        <f>IF(
   SUMPRODUCT(--(Sinduscon!$3:$3=DATE(2013,INT((ROW(A10187)-1)/20)+1,1)))&gt;0,
   DATE(2013,INT((ROW(A10187)-1)/20)+1,1),
   ""
)</f>
        <v/>
      </c>
      <c r="B9990" s="72" t="str">
        <f t="shared" si="354"/>
        <v/>
      </c>
      <c r="C9990" s="73"/>
      <c r="D9990" s="73"/>
      <c r="E9990" s="73"/>
      <c r="F9990" s="73"/>
      <c r="G9990" s="73"/>
    </row>
    <row r="9991" spans="1:7" x14ac:dyDescent="0.25">
      <c r="A9991" s="71" t="str">
        <f>IF(
   SUMPRODUCT(--(Sinduscon!$3:$3=DATE(2013,INT((ROW(A10188)-1)/20)+1,1)))&gt;0,
   DATE(2013,INT((ROW(A10188)-1)/20)+1,1),
   ""
)</f>
        <v/>
      </c>
      <c r="B9991" s="72" t="str">
        <f t="shared" si="354"/>
        <v/>
      </c>
      <c r="C9991" s="73"/>
      <c r="D9991" s="73"/>
      <c r="E9991" s="73"/>
      <c r="F9991" s="73"/>
      <c r="G9991" s="73"/>
    </row>
    <row r="9992" spans="1:7" x14ac:dyDescent="0.25">
      <c r="A9992" s="71" t="str">
        <f>IF(
   SUMPRODUCT(--(Sinduscon!$3:$3=DATE(2013,INT((ROW(A10189)-1)/20)+1,1)))&gt;0,
   DATE(2013,INT((ROW(A10189)-1)/20)+1,1),
   ""
)</f>
        <v/>
      </c>
      <c r="B9992" s="72" t="str">
        <f t="shared" ref="B9992:B10000" si="355">IF(A9992&lt;&gt;"", CHOOSE(MOD(QUOTIENT(ROW()-4,4),5)+1,"R-1","PP-4","R-8","R-16","PIS"), "")</f>
        <v/>
      </c>
      <c r="C9992" s="73"/>
      <c r="D9992" s="73"/>
      <c r="E9992" s="73"/>
      <c r="F9992" s="73"/>
      <c r="G9992" s="73"/>
    </row>
    <row r="9993" spans="1:7" x14ac:dyDescent="0.25">
      <c r="A9993" s="71" t="str">
        <f>IF(
   SUMPRODUCT(--(Sinduscon!$3:$3=DATE(2013,INT((ROW(A10190)-1)/20)+1,1)))&gt;0,
   DATE(2013,INT((ROW(A10190)-1)/20)+1,1),
   ""
)</f>
        <v/>
      </c>
      <c r="B9993" s="72" t="str">
        <f t="shared" si="355"/>
        <v/>
      </c>
      <c r="C9993" s="73"/>
      <c r="D9993" s="73"/>
      <c r="E9993" s="73"/>
      <c r="F9993" s="73"/>
      <c r="G9993" s="73"/>
    </row>
    <row r="9994" spans="1:7" x14ac:dyDescent="0.25">
      <c r="A9994" s="71" t="str">
        <f>IF(
   SUMPRODUCT(--(Sinduscon!$3:$3=DATE(2013,INT((ROW(A10191)-1)/20)+1,1)))&gt;0,
   DATE(2013,INT((ROW(A10191)-1)/20)+1,1),
   ""
)</f>
        <v/>
      </c>
      <c r="B9994" s="72" t="str">
        <f t="shared" si="355"/>
        <v/>
      </c>
      <c r="C9994" s="73"/>
      <c r="D9994" s="73"/>
      <c r="E9994" s="73"/>
      <c r="F9994" s="73"/>
      <c r="G9994" s="73"/>
    </row>
    <row r="9995" spans="1:7" x14ac:dyDescent="0.25">
      <c r="A9995" s="71" t="str">
        <f>IF(
   SUMPRODUCT(--(Sinduscon!$3:$3=DATE(2013,INT((ROW(A10192)-1)/20)+1,1)))&gt;0,
   DATE(2013,INT((ROW(A10192)-1)/20)+1,1),
   ""
)</f>
        <v/>
      </c>
      <c r="B9995" s="72" t="str">
        <f t="shared" si="355"/>
        <v/>
      </c>
      <c r="C9995" s="73"/>
      <c r="D9995" s="73"/>
      <c r="E9995" s="73"/>
      <c r="F9995" s="73"/>
      <c r="G9995" s="73"/>
    </row>
    <row r="9996" spans="1:7" x14ac:dyDescent="0.25">
      <c r="A9996" s="71" t="str">
        <f>IF(
   SUMPRODUCT(--(Sinduscon!$3:$3=DATE(2013,INT((ROW(A10193)-1)/20)+1,1)))&gt;0,
   DATE(2013,INT((ROW(A10193)-1)/20)+1,1),
   ""
)</f>
        <v/>
      </c>
      <c r="B9996" s="72" t="str">
        <f t="shared" si="355"/>
        <v/>
      </c>
      <c r="C9996" s="73"/>
      <c r="D9996" s="73"/>
      <c r="E9996" s="73"/>
      <c r="F9996" s="73"/>
      <c r="G9996" s="73"/>
    </row>
    <row r="9997" spans="1:7" x14ac:dyDescent="0.25">
      <c r="A9997" s="71" t="str">
        <f>IF(
   SUMPRODUCT(--(Sinduscon!$3:$3=DATE(2013,INT((ROW(A10194)-1)/20)+1,1)))&gt;0,
   DATE(2013,INT((ROW(A10194)-1)/20)+1,1),
   ""
)</f>
        <v/>
      </c>
      <c r="B9997" s="72" t="str">
        <f t="shared" si="355"/>
        <v/>
      </c>
      <c r="C9997" s="73"/>
      <c r="D9997" s="73"/>
      <c r="E9997" s="73"/>
      <c r="F9997" s="73"/>
      <c r="G9997" s="73"/>
    </row>
    <row r="9998" spans="1:7" x14ac:dyDescent="0.25">
      <c r="A9998" s="71" t="str">
        <f>IF(
   SUMPRODUCT(--(Sinduscon!$3:$3=DATE(2013,INT((ROW(A10195)-1)/20)+1,1)))&gt;0,
   DATE(2013,INT((ROW(A10195)-1)/20)+1,1),
   ""
)</f>
        <v/>
      </c>
      <c r="B9998" s="72" t="str">
        <f t="shared" si="355"/>
        <v/>
      </c>
      <c r="C9998" s="73"/>
      <c r="D9998" s="73"/>
      <c r="E9998" s="73"/>
      <c r="F9998" s="73"/>
      <c r="G9998" s="73"/>
    </row>
    <row r="9999" spans="1:7" x14ac:dyDescent="0.25">
      <c r="A9999" s="71" t="str">
        <f>IF(
   SUMPRODUCT(--(Sinduscon!$3:$3=DATE(2013,INT((ROW(A10196)-1)/20)+1,1)))&gt;0,
   DATE(2013,INT((ROW(A10196)-1)/20)+1,1),
   ""
)</f>
        <v/>
      </c>
      <c r="B9999" s="72" t="str">
        <f t="shared" si="355"/>
        <v/>
      </c>
      <c r="C9999" s="73"/>
      <c r="D9999" s="73"/>
      <c r="E9999" s="73"/>
      <c r="F9999" s="73"/>
      <c r="G9999" s="73"/>
    </row>
    <row r="10000" spans="1:7" x14ac:dyDescent="0.25">
      <c r="A10000" s="71" t="str">
        <f>IF(
   SUMPRODUCT(--(Sinduscon!$3:$3=DATE(2013,INT((ROW(A10197)-1)/20)+1,1)))&gt;0,
   DATE(2013,INT((ROW(A10197)-1)/20)+1,1),
   ""
)</f>
        <v/>
      </c>
      <c r="B10000" s="72" t="str">
        <f t="shared" si="355"/>
        <v/>
      </c>
      <c r="C10000" s="73"/>
      <c r="D10000" s="73"/>
      <c r="E10000" s="73"/>
      <c r="F10000" s="73"/>
      <c r="G10000" s="73"/>
    </row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</sheetData>
  <autoFilter ref="A3:G44392" xr:uid="{283580F7-96A8-41E5-BAC4-4A5A5F752F61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AD70-6CE6-4397-BA73-27E00DBB7E15}">
  <sheetPr codeName="Planilha6"/>
  <dimension ref="C9:U40"/>
  <sheetViews>
    <sheetView workbookViewId="0">
      <selection activeCell="O16" sqref="O16"/>
    </sheetView>
  </sheetViews>
  <sheetFormatPr defaultRowHeight="15" x14ac:dyDescent="0.25"/>
  <cols>
    <col min="1" max="16384" width="9.140625" style="17"/>
  </cols>
  <sheetData>
    <row r="9" spans="3:12" x14ac:dyDescent="0.25">
      <c r="C9" s="139" t="s">
        <v>8</v>
      </c>
      <c r="D9" s="139"/>
      <c r="E9" s="139"/>
      <c r="F9" s="139"/>
      <c r="G9" s="139"/>
      <c r="H9" s="139"/>
      <c r="I9" s="139"/>
      <c r="J9" s="139"/>
      <c r="K9" s="139"/>
      <c r="L9" s="139"/>
    </row>
    <row r="10" spans="3:12" x14ac:dyDescent="0.25">
      <c r="C10" s="138" t="s">
        <v>9</v>
      </c>
      <c r="D10" s="138"/>
      <c r="E10" s="138"/>
      <c r="F10" s="138"/>
      <c r="G10" s="138"/>
      <c r="H10" s="138"/>
      <c r="I10" s="138"/>
      <c r="J10" s="138"/>
      <c r="K10" s="138"/>
      <c r="L10" s="138"/>
    </row>
    <row r="12" spans="3:12" x14ac:dyDescent="0.25">
      <c r="C12" s="139" t="s">
        <v>10</v>
      </c>
      <c r="D12" s="139"/>
      <c r="E12" s="139"/>
      <c r="F12" s="139"/>
      <c r="G12" s="139"/>
      <c r="H12" s="139"/>
      <c r="I12" s="139"/>
      <c r="J12" s="139"/>
      <c r="K12" s="139"/>
      <c r="L12" s="139"/>
    </row>
    <row r="13" spans="3:12" x14ac:dyDescent="0.25">
      <c r="C13" s="138" t="s">
        <v>11</v>
      </c>
      <c r="D13" s="138"/>
      <c r="E13" s="138"/>
      <c r="F13" s="138"/>
      <c r="G13" s="138"/>
      <c r="H13" s="138"/>
      <c r="I13" s="138"/>
      <c r="J13" s="138"/>
      <c r="K13" s="138"/>
      <c r="L13" s="138"/>
    </row>
    <row r="15" spans="3:12" x14ac:dyDescent="0.25">
      <c r="C15" s="139" t="s">
        <v>12</v>
      </c>
      <c r="D15" s="139"/>
      <c r="E15" s="139"/>
      <c r="F15" s="139"/>
      <c r="G15" s="139"/>
      <c r="H15" s="139"/>
      <c r="I15" s="139"/>
      <c r="J15" s="139"/>
      <c r="K15" s="139"/>
      <c r="L15" s="139"/>
    </row>
    <row r="16" spans="3:12" x14ac:dyDescent="0.25">
      <c r="C16" s="138" t="s">
        <v>13</v>
      </c>
      <c r="D16" s="138"/>
      <c r="E16" s="138"/>
      <c r="F16" s="138"/>
      <c r="G16" s="138"/>
      <c r="H16" s="138"/>
      <c r="I16" s="138"/>
      <c r="J16" s="138"/>
      <c r="K16" s="138"/>
      <c r="L16" s="138"/>
    </row>
    <row r="18" spans="3:21" x14ac:dyDescent="0.25">
      <c r="C18" s="136" t="s">
        <v>14</v>
      </c>
      <c r="D18" s="136"/>
      <c r="E18" s="136"/>
      <c r="F18" s="136"/>
      <c r="G18" s="136"/>
      <c r="H18" s="136"/>
      <c r="I18" s="136"/>
      <c r="J18" s="136"/>
      <c r="K18" s="136"/>
      <c r="L18" s="136"/>
    </row>
    <row r="20" spans="3:21" x14ac:dyDescent="0.25">
      <c r="C20" s="137" t="s">
        <v>15</v>
      </c>
      <c r="D20" s="137"/>
      <c r="E20" s="137"/>
      <c r="F20" s="137"/>
      <c r="G20" s="137"/>
      <c r="H20" s="137" t="s">
        <v>16</v>
      </c>
      <c r="I20" s="137"/>
      <c r="J20" s="137"/>
      <c r="K20" s="137"/>
      <c r="L20" s="137"/>
    </row>
    <row r="21" spans="3:21" x14ac:dyDescent="0.25">
      <c r="C21" s="138" t="s">
        <v>20</v>
      </c>
      <c r="D21" s="138"/>
      <c r="E21" s="138"/>
      <c r="F21" s="138"/>
      <c r="G21" s="138"/>
      <c r="H21" s="138" t="s">
        <v>17</v>
      </c>
      <c r="I21" s="138"/>
      <c r="J21" s="138"/>
      <c r="K21" s="138"/>
      <c r="L21" s="138"/>
    </row>
    <row r="22" spans="3:21" x14ac:dyDescent="0.25">
      <c r="C22" s="18"/>
      <c r="L22" s="19"/>
    </row>
    <row r="23" spans="3:21" x14ac:dyDescent="0.25">
      <c r="C23" s="137" t="s">
        <v>18</v>
      </c>
      <c r="D23" s="137"/>
      <c r="E23" s="137"/>
      <c r="F23" s="137"/>
      <c r="G23" s="137"/>
      <c r="H23" s="137" t="s">
        <v>19</v>
      </c>
      <c r="I23" s="137"/>
      <c r="J23" s="137"/>
      <c r="K23" s="137"/>
      <c r="L23" s="137"/>
    </row>
    <row r="24" spans="3:21" x14ac:dyDescent="0.25">
      <c r="C24" s="138" t="s">
        <v>184</v>
      </c>
      <c r="D24" s="138"/>
      <c r="E24" s="138"/>
      <c r="F24" s="138"/>
      <c r="G24" s="138"/>
      <c r="H24" s="138" t="s">
        <v>21</v>
      </c>
      <c r="I24" s="138"/>
      <c r="J24" s="138"/>
      <c r="K24" s="138"/>
      <c r="L24" s="138"/>
      <c r="Q24" s="19"/>
      <c r="R24" s="19"/>
      <c r="S24" s="19"/>
      <c r="T24" s="19"/>
    </row>
    <row r="25" spans="3:21" x14ac:dyDescent="0.25">
      <c r="Q25" s="19"/>
    </row>
    <row r="26" spans="3:21" x14ac:dyDescent="0.25">
      <c r="C26" s="137" t="s">
        <v>22</v>
      </c>
      <c r="D26" s="137"/>
      <c r="E26" s="137"/>
      <c r="F26" s="137"/>
      <c r="G26" s="137"/>
      <c r="H26" s="137"/>
      <c r="I26" s="137"/>
      <c r="J26" s="137"/>
      <c r="K26" s="137"/>
      <c r="L26" s="137"/>
      <c r="Q26" s="19"/>
    </row>
    <row r="27" spans="3:21" x14ac:dyDescent="0.25">
      <c r="C27" s="135" t="s">
        <v>23</v>
      </c>
      <c r="D27" s="135"/>
      <c r="E27" s="135"/>
      <c r="F27" s="135"/>
      <c r="G27" s="135"/>
      <c r="H27" s="135"/>
      <c r="I27" s="135"/>
      <c r="J27" s="135"/>
      <c r="K27" s="135"/>
      <c r="L27" s="135"/>
      <c r="Q27" s="19"/>
      <c r="R27" s="19"/>
      <c r="S27" s="19"/>
      <c r="T27" s="19"/>
    </row>
    <row r="28" spans="3:21" x14ac:dyDescent="0.25">
      <c r="H28" s="19"/>
      <c r="I28" s="19"/>
      <c r="Q28" s="19"/>
      <c r="R28" s="19"/>
      <c r="S28" s="19"/>
      <c r="T28" s="19"/>
    </row>
    <row r="29" spans="3:21" x14ac:dyDescent="0.25">
      <c r="C29" s="137" t="s">
        <v>24</v>
      </c>
      <c r="D29" s="137"/>
      <c r="E29" s="137"/>
      <c r="F29" s="137"/>
      <c r="G29" s="137"/>
      <c r="H29" s="137"/>
      <c r="I29" s="137"/>
      <c r="J29" s="137"/>
      <c r="K29" s="137"/>
      <c r="L29" s="137"/>
      <c r="Q29" s="19"/>
      <c r="R29" s="19"/>
      <c r="S29" s="19"/>
      <c r="T29" s="19"/>
      <c r="U29" s="19"/>
    </row>
    <row r="30" spans="3:21" x14ac:dyDescent="0.25">
      <c r="C30" s="138" t="s">
        <v>31</v>
      </c>
      <c r="D30" s="138"/>
      <c r="E30" s="138"/>
      <c r="F30" s="138"/>
      <c r="G30" s="138"/>
      <c r="H30" s="138"/>
      <c r="I30" s="138"/>
      <c r="J30" s="138"/>
      <c r="K30" s="138"/>
      <c r="L30" s="138"/>
      <c r="Q30" s="19"/>
      <c r="R30" s="19"/>
      <c r="S30" s="19"/>
      <c r="T30" s="19"/>
    </row>
    <row r="31" spans="3:21" x14ac:dyDescent="0.25">
      <c r="C31" s="135" t="s">
        <v>183</v>
      </c>
      <c r="D31" s="135"/>
      <c r="E31" s="135"/>
      <c r="F31" s="135"/>
      <c r="G31" s="135"/>
      <c r="H31" s="135"/>
      <c r="I31" s="135"/>
      <c r="J31" s="135"/>
      <c r="K31" s="135"/>
      <c r="L31" s="135"/>
      <c r="Q31" s="19"/>
      <c r="R31" s="19"/>
      <c r="S31" s="19"/>
      <c r="T31" s="19"/>
    </row>
    <row r="32" spans="3:21" x14ac:dyDescent="0.25">
      <c r="Q32" s="19"/>
      <c r="R32" s="19"/>
      <c r="S32" s="19"/>
      <c r="T32" s="19"/>
    </row>
    <row r="33" spans="17:21" x14ac:dyDescent="0.25">
      <c r="Q33" s="19"/>
      <c r="R33" s="19"/>
      <c r="S33" s="19"/>
      <c r="T33" s="19"/>
    </row>
    <row r="34" spans="17:21" x14ac:dyDescent="0.25">
      <c r="Q34" s="19"/>
      <c r="R34" s="19"/>
      <c r="S34" s="19"/>
      <c r="T34" s="19"/>
    </row>
    <row r="35" spans="17:21" x14ac:dyDescent="0.25">
      <c r="Q35" s="19"/>
      <c r="R35" s="19"/>
      <c r="S35" s="19"/>
      <c r="T35" s="19"/>
      <c r="U35" s="19"/>
    </row>
    <row r="36" spans="17:21" x14ac:dyDescent="0.25">
      <c r="Q36" s="19"/>
      <c r="R36" s="19"/>
      <c r="S36" s="19"/>
    </row>
    <row r="37" spans="17:21" x14ac:dyDescent="0.25">
      <c r="Q37" s="19"/>
      <c r="R37" s="19"/>
      <c r="S37" s="19"/>
    </row>
    <row r="38" spans="17:21" x14ac:dyDescent="0.25">
      <c r="Q38" s="19"/>
      <c r="R38" s="19"/>
      <c r="S38" s="19"/>
    </row>
    <row r="39" spans="17:21" x14ac:dyDescent="0.25">
      <c r="Q39" s="19"/>
      <c r="R39" s="19"/>
      <c r="S39" s="19"/>
    </row>
    <row r="40" spans="17:21" x14ac:dyDescent="0.25">
      <c r="Q40" s="19"/>
      <c r="R40" s="19"/>
      <c r="S40" s="19"/>
    </row>
  </sheetData>
  <mergeCells count="20">
    <mergeCell ref="C16:L16"/>
    <mergeCell ref="C9:L9"/>
    <mergeCell ref="C10:L10"/>
    <mergeCell ref="C12:L12"/>
    <mergeCell ref="C13:L13"/>
    <mergeCell ref="C15:L15"/>
    <mergeCell ref="C31:L31"/>
    <mergeCell ref="C18:L18"/>
    <mergeCell ref="C20:G20"/>
    <mergeCell ref="H20:L20"/>
    <mergeCell ref="C21:G21"/>
    <mergeCell ref="H21:L21"/>
    <mergeCell ref="C23:G23"/>
    <mergeCell ref="H23:L23"/>
    <mergeCell ref="C24:G24"/>
    <mergeCell ref="H24:L24"/>
    <mergeCell ref="C26:L26"/>
    <mergeCell ref="C27:L27"/>
    <mergeCell ref="C29:L29"/>
    <mergeCell ref="C30:L30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"/>
  <dimension ref="A1:AJ102"/>
  <sheetViews>
    <sheetView topLeftCell="A64" zoomScaleNormal="100" workbookViewId="0">
      <selection activeCell="E70" sqref="E70:G96"/>
    </sheetView>
  </sheetViews>
  <sheetFormatPr defaultColWidth="14.42578125" defaultRowHeight="15" x14ac:dyDescent="0.25"/>
  <cols>
    <col min="1" max="1" width="18" style="20" bestFit="1" customWidth="1"/>
    <col min="2" max="2" width="19.42578125" style="20" customWidth="1"/>
    <col min="3" max="4" width="13.85546875" style="20" customWidth="1"/>
    <col min="5" max="5" width="23.140625" style="20" customWidth="1"/>
    <col min="6" max="6" width="13" style="20" customWidth="1"/>
    <col min="7" max="8" width="14.42578125" style="20" customWidth="1"/>
    <col min="9" max="16384" width="14.42578125" style="20"/>
  </cols>
  <sheetData>
    <row r="1" spans="1:36" ht="15.75" x14ac:dyDescent="0.25">
      <c r="A1" s="23">
        <f>Sumário!$A$3</f>
        <v>46143</v>
      </c>
    </row>
    <row r="3" spans="1:36" s="4" customFormat="1" x14ac:dyDescent="0.25">
      <c r="A3" s="3" t="s">
        <v>3</v>
      </c>
      <c r="B3" s="27" t="s">
        <v>110</v>
      </c>
      <c r="C3" s="27"/>
      <c r="D3" s="27"/>
      <c r="E3" s="27"/>
      <c r="F3" s="27"/>
      <c r="G3" s="27"/>
    </row>
    <row r="4" spans="1:36" x14ac:dyDescent="0.25">
      <c r="G4" s="21"/>
      <c r="H4" s="21"/>
    </row>
    <row r="5" spans="1:36" x14ac:dyDescent="0.25">
      <c r="A5" s="141" t="s">
        <v>3</v>
      </c>
      <c r="B5" s="141"/>
      <c r="C5" s="141"/>
      <c r="D5" s="141"/>
      <c r="E5" s="141"/>
      <c r="G5" s="21"/>
      <c r="H5" s="21"/>
    </row>
    <row r="9" spans="1:36" x14ac:dyDescent="0.25">
      <c r="A9" s="28" t="s">
        <v>0</v>
      </c>
      <c r="B9" s="24" t="s">
        <v>1</v>
      </c>
      <c r="C9" s="24" t="s">
        <v>111</v>
      </c>
      <c r="D9" s="24" t="s">
        <v>2</v>
      </c>
    </row>
    <row r="10" spans="1:36" x14ac:dyDescent="0.25">
      <c r="A10" s="66">
        <f t="shared" ref="A10:A21" si="0">EDATE(A11,-1)</f>
        <v>45778</v>
      </c>
      <c r="B10" s="86">
        <f t="array" ref="B10">INDEX('Tabela 2296'!$C:$C,
MATCH(1,
('Tabela 2296'!$B:$B='T1'!$A$6)*
('Tabela 2296'!$A:$A=A10),
0))</f>
        <v>1826.53</v>
      </c>
      <c r="C10" s="86">
        <f t="array" ref="C10">INDEX('Tabela 2296'!$C:$C,
MATCH(1,
('Tabela 2296'!$B:$B='T1'!$A$25)*
('Tabela 2296'!$A:$A=A10),
0))</f>
        <v>1871.96</v>
      </c>
      <c r="D10" s="86">
        <f t="array" ref="D10">INDEX('Tabela 2296'!$C:$C,
MATCH(1,
('Tabela 2296'!$B:$B='T1'!$A$27)*
('Tabela 2296'!$A:$A=A10),
0))</f>
        <v>1638.22</v>
      </c>
    </row>
    <row r="11" spans="1:36" x14ac:dyDescent="0.25">
      <c r="A11" s="66">
        <f t="shared" si="0"/>
        <v>45809</v>
      </c>
      <c r="B11" s="86">
        <f t="array" ref="B11">INDEX('Tabela 2296'!$C:$C,
MATCH(1,
('Tabela 2296'!$B:$B='T1'!$A$6)*
('Tabela 2296'!$A:$A=A11),
0))</f>
        <v>1842.65</v>
      </c>
      <c r="C11" s="86">
        <f t="array" ref="C11">INDEX('Tabela 2296'!$C:$C,
MATCH(1,
('Tabela 2296'!$B:$B='T1'!$A$25)*
('Tabela 2296'!$A:$A=A11),
0))</f>
        <v>1895.9</v>
      </c>
      <c r="D11" s="86">
        <f t="array" ref="D11">INDEX('Tabela 2296'!$C:$C,
MATCH(1,
('Tabela 2296'!$B:$B='T1'!$A$27)*
('Tabela 2296'!$A:$A=A11),
0))</f>
        <v>1688.28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140"/>
      <c r="AF11" s="140"/>
      <c r="AG11" s="140"/>
      <c r="AH11" s="140"/>
      <c r="AI11" s="140"/>
      <c r="AJ11" s="140"/>
    </row>
    <row r="12" spans="1:36" x14ac:dyDescent="0.25">
      <c r="A12" s="66">
        <f t="shared" si="0"/>
        <v>45839</v>
      </c>
      <c r="B12" s="86">
        <f t="array" ref="B12">INDEX('Tabela 2296'!$C:$C,
MATCH(1,
('Tabela 2296'!$B:$B='T1'!$A$6)*
('Tabela 2296'!$A:$A=A12),
0))</f>
        <v>1848.39</v>
      </c>
      <c r="C12" s="86">
        <f t="array" ref="C12">INDEX('Tabela 2296'!$C:$C,
MATCH(1,
('Tabela 2296'!$B:$B='T1'!$A$25)*
('Tabela 2296'!$A:$A=A12),
0))</f>
        <v>1898.03</v>
      </c>
      <c r="D12" s="86">
        <f t="array" ref="D12">INDEX('Tabela 2296'!$C:$C,
MATCH(1,
('Tabela 2296'!$B:$B='T1'!$A$27)*
('Tabela 2296'!$A:$A=A12),
0))</f>
        <v>1691.3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140"/>
      <c r="AF12" s="140"/>
      <c r="AG12" s="140"/>
      <c r="AH12" s="140"/>
      <c r="AI12" s="140"/>
      <c r="AJ12" s="140"/>
    </row>
    <row r="13" spans="1:36" x14ac:dyDescent="0.25">
      <c r="A13" s="66">
        <f t="shared" si="0"/>
        <v>45870</v>
      </c>
      <c r="B13" s="86">
        <f t="array" ref="B13">INDEX('Tabela 2296'!$C:$C,
MATCH(1,
('Tabela 2296'!$B:$B='T1'!$A$6)*
('Tabela 2296'!$A:$A=A13),
0))</f>
        <v>1863</v>
      </c>
      <c r="C13" s="86">
        <f t="array" ref="C13">INDEX('Tabela 2296'!$C:$C,
MATCH(1,
('Tabela 2296'!$B:$B='T1'!$A$25)*
('Tabela 2296'!$A:$A=A13),
0))</f>
        <v>1910.3</v>
      </c>
      <c r="D13" s="86">
        <f t="array" ref="D13">INDEX('Tabela 2296'!$C:$C,
MATCH(1,
('Tabela 2296'!$B:$B='T1'!$A$27)*
('Tabela 2296'!$A:$A=A13),
0))</f>
        <v>1691.6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6" x14ac:dyDescent="0.25">
      <c r="A14" s="66">
        <f t="shared" si="0"/>
        <v>45901</v>
      </c>
      <c r="B14" s="86">
        <f t="array" ref="B14">INDEX('Tabela 2296'!$C:$C,
MATCH(1,
('Tabela 2296'!$B:$B='T1'!$A$6)*
('Tabela 2296'!$A:$A=A14),
0))</f>
        <v>1872.24</v>
      </c>
      <c r="C14" s="86">
        <f t="array" ref="C14">INDEX('Tabela 2296'!$C:$C,
MATCH(1,
('Tabela 2296'!$B:$B='T1'!$A$25)*
('Tabela 2296'!$A:$A=A14),
0))</f>
        <v>1914.67</v>
      </c>
      <c r="D14" s="86">
        <f t="array" ref="D14">INDEX('Tabela 2296'!$C:$C,
MATCH(1,
('Tabela 2296'!$B:$B='T1'!$A$27)*
('Tabela 2296'!$A:$A=A14),
0))</f>
        <v>1693.62</v>
      </c>
    </row>
    <row r="15" spans="1:36" x14ac:dyDescent="0.25">
      <c r="A15" s="66">
        <f t="shared" si="0"/>
        <v>45931</v>
      </c>
      <c r="B15" s="86">
        <f t="array" ref="B15">INDEX('Tabela 2296'!$C:$C,
MATCH(1,
('Tabela 2296'!$B:$B='T1'!$A$6)*
('Tabela 2296'!$A:$A=A15),
0))</f>
        <v>1877.29</v>
      </c>
      <c r="C15" s="86">
        <f t="array" ref="C15">INDEX('Tabela 2296'!$C:$C,
MATCH(1,
('Tabela 2296'!$B:$B='T1'!$A$25)*
('Tabela 2296'!$A:$A=A15),
0))</f>
        <v>1917.58</v>
      </c>
      <c r="D15" s="86">
        <f t="array" ref="D15">INDEX('Tabela 2296'!$C:$C,
MATCH(1,
('Tabela 2296'!$B:$B='T1'!$A$27)*
('Tabela 2296'!$A:$A=A15),
0))</f>
        <v>1703.26</v>
      </c>
    </row>
    <row r="16" spans="1:36" x14ac:dyDescent="0.25">
      <c r="A16" s="66">
        <f t="shared" si="0"/>
        <v>45962</v>
      </c>
      <c r="B16" s="86">
        <f t="array" ref="B16">INDEX('Tabela 2296'!$C:$C,
MATCH(1,
('Tabela 2296'!$B:$B='T1'!$A$6)*
('Tabela 2296'!$A:$A=A16),
0))</f>
        <v>1882.06</v>
      </c>
      <c r="C16" s="86">
        <f t="array" ref="C16">INDEX('Tabela 2296'!$C:$C,
MATCH(1,
('Tabela 2296'!$B:$B='T1'!$A$25)*
('Tabela 2296'!$A:$A=A16),
0))</f>
        <v>1924.15</v>
      </c>
      <c r="D16" s="86">
        <f t="array" ref="D16">INDEX('Tabela 2296'!$C:$C,
MATCH(1,
('Tabela 2296'!$B:$B='T1'!$A$27)*
('Tabela 2296'!$A:$A=A16),
0))</f>
        <v>1704.46</v>
      </c>
    </row>
    <row r="17" spans="1:8" x14ac:dyDescent="0.25">
      <c r="A17" s="66">
        <f t="shared" si="0"/>
        <v>45992</v>
      </c>
      <c r="B17" s="86">
        <f t="array" ref="B17">INDEX('Tabela 2296'!$C:$C,
MATCH(1,
('Tabela 2296'!$B:$B='T1'!$A$6)*
('Tabela 2296'!$A:$A=A17),
0))</f>
        <v>1891.63</v>
      </c>
      <c r="C17" s="86">
        <f t="array" ref="C17">INDEX('Tabela 2296'!$C:$C,
MATCH(1,
('Tabela 2296'!$B:$B='T1'!$A$25)*
('Tabela 2296'!$A:$A=A17),
0))</f>
        <v>1942.83</v>
      </c>
      <c r="D17" s="86">
        <f t="array" ref="D17">INDEX('Tabela 2296'!$C:$C,
MATCH(1,
('Tabela 2296'!$B:$B='T1'!$A$27)*
('Tabela 2296'!$A:$A=A17),
0))</f>
        <v>1708.99</v>
      </c>
    </row>
    <row r="18" spans="1:8" x14ac:dyDescent="0.25">
      <c r="A18" s="66">
        <f t="shared" si="0"/>
        <v>46023</v>
      </c>
      <c r="B18" s="86">
        <f t="array" ref="B18">INDEX('Tabela 2296'!$C:$C,
MATCH(1,
('Tabela 2296'!$B:$B='T1'!$A$6)*
('Tabela 2296'!$A:$A=A18),
0))</f>
        <v>1920.74</v>
      </c>
      <c r="C18" s="86">
        <f t="array" ref="C18">INDEX('Tabela 2296'!$C:$C,
MATCH(1,
('Tabela 2296'!$B:$B='T1'!$A$25)*
('Tabela 2296'!$A:$A=A18),
0))</f>
        <v>1969.85</v>
      </c>
      <c r="D18" s="86">
        <f t="array" ref="D18">INDEX('Tabela 2296'!$C:$C,
MATCH(1,
('Tabela 2296'!$B:$B='T1'!$A$27)*
('Tabela 2296'!$A:$A=A18),
0))</f>
        <v>1730.76</v>
      </c>
    </row>
    <row r="19" spans="1:8" x14ac:dyDescent="0.25">
      <c r="A19" s="66">
        <f t="shared" si="0"/>
        <v>46054</v>
      </c>
      <c r="B19" s="86">
        <f t="array" ref="B19">INDEX('Tabela 2296'!$C:$C,
MATCH(1,
('Tabela 2296'!$B:$B='T1'!$A$6)*
('Tabela 2296'!$A:$A=A19),
0))</f>
        <v>1925.08</v>
      </c>
      <c r="C19" s="86">
        <f t="array" ref="C19">INDEX('Tabela 2296'!$C:$C,
MATCH(1,
('Tabela 2296'!$B:$B='T1'!$A$25)*
('Tabela 2296'!$A:$A=A19),
0))</f>
        <v>1974.2</v>
      </c>
      <c r="D19" s="86">
        <f t="array" ref="D19">INDEX('Tabela 2296'!$C:$C,
MATCH(1,
('Tabela 2296'!$B:$B='T1'!$A$27)*
('Tabela 2296'!$A:$A=A19),
0))</f>
        <v>1737.7</v>
      </c>
    </row>
    <row r="20" spans="1:8" x14ac:dyDescent="0.25">
      <c r="A20" s="66">
        <f t="shared" si="0"/>
        <v>46082</v>
      </c>
      <c r="B20" s="86">
        <f t="array" ref="B20">INDEX('Tabela 2296'!$C:$C,
MATCH(1,
('Tabela 2296'!$B:$B='T1'!$A$6)*
('Tabela 2296'!$A:$A=A20),
0))</f>
        <v>1932.27</v>
      </c>
      <c r="C20" s="86">
        <f t="array" ref="C20">INDEX('Tabela 2296'!$C:$C,
MATCH(1,
('Tabela 2296'!$B:$B='T1'!$A$25)*
('Tabela 2296'!$A:$A=A20),
0))</f>
        <v>1976.95</v>
      </c>
      <c r="D20" s="86">
        <f t="array" ref="D20">INDEX('Tabela 2296'!$C:$C,
MATCH(1,
('Tabela 2296'!$B:$B='T1'!$A$27)*
('Tabela 2296'!$A:$A=A20),
0))</f>
        <v>1740.27</v>
      </c>
    </row>
    <row r="21" spans="1:8" x14ac:dyDescent="0.25">
      <c r="A21" s="66">
        <f t="shared" si="0"/>
        <v>46113</v>
      </c>
      <c r="B21" s="86">
        <f t="array" ref="B21">INDEX('Tabela 2296'!$C:$C,
MATCH(1,
('Tabela 2296'!$B:$B='T1'!$A$6)*
('Tabela 2296'!$A:$A=A21),
0))</f>
        <v>1946.09</v>
      </c>
      <c r="C21" s="86">
        <f t="array" ref="C21">INDEX('Tabela 2296'!$C:$C,
MATCH(1,
('Tabela 2296'!$B:$B='T1'!$A$25)*
('Tabela 2296'!$A:$A=A21),
0))</f>
        <v>1989.9</v>
      </c>
      <c r="D21" s="86">
        <f t="array" ref="D21">INDEX('Tabela 2296'!$C:$C,
MATCH(1,
('Tabela 2296'!$B:$B='T1'!$A$27)*
('Tabela 2296'!$A:$A=A21),
0))</f>
        <v>1761.23</v>
      </c>
    </row>
    <row r="22" spans="1:8" x14ac:dyDescent="0.25">
      <c r="A22" s="66">
        <f>$A$1</f>
        <v>46143</v>
      </c>
      <c r="B22" s="86">
        <f t="array" ref="B22">INDEX('Tabela 2296'!$C:$C,
MATCH(1,
('Tabela 2296'!$B:$B='T1'!$A$6)*
('Tabela 2296'!$A:$A=A22),
0))</f>
        <v>1953.08</v>
      </c>
      <c r="C22" s="86">
        <f t="array" ref="C22">INDEX('Tabela 2296'!$C:$C,
MATCH(1,
('Tabela 2296'!$B:$B='T1'!$A$25)*
('Tabela 2296'!$A:$A=A22),
0))</f>
        <v>1996.07</v>
      </c>
      <c r="D22" s="86">
        <f t="array" ref="D22">INDEX('Tabela 2296'!$C:$C,
MATCH(1,
('Tabela 2296'!$B:$B='T1'!$A$27)*
('Tabela 2296'!$A:$A=A22),
0))</f>
        <v>1761.44</v>
      </c>
    </row>
    <row r="23" spans="1:8" x14ac:dyDescent="0.25">
      <c r="A23" s="66"/>
    </row>
    <row r="24" spans="1:8" x14ac:dyDescent="0.25">
      <c r="A24" s="66"/>
    </row>
    <row r="25" spans="1:8" x14ac:dyDescent="0.25">
      <c r="A25" s="66"/>
    </row>
    <row r="26" spans="1:8" x14ac:dyDescent="0.25">
      <c r="A26" s="66"/>
    </row>
    <row r="27" spans="1:8" x14ac:dyDescent="0.25">
      <c r="A27" s="66"/>
    </row>
    <row r="29" spans="1:8" x14ac:dyDescent="0.25">
      <c r="G29" s="21"/>
      <c r="H29" s="21"/>
    </row>
    <row r="30" spans="1:8" x14ac:dyDescent="0.25">
      <c r="G30" s="21"/>
      <c r="H30" s="21"/>
    </row>
    <row r="31" spans="1:8" s="4" customFormat="1" x14ac:dyDescent="0.25">
      <c r="A31" s="3" t="s">
        <v>4</v>
      </c>
      <c r="B31" s="27" t="s">
        <v>110</v>
      </c>
      <c r="C31" s="27"/>
      <c r="D31" s="27"/>
      <c r="E31" s="27"/>
      <c r="F31" s="27"/>
      <c r="G31" s="27"/>
    </row>
    <row r="32" spans="1:8" x14ac:dyDescent="0.25">
      <c r="G32" s="21"/>
      <c r="H32" s="21"/>
    </row>
    <row r="33" spans="1:36" x14ac:dyDescent="0.25">
      <c r="A33" s="141" t="s">
        <v>4</v>
      </c>
      <c r="B33" s="141"/>
      <c r="C33" s="141"/>
      <c r="D33" s="141"/>
      <c r="E33" s="141"/>
      <c r="G33" s="21"/>
      <c r="H33" s="21"/>
    </row>
    <row r="34" spans="1:36" x14ac:dyDescent="0.25">
      <c r="A34" s="20">
        <v>1</v>
      </c>
      <c r="G34" s="21"/>
      <c r="H34" s="21"/>
    </row>
    <row r="35" spans="1:36" x14ac:dyDescent="0.25">
      <c r="G35" s="21"/>
      <c r="H35" s="21"/>
    </row>
    <row r="36" spans="1:36" x14ac:dyDescent="0.25">
      <c r="H36" s="21"/>
    </row>
    <row r="37" spans="1:36" x14ac:dyDescent="0.25">
      <c r="F37" s="24"/>
      <c r="G37" s="28"/>
      <c r="H37" s="21"/>
    </row>
    <row r="38" spans="1:36" x14ac:dyDescent="0.25">
      <c r="E38" s="18"/>
      <c r="F38" s="24"/>
      <c r="G38" s="21"/>
    </row>
    <row r="39" spans="1:36" x14ac:dyDescent="0.25">
      <c r="A39" s="28" t="s">
        <v>0</v>
      </c>
      <c r="B39" s="24" t="s">
        <v>1</v>
      </c>
      <c r="C39" s="24" t="s">
        <v>113</v>
      </c>
      <c r="D39" s="24" t="s">
        <v>2</v>
      </c>
      <c r="E39" s="18"/>
      <c r="F39" s="24"/>
      <c r="G39" s="21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140"/>
      <c r="AF39" s="140"/>
      <c r="AG39" s="140"/>
      <c r="AH39" s="140"/>
      <c r="AI39" s="140"/>
      <c r="AJ39" s="140"/>
    </row>
    <row r="40" spans="1:36" x14ac:dyDescent="0.25">
      <c r="A40" s="66">
        <f>EDATE(A41,-1)</f>
        <v>45992</v>
      </c>
      <c r="B40" s="86">
        <f t="array" ref="B40">IF($A$34=1,
    INDEX('Tabela 2296'!$I:$I,
        MATCH(1,
            ('Tabela 2296'!$B:$B='T1'!$A$6)*
            ('Tabela 2296'!$A:$A=$A40),
        0)
    ),
IF($A$34=2,
    INDEX('Tabela 2296'!$J:$J,
        MATCH(1,
            ('Tabela 2296'!$B:$B='T1'!$A$6)*
            ('Tabela 2296'!$A:$A=$A40),
        0)
    ),
IF($A$34=3,
    INDEX('Tabela 2296'!$K:$K,
        MATCH(1,
            ('Tabela 2296'!$B:$B='T1'!$A$6)*
            ('Tabela 2296'!$A:$A=$A40),
        0)
    ),
"")))</f>
        <v>0.51</v>
      </c>
      <c r="C40" s="86">
        <f t="array" ref="C40">IF($A$34=1,
    INDEX('Tabela 2296'!$I:$I,
        MATCH(1,
            ('Tabela 2296'!$B:$B="Sudeste")*
            ('Tabela 2296'!$A:$A=$A40),
        0)
    ),
IF($A$34=2,
    INDEX('Tabela 2296'!$J:$J,
        MATCH(1,
            ('Tabela 2296'!$B:$B="Sudeste")*
            ('Tabela 2296'!$A:$A=$A40),
        0)
    ),
IF($A$34=3,
    INDEX('Tabela 2296'!$K:$K,
        MATCH(1,
            ('Tabela 2296'!$B:$B="Sudeste")*
            ('Tabela 2296'!$A:$A=$A40),
        0)
    ),
"")))</f>
        <v>0.97</v>
      </c>
      <c r="D40" s="86">
        <f t="array" ref="D40">IF($A$34=1,
    INDEX('Tabela 2296'!$I:$I,
        MATCH(1,
            ('Tabela 2296'!$B:$B="Espírito Santo")*
            ('Tabela 2296'!$A:$A=$A40),
        0)
    ),
IF($A$34=2,
    INDEX('Tabela 2296'!$J:$J,
        MATCH(1,
            ('Tabela 2296'!$B:$B="Espírito Santo")*
            ('Tabela 2296'!$A:$A=$A40),
        0)
    ),
IF($A$34=3,
    INDEX('Tabela 2296'!$K:$K,
        MATCH(1,
            ('Tabela 2296'!$B:$B="Espírito Santo")*
            ('Tabela 2296'!$A:$A=$A40),
        0)
    ),
"")))</f>
        <v>0.27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140"/>
      <c r="AF40" s="140"/>
      <c r="AG40" s="140"/>
      <c r="AH40" s="140"/>
      <c r="AI40" s="140"/>
      <c r="AJ40" s="140"/>
    </row>
    <row r="41" spans="1:36" x14ac:dyDescent="0.25">
      <c r="A41" s="66">
        <f>EDATE(A42,-1)</f>
        <v>46023</v>
      </c>
      <c r="B41" s="86">
        <f t="array" ref="B41">IF($A$34=1,
    INDEX('Tabela 2296'!$I:$I,
        MATCH(1,
            ('Tabela 2296'!$B:$B='T1'!$A$6)*
            ('Tabela 2296'!$A:$A=$A41),
        0)
    ),
IF($A$34=2,
    INDEX('Tabela 2296'!$J:$J,
        MATCH(1,
            ('Tabela 2296'!$B:$B='T1'!$A$6)*
            ('Tabela 2296'!$A:$A=$A41),
        0)
    ),
IF($A$34=3,
    INDEX('Tabela 2296'!$K:$K,
        MATCH(1,
            ('Tabela 2296'!$B:$B='T1'!$A$6)*
            ('Tabela 2296'!$A:$A=$A41),
        0)
    ),
"")))</f>
        <v>1.54</v>
      </c>
      <c r="C41" s="86">
        <f t="array" ref="C41">IF($A$34=1,
    INDEX('Tabela 2296'!$I:$I,
        MATCH(1,
            ('Tabela 2296'!$B:$B="Sudeste")*
            ('Tabela 2296'!$A:$A=$A41),
        0)
    ),
IF($A$34=2,
    INDEX('Tabela 2296'!$J:$J,
        MATCH(1,
            ('Tabela 2296'!$B:$B="Sudeste")*
            ('Tabela 2296'!$A:$A=$A41),
        0)
    ),
IF($A$34=3,
    INDEX('Tabela 2296'!$K:$K,
        MATCH(1,
            ('Tabela 2296'!$B:$B="Sudeste")*
            ('Tabela 2296'!$A:$A=$A41),
        0)
    ),
"")))</f>
        <v>1.39</v>
      </c>
      <c r="D41" s="86">
        <f t="array" ref="D41">IF($A$34=1,
    INDEX('Tabela 2296'!$I:$I,
        MATCH(1,
            ('Tabela 2296'!$B:$B="Espírito Santo")*
            ('Tabela 2296'!$A:$A=$A41),
        0)
    ),
IF($A$34=2,
    INDEX('Tabela 2296'!$J:$J,
        MATCH(1,
            ('Tabela 2296'!$B:$B="Espírito Santo")*
            ('Tabela 2296'!$A:$A=$A41),
        0)
    ),
IF($A$34=3,
    INDEX('Tabela 2296'!$K:$K,
        MATCH(1,
            ('Tabela 2296'!$B:$B="Espírito Santo")*
            ('Tabela 2296'!$A:$A=$A41),
        0)
    ),
"")))</f>
        <v>1.27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6" x14ac:dyDescent="0.25">
      <c r="A42" s="66">
        <f>EDATE(A43,-1)</f>
        <v>46054</v>
      </c>
      <c r="B42" s="86">
        <f t="array" ref="B42">IF($A$34=1,
    INDEX('Tabela 2296'!$I:$I,
        MATCH(1,
            ('Tabela 2296'!$B:$B='T1'!$A$6)*
            ('Tabela 2296'!$A:$A=$A42),
        0)
    ),
IF($A$34=2,
    INDEX('Tabela 2296'!$J:$J,
        MATCH(1,
            ('Tabela 2296'!$B:$B='T1'!$A$6)*
            ('Tabela 2296'!$A:$A=$A42),
        0)
    ),
IF($A$34=3,
    INDEX('Tabela 2296'!$K:$K,
        MATCH(1,
            ('Tabela 2296'!$B:$B='T1'!$A$6)*
            ('Tabela 2296'!$A:$A=$A42),
        0)
    ),
"")))</f>
        <v>0.23</v>
      </c>
      <c r="C42" s="86">
        <f t="array" ref="C42">IF($A$34=1,
    INDEX('Tabela 2296'!$I:$I,
        MATCH(1,
            ('Tabela 2296'!$B:$B="Sudeste")*
            ('Tabela 2296'!$A:$A=$A42),
        0)
    ),
IF($A$34=2,
    INDEX('Tabela 2296'!$J:$J,
        MATCH(1,
            ('Tabela 2296'!$B:$B="Sudeste")*
            ('Tabela 2296'!$A:$A=$A42),
        0)
    ),
IF($A$34=3,
    INDEX('Tabela 2296'!$K:$K,
        MATCH(1,
            ('Tabela 2296'!$B:$B="Sudeste")*
            ('Tabela 2296'!$A:$A=$A42),
        0)
    ),
"")))</f>
        <v>0.22</v>
      </c>
      <c r="D42" s="86">
        <f t="array" ref="D42">IF($A$34=1,
    INDEX('Tabela 2296'!$I:$I,
        MATCH(1,
            ('Tabela 2296'!$B:$B="Espírito Santo")*
            ('Tabela 2296'!$A:$A=$A42),
        0)
    ),
IF($A$34=2,
    INDEX('Tabela 2296'!$J:$J,
        MATCH(1,
            ('Tabela 2296'!$B:$B="Espírito Santo")*
            ('Tabela 2296'!$A:$A=$A42),
        0)
    ),
IF($A$34=3,
    INDEX('Tabela 2296'!$K:$K,
        MATCH(1,
            ('Tabela 2296'!$B:$B="Espírito Santo")*
            ('Tabela 2296'!$A:$A=$A42),
        0)
    ),
"")))</f>
        <v>0.4</v>
      </c>
    </row>
    <row r="43" spans="1:36" x14ac:dyDescent="0.25">
      <c r="A43" s="66">
        <f>EDATE(A44,-1)</f>
        <v>46082</v>
      </c>
      <c r="B43" s="86">
        <f t="array" ref="B43">IF($A$34=1,
    INDEX('Tabela 2296'!$I:$I,
        MATCH(1,
            ('Tabela 2296'!$B:$B='T1'!$A$6)*
            ('Tabela 2296'!$A:$A=$A43),
        0)
    ),
IF($A$34=2,
    INDEX('Tabela 2296'!$J:$J,
        MATCH(1,
            ('Tabela 2296'!$B:$B='T1'!$A$6)*
            ('Tabela 2296'!$A:$A=$A43),
        0)
    ),
IF($A$34=3,
    INDEX('Tabela 2296'!$K:$K,
        MATCH(1,
            ('Tabela 2296'!$B:$B='T1'!$A$6)*
            ('Tabela 2296'!$A:$A=$A43),
        0)
    ),
"")))</f>
        <v>0.37</v>
      </c>
      <c r="C43" s="86">
        <f t="array" ref="C43">IF($A$34=1,
    INDEX('Tabela 2296'!$I:$I,
        MATCH(1,
            ('Tabela 2296'!$B:$B="Sudeste")*
            ('Tabela 2296'!$A:$A=$A43),
        0)
    ),
IF($A$34=2,
    INDEX('Tabela 2296'!$J:$J,
        MATCH(1,
            ('Tabela 2296'!$B:$B="Sudeste")*
            ('Tabela 2296'!$A:$A=$A43),
        0)
    ),
IF($A$34=3,
    INDEX('Tabela 2296'!$K:$K,
        MATCH(1,
            ('Tabela 2296'!$B:$B="Sudeste")*
            ('Tabela 2296'!$A:$A=$A43),
        0)
    ),
"")))</f>
        <v>0.14000000000000001</v>
      </c>
      <c r="D43" s="86">
        <f t="array" ref="D43">IF($A$34=1,
    INDEX('Tabela 2296'!$I:$I,
        MATCH(1,
            ('Tabela 2296'!$B:$B="Espírito Santo")*
            ('Tabela 2296'!$A:$A=$A43),
        0)
    ),
IF($A$34=2,
    INDEX('Tabela 2296'!$J:$J,
        MATCH(1,
            ('Tabela 2296'!$B:$B="Espírito Santo")*
            ('Tabela 2296'!$A:$A=$A43),
        0)
    ),
IF($A$34=3,
    INDEX('Tabela 2296'!$K:$K,
        MATCH(1,
            ('Tabela 2296'!$B:$B="Espírito Santo")*
            ('Tabela 2296'!$A:$A=$A43),
        0)
    ),
"")))</f>
        <v>0.15</v>
      </c>
    </row>
    <row r="44" spans="1:36" x14ac:dyDescent="0.25">
      <c r="A44" s="66">
        <f>EDATE(A45,-1)</f>
        <v>46113</v>
      </c>
      <c r="B44" s="86">
        <f t="array" ref="B44">IF($A$34=1,
    INDEX('Tabela 2296'!$I:$I,
        MATCH(1,
            ('Tabela 2296'!$B:$B='T1'!$A$6)*
            ('Tabela 2296'!$A:$A=$A44),
        0)
    ),
IF($A$34=2,
    INDEX('Tabela 2296'!$J:$J,
        MATCH(1,
            ('Tabela 2296'!$B:$B='T1'!$A$6)*
            ('Tabela 2296'!$A:$A=$A44),
        0)
    ),
IF($A$34=3,
    INDEX('Tabela 2296'!$K:$K,
        MATCH(1,
            ('Tabela 2296'!$B:$B='T1'!$A$6)*
            ('Tabela 2296'!$A:$A=$A44),
        0)
    ),
"")))</f>
        <v>0.72</v>
      </c>
      <c r="C44" s="86">
        <f t="array" ref="C44">IF($A$34=1,
    INDEX('Tabela 2296'!$I:$I,
        MATCH(1,
            ('Tabela 2296'!$B:$B="Sudeste")*
            ('Tabela 2296'!$A:$A=$A44),
        0)
    ),
IF($A$34=2,
    INDEX('Tabela 2296'!$J:$J,
        MATCH(1,
            ('Tabela 2296'!$B:$B="Sudeste")*
            ('Tabela 2296'!$A:$A=$A44),
        0)
    ),
IF($A$34=3,
    INDEX('Tabela 2296'!$K:$K,
        MATCH(1,
            ('Tabela 2296'!$B:$B="Sudeste")*
            ('Tabela 2296'!$A:$A=$A44),
        0)
    ),
"")))</f>
        <v>0.66</v>
      </c>
      <c r="D44" s="86">
        <f t="array" ref="D44">IF($A$34=1,
    INDEX('Tabela 2296'!$I:$I,
        MATCH(1,
            ('Tabela 2296'!$B:$B="Espírito Santo")*
            ('Tabela 2296'!$A:$A=$A44),
        0)
    ),
IF($A$34=2,
    INDEX('Tabela 2296'!$J:$J,
        MATCH(1,
            ('Tabela 2296'!$B:$B="Espírito Santo")*
            ('Tabela 2296'!$A:$A=$A44),
        0)
    ),
IF($A$34=3,
    INDEX('Tabela 2296'!$K:$K,
        MATCH(1,
            ('Tabela 2296'!$B:$B="Espírito Santo")*
            ('Tabela 2296'!$A:$A=$A44),
        0)
    ),
"")))</f>
        <v>1.2</v>
      </c>
    </row>
    <row r="45" spans="1:36" x14ac:dyDescent="0.25">
      <c r="A45" s="66">
        <f>$A$1</f>
        <v>46143</v>
      </c>
      <c r="B45" s="86">
        <f t="array" ref="B45">IF($A$34=1,
    INDEX('Tabela 2296'!$I:$I,
        MATCH(1,
            ('Tabela 2296'!$B:$B='T1'!$A$6)*
            ('Tabela 2296'!$A:$A=$A45),
        0)
    ),
IF($A$34=2,
    INDEX('Tabela 2296'!$J:$J,
        MATCH(1,
            ('Tabela 2296'!$B:$B='T1'!$A$6)*
            ('Tabela 2296'!$A:$A=$A45),
        0)
    ),
IF($A$34=3,
    INDEX('Tabela 2296'!$K:$K,
        MATCH(1,
            ('Tabela 2296'!$B:$B='T1'!$A$6)*
            ('Tabela 2296'!$A:$A=$A45),
        0)
    ),
"")))</f>
        <v>0.36</v>
      </c>
      <c r="C45" s="86">
        <f t="array" ref="C45">IF($A$34=1,
    INDEX('Tabela 2296'!$I:$I,
        MATCH(1,
            ('Tabela 2296'!$B:$B="Sudeste")*
            ('Tabela 2296'!$A:$A=$A45),
        0)
    ),
IF($A$34=2,
    INDEX('Tabela 2296'!$J:$J,
        MATCH(1,
            ('Tabela 2296'!$B:$B="Sudeste")*
            ('Tabela 2296'!$A:$A=$A45),
        0)
    ),
IF($A$34=3,
    INDEX('Tabela 2296'!$K:$K,
        MATCH(1,
            ('Tabela 2296'!$B:$B="Sudeste")*
            ('Tabela 2296'!$A:$A=$A45),
        0)
    ),
"")))</f>
        <v>0.31</v>
      </c>
      <c r="D45" s="86">
        <f t="array" ref="D45">IF($A$34=1,
    INDEX('Tabela 2296'!$I:$I,
        MATCH(1,
            ('Tabela 2296'!$B:$B="Espírito Santo")*
            ('Tabela 2296'!$A:$A=$A45),
        0)
    ),
IF($A$34=2,
    INDEX('Tabela 2296'!$J:$J,
        MATCH(1,
            ('Tabela 2296'!$B:$B="Espírito Santo")*
            ('Tabela 2296'!$A:$A=$A45),
        0)
    ),
IF($A$34=3,
    INDEX('Tabela 2296'!$K:$K,
        MATCH(1,
            ('Tabela 2296'!$B:$B="Espírito Santo")*
            ('Tabela 2296'!$A:$A=$A45),
        0)
    ),
"")))</f>
        <v>0.01</v>
      </c>
    </row>
    <row r="46" spans="1:36" x14ac:dyDescent="0.25">
      <c r="A46" s="66"/>
      <c r="B46" s="86"/>
      <c r="C46" s="86"/>
      <c r="D46" s="86"/>
      <c r="E46" s="18"/>
      <c r="F46" s="24"/>
      <c r="G46" s="21"/>
    </row>
    <row r="47" spans="1:36" s="4" customFormat="1" x14ac:dyDescent="0.25">
      <c r="A47" s="3" t="s">
        <v>5</v>
      </c>
      <c r="B47" s="27" t="s">
        <v>117</v>
      </c>
    </row>
    <row r="48" spans="1:36" x14ac:dyDescent="0.25">
      <c r="G48" s="21"/>
      <c r="H48" s="21"/>
    </row>
    <row r="49" spans="1:36" x14ac:dyDescent="0.25">
      <c r="A49" s="141" t="s">
        <v>5</v>
      </c>
      <c r="B49" s="141"/>
      <c r="C49" s="141"/>
      <c r="D49" s="141"/>
      <c r="E49" s="141"/>
      <c r="G49" s="21"/>
      <c r="H49" s="21"/>
    </row>
    <row r="50" spans="1:36" x14ac:dyDescent="0.25">
      <c r="G50" s="21"/>
      <c r="H50" s="21"/>
    </row>
    <row r="51" spans="1:36" x14ac:dyDescent="0.25">
      <c r="A51" s="28" t="s">
        <v>0</v>
      </c>
      <c r="B51" s="24" t="s">
        <v>115</v>
      </c>
      <c r="C51" s="24" t="s">
        <v>116</v>
      </c>
      <c r="G51" s="21"/>
      <c r="H51" s="21"/>
    </row>
    <row r="52" spans="1:36" x14ac:dyDescent="0.25">
      <c r="A52" s="66">
        <f t="shared" ref="A52:A63" si="1">EDATE(A53,-1)</f>
        <v>45778</v>
      </c>
      <c r="B52" s="25">
        <f t="array" ref="B52">INDEX('Tabela 2296'!F:F,
MATCH(1,
('Tabela 2296'!$B:$B='T1'!$A$27)*
('Tabela 2296'!$A:$A=A52),
0))
/
INDEX('Tabela 2296'!F:F,
MATCH(1,
('Tabela 2296'!$B:$B='T1'!$A$27)*
('Tabela 2296'!$A:$A=$A$52),
0))*100</f>
        <v>100</v>
      </c>
      <c r="C52" s="25">
        <f>((SUM((SUMIFS(CUB!$D:$D,CUB!$C:$C,"Total",CUB!$A:$A,A52)/11),
(SUMIFS(CUB!$E:$E,CUB!$C:$C,"Total",CUB!$A:$A,A52)/11),
(SUMIFS(CUB!$F:$F,CUB!$C:$C,"Total",CUB!$A:$A,A52)/11),
(SUMIFS(CUB!$G:$G,CUB!$C:$C,"Total",CUB!$A:$A,A52)/11))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</v>
      </c>
      <c r="H52" s="21"/>
    </row>
    <row r="53" spans="1:36" x14ac:dyDescent="0.25">
      <c r="A53" s="66">
        <f t="shared" si="1"/>
        <v>45809</v>
      </c>
      <c r="B53" s="25">
        <f t="array" ref="B53">INDEX('Tabela 2296'!F:F,
MATCH(1,
('Tabela 2296'!$B:$B='T1'!$A$27)*
('Tabela 2296'!$A:$A=A53),
0))
/
INDEX('Tabela 2296'!F:F,
MATCH(1,
('Tabela 2296'!$B:$B='T1'!$A$27)*
('Tabela 2296'!$A:$A=$A$52),
0))*100</f>
        <v>103.05930497343323</v>
      </c>
      <c r="C53" s="25">
        <f>((SUM((SUMIFS(CUB!$D:$D,CUB!$C:$C,"Total",CUB!$A:$A,A53)/11),
(SUMIFS(CUB!$E:$E,CUB!$C:$C,"Total",CUB!$A:$A,A53)/11),
(SUMIFS(CUB!$F:$F,CUB!$C:$C,"Total",CUB!$A:$A,A53)/11),
(SUMIFS(CUB!$G:$G,CUB!$C:$C,"Total",CUB!$A:$A,A53)/11))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101.62188399338102</v>
      </c>
      <c r="H53" s="21"/>
    </row>
    <row r="54" spans="1:36" x14ac:dyDescent="0.25">
      <c r="A54" s="66">
        <f t="shared" si="1"/>
        <v>45839</v>
      </c>
      <c r="B54" s="25">
        <f t="array" ref="B54">INDEX('Tabela 2296'!F:F,
MATCH(1,
('Tabela 2296'!$B:$B='T1'!$A$27)*
('Tabela 2296'!$A:$A=A54),
0))
/
INDEX('Tabela 2296'!F:F,
MATCH(1,
('Tabela 2296'!$B:$B='T1'!$A$27)*
('Tabela 2296'!$A:$A=$A$52),
0))*100</f>
        <v>103.24521742956779</v>
      </c>
      <c r="C54" s="25">
        <f>((SUM((SUMIFS(CUB!$D:$D,CUB!$C:$C,"Total",CUB!$A:$A,A54)/11),
(SUMIFS(CUB!$E:$E,CUB!$C:$C,"Total",CUB!$A:$A,A54)/11),
(SUMIFS(CUB!$F:$F,CUB!$C:$C,"Total",CUB!$A:$A,A54)/11),
(SUMIFS(CUB!$G:$G,CUB!$C:$C,"Total",CUB!$A:$A,A54)/11))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101.77491645425827</v>
      </c>
      <c r="H54" s="21"/>
    </row>
    <row r="55" spans="1:36" x14ac:dyDescent="0.25">
      <c r="A55" s="66">
        <f t="shared" si="1"/>
        <v>45870</v>
      </c>
      <c r="B55" s="25">
        <f t="array" ref="B55">INDEX('Tabela 2296'!F:F,
MATCH(1,
('Tabela 2296'!$B:$B='T1'!$A$27)*
('Tabela 2296'!$A:$A=A55),
0))
/
INDEX('Tabela 2296'!F:F,
MATCH(1,
('Tabela 2296'!$B:$B='T1'!$A$27)*
('Tabela 2296'!$A:$A=$A$52),
0))*100</f>
        <v>103.26611882996161</v>
      </c>
      <c r="C55" s="25">
        <f>((SUM((SUMIFS(CUB!$D:$D,CUB!$C:$C,"Total",CUB!$A:$A,A55)/11),
(SUMIFS(CUB!$E:$E,CUB!$C:$C,"Total",CUB!$A:$A,A55)/11),
(SUMIFS(CUB!$F:$F,CUB!$C:$C,"Total",CUB!$A:$A,A55)/11),
(SUMIFS(CUB!$G:$G,CUB!$C:$C,"Total",CUB!$A:$A,A55)/11))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102.10727174825354</v>
      </c>
      <c r="H55" s="21"/>
    </row>
    <row r="56" spans="1:36" x14ac:dyDescent="0.25">
      <c r="A56" s="66">
        <f t="shared" si="1"/>
        <v>45901</v>
      </c>
      <c r="B56" s="25">
        <f t="array" ref="B56">INDEX('Tabela 2296'!F:F,
MATCH(1,
('Tabela 2296'!$B:$B='T1'!$A$27)*
('Tabela 2296'!$A:$A=A56),
0))
/
INDEX('Tabela 2296'!F:F,
MATCH(1,
('Tabela 2296'!$B:$B='T1'!$A$27)*
('Tabela 2296'!$A:$A=$A$52),
0))*100</f>
        <v>103.38932708491471</v>
      </c>
      <c r="C56" s="25">
        <f>((SUM((SUMIFS(CUB!$D:$D,CUB!$C:$C,"Total",CUB!$A:$A,A56)/11),
(SUMIFS(CUB!$E:$E,CUB!$C:$C,"Total",CUB!$A:$A,A56)/11),
(SUMIFS(CUB!$F:$F,CUB!$C:$C,"Total",CUB!$A:$A,A56)/11),
(SUMIFS(CUB!$G:$G,CUB!$C:$C,"Total",CUB!$A:$A,A56)/11))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102.38247711542598</v>
      </c>
    </row>
    <row r="57" spans="1:36" x14ac:dyDescent="0.25">
      <c r="A57" s="66">
        <f t="shared" si="1"/>
        <v>45931</v>
      </c>
      <c r="B57" s="25">
        <f t="array" ref="B57">INDEX('Tabela 2296'!F:F,
MATCH(1,
('Tabela 2296'!$B:$B='T1'!$A$27)*
('Tabela 2296'!$A:$A=A57),
0))
/
INDEX('Tabela 2296'!F:F,
MATCH(1,
('Tabela 2296'!$B:$B='T1'!$A$27)*
('Tabela 2296'!$A:$A=$A$52),
0))*100</f>
        <v>103.97896659076157</v>
      </c>
      <c r="C57" s="25">
        <f>((SUM((SUMIFS(CUB!$D:$D,CUB!$C:$C,"Total",CUB!$A:$A,A57)/11),
(SUMIFS(CUB!$E:$E,CUB!$C:$C,"Total",CUB!$A:$A,A57)/11),
(SUMIFS(CUB!$F:$F,CUB!$C:$C,"Total",CUB!$A:$A,A57)/11),
(SUMIFS(CUB!$G:$G,CUB!$C:$C,"Total",CUB!$A:$A,A57)/11))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102.54155495601636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140"/>
      <c r="AF57" s="140"/>
      <c r="AG57" s="140"/>
      <c r="AH57" s="140"/>
      <c r="AI57" s="140"/>
      <c r="AJ57" s="140"/>
    </row>
    <row r="58" spans="1:36" x14ac:dyDescent="0.25">
      <c r="A58" s="66">
        <f t="shared" si="1"/>
        <v>45962</v>
      </c>
      <c r="B58" s="25">
        <f t="array" ref="B58">INDEX('Tabela 2296'!F:F,
MATCH(1,
('Tabela 2296'!$B:$B='T1'!$A$27)*
('Tabela 2296'!$A:$A=A58),
0))
/
INDEX('Tabela 2296'!F:F,
MATCH(1,
('Tabela 2296'!$B:$B='T1'!$A$27)*
('Tabela 2296'!$A:$A=$A$52),
0))*100</f>
        <v>104.05157145528752</v>
      </c>
      <c r="C58" s="25">
        <f>((SUM((SUMIFS(CUB!$D:$D,CUB!$C:$C,"Total",CUB!$A:$A,A58)/11),
(SUMIFS(CUB!$E:$E,CUB!$C:$C,"Total",CUB!$A:$A,A58)/11),
(SUMIFS(CUB!$F:$F,CUB!$C:$C,"Total",CUB!$A:$A,A58)/11),
(SUMIFS(CUB!$G:$G,CUB!$C:$C,"Total",CUB!$A:$A,A58)/11))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102.76059452794722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140"/>
      <c r="AF58" s="140"/>
      <c r="AG58" s="140"/>
      <c r="AH58" s="140"/>
      <c r="AI58" s="140"/>
      <c r="AJ58" s="140"/>
    </row>
    <row r="59" spans="1:36" x14ac:dyDescent="0.25">
      <c r="A59" s="66">
        <f t="shared" si="1"/>
        <v>45992</v>
      </c>
      <c r="B59" s="25">
        <f t="array" ref="B59">INDEX('Tabela 2296'!F:F,
MATCH(1,
('Tabela 2296'!$B:$B='T1'!$A$27)*
('Tabela 2296'!$A:$A=A59),
0))
/
INDEX('Tabela 2296'!F:F,
MATCH(1,
('Tabela 2296'!$B:$B='T1'!$A$27)*
('Tabela 2296'!$A:$A=$A$52),
0))*100</f>
        <v>104.33319032375168</v>
      </c>
      <c r="C59" s="25">
        <f>((SUM((SUMIFS(CUB!$D:$D,CUB!$C:$C,"Total",CUB!$A:$A,A59)/11),
(SUMIFS(CUB!$E:$E,CUB!$C:$C,"Total",CUB!$A:$A,A59)/11),
(SUMIFS(CUB!$F:$F,CUB!$C:$C,"Total",CUB!$A:$A,A59)/11),
(SUMIFS(CUB!$G:$G,CUB!$C:$C,"Total",CUB!$A:$A,A59)/11))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102.9002709173653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6" x14ac:dyDescent="0.25">
      <c r="A60" s="66">
        <f t="shared" si="1"/>
        <v>46023</v>
      </c>
      <c r="B60" s="25">
        <f t="array" ref="B60">INDEX('Tabela 2296'!F:F,
MATCH(1,
('Tabela 2296'!$B:$B='T1'!$A$27)*
('Tabela 2296'!$A:$A=A60),
0))
/
INDEX('Tabela 2296'!F:F,
MATCH(1,
('Tabela 2296'!$B:$B='T1'!$A$27)*
('Tabela 2296'!$A:$A=$A$52),
0))*100</f>
        <v>105.65767906449733</v>
      </c>
      <c r="C60" s="25">
        <f>((SUM((SUMIFS(CUB!$D:$D,CUB!$C:$C,"Total",CUB!$A:$A,A60)/11),
(SUMIFS(CUB!$E:$E,CUB!$C:$C,"Total",CUB!$A:$A,A60)/11),
(SUMIFS(CUB!$F:$F,CUB!$C:$C,"Total",CUB!$A:$A,A60)/11),
(SUMIFS(CUB!$G:$G,CUB!$C:$C,"Total",CUB!$A:$A,A60)/11))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103.12865973931761</v>
      </c>
    </row>
    <row r="61" spans="1:36" x14ac:dyDescent="0.25">
      <c r="A61" s="66">
        <f t="shared" si="1"/>
        <v>46054</v>
      </c>
      <c r="B61" s="25">
        <f t="array" ref="B61">INDEX('Tabela 2296'!F:F,
MATCH(1,
('Tabela 2296'!$B:$B='T1'!$A$27)*
('Tabela 2296'!$A:$A=A61),
0))
/
INDEX('Tabela 2296'!F:F,
MATCH(1,
('Tabela 2296'!$B:$B='T1'!$A$27)*
('Tabela 2296'!$A:$A=$A$52),
0))*100</f>
        <v>106.08010736719361</v>
      </c>
      <c r="C61" s="25">
        <f>((SUM((SUMIFS(CUB!$D:$D,CUB!$C:$C,"Total",CUB!$A:$A,A61)/11),
(SUMIFS(CUB!$E:$E,CUB!$C:$C,"Total",CUB!$A:$A,A61)/11),
(SUMIFS(CUB!$F:$F,CUB!$C:$C,"Total",CUB!$A:$A,A61)/11),
(SUMIFS(CUB!$G:$G,CUB!$C:$C,"Total",CUB!$A:$A,A61)/11))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103.22007853370022</v>
      </c>
    </row>
    <row r="62" spans="1:36" x14ac:dyDescent="0.25">
      <c r="A62" s="66">
        <f t="shared" si="1"/>
        <v>46082</v>
      </c>
      <c r="B62" s="25">
        <f t="array" ref="B62">INDEX('Tabela 2296'!F:F,
MATCH(1,
('Tabela 2296'!$B:$B='T1'!$A$27)*
('Tabela 2296'!$A:$A=A62),
0))
/
INDEX('Tabela 2296'!F:F,
MATCH(1,
('Tabela 2296'!$B:$B='T1'!$A$27)*
('Tabela 2296'!$A:$A=$A$52),
0))*100</f>
        <v>106.23961805440965</v>
      </c>
      <c r="C62" s="25">
        <f>((SUM((SUMIFS(CUB!$D:$D,CUB!$C:$C,"Total",CUB!$A:$A,A62)/11),
(SUMIFS(CUB!$E:$E,CUB!$C:$C,"Total",CUB!$A:$A,A62)/11),
(SUMIFS(CUB!$F:$F,CUB!$C:$C,"Total",CUB!$A:$A,A62)/11),
(SUMIFS(CUB!$G:$G,CUB!$C:$C,"Total",CUB!$A:$A,A62)/11))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103.89494676551097</v>
      </c>
      <c r="D62" s="86"/>
    </row>
    <row r="63" spans="1:36" x14ac:dyDescent="0.25">
      <c r="A63" s="66">
        <f t="shared" si="1"/>
        <v>46113</v>
      </c>
      <c r="B63" s="25">
        <f t="array" ref="B63">INDEX('Tabela 2296'!F:F,
MATCH(1,
('Tabela 2296'!$B:$B='T1'!$A$27)*
('Tabela 2296'!$A:$A=A63),
0))
/
INDEX('Tabela 2296'!F:F,
MATCH(1,
('Tabela 2296'!$B:$B='T1'!$A$27)*
('Tabela 2296'!$A:$A=$A$52),
0))*100</f>
        <v>107.51460347843307</v>
      </c>
      <c r="C63" s="25">
        <f>((SUM((SUMIFS(CUB!$D:$D,CUB!$C:$C,"Total",CUB!$A:$A,A63)/11),
(SUMIFS(CUB!$E:$E,CUB!$C:$C,"Total",CUB!$A:$A,A63)/11),
(SUMIFS(CUB!$F:$F,CUB!$C:$C,"Total",CUB!$A:$A,A63)/11),
(SUMIFS(CUB!$G:$G,CUB!$C:$C,"Total",CUB!$A:$A,A63)/11))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105.45036672960421</v>
      </c>
      <c r="D63" s="86"/>
    </row>
    <row r="64" spans="1:36" x14ac:dyDescent="0.25">
      <c r="A64" s="66">
        <f>$A$1</f>
        <v>46143</v>
      </c>
      <c r="B64" s="25">
        <f t="array" ref="B64">INDEX('Tabela 2296'!F:F,
MATCH(1,
('Tabela 2296'!$B:$B='T1'!$A$27)*
('Tabela 2296'!$A:$A=A64),
0))
/
INDEX('Tabela 2296'!F:F,
MATCH(1,
('Tabela 2296'!$B:$B='T1'!$A$27)*
('Tabela 2296'!$A:$A=$A$52),
0))*100</f>
        <v>107.52560421548245</v>
      </c>
      <c r="C64" s="25">
        <f>((SUM((SUMIFS(CUB!$D:$D,CUB!$C:$C,"Total",CUB!$A:$A,A64)/11),
(SUMIFS(CUB!$E:$E,CUB!$C:$C,"Total",CUB!$A:$A,A64)/11),
(SUMIFS(CUB!$F:$F,CUB!$C:$C,"Total",CUB!$A:$A,A64)/11),
(SUMIFS(CUB!$G:$G,CUB!$C:$C,"Total",CUB!$A:$A,A64)/11))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109.2331576424144</v>
      </c>
    </row>
    <row r="66" spans="1:36" s="4" customFormat="1" x14ac:dyDescent="0.25">
      <c r="A66" s="3" t="s">
        <v>25</v>
      </c>
      <c r="B66" s="27" t="s">
        <v>110</v>
      </c>
    </row>
    <row r="68" spans="1:36" x14ac:dyDescent="0.25">
      <c r="B68" s="24"/>
      <c r="C68" s="24"/>
      <c r="D68" s="24"/>
      <c r="E68" s="24"/>
    </row>
    <row r="69" spans="1:36" x14ac:dyDescent="0.25">
      <c r="A69" s="28"/>
      <c r="B69" s="24" t="s">
        <v>1</v>
      </c>
      <c r="C69" s="25">
        <f>'T1'!B6</f>
        <v>1953.08</v>
      </c>
      <c r="F69" s="24"/>
      <c r="G69" s="28"/>
      <c r="H69" s="21"/>
    </row>
    <row r="70" spans="1:36" x14ac:dyDescent="0.25">
      <c r="A70" s="92">
        <f>RANK(C70,C$70:C$96,0) + (COUNTIF(C70:C$70,C70) - COUNTIF(B70:B$70,B70&amp;""))</f>
        <v>4</v>
      </c>
      <c r="B70" s="90" t="s">
        <v>42</v>
      </c>
      <c r="C70" s="25">
        <f>'T1'!B8</f>
        <v>2123.4299999999998</v>
      </c>
      <c r="D70" s="19">
        <v>1</v>
      </c>
      <c r="E70" s="18" t="str">
        <f t="shared" ref="E70:E96" si="2">INDEX($B$70:$B$96,MATCH($D70,$A$70:$A$101,0))</f>
        <v xml:space="preserve">    Acre</v>
      </c>
      <c r="F70" s="25">
        <f>INDEX($C$70:$C$96,MATCH($E70,$B$70:$B$96,0))</f>
        <v>2281.15</v>
      </c>
      <c r="G70" s="89">
        <f>$C$69</f>
        <v>1953.08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140"/>
      <c r="AF70" s="140"/>
      <c r="AG70" s="140"/>
      <c r="AH70" s="140"/>
      <c r="AI70" s="140"/>
      <c r="AJ70" s="140"/>
    </row>
    <row r="71" spans="1:36" x14ac:dyDescent="0.25">
      <c r="A71" s="92">
        <f>RANK(C71,C$70:C$96,0) + (COUNTIF(C$70:C71,C71) - COUNTIF(B$70:B71,B71&amp;""))</f>
        <v>1</v>
      </c>
      <c r="B71" s="90" t="s">
        <v>43</v>
      </c>
      <c r="C71" s="25">
        <f>'T1'!B9</f>
        <v>2281.15</v>
      </c>
      <c r="D71" s="19">
        <v>2</v>
      </c>
      <c r="E71" s="18" t="str">
        <f t="shared" si="2"/>
        <v xml:space="preserve">    Santa Catarina</v>
      </c>
      <c r="F71" s="25">
        <f t="shared" ref="F71:F96" si="3">INDEX($C$70:$C$96,MATCH($E71,$B$70:$B$96,0))</f>
        <v>2199.7800000000002</v>
      </c>
      <c r="G71" s="89">
        <f t="shared" ref="G71:G96" si="4">$C$69</f>
        <v>1953.08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140"/>
      <c r="AF71" s="140"/>
      <c r="AG71" s="140"/>
      <c r="AH71" s="140"/>
      <c r="AI71" s="140"/>
      <c r="AJ71" s="140"/>
    </row>
    <row r="72" spans="1:36" x14ac:dyDescent="0.25">
      <c r="A72" s="92">
        <f>RANK(C72,C$70:C$96,0) + (COUNTIF(C$70:C72,C72) - COUNTIF(B$70:B72,B72&amp;""))</f>
        <v>14</v>
      </c>
      <c r="B72" s="90" t="s">
        <v>44</v>
      </c>
      <c r="C72" s="25">
        <f>'T1'!B10</f>
        <v>1929.6</v>
      </c>
      <c r="D72" s="19">
        <v>3</v>
      </c>
      <c r="E72" s="18" t="str">
        <f t="shared" si="2"/>
        <v xml:space="preserve">    Rio de Janeiro</v>
      </c>
      <c r="F72" s="25">
        <f t="shared" si="3"/>
        <v>2161.6999999999998</v>
      </c>
      <c r="G72" s="89">
        <f t="shared" si="4"/>
        <v>1953.08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1:36" x14ac:dyDescent="0.25">
      <c r="A73" s="92">
        <f>RANK(C73,C$70:C$96,0) + (COUNTIF(C$70:C73,C73) - COUNTIF(B$70:B73,B73&amp;""))</f>
        <v>5</v>
      </c>
      <c r="B73" s="90" t="s">
        <v>45</v>
      </c>
      <c r="C73" s="25">
        <f>'T1'!B11</f>
        <v>2114.88</v>
      </c>
      <c r="D73" s="19">
        <v>4</v>
      </c>
      <c r="E73" s="18" t="str">
        <f t="shared" si="2"/>
        <v xml:space="preserve">    Rondônia</v>
      </c>
      <c r="F73" s="25">
        <f t="shared" si="3"/>
        <v>2123.4299999999998</v>
      </c>
      <c r="G73" s="89">
        <f t="shared" si="4"/>
        <v>1953.08</v>
      </c>
    </row>
    <row r="74" spans="1:36" x14ac:dyDescent="0.25">
      <c r="A74" s="92">
        <f>RANK(C74,C$70:C$96,0) + (COUNTIF(C$70:C74,C74) - COUNTIF(B$70:B74,B74&amp;""))</f>
        <v>12</v>
      </c>
      <c r="B74" s="91" t="s">
        <v>46</v>
      </c>
      <c r="C74" s="25">
        <f>'T1'!B12</f>
        <v>1963.54</v>
      </c>
      <c r="D74" s="19">
        <v>5</v>
      </c>
      <c r="E74" s="18" t="str">
        <f t="shared" si="2"/>
        <v xml:space="preserve">    Roraima</v>
      </c>
      <c r="F74" s="25">
        <f t="shared" si="3"/>
        <v>2114.88</v>
      </c>
      <c r="G74" s="89">
        <f t="shared" si="4"/>
        <v>1953.08</v>
      </c>
    </row>
    <row r="75" spans="1:36" x14ac:dyDescent="0.25">
      <c r="A75" s="92">
        <f>RANK(C75,C$70:C$96,0) + (COUNTIF(C$70:C75,C75) - COUNTIF(B$70:B75,B75&amp;""))</f>
        <v>10</v>
      </c>
      <c r="B75" s="91" t="s">
        <v>47</v>
      </c>
      <c r="C75" s="25">
        <f>'T1'!B13</f>
        <v>1992.21</v>
      </c>
      <c r="D75" s="19">
        <v>6</v>
      </c>
      <c r="E75" s="18" t="str">
        <f t="shared" si="2"/>
        <v xml:space="preserve">    Paraná</v>
      </c>
      <c r="F75" s="25">
        <f t="shared" si="3"/>
        <v>2098.17</v>
      </c>
      <c r="G75" s="89">
        <f t="shared" si="4"/>
        <v>1953.08</v>
      </c>
    </row>
    <row r="76" spans="1:36" x14ac:dyDescent="0.25">
      <c r="A76" s="92">
        <f>RANK(C76,C$70:C$96,0) + (COUNTIF(C$70:C76,C76) - COUNTIF(B$70:B76,B76&amp;""))</f>
        <v>9</v>
      </c>
      <c r="B76" s="88" t="s">
        <v>48</v>
      </c>
      <c r="C76" s="25">
        <f>'T1'!B14</f>
        <v>2013.21</v>
      </c>
      <c r="D76" s="19">
        <v>7</v>
      </c>
      <c r="E76" s="18" t="str">
        <f t="shared" si="2"/>
        <v xml:space="preserve">    Mato Grosso</v>
      </c>
      <c r="F76" s="25">
        <f t="shared" si="3"/>
        <v>2047.96</v>
      </c>
      <c r="G76" s="89">
        <f t="shared" si="4"/>
        <v>1953.08</v>
      </c>
    </row>
    <row r="77" spans="1:36" x14ac:dyDescent="0.25">
      <c r="A77" s="92">
        <f>RANK(C77,C$70:C$96,0) + (COUNTIF(C$70:C77,C77) - COUNTIF(B$70:B77,B77&amp;""))</f>
        <v>13</v>
      </c>
      <c r="B77" s="88" t="s">
        <v>49</v>
      </c>
      <c r="C77" s="25">
        <f>'T1'!B16</f>
        <v>1936.03</v>
      </c>
      <c r="D77" s="19">
        <v>8</v>
      </c>
      <c r="E77" s="18" t="str">
        <f t="shared" si="2"/>
        <v xml:space="preserve">    São Paulo</v>
      </c>
      <c r="F77" s="25">
        <f t="shared" si="3"/>
        <v>2037.2</v>
      </c>
      <c r="G77" s="89">
        <f t="shared" si="4"/>
        <v>1953.08</v>
      </c>
    </row>
    <row r="78" spans="1:36" x14ac:dyDescent="0.25">
      <c r="A78" s="92">
        <f>RANK(C78,C$70:C$96,0) + (COUNTIF(C$70:C78,C78) - COUNTIF(B$70:B78,B78&amp;""))</f>
        <v>20</v>
      </c>
      <c r="B78" s="88" t="s">
        <v>50</v>
      </c>
      <c r="C78" s="25">
        <f>'T1'!B17</f>
        <v>1853.37</v>
      </c>
      <c r="D78" s="19">
        <v>9</v>
      </c>
      <c r="E78" s="18" t="str">
        <f t="shared" si="2"/>
        <v xml:space="preserve">    Tocantins</v>
      </c>
      <c r="F78" s="25">
        <f t="shared" si="3"/>
        <v>2013.21</v>
      </c>
      <c r="G78" s="89">
        <f t="shared" si="4"/>
        <v>1953.08</v>
      </c>
    </row>
    <row r="79" spans="1:36" x14ac:dyDescent="0.25">
      <c r="A79" s="92">
        <f>RANK(C79,C$70:C$96,0) + (COUNTIF(C$70:C79,C79) - COUNTIF(B$70:B79,B79&amp;""))</f>
        <v>22</v>
      </c>
      <c r="B79" s="88" t="s">
        <v>51</v>
      </c>
      <c r="C79" s="25">
        <f>'T1'!B18</f>
        <v>1832.26</v>
      </c>
      <c r="D79" s="19">
        <v>10</v>
      </c>
      <c r="E79" s="18" t="str">
        <f t="shared" si="2"/>
        <v xml:space="preserve">    Amapá</v>
      </c>
      <c r="F79" s="25">
        <f t="shared" si="3"/>
        <v>1992.21</v>
      </c>
      <c r="G79" s="89">
        <f t="shared" si="4"/>
        <v>1953.08</v>
      </c>
    </row>
    <row r="80" spans="1:36" x14ac:dyDescent="0.25">
      <c r="A80" s="92">
        <f>RANK(C80,C$70:C$96,0) + (COUNTIF(C$70:C80,C80) - COUNTIF(B$70:B80,B80&amp;""))</f>
        <v>23</v>
      </c>
      <c r="B80" s="88" t="s">
        <v>52</v>
      </c>
      <c r="C80" s="25">
        <f>'T1'!B19</f>
        <v>1818.85</v>
      </c>
      <c r="D80" s="19">
        <v>11</v>
      </c>
      <c r="E80" s="18" t="str">
        <f t="shared" si="2"/>
        <v xml:space="preserve">    Distrito Federal</v>
      </c>
      <c r="F80" s="25">
        <f t="shared" si="3"/>
        <v>1982.79</v>
      </c>
      <c r="G80" s="89">
        <f t="shared" si="4"/>
        <v>1953.08</v>
      </c>
    </row>
    <row r="81" spans="1:7" x14ac:dyDescent="0.25">
      <c r="A81" s="92">
        <f>RANK(C81,C$70:C$96,0) + (COUNTIF(C$70:C81,C81) - COUNTIF(B$70:B81,B81&amp;""))</f>
        <v>17</v>
      </c>
      <c r="B81" s="88" t="s">
        <v>53</v>
      </c>
      <c r="C81" s="25">
        <f>'T1'!B20</f>
        <v>1907.82</v>
      </c>
      <c r="D81" s="19">
        <v>12</v>
      </c>
      <c r="E81" s="18" t="str">
        <f t="shared" si="2"/>
        <v xml:space="preserve">    Pará</v>
      </c>
      <c r="F81" s="25">
        <f t="shared" si="3"/>
        <v>1963.54</v>
      </c>
      <c r="G81" s="89">
        <f t="shared" si="4"/>
        <v>1953.08</v>
      </c>
    </row>
    <row r="82" spans="1:7" x14ac:dyDescent="0.25">
      <c r="A82" s="92">
        <f>RANK(C82,C$70:C$96,0) + (COUNTIF(C$70:C82,C82) - COUNTIF(B$70:B82,B82&amp;""))</f>
        <v>27</v>
      </c>
      <c r="B82" s="88" t="s">
        <v>54</v>
      </c>
      <c r="C82" s="25">
        <f>'T1'!B21</f>
        <v>1726.51</v>
      </c>
      <c r="D82" s="19">
        <v>13</v>
      </c>
      <c r="E82" s="18" t="str">
        <f t="shared" si="2"/>
        <v xml:space="preserve">    Maranhão</v>
      </c>
      <c r="F82" s="25">
        <f t="shared" si="3"/>
        <v>1936.03</v>
      </c>
      <c r="G82" s="89">
        <f t="shared" si="4"/>
        <v>1953.08</v>
      </c>
    </row>
    <row r="83" spans="1:7" x14ac:dyDescent="0.25">
      <c r="A83" s="92">
        <f>RANK(C83,C$70:C$96,0) + (COUNTIF(C$70:C83,C83) - COUNTIF(B$70:B83,B83&amp;""))</f>
        <v>24</v>
      </c>
      <c r="B83" s="88" t="s">
        <v>55</v>
      </c>
      <c r="C83" s="25">
        <f>'T1'!B22</f>
        <v>1792.18</v>
      </c>
      <c r="D83" s="19">
        <v>14</v>
      </c>
      <c r="E83" s="18" t="str">
        <f t="shared" si="2"/>
        <v xml:space="preserve">    Amazonas</v>
      </c>
      <c r="F83" s="25">
        <f t="shared" si="3"/>
        <v>1929.6</v>
      </c>
      <c r="G83" s="89">
        <f t="shared" si="4"/>
        <v>1953.08</v>
      </c>
    </row>
    <row r="84" spans="1:7" x14ac:dyDescent="0.25">
      <c r="A84" s="92">
        <f>RANK(C84,C$70:C$96,0) + (COUNTIF(C$70:C84,C84) - COUNTIF(B$70:B84,B84&amp;""))</f>
        <v>26</v>
      </c>
      <c r="B84" s="88" t="s">
        <v>56</v>
      </c>
      <c r="C84" s="25">
        <f>'T1'!B23</f>
        <v>1728.05</v>
      </c>
      <c r="D84" s="19">
        <v>15</v>
      </c>
      <c r="E84" s="18" t="str">
        <f t="shared" si="2"/>
        <v xml:space="preserve">    Goiás</v>
      </c>
      <c r="F84" s="25">
        <f t="shared" si="3"/>
        <v>1928.17</v>
      </c>
      <c r="G84" s="89">
        <f t="shared" si="4"/>
        <v>1953.08</v>
      </c>
    </row>
    <row r="85" spans="1:7" x14ac:dyDescent="0.25">
      <c r="A85" s="92">
        <f>RANK(C85,C$70:C$96,0) + (COUNTIF(C$70:C85,C85) - COUNTIF(B$70:B85,B85&amp;""))</f>
        <v>19</v>
      </c>
      <c r="B85" s="88" t="s">
        <v>57</v>
      </c>
      <c r="C85" s="25">
        <f>'T1'!B24</f>
        <v>1853.68</v>
      </c>
      <c r="D85" s="19">
        <v>16</v>
      </c>
      <c r="E85" s="18" t="str">
        <f t="shared" si="2"/>
        <v xml:space="preserve">    Rio Grande do Sul</v>
      </c>
      <c r="F85" s="25">
        <f t="shared" si="3"/>
        <v>1911.34</v>
      </c>
      <c r="G85" s="89">
        <f t="shared" si="4"/>
        <v>1953.08</v>
      </c>
    </row>
    <row r="86" spans="1:7" x14ac:dyDescent="0.25">
      <c r="A86" s="92">
        <f>RANK(C86,C$70:C$96,0) + (COUNTIF(C$70:C86,C86) - COUNTIF(B$70:B86,B86&amp;""))</f>
        <v>21</v>
      </c>
      <c r="B86" s="88" t="s">
        <v>58</v>
      </c>
      <c r="C86" s="25">
        <f>'T1'!B26</f>
        <v>1849.04</v>
      </c>
      <c r="D86" s="19">
        <v>17</v>
      </c>
      <c r="E86" s="18" t="str">
        <f t="shared" si="2"/>
        <v xml:space="preserve">    Paraíba</v>
      </c>
      <c r="F86" s="25">
        <f t="shared" si="3"/>
        <v>1907.82</v>
      </c>
      <c r="G86" s="89">
        <f t="shared" si="4"/>
        <v>1953.08</v>
      </c>
    </row>
    <row r="87" spans="1:7" x14ac:dyDescent="0.25">
      <c r="A87" s="92">
        <f>RANK(C87,C$70:C$96,0) + (COUNTIF(C$70:C87,C87) - COUNTIF(B$70:B87,B87&amp;""))</f>
        <v>25</v>
      </c>
      <c r="B87" s="88" t="s">
        <v>59</v>
      </c>
      <c r="C87" s="25">
        <f>'T1'!B27</f>
        <v>1761.44</v>
      </c>
      <c r="D87" s="19">
        <v>18</v>
      </c>
      <c r="E87" s="18" t="str">
        <f t="shared" si="2"/>
        <v xml:space="preserve">    Mato Grosso do Sul</v>
      </c>
      <c r="F87" s="25">
        <f t="shared" si="3"/>
        <v>1865.3</v>
      </c>
      <c r="G87" s="89">
        <f t="shared" si="4"/>
        <v>1953.08</v>
      </c>
    </row>
    <row r="88" spans="1:7" x14ac:dyDescent="0.25">
      <c r="A88" s="92">
        <f>RANK(C88,C$70:C$96,0) + (COUNTIF(C$70:C88,C88) - COUNTIF(B$70:B88,B88&amp;""))</f>
        <v>3</v>
      </c>
      <c r="B88" s="88" t="s">
        <v>60</v>
      </c>
      <c r="C88" s="25">
        <f>'T1'!B28</f>
        <v>2161.6999999999998</v>
      </c>
      <c r="D88" s="19">
        <v>19</v>
      </c>
      <c r="E88" s="18" t="str">
        <f t="shared" si="2"/>
        <v xml:space="preserve">    Bahia</v>
      </c>
      <c r="F88" s="25">
        <f t="shared" si="3"/>
        <v>1853.68</v>
      </c>
      <c r="G88" s="89">
        <f t="shared" si="4"/>
        <v>1953.08</v>
      </c>
    </row>
    <row r="89" spans="1:7" x14ac:dyDescent="0.25">
      <c r="A89" s="92">
        <f>RANK(C89,C$70:C$96,0) + (COUNTIF(C$70:C89,C89) - COUNTIF(B$70:B89,B89&amp;""))</f>
        <v>8</v>
      </c>
      <c r="B89" s="88" t="s">
        <v>61</v>
      </c>
      <c r="C89" s="25">
        <f>'T1'!B29</f>
        <v>2037.2</v>
      </c>
      <c r="D89" s="19">
        <v>20</v>
      </c>
      <c r="E89" s="18" t="str">
        <f t="shared" si="2"/>
        <v xml:space="preserve">    Piauí</v>
      </c>
      <c r="F89" s="25">
        <f t="shared" si="3"/>
        <v>1853.37</v>
      </c>
      <c r="G89" s="89">
        <f t="shared" si="4"/>
        <v>1953.08</v>
      </c>
    </row>
    <row r="90" spans="1:7" x14ac:dyDescent="0.25">
      <c r="A90" s="92">
        <f>RANK(C90,C$70:C$96,0) + (COUNTIF(C$70:C90,C90) - COUNTIF(B$70:B90,B90&amp;""))</f>
        <v>6</v>
      </c>
      <c r="B90" s="20" t="s">
        <v>62</v>
      </c>
      <c r="C90" s="25">
        <f>'T1'!B31</f>
        <v>2098.17</v>
      </c>
      <c r="D90" s="19">
        <v>21</v>
      </c>
      <c r="E90" s="18" t="str">
        <f t="shared" si="2"/>
        <v xml:space="preserve">    Minas Gerais</v>
      </c>
      <c r="F90" s="25">
        <f t="shared" si="3"/>
        <v>1849.04</v>
      </c>
      <c r="G90" s="89">
        <f t="shared" si="4"/>
        <v>1953.08</v>
      </c>
    </row>
    <row r="91" spans="1:7" x14ac:dyDescent="0.25">
      <c r="A91" s="92">
        <f>RANK(C91,C$70:C$96,0) + (COUNTIF(C$70:C91,C91) - COUNTIF(B$70:B91,B91&amp;""))</f>
        <v>2</v>
      </c>
      <c r="B91" s="20" t="s">
        <v>63</v>
      </c>
      <c r="C91" s="25">
        <f>'T1'!B32</f>
        <v>2199.7800000000002</v>
      </c>
      <c r="D91" s="19">
        <v>22</v>
      </c>
      <c r="E91" s="18" t="str">
        <f t="shared" si="2"/>
        <v xml:space="preserve">    Ceará</v>
      </c>
      <c r="F91" s="25">
        <f t="shared" si="3"/>
        <v>1832.26</v>
      </c>
      <c r="G91" s="89">
        <f t="shared" si="4"/>
        <v>1953.08</v>
      </c>
    </row>
    <row r="92" spans="1:7" x14ac:dyDescent="0.25">
      <c r="A92" s="92">
        <f>RANK(C92,C$70:C$96,0) + (COUNTIF(C$70:C92,C92) - COUNTIF(B$70:B92,B92&amp;""))</f>
        <v>16</v>
      </c>
      <c r="B92" s="20" t="s">
        <v>64</v>
      </c>
      <c r="C92" s="25">
        <f>'T1'!B33</f>
        <v>1911.34</v>
      </c>
      <c r="D92" s="19">
        <v>23</v>
      </c>
      <c r="E92" s="18" t="str">
        <f t="shared" si="2"/>
        <v xml:space="preserve">    Rio Grande do Norte</v>
      </c>
      <c r="F92" s="25">
        <f t="shared" si="3"/>
        <v>1818.85</v>
      </c>
      <c r="G92" s="89">
        <f t="shared" si="4"/>
        <v>1953.08</v>
      </c>
    </row>
    <row r="93" spans="1:7" x14ac:dyDescent="0.25">
      <c r="A93" s="92">
        <f>RANK(C93,C$70:C$96,0) + (COUNTIF(C$70:C93,C93) - COUNTIF(B$70:B93,B93&amp;""))</f>
        <v>18</v>
      </c>
      <c r="B93" s="20" t="s">
        <v>65</v>
      </c>
      <c r="C93" s="25">
        <f>'T1'!B35</f>
        <v>1865.3</v>
      </c>
      <c r="D93" s="19">
        <v>24</v>
      </c>
      <c r="E93" s="18" t="str">
        <f t="shared" si="2"/>
        <v xml:space="preserve">    Alagoas</v>
      </c>
      <c r="F93" s="25">
        <f t="shared" si="3"/>
        <v>1792.18</v>
      </c>
      <c r="G93" s="89">
        <f t="shared" si="4"/>
        <v>1953.08</v>
      </c>
    </row>
    <row r="94" spans="1:7" x14ac:dyDescent="0.25">
      <c r="A94" s="92">
        <f>RANK(C94,C$70:C$96,0) + (COUNTIF(C$70:C94,C94) - COUNTIF(B$70:B94,B94&amp;""))</f>
        <v>7</v>
      </c>
      <c r="B94" s="20" t="s">
        <v>66</v>
      </c>
      <c r="C94" s="25">
        <f>'T1'!B36</f>
        <v>2047.96</v>
      </c>
      <c r="D94" s="19">
        <v>25</v>
      </c>
      <c r="E94" s="18" t="str">
        <f t="shared" si="2"/>
        <v xml:space="preserve">    Espírito Santo</v>
      </c>
      <c r="F94" s="25">
        <f t="shared" si="3"/>
        <v>1761.44</v>
      </c>
      <c r="G94" s="89">
        <f t="shared" si="4"/>
        <v>1953.08</v>
      </c>
    </row>
    <row r="95" spans="1:7" x14ac:dyDescent="0.25">
      <c r="A95" s="92">
        <f>RANK(C95,C$70:C$96,0) + (COUNTIF(C$70:C95,C95) - COUNTIF(B$70:B95,B95&amp;""))</f>
        <v>15</v>
      </c>
      <c r="B95" s="20" t="s">
        <v>67</v>
      </c>
      <c r="C95" s="25">
        <f>'T1'!B37</f>
        <v>1928.17</v>
      </c>
      <c r="D95" s="19">
        <v>26</v>
      </c>
      <c r="E95" s="18" t="str">
        <f t="shared" si="2"/>
        <v xml:space="preserve">    Sergipe</v>
      </c>
      <c r="F95" s="25">
        <f t="shared" si="3"/>
        <v>1728.05</v>
      </c>
      <c r="G95" s="89">
        <f t="shared" si="4"/>
        <v>1953.08</v>
      </c>
    </row>
    <row r="96" spans="1:7" x14ac:dyDescent="0.25">
      <c r="A96" s="92">
        <f>RANK(C96,C$70:C$96,0) + (COUNTIF(C$70:C96,C96) - COUNTIF(B$70:B96,B96&amp;""))</f>
        <v>11</v>
      </c>
      <c r="B96" s="20" t="s">
        <v>68</v>
      </c>
      <c r="C96" s="25">
        <f>'T1'!B38</f>
        <v>1982.79</v>
      </c>
      <c r="D96" s="19">
        <v>27</v>
      </c>
      <c r="E96" s="18" t="str">
        <f t="shared" si="2"/>
        <v xml:space="preserve">    Pernambuco</v>
      </c>
      <c r="F96" s="25">
        <f t="shared" si="3"/>
        <v>1726.51</v>
      </c>
      <c r="G96" s="89">
        <f t="shared" si="4"/>
        <v>1953.08</v>
      </c>
    </row>
    <row r="97" spans="1:7" x14ac:dyDescent="0.25">
      <c r="A97" s="92"/>
      <c r="C97" s="24"/>
      <c r="D97" s="19"/>
      <c r="E97" s="18"/>
      <c r="F97" s="24"/>
      <c r="G97" s="89"/>
    </row>
    <row r="98" spans="1:7" x14ac:dyDescent="0.25">
      <c r="A98" s="92"/>
      <c r="D98" s="19"/>
      <c r="E98" s="18"/>
      <c r="F98" s="24"/>
      <c r="G98" s="89"/>
    </row>
    <row r="99" spans="1:7" x14ac:dyDescent="0.25">
      <c r="A99" s="92"/>
      <c r="D99" s="19"/>
      <c r="E99" s="18"/>
      <c r="F99" s="24"/>
      <c r="G99" s="89"/>
    </row>
    <row r="100" spans="1:7" x14ac:dyDescent="0.25">
      <c r="A100" s="92"/>
      <c r="D100" s="19"/>
      <c r="E100" s="18"/>
      <c r="F100" s="24"/>
      <c r="G100" s="89"/>
    </row>
    <row r="101" spans="1:7" x14ac:dyDescent="0.25">
      <c r="A101" s="92"/>
      <c r="D101" s="19"/>
      <c r="E101" s="18"/>
      <c r="F101" s="24"/>
      <c r="G101" s="89"/>
    </row>
    <row r="102" spans="1:7" x14ac:dyDescent="0.25">
      <c r="D102" s="19"/>
    </row>
  </sheetData>
  <mergeCells count="27">
    <mergeCell ref="A5:E5"/>
    <mergeCell ref="AH11:AH12"/>
    <mergeCell ref="AI11:AI12"/>
    <mergeCell ref="AJ11:AJ12"/>
    <mergeCell ref="A33:E33"/>
    <mergeCell ref="A49:E49"/>
    <mergeCell ref="AJ39:AJ40"/>
    <mergeCell ref="AE11:AE12"/>
    <mergeCell ref="AF11:AF12"/>
    <mergeCell ref="AG11:AG12"/>
    <mergeCell ref="AE39:AE40"/>
    <mergeCell ref="AF39:AF40"/>
    <mergeCell ref="AG39:AG40"/>
    <mergeCell ref="AH39:AH40"/>
    <mergeCell ref="AI39:AI40"/>
    <mergeCell ref="AJ57:AJ58"/>
    <mergeCell ref="AE70:AE71"/>
    <mergeCell ref="AF70:AF71"/>
    <mergeCell ref="AG70:AG71"/>
    <mergeCell ref="AH70:AH71"/>
    <mergeCell ref="AI70:AI71"/>
    <mergeCell ref="AJ70:AJ71"/>
    <mergeCell ref="AE57:AE58"/>
    <mergeCell ref="AF57:AF58"/>
    <mergeCell ref="AG57:AG58"/>
    <mergeCell ref="AH57:AH58"/>
    <mergeCell ref="AI57:AI58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/>
  <dimension ref="A1:O22"/>
  <sheetViews>
    <sheetView showGridLines="0" tabSelected="1" zoomScaleNormal="100" workbookViewId="0">
      <selection activeCell="H23" sqref="H23"/>
    </sheetView>
  </sheetViews>
  <sheetFormatPr defaultRowHeight="15" x14ac:dyDescent="0.25"/>
  <cols>
    <col min="1" max="1" width="9.140625" customWidth="1"/>
  </cols>
  <sheetData>
    <row r="1" spans="1:1" s="4" customFormat="1" ht="20.25" x14ac:dyDescent="0.3">
      <c r="A1" s="5" t="s">
        <v>7</v>
      </c>
    </row>
    <row r="2" spans="1:1" s="4" customFormat="1" ht="18.75" x14ac:dyDescent="0.3">
      <c r="A2" s="6" t="s">
        <v>119</v>
      </c>
    </row>
    <row r="3" spans="1:1" s="8" customFormat="1" ht="15.75" x14ac:dyDescent="0.25">
      <c r="A3" s="7">
        <v>46143</v>
      </c>
    </row>
    <row r="5" spans="1:1" s="10" customFormat="1" ht="16.5" thickBot="1" x14ac:dyDescent="0.3">
      <c r="A5" s="9" t="s">
        <v>6</v>
      </c>
    </row>
    <row r="6" spans="1:1" x14ac:dyDescent="0.25">
      <c r="A6" s="11" t="s">
        <v>120</v>
      </c>
    </row>
    <row r="7" spans="1:1" x14ac:dyDescent="0.25">
      <c r="A7" s="11" t="s">
        <v>121</v>
      </c>
    </row>
    <row r="8" spans="1:1" x14ac:dyDescent="0.25">
      <c r="A8" s="12" t="s">
        <v>122</v>
      </c>
    </row>
    <row r="9" spans="1:1" x14ac:dyDescent="0.25">
      <c r="A9" s="12" t="s">
        <v>123</v>
      </c>
    </row>
    <row r="10" spans="1:1" x14ac:dyDescent="0.25">
      <c r="A10" s="12" t="s">
        <v>180</v>
      </c>
    </row>
    <row r="11" spans="1:1" x14ac:dyDescent="0.25">
      <c r="A11" s="12" t="s">
        <v>124</v>
      </c>
    </row>
    <row r="12" spans="1:1" x14ac:dyDescent="0.25">
      <c r="A12" s="12"/>
    </row>
    <row r="14" spans="1:1" x14ac:dyDescent="0.25">
      <c r="A14" s="12"/>
    </row>
    <row r="15" spans="1:1" x14ac:dyDescent="0.25">
      <c r="A15" s="12"/>
    </row>
    <row r="22" spans="15:15" x14ac:dyDescent="0.25">
      <c r="O22" s="13"/>
    </row>
  </sheetData>
  <hyperlinks>
    <hyperlink ref="A6" location="'T1'!A1" display="Tabela 1 - Variação (%) no Volume de Vendas do Comércio Varejista Restrito e Ampliado - Brasil e Espírito Santo" xr:uid="{00000000-0004-0000-0500-000000000000}"/>
    <hyperlink ref="A7" location="'T2'!A1" display="Tabela 2 - Variação (%) da Receita Nominal de Vendas do Comércio Varejista Restrito e Ampliado - Brasil e Espírito Santo" xr:uid="{00000000-0004-0000-0500-000001000000}"/>
    <hyperlink ref="A8" location="'G1'!A1" display="Gráfico 2 - Saldo Comercial e Corrente de Comércio - Espírito Santo - US$ milhões" xr:uid="{00000000-0004-0000-0500-000003000000}"/>
    <hyperlink ref="A9" location="'G2'!A1" display="Gráfico 3 - Participação (%) das unidades da Federação nas exportações brasileiras* - %" xr:uid="{00000000-0004-0000-0500-000004000000}"/>
    <hyperlink ref="A10" location="'G3'!A1" display="Gráfico 4 - Participação (%) das unidades da Federação nas importações brasileiras* - %" xr:uid="{00000000-0004-0000-0500-000005000000}"/>
    <hyperlink ref="A11" location="'G4'!A1" display="Gráfico 5 - Exportações - Espírito Santo - Segundo Fator Agregado - Participação (%)" xr:uid="{00000000-0004-0000-0500-000006000000}"/>
  </hyperlink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Lista!$A:$A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/>
  <dimension ref="A1:G40"/>
  <sheetViews>
    <sheetView showGridLines="0" topLeftCell="A6" zoomScaleNormal="100" workbookViewId="0">
      <selection activeCell="J19" sqref="J19"/>
    </sheetView>
  </sheetViews>
  <sheetFormatPr defaultRowHeight="15" x14ac:dyDescent="0.25"/>
  <cols>
    <col min="1" max="2" width="19.140625" style="20" customWidth="1"/>
    <col min="3" max="5" width="23.140625" style="20" customWidth="1"/>
    <col min="6" max="8" width="9.140625" style="20"/>
    <col min="9" max="9" width="13.42578125" style="20" bestFit="1" customWidth="1"/>
    <col min="10" max="16384" width="9.140625" style="20"/>
  </cols>
  <sheetData>
    <row r="1" spans="1:7" ht="15.75" customHeight="1" x14ac:dyDescent="0.25">
      <c r="A1" s="93" t="s">
        <v>176</v>
      </c>
      <c r="B1" s="45"/>
      <c r="C1" s="45"/>
      <c r="D1" s="45"/>
      <c r="E1" s="45"/>
    </row>
    <row r="2" spans="1:7" ht="15.75" customHeight="1" x14ac:dyDescent="0.25">
      <c r="A2" s="93" t="s">
        <v>118</v>
      </c>
      <c r="B2" s="45"/>
      <c r="C2" s="45"/>
      <c r="D2" s="45"/>
      <c r="E2" s="45"/>
    </row>
    <row r="3" spans="1:7" ht="15.75" customHeight="1" x14ac:dyDescent="0.25">
      <c r="A3" s="84">
        <f>Sumário!$A$3</f>
        <v>46143</v>
      </c>
      <c r="B3" s="46"/>
      <c r="C3" s="46"/>
      <c r="D3" s="46"/>
      <c r="E3" s="46"/>
    </row>
    <row r="4" spans="1:7" ht="21" customHeight="1" x14ac:dyDescent="0.25">
      <c r="A4" s="142" t="s">
        <v>87</v>
      </c>
      <c r="B4" s="146" t="s">
        <v>94</v>
      </c>
      <c r="C4" s="143" t="s">
        <v>88</v>
      </c>
      <c r="D4" s="144"/>
      <c r="E4" s="145"/>
    </row>
    <row r="5" spans="1:7" ht="19.5" customHeight="1" x14ac:dyDescent="0.25">
      <c r="A5" s="142"/>
      <c r="B5" s="147"/>
      <c r="C5" s="104" t="s">
        <v>89</v>
      </c>
      <c r="D5" s="59" t="s">
        <v>90</v>
      </c>
      <c r="E5" s="60" t="s">
        <v>91</v>
      </c>
    </row>
    <row r="6" spans="1:7" ht="19.5" customHeight="1" x14ac:dyDescent="0.25">
      <c r="A6" s="99" t="s">
        <v>1</v>
      </c>
      <c r="B6" s="47">
        <f t="array" ref="B6">INDEX('Tabela 2296'!$C:$C,
MATCH(1,
('Tabela 2296'!$B:$B='T1'!A6)*
('Tabela 2296'!$A:$A='T1'!$A$3),
0))</f>
        <v>1953.08</v>
      </c>
      <c r="C6" s="105">
        <f t="array" ref="C6">INDEX('Tabela 2296'!I:I,
MATCH(1,
('Tabela 2296'!$B:$B='T1'!$A6)*
('Tabela 2296'!$A:$A='T1'!$A$3),
0))</f>
        <v>0.36</v>
      </c>
      <c r="D6" s="105">
        <f t="array" ref="D6">INDEX('Tabela 2296'!J:J,
MATCH(1,
('Tabela 2296'!$B:$B='T1'!$A6)*
('Tabela 2296'!$A:$A='T1'!$A$3),
0))</f>
        <v>3.26</v>
      </c>
      <c r="E6" s="48">
        <f t="array" ref="E6">INDEX('Tabela 2296'!K:K,
MATCH(1,
('Tabela 2296'!$B:$B='T1'!$A6)*
('Tabela 2296'!$A:$A='T1'!$A$3),
0))</f>
        <v>6.93</v>
      </c>
      <c r="F6" s="57"/>
    </row>
    <row r="7" spans="1:7" ht="19.5" customHeight="1" x14ac:dyDescent="0.25">
      <c r="A7" s="100" t="s">
        <v>126</v>
      </c>
      <c r="B7" s="53">
        <f t="array" ref="B7">INDEX('Tabela 2296'!$C:$C,
MATCH(1,
('Tabela 2296'!$B:$B='T1'!A7)*
('Tabela 2296'!$A:$A='T1'!$A$3),
0))</f>
        <v>2000.84</v>
      </c>
      <c r="C7" s="106">
        <f t="array" ref="C7">INDEX('Tabela 2296'!I:I,
MATCH(1,
('Tabela 2296'!$B:$B='T1'!$A7)*
('Tabela 2296'!$A:$A='T1'!$A$3),
0))</f>
        <v>0.33</v>
      </c>
      <c r="D7" s="106">
        <f t="array" ref="D7">INDEX('Tabela 2296'!J:J,
MATCH(1,
('Tabela 2296'!$B:$B='T1'!$A7)*
('Tabela 2296'!$A:$A='T1'!$A$3),
0))</f>
        <v>2.95</v>
      </c>
      <c r="E7" s="54">
        <f t="array" ref="E7">INDEX('Tabela 2296'!K:K,
MATCH(1,
('Tabela 2296'!$B:$B='T1'!$A7)*
('Tabela 2296'!$A:$A='T1'!$A$3),
0))</f>
        <v>5.95</v>
      </c>
    </row>
    <row r="8" spans="1:7" x14ac:dyDescent="0.25">
      <c r="A8" s="101" t="s">
        <v>130</v>
      </c>
      <c r="B8" s="49">
        <f t="array" ref="B8">INDEX('Tabela 2296'!$C:$C,
MATCH(1,
('Tabela 2296'!$B:$B='T1'!A8)*
('Tabela 2296'!$A:$A='T1'!$A$3),
0))</f>
        <v>2123.4299999999998</v>
      </c>
      <c r="C8" s="107">
        <f t="array" ref="C8">INDEX('Tabela 2296'!I:I,
MATCH(1,
('Tabela 2296'!$B:$B='T1'!$A8)*
('Tabela 2296'!$A:$A='T1'!$A$3),
0))</f>
        <v>7.0000000000000007E-2</v>
      </c>
      <c r="D8" s="107">
        <f t="array" ref="D8">INDEX('Tabela 2296'!J:J,
MATCH(1,
('Tabela 2296'!$B:$B='T1'!$A8)*
('Tabela 2296'!$A:$A='T1'!$A$3),
0))</f>
        <v>1.88</v>
      </c>
      <c r="E8" s="50">
        <f t="array" ref="E8">INDEX('Tabela 2296'!K:K,
MATCH(1,
('Tabela 2296'!$B:$B='T1'!$A8)*
('Tabela 2296'!$A:$A='T1'!$A$3),
0))</f>
        <v>5.62</v>
      </c>
      <c r="G8" s="18"/>
    </row>
    <row r="9" spans="1:7" x14ac:dyDescent="0.25">
      <c r="A9" s="101" t="s">
        <v>131</v>
      </c>
      <c r="B9" s="49">
        <f t="array" ref="B9">INDEX('Tabela 2296'!$C:$C,
MATCH(1,
('Tabela 2296'!$B:$B='T1'!A9)*
('Tabela 2296'!$A:$A='T1'!$A$3),
0))</f>
        <v>2281.15</v>
      </c>
      <c r="C9" s="107">
        <f t="array" ref="C9">INDEX('Tabela 2296'!I:I,
MATCH(1,
('Tabela 2296'!$B:$B='T1'!$A9)*
('Tabela 2296'!$A:$A='T1'!$A$3),
0))</f>
        <v>0.12</v>
      </c>
      <c r="D9" s="107">
        <f t="array" ref="D9">INDEX('Tabela 2296'!J:J,
MATCH(1,
('Tabela 2296'!$B:$B='T1'!$A9)*
('Tabela 2296'!$A:$A='T1'!$A$3),
0))</f>
        <v>7.11</v>
      </c>
      <c r="E9" s="50">
        <f t="array" ref="E9">INDEX('Tabela 2296'!K:K,
MATCH(1,
('Tabela 2296'!$B:$B='T1'!$A9)*
('Tabela 2296'!$A:$A='T1'!$A$3),
0))</f>
        <v>10.039999999999999</v>
      </c>
      <c r="F9" s="21"/>
      <c r="G9" s="18"/>
    </row>
    <row r="10" spans="1:7" x14ac:dyDescent="0.25">
      <c r="A10" s="101" t="s">
        <v>132</v>
      </c>
      <c r="B10" s="49">
        <f t="array" ref="B10">INDEX('Tabela 2296'!$C:$C,
MATCH(1,
('Tabela 2296'!$B:$B='T1'!A10)*
('Tabela 2296'!$A:$A='T1'!$A$3),
0))</f>
        <v>1929.6</v>
      </c>
      <c r="C10" s="107">
        <f t="array" ref="C10">INDEX('Tabela 2296'!I:I,
MATCH(1,
('Tabela 2296'!$B:$B='T1'!$A10)*
('Tabela 2296'!$A:$A='T1'!$A$3),
0))</f>
        <v>0.41</v>
      </c>
      <c r="D10" s="107">
        <f t="array" ref="D10">INDEX('Tabela 2296'!J:J,
MATCH(1,
('Tabela 2296'!$B:$B='T1'!$A10)*
('Tabela 2296'!$A:$A='T1'!$A$3),
0))</f>
        <v>1.97</v>
      </c>
      <c r="E10" s="50">
        <f t="array" ref="E10">INDEX('Tabela 2296'!K:K,
MATCH(1,
('Tabela 2296'!$B:$B='T1'!$A10)*
('Tabela 2296'!$A:$A='T1'!$A$3),
0))</f>
        <v>5.15</v>
      </c>
      <c r="F10" s="21"/>
      <c r="G10" s="18"/>
    </row>
    <row r="11" spans="1:7" x14ac:dyDescent="0.25">
      <c r="A11" s="101" t="s">
        <v>133</v>
      </c>
      <c r="B11" s="49">
        <f t="array" ref="B11">INDEX('Tabela 2296'!$C:$C,
MATCH(1,
('Tabela 2296'!$B:$B='T1'!A11)*
('Tabela 2296'!$A:$A='T1'!$A$3),
0))</f>
        <v>2114.88</v>
      </c>
      <c r="C11" s="107">
        <f t="array" ref="C11">INDEX('Tabela 2296'!I:I,
MATCH(1,
('Tabela 2296'!$B:$B='T1'!$A11)*
('Tabela 2296'!$A:$A='T1'!$A$3),
0))</f>
        <v>0.39</v>
      </c>
      <c r="D11" s="107">
        <f t="array" ref="D11">INDEX('Tabela 2296'!J:J,
MATCH(1,
('Tabela 2296'!$B:$B='T1'!$A11)*
('Tabela 2296'!$A:$A='T1'!$A$3),
0))</f>
        <v>1.86</v>
      </c>
      <c r="E11" s="50">
        <f t="array" ref="E11">INDEX('Tabela 2296'!K:K,
MATCH(1,
('Tabela 2296'!$B:$B='T1'!$A11)*
('Tabela 2296'!$A:$A='T1'!$A$3),
0))</f>
        <v>4.8499999999999996</v>
      </c>
      <c r="F11" s="21"/>
      <c r="G11" s="18"/>
    </row>
    <row r="12" spans="1:7" x14ac:dyDescent="0.25">
      <c r="A12" s="101" t="s">
        <v>134</v>
      </c>
      <c r="B12" s="49">
        <f t="array" ref="B12">INDEX('Tabela 2296'!$C:$C,
MATCH(1,
('Tabela 2296'!$B:$B='T1'!A12)*
('Tabela 2296'!$A:$A='T1'!$A$3),
0))</f>
        <v>1963.54</v>
      </c>
      <c r="C12" s="107">
        <f t="array" ref="C12">INDEX('Tabela 2296'!I:I,
MATCH(1,
('Tabela 2296'!$B:$B='T1'!$A12)*
('Tabela 2296'!$A:$A='T1'!$A$3),
0))</f>
        <v>0.37</v>
      </c>
      <c r="D12" s="107">
        <f t="array" ref="D12">INDEX('Tabela 2296'!J:J,
MATCH(1,
('Tabela 2296'!$B:$B='T1'!$A12)*
('Tabela 2296'!$A:$A='T1'!$A$3),
0))</f>
        <v>2.81</v>
      </c>
      <c r="E12" s="50">
        <f t="array" ref="E12">INDEX('Tabela 2296'!K:K,
MATCH(1,
('Tabela 2296'!$B:$B='T1'!$A12)*
('Tabela 2296'!$A:$A='T1'!$A$3),
0))</f>
        <v>5.67</v>
      </c>
      <c r="G12" s="18"/>
    </row>
    <row r="13" spans="1:7" x14ac:dyDescent="0.25">
      <c r="A13" s="101" t="s">
        <v>135</v>
      </c>
      <c r="B13" s="49">
        <f t="array" ref="B13">INDEX('Tabela 2296'!$C:$C,
MATCH(1,
('Tabela 2296'!$B:$B='T1'!A13)*
('Tabela 2296'!$A:$A='T1'!$A$3),
0))</f>
        <v>1992.21</v>
      </c>
      <c r="C13" s="107">
        <f t="array" ref="C13">INDEX('Tabela 2296'!I:I,
MATCH(1,
('Tabela 2296'!$B:$B='T1'!$A13)*
('Tabela 2296'!$A:$A='T1'!$A$3),
0))</f>
        <v>7.0000000000000007E-2</v>
      </c>
      <c r="D13" s="107">
        <f t="array" ref="D13">INDEX('Tabela 2296'!J:J,
MATCH(1,
('Tabela 2296'!$B:$B='T1'!$A13)*
('Tabela 2296'!$A:$A='T1'!$A$3),
0))</f>
        <v>4.05</v>
      </c>
      <c r="E13" s="50">
        <f t="array" ref="E13">INDEX('Tabela 2296'!K:K,
MATCH(1,
('Tabela 2296'!$B:$B='T1'!$A13)*
('Tabela 2296'!$A:$A='T1'!$A$3),
0))</f>
        <v>7.02</v>
      </c>
      <c r="F13" s="21"/>
      <c r="G13" s="18"/>
    </row>
    <row r="14" spans="1:7" x14ac:dyDescent="0.25">
      <c r="A14" s="101" t="s">
        <v>136</v>
      </c>
      <c r="B14" s="49">
        <f t="array" ref="B14">INDEX('Tabela 2296'!$C:$C,
MATCH(1,
('Tabela 2296'!$B:$B='T1'!A14)*
('Tabela 2296'!$A:$A='T1'!$A$3),
0))</f>
        <v>2013.21</v>
      </c>
      <c r="C14" s="107">
        <f t="array" ref="C14">INDEX('Tabela 2296'!I:I,
MATCH(1,
('Tabela 2296'!$B:$B='T1'!$A14)*
('Tabela 2296'!$A:$A='T1'!$A$3),
0))</f>
        <v>0.49</v>
      </c>
      <c r="D14" s="107">
        <f t="array" ref="D14">INDEX('Tabela 2296'!J:J,
MATCH(1,
('Tabela 2296'!$B:$B='T1'!$A14)*
('Tabela 2296'!$A:$A='T1'!$A$3),
0))</f>
        <v>3.26</v>
      </c>
      <c r="E14" s="50">
        <f t="array" ref="E14">INDEX('Tabela 2296'!K:K,
MATCH(1,
('Tabela 2296'!$B:$B='T1'!$A14)*
('Tabela 2296'!$A:$A='T1'!$A$3),
0))</f>
        <v>5.77</v>
      </c>
      <c r="F14" s="21"/>
      <c r="G14" s="18"/>
    </row>
    <row r="15" spans="1:7" x14ac:dyDescent="0.25">
      <c r="A15" s="100" t="s">
        <v>127</v>
      </c>
      <c r="B15" s="53">
        <f t="array" ref="B15">INDEX('Tabela 2296'!$C:$C,
MATCH(1,
('Tabela 2296'!$B:$B='T1'!A15)*
('Tabela 2296'!$A:$A='T1'!$A$3),
0))</f>
        <v>1835.1</v>
      </c>
      <c r="C15" s="106">
        <f t="array" ref="C15">INDEX('Tabela 2296'!I:I,
MATCH(1,
('Tabela 2296'!$B:$B='T1'!$A15)*
('Tabela 2296'!$A:$A='T1'!$A$3),
0))</f>
        <v>0.39</v>
      </c>
      <c r="D15" s="106">
        <f t="array" ref="D15">INDEX('Tabela 2296'!J:J,
MATCH(1,
('Tabela 2296'!$B:$B='T1'!$A15)*
('Tabela 2296'!$A:$A='T1'!$A$3),
0))</f>
        <v>4.46</v>
      </c>
      <c r="E15" s="54">
        <f t="array" ref="E15">INDEX('Tabela 2296'!K:K,
MATCH(1,
('Tabela 2296'!$B:$B='T1'!$A15)*
('Tabela 2296'!$A:$A='T1'!$A$3),
0))</f>
        <v>7.48</v>
      </c>
      <c r="F15" s="21"/>
      <c r="G15" s="18"/>
    </row>
    <row r="16" spans="1:7" x14ac:dyDescent="0.25">
      <c r="A16" s="101" t="s">
        <v>137</v>
      </c>
      <c r="B16" s="49">
        <f t="array" ref="B16">INDEX('Tabela 2296'!$C:$C,
MATCH(1,
('Tabela 2296'!$B:$B='T1'!A16)*
('Tabela 2296'!$A:$A='T1'!$A$3),
0))</f>
        <v>1936.03</v>
      </c>
      <c r="C16" s="107">
        <f t="array" ref="C16">INDEX('Tabela 2296'!I:I,
MATCH(1,
('Tabela 2296'!$B:$B='T1'!$A16)*
('Tabela 2296'!$A:$A='T1'!$A$3),
0))</f>
        <v>0.02</v>
      </c>
      <c r="D16" s="107">
        <f t="array" ref="D16">INDEX('Tabela 2296'!J:J,
MATCH(1,
('Tabela 2296'!$B:$B='T1'!$A16)*
('Tabela 2296'!$A:$A='T1'!$A$3),
0))</f>
        <v>5.8</v>
      </c>
      <c r="E16" s="50">
        <f t="array" ref="E16">INDEX('Tabela 2296'!K:K,
MATCH(1,
('Tabela 2296'!$B:$B='T1'!$A16)*
('Tabela 2296'!$A:$A='T1'!$A$3),
0))</f>
        <v>10.29</v>
      </c>
      <c r="G16" s="18"/>
    </row>
    <row r="17" spans="1:7" x14ac:dyDescent="0.25">
      <c r="A17" s="101" t="s">
        <v>138</v>
      </c>
      <c r="B17" s="49">
        <f t="array" ref="B17">INDEX('Tabela 2296'!$C:$C,
MATCH(1,
('Tabela 2296'!$B:$B='T1'!A17)*
('Tabela 2296'!$A:$A='T1'!$A$3),
0))</f>
        <v>1853.37</v>
      </c>
      <c r="C17" s="107">
        <f t="array" ref="C17">INDEX('Tabela 2296'!I:I,
MATCH(1,
('Tabela 2296'!$B:$B='T1'!$A17)*
('Tabela 2296'!$A:$A='T1'!$A$3),
0))</f>
        <v>0</v>
      </c>
      <c r="D17" s="107">
        <f t="array" ref="D17">INDEX('Tabela 2296'!J:J,
MATCH(1,
('Tabela 2296'!$B:$B='T1'!$A17)*
('Tabela 2296'!$A:$A='T1'!$A$3),
0))</f>
        <v>4.87</v>
      </c>
      <c r="E17" s="50">
        <f t="array" ref="E17">INDEX('Tabela 2296'!K:K,
MATCH(1,
('Tabela 2296'!$B:$B='T1'!$A17)*
('Tabela 2296'!$A:$A='T1'!$A$3),
0))</f>
        <v>6.14</v>
      </c>
      <c r="G17" s="18"/>
    </row>
    <row r="18" spans="1:7" x14ac:dyDescent="0.25">
      <c r="A18" s="101" t="s">
        <v>139</v>
      </c>
      <c r="B18" s="49">
        <f t="array" ref="B18">INDEX('Tabela 2296'!$C:$C,
MATCH(1,
('Tabela 2296'!$B:$B='T1'!A18)*
('Tabela 2296'!$A:$A='T1'!$A$3),
0))</f>
        <v>1832.26</v>
      </c>
      <c r="C18" s="107">
        <f t="array" ref="C18">INDEX('Tabela 2296'!I:I,
MATCH(1,
('Tabela 2296'!$B:$B='T1'!$A18)*
('Tabela 2296'!$A:$A='T1'!$A$3),
0))</f>
        <v>0.1</v>
      </c>
      <c r="D18" s="107">
        <f t="array" ref="D18">INDEX('Tabela 2296'!J:J,
MATCH(1,
('Tabela 2296'!$B:$B='T1'!$A18)*
('Tabela 2296'!$A:$A='T1'!$A$3),
0))</f>
        <v>2.42</v>
      </c>
      <c r="E18" s="50">
        <f t="array" ref="E18">INDEX('Tabela 2296'!K:K,
MATCH(1,
('Tabela 2296'!$B:$B='T1'!$A18)*
('Tabela 2296'!$A:$A='T1'!$A$3),
0))</f>
        <v>7.3</v>
      </c>
      <c r="G18" s="18"/>
    </row>
    <row r="19" spans="1:7" x14ac:dyDescent="0.25">
      <c r="A19" s="101" t="s">
        <v>140</v>
      </c>
      <c r="B19" s="49">
        <f t="array" ref="B19">INDEX('Tabela 2296'!$C:$C,
MATCH(1,
('Tabela 2296'!$B:$B='T1'!A19)*
('Tabela 2296'!$A:$A='T1'!$A$3),
0))</f>
        <v>1818.85</v>
      </c>
      <c r="C19" s="107">
        <f t="array" ref="C19">INDEX('Tabela 2296'!I:I,
MATCH(1,
('Tabela 2296'!$B:$B='T1'!$A19)*
('Tabela 2296'!$A:$A='T1'!$A$3),
0))</f>
        <v>0.56000000000000005</v>
      </c>
      <c r="D19" s="107">
        <f t="array" ref="D19">INDEX('Tabela 2296'!J:J,
MATCH(1,
('Tabela 2296'!$B:$B='T1'!$A19)*
('Tabela 2296'!$A:$A='T1'!$A$3),
0))</f>
        <v>3.96</v>
      </c>
      <c r="E19" s="50">
        <f t="array" ref="E19">INDEX('Tabela 2296'!K:K,
MATCH(1,
('Tabela 2296'!$B:$B='T1'!$A19)*
('Tabela 2296'!$A:$A='T1'!$A$3),
0))</f>
        <v>5.74</v>
      </c>
      <c r="G19" s="18"/>
    </row>
    <row r="20" spans="1:7" x14ac:dyDescent="0.25">
      <c r="A20" s="101" t="s">
        <v>141</v>
      </c>
      <c r="B20" s="49">
        <f t="array" ref="B20">INDEX('Tabela 2296'!$C:$C,
MATCH(1,
('Tabela 2296'!$B:$B='T1'!A20)*
('Tabela 2296'!$A:$A='T1'!$A$3),
0))</f>
        <v>1907.82</v>
      </c>
      <c r="C20" s="107">
        <f t="array" ref="C20">INDEX('Tabela 2296'!I:I,
MATCH(1,
('Tabela 2296'!$B:$B='T1'!$A20)*
('Tabela 2296'!$A:$A='T1'!$A$3),
0))</f>
        <v>0.01</v>
      </c>
      <c r="D20" s="107">
        <f t="array" ref="D20">INDEX('Tabela 2296'!J:J,
MATCH(1,
('Tabela 2296'!$B:$B='T1'!$A20)*
('Tabela 2296'!$A:$A='T1'!$A$3),
0))</f>
        <v>3.41</v>
      </c>
      <c r="E20" s="50">
        <f t="array" ref="E20">INDEX('Tabela 2296'!K:K,
MATCH(1,
('Tabela 2296'!$B:$B='T1'!$A20)*
('Tabela 2296'!$A:$A='T1'!$A$3),
0))</f>
        <v>9.52</v>
      </c>
      <c r="G20" s="18"/>
    </row>
    <row r="21" spans="1:7" x14ac:dyDescent="0.25">
      <c r="A21" s="101" t="s">
        <v>142</v>
      </c>
      <c r="B21" s="49">
        <f t="array" ref="B21">INDEX('Tabela 2296'!$C:$C,
MATCH(1,
('Tabela 2296'!$B:$B='T1'!A21)*
('Tabela 2296'!$A:$A='T1'!$A$3),
0))</f>
        <v>1726.51</v>
      </c>
      <c r="C21" s="107">
        <f t="array" ref="C21">INDEX('Tabela 2296'!I:I,
MATCH(1,
('Tabela 2296'!$B:$B='T1'!$A21)*
('Tabela 2296'!$A:$A='T1'!$A$3),
0))</f>
        <v>0.23</v>
      </c>
      <c r="D21" s="107">
        <f t="array" ref="D21">INDEX('Tabela 2296'!J:J,
MATCH(1,
('Tabela 2296'!$B:$B='T1'!$A21)*
('Tabela 2296'!$A:$A='T1'!$A$3),
0))</f>
        <v>2.69</v>
      </c>
      <c r="E21" s="50">
        <f t="array" ref="E21">INDEX('Tabela 2296'!K:K,
MATCH(1,
('Tabela 2296'!$B:$B='T1'!$A21)*
('Tabela 2296'!$A:$A='T1'!$A$3),
0))</f>
        <v>3.62</v>
      </c>
      <c r="G21" s="18"/>
    </row>
    <row r="22" spans="1:7" x14ac:dyDescent="0.25">
      <c r="A22" s="101" t="s">
        <v>143</v>
      </c>
      <c r="B22" s="49">
        <f t="array" ref="B22">INDEX('Tabela 2296'!$C:$C,
MATCH(1,
('Tabela 2296'!$B:$B='T1'!A22)*
('Tabela 2296'!$A:$A='T1'!$A$3),
0))</f>
        <v>1792.18</v>
      </c>
      <c r="C22" s="107">
        <f t="array" ref="C22">INDEX('Tabela 2296'!I:I,
MATCH(1,
('Tabela 2296'!$B:$B='T1'!$A22)*
('Tabela 2296'!$A:$A='T1'!$A$3),
0))</f>
        <v>0.75</v>
      </c>
      <c r="D22" s="107">
        <f t="array" ref="D22">INDEX('Tabela 2296'!J:J,
MATCH(1,
('Tabela 2296'!$B:$B='T1'!$A22)*
('Tabela 2296'!$A:$A='T1'!$A$3),
0))</f>
        <v>4.1399999999999997</v>
      </c>
      <c r="E22" s="50">
        <f t="array" ref="E22">INDEX('Tabela 2296'!K:K,
MATCH(1,
('Tabela 2296'!$B:$B='T1'!$A22)*
('Tabela 2296'!$A:$A='T1'!$A$3),
0))</f>
        <v>8.4700000000000006</v>
      </c>
      <c r="G22" s="18"/>
    </row>
    <row r="23" spans="1:7" x14ac:dyDescent="0.25">
      <c r="A23" s="101" t="s">
        <v>144</v>
      </c>
      <c r="B23" s="49">
        <f t="array" ref="B23">INDEX('Tabela 2296'!$C:$C,
MATCH(1,
('Tabela 2296'!$B:$B='T1'!A23)*
('Tabela 2296'!$A:$A='T1'!$A$3),
0))</f>
        <v>1728.05</v>
      </c>
      <c r="C23" s="107">
        <f t="array" ref="C23">INDEX('Tabela 2296'!I:I,
MATCH(1,
('Tabela 2296'!$B:$B='T1'!$A23)*
('Tabela 2296'!$A:$A='T1'!$A$3),
0))</f>
        <v>0.22</v>
      </c>
      <c r="D23" s="107">
        <f t="array" ref="D23">INDEX('Tabela 2296'!J:J,
MATCH(1,
('Tabela 2296'!$B:$B='T1'!$A23)*
('Tabela 2296'!$A:$A='T1'!$A$3),
0))</f>
        <v>3.24</v>
      </c>
      <c r="E23" s="50">
        <f t="array" ref="E23">INDEX('Tabela 2296'!K:K,
MATCH(1,
('Tabela 2296'!$B:$B='T1'!$A23)*
('Tabela 2296'!$A:$A='T1'!$A$3),
0))</f>
        <v>7.03</v>
      </c>
      <c r="G23" s="18"/>
    </row>
    <row r="24" spans="1:7" x14ac:dyDescent="0.25">
      <c r="A24" s="101" t="s">
        <v>145</v>
      </c>
      <c r="B24" s="49">
        <f t="array" ref="B24">INDEX('Tabela 2296'!$C:$C,
MATCH(1,
('Tabela 2296'!$B:$B='T1'!A24)*
('Tabela 2296'!$A:$A='T1'!$A$3),
0))</f>
        <v>1853.68</v>
      </c>
      <c r="C24" s="107">
        <f t="array" ref="C24">INDEX('Tabela 2296'!I:I,
MATCH(1,
('Tabela 2296'!$B:$B='T1'!$A24)*
('Tabela 2296'!$A:$A='T1'!$A$3),
0))</f>
        <v>0.92</v>
      </c>
      <c r="D24" s="107">
        <f t="array" ref="D24">INDEX('Tabela 2296'!J:J,
MATCH(1,
('Tabela 2296'!$B:$B='T1'!$A24)*
('Tabela 2296'!$A:$A='T1'!$A$3),
0))</f>
        <v>6.49</v>
      </c>
      <c r="E24" s="50">
        <f t="array" ref="E24">INDEX('Tabela 2296'!K:K,
MATCH(1,
('Tabela 2296'!$B:$B='T1'!$A24)*
('Tabela 2296'!$A:$A='T1'!$A$3),
0))</f>
        <v>8.32</v>
      </c>
      <c r="G24" s="18"/>
    </row>
    <row r="25" spans="1:7" x14ac:dyDescent="0.25">
      <c r="A25" s="100" t="s">
        <v>113</v>
      </c>
      <c r="B25" s="53">
        <f t="array" ref="B25">INDEX('Tabela 2296'!$C:$C,
MATCH(1,
('Tabela 2296'!$B:$B='T1'!A25)*
('Tabela 2296'!$A:$A='T1'!$A$3),
0))</f>
        <v>1996.07</v>
      </c>
      <c r="C25" s="106">
        <f t="array" ref="C25">INDEX('Tabela 2296'!I:I,
MATCH(1,
('Tabela 2296'!$B:$B='T1'!$A25)*
('Tabela 2296'!$A:$A='T1'!$A$3),
0))</f>
        <v>0.31</v>
      </c>
      <c r="D25" s="106">
        <f t="array" ref="D25">INDEX('Tabela 2296'!J:J,
MATCH(1,
('Tabela 2296'!$B:$B='T1'!$A25)*
('Tabela 2296'!$A:$A='T1'!$A$3),
0))</f>
        <v>2.74</v>
      </c>
      <c r="E25" s="54">
        <f t="array" ref="E25">INDEX('Tabela 2296'!K:K,
MATCH(1,
('Tabela 2296'!$B:$B='T1'!$A25)*
('Tabela 2296'!$A:$A='T1'!$A$3),
0))</f>
        <v>6.63</v>
      </c>
      <c r="G25" s="18"/>
    </row>
    <row r="26" spans="1:7" x14ac:dyDescent="0.25">
      <c r="A26" s="101" t="s">
        <v>146</v>
      </c>
      <c r="B26" s="49">
        <f t="array" ref="B26">INDEX('Tabela 2296'!$C:$C,
MATCH(1,
('Tabela 2296'!$B:$B='T1'!A26)*
('Tabela 2296'!$A:$A='T1'!$A$3),
0))</f>
        <v>1849.04</v>
      </c>
      <c r="C26" s="107">
        <f t="array" ref="C26">INDEX('Tabela 2296'!I:I,
MATCH(1,
('Tabela 2296'!$B:$B='T1'!$A26)*
('Tabela 2296'!$A:$A='T1'!$A$3),
0))</f>
        <v>0.03</v>
      </c>
      <c r="D26" s="107">
        <f t="array" ref="D26">INDEX('Tabela 2296'!J:J,
MATCH(1,
('Tabela 2296'!$B:$B='T1'!$A26)*
('Tabela 2296'!$A:$A='T1'!$A$3),
0))</f>
        <v>2.0699999999999998</v>
      </c>
      <c r="E26" s="50">
        <f t="array" ref="E26">INDEX('Tabela 2296'!K:K,
MATCH(1,
('Tabela 2296'!$B:$B='T1'!$A26)*
('Tabela 2296'!$A:$A='T1'!$A$3),
0))</f>
        <v>7.18</v>
      </c>
      <c r="G26" s="18"/>
    </row>
    <row r="27" spans="1:7" x14ac:dyDescent="0.25">
      <c r="A27" s="102" t="s">
        <v>2</v>
      </c>
      <c r="B27" s="55">
        <f t="array" ref="B27">INDEX('Tabela 2296'!$C:$C,
MATCH(1,
('Tabela 2296'!$B:$B='T1'!A27)*
('Tabela 2296'!$A:$A='T1'!$A$3),
0))</f>
        <v>1761.44</v>
      </c>
      <c r="C27" s="108">
        <f t="array" ref="C27">INDEX('Tabela 2296'!I:I,
MATCH(1,
('Tabela 2296'!$B:$B='T1'!$A27)*
('Tabela 2296'!$A:$A='T1'!$A$3),
0))</f>
        <v>0.01</v>
      </c>
      <c r="D27" s="108">
        <f t="array" ref="D27">INDEX('Tabela 2296'!J:J,
MATCH(1,
('Tabela 2296'!$B:$B='T1'!$A27)*
('Tabela 2296'!$A:$A='T1'!$A$3),
0))</f>
        <v>3.06</v>
      </c>
      <c r="E27" s="56">
        <f t="array" ref="E27">INDEX('Tabela 2296'!K:K,
MATCH(1,
('Tabela 2296'!$B:$B='T1'!$A27)*
('Tabela 2296'!$A:$A='T1'!$A$3),
0))</f>
        <v>7.53</v>
      </c>
    </row>
    <row r="28" spans="1:7" x14ac:dyDescent="0.25">
      <c r="A28" s="101" t="s">
        <v>147</v>
      </c>
      <c r="B28" s="49">
        <f t="array" ref="B28">INDEX('Tabela 2296'!$C:$C,
MATCH(1,
('Tabela 2296'!$B:$B='T1'!A28)*
('Tabela 2296'!$A:$A='T1'!$A$3),
0))</f>
        <v>2161.6999999999998</v>
      </c>
      <c r="C28" s="107">
        <f t="array" ref="C28">INDEX('Tabela 2296'!I:I,
MATCH(1,
('Tabela 2296'!$B:$B='T1'!$A28)*
('Tabela 2296'!$A:$A='T1'!$A$3),
0))</f>
        <v>0.55000000000000004</v>
      </c>
      <c r="D28" s="107">
        <f t="array" ref="D28">INDEX('Tabela 2296'!J:J,
MATCH(1,
('Tabela 2296'!$B:$B='T1'!$A28)*
('Tabela 2296'!$A:$A='T1'!$A$3),
0))</f>
        <v>4.4000000000000004</v>
      </c>
      <c r="E28" s="50">
        <f t="array" ref="E28">INDEX('Tabela 2296'!K:K,
MATCH(1,
('Tabela 2296'!$B:$B='T1'!$A28)*
('Tabela 2296'!$A:$A='T1'!$A$3),
0))</f>
        <v>7.19</v>
      </c>
    </row>
    <row r="29" spans="1:7" x14ac:dyDescent="0.25">
      <c r="A29" s="101" t="s">
        <v>148</v>
      </c>
      <c r="B29" s="49">
        <f t="array" ref="B29">INDEX('Tabela 2296'!$C:$C,
MATCH(1,
('Tabela 2296'!$B:$B='T1'!A29)*
('Tabela 2296'!$A:$A='T1'!$A$3),
0))</f>
        <v>2037.2</v>
      </c>
      <c r="C29" s="107">
        <f t="array" ref="C29">INDEX('Tabela 2296'!I:I,
MATCH(1,
('Tabela 2296'!$B:$B='T1'!$A29)*
('Tabela 2296'!$A:$A='T1'!$A$3),
0))</f>
        <v>0.38</v>
      </c>
      <c r="D29" s="107">
        <f t="array" ref="D29">INDEX('Tabela 2296'!J:J,
MATCH(1,
('Tabela 2296'!$B:$B='T1'!$A29)*
('Tabela 2296'!$A:$A='T1'!$A$3),
0))</f>
        <v>2.41</v>
      </c>
      <c r="E29" s="50">
        <f t="array" ref="E29">INDEX('Tabela 2296'!K:K,
MATCH(1,
('Tabela 2296'!$B:$B='T1'!$A29)*
('Tabela 2296'!$A:$A='T1'!$A$3),
0))</f>
        <v>6.05</v>
      </c>
    </row>
    <row r="30" spans="1:7" x14ac:dyDescent="0.25">
      <c r="A30" s="100" t="s">
        <v>128</v>
      </c>
      <c r="B30" s="53">
        <f t="array" ref="B30">INDEX('Tabela 2296'!$C:$C,
MATCH(1,
('Tabela 2296'!$B:$B='T1'!A30)*
('Tabela 2296'!$A:$A='T1'!$A$3),
0))</f>
        <v>2073.7600000000002</v>
      </c>
      <c r="C30" s="106">
        <f t="array" ref="C30">INDEX('Tabela 2296'!I:I,
MATCH(1,
('Tabela 2296'!$B:$B='T1'!$A30)*
('Tabela 2296'!$A:$A='T1'!$A$3),
0))</f>
        <v>0.44</v>
      </c>
      <c r="D30" s="106">
        <f t="array" ref="D30">INDEX('Tabela 2296'!J:J,
MATCH(1,
('Tabela 2296'!$B:$B='T1'!$A30)*
('Tabela 2296'!$A:$A='T1'!$A$3),
0))</f>
        <v>2.6</v>
      </c>
      <c r="E30" s="54">
        <f t="array" ref="E30">INDEX('Tabela 2296'!K:K,
MATCH(1,
('Tabela 2296'!$B:$B='T1'!$A30)*
('Tabela 2296'!$A:$A='T1'!$A$3),
0))</f>
        <v>6.54</v>
      </c>
    </row>
    <row r="31" spans="1:7" x14ac:dyDescent="0.25">
      <c r="A31" s="101" t="s">
        <v>149</v>
      </c>
      <c r="B31" s="49">
        <f t="array" ref="B31">INDEX('Tabela 2296'!$C:$C,
MATCH(1,
('Tabela 2296'!$B:$B='T1'!A31)*
('Tabela 2296'!$A:$A='T1'!$A$3),
0))</f>
        <v>2098.17</v>
      </c>
      <c r="C31" s="107">
        <f t="array" ref="C31">INDEX('Tabela 2296'!I:I,
MATCH(1,
('Tabela 2296'!$B:$B='T1'!$A31)*
('Tabela 2296'!$A:$A='T1'!$A$3),
0))</f>
        <v>0.65</v>
      </c>
      <c r="D31" s="107">
        <f t="array" ref="D31">INDEX('Tabela 2296'!J:J,
MATCH(1,
('Tabela 2296'!$B:$B='T1'!$A31)*
('Tabela 2296'!$A:$A='T1'!$A$3),
0))</f>
        <v>2.92</v>
      </c>
      <c r="E31" s="50">
        <f t="array" ref="E31">INDEX('Tabela 2296'!K:K,
MATCH(1,
('Tabela 2296'!$B:$B='T1'!$A31)*
('Tabela 2296'!$A:$A='T1'!$A$3),
0))</f>
        <v>7.18</v>
      </c>
    </row>
    <row r="32" spans="1:7" x14ac:dyDescent="0.25">
      <c r="A32" s="101" t="s">
        <v>150</v>
      </c>
      <c r="B32" s="49">
        <f t="array" ref="B32">INDEX('Tabela 2296'!$C:$C,
MATCH(1,
('Tabela 2296'!$B:$B='T1'!A32)*
('Tabela 2296'!$A:$A='T1'!$A$3),
0))</f>
        <v>2199.7800000000002</v>
      </c>
      <c r="C32" s="107">
        <f t="array" ref="C32">INDEX('Tabela 2296'!I:I,
MATCH(1,
('Tabela 2296'!$B:$B='T1'!$A32)*
('Tabela 2296'!$A:$A='T1'!$A$3),
0))</f>
        <v>0.32</v>
      </c>
      <c r="D32" s="107">
        <f t="array" ref="D32">INDEX('Tabela 2296'!J:J,
MATCH(1,
('Tabela 2296'!$B:$B='T1'!$A32)*
('Tabela 2296'!$A:$A='T1'!$A$3),
0))</f>
        <v>2.8</v>
      </c>
      <c r="E32" s="50">
        <f t="array" ref="E32">INDEX('Tabela 2296'!K:K,
MATCH(1,
('Tabela 2296'!$B:$B='T1'!$A32)*
('Tabela 2296'!$A:$A='T1'!$A$3),
0))</f>
        <v>6.51</v>
      </c>
    </row>
    <row r="33" spans="1:5" x14ac:dyDescent="0.25">
      <c r="A33" s="101" t="s">
        <v>151</v>
      </c>
      <c r="B33" s="49">
        <f t="array" ref="B33">INDEX('Tabela 2296'!$C:$C,
MATCH(1,
('Tabela 2296'!$B:$B='T1'!A33)*
('Tabela 2296'!$A:$A='T1'!$A$3),
0))</f>
        <v>1911.34</v>
      </c>
      <c r="C33" s="107">
        <f t="array" ref="C33">INDEX('Tabela 2296'!I:I,
MATCH(1,
('Tabela 2296'!$B:$B='T1'!$A33)*
('Tabela 2296'!$A:$A='T1'!$A$3),
0))</f>
        <v>0.18</v>
      </c>
      <c r="D33" s="107">
        <f t="array" ref="D33">INDEX('Tabela 2296'!J:J,
MATCH(1,
('Tabela 2296'!$B:$B='T1'!$A33)*
('Tabela 2296'!$A:$A='T1'!$A$3),
0))</f>
        <v>1.8</v>
      </c>
      <c r="E33" s="50">
        <f t="array" ref="E33">INDEX('Tabela 2296'!K:K,
MATCH(1,
('Tabela 2296'!$B:$B='T1'!$A33)*
('Tabela 2296'!$A:$A='T1'!$A$3),
0))</f>
        <v>5.34</v>
      </c>
    </row>
    <row r="34" spans="1:5" x14ac:dyDescent="0.25">
      <c r="A34" s="100" t="s">
        <v>129</v>
      </c>
      <c r="B34" s="53">
        <f t="array" ref="B34">INDEX('Tabela 2296'!$C:$C,
MATCH(1,
('Tabela 2296'!$B:$B='T1'!A34)*
('Tabela 2296'!$A:$A='T1'!$A$3),
0))</f>
        <v>1967.05</v>
      </c>
      <c r="C34" s="106">
        <f t="array" ref="C34">INDEX('Tabela 2296'!I:I,
MATCH(1,
('Tabela 2296'!$B:$B='T1'!$A34)*
('Tabela 2296'!$A:$A='T1'!$A$3),
0))</f>
        <v>0.39</v>
      </c>
      <c r="D34" s="106">
        <f t="array" ref="D34">INDEX('Tabela 2296'!J:J,
MATCH(1,
('Tabela 2296'!$B:$B='T1'!$A34)*
('Tabela 2296'!$A:$A='T1'!$A$3),
0))</f>
        <v>2.85</v>
      </c>
      <c r="E34" s="54">
        <f t="array" ref="E34">INDEX('Tabela 2296'!K:K,
MATCH(1,
('Tabela 2296'!$B:$B='T1'!$A34)*
('Tabela 2296'!$A:$A='T1'!$A$3),
0))</f>
        <v>8.06</v>
      </c>
    </row>
    <row r="35" spans="1:5" x14ac:dyDescent="0.25">
      <c r="A35" s="101" t="s">
        <v>152</v>
      </c>
      <c r="B35" s="49">
        <f t="array" ref="B35">INDEX('Tabela 2296'!$C:$C,
MATCH(1,
('Tabela 2296'!$B:$B='T1'!A35)*
('Tabela 2296'!$A:$A='T1'!$A$3),
0))</f>
        <v>1865.3</v>
      </c>
      <c r="C35" s="107">
        <f t="array" ref="C35">INDEX('Tabela 2296'!I:I,
MATCH(1,
('Tabela 2296'!$B:$B='T1'!$A35)*
('Tabela 2296'!$A:$A='T1'!$A$3),
0))</f>
        <v>0.04</v>
      </c>
      <c r="D35" s="107">
        <f t="array" ref="D35">INDEX('Tabela 2296'!J:J,
MATCH(1,
('Tabela 2296'!$B:$B='T1'!$A35)*
('Tabela 2296'!$A:$A='T1'!$A$3),
0))</f>
        <v>1.74</v>
      </c>
      <c r="E35" s="50">
        <f t="array" ref="E35">INDEX('Tabela 2296'!K:K,
MATCH(1,
('Tabela 2296'!$B:$B='T1'!$A35)*
('Tabela 2296'!$A:$A='T1'!$A$3),
0))</f>
        <v>5.94</v>
      </c>
    </row>
    <row r="36" spans="1:5" x14ac:dyDescent="0.25">
      <c r="A36" s="101" t="s">
        <v>153</v>
      </c>
      <c r="B36" s="49">
        <f t="array" ref="B36">INDEX('Tabela 2296'!$C:$C,
MATCH(1,
('Tabela 2296'!$B:$B='T1'!A36)*
('Tabela 2296'!$A:$A='T1'!$A$3),
0))</f>
        <v>2047.96</v>
      </c>
      <c r="C36" s="107">
        <f t="array" ref="C36">INDEX('Tabela 2296'!I:I,
MATCH(1,
('Tabela 2296'!$B:$B='T1'!$A36)*
('Tabela 2296'!$A:$A='T1'!$A$3),
0))</f>
        <v>0.23</v>
      </c>
      <c r="D36" s="107">
        <f t="array" ref="D36">INDEX('Tabela 2296'!J:J,
MATCH(1,
('Tabela 2296'!$B:$B='T1'!$A36)*
('Tabela 2296'!$A:$A='T1'!$A$3),
0))</f>
        <v>2.29</v>
      </c>
      <c r="E36" s="50">
        <f t="array" ref="E36">INDEX('Tabela 2296'!K:K,
MATCH(1,
('Tabela 2296'!$B:$B='T1'!$A36)*
('Tabela 2296'!$A:$A='T1'!$A$3),
0))</f>
        <v>9.74</v>
      </c>
    </row>
    <row r="37" spans="1:5" x14ac:dyDescent="0.25">
      <c r="A37" s="101" t="s">
        <v>154</v>
      </c>
      <c r="B37" s="49">
        <f t="array" ref="B37">INDEX('Tabela 2296'!$C:$C,
MATCH(1,
('Tabela 2296'!$B:$B='T1'!A37)*
('Tabela 2296'!$A:$A='T1'!$A$3),
0))</f>
        <v>1928.17</v>
      </c>
      <c r="C37" s="107">
        <f t="array" ref="C37">INDEX('Tabela 2296'!I:I,
MATCH(1,
('Tabela 2296'!$B:$B='T1'!$A37)*
('Tabela 2296'!$A:$A='T1'!$A$3),
0))</f>
        <v>0.66</v>
      </c>
      <c r="D37" s="107">
        <f t="array" ref="D37">INDEX('Tabela 2296'!J:J,
MATCH(1,
('Tabela 2296'!$B:$B='T1'!$A37)*
('Tabela 2296'!$A:$A='T1'!$A$3),
0))</f>
        <v>3.95</v>
      </c>
      <c r="E37" s="50">
        <f t="array" ref="E37">INDEX('Tabela 2296'!K:K,
MATCH(1,
('Tabela 2296'!$B:$B='T1'!$A37)*
('Tabela 2296'!$A:$A='T1'!$A$3),
0))</f>
        <v>7.69</v>
      </c>
    </row>
    <row r="38" spans="1:5" x14ac:dyDescent="0.25">
      <c r="A38" s="103" t="s">
        <v>155</v>
      </c>
      <c r="B38" s="51">
        <f t="array" ref="B38">INDEX('Tabela 2296'!$C:$C,
MATCH(1,
('Tabela 2296'!$B:$B='T1'!A38)*
('Tabela 2296'!$A:$A='T1'!$A$3),
0))</f>
        <v>1982.79</v>
      </c>
      <c r="C38" s="109">
        <f t="array" ref="C38">INDEX('Tabela 2296'!I:I,
MATCH(1,
('Tabela 2296'!$B:$B='T1'!$A38)*
('Tabela 2296'!$A:$A='T1'!$A$3),
0))</f>
        <v>0.49</v>
      </c>
      <c r="D38" s="109">
        <f t="array" ref="D38">INDEX('Tabela 2296'!J:J,
MATCH(1,
('Tabela 2296'!$B:$B='T1'!$A38)*
('Tabela 2296'!$A:$A='T1'!$A$3),
0))</f>
        <v>2.94</v>
      </c>
      <c r="E38" s="52">
        <f t="array" ref="E38">INDEX('Tabela 2296'!K:K,
MATCH(1,
('Tabela 2296'!$B:$B='T1'!$A38)*
('Tabela 2296'!$A:$A='T1'!$A$3),
0))</f>
        <v>7.75</v>
      </c>
    </row>
    <row r="39" spans="1:5" x14ac:dyDescent="0.25">
      <c r="A39" s="22" t="s">
        <v>92</v>
      </c>
      <c r="B39"/>
      <c r="C39"/>
      <c r="D39"/>
      <c r="E39"/>
    </row>
    <row r="40" spans="1:5" x14ac:dyDescent="0.25">
      <c r="A40" s="22" t="s">
        <v>93</v>
      </c>
      <c r="B40"/>
      <c r="C40"/>
      <c r="D40"/>
      <c r="E40"/>
    </row>
  </sheetData>
  <mergeCells count="3">
    <mergeCell ref="A4:A5"/>
    <mergeCell ref="C4:E4"/>
    <mergeCell ref="B4:B5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074E9-5BB7-4DF9-BF1A-F4ED6D9B3540}">
  <sheetPr codeName="Planilha9"/>
  <dimension ref="A1:K21"/>
  <sheetViews>
    <sheetView zoomScaleNormal="100" workbookViewId="0">
      <selection activeCell="C6" sqref="C6:G13"/>
    </sheetView>
  </sheetViews>
  <sheetFormatPr defaultRowHeight="15" x14ac:dyDescent="0.25"/>
  <cols>
    <col min="1" max="1" width="10.42578125" style="20" customWidth="1"/>
    <col min="2" max="2" width="21.42578125" style="20" customWidth="1"/>
    <col min="3" max="4" width="12" style="20" customWidth="1"/>
    <col min="5" max="5" width="15.5703125" style="20" customWidth="1"/>
    <col min="6" max="6" width="15.7109375" style="20" bestFit="1" customWidth="1"/>
    <col min="7" max="7" width="19.7109375" style="20" customWidth="1"/>
    <col min="8" max="8" width="13.42578125" style="20" bestFit="1" customWidth="1"/>
    <col min="9" max="9" width="10.140625" style="20" bestFit="1" customWidth="1"/>
    <col min="10" max="10" width="9.140625" style="20"/>
    <col min="11" max="11" width="11.85546875" style="20" bestFit="1" customWidth="1"/>
    <col min="12" max="16384" width="9.140625" style="20"/>
  </cols>
  <sheetData>
    <row r="1" spans="1:11" ht="15.75" customHeight="1" x14ac:dyDescent="0.25">
      <c r="A1" s="93" t="s">
        <v>177</v>
      </c>
    </row>
    <row r="2" spans="1:11" ht="15.75" customHeight="1" x14ac:dyDescent="0.25">
      <c r="A2" s="93" t="s">
        <v>2</v>
      </c>
      <c r="B2" s="61"/>
      <c r="C2" s="61"/>
      <c r="D2" s="61"/>
      <c r="E2" s="61"/>
      <c r="F2" s="61"/>
      <c r="G2" s="61"/>
      <c r="H2" s="61"/>
    </row>
    <row r="3" spans="1:11" ht="16.5" customHeight="1" x14ac:dyDescent="0.25">
      <c r="A3" s="84">
        <f>Sumário!$A$3</f>
        <v>46143</v>
      </c>
      <c r="B3" s="85"/>
      <c r="C3" s="23"/>
      <c r="D3" s="23"/>
      <c r="E3" s="23"/>
      <c r="F3" s="23"/>
      <c r="G3" s="23"/>
      <c r="H3" s="23"/>
    </row>
    <row r="4" spans="1:11" ht="23.25" customHeight="1" x14ac:dyDescent="0.25">
      <c r="A4" s="154" t="s">
        <v>95</v>
      </c>
      <c r="B4" s="155"/>
      <c r="C4" s="158" t="s">
        <v>96</v>
      </c>
      <c r="D4" s="160" t="s">
        <v>97</v>
      </c>
      <c r="E4" s="148" t="s">
        <v>98</v>
      </c>
      <c r="F4" s="149"/>
      <c r="G4" s="150"/>
      <c r="I4" s="80"/>
      <c r="J4" s="66"/>
    </row>
    <row r="5" spans="1:11" ht="23.25" customHeight="1" x14ac:dyDescent="0.25">
      <c r="A5" s="156"/>
      <c r="B5" s="157"/>
      <c r="C5" s="159"/>
      <c r="D5" s="146"/>
      <c r="E5" s="58" t="s">
        <v>89</v>
      </c>
      <c r="F5" s="59" t="s">
        <v>90</v>
      </c>
      <c r="G5" s="68" t="s">
        <v>91</v>
      </c>
    </row>
    <row r="6" spans="1:11" ht="22.5" customHeight="1" x14ac:dyDescent="0.25">
      <c r="A6" s="151" t="s">
        <v>99</v>
      </c>
      <c r="B6" s="95" t="s">
        <v>100</v>
      </c>
      <c r="C6" s="113">
        <f t="array" ref="C6">INDEX('Tabela 2296'!D:D,
MATCH(1,
('Tabela 2296'!$B:$B='T1'!$A$27)*
('Tabela 2296'!$A:$A='T1'!$A$3),
0))</f>
        <v>995.97</v>
      </c>
      <c r="D6" s="114">
        <f>C6/C8*100</f>
        <v>56.542942138250517</v>
      </c>
      <c r="E6" s="113">
        <f t="array" ref="E6">(INDEX('Tabela 2296'!G:G,
MATCH(1,
('Tabela 2296'!$B:$B='T1'!$A$27)*
('Tabela 2296'!$A:$A='T1'!$A$3),
0))
/
INDEX('Tabela 2296'!G:G,
MATCH(1,
('Tabela 2296'!$B:$B='T1'!$A$27)*
('Tabela 2296'!$A:$A=EDATE('T1'!$A$3,-1)),
0))-1)
*100</f>
        <v>-0.67904482698137869</v>
      </c>
      <c r="F6" s="115">
        <f t="array" ref="F6">(INDEX('Tabela 2296'!$G:$G,
MATCH(1,
('Tabela 2296'!$B:$B='T1'!$A$27)*
('Tabela 2296'!$A:$A='T1'!$A$3),
0))
/
INDEX('Tabela 2296'!$G:$G,
MATCH(1,
('Tabela 2296'!$B:$B='T1'!$A$27)*
('Tabela 2296'!$A:$A=EDATE(DATE(YEAR('T1'!$A$3),1,1),-1)),
0))-1)*100</f>
        <v>0.80746684299539684</v>
      </c>
      <c r="G6" s="116">
        <f t="array" ref="G6">(INDEX('Tabela 2296'!$D:$D,
MATCH(1,
('Tabela 2296'!$B:$B='T1'!$A$27)*
('Tabela 2296'!$A:$A='T1'!$A$3),
0))
/
INDEX('Tabela 2296'!$D:$D,
MATCH(1,
('Tabela 2296'!$B:$B='T1'!$A$27)*
('Tabela 2296'!$A:$A=EDATE('T1'!$A$3,-12)),
0))-1)*100</f>
        <v>3.7944474550835938</v>
      </c>
      <c r="H6" s="79"/>
    </row>
    <row r="7" spans="1:11" ht="22.5" customHeight="1" x14ac:dyDescent="0.25">
      <c r="A7" s="152" t="e">
        <f>IF(#REF!="COM desoneração da folha de pagamentos","SINAPI-ES**","SINAPI-ES")</f>
        <v>#REF!</v>
      </c>
      <c r="B7" s="65" t="s">
        <v>101</v>
      </c>
      <c r="C7" s="64">
        <f t="array" ref="C7">INDEX('Tabela 2296'!E:E,
MATCH(1,
('Tabela 2296'!$B:$B='T1'!$A$27)*
('Tabela 2296'!$A:$A='T1'!$A$3),
0))</f>
        <v>765.47</v>
      </c>
      <c r="D7" s="117">
        <f>C7/C8*100</f>
        <v>43.457057861749476</v>
      </c>
      <c r="E7" s="64">
        <f t="array" ref="E7">(INDEX('Tabela 2296'!H:H,
MATCH(1,
('Tabela 2296'!$B:$B='T1'!$A$27)*
('Tabela 2296'!$A:$A='T1'!$A$3),
0))
/
INDEX('Tabela 2296'!H:H,
MATCH(1,
('Tabela 2296'!$B:$B='T1'!$A$27)*
('Tabela 2296'!$A:$A=EDATE('T1'!$A$3,-1)),
0))-1)
*100</f>
        <v>0.91950094001025384</v>
      </c>
      <c r="F7" s="118">
        <f t="array" ref="F7">(INDEX('Tabela 2296'!$H:$H,
MATCH(1,
('Tabela 2296'!$B:$B='T1'!$A$27)*
('Tabela 2296'!$A:$A='T1'!$A$3),
0))
/
INDEX('Tabela 2296'!$H:$H,
MATCH(1,
('Tabela 2296'!$B:$B='T1'!$A$27)*
('Tabela 2296'!$A:$A=EDATE(DATE(YEAR('T1'!$A$3),1,1),-1)),
0))-1)*100</f>
        <v>6.1624871450043583</v>
      </c>
      <c r="G7" s="119">
        <f t="array" ref="G7">(INDEX('Tabela 2296'!$E:$E,
MATCH(1,
('Tabela 2296'!$B:$B='T1'!$A$27)*
('Tabela 2296'!$A:$A='T1'!$A$3),
0))
/
INDEX('Tabela 2296'!$E:$E,
MATCH(1,
('Tabela 2296'!$B:$B='T1'!$A$27)*
('Tabela 2296'!$A:$A=EDATE('T1'!$A$3,-12)),
0))-1)*100</f>
        <v>12.791383019479575</v>
      </c>
    </row>
    <row r="8" spans="1:11" ht="22.5" customHeight="1" x14ac:dyDescent="0.25">
      <c r="A8" s="153" t="e">
        <f>IF(#REF!="COM desoneração da folha de pagamentos","SINAPI-ES**","SINAPI-ES")</f>
        <v>#REF!</v>
      </c>
      <c r="B8" s="94" t="s">
        <v>83</v>
      </c>
      <c r="C8" s="82">
        <f t="array" ref="C8">INDEX('Tabela 2296'!C:C,
MATCH(1,
('Tabela 2296'!$B:$B='T1'!$A$27)*
('Tabela 2296'!$A:$A='T1'!$A$3),
0))</f>
        <v>1761.44</v>
      </c>
      <c r="D8" s="120">
        <f>C8/C8*100</f>
        <v>100</v>
      </c>
      <c r="E8" s="82">
        <f t="array" ref="E8">(INDEX('Tabela 2296'!F:F,
MATCH(1,
('Tabela 2296'!$B:$B='T1'!$A$27)*
('Tabela 2296'!$A:$A='T1'!$A$3),
0))
/
INDEX('Tabela 2296'!F:F,
MATCH(1,
('Tabela 2296'!$B:$B='T1'!$A$27)*
('Tabela 2296'!$A:$A=EDATE('T1'!$A$3,-1)),
0))-1)
*100</f>
        <v>1.0231853807285418E-2</v>
      </c>
      <c r="F8" s="82">
        <f t="array" ref="F8">INDEX('Tabela 2296'!$J:$J,
MATCH(1,
('Tabela 2296'!$B:$B='T1'!$A$27)*
('Tabela 2296'!$A:$A='T1'!$A$3),
0))</f>
        <v>3.06</v>
      </c>
      <c r="G8" s="83">
        <f t="array" ref="G8">INDEX('Tabela 2296'!$K:$K,
MATCH(1,
('Tabela 2296'!$B:$B='T1'!$A$27)*
('Tabela 2296'!$A:$A='T1'!$A$3),
0))</f>
        <v>7.53</v>
      </c>
      <c r="K8" s="67"/>
    </row>
    <row r="9" spans="1:11" ht="22.5" customHeight="1" x14ac:dyDescent="0.25">
      <c r="A9" s="152" t="s">
        <v>103</v>
      </c>
      <c r="B9" s="65" t="s">
        <v>100</v>
      </c>
      <c r="C9" s="64">
        <f>SUMIFS(CUB!$D:$D,CUB!C:C,"Total",CUB!$A:$A,Sumário!$A$3)
/11</f>
        <v>1378.0881818181817</v>
      </c>
      <c r="D9" s="117">
        <f>C9/C13*100</f>
        <v>48.776467294861867</v>
      </c>
      <c r="E9" s="64">
        <f>((SUMIFS(CUB!$D:$D,CUB!C:C,"Total",CUB!$A:$A,Sumário!$A$3)/11)-(SUMIFS(CUB!$D:$D,CUB!C:C,"Total",CUB!$A:$A,EDATE(Sumário!$A$3,-1))/11))
/
((SUMIFS(CUB!$D:$D,CUB!C:C,"Total",CUB!$A:$A,EDATE(Sumário!$A$3,-1))
/11))*100</f>
        <v>0.73891298251304471</v>
      </c>
      <c r="F9" s="64">
        <f>(($C$9/(SUMIFS(CUB!$D:$D,CUB!$C:$C,"Total",CUB!$A:$A,EDATE(DATE(YEAR(Sumário!$A$3),1,1),-1))
/11))-1)*100</f>
        <v>5.8399557620365972</v>
      </c>
      <c r="G9" s="81">
        <f>((AVERAGEIFS(CUB!$H:$H,CUB!$A:$A,"&lt;="&amp;$A$3,CUB!$A:$A,"&gt;="&amp;EDATE('T2'!$A$3,-11)))/(AVERAGEIFS(CUB!$H:$H,CUB!$A:$A,"&lt;="&amp;EDATE('T2'!$A$3,-12),CUB!$A:$A,"&gt;="&amp;EDATE('T2'!$A$3,-23)))-1)*100</f>
        <v>4.5822062779118156</v>
      </c>
    </row>
    <row r="10" spans="1:11" ht="22.5" customHeight="1" x14ac:dyDescent="0.25">
      <c r="A10" s="152"/>
      <c r="B10" s="65" t="s">
        <v>101</v>
      </c>
      <c r="C10" s="64">
        <f>SUMIFS(CUB!$E:$E,CUB!C:C,"Total",CUB!$A:$A,Sumário!$A$3)
/11</f>
        <v>1344.498181818182</v>
      </c>
      <c r="D10" s="117">
        <f>C10/C13*100</f>
        <v>47.587572739309714</v>
      </c>
      <c r="E10" s="64">
        <f>((SUMIFS(CUB!$E:$E,CUB!C:C,"Total",CUB!$A:$A,Sumário!$A$3)
/11)
-
(SUMIFS(CUB!$E:$E,CUB!C:C,"Total",CUB!$A:$A,EDATE(Sumário!$A$3,-1))
/11))
/
((SUMIFS(CUB!$E:$E,CUB!C:C,"Total",CUB!$A:$A,EDATE(Sumário!$A$3,-1))
/11))*100</f>
        <v>7.0003400400813414</v>
      </c>
      <c r="F10" s="64">
        <f>(($C$10/(SUMIFS(CUB!$E:$E,CUB!$C:$C,"Total",CUB!$A:$A,EDATE(DATE(YEAR(Sumário!$A$3),1,1),-1))
/11))-1)*100</f>
        <v>7.0003400400813431</v>
      </c>
      <c r="G10" s="81">
        <f>((AVERAGEIFS(CUB!$I:$I,CUB!$A:$A,"&lt;="&amp;$A$3,CUB!$A:$A,"&gt;="&amp;EDATE('T2'!$A$3,-11)))/(AVERAGEIFS(CUB!$I:$I,CUB!$A:$A,"&lt;="&amp;EDATE('T2'!$A$3,-12),CUB!$A:$A,"&gt;="&amp;EDATE('T2'!$A$3,-23)))-1)*100</f>
        <v>13.045110405242365</v>
      </c>
    </row>
    <row r="11" spans="1:11" ht="22.5" customHeight="1" x14ac:dyDescent="0.25">
      <c r="A11" s="152"/>
      <c r="B11" s="65" t="s">
        <v>75</v>
      </c>
      <c r="C11" s="64">
        <f>SUMIFS(CUB!$F:$F,CUB!C:C,"Total",CUB!$A:$A,Sumário!$A$3)
/11</f>
        <v>98.11545454545454</v>
      </c>
      <c r="D11" s="117">
        <f>C11/C13*100</f>
        <v>3.4727278870085212</v>
      </c>
      <c r="E11" s="64">
        <f>((SUMIFS(CUB!$F:$F,CUB!C:C,"Total",CUB!$A:$A,Sumário!$A$3)
/11)
-
(SUMIFS(CUB!$F:$F,CUB!C:C,"Total",CUB!$A:$A,EDATE(Sumário!$A$3,-1))
/11))
/
((SUMIFS(CUB!$F:$F,CUB!C:C,"Total",CUB!$A:$A,EDATE(Sumário!$A$3,-1))
/11))*100</f>
        <v>-2.7788841853719173E-2</v>
      </c>
      <c r="F11" s="64">
        <f>(($C$11/(SUMIFS(CUB!$F:$F,CUB!$C:$C,"Total",CUB!$A:$A,EDATE(DATE(YEAR(Sumário!$A$3),1,1),-1))
/11))-1)*100</f>
        <v>0</v>
      </c>
      <c r="G11" s="81">
        <f>((AVERAGEIFS(CUB!$J:$J,CUB!$A:$A,"&lt;="&amp;$A$3,CUB!$A:$A,"&gt;="&amp;EDATE('T2'!$A$3,-11)))/(AVERAGEIFS(CUB!$J:$J,CUB!$A:$A,"&lt;="&amp;EDATE('T2'!$A$3,-12),CUB!$A:$A,"&gt;="&amp;EDATE('T2'!$A$3,-23)))-1)*100</f>
        <v>6.9965782221741657</v>
      </c>
    </row>
    <row r="12" spans="1:11" ht="22.5" customHeight="1" x14ac:dyDescent="0.25">
      <c r="A12" s="152"/>
      <c r="B12" s="65" t="s">
        <v>76</v>
      </c>
      <c r="C12" s="64">
        <f>SUMIFS(CUB!$G:$G,CUB!C:C,"Total",CUB!$A:$A,Sumário!$A$3)/11</f>
        <v>4.6118181818181823</v>
      </c>
      <c r="D12" s="117">
        <f>C12/C13*100</f>
        <v>0.16323207881988966</v>
      </c>
      <c r="E12" s="64">
        <f>((SUMIFS(CUB!$G:$G,CUB!C:C,"Total",CUB!$A:$A,Sumário!$A$3)
/11)
-
(SUMIFS(CUB!$G:$G,CUB!C:C,"Total",CUB!$A:$A,EDATE(Sumário!$A$3,-1))
/11))
/
((SUMIFS(CUB!$G:$G,CUB!C:C,"Total",CUB!$A:$A,EDATE(Sumário!$A$3,-1))
/11))*100</f>
        <v>-4.1745372119380297</v>
      </c>
      <c r="F12" s="64">
        <f>(($C$12/(SUMIFS(CUB!$G:$G,CUB!$C:$C,"Total",CUB!$A:$A,EDATE(DATE(YEAR(Sumário!$A$3),1,1),-1))
/11))-1)*100</f>
        <v>-4.1745372119380342</v>
      </c>
      <c r="G12" s="81">
        <f>((AVERAGEIFS(CUB!$K:$K,CUB!$A:$A,"&lt;="&amp;$A$3,CUB!$A:$A,"&gt;="&amp;EDATE('T2'!$A$3,-11)))/(AVERAGEIFS(CUB!$K:$K,CUB!$A:$A,"&lt;="&amp;EDATE('T2'!$A$3,-12),CUB!$A:$A,"&gt;="&amp;EDATE('T2'!$A$3,-23)))-1)*100</f>
        <v>4.5868207785306092</v>
      </c>
    </row>
    <row r="13" spans="1:11" ht="22.5" customHeight="1" x14ac:dyDescent="0.25">
      <c r="A13" s="153"/>
      <c r="B13" s="94" t="s">
        <v>83</v>
      </c>
      <c r="C13" s="78">
        <f>SUM(C9:C12)</f>
        <v>2825.3136363636368</v>
      </c>
      <c r="D13" s="120">
        <f>SUM(D9:D12)</f>
        <v>99.999999999999986</v>
      </c>
      <c r="E13" s="82">
        <f>(C13
-
SUM((SUMIFS(CUB!$D:$D,CUB!C:C,"Total",CUB!$A:$A,EDATE(Sumário!$A$3,-1))
/11),(SUMIFS(CUB!$E:$E,CUB!C:C,"Total",CUB!$A:$A,EDATE(Sumário!$A$3,-1))
/11),(SUMIFS(CUB!$F:$F,CUB!C:C,"Total",CUB!$A:$A,EDATE(Sumário!$A$3,-1))
/11),(SUMIFS(CUB!$G:$G,CUB!C:C,"Total",CUB!$A:$A,EDATE(Sumário!$A$3,-1))
/11)))
/
SUM((SUMIFS(CUB!$D:$D,CUB!C:C,"Total",CUB!$A:$A,EDATE(Sumário!$A$3,-1))
/11),(SUMIFS(CUB!$E:$E,CUB!C:C,"Total",CUB!$A:$A,EDATE(Sumário!$A$3,-1))
/11),(SUMIFS(CUB!$F:$F,CUB!C:C,"Total",CUB!$A:$A,EDATE(Sumário!$A$3,-1))
/11),(SUMIFS(CUB!$G:$G,CUB!C:C,"Total",CUB!$A:$A,EDATE(Sumário!$A$3,-1))
/11))*100</f>
        <v>3.587271462516592</v>
      </c>
      <c r="F13" s="82">
        <f>(($C$13/SUM((SUMIFS(CUB!$D:$D,CUB!$C:$C,"Total",CUB!$A:$A,EDATE(DATE(YEAR(Sumário!$A$3),1,1),-1))
/11),(SUMIFS(CUB!$E:$E,CUB!$C:$C,"Total",CUB!$A:$A,EDATE(DATE(YEAR(Sumário!$A$3),1,1),-1))
/11),(SUMIFS(CUB!$F:$F,CUB!$C:$C,"Total",CUB!$A:$A,EDATE(DATE(YEAR(Sumário!$A$3),1,1),-1))
/11),(SUMIFS(CUB!$G:$G,CUB!$C:$C,"Total",CUB!$A:$A,EDATE(DATE(YEAR(Sumário!$A$3),1,1),-1))
/11)))
-1)*100</f>
        <v>6.1543926644612501</v>
      </c>
      <c r="G13" s="83">
        <f>((AVERAGEIFS(CUB!$L:$L,CUB!$A:$A,"&lt;="&amp;$A$3,CUB!$A:$A,"&gt;="&amp;EDATE('T2'!$A$3,-11)))/(AVERAGEIFS(CUB!$L:$L,CUB!$A:$A,"&lt;="&amp;EDATE('T2'!$A$3,-12),CUB!$A:$A,"&gt;="&amp;EDATE('T2'!$A$3,-23)))-1)*100</f>
        <v>8.5095428786479577</v>
      </c>
    </row>
    <row r="14" spans="1:11" x14ac:dyDescent="0.25">
      <c r="A14" s="22" t="s">
        <v>102</v>
      </c>
      <c r="B14" s="63"/>
      <c r="C14" s="62"/>
      <c r="D14" s="62"/>
      <c r="E14" s="62"/>
      <c r="F14" s="62"/>
      <c r="G14" s="62"/>
      <c r="H14" s="62"/>
    </row>
    <row r="15" spans="1:11" x14ac:dyDescent="0.25">
      <c r="A15" s="22" t="s">
        <v>93</v>
      </c>
      <c r="B15" s="63"/>
      <c r="C15" s="62"/>
      <c r="D15" s="62"/>
      <c r="E15" s="62"/>
      <c r="F15" s="62"/>
      <c r="G15" s="62"/>
      <c r="H15" s="62"/>
    </row>
    <row r="16" spans="1:11" x14ac:dyDescent="0.25">
      <c r="A16" s="22" t="s">
        <v>104</v>
      </c>
      <c r="B16" s="62"/>
      <c r="C16" s="62"/>
      <c r="D16" s="62"/>
      <c r="E16" s="62"/>
      <c r="F16" s="62"/>
      <c r="G16" s="62"/>
      <c r="H16" s="62"/>
    </row>
    <row r="17" spans="1:7" x14ac:dyDescent="0.25">
      <c r="A17" s="22"/>
      <c r="D17" s="64"/>
      <c r="G17" s="89"/>
    </row>
    <row r="18" spans="1:7" x14ac:dyDescent="0.25">
      <c r="D18" s="64"/>
      <c r="G18" s="89"/>
    </row>
    <row r="19" spans="1:7" x14ac:dyDescent="0.25">
      <c r="D19" s="64"/>
      <c r="G19" s="89"/>
    </row>
    <row r="20" spans="1:7" x14ac:dyDescent="0.25">
      <c r="D20" s="64"/>
      <c r="G20" s="89"/>
    </row>
    <row r="21" spans="1:7" x14ac:dyDescent="0.25">
      <c r="G21" s="89"/>
    </row>
  </sheetData>
  <mergeCells count="6">
    <mergeCell ref="E4:G4"/>
    <mergeCell ref="A6:A8"/>
    <mergeCell ref="A9:A13"/>
    <mergeCell ref="A4:B5"/>
    <mergeCell ref="C4:C5"/>
    <mergeCell ref="D4:D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Lista</vt:lpstr>
      <vt:lpstr>CUB</vt:lpstr>
      <vt:lpstr>Capa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Dicionário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Claudimar Pancieri Marcal</cp:lastModifiedBy>
  <dcterms:created xsi:type="dcterms:W3CDTF">2023-04-12T13:35:45Z</dcterms:created>
  <dcterms:modified xsi:type="dcterms:W3CDTF">2026-06-12T14:19:14Z</dcterms:modified>
</cp:coreProperties>
</file>